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1.xml" ContentType="application/vnd.openxmlformats-officedocument.themeOverride+xml"/>
  <Override PartName="/xl/charts/chart13.xml" ContentType="application/vnd.openxmlformats-officedocument.drawingml.chart+xml"/>
  <Override PartName="/xl/theme/themeOverride2.xml" ContentType="application/vnd.openxmlformats-officedocument.themeOverride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3.xml" ContentType="application/vnd.openxmlformats-officedocument.themeOverride+xml"/>
  <Override PartName="/xl/charts/chart3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3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charts/chart3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theme/themeOverride4.xml" ContentType="application/vnd.openxmlformats-officedocument.themeOverride+xml"/>
  <Override PartName="/xl/charts/chart42.xml" ContentType="application/vnd.openxmlformats-officedocument.drawingml.chart+xml"/>
  <Override PartName="/xl/theme/themeOverride5.xml" ContentType="application/vnd.openxmlformats-officedocument.themeOverride+xml"/>
  <Override PartName="/xl/drawings/drawing16.xml" ContentType="application/vnd.openxmlformats-officedocument.drawing+xml"/>
  <Override PartName="/xl/charts/chart4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4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45.xml" ContentType="application/vnd.openxmlformats-officedocument.drawingml.chart+xml"/>
  <Override PartName="/xl/drawings/drawing17.xml" ContentType="application/vnd.openxmlformats-officedocument.drawing+xml"/>
  <Override PartName="/xl/charts/chart4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F3126373-F81D-4FB3-B6C9-5C921DEAFBF9}" xr6:coauthVersionLast="47" xr6:coauthVersionMax="47" xr10:uidLastSave="{00000000-0000-0000-0000-000000000000}"/>
  <bookViews>
    <workbookView xWindow="-120" yWindow="-120" windowWidth="29040" windowHeight="16440" tabRatio="762" firstSheet="1" activeTab="17" xr2:uid="{09F4490A-B852-4271-B96D-970B01CE539D}"/>
  </bookViews>
  <sheets>
    <sheet name="0_Grid" sheetId="18" state="hidden" r:id="rId1"/>
    <sheet name="1" sheetId="3" r:id="rId2"/>
    <sheet name="2" sheetId="5" r:id="rId3"/>
    <sheet name="3" sheetId="6" r:id="rId4"/>
    <sheet name="4" sheetId="7" r:id="rId5"/>
    <sheet name="5" sheetId="8" r:id="rId6"/>
    <sheet name="6-7" sheetId="10" r:id="rId7"/>
    <sheet name="8_9_10" sheetId="20" r:id="rId8"/>
    <sheet name="11" sheetId="11" r:id="rId9"/>
    <sheet name="13" sheetId="16" r:id="rId10"/>
    <sheet name="12" sheetId="14" r:id="rId11"/>
    <sheet name="14" sheetId="21" r:id="rId12"/>
    <sheet name="Jocopo" sheetId="17" state="hidden" r:id="rId13"/>
    <sheet name="15" sheetId="25" r:id="rId14"/>
    <sheet name="16-7" sheetId="27" r:id="rId15"/>
    <sheet name="18" sheetId="29" r:id="rId16"/>
    <sheet name="19" sheetId="30" r:id="rId17"/>
    <sheet name="20" sheetId="31" r:id="rId18"/>
    <sheet name="21" sheetId="32" r:id="rId19"/>
    <sheet name="34" sheetId="26" state="hidden" r:id="rId20"/>
  </sheets>
  <externalReferences>
    <externalReference r:id="rId21"/>
    <externalReference r:id="rId22"/>
    <externalReference r:id="rId23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" i="31" l="1"/>
  <c r="L2" i="31"/>
  <c r="U3" i="31"/>
  <c r="V3" i="31"/>
  <c r="L3" i="31"/>
  <c r="K3" i="31"/>
  <c r="J3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542" i="31"/>
  <c r="M543" i="31"/>
  <c r="M544" i="31"/>
  <c r="M545" i="31"/>
  <c r="M546" i="31"/>
  <c r="M547" i="31"/>
  <c r="M548" i="31"/>
  <c r="M549" i="31"/>
  <c r="M550" i="31"/>
  <c r="M551" i="31"/>
  <c r="M552" i="31"/>
  <c r="M553" i="31"/>
  <c r="M554" i="31"/>
  <c r="M555" i="31"/>
  <c r="M556" i="31"/>
  <c r="M557" i="31"/>
  <c r="M558" i="31"/>
  <c r="M559" i="31"/>
  <c r="M560" i="31"/>
  <c r="M561" i="31"/>
  <c r="M562" i="31"/>
  <c r="M563" i="31"/>
  <c r="M564" i="31"/>
  <c r="M565" i="31"/>
  <c r="M566" i="31"/>
  <c r="M567" i="31"/>
  <c r="M568" i="31"/>
  <c r="M569" i="31"/>
  <c r="M570" i="31"/>
  <c r="M571" i="31"/>
  <c r="M572" i="31"/>
  <c r="M573" i="31"/>
  <c r="M574" i="31"/>
  <c r="M575" i="31"/>
  <c r="M576" i="31"/>
  <c r="M577" i="31"/>
  <c r="M578" i="31"/>
  <c r="M579" i="31"/>
  <c r="M580" i="31"/>
  <c r="M581" i="31"/>
  <c r="M582" i="31"/>
  <c r="M583" i="31"/>
  <c r="M584" i="31"/>
  <c r="M585" i="31"/>
  <c r="M586" i="31"/>
  <c r="M587" i="31"/>
  <c r="M588" i="31"/>
  <c r="M589" i="31"/>
  <c r="M590" i="31"/>
  <c r="M591" i="31"/>
  <c r="M592" i="31"/>
  <c r="M593" i="31"/>
  <c r="M594" i="31"/>
  <c r="M595" i="31"/>
  <c r="M596" i="31"/>
  <c r="M597" i="31"/>
  <c r="M598" i="31"/>
  <c r="M599" i="31"/>
  <c r="M600" i="31"/>
  <c r="M601" i="31"/>
  <c r="M602" i="31"/>
  <c r="M603" i="31"/>
  <c r="M604" i="31"/>
  <c r="M605" i="31"/>
  <c r="M606" i="31"/>
  <c r="M607" i="31"/>
  <c r="M608" i="31"/>
  <c r="M609" i="31"/>
  <c r="M610" i="31"/>
  <c r="M611" i="31"/>
  <c r="M612" i="31"/>
  <c r="M613" i="31"/>
  <c r="M614" i="31"/>
  <c r="M615" i="31"/>
  <c r="M616" i="31"/>
  <c r="M617" i="31"/>
  <c r="M618" i="31"/>
  <c r="M619" i="31"/>
  <c r="M620" i="31"/>
  <c r="M621" i="31"/>
  <c r="M622" i="31"/>
  <c r="M623" i="31"/>
  <c r="M624" i="31"/>
  <c r="M625" i="31"/>
  <c r="M626" i="31"/>
  <c r="M627" i="31"/>
  <c r="M628" i="31"/>
  <c r="M629" i="31"/>
  <c r="M630" i="31"/>
  <c r="M631" i="31"/>
  <c r="M632" i="31"/>
  <c r="M633" i="31"/>
  <c r="M634" i="31"/>
  <c r="M635" i="31"/>
  <c r="M636" i="31"/>
  <c r="M637" i="31"/>
  <c r="M638" i="31"/>
  <c r="M639" i="31"/>
  <c r="M640" i="31"/>
  <c r="M641" i="31"/>
  <c r="M642" i="31"/>
  <c r="M643" i="31"/>
  <c r="M644" i="31"/>
  <c r="M645" i="31"/>
  <c r="M646" i="31"/>
  <c r="M647" i="31"/>
  <c r="M648" i="31"/>
  <c r="M649" i="31"/>
  <c r="M650" i="31"/>
  <c r="M651" i="31"/>
  <c r="M652" i="31"/>
  <c r="M653" i="31"/>
  <c r="M654" i="31"/>
  <c r="M655" i="31"/>
  <c r="M656" i="31"/>
  <c r="M657" i="31"/>
  <c r="M658" i="31"/>
  <c r="M659" i="31"/>
  <c r="M660" i="31"/>
  <c r="M661" i="31"/>
  <c r="M662" i="31"/>
  <c r="M663" i="31"/>
  <c r="M664" i="31"/>
  <c r="M665" i="31"/>
  <c r="M666" i="31"/>
  <c r="M667" i="31"/>
  <c r="M668" i="31"/>
  <c r="M669" i="31"/>
  <c r="M670" i="31"/>
  <c r="M671" i="31"/>
  <c r="M672" i="31"/>
  <c r="M673" i="31"/>
  <c r="M674" i="31"/>
  <c r="M675" i="31"/>
  <c r="M676" i="31"/>
  <c r="M677" i="31"/>
  <c r="M678" i="31"/>
  <c r="M679" i="31"/>
  <c r="M680" i="31"/>
  <c r="M681" i="31"/>
  <c r="M682" i="31"/>
  <c r="M683" i="31"/>
  <c r="M684" i="31"/>
  <c r="M685" i="31"/>
  <c r="M686" i="31"/>
  <c r="M687" i="31"/>
  <c r="M688" i="31"/>
  <c r="M689" i="31"/>
  <c r="M690" i="31"/>
  <c r="M691" i="31"/>
  <c r="M692" i="31"/>
  <c r="M693" i="31"/>
  <c r="M694" i="31"/>
  <c r="M695" i="31"/>
  <c r="M696" i="31"/>
  <c r="M697" i="31"/>
  <c r="M698" i="31"/>
  <c r="M699" i="31"/>
  <c r="M700" i="31"/>
  <c r="M701" i="31"/>
  <c r="M702" i="31"/>
  <c r="M703" i="31"/>
  <c r="M704" i="31"/>
  <c r="M705" i="31"/>
  <c r="M706" i="31"/>
  <c r="M707" i="31"/>
  <c r="M708" i="31"/>
  <c r="M709" i="31"/>
  <c r="M710" i="31"/>
  <c r="M711" i="31"/>
  <c r="M712" i="31"/>
  <c r="M713" i="31"/>
  <c r="M714" i="31"/>
  <c r="M715" i="31"/>
  <c r="M716" i="31"/>
  <c r="M717" i="31"/>
  <c r="M718" i="31"/>
  <c r="M719" i="31"/>
  <c r="M720" i="31"/>
  <c r="M721" i="31"/>
  <c r="M722" i="31"/>
  <c r="M723" i="31"/>
  <c r="M724" i="31"/>
  <c r="M725" i="31"/>
  <c r="M726" i="31"/>
  <c r="M727" i="31"/>
  <c r="M728" i="31"/>
  <c r="M729" i="31"/>
  <c r="M730" i="31"/>
  <c r="M731" i="31"/>
  <c r="M732" i="31"/>
  <c r="M733" i="31"/>
  <c r="M734" i="31"/>
  <c r="M735" i="31"/>
  <c r="M736" i="31"/>
  <c r="M737" i="31"/>
  <c r="M738" i="31"/>
  <c r="M739" i="31"/>
  <c r="M740" i="31"/>
  <c r="M741" i="31"/>
  <c r="M742" i="31"/>
  <c r="M743" i="31"/>
  <c r="M744" i="31"/>
  <c r="M745" i="31"/>
  <c r="M746" i="31"/>
  <c r="M747" i="31"/>
  <c r="M748" i="31"/>
  <c r="M749" i="31"/>
  <c r="M750" i="31"/>
  <c r="M751" i="31"/>
  <c r="M752" i="31"/>
  <c r="M753" i="31"/>
  <c r="M754" i="31"/>
  <c r="M755" i="31"/>
  <c r="M756" i="31"/>
  <c r="M757" i="31"/>
  <c r="M758" i="31"/>
  <c r="M759" i="31"/>
  <c r="M760" i="31"/>
  <c r="M761" i="31"/>
  <c r="M762" i="31"/>
  <c r="M763" i="31"/>
  <c r="M764" i="31"/>
  <c r="M765" i="31"/>
  <c r="M766" i="31"/>
  <c r="M767" i="31"/>
  <c r="M768" i="31"/>
  <c r="M769" i="31"/>
  <c r="M770" i="31"/>
  <c r="M771" i="31"/>
  <c r="M772" i="31"/>
  <c r="M773" i="31"/>
  <c r="M774" i="31"/>
  <c r="M775" i="31"/>
  <c r="M776" i="31"/>
  <c r="M777" i="31"/>
  <c r="M778" i="31"/>
  <c r="M779" i="31"/>
  <c r="M780" i="31"/>
  <c r="M781" i="31"/>
  <c r="M782" i="31"/>
  <c r="M783" i="31"/>
  <c r="M784" i="31"/>
  <c r="M785" i="31"/>
  <c r="M786" i="31"/>
  <c r="M787" i="31"/>
  <c r="M788" i="31"/>
  <c r="M789" i="31"/>
  <c r="M790" i="31"/>
  <c r="M791" i="31"/>
  <c r="M792" i="31"/>
  <c r="M793" i="31"/>
  <c r="M794" i="31"/>
  <c r="M795" i="31"/>
  <c r="M796" i="31"/>
  <c r="M797" i="31"/>
  <c r="M798" i="31"/>
  <c r="M799" i="31"/>
  <c r="M800" i="31"/>
  <c r="M801" i="31"/>
  <c r="M802" i="31"/>
  <c r="M803" i="31"/>
  <c r="M804" i="31"/>
  <c r="M805" i="31"/>
  <c r="M806" i="31"/>
  <c r="M807" i="31"/>
  <c r="M808" i="31"/>
  <c r="M809" i="31"/>
  <c r="M810" i="31"/>
  <c r="M811" i="31"/>
  <c r="M812" i="31"/>
  <c r="M813" i="31"/>
  <c r="M814" i="31"/>
  <c r="M815" i="31"/>
  <c r="M816" i="31"/>
  <c r="M817" i="31"/>
  <c r="M818" i="31"/>
  <c r="M819" i="31"/>
  <c r="M820" i="31"/>
  <c r="M821" i="31"/>
  <c r="M822" i="31"/>
  <c r="M823" i="31"/>
  <c r="M824" i="31"/>
  <c r="M825" i="31"/>
  <c r="M826" i="31"/>
  <c r="M827" i="31"/>
  <c r="M828" i="31"/>
  <c r="M829" i="31"/>
  <c r="M830" i="31"/>
  <c r="M831" i="31"/>
  <c r="M832" i="31"/>
  <c r="M833" i="31"/>
  <c r="M834" i="31"/>
  <c r="M835" i="31"/>
  <c r="M836" i="31"/>
  <c r="M837" i="31"/>
  <c r="M838" i="31"/>
  <c r="M839" i="31"/>
  <c r="M840" i="31"/>
  <c r="M841" i="31"/>
  <c r="M842" i="31"/>
  <c r="M843" i="31"/>
  <c r="M844" i="31"/>
  <c r="M845" i="31"/>
  <c r="M846" i="31"/>
  <c r="M847" i="31"/>
  <c r="M848" i="31"/>
  <c r="M849" i="31"/>
  <c r="M850" i="31"/>
  <c r="M851" i="31"/>
  <c r="M852" i="31"/>
  <c r="M853" i="31"/>
  <c r="M854" i="31"/>
  <c r="M855" i="31"/>
  <c r="M856" i="31"/>
  <c r="M857" i="31"/>
  <c r="M858" i="31"/>
  <c r="M859" i="31"/>
  <c r="M860" i="31"/>
  <c r="M861" i="31"/>
  <c r="M862" i="31"/>
  <c r="M863" i="31"/>
  <c r="M864" i="31"/>
  <c r="M865" i="31"/>
  <c r="M866" i="31"/>
  <c r="M867" i="31"/>
  <c r="M868" i="31"/>
  <c r="M869" i="31"/>
  <c r="M870" i="31"/>
  <c r="M871" i="31"/>
  <c r="M872" i="31"/>
  <c r="M873" i="31"/>
  <c r="M874" i="31"/>
  <c r="M875" i="31"/>
  <c r="M876" i="31"/>
  <c r="M877" i="31"/>
  <c r="M878" i="31"/>
  <c r="M879" i="31"/>
  <c r="M880" i="31"/>
  <c r="M881" i="31"/>
  <c r="M882" i="31"/>
  <c r="M883" i="31"/>
  <c r="M884" i="31"/>
  <c r="M885" i="31"/>
  <c r="M886" i="31"/>
  <c r="M887" i="31"/>
  <c r="M888" i="31"/>
  <c r="M889" i="31"/>
  <c r="M890" i="31"/>
  <c r="M891" i="31"/>
  <c r="M892" i="31"/>
  <c r="M893" i="31"/>
  <c r="M894" i="31"/>
  <c r="M895" i="31"/>
  <c r="M896" i="31"/>
  <c r="M897" i="31"/>
  <c r="M898" i="31"/>
  <c r="M899" i="31"/>
  <c r="M900" i="31"/>
  <c r="M901" i="31"/>
  <c r="M902" i="31"/>
  <c r="M903" i="31"/>
  <c r="M904" i="31"/>
  <c r="M905" i="31"/>
  <c r="M906" i="31"/>
  <c r="M907" i="31"/>
  <c r="M908" i="31"/>
  <c r="M909" i="31"/>
  <c r="M910" i="31"/>
  <c r="M911" i="31"/>
  <c r="M912" i="31"/>
  <c r="M913" i="31"/>
  <c r="M914" i="31"/>
  <c r="M915" i="31"/>
  <c r="M916" i="31"/>
  <c r="M917" i="31"/>
  <c r="M918" i="31"/>
  <c r="M919" i="31"/>
  <c r="M920" i="31"/>
  <c r="M921" i="31"/>
  <c r="M922" i="31"/>
  <c r="M923" i="31"/>
  <c r="M924" i="31"/>
  <c r="M925" i="31"/>
  <c r="M926" i="31"/>
  <c r="M927" i="31"/>
  <c r="M928" i="31"/>
  <c r="M929" i="31"/>
  <c r="M930" i="31"/>
  <c r="M931" i="31"/>
  <c r="M932" i="31"/>
  <c r="M933" i="31"/>
  <c r="M934" i="31"/>
  <c r="M935" i="31"/>
  <c r="M936" i="31"/>
  <c r="M937" i="31"/>
  <c r="M938" i="31"/>
  <c r="M939" i="31"/>
  <c r="M940" i="31"/>
  <c r="M941" i="31"/>
  <c r="M942" i="31"/>
  <c r="M943" i="31"/>
  <c r="M944" i="31"/>
  <c r="M945" i="31"/>
  <c r="M946" i="31"/>
  <c r="M947" i="31"/>
  <c r="M948" i="31"/>
  <c r="M949" i="31"/>
  <c r="M950" i="31"/>
  <c r="M951" i="31"/>
  <c r="M952" i="31"/>
  <c r="M953" i="31"/>
  <c r="M954" i="31"/>
  <c r="M955" i="31"/>
  <c r="M956" i="31"/>
  <c r="M957" i="31"/>
  <c r="M958" i="31"/>
  <c r="M959" i="31"/>
  <c r="M960" i="31"/>
  <c r="M961" i="31"/>
  <c r="M962" i="31"/>
  <c r="M963" i="31"/>
  <c r="M964" i="31"/>
  <c r="M965" i="31"/>
  <c r="M966" i="31"/>
  <c r="M967" i="31"/>
  <c r="M968" i="31"/>
  <c r="M969" i="31"/>
  <c r="M970" i="31"/>
  <c r="M971" i="31"/>
  <c r="M972" i="31"/>
  <c r="M973" i="31"/>
  <c r="M974" i="31"/>
  <c r="M975" i="31"/>
  <c r="M976" i="31"/>
  <c r="M977" i="31"/>
  <c r="M978" i="31"/>
  <c r="M979" i="31"/>
  <c r="M980" i="31"/>
  <c r="M981" i="31"/>
  <c r="M982" i="31"/>
  <c r="M983" i="31"/>
  <c r="M984" i="31"/>
  <c r="M985" i="31"/>
  <c r="M986" i="31"/>
  <c r="M987" i="31"/>
  <c r="M988" i="31"/>
  <c r="M989" i="31"/>
  <c r="M990" i="31"/>
  <c r="M991" i="31"/>
  <c r="M992" i="31"/>
  <c r="M993" i="31"/>
  <c r="M994" i="31"/>
  <c r="M995" i="31"/>
  <c r="M996" i="31"/>
  <c r="M997" i="31"/>
  <c r="M998" i="31"/>
  <c r="M999" i="31"/>
  <c r="M1000" i="31"/>
  <c r="M1001" i="31"/>
  <c r="M1002" i="31"/>
  <c r="M1003" i="31"/>
  <c r="M1004" i="31"/>
  <c r="M1005" i="31"/>
  <c r="M1006" i="31"/>
  <c r="M1007" i="31"/>
  <c r="M1008" i="31"/>
  <c r="M1009" i="31"/>
  <c r="M1010" i="31"/>
  <c r="M1011" i="31"/>
  <c r="M1012" i="31"/>
  <c r="M1013" i="31"/>
  <c r="M1014" i="31"/>
  <c r="M1015" i="31"/>
  <c r="M1016" i="31"/>
  <c r="M1017" i="31"/>
  <c r="M1018" i="31"/>
  <c r="M1019" i="31"/>
  <c r="M1020" i="31"/>
  <c r="M1021" i="31"/>
  <c r="M1022" i="31"/>
  <c r="M1023" i="31"/>
  <c r="M1024" i="31"/>
  <c r="M1025" i="31"/>
  <c r="M1026" i="31"/>
  <c r="M1027" i="31"/>
  <c r="M1028" i="31"/>
  <c r="M1029" i="31"/>
  <c r="M1030" i="31"/>
  <c r="M1031" i="31"/>
  <c r="M1032" i="31"/>
  <c r="M1033" i="31"/>
  <c r="M1034" i="31"/>
  <c r="M1035" i="31"/>
  <c r="M1036" i="31"/>
  <c r="M1037" i="31"/>
  <c r="M1038" i="31"/>
  <c r="M1039" i="31"/>
  <c r="M1040" i="31"/>
  <c r="M1041" i="31"/>
  <c r="M1042" i="31"/>
  <c r="M1043" i="31"/>
  <c r="M1044" i="31"/>
  <c r="M1045" i="31"/>
  <c r="M1046" i="31"/>
  <c r="M1047" i="31"/>
  <c r="M1048" i="31"/>
  <c r="M1049" i="31"/>
  <c r="M1050" i="31"/>
  <c r="M1051" i="31"/>
  <c r="M1052" i="31"/>
  <c r="M1053" i="31"/>
  <c r="M1054" i="31"/>
  <c r="M1055" i="31"/>
  <c r="M1056" i="31"/>
  <c r="M1057" i="31"/>
  <c r="M1058" i="31"/>
  <c r="M1059" i="31"/>
  <c r="M1060" i="31"/>
  <c r="M1061" i="31"/>
  <c r="M1062" i="31"/>
  <c r="M1063" i="31"/>
  <c r="M1064" i="31"/>
  <c r="M1065" i="31"/>
  <c r="M1066" i="31"/>
  <c r="M1067" i="31"/>
  <c r="M1068" i="31"/>
  <c r="M1069" i="31"/>
  <c r="M1070" i="31"/>
  <c r="M1071" i="31"/>
  <c r="M1072" i="31"/>
  <c r="M1073" i="31"/>
  <c r="M1074" i="31"/>
  <c r="M1075" i="31"/>
  <c r="M1076" i="31"/>
  <c r="M1077" i="31"/>
  <c r="M1078" i="31"/>
  <c r="M1079" i="31"/>
  <c r="M1080" i="31"/>
  <c r="M1081" i="31"/>
  <c r="M1082" i="31"/>
  <c r="M1083" i="31"/>
  <c r="M1084" i="31"/>
  <c r="M1085" i="31"/>
  <c r="M1086" i="31"/>
  <c r="M1087" i="31"/>
  <c r="M1088" i="31"/>
  <c r="M1089" i="31"/>
  <c r="M1090" i="31"/>
  <c r="M1091" i="31"/>
  <c r="M1092" i="31"/>
  <c r="M1093" i="31"/>
  <c r="M1094" i="31"/>
  <c r="M1095" i="31"/>
  <c r="M1096" i="31"/>
  <c r="M1097" i="31"/>
  <c r="M1098" i="31"/>
  <c r="M1099" i="31"/>
  <c r="M1100" i="31"/>
  <c r="M1101" i="31"/>
  <c r="M1102" i="31"/>
  <c r="M1103" i="31"/>
  <c r="M1104" i="31"/>
  <c r="M1105" i="31"/>
  <c r="M1106" i="31"/>
  <c r="M1107" i="31"/>
  <c r="M1108" i="31"/>
  <c r="M1109" i="31"/>
  <c r="M1110" i="31"/>
  <c r="M1111" i="31"/>
  <c r="M1112" i="31"/>
  <c r="M1113" i="31"/>
  <c r="M1114" i="31"/>
  <c r="M1115" i="31"/>
  <c r="M1116" i="31"/>
  <c r="M1117" i="31"/>
  <c r="M1118" i="31"/>
  <c r="M1119" i="31"/>
  <c r="M1120" i="31"/>
  <c r="M1121" i="31"/>
  <c r="M1122" i="31"/>
  <c r="M1123" i="31"/>
  <c r="M1124" i="31"/>
  <c r="M1125" i="31"/>
  <c r="M1126" i="31"/>
  <c r="M1127" i="31"/>
  <c r="M1128" i="31"/>
  <c r="M1129" i="31"/>
  <c r="M1130" i="31"/>
  <c r="M1131" i="31"/>
  <c r="M1132" i="31"/>
  <c r="M1133" i="31"/>
  <c r="M1134" i="31"/>
  <c r="M1135" i="31"/>
  <c r="M1136" i="31"/>
  <c r="M1137" i="31"/>
  <c r="M1138" i="31"/>
  <c r="M1139" i="31"/>
  <c r="M1140" i="31"/>
  <c r="M1141" i="31"/>
  <c r="M1142" i="31"/>
  <c r="M1143" i="31"/>
  <c r="M1144" i="31"/>
  <c r="M1145" i="31"/>
  <c r="M1146" i="31"/>
  <c r="M1147" i="31"/>
  <c r="M1148" i="31"/>
  <c r="M1149" i="31"/>
  <c r="M1150" i="31"/>
  <c r="M1151" i="31"/>
  <c r="M1152" i="31"/>
  <c r="M1153" i="31"/>
  <c r="M1154" i="31"/>
  <c r="M1155" i="31"/>
  <c r="M1156" i="31"/>
  <c r="M1157" i="31"/>
  <c r="M1158" i="31"/>
  <c r="M1159" i="31"/>
  <c r="M1160" i="31"/>
  <c r="M1161" i="31"/>
  <c r="M1162" i="31"/>
  <c r="M1163" i="31"/>
  <c r="M1164" i="31"/>
  <c r="M1165" i="31"/>
  <c r="M1166" i="31"/>
  <c r="M1167" i="31"/>
  <c r="M1168" i="31"/>
  <c r="M1169" i="31"/>
  <c r="M1170" i="31"/>
  <c r="M1171" i="31"/>
  <c r="M1172" i="31"/>
  <c r="M1173" i="31"/>
  <c r="M1174" i="31"/>
  <c r="M1175" i="31"/>
  <c r="M1176" i="31"/>
  <c r="M1177" i="31"/>
  <c r="M1178" i="31"/>
  <c r="M1179" i="31"/>
  <c r="M1180" i="31"/>
  <c r="M1181" i="31"/>
  <c r="M1182" i="31"/>
  <c r="M1183" i="31"/>
  <c r="M1184" i="31"/>
  <c r="M1185" i="31"/>
  <c r="M1186" i="31"/>
  <c r="M1187" i="31"/>
  <c r="M1188" i="31"/>
  <c r="M1189" i="31"/>
  <c r="M1190" i="31"/>
  <c r="M1191" i="31"/>
  <c r="M1192" i="31"/>
  <c r="M1193" i="31"/>
  <c r="M1194" i="31"/>
  <c r="M1195" i="31"/>
  <c r="M1196" i="31"/>
  <c r="M1197" i="31"/>
  <c r="M1198" i="31"/>
  <c r="M1199" i="31"/>
  <c r="M1200" i="31"/>
  <c r="M1201" i="31"/>
  <c r="M1202" i="31"/>
  <c r="M1203" i="31"/>
  <c r="M1204" i="31"/>
  <c r="M1205" i="31"/>
  <c r="M1206" i="31"/>
  <c r="M1207" i="31"/>
  <c r="M1208" i="31"/>
  <c r="M1209" i="31"/>
  <c r="M1210" i="31"/>
  <c r="M1211" i="31"/>
  <c r="M1212" i="31"/>
  <c r="M1213" i="31"/>
  <c r="M1214" i="31"/>
  <c r="M1215" i="31"/>
  <c r="M1216" i="31"/>
  <c r="M1217" i="31"/>
  <c r="M1218" i="31"/>
  <c r="M1219" i="31"/>
  <c r="M1220" i="31"/>
  <c r="M1221" i="31"/>
  <c r="M1222" i="31"/>
  <c r="M1223" i="31"/>
  <c r="M1224" i="31"/>
  <c r="M1225" i="31"/>
  <c r="M1226" i="31"/>
  <c r="M1227" i="31"/>
  <c r="M1228" i="31"/>
  <c r="M1229" i="31"/>
  <c r="M1230" i="31"/>
  <c r="M1231" i="31"/>
  <c r="M1232" i="31"/>
  <c r="M1233" i="31"/>
  <c r="M1234" i="31"/>
  <c r="M1235" i="31"/>
  <c r="M1236" i="31"/>
  <c r="M1237" i="31"/>
  <c r="M1238" i="31"/>
  <c r="M1239" i="31"/>
  <c r="M1240" i="31"/>
  <c r="M1241" i="31"/>
  <c r="M1242" i="31"/>
  <c r="M1243" i="31"/>
  <c r="M1244" i="31"/>
  <c r="M1245" i="31"/>
  <c r="M1246" i="31"/>
  <c r="M1247" i="31"/>
  <c r="M1248" i="31"/>
  <c r="M1249" i="31"/>
  <c r="M1250" i="31"/>
  <c r="M1251" i="31"/>
  <c r="M1252" i="31"/>
  <c r="M1253" i="31"/>
  <c r="M1254" i="31"/>
  <c r="M1255" i="31"/>
  <c r="M1256" i="31"/>
  <c r="M1257" i="31"/>
  <c r="M1258" i="31"/>
  <c r="M1259" i="31"/>
  <c r="M1260" i="31"/>
  <c r="M1261" i="31"/>
  <c r="M1262" i="31"/>
  <c r="M1263" i="31"/>
  <c r="M1264" i="31"/>
  <c r="M1265" i="31"/>
  <c r="M1266" i="31"/>
  <c r="M1267" i="31"/>
  <c r="M1268" i="31"/>
  <c r="M1269" i="31"/>
  <c r="M1270" i="31"/>
  <c r="M1271" i="31"/>
  <c r="M1272" i="31"/>
  <c r="M1273" i="31"/>
  <c r="M1274" i="31"/>
  <c r="M1275" i="31"/>
  <c r="M1276" i="31"/>
  <c r="M1277" i="31"/>
  <c r="M1278" i="31"/>
  <c r="M1279" i="31"/>
  <c r="M1280" i="31"/>
  <c r="M1281" i="31"/>
  <c r="M1282" i="31"/>
  <c r="M1283" i="31"/>
  <c r="M1284" i="31"/>
  <c r="M1285" i="31"/>
  <c r="M1286" i="31"/>
  <c r="M1287" i="31"/>
  <c r="M1288" i="31"/>
  <c r="M1289" i="31"/>
  <c r="M1290" i="31"/>
  <c r="M1291" i="31"/>
  <c r="M1292" i="31"/>
  <c r="M1293" i="31"/>
  <c r="M1294" i="31"/>
  <c r="M1295" i="31"/>
  <c r="M1296" i="31"/>
  <c r="M1297" i="31"/>
  <c r="M1298" i="31"/>
  <c r="M1299" i="31"/>
  <c r="M1300" i="31"/>
  <c r="M1301" i="31"/>
  <c r="M1302" i="31"/>
  <c r="M1303" i="31"/>
  <c r="M1304" i="31"/>
  <c r="M1305" i="31"/>
  <c r="M1306" i="31"/>
  <c r="M1307" i="31"/>
  <c r="M1308" i="31"/>
  <c r="M1309" i="31"/>
  <c r="M1310" i="31"/>
  <c r="M1311" i="31"/>
  <c r="M1312" i="31"/>
  <c r="M1313" i="31"/>
  <c r="M1314" i="31"/>
  <c r="M1315" i="31"/>
  <c r="M1316" i="31"/>
  <c r="M1317" i="31"/>
  <c r="M1318" i="31"/>
  <c r="M1319" i="31"/>
  <c r="M1320" i="31"/>
  <c r="M1321" i="31"/>
  <c r="M1322" i="31"/>
  <c r="M1323" i="31"/>
  <c r="M1324" i="31"/>
  <c r="M1325" i="31"/>
  <c r="M1326" i="31"/>
  <c r="M1327" i="31"/>
  <c r="M1328" i="31"/>
  <c r="M1329" i="31"/>
  <c r="M1330" i="31"/>
  <c r="M1331" i="31"/>
  <c r="M1332" i="31"/>
  <c r="M1333" i="31"/>
  <c r="M1334" i="31"/>
  <c r="M1335" i="31"/>
  <c r="M1336" i="31"/>
  <c r="M1337" i="31"/>
  <c r="M1338" i="31"/>
  <c r="M1339" i="31"/>
  <c r="M1340" i="31"/>
  <c r="M1341" i="31"/>
  <c r="M1342" i="31"/>
  <c r="M1343" i="31"/>
  <c r="M1344" i="31"/>
  <c r="M1345" i="31"/>
  <c r="M1346" i="31"/>
  <c r="M1347" i="31"/>
  <c r="M1348" i="31"/>
  <c r="M1349" i="31"/>
  <c r="M1350" i="31"/>
  <c r="M1351" i="31"/>
  <c r="M1352" i="31"/>
  <c r="M1353" i="31"/>
  <c r="M1354" i="31"/>
  <c r="M1355" i="31"/>
  <c r="M1356" i="31"/>
  <c r="M1357" i="31"/>
  <c r="M1358" i="31"/>
  <c r="M1359" i="31"/>
  <c r="M1360" i="31"/>
  <c r="M1361" i="31"/>
  <c r="M1362" i="31"/>
  <c r="M1363" i="31"/>
  <c r="M1364" i="31"/>
  <c r="M1365" i="31"/>
  <c r="M1366" i="31"/>
  <c r="M1367" i="31"/>
  <c r="M1368" i="31"/>
  <c r="M1369" i="31"/>
  <c r="M1370" i="31"/>
  <c r="M1371" i="31"/>
  <c r="M1372" i="31"/>
  <c r="M1373" i="31"/>
  <c r="M1374" i="31"/>
  <c r="M1375" i="31"/>
  <c r="M1376" i="31"/>
  <c r="M1377" i="31"/>
  <c r="M1378" i="31"/>
  <c r="M1379" i="31"/>
  <c r="M1380" i="31"/>
  <c r="M1381" i="31"/>
  <c r="M1382" i="31"/>
  <c r="M1383" i="31"/>
  <c r="M1384" i="31"/>
  <c r="M1385" i="31"/>
  <c r="M1386" i="31"/>
  <c r="M1387" i="31"/>
  <c r="M1388" i="31"/>
  <c r="M1389" i="31"/>
  <c r="M1390" i="31"/>
  <c r="M1391" i="31"/>
  <c r="M1392" i="31"/>
  <c r="M1393" i="31"/>
  <c r="M1394" i="31"/>
  <c r="M1395" i="31"/>
  <c r="M1396" i="31"/>
  <c r="M1397" i="31"/>
  <c r="M1398" i="31"/>
  <c r="M1399" i="31"/>
  <c r="M1400" i="31"/>
  <c r="M1401" i="31"/>
  <c r="M1402" i="31"/>
  <c r="M1403" i="31"/>
  <c r="M1404" i="31"/>
  <c r="M1405" i="31"/>
  <c r="M1406" i="31"/>
  <c r="M1407" i="31"/>
  <c r="M1408" i="31"/>
  <c r="M1409" i="31"/>
  <c r="M1410" i="31"/>
  <c r="M1411" i="31"/>
  <c r="M1412" i="31"/>
  <c r="M1413" i="31"/>
  <c r="M1414" i="31"/>
  <c r="M1415" i="31"/>
  <c r="M1416" i="31"/>
  <c r="M1417" i="31"/>
  <c r="M1418" i="31"/>
  <c r="M1419" i="31"/>
  <c r="M1420" i="31"/>
  <c r="M1421" i="31"/>
  <c r="M1422" i="31"/>
  <c r="M1423" i="31"/>
  <c r="M1424" i="31"/>
  <c r="M1425" i="31"/>
  <c r="M1426" i="31"/>
  <c r="M1427" i="31"/>
  <c r="M1428" i="31"/>
  <c r="M1429" i="31"/>
  <c r="M1430" i="31"/>
  <c r="M1431" i="31"/>
  <c r="M1432" i="31"/>
  <c r="M1433" i="31"/>
  <c r="M1434" i="31"/>
  <c r="M1435" i="31"/>
  <c r="M1436" i="31"/>
  <c r="M1437" i="31"/>
  <c r="M1438" i="31"/>
  <c r="M1439" i="31"/>
  <c r="M1440" i="31"/>
  <c r="M1441" i="31"/>
  <c r="M1442" i="31"/>
  <c r="M1443" i="31"/>
  <c r="M1444" i="31"/>
  <c r="M1445" i="31"/>
  <c r="M1446" i="31"/>
  <c r="M1447" i="31"/>
  <c r="M1448" i="31"/>
  <c r="M1449" i="31"/>
  <c r="M1450" i="31"/>
  <c r="M1451" i="31"/>
  <c r="M1452" i="31"/>
  <c r="M1453" i="31"/>
  <c r="M1454" i="31"/>
  <c r="M1455" i="31"/>
  <c r="M1456" i="31"/>
  <c r="M1457" i="31"/>
  <c r="M1458" i="31"/>
  <c r="M1459" i="31"/>
  <c r="M1460" i="31"/>
  <c r="M1461" i="31"/>
  <c r="M1462" i="31"/>
  <c r="M1463" i="31"/>
  <c r="M1464" i="31"/>
  <c r="M1465" i="31"/>
  <c r="M1466" i="31"/>
  <c r="M1467" i="31"/>
  <c r="M1468" i="31"/>
  <c r="M1469" i="31"/>
  <c r="M1470" i="31"/>
  <c r="M1471" i="31"/>
  <c r="M1472" i="31"/>
  <c r="M1473" i="31"/>
  <c r="M1474" i="31"/>
  <c r="M1475" i="31"/>
  <c r="M1476" i="31"/>
  <c r="M1477" i="31"/>
  <c r="M1478" i="31"/>
  <c r="M1479" i="31"/>
  <c r="M1480" i="31"/>
  <c r="M1481" i="31"/>
  <c r="M1482" i="31"/>
  <c r="M1483" i="31"/>
  <c r="M1484" i="31"/>
  <c r="M1485" i="31"/>
  <c r="M1486" i="31"/>
  <c r="M1487" i="31"/>
  <c r="M1488" i="31"/>
  <c r="M1489" i="31"/>
  <c r="M1490" i="31"/>
  <c r="M1491" i="31"/>
  <c r="M1492" i="31"/>
  <c r="M1493" i="31"/>
  <c r="M1494" i="31"/>
  <c r="M1495" i="31"/>
  <c r="M1496" i="31"/>
  <c r="M1497" i="31"/>
  <c r="M1498" i="31"/>
  <c r="M1499" i="31"/>
  <c r="M1500" i="31"/>
  <c r="M1501" i="31"/>
  <c r="M1502" i="31"/>
  <c r="M1503" i="31"/>
  <c r="M1504" i="31"/>
  <c r="M1505" i="31"/>
  <c r="M1506" i="31"/>
  <c r="M1507" i="31"/>
  <c r="M1508" i="31"/>
  <c r="M1509" i="31"/>
  <c r="M1510" i="31"/>
  <c r="M1511" i="31"/>
  <c r="M1512" i="31"/>
  <c r="M1513" i="31"/>
  <c r="M1514" i="31"/>
  <c r="M1515" i="31"/>
  <c r="M1516" i="31"/>
  <c r="M1517" i="31"/>
  <c r="M1518" i="31"/>
  <c r="M1519" i="31"/>
  <c r="M1520" i="31"/>
  <c r="M1521" i="31"/>
  <c r="M1522" i="31"/>
  <c r="M1523" i="31"/>
  <c r="M1524" i="31"/>
  <c r="M1525" i="31"/>
  <c r="M1526" i="31"/>
  <c r="M1527" i="31"/>
  <c r="M1528" i="31"/>
  <c r="M1529" i="31"/>
  <c r="M1530" i="31"/>
  <c r="M1531" i="31"/>
  <c r="M1532" i="31"/>
  <c r="M1533" i="31"/>
  <c r="M1534" i="31"/>
  <c r="M1535" i="31"/>
  <c r="M1536" i="31"/>
  <c r="M1537" i="31"/>
  <c r="M1538" i="31"/>
  <c r="M1539" i="31"/>
  <c r="M1540" i="31"/>
  <c r="M1541" i="31"/>
  <c r="M1542" i="31"/>
  <c r="M1543" i="31"/>
  <c r="M1544" i="31"/>
  <c r="M1545" i="31"/>
  <c r="M1546" i="31"/>
  <c r="M1547" i="31"/>
  <c r="M1548" i="31"/>
  <c r="M1549" i="31"/>
  <c r="M1550" i="31"/>
  <c r="M1551" i="31"/>
  <c r="M1552" i="31"/>
  <c r="M1553" i="31"/>
  <c r="M1554" i="31"/>
  <c r="M1555" i="31"/>
  <c r="M1556" i="31"/>
  <c r="M1557" i="31"/>
  <c r="M1558" i="31"/>
  <c r="M1559" i="31"/>
  <c r="M1560" i="31"/>
  <c r="M1561" i="31"/>
  <c r="M1562" i="31"/>
  <c r="M1563" i="31"/>
  <c r="M1564" i="31"/>
  <c r="M1565" i="31"/>
  <c r="M1566" i="31"/>
  <c r="M1567" i="31"/>
  <c r="M1568" i="31"/>
  <c r="M1569" i="31"/>
  <c r="M1570" i="31"/>
  <c r="M1571" i="31"/>
  <c r="M1572" i="31"/>
  <c r="M1573" i="31"/>
  <c r="M1574" i="31"/>
  <c r="M1575" i="31"/>
  <c r="M1576" i="31"/>
  <c r="M1577" i="31"/>
  <c r="M1578" i="31"/>
  <c r="M1579" i="31"/>
  <c r="M1580" i="31"/>
  <c r="M1581" i="31"/>
  <c r="M1582" i="31"/>
  <c r="M1583" i="31"/>
  <c r="M1584" i="31"/>
  <c r="M1585" i="31"/>
  <c r="M1586" i="31"/>
  <c r="M1587" i="31"/>
  <c r="M1588" i="31"/>
  <c r="M1589" i="31"/>
  <c r="M1590" i="31"/>
  <c r="M1591" i="31"/>
  <c r="M1592" i="31"/>
  <c r="M1593" i="31"/>
  <c r="M1594" i="31"/>
  <c r="M1595" i="31"/>
  <c r="M1596" i="31"/>
  <c r="M1597" i="31"/>
  <c r="M1598" i="31"/>
  <c r="M1599" i="31"/>
  <c r="M1600" i="31"/>
  <c r="M1601" i="31"/>
  <c r="M1602" i="31"/>
  <c r="M1603" i="31"/>
  <c r="M1604" i="31"/>
  <c r="M1605" i="31"/>
  <c r="M1606" i="31"/>
  <c r="M1607" i="31"/>
  <c r="M1608" i="31"/>
  <c r="M1609" i="31"/>
  <c r="M1610" i="31"/>
  <c r="M1611" i="31"/>
  <c r="M1612" i="31"/>
  <c r="M1613" i="31"/>
  <c r="M1614" i="31"/>
  <c r="M1615" i="31"/>
  <c r="M1616" i="31"/>
  <c r="M1617" i="31"/>
  <c r="M1618" i="31"/>
  <c r="M1619" i="31"/>
  <c r="M1620" i="31"/>
  <c r="M1621" i="31"/>
  <c r="M1622" i="31"/>
  <c r="M1623" i="31"/>
  <c r="M1624" i="31"/>
  <c r="M1625" i="31"/>
  <c r="M1626" i="31"/>
  <c r="M1627" i="31"/>
  <c r="M1628" i="31"/>
  <c r="M1629" i="31"/>
  <c r="M1630" i="31"/>
  <c r="M1631" i="31"/>
  <c r="M1632" i="31"/>
  <c r="M1633" i="31"/>
  <c r="M1634" i="31"/>
  <c r="M1635" i="31"/>
  <c r="M1636" i="31"/>
  <c r="M1637" i="31"/>
  <c r="M1638" i="31"/>
  <c r="M1639" i="31"/>
  <c r="M1640" i="31"/>
  <c r="M1641" i="31"/>
  <c r="M1642" i="31"/>
  <c r="M1643" i="31"/>
  <c r="M1644" i="31"/>
  <c r="M1645" i="31"/>
  <c r="M1646" i="31"/>
  <c r="M1647" i="31"/>
  <c r="M1648" i="31"/>
  <c r="M1649" i="31"/>
  <c r="M1650" i="31"/>
  <c r="M1651" i="31"/>
  <c r="M1652" i="31"/>
  <c r="M1653" i="31"/>
  <c r="M1654" i="31"/>
  <c r="M1655" i="31"/>
  <c r="M1656" i="31"/>
  <c r="M1657" i="31"/>
  <c r="M1658" i="31"/>
  <c r="M1659" i="31"/>
  <c r="M1660" i="31"/>
  <c r="M1661" i="31"/>
  <c r="M1662" i="31"/>
  <c r="M1663" i="31"/>
  <c r="M1664" i="31"/>
  <c r="M1665" i="31"/>
  <c r="M1666" i="31"/>
  <c r="M1667" i="31"/>
  <c r="M1668" i="31"/>
  <c r="M1669" i="31"/>
  <c r="M1670" i="31"/>
  <c r="M1671" i="31"/>
  <c r="M1672" i="31"/>
  <c r="M1673" i="31"/>
  <c r="M1674" i="31"/>
  <c r="M1675" i="31"/>
  <c r="M1676" i="31"/>
  <c r="M1677" i="31"/>
  <c r="M1678" i="31"/>
  <c r="M1679" i="31"/>
  <c r="M1680" i="31"/>
  <c r="M1681" i="31"/>
  <c r="M1682" i="31"/>
  <c r="M1683" i="31"/>
  <c r="M1684" i="31"/>
  <c r="M1685" i="31"/>
  <c r="M1686" i="31"/>
  <c r="M1687" i="31"/>
  <c r="M1688" i="31"/>
  <c r="M1689" i="31"/>
  <c r="M1690" i="31"/>
  <c r="M1691" i="31"/>
  <c r="M1692" i="31"/>
  <c r="M1693" i="31"/>
  <c r="M1694" i="31"/>
  <c r="M1695" i="31"/>
  <c r="M1696" i="31"/>
  <c r="M1697" i="31"/>
  <c r="M1698" i="31"/>
  <c r="M1699" i="31"/>
  <c r="M1700" i="31"/>
  <c r="M1701" i="31"/>
  <c r="M1702" i="31"/>
  <c r="M1703" i="31"/>
  <c r="M1704" i="31"/>
  <c r="M1705" i="31"/>
  <c r="M1706" i="31"/>
  <c r="M1707" i="31"/>
  <c r="M1708" i="31"/>
  <c r="M1709" i="31"/>
  <c r="M1710" i="31"/>
  <c r="M1711" i="31"/>
  <c r="M1712" i="31"/>
  <c r="M1713" i="31"/>
  <c r="M1714" i="31"/>
  <c r="M1715" i="31"/>
  <c r="M1716" i="31"/>
  <c r="M1717" i="31"/>
  <c r="M1718" i="31"/>
  <c r="M1719" i="31"/>
  <c r="M1720" i="31"/>
  <c r="M1721" i="31"/>
  <c r="M1722" i="31"/>
  <c r="M1723" i="31"/>
  <c r="M1724" i="31"/>
  <c r="M1725" i="31"/>
  <c r="M1726" i="31"/>
  <c r="M1727" i="31"/>
  <c r="M1728" i="31"/>
  <c r="M1729" i="31"/>
  <c r="M1730" i="31"/>
  <c r="M1731" i="31"/>
  <c r="M1732" i="31"/>
  <c r="M1733" i="31"/>
  <c r="M1734" i="31"/>
  <c r="M1735" i="31"/>
  <c r="M1736" i="31"/>
  <c r="M1737" i="31"/>
  <c r="M1738" i="31"/>
  <c r="M1739" i="31"/>
  <c r="M1740" i="31"/>
  <c r="M1741" i="31"/>
  <c r="M1742" i="31"/>
  <c r="M1743" i="31"/>
  <c r="M1744" i="31"/>
  <c r="M1745" i="31"/>
  <c r="M1746" i="31"/>
  <c r="M1747" i="31"/>
  <c r="M1748" i="31"/>
  <c r="M1749" i="31"/>
  <c r="M1750" i="31"/>
  <c r="M1751" i="31"/>
  <c r="M1752" i="31"/>
  <c r="M1753" i="31"/>
  <c r="M1754" i="31"/>
  <c r="M1755" i="31"/>
  <c r="M1756" i="31"/>
  <c r="M1757" i="31"/>
  <c r="M1758" i="31"/>
  <c r="M1759" i="31"/>
  <c r="M1760" i="31"/>
  <c r="M1761" i="31"/>
  <c r="M1762" i="31"/>
  <c r="M1763" i="31"/>
  <c r="M1764" i="31"/>
  <c r="M1765" i="31"/>
  <c r="M1766" i="31"/>
  <c r="M1767" i="31"/>
  <c r="M1768" i="31"/>
  <c r="M1769" i="31"/>
  <c r="M1770" i="31"/>
  <c r="M1771" i="31"/>
  <c r="M1772" i="31"/>
  <c r="M1773" i="31"/>
  <c r="M1774" i="31"/>
  <c r="M1775" i="31"/>
  <c r="M1776" i="31"/>
  <c r="M1777" i="31"/>
  <c r="M1778" i="31"/>
  <c r="M1779" i="31"/>
  <c r="M1780" i="31"/>
  <c r="M1781" i="31"/>
  <c r="M1782" i="31"/>
  <c r="M1783" i="31"/>
  <c r="M1784" i="31"/>
  <c r="M1785" i="31"/>
  <c r="M1786" i="31"/>
  <c r="M1787" i="31"/>
  <c r="M1788" i="31"/>
  <c r="M1789" i="31"/>
  <c r="M1790" i="31"/>
  <c r="M1791" i="31"/>
  <c r="M1792" i="31"/>
  <c r="M1793" i="31"/>
  <c r="M1794" i="31"/>
  <c r="M1795" i="31"/>
  <c r="M1796" i="31"/>
  <c r="M1797" i="31"/>
  <c r="M1798" i="31"/>
  <c r="M1799" i="31"/>
  <c r="M1800" i="31"/>
  <c r="M1801" i="31"/>
  <c r="M1802" i="31"/>
  <c r="M1803" i="31"/>
  <c r="M1804" i="31"/>
  <c r="M1805" i="31"/>
  <c r="M1806" i="31"/>
  <c r="M1807" i="31"/>
  <c r="M1808" i="31"/>
  <c r="M1809" i="31"/>
  <c r="M1810" i="31"/>
  <c r="M1811" i="31"/>
  <c r="M1812" i="31"/>
  <c r="M1813" i="31"/>
  <c r="M1814" i="31"/>
  <c r="M1815" i="31"/>
  <c r="M1816" i="31"/>
  <c r="M1817" i="31"/>
  <c r="M1818" i="31"/>
  <c r="M1819" i="31"/>
  <c r="M1820" i="31"/>
  <c r="M1821" i="31"/>
  <c r="M1822" i="31"/>
  <c r="M1823" i="31"/>
  <c r="M1824" i="31"/>
  <c r="M1825" i="31"/>
  <c r="M1826" i="31"/>
  <c r="M1827" i="31"/>
  <c r="M1828" i="31"/>
  <c r="M1829" i="31"/>
  <c r="M1830" i="31"/>
  <c r="M1831" i="31"/>
  <c r="M1832" i="31"/>
  <c r="M1833" i="31"/>
  <c r="M1834" i="31"/>
  <c r="M1835" i="31"/>
  <c r="M1836" i="31"/>
  <c r="M1837" i="31"/>
  <c r="M1838" i="31"/>
  <c r="M1839" i="31"/>
  <c r="M1840" i="31"/>
  <c r="M1841" i="31"/>
  <c r="M1842" i="31"/>
  <c r="M1843" i="31"/>
  <c r="M1844" i="31"/>
  <c r="M1845" i="31"/>
  <c r="M1846" i="31"/>
  <c r="M1847" i="31"/>
  <c r="M1848" i="31"/>
  <c r="M1849" i="31"/>
  <c r="M1850" i="31"/>
  <c r="M1851" i="31"/>
  <c r="M1852" i="31"/>
  <c r="M1853" i="31"/>
  <c r="M1854" i="31"/>
  <c r="M1855" i="31"/>
  <c r="M1856" i="31"/>
  <c r="M1857" i="31"/>
  <c r="M1858" i="31"/>
  <c r="M1859" i="31"/>
  <c r="M1860" i="31"/>
  <c r="M1861" i="31"/>
  <c r="M1862" i="31"/>
  <c r="M1863" i="31"/>
  <c r="M1864" i="31"/>
  <c r="M1865" i="31"/>
  <c r="M1866" i="31"/>
  <c r="M1867" i="31"/>
  <c r="M1868" i="31"/>
  <c r="M1869" i="31"/>
  <c r="M1870" i="31"/>
  <c r="M1871" i="31"/>
  <c r="M1872" i="31"/>
  <c r="M1873" i="31"/>
  <c r="M1874" i="31"/>
  <c r="M1875" i="31"/>
  <c r="M1876" i="31"/>
  <c r="M1877" i="31"/>
  <c r="M1878" i="31"/>
  <c r="M1879" i="31"/>
  <c r="M1880" i="31"/>
  <c r="M1881" i="31"/>
  <c r="M1882" i="31"/>
  <c r="M1883" i="31"/>
  <c r="M1884" i="31"/>
  <c r="M1885" i="31"/>
  <c r="M1886" i="31"/>
  <c r="M1887" i="31"/>
  <c r="M1888" i="31"/>
  <c r="M1889" i="31"/>
  <c r="M1890" i="31"/>
  <c r="M1891" i="31"/>
  <c r="M1892" i="31"/>
  <c r="M1893" i="31"/>
  <c r="M1894" i="31"/>
  <c r="M1895" i="31"/>
  <c r="M1896" i="31"/>
  <c r="M1897" i="31"/>
  <c r="M1898" i="31"/>
  <c r="M1899" i="31"/>
  <c r="M1900" i="31"/>
  <c r="M1901" i="31"/>
  <c r="M1902" i="31"/>
  <c r="M1903" i="31"/>
  <c r="M1904" i="31"/>
  <c r="M1905" i="31"/>
  <c r="M1906" i="31"/>
  <c r="M1907" i="31"/>
  <c r="M1908" i="31"/>
  <c r="M1909" i="31"/>
  <c r="M1910" i="31"/>
  <c r="M1911" i="31"/>
  <c r="M1912" i="31"/>
  <c r="M1913" i="31"/>
  <c r="M1914" i="31"/>
  <c r="M1915" i="31"/>
  <c r="M1916" i="31"/>
  <c r="M1917" i="31"/>
  <c r="M1918" i="31"/>
  <c r="M1919" i="31"/>
  <c r="M1920" i="31"/>
  <c r="M1921" i="31"/>
  <c r="M1922" i="31"/>
  <c r="M1923" i="31"/>
  <c r="M1924" i="31"/>
  <c r="M1925" i="31"/>
  <c r="M1926" i="31"/>
  <c r="M1927" i="31"/>
  <c r="M1928" i="31"/>
  <c r="M1929" i="31"/>
  <c r="M1930" i="31"/>
  <c r="M1931" i="31"/>
  <c r="M1932" i="31"/>
  <c r="M1933" i="31"/>
  <c r="M1934" i="31"/>
  <c r="M1935" i="31"/>
  <c r="M1936" i="31"/>
  <c r="M1937" i="31"/>
  <c r="M1938" i="31"/>
  <c r="M1939" i="31"/>
  <c r="M1940" i="31"/>
  <c r="M1941" i="31"/>
  <c r="M1942" i="31"/>
  <c r="M1943" i="31"/>
  <c r="M1944" i="31"/>
  <c r="M1945" i="31"/>
  <c r="M1946" i="31"/>
  <c r="M1947" i="31"/>
  <c r="M1948" i="31"/>
  <c r="M1949" i="31"/>
  <c r="M1950" i="31"/>
  <c r="M1951" i="31"/>
  <c r="M1952" i="31"/>
  <c r="M1953" i="31"/>
  <c r="M1954" i="31"/>
  <c r="M1955" i="31"/>
  <c r="M1956" i="31"/>
  <c r="M1957" i="31"/>
  <c r="M1958" i="31"/>
  <c r="M1959" i="31"/>
  <c r="M1960" i="31"/>
  <c r="M1961" i="31"/>
  <c r="M1962" i="31"/>
  <c r="M1963" i="31"/>
  <c r="M1964" i="31"/>
  <c r="M1965" i="31"/>
  <c r="M1966" i="31"/>
  <c r="M1967" i="31"/>
  <c r="M1968" i="31"/>
  <c r="M1969" i="31"/>
  <c r="M1970" i="31"/>
  <c r="M1971" i="31"/>
  <c r="M1972" i="31"/>
  <c r="M1973" i="31"/>
  <c r="M1974" i="31"/>
  <c r="M1975" i="31"/>
  <c r="M1976" i="31"/>
  <c r="M1977" i="31"/>
  <c r="M1978" i="31"/>
  <c r="M1979" i="31"/>
  <c r="M1980" i="31"/>
  <c r="M1981" i="31"/>
  <c r="M1982" i="31"/>
  <c r="M1983" i="31"/>
  <c r="M1984" i="31"/>
  <c r="M1985" i="31"/>
  <c r="M1986" i="31"/>
  <c r="M1987" i="31"/>
  <c r="M1988" i="31"/>
  <c r="M1989" i="31"/>
  <c r="M1990" i="31"/>
  <c r="M1991" i="31"/>
  <c r="M1992" i="31"/>
  <c r="M1993" i="31"/>
  <c r="M1994" i="31"/>
  <c r="M1995" i="31"/>
  <c r="M1996" i="31"/>
  <c r="M1997" i="31"/>
  <c r="M1998" i="31"/>
  <c r="M1999" i="31"/>
  <c r="M2000" i="31"/>
  <c r="M2001" i="31"/>
  <c r="M2002" i="31"/>
  <c r="M2003" i="31"/>
  <c r="M2004" i="31"/>
  <c r="M2005" i="31"/>
  <c r="M2006" i="31"/>
  <c r="M2007" i="31"/>
  <c r="M2008" i="31"/>
  <c r="M2009" i="31"/>
  <c r="M2010" i="31"/>
  <c r="M2011" i="31"/>
  <c r="M2012" i="31"/>
  <c r="M2013" i="31"/>
  <c r="M2014" i="31"/>
  <c r="M2015" i="31"/>
  <c r="M2016" i="31"/>
  <c r="M2017" i="31"/>
  <c r="M2018" i="31"/>
  <c r="M2019" i="31"/>
  <c r="M2020" i="31"/>
  <c r="M2021" i="31"/>
  <c r="M2022" i="31"/>
  <c r="M2023" i="31"/>
  <c r="M2024" i="31"/>
  <c r="M2025" i="31"/>
  <c r="M2026" i="31"/>
  <c r="M2027" i="31"/>
  <c r="M2028" i="31"/>
  <c r="M2029" i="31"/>
  <c r="M2030" i="31"/>
  <c r="M2031" i="31"/>
  <c r="M2032" i="31"/>
  <c r="M2033" i="31"/>
  <c r="M2034" i="31"/>
  <c r="M2035" i="31"/>
  <c r="M2036" i="31"/>
  <c r="M2037" i="31"/>
  <c r="M2038" i="31"/>
  <c r="M2039" i="31"/>
  <c r="M2040" i="31"/>
  <c r="M2041" i="31"/>
  <c r="M2042" i="31"/>
  <c r="M2043" i="31"/>
  <c r="M2044" i="31"/>
  <c r="M2045" i="31"/>
  <c r="M2046" i="31"/>
  <c r="M2047" i="31"/>
  <c r="M2048" i="31"/>
  <c r="M2049" i="31"/>
  <c r="M2050" i="31"/>
  <c r="M2051" i="31"/>
  <c r="M2052" i="31"/>
  <c r="M2053" i="31"/>
  <c r="M2054" i="31"/>
  <c r="M2055" i="31"/>
  <c r="M2056" i="31"/>
  <c r="M2057" i="31"/>
  <c r="M2058" i="31"/>
  <c r="M2059" i="31"/>
  <c r="M2060" i="31"/>
  <c r="M2061" i="31"/>
  <c r="M2062" i="31"/>
  <c r="M2063" i="31"/>
  <c r="M2064" i="31"/>
  <c r="M2065" i="31"/>
  <c r="M2066" i="31"/>
  <c r="M2067" i="31"/>
  <c r="M2068" i="31"/>
  <c r="M2069" i="31"/>
  <c r="M2070" i="31"/>
  <c r="M2071" i="31"/>
  <c r="M2072" i="31"/>
  <c r="M2073" i="31"/>
  <c r="M2074" i="31"/>
  <c r="M2075" i="31"/>
  <c r="M2076" i="31"/>
  <c r="M2077" i="31"/>
  <c r="M2078" i="31"/>
  <c r="M2079" i="31"/>
  <c r="M2080" i="31"/>
  <c r="M2081" i="31"/>
  <c r="M2082" i="31"/>
  <c r="M2083" i="31"/>
  <c r="M2084" i="31"/>
  <c r="M2085" i="31"/>
  <c r="M2086" i="31"/>
  <c r="M2087" i="31"/>
  <c r="M2088" i="31"/>
  <c r="M2089" i="31"/>
  <c r="M2090" i="31"/>
  <c r="M2091" i="31"/>
  <c r="M2092" i="31"/>
  <c r="M2093" i="31"/>
  <c r="M2094" i="31"/>
  <c r="M2095" i="31"/>
  <c r="M2096" i="31"/>
  <c r="M2097" i="31"/>
  <c r="M2098" i="31"/>
  <c r="M2099" i="31"/>
  <c r="M2100" i="31"/>
  <c r="M2101" i="31"/>
  <c r="M2102" i="31"/>
  <c r="M2103" i="31"/>
  <c r="M2104" i="31"/>
  <c r="M2105" i="31"/>
  <c r="M2106" i="31"/>
  <c r="M2107" i="31"/>
  <c r="M2108" i="31"/>
  <c r="M2109" i="31"/>
  <c r="M2110" i="31"/>
  <c r="M2111" i="31"/>
  <c r="M2112" i="31"/>
  <c r="M2113" i="31"/>
  <c r="M2114" i="31"/>
  <c r="M2115" i="31"/>
  <c r="M2116" i="31"/>
  <c r="M2117" i="31"/>
  <c r="M2118" i="31"/>
  <c r="M2119" i="31"/>
  <c r="M2120" i="31"/>
  <c r="M2121" i="31"/>
  <c r="M2122" i="31"/>
  <c r="M2123" i="31"/>
  <c r="M2124" i="31"/>
  <c r="M2125" i="31"/>
  <c r="M2126" i="31"/>
  <c r="M2127" i="31"/>
  <c r="M2128" i="31"/>
  <c r="M2129" i="31"/>
  <c r="M2130" i="31"/>
  <c r="M2131" i="31"/>
  <c r="M2132" i="31"/>
  <c r="M2133" i="31"/>
  <c r="M2134" i="31"/>
  <c r="M2135" i="31"/>
  <c r="M2136" i="31"/>
  <c r="M2137" i="31"/>
  <c r="M2138" i="31"/>
  <c r="M2139" i="31"/>
  <c r="M2140" i="31"/>
  <c r="M2141" i="31"/>
  <c r="M2142" i="31"/>
  <c r="M2143" i="31"/>
  <c r="M2144" i="31"/>
  <c r="M2145" i="31"/>
  <c r="M2146" i="31"/>
  <c r="M2147" i="31"/>
  <c r="M2148" i="31"/>
  <c r="M2149" i="31"/>
  <c r="M2150" i="31"/>
  <c r="M2151" i="31"/>
  <c r="M2152" i="31"/>
  <c r="M2153" i="31"/>
  <c r="M2154" i="31"/>
  <c r="M2155" i="31"/>
  <c r="M2156" i="31"/>
  <c r="M2157" i="31"/>
  <c r="M2158" i="31"/>
  <c r="M2159" i="31"/>
  <c r="M2160" i="31"/>
  <c r="M2161" i="31"/>
  <c r="M2162" i="31"/>
  <c r="M2163" i="31"/>
  <c r="M2164" i="31"/>
  <c r="M2165" i="31"/>
  <c r="M2166" i="31"/>
  <c r="M2167" i="31"/>
  <c r="M2168" i="31"/>
  <c r="M2169" i="31"/>
  <c r="M2170" i="31"/>
  <c r="M2171" i="31"/>
  <c r="M2172" i="31"/>
  <c r="M2173" i="31"/>
  <c r="M2174" i="31"/>
  <c r="M2175" i="31"/>
  <c r="M2176" i="31"/>
  <c r="M2177" i="31"/>
  <c r="M2178" i="31"/>
  <c r="M2179" i="31"/>
  <c r="M2180" i="31"/>
  <c r="M2181" i="31"/>
  <c r="M2182" i="31"/>
  <c r="M2183" i="31"/>
  <c r="M2184" i="31"/>
  <c r="M2185" i="31"/>
  <c r="M2186" i="31"/>
  <c r="M2187" i="31"/>
  <c r="M2188" i="31"/>
  <c r="M2189" i="31"/>
  <c r="M2190" i="31"/>
  <c r="M2191" i="31"/>
  <c r="M2192" i="31"/>
  <c r="M2193" i="31"/>
  <c r="M2194" i="31"/>
  <c r="M2195" i="31"/>
  <c r="M2196" i="31"/>
  <c r="M2197" i="31"/>
  <c r="M2198" i="31"/>
  <c r="M2199" i="31"/>
  <c r="M2200" i="31"/>
  <c r="M2201" i="31"/>
  <c r="M2202" i="31"/>
  <c r="M2203" i="31"/>
  <c r="M2204" i="31"/>
  <c r="M2205" i="31"/>
  <c r="M2206" i="31"/>
  <c r="M2207" i="31"/>
  <c r="M2208" i="31"/>
  <c r="M2209" i="31"/>
  <c r="M2210" i="31"/>
  <c r="M2211" i="31"/>
  <c r="M2212" i="31"/>
  <c r="M2213" i="31"/>
  <c r="M2214" i="31"/>
  <c r="M2215" i="31"/>
  <c r="M2216" i="31"/>
  <c r="M2217" i="31"/>
  <c r="M2218" i="31"/>
  <c r="M2219" i="31"/>
  <c r="M2220" i="31"/>
  <c r="M2221" i="31"/>
  <c r="M2222" i="31"/>
  <c r="M2223" i="31"/>
  <c r="M2224" i="31"/>
  <c r="M2225" i="31"/>
  <c r="M2226" i="31"/>
  <c r="M2227" i="31"/>
  <c r="M2228" i="31"/>
  <c r="M2229" i="31"/>
  <c r="M2230" i="31"/>
  <c r="M2231" i="31"/>
  <c r="M2232" i="31"/>
  <c r="M2233" i="31"/>
  <c r="M2234" i="31"/>
  <c r="M2235" i="31"/>
  <c r="M2236" i="31"/>
  <c r="M2237" i="31"/>
  <c r="M2238" i="31"/>
  <c r="M2239" i="31"/>
  <c r="M2240" i="31"/>
  <c r="M2241" i="31"/>
  <c r="M2242" i="31"/>
  <c r="M2243" i="31"/>
  <c r="M2244" i="31"/>
  <c r="M2245" i="31"/>
  <c r="M2246" i="31"/>
  <c r="M2247" i="31"/>
  <c r="M2248" i="31"/>
  <c r="M2249" i="31"/>
  <c r="M2250" i="31"/>
  <c r="M2251" i="31"/>
  <c r="M2252" i="31"/>
  <c r="M2253" i="31"/>
  <c r="M2254" i="31"/>
  <c r="M2255" i="31"/>
  <c r="M2256" i="31"/>
  <c r="M2257" i="31"/>
  <c r="M2258" i="31"/>
  <c r="M2259" i="31"/>
  <c r="M2260" i="31"/>
  <c r="M2261" i="31"/>
  <c r="M2262" i="31"/>
  <c r="M2263" i="31"/>
  <c r="M2264" i="31"/>
  <c r="M2265" i="31"/>
  <c r="M2266" i="31"/>
  <c r="M2267" i="31"/>
  <c r="M2268" i="31"/>
  <c r="M2269" i="31"/>
  <c r="M2270" i="31"/>
  <c r="M2271" i="31"/>
  <c r="M2272" i="31"/>
  <c r="M2273" i="31"/>
  <c r="M2274" i="31"/>
  <c r="M2275" i="31"/>
  <c r="M2276" i="31"/>
  <c r="M2277" i="31"/>
  <c r="M2278" i="31"/>
  <c r="M2279" i="31"/>
  <c r="M2280" i="31"/>
  <c r="M2281" i="31"/>
  <c r="M2282" i="31"/>
  <c r="M2283" i="31"/>
  <c r="M2284" i="31"/>
  <c r="M2285" i="31"/>
  <c r="M2286" i="31"/>
  <c r="M2287" i="31"/>
  <c r="M2288" i="31"/>
  <c r="M2289" i="31"/>
  <c r="M2290" i="31"/>
  <c r="M2291" i="31"/>
  <c r="M2292" i="31"/>
  <c r="M2293" i="31"/>
  <c r="M2294" i="31"/>
  <c r="M2295" i="31"/>
  <c r="M2296" i="31"/>
  <c r="M2297" i="31"/>
  <c r="M2298" i="31"/>
  <c r="M2299" i="31"/>
  <c r="M2300" i="31"/>
  <c r="M2301" i="31"/>
  <c r="M2302" i="31"/>
  <c r="M2303" i="31"/>
  <c r="M2304" i="31"/>
  <c r="M2305" i="31"/>
  <c r="M2306" i="31"/>
  <c r="M2307" i="31"/>
  <c r="M2308" i="31"/>
  <c r="M2309" i="31"/>
  <c r="M2310" i="31"/>
  <c r="M2311" i="31"/>
  <c r="M2312" i="31"/>
  <c r="M2313" i="31"/>
  <c r="M2314" i="31"/>
  <c r="M2315" i="31"/>
  <c r="M2316" i="31"/>
  <c r="M2317" i="31"/>
  <c r="M2318" i="31"/>
  <c r="M2319" i="31"/>
  <c r="M2320" i="31"/>
  <c r="M2321" i="31"/>
  <c r="M2322" i="31"/>
  <c r="M2323" i="31"/>
  <c r="M2324" i="31"/>
  <c r="M2325" i="31"/>
  <c r="M2326" i="31"/>
  <c r="M2327" i="31"/>
  <c r="M2328" i="31"/>
  <c r="M2329" i="31"/>
  <c r="M2330" i="31"/>
  <c r="M2331" i="31"/>
  <c r="M2332" i="31"/>
  <c r="M2333" i="31"/>
  <c r="M2334" i="31"/>
  <c r="M2335" i="31"/>
  <c r="M2336" i="31"/>
  <c r="M2337" i="31"/>
  <c r="M2338" i="31"/>
  <c r="M2339" i="31"/>
  <c r="M2340" i="31"/>
  <c r="M2341" i="31"/>
  <c r="M2342" i="31"/>
  <c r="M2343" i="31"/>
  <c r="M2344" i="31"/>
  <c r="M2345" i="31"/>
  <c r="M2346" i="31"/>
  <c r="M2347" i="31"/>
  <c r="M2348" i="31"/>
  <c r="M2349" i="31"/>
  <c r="M2350" i="31"/>
  <c r="M2351" i="31"/>
  <c r="M2352" i="31"/>
  <c r="M2353" i="31"/>
  <c r="M2354" i="31"/>
  <c r="M2355" i="31"/>
  <c r="M2356" i="31"/>
  <c r="M2357" i="31"/>
  <c r="M2358" i="31"/>
  <c r="M2359" i="31"/>
  <c r="M2360" i="31"/>
  <c r="M2361" i="31"/>
  <c r="M2362" i="31"/>
  <c r="M2363" i="31"/>
  <c r="M2364" i="31"/>
  <c r="M2365" i="31"/>
  <c r="M2366" i="31"/>
  <c r="M2367" i="31"/>
  <c r="M2368" i="31"/>
  <c r="M2369" i="31"/>
  <c r="M2370" i="31"/>
  <c r="M2371" i="31"/>
  <c r="M2372" i="31"/>
  <c r="M2373" i="31"/>
  <c r="M2374" i="31"/>
  <c r="M2375" i="31"/>
  <c r="M2376" i="31"/>
  <c r="M2377" i="31"/>
  <c r="M2378" i="31"/>
  <c r="M2379" i="31"/>
  <c r="M2380" i="31"/>
  <c r="M2381" i="31"/>
  <c r="M2382" i="31"/>
  <c r="M2383" i="31"/>
  <c r="M2384" i="31"/>
  <c r="M2385" i="31"/>
  <c r="M2386" i="31"/>
  <c r="M2387" i="31"/>
  <c r="M2388" i="31"/>
  <c r="M2389" i="31"/>
  <c r="M2390" i="31"/>
  <c r="M2391" i="31"/>
  <c r="M2392" i="31"/>
  <c r="M2393" i="31"/>
  <c r="M2394" i="31"/>
  <c r="M2395" i="31"/>
  <c r="M2396" i="31"/>
  <c r="M2397" i="31"/>
  <c r="M2398" i="31"/>
  <c r="M2399" i="31"/>
  <c r="M2400" i="31"/>
  <c r="M2401" i="31"/>
  <c r="M2402" i="31"/>
  <c r="M2403" i="31"/>
  <c r="M2404" i="31"/>
  <c r="M2405" i="31"/>
  <c r="M2406" i="31"/>
  <c r="M2407" i="31"/>
  <c r="M2408" i="31"/>
  <c r="M2409" i="31"/>
  <c r="M2410" i="31"/>
  <c r="M2411" i="31"/>
  <c r="M2412" i="31"/>
  <c r="M2413" i="31"/>
  <c r="M2414" i="31"/>
  <c r="M2415" i="31"/>
  <c r="M2416" i="31"/>
  <c r="M2417" i="31"/>
  <c r="M2418" i="31"/>
  <c r="M2419" i="31"/>
  <c r="M2420" i="31"/>
  <c r="M2421" i="31"/>
  <c r="M2422" i="31"/>
  <c r="M2423" i="31"/>
  <c r="M2424" i="31"/>
  <c r="M2425" i="31"/>
  <c r="M2426" i="31"/>
  <c r="M2427" i="31"/>
  <c r="M2428" i="31"/>
  <c r="M2429" i="31"/>
  <c r="M2430" i="31"/>
  <c r="M2431" i="31"/>
  <c r="M2432" i="31"/>
  <c r="M2433" i="31"/>
  <c r="M2434" i="31"/>
  <c r="M2435" i="31"/>
  <c r="M2436" i="31"/>
  <c r="M2437" i="31"/>
  <c r="M2438" i="31"/>
  <c r="M2439" i="31"/>
  <c r="M2440" i="31"/>
  <c r="M2441" i="31"/>
  <c r="M2442" i="31"/>
  <c r="M2443" i="31"/>
  <c r="M2444" i="31"/>
  <c r="M2445" i="31"/>
  <c r="M2446" i="31"/>
  <c r="M2447" i="31"/>
  <c r="M2448" i="31"/>
  <c r="M2449" i="31"/>
  <c r="M2450" i="31"/>
  <c r="M2451" i="31"/>
  <c r="M2452" i="31"/>
  <c r="M2453" i="31"/>
  <c r="M2454" i="31"/>
  <c r="M2455" i="31"/>
  <c r="M2456" i="31"/>
  <c r="M2457" i="31"/>
  <c r="M2458" i="31"/>
  <c r="M2459" i="31"/>
  <c r="M2460" i="31"/>
  <c r="M2461" i="31"/>
  <c r="M2462" i="31"/>
  <c r="M2463" i="31"/>
  <c r="M2464" i="31"/>
  <c r="M2465" i="31"/>
  <c r="M2466" i="31"/>
  <c r="M2467" i="31"/>
  <c r="M2468" i="31"/>
  <c r="M2469" i="31"/>
  <c r="M2470" i="31"/>
  <c r="M2471" i="31"/>
  <c r="M2472" i="31"/>
  <c r="M2473" i="31"/>
  <c r="M2474" i="31"/>
  <c r="M2475" i="31"/>
  <c r="M2476" i="31"/>
  <c r="M2477" i="31"/>
  <c r="M2478" i="31"/>
  <c r="M2479" i="31"/>
  <c r="M2480" i="31"/>
  <c r="M2481" i="31"/>
  <c r="M2482" i="31"/>
  <c r="M2483" i="31"/>
  <c r="M2484" i="31"/>
  <c r="M2485" i="31"/>
  <c r="M2486" i="31"/>
  <c r="M2487" i="31"/>
  <c r="M2488" i="31"/>
  <c r="M2489" i="31"/>
  <c r="M2490" i="31"/>
  <c r="M2491" i="31"/>
  <c r="M2492" i="31"/>
  <c r="M2493" i="31"/>
  <c r="M2494" i="31"/>
  <c r="M2495" i="31"/>
  <c r="M2496" i="31"/>
  <c r="M2497" i="31"/>
  <c r="M2498" i="31"/>
  <c r="M2499" i="31"/>
  <c r="M2500" i="31"/>
  <c r="M2501" i="31"/>
  <c r="M2502" i="31"/>
  <c r="M2503" i="31"/>
  <c r="M2504" i="31"/>
  <c r="M2505" i="31"/>
  <c r="M2506" i="31"/>
  <c r="M2507" i="31"/>
  <c r="M2508" i="31"/>
  <c r="M2509" i="31"/>
  <c r="M2510" i="31"/>
  <c r="M2511" i="31"/>
  <c r="M2512" i="31"/>
  <c r="M2513" i="31"/>
  <c r="M2514" i="31"/>
  <c r="M2515" i="31"/>
  <c r="M2516" i="31"/>
  <c r="M2517" i="31"/>
  <c r="M2518" i="31"/>
  <c r="M2519" i="31"/>
  <c r="M2520" i="31"/>
  <c r="M2521" i="31"/>
  <c r="M2522" i="31"/>
  <c r="M2523" i="31"/>
  <c r="M2524" i="31"/>
  <c r="M2525" i="31"/>
  <c r="M2526" i="31"/>
  <c r="M2527" i="31"/>
  <c r="M2528" i="31"/>
  <c r="M2529" i="31"/>
  <c r="M2530" i="31"/>
  <c r="M2531" i="31"/>
  <c r="M2532" i="31"/>
  <c r="M2533" i="31"/>
  <c r="M2534" i="31"/>
  <c r="M2535" i="31"/>
  <c r="M2536" i="31"/>
  <c r="M2537" i="31"/>
  <c r="M2538" i="31"/>
  <c r="M2539" i="31"/>
  <c r="M2540" i="31"/>
  <c r="M2541" i="31"/>
  <c r="M2542" i="31"/>
  <c r="M2543" i="31"/>
  <c r="M2544" i="31"/>
  <c r="M2545" i="31"/>
  <c r="M2546" i="31"/>
  <c r="M2547" i="31"/>
  <c r="M2548" i="31"/>
  <c r="M2549" i="31"/>
  <c r="M2550" i="31"/>
  <c r="M2551" i="31"/>
  <c r="M2552" i="31"/>
  <c r="M2553" i="31"/>
  <c r="M2554" i="31"/>
  <c r="M2555" i="31"/>
  <c r="M2556" i="31"/>
  <c r="M2557" i="31"/>
  <c r="M2558" i="31"/>
  <c r="M2559" i="31"/>
  <c r="M2560" i="31"/>
  <c r="M2561" i="31"/>
  <c r="M2562" i="31"/>
  <c r="M2563" i="31"/>
  <c r="M2564" i="31"/>
  <c r="M2565" i="31"/>
  <c r="M2566" i="31"/>
  <c r="M2567" i="31"/>
  <c r="M2568" i="31"/>
  <c r="M2569" i="31"/>
  <c r="M2570" i="31"/>
  <c r="M2571" i="31"/>
  <c r="M2572" i="31"/>
  <c r="M2573" i="31"/>
  <c r="M2574" i="31"/>
  <c r="M2575" i="31"/>
  <c r="M2576" i="31"/>
  <c r="M2577" i="31"/>
  <c r="M2578" i="31"/>
  <c r="M2579" i="31"/>
  <c r="M2580" i="31"/>
  <c r="M2581" i="31"/>
  <c r="M2582" i="31"/>
  <c r="M2583" i="31"/>
  <c r="M2584" i="31"/>
  <c r="M2585" i="31"/>
  <c r="M2586" i="31"/>
  <c r="M2587" i="31"/>
  <c r="M2588" i="31"/>
  <c r="M2589" i="31"/>
  <c r="M2590" i="31"/>
  <c r="M2591" i="31"/>
  <c r="M2592" i="31"/>
  <c r="M2593" i="31"/>
  <c r="M2594" i="31"/>
  <c r="M2595" i="31"/>
  <c r="M2596" i="31"/>
  <c r="M2597" i="31"/>
  <c r="M2598" i="31"/>
  <c r="M2599" i="31"/>
  <c r="M2600" i="31"/>
  <c r="M2601" i="31"/>
  <c r="M2602" i="31"/>
  <c r="M2603" i="31"/>
  <c r="M2604" i="31"/>
  <c r="M2605" i="31"/>
  <c r="M2606" i="31"/>
  <c r="M2607" i="31"/>
  <c r="M2608" i="31"/>
  <c r="M2609" i="31"/>
  <c r="M2610" i="31"/>
  <c r="M2611" i="31"/>
  <c r="M2612" i="31"/>
  <c r="M2613" i="31"/>
  <c r="M2614" i="31"/>
  <c r="M2615" i="31"/>
  <c r="M2616" i="31"/>
  <c r="M2617" i="31"/>
  <c r="M2618" i="31"/>
  <c r="M2619" i="31"/>
  <c r="M2620" i="31"/>
  <c r="M2621" i="31"/>
  <c r="M2622" i="31"/>
  <c r="M2623" i="31"/>
  <c r="M2624" i="31"/>
  <c r="M2625" i="31"/>
  <c r="M2626" i="31"/>
  <c r="M2627" i="31"/>
  <c r="M2628" i="31"/>
  <c r="M2629" i="31"/>
  <c r="M2630" i="31"/>
  <c r="M2631" i="31"/>
  <c r="M2632" i="31"/>
  <c r="M2633" i="31"/>
  <c r="M2634" i="31"/>
  <c r="M2635" i="31"/>
  <c r="M2636" i="31"/>
  <c r="M2637" i="31"/>
  <c r="M2638" i="31"/>
  <c r="M2639" i="31"/>
  <c r="M2640" i="31"/>
  <c r="M2641" i="31"/>
  <c r="M2642" i="31"/>
  <c r="M2643" i="31"/>
  <c r="M2644" i="31"/>
  <c r="M2645" i="31"/>
  <c r="M2646" i="31"/>
  <c r="M2647" i="31"/>
  <c r="M2648" i="31"/>
  <c r="M2649" i="31"/>
  <c r="M2650" i="31"/>
  <c r="M2651" i="31"/>
  <c r="M2652" i="31"/>
  <c r="M2653" i="31"/>
  <c r="M2654" i="31"/>
  <c r="M2655" i="31"/>
  <c r="M2656" i="31"/>
  <c r="M2657" i="31"/>
  <c r="M2658" i="31"/>
  <c r="M2659" i="31"/>
  <c r="M2660" i="31"/>
  <c r="M2661" i="31"/>
  <c r="M2662" i="31"/>
  <c r="M2663" i="31"/>
  <c r="M2664" i="31"/>
  <c r="M2665" i="31"/>
  <c r="M2666" i="31"/>
  <c r="M2667" i="31"/>
  <c r="M2668" i="31"/>
  <c r="M2669" i="31"/>
  <c r="M2670" i="31"/>
  <c r="M2671" i="31"/>
  <c r="M2672" i="31"/>
  <c r="M2673" i="31"/>
  <c r="M2674" i="31"/>
  <c r="M2675" i="31"/>
  <c r="M2676" i="31"/>
  <c r="M2677" i="31"/>
  <c r="M2678" i="31"/>
  <c r="M2679" i="31"/>
  <c r="M2680" i="31"/>
  <c r="M2681" i="31"/>
  <c r="M2682" i="31"/>
  <c r="M2683" i="31"/>
  <c r="M2684" i="31"/>
  <c r="M2685" i="31"/>
  <c r="M2686" i="31"/>
  <c r="M2687" i="31"/>
  <c r="M2688" i="31"/>
  <c r="M2689" i="31"/>
  <c r="M2690" i="31"/>
  <c r="M2691" i="31"/>
  <c r="M2692" i="31"/>
  <c r="M2693" i="31"/>
  <c r="M2694" i="31"/>
  <c r="M2695" i="31"/>
  <c r="M2696" i="31"/>
  <c r="M2697" i="31"/>
  <c r="M2698" i="31"/>
  <c r="M2699" i="31"/>
  <c r="M2700" i="31"/>
  <c r="M2701" i="31"/>
  <c r="M2702" i="31"/>
  <c r="M2703" i="31"/>
  <c r="M2704" i="31"/>
  <c r="M2705" i="31"/>
  <c r="M2706" i="31"/>
  <c r="M2707" i="31"/>
  <c r="M2708" i="31"/>
  <c r="M2709" i="31"/>
  <c r="M2710" i="31"/>
  <c r="M2711" i="31"/>
  <c r="M2712" i="31"/>
  <c r="M2713" i="31"/>
  <c r="M2714" i="31"/>
  <c r="M2715" i="31"/>
  <c r="M2716" i="31"/>
  <c r="M2717" i="31"/>
  <c r="M2718" i="31"/>
  <c r="M2719" i="31"/>
  <c r="M2720" i="31"/>
  <c r="M2721" i="31"/>
  <c r="M2722" i="31"/>
  <c r="M2723" i="31"/>
  <c r="M2724" i="31"/>
  <c r="M2725" i="31"/>
  <c r="M2726" i="31"/>
  <c r="M2727" i="31"/>
  <c r="M2728" i="31"/>
  <c r="M2729" i="31"/>
  <c r="M2730" i="31"/>
  <c r="M2731" i="31"/>
  <c r="M2732" i="31"/>
  <c r="M2733" i="31"/>
  <c r="M2734" i="31"/>
  <c r="M2735" i="31"/>
  <c r="M2736" i="31"/>
  <c r="M2737" i="31"/>
  <c r="M2738" i="31"/>
  <c r="M2739" i="31"/>
  <c r="M2740" i="31"/>
  <c r="M2741" i="31"/>
  <c r="M2742" i="31"/>
  <c r="M2743" i="31"/>
  <c r="M2744" i="31"/>
  <c r="M2745" i="31"/>
  <c r="M2746" i="31"/>
  <c r="M2747" i="31"/>
  <c r="M2748" i="31"/>
  <c r="M2749" i="31"/>
  <c r="M2750" i="31"/>
  <c r="M2751" i="31"/>
  <c r="M2752" i="31"/>
  <c r="M2753" i="31"/>
  <c r="M2754" i="31"/>
  <c r="M2755" i="31"/>
  <c r="M2756" i="31"/>
  <c r="M2757" i="31"/>
  <c r="M2758" i="31"/>
  <c r="M2759" i="31"/>
  <c r="M2760" i="31"/>
  <c r="M2761" i="31"/>
  <c r="M2762" i="31"/>
  <c r="M2763" i="31"/>
  <c r="M2764" i="31"/>
  <c r="M2765" i="31"/>
  <c r="M2766" i="31"/>
  <c r="M2767" i="31"/>
  <c r="M2768" i="31"/>
  <c r="M2769" i="31"/>
  <c r="M2770" i="31"/>
  <c r="M2771" i="31"/>
  <c r="M2772" i="31"/>
  <c r="M2773" i="31"/>
  <c r="M2774" i="31"/>
  <c r="M2775" i="31"/>
  <c r="M2776" i="31"/>
  <c r="M2777" i="31"/>
  <c r="M2778" i="31"/>
  <c r="M2779" i="31"/>
  <c r="M2780" i="31"/>
  <c r="M2781" i="31"/>
  <c r="M2782" i="31"/>
  <c r="M2783" i="31"/>
  <c r="M2784" i="31"/>
  <c r="M2785" i="31"/>
  <c r="M2786" i="31"/>
  <c r="M2787" i="31"/>
  <c r="M2788" i="31"/>
  <c r="M2789" i="31"/>
  <c r="M2790" i="31"/>
  <c r="M2791" i="31"/>
  <c r="M2792" i="31"/>
  <c r="M2793" i="31"/>
  <c r="M2794" i="31"/>
  <c r="M2795" i="31"/>
  <c r="M2796" i="31"/>
  <c r="M2797" i="31"/>
  <c r="M2798" i="31"/>
  <c r="M2799" i="31"/>
  <c r="M2800" i="31"/>
  <c r="M2801" i="31"/>
  <c r="M2802" i="31"/>
  <c r="M2803" i="31"/>
  <c r="M2804" i="31"/>
  <c r="M2805" i="31"/>
  <c r="M2806" i="31"/>
  <c r="M2807" i="31"/>
  <c r="M2808" i="31"/>
  <c r="M2809" i="31"/>
  <c r="M2810" i="31"/>
  <c r="M2811" i="31"/>
  <c r="M2812" i="31"/>
  <c r="M2813" i="31"/>
  <c r="M2814" i="31"/>
  <c r="M2815" i="31"/>
  <c r="M2816" i="31"/>
  <c r="M2817" i="31"/>
  <c r="M2818" i="31"/>
  <c r="M2819" i="31"/>
  <c r="M2820" i="31"/>
  <c r="M2821" i="31"/>
  <c r="M2822" i="31"/>
  <c r="M2823" i="31"/>
  <c r="M2824" i="31"/>
  <c r="M2825" i="31"/>
  <c r="M2826" i="31"/>
  <c r="M2827" i="31"/>
  <c r="M2828" i="31"/>
  <c r="M2829" i="31"/>
  <c r="M2830" i="31"/>
  <c r="M2831" i="31"/>
  <c r="M2832" i="31"/>
  <c r="M2833" i="31"/>
  <c r="M2834" i="31"/>
  <c r="M2835" i="31"/>
  <c r="M2836" i="31"/>
  <c r="M2837" i="31"/>
  <c r="M2838" i="31"/>
  <c r="M2839" i="31"/>
  <c r="M2840" i="31"/>
  <c r="M2841" i="31"/>
  <c r="M2842" i="31"/>
  <c r="M2843" i="31"/>
  <c r="M2844" i="31"/>
  <c r="M2845" i="31"/>
  <c r="M2846" i="31"/>
  <c r="M2847" i="31"/>
  <c r="M2848" i="31"/>
  <c r="M2849" i="31"/>
  <c r="M2850" i="31"/>
  <c r="M2851" i="31"/>
  <c r="M2852" i="31"/>
  <c r="M2853" i="31"/>
  <c r="M2854" i="31"/>
  <c r="M2855" i="31"/>
  <c r="M2856" i="31"/>
  <c r="M2857" i="31"/>
  <c r="M2858" i="31"/>
  <c r="M2859" i="31"/>
  <c r="M2860" i="31"/>
  <c r="M2861" i="31"/>
  <c r="M2862" i="31"/>
  <c r="M2863" i="31"/>
  <c r="M2864" i="31"/>
  <c r="M2865" i="31"/>
  <c r="M2866" i="31"/>
  <c r="M2867" i="31"/>
  <c r="M2868" i="31"/>
  <c r="M2869" i="31"/>
  <c r="M2870" i="31"/>
  <c r="M2871" i="31"/>
  <c r="M2872" i="31"/>
  <c r="M2873" i="31"/>
  <c r="M2874" i="31"/>
  <c r="M2875" i="31"/>
  <c r="M2876" i="31"/>
  <c r="M2877" i="31"/>
  <c r="M2878" i="31"/>
  <c r="M2879" i="31"/>
  <c r="M2880" i="31"/>
  <c r="M2881" i="31"/>
  <c r="M2882" i="31"/>
  <c r="M2883" i="31"/>
  <c r="M2884" i="31"/>
  <c r="M2885" i="31"/>
  <c r="M2886" i="31"/>
  <c r="M2887" i="31"/>
  <c r="M2888" i="31"/>
  <c r="M2889" i="31"/>
  <c r="M2890" i="31"/>
  <c r="M2891" i="31"/>
  <c r="M2892" i="31"/>
  <c r="M2893" i="31"/>
  <c r="M2894" i="31"/>
  <c r="M2895" i="31"/>
  <c r="M2896" i="31"/>
  <c r="M2897" i="31"/>
  <c r="M2898" i="31"/>
  <c r="M2899" i="31"/>
  <c r="M2900" i="31"/>
  <c r="M2901" i="31"/>
  <c r="M2902" i="31"/>
  <c r="M2903" i="31"/>
  <c r="M2904" i="31"/>
  <c r="M2905" i="31"/>
  <c r="M2906" i="31"/>
  <c r="M2907" i="31"/>
  <c r="M2908" i="31"/>
  <c r="M2909" i="31"/>
  <c r="M2910" i="31"/>
  <c r="M2911" i="31"/>
  <c r="M2912" i="31"/>
  <c r="M2913" i="31"/>
  <c r="M2914" i="31"/>
  <c r="M2915" i="31"/>
  <c r="M2916" i="31"/>
  <c r="M2917" i="31"/>
  <c r="M2918" i="31"/>
  <c r="M2919" i="31"/>
  <c r="M2920" i="31"/>
  <c r="M2921" i="31"/>
  <c r="M2922" i="31"/>
  <c r="M2923" i="31"/>
  <c r="M2924" i="31"/>
  <c r="M2925" i="31"/>
  <c r="M2926" i="31"/>
  <c r="M2927" i="31"/>
  <c r="M2928" i="31"/>
  <c r="M2929" i="31"/>
  <c r="M2930" i="31"/>
  <c r="M2931" i="31"/>
  <c r="M2932" i="31"/>
  <c r="M2933" i="31"/>
  <c r="M2934" i="31"/>
  <c r="M2935" i="31"/>
  <c r="M2936" i="31"/>
  <c r="M2937" i="31"/>
  <c r="M2938" i="31"/>
  <c r="M2939" i="31"/>
  <c r="M2940" i="31"/>
  <c r="M2941" i="31"/>
  <c r="M2942" i="31"/>
  <c r="M2943" i="31"/>
  <c r="M2944" i="31"/>
  <c r="M2945" i="31"/>
  <c r="M2946" i="31"/>
  <c r="M2947" i="31"/>
  <c r="M2948" i="31"/>
  <c r="M2949" i="31"/>
  <c r="M2950" i="31"/>
  <c r="M2951" i="31"/>
  <c r="M2952" i="31"/>
  <c r="M2953" i="31"/>
  <c r="M2954" i="31"/>
  <c r="M2955" i="31"/>
  <c r="M2956" i="31"/>
  <c r="M2957" i="31"/>
  <c r="M2958" i="31"/>
  <c r="M2959" i="31"/>
  <c r="M2960" i="31"/>
  <c r="M2961" i="31"/>
  <c r="M2962" i="31"/>
  <c r="M2963" i="31"/>
  <c r="M2964" i="31"/>
  <c r="M2965" i="31"/>
  <c r="M2966" i="31"/>
  <c r="M2967" i="31"/>
  <c r="M2968" i="31"/>
  <c r="M2969" i="31"/>
  <c r="M2970" i="31"/>
  <c r="M2971" i="31"/>
  <c r="M2972" i="31"/>
  <c r="M2973" i="31"/>
  <c r="M2974" i="31"/>
  <c r="M2975" i="31"/>
  <c r="M2976" i="31"/>
  <c r="M2977" i="31"/>
  <c r="M2978" i="31"/>
  <c r="M2979" i="31"/>
  <c r="M2980" i="31"/>
  <c r="M2981" i="31"/>
  <c r="M2982" i="31"/>
  <c r="M2983" i="31"/>
  <c r="M2984" i="31"/>
  <c r="M2985" i="31"/>
  <c r="M2986" i="31"/>
  <c r="M2987" i="31"/>
  <c r="M2988" i="31"/>
  <c r="M2989" i="31"/>
  <c r="M2990" i="31"/>
  <c r="M2991" i="31"/>
  <c r="M2992" i="31"/>
  <c r="M2993" i="31"/>
  <c r="M2994" i="31"/>
  <c r="M2995" i="31"/>
  <c r="M2996" i="31"/>
  <c r="M2997" i="31"/>
  <c r="M2998" i="31"/>
  <c r="M2999" i="31"/>
  <c r="M3000" i="31"/>
  <c r="M3001" i="31"/>
  <c r="M3002" i="31"/>
  <c r="M3003" i="31"/>
  <c r="M3004" i="31"/>
  <c r="M3005" i="31"/>
  <c r="M3006" i="31"/>
  <c r="M3007" i="31"/>
  <c r="M3008" i="31"/>
  <c r="M3009" i="31"/>
  <c r="M3010" i="31"/>
  <c r="M3011" i="31"/>
  <c r="M3012" i="31"/>
  <c r="M3013" i="31"/>
  <c r="M3014" i="31"/>
  <c r="M3015" i="31"/>
  <c r="M3016" i="31"/>
  <c r="M3017" i="31"/>
  <c r="M3018" i="31"/>
  <c r="M3019" i="31"/>
  <c r="M3020" i="31"/>
  <c r="M3021" i="31"/>
  <c r="M3022" i="31"/>
  <c r="M3023" i="31"/>
  <c r="M3024" i="31"/>
  <c r="M3025" i="31"/>
  <c r="M3026" i="31"/>
  <c r="M3027" i="31"/>
  <c r="M3028" i="31"/>
  <c r="M3029" i="31"/>
  <c r="M3030" i="31"/>
  <c r="M3031" i="31"/>
  <c r="M3032" i="31"/>
  <c r="M3033" i="31"/>
  <c r="M3034" i="31"/>
  <c r="M3035" i="31"/>
  <c r="M3036" i="31"/>
  <c r="M3037" i="31"/>
  <c r="M3038" i="31"/>
  <c r="M3039" i="31"/>
  <c r="M3040" i="31"/>
  <c r="M3041" i="31"/>
  <c r="M3042" i="31"/>
  <c r="M3043" i="31"/>
  <c r="M3044" i="31"/>
  <c r="M3045" i="31"/>
  <c r="M3046" i="31"/>
  <c r="M3047" i="31"/>
  <c r="M3048" i="31"/>
  <c r="M3049" i="31"/>
  <c r="M3050" i="31"/>
  <c r="M3051" i="31"/>
  <c r="M3052" i="31"/>
  <c r="M3053" i="31"/>
  <c r="M3054" i="31"/>
  <c r="M3055" i="31"/>
  <c r="M3056" i="31"/>
  <c r="M3057" i="31"/>
  <c r="M3058" i="31"/>
  <c r="M3059" i="31"/>
  <c r="M3060" i="31"/>
  <c r="M3061" i="31"/>
  <c r="M3062" i="31"/>
  <c r="M3063" i="31"/>
  <c r="M3064" i="31"/>
  <c r="M3065" i="31"/>
  <c r="M3066" i="31"/>
  <c r="M3067" i="31"/>
  <c r="M3068" i="31"/>
  <c r="M3069" i="31"/>
  <c r="M3070" i="31"/>
  <c r="M3071" i="31"/>
  <c r="M3072" i="31"/>
  <c r="M3073" i="31"/>
  <c r="M3074" i="31"/>
  <c r="M3075" i="31"/>
  <c r="M3076" i="31"/>
  <c r="M3077" i="31"/>
  <c r="M3078" i="31"/>
  <c r="M3079" i="31"/>
  <c r="M3080" i="31"/>
  <c r="M3081" i="31"/>
  <c r="M3082" i="31"/>
  <c r="M3083" i="31"/>
  <c r="M3084" i="31"/>
  <c r="M3085" i="31"/>
  <c r="M3086" i="31"/>
  <c r="M3087" i="31"/>
  <c r="M3088" i="31"/>
  <c r="M3089" i="31"/>
  <c r="M3090" i="31"/>
  <c r="M3091" i="31"/>
  <c r="M3092" i="31"/>
  <c r="M3093" i="31"/>
  <c r="M3094" i="31"/>
  <c r="M3095" i="31"/>
  <c r="M3096" i="31"/>
  <c r="M3097" i="31"/>
  <c r="M3098" i="31"/>
  <c r="M3099" i="31"/>
  <c r="M3100" i="31"/>
  <c r="M3101" i="31"/>
  <c r="M3102" i="31"/>
  <c r="M3103" i="31"/>
  <c r="M3104" i="31"/>
  <c r="M3105" i="31"/>
  <c r="M3106" i="31"/>
  <c r="M3107" i="31"/>
  <c r="M3108" i="31"/>
  <c r="M3109" i="31"/>
  <c r="M3110" i="31"/>
  <c r="M3111" i="31"/>
  <c r="M3112" i="31"/>
  <c r="M3113" i="31"/>
  <c r="M3114" i="31"/>
  <c r="M3115" i="31"/>
  <c r="M3116" i="31"/>
  <c r="M3117" i="31"/>
  <c r="M3118" i="31"/>
  <c r="M3119" i="31"/>
  <c r="M3120" i="31"/>
  <c r="M3121" i="31"/>
  <c r="M3122" i="31"/>
  <c r="M3123" i="31"/>
  <c r="M3124" i="31"/>
  <c r="M3125" i="31"/>
  <c r="M3126" i="31"/>
  <c r="M3127" i="31"/>
  <c r="M3128" i="31"/>
  <c r="M3129" i="31"/>
  <c r="M3130" i="31"/>
  <c r="M3131" i="31"/>
  <c r="M3132" i="31"/>
  <c r="M3133" i="31"/>
  <c r="M3134" i="31"/>
  <c r="M3135" i="31"/>
  <c r="M3136" i="31"/>
  <c r="M3137" i="31"/>
  <c r="M3138" i="31"/>
  <c r="M3139" i="31"/>
  <c r="M3140" i="31"/>
  <c r="M3141" i="31"/>
  <c r="M3142" i="31"/>
  <c r="M3143" i="31"/>
  <c r="M3144" i="31"/>
  <c r="M3145" i="31"/>
  <c r="M3146" i="31"/>
  <c r="M3147" i="31"/>
  <c r="M3148" i="31"/>
  <c r="M3149" i="31"/>
  <c r="M3150" i="31"/>
  <c r="M3151" i="31"/>
  <c r="M3152" i="31"/>
  <c r="M3153" i="31"/>
  <c r="M3154" i="31"/>
  <c r="M3155" i="31"/>
  <c r="M3156" i="31"/>
  <c r="M3157" i="31"/>
  <c r="M3158" i="31"/>
  <c r="M3159" i="31"/>
  <c r="M3160" i="31"/>
  <c r="M3161" i="31"/>
  <c r="M3162" i="31"/>
  <c r="M3163" i="31"/>
  <c r="M3164" i="31"/>
  <c r="M3165" i="31"/>
  <c r="M3166" i="31"/>
  <c r="M3167" i="31"/>
  <c r="M3168" i="31"/>
  <c r="M3169" i="31"/>
  <c r="M3170" i="31"/>
  <c r="M3171" i="31"/>
  <c r="M3172" i="31"/>
  <c r="M3173" i="31"/>
  <c r="M3174" i="31"/>
  <c r="M3175" i="31"/>
  <c r="M3176" i="31"/>
  <c r="M3177" i="31"/>
  <c r="M3178" i="31"/>
  <c r="M3179" i="31"/>
  <c r="M3180" i="31"/>
  <c r="M3181" i="31"/>
  <c r="M3182" i="31"/>
  <c r="M3183" i="31"/>
  <c r="M3184" i="31"/>
  <c r="M3185" i="31"/>
  <c r="M3186" i="31"/>
  <c r="M3187" i="31"/>
  <c r="M3188" i="31"/>
  <c r="M3189" i="31"/>
  <c r="M3190" i="31"/>
  <c r="M3191" i="31"/>
  <c r="M3192" i="31"/>
  <c r="M3193" i="31"/>
  <c r="M3194" i="31"/>
  <c r="M3195" i="31"/>
  <c r="M3196" i="31"/>
  <c r="M3197" i="31"/>
  <c r="M3198" i="31"/>
  <c r="M3199" i="31"/>
  <c r="M3200" i="31"/>
  <c r="M3201" i="31"/>
  <c r="M3202" i="31"/>
  <c r="M3203" i="31"/>
  <c r="M3204" i="31"/>
  <c r="M3205" i="31"/>
  <c r="M3206" i="31"/>
  <c r="M3207" i="31"/>
  <c r="M3208" i="31"/>
  <c r="M3209" i="31"/>
  <c r="M3210" i="31"/>
  <c r="M3211" i="31"/>
  <c r="M3212" i="31"/>
  <c r="M3213" i="31"/>
  <c r="M3214" i="31"/>
  <c r="M3215" i="31"/>
  <c r="M3216" i="31"/>
  <c r="M3217" i="31"/>
  <c r="M3218" i="31"/>
  <c r="M3219" i="31"/>
  <c r="M3220" i="31"/>
  <c r="M3221" i="31"/>
  <c r="M3222" i="31"/>
  <c r="M3223" i="31"/>
  <c r="M3224" i="31"/>
  <c r="M3225" i="31"/>
  <c r="M3226" i="31"/>
  <c r="M3227" i="31"/>
  <c r="M3228" i="31"/>
  <c r="M3229" i="31"/>
  <c r="M3230" i="31"/>
  <c r="M3231" i="31"/>
  <c r="M3232" i="31"/>
  <c r="M3233" i="31"/>
  <c r="M3234" i="31"/>
  <c r="M3235" i="31"/>
  <c r="M3236" i="31"/>
  <c r="M3237" i="31"/>
  <c r="M3238" i="31"/>
  <c r="M3239" i="31"/>
  <c r="M3240" i="31"/>
  <c r="M3241" i="31"/>
  <c r="M3242" i="31"/>
  <c r="M3243" i="31"/>
  <c r="M3244" i="31"/>
  <c r="M3245" i="31"/>
  <c r="M3246" i="31"/>
  <c r="M3247" i="31"/>
  <c r="M3248" i="31"/>
  <c r="M3249" i="31"/>
  <c r="M3250" i="31"/>
  <c r="M3251" i="31"/>
  <c r="M3252" i="31"/>
  <c r="M3253" i="31"/>
  <c r="M3254" i="31"/>
  <c r="M3255" i="31"/>
  <c r="M3256" i="31"/>
  <c r="M3257" i="31"/>
  <c r="M3258" i="31"/>
  <c r="M3259" i="31"/>
  <c r="M3260" i="31"/>
  <c r="M3261" i="31"/>
  <c r="M3262" i="31"/>
  <c r="M3263" i="31"/>
  <c r="M3264" i="31"/>
  <c r="M3265" i="31"/>
  <c r="M3266" i="31"/>
  <c r="M3267" i="31"/>
  <c r="M3268" i="31"/>
  <c r="M3269" i="31"/>
  <c r="M3270" i="31"/>
  <c r="M3271" i="31"/>
  <c r="M3272" i="31"/>
  <c r="M3273" i="31"/>
  <c r="M3274" i="31"/>
  <c r="M3275" i="31"/>
  <c r="M3276" i="31"/>
  <c r="M3277" i="31"/>
  <c r="M3278" i="31"/>
  <c r="M3279" i="31"/>
  <c r="M3280" i="31"/>
  <c r="M3281" i="31"/>
  <c r="M3282" i="31"/>
  <c r="M3283" i="31"/>
  <c r="M3284" i="31"/>
  <c r="M3285" i="31"/>
  <c r="M3286" i="31"/>
  <c r="M3287" i="31"/>
  <c r="M3288" i="31"/>
  <c r="M3289" i="31"/>
  <c r="M3290" i="31"/>
  <c r="M3291" i="31"/>
  <c r="M3292" i="31"/>
  <c r="M3293" i="31"/>
  <c r="M3294" i="31"/>
  <c r="M3295" i="31"/>
  <c r="M3296" i="31"/>
  <c r="M3297" i="31"/>
  <c r="M3298" i="31"/>
  <c r="M3299" i="31"/>
  <c r="M3300" i="31"/>
  <c r="M3301" i="31"/>
  <c r="M3302" i="31"/>
  <c r="M3303" i="31"/>
  <c r="M3304" i="31"/>
  <c r="M3305" i="31"/>
  <c r="M3306" i="31"/>
  <c r="M3307" i="31"/>
  <c r="M3308" i="31"/>
  <c r="M3309" i="31"/>
  <c r="M3310" i="31"/>
  <c r="M3311" i="31"/>
  <c r="M3312" i="31"/>
  <c r="M3313" i="31"/>
  <c r="M3314" i="31"/>
  <c r="M3315" i="31"/>
  <c r="M3316" i="31"/>
  <c r="M3317" i="31"/>
  <c r="M3318" i="31"/>
  <c r="M3319" i="31"/>
  <c r="M3320" i="31"/>
  <c r="M3321" i="31"/>
  <c r="M3322" i="31"/>
  <c r="M3323" i="31"/>
  <c r="M3324" i="31"/>
  <c r="M3325" i="31"/>
  <c r="M3326" i="31"/>
  <c r="M3327" i="31"/>
  <c r="M3328" i="31"/>
  <c r="M3329" i="31"/>
  <c r="M3330" i="31"/>
  <c r="M3331" i="31"/>
  <c r="M3332" i="31"/>
  <c r="M3333" i="31"/>
  <c r="M3334" i="31"/>
  <c r="M3335" i="31"/>
  <c r="M3336" i="31"/>
  <c r="M3337" i="31"/>
  <c r="M3338" i="31"/>
  <c r="M3339" i="31"/>
  <c r="M3340" i="31"/>
  <c r="M3341" i="31"/>
  <c r="M3342" i="31"/>
  <c r="M3343" i="31"/>
  <c r="M3344" i="31"/>
  <c r="M3345" i="31"/>
  <c r="M3346" i="31"/>
  <c r="M3347" i="31"/>
  <c r="M3348" i="31"/>
  <c r="M3349" i="31"/>
  <c r="M3350" i="31"/>
  <c r="M3351" i="31"/>
  <c r="M3352" i="31"/>
  <c r="M3353" i="31"/>
  <c r="M3354" i="31"/>
  <c r="M3355" i="31"/>
  <c r="M3356" i="31"/>
  <c r="M3357" i="31"/>
  <c r="M3358" i="31"/>
  <c r="M3359" i="31"/>
  <c r="M3360" i="31"/>
  <c r="M3361" i="31"/>
  <c r="M3362" i="31"/>
  <c r="M3363" i="31"/>
  <c r="M3364" i="31"/>
  <c r="M3365" i="31"/>
  <c r="M3366" i="31"/>
  <c r="M3367" i="31"/>
  <c r="M3368" i="31"/>
  <c r="M3369" i="31"/>
  <c r="M3370" i="31"/>
  <c r="M3371" i="31"/>
  <c r="M3372" i="31"/>
  <c r="M3373" i="31"/>
  <c r="M3374" i="31"/>
  <c r="M3375" i="31"/>
  <c r="M3376" i="31"/>
  <c r="M3377" i="31"/>
  <c r="M3378" i="31"/>
  <c r="M3379" i="31"/>
  <c r="M3380" i="31"/>
  <c r="M3381" i="31"/>
  <c r="M3382" i="31"/>
  <c r="M3383" i="31"/>
  <c r="M3384" i="31"/>
  <c r="M3385" i="31"/>
  <c r="M3386" i="31"/>
  <c r="M3387" i="31"/>
  <c r="M3388" i="31"/>
  <c r="M3389" i="31"/>
  <c r="M3390" i="31"/>
  <c r="M3391" i="31"/>
  <c r="M3392" i="31"/>
  <c r="M3393" i="31"/>
  <c r="M3394" i="31"/>
  <c r="M3395" i="31"/>
  <c r="M3396" i="31"/>
  <c r="M3397" i="31"/>
  <c r="M3398" i="31"/>
  <c r="M3399" i="31"/>
  <c r="M3400" i="31"/>
  <c r="M3401" i="31"/>
  <c r="M3402" i="31"/>
  <c r="M3403" i="31"/>
  <c r="M3404" i="31"/>
  <c r="M3405" i="31"/>
  <c r="M3406" i="31"/>
  <c r="M3407" i="31"/>
  <c r="M3408" i="31"/>
  <c r="M3409" i="31"/>
  <c r="M3410" i="31"/>
  <c r="M3411" i="31"/>
  <c r="M3412" i="31"/>
  <c r="M3413" i="31"/>
  <c r="M3414" i="31"/>
  <c r="M3415" i="31"/>
  <c r="M3416" i="31"/>
  <c r="M3417" i="31"/>
  <c r="M3418" i="31"/>
  <c r="M3419" i="31"/>
  <c r="M3420" i="31"/>
  <c r="M3421" i="31"/>
  <c r="M3422" i="31"/>
  <c r="M3423" i="31"/>
  <c r="M3424" i="31"/>
  <c r="M3425" i="31"/>
  <c r="M3426" i="31"/>
  <c r="M3427" i="31"/>
  <c r="M3428" i="31"/>
  <c r="M3429" i="31"/>
  <c r="M3430" i="31"/>
  <c r="M3431" i="31"/>
  <c r="M3432" i="31"/>
  <c r="M3433" i="31"/>
  <c r="M3434" i="31"/>
  <c r="M3435" i="31"/>
  <c r="M3436" i="31"/>
  <c r="M3437" i="31"/>
  <c r="M3438" i="31"/>
  <c r="M3439" i="31"/>
  <c r="M3440" i="31"/>
  <c r="M3441" i="31"/>
  <c r="M3442" i="31"/>
  <c r="M3443" i="31"/>
  <c r="M3444" i="31"/>
  <c r="M3445" i="31"/>
  <c r="M3446" i="31"/>
  <c r="M3447" i="31"/>
  <c r="M3448" i="31"/>
  <c r="M3449" i="31"/>
  <c r="M3450" i="31"/>
  <c r="M3451" i="31"/>
  <c r="M3452" i="31"/>
  <c r="M3453" i="31"/>
  <c r="M3454" i="31"/>
  <c r="M3455" i="31"/>
  <c r="M3456" i="31"/>
  <c r="M3457" i="31"/>
  <c r="M3458" i="31"/>
  <c r="M3459" i="31"/>
  <c r="M3460" i="31"/>
  <c r="M3461" i="31"/>
  <c r="M3462" i="31"/>
  <c r="M3463" i="31"/>
  <c r="M3464" i="31"/>
  <c r="M3465" i="31"/>
  <c r="M3466" i="31"/>
  <c r="M3467" i="31"/>
  <c r="M3468" i="31"/>
  <c r="M3469" i="31"/>
  <c r="M3470" i="31"/>
  <c r="M3471" i="31"/>
  <c r="M3472" i="31"/>
  <c r="M3473" i="31"/>
  <c r="M3474" i="31"/>
  <c r="M3475" i="31"/>
  <c r="M3476" i="31"/>
  <c r="M3477" i="31"/>
  <c r="M3478" i="31"/>
  <c r="M3479" i="31"/>
  <c r="M3480" i="31"/>
  <c r="M3481" i="31"/>
  <c r="M3482" i="31"/>
  <c r="M3483" i="31"/>
  <c r="M3484" i="31"/>
  <c r="M3485" i="31"/>
  <c r="M3486" i="31"/>
  <c r="M3487" i="31"/>
  <c r="M3488" i="31"/>
  <c r="M3489" i="31"/>
  <c r="M3490" i="31"/>
  <c r="M3491" i="31"/>
  <c r="M3492" i="31"/>
  <c r="M3493" i="31"/>
  <c r="M3494" i="31"/>
  <c r="M3495" i="31"/>
  <c r="M3496" i="31"/>
  <c r="M3497" i="31"/>
  <c r="M3498" i="31"/>
  <c r="M3499" i="31"/>
  <c r="M3500" i="31"/>
  <c r="M3501" i="31"/>
  <c r="M3502" i="31"/>
  <c r="M3503" i="31"/>
  <c r="M3504" i="31"/>
  <c r="M3505" i="31"/>
  <c r="M3506" i="31"/>
  <c r="M3507" i="31"/>
  <c r="M3508" i="31"/>
  <c r="M3509" i="31"/>
  <c r="M3510" i="31"/>
  <c r="M3511" i="31"/>
  <c r="M3512" i="31"/>
  <c r="M3513" i="31"/>
  <c r="M3514" i="31"/>
  <c r="M3515" i="31"/>
  <c r="M3516" i="31"/>
  <c r="M3517" i="31"/>
  <c r="M3518" i="31"/>
  <c r="M3519" i="31"/>
  <c r="M3520" i="31"/>
  <c r="M3521" i="31"/>
  <c r="M3522" i="31"/>
  <c r="M3523" i="31"/>
  <c r="M3524" i="31"/>
  <c r="M3525" i="31"/>
  <c r="M3526" i="31"/>
  <c r="M3527" i="31"/>
  <c r="M3528" i="31"/>
  <c r="M3529" i="31"/>
  <c r="M3530" i="31"/>
  <c r="M3531" i="31"/>
  <c r="M3532" i="31"/>
  <c r="M3533" i="31"/>
  <c r="M3534" i="31"/>
  <c r="M3535" i="31"/>
  <c r="M3536" i="31"/>
  <c r="M3537" i="31"/>
  <c r="M3538" i="31"/>
  <c r="M3539" i="31"/>
  <c r="M3540" i="31"/>
  <c r="M3541" i="31"/>
  <c r="M3542" i="31"/>
  <c r="M3543" i="31"/>
  <c r="M3544" i="31"/>
  <c r="M3545" i="31"/>
  <c r="M3546" i="31"/>
  <c r="M3547" i="31"/>
  <c r="M3548" i="31"/>
  <c r="M3549" i="31"/>
  <c r="M3550" i="31"/>
  <c r="M3551" i="31"/>
  <c r="M3552" i="31"/>
  <c r="M3553" i="31"/>
  <c r="M3554" i="31"/>
  <c r="M3555" i="31"/>
  <c r="M3556" i="31"/>
  <c r="M3557" i="31"/>
  <c r="M3558" i="31"/>
  <c r="M3559" i="31"/>
  <c r="M3560" i="31"/>
  <c r="M3561" i="31"/>
  <c r="M3562" i="31"/>
  <c r="M3563" i="31"/>
  <c r="M3564" i="31"/>
  <c r="M3565" i="31"/>
  <c r="M3566" i="31"/>
  <c r="M3567" i="31"/>
  <c r="M3568" i="31"/>
  <c r="M3569" i="31"/>
  <c r="M3570" i="31"/>
  <c r="M3571" i="31"/>
  <c r="M3572" i="31"/>
  <c r="M3573" i="31"/>
  <c r="M3574" i="31"/>
  <c r="M3575" i="31"/>
  <c r="M3576" i="31"/>
  <c r="M3577" i="31"/>
  <c r="M3578" i="31"/>
  <c r="M3579" i="31"/>
  <c r="M3580" i="31"/>
  <c r="M3581" i="31"/>
  <c r="M3582" i="31"/>
  <c r="M3583" i="31"/>
  <c r="M3584" i="31"/>
  <c r="M3585" i="31"/>
  <c r="M3586" i="31"/>
  <c r="M3587" i="31"/>
  <c r="M3588" i="31"/>
  <c r="M3589" i="31"/>
  <c r="M3590" i="31"/>
  <c r="M3591" i="31"/>
  <c r="M3592" i="31"/>
  <c r="M3593" i="31"/>
  <c r="M3594" i="31"/>
  <c r="M3595" i="31"/>
  <c r="M3596" i="31"/>
  <c r="M3597" i="31"/>
  <c r="M3598" i="31"/>
  <c r="M3599" i="31"/>
  <c r="M3600" i="31"/>
  <c r="M3601" i="31"/>
  <c r="M3602" i="31"/>
  <c r="M3603" i="31"/>
  <c r="M3604" i="31"/>
  <c r="M3605" i="31"/>
  <c r="M3606" i="31"/>
  <c r="M3607" i="31"/>
  <c r="M3608" i="31"/>
  <c r="M3609" i="31"/>
  <c r="M3610" i="31"/>
  <c r="M3611" i="31"/>
  <c r="M3612" i="31"/>
  <c r="M3613" i="31"/>
  <c r="M3614" i="31"/>
  <c r="M3615" i="31"/>
  <c r="M3616" i="31"/>
  <c r="M3617" i="31"/>
  <c r="M3618" i="31"/>
  <c r="M3619" i="31"/>
  <c r="M3620" i="31"/>
  <c r="M3621" i="31"/>
  <c r="M3622" i="31"/>
  <c r="M3623" i="31"/>
  <c r="M3624" i="31"/>
  <c r="M3625" i="31"/>
  <c r="M3626" i="31"/>
  <c r="M3627" i="31"/>
  <c r="M3628" i="31"/>
  <c r="M3629" i="31"/>
  <c r="M3630" i="31"/>
  <c r="M3631" i="31"/>
  <c r="M3632" i="31"/>
  <c r="M3633" i="31"/>
  <c r="M3634" i="31"/>
  <c r="M3635" i="31"/>
  <c r="M3636" i="31"/>
  <c r="M3637" i="31"/>
  <c r="M3638" i="31"/>
  <c r="M3639" i="31"/>
  <c r="M3640" i="31"/>
  <c r="M3641" i="31"/>
  <c r="M3642" i="31"/>
  <c r="M3643" i="31"/>
  <c r="M3644" i="31"/>
  <c r="M3645" i="31"/>
  <c r="M3646" i="31"/>
  <c r="M3647" i="31"/>
  <c r="M3648" i="31"/>
  <c r="M3649" i="31"/>
  <c r="M3650" i="31"/>
  <c r="M3651" i="31"/>
  <c r="M3652" i="31"/>
  <c r="M3653" i="31"/>
  <c r="M3654" i="31"/>
  <c r="M3655" i="31"/>
  <c r="M3656" i="31"/>
  <c r="M3657" i="31"/>
  <c r="M3658" i="31"/>
  <c r="M3659" i="31"/>
  <c r="M3660" i="31"/>
  <c r="M3661" i="31"/>
  <c r="M3662" i="31"/>
  <c r="M3663" i="31"/>
  <c r="M3664" i="31"/>
  <c r="M3665" i="31"/>
  <c r="M3666" i="31"/>
  <c r="M3667" i="31"/>
  <c r="M3668" i="31"/>
  <c r="M3669" i="31"/>
  <c r="M3670" i="31"/>
  <c r="M3671" i="31"/>
  <c r="M3672" i="31"/>
  <c r="M3673" i="31"/>
  <c r="M3674" i="31"/>
  <c r="M3675" i="31"/>
  <c r="M3676" i="31"/>
  <c r="M3677" i="31"/>
  <c r="M3678" i="31"/>
  <c r="M3679" i="31"/>
  <c r="M3680" i="31"/>
  <c r="M3681" i="31"/>
  <c r="M3682" i="31"/>
  <c r="M3683" i="31"/>
  <c r="M3684" i="31"/>
  <c r="M3685" i="31"/>
  <c r="M3686" i="31"/>
  <c r="M3687" i="31"/>
  <c r="M3688" i="31"/>
  <c r="M3689" i="31"/>
  <c r="M3690" i="31"/>
  <c r="M3691" i="31"/>
  <c r="M3692" i="31"/>
  <c r="M3693" i="31"/>
  <c r="M3694" i="31"/>
  <c r="M3695" i="31"/>
  <c r="M3696" i="31"/>
  <c r="M3697" i="31"/>
  <c r="M3698" i="31"/>
  <c r="M3699" i="31"/>
  <c r="M3700" i="31"/>
  <c r="M3701" i="31"/>
  <c r="M3702" i="31"/>
  <c r="M3703" i="31"/>
  <c r="M3704" i="31"/>
  <c r="M3705" i="31"/>
  <c r="M3706" i="31"/>
  <c r="M3707" i="31"/>
  <c r="M3708" i="31"/>
  <c r="M3709" i="31"/>
  <c r="M3710" i="31"/>
  <c r="M3711" i="31"/>
  <c r="M3712" i="31"/>
  <c r="M3713" i="31"/>
  <c r="M3714" i="31"/>
  <c r="M3715" i="31"/>
  <c r="M3716" i="31"/>
  <c r="M3717" i="31"/>
  <c r="M3718" i="31"/>
  <c r="M3719" i="31"/>
  <c r="M3720" i="31"/>
  <c r="M3721" i="31"/>
  <c r="M3722" i="31"/>
  <c r="M3723" i="31"/>
  <c r="M3724" i="31"/>
  <c r="M3725" i="31"/>
  <c r="M3726" i="31"/>
  <c r="M3727" i="31"/>
  <c r="M3728" i="31"/>
  <c r="M3729" i="31"/>
  <c r="M3730" i="31"/>
  <c r="M3731" i="31"/>
  <c r="M3732" i="31"/>
  <c r="M3733" i="31"/>
  <c r="M3734" i="31"/>
  <c r="M3735" i="31"/>
  <c r="M3736" i="31"/>
  <c r="M3737" i="31"/>
  <c r="M3738" i="31"/>
  <c r="M3739" i="31"/>
  <c r="M3740" i="31"/>
  <c r="M3741" i="31"/>
  <c r="M3742" i="31"/>
  <c r="M3743" i="31"/>
  <c r="M3744" i="31"/>
  <c r="M3745" i="31"/>
  <c r="M3746" i="31"/>
  <c r="M3747" i="31"/>
  <c r="M3748" i="31"/>
  <c r="M3749" i="31"/>
  <c r="M3750" i="31"/>
  <c r="M3751" i="31"/>
  <c r="M3752" i="31"/>
  <c r="M3753" i="31"/>
  <c r="M3754" i="31"/>
  <c r="M3755" i="31"/>
  <c r="M3756" i="31"/>
  <c r="M3757" i="31"/>
  <c r="M3758" i="31"/>
  <c r="M3759" i="31"/>
  <c r="M3760" i="31"/>
  <c r="M3761" i="31"/>
  <c r="M3762" i="31"/>
  <c r="M3763" i="31"/>
  <c r="M3764" i="31"/>
  <c r="M3765" i="31"/>
  <c r="M3766" i="31"/>
  <c r="M3767" i="31"/>
  <c r="M3768" i="31"/>
  <c r="M3769" i="31"/>
  <c r="M3770" i="31"/>
  <c r="M3771" i="31"/>
  <c r="M3772" i="31"/>
  <c r="M3773" i="31"/>
  <c r="M3774" i="31"/>
  <c r="M3775" i="31"/>
  <c r="M3776" i="31"/>
  <c r="M3777" i="31"/>
  <c r="M3778" i="31"/>
  <c r="M3779" i="31"/>
  <c r="M3780" i="31"/>
  <c r="M3781" i="31"/>
  <c r="M3782" i="31"/>
  <c r="M3783" i="31"/>
  <c r="M3784" i="31"/>
  <c r="M3785" i="31"/>
  <c r="M3786" i="31"/>
  <c r="M3787" i="31"/>
  <c r="M3788" i="31"/>
  <c r="M3789" i="31"/>
  <c r="M3790" i="31"/>
  <c r="M3791" i="31"/>
  <c r="M3792" i="31"/>
  <c r="M3793" i="31"/>
  <c r="M3794" i="31"/>
  <c r="M3795" i="31"/>
  <c r="M3796" i="31"/>
  <c r="M3797" i="31"/>
  <c r="M3798" i="31"/>
  <c r="M3799" i="31"/>
  <c r="M3800" i="31"/>
  <c r="M3801" i="31"/>
  <c r="M3802" i="31"/>
  <c r="M3803" i="31"/>
  <c r="M3804" i="31"/>
  <c r="M3805" i="31"/>
  <c r="M3806" i="31"/>
  <c r="M3807" i="31"/>
  <c r="M3808" i="31"/>
  <c r="M3809" i="31"/>
  <c r="M3810" i="31"/>
  <c r="M3811" i="31"/>
  <c r="M3812" i="31"/>
  <c r="M3813" i="31"/>
  <c r="M3814" i="31"/>
  <c r="M3815" i="31"/>
  <c r="M3816" i="31"/>
  <c r="M3817" i="31"/>
  <c r="M3818" i="31"/>
  <c r="M3819" i="31"/>
  <c r="M3820" i="31"/>
  <c r="M3821" i="31"/>
  <c r="M3822" i="31"/>
  <c r="M3823" i="31"/>
  <c r="M3824" i="31"/>
  <c r="M3825" i="31"/>
  <c r="M3826" i="31"/>
  <c r="M3827" i="31"/>
  <c r="M3828" i="31"/>
  <c r="M3829" i="31"/>
  <c r="M3830" i="31"/>
  <c r="M3831" i="31"/>
  <c r="M3832" i="31"/>
  <c r="M3833" i="31"/>
  <c r="M3834" i="31"/>
  <c r="M3835" i="31"/>
  <c r="M3836" i="31"/>
  <c r="M3837" i="31"/>
  <c r="M3838" i="31"/>
  <c r="M3839" i="31"/>
  <c r="M3840" i="31"/>
  <c r="M3841" i="31"/>
  <c r="M3842" i="31"/>
  <c r="M3843" i="31"/>
  <c r="M3844" i="31"/>
  <c r="M3845" i="31"/>
  <c r="M3846" i="31"/>
  <c r="M3847" i="31"/>
  <c r="M3848" i="31"/>
  <c r="M3849" i="31"/>
  <c r="M3850" i="31"/>
  <c r="M3851" i="31"/>
  <c r="M3852" i="31"/>
  <c r="M3853" i="31"/>
  <c r="M3854" i="31"/>
  <c r="M3855" i="31"/>
  <c r="M3856" i="31"/>
  <c r="M3857" i="31"/>
  <c r="M3858" i="31"/>
  <c r="M3859" i="31"/>
  <c r="M3860" i="31"/>
  <c r="M3861" i="31"/>
  <c r="M3862" i="31"/>
  <c r="M3863" i="31"/>
  <c r="M3864" i="31"/>
  <c r="M3865" i="31"/>
  <c r="M3866" i="31"/>
  <c r="M3867" i="31"/>
  <c r="M3868" i="31"/>
  <c r="M3869" i="31"/>
  <c r="M3870" i="31"/>
  <c r="M3871" i="31"/>
  <c r="M3872" i="31"/>
  <c r="M3873" i="31"/>
  <c r="M3874" i="31"/>
  <c r="M3875" i="31"/>
  <c r="M3876" i="31"/>
  <c r="M3877" i="31"/>
  <c r="M3878" i="31"/>
  <c r="M3879" i="31"/>
  <c r="M3880" i="31"/>
  <c r="M3881" i="31"/>
  <c r="M3882" i="31"/>
  <c r="M3883" i="31"/>
  <c r="M3884" i="31"/>
  <c r="M3885" i="31"/>
  <c r="M3886" i="31"/>
  <c r="M3887" i="31"/>
  <c r="M3888" i="31"/>
  <c r="M3889" i="31"/>
  <c r="M3890" i="31"/>
  <c r="M3891" i="31"/>
  <c r="M3892" i="31"/>
  <c r="M3893" i="31"/>
  <c r="M3894" i="31"/>
  <c r="M3895" i="31"/>
  <c r="M3896" i="31"/>
  <c r="M3897" i="31"/>
  <c r="M3898" i="31"/>
  <c r="M3899" i="31"/>
  <c r="M3900" i="31"/>
  <c r="M3901" i="31"/>
  <c r="M3902" i="31"/>
  <c r="M3903" i="31"/>
  <c r="M3904" i="31"/>
  <c r="M3905" i="31"/>
  <c r="M3906" i="31"/>
  <c r="M3907" i="31"/>
  <c r="M3908" i="31"/>
  <c r="M3909" i="31"/>
  <c r="M3910" i="31"/>
  <c r="M3911" i="31"/>
  <c r="M3912" i="31"/>
  <c r="M3913" i="31"/>
  <c r="M3914" i="31"/>
  <c r="M3915" i="31"/>
  <c r="M3916" i="31"/>
  <c r="M3917" i="31"/>
  <c r="M3918" i="31"/>
  <c r="M3919" i="31"/>
  <c r="M3920" i="31"/>
  <c r="M3921" i="31"/>
  <c r="M3922" i="31"/>
  <c r="M3923" i="31"/>
  <c r="M3924" i="31"/>
  <c r="M3925" i="31"/>
  <c r="M3926" i="31"/>
  <c r="M3927" i="31"/>
  <c r="M3928" i="31"/>
  <c r="M3929" i="31"/>
  <c r="M3930" i="31"/>
  <c r="M3931" i="31"/>
  <c r="M3932" i="31"/>
  <c r="M3933" i="31"/>
  <c r="M3934" i="31"/>
  <c r="M3935" i="31"/>
  <c r="M3936" i="31"/>
  <c r="M3937" i="31"/>
  <c r="M3938" i="31"/>
  <c r="M3939" i="31"/>
  <c r="M3940" i="31"/>
  <c r="M3941" i="31"/>
  <c r="M3942" i="31"/>
  <c r="M3943" i="31"/>
  <c r="M3944" i="31"/>
  <c r="M3945" i="31"/>
  <c r="M3946" i="31"/>
  <c r="M3947" i="31"/>
  <c r="M3948" i="31"/>
  <c r="M3949" i="31"/>
  <c r="M3950" i="31"/>
  <c r="M3951" i="31"/>
  <c r="M3952" i="31"/>
  <c r="M3953" i="31"/>
  <c r="M3954" i="31"/>
  <c r="M3955" i="31"/>
  <c r="M3956" i="31"/>
  <c r="M3957" i="31"/>
  <c r="M3958" i="31"/>
  <c r="M3959" i="31"/>
  <c r="M3960" i="31"/>
  <c r="M3961" i="31"/>
  <c r="M3962" i="31"/>
  <c r="M3963" i="31"/>
  <c r="M3964" i="31"/>
  <c r="M3965" i="31"/>
  <c r="M3966" i="31"/>
  <c r="M3967" i="31"/>
  <c r="M3968" i="31"/>
  <c r="M3969" i="31"/>
  <c r="M3970" i="31"/>
  <c r="M3971" i="31"/>
  <c r="M3972" i="31"/>
  <c r="M3973" i="31"/>
  <c r="M3974" i="31"/>
  <c r="M3975" i="31"/>
  <c r="M3976" i="31"/>
  <c r="M3977" i="31"/>
  <c r="M3978" i="31"/>
  <c r="M3979" i="31"/>
  <c r="M3980" i="31"/>
  <c r="M3981" i="31"/>
  <c r="M3982" i="31"/>
  <c r="M3983" i="31"/>
  <c r="M3984" i="31"/>
  <c r="M3985" i="31"/>
  <c r="M3986" i="31"/>
  <c r="M3987" i="31"/>
  <c r="M3988" i="31"/>
  <c r="M3989" i="31"/>
  <c r="M3990" i="31"/>
  <c r="M3991" i="31"/>
  <c r="M3992" i="31"/>
  <c r="M3993" i="31"/>
  <c r="M3994" i="31"/>
  <c r="M3995" i="31"/>
  <c r="M3996" i="31"/>
  <c r="M3997" i="31"/>
  <c r="M3998" i="31"/>
  <c r="M3999" i="31"/>
  <c r="M4000" i="31"/>
  <c r="M4001" i="31"/>
  <c r="M4002" i="31"/>
  <c r="M4003" i="31"/>
  <c r="M4004" i="31"/>
  <c r="M4005" i="31"/>
  <c r="M4006" i="31"/>
  <c r="M4007" i="31"/>
  <c r="M4008" i="31"/>
  <c r="M4009" i="31"/>
  <c r="M4010" i="31"/>
  <c r="M4011" i="31"/>
  <c r="M4012" i="31"/>
  <c r="M4013" i="31"/>
  <c r="M4014" i="31"/>
  <c r="M4015" i="31"/>
  <c r="M4016" i="31"/>
  <c r="M4017" i="31"/>
  <c r="M4018" i="31"/>
  <c r="M4019" i="31"/>
  <c r="M4020" i="31"/>
  <c r="M4021" i="31"/>
  <c r="M4022" i="31"/>
  <c r="M4023" i="31"/>
  <c r="M4024" i="31"/>
  <c r="M4025" i="31"/>
  <c r="M4026" i="31"/>
  <c r="M4027" i="31"/>
  <c r="M4028" i="31"/>
  <c r="M4029" i="31"/>
  <c r="M4030" i="31"/>
  <c r="M4031" i="31"/>
  <c r="M4032" i="31"/>
  <c r="M4033" i="31"/>
  <c r="M4034" i="31"/>
  <c r="M4035" i="31"/>
  <c r="M4036" i="31"/>
  <c r="M4037" i="31"/>
  <c r="M4038" i="31"/>
  <c r="M4039" i="31"/>
  <c r="M4040" i="31"/>
  <c r="M4041" i="31"/>
  <c r="M4042" i="31"/>
  <c r="M4043" i="31"/>
  <c r="M4044" i="31"/>
  <c r="M4045" i="31"/>
  <c r="M4046" i="31"/>
  <c r="M4047" i="31"/>
  <c r="M4048" i="31"/>
  <c r="M4049" i="31"/>
  <c r="M4050" i="31"/>
  <c r="M4051" i="31"/>
  <c r="M4052" i="31"/>
  <c r="M4053" i="31"/>
  <c r="M4054" i="31"/>
  <c r="M4055" i="31"/>
  <c r="M4056" i="31"/>
  <c r="M4057" i="31"/>
  <c r="M4058" i="31"/>
  <c r="M4059" i="31"/>
  <c r="M4060" i="31"/>
  <c r="M4061" i="31"/>
  <c r="M4062" i="31"/>
  <c r="M4063" i="31"/>
  <c r="M4064" i="31"/>
  <c r="M4065" i="31"/>
  <c r="M4066" i="31"/>
  <c r="M4067" i="31"/>
  <c r="M4068" i="31"/>
  <c r="M4069" i="31"/>
  <c r="M4070" i="31"/>
  <c r="M4071" i="31"/>
  <c r="M4072" i="31"/>
  <c r="M4073" i="31"/>
  <c r="M4074" i="31"/>
  <c r="M4075" i="31"/>
  <c r="M4076" i="31"/>
  <c r="M4077" i="31"/>
  <c r="M4078" i="31"/>
  <c r="M4079" i="31"/>
  <c r="M4080" i="31"/>
  <c r="M4081" i="31"/>
  <c r="M4082" i="31"/>
  <c r="M4083" i="31"/>
  <c r="M4084" i="31"/>
  <c r="M4085" i="31"/>
  <c r="M4086" i="31"/>
  <c r="M4087" i="31"/>
  <c r="M4088" i="31"/>
  <c r="M4089" i="31"/>
  <c r="M4090" i="31"/>
  <c r="M4091" i="31"/>
  <c r="M4092" i="31"/>
  <c r="M4093" i="31"/>
  <c r="M4094" i="31"/>
  <c r="M4095" i="31"/>
  <c r="M4096" i="31"/>
  <c r="M4097" i="31"/>
  <c r="M4098" i="31"/>
  <c r="M4099" i="31"/>
  <c r="M4100" i="31"/>
  <c r="M4101" i="31"/>
  <c r="M4102" i="31"/>
  <c r="M4103" i="31"/>
  <c r="M4104" i="31"/>
  <c r="M4105" i="31"/>
  <c r="M4106" i="31"/>
  <c r="M4107" i="31"/>
  <c r="M4108" i="31"/>
  <c r="M4109" i="31"/>
  <c r="M4110" i="31"/>
  <c r="M4111" i="31"/>
  <c r="M4112" i="31"/>
  <c r="M4113" i="31"/>
  <c r="M4114" i="31"/>
  <c r="M4115" i="31"/>
  <c r="M4116" i="31"/>
  <c r="M4117" i="31"/>
  <c r="M4118" i="31"/>
  <c r="M4119" i="31"/>
  <c r="M4120" i="31"/>
  <c r="M4121" i="31"/>
  <c r="M4122" i="31"/>
  <c r="M4123" i="31"/>
  <c r="M4124" i="31"/>
  <c r="M4125" i="31"/>
  <c r="M4126" i="31"/>
  <c r="M4127" i="31"/>
  <c r="M4128" i="31"/>
  <c r="M4129" i="31"/>
  <c r="M4130" i="31"/>
  <c r="M4131" i="31"/>
  <c r="M4132" i="31"/>
  <c r="M4133" i="31"/>
  <c r="M4134" i="31"/>
  <c r="M4135" i="31"/>
  <c r="M4136" i="31"/>
  <c r="M4137" i="31"/>
  <c r="M4138" i="31"/>
  <c r="M4139" i="31"/>
  <c r="M4140" i="31"/>
  <c r="M4141" i="31"/>
  <c r="M4142" i="31"/>
  <c r="M4143" i="31"/>
  <c r="M4144" i="31"/>
  <c r="M4145" i="31"/>
  <c r="M4146" i="31"/>
  <c r="M4147" i="31"/>
  <c r="M4148" i="31"/>
  <c r="M4149" i="31"/>
  <c r="M4150" i="31"/>
  <c r="M4151" i="31"/>
  <c r="M4152" i="31"/>
  <c r="M4153" i="31"/>
  <c r="M4154" i="31"/>
  <c r="M4155" i="31"/>
  <c r="M4156" i="31"/>
  <c r="M4157" i="31"/>
  <c r="M4158" i="31"/>
  <c r="M4159" i="31"/>
  <c r="M4160" i="31"/>
  <c r="M4161" i="31"/>
  <c r="M4162" i="31"/>
  <c r="M4163" i="31"/>
  <c r="M4164" i="31"/>
  <c r="M4165" i="31"/>
  <c r="M4166" i="31"/>
  <c r="M4167" i="31"/>
  <c r="M4168" i="31"/>
  <c r="M4169" i="31"/>
  <c r="M4170" i="31"/>
  <c r="M4171" i="31"/>
  <c r="M4172" i="31"/>
  <c r="M4173" i="31"/>
  <c r="M4174" i="31"/>
  <c r="M4175" i="31"/>
  <c r="M4176" i="31"/>
  <c r="M4177" i="31"/>
  <c r="M4178" i="31"/>
  <c r="M4179" i="31"/>
  <c r="M4180" i="31"/>
  <c r="M4181" i="31"/>
  <c r="M4182" i="31"/>
  <c r="M4183" i="31"/>
  <c r="M4184" i="31"/>
  <c r="M4185" i="31"/>
  <c r="M4186" i="31"/>
  <c r="M4187" i="31"/>
  <c r="M4188" i="31"/>
  <c r="M4189" i="31"/>
  <c r="M4190" i="31"/>
  <c r="M4191" i="31"/>
  <c r="M4192" i="31"/>
  <c r="M4193" i="31"/>
  <c r="M4194" i="31"/>
  <c r="M4195" i="31"/>
  <c r="M4196" i="31"/>
  <c r="M4197" i="31"/>
  <c r="M4198" i="31"/>
  <c r="M4199" i="31"/>
  <c r="M4200" i="31"/>
  <c r="M4201" i="31"/>
  <c r="M4202" i="31"/>
  <c r="M4203" i="31"/>
  <c r="M4204" i="31"/>
  <c r="M4205" i="31"/>
  <c r="M4206" i="31"/>
  <c r="M4207" i="31"/>
  <c r="M4208" i="31"/>
  <c r="M4209" i="31"/>
  <c r="M4210" i="31"/>
  <c r="M4211" i="31"/>
  <c r="M4212" i="31"/>
  <c r="M4213" i="31"/>
  <c r="M4214" i="31"/>
  <c r="M4215" i="31"/>
  <c r="M4216" i="31"/>
  <c r="M4217" i="31"/>
  <c r="M4218" i="31"/>
  <c r="M4219" i="31"/>
  <c r="M4220" i="31"/>
  <c r="M4221" i="31"/>
  <c r="M4222" i="31"/>
  <c r="M4223" i="31"/>
  <c r="M4224" i="31"/>
  <c r="M4225" i="31"/>
  <c r="M4226" i="31"/>
  <c r="M4227" i="31"/>
  <c r="M4228" i="31"/>
  <c r="M4229" i="31"/>
  <c r="M4230" i="31"/>
  <c r="M4231" i="31"/>
  <c r="M4232" i="31"/>
  <c r="M4233" i="31"/>
  <c r="M4234" i="31"/>
  <c r="M4235" i="31"/>
  <c r="M4236" i="31"/>
  <c r="M4237" i="31"/>
  <c r="M4238" i="31"/>
  <c r="M4239" i="31"/>
  <c r="M4240" i="31"/>
  <c r="M4241" i="31"/>
  <c r="M4242" i="31"/>
  <c r="M4243" i="31"/>
  <c r="M4244" i="31"/>
  <c r="M4245" i="31"/>
  <c r="M4246" i="31"/>
  <c r="M4247" i="31"/>
  <c r="M4248" i="31"/>
  <c r="M4249" i="31"/>
  <c r="M4250" i="31"/>
  <c r="M4251" i="31"/>
  <c r="M4252" i="31"/>
  <c r="M4253" i="31"/>
  <c r="M4254" i="31"/>
  <c r="M4255" i="31"/>
  <c r="M4256" i="31"/>
  <c r="M4257" i="31"/>
  <c r="M4258" i="31"/>
  <c r="M4259" i="31"/>
  <c r="M4260" i="31"/>
  <c r="M4261" i="31"/>
  <c r="M4262" i="31"/>
  <c r="M4263" i="31"/>
  <c r="M4264" i="31"/>
  <c r="M4265" i="31"/>
  <c r="M4266" i="31"/>
  <c r="M4267" i="31"/>
  <c r="M4268" i="31"/>
  <c r="M4269" i="31"/>
  <c r="M4270" i="31"/>
  <c r="M4271" i="31"/>
  <c r="M4272" i="31"/>
  <c r="M4273" i="31"/>
  <c r="M4274" i="31"/>
  <c r="M4275" i="31"/>
  <c r="M4276" i="31"/>
  <c r="M4277" i="31"/>
  <c r="M4278" i="31"/>
  <c r="M4279" i="31"/>
  <c r="M4280" i="31"/>
  <c r="M4281" i="31"/>
  <c r="M4282" i="31"/>
  <c r="M4283" i="31"/>
  <c r="M4284" i="31"/>
  <c r="M4285" i="31"/>
  <c r="M4286" i="31"/>
  <c r="M4287" i="31"/>
  <c r="M4288" i="31"/>
  <c r="M4289" i="31"/>
  <c r="M4290" i="31"/>
  <c r="M4291" i="31"/>
  <c r="M4292" i="31"/>
  <c r="M4293" i="31"/>
  <c r="M4294" i="31"/>
  <c r="M4295" i="31"/>
  <c r="M4296" i="31"/>
  <c r="M4297" i="31"/>
  <c r="M4298" i="31"/>
  <c r="M4299" i="31"/>
  <c r="M4300" i="31"/>
  <c r="M4301" i="31"/>
  <c r="M4302" i="31"/>
  <c r="M4303" i="31"/>
  <c r="M4304" i="31"/>
  <c r="M4305" i="31"/>
  <c r="M4306" i="31"/>
  <c r="M4307" i="31"/>
  <c r="M4308" i="31"/>
  <c r="M4309" i="31"/>
  <c r="M4310" i="31"/>
  <c r="M4311" i="31"/>
  <c r="M4312" i="31"/>
  <c r="M4313" i="31"/>
  <c r="M4314" i="31"/>
  <c r="M4315" i="31"/>
  <c r="M4316" i="31"/>
  <c r="M4317" i="31"/>
  <c r="M4318" i="31"/>
  <c r="M4319" i="31"/>
  <c r="M4320" i="31"/>
  <c r="M4321" i="31"/>
  <c r="M4322" i="31"/>
  <c r="M4323" i="31"/>
  <c r="M4324" i="31"/>
  <c r="M4325" i="31"/>
  <c r="M4326" i="31"/>
  <c r="M4327" i="31"/>
  <c r="M4328" i="31"/>
  <c r="M4329" i="31"/>
  <c r="M4330" i="31"/>
  <c r="M4331" i="31"/>
  <c r="M4332" i="31"/>
  <c r="M4333" i="31"/>
  <c r="M4334" i="31"/>
  <c r="M4335" i="31"/>
  <c r="M4336" i="31"/>
  <c r="M4337" i="31"/>
  <c r="M4338" i="31"/>
  <c r="M4339" i="31"/>
  <c r="M4340" i="31"/>
  <c r="M4341" i="31"/>
  <c r="M4342" i="31"/>
  <c r="M4343" i="31"/>
  <c r="M4344" i="31"/>
  <c r="M4345" i="31"/>
  <c r="M4346" i="31"/>
  <c r="M4347" i="31"/>
  <c r="M4348" i="31"/>
  <c r="M4349" i="31"/>
  <c r="M4350" i="31"/>
  <c r="M4351" i="31"/>
  <c r="M4352" i="31"/>
  <c r="M4353" i="31"/>
  <c r="M4354" i="31"/>
  <c r="M4355" i="31"/>
  <c r="M4356" i="31"/>
  <c r="M4357" i="31"/>
  <c r="M4358" i="31"/>
  <c r="M4359" i="31"/>
  <c r="M4360" i="31"/>
  <c r="M4361" i="31"/>
  <c r="M4362" i="31"/>
  <c r="M4363" i="31"/>
  <c r="M4364" i="31"/>
  <c r="M4365" i="31"/>
  <c r="M4366" i="31"/>
  <c r="M4367" i="31"/>
  <c r="M4368" i="31"/>
  <c r="M4369" i="31"/>
  <c r="M4370" i="31"/>
  <c r="M4371" i="31"/>
  <c r="M4372" i="31"/>
  <c r="M4373" i="31"/>
  <c r="M4374" i="31"/>
  <c r="M4375" i="31"/>
  <c r="M4376" i="31"/>
  <c r="M4377" i="31"/>
  <c r="M4378" i="31"/>
  <c r="M4379" i="31"/>
  <c r="M4380" i="31"/>
  <c r="M4381" i="31"/>
  <c r="M4382" i="31"/>
  <c r="M4383" i="31"/>
  <c r="M4384" i="31"/>
  <c r="M4385" i="31"/>
  <c r="M4386" i="31"/>
  <c r="M4387" i="31"/>
  <c r="M4388" i="31"/>
  <c r="M4389" i="31"/>
  <c r="M4390" i="31"/>
  <c r="M4391" i="31"/>
  <c r="M4392" i="31"/>
  <c r="M4393" i="31"/>
  <c r="M4394" i="31"/>
  <c r="M4395" i="31"/>
  <c r="M4396" i="31"/>
  <c r="M4397" i="31"/>
  <c r="M4398" i="31"/>
  <c r="M4399" i="31"/>
  <c r="M4400" i="31"/>
  <c r="M4401" i="31"/>
  <c r="M4402" i="31"/>
  <c r="M4403" i="31"/>
  <c r="M4404" i="31"/>
  <c r="M4405" i="31"/>
  <c r="M4406" i="31"/>
  <c r="M4407" i="31"/>
  <c r="M4408" i="31"/>
  <c r="M4409" i="31"/>
  <c r="M4410" i="31"/>
  <c r="M4411" i="31"/>
  <c r="M4412" i="31"/>
  <c r="M4413" i="31"/>
  <c r="M4414" i="31"/>
  <c r="M4415" i="31"/>
  <c r="M4416" i="31"/>
  <c r="M4417" i="31"/>
  <c r="M4418" i="31"/>
  <c r="M4419" i="31"/>
  <c r="M4420" i="31"/>
  <c r="M4421" i="31"/>
  <c r="M4422" i="31"/>
  <c r="M4423" i="31"/>
  <c r="M4424" i="31"/>
  <c r="M4425" i="31"/>
  <c r="M4426" i="31"/>
  <c r="M4427" i="31"/>
  <c r="M4428" i="31"/>
  <c r="M4429" i="31"/>
  <c r="M4430" i="31"/>
  <c r="M4431" i="31"/>
  <c r="M4432" i="31"/>
  <c r="M4433" i="31"/>
  <c r="M4434" i="31"/>
  <c r="M4435" i="31"/>
  <c r="M4436" i="31"/>
  <c r="M4437" i="31"/>
  <c r="M4438" i="31"/>
  <c r="M4439" i="31"/>
  <c r="M4440" i="31"/>
  <c r="M4441" i="31"/>
  <c r="M4442" i="31"/>
  <c r="M4443" i="31"/>
  <c r="M4444" i="31"/>
  <c r="M4445" i="31"/>
  <c r="M4446" i="31"/>
  <c r="M4447" i="31"/>
  <c r="M4448" i="31"/>
  <c r="M4449" i="31"/>
  <c r="M4450" i="31"/>
  <c r="M4451" i="31"/>
  <c r="M4452" i="31"/>
  <c r="M4453" i="31"/>
  <c r="M4454" i="31"/>
  <c r="M4455" i="31"/>
  <c r="M4456" i="31"/>
  <c r="M4457" i="31"/>
  <c r="M4458" i="31"/>
  <c r="M4459" i="31"/>
  <c r="M4460" i="31"/>
  <c r="M4461" i="31"/>
  <c r="M4462" i="31"/>
  <c r="M4463" i="31"/>
  <c r="M4464" i="31"/>
  <c r="M4465" i="31"/>
  <c r="M4466" i="31"/>
  <c r="M4467" i="31"/>
  <c r="M4468" i="31"/>
  <c r="M4469" i="31"/>
  <c r="M4470" i="31"/>
  <c r="M4471" i="31"/>
  <c r="M4472" i="31"/>
  <c r="M4473" i="31"/>
  <c r="M4474" i="31"/>
  <c r="M4475" i="31"/>
  <c r="M4476" i="31"/>
  <c r="M4477" i="31"/>
  <c r="M4478" i="31"/>
  <c r="M4479" i="31"/>
  <c r="M4480" i="31"/>
  <c r="M4481" i="31"/>
  <c r="M4482" i="31"/>
  <c r="M4483" i="31"/>
  <c r="M4484" i="31"/>
  <c r="M4485" i="31"/>
  <c r="M4486" i="31"/>
  <c r="M4487" i="31"/>
  <c r="M4488" i="31"/>
  <c r="M4489" i="31"/>
  <c r="M4490" i="31"/>
  <c r="M4491" i="31"/>
  <c r="M4492" i="31"/>
  <c r="M4493" i="31"/>
  <c r="M4494" i="31"/>
  <c r="M4495" i="31"/>
  <c r="M4496" i="31"/>
  <c r="M4497" i="31"/>
  <c r="M4498" i="31"/>
  <c r="M4499" i="31"/>
  <c r="M4500" i="31"/>
  <c r="M4501" i="31"/>
  <c r="M4502" i="31"/>
  <c r="M4503" i="31"/>
  <c r="M4504" i="31"/>
  <c r="M4505" i="31"/>
  <c r="M4506" i="31"/>
  <c r="M4507" i="31"/>
  <c r="M4508" i="31"/>
  <c r="M4509" i="31"/>
  <c r="M4510" i="31"/>
  <c r="M4511" i="31"/>
  <c r="M4512" i="31"/>
  <c r="M4513" i="31"/>
  <c r="M4514" i="31"/>
  <c r="M4515" i="31"/>
  <c r="M4516" i="31"/>
  <c r="M4517" i="31"/>
  <c r="M4518" i="31"/>
  <c r="M4519" i="31"/>
  <c r="M4520" i="31"/>
  <c r="M4521" i="31"/>
  <c r="M4522" i="31"/>
  <c r="M4523" i="31"/>
  <c r="M4524" i="31"/>
  <c r="M4525" i="31"/>
  <c r="M4526" i="31"/>
  <c r="M4527" i="31"/>
  <c r="M4528" i="31"/>
  <c r="M4529" i="31"/>
  <c r="M4530" i="31"/>
  <c r="M4531" i="31"/>
  <c r="M4532" i="31"/>
  <c r="M4533" i="31"/>
  <c r="M4534" i="31"/>
  <c r="M4535" i="31"/>
  <c r="M4536" i="31"/>
  <c r="M4537" i="31"/>
  <c r="M4538" i="31"/>
  <c r="M4539" i="31"/>
  <c r="M4540" i="31"/>
  <c r="M4541" i="31"/>
  <c r="M4542" i="31"/>
  <c r="M4543" i="31"/>
  <c r="M4544" i="31"/>
  <c r="M4545" i="31"/>
  <c r="M4546" i="31"/>
  <c r="M4547" i="31"/>
  <c r="M4548" i="31"/>
  <c r="M4549" i="31"/>
  <c r="M4550" i="31"/>
  <c r="M4551" i="31"/>
  <c r="M4552" i="31"/>
  <c r="M4553" i="31"/>
  <c r="M4554" i="31"/>
  <c r="M4555" i="31"/>
  <c r="M4556" i="31"/>
  <c r="M4557" i="31"/>
  <c r="M4558" i="31"/>
  <c r="M4559" i="31"/>
  <c r="M4560" i="31"/>
  <c r="M4561" i="31"/>
  <c r="M4562" i="31"/>
  <c r="M4563" i="31"/>
  <c r="M4564" i="31"/>
  <c r="M4565" i="31"/>
  <c r="M4566" i="31"/>
  <c r="M4567" i="31"/>
  <c r="M4568" i="31"/>
  <c r="M4569" i="31"/>
  <c r="M4570" i="31"/>
  <c r="M4571" i="31"/>
  <c r="M4572" i="31"/>
  <c r="M4573" i="31"/>
  <c r="M4574" i="31"/>
  <c r="M4575" i="31"/>
  <c r="M4576" i="31"/>
  <c r="M4577" i="31"/>
  <c r="M4578" i="31"/>
  <c r="M4579" i="31"/>
  <c r="M4580" i="31"/>
  <c r="M4581" i="31"/>
  <c r="M4582" i="31"/>
  <c r="M4583" i="31"/>
  <c r="M4584" i="31"/>
  <c r="M4585" i="31"/>
  <c r="M4586" i="31"/>
  <c r="M4587" i="31"/>
  <c r="M4588" i="31"/>
  <c r="M4589" i="31"/>
  <c r="M4590" i="31"/>
  <c r="M4591" i="31"/>
  <c r="M4592" i="31"/>
  <c r="M4593" i="31"/>
  <c r="M4594" i="31"/>
  <c r="M4595" i="31"/>
  <c r="M4596" i="31"/>
  <c r="M4597" i="31"/>
  <c r="M4598" i="31"/>
  <c r="M4599" i="31"/>
  <c r="M4600" i="31"/>
  <c r="M4601" i="31"/>
  <c r="M4602" i="31"/>
  <c r="M4603" i="31"/>
  <c r="M4604" i="31"/>
  <c r="M4605" i="31"/>
  <c r="M4606" i="31"/>
  <c r="M4607" i="31"/>
  <c r="M4608" i="31"/>
  <c r="M4609" i="31"/>
  <c r="M4610" i="31"/>
  <c r="M4611" i="31"/>
  <c r="M4612" i="31"/>
  <c r="M4613" i="31"/>
  <c r="M4614" i="31"/>
  <c r="M4615" i="31"/>
  <c r="M4616" i="31"/>
  <c r="M4617" i="31"/>
  <c r="M4618" i="31"/>
  <c r="M4619" i="31"/>
  <c r="M4620" i="31"/>
  <c r="M4621" i="31"/>
  <c r="M4622" i="31"/>
  <c r="M4623" i="31"/>
  <c r="M4624" i="31"/>
  <c r="M4625" i="31"/>
  <c r="M4626" i="31"/>
  <c r="M4627" i="31"/>
  <c r="M4628" i="31"/>
  <c r="M4629" i="31"/>
  <c r="M4630" i="31"/>
  <c r="M4631" i="31"/>
  <c r="M4632" i="31"/>
  <c r="M4633" i="31"/>
  <c r="M4634" i="31"/>
  <c r="M4635" i="31"/>
  <c r="M4636" i="31"/>
  <c r="M4637" i="31"/>
  <c r="M4638" i="31"/>
  <c r="M4639" i="31"/>
  <c r="M4640" i="31"/>
  <c r="M4641" i="31"/>
  <c r="M4642" i="31"/>
  <c r="M4643" i="31"/>
  <c r="M4644" i="31"/>
  <c r="M4645" i="31"/>
  <c r="M4646" i="31"/>
  <c r="M4647" i="31"/>
  <c r="M4648" i="31"/>
  <c r="M4649" i="31"/>
  <c r="M4650" i="31"/>
  <c r="M4651" i="31"/>
  <c r="M4652" i="31"/>
  <c r="M4653" i="31"/>
  <c r="M4654" i="31"/>
  <c r="M4655" i="31"/>
  <c r="M4656" i="31"/>
  <c r="M4657" i="31"/>
  <c r="M4658" i="31"/>
  <c r="M4659" i="31"/>
  <c r="M4660" i="31"/>
  <c r="M4661" i="31"/>
  <c r="M4662" i="31"/>
  <c r="M4663" i="31"/>
  <c r="M4664" i="31"/>
  <c r="M4665" i="31"/>
  <c r="M4666" i="31"/>
  <c r="M4667" i="31"/>
  <c r="M4668" i="31"/>
  <c r="M4669" i="31"/>
  <c r="M4670" i="31"/>
  <c r="M4671" i="31"/>
  <c r="M4672" i="31"/>
  <c r="M4673" i="31"/>
  <c r="M4674" i="31"/>
  <c r="M4675" i="31"/>
  <c r="M4676" i="31"/>
  <c r="M4677" i="31"/>
  <c r="M4678" i="31"/>
  <c r="M4679" i="31"/>
  <c r="M4680" i="31"/>
  <c r="M4681" i="31"/>
  <c r="M4682" i="31"/>
  <c r="M4683" i="31"/>
  <c r="M4684" i="31"/>
  <c r="M4685" i="31"/>
  <c r="M4686" i="31"/>
  <c r="M4687" i="31"/>
  <c r="M4688" i="31"/>
  <c r="M4689" i="31"/>
  <c r="M4690" i="31"/>
  <c r="M4691" i="31"/>
  <c r="M4692" i="31"/>
  <c r="M4693" i="31"/>
  <c r="M4694" i="31"/>
  <c r="M4695" i="31"/>
  <c r="M4696" i="31"/>
  <c r="M4697" i="31"/>
  <c r="M4698" i="31"/>
  <c r="M4699" i="31"/>
  <c r="M4700" i="31"/>
  <c r="M4701" i="31"/>
  <c r="M4702" i="31"/>
  <c r="M4703" i="31"/>
  <c r="M4704" i="31"/>
  <c r="M4705" i="31"/>
  <c r="M4706" i="31"/>
  <c r="M4707" i="31"/>
  <c r="M4708" i="31"/>
  <c r="M4709" i="31"/>
  <c r="M4710" i="31"/>
  <c r="M4711" i="31"/>
  <c r="M4712" i="31"/>
  <c r="M4713" i="31"/>
  <c r="M4714" i="31"/>
  <c r="M4715" i="31"/>
  <c r="M4716" i="31"/>
  <c r="M4717" i="31"/>
  <c r="M4718" i="31"/>
  <c r="M4719" i="31"/>
  <c r="M4720" i="31"/>
  <c r="M4721" i="31"/>
  <c r="M4722" i="31"/>
  <c r="M4723" i="31"/>
  <c r="M4724" i="31"/>
  <c r="M4725" i="31"/>
  <c r="M4726" i="31"/>
  <c r="M4727" i="31"/>
  <c r="M4728" i="31"/>
  <c r="M4729" i="31"/>
  <c r="M4730" i="31"/>
  <c r="M4731" i="31"/>
  <c r="M4732" i="31"/>
  <c r="M4733" i="31"/>
  <c r="M4734" i="31"/>
  <c r="M4735" i="31"/>
  <c r="M4736" i="31"/>
  <c r="M4737" i="31"/>
  <c r="M4738" i="31"/>
  <c r="M4739" i="31"/>
  <c r="M4740" i="31"/>
  <c r="M4741" i="31"/>
  <c r="M4742" i="31"/>
  <c r="M4743" i="31"/>
  <c r="M4744" i="31"/>
  <c r="M4745" i="31"/>
  <c r="M4746" i="31"/>
  <c r="M4747" i="31"/>
  <c r="M4748" i="31"/>
  <c r="M4749" i="31"/>
  <c r="M4750" i="31"/>
  <c r="M4751" i="31"/>
  <c r="M4752" i="31"/>
  <c r="M4753" i="31"/>
  <c r="M4754" i="31"/>
  <c r="M4755" i="31"/>
  <c r="M4756" i="31"/>
  <c r="M4757" i="31"/>
  <c r="M4758" i="31"/>
  <c r="M4759" i="31"/>
  <c r="M4760" i="31"/>
  <c r="M4761" i="31"/>
  <c r="M4762" i="31"/>
  <c r="M4763" i="31"/>
  <c r="M4764" i="31"/>
  <c r="M4765" i="31"/>
  <c r="M4766" i="31"/>
  <c r="M4767" i="31"/>
  <c r="M4768" i="31"/>
  <c r="M4769" i="31"/>
  <c r="M4770" i="31"/>
  <c r="M4771" i="31"/>
  <c r="M4772" i="31"/>
  <c r="M4773" i="31"/>
  <c r="M4774" i="31"/>
  <c r="M4775" i="31"/>
  <c r="M4776" i="31"/>
  <c r="M4777" i="31"/>
  <c r="M4778" i="31"/>
  <c r="M4779" i="31"/>
  <c r="M4780" i="31"/>
  <c r="M4781" i="31"/>
  <c r="M4782" i="31"/>
  <c r="M4783" i="31"/>
  <c r="M4784" i="31"/>
  <c r="M4785" i="31"/>
  <c r="M4786" i="31"/>
  <c r="M4787" i="31"/>
  <c r="M4788" i="31"/>
  <c r="M4789" i="31"/>
  <c r="M4790" i="31"/>
  <c r="M4791" i="31"/>
  <c r="M4792" i="31"/>
  <c r="M4793" i="31"/>
  <c r="M4794" i="31"/>
  <c r="M4795" i="31"/>
  <c r="M4796" i="31"/>
  <c r="M4797" i="31"/>
  <c r="M4798" i="31"/>
  <c r="M4799" i="31"/>
  <c r="M4800" i="31"/>
  <c r="M4801" i="31"/>
  <c r="M4802" i="31"/>
  <c r="M4803" i="31"/>
  <c r="M4804" i="31"/>
  <c r="M4805" i="31"/>
  <c r="M4806" i="31"/>
  <c r="M4807" i="31"/>
  <c r="M4808" i="31"/>
  <c r="M4809" i="31"/>
  <c r="M4810" i="31"/>
  <c r="M4811" i="31"/>
  <c r="M4812" i="31"/>
  <c r="M4813" i="31"/>
  <c r="M4814" i="31"/>
  <c r="M4815" i="31"/>
  <c r="M4816" i="31"/>
  <c r="M4817" i="31"/>
  <c r="M4818" i="31"/>
  <c r="M4819" i="31"/>
  <c r="M4820" i="31"/>
  <c r="M4821" i="31"/>
  <c r="M4822" i="31"/>
  <c r="M4823" i="31"/>
  <c r="M4824" i="31"/>
  <c r="M4825" i="31"/>
  <c r="M4826" i="31"/>
  <c r="M4827" i="31"/>
  <c r="M4828" i="31"/>
  <c r="M4829" i="31"/>
  <c r="M4830" i="31"/>
  <c r="M4831" i="31"/>
  <c r="M4832" i="31"/>
  <c r="M4833" i="31"/>
  <c r="M4834" i="31"/>
  <c r="M4835" i="31"/>
  <c r="M4836" i="31"/>
  <c r="M4837" i="31"/>
  <c r="M4838" i="31"/>
  <c r="M4839" i="31"/>
  <c r="M4840" i="31"/>
  <c r="M4841" i="31"/>
  <c r="M4842" i="31"/>
  <c r="M4843" i="31"/>
  <c r="M4844" i="31"/>
  <c r="M4845" i="31"/>
  <c r="M4846" i="31"/>
  <c r="M4847" i="31"/>
  <c r="M4848" i="31"/>
  <c r="M4849" i="31"/>
  <c r="M4850" i="31"/>
  <c r="M4851" i="31"/>
  <c r="M4852" i="31"/>
  <c r="M4853" i="31"/>
  <c r="M4854" i="31"/>
  <c r="M4855" i="31"/>
  <c r="M4856" i="31"/>
  <c r="M4857" i="31"/>
  <c r="M4858" i="31"/>
  <c r="M4859" i="31"/>
  <c r="M4860" i="31"/>
  <c r="M4861" i="31"/>
  <c r="M4862" i="31"/>
  <c r="M4863" i="31"/>
  <c r="M4864" i="31"/>
  <c r="M4865" i="31"/>
  <c r="M4866" i="31"/>
  <c r="M4867" i="31"/>
  <c r="M4868" i="31"/>
  <c r="M4869" i="31"/>
  <c r="M4870" i="31"/>
  <c r="M4871" i="31"/>
  <c r="M4872" i="31"/>
  <c r="M4873" i="31"/>
  <c r="M4874" i="31"/>
  <c r="M4875" i="31"/>
  <c r="M4876" i="31"/>
  <c r="M4877" i="31"/>
  <c r="M4878" i="31"/>
  <c r="M4879" i="31"/>
  <c r="M4880" i="31"/>
  <c r="M4881" i="31"/>
  <c r="M4882" i="31"/>
  <c r="M4883" i="31"/>
  <c r="M4884" i="31"/>
  <c r="M4885" i="31"/>
  <c r="M4886" i="31"/>
  <c r="M4887" i="31"/>
  <c r="M4888" i="31"/>
  <c r="M4889" i="31"/>
  <c r="M4890" i="31"/>
  <c r="M4891" i="31"/>
  <c r="M4892" i="31"/>
  <c r="M4893" i="31"/>
  <c r="M4894" i="31"/>
  <c r="M4895" i="31"/>
  <c r="M4896" i="31"/>
  <c r="M4897" i="31"/>
  <c r="M4898" i="31"/>
  <c r="M4899" i="31"/>
  <c r="M4900" i="31"/>
  <c r="M4901" i="31"/>
  <c r="M4902" i="31"/>
  <c r="M4903" i="31"/>
  <c r="M4904" i="31"/>
  <c r="M4905" i="31"/>
  <c r="M4906" i="31"/>
  <c r="M4907" i="31"/>
  <c r="M4908" i="31"/>
  <c r="M4909" i="31"/>
  <c r="M4910" i="31"/>
  <c r="M4911" i="31"/>
  <c r="M4912" i="31"/>
  <c r="M4913" i="31"/>
  <c r="M4914" i="31"/>
  <c r="M4915" i="31"/>
  <c r="M4916" i="31"/>
  <c r="M4917" i="31"/>
  <c r="M4918" i="31"/>
  <c r="M4919" i="31"/>
  <c r="M4920" i="31"/>
  <c r="M4921" i="31"/>
  <c r="M4922" i="31"/>
  <c r="M4923" i="31"/>
  <c r="M4924" i="31"/>
  <c r="M4925" i="31"/>
  <c r="M4926" i="31"/>
  <c r="M4927" i="31"/>
  <c r="M4928" i="31"/>
  <c r="M4929" i="31"/>
  <c r="M4930" i="31"/>
  <c r="M4931" i="31"/>
  <c r="M4932" i="31"/>
  <c r="M4933" i="31"/>
  <c r="M4934" i="31"/>
  <c r="M4935" i="31"/>
  <c r="M4936" i="31"/>
  <c r="M4937" i="31"/>
  <c r="M4938" i="31"/>
  <c r="M4939" i="31"/>
  <c r="M4940" i="31"/>
  <c r="M4941" i="31"/>
  <c r="M4942" i="31"/>
  <c r="M4943" i="31"/>
  <c r="M4944" i="31"/>
  <c r="M4945" i="31"/>
  <c r="M4946" i="31"/>
  <c r="M4947" i="31"/>
  <c r="M4948" i="31"/>
  <c r="M4949" i="31"/>
  <c r="M4950" i="31"/>
  <c r="M4951" i="31"/>
  <c r="M4952" i="31"/>
  <c r="M4953" i="31"/>
  <c r="M4954" i="31"/>
  <c r="M4955" i="31"/>
  <c r="M4956" i="31"/>
  <c r="M4957" i="31"/>
  <c r="M4958" i="31"/>
  <c r="M4959" i="31"/>
  <c r="M4960" i="31"/>
  <c r="M4961" i="31"/>
  <c r="M4962" i="31"/>
  <c r="M4963" i="31"/>
  <c r="M4964" i="31"/>
  <c r="M4965" i="31"/>
  <c r="M4966" i="31"/>
  <c r="M4967" i="31"/>
  <c r="M4968" i="31"/>
  <c r="M4969" i="31"/>
  <c r="M4970" i="31"/>
  <c r="M4971" i="31"/>
  <c r="M4972" i="31"/>
  <c r="M4973" i="31"/>
  <c r="M4974" i="31"/>
  <c r="M4975" i="31"/>
  <c r="M4976" i="31"/>
  <c r="M4977" i="31"/>
  <c r="M4978" i="31"/>
  <c r="M4979" i="31"/>
  <c r="M4980" i="31"/>
  <c r="M4981" i="31"/>
  <c r="M4982" i="31"/>
  <c r="M4983" i="31"/>
  <c r="M4984" i="31"/>
  <c r="M4985" i="31"/>
  <c r="M4986" i="31"/>
  <c r="M4987" i="31"/>
  <c r="M4988" i="31"/>
  <c r="M4989" i="31"/>
  <c r="M4990" i="31"/>
  <c r="M4991" i="31"/>
  <c r="M4992" i="31"/>
  <c r="M4993" i="31"/>
  <c r="M4994" i="31"/>
  <c r="M4995" i="31"/>
  <c r="M4996" i="31"/>
  <c r="M4997" i="31"/>
  <c r="M4998" i="31"/>
  <c r="M4999" i="31"/>
  <c r="M5000" i="31"/>
  <c r="M5001" i="31"/>
  <c r="M5002" i="31"/>
  <c r="M5003" i="31"/>
  <c r="M5004" i="31"/>
  <c r="M5005" i="31"/>
  <c r="M5006" i="31"/>
  <c r="M5007" i="31"/>
  <c r="M5008" i="31"/>
  <c r="M5009" i="31"/>
  <c r="M5010" i="31"/>
  <c r="M5011" i="31"/>
  <c r="M5012" i="31"/>
  <c r="M5013" i="31"/>
  <c r="M5014" i="31"/>
  <c r="M5015" i="31"/>
  <c r="M5016" i="31"/>
  <c r="M5017" i="31"/>
  <c r="M5018" i="31"/>
  <c r="M5019" i="31"/>
  <c r="M5020" i="31"/>
  <c r="M5021" i="31"/>
  <c r="M5022" i="31"/>
  <c r="M5023" i="31"/>
  <c r="M5024" i="31"/>
  <c r="M5025" i="31"/>
  <c r="M5026" i="31"/>
  <c r="M5027" i="31"/>
  <c r="M5028" i="31"/>
  <c r="M5029" i="31"/>
  <c r="M5030" i="31"/>
  <c r="M5031" i="31"/>
  <c r="M5032" i="31"/>
  <c r="M5033" i="31"/>
  <c r="M5034" i="31"/>
  <c r="M5035" i="31"/>
  <c r="M5036" i="31"/>
  <c r="M5037" i="31"/>
  <c r="M5038" i="31"/>
  <c r="M5039" i="31"/>
  <c r="M5040" i="31"/>
  <c r="M5041" i="31"/>
  <c r="M5042" i="31"/>
  <c r="M5043" i="31"/>
  <c r="M5044" i="31"/>
  <c r="M5045" i="31"/>
  <c r="M5046" i="31"/>
  <c r="M5047" i="31"/>
  <c r="M5048" i="31"/>
  <c r="M5049" i="31"/>
  <c r="M5050" i="31"/>
  <c r="M5051" i="31"/>
  <c r="M5052" i="31"/>
  <c r="M5053" i="31"/>
  <c r="M5054" i="31"/>
  <c r="M5055" i="31"/>
  <c r="M5056" i="31"/>
  <c r="M5057" i="31"/>
  <c r="M5058" i="31"/>
  <c r="M5059" i="31"/>
  <c r="M5060" i="31"/>
  <c r="M5061" i="31"/>
  <c r="M5062" i="31"/>
  <c r="M5063" i="31"/>
  <c r="M5064" i="31"/>
  <c r="M5065" i="31"/>
  <c r="M5066" i="31"/>
  <c r="M5067" i="31"/>
  <c r="M5068" i="31"/>
  <c r="M5069" i="31"/>
  <c r="M5070" i="31"/>
  <c r="M5071" i="31"/>
  <c r="M5072" i="31"/>
  <c r="M5073" i="31"/>
  <c r="M5074" i="31"/>
  <c r="M5075" i="31"/>
  <c r="M5076" i="31"/>
  <c r="M5077" i="31"/>
  <c r="M5078" i="31"/>
  <c r="M5079" i="31"/>
  <c r="M5080" i="31"/>
  <c r="M5081" i="31"/>
  <c r="M5082" i="31"/>
  <c r="M5083" i="31"/>
  <c r="M5084" i="31"/>
  <c r="M5085" i="31"/>
  <c r="M5086" i="31"/>
  <c r="M5087" i="31"/>
  <c r="M5088" i="31"/>
  <c r="M5089" i="31"/>
  <c r="M5090" i="31"/>
  <c r="M5091" i="31"/>
  <c r="M5092" i="31"/>
  <c r="M5093" i="31"/>
  <c r="M5094" i="31"/>
  <c r="M5095" i="31"/>
  <c r="M5096" i="31"/>
  <c r="M5097" i="31"/>
  <c r="M5098" i="31"/>
  <c r="M5099" i="31"/>
  <c r="M5100" i="31"/>
  <c r="M5101" i="31"/>
  <c r="M5102" i="31"/>
  <c r="M5103" i="31"/>
  <c r="M5104" i="31"/>
  <c r="M5105" i="31"/>
  <c r="M5106" i="31"/>
  <c r="M5107" i="31"/>
  <c r="M5108" i="31"/>
  <c r="M5109" i="31"/>
  <c r="M5110" i="31"/>
  <c r="M5111" i="31"/>
  <c r="M5112" i="31"/>
  <c r="M5113" i="31"/>
  <c r="M5114" i="31"/>
  <c r="M5115" i="31"/>
  <c r="M5116" i="31"/>
  <c r="M5117" i="31"/>
  <c r="M5118" i="31"/>
  <c r="M5119" i="31"/>
  <c r="M5120" i="31"/>
  <c r="M5121" i="31"/>
  <c r="M5122" i="31"/>
  <c r="M5123" i="31"/>
  <c r="M5124" i="31"/>
  <c r="M5125" i="31"/>
  <c r="M5126" i="31"/>
  <c r="M5127" i="31"/>
  <c r="M5128" i="31"/>
  <c r="M5129" i="31"/>
  <c r="M5130" i="31"/>
  <c r="M5131" i="31"/>
  <c r="M5132" i="31"/>
  <c r="M5133" i="31"/>
  <c r="M5134" i="31"/>
  <c r="M5135" i="31"/>
  <c r="M5136" i="31"/>
  <c r="M5137" i="31"/>
  <c r="M5138" i="31"/>
  <c r="M5139" i="31"/>
  <c r="M5140" i="31"/>
  <c r="M5141" i="31"/>
  <c r="M5142" i="31"/>
  <c r="M5143" i="31"/>
  <c r="M5144" i="31"/>
  <c r="M5145" i="31"/>
  <c r="M5146" i="31"/>
  <c r="M5147" i="31"/>
  <c r="M5148" i="31"/>
  <c r="M5149" i="31"/>
  <c r="M5150" i="31"/>
  <c r="M5151" i="31"/>
  <c r="M5152" i="31"/>
  <c r="M5153" i="31"/>
  <c r="M5154" i="31"/>
  <c r="M5155" i="31"/>
  <c r="M5156" i="31"/>
  <c r="M5157" i="31"/>
  <c r="M5158" i="31"/>
  <c r="M5159" i="31"/>
  <c r="M5160" i="31"/>
  <c r="M5161" i="31"/>
  <c r="M5162" i="31"/>
  <c r="M5163" i="31"/>
  <c r="M5164" i="31"/>
  <c r="M5165" i="31"/>
  <c r="M5166" i="31"/>
  <c r="M5167" i="31"/>
  <c r="M5168" i="31"/>
  <c r="M5169" i="31"/>
  <c r="M5170" i="31"/>
  <c r="M5171" i="31"/>
  <c r="M5172" i="31"/>
  <c r="M5173" i="31"/>
  <c r="M5174" i="31"/>
  <c r="M5175" i="31"/>
  <c r="M5176" i="31"/>
  <c r="M5177" i="31"/>
  <c r="M5178" i="31"/>
  <c r="M5179" i="31"/>
  <c r="M5180" i="31"/>
  <c r="M5181" i="31"/>
  <c r="M5182" i="31"/>
  <c r="M5183" i="31"/>
  <c r="M5184" i="31"/>
  <c r="M5185" i="31"/>
  <c r="M5186" i="31"/>
  <c r="M5187" i="31"/>
  <c r="M5188" i="31"/>
  <c r="M5189" i="31"/>
  <c r="M5190" i="31"/>
  <c r="M5191" i="31"/>
  <c r="M5192" i="31"/>
  <c r="M5193" i="31"/>
  <c r="M5194" i="31"/>
  <c r="M5195" i="31"/>
  <c r="M5196" i="31"/>
  <c r="M5197" i="31"/>
  <c r="M5198" i="31"/>
  <c r="M5199" i="31"/>
  <c r="M5200" i="31"/>
  <c r="M5201" i="31"/>
  <c r="M5202" i="31"/>
  <c r="M5203" i="31"/>
  <c r="M5204" i="31"/>
  <c r="M5205" i="31"/>
  <c r="M5206" i="31"/>
  <c r="M5207" i="31"/>
  <c r="M5208" i="31"/>
  <c r="M5209" i="31"/>
  <c r="M5210" i="31"/>
  <c r="M5211" i="31"/>
  <c r="M5212" i="31"/>
  <c r="M5213" i="31"/>
  <c r="M5214" i="31"/>
  <c r="M5215" i="31"/>
  <c r="M5216" i="31"/>
  <c r="M5217" i="31"/>
  <c r="M5218" i="31"/>
  <c r="M5219" i="31"/>
  <c r="M5220" i="31"/>
  <c r="M5221" i="31"/>
  <c r="M5222" i="31"/>
  <c r="M5223" i="31"/>
  <c r="M5224" i="31"/>
  <c r="M5225" i="31"/>
  <c r="M5226" i="31"/>
  <c r="M5227" i="31"/>
  <c r="M5228" i="31"/>
  <c r="M5229" i="31"/>
  <c r="M5230" i="31"/>
  <c r="M5231" i="31"/>
  <c r="M5232" i="31"/>
  <c r="M5233" i="31"/>
  <c r="M5234" i="31"/>
  <c r="M5235" i="31"/>
  <c r="M5236" i="31"/>
  <c r="M5237" i="31"/>
  <c r="M5238" i="31"/>
  <c r="M5239" i="31"/>
  <c r="M5240" i="31"/>
  <c r="M5241" i="31"/>
  <c r="M5242" i="31"/>
  <c r="M5243" i="31"/>
  <c r="M5244" i="31"/>
  <c r="M5" i="31"/>
  <c r="R3" i="31"/>
  <c r="S3" i="31"/>
  <c r="A110" i="30"/>
  <c r="A62" i="30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A101" i="30" s="1"/>
  <c r="A102" i="30" s="1"/>
  <c r="A103" i="30" s="1"/>
  <c r="A104" i="30" s="1"/>
  <c r="A105" i="30" s="1"/>
  <c r="A106" i="30" s="1"/>
  <c r="A107" i="30" s="1"/>
  <c r="A108" i="30" s="1"/>
  <c r="A109" i="30" s="1"/>
  <c r="A61" i="30"/>
  <c r="A60" i="30"/>
  <c r="DC58" i="30"/>
  <c r="EK97" i="30" s="1"/>
  <c r="I3" i="31"/>
  <c r="W5" i="31" s="1"/>
  <c r="B3" i="31"/>
  <c r="F3" i="31"/>
  <c r="FB109" i="30"/>
  <c r="FA109" i="30"/>
  <c r="EZ109" i="30"/>
  <c r="EY109" i="30"/>
  <c r="EX109" i="30"/>
  <c r="EW109" i="30"/>
  <c r="EV109" i="30"/>
  <c r="EU109" i="30"/>
  <c r="ET109" i="30"/>
  <c r="ES109" i="30"/>
  <c r="ER109" i="30"/>
  <c r="EQ109" i="30"/>
  <c r="EP109" i="30"/>
  <c r="EO109" i="30"/>
  <c r="EN109" i="30"/>
  <c r="EM109" i="30"/>
  <c r="EL109" i="30"/>
  <c r="EK109" i="30"/>
  <c r="EJ109" i="30"/>
  <c r="EI109" i="30"/>
  <c r="EH109" i="30"/>
  <c r="EG109" i="30"/>
  <c r="EF109" i="30"/>
  <c r="EE109" i="30"/>
  <c r="ED109" i="30"/>
  <c r="EC109" i="30"/>
  <c r="EB109" i="30"/>
  <c r="EA109" i="30"/>
  <c r="DZ109" i="30"/>
  <c r="DY109" i="30"/>
  <c r="DX109" i="30"/>
  <c r="DW109" i="30"/>
  <c r="DV109" i="30"/>
  <c r="DU109" i="30"/>
  <c r="DT109" i="30"/>
  <c r="DS109" i="30"/>
  <c r="DR109" i="30"/>
  <c r="DQ109" i="30"/>
  <c r="DP109" i="30"/>
  <c r="DO109" i="30"/>
  <c r="DN109" i="30"/>
  <c r="DM109" i="30"/>
  <c r="DL109" i="30"/>
  <c r="DK109" i="30"/>
  <c r="DJ109" i="30"/>
  <c r="DI109" i="30"/>
  <c r="DH109" i="30"/>
  <c r="DG109" i="30"/>
  <c r="DF109" i="30"/>
  <c r="DE109" i="30"/>
  <c r="DD109" i="30"/>
  <c r="FB108" i="30"/>
  <c r="FA108" i="30"/>
  <c r="EZ108" i="30"/>
  <c r="EY108" i="30"/>
  <c r="EX108" i="30"/>
  <c r="EW108" i="30"/>
  <c r="EV108" i="30"/>
  <c r="EU108" i="30"/>
  <c r="ET108" i="30"/>
  <c r="ES108" i="30"/>
  <c r="ER108" i="30"/>
  <c r="EQ108" i="30"/>
  <c r="EP108" i="30"/>
  <c r="EO108" i="30"/>
  <c r="EN108" i="30"/>
  <c r="EM108" i="30"/>
  <c r="EL108" i="30"/>
  <c r="EK108" i="30"/>
  <c r="EJ108" i="30"/>
  <c r="EI108" i="30"/>
  <c r="EH108" i="30"/>
  <c r="EG108" i="30"/>
  <c r="EF108" i="30"/>
  <c r="EE108" i="30"/>
  <c r="ED108" i="30"/>
  <c r="EC108" i="30"/>
  <c r="EB108" i="30"/>
  <c r="EA108" i="30"/>
  <c r="DZ108" i="30"/>
  <c r="DY108" i="30"/>
  <c r="DX108" i="30"/>
  <c r="DW108" i="30"/>
  <c r="DV108" i="30"/>
  <c r="DU108" i="30"/>
  <c r="DT108" i="30"/>
  <c r="DS108" i="30"/>
  <c r="DR108" i="30"/>
  <c r="DQ108" i="30"/>
  <c r="DP108" i="30"/>
  <c r="DO108" i="30"/>
  <c r="DN108" i="30"/>
  <c r="DM108" i="30"/>
  <c r="DL108" i="30"/>
  <c r="DK108" i="30"/>
  <c r="DJ108" i="30"/>
  <c r="DI108" i="30"/>
  <c r="DH108" i="30"/>
  <c r="DG108" i="30"/>
  <c r="DF108" i="30"/>
  <c r="DE108" i="30"/>
  <c r="DD108" i="30"/>
  <c r="FB107" i="30"/>
  <c r="FA107" i="30"/>
  <c r="EZ107" i="30"/>
  <c r="EY107" i="30"/>
  <c r="EX107" i="30"/>
  <c r="EW107" i="30"/>
  <c r="EV107" i="30"/>
  <c r="EU107" i="30"/>
  <c r="ET107" i="30"/>
  <c r="ES107" i="30"/>
  <c r="ER107" i="30"/>
  <c r="EQ107" i="30"/>
  <c r="EP107" i="30"/>
  <c r="EO107" i="30"/>
  <c r="EN107" i="30"/>
  <c r="EM107" i="30"/>
  <c r="EL107" i="30"/>
  <c r="EK107" i="30"/>
  <c r="EJ107" i="30"/>
  <c r="EI107" i="30"/>
  <c r="EH107" i="30"/>
  <c r="EG107" i="30"/>
  <c r="EF107" i="30"/>
  <c r="EE107" i="30"/>
  <c r="ED107" i="30"/>
  <c r="EC107" i="30"/>
  <c r="EB107" i="30"/>
  <c r="EA107" i="30"/>
  <c r="DZ107" i="30"/>
  <c r="DY107" i="30"/>
  <c r="DX107" i="30"/>
  <c r="DW107" i="30"/>
  <c r="DV107" i="30"/>
  <c r="DU107" i="30"/>
  <c r="DT107" i="30"/>
  <c r="DS107" i="30"/>
  <c r="DR107" i="30"/>
  <c r="DQ107" i="30"/>
  <c r="DP107" i="30"/>
  <c r="DO107" i="30"/>
  <c r="DN107" i="30"/>
  <c r="DM107" i="30"/>
  <c r="DL107" i="30"/>
  <c r="DK107" i="30"/>
  <c r="DJ107" i="30"/>
  <c r="DI107" i="30"/>
  <c r="DH107" i="30"/>
  <c r="DG107" i="30"/>
  <c r="DF107" i="30"/>
  <c r="DE107" i="30"/>
  <c r="DD107" i="30"/>
  <c r="FB106" i="30"/>
  <c r="FA106" i="30"/>
  <c r="EZ106" i="30"/>
  <c r="EY106" i="30"/>
  <c r="EX106" i="30"/>
  <c r="EW106" i="30"/>
  <c r="EV106" i="30"/>
  <c r="EU106" i="30"/>
  <c r="ET106" i="30"/>
  <c r="ES106" i="30"/>
  <c r="ER106" i="30"/>
  <c r="EQ106" i="30"/>
  <c r="EP106" i="30"/>
  <c r="EO106" i="30"/>
  <c r="EN106" i="30"/>
  <c r="EM106" i="30"/>
  <c r="EL106" i="30"/>
  <c r="EK106" i="30"/>
  <c r="EJ106" i="30"/>
  <c r="EI106" i="30"/>
  <c r="EH106" i="30"/>
  <c r="EG106" i="30"/>
  <c r="EF106" i="30"/>
  <c r="EE106" i="30"/>
  <c r="ED106" i="30"/>
  <c r="EC106" i="30"/>
  <c r="EB106" i="30"/>
  <c r="EA106" i="30"/>
  <c r="DZ106" i="30"/>
  <c r="DY106" i="30"/>
  <c r="DX106" i="30"/>
  <c r="DW106" i="30"/>
  <c r="DV106" i="30"/>
  <c r="DU106" i="30"/>
  <c r="DT106" i="30"/>
  <c r="DS106" i="30"/>
  <c r="DR106" i="30"/>
  <c r="DQ106" i="30"/>
  <c r="DP106" i="30"/>
  <c r="DO106" i="30"/>
  <c r="DN106" i="30"/>
  <c r="DM106" i="30"/>
  <c r="DL106" i="30"/>
  <c r="DK106" i="30"/>
  <c r="DJ106" i="30"/>
  <c r="DI106" i="30"/>
  <c r="DH106" i="30"/>
  <c r="DG106" i="30"/>
  <c r="DF106" i="30"/>
  <c r="DE106" i="30"/>
  <c r="DD106" i="30"/>
  <c r="FB105" i="30"/>
  <c r="FA105" i="30"/>
  <c r="EZ105" i="30"/>
  <c r="EY105" i="30"/>
  <c r="EX105" i="30"/>
  <c r="EW105" i="30"/>
  <c r="EV105" i="30"/>
  <c r="EU105" i="30"/>
  <c r="ET105" i="30"/>
  <c r="ES105" i="30"/>
  <c r="ER105" i="30"/>
  <c r="EQ105" i="30"/>
  <c r="EP105" i="30"/>
  <c r="EO105" i="30"/>
  <c r="EN105" i="30"/>
  <c r="EM105" i="30"/>
  <c r="EL105" i="30"/>
  <c r="EK105" i="30"/>
  <c r="EJ105" i="30"/>
  <c r="EI105" i="30"/>
  <c r="EH105" i="30"/>
  <c r="EG105" i="30"/>
  <c r="EF105" i="30"/>
  <c r="EE105" i="30"/>
  <c r="ED105" i="30"/>
  <c r="EC105" i="30"/>
  <c r="EB105" i="30"/>
  <c r="EA105" i="30"/>
  <c r="DZ105" i="30"/>
  <c r="DY105" i="30"/>
  <c r="DX105" i="30"/>
  <c r="DW105" i="30"/>
  <c r="DV105" i="30"/>
  <c r="DU105" i="30"/>
  <c r="DT105" i="30"/>
  <c r="DS105" i="30"/>
  <c r="DR105" i="30"/>
  <c r="DQ105" i="30"/>
  <c r="DP105" i="30"/>
  <c r="DO105" i="30"/>
  <c r="DN105" i="30"/>
  <c r="DM105" i="30"/>
  <c r="DL105" i="30"/>
  <c r="DK105" i="30"/>
  <c r="DJ105" i="30"/>
  <c r="DI105" i="30"/>
  <c r="DH105" i="30"/>
  <c r="DG105" i="30"/>
  <c r="DF105" i="30"/>
  <c r="DE105" i="30"/>
  <c r="DD105" i="30"/>
  <c r="FB104" i="30"/>
  <c r="FA104" i="30"/>
  <c r="EZ104" i="30"/>
  <c r="EY104" i="30"/>
  <c r="EX104" i="30"/>
  <c r="EW104" i="30"/>
  <c r="EV104" i="30"/>
  <c r="EU104" i="30"/>
  <c r="ET104" i="30"/>
  <c r="ES104" i="30"/>
  <c r="ER104" i="30"/>
  <c r="EQ104" i="30"/>
  <c r="EP104" i="30"/>
  <c r="EO104" i="30"/>
  <c r="EN104" i="30"/>
  <c r="EM104" i="30"/>
  <c r="EL104" i="30"/>
  <c r="EK104" i="30"/>
  <c r="EJ104" i="30"/>
  <c r="EI104" i="30"/>
  <c r="EH104" i="30"/>
  <c r="EG104" i="30"/>
  <c r="EF104" i="30"/>
  <c r="EE104" i="30"/>
  <c r="ED104" i="30"/>
  <c r="EC104" i="30"/>
  <c r="EB104" i="30"/>
  <c r="EA104" i="30"/>
  <c r="DZ104" i="30"/>
  <c r="DY104" i="30"/>
  <c r="DX104" i="30"/>
  <c r="DW104" i="30"/>
  <c r="DV104" i="30"/>
  <c r="DU104" i="30"/>
  <c r="DT104" i="30"/>
  <c r="DS104" i="30"/>
  <c r="DR104" i="30"/>
  <c r="DQ104" i="30"/>
  <c r="DP104" i="30"/>
  <c r="DO104" i="30"/>
  <c r="DN104" i="30"/>
  <c r="DM104" i="30"/>
  <c r="DL104" i="30"/>
  <c r="DK104" i="30"/>
  <c r="DJ104" i="30"/>
  <c r="DI104" i="30"/>
  <c r="DH104" i="30"/>
  <c r="DG104" i="30"/>
  <c r="DF104" i="30"/>
  <c r="DE104" i="30"/>
  <c r="DD104" i="30"/>
  <c r="FB103" i="30"/>
  <c r="FA103" i="30"/>
  <c r="EZ103" i="30"/>
  <c r="EY103" i="30"/>
  <c r="EX103" i="30"/>
  <c r="EW103" i="30"/>
  <c r="EV103" i="30"/>
  <c r="EU103" i="30"/>
  <c r="ET103" i="30"/>
  <c r="ES103" i="30"/>
  <c r="ER103" i="30"/>
  <c r="EQ103" i="30"/>
  <c r="EP103" i="30"/>
  <c r="EO103" i="30"/>
  <c r="EN103" i="30"/>
  <c r="EM103" i="30"/>
  <c r="EL103" i="30"/>
  <c r="EK103" i="30"/>
  <c r="EJ103" i="30"/>
  <c r="EI103" i="30"/>
  <c r="EH103" i="30"/>
  <c r="EG103" i="30"/>
  <c r="EF103" i="30"/>
  <c r="EE103" i="30"/>
  <c r="ED103" i="30"/>
  <c r="EC103" i="30"/>
  <c r="EB103" i="30"/>
  <c r="EA103" i="30"/>
  <c r="DZ103" i="30"/>
  <c r="DY103" i="30"/>
  <c r="DX103" i="30"/>
  <c r="DW103" i="30"/>
  <c r="DV103" i="30"/>
  <c r="DU103" i="30"/>
  <c r="DT103" i="30"/>
  <c r="DS103" i="30"/>
  <c r="DR103" i="30"/>
  <c r="DQ103" i="30"/>
  <c r="DP103" i="30"/>
  <c r="DO103" i="30"/>
  <c r="DN103" i="30"/>
  <c r="DM103" i="30"/>
  <c r="DL103" i="30"/>
  <c r="DK103" i="30"/>
  <c r="DJ103" i="30"/>
  <c r="DI103" i="30"/>
  <c r="DH103" i="30"/>
  <c r="DG103" i="30"/>
  <c r="DF103" i="30"/>
  <c r="DE103" i="30"/>
  <c r="DD103" i="30"/>
  <c r="FB102" i="30"/>
  <c r="FA102" i="30"/>
  <c r="EZ102" i="30"/>
  <c r="EY102" i="30"/>
  <c r="EX102" i="30"/>
  <c r="EW102" i="30"/>
  <c r="EV102" i="30"/>
  <c r="EU102" i="30"/>
  <c r="ET102" i="30"/>
  <c r="ES102" i="30"/>
  <c r="ER102" i="30"/>
  <c r="EQ102" i="30"/>
  <c r="EP102" i="30"/>
  <c r="EO102" i="30"/>
  <c r="EN102" i="30"/>
  <c r="EM102" i="30"/>
  <c r="EL102" i="30"/>
  <c r="EK102" i="30"/>
  <c r="EJ102" i="30"/>
  <c r="EI102" i="30"/>
  <c r="EH102" i="30"/>
  <c r="EG102" i="30"/>
  <c r="EF102" i="30"/>
  <c r="EE102" i="30"/>
  <c r="ED102" i="30"/>
  <c r="EC102" i="30"/>
  <c r="EB102" i="30"/>
  <c r="EA102" i="30"/>
  <c r="DZ102" i="30"/>
  <c r="DY102" i="30"/>
  <c r="DX102" i="30"/>
  <c r="DW102" i="30"/>
  <c r="DV102" i="30"/>
  <c r="DU102" i="30"/>
  <c r="DT102" i="30"/>
  <c r="DS102" i="30"/>
  <c r="DR102" i="30"/>
  <c r="DQ102" i="30"/>
  <c r="DP102" i="30"/>
  <c r="DO102" i="30"/>
  <c r="DN102" i="30"/>
  <c r="DM102" i="30"/>
  <c r="DL102" i="30"/>
  <c r="DK102" i="30"/>
  <c r="DJ102" i="30"/>
  <c r="DI102" i="30"/>
  <c r="DH102" i="30"/>
  <c r="DG102" i="30"/>
  <c r="DF102" i="30"/>
  <c r="DE102" i="30"/>
  <c r="DD102" i="30"/>
  <c r="FB101" i="30"/>
  <c r="FA101" i="30"/>
  <c r="EZ101" i="30"/>
  <c r="EY101" i="30"/>
  <c r="EX101" i="30"/>
  <c r="EW101" i="30"/>
  <c r="EV101" i="30"/>
  <c r="EU101" i="30"/>
  <c r="ET101" i="30"/>
  <c r="ES101" i="30"/>
  <c r="ER101" i="30"/>
  <c r="EQ101" i="30"/>
  <c r="EP101" i="30"/>
  <c r="EO101" i="30"/>
  <c r="EN101" i="30"/>
  <c r="EM101" i="30"/>
  <c r="EL101" i="30"/>
  <c r="EK101" i="30"/>
  <c r="EJ101" i="30"/>
  <c r="EI101" i="30"/>
  <c r="EH101" i="30"/>
  <c r="EG101" i="30"/>
  <c r="EF101" i="30"/>
  <c r="EE101" i="30"/>
  <c r="ED101" i="30"/>
  <c r="EC101" i="30"/>
  <c r="EB101" i="30"/>
  <c r="EA101" i="30"/>
  <c r="DZ101" i="30"/>
  <c r="DY101" i="30"/>
  <c r="DX101" i="30"/>
  <c r="DW101" i="30"/>
  <c r="DV101" i="30"/>
  <c r="DU101" i="30"/>
  <c r="DT101" i="30"/>
  <c r="DS101" i="30"/>
  <c r="DR101" i="30"/>
  <c r="DQ101" i="30"/>
  <c r="DP101" i="30"/>
  <c r="DO101" i="30"/>
  <c r="DN101" i="30"/>
  <c r="DM101" i="30"/>
  <c r="DL101" i="30"/>
  <c r="DK101" i="30"/>
  <c r="DJ101" i="30"/>
  <c r="DI101" i="30"/>
  <c r="DH101" i="30"/>
  <c r="DG101" i="30"/>
  <c r="DF101" i="30"/>
  <c r="DE101" i="30"/>
  <c r="DD101" i="30"/>
  <c r="FB100" i="30"/>
  <c r="FA100" i="30"/>
  <c r="EZ100" i="30"/>
  <c r="EY100" i="30"/>
  <c r="EX100" i="30"/>
  <c r="EW100" i="30"/>
  <c r="EV100" i="30"/>
  <c r="EU100" i="30"/>
  <c r="ET100" i="30"/>
  <c r="ES100" i="30"/>
  <c r="ER100" i="30"/>
  <c r="EQ100" i="30"/>
  <c r="EP100" i="30"/>
  <c r="EO100" i="30"/>
  <c r="EN100" i="30"/>
  <c r="EM100" i="30"/>
  <c r="EL100" i="30"/>
  <c r="EK100" i="30"/>
  <c r="EJ100" i="30"/>
  <c r="EI100" i="30"/>
  <c r="EH100" i="30"/>
  <c r="EG100" i="30"/>
  <c r="EF100" i="30"/>
  <c r="EE100" i="30"/>
  <c r="ED100" i="30"/>
  <c r="EC100" i="30"/>
  <c r="EB100" i="30"/>
  <c r="EA100" i="30"/>
  <c r="DZ100" i="30"/>
  <c r="DY100" i="30"/>
  <c r="DX100" i="30"/>
  <c r="DW100" i="30"/>
  <c r="DV100" i="30"/>
  <c r="DU100" i="30"/>
  <c r="DT100" i="30"/>
  <c r="DS100" i="30"/>
  <c r="DR100" i="30"/>
  <c r="DQ100" i="30"/>
  <c r="DP100" i="30"/>
  <c r="DO100" i="30"/>
  <c r="DN100" i="30"/>
  <c r="DM100" i="30"/>
  <c r="DL100" i="30"/>
  <c r="DK100" i="30"/>
  <c r="DJ100" i="30"/>
  <c r="DI100" i="30"/>
  <c r="DH100" i="30"/>
  <c r="DG100" i="30"/>
  <c r="DF100" i="30"/>
  <c r="DE100" i="30"/>
  <c r="DD100" i="30"/>
  <c r="FB99" i="30"/>
  <c r="FA99" i="30"/>
  <c r="EZ99" i="30"/>
  <c r="EY99" i="30"/>
  <c r="EX99" i="30"/>
  <c r="EW99" i="30"/>
  <c r="EV99" i="30"/>
  <c r="EU99" i="30"/>
  <c r="ET99" i="30"/>
  <c r="ES99" i="30"/>
  <c r="ER99" i="30"/>
  <c r="EQ99" i="30"/>
  <c r="EP99" i="30"/>
  <c r="EO99" i="30"/>
  <c r="EN99" i="30"/>
  <c r="EM99" i="30"/>
  <c r="EL99" i="30"/>
  <c r="EK99" i="30"/>
  <c r="EJ99" i="30"/>
  <c r="EI99" i="30"/>
  <c r="EH99" i="30"/>
  <c r="EG99" i="30"/>
  <c r="EF99" i="30"/>
  <c r="EE99" i="30"/>
  <c r="ED99" i="30"/>
  <c r="EC99" i="30"/>
  <c r="EB99" i="30"/>
  <c r="EA99" i="30"/>
  <c r="DZ99" i="30"/>
  <c r="DY99" i="30"/>
  <c r="DX99" i="30"/>
  <c r="DW99" i="30"/>
  <c r="DV99" i="30"/>
  <c r="DU99" i="30"/>
  <c r="DT99" i="30"/>
  <c r="DS99" i="30"/>
  <c r="DR99" i="30"/>
  <c r="DQ99" i="30"/>
  <c r="DP99" i="30"/>
  <c r="DO99" i="30"/>
  <c r="DN99" i="30"/>
  <c r="DM99" i="30"/>
  <c r="DL99" i="30"/>
  <c r="DK99" i="30"/>
  <c r="DJ99" i="30"/>
  <c r="DI99" i="30"/>
  <c r="DH99" i="30"/>
  <c r="DG99" i="30"/>
  <c r="DF99" i="30"/>
  <c r="DE99" i="30"/>
  <c r="DD99" i="30"/>
  <c r="FB98" i="30"/>
  <c r="FA98" i="30"/>
  <c r="EZ98" i="30"/>
  <c r="EY98" i="30"/>
  <c r="EX98" i="30"/>
  <c r="EW98" i="30"/>
  <c r="EV98" i="30"/>
  <c r="EU98" i="30"/>
  <c r="ET98" i="30"/>
  <c r="ES98" i="30"/>
  <c r="ER98" i="30"/>
  <c r="EQ98" i="30"/>
  <c r="EP98" i="30"/>
  <c r="EO98" i="30"/>
  <c r="EN98" i="30"/>
  <c r="EM98" i="30"/>
  <c r="EL98" i="30"/>
  <c r="EK98" i="30"/>
  <c r="EJ98" i="30"/>
  <c r="EI98" i="30"/>
  <c r="EH98" i="30"/>
  <c r="EG98" i="30"/>
  <c r="EF98" i="30"/>
  <c r="EE98" i="30"/>
  <c r="ED98" i="30"/>
  <c r="EC98" i="30"/>
  <c r="EB98" i="30"/>
  <c r="EA98" i="30"/>
  <c r="DZ98" i="30"/>
  <c r="DY98" i="30"/>
  <c r="DX98" i="30"/>
  <c r="DW98" i="30"/>
  <c r="DV98" i="30"/>
  <c r="DU98" i="30"/>
  <c r="DT98" i="30"/>
  <c r="DS98" i="30"/>
  <c r="DR98" i="30"/>
  <c r="DQ98" i="30"/>
  <c r="DP98" i="30"/>
  <c r="DO98" i="30"/>
  <c r="DN98" i="30"/>
  <c r="DM98" i="30"/>
  <c r="DL98" i="30"/>
  <c r="DK98" i="30"/>
  <c r="DJ98" i="30"/>
  <c r="DI98" i="30"/>
  <c r="DH98" i="30"/>
  <c r="DG98" i="30"/>
  <c r="DF98" i="30"/>
  <c r="DE98" i="30"/>
  <c r="DD98" i="30"/>
  <c r="FB97" i="30"/>
  <c r="FA97" i="30"/>
  <c r="EZ97" i="30"/>
  <c r="EY97" i="30"/>
  <c r="EX97" i="30"/>
  <c r="EW97" i="30"/>
  <c r="EV97" i="30"/>
  <c r="EU97" i="30"/>
  <c r="ET97" i="30"/>
  <c r="ES97" i="30"/>
  <c r="ER97" i="30"/>
  <c r="EQ97" i="30"/>
  <c r="EP97" i="30"/>
  <c r="EO97" i="30"/>
  <c r="EN97" i="30"/>
  <c r="EM97" i="30"/>
  <c r="EC97" i="30"/>
  <c r="EB97" i="30"/>
  <c r="EA97" i="30"/>
  <c r="DZ97" i="30"/>
  <c r="DY97" i="30"/>
  <c r="DX97" i="30"/>
  <c r="DW97" i="30"/>
  <c r="DV97" i="30"/>
  <c r="DU97" i="30"/>
  <c r="DT97" i="30"/>
  <c r="DS97" i="30"/>
  <c r="DR97" i="30"/>
  <c r="DQ97" i="30"/>
  <c r="DP97" i="30"/>
  <c r="DO97" i="30"/>
  <c r="DN97" i="30"/>
  <c r="DM97" i="30"/>
  <c r="DL97" i="30"/>
  <c r="DK97" i="30"/>
  <c r="DJ97" i="30"/>
  <c r="DI97" i="30"/>
  <c r="DH97" i="30"/>
  <c r="DG97" i="30"/>
  <c r="DF97" i="30"/>
  <c r="DE97" i="30"/>
  <c r="DD97" i="30"/>
  <c r="FB96" i="30"/>
  <c r="FA96" i="30"/>
  <c r="EZ96" i="30"/>
  <c r="EY96" i="30"/>
  <c r="EX96" i="30"/>
  <c r="EW96" i="30"/>
  <c r="EV96" i="30"/>
  <c r="EU96" i="30"/>
  <c r="ET96" i="30"/>
  <c r="ES96" i="30"/>
  <c r="ER96" i="30"/>
  <c r="EQ96" i="30"/>
  <c r="EP96" i="30"/>
  <c r="EO96" i="30"/>
  <c r="EA96" i="30"/>
  <c r="DZ96" i="30"/>
  <c r="DY96" i="30"/>
  <c r="DX96" i="30"/>
  <c r="DW96" i="30"/>
  <c r="DV96" i="30"/>
  <c r="DU96" i="30"/>
  <c r="DT96" i="30"/>
  <c r="DS96" i="30"/>
  <c r="DR96" i="30"/>
  <c r="DQ96" i="30"/>
  <c r="DP96" i="30"/>
  <c r="DO96" i="30"/>
  <c r="DN96" i="30"/>
  <c r="DM96" i="30"/>
  <c r="DL96" i="30"/>
  <c r="DK96" i="30"/>
  <c r="DJ96" i="30"/>
  <c r="DI96" i="30"/>
  <c r="DH96" i="30"/>
  <c r="DG96" i="30"/>
  <c r="DF96" i="30"/>
  <c r="DE96" i="30"/>
  <c r="DD96" i="30"/>
  <c r="FB95" i="30"/>
  <c r="FA95" i="30"/>
  <c r="EZ95" i="30"/>
  <c r="EY95" i="30"/>
  <c r="EX95" i="30"/>
  <c r="EW95" i="30"/>
  <c r="EV95" i="30"/>
  <c r="EU95" i="30"/>
  <c r="ET95" i="30"/>
  <c r="ES95" i="30"/>
  <c r="ER95" i="30"/>
  <c r="EQ95" i="30"/>
  <c r="DZ95" i="30"/>
  <c r="DY95" i="30"/>
  <c r="DX95" i="30"/>
  <c r="DW95" i="30"/>
  <c r="DV95" i="30"/>
  <c r="DU95" i="30"/>
  <c r="DT95" i="30"/>
  <c r="DS95" i="30"/>
  <c r="DR95" i="30"/>
  <c r="DQ95" i="30"/>
  <c r="DP95" i="30"/>
  <c r="DO95" i="30"/>
  <c r="DN95" i="30"/>
  <c r="DM95" i="30"/>
  <c r="DL95" i="30"/>
  <c r="DK95" i="30"/>
  <c r="DJ95" i="30"/>
  <c r="DI95" i="30"/>
  <c r="DH95" i="30"/>
  <c r="DG95" i="30"/>
  <c r="DF95" i="30"/>
  <c r="DE95" i="30"/>
  <c r="DD95" i="30"/>
  <c r="FB94" i="30"/>
  <c r="FA94" i="30"/>
  <c r="EZ94" i="30"/>
  <c r="EY94" i="30"/>
  <c r="EX94" i="30"/>
  <c r="EW94" i="30"/>
  <c r="EV94" i="30"/>
  <c r="EU94" i="30"/>
  <c r="ET94" i="30"/>
  <c r="ES94" i="30"/>
  <c r="ER94" i="30"/>
  <c r="DX94" i="30"/>
  <c r="DW94" i="30"/>
  <c r="DV94" i="30"/>
  <c r="DU94" i="30"/>
  <c r="DT94" i="30"/>
  <c r="DS94" i="30"/>
  <c r="DR94" i="30"/>
  <c r="DQ94" i="30"/>
  <c r="DP94" i="30"/>
  <c r="DO94" i="30"/>
  <c r="DN94" i="30"/>
  <c r="DM94" i="30"/>
  <c r="DL94" i="30"/>
  <c r="DK94" i="30"/>
  <c r="DJ94" i="30"/>
  <c r="DI94" i="30"/>
  <c r="DH94" i="30"/>
  <c r="DG94" i="30"/>
  <c r="DF94" i="30"/>
  <c r="DE94" i="30"/>
  <c r="DD94" i="30"/>
  <c r="FB93" i="30"/>
  <c r="FA93" i="30"/>
  <c r="EZ93" i="30"/>
  <c r="EY93" i="30"/>
  <c r="EX93" i="30"/>
  <c r="EW93" i="30"/>
  <c r="EV93" i="30"/>
  <c r="EU93" i="30"/>
  <c r="ET93" i="30"/>
  <c r="ES93" i="30"/>
  <c r="DX93" i="30"/>
  <c r="DW93" i="30"/>
  <c r="DV93" i="30"/>
  <c r="DU93" i="30"/>
  <c r="DT93" i="30"/>
  <c r="DS93" i="30"/>
  <c r="DR93" i="30"/>
  <c r="DQ93" i="30"/>
  <c r="DP93" i="30"/>
  <c r="DO93" i="30"/>
  <c r="DN93" i="30"/>
  <c r="DM93" i="30"/>
  <c r="DL93" i="30"/>
  <c r="DK93" i="30"/>
  <c r="DJ93" i="30"/>
  <c r="DI93" i="30"/>
  <c r="DH93" i="30"/>
  <c r="DG93" i="30"/>
  <c r="DF93" i="30"/>
  <c r="DE93" i="30"/>
  <c r="DD93" i="30"/>
  <c r="FB92" i="30"/>
  <c r="FA92" i="30"/>
  <c r="EZ92" i="30"/>
  <c r="EY92" i="30"/>
  <c r="EX92" i="30"/>
  <c r="EW92" i="30"/>
  <c r="EV92" i="30"/>
  <c r="EU92" i="30"/>
  <c r="ET92" i="30"/>
  <c r="DW92" i="30"/>
  <c r="DV92" i="30"/>
  <c r="DU92" i="30"/>
  <c r="DT92" i="30"/>
  <c r="DS92" i="30"/>
  <c r="DR92" i="30"/>
  <c r="DQ92" i="30"/>
  <c r="DP92" i="30"/>
  <c r="DO92" i="30"/>
  <c r="DN92" i="30"/>
  <c r="DM92" i="30"/>
  <c r="DL92" i="30"/>
  <c r="DK92" i="30"/>
  <c r="DJ92" i="30"/>
  <c r="DI92" i="30"/>
  <c r="DH92" i="30"/>
  <c r="DG92" i="30"/>
  <c r="DF92" i="30"/>
  <c r="DE92" i="30"/>
  <c r="DD92" i="30"/>
  <c r="FB91" i="30"/>
  <c r="FA91" i="30"/>
  <c r="EZ91" i="30"/>
  <c r="EY91" i="30"/>
  <c r="EX91" i="30"/>
  <c r="EW91" i="30"/>
  <c r="EV91" i="30"/>
  <c r="EU91" i="30"/>
  <c r="DV91" i="30"/>
  <c r="DU91" i="30"/>
  <c r="DT91" i="30"/>
  <c r="DS91" i="30"/>
  <c r="DR91" i="30"/>
  <c r="DQ91" i="30"/>
  <c r="DP91" i="30"/>
  <c r="DO91" i="30"/>
  <c r="DN91" i="30"/>
  <c r="DM91" i="30"/>
  <c r="DL91" i="30"/>
  <c r="DK91" i="30"/>
  <c r="DJ91" i="30"/>
  <c r="DI91" i="30"/>
  <c r="DH91" i="30"/>
  <c r="DG91" i="30"/>
  <c r="DF91" i="30"/>
  <c r="DE91" i="30"/>
  <c r="DD91" i="30"/>
  <c r="FB90" i="30"/>
  <c r="FA90" i="30"/>
  <c r="EZ90" i="30"/>
  <c r="EY90" i="30"/>
  <c r="EX90" i="30"/>
  <c r="EW90" i="30"/>
  <c r="EV90" i="30"/>
  <c r="EU90" i="30"/>
  <c r="DV90" i="30"/>
  <c r="DU90" i="30"/>
  <c r="DT90" i="30"/>
  <c r="DS90" i="30"/>
  <c r="DR90" i="30"/>
  <c r="DQ90" i="30"/>
  <c r="DP90" i="30"/>
  <c r="DO90" i="30"/>
  <c r="DN90" i="30"/>
  <c r="DM90" i="30"/>
  <c r="DL90" i="30"/>
  <c r="DK90" i="30"/>
  <c r="DJ90" i="30"/>
  <c r="DI90" i="30"/>
  <c r="DH90" i="30"/>
  <c r="DG90" i="30"/>
  <c r="DF90" i="30"/>
  <c r="DE90" i="30"/>
  <c r="DD90" i="30"/>
  <c r="FB89" i="30"/>
  <c r="FA89" i="30"/>
  <c r="EZ89" i="30"/>
  <c r="EY89" i="30"/>
  <c r="EX89" i="30"/>
  <c r="EW89" i="30"/>
  <c r="EV89" i="30"/>
  <c r="DU89" i="30"/>
  <c r="DT89" i="30"/>
  <c r="DS89" i="30"/>
  <c r="DR89" i="30"/>
  <c r="DQ89" i="30"/>
  <c r="DP89" i="30"/>
  <c r="DO89" i="30"/>
  <c r="DN89" i="30"/>
  <c r="DM89" i="30"/>
  <c r="DL89" i="30"/>
  <c r="DK89" i="30"/>
  <c r="DJ89" i="30"/>
  <c r="DI89" i="30"/>
  <c r="DH89" i="30"/>
  <c r="DG89" i="30"/>
  <c r="DF89" i="30"/>
  <c r="DE89" i="30"/>
  <c r="DD89" i="30"/>
  <c r="FB88" i="30"/>
  <c r="FA88" i="30"/>
  <c r="EZ88" i="30"/>
  <c r="EY88" i="30"/>
  <c r="EX88" i="30"/>
  <c r="EW88" i="30"/>
  <c r="EV88" i="30"/>
  <c r="DU88" i="30"/>
  <c r="DT88" i="30"/>
  <c r="DS88" i="30"/>
  <c r="DR88" i="30"/>
  <c r="DQ88" i="30"/>
  <c r="DP88" i="30"/>
  <c r="DO88" i="30"/>
  <c r="DN88" i="30"/>
  <c r="DM88" i="30"/>
  <c r="DL88" i="30"/>
  <c r="DK88" i="30"/>
  <c r="DJ88" i="30"/>
  <c r="DI88" i="30"/>
  <c r="DH88" i="30"/>
  <c r="DG88" i="30"/>
  <c r="DF88" i="30"/>
  <c r="DE88" i="30"/>
  <c r="DD88" i="30"/>
  <c r="FB87" i="30"/>
  <c r="FA87" i="30"/>
  <c r="EZ87" i="30"/>
  <c r="EY87" i="30"/>
  <c r="EX87" i="30"/>
  <c r="EW87" i="30"/>
  <c r="EV87" i="30"/>
  <c r="DU87" i="30"/>
  <c r="DT87" i="30"/>
  <c r="DS87" i="30"/>
  <c r="DR87" i="30"/>
  <c r="DQ87" i="30"/>
  <c r="DP87" i="30"/>
  <c r="DO87" i="30"/>
  <c r="DN87" i="30"/>
  <c r="DM87" i="30"/>
  <c r="DL87" i="30"/>
  <c r="DK87" i="30"/>
  <c r="DJ87" i="30"/>
  <c r="DI87" i="30"/>
  <c r="DH87" i="30"/>
  <c r="DG87" i="30"/>
  <c r="DF87" i="30"/>
  <c r="DE87" i="30"/>
  <c r="DD87" i="30"/>
  <c r="FB86" i="30"/>
  <c r="FA86" i="30"/>
  <c r="EZ86" i="30"/>
  <c r="EY86" i="30"/>
  <c r="EX86" i="30"/>
  <c r="EW86" i="30"/>
  <c r="EV86" i="30"/>
  <c r="DU86" i="30"/>
  <c r="DT86" i="30"/>
  <c r="DS86" i="30"/>
  <c r="DR86" i="30"/>
  <c r="DQ86" i="30"/>
  <c r="DP86" i="30"/>
  <c r="DO86" i="30"/>
  <c r="DN86" i="30"/>
  <c r="DM86" i="30"/>
  <c r="DL86" i="30"/>
  <c r="DK86" i="30"/>
  <c r="DJ86" i="30"/>
  <c r="DI86" i="30"/>
  <c r="DH86" i="30"/>
  <c r="DG86" i="30"/>
  <c r="DF86" i="30"/>
  <c r="DE86" i="30"/>
  <c r="DD86" i="30"/>
  <c r="FB85" i="30"/>
  <c r="FA85" i="30"/>
  <c r="EZ85" i="30"/>
  <c r="EY85" i="30"/>
  <c r="EX85" i="30"/>
  <c r="EW85" i="30"/>
  <c r="DU85" i="30"/>
  <c r="DT85" i="30"/>
  <c r="DS85" i="30"/>
  <c r="DR85" i="30"/>
  <c r="DQ85" i="30"/>
  <c r="DP85" i="30"/>
  <c r="DO85" i="30"/>
  <c r="DN85" i="30"/>
  <c r="DM85" i="30"/>
  <c r="DL85" i="30"/>
  <c r="DK85" i="30"/>
  <c r="DJ85" i="30"/>
  <c r="DI85" i="30"/>
  <c r="DH85" i="30"/>
  <c r="DG85" i="30"/>
  <c r="DF85" i="30"/>
  <c r="DE85" i="30"/>
  <c r="DD85" i="30"/>
  <c r="FB84" i="30"/>
  <c r="FA84" i="30"/>
  <c r="EZ84" i="30"/>
  <c r="EY84" i="30"/>
  <c r="EX84" i="30"/>
  <c r="EW84" i="30"/>
  <c r="DT84" i="30"/>
  <c r="DS84" i="30"/>
  <c r="DR84" i="30"/>
  <c r="DQ84" i="30"/>
  <c r="DP84" i="30"/>
  <c r="DO84" i="30"/>
  <c r="DN84" i="30"/>
  <c r="DM84" i="30"/>
  <c r="DL84" i="30"/>
  <c r="DK84" i="30"/>
  <c r="DJ84" i="30"/>
  <c r="DI84" i="30"/>
  <c r="DH84" i="30"/>
  <c r="DG84" i="30"/>
  <c r="DF84" i="30"/>
  <c r="DE84" i="30"/>
  <c r="DD84" i="30"/>
  <c r="FB83" i="30"/>
  <c r="FA83" i="30"/>
  <c r="EZ83" i="30"/>
  <c r="EY83" i="30"/>
  <c r="EX83" i="30"/>
  <c r="EW83" i="30"/>
  <c r="DU83" i="30"/>
  <c r="DT83" i="30"/>
  <c r="DS83" i="30"/>
  <c r="DR83" i="30"/>
  <c r="DQ83" i="30"/>
  <c r="DP83" i="30"/>
  <c r="DO83" i="30"/>
  <c r="DN83" i="30"/>
  <c r="DM83" i="30"/>
  <c r="DL83" i="30"/>
  <c r="DK83" i="30"/>
  <c r="DJ83" i="30"/>
  <c r="DI83" i="30"/>
  <c r="DH83" i="30"/>
  <c r="DG83" i="30"/>
  <c r="DF83" i="30"/>
  <c r="DE83" i="30"/>
  <c r="DD83" i="30"/>
  <c r="FB82" i="30"/>
  <c r="FA82" i="30"/>
  <c r="EZ82" i="30"/>
  <c r="EY82" i="30"/>
  <c r="EX82" i="30"/>
  <c r="EW82" i="30"/>
  <c r="EV82" i="30"/>
  <c r="DU82" i="30"/>
  <c r="DT82" i="30"/>
  <c r="DS82" i="30"/>
  <c r="DR82" i="30"/>
  <c r="DQ82" i="30"/>
  <c r="DP82" i="30"/>
  <c r="DO82" i="30"/>
  <c r="DN82" i="30"/>
  <c r="DM82" i="30"/>
  <c r="DL82" i="30"/>
  <c r="DK82" i="30"/>
  <c r="DJ82" i="30"/>
  <c r="DI82" i="30"/>
  <c r="DH82" i="30"/>
  <c r="DG82" i="30"/>
  <c r="DF82" i="30"/>
  <c r="DE82" i="30"/>
  <c r="DD82" i="30"/>
  <c r="FB81" i="30"/>
  <c r="FA81" i="30"/>
  <c r="EZ81" i="30"/>
  <c r="EY81" i="30"/>
  <c r="EX81" i="30"/>
  <c r="EW81" i="30"/>
  <c r="EV81" i="30"/>
  <c r="DU81" i="30"/>
  <c r="DT81" i="30"/>
  <c r="DS81" i="30"/>
  <c r="DR81" i="30"/>
  <c r="DQ81" i="30"/>
  <c r="DP81" i="30"/>
  <c r="DO81" i="30"/>
  <c r="DN81" i="30"/>
  <c r="DM81" i="30"/>
  <c r="DL81" i="30"/>
  <c r="DK81" i="30"/>
  <c r="DJ81" i="30"/>
  <c r="DI81" i="30"/>
  <c r="DH81" i="30"/>
  <c r="DG81" i="30"/>
  <c r="DF81" i="30"/>
  <c r="DE81" i="30"/>
  <c r="DD81" i="30"/>
  <c r="FB80" i="30"/>
  <c r="FA80" i="30"/>
  <c r="EZ80" i="30"/>
  <c r="EY80" i="30"/>
  <c r="EX80" i="30"/>
  <c r="EW80" i="30"/>
  <c r="EV80" i="30"/>
  <c r="DU80" i="30"/>
  <c r="DT80" i="30"/>
  <c r="DS80" i="30"/>
  <c r="DR80" i="30"/>
  <c r="DQ80" i="30"/>
  <c r="DP80" i="30"/>
  <c r="DO80" i="30"/>
  <c r="DN80" i="30"/>
  <c r="DM80" i="30"/>
  <c r="DL80" i="30"/>
  <c r="DK80" i="30"/>
  <c r="DJ80" i="30"/>
  <c r="DI80" i="30"/>
  <c r="DH80" i="30"/>
  <c r="DG80" i="30"/>
  <c r="DF80" i="30"/>
  <c r="DE80" i="30"/>
  <c r="DD80" i="30"/>
  <c r="FB79" i="30"/>
  <c r="FA79" i="30"/>
  <c r="EZ79" i="30"/>
  <c r="EY79" i="30"/>
  <c r="EX79" i="30"/>
  <c r="EW79" i="30"/>
  <c r="EV79" i="30"/>
  <c r="DU79" i="30"/>
  <c r="DT79" i="30"/>
  <c r="DS79" i="30"/>
  <c r="DR79" i="30"/>
  <c r="DQ79" i="30"/>
  <c r="DP79" i="30"/>
  <c r="DO79" i="30"/>
  <c r="DN79" i="30"/>
  <c r="DM79" i="30"/>
  <c r="DL79" i="30"/>
  <c r="DK79" i="30"/>
  <c r="DJ79" i="30"/>
  <c r="DI79" i="30"/>
  <c r="DH79" i="30"/>
  <c r="DG79" i="30"/>
  <c r="DF79" i="30"/>
  <c r="DE79" i="30"/>
  <c r="DD79" i="30"/>
  <c r="FB78" i="30"/>
  <c r="FA78" i="30"/>
  <c r="EZ78" i="30"/>
  <c r="EY78" i="30"/>
  <c r="EX78" i="30"/>
  <c r="EW78" i="30"/>
  <c r="EV78" i="30"/>
  <c r="EU78" i="30"/>
  <c r="DV78" i="30"/>
  <c r="DU78" i="30"/>
  <c r="DT78" i="30"/>
  <c r="DS78" i="30"/>
  <c r="DR78" i="30"/>
  <c r="DQ78" i="30"/>
  <c r="DP78" i="30"/>
  <c r="DO78" i="30"/>
  <c r="DN78" i="30"/>
  <c r="DM78" i="30"/>
  <c r="DL78" i="30"/>
  <c r="DK78" i="30"/>
  <c r="DJ78" i="30"/>
  <c r="DI78" i="30"/>
  <c r="DH78" i="30"/>
  <c r="DG78" i="30"/>
  <c r="DF78" i="30"/>
  <c r="DE78" i="30"/>
  <c r="DD78" i="30"/>
  <c r="FB77" i="30"/>
  <c r="FA77" i="30"/>
  <c r="EZ77" i="30"/>
  <c r="EY77" i="30"/>
  <c r="EX77" i="30"/>
  <c r="EW77" i="30"/>
  <c r="EV77" i="30"/>
  <c r="EU77" i="30"/>
  <c r="DV77" i="30"/>
  <c r="DU77" i="30"/>
  <c r="DT77" i="30"/>
  <c r="DS77" i="30"/>
  <c r="DR77" i="30"/>
  <c r="DQ77" i="30"/>
  <c r="DP77" i="30"/>
  <c r="DO77" i="30"/>
  <c r="DN77" i="30"/>
  <c r="DM77" i="30"/>
  <c r="DL77" i="30"/>
  <c r="DK77" i="30"/>
  <c r="DJ77" i="30"/>
  <c r="DI77" i="30"/>
  <c r="DH77" i="30"/>
  <c r="DG77" i="30"/>
  <c r="DF77" i="30"/>
  <c r="DE77" i="30"/>
  <c r="DD77" i="30"/>
  <c r="FB76" i="30"/>
  <c r="FA76" i="30"/>
  <c r="EZ76" i="30"/>
  <c r="EY76" i="30"/>
  <c r="EX76" i="30"/>
  <c r="EW76" i="30"/>
  <c r="EV76" i="30"/>
  <c r="EU76" i="30"/>
  <c r="ET76" i="30"/>
  <c r="DW76" i="30"/>
  <c r="DV76" i="30"/>
  <c r="DU76" i="30"/>
  <c r="DT76" i="30"/>
  <c r="DS76" i="30"/>
  <c r="DR76" i="30"/>
  <c r="DQ76" i="30"/>
  <c r="DP76" i="30"/>
  <c r="DO76" i="30"/>
  <c r="DN76" i="30"/>
  <c r="DM76" i="30"/>
  <c r="DL76" i="30"/>
  <c r="DK76" i="30"/>
  <c r="DJ76" i="30"/>
  <c r="DI76" i="30"/>
  <c r="DH76" i="30"/>
  <c r="DG76" i="30"/>
  <c r="DF76" i="30"/>
  <c r="DE76" i="30"/>
  <c r="DD76" i="30"/>
  <c r="FB75" i="30"/>
  <c r="FA75" i="30"/>
  <c r="EZ75" i="30"/>
  <c r="EY75" i="30"/>
  <c r="EX75" i="30"/>
  <c r="EW75" i="30"/>
  <c r="EV75" i="30"/>
  <c r="EU75" i="30"/>
  <c r="ET75" i="30"/>
  <c r="ES75" i="30"/>
  <c r="DX75" i="30"/>
  <c r="DW75" i="30"/>
  <c r="DV75" i="30"/>
  <c r="DU75" i="30"/>
  <c r="DT75" i="30"/>
  <c r="DS75" i="30"/>
  <c r="DR75" i="30"/>
  <c r="DQ75" i="30"/>
  <c r="DP75" i="30"/>
  <c r="DO75" i="30"/>
  <c r="DN75" i="30"/>
  <c r="DM75" i="30"/>
  <c r="DL75" i="30"/>
  <c r="DK75" i="30"/>
  <c r="DJ75" i="30"/>
  <c r="DI75" i="30"/>
  <c r="DH75" i="30"/>
  <c r="DG75" i="30"/>
  <c r="DF75" i="30"/>
  <c r="DE75" i="30"/>
  <c r="DD75" i="30"/>
  <c r="FB74" i="30"/>
  <c r="FA74" i="30"/>
  <c r="EZ74" i="30"/>
  <c r="EY74" i="30"/>
  <c r="EX74" i="30"/>
  <c r="EW74" i="30"/>
  <c r="EV74" i="30"/>
  <c r="EU74" i="30"/>
  <c r="ET74" i="30"/>
  <c r="ES74" i="30"/>
  <c r="ER74" i="30"/>
  <c r="DX74" i="30"/>
  <c r="DW74" i="30"/>
  <c r="DV74" i="30"/>
  <c r="DU74" i="30"/>
  <c r="DT74" i="30"/>
  <c r="DS74" i="30"/>
  <c r="DR74" i="30"/>
  <c r="DQ74" i="30"/>
  <c r="DP74" i="30"/>
  <c r="DO74" i="30"/>
  <c r="DN74" i="30"/>
  <c r="DM74" i="30"/>
  <c r="DL74" i="30"/>
  <c r="DK74" i="30"/>
  <c r="DJ74" i="30"/>
  <c r="DI74" i="30"/>
  <c r="DH74" i="30"/>
  <c r="DG74" i="30"/>
  <c r="DF74" i="30"/>
  <c r="DE74" i="30"/>
  <c r="DD74" i="30"/>
  <c r="FB73" i="30"/>
  <c r="FA73" i="30"/>
  <c r="EZ73" i="30"/>
  <c r="EY73" i="30"/>
  <c r="EX73" i="30"/>
  <c r="EW73" i="30"/>
  <c r="EV73" i="30"/>
  <c r="EU73" i="30"/>
  <c r="ET73" i="30"/>
  <c r="ES73" i="30"/>
  <c r="ER73" i="30"/>
  <c r="EQ73" i="30"/>
  <c r="DZ73" i="30"/>
  <c r="DY73" i="30"/>
  <c r="DX73" i="30"/>
  <c r="DW73" i="30"/>
  <c r="DV73" i="30"/>
  <c r="DU73" i="30"/>
  <c r="DT73" i="30"/>
  <c r="DS73" i="30"/>
  <c r="DR73" i="30"/>
  <c r="DQ73" i="30"/>
  <c r="DP73" i="30"/>
  <c r="DO73" i="30"/>
  <c r="DN73" i="30"/>
  <c r="DM73" i="30"/>
  <c r="DL73" i="30"/>
  <c r="DK73" i="30"/>
  <c r="DJ73" i="30"/>
  <c r="DI73" i="30"/>
  <c r="DH73" i="30"/>
  <c r="DG73" i="30"/>
  <c r="DF73" i="30"/>
  <c r="DE73" i="30"/>
  <c r="DD73" i="30"/>
  <c r="FB72" i="30"/>
  <c r="FA72" i="30"/>
  <c r="EZ72" i="30"/>
  <c r="EY72" i="30"/>
  <c r="EX72" i="30"/>
  <c r="EW72" i="30"/>
  <c r="EV72" i="30"/>
  <c r="EU72" i="30"/>
  <c r="ET72" i="30"/>
  <c r="ES72" i="30"/>
  <c r="ER72" i="30"/>
  <c r="EQ72" i="30"/>
  <c r="EP72" i="30"/>
  <c r="EO72" i="30"/>
  <c r="EA72" i="30"/>
  <c r="DZ72" i="30"/>
  <c r="DY72" i="30"/>
  <c r="DX72" i="30"/>
  <c r="DW72" i="30"/>
  <c r="DV72" i="30"/>
  <c r="DU72" i="30"/>
  <c r="DT72" i="30"/>
  <c r="DS72" i="30"/>
  <c r="DR72" i="30"/>
  <c r="DQ72" i="30"/>
  <c r="DP72" i="30"/>
  <c r="DO72" i="30"/>
  <c r="DN72" i="30"/>
  <c r="DM72" i="30"/>
  <c r="DL72" i="30"/>
  <c r="DK72" i="30"/>
  <c r="DJ72" i="30"/>
  <c r="DI72" i="30"/>
  <c r="DH72" i="30"/>
  <c r="DG72" i="30"/>
  <c r="DF72" i="30"/>
  <c r="DE72" i="30"/>
  <c r="DD72" i="30"/>
  <c r="FB71" i="30"/>
  <c r="FA71" i="30"/>
  <c r="EZ71" i="30"/>
  <c r="EY71" i="30"/>
  <c r="EX71" i="30"/>
  <c r="EW71" i="30"/>
  <c r="EV71" i="30"/>
  <c r="EU71" i="30"/>
  <c r="ET71" i="30"/>
  <c r="ES71" i="30"/>
  <c r="ER71" i="30"/>
  <c r="EQ71" i="30"/>
  <c r="EP71" i="30"/>
  <c r="EO71" i="30"/>
  <c r="EN71" i="30"/>
  <c r="EM71" i="30"/>
  <c r="EC71" i="30"/>
  <c r="EB71" i="30"/>
  <c r="EA71" i="30"/>
  <c r="DZ71" i="30"/>
  <c r="DY71" i="30"/>
  <c r="DX71" i="30"/>
  <c r="DW71" i="30"/>
  <c r="DV71" i="30"/>
  <c r="DU71" i="30"/>
  <c r="DT71" i="30"/>
  <c r="DS71" i="30"/>
  <c r="DR71" i="30"/>
  <c r="DQ71" i="30"/>
  <c r="DP71" i="30"/>
  <c r="DO71" i="30"/>
  <c r="DN71" i="30"/>
  <c r="DM71" i="30"/>
  <c r="DL71" i="30"/>
  <c r="DK71" i="30"/>
  <c r="DJ71" i="30"/>
  <c r="DI71" i="30"/>
  <c r="DH71" i="30"/>
  <c r="DG71" i="30"/>
  <c r="DF71" i="30"/>
  <c r="DE71" i="30"/>
  <c r="DD71" i="30"/>
  <c r="FB70" i="30"/>
  <c r="FA70" i="30"/>
  <c r="EZ70" i="30"/>
  <c r="EY70" i="30"/>
  <c r="EX70" i="30"/>
  <c r="EW70" i="30"/>
  <c r="EV70" i="30"/>
  <c r="EU70" i="30"/>
  <c r="ET70" i="30"/>
  <c r="ES70" i="30"/>
  <c r="ER70" i="30"/>
  <c r="EQ70" i="30"/>
  <c r="EP70" i="30"/>
  <c r="EO70" i="30"/>
  <c r="EN70" i="30"/>
  <c r="EM70" i="30"/>
  <c r="EL70" i="30"/>
  <c r="EK70" i="30"/>
  <c r="EJ70" i="30"/>
  <c r="EI70" i="30"/>
  <c r="EH70" i="30"/>
  <c r="EG70" i="30"/>
  <c r="EF70" i="30"/>
  <c r="EE70" i="30"/>
  <c r="ED70" i="30"/>
  <c r="EC70" i="30"/>
  <c r="EB70" i="30"/>
  <c r="EA70" i="30"/>
  <c r="DZ70" i="30"/>
  <c r="DY70" i="30"/>
  <c r="DX70" i="30"/>
  <c r="DW70" i="30"/>
  <c r="DV70" i="30"/>
  <c r="DU70" i="30"/>
  <c r="DT70" i="30"/>
  <c r="DS70" i="30"/>
  <c r="DR70" i="30"/>
  <c r="DQ70" i="30"/>
  <c r="DP70" i="30"/>
  <c r="DO70" i="30"/>
  <c r="DN70" i="30"/>
  <c r="DM70" i="30"/>
  <c r="DL70" i="30"/>
  <c r="DK70" i="30"/>
  <c r="DJ70" i="30"/>
  <c r="DI70" i="30"/>
  <c r="DH70" i="30"/>
  <c r="DG70" i="30"/>
  <c r="DF70" i="30"/>
  <c r="DE70" i="30"/>
  <c r="DD70" i="30"/>
  <c r="FB69" i="30"/>
  <c r="FA69" i="30"/>
  <c r="EZ69" i="30"/>
  <c r="EY69" i="30"/>
  <c r="EX69" i="30"/>
  <c r="EW69" i="30"/>
  <c r="EV69" i="30"/>
  <c r="EU69" i="30"/>
  <c r="ET69" i="30"/>
  <c r="ES69" i="30"/>
  <c r="ER69" i="30"/>
  <c r="EQ69" i="30"/>
  <c r="EP69" i="30"/>
  <c r="EO69" i="30"/>
  <c r="EN69" i="30"/>
  <c r="EM69" i="30"/>
  <c r="EL69" i="30"/>
  <c r="EK69" i="30"/>
  <c r="EJ69" i="30"/>
  <c r="EI69" i="30"/>
  <c r="EH69" i="30"/>
  <c r="EG69" i="30"/>
  <c r="EF69" i="30"/>
  <c r="EE69" i="30"/>
  <c r="ED69" i="30"/>
  <c r="EC69" i="30"/>
  <c r="EB69" i="30"/>
  <c r="EA69" i="30"/>
  <c r="DZ69" i="30"/>
  <c r="DY69" i="30"/>
  <c r="DX69" i="30"/>
  <c r="DW69" i="30"/>
  <c r="DV69" i="30"/>
  <c r="DU69" i="30"/>
  <c r="DT69" i="30"/>
  <c r="DS69" i="30"/>
  <c r="DR69" i="30"/>
  <c r="DQ69" i="30"/>
  <c r="DP69" i="30"/>
  <c r="DO69" i="30"/>
  <c r="DN69" i="30"/>
  <c r="DM69" i="30"/>
  <c r="DL69" i="30"/>
  <c r="DK69" i="30"/>
  <c r="DJ69" i="30"/>
  <c r="DI69" i="30"/>
  <c r="DH69" i="30"/>
  <c r="DG69" i="30"/>
  <c r="DF69" i="30"/>
  <c r="DE69" i="30"/>
  <c r="DD69" i="30"/>
  <c r="FB68" i="30"/>
  <c r="FA68" i="30"/>
  <c r="EZ68" i="30"/>
  <c r="EY68" i="30"/>
  <c r="EX68" i="30"/>
  <c r="EW68" i="30"/>
  <c r="EV68" i="30"/>
  <c r="EU68" i="30"/>
  <c r="ET68" i="30"/>
  <c r="ES68" i="30"/>
  <c r="ER68" i="30"/>
  <c r="EQ68" i="30"/>
  <c r="EP68" i="30"/>
  <c r="EO68" i="30"/>
  <c r="EN68" i="30"/>
  <c r="EM68" i="30"/>
  <c r="EL68" i="30"/>
  <c r="EK68" i="30"/>
  <c r="EJ68" i="30"/>
  <c r="EI68" i="30"/>
  <c r="EH68" i="30"/>
  <c r="EG68" i="30"/>
  <c r="EF68" i="30"/>
  <c r="EE68" i="30"/>
  <c r="ED68" i="30"/>
  <c r="EC68" i="30"/>
  <c r="EB68" i="30"/>
  <c r="EA68" i="30"/>
  <c r="DZ68" i="30"/>
  <c r="DY68" i="30"/>
  <c r="DX68" i="30"/>
  <c r="DW68" i="30"/>
  <c r="DV68" i="30"/>
  <c r="DU68" i="30"/>
  <c r="DT68" i="30"/>
  <c r="DS68" i="30"/>
  <c r="DR68" i="30"/>
  <c r="DQ68" i="30"/>
  <c r="DP68" i="30"/>
  <c r="DO68" i="30"/>
  <c r="DN68" i="30"/>
  <c r="DM68" i="30"/>
  <c r="DL68" i="30"/>
  <c r="DK68" i="30"/>
  <c r="DJ68" i="30"/>
  <c r="DI68" i="30"/>
  <c r="DH68" i="30"/>
  <c r="DG68" i="30"/>
  <c r="DF68" i="30"/>
  <c r="DE68" i="30"/>
  <c r="DD68" i="30"/>
  <c r="FB67" i="30"/>
  <c r="FA67" i="30"/>
  <c r="EZ67" i="30"/>
  <c r="EY67" i="30"/>
  <c r="EX67" i="30"/>
  <c r="EW67" i="30"/>
  <c r="EV67" i="30"/>
  <c r="EU67" i="30"/>
  <c r="ET67" i="30"/>
  <c r="ES67" i="30"/>
  <c r="ER67" i="30"/>
  <c r="EQ67" i="30"/>
  <c r="EP67" i="30"/>
  <c r="EO67" i="30"/>
  <c r="EN67" i="30"/>
  <c r="EM67" i="30"/>
  <c r="EL67" i="30"/>
  <c r="EK67" i="30"/>
  <c r="EJ67" i="30"/>
  <c r="EI67" i="30"/>
  <c r="EH67" i="30"/>
  <c r="EG67" i="30"/>
  <c r="EF67" i="30"/>
  <c r="EE67" i="30"/>
  <c r="ED67" i="30"/>
  <c r="EC67" i="30"/>
  <c r="EB67" i="30"/>
  <c r="EA67" i="30"/>
  <c r="DZ67" i="30"/>
  <c r="DY67" i="30"/>
  <c r="DX67" i="30"/>
  <c r="DW67" i="30"/>
  <c r="DV67" i="30"/>
  <c r="DU67" i="30"/>
  <c r="DT67" i="30"/>
  <c r="DS67" i="30"/>
  <c r="DR67" i="30"/>
  <c r="DQ67" i="30"/>
  <c r="DP67" i="30"/>
  <c r="DO67" i="30"/>
  <c r="DN67" i="30"/>
  <c r="DM67" i="30"/>
  <c r="DL67" i="30"/>
  <c r="DK67" i="30"/>
  <c r="DJ67" i="30"/>
  <c r="DI67" i="30"/>
  <c r="DH67" i="30"/>
  <c r="DG67" i="30"/>
  <c r="DF67" i="30"/>
  <c r="DE67" i="30"/>
  <c r="DD67" i="30"/>
  <c r="FB66" i="30"/>
  <c r="FA66" i="30"/>
  <c r="EZ66" i="30"/>
  <c r="EY66" i="30"/>
  <c r="EX66" i="30"/>
  <c r="EW66" i="30"/>
  <c r="EV66" i="30"/>
  <c r="EU66" i="30"/>
  <c r="ET66" i="30"/>
  <c r="ES66" i="30"/>
  <c r="ER66" i="30"/>
  <c r="EQ66" i="30"/>
  <c r="EP66" i="30"/>
  <c r="EO66" i="30"/>
  <c r="EN66" i="30"/>
  <c r="EM66" i="30"/>
  <c r="EL66" i="30"/>
  <c r="EK66" i="30"/>
  <c r="EJ66" i="30"/>
  <c r="EI66" i="30"/>
  <c r="EH66" i="30"/>
  <c r="EG66" i="30"/>
  <c r="EF66" i="30"/>
  <c r="EE66" i="30"/>
  <c r="ED66" i="30"/>
  <c r="EC66" i="30"/>
  <c r="EB66" i="30"/>
  <c r="EA66" i="30"/>
  <c r="DZ66" i="30"/>
  <c r="DY66" i="30"/>
  <c r="DX66" i="30"/>
  <c r="DW66" i="30"/>
  <c r="DV66" i="30"/>
  <c r="DU66" i="30"/>
  <c r="DT66" i="30"/>
  <c r="DS66" i="30"/>
  <c r="DR66" i="30"/>
  <c r="DQ66" i="30"/>
  <c r="DP66" i="30"/>
  <c r="DO66" i="30"/>
  <c r="DN66" i="30"/>
  <c r="DM66" i="30"/>
  <c r="DL66" i="30"/>
  <c r="DK66" i="30"/>
  <c r="DJ66" i="30"/>
  <c r="DI66" i="30"/>
  <c r="DH66" i="30"/>
  <c r="DG66" i="30"/>
  <c r="DF66" i="30"/>
  <c r="DE66" i="30"/>
  <c r="DD66" i="30"/>
  <c r="FB65" i="30"/>
  <c r="FA65" i="30"/>
  <c r="EZ65" i="30"/>
  <c r="EY65" i="30"/>
  <c r="EX65" i="30"/>
  <c r="EW65" i="30"/>
  <c r="EV65" i="30"/>
  <c r="EU65" i="30"/>
  <c r="ET65" i="30"/>
  <c r="ES65" i="30"/>
  <c r="ER65" i="30"/>
  <c r="EQ65" i="30"/>
  <c r="EP65" i="30"/>
  <c r="EO65" i="30"/>
  <c r="EN65" i="30"/>
  <c r="EM65" i="30"/>
  <c r="EL65" i="30"/>
  <c r="EK65" i="30"/>
  <c r="EJ65" i="30"/>
  <c r="EI65" i="30"/>
  <c r="EH65" i="30"/>
  <c r="EG65" i="30"/>
  <c r="EF65" i="30"/>
  <c r="EE65" i="30"/>
  <c r="ED65" i="30"/>
  <c r="EC65" i="30"/>
  <c r="EB65" i="30"/>
  <c r="EA65" i="30"/>
  <c r="DZ65" i="30"/>
  <c r="DY65" i="30"/>
  <c r="DX65" i="30"/>
  <c r="DW65" i="30"/>
  <c r="DV65" i="30"/>
  <c r="DU65" i="30"/>
  <c r="DT65" i="30"/>
  <c r="DS65" i="30"/>
  <c r="DR65" i="30"/>
  <c r="DQ65" i="30"/>
  <c r="DP65" i="30"/>
  <c r="DO65" i="30"/>
  <c r="DN65" i="30"/>
  <c r="DM65" i="30"/>
  <c r="DL65" i="30"/>
  <c r="DK65" i="30"/>
  <c r="DJ65" i="30"/>
  <c r="DI65" i="30"/>
  <c r="DH65" i="30"/>
  <c r="DG65" i="30"/>
  <c r="DF65" i="30"/>
  <c r="DE65" i="30"/>
  <c r="DD65" i="30"/>
  <c r="FB64" i="30"/>
  <c r="FA64" i="30"/>
  <c r="EZ64" i="30"/>
  <c r="EY64" i="30"/>
  <c r="EX64" i="30"/>
  <c r="EW64" i="30"/>
  <c r="EV64" i="30"/>
  <c r="EU64" i="30"/>
  <c r="ET64" i="30"/>
  <c r="ES64" i="30"/>
  <c r="ER64" i="30"/>
  <c r="EQ64" i="30"/>
  <c r="EP64" i="30"/>
  <c r="EO64" i="30"/>
  <c r="EN64" i="30"/>
  <c r="EM64" i="30"/>
  <c r="EL64" i="30"/>
  <c r="EK64" i="30"/>
  <c r="EJ64" i="30"/>
  <c r="EI64" i="30"/>
  <c r="EH64" i="30"/>
  <c r="EG64" i="30"/>
  <c r="EF64" i="30"/>
  <c r="EE64" i="30"/>
  <c r="ED64" i="30"/>
  <c r="EC64" i="30"/>
  <c r="EB64" i="30"/>
  <c r="EA64" i="30"/>
  <c r="DZ64" i="30"/>
  <c r="DY64" i="30"/>
  <c r="DX64" i="30"/>
  <c r="DW64" i="30"/>
  <c r="DV64" i="30"/>
  <c r="DU64" i="30"/>
  <c r="DT64" i="30"/>
  <c r="DS64" i="30"/>
  <c r="DR64" i="30"/>
  <c r="DQ64" i="30"/>
  <c r="DP64" i="30"/>
  <c r="DO64" i="30"/>
  <c r="DN64" i="30"/>
  <c r="DM64" i="30"/>
  <c r="DL64" i="30"/>
  <c r="DK64" i="30"/>
  <c r="DJ64" i="30"/>
  <c r="DI64" i="30"/>
  <c r="DH64" i="30"/>
  <c r="DG64" i="30"/>
  <c r="DF64" i="30"/>
  <c r="DE64" i="30"/>
  <c r="DD64" i="30"/>
  <c r="FB63" i="30"/>
  <c r="FA63" i="30"/>
  <c r="EZ63" i="30"/>
  <c r="EY63" i="30"/>
  <c r="EX63" i="30"/>
  <c r="EW63" i="30"/>
  <c r="EV63" i="30"/>
  <c r="EU63" i="30"/>
  <c r="ET63" i="30"/>
  <c r="ES63" i="30"/>
  <c r="ER63" i="30"/>
  <c r="EQ63" i="30"/>
  <c r="EP63" i="30"/>
  <c r="EO63" i="30"/>
  <c r="EN63" i="30"/>
  <c r="EM63" i="30"/>
  <c r="EL63" i="30"/>
  <c r="EK63" i="30"/>
  <c r="EJ63" i="30"/>
  <c r="EI63" i="30"/>
  <c r="EH63" i="30"/>
  <c r="EG63" i="30"/>
  <c r="EF63" i="30"/>
  <c r="EE63" i="30"/>
  <c r="ED63" i="30"/>
  <c r="EC63" i="30"/>
  <c r="EB63" i="30"/>
  <c r="EA63" i="30"/>
  <c r="DZ63" i="30"/>
  <c r="DY63" i="30"/>
  <c r="DX63" i="30"/>
  <c r="DW63" i="30"/>
  <c r="DV63" i="30"/>
  <c r="DU63" i="30"/>
  <c r="DT63" i="30"/>
  <c r="DS63" i="30"/>
  <c r="DR63" i="30"/>
  <c r="DQ63" i="30"/>
  <c r="DP63" i="30"/>
  <c r="DO63" i="30"/>
  <c r="DN63" i="30"/>
  <c r="DM63" i="30"/>
  <c r="DL63" i="30"/>
  <c r="DK63" i="30"/>
  <c r="DJ63" i="30"/>
  <c r="DI63" i="30"/>
  <c r="DH63" i="30"/>
  <c r="DG63" i="30"/>
  <c r="DF63" i="30"/>
  <c r="DE63" i="30"/>
  <c r="DD63" i="30"/>
  <c r="FB62" i="30"/>
  <c r="FA62" i="30"/>
  <c r="EZ62" i="30"/>
  <c r="EY62" i="30"/>
  <c r="EX62" i="30"/>
  <c r="EW62" i="30"/>
  <c r="EV62" i="30"/>
  <c r="EU62" i="30"/>
  <c r="ET62" i="30"/>
  <c r="ES62" i="30"/>
  <c r="ER62" i="30"/>
  <c r="EQ62" i="30"/>
  <c r="EP62" i="30"/>
  <c r="EO62" i="30"/>
  <c r="EN62" i="30"/>
  <c r="EM62" i="30"/>
  <c r="EL62" i="30"/>
  <c r="EK62" i="30"/>
  <c r="EJ62" i="30"/>
  <c r="EI62" i="30"/>
  <c r="EH62" i="30"/>
  <c r="EG62" i="30"/>
  <c r="EF62" i="30"/>
  <c r="EE62" i="30"/>
  <c r="ED62" i="30"/>
  <c r="EC62" i="30"/>
  <c r="EB62" i="30"/>
  <c r="EA62" i="30"/>
  <c r="DZ62" i="30"/>
  <c r="DY62" i="30"/>
  <c r="DX62" i="30"/>
  <c r="DW62" i="30"/>
  <c r="DV62" i="30"/>
  <c r="DU62" i="30"/>
  <c r="DT62" i="30"/>
  <c r="DS62" i="30"/>
  <c r="DR62" i="30"/>
  <c r="DQ62" i="30"/>
  <c r="DP62" i="30"/>
  <c r="DO62" i="30"/>
  <c r="DN62" i="30"/>
  <c r="DM62" i="30"/>
  <c r="DL62" i="30"/>
  <c r="DK62" i="30"/>
  <c r="DJ62" i="30"/>
  <c r="DI62" i="30"/>
  <c r="DH62" i="30"/>
  <c r="DG62" i="30"/>
  <c r="DF62" i="30"/>
  <c r="DE62" i="30"/>
  <c r="DD62" i="30"/>
  <c r="FB61" i="30"/>
  <c r="FA61" i="30"/>
  <c r="EZ61" i="30"/>
  <c r="EY61" i="30"/>
  <c r="EX61" i="30"/>
  <c r="EW61" i="30"/>
  <c r="EV61" i="30"/>
  <c r="EU61" i="30"/>
  <c r="ET61" i="30"/>
  <c r="ES61" i="30"/>
  <c r="ER61" i="30"/>
  <c r="EQ61" i="30"/>
  <c r="EP61" i="30"/>
  <c r="EO61" i="30"/>
  <c r="EN61" i="30"/>
  <c r="EM61" i="30"/>
  <c r="EL61" i="30"/>
  <c r="EK61" i="30"/>
  <c r="EJ61" i="30"/>
  <c r="EI61" i="30"/>
  <c r="EH61" i="30"/>
  <c r="EG61" i="30"/>
  <c r="EF61" i="30"/>
  <c r="EE61" i="30"/>
  <c r="ED61" i="30"/>
  <c r="EC61" i="30"/>
  <c r="EB61" i="30"/>
  <c r="EA61" i="30"/>
  <c r="DZ61" i="30"/>
  <c r="DY61" i="30"/>
  <c r="DX61" i="30"/>
  <c r="DW61" i="30"/>
  <c r="DV61" i="30"/>
  <c r="DU61" i="30"/>
  <c r="DT61" i="30"/>
  <c r="DS61" i="30"/>
  <c r="DR61" i="30"/>
  <c r="DQ61" i="30"/>
  <c r="DP61" i="30"/>
  <c r="DO61" i="30"/>
  <c r="DN61" i="30"/>
  <c r="DM61" i="30"/>
  <c r="DL61" i="30"/>
  <c r="DK61" i="30"/>
  <c r="DJ61" i="30"/>
  <c r="DI61" i="30"/>
  <c r="DH61" i="30"/>
  <c r="DG61" i="30"/>
  <c r="DF61" i="30"/>
  <c r="DE61" i="30"/>
  <c r="DD61" i="30"/>
  <c r="FB60" i="30"/>
  <c r="FA60" i="30"/>
  <c r="EZ60" i="30"/>
  <c r="EY60" i="30"/>
  <c r="EX60" i="30"/>
  <c r="EW60" i="30"/>
  <c r="EV60" i="30"/>
  <c r="EU60" i="30"/>
  <c r="ET60" i="30"/>
  <c r="ES60" i="30"/>
  <c r="ER60" i="30"/>
  <c r="EQ60" i="30"/>
  <c r="EP60" i="30"/>
  <c r="EO60" i="30"/>
  <c r="EN60" i="30"/>
  <c r="EM60" i="30"/>
  <c r="EL60" i="30"/>
  <c r="EK60" i="30"/>
  <c r="EJ60" i="30"/>
  <c r="EI60" i="30"/>
  <c r="EH60" i="30"/>
  <c r="EG60" i="30"/>
  <c r="EF60" i="30"/>
  <c r="EE60" i="30"/>
  <c r="ED60" i="30"/>
  <c r="EC60" i="30"/>
  <c r="EB60" i="30"/>
  <c r="EA60" i="30"/>
  <c r="DZ60" i="30"/>
  <c r="DY60" i="30"/>
  <c r="DX60" i="30"/>
  <c r="DW60" i="30"/>
  <c r="DV60" i="30"/>
  <c r="DU60" i="30"/>
  <c r="DT60" i="30"/>
  <c r="DS60" i="30"/>
  <c r="DR60" i="30"/>
  <c r="DQ60" i="30"/>
  <c r="DP60" i="30"/>
  <c r="DO60" i="30"/>
  <c r="DN60" i="30"/>
  <c r="DM60" i="30"/>
  <c r="DL60" i="30"/>
  <c r="DK60" i="30"/>
  <c r="DJ60" i="30"/>
  <c r="DI60" i="30"/>
  <c r="DH60" i="30"/>
  <c r="DG60" i="30"/>
  <c r="DF60" i="30"/>
  <c r="DE60" i="30"/>
  <c r="DD60" i="30"/>
  <c r="FB59" i="30"/>
  <c r="FA59" i="30"/>
  <c r="EZ59" i="30"/>
  <c r="EY59" i="30"/>
  <c r="EX59" i="30"/>
  <c r="EW59" i="30"/>
  <c r="EV59" i="30"/>
  <c r="EU59" i="30"/>
  <c r="ET59" i="30"/>
  <c r="ES59" i="30"/>
  <c r="ER59" i="30"/>
  <c r="EQ59" i="30"/>
  <c r="EP59" i="30"/>
  <c r="EO59" i="30"/>
  <c r="EN59" i="30"/>
  <c r="EM59" i="30"/>
  <c r="EL59" i="30"/>
  <c r="EK59" i="30"/>
  <c r="EJ59" i="30"/>
  <c r="EI59" i="30"/>
  <c r="EH59" i="30"/>
  <c r="EG59" i="30"/>
  <c r="EF59" i="30"/>
  <c r="EE59" i="30"/>
  <c r="ED59" i="30"/>
  <c r="EC59" i="30"/>
  <c r="EB59" i="30"/>
  <c r="EA59" i="30"/>
  <c r="DZ59" i="30"/>
  <c r="DY59" i="30"/>
  <c r="DX59" i="30"/>
  <c r="DW59" i="30"/>
  <c r="DV59" i="30"/>
  <c r="DU59" i="30"/>
  <c r="DT59" i="30"/>
  <c r="DS59" i="30"/>
  <c r="DR59" i="30"/>
  <c r="DQ59" i="30"/>
  <c r="DP59" i="30"/>
  <c r="DO59" i="30"/>
  <c r="DN59" i="30"/>
  <c r="DM59" i="30"/>
  <c r="DL59" i="30"/>
  <c r="DK59" i="30"/>
  <c r="DJ59" i="30"/>
  <c r="DI59" i="30"/>
  <c r="DH59" i="30"/>
  <c r="DG59" i="30"/>
  <c r="DF59" i="30"/>
  <c r="DE59" i="30"/>
  <c r="DD59" i="30"/>
  <c r="EI74" i="30" l="1"/>
  <c r="ER75" i="30"/>
  <c r="EO76" i="30"/>
  <c r="EF79" i="30"/>
  <c r="EO80" i="30"/>
  <c r="EL81" i="30"/>
  <c r="DW82" i="30"/>
  <c r="DZ85" i="30"/>
  <c r="DW86" i="30"/>
  <c r="EO88" i="30"/>
  <c r="ER91" i="30"/>
  <c r="EO92" i="30"/>
  <c r="EC96" i="30"/>
  <c r="EL97" i="30"/>
  <c r="EG71" i="30"/>
  <c r="ED72" i="30"/>
  <c r="EA73" i="30"/>
  <c r="EM73" i="30"/>
  <c r="EJ74" i="30"/>
  <c r="EG75" i="30"/>
  <c r="ED76" i="30"/>
  <c r="EP76" i="30"/>
  <c r="EA77" i="30"/>
  <c r="EM77" i="30"/>
  <c r="DX78" i="30"/>
  <c r="EJ78" i="30"/>
  <c r="EG79" i="30"/>
  <c r="ES79" i="30"/>
  <c r="ED80" i="30"/>
  <c r="EP80" i="30"/>
  <c r="EA81" i="30"/>
  <c r="EM81" i="30"/>
  <c r="DX82" i="30"/>
  <c r="EJ82" i="30"/>
  <c r="EG83" i="30"/>
  <c r="ES83" i="30"/>
  <c r="ED84" i="30"/>
  <c r="EP84" i="30"/>
  <c r="EA85" i="30"/>
  <c r="EM85" i="30"/>
  <c r="DX86" i="30"/>
  <c r="EJ86" i="30"/>
  <c r="EG87" i="30"/>
  <c r="ES87" i="30"/>
  <c r="ED88" i="30"/>
  <c r="EP88" i="30"/>
  <c r="EA89" i="30"/>
  <c r="EM89" i="30"/>
  <c r="DX90" i="30"/>
  <c r="EJ90" i="30"/>
  <c r="EG91" i="30"/>
  <c r="ES91" i="30"/>
  <c r="ED92" i="30"/>
  <c r="EP92" i="30"/>
  <c r="EA93" i="30"/>
  <c r="EM93" i="30"/>
  <c r="EJ94" i="30"/>
  <c r="EG95" i="30"/>
  <c r="ED96" i="30"/>
  <c r="EF75" i="30"/>
  <c r="DZ81" i="30"/>
  <c r="EI82" i="30"/>
  <c r="EF83" i="30"/>
  <c r="EO84" i="30"/>
  <c r="EU86" i="30"/>
  <c r="ER87" i="30"/>
  <c r="DZ93" i="30"/>
  <c r="EI94" i="30"/>
  <c r="EF95" i="30"/>
  <c r="EH71" i="30"/>
  <c r="EE72" i="30"/>
  <c r="EB73" i="30"/>
  <c r="EN73" i="30"/>
  <c r="DY74" i="30"/>
  <c r="EK74" i="30"/>
  <c r="EH75" i="30"/>
  <c r="EE76" i="30"/>
  <c r="EQ76" i="30"/>
  <c r="EB77" i="30"/>
  <c r="EN77" i="30"/>
  <c r="DY78" i="30"/>
  <c r="EK78" i="30"/>
  <c r="DV79" i="30"/>
  <c r="EH79" i="30"/>
  <c r="ET79" i="30"/>
  <c r="EE80" i="30"/>
  <c r="EQ80" i="30"/>
  <c r="EB81" i="30"/>
  <c r="EN81" i="30"/>
  <c r="DY82" i="30"/>
  <c r="EK82" i="30"/>
  <c r="DV83" i="30"/>
  <c r="EH83" i="30"/>
  <c r="ET83" i="30"/>
  <c r="EE84" i="30"/>
  <c r="EQ84" i="30"/>
  <c r="EB85" i="30"/>
  <c r="EN85" i="30"/>
  <c r="DY86" i="30"/>
  <c r="EK86" i="30"/>
  <c r="DV87" i="30"/>
  <c r="EH87" i="30"/>
  <c r="ET87" i="30"/>
  <c r="EE88" i="30"/>
  <c r="EQ88" i="30"/>
  <c r="EB89" i="30"/>
  <c r="EN89" i="30"/>
  <c r="DY90" i="30"/>
  <c r="EK90" i="30"/>
  <c r="EH91" i="30"/>
  <c r="ET91" i="30"/>
  <c r="EE92" i="30"/>
  <c r="EQ92" i="30"/>
  <c r="EB93" i="30"/>
  <c r="EN93" i="30"/>
  <c r="DY94" i="30"/>
  <c r="EK94" i="30"/>
  <c r="EH95" i="30"/>
  <c r="EE96" i="30"/>
  <c r="EC72" i="30"/>
  <c r="EC76" i="30"/>
  <c r="EL77" i="30"/>
  <c r="EI78" i="30"/>
  <c r="ER79" i="30"/>
  <c r="EC84" i="30"/>
  <c r="EC88" i="30"/>
  <c r="DZ89" i="30"/>
  <c r="EI90" i="30"/>
  <c r="EC92" i="30"/>
  <c r="EI71" i="30"/>
  <c r="EF72" i="30"/>
  <c r="EC73" i="30"/>
  <c r="EO73" i="30"/>
  <c r="DZ74" i="30"/>
  <c r="EL74" i="30"/>
  <c r="EI75" i="30"/>
  <c r="EF76" i="30"/>
  <c r="ER76" i="30"/>
  <c r="EC77" i="30"/>
  <c r="EO77" i="30"/>
  <c r="DZ78" i="30"/>
  <c r="EL78" i="30"/>
  <c r="DW79" i="30"/>
  <c r="EI79" i="30"/>
  <c r="EU79" i="30"/>
  <c r="EF80" i="30"/>
  <c r="ER80" i="30"/>
  <c r="EC81" i="30"/>
  <c r="EO81" i="30"/>
  <c r="DZ82" i="30"/>
  <c r="EL82" i="30"/>
  <c r="DW83" i="30"/>
  <c r="EI83" i="30"/>
  <c r="EU83" i="30"/>
  <c r="EF84" i="30"/>
  <c r="ER84" i="30"/>
  <c r="EC85" i="30"/>
  <c r="EO85" i="30"/>
  <c r="DZ86" i="30"/>
  <c r="EL86" i="30"/>
  <c r="DW87" i="30"/>
  <c r="EI87" i="30"/>
  <c r="EU87" i="30"/>
  <c r="EF88" i="30"/>
  <c r="ER88" i="30"/>
  <c r="EC89" i="30"/>
  <c r="EO89" i="30"/>
  <c r="DZ90" i="30"/>
  <c r="EL90" i="30"/>
  <c r="DW91" i="30"/>
  <c r="EI91" i="30"/>
  <c r="EF92" i="30"/>
  <c r="ER92" i="30"/>
  <c r="EC93" i="30"/>
  <c r="EO93" i="30"/>
  <c r="DZ94" i="30"/>
  <c r="EL94" i="30"/>
  <c r="EI95" i="30"/>
  <c r="EF96" i="30"/>
  <c r="EL73" i="30"/>
  <c r="DZ77" i="30"/>
  <c r="EU82" i="30"/>
  <c r="EL85" i="30"/>
  <c r="EL89" i="30"/>
  <c r="EL93" i="30"/>
  <c r="EJ71" i="30"/>
  <c r="EG72" i="30"/>
  <c r="ED73" i="30"/>
  <c r="EP73" i="30"/>
  <c r="EA74" i="30"/>
  <c r="EM74" i="30"/>
  <c r="EJ75" i="30"/>
  <c r="EG76" i="30"/>
  <c r="ES76" i="30"/>
  <c r="ED77" i="30"/>
  <c r="EP77" i="30"/>
  <c r="EA78" i="30"/>
  <c r="EM78" i="30"/>
  <c r="DX79" i="30"/>
  <c r="EJ79" i="30"/>
  <c r="EG80" i="30"/>
  <c r="ES80" i="30"/>
  <c r="ED81" i="30"/>
  <c r="EP81" i="30"/>
  <c r="EA82" i="30"/>
  <c r="EM82" i="30"/>
  <c r="DX83" i="30"/>
  <c r="EJ83" i="30"/>
  <c r="EV83" i="30"/>
  <c r="DU84" i="30"/>
  <c r="EG84" i="30"/>
  <c r="ES84" i="30"/>
  <c r="ED85" i="30"/>
  <c r="EP85" i="30"/>
  <c r="EA86" i="30"/>
  <c r="EM86" i="30"/>
  <c r="DX87" i="30"/>
  <c r="EJ87" i="30"/>
  <c r="EG88" i="30"/>
  <c r="ES88" i="30"/>
  <c r="ED89" i="30"/>
  <c r="EP89" i="30"/>
  <c r="EA90" i="30"/>
  <c r="EM90" i="30"/>
  <c r="DX91" i="30"/>
  <c r="EJ91" i="30"/>
  <c r="EG92" i="30"/>
  <c r="ES92" i="30"/>
  <c r="ED93" i="30"/>
  <c r="EP93" i="30"/>
  <c r="EA94" i="30"/>
  <c r="EM94" i="30"/>
  <c r="EJ95" i="30"/>
  <c r="EG96" i="30"/>
  <c r="ED97" i="30"/>
  <c r="EF71" i="30"/>
  <c r="DW78" i="30"/>
  <c r="EC80" i="30"/>
  <c r="ER83" i="30"/>
  <c r="EI86" i="30"/>
  <c r="EF87" i="30"/>
  <c r="DW90" i="30"/>
  <c r="EF91" i="30"/>
  <c r="EK71" i="30"/>
  <c r="EH72" i="30"/>
  <c r="EE73" i="30"/>
  <c r="EB74" i="30"/>
  <c r="EN74" i="30"/>
  <c r="DY75" i="30"/>
  <c r="EK75" i="30"/>
  <c r="EH76" i="30"/>
  <c r="EE77" i="30"/>
  <c r="EQ77" i="30"/>
  <c r="EB78" i="30"/>
  <c r="EN78" i="30"/>
  <c r="DY79" i="30"/>
  <c r="EK79" i="30"/>
  <c r="DV80" i="30"/>
  <c r="EH80" i="30"/>
  <c r="ET80" i="30"/>
  <c r="EE81" i="30"/>
  <c r="EQ81" i="30"/>
  <c r="EB82" i="30"/>
  <c r="EN82" i="30"/>
  <c r="DY83" i="30"/>
  <c r="EK83" i="30"/>
  <c r="DV84" i="30"/>
  <c r="EH84" i="30"/>
  <c r="ET84" i="30"/>
  <c r="EE85" i="30"/>
  <c r="EQ85" i="30"/>
  <c r="EB86" i="30"/>
  <c r="EN86" i="30"/>
  <c r="DY87" i="30"/>
  <c r="EK87" i="30"/>
  <c r="DV88" i="30"/>
  <c r="EH88" i="30"/>
  <c r="ET88" i="30"/>
  <c r="EE89" i="30"/>
  <c r="EQ89" i="30"/>
  <c r="EB90" i="30"/>
  <c r="EN90" i="30"/>
  <c r="DY91" i="30"/>
  <c r="EK91" i="30"/>
  <c r="EH92" i="30"/>
  <c r="EE93" i="30"/>
  <c r="EQ93" i="30"/>
  <c r="EB94" i="30"/>
  <c r="EN94" i="30"/>
  <c r="EK95" i="30"/>
  <c r="EH96" i="30"/>
  <c r="EE97" i="30"/>
  <c r="EF73" i="30"/>
  <c r="EO74" i="30"/>
  <c r="EF77" i="30"/>
  <c r="EF81" i="30"/>
  <c r="DW84" i="30"/>
  <c r="EC86" i="30"/>
  <c r="EF89" i="30"/>
  <c r="EO90" i="30"/>
  <c r="EL95" i="30"/>
  <c r="EJ72" i="30"/>
  <c r="EG73" i="30"/>
  <c r="ED74" i="30"/>
  <c r="EP74" i="30"/>
  <c r="EA75" i="30"/>
  <c r="EM75" i="30"/>
  <c r="DX76" i="30"/>
  <c r="EJ76" i="30"/>
  <c r="EG77" i="30"/>
  <c r="ES77" i="30"/>
  <c r="ED78" i="30"/>
  <c r="EP78" i="30"/>
  <c r="EA79" i="30"/>
  <c r="EM79" i="30"/>
  <c r="DX80" i="30"/>
  <c r="EJ80" i="30"/>
  <c r="EG81" i="30"/>
  <c r="ES81" i="30"/>
  <c r="ED82" i="30"/>
  <c r="EP82" i="30"/>
  <c r="EA83" i="30"/>
  <c r="EM83" i="30"/>
  <c r="DX84" i="30"/>
  <c r="EJ84" i="30"/>
  <c r="EV84" i="30"/>
  <c r="EG85" i="30"/>
  <c r="ES85" i="30"/>
  <c r="ED86" i="30"/>
  <c r="EP86" i="30"/>
  <c r="EA87" i="30"/>
  <c r="EM87" i="30"/>
  <c r="DX88" i="30"/>
  <c r="EJ88" i="30"/>
  <c r="EG89" i="30"/>
  <c r="ES89" i="30"/>
  <c r="ED90" i="30"/>
  <c r="EP90" i="30"/>
  <c r="EA91" i="30"/>
  <c r="EM91" i="30"/>
  <c r="DX92" i="30"/>
  <c r="EJ92" i="30"/>
  <c r="EG93" i="30"/>
  <c r="ED94" i="30"/>
  <c r="EP94" i="30"/>
  <c r="EA95" i="30"/>
  <c r="EM95" i="30"/>
  <c r="EJ96" i="30"/>
  <c r="EG97" i="30"/>
  <c r="ER77" i="30"/>
  <c r="EO78" i="30"/>
  <c r="EL79" i="30"/>
  <c r="EU80" i="30"/>
  <c r="EU84" i="30"/>
  <c r="ER85" i="30"/>
  <c r="EO86" i="30"/>
  <c r="EL87" i="30"/>
  <c r="EU88" i="30"/>
  <c r="EC90" i="30"/>
  <c r="EC94" i="30"/>
  <c r="EK72" i="30"/>
  <c r="EH73" i="30"/>
  <c r="EE74" i="30"/>
  <c r="EQ74" i="30"/>
  <c r="EB75" i="30"/>
  <c r="EN75" i="30"/>
  <c r="DY76" i="30"/>
  <c r="EK76" i="30"/>
  <c r="EH77" i="30"/>
  <c r="ET77" i="30"/>
  <c r="EE78" i="30"/>
  <c r="EQ78" i="30"/>
  <c r="EB79" i="30"/>
  <c r="EN79" i="30"/>
  <c r="DY80" i="30"/>
  <c r="EK80" i="30"/>
  <c r="DV81" i="30"/>
  <c r="EH81" i="30"/>
  <c r="ET81" i="30"/>
  <c r="EE82" i="30"/>
  <c r="EQ82" i="30"/>
  <c r="EB83" i="30"/>
  <c r="EN83" i="30"/>
  <c r="DY84" i="30"/>
  <c r="EK84" i="30"/>
  <c r="DV85" i="30"/>
  <c r="EH85" i="30"/>
  <c r="ET85" i="30"/>
  <c r="EE86" i="30"/>
  <c r="EQ86" i="30"/>
  <c r="EB87" i="30"/>
  <c r="EN87" i="30"/>
  <c r="DY88" i="30"/>
  <c r="EK88" i="30"/>
  <c r="DV89" i="30"/>
  <c r="EH89" i="30"/>
  <c r="ET89" i="30"/>
  <c r="EE90" i="30"/>
  <c r="EQ90" i="30"/>
  <c r="EB91" i="30"/>
  <c r="EN91" i="30"/>
  <c r="DY92" i="30"/>
  <c r="EK92" i="30"/>
  <c r="EH93" i="30"/>
  <c r="EE94" i="30"/>
  <c r="EQ94" i="30"/>
  <c r="EB95" i="30"/>
  <c r="EN95" i="30"/>
  <c r="EK96" i="30"/>
  <c r="EH97" i="30"/>
  <c r="EL71" i="30"/>
  <c r="EC74" i="30"/>
  <c r="EL75" i="30"/>
  <c r="EI76" i="30"/>
  <c r="DZ79" i="30"/>
  <c r="DW80" i="30"/>
  <c r="EC82" i="30"/>
  <c r="EL83" i="30"/>
  <c r="EF85" i="30"/>
  <c r="DW88" i="30"/>
  <c r="ER89" i="30"/>
  <c r="DZ91" i="30"/>
  <c r="EI92" i="30"/>
  <c r="EF93" i="30"/>
  <c r="EO94" i="30"/>
  <c r="EL72" i="30"/>
  <c r="EI73" i="30"/>
  <c r="EF74" i="30"/>
  <c r="EC75" i="30"/>
  <c r="EO75" i="30"/>
  <c r="DZ76" i="30"/>
  <c r="EL76" i="30"/>
  <c r="DW77" i="30"/>
  <c r="EI77" i="30"/>
  <c r="EF78" i="30"/>
  <c r="ER78" i="30"/>
  <c r="EC79" i="30"/>
  <c r="EO79" i="30"/>
  <c r="DZ80" i="30"/>
  <c r="EL80" i="30"/>
  <c r="DW81" i="30"/>
  <c r="EI81" i="30"/>
  <c r="EU81" i="30"/>
  <c r="EF82" i="30"/>
  <c r="ER82" i="30"/>
  <c r="EC83" i="30"/>
  <c r="EO83" i="30"/>
  <c r="DZ84" i="30"/>
  <c r="EL84" i="30"/>
  <c r="DW85" i="30"/>
  <c r="EI85" i="30"/>
  <c r="EU85" i="30"/>
  <c r="EF86" i="30"/>
  <c r="ER86" i="30"/>
  <c r="EC87" i="30"/>
  <c r="EO87" i="30"/>
  <c r="DZ88" i="30"/>
  <c r="EL88" i="30"/>
  <c r="DW89" i="30"/>
  <c r="EI89" i="30"/>
  <c r="EU89" i="30"/>
  <c r="EF90" i="30"/>
  <c r="ER90" i="30"/>
  <c r="EC91" i="30"/>
  <c r="EO91" i="30"/>
  <c r="DZ92" i="30"/>
  <c r="EL92" i="30"/>
  <c r="EI93" i="30"/>
  <c r="EF94" i="30"/>
  <c r="EC95" i="30"/>
  <c r="EO95" i="30"/>
  <c r="EL96" i="30"/>
  <c r="EI97" i="30"/>
  <c r="DZ75" i="30"/>
  <c r="EI80" i="30"/>
  <c r="ER81" i="30"/>
  <c r="EO82" i="30"/>
  <c r="DZ87" i="30"/>
  <c r="EI88" i="30"/>
  <c r="ER93" i="30"/>
  <c r="EI96" i="30"/>
  <c r="ED71" i="30"/>
  <c r="EM72" i="30"/>
  <c r="EJ73" i="30"/>
  <c r="EG74" i="30"/>
  <c r="ED75" i="30"/>
  <c r="EP75" i="30"/>
  <c r="EA76" i="30"/>
  <c r="EM76" i="30"/>
  <c r="DX77" i="30"/>
  <c r="EJ77" i="30"/>
  <c r="EG78" i="30"/>
  <c r="ES78" i="30"/>
  <c r="ED79" i="30"/>
  <c r="EP79" i="30"/>
  <c r="EA80" i="30"/>
  <c r="EM80" i="30"/>
  <c r="DX81" i="30"/>
  <c r="EJ81" i="30"/>
  <c r="EG82" i="30"/>
  <c r="ES82" i="30"/>
  <c r="ED83" i="30"/>
  <c r="EP83" i="30"/>
  <c r="EA84" i="30"/>
  <c r="EM84" i="30"/>
  <c r="DX85" i="30"/>
  <c r="EJ85" i="30"/>
  <c r="EV85" i="30"/>
  <c r="EG86" i="30"/>
  <c r="ES86" i="30"/>
  <c r="ED87" i="30"/>
  <c r="EP87" i="30"/>
  <c r="EA88" i="30"/>
  <c r="EM88" i="30"/>
  <c r="DX89" i="30"/>
  <c r="EJ89" i="30"/>
  <c r="EG90" i="30"/>
  <c r="ES90" i="30"/>
  <c r="ED91" i="30"/>
  <c r="EP91" i="30"/>
  <c r="EA92" i="30"/>
  <c r="EM92" i="30"/>
  <c r="EJ93" i="30"/>
  <c r="EG94" i="30"/>
  <c r="ED95" i="30"/>
  <c r="EP95" i="30"/>
  <c r="EM96" i="30"/>
  <c r="EJ97" i="30"/>
  <c r="EI72" i="30"/>
  <c r="EC78" i="30"/>
  <c r="DZ83" i="30"/>
  <c r="EI84" i="30"/>
  <c r="EL91" i="30"/>
  <c r="EF97" i="30"/>
  <c r="EE71" i="30"/>
  <c r="EB72" i="30"/>
  <c r="EN72" i="30"/>
  <c r="EK73" i="30"/>
  <c r="EH74" i="30"/>
  <c r="EE75" i="30"/>
  <c r="EQ75" i="30"/>
  <c r="EB76" i="30"/>
  <c r="EN76" i="30"/>
  <c r="DY77" i="30"/>
  <c r="EK77" i="30"/>
  <c r="EH78" i="30"/>
  <c r="ET78" i="30"/>
  <c r="EE79" i="30"/>
  <c r="EQ79" i="30"/>
  <c r="EB80" i="30"/>
  <c r="EN80" i="30"/>
  <c r="DY81" i="30"/>
  <c r="EK81" i="30"/>
  <c r="DV82" i="30"/>
  <c r="EH82" i="30"/>
  <c r="ET82" i="30"/>
  <c r="EE83" i="30"/>
  <c r="EQ83" i="30"/>
  <c r="EB84" i="30"/>
  <c r="EN84" i="30"/>
  <c r="DY85" i="30"/>
  <c r="EK85" i="30"/>
  <c r="DV86" i="30"/>
  <c r="EH86" i="30"/>
  <c r="ET86" i="30"/>
  <c r="EE87" i="30"/>
  <c r="EQ87" i="30"/>
  <c r="EB88" i="30"/>
  <c r="EN88" i="30"/>
  <c r="DY89" i="30"/>
  <c r="EK89" i="30"/>
  <c r="EH90" i="30"/>
  <c r="ET90" i="30"/>
  <c r="EE91" i="30"/>
  <c r="EQ91" i="30"/>
  <c r="EB92" i="30"/>
  <c r="EN92" i="30"/>
  <c r="DY93" i="30"/>
  <c r="EK93" i="30"/>
  <c r="EH94" i="30"/>
  <c r="EE95" i="30"/>
  <c r="EB96" i="30"/>
  <c r="EN96" i="30"/>
  <c r="B2" i="31"/>
  <c r="AR45" i="29" l="1"/>
  <c r="AR44" i="29"/>
  <c r="AR43" i="29"/>
  <c r="AR42" i="29"/>
  <c r="AR41" i="29"/>
  <c r="AR40" i="29"/>
  <c r="AR39" i="29"/>
  <c r="AR38" i="29"/>
  <c r="AR37" i="29"/>
  <c r="AR36" i="29"/>
  <c r="AR35" i="29"/>
  <c r="AR34" i="29"/>
  <c r="AR33" i="29"/>
  <c r="AR32" i="29"/>
  <c r="AR31" i="29"/>
  <c r="AR30" i="29"/>
  <c r="AR29" i="29"/>
  <c r="AR28" i="29"/>
  <c r="AR27" i="29"/>
  <c r="AR26" i="29"/>
  <c r="AR25" i="29"/>
  <c r="AR24" i="29"/>
  <c r="AR23" i="29"/>
  <c r="AR22" i="29"/>
  <c r="AR21" i="29"/>
  <c r="AR20" i="29"/>
  <c r="AR19" i="29"/>
  <c r="AR18" i="29"/>
  <c r="AR17" i="29"/>
  <c r="AR16" i="29"/>
  <c r="AR15" i="29"/>
  <c r="AR14" i="29"/>
  <c r="AR13" i="29"/>
  <c r="AR12" i="29"/>
  <c r="AR11" i="29"/>
  <c r="AR10" i="29"/>
  <c r="AU10" i="29"/>
  <c r="AU11" i="29" s="1"/>
  <c r="AU12" i="29" s="1"/>
  <c r="AU13" i="29" s="1"/>
  <c r="AU14" i="29" s="1"/>
  <c r="AU15" i="29" s="1"/>
  <c r="AU16" i="29" s="1"/>
  <c r="AU17" i="29" s="1"/>
  <c r="AU18" i="29" s="1"/>
  <c r="AU19" i="29" s="1"/>
  <c r="AU20" i="29" s="1"/>
  <c r="AU21" i="29" s="1"/>
  <c r="AU22" i="29" s="1"/>
  <c r="AU23" i="29" s="1"/>
  <c r="AU24" i="29" s="1"/>
  <c r="AU25" i="29" s="1"/>
  <c r="AU26" i="29" s="1"/>
  <c r="AU27" i="29" s="1"/>
  <c r="AU28" i="29" s="1"/>
  <c r="AU29" i="29" s="1"/>
  <c r="AU30" i="29" s="1"/>
  <c r="AU31" i="29" s="1"/>
  <c r="AU32" i="29" s="1"/>
  <c r="AU33" i="29" s="1"/>
  <c r="AU34" i="29" s="1"/>
  <c r="AU35" i="29" s="1"/>
  <c r="AU36" i="29" s="1"/>
  <c r="AU37" i="29" s="1"/>
  <c r="AU38" i="29" s="1"/>
  <c r="AU39" i="29" s="1"/>
  <c r="AU40" i="29" s="1"/>
  <c r="AU41" i="29" s="1"/>
  <c r="AU42" i="29" s="1"/>
  <c r="AU43" i="29" s="1"/>
  <c r="AU44" i="29" s="1"/>
  <c r="AU45" i="29" s="1"/>
  <c r="AU46" i="29" s="1"/>
  <c r="AT9" i="29" a="1"/>
  <c r="AT9" i="29" s="1"/>
  <c r="AR9" i="29" s="1"/>
  <c r="AQ9" i="29" a="1"/>
  <c r="AQ9" i="29" s="1"/>
  <c r="AT44" i="29" l="1"/>
  <c r="AT31" i="29"/>
  <c r="AT14" i="29"/>
  <c r="AT20" i="29"/>
  <c r="AT42" i="29"/>
  <c r="AT18" i="29"/>
  <c r="AT29" i="29"/>
  <c r="AT40" i="29"/>
  <c r="AT39" i="29"/>
  <c r="AT13" i="29"/>
  <c r="AT32" i="29"/>
  <c r="AT38" i="29"/>
  <c r="AT19" i="29"/>
  <c r="AT41" i="29"/>
  <c r="AT28" i="29"/>
  <c r="AT26" i="29"/>
  <c r="AT37" i="29"/>
  <c r="AT12" i="29"/>
  <c r="AT35" i="29"/>
  <c r="AT23" i="29"/>
  <c r="AT11" i="29"/>
  <c r="AT30" i="29"/>
  <c r="AT16" i="29"/>
  <c r="AT15" i="29"/>
  <c r="AT25" i="29"/>
  <c r="AT24" i="29"/>
  <c r="AT46" i="29"/>
  <c r="AR46" i="29" s="1"/>
  <c r="AT34" i="29"/>
  <c r="AT22" i="29"/>
  <c r="AT10" i="29"/>
  <c r="AT43" i="29"/>
  <c r="AT17" i="29"/>
  <c r="AT27" i="29"/>
  <c r="AT36" i="29"/>
  <c r="AT45" i="29"/>
  <c r="AT33" i="29"/>
  <c r="AT21" i="29"/>
  <c r="AQ32" i="29"/>
  <c r="AQ42" i="29"/>
  <c r="AQ14" i="29"/>
  <c r="AQ29" i="29"/>
  <c r="AQ44" i="29"/>
  <c r="AQ31" i="29"/>
  <c r="AQ41" i="29"/>
  <c r="AQ16" i="29"/>
  <c r="AQ27" i="29"/>
  <c r="AQ26" i="29"/>
  <c r="AQ13" i="29"/>
  <c r="AQ36" i="29"/>
  <c r="AQ24" i="29"/>
  <c r="AQ12" i="29"/>
  <c r="AQ19" i="29"/>
  <c r="AQ17" i="29"/>
  <c r="AQ15" i="29"/>
  <c r="AQ25" i="29"/>
  <c r="AQ35" i="29"/>
  <c r="AQ23" i="29"/>
  <c r="AQ11" i="29"/>
  <c r="AQ43" i="29"/>
  <c r="AQ30" i="29"/>
  <c r="AQ40" i="29"/>
  <c r="AQ39" i="29"/>
  <c r="AQ38" i="29"/>
  <c r="AQ46" i="29"/>
  <c r="AQ34" i="29"/>
  <c r="AQ22" i="29"/>
  <c r="AQ10" i="29"/>
  <c r="AQ20" i="29"/>
  <c r="AQ18" i="29"/>
  <c r="AQ28" i="29"/>
  <c r="AQ37" i="29"/>
  <c r="AQ45" i="29"/>
  <c r="AQ33" i="29"/>
  <c r="AQ21" i="29"/>
  <c r="AP10" i="29" l="1"/>
  <c r="AP11" i="29" s="1"/>
  <c r="AP12" i="29" s="1"/>
  <c r="AP13" i="29" s="1"/>
  <c r="AP14" i="29" s="1"/>
  <c r="AP15" i="29" s="1"/>
  <c r="AP16" i="29" s="1"/>
  <c r="AP17" i="29" s="1"/>
  <c r="AP18" i="29" s="1"/>
  <c r="AP19" i="29" s="1"/>
  <c r="AP20" i="29" s="1"/>
  <c r="AP21" i="29" s="1"/>
  <c r="AP22" i="29" s="1"/>
  <c r="AP23" i="29" s="1"/>
  <c r="AP24" i="29" s="1"/>
  <c r="AP25" i="29" s="1"/>
  <c r="AP26" i="29" s="1"/>
  <c r="AP27" i="29" s="1"/>
  <c r="AP28" i="29" s="1"/>
  <c r="AP29" i="29" s="1"/>
  <c r="AP30" i="29" s="1"/>
  <c r="AP31" i="29" s="1"/>
  <c r="AP32" i="29" s="1"/>
  <c r="AP33" i="29" s="1"/>
  <c r="AP34" i="29" s="1"/>
  <c r="AP35" i="29" s="1"/>
  <c r="AP36" i="29" s="1"/>
  <c r="AP37" i="29" s="1"/>
  <c r="AP38" i="29" s="1"/>
  <c r="AP39" i="29" s="1"/>
  <c r="AP40" i="29" s="1"/>
  <c r="AP41" i="29" s="1"/>
  <c r="AP42" i="29" s="1"/>
  <c r="AP43" i="29" s="1"/>
  <c r="AP44" i="29" s="1"/>
  <c r="AP45" i="29" s="1"/>
  <c r="AP46" i="29" s="1"/>
  <c r="BK4" i="29"/>
  <c r="BK1317" i="29"/>
  <c r="BK1316" i="29"/>
  <c r="BK1315" i="29"/>
  <c r="BK1314" i="29"/>
  <c r="BK1313" i="29"/>
  <c r="BK1312" i="29"/>
  <c r="BK1311" i="29"/>
  <c r="BK1310" i="29"/>
  <c r="BK1309" i="29"/>
  <c r="BK1308" i="29"/>
  <c r="BK1307" i="29"/>
  <c r="BK1306" i="29"/>
  <c r="BK1305" i="29"/>
  <c r="BK1304" i="29"/>
  <c r="BK1303" i="29"/>
  <c r="BK1302" i="29"/>
  <c r="BK1301" i="29"/>
  <c r="BK1300" i="29"/>
  <c r="BK1299" i="29"/>
  <c r="BK1298" i="29"/>
  <c r="BK1297" i="29"/>
  <c r="BK1296" i="29"/>
  <c r="BK1295" i="29"/>
  <c r="BK1294" i="29"/>
  <c r="BK1293" i="29"/>
  <c r="BK1292" i="29"/>
  <c r="BK1291" i="29"/>
  <c r="BK1290" i="29"/>
  <c r="BK1289" i="29"/>
  <c r="BK1288" i="29"/>
  <c r="BK1287" i="29"/>
  <c r="BK1286" i="29"/>
  <c r="BK1285" i="29"/>
  <c r="BK1284" i="29"/>
  <c r="BK1283" i="29"/>
  <c r="BK1282" i="29"/>
  <c r="BK1281" i="29"/>
  <c r="BK1280" i="29"/>
  <c r="BK1279" i="29"/>
  <c r="BK1278" i="29"/>
  <c r="BK1277" i="29"/>
  <c r="BK1276" i="29"/>
  <c r="BK1275" i="29"/>
  <c r="BK1274" i="29"/>
  <c r="BK1273" i="29"/>
  <c r="BK1272" i="29"/>
  <c r="BK1271" i="29"/>
  <c r="BK1270" i="29"/>
  <c r="BK1269" i="29"/>
  <c r="BK1268" i="29"/>
  <c r="BK1267" i="29"/>
  <c r="BK1266" i="29"/>
  <c r="BK1265" i="29"/>
  <c r="BK1264" i="29"/>
  <c r="BK1263" i="29"/>
  <c r="BK1262" i="29"/>
  <c r="BK1261" i="29"/>
  <c r="BK1260" i="29"/>
  <c r="BK1259" i="29"/>
  <c r="BK1258" i="29"/>
  <c r="BK1257" i="29"/>
  <c r="BK1256" i="29"/>
  <c r="BK1255" i="29"/>
  <c r="BK1254" i="29"/>
  <c r="BK1253" i="29"/>
  <c r="BK1252" i="29"/>
  <c r="BK1251" i="29"/>
  <c r="BK1250" i="29"/>
  <c r="BK1249" i="29"/>
  <c r="BK1248" i="29"/>
  <c r="BK1247" i="29"/>
  <c r="BK1246" i="29"/>
  <c r="BK1245" i="29"/>
  <c r="BK1244" i="29"/>
  <c r="BK1243" i="29"/>
  <c r="BK1242" i="29"/>
  <c r="BK1241" i="29"/>
  <c r="BK1240" i="29"/>
  <c r="BK1239" i="29"/>
  <c r="BK1238" i="29"/>
  <c r="BK1237" i="29"/>
  <c r="BK1236" i="29"/>
  <c r="BK1235" i="29"/>
  <c r="BK1234" i="29"/>
  <c r="BK1233" i="29"/>
  <c r="BK1232" i="29"/>
  <c r="BK1231" i="29"/>
  <c r="BK1230" i="29"/>
  <c r="BK1229" i="29"/>
  <c r="BK1228" i="29"/>
  <c r="BK1227" i="29"/>
  <c r="BK1226" i="29"/>
  <c r="BK1225" i="29"/>
  <c r="BK1224" i="29"/>
  <c r="BK1223" i="29"/>
  <c r="BK1222" i="29"/>
  <c r="BK1221" i="29"/>
  <c r="BK1220" i="29"/>
  <c r="BK1219" i="29"/>
  <c r="BK1218" i="29"/>
  <c r="BK1217" i="29"/>
  <c r="BK1216" i="29"/>
  <c r="BK1215" i="29"/>
  <c r="BK1214" i="29"/>
  <c r="BK1213" i="29"/>
  <c r="BK1212" i="29"/>
  <c r="BK1211" i="29"/>
  <c r="BK1210" i="29"/>
  <c r="BK1209" i="29"/>
  <c r="BK1208" i="29"/>
  <c r="BK1207" i="29"/>
  <c r="BK1206" i="29"/>
  <c r="BK1205" i="29"/>
  <c r="BK1204" i="29"/>
  <c r="BK1203" i="29"/>
  <c r="BK1202" i="29"/>
  <c r="BK1201" i="29"/>
  <c r="BK1200" i="29"/>
  <c r="BK1199" i="29"/>
  <c r="BK1198" i="29"/>
  <c r="BK1197" i="29"/>
  <c r="BK1196" i="29"/>
  <c r="BK1195" i="29"/>
  <c r="BK1194" i="29"/>
  <c r="BK1193" i="29"/>
  <c r="BK1192" i="29"/>
  <c r="BK1191" i="29"/>
  <c r="BK1190" i="29"/>
  <c r="BK1189" i="29"/>
  <c r="BK1188" i="29"/>
  <c r="BK1187" i="29"/>
  <c r="BK1186" i="29"/>
  <c r="BK1185" i="29"/>
  <c r="BK1184" i="29"/>
  <c r="BK1183" i="29"/>
  <c r="BK1182" i="29"/>
  <c r="BK1181" i="29"/>
  <c r="BK1180" i="29"/>
  <c r="BK1179" i="29"/>
  <c r="BK1178" i="29"/>
  <c r="BK1177" i="29"/>
  <c r="BK1176" i="29"/>
  <c r="BK1175" i="29"/>
  <c r="BK1174" i="29"/>
  <c r="BK1173" i="29"/>
  <c r="BK1172" i="29"/>
  <c r="BK1171" i="29"/>
  <c r="BK1170" i="29"/>
  <c r="BK1169" i="29"/>
  <c r="BK1168" i="29"/>
  <c r="BK1167" i="29"/>
  <c r="BK1166" i="29"/>
  <c r="BK1165" i="29"/>
  <c r="BK1164" i="29"/>
  <c r="BK1163" i="29"/>
  <c r="BK1162" i="29"/>
  <c r="BK1161" i="29"/>
  <c r="BK1160" i="29"/>
  <c r="BK1159" i="29"/>
  <c r="BK1158" i="29"/>
  <c r="BK1157" i="29"/>
  <c r="BK1156" i="29"/>
  <c r="BK1155" i="29"/>
  <c r="BK1154" i="29"/>
  <c r="BK1153" i="29"/>
  <c r="BK1152" i="29"/>
  <c r="BK1151" i="29"/>
  <c r="BK1150" i="29"/>
  <c r="BK1149" i="29"/>
  <c r="BK1148" i="29"/>
  <c r="BK1147" i="29"/>
  <c r="BK1146" i="29"/>
  <c r="BK1145" i="29"/>
  <c r="BK1144" i="29"/>
  <c r="BK1143" i="29"/>
  <c r="BK1142" i="29"/>
  <c r="BK1141" i="29"/>
  <c r="BK1140" i="29"/>
  <c r="BK1139" i="29"/>
  <c r="BK1138" i="29"/>
  <c r="BK1137" i="29"/>
  <c r="BK1136" i="29"/>
  <c r="BK1135" i="29"/>
  <c r="BK1134" i="29"/>
  <c r="BK1133" i="29"/>
  <c r="BK1132" i="29"/>
  <c r="BK1131" i="29"/>
  <c r="BK1130" i="29"/>
  <c r="BK1129" i="29"/>
  <c r="BK1128" i="29"/>
  <c r="BK1127" i="29"/>
  <c r="BK1126" i="29"/>
  <c r="BK1125" i="29"/>
  <c r="BK1124" i="29"/>
  <c r="BK1123" i="29"/>
  <c r="BK1122" i="29"/>
  <c r="BK1121" i="29"/>
  <c r="BK1120" i="29"/>
  <c r="BK1119" i="29"/>
  <c r="BK1118" i="29"/>
  <c r="BK1117" i="29"/>
  <c r="BK1116" i="29"/>
  <c r="BK1115" i="29"/>
  <c r="BK1114" i="29"/>
  <c r="BK1113" i="29"/>
  <c r="BK1112" i="29"/>
  <c r="BK1111" i="29"/>
  <c r="BK1110" i="29"/>
  <c r="BK1109" i="29"/>
  <c r="BK1108" i="29"/>
  <c r="BK1107" i="29"/>
  <c r="BK1106" i="29"/>
  <c r="BK1105" i="29"/>
  <c r="BK1104" i="29"/>
  <c r="BK1103" i="29"/>
  <c r="BK1102" i="29"/>
  <c r="BK1101" i="29"/>
  <c r="BK1100" i="29"/>
  <c r="BK1099" i="29"/>
  <c r="BK1098" i="29"/>
  <c r="BK1097" i="29"/>
  <c r="BK1096" i="29"/>
  <c r="BK1095" i="29"/>
  <c r="BK1094" i="29"/>
  <c r="BK1093" i="29"/>
  <c r="BK1092" i="29"/>
  <c r="BK1091" i="29"/>
  <c r="BK1090" i="29"/>
  <c r="BK1089" i="29"/>
  <c r="BK1088" i="29"/>
  <c r="BK1087" i="29"/>
  <c r="BK1086" i="29"/>
  <c r="BK1085" i="29"/>
  <c r="BK1084" i="29"/>
  <c r="BK1083" i="29"/>
  <c r="BK1082" i="29"/>
  <c r="BK1081" i="29"/>
  <c r="BK1080" i="29"/>
  <c r="BK1079" i="29"/>
  <c r="BK1078" i="29"/>
  <c r="BK1077" i="29"/>
  <c r="BK1076" i="29"/>
  <c r="BK1075" i="29"/>
  <c r="BK1074" i="29"/>
  <c r="BK1073" i="29"/>
  <c r="BK1072" i="29"/>
  <c r="BK1071" i="29"/>
  <c r="BK1070" i="29"/>
  <c r="BK1069" i="29"/>
  <c r="BK1068" i="29"/>
  <c r="BK1067" i="29"/>
  <c r="BK1066" i="29"/>
  <c r="BK1065" i="29"/>
  <c r="BK1064" i="29"/>
  <c r="BK1063" i="29"/>
  <c r="BK1062" i="29"/>
  <c r="BK1061" i="29"/>
  <c r="BK1060" i="29"/>
  <c r="BK1059" i="29"/>
  <c r="BK1058" i="29"/>
  <c r="BK1057" i="29"/>
  <c r="BK1056" i="29"/>
  <c r="BK1055" i="29"/>
  <c r="BK1054" i="29"/>
  <c r="BK1053" i="29"/>
  <c r="BK1052" i="29"/>
  <c r="BK1051" i="29"/>
  <c r="BK1050" i="29"/>
  <c r="BK1049" i="29"/>
  <c r="BK1048" i="29"/>
  <c r="BK1047" i="29"/>
  <c r="BK1046" i="29"/>
  <c r="BK1045" i="29"/>
  <c r="BK1044" i="29"/>
  <c r="BK1043" i="29"/>
  <c r="BK1042" i="29"/>
  <c r="BK1041" i="29"/>
  <c r="BK1040" i="29"/>
  <c r="BK1039" i="29"/>
  <c r="BK1038" i="29"/>
  <c r="BK1037" i="29"/>
  <c r="BK1036" i="29"/>
  <c r="BK1035" i="29"/>
  <c r="BK1034" i="29"/>
  <c r="BK1033" i="29"/>
  <c r="BK1032" i="29"/>
  <c r="BK1031" i="29"/>
  <c r="BK1030" i="29"/>
  <c r="BK1029" i="29"/>
  <c r="BK1028" i="29"/>
  <c r="BK1027" i="29"/>
  <c r="BK1026" i="29"/>
  <c r="BK1025" i="29"/>
  <c r="BK1024" i="29"/>
  <c r="BK1023" i="29"/>
  <c r="BK1022" i="29"/>
  <c r="BK1021" i="29"/>
  <c r="BK1020" i="29"/>
  <c r="BK1019" i="29"/>
  <c r="BK1018" i="29"/>
  <c r="BK1017" i="29"/>
  <c r="BK1016" i="29"/>
  <c r="BK1015" i="29"/>
  <c r="BK1014" i="29"/>
  <c r="BK1013" i="29"/>
  <c r="BK1012" i="29"/>
  <c r="BK1011" i="29"/>
  <c r="BK1010" i="29"/>
  <c r="BK1009" i="29"/>
  <c r="BK1008" i="29"/>
  <c r="BK1007" i="29"/>
  <c r="BK1006" i="29"/>
  <c r="BK1005" i="29"/>
  <c r="BK1004" i="29"/>
  <c r="BK1003" i="29"/>
  <c r="BK1002" i="29"/>
  <c r="BK1001" i="29"/>
  <c r="BK1000" i="29"/>
  <c r="BK999" i="29"/>
  <c r="BK998" i="29"/>
  <c r="BK997" i="29"/>
  <c r="BK996" i="29"/>
  <c r="BK995" i="29"/>
  <c r="BK994" i="29"/>
  <c r="BK993" i="29"/>
  <c r="BK992" i="29"/>
  <c r="BK991" i="29"/>
  <c r="BK990" i="29"/>
  <c r="BK989" i="29"/>
  <c r="BK988" i="29"/>
  <c r="BK987" i="29"/>
  <c r="BK986" i="29"/>
  <c r="BK985" i="29"/>
  <c r="BK984" i="29"/>
  <c r="BK983" i="29"/>
  <c r="BK982" i="29"/>
  <c r="BK981" i="29"/>
  <c r="BK980" i="29"/>
  <c r="BK979" i="29"/>
  <c r="BK978" i="29"/>
  <c r="BK977" i="29"/>
  <c r="BK976" i="29"/>
  <c r="BK975" i="29"/>
  <c r="BK974" i="29"/>
  <c r="BK973" i="29"/>
  <c r="BK972" i="29"/>
  <c r="BK971" i="29"/>
  <c r="BK970" i="29"/>
  <c r="BK969" i="29"/>
  <c r="BK968" i="29"/>
  <c r="BK967" i="29"/>
  <c r="BK966" i="29"/>
  <c r="BK965" i="29"/>
  <c r="BK964" i="29"/>
  <c r="BK963" i="29"/>
  <c r="BK962" i="29"/>
  <c r="BK961" i="29"/>
  <c r="BK960" i="29"/>
  <c r="BK959" i="29"/>
  <c r="BK958" i="29"/>
  <c r="BK957" i="29"/>
  <c r="BK956" i="29"/>
  <c r="BK955" i="29"/>
  <c r="BK954" i="29"/>
  <c r="BK953" i="29"/>
  <c r="BK952" i="29"/>
  <c r="BK951" i="29"/>
  <c r="BK950" i="29"/>
  <c r="BK949" i="29"/>
  <c r="BK948" i="29"/>
  <c r="BK947" i="29"/>
  <c r="BK946" i="29"/>
  <c r="BK945" i="29"/>
  <c r="BK944" i="29"/>
  <c r="BK943" i="29"/>
  <c r="BK942" i="29"/>
  <c r="BK941" i="29"/>
  <c r="BK940" i="29"/>
  <c r="BK939" i="29"/>
  <c r="BK938" i="29"/>
  <c r="BK937" i="29"/>
  <c r="BK936" i="29"/>
  <c r="BK935" i="29"/>
  <c r="BK934" i="29"/>
  <c r="BK933" i="29"/>
  <c r="BK932" i="29"/>
  <c r="BK931" i="29"/>
  <c r="BK930" i="29"/>
  <c r="BK929" i="29"/>
  <c r="BK928" i="29"/>
  <c r="BK927" i="29"/>
  <c r="BK926" i="29"/>
  <c r="BK925" i="29"/>
  <c r="BK924" i="29"/>
  <c r="BK923" i="29"/>
  <c r="BK922" i="29"/>
  <c r="BK921" i="29"/>
  <c r="BK920" i="29"/>
  <c r="BK919" i="29"/>
  <c r="BK918" i="29"/>
  <c r="BK917" i="29"/>
  <c r="BK916" i="29"/>
  <c r="BK915" i="29"/>
  <c r="BK914" i="29"/>
  <c r="BK913" i="29"/>
  <c r="BK912" i="29"/>
  <c r="BK911" i="29"/>
  <c r="BK910" i="29"/>
  <c r="BK909" i="29"/>
  <c r="BK908" i="29"/>
  <c r="BK907" i="29"/>
  <c r="BK906" i="29"/>
  <c r="BK905" i="29"/>
  <c r="BK904" i="29"/>
  <c r="BK903" i="29"/>
  <c r="BK902" i="29"/>
  <c r="BK901" i="29"/>
  <c r="BK900" i="29"/>
  <c r="BK899" i="29"/>
  <c r="BK898" i="29"/>
  <c r="BK897" i="29"/>
  <c r="BK896" i="29"/>
  <c r="BK895" i="29"/>
  <c r="BK894" i="29"/>
  <c r="BK893" i="29"/>
  <c r="BK892" i="29"/>
  <c r="BK891" i="29"/>
  <c r="BK890" i="29"/>
  <c r="BK889" i="29"/>
  <c r="BK888" i="29"/>
  <c r="BK887" i="29"/>
  <c r="BK886" i="29"/>
  <c r="BK885" i="29"/>
  <c r="BK884" i="29"/>
  <c r="BK883" i="29"/>
  <c r="BK882" i="29"/>
  <c r="BK881" i="29"/>
  <c r="BK880" i="29"/>
  <c r="BK879" i="29"/>
  <c r="BK878" i="29"/>
  <c r="BK877" i="29"/>
  <c r="BK876" i="29"/>
  <c r="BK875" i="29"/>
  <c r="BK874" i="29"/>
  <c r="BK873" i="29"/>
  <c r="BK872" i="29"/>
  <c r="BK871" i="29"/>
  <c r="BK870" i="29"/>
  <c r="BK869" i="29"/>
  <c r="BK868" i="29"/>
  <c r="BK867" i="29"/>
  <c r="BK866" i="29"/>
  <c r="BK865" i="29"/>
  <c r="BK864" i="29"/>
  <c r="BK863" i="29"/>
  <c r="BK862" i="29"/>
  <c r="BK861" i="29"/>
  <c r="BK860" i="29"/>
  <c r="BK859" i="29"/>
  <c r="BK858" i="29"/>
  <c r="BK857" i="29"/>
  <c r="BK856" i="29"/>
  <c r="BK855" i="29"/>
  <c r="BK854" i="29"/>
  <c r="BK853" i="29"/>
  <c r="BK852" i="29"/>
  <c r="BK851" i="29"/>
  <c r="BK850" i="29"/>
  <c r="BK849" i="29"/>
  <c r="BK848" i="29"/>
  <c r="BK847" i="29"/>
  <c r="BK846" i="29"/>
  <c r="BK845" i="29"/>
  <c r="BK844" i="29"/>
  <c r="BK843" i="29"/>
  <c r="BK842" i="29"/>
  <c r="BK841" i="29"/>
  <c r="BK840" i="29"/>
  <c r="BK839" i="29"/>
  <c r="BK838" i="29"/>
  <c r="BK837" i="29"/>
  <c r="BK836" i="29"/>
  <c r="BK835" i="29"/>
  <c r="BK834" i="29"/>
  <c r="BK833" i="29"/>
  <c r="BK832" i="29"/>
  <c r="BK831" i="29"/>
  <c r="BK830" i="29"/>
  <c r="BK829" i="29"/>
  <c r="BK828" i="29"/>
  <c r="BK827" i="29"/>
  <c r="BK826" i="29"/>
  <c r="BK825" i="29"/>
  <c r="BK824" i="29"/>
  <c r="BK823" i="29"/>
  <c r="BK822" i="29"/>
  <c r="BK821" i="29"/>
  <c r="BK820" i="29"/>
  <c r="BK819" i="29"/>
  <c r="BK818" i="29"/>
  <c r="BK817" i="29"/>
  <c r="BK816" i="29"/>
  <c r="BK815" i="29"/>
  <c r="BK814" i="29"/>
  <c r="BK813" i="29"/>
  <c r="BK812" i="29"/>
  <c r="BK811" i="29"/>
  <c r="BK810" i="29"/>
  <c r="BK809" i="29"/>
  <c r="BK808" i="29"/>
  <c r="BK807" i="29"/>
  <c r="BK806" i="29"/>
  <c r="BK805" i="29"/>
  <c r="BK804" i="29"/>
  <c r="BK803" i="29"/>
  <c r="BK802" i="29"/>
  <c r="BK801" i="29"/>
  <c r="BK800" i="29"/>
  <c r="BK799" i="29"/>
  <c r="BK798" i="29"/>
  <c r="BK797" i="29"/>
  <c r="BK796" i="29"/>
  <c r="BK795" i="29"/>
  <c r="BK794" i="29"/>
  <c r="BK793" i="29"/>
  <c r="BK792" i="29"/>
  <c r="BK791" i="29"/>
  <c r="BK790" i="29"/>
  <c r="BK789" i="29"/>
  <c r="BK788" i="29"/>
  <c r="BK787" i="29"/>
  <c r="BK786" i="29"/>
  <c r="BK785" i="29"/>
  <c r="BK784" i="29"/>
  <c r="BK783" i="29"/>
  <c r="BK782" i="29"/>
  <c r="BK781" i="29"/>
  <c r="BK780" i="29"/>
  <c r="BK779" i="29"/>
  <c r="BK778" i="29"/>
  <c r="BK777" i="29"/>
  <c r="BK776" i="29"/>
  <c r="BK775" i="29"/>
  <c r="BK774" i="29"/>
  <c r="BK773" i="29"/>
  <c r="BK772" i="29"/>
  <c r="BK771" i="29"/>
  <c r="BK770" i="29"/>
  <c r="BK769" i="29"/>
  <c r="BK768" i="29"/>
  <c r="BK767" i="29"/>
  <c r="BK766" i="29"/>
  <c r="BK765" i="29"/>
  <c r="BK764" i="29"/>
  <c r="BK763" i="29"/>
  <c r="BK762" i="29"/>
  <c r="BK761" i="29"/>
  <c r="BK760" i="29"/>
  <c r="BK759" i="29"/>
  <c r="BK758" i="29"/>
  <c r="BK757" i="29"/>
  <c r="BK756" i="29"/>
  <c r="BK755" i="29"/>
  <c r="BK754" i="29"/>
  <c r="BK753" i="29"/>
  <c r="BK752" i="29"/>
  <c r="BK751" i="29"/>
  <c r="BK750" i="29"/>
  <c r="BK749" i="29"/>
  <c r="BK748" i="29"/>
  <c r="BK747" i="29"/>
  <c r="BK746" i="29"/>
  <c r="BK745" i="29"/>
  <c r="BK744" i="29"/>
  <c r="BK743" i="29"/>
  <c r="BK742" i="29"/>
  <c r="BK741" i="29"/>
  <c r="BK740" i="29"/>
  <c r="BK739" i="29"/>
  <c r="BK738" i="29"/>
  <c r="BK737" i="29"/>
  <c r="BK736" i="29"/>
  <c r="BK735" i="29"/>
  <c r="BK734" i="29"/>
  <c r="BK733" i="29"/>
  <c r="BK732" i="29"/>
  <c r="BK731" i="29"/>
  <c r="BK730" i="29"/>
  <c r="BK729" i="29"/>
  <c r="BK728" i="29"/>
  <c r="BK727" i="29"/>
  <c r="BK726" i="29"/>
  <c r="BK725" i="29"/>
  <c r="BK724" i="29"/>
  <c r="BK723" i="29"/>
  <c r="BK722" i="29"/>
  <c r="BK721" i="29"/>
  <c r="BK720" i="29"/>
  <c r="BK719" i="29"/>
  <c r="BK718" i="29"/>
  <c r="BK717" i="29"/>
  <c r="BK716" i="29"/>
  <c r="BK715" i="29"/>
  <c r="BK714" i="29"/>
  <c r="BK713" i="29"/>
  <c r="BK712" i="29"/>
  <c r="BK711" i="29"/>
  <c r="BK710" i="29"/>
  <c r="BK709" i="29"/>
  <c r="BK708" i="29"/>
  <c r="BK707" i="29"/>
  <c r="BK706" i="29"/>
  <c r="BK705" i="29"/>
  <c r="BK704" i="29"/>
  <c r="BK703" i="29"/>
  <c r="BK702" i="29"/>
  <c r="BK701" i="29"/>
  <c r="BK700" i="29"/>
  <c r="BK699" i="29"/>
  <c r="BK698" i="29"/>
  <c r="BK697" i="29"/>
  <c r="BK696" i="29"/>
  <c r="BK695" i="29"/>
  <c r="BK694" i="29"/>
  <c r="BK693" i="29"/>
  <c r="BK692" i="29"/>
  <c r="BK691" i="29"/>
  <c r="BK690" i="29"/>
  <c r="BK689" i="29"/>
  <c r="BK688" i="29"/>
  <c r="BK687" i="29"/>
  <c r="BK686" i="29"/>
  <c r="BK685" i="29"/>
  <c r="BK684" i="29"/>
  <c r="BK683" i="29"/>
  <c r="BK682" i="29"/>
  <c r="BK681" i="29"/>
  <c r="BK680" i="29"/>
  <c r="BK679" i="29"/>
  <c r="BK678" i="29"/>
  <c r="BK677" i="29"/>
  <c r="BK676" i="29"/>
  <c r="BK675" i="29"/>
  <c r="BK674" i="29"/>
  <c r="BK673" i="29"/>
  <c r="BK672" i="29"/>
  <c r="BK671" i="29"/>
  <c r="BK670" i="29"/>
  <c r="BK669" i="29"/>
  <c r="BK668" i="29"/>
  <c r="BK667" i="29"/>
  <c r="BK666" i="29"/>
  <c r="BK665" i="29"/>
  <c r="BK664" i="29"/>
  <c r="BK663" i="29"/>
  <c r="BK662" i="29"/>
  <c r="BK661" i="29"/>
  <c r="BK660" i="29"/>
  <c r="BK659" i="29"/>
  <c r="BK658" i="29"/>
  <c r="BK657" i="29"/>
  <c r="BK656" i="29"/>
  <c r="BK655" i="29"/>
  <c r="BK654" i="29"/>
  <c r="BK653" i="29"/>
  <c r="BK652" i="29"/>
  <c r="BK651" i="29"/>
  <c r="BK650" i="29"/>
  <c r="BK649" i="29"/>
  <c r="BK648" i="29"/>
  <c r="BK647" i="29"/>
  <c r="BK646" i="29"/>
  <c r="BK645" i="29"/>
  <c r="BK644" i="29"/>
  <c r="BK643" i="29"/>
  <c r="BK642" i="29"/>
  <c r="BK641" i="29"/>
  <c r="BK640" i="29"/>
  <c r="BK639" i="29"/>
  <c r="BK638" i="29"/>
  <c r="BK637" i="29"/>
  <c r="BK636" i="29"/>
  <c r="BK635" i="29"/>
  <c r="BK634" i="29"/>
  <c r="BK633" i="29"/>
  <c r="BK632" i="29"/>
  <c r="BK631" i="29"/>
  <c r="BK630" i="29"/>
  <c r="BK629" i="29"/>
  <c r="BK628" i="29"/>
  <c r="BK627" i="29"/>
  <c r="BK626" i="29"/>
  <c r="BK625" i="29"/>
  <c r="BK624" i="29"/>
  <c r="BK623" i="29"/>
  <c r="BK622" i="29"/>
  <c r="BK621" i="29"/>
  <c r="BK620" i="29"/>
  <c r="BK619" i="29"/>
  <c r="BK618" i="29"/>
  <c r="BK617" i="29"/>
  <c r="BK616" i="29"/>
  <c r="BK615" i="29"/>
  <c r="BK614" i="29"/>
  <c r="BK613" i="29"/>
  <c r="BK612" i="29"/>
  <c r="BK611" i="29"/>
  <c r="BK610" i="29"/>
  <c r="BK609" i="29"/>
  <c r="BK608" i="29"/>
  <c r="BK607" i="29"/>
  <c r="BK606" i="29"/>
  <c r="BK605" i="29"/>
  <c r="BK604" i="29"/>
  <c r="BK603" i="29"/>
  <c r="BK602" i="29"/>
  <c r="BK601" i="29"/>
  <c r="BK600" i="29"/>
  <c r="BK599" i="29"/>
  <c r="BK598" i="29"/>
  <c r="BK597" i="29"/>
  <c r="BK596" i="29"/>
  <c r="BK595" i="29"/>
  <c r="BK594" i="29"/>
  <c r="BK593" i="29"/>
  <c r="BK592" i="29"/>
  <c r="BK591" i="29"/>
  <c r="BK590" i="29"/>
  <c r="BK589" i="29"/>
  <c r="BK588" i="29"/>
  <c r="BK587" i="29"/>
  <c r="BK586" i="29"/>
  <c r="BK585" i="29"/>
  <c r="BK584" i="29"/>
  <c r="BK583" i="29"/>
  <c r="BK582" i="29"/>
  <c r="BK581" i="29"/>
  <c r="BK580" i="29"/>
  <c r="BK579" i="29"/>
  <c r="BK578" i="29"/>
  <c r="BK577" i="29"/>
  <c r="BK576" i="29"/>
  <c r="BK575" i="29"/>
  <c r="BK574" i="29"/>
  <c r="BK573" i="29"/>
  <c r="BK572" i="29"/>
  <c r="BK571" i="29"/>
  <c r="BK570" i="29"/>
  <c r="BK569" i="29"/>
  <c r="BK568" i="29"/>
  <c r="BK567" i="29"/>
  <c r="BK566" i="29"/>
  <c r="BK565" i="29"/>
  <c r="BK564" i="29"/>
  <c r="BK563" i="29"/>
  <c r="BK562" i="29"/>
  <c r="BK561" i="29"/>
  <c r="BK560" i="29"/>
  <c r="BK559" i="29"/>
  <c r="BK558" i="29"/>
  <c r="BK557" i="29"/>
  <c r="BK556" i="29"/>
  <c r="BK555" i="29"/>
  <c r="BK554" i="29"/>
  <c r="BK553" i="29"/>
  <c r="BK552" i="29"/>
  <c r="BK551" i="29"/>
  <c r="BK550" i="29"/>
  <c r="BK549" i="29"/>
  <c r="BK548" i="29"/>
  <c r="BK547" i="29"/>
  <c r="BK546" i="29"/>
  <c r="BK545" i="29"/>
  <c r="BK544" i="29"/>
  <c r="BK543" i="29"/>
  <c r="BK542" i="29"/>
  <c r="BK541" i="29"/>
  <c r="BK540" i="29"/>
  <c r="BK539" i="29"/>
  <c r="BK538" i="29"/>
  <c r="BK537" i="29"/>
  <c r="BK536" i="29"/>
  <c r="BK535" i="29"/>
  <c r="BK534" i="29"/>
  <c r="BK533" i="29"/>
  <c r="BK532" i="29"/>
  <c r="BK531" i="29"/>
  <c r="BK530" i="29"/>
  <c r="BK529" i="29"/>
  <c r="BK528" i="29"/>
  <c r="BK527" i="29"/>
  <c r="BK526" i="29"/>
  <c r="BK525" i="29"/>
  <c r="BK524" i="29"/>
  <c r="BK523" i="29"/>
  <c r="BK522" i="29"/>
  <c r="BK521" i="29"/>
  <c r="BK520" i="29"/>
  <c r="BK519" i="29"/>
  <c r="BK518" i="29"/>
  <c r="BK517" i="29"/>
  <c r="BK516" i="29"/>
  <c r="BK515" i="29"/>
  <c r="BK514" i="29"/>
  <c r="BK513" i="29"/>
  <c r="BK512" i="29"/>
  <c r="BK511" i="29"/>
  <c r="BK510" i="29"/>
  <c r="BK509" i="29"/>
  <c r="BK508" i="29"/>
  <c r="BK507" i="29"/>
  <c r="BK506" i="29"/>
  <c r="BK505" i="29"/>
  <c r="BK504" i="29"/>
  <c r="BK503" i="29"/>
  <c r="BK502" i="29"/>
  <c r="BK501" i="29"/>
  <c r="BK500" i="29"/>
  <c r="BK499" i="29"/>
  <c r="BK498" i="29"/>
  <c r="BK497" i="29"/>
  <c r="BK496" i="29"/>
  <c r="BK495" i="29"/>
  <c r="BK494" i="29"/>
  <c r="BK493" i="29"/>
  <c r="BK492" i="29"/>
  <c r="BK491" i="29"/>
  <c r="BK490" i="29"/>
  <c r="BK489" i="29"/>
  <c r="BK488" i="29"/>
  <c r="BK487" i="29"/>
  <c r="BK486" i="29"/>
  <c r="BK485" i="29"/>
  <c r="BK484" i="29"/>
  <c r="BK483" i="29"/>
  <c r="BK482" i="29"/>
  <c r="BK481" i="29"/>
  <c r="BK480" i="29"/>
  <c r="BK479" i="29"/>
  <c r="BK478" i="29"/>
  <c r="BK477" i="29"/>
  <c r="BK476" i="29"/>
  <c r="BK475" i="29"/>
  <c r="BK474" i="29"/>
  <c r="BK473" i="29"/>
  <c r="BK472" i="29"/>
  <c r="BK471" i="29"/>
  <c r="BK470" i="29"/>
  <c r="BK469" i="29"/>
  <c r="BK468" i="29"/>
  <c r="BK467" i="29"/>
  <c r="BK466" i="29"/>
  <c r="BK465" i="29"/>
  <c r="BK464" i="29"/>
  <c r="BK463" i="29"/>
  <c r="BK462" i="29"/>
  <c r="BK461" i="29"/>
  <c r="BK460" i="29"/>
  <c r="BK459" i="29"/>
  <c r="BK458" i="29"/>
  <c r="BK457" i="29"/>
  <c r="BK456" i="29"/>
  <c r="BK455" i="29"/>
  <c r="BK454" i="29"/>
  <c r="BK453" i="29"/>
  <c r="BK452" i="29"/>
  <c r="BK451" i="29"/>
  <c r="BK450" i="29"/>
  <c r="BK449" i="29"/>
  <c r="BK448" i="29"/>
  <c r="BK447" i="29"/>
  <c r="BK446" i="29"/>
  <c r="BK445" i="29"/>
  <c r="BK444" i="29"/>
  <c r="BK443" i="29"/>
  <c r="BK442" i="29"/>
  <c r="BK441" i="29"/>
  <c r="BK440" i="29"/>
  <c r="BK439" i="29"/>
  <c r="BK438" i="29"/>
  <c r="BK437" i="29"/>
  <c r="BK436" i="29"/>
  <c r="BK435" i="29"/>
  <c r="BK434" i="29"/>
  <c r="BK433" i="29"/>
  <c r="BK432" i="29"/>
  <c r="BK431" i="29"/>
  <c r="BK430" i="29"/>
  <c r="BK429" i="29"/>
  <c r="BK428" i="29"/>
  <c r="BK427" i="29"/>
  <c r="BK426" i="29"/>
  <c r="BK425" i="29"/>
  <c r="BK424" i="29"/>
  <c r="BK423" i="29"/>
  <c r="BK422" i="29"/>
  <c r="BK421" i="29"/>
  <c r="BK420" i="29"/>
  <c r="BK419" i="29"/>
  <c r="BK418" i="29"/>
  <c r="BK417" i="29"/>
  <c r="BK416" i="29"/>
  <c r="BK415" i="29"/>
  <c r="BK414" i="29"/>
  <c r="BK413" i="29"/>
  <c r="BK412" i="29"/>
  <c r="BK411" i="29"/>
  <c r="BK410" i="29"/>
  <c r="BK409" i="29"/>
  <c r="BK408" i="29"/>
  <c r="BK407" i="29"/>
  <c r="BK406" i="29"/>
  <c r="BK405" i="29"/>
  <c r="BK404" i="29"/>
  <c r="BK403" i="29"/>
  <c r="BK402" i="29"/>
  <c r="BK401" i="29"/>
  <c r="BK400" i="29"/>
  <c r="BK399" i="29"/>
  <c r="BK398" i="29"/>
  <c r="BK397" i="29"/>
  <c r="BK396" i="29"/>
  <c r="BK395" i="29"/>
  <c r="BK394" i="29"/>
  <c r="BK393" i="29"/>
  <c r="BK392" i="29"/>
  <c r="BK391" i="29"/>
  <c r="BK390" i="29"/>
  <c r="BK389" i="29"/>
  <c r="BK388" i="29"/>
  <c r="BK387" i="29"/>
  <c r="BK386" i="29"/>
  <c r="BK385" i="29"/>
  <c r="BK384" i="29"/>
  <c r="BK383" i="29"/>
  <c r="BK382" i="29"/>
  <c r="BK381" i="29"/>
  <c r="BK380" i="29"/>
  <c r="BK379" i="29"/>
  <c r="BK378" i="29"/>
  <c r="BK377" i="29"/>
  <c r="BK376" i="29"/>
  <c r="BK375" i="29"/>
  <c r="BK374" i="29"/>
  <c r="BK373" i="29"/>
  <c r="BK372" i="29"/>
  <c r="BK371" i="29"/>
  <c r="BK370" i="29"/>
  <c r="BK369" i="29"/>
  <c r="BK368" i="29"/>
  <c r="BK367" i="29"/>
  <c r="BK366" i="29"/>
  <c r="BK365" i="29"/>
  <c r="BK364" i="29"/>
  <c r="BK363" i="29"/>
  <c r="BK362" i="29"/>
  <c r="BK361" i="29"/>
  <c r="BK360" i="29"/>
  <c r="BK359" i="29"/>
  <c r="BK358" i="29"/>
  <c r="BK357" i="29"/>
  <c r="BK356" i="29"/>
  <c r="BK355" i="29"/>
  <c r="BK354" i="29"/>
  <c r="BK353" i="29"/>
  <c r="BK352" i="29"/>
  <c r="BK351" i="29"/>
  <c r="BK350" i="29"/>
  <c r="BK349" i="29"/>
  <c r="BK348" i="29"/>
  <c r="BK347" i="29"/>
  <c r="BK346" i="29"/>
  <c r="BK345" i="29"/>
  <c r="BK344" i="29"/>
  <c r="BK343" i="29"/>
  <c r="BK342" i="29"/>
  <c r="BK341" i="29"/>
  <c r="BK340" i="29"/>
  <c r="BK339" i="29"/>
  <c r="BK338" i="29"/>
  <c r="BK337" i="29"/>
  <c r="BK336" i="29"/>
  <c r="BK335" i="29"/>
  <c r="BK334" i="29"/>
  <c r="BK333" i="29"/>
  <c r="BK332" i="29"/>
  <c r="BK331" i="29"/>
  <c r="BK330" i="29"/>
  <c r="BK329" i="29"/>
  <c r="BK328" i="29"/>
  <c r="BK327" i="29"/>
  <c r="BK326" i="29"/>
  <c r="BK325" i="29"/>
  <c r="BK324" i="29"/>
  <c r="BK323" i="29"/>
  <c r="BK322" i="29"/>
  <c r="BK321" i="29"/>
  <c r="BK320" i="29"/>
  <c r="BK319" i="29"/>
  <c r="BK318" i="29"/>
  <c r="BK317" i="29"/>
  <c r="BK316" i="29"/>
  <c r="BK315" i="29"/>
  <c r="BK314" i="29"/>
  <c r="BK313" i="29"/>
  <c r="BK312" i="29"/>
  <c r="BK311" i="29"/>
  <c r="BK310" i="29"/>
  <c r="BK309" i="29"/>
  <c r="BK308" i="29"/>
  <c r="BK307" i="29"/>
  <c r="BK306" i="29"/>
  <c r="BK305" i="29"/>
  <c r="BK304" i="29"/>
  <c r="BK303" i="29"/>
  <c r="BK302" i="29"/>
  <c r="BK301" i="29"/>
  <c r="BK300" i="29"/>
  <c r="BK299" i="29"/>
  <c r="BK298" i="29"/>
  <c r="BK297" i="29"/>
  <c r="BK296" i="29"/>
  <c r="BK295" i="29"/>
  <c r="BK294" i="29"/>
  <c r="BK293" i="29"/>
  <c r="BK292" i="29"/>
  <c r="BK291" i="29"/>
  <c r="BK290" i="29"/>
  <c r="BK289" i="29"/>
  <c r="BK288" i="29"/>
  <c r="BK287" i="29"/>
  <c r="BK286" i="29"/>
  <c r="BK285" i="29"/>
  <c r="BK284" i="29"/>
  <c r="BK283" i="29"/>
  <c r="BK282" i="29"/>
  <c r="BK281" i="29"/>
  <c r="BK280" i="29"/>
  <c r="BK279" i="29"/>
  <c r="BK278" i="29"/>
  <c r="BK277" i="29"/>
  <c r="BK276" i="29"/>
  <c r="BK275" i="29"/>
  <c r="BK274" i="29"/>
  <c r="BK273" i="29"/>
  <c r="BK272" i="29"/>
  <c r="BK271" i="29"/>
  <c r="BK270" i="29"/>
  <c r="BK269" i="29"/>
  <c r="BK268" i="29"/>
  <c r="BK267" i="29"/>
  <c r="BK266" i="29"/>
  <c r="BK265" i="29"/>
  <c r="BK264" i="29"/>
  <c r="BK263" i="29"/>
  <c r="BK262" i="29"/>
  <c r="BK261" i="29"/>
  <c r="BK260" i="29"/>
  <c r="BK259" i="29"/>
  <c r="BK258" i="29"/>
  <c r="BK257" i="29"/>
  <c r="BK256" i="29"/>
  <c r="BK255" i="29"/>
  <c r="BK254" i="29"/>
  <c r="BK253" i="29"/>
  <c r="BK252" i="29"/>
  <c r="BK251" i="29"/>
  <c r="BK250" i="29"/>
  <c r="BK249" i="29"/>
  <c r="BK248" i="29"/>
  <c r="BK247" i="29"/>
  <c r="BK246" i="29"/>
  <c r="BK245" i="29"/>
  <c r="BK244" i="29"/>
  <c r="BK243" i="29"/>
  <c r="BK242" i="29"/>
  <c r="BK241" i="29"/>
  <c r="BK240" i="29"/>
  <c r="BK239" i="29"/>
  <c r="BK238" i="29"/>
  <c r="BK237" i="29"/>
  <c r="BK236" i="29"/>
  <c r="BK235" i="29"/>
  <c r="BK234" i="29"/>
  <c r="BK233" i="29"/>
  <c r="BK232" i="29"/>
  <c r="BK231" i="29"/>
  <c r="BK230" i="29"/>
  <c r="BK229" i="29"/>
  <c r="BK228" i="29"/>
  <c r="BK227" i="29"/>
  <c r="BK226" i="29"/>
  <c r="BK225" i="29"/>
  <c r="BK224" i="29"/>
  <c r="BK223" i="29"/>
  <c r="BK222" i="29"/>
  <c r="BK221" i="29"/>
  <c r="BK220" i="29"/>
  <c r="BK219" i="29"/>
  <c r="BK218" i="29"/>
  <c r="BK217" i="29"/>
  <c r="BK216" i="29"/>
  <c r="BK215" i="29"/>
  <c r="BK214" i="29"/>
  <c r="BK213" i="29"/>
  <c r="BK212" i="29"/>
  <c r="BK211" i="29"/>
  <c r="BK210" i="29"/>
  <c r="BK209" i="29"/>
  <c r="BK208" i="29"/>
  <c r="BK207" i="29"/>
  <c r="BK206" i="29"/>
  <c r="BK205" i="29"/>
  <c r="BK204" i="29"/>
  <c r="BK203" i="29"/>
  <c r="BK202" i="29"/>
  <c r="BK201" i="29"/>
  <c r="BK200" i="29"/>
  <c r="BK199" i="29"/>
  <c r="BK198" i="29"/>
  <c r="BK197" i="29"/>
  <c r="BK196" i="29"/>
  <c r="BK195" i="29"/>
  <c r="BK194" i="29"/>
  <c r="BK193" i="29"/>
  <c r="BK192" i="29"/>
  <c r="BK191" i="29"/>
  <c r="BK190" i="29"/>
  <c r="BK189" i="29"/>
  <c r="BK188" i="29"/>
  <c r="BK187" i="29"/>
  <c r="BK186" i="29"/>
  <c r="BK185" i="29"/>
  <c r="BK184" i="29"/>
  <c r="BK183" i="29"/>
  <c r="BK182" i="29"/>
  <c r="BK181" i="29"/>
  <c r="BK180" i="29"/>
  <c r="BK179" i="29"/>
  <c r="BK178" i="29"/>
  <c r="BK177" i="29"/>
  <c r="BK176" i="29"/>
  <c r="BK175" i="29"/>
  <c r="BK174" i="29"/>
  <c r="BK173" i="29"/>
  <c r="BK172" i="29"/>
  <c r="BK171" i="29"/>
  <c r="BK170" i="29"/>
  <c r="BK169" i="29"/>
  <c r="BK168" i="29"/>
  <c r="BK167" i="29"/>
  <c r="BK166" i="29"/>
  <c r="BK165" i="29"/>
  <c r="BK164" i="29"/>
  <c r="BK163" i="29"/>
  <c r="BK162" i="29"/>
  <c r="BK161" i="29"/>
  <c r="BK160" i="29"/>
  <c r="BK159" i="29"/>
  <c r="BK158" i="29"/>
  <c r="BK157" i="29"/>
  <c r="BK156" i="29"/>
  <c r="BK155" i="29"/>
  <c r="BK154" i="29"/>
  <c r="BK153" i="29"/>
  <c r="BK152" i="29"/>
  <c r="BK151" i="29"/>
  <c r="BK150" i="29"/>
  <c r="BK149" i="29"/>
  <c r="BK148" i="29"/>
  <c r="BK147" i="29"/>
  <c r="BK146" i="29"/>
  <c r="BK145" i="29"/>
  <c r="BK144" i="29"/>
  <c r="BK143" i="29"/>
  <c r="BK142" i="29"/>
  <c r="BK141" i="29"/>
  <c r="BK140" i="29"/>
  <c r="BK139" i="29"/>
  <c r="BK138" i="29"/>
  <c r="BK137" i="29"/>
  <c r="BK136" i="29"/>
  <c r="BK135" i="29"/>
  <c r="BK134" i="29"/>
  <c r="BK133" i="29"/>
  <c r="BK132" i="29"/>
  <c r="BK131" i="29"/>
  <c r="BK130" i="29"/>
  <c r="BK129" i="29"/>
  <c r="BK128" i="29"/>
  <c r="BK127" i="29"/>
  <c r="BK126" i="29"/>
  <c r="BK125" i="29"/>
  <c r="BK124" i="29"/>
  <c r="BK123" i="29"/>
  <c r="BK122" i="29"/>
  <c r="BK121" i="29"/>
  <c r="BK120" i="29"/>
  <c r="BK119" i="29"/>
  <c r="BK118" i="29"/>
  <c r="BK117" i="29"/>
  <c r="BK116" i="29"/>
  <c r="BK115" i="29"/>
  <c r="BK114" i="29"/>
  <c r="BK113" i="29"/>
  <c r="BK112" i="29"/>
  <c r="BK111" i="29"/>
  <c r="BK110" i="29"/>
  <c r="BK109" i="29"/>
  <c r="BK108" i="29"/>
  <c r="BK107" i="29"/>
  <c r="BK106" i="29"/>
  <c r="BK105" i="29"/>
  <c r="BK104" i="29"/>
  <c r="BK103" i="29"/>
  <c r="BK102" i="29"/>
  <c r="BK101" i="29"/>
  <c r="BK100" i="29"/>
  <c r="BK99" i="29"/>
  <c r="BK98" i="29"/>
  <c r="BK97" i="29"/>
  <c r="BK96" i="29"/>
  <c r="BK95" i="29"/>
  <c r="BK94" i="29"/>
  <c r="BK93" i="29"/>
  <c r="BK92" i="29"/>
  <c r="BK91" i="29"/>
  <c r="BK90" i="29"/>
  <c r="BK89" i="29"/>
  <c r="BK88" i="29"/>
  <c r="BK87" i="29"/>
  <c r="BK86" i="29"/>
  <c r="BK85" i="29"/>
  <c r="BK84" i="29"/>
  <c r="BK83" i="29"/>
  <c r="BK82" i="29"/>
  <c r="BK81" i="29"/>
  <c r="BK80" i="29"/>
  <c r="BK79" i="29"/>
  <c r="BK78" i="29"/>
  <c r="BK77" i="29"/>
  <c r="BK76" i="29"/>
  <c r="BK75" i="29"/>
  <c r="BK74" i="29"/>
  <c r="BK73" i="29"/>
  <c r="BK72" i="29"/>
  <c r="BK71" i="29"/>
  <c r="BK70" i="29"/>
  <c r="BK69" i="29"/>
  <c r="BK68" i="29"/>
  <c r="BK67" i="29"/>
  <c r="BK66" i="29"/>
  <c r="BK65" i="29"/>
  <c r="BK64" i="29"/>
  <c r="BK63" i="29"/>
  <c r="BK62" i="29"/>
  <c r="BK61" i="29"/>
  <c r="BK60" i="29"/>
  <c r="BK59" i="29"/>
  <c r="BK58" i="29"/>
  <c r="BK57" i="29"/>
  <c r="BK56" i="29"/>
  <c r="BK55" i="29"/>
  <c r="BK54" i="29"/>
  <c r="BK53" i="29"/>
  <c r="BK52" i="29"/>
  <c r="BK51" i="29"/>
  <c r="BK50" i="29"/>
  <c r="BK49" i="29"/>
  <c r="BK48" i="29"/>
  <c r="BK47" i="29"/>
  <c r="BK46" i="29"/>
  <c r="BK45" i="29"/>
  <c r="BK44" i="29"/>
  <c r="BK43" i="29"/>
  <c r="BK42" i="29"/>
  <c r="BK41" i="29"/>
  <c r="BK40" i="29"/>
  <c r="BK39" i="29"/>
  <c r="BK38" i="29"/>
  <c r="BK37" i="29"/>
  <c r="BK36" i="29"/>
  <c r="BK35" i="29"/>
  <c r="BK34" i="29"/>
  <c r="BK33" i="29"/>
  <c r="BK32" i="29"/>
  <c r="BK31" i="29"/>
  <c r="BK30" i="29"/>
  <c r="BK29" i="29"/>
  <c r="BK28" i="29"/>
  <c r="BK27" i="29"/>
  <c r="BK26" i="29"/>
  <c r="BK25" i="29"/>
  <c r="BK24" i="29"/>
  <c r="BK23" i="29"/>
  <c r="BK22" i="29"/>
  <c r="BK21" i="29"/>
  <c r="BK20" i="29"/>
  <c r="BK19" i="29"/>
  <c r="BK18" i="29"/>
  <c r="BK17" i="29"/>
  <c r="BK16" i="29"/>
  <c r="BK15" i="29"/>
  <c r="BK14" i="29"/>
  <c r="BK13" i="29"/>
  <c r="BK12" i="29"/>
  <c r="BK11" i="29"/>
  <c r="BK10" i="29"/>
  <c r="BK9" i="29"/>
  <c r="BK8" i="29"/>
  <c r="BK7" i="29"/>
  <c r="BK6" i="29"/>
  <c r="L46" i="29"/>
  <c r="K46" i="29"/>
  <c r="L45" i="29" s="1"/>
  <c r="K45" i="29"/>
  <c r="L44" i="29" s="1"/>
  <c r="K44" i="29"/>
  <c r="K43" i="29"/>
  <c r="L42" i="29" s="1"/>
  <c r="K42" i="29"/>
  <c r="L41" i="29" s="1"/>
  <c r="K41" i="29"/>
  <c r="K40" i="29"/>
  <c r="L39" i="29" s="1"/>
  <c r="K39" i="29"/>
  <c r="L38" i="29" s="1"/>
  <c r="K38" i="29"/>
  <c r="K37" i="29"/>
  <c r="L36" i="29" s="1"/>
  <c r="K36" i="29"/>
  <c r="L35" i="29" s="1"/>
  <c r="K35" i="29"/>
  <c r="K34" i="29"/>
  <c r="L33" i="29" s="1"/>
  <c r="K33" i="29"/>
  <c r="L32" i="29" s="1"/>
  <c r="K32" i="29"/>
  <c r="K31" i="29"/>
  <c r="L30" i="29" s="1"/>
  <c r="K30" i="29"/>
  <c r="L29" i="29" s="1"/>
  <c r="K29" i="29"/>
  <c r="K28" i="29"/>
  <c r="L27" i="29" s="1"/>
  <c r="K27" i="29"/>
  <c r="L26" i="29" s="1"/>
  <c r="K26" i="29"/>
  <c r="K25" i="29"/>
  <c r="L24" i="29" s="1"/>
  <c r="K24" i="29"/>
  <c r="L23" i="29" s="1"/>
  <c r="K23" i="29"/>
  <c r="K22" i="29"/>
  <c r="L21" i="29" s="1"/>
  <c r="K21" i="29"/>
  <c r="L20" i="29" s="1"/>
  <c r="K20" i="29"/>
  <c r="K19" i="29"/>
  <c r="L18" i="29" s="1"/>
  <c r="K18" i="29"/>
  <c r="L17" i="29" s="1"/>
  <c r="K17" i="29"/>
  <c r="K16" i="29"/>
  <c r="L15" i="29" s="1"/>
  <c r="K15" i="29"/>
  <c r="L14" i="29" s="1"/>
  <c r="K14" i="29"/>
  <c r="K13" i="29"/>
  <c r="L12" i="29" s="1"/>
  <c r="K12" i="29"/>
  <c r="L11" i="29" s="1"/>
  <c r="K11" i="29"/>
  <c r="K10" i="29"/>
  <c r="L9" i="29" s="1"/>
  <c r="K9" i="29"/>
  <c r="AO49" i="29"/>
  <c r="O29" i="29"/>
  <c r="N31" i="29"/>
  <c r="N32" i="29" s="1"/>
  <c r="N33" i="29" s="1"/>
  <c r="N34" i="29" s="1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N50" i="29"/>
  <c r="N51" i="29"/>
  <c r="N52" i="29"/>
  <c r="N53" i="29"/>
  <c r="N54" i="29"/>
  <c r="N55" i="29"/>
  <c r="N56" i="29"/>
  <c r="N57" i="29"/>
  <c r="AO57" i="29" s="1"/>
  <c r="N58" i="29"/>
  <c r="N59" i="29"/>
  <c r="N60" i="29"/>
  <c r="N61" i="29"/>
  <c r="N62" i="29"/>
  <c r="N63" i="29"/>
  <c r="N64" i="29"/>
  <c r="J2" i="29"/>
  <c r="DK14" i="27"/>
  <c r="DK13" i="27"/>
  <c r="DK12" i="27"/>
  <c r="A13" i="27"/>
  <c r="A12" i="27"/>
  <c r="DJ1" i="27"/>
  <c r="P62" i="29" l="1"/>
  <c r="P42" i="29" s="1"/>
  <c r="P50" i="29"/>
  <c r="P30" i="29" s="1"/>
  <c r="AO55" i="29"/>
  <c r="AO35" i="29" s="1"/>
  <c r="AO37" i="29"/>
  <c r="N49" i="29"/>
  <c r="S59" i="29"/>
  <c r="S39" i="29" s="1"/>
  <c r="AI54" i="29"/>
  <c r="AI34" i="29" s="1"/>
  <c r="L10" i="29"/>
  <c r="L13" i="29" s="1"/>
  <c r="L16" i="29" s="1"/>
  <c r="Q52" i="29"/>
  <c r="Q32" i="29" s="1"/>
  <c r="AL51" i="29"/>
  <c r="AL31" i="29" s="1"/>
  <c r="Z61" i="29"/>
  <c r="Z41" i="29" s="1"/>
  <c r="P58" i="29"/>
  <c r="P38" i="29" s="1"/>
  <c r="AO54" i="29"/>
  <c r="AO34" i="29" s="1"/>
  <c r="AO53" i="29"/>
  <c r="AO33" i="29" s="1"/>
  <c r="R60" i="29"/>
  <c r="R40" i="29" s="1"/>
  <c r="R52" i="29"/>
  <c r="R32" i="29" s="1"/>
  <c r="Y61" i="29"/>
  <c r="Y41" i="29" s="1"/>
  <c r="AC56" i="29"/>
  <c r="AC36" i="29" s="1"/>
  <c r="AO64" i="29"/>
  <c r="AO44" i="29" s="1"/>
  <c r="O61" i="29"/>
  <c r="O41" i="29" s="1"/>
  <c r="AN51" i="29"/>
  <c r="AN31" i="29" s="1"/>
  <c r="AG50" i="29"/>
  <c r="AG30" i="29" s="1"/>
  <c r="AO56" i="29"/>
  <c r="AO36" i="29" s="1"/>
  <c r="AC50" i="29"/>
  <c r="AC30" i="29" s="1"/>
  <c r="AD54" i="29"/>
  <c r="AD34" i="29" s="1"/>
  <c r="Q64" i="29"/>
  <c r="Q44" i="29" s="1"/>
  <c r="O57" i="29"/>
  <c r="O37" i="29" s="1"/>
  <c r="AO58" i="29"/>
  <c r="AO38" i="29" s="1"/>
  <c r="AO59" i="29"/>
  <c r="AO39" i="29" s="1"/>
  <c r="AO60" i="29"/>
  <c r="AO40" i="29" s="1"/>
  <c r="AO61" i="29"/>
  <c r="AO41" i="29" s="1"/>
  <c r="AO50" i="29"/>
  <c r="AO30" i="29" s="1"/>
  <c r="AO62" i="29"/>
  <c r="AO42" i="29" s="1"/>
  <c r="AO51" i="29"/>
  <c r="AO31" i="29" s="1"/>
  <c r="AO63" i="29"/>
  <c r="AO43" i="29" s="1"/>
  <c r="AO52" i="29"/>
  <c r="AO32" i="29" s="1"/>
  <c r="AH50" i="29"/>
  <c r="AH30" i="29" s="1"/>
  <c r="R56" i="29"/>
  <c r="R36" i="29" s="1"/>
  <c r="R64" i="29"/>
  <c r="R44" i="29" s="1"/>
  <c r="Q55" i="29"/>
  <c r="Q35" i="29" s="1"/>
  <c r="U63" i="29"/>
  <c r="U43" i="29" s="1"/>
  <c r="X53" i="29"/>
  <c r="X33" i="29" s="1"/>
  <c r="S54" i="29"/>
  <c r="S34" i="29" s="1"/>
  <c r="Y57" i="29"/>
  <c r="Y37" i="29" s="1"/>
  <c r="AL63" i="29"/>
  <c r="AL43" i="29" s="1"/>
  <c r="Z56" i="29"/>
  <c r="Z36" i="29" s="1"/>
  <c r="U51" i="29"/>
  <c r="U31" i="29" s="1"/>
  <c r="Q50" i="29"/>
  <c r="Q30" i="29" s="1"/>
  <c r="AC54" i="29"/>
  <c r="AC34" i="29" s="1"/>
  <c r="P54" i="29"/>
  <c r="P34" i="29" s="1"/>
  <c r="O53" i="29"/>
  <c r="O33" i="29" s="1"/>
  <c r="AI56" i="29"/>
  <c r="AI36" i="29" s="1"/>
  <c r="U52" i="29"/>
  <c r="U32" i="29" s="1"/>
  <c r="AB60" i="29"/>
  <c r="AB40" i="29" s="1"/>
  <c r="T54" i="29"/>
  <c r="T34" i="29" s="1"/>
  <c r="AA60" i="29"/>
  <c r="AA40" i="29" s="1"/>
  <c r="AL55" i="29"/>
  <c r="AL35" i="29" s="1"/>
  <c r="AF55" i="29"/>
  <c r="AF35" i="29" s="1"/>
  <c r="S55" i="29"/>
  <c r="S35" i="29" s="1"/>
  <c r="AF63" i="29"/>
  <c r="AF43" i="29" s="1"/>
  <c r="T59" i="29"/>
  <c r="T39" i="29" s="1"/>
  <c r="AD55" i="29"/>
  <c r="AD35" i="29" s="1"/>
  <c r="AD63" i="29"/>
  <c r="AD43" i="29" s="1"/>
  <c r="AC55" i="29"/>
  <c r="AC35" i="29" s="1"/>
  <c r="AE55" i="29"/>
  <c r="AE35" i="29" s="1"/>
  <c r="AB55" i="29"/>
  <c r="AB35" i="29" s="1"/>
  <c r="R63" i="29"/>
  <c r="R43" i="29" s="1"/>
  <c r="Q63" i="29"/>
  <c r="Q43" i="29" s="1"/>
  <c r="AJ57" i="29"/>
  <c r="AJ37" i="29" s="1"/>
  <c r="Z55" i="29"/>
  <c r="Z35" i="29" s="1"/>
  <c r="T55" i="29"/>
  <c r="T35" i="29" s="1"/>
  <c r="R55" i="29"/>
  <c r="R35" i="29" s="1"/>
  <c r="Z57" i="29"/>
  <c r="Z37" i="29" s="1"/>
  <c r="T51" i="29"/>
  <c r="T31" i="29" s="1"/>
  <c r="AE63" i="29"/>
  <c r="AE43" i="29" s="1"/>
  <c r="O60" i="29"/>
  <c r="O40" i="29" s="1"/>
  <c r="U54" i="29"/>
  <c r="U34" i="29" s="1"/>
  <c r="AJ51" i="29"/>
  <c r="AJ31" i="29" s="1"/>
  <c r="AF51" i="29"/>
  <c r="AF31" i="29" s="1"/>
  <c r="S50" i="29"/>
  <c r="S30" i="29" s="1"/>
  <c r="AB51" i="29"/>
  <c r="AB31" i="29" s="1"/>
  <c r="P51" i="29"/>
  <c r="P31" i="29" s="1"/>
  <c r="AC62" i="29"/>
  <c r="AC42" i="29" s="1"/>
  <c r="Q56" i="29"/>
  <c r="Q36" i="29" s="1"/>
  <c r="AL52" i="29"/>
  <c r="AL32" i="29" s="1"/>
  <c r="Z51" i="29"/>
  <c r="Z31" i="29" s="1"/>
  <c r="O62" i="29"/>
  <c r="O42" i="29" s="1"/>
  <c r="U59" i="29"/>
  <c r="U39" i="29" s="1"/>
  <c r="P56" i="29"/>
  <c r="P36" i="29" s="1"/>
  <c r="U55" i="29"/>
  <c r="U35" i="29" s="1"/>
  <c r="AI52" i="29"/>
  <c r="AI32" i="29" s="1"/>
  <c r="X51" i="29"/>
  <c r="X31" i="29" s="1"/>
  <c r="AH52" i="29"/>
  <c r="AH32" i="29" s="1"/>
  <c r="R51" i="29"/>
  <c r="R31" i="29" s="1"/>
  <c r="AD58" i="29"/>
  <c r="AD38" i="29" s="1"/>
  <c r="Z64" i="29"/>
  <c r="Z44" i="29" s="1"/>
  <c r="AJ61" i="29"/>
  <c r="AJ41" i="29" s="1"/>
  <c r="O58" i="29"/>
  <c r="O38" i="29" s="1"/>
  <c r="AN55" i="29"/>
  <c r="AN35" i="29" s="1"/>
  <c r="AH54" i="29"/>
  <c r="AH34" i="29" s="1"/>
  <c r="AC52" i="29"/>
  <c r="AC32" i="29" s="1"/>
  <c r="Q51" i="29"/>
  <c r="Q31" i="29" s="1"/>
  <c r="AA62" i="29"/>
  <c r="AA42" i="29" s="1"/>
  <c r="AL61" i="29"/>
  <c r="AL41" i="29" s="1"/>
  <c r="Q60" i="29"/>
  <c r="Q40" i="29" s="1"/>
  <c r="R59" i="29"/>
  <c r="R39" i="29" s="1"/>
  <c r="AB58" i="29"/>
  <c r="AB38" i="29" s="1"/>
  <c r="AL57" i="29"/>
  <c r="AL37" i="29" s="1"/>
  <c r="AB56" i="29"/>
  <c r="AB36" i="29" s="1"/>
  <c r="AG54" i="29"/>
  <c r="AG34" i="29" s="1"/>
  <c r="R54" i="29"/>
  <c r="R34" i="29" s="1"/>
  <c r="AN52" i="29"/>
  <c r="AN32" i="29" s="1"/>
  <c r="P52" i="29"/>
  <c r="P32" i="29" s="1"/>
  <c r="AF50" i="29"/>
  <c r="AF30" i="29" s="1"/>
  <c r="O50" i="29"/>
  <c r="O30" i="29" s="1"/>
  <c r="P64" i="29"/>
  <c r="P44" i="29" s="1"/>
  <c r="O64" i="29"/>
  <c r="O44" i="29" s="1"/>
  <c r="AN62" i="29"/>
  <c r="AN42" i="29" s="1"/>
  <c r="Z62" i="29"/>
  <c r="Z42" i="29" s="1"/>
  <c r="AK61" i="29"/>
  <c r="AK41" i="29" s="1"/>
  <c r="P60" i="29"/>
  <c r="P40" i="29" s="1"/>
  <c r="Q59" i="29"/>
  <c r="Q39" i="29" s="1"/>
  <c r="AA58" i="29"/>
  <c r="AA38" i="29" s="1"/>
  <c r="AK57" i="29"/>
  <c r="AK37" i="29" s="1"/>
  <c r="AA56" i="29"/>
  <c r="AA36" i="29" s="1"/>
  <c r="AF54" i="29"/>
  <c r="AF34" i="29" s="1"/>
  <c r="Q54" i="29"/>
  <c r="Q34" i="29" s="1"/>
  <c r="AM52" i="29"/>
  <c r="AM32" i="29" s="1"/>
  <c r="O52" i="29"/>
  <c r="O32" i="29" s="1"/>
  <c r="AE50" i="29"/>
  <c r="AE30" i="29" s="1"/>
  <c r="AE54" i="29"/>
  <c r="AE34" i="29" s="1"/>
  <c r="S51" i="29"/>
  <c r="S31" i="29" s="1"/>
  <c r="O54" i="29"/>
  <c r="O34" i="29" s="1"/>
  <c r="AB50" i="29"/>
  <c r="AB30" i="29" s="1"/>
  <c r="AA50" i="29"/>
  <c r="AA30" i="29" s="1"/>
  <c r="AL50" i="29"/>
  <c r="AL30" i="29" s="1"/>
  <c r="Z50" i="29"/>
  <c r="Z30" i="29" s="1"/>
  <c r="P48" i="29"/>
  <c r="AM58" i="29"/>
  <c r="AM38" i="29" s="1"/>
  <c r="AN64" i="29"/>
  <c r="AN44" i="29" s="1"/>
  <c r="AH62" i="29"/>
  <c r="AH42" i="29" s="1"/>
  <c r="T62" i="29"/>
  <c r="T42" i="29" s="1"/>
  <c r="X61" i="29"/>
  <c r="X41" i="29" s="1"/>
  <c r="AF59" i="29"/>
  <c r="AF39" i="29" s="1"/>
  <c r="AI58" i="29"/>
  <c r="AI38" i="29" s="1"/>
  <c r="T58" i="29"/>
  <c r="T38" i="29" s="1"/>
  <c r="X57" i="29"/>
  <c r="X37" i="29" s="1"/>
  <c r="O56" i="29"/>
  <c r="O36" i="29" s="1"/>
  <c r="AB54" i="29"/>
  <c r="AB34" i="29" s="1"/>
  <c r="AL53" i="29"/>
  <c r="AL33" i="29" s="1"/>
  <c r="AG52" i="29"/>
  <c r="AG32" i="29" s="1"/>
  <c r="W50" i="29"/>
  <c r="W30" i="29" s="1"/>
  <c r="AM62" i="29"/>
  <c r="AM42" i="29" s="1"/>
  <c r="AN58" i="29"/>
  <c r="AN38" i="29" s="1"/>
  <c r="AI62" i="29"/>
  <c r="AI42" i="29" s="1"/>
  <c r="S62" i="29"/>
  <c r="S42" i="29" s="1"/>
  <c r="AA54" i="29"/>
  <c r="AA34" i="29" s="1"/>
  <c r="AK53" i="29"/>
  <c r="AK33" i="29" s="1"/>
  <c r="V50" i="29"/>
  <c r="V30" i="29" s="1"/>
  <c r="AJ50" i="29"/>
  <c r="AJ30" i="29" s="1"/>
  <c r="X50" i="29"/>
  <c r="X30" i="29" s="1"/>
  <c r="AC58" i="29"/>
  <c r="AC38" i="29" s="1"/>
  <c r="W62" i="29"/>
  <c r="W42" i="29" s="1"/>
  <c r="W58" i="29"/>
  <c r="W38" i="29" s="1"/>
  <c r="V62" i="29"/>
  <c r="V42" i="29" s="1"/>
  <c r="V58" i="29"/>
  <c r="V38" i="29" s="1"/>
  <c r="AL59" i="29"/>
  <c r="AL39" i="29" s="1"/>
  <c r="AE59" i="29"/>
  <c r="AE39" i="29" s="1"/>
  <c r="AH58" i="29"/>
  <c r="AH38" i="29" s="1"/>
  <c r="S58" i="29"/>
  <c r="S38" i="29" s="1"/>
  <c r="AC63" i="29"/>
  <c r="AC43" i="29" s="1"/>
  <c r="AD59" i="29"/>
  <c r="AD39" i="29" s="1"/>
  <c r="AG58" i="29"/>
  <c r="AG38" i="29" s="1"/>
  <c r="AN56" i="29"/>
  <c r="AN36" i="29" s="1"/>
  <c r="W54" i="29"/>
  <c r="W34" i="29" s="1"/>
  <c r="AJ53" i="29"/>
  <c r="AJ33" i="29" s="1"/>
  <c r="AB52" i="29"/>
  <c r="AB32" i="29" s="1"/>
  <c r="AE51" i="29"/>
  <c r="AE31" i="29" s="1"/>
  <c r="AN50" i="29"/>
  <c r="AN30" i="29" s="1"/>
  <c r="U50" i="29"/>
  <c r="U30" i="29" s="1"/>
  <c r="AB62" i="29"/>
  <c r="AB42" i="29" s="1"/>
  <c r="AL62" i="29"/>
  <c r="AL42" i="29" s="1"/>
  <c r="AG62" i="29"/>
  <c r="AG42" i="29" s="1"/>
  <c r="AF62" i="29"/>
  <c r="AF42" i="29" s="1"/>
  <c r="AE62" i="29"/>
  <c r="AE42" i="29" s="1"/>
  <c r="AF58" i="29"/>
  <c r="AF38" i="29" s="1"/>
  <c r="AN54" i="29"/>
  <c r="AN34" i="29" s="1"/>
  <c r="V54" i="29"/>
  <c r="V34" i="29" s="1"/>
  <c r="Z53" i="29"/>
  <c r="Z33" i="29" s="1"/>
  <c r="AA52" i="29"/>
  <c r="AA32" i="29" s="1"/>
  <c r="AD51" i="29"/>
  <c r="AD31" i="29" s="1"/>
  <c r="AM50" i="29"/>
  <c r="AM30" i="29" s="1"/>
  <c r="T50" i="29"/>
  <c r="T30" i="29" s="1"/>
  <c r="U62" i="29"/>
  <c r="U42" i="29" s="1"/>
  <c r="U58" i="29"/>
  <c r="U38" i="29" s="1"/>
  <c r="AM64" i="29"/>
  <c r="AM44" i="29" s="1"/>
  <c r="AC64" i="29"/>
  <c r="AC44" i="29" s="1"/>
  <c r="R62" i="29"/>
  <c r="R42" i="29" s="1"/>
  <c r="AN60" i="29"/>
  <c r="AN40" i="29" s="1"/>
  <c r="R58" i="29"/>
  <c r="R38" i="29" s="1"/>
  <c r="AB64" i="29"/>
  <c r="AB44" i="29" s="1"/>
  <c r="T63" i="29"/>
  <c r="T43" i="29" s="1"/>
  <c r="Q62" i="29"/>
  <c r="Q42" i="29" s="1"/>
  <c r="AM60" i="29"/>
  <c r="AM40" i="29" s="1"/>
  <c r="AC59" i="29"/>
  <c r="AC39" i="29" s="1"/>
  <c r="Q58" i="29"/>
  <c r="Q38" i="29" s="1"/>
  <c r="AM56" i="29"/>
  <c r="AM36" i="29" s="1"/>
  <c r="AA64" i="29"/>
  <c r="AA44" i="29" s="1"/>
  <c r="S63" i="29"/>
  <c r="S43" i="29" s="1"/>
  <c r="AD62" i="29"/>
  <c r="AD42" i="29" s="1"/>
  <c r="AC60" i="29"/>
  <c r="AC40" i="29" s="1"/>
  <c r="Z59" i="29"/>
  <c r="Z39" i="29" s="1"/>
  <c r="AE58" i="29"/>
  <c r="AE38" i="29" s="1"/>
  <c r="AL56" i="29"/>
  <c r="AL36" i="29" s="1"/>
  <c r="AM54" i="29"/>
  <c r="AM34" i="29" s="1"/>
  <c r="Y53" i="29"/>
  <c r="Y33" i="29" s="1"/>
  <c r="Z52" i="29"/>
  <c r="Z32" i="29" s="1"/>
  <c r="AC51" i="29"/>
  <c r="AC31" i="29" s="1"/>
  <c r="AI50" i="29"/>
  <c r="AI30" i="29" s="1"/>
  <c r="N35" i="29"/>
  <c r="N36" i="29" s="1"/>
  <c r="N37" i="29" s="1"/>
  <c r="N38" i="29" s="1"/>
  <c r="N39" i="29" s="1"/>
  <c r="N40" i="29" s="1"/>
  <c r="N41" i="29" s="1"/>
  <c r="N42" i="29" s="1"/>
  <c r="N43" i="29" s="1"/>
  <c r="N44" i="29" s="1"/>
  <c r="AK50" i="29"/>
  <c r="AK30" i="29" s="1"/>
  <c r="AK54" i="29"/>
  <c r="AK34" i="29" s="1"/>
  <c r="AK58" i="29"/>
  <c r="AK38" i="29" s="1"/>
  <c r="AK62" i="29"/>
  <c r="AK42" i="29" s="1"/>
  <c r="AK51" i="29"/>
  <c r="AK31" i="29" s="1"/>
  <c r="AK55" i="29"/>
  <c r="AK35" i="29" s="1"/>
  <c r="AK52" i="29"/>
  <c r="AK32" i="29" s="1"/>
  <c r="Y50" i="29"/>
  <c r="Y30" i="29" s="1"/>
  <c r="Y54" i="29"/>
  <c r="Y34" i="29" s="1"/>
  <c r="Y58" i="29"/>
  <c r="Y38" i="29" s="1"/>
  <c r="Y62" i="29"/>
  <c r="Y42" i="29" s="1"/>
  <c r="Y51" i="29"/>
  <c r="Y31" i="29" s="1"/>
  <c r="Y55" i="29"/>
  <c r="Y35" i="29" s="1"/>
  <c r="Y52" i="29"/>
  <c r="Y32" i="29" s="1"/>
  <c r="AI57" i="29"/>
  <c r="AI37" i="29" s="1"/>
  <c r="W57" i="29"/>
  <c r="W37" i="29" s="1"/>
  <c r="AI53" i="29"/>
  <c r="AI33" i="29" s="1"/>
  <c r="W53" i="29"/>
  <c r="W33" i="29" s="1"/>
  <c r="W61" i="29"/>
  <c r="W41" i="29" s="1"/>
  <c r="AK64" i="29"/>
  <c r="AK44" i="29" s="1"/>
  <c r="AN63" i="29"/>
  <c r="AN43" i="29" s="1"/>
  <c r="P63" i="29"/>
  <c r="P43" i="29" s="1"/>
  <c r="V61" i="29"/>
  <c r="V41" i="29" s="1"/>
  <c r="Y60" i="29"/>
  <c r="Y40" i="29" s="1"/>
  <c r="AB59" i="29"/>
  <c r="AB39" i="29" s="1"/>
  <c r="P59" i="29"/>
  <c r="P39" i="29" s="1"/>
  <c r="V57" i="29"/>
  <c r="V37" i="29" s="1"/>
  <c r="AK56" i="29"/>
  <c r="AK36" i="29" s="1"/>
  <c r="Y56" i="29"/>
  <c r="Y36" i="29" s="1"/>
  <c r="P55" i="29"/>
  <c r="P35" i="29" s="1"/>
  <c r="AH53" i="29"/>
  <c r="AH33" i="29" s="1"/>
  <c r="V53" i="29"/>
  <c r="V33" i="29" s="1"/>
  <c r="AL64" i="29"/>
  <c r="AL44" i="29" s="1"/>
  <c r="Y64" i="29"/>
  <c r="Y44" i="29" s="1"/>
  <c r="AB63" i="29"/>
  <c r="AB43" i="29" s="1"/>
  <c r="AH61" i="29"/>
  <c r="AH41" i="29" s="1"/>
  <c r="AK60" i="29"/>
  <c r="AK40" i="29" s="1"/>
  <c r="AN59" i="29"/>
  <c r="AN39" i="29" s="1"/>
  <c r="AH57" i="29"/>
  <c r="AH37" i="29" s="1"/>
  <c r="AJ64" i="29"/>
  <c r="AJ44" i="29" s="1"/>
  <c r="X64" i="29"/>
  <c r="X44" i="29" s="1"/>
  <c r="AM63" i="29"/>
  <c r="AM43" i="29" s="1"/>
  <c r="AA63" i="29"/>
  <c r="AA43" i="29" s="1"/>
  <c r="O63" i="29"/>
  <c r="O43" i="29" s="1"/>
  <c r="AG61" i="29"/>
  <c r="AG41" i="29" s="1"/>
  <c r="U61" i="29"/>
  <c r="U41" i="29" s="1"/>
  <c r="AJ60" i="29"/>
  <c r="AJ40" i="29" s="1"/>
  <c r="X60" i="29"/>
  <c r="X40" i="29" s="1"/>
  <c r="AM59" i="29"/>
  <c r="AM39" i="29" s="1"/>
  <c r="AA59" i="29"/>
  <c r="AA39" i="29" s="1"/>
  <c r="O59" i="29"/>
  <c r="O39" i="29" s="1"/>
  <c r="AG57" i="29"/>
  <c r="AG37" i="29" s="1"/>
  <c r="U57" i="29"/>
  <c r="U37" i="29" s="1"/>
  <c r="AJ56" i="29"/>
  <c r="AJ36" i="29" s="1"/>
  <c r="X56" i="29"/>
  <c r="X36" i="29" s="1"/>
  <c r="AM55" i="29"/>
  <c r="AM35" i="29" s="1"/>
  <c r="AA55" i="29"/>
  <c r="AA35" i="29" s="1"/>
  <c r="O55" i="29"/>
  <c r="O35" i="29" s="1"/>
  <c r="AG53" i="29"/>
  <c r="AG33" i="29" s="1"/>
  <c r="U53" i="29"/>
  <c r="U33" i="29" s="1"/>
  <c r="AJ52" i="29"/>
  <c r="AJ32" i="29" s="1"/>
  <c r="X52" i="29"/>
  <c r="X32" i="29" s="1"/>
  <c r="AM51" i="29"/>
  <c r="AM31" i="29" s="1"/>
  <c r="AA51" i="29"/>
  <c r="AA31" i="29" s="1"/>
  <c r="O51" i="29"/>
  <c r="O31" i="29" s="1"/>
  <c r="AD50" i="29"/>
  <c r="AD30" i="29" s="1"/>
  <c r="R50" i="29"/>
  <c r="R30" i="29" s="1"/>
  <c r="AF61" i="29"/>
  <c r="AF41" i="29" s="1"/>
  <c r="AF57" i="29"/>
  <c r="AF37" i="29" s="1"/>
  <c r="T57" i="29"/>
  <c r="T37" i="29" s="1"/>
  <c r="W56" i="29"/>
  <c r="W36" i="29" s="1"/>
  <c r="AF53" i="29"/>
  <c r="AF33" i="29" s="1"/>
  <c r="T53" i="29"/>
  <c r="T33" i="29" s="1"/>
  <c r="W52" i="29"/>
  <c r="W32" i="29" s="1"/>
  <c r="W64" i="29"/>
  <c r="W44" i="29" s="1"/>
  <c r="AK59" i="29"/>
  <c r="AK39" i="29" s="1"/>
  <c r="AH56" i="29"/>
  <c r="AH36" i="29" s="1"/>
  <c r="V56" i="29"/>
  <c r="V36" i="29" s="1"/>
  <c r="AE53" i="29"/>
  <c r="AE33" i="29" s="1"/>
  <c r="S53" i="29"/>
  <c r="S33" i="29" s="1"/>
  <c r="V52" i="29"/>
  <c r="V32" i="29" s="1"/>
  <c r="W60" i="29"/>
  <c r="W40" i="29" s="1"/>
  <c r="AK63" i="29"/>
  <c r="AK43" i="29" s="1"/>
  <c r="S61" i="29"/>
  <c r="S41" i="29" s="1"/>
  <c r="U60" i="29"/>
  <c r="U40" i="29" s="1"/>
  <c r="X59" i="29"/>
  <c r="X39" i="29" s="1"/>
  <c r="AD57" i="29"/>
  <c r="AD37" i="29" s="1"/>
  <c r="AL60" i="29"/>
  <c r="AL40" i="29" s="1"/>
  <c r="Z63" i="29"/>
  <c r="Z43" i="29" s="1"/>
  <c r="T61" i="29"/>
  <c r="T41" i="29" s="1"/>
  <c r="AH60" i="29"/>
  <c r="AH40" i="29" s="1"/>
  <c r="V60" i="29"/>
  <c r="V40" i="29" s="1"/>
  <c r="Y59" i="29"/>
  <c r="Y39" i="29" s="1"/>
  <c r="AE57" i="29"/>
  <c r="AE37" i="29" s="1"/>
  <c r="AG64" i="29"/>
  <c r="AG44" i="29" s="1"/>
  <c r="AG60" i="29"/>
  <c r="AG40" i="29" s="1"/>
  <c r="AD53" i="29"/>
  <c r="AD33" i="29" s="1"/>
  <c r="AF64" i="29"/>
  <c r="AF44" i="29" s="1"/>
  <c r="T64" i="29"/>
  <c r="T44" i="29" s="1"/>
  <c r="AI63" i="29"/>
  <c r="AI43" i="29" s="1"/>
  <c r="W63" i="29"/>
  <c r="W43" i="29" s="1"/>
  <c r="AC61" i="29"/>
  <c r="AC41" i="29" s="1"/>
  <c r="Q61" i="29"/>
  <c r="Q41" i="29" s="1"/>
  <c r="AF60" i="29"/>
  <c r="AF40" i="29" s="1"/>
  <c r="T60" i="29"/>
  <c r="T40" i="29" s="1"/>
  <c r="AI59" i="29"/>
  <c r="AI39" i="29" s="1"/>
  <c r="W59" i="29"/>
  <c r="W39" i="29" s="1"/>
  <c r="AL58" i="29"/>
  <c r="AL38" i="29" s="1"/>
  <c r="Z58" i="29"/>
  <c r="Z38" i="29" s="1"/>
  <c r="AC57" i="29"/>
  <c r="AC37" i="29" s="1"/>
  <c r="Q57" i="29"/>
  <c r="Q37" i="29" s="1"/>
  <c r="AF56" i="29"/>
  <c r="AF36" i="29" s="1"/>
  <c r="T56" i="29"/>
  <c r="T36" i="29" s="1"/>
  <c r="AI55" i="29"/>
  <c r="AI35" i="29" s="1"/>
  <c r="W55" i="29"/>
  <c r="W35" i="29" s="1"/>
  <c r="AL54" i="29"/>
  <c r="AL34" i="29" s="1"/>
  <c r="Z54" i="29"/>
  <c r="Z34" i="29" s="1"/>
  <c r="AC53" i="29"/>
  <c r="AC33" i="29" s="1"/>
  <c r="Q53" i="29"/>
  <c r="Q33" i="29" s="1"/>
  <c r="AF52" i="29"/>
  <c r="AF32" i="29" s="1"/>
  <c r="T52" i="29"/>
  <c r="T32" i="29" s="1"/>
  <c r="AI51" i="29"/>
  <c r="AI31" i="29" s="1"/>
  <c r="W51" i="29"/>
  <c r="W31" i="29" s="1"/>
  <c r="Z60" i="29"/>
  <c r="Z40" i="29" s="1"/>
  <c r="AI64" i="29"/>
  <c r="AI44" i="29" s="1"/>
  <c r="AH64" i="29"/>
  <c r="AH44" i="29" s="1"/>
  <c r="V64" i="29"/>
  <c r="V44" i="29" s="1"/>
  <c r="Y63" i="29"/>
  <c r="Y43" i="29" s="1"/>
  <c r="AE61" i="29"/>
  <c r="AE41" i="29" s="1"/>
  <c r="U64" i="29"/>
  <c r="U44" i="29" s="1"/>
  <c r="AJ63" i="29"/>
  <c r="AJ43" i="29" s="1"/>
  <c r="X63" i="29"/>
  <c r="X43" i="29" s="1"/>
  <c r="AD61" i="29"/>
  <c r="AD41" i="29" s="1"/>
  <c r="AG56" i="29"/>
  <c r="AG36" i="29" s="1"/>
  <c r="AJ55" i="29"/>
  <c r="AJ35" i="29" s="1"/>
  <c r="R53" i="29"/>
  <c r="R33" i="29" s="1"/>
  <c r="AE64" i="29"/>
  <c r="AE44" i="29" s="1"/>
  <c r="S64" i="29"/>
  <c r="S44" i="29" s="1"/>
  <c r="AH63" i="29"/>
  <c r="AH43" i="29" s="1"/>
  <c r="V63" i="29"/>
  <c r="V43" i="29" s="1"/>
  <c r="AN61" i="29"/>
  <c r="AN41" i="29" s="1"/>
  <c r="AB61" i="29"/>
  <c r="AB41" i="29" s="1"/>
  <c r="P61" i="29"/>
  <c r="P41" i="29" s="1"/>
  <c r="AE60" i="29"/>
  <c r="AE40" i="29" s="1"/>
  <c r="S60" i="29"/>
  <c r="S40" i="29" s="1"/>
  <c r="AH59" i="29"/>
  <c r="AH39" i="29" s="1"/>
  <c r="V59" i="29"/>
  <c r="V39" i="29" s="1"/>
  <c r="AN57" i="29"/>
  <c r="AN37" i="29" s="1"/>
  <c r="AB57" i="29"/>
  <c r="AB37" i="29" s="1"/>
  <c r="P57" i="29"/>
  <c r="P37" i="29" s="1"/>
  <c r="AE56" i="29"/>
  <c r="AE36" i="29" s="1"/>
  <c r="S56" i="29"/>
  <c r="S36" i="29" s="1"/>
  <c r="AH55" i="29"/>
  <c r="AH35" i="29" s="1"/>
  <c r="V55" i="29"/>
  <c r="V35" i="29" s="1"/>
  <c r="AN53" i="29"/>
  <c r="AN33" i="29" s="1"/>
  <c r="AB53" i="29"/>
  <c r="AB33" i="29" s="1"/>
  <c r="P53" i="29"/>
  <c r="P33" i="29" s="1"/>
  <c r="AE52" i="29"/>
  <c r="AE32" i="29" s="1"/>
  <c r="S52" i="29"/>
  <c r="S32" i="29" s="1"/>
  <c r="AH51" i="29"/>
  <c r="AH31" i="29" s="1"/>
  <c r="V51" i="29"/>
  <c r="V31" i="29" s="1"/>
  <c r="AI61" i="29"/>
  <c r="AI41" i="29" s="1"/>
  <c r="AI60" i="29"/>
  <c r="AI40" i="29" s="1"/>
  <c r="S57" i="29"/>
  <c r="S37" i="29" s="1"/>
  <c r="R61" i="29"/>
  <c r="R41" i="29" s="1"/>
  <c r="AJ59" i="29"/>
  <c r="AJ39" i="29" s="1"/>
  <c r="R57" i="29"/>
  <c r="R37" i="29" s="1"/>
  <c r="U56" i="29"/>
  <c r="U36" i="29" s="1"/>
  <c r="X55" i="29"/>
  <c r="X35" i="29" s="1"/>
  <c r="AD64" i="29"/>
  <c r="AD44" i="29" s="1"/>
  <c r="AG63" i="29"/>
  <c r="AG43" i="29" s="1"/>
  <c r="AJ62" i="29"/>
  <c r="AJ42" i="29" s="1"/>
  <c r="X62" i="29"/>
  <c r="X42" i="29" s="1"/>
  <c r="AM61" i="29"/>
  <c r="AM41" i="29" s="1"/>
  <c r="AA61" i="29"/>
  <c r="AA41" i="29" s="1"/>
  <c r="AD60" i="29"/>
  <c r="AD40" i="29" s="1"/>
  <c r="AG59" i="29"/>
  <c r="AG39" i="29" s="1"/>
  <c r="AJ58" i="29"/>
  <c r="AJ38" i="29" s="1"/>
  <c r="X58" i="29"/>
  <c r="X38" i="29" s="1"/>
  <c r="AM57" i="29"/>
  <c r="AM37" i="29" s="1"/>
  <c r="AA57" i="29"/>
  <c r="AA37" i="29" s="1"/>
  <c r="AD56" i="29"/>
  <c r="AD36" i="29" s="1"/>
  <c r="AG55" i="29"/>
  <c r="AG35" i="29" s="1"/>
  <c r="AJ54" i="29"/>
  <c r="AJ34" i="29" s="1"/>
  <c r="X54" i="29"/>
  <c r="X34" i="29" s="1"/>
  <c r="AM53" i="29"/>
  <c r="AM33" i="29" s="1"/>
  <c r="AA53" i="29"/>
  <c r="AA33" i="29" s="1"/>
  <c r="AD52" i="29"/>
  <c r="AD32" i="29" s="1"/>
  <c r="AG51" i="29"/>
  <c r="AG31" i="29" s="1"/>
  <c r="L19" i="29" l="1"/>
  <c r="L22" i="29" s="1"/>
  <c r="Q48" i="29"/>
  <c r="Q29" i="29" s="1"/>
  <c r="P29" i="29"/>
  <c r="R48" i="29" l="1"/>
  <c r="L25" i="29"/>
  <c r="R29" i="29" l="1"/>
  <c r="S48" i="29"/>
  <c r="L28" i="29"/>
  <c r="L31" i="29" s="1"/>
  <c r="S29" i="29" l="1"/>
  <c r="T48" i="29"/>
  <c r="L34" i="29"/>
  <c r="L37" i="29" s="1"/>
  <c r="L40" i="29" s="1"/>
  <c r="L43" i="29" s="1"/>
  <c r="T29" i="29" l="1"/>
  <c r="U48" i="29"/>
  <c r="K7" i="29"/>
  <c r="L7" i="29"/>
  <c r="U29" i="29" l="1"/>
  <c r="V48" i="29"/>
  <c r="W48" i="29" l="1"/>
  <c r="V29" i="29"/>
  <c r="W29" i="29" l="1"/>
  <c r="X48" i="29"/>
  <c r="X29" i="29" l="1"/>
  <c r="Y48" i="29"/>
  <c r="Y29" i="29" l="1"/>
  <c r="Z48" i="29"/>
  <c r="AA48" i="29" l="1"/>
  <c r="Z29" i="29"/>
  <c r="AA29" i="29" l="1"/>
  <c r="AB48" i="29"/>
  <c r="AC48" i="29" l="1"/>
  <c r="AB29" i="29"/>
  <c r="AC29" i="29" l="1"/>
  <c r="AD48" i="29"/>
  <c r="AD29" i="29" l="1"/>
  <c r="AE48" i="29"/>
  <c r="AE29" i="29" l="1"/>
  <c r="AF48" i="29"/>
  <c r="AF29" i="29" l="1"/>
  <c r="AG48" i="29"/>
  <c r="AG29" i="29" l="1"/>
  <c r="AH48" i="29"/>
  <c r="AH29" i="29" l="1"/>
  <c r="AI48" i="29"/>
  <c r="AI29" i="29" l="1"/>
  <c r="AJ48" i="29"/>
  <c r="AJ29" i="29" l="1"/>
  <c r="AK48" i="29"/>
  <c r="AK29" i="29" l="1"/>
  <c r="AL48" i="29"/>
  <c r="AL29" i="29" l="1"/>
  <c r="AM48" i="29"/>
  <c r="AM29" i="29" l="1"/>
  <c r="AN48" i="29"/>
  <c r="AN29" i="29" l="1"/>
  <c r="AO48" i="29"/>
  <c r="AO29" i="29" l="1"/>
  <c r="N48" i="29"/>
  <c r="J2" i="27" l="1"/>
  <c r="DU5" i="27"/>
  <c r="DK20" i="27"/>
  <c r="DK21" i="27" s="1"/>
  <c r="DK22" i="27" s="1"/>
  <c r="DK23" i="27" s="1"/>
  <c r="DK24" i="27" s="1"/>
  <c r="DK25" i="27" s="1"/>
  <c r="DK26" i="27" s="1"/>
  <c r="DK27" i="27" s="1"/>
  <c r="DK28" i="27" s="1"/>
  <c r="DK29" i="27" s="1"/>
  <c r="DK30" i="27" s="1"/>
  <c r="DK31" i="27" s="1"/>
  <c r="DK32" i="27" s="1"/>
  <c r="DK33" i="27" s="1"/>
  <c r="DK34" i="27" s="1"/>
  <c r="DK35" i="27" s="1"/>
  <c r="DK36" i="27" s="1"/>
  <c r="DK37" i="27" s="1"/>
  <c r="DK38" i="27" s="1"/>
  <c r="DK39" i="27" s="1"/>
  <c r="DK40" i="27" s="1"/>
  <c r="DK41" i="27" s="1"/>
  <c r="DK42" i="27" s="1"/>
  <c r="DK43" i="27" s="1"/>
  <c r="DK44" i="27" s="1"/>
  <c r="DK45" i="27" s="1"/>
  <c r="DK46" i="27" s="1"/>
  <c r="DK47" i="27" s="1"/>
  <c r="DK48" i="27" s="1"/>
  <c r="DK49" i="27" s="1"/>
  <c r="DK50" i="27" s="1"/>
  <c r="DK51" i="27" s="1"/>
  <c r="DK52" i="27" s="1"/>
  <c r="DK53" i="27" s="1"/>
  <c r="DK54" i="27" s="1"/>
  <c r="DK55" i="27" s="1"/>
  <c r="DK56" i="27" s="1"/>
  <c r="DK57" i="27" s="1"/>
  <c r="DK58" i="27" s="1"/>
  <c r="DK59" i="27" s="1"/>
  <c r="DK60" i="27" s="1"/>
  <c r="DK61" i="27" s="1"/>
  <c r="DK62" i="27" s="1"/>
  <c r="DK63" i="27" s="1"/>
  <c r="DK64" i="27" s="1"/>
  <c r="DK65" i="27" s="1"/>
  <c r="DK66" i="27" s="1"/>
  <c r="DK67" i="27" s="1"/>
  <c r="DK68" i="27" s="1"/>
  <c r="DP18" i="27"/>
  <c r="DT17" i="27"/>
  <c r="DS17" i="27"/>
  <c r="DR17" i="27"/>
  <c r="DQ17" i="27"/>
  <c r="DO17" i="27"/>
  <c r="DN17" i="27"/>
  <c r="DM17" i="27"/>
  <c r="DL17" i="27"/>
  <c r="DT16" i="27"/>
  <c r="DS16" i="27"/>
  <c r="DR16" i="27"/>
  <c r="DO16" i="27"/>
  <c r="DN16" i="27"/>
  <c r="DM16" i="27"/>
  <c r="DU10" i="27"/>
  <c r="DU9" i="27"/>
  <c r="DU8" i="27"/>
  <c r="DU7" i="27"/>
  <c r="A20" i="27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F53" i="27"/>
  <c r="F18" i="27"/>
  <c r="DP68" i="27" s="1"/>
  <c r="K10" i="27"/>
  <c r="K9" i="27"/>
  <c r="K8" i="27"/>
  <c r="K7" i="27"/>
  <c r="F63" i="27" l="1"/>
  <c r="F65" i="27"/>
  <c r="F64" i="27"/>
  <c r="F66" i="27"/>
  <c r="F28" i="27"/>
  <c r="F29" i="27"/>
  <c r="F39" i="27"/>
  <c r="F40" i="27"/>
  <c r="DP21" i="27"/>
  <c r="F27" i="27"/>
  <c r="F41" i="27"/>
  <c r="DP33" i="27"/>
  <c r="F51" i="27"/>
  <c r="DP45" i="27"/>
  <c r="F52" i="27"/>
  <c r="DP57" i="27"/>
  <c r="DP22" i="27"/>
  <c r="DP34" i="27"/>
  <c r="DP46" i="27"/>
  <c r="DP58" i="27"/>
  <c r="DP23" i="27"/>
  <c r="DP35" i="27"/>
  <c r="DP47" i="27"/>
  <c r="DP59" i="27"/>
  <c r="DP24" i="27"/>
  <c r="DP36" i="27"/>
  <c r="DP48" i="27"/>
  <c r="DP60" i="27"/>
  <c r="F30" i="27"/>
  <c r="F43" i="27"/>
  <c r="F55" i="27"/>
  <c r="F67" i="27"/>
  <c r="DP25" i="27"/>
  <c r="DP37" i="27"/>
  <c r="DP49" i="27"/>
  <c r="DP61" i="27"/>
  <c r="F54" i="27"/>
  <c r="F19" i="27"/>
  <c r="F20" i="27"/>
  <c r="F32" i="27"/>
  <c r="F44" i="27"/>
  <c r="F56" i="27"/>
  <c r="F68" i="27"/>
  <c r="DP26" i="27"/>
  <c r="DP38" i="27"/>
  <c r="DP50" i="27"/>
  <c r="DP62" i="27"/>
  <c r="F42" i="27"/>
  <c r="F31" i="27"/>
  <c r="F21" i="27"/>
  <c r="F33" i="27"/>
  <c r="F45" i="27"/>
  <c r="F57" i="27"/>
  <c r="DP27" i="27"/>
  <c r="DP39" i="27"/>
  <c r="DP51" i="27"/>
  <c r="DP63" i="27"/>
  <c r="DP28" i="27"/>
  <c r="DP40" i="27"/>
  <c r="DP52" i="27"/>
  <c r="DP64" i="27"/>
  <c r="F46" i="27"/>
  <c r="F23" i="27"/>
  <c r="F35" i="27"/>
  <c r="F47" i="27"/>
  <c r="F59" i="27"/>
  <c r="DP19" i="27"/>
  <c r="DP29" i="27"/>
  <c r="DP41" i="27"/>
  <c r="DP53" i="27"/>
  <c r="DP65" i="27"/>
  <c r="F22" i="27"/>
  <c r="F58" i="27"/>
  <c r="F24" i="27"/>
  <c r="F36" i="27"/>
  <c r="F48" i="27"/>
  <c r="F60" i="27"/>
  <c r="DP30" i="27"/>
  <c r="DP42" i="27"/>
  <c r="DP54" i="27"/>
  <c r="DP66" i="27"/>
  <c r="F34" i="27"/>
  <c r="F25" i="27"/>
  <c r="F37" i="27"/>
  <c r="F49" i="27"/>
  <c r="F61" i="27"/>
  <c r="DP20" i="27"/>
  <c r="DP31" i="27"/>
  <c r="DP43" i="27"/>
  <c r="DP55" i="27"/>
  <c r="DP67" i="27"/>
  <c r="F26" i="27"/>
  <c r="F38" i="27"/>
  <c r="F50" i="27"/>
  <c r="F62" i="27"/>
  <c r="DP32" i="27"/>
  <c r="DP44" i="27"/>
  <c r="DP56" i="27"/>
  <c r="H16" i="27"/>
  <c r="I16" i="27"/>
  <c r="J16" i="27"/>
  <c r="G17" i="27"/>
  <c r="H17" i="27"/>
  <c r="I17" i="27"/>
  <c r="J17" i="27"/>
  <c r="C16" i="27"/>
  <c r="E16" i="27"/>
  <c r="D16" i="27"/>
  <c r="E17" i="27"/>
  <c r="D17" i="27"/>
  <c r="C17" i="27"/>
  <c r="B17" i="27"/>
  <c r="AV59" i="25"/>
  <c r="AW59" i="25" s="1"/>
  <c r="AV60" i="25"/>
  <c r="AW60" i="25" s="1"/>
  <c r="AN2" i="21"/>
  <c r="AN2" i="25"/>
  <c r="AH2" i="25"/>
  <c r="AH1" i="25"/>
  <c r="AQ61" i="25"/>
  <c r="AR61" i="25"/>
  <c r="AQ62" i="25"/>
  <c r="AR62" i="25"/>
  <c r="AQ63" i="25"/>
  <c r="AR63" i="25"/>
  <c r="AQ64" i="25"/>
  <c r="AR64" i="25"/>
  <c r="AQ65" i="25"/>
  <c r="AR65" i="25"/>
  <c r="AQ66" i="25"/>
  <c r="AR66" i="25"/>
  <c r="AQ67" i="25"/>
  <c r="AR67" i="25"/>
  <c r="AQ68" i="25"/>
  <c r="AR68" i="25"/>
  <c r="AQ69" i="25"/>
  <c r="AR69" i="25"/>
  <c r="AQ70" i="25"/>
  <c r="AR70" i="25"/>
  <c r="AQ71" i="25"/>
  <c r="AR71" i="25"/>
  <c r="AQ72" i="25"/>
  <c r="AR72" i="25"/>
  <c r="AQ73" i="25"/>
  <c r="AR73" i="25"/>
  <c r="AQ74" i="25"/>
  <c r="AR74" i="25"/>
  <c r="AQ75" i="25"/>
  <c r="AR75" i="25"/>
  <c r="AQ76" i="25"/>
  <c r="AR76" i="25"/>
  <c r="AQ77" i="25"/>
  <c r="AR77" i="25"/>
  <c r="AQ78" i="25"/>
  <c r="AR78" i="25"/>
  <c r="AQ79" i="25"/>
  <c r="AR79" i="25"/>
  <c r="AQ80" i="25"/>
  <c r="AR80" i="25"/>
  <c r="AQ81" i="25"/>
  <c r="AR81" i="25"/>
  <c r="AQ82" i="25"/>
  <c r="AR82" i="25"/>
  <c r="AQ83" i="25"/>
  <c r="AR83" i="25"/>
  <c r="AQ84" i="25"/>
  <c r="AR84" i="25"/>
  <c r="AQ85" i="25"/>
  <c r="AR85" i="25"/>
  <c r="AQ86" i="25"/>
  <c r="AR86" i="25"/>
  <c r="AQ87" i="25"/>
  <c r="AR87" i="25"/>
  <c r="AQ88" i="25"/>
  <c r="AR88" i="25"/>
  <c r="AQ89" i="25"/>
  <c r="AR89" i="25"/>
  <c r="AQ90" i="25"/>
  <c r="AR90" i="25"/>
  <c r="AQ91" i="25"/>
  <c r="AR91" i="25"/>
  <c r="AQ92" i="25"/>
  <c r="AR92" i="25"/>
  <c r="AQ93" i="25"/>
  <c r="AR93" i="25"/>
  <c r="AQ94" i="25"/>
  <c r="AR94" i="25"/>
  <c r="AQ95" i="25"/>
  <c r="AR95" i="25"/>
  <c r="AQ96" i="25"/>
  <c r="AR96" i="25"/>
  <c r="AQ97" i="25"/>
  <c r="AR97" i="25"/>
  <c r="AQ98" i="25"/>
  <c r="AR98" i="25"/>
  <c r="AQ99" i="25"/>
  <c r="AR99" i="25"/>
  <c r="AQ100" i="25"/>
  <c r="AR100" i="25"/>
  <c r="AQ101" i="25"/>
  <c r="AR101" i="25"/>
  <c r="AQ102" i="25"/>
  <c r="AR102" i="25"/>
  <c r="AQ103" i="25"/>
  <c r="AR103" i="25"/>
  <c r="AQ104" i="25"/>
  <c r="AR104" i="25"/>
  <c r="AQ105" i="25"/>
  <c r="AR105" i="25"/>
  <c r="AQ106" i="25"/>
  <c r="AR106" i="25"/>
  <c r="AQ107" i="25"/>
  <c r="AR107" i="25"/>
  <c r="AQ108" i="25"/>
  <c r="AR108" i="25"/>
  <c r="AQ109" i="25"/>
  <c r="AR109" i="25"/>
  <c r="AQ110" i="25"/>
  <c r="AR110" i="25"/>
  <c r="AQ111" i="25"/>
  <c r="AR111" i="25"/>
  <c r="AQ112" i="25"/>
  <c r="AR112" i="25"/>
  <c r="AQ113" i="25"/>
  <c r="AR113" i="25"/>
  <c r="AQ114" i="25"/>
  <c r="AR114" i="25"/>
  <c r="AQ115" i="25"/>
  <c r="AR115" i="25"/>
  <c r="AQ116" i="25"/>
  <c r="AR116" i="25"/>
  <c r="AQ117" i="25"/>
  <c r="AR117" i="25"/>
  <c r="AR60" i="25"/>
  <c r="AQ60" i="25"/>
  <c r="AR59" i="25"/>
  <c r="AQ59" i="25"/>
  <c r="AR58" i="25"/>
  <c r="AQ58" i="25"/>
  <c r="AR57" i="25"/>
  <c r="AQ57" i="25"/>
  <c r="AR56" i="25"/>
  <c r="AQ56" i="25"/>
  <c r="AR55" i="25"/>
  <c r="AQ55" i="25"/>
  <c r="AR54" i="25"/>
  <c r="AQ54" i="25"/>
  <c r="AR53" i="25"/>
  <c r="AQ53" i="25"/>
  <c r="AR52" i="25"/>
  <c r="AQ52" i="25"/>
  <c r="AR51" i="25"/>
  <c r="AQ51" i="25"/>
  <c r="AR50" i="25"/>
  <c r="AQ50" i="25"/>
  <c r="AR49" i="25"/>
  <c r="AQ49" i="25"/>
  <c r="AR48" i="25"/>
  <c r="AQ48" i="25"/>
  <c r="AR47" i="25"/>
  <c r="AQ47" i="25"/>
  <c r="AR46" i="25"/>
  <c r="AQ46" i="25"/>
  <c r="AR45" i="25"/>
  <c r="AQ45" i="25"/>
  <c r="AR44" i="25"/>
  <c r="AQ44" i="25"/>
  <c r="AR43" i="25"/>
  <c r="AQ43" i="25"/>
  <c r="AR42" i="25"/>
  <c r="AQ42" i="25"/>
  <c r="AR41" i="25"/>
  <c r="AQ41" i="25"/>
  <c r="AR40" i="25"/>
  <c r="AQ40" i="25"/>
  <c r="AR39" i="25"/>
  <c r="AQ39" i="25"/>
  <c r="AR38" i="25"/>
  <c r="AQ38" i="25"/>
  <c r="AR37" i="25"/>
  <c r="AQ37" i="25"/>
  <c r="AR36" i="25"/>
  <c r="AQ36" i="25"/>
  <c r="AR35" i="25"/>
  <c r="AQ35" i="25"/>
  <c r="AR34" i="25"/>
  <c r="AQ34" i="25"/>
  <c r="AR33" i="25"/>
  <c r="AQ33" i="25"/>
  <c r="AR32" i="25"/>
  <c r="AQ32" i="25"/>
  <c r="AR31" i="25"/>
  <c r="AQ31" i="25"/>
  <c r="AR30" i="25"/>
  <c r="AQ30" i="25"/>
  <c r="AR29" i="25"/>
  <c r="AQ29" i="25"/>
  <c r="AR28" i="25"/>
  <c r="AQ28" i="25"/>
  <c r="AR27" i="25"/>
  <c r="AQ27" i="25"/>
  <c r="AR26" i="25"/>
  <c r="AQ26" i="25"/>
  <c r="AR25" i="25"/>
  <c r="AQ25" i="25"/>
  <c r="AR24" i="25"/>
  <c r="AQ24" i="25"/>
  <c r="AR23" i="25"/>
  <c r="AQ23" i="25"/>
  <c r="AR22" i="25"/>
  <c r="AQ22" i="25"/>
  <c r="AR21" i="25"/>
  <c r="AQ21" i="25"/>
  <c r="AR20" i="25"/>
  <c r="AQ20" i="25"/>
  <c r="AR19" i="25"/>
  <c r="AQ19" i="25"/>
  <c r="AR18" i="25"/>
  <c r="AQ18" i="25"/>
  <c r="AR17" i="25"/>
  <c r="AQ17" i="25"/>
  <c r="AR16" i="25"/>
  <c r="AQ16" i="25"/>
  <c r="AR15" i="25"/>
  <c r="AQ15" i="25"/>
  <c r="AR14" i="25"/>
  <c r="AQ14" i="25"/>
  <c r="AR13" i="25"/>
  <c r="AQ13" i="25"/>
  <c r="AR12" i="25"/>
  <c r="AQ12" i="25"/>
  <c r="AR11" i="25"/>
  <c r="AQ11" i="25"/>
  <c r="AR10" i="25"/>
  <c r="AQ10" i="25"/>
  <c r="AR9" i="25"/>
  <c r="AQ9" i="25"/>
  <c r="AR8" i="25"/>
  <c r="AQ8" i="25"/>
  <c r="AR7" i="25"/>
  <c r="AQ7" i="25"/>
  <c r="AR6" i="25"/>
  <c r="AQ6" i="25"/>
  <c r="AR5" i="25"/>
  <c r="AQ5" i="25"/>
  <c r="AR4" i="25"/>
  <c r="AQ4" i="25"/>
  <c r="AR60" i="21"/>
  <c r="AQ60" i="21"/>
  <c r="AR59" i="21"/>
  <c r="AQ59" i="21"/>
  <c r="AR58" i="21"/>
  <c r="AQ58" i="21"/>
  <c r="AR57" i="21"/>
  <c r="AQ57" i="21"/>
  <c r="AR56" i="21"/>
  <c r="AQ56" i="21"/>
  <c r="AR55" i="21"/>
  <c r="AQ55" i="21"/>
  <c r="AR54" i="21"/>
  <c r="AQ54" i="21"/>
  <c r="AR53" i="21"/>
  <c r="AQ53" i="21"/>
  <c r="AR52" i="21"/>
  <c r="AQ52" i="21"/>
  <c r="AR51" i="21"/>
  <c r="AQ51" i="21"/>
  <c r="AR50" i="21"/>
  <c r="AQ50" i="21"/>
  <c r="AR49" i="21"/>
  <c r="AQ49" i="21"/>
  <c r="AR48" i="21"/>
  <c r="AQ48" i="21"/>
  <c r="AR47" i="21"/>
  <c r="AQ47" i="21"/>
  <c r="AR46" i="21"/>
  <c r="AQ46" i="21"/>
  <c r="AR45" i="21"/>
  <c r="AQ45" i="21"/>
  <c r="AR44" i="21"/>
  <c r="AQ44" i="21"/>
  <c r="AR43" i="21"/>
  <c r="AQ43" i="21"/>
  <c r="AR42" i="21"/>
  <c r="AQ42" i="21"/>
  <c r="AR41" i="21"/>
  <c r="AQ41" i="21"/>
  <c r="AR40" i="21"/>
  <c r="AQ40" i="21"/>
  <c r="AR39" i="21"/>
  <c r="AQ39" i="21"/>
  <c r="AR38" i="21"/>
  <c r="AQ38" i="21"/>
  <c r="AR37" i="21"/>
  <c r="AQ37" i="21"/>
  <c r="AR36" i="21"/>
  <c r="AQ36" i="21"/>
  <c r="AR35" i="21"/>
  <c r="AQ35" i="21"/>
  <c r="AR34" i="21"/>
  <c r="AQ34" i="21"/>
  <c r="AR33" i="21"/>
  <c r="AQ33" i="21"/>
  <c r="AR32" i="21"/>
  <c r="AQ32" i="21"/>
  <c r="AR31" i="21"/>
  <c r="AQ31" i="21"/>
  <c r="AR30" i="21"/>
  <c r="AQ30" i="21"/>
  <c r="AR29" i="21"/>
  <c r="AQ29" i="21"/>
  <c r="AR28" i="21"/>
  <c r="AQ28" i="21"/>
  <c r="AR27" i="21"/>
  <c r="AQ27" i="21"/>
  <c r="AR26" i="21"/>
  <c r="AQ26" i="21"/>
  <c r="AR25" i="21"/>
  <c r="AQ25" i="21"/>
  <c r="AR24" i="21"/>
  <c r="AQ24" i="21"/>
  <c r="AR23" i="21"/>
  <c r="AQ23" i="21"/>
  <c r="AR22" i="21"/>
  <c r="AQ22" i="21"/>
  <c r="AR21" i="21"/>
  <c r="AQ21" i="21"/>
  <c r="AR20" i="21"/>
  <c r="AQ20" i="21"/>
  <c r="AR19" i="21"/>
  <c r="AQ19" i="21"/>
  <c r="AR18" i="21"/>
  <c r="AQ18" i="21"/>
  <c r="AR17" i="21"/>
  <c r="AQ17" i="21"/>
  <c r="AR16" i="21"/>
  <c r="AQ16" i="21"/>
  <c r="AR15" i="21"/>
  <c r="AQ15" i="21"/>
  <c r="AR14" i="21"/>
  <c r="AQ14" i="21"/>
  <c r="AR13" i="21"/>
  <c r="AQ13" i="21"/>
  <c r="AR12" i="21"/>
  <c r="AQ12" i="21"/>
  <c r="AR11" i="21"/>
  <c r="AQ11" i="21"/>
  <c r="AR10" i="21"/>
  <c r="AQ10" i="21"/>
  <c r="AR9" i="21"/>
  <c r="AQ9" i="21"/>
  <c r="AR8" i="21"/>
  <c r="AQ8" i="21"/>
  <c r="AR7" i="21"/>
  <c r="AQ7" i="21"/>
  <c r="AR6" i="21"/>
  <c r="AQ6" i="21"/>
  <c r="AR5" i="21"/>
  <c r="AQ5" i="21"/>
  <c r="AH2" i="21"/>
  <c r="AH1" i="21"/>
  <c r="AQ4" i="21"/>
  <c r="AR4" i="21"/>
  <c r="M33" i="21"/>
  <c r="L33" i="21"/>
  <c r="K33" i="21"/>
  <c r="J33" i="21"/>
  <c r="I33" i="21"/>
  <c r="M32" i="21"/>
  <c r="L32" i="21"/>
  <c r="K32" i="21"/>
  <c r="J32" i="21"/>
  <c r="I32" i="21"/>
  <c r="M31" i="21"/>
  <c r="L31" i="21"/>
  <c r="K31" i="21"/>
  <c r="J31" i="21"/>
  <c r="I31" i="21"/>
  <c r="M30" i="21"/>
  <c r="L30" i="21"/>
  <c r="K30" i="21"/>
  <c r="J30" i="21"/>
  <c r="I30" i="21"/>
  <c r="M29" i="21"/>
  <c r="L29" i="21"/>
  <c r="K29" i="21"/>
  <c r="J29" i="21"/>
  <c r="I29" i="21"/>
  <c r="M53" i="25"/>
  <c r="L53" i="25"/>
  <c r="K53" i="25"/>
  <c r="J53" i="25"/>
  <c r="I53" i="25"/>
  <c r="M52" i="25"/>
  <c r="L52" i="25"/>
  <c r="K52" i="25"/>
  <c r="J52" i="25"/>
  <c r="I52" i="25"/>
  <c r="M51" i="25"/>
  <c r="L51" i="25"/>
  <c r="K51" i="25"/>
  <c r="J51" i="25"/>
  <c r="I51" i="25"/>
  <c r="M50" i="25"/>
  <c r="L50" i="25"/>
  <c r="K50" i="25"/>
  <c r="J50" i="25"/>
  <c r="I50" i="25"/>
  <c r="M49" i="25"/>
  <c r="L49" i="25"/>
  <c r="K49" i="25"/>
  <c r="J49" i="25"/>
  <c r="I49" i="25"/>
  <c r="M43" i="25"/>
  <c r="L43" i="25"/>
  <c r="K43" i="25"/>
  <c r="J43" i="25"/>
  <c r="I43" i="25"/>
  <c r="M42" i="25"/>
  <c r="L42" i="25"/>
  <c r="K42" i="25"/>
  <c r="J42" i="25"/>
  <c r="I42" i="25"/>
  <c r="M41" i="25"/>
  <c r="L41" i="25"/>
  <c r="K41" i="25"/>
  <c r="J41" i="25"/>
  <c r="I41" i="25"/>
  <c r="M40" i="25"/>
  <c r="L40" i="25"/>
  <c r="K40" i="25"/>
  <c r="J40" i="25"/>
  <c r="I40" i="25"/>
  <c r="M39" i="25"/>
  <c r="L39" i="25"/>
  <c r="K39" i="25"/>
  <c r="J39" i="25"/>
  <c r="I39" i="25"/>
  <c r="AP117" i="25"/>
  <c r="AO117" i="25"/>
  <c r="AP116" i="25"/>
  <c r="AO116" i="25"/>
  <c r="AO4" i="25"/>
  <c r="AO5" i="25"/>
  <c r="AO6" i="25"/>
  <c r="AO7" i="25"/>
  <c r="AO8" i="25"/>
  <c r="AO9" i="25"/>
  <c r="AO10" i="25"/>
  <c r="AO11" i="25"/>
  <c r="AO12" i="25"/>
  <c r="AO13" i="25"/>
  <c r="AO14" i="25"/>
  <c r="AO15" i="25"/>
  <c r="AO16" i="25"/>
  <c r="AO17" i="25"/>
  <c r="AO18" i="25"/>
  <c r="AO19" i="25"/>
  <c r="AO20" i="25"/>
  <c r="AZ4" i="25"/>
  <c r="AZ5" i="25" s="1"/>
  <c r="AZ6" i="25" s="1"/>
  <c r="AZ7" i="25" s="1"/>
  <c r="AZ8" i="25" s="1"/>
  <c r="AZ4" i="21"/>
  <c r="AZ5" i="21" s="1"/>
  <c r="AZ6" i="21" s="1"/>
  <c r="AZ7" i="21" s="1"/>
  <c r="AZ8" i="21" s="1"/>
  <c r="AW57" i="25"/>
  <c r="AV58" i="25"/>
  <c r="AW58" i="25" s="1"/>
  <c r="AU8" i="25"/>
  <c r="AU7" i="25"/>
  <c r="AU6" i="25"/>
  <c r="AU5" i="25"/>
  <c r="AU4" i="25"/>
  <c r="B92" i="25"/>
  <c r="B91" i="25"/>
  <c r="B90" i="25"/>
  <c r="B89" i="25"/>
  <c r="B88" i="25"/>
  <c r="B87" i="25"/>
  <c r="B86" i="25"/>
  <c r="B85" i="25"/>
  <c r="B84" i="25"/>
  <c r="B5" i="25"/>
  <c r="B6" i="25" s="1"/>
  <c r="B7" i="25" s="1"/>
  <c r="B8" i="25" s="1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D32" i="25"/>
  <c r="E32" i="25" s="1"/>
  <c r="F32" i="25" s="1"/>
  <c r="G32" i="25" s="1"/>
  <c r="H32" i="25" s="1"/>
  <c r="I32" i="25" s="1"/>
  <c r="J32" i="25" s="1"/>
  <c r="K32" i="25" s="1"/>
  <c r="L32" i="25" s="1"/>
  <c r="M32" i="25" s="1"/>
  <c r="N32" i="25" s="1"/>
  <c r="O32" i="25" s="1"/>
  <c r="P32" i="25" s="1"/>
  <c r="Q32" i="25" s="1"/>
  <c r="R32" i="25" s="1"/>
  <c r="S32" i="25" s="1"/>
  <c r="BP5" i="25"/>
  <c r="BP6" i="25"/>
  <c r="BP7" i="25"/>
  <c r="BP8" i="25"/>
  <c r="BP9" i="25"/>
  <c r="BP10" i="25"/>
  <c r="BP11" i="25"/>
  <c r="BP12" i="25"/>
  <c r="BP13" i="25"/>
  <c r="BP14" i="25"/>
  <c r="BP15" i="25"/>
  <c r="BP16" i="25"/>
  <c r="BP17" i="25"/>
  <c r="BP18" i="25"/>
  <c r="BP19" i="25"/>
  <c r="BP20" i="25"/>
  <c r="BP21" i="25"/>
  <c r="BP22" i="25"/>
  <c r="BP23" i="25"/>
  <c r="BP24" i="25"/>
  <c r="BP25" i="25"/>
  <c r="BP4" i="25"/>
  <c r="Z173" i="25"/>
  <c r="Z172" i="25"/>
  <c r="Z171" i="25"/>
  <c r="Z170" i="25"/>
  <c r="Z169" i="25"/>
  <c r="Z168" i="25"/>
  <c r="Z167" i="25"/>
  <c r="Z166" i="25"/>
  <c r="Z165" i="25"/>
  <c r="Z164" i="25"/>
  <c r="Z163" i="25"/>
  <c r="Z162" i="25"/>
  <c r="Z161" i="25"/>
  <c r="Z160" i="25"/>
  <c r="Z159" i="25"/>
  <c r="Z158" i="25"/>
  <c r="Z157" i="25"/>
  <c r="Z156" i="25"/>
  <c r="Z155" i="25"/>
  <c r="Z154" i="25"/>
  <c r="Z153" i="25"/>
  <c r="Z152" i="25"/>
  <c r="Z151" i="25"/>
  <c r="Z150" i="25"/>
  <c r="Z149" i="25"/>
  <c r="Z148" i="25"/>
  <c r="Z147" i="25"/>
  <c r="Z146" i="25"/>
  <c r="Z145" i="25"/>
  <c r="Z144" i="25"/>
  <c r="Z143" i="25"/>
  <c r="Z142" i="25"/>
  <c r="Z141" i="25"/>
  <c r="Z140" i="25"/>
  <c r="Z139" i="25"/>
  <c r="Z138" i="25"/>
  <c r="Z137" i="25"/>
  <c r="Z136" i="25"/>
  <c r="Z135" i="25"/>
  <c r="Z134" i="25"/>
  <c r="Z133" i="25"/>
  <c r="Z132" i="25"/>
  <c r="Z131" i="25"/>
  <c r="Z130" i="25"/>
  <c r="Z129" i="25"/>
  <c r="Z128" i="25"/>
  <c r="Z127" i="25"/>
  <c r="Z126" i="25"/>
  <c r="Z125" i="25"/>
  <c r="Z124" i="25"/>
  <c r="Z123" i="25"/>
  <c r="Z122" i="25"/>
  <c r="Z121" i="25"/>
  <c r="Z120" i="25"/>
  <c r="Z119" i="25"/>
  <c r="Z118" i="25"/>
  <c r="Z117" i="25"/>
  <c r="Z116" i="25"/>
  <c r="AP115" i="25"/>
  <c r="AO115" i="25"/>
  <c r="Z115" i="25"/>
  <c r="AP114" i="25"/>
  <c r="AO114" i="25"/>
  <c r="Z114" i="25"/>
  <c r="AP113" i="25"/>
  <c r="AO113" i="25"/>
  <c r="Z113" i="25"/>
  <c r="AP112" i="25"/>
  <c r="AO112" i="25"/>
  <c r="Z112" i="25"/>
  <c r="AP111" i="25"/>
  <c r="AO111" i="25"/>
  <c r="Z111" i="25"/>
  <c r="AP110" i="25"/>
  <c r="AO110" i="25"/>
  <c r="Z110" i="25"/>
  <c r="AP109" i="25"/>
  <c r="AO109" i="25"/>
  <c r="Z109" i="25"/>
  <c r="AP108" i="25"/>
  <c r="AO108" i="25"/>
  <c r="Z108" i="25"/>
  <c r="AP107" i="25"/>
  <c r="AO107" i="25"/>
  <c r="Z107" i="25"/>
  <c r="AP106" i="25"/>
  <c r="AO106" i="25"/>
  <c r="Z106" i="25"/>
  <c r="AP105" i="25"/>
  <c r="AO105" i="25"/>
  <c r="Z105" i="25"/>
  <c r="AP104" i="25"/>
  <c r="AO104" i="25"/>
  <c r="Z104" i="25"/>
  <c r="AP103" i="25"/>
  <c r="AO103" i="25"/>
  <c r="Z103" i="25"/>
  <c r="AP102" i="25"/>
  <c r="AO102" i="25"/>
  <c r="Z102" i="25"/>
  <c r="AP101" i="25"/>
  <c r="AO101" i="25"/>
  <c r="Z101" i="25"/>
  <c r="AP100" i="25"/>
  <c r="AO100" i="25"/>
  <c r="Z100" i="25"/>
  <c r="AP99" i="25"/>
  <c r="AO99" i="25"/>
  <c r="Z99" i="25"/>
  <c r="AP98" i="25"/>
  <c r="AO98" i="25"/>
  <c r="Z98" i="25"/>
  <c r="AP97" i="25"/>
  <c r="AO97" i="25"/>
  <c r="Z97" i="25"/>
  <c r="AP96" i="25"/>
  <c r="AO96" i="25"/>
  <c r="Z96" i="25"/>
  <c r="AP95" i="25"/>
  <c r="AO95" i="25"/>
  <c r="Z95" i="25"/>
  <c r="AP94" i="25"/>
  <c r="AO94" i="25"/>
  <c r="Z94" i="25"/>
  <c r="AP93" i="25"/>
  <c r="AO93" i="25"/>
  <c r="Z93" i="25"/>
  <c r="AP92" i="25"/>
  <c r="AO92" i="25"/>
  <c r="Z92" i="25"/>
  <c r="AP91" i="25"/>
  <c r="AO91" i="25"/>
  <c r="Z91" i="25"/>
  <c r="AP90" i="25"/>
  <c r="AO90" i="25"/>
  <c r="Z90" i="25"/>
  <c r="AP89" i="25"/>
  <c r="AO89" i="25"/>
  <c r="Z89" i="25"/>
  <c r="AP88" i="25"/>
  <c r="AO88" i="25"/>
  <c r="Z88" i="25"/>
  <c r="AP87" i="25"/>
  <c r="AO87" i="25"/>
  <c r="Z87" i="25"/>
  <c r="AP86" i="25"/>
  <c r="AO86" i="25"/>
  <c r="Z86" i="25"/>
  <c r="AP85" i="25"/>
  <c r="AO85" i="25"/>
  <c r="Z85" i="25"/>
  <c r="AP84" i="25"/>
  <c r="AO84" i="25"/>
  <c r="Z84" i="25"/>
  <c r="AP83" i="25"/>
  <c r="AO83" i="25"/>
  <c r="Z83" i="25"/>
  <c r="AP82" i="25"/>
  <c r="AO82" i="25"/>
  <c r="Z82" i="25"/>
  <c r="AP81" i="25"/>
  <c r="AO81" i="25"/>
  <c r="Z81" i="25"/>
  <c r="AP80" i="25"/>
  <c r="AO80" i="25"/>
  <c r="Z80" i="25"/>
  <c r="AP79" i="25"/>
  <c r="AO79" i="25"/>
  <c r="Z79" i="25"/>
  <c r="AP78" i="25"/>
  <c r="AO78" i="25"/>
  <c r="Z78" i="25"/>
  <c r="AP77" i="25"/>
  <c r="AO77" i="25"/>
  <c r="Z77" i="25"/>
  <c r="AP76" i="25"/>
  <c r="AO76" i="25"/>
  <c r="Z76" i="25"/>
  <c r="AP75" i="25"/>
  <c r="AO75" i="25"/>
  <c r="Z75" i="25"/>
  <c r="AP74" i="25"/>
  <c r="AO74" i="25"/>
  <c r="Z74" i="25"/>
  <c r="AP73" i="25"/>
  <c r="AO73" i="25"/>
  <c r="Z73" i="25"/>
  <c r="AP72" i="25"/>
  <c r="AO72" i="25"/>
  <c r="Z72" i="25"/>
  <c r="AP71" i="25"/>
  <c r="AO71" i="25"/>
  <c r="Z71" i="25"/>
  <c r="AP70" i="25"/>
  <c r="AO70" i="25"/>
  <c r="Z70" i="25"/>
  <c r="AP69" i="25"/>
  <c r="AO69" i="25"/>
  <c r="Z69" i="25"/>
  <c r="AP68" i="25"/>
  <c r="AO68" i="25"/>
  <c r="Z68" i="25"/>
  <c r="AP67" i="25"/>
  <c r="AO67" i="25"/>
  <c r="Z67" i="25"/>
  <c r="AP66" i="25"/>
  <c r="AO66" i="25"/>
  <c r="Z66" i="25"/>
  <c r="AP65" i="25"/>
  <c r="AO65" i="25"/>
  <c r="Z65" i="25"/>
  <c r="AP64" i="25"/>
  <c r="AO64" i="25"/>
  <c r="Z64" i="25"/>
  <c r="AP63" i="25"/>
  <c r="AO63" i="25"/>
  <c r="Z63" i="25"/>
  <c r="AP62" i="25"/>
  <c r="AO62" i="25"/>
  <c r="Z62" i="25"/>
  <c r="AP61" i="25"/>
  <c r="AO61" i="25"/>
  <c r="Z61" i="25"/>
  <c r="AP60" i="25"/>
  <c r="AO60" i="25"/>
  <c r="Z60" i="25"/>
  <c r="AP59" i="25"/>
  <c r="AO59" i="25"/>
  <c r="Z59" i="25"/>
  <c r="B83" i="25"/>
  <c r="AP58" i="25"/>
  <c r="AO58" i="25"/>
  <c r="Z58" i="25"/>
  <c r="B82" i="25"/>
  <c r="AP57" i="25"/>
  <c r="AO57" i="25"/>
  <c r="Z57" i="25"/>
  <c r="B81" i="25"/>
  <c r="AP56" i="25"/>
  <c r="AO56" i="25"/>
  <c r="Z56" i="25"/>
  <c r="B80" i="25"/>
  <c r="AP55" i="25"/>
  <c r="AO55" i="25"/>
  <c r="Z55" i="25"/>
  <c r="B79" i="25"/>
  <c r="AP54" i="25"/>
  <c r="AO54" i="25"/>
  <c r="Z54" i="25"/>
  <c r="B78" i="25"/>
  <c r="AP53" i="25"/>
  <c r="AO53" i="25"/>
  <c r="Z53" i="25"/>
  <c r="B77" i="25"/>
  <c r="AP52" i="25"/>
  <c r="AO52" i="25"/>
  <c r="Z52" i="25"/>
  <c r="B76" i="25"/>
  <c r="AP51" i="25"/>
  <c r="AO51" i="25"/>
  <c r="Z51" i="25"/>
  <c r="B75" i="25"/>
  <c r="AP50" i="25"/>
  <c r="AO50" i="25"/>
  <c r="Z50" i="25"/>
  <c r="B74" i="25"/>
  <c r="AP49" i="25"/>
  <c r="AO49" i="25"/>
  <c r="Z49" i="25"/>
  <c r="B73" i="25"/>
  <c r="AP48" i="25"/>
  <c r="AO48" i="25"/>
  <c r="Z48" i="25"/>
  <c r="B72" i="25"/>
  <c r="AP47" i="25"/>
  <c r="AO47" i="25"/>
  <c r="Z47" i="25"/>
  <c r="B71" i="25"/>
  <c r="AP46" i="25"/>
  <c r="AO46" i="25"/>
  <c r="Z46" i="25"/>
  <c r="B70" i="25"/>
  <c r="AP45" i="25"/>
  <c r="AO45" i="25"/>
  <c r="Z45" i="25"/>
  <c r="B69" i="25"/>
  <c r="AP44" i="25"/>
  <c r="AO44" i="25"/>
  <c r="Z44" i="25"/>
  <c r="B68" i="25"/>
  <c r="A68" i="25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P43" i="25"/>
  <c r="AO43" i="25"/>
  <c r="Z43" i="25"/>
  <c r="B67" i="25"/>
  <c r="AP42" i="25"/>
  <c r="AO42" i="25"/>
  <c r="Z42" i="25"/>
  <c r="S66" i="25"/>
  <c r="R66" i="25"/>
  <c r="Q66" i="25"/>
  <c r="Q85" i="25" s="1"/>
  <c r="P66" i="25"/>
  <c r="O66" i="25"/>
  <c r="O85" i="25" s="1"/>
  <c r="N66" i="25"/>
  <c r="M66" i="25"/>
  <c r="M86" i="25" s="1"/>
  <c r="L66" i="25"/>
  <c r="L86" i="25" s="1"/>
  <c r="K66" i="25"/>
  <c r="J66" i="25"/>
  <c r="I66" i="25"/>
  <c r="H66" i="25"/>
  <c r="G66" i="25"/>
  <c r="F66" i="25"/>
  <c r="E66" i="25"/>
  <c r="E85" i="25" s="1"/>
  <c r="D66" i="25"/>
  <c r="C66" i="25"/>
  <c r="AP41" i="25"/>
  <c r="AO41" i="25"/>
  <c r="Z41" i="25"/>
  <c r="D65" i="25"/>
  <c r="E65" i="25" s="1"/>
  <c r="F65" i="25" s="1"/>
  <c r="G65" i="25" s="1"/>
  <c r="H65" i="25" s="1"/>
  <c r="I65" i="25" s="1"/>
  <c r="J65" i="25" s="1"/>
  <c r="K65" i="25" s="1"/>
  <c r="L65" i="25" s="1"/>
  <c r="M65" i="25" s="1"/>
  <c r="N65" i="25" s="1"/>
  <c r="O65" i="25" s="1"/>
  <c r="P65" i="25" s="1"/>
  <c r="Q65" i="25" s="1"/>
  <c r="R65" i="25" s="1"/>
  <c r="S65" i="25" s="1"/>
  <c r="AP40" i="25"/>
  <c r="AO40" i="25"/>
  <c r="Z40" i="25"/>
  <c r="AP39" i="25"/>
  <c r="AO39" i="25"/>
  <c r="Z39" i="25"/>
  <c r="AP38" i="25"/>
  <c r="AO38" i="25"/>
  <c r="Z38" i="25"/>
  <c r="AP37" i="25"/>
  <c r="AO37" i="25"/>
  <c r="Z37" i="25"/>
  <c r="AP36" i="25"/>
  <c r="AO36" i="25"/>
  <c r="Z36" i="25"/>
  <c r="AP35" i="25"/>
  <c r="AO35" i="25"/>
  <c r="Z35" i="25"/>
  <c r="AP34" i="25"/>
  <c r="AO34" i="25"/>
  <c r="Z34" i="25"/>
  <c r="AP33" i="25"/>
  <c r="AO33" i="25"/>
  <c r="Z33" i="25"/>
  <c r="AP32" i="25"/>
  <c r="AO32" i="25"/>
  <c r="Z32" i="25"/>
  <c r="AP31" i="25"/>
  <c r="AO31" i="25"/>
  <c r="Z31" i="25"/>
  <c r="AP30" i="25"/>
  <c r="AO30" i="25"/>
  <c r="Z30" i="25"/>
  <c r="AP29" i="25"/>
  <c r="AO29" i="25"/>
  <c r="Z29" i="25"/>
  <c r="AP28" i="25"/>
  <c r="AO28" i="25"/>
  <c r="Z28" i="25"/>
  <c r="AP27" i="25"/>
  <c r="AO27" i="25"/>
  <c r="Z27" i="25"/>
  <c r="AP26" i="25"/>
  <c r="AO26" i="25"/>
  <c r="Z26" i="25"/>
  <c r="AP25" i="25"/>
  <c r="AO25" i="25"/>
  <c r="Z25" i="25"/>
  <c r="AP24" i="25"/>
  <c r="AO24" i="25"/>
  <c r="Z24" i="25"/>
  <c r="B34" i="25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B58" i="25" s="1"/>
  <c r="AP23" i="25"/>
  <c r="AO23" i="25"/>
  <c r="Z23" i="25"/>
  <c r="AP22" i="25"/>
  <c r="AO22" i="25"/>
  <c r="Z22" i="25"/>
  <c r="AP21" i="25"/>
  <c r="AO21" i="25"/>
  <c r="Z21" i="25"/>
  <c r="AP20" i="25"/>
  <c r="Z20" i="25"/>
  <c r="AP19" i="25"/>
  <c r="Z19" i="25"/>
  <c r="AP18" i="25"/>
  <c r="Z18" i="25"/>
  <c r="AP17" i="25"/>
  <c r="Z17" i="25"/>
  <c r="AP16" i="25"/>
  <c r="Z16" i="25"/>
  <c r="AP15" i="25"/>
  <c r="Z15" i="25"/>
  <c r="AP14" i="25"/>
  <c r="Z14" i="25"/>
  <c r="AP13" i="25"/>
  <c r="Z13" i="25"/>
  <c r="AP12" i="25"/>
  <c r="Z12" i="25"/>
  <c r="AP11" i="25"/>
  <c r="Z11" i="25"/>
  <c r="AP10" i="25"/>
  <c r="Z10" i="25"/>
  <c r="AP9" i="25"/>
  <c r="Z9" i="25"/>
  <c r="AW8" i="25"/>
  <c r="AV8" i="25"/>
  <c r="AP8" i="25"/>
  <c r="Z8" i="25"/>
  <c r="AW7" i="25"/>
  <c r="AV7" i="25"/>
  <c r="AP7" i="25"/>
  <c r="Z7" i="25"/>
  <c r="AW6" i="25"/>
  <c r="AV6" i="25"/>
  <c r="AP6" i="25"/>
  <c r="Z6" i="25"/>
  <c r="AY5" i="25"/>
  <c r="AY6" i="25" s="1"/>
  <c r="AY7" i="25" s="1"/>
  <c r="AY8" i="25" s="1"/>
  <c r="AW5" i="25"/>
  <c r="AV5" i="25"/>
  <c r="AP5" i="25"/>
  <c r="Z5" i="25"/>
  <c r="AV4" i="25"/>
  <c r="AP4" i="25"/>
  <c r="Z4" i="25"/>
  <c r="BE4" i="21"/>
  <c r="BD3" i="21"/>
  <c r="BC3" i="21"/>
  <c r="BB5" i="21"/>
  <c r="BB6" i="21" s="1"/>
  <c r="BB7" i="21" s="1"/>
  <c r="BB8" i="21" s="1"/>
  <c r="BB9" i="21" s="1"/>
  <c r="BB10" i="21" s="1"/>
  <c r="BB11" i="21" s="1"/>
  <c r="BB12" i="21" s="1"/>
  <c r="BB13" i="21" s="1"/>
  <c r="BB14" i="21" s="1"/>
  <c r="BB15" i="21" s="1"/>
  <c r="BB16" i="21" s="1"/>
  <c r="BB17" i="21" s="1"/>
  <c r="BB18" i="21" s="1"/>
  <c r="BB19" i="21" s="1"/>
  <c r="BB20" i="21" s="1"/>
  <c r="BB21" i="21" s="1"/>
  <c r="BB22" i="21" s="1"/>
  <c r="BB23" i="21" s="1"/>
  <c r="BB24" i="21" s="1"/>
  <c r="BB25" i="21" s="1"/>
  <c r="BB26" i="21" s="1"/>
  <c r="BB27" i="21" s="1"/>
  <c r="BB28" i="21" s="1"/>
  <c r="BB29" i="21" s="1"/>
  <c r="BB30" i="21" s="1"/>
  <c r="BB31" i="21" s="1"/>
  <c r="BB32" i="21" s="1"/>
  <c r="BB33" i="21" s="1"/>
  <c r="BB34" i="21" s="1"/>
  <c r="BB35" i="21" s="1"/>
  <c r="BB36" i="21" s="1"/>
  <c r="BB37" i="21" s="1"/>
  <c r="BB38" i="21" s="1"/>
  <c r="BB39" i="21" s="1"/>
  <c r="BB40" i="21" s="1"/>
  <c r="BB41" i="21" s="1"/>
  <c r="BB42" i="21" s="1"/>
  <c r="BB43" i="21" s="1"/>
  <c r="BB44" i="21" s="1"/>
  <c r="BB45" i="21" s="1"/>
  <c r="BB46" i="21" s="1"/>
  <c r="BB47" i="21" s="1"/>
  <c r="BB48" i="21" s="1"/>
  <c r="BB49" i="21" s="1"/>
  <c r="BB50" i="21" s="1"/>
  <c r="BB51" i="21" s="1"/>
  <c r="BB52" i="21" s="1"/>
  <c r="BB53" i="21" s="1"/>
  <c r="BB54" i="21" s="1"/>
  <c r="BB55" i="21" s="1"/>
  <c r="BB56" i="21" s="1"/>
  <c r="BB57" i="21" s="1"/>
  <c r="BB58" i="21" s="1"/>
  <c r="BB59" i="21" s="1"/>
  <c r="BB60" i="21" s="1"/>
  <c r="BB61" i="21" s="1"/>
  <c r="BB62" i="21" s="1"/>
  <c r="BB63" i="21" s="1"/>
  <c r="BB64" i="21" s="1"/>
  <c r="BB65" i="21" s="1"/>
  <c r="BB66" i="21" s="1"/>
  <c r="BB67" i="21" s="1"/>
  <c r="BB68" i="21" s="1"/>
  <c r="BB69" i="21" s="1"/>
  <c r="BB70" i="21" s="1"/>
  <c r="BB71" i="21" s="1"/>
  <c r="BB72" i="21" s="1"/>
  <c r="BB73" i="21" s="1"/>
  <c r="BB74" i="21" s="1"/>
  <c r="BB75" i="21" s="1"/>
  <c r="BB76" i="21" s="1"/>
  <c r="BB77" i="21" s="1"/>
  <c r="BB78" i="21" s="1"/>
  <c r="BB79" i="21" s="1"/>
  <c r="BB80" i="21" s="1"/>
  <c r="BB81" i="21" s="1"/>
  <c r="BB82" i="21" s="1"/>
  <c r="BB83" i="21" s="1"/>
  <c r="BB84" i="21" s="1"/>
  <c r="BB85" i="21" s="1"/>
  <c r="BB86" i="21" s="1"/>
  <c r="BB87" i="21" s="1"/>
  <c r="BB88" i="21" s="1"/>
  <c r="BB89" i="21" s="1"/>
  <c r="BB90" i="21" s="1"/>
  <c r="BB91" i="21" s="1"/>
  <c r="BB92" i="21" s="1"/>
  <c r="BB93" i="21" s="1"/>
  <c r="BB94" i="21" s="1"/>
  <c r="BB95" i="21" s="1"/>
  <c r="BB96" i="21" s="1"/>
  <c r="BB97" i="21" s="1"/>
  <c r="BB98" i="21" s="1"/>
  <c r="BB99" i="21" s="1"/>
  <c r="BB100" i="21" s="1"/>
  <c r="BB101" i="21" s="1"/>
  <c r="BB102" i="21" s="1"/>
  <c r="BB103" i="21" s="1"/>
  <c r="BB104" i="21" s="1"/>
  <c r="BB105" i="21" s="1"/>
  <c r="BB106" i="21" s="1"/>
  <c r="BB107" i="21" s="1"/>
  <c r="BB108" i="21" s="1"/>
  <c r="BB109" i="21" s="1"/>
  <c r="BB110" i="21" s="1"/>
  <c r="BB111" i="21" s="1"/>
  <c r="BB112" i="21" s="1"/>
  <c r="BB113" i="21" s="1"/>
  <c r="BB114" i="21" s="1"/>
  <c r="BB115" i="21" s="1"/>
  <c r="BB116" i="21" s="1"/>
  <c r="BB117" i="21" s="1"/>
  <c r="BB118" i="21" s="1"/>
  <c r="BB119" i="21" s="1"/>
  <c r="BB120" i="21" s="1"/>
  <c r="BB121" i="21" s="1"/>
  <c r="BB122" i="21" s="1"/>
  <c r="BB3" i="21"/>
  <c r="AV41" i="21"/>
  <c r="AW41" i="21" s="1"/>
  <c r="AV40" i="21"/>
  <c r="AW40" i="21" s="1"/>
  <c r="AV39" i="21"/>
  <c r="AW39" i="21" s="1"/>
  <c r="O51" i="25" l="1"/>
  <c r="K74" i="25"/>
  <c r="E51" i="25"/>
  <c r="Q51" i="25"/>
  <c r="P89" i="25"/>
  <c r="P55" i="25" s="1"/>
  <c r="H83" i="25"/>
  <c r="H49" i="25" s="1"/>
  <c r="AT3" i="21"/>
  <c r="AW4" i="21" s="1"/>
  <c r="N88" i="25"/>
  <c r="N54" i="25" s="1"/>
  <c r="R88" i="25"/>
  <c r="R54" i="25" s="1"/>
  <c r="J72" i="25"/>
  <c r="J38" i="25" s="1"/>
  <c r="S84" i="25"/>
  <c r="S50" i="25" s="1"/>
  <c r="C88" i="25"/>
  <c r="C54" i="25" s="1"/>
  <c r="S88" i="25"/>
  <c r="S54" i="25" s="1"/>
  <c r="M90" i="25"/>
  <c r="M56" i="25" s="1"/>
  <c r="H84" i="25"/>
  <c r="H50" i="25" s="1"/>
  <c r="N86" i="25"/>
  <c r="N52" i="25" s="1"/>
  <c r="O86" i="25"/>
  <c r="O52" i="25" s="1"/>
  <c r="D88" i="25"/>
  <c r="D54" i="25" s="1"/>
  <c r="S89" i="25"/>
  <c r="S55" i="25" s="1"/>
  <c r="R91" i="25"/>
  <c r="R57" i="25" s="1"/>
  <c r="L78" i="25"/>
  <c r="L44" i="25" s="1"/>
  <c r="I84" i="25"/>
  <c r="C86" i="25"/>
  <c r="C52" i="25" s="1"/>
  <c r="P86" i="25"/>
  <c r="P52" i="25" s="1"/>
  <c r="E88" i="25"/>
  <c r="E54" i="25" s="1"/>
  <c r="C89" i="25"/>
  <c r="C55" i="25" s="1"/>
  <c r="G91" i="25"/>
  <c r="G57" i="25" s="1"/>
  <c r="M78" i="25"/>
  <c r="M44" i="25" s="1"/>
  <c r="J84" i="25"/>
  <c r="D86" i="25"/>
  <c r="D52" i="25" s="1"/>
  <c r="Q86" i="25"/>
  <c r="Q52" i="25" s="1"/>
  <c r="F88" i="25"/>
  <c r="F54" i="25" s="1"/>
  <c r="D89" i="25"/>
  <c r="D55" i="25" s="1"/>
  <c r="H91" i="25"/>
  <c r="H57" i="25" s="1"/>
  <c r="K84" i="25"/>
  <c r="E86" i="25"/>
  <c r="E52" i="25" s="1"/>
  <c r="R86" i="25"/>
  <c r="R52" i="25" s="1"/>
  <c r="G88" i="25"/>
  <c r="G54" i="25" s="1"/>
  <c r="H89" i="25"/>
  <c r="H55" i="25" s="1"/>
  <c r="I91" i="25"/>
  <c r="I57" i="25" s="1"/>
  <c r="L84" i="25"/>
  <c r="F86" i="25"/>
  <c r="F52" i="25" s="1"/>
  <c r="S86" i="25"/>
  <c r="S52" i="25" s="1"/>
  <c r="H88" i="25"/>
  <c r="H54" i="25" s="1"/>
  <c r="I89" i="25"/>
  <c r="I55" i="25" s="1"/>
  <c r="J91" i="25"/>
  <c r="J57" i="25" s="1"/>
  <c r="P74" i="25"/>
  <c r="P40" i="25" s="1"/>
  <c r="G86" i="25"/>
  <c r="G52" i="25" s="1"/>
  <c r="J87" i="25"/>
  <c r="J88" i="25"/>
  <c r="J54" i="25" s="1"/>
  <c r="J89" i="25"/>
  <c r="J55" i="25" s="1"/>
  <c r="K91" i="25"/>
  <c r="K57" i="25" s="1"/>
  <c r="L85" i="25"/>
  <c r="H86" i="25"/>
  <c r="H52" i="25" s="1"/>
  <c r="C87" i="25"/>
  <c r="C53" i="25" s="1"/>
  <c r="K88" i="25"/>
  <c r="K54" i="25" s="1"/>
  <c r="K89" i="25"/>
  <c r="K55" i="25" s="1"/>
  <c r="M91" i="25"/>
  <c r="M57" i="25" s="1"/>
  <c r="C85" i="25"/>
  <c r="C51" i="25" s="1"/>
  <c r="I86" i="25"/>
  <c r="K87" i="25"/>
  <c r="O88" i="25"/>
  <c r="O54" i="25" s="1"/>
  <c r="L89" i="25"/>
  <c r="L55" i="25" s="1"/>
  <c r="S91" i="25"/>
  <c r="S57" i="25" s="1"/>
  <c r="J86" i="25"/>
  <c r="M87" i="25"/>
  <c r="P88" i="25"/>
  <c r="P54" i="25" s="1"/>
  <c r="M89" i="25"/>
  <c r="M55" i="25" s="1"/>
  <c r="K92" i="25"/>
  <c r="K58" i="25" s="1"/>
  <c r="M85" i="25"/>
  <c r="K86" i="25"/>
  <c r="O87" i="25"/>
  <c r="O53" i="25" s="1"/>
  <c r="Q88" i="25"/>
  <c r="Q54" i="25" s="1"/>
  <c r="O89" i="25"/>
  <c r="O55" i="25" s="1"/>
  <c r="L92" i="25"/>
  <c r="L58" i="25" s="1"/>
  <c r="N90" i="25"/>
  <c r="N56" i="25" s="1"/>
  <c r="N85" i="25"/>
  <c r="N51" i="25" s="1"/>
  <c r="L87" i="25"/>
  <c r="C90" i="25"/>
  <c r="C56" i="25" s="1"/>
  <c r="O90" i="25"/>
  <c r="O56" i="25" s="1"/>
  <c r="M92" i="25"/>
  <c r="M58" i="25" s="1"/>
  <c r="D90" i="25"/>
  <c r="D56" i="25" s="1"/>
  <c r="P90" i="25"/>
  <c r="P56" i="25" s="1"/>
  <c r="N92" i="25"/>
  <c r="N58" i="25" s="1"/>
  <c r="D85" i="25"/>
  <c r="D51" i="25" s="1"/>
  <c r="P85" i="25"/>
  <c r="P51" i="25" s="1"/>
  <c r="N87" i="25"/>
  <c r="N53" i="25" s="1"/>
  <c r="E90" i="25"/>
  <c r="E56" i="25" s="1"/>
  <c r="Q90" i="25"/>
  <c r="Q56" i="25" s="1"/>
  <c r="C92" i="25"/>
  <c r="C58" i="25" s="1"/>
  <c r="O92" i="25"/>
  <c r="O58" i="25" s="1"/>
  <c r="F90" i="25"/>
  <c r="F56" i="25" s="1"/>
  <c r="R90" i="25"/>
  <c r="R56" i="25" s="1"/>
  <c r="D92" i="25"/>
  <c r="D58" i="25" s="1"/>
  <c r="P92" i="25"/>
  <c r="P58" i="25" s="1"/>
  <c r="M84" i="25"/>
  <c r="F85" i="25"/>
  <c r="F51" i="25" s="1"/>
  <c r="R85" i="25"/>
  <c r="R51" i="25" s="1"/>
  <c r="D87" i="25"/>
  <c r="D53" i="25" s="1"/>
  <c r="P87" i="25"/>
  <c r="P53" i="25" s="1"/>
  <c r="I88" i="25"/>
  <c r="I54" i="25" s="1"/>
  <c r="N89" i="25"/>
  <c r="N55" i="25" s="1"/>
  <c r="G90" i="25"/>
  <c r="G56" i="25" s="1"/>
  <c r="S90" i="25"/>
  <c r="S56" i="25" s="1"/>
  <c r="L91" i="25"/>
  <c r="L57" i="25" s="1"/>
  <c r="E92" i="25"/>
  <c r="E58" i="25" s="1"/>
  <c r="Q92" i="25"/>
  <c r="Q58" i="25" s="1"/>
  <c r="N84" i="25"/>
  <c r="N50" i="25" s="1"/>
  <c r="G85" i="25"/>
  <c r="G51" i="25" s="1"/>
  <c r="S85" i="25"/>
  <c r="S51" i="25" s="1"/>
  <c r="E87" i="25"/>
  <c r="E53" i="25" s="1"/>
  <c r="Q87" i="25"/>
  <c r="Q53" i="25" s="1"/>
  <c r="H90" i="25"/>
  <c r="H56" i="25" s="1"/>
  <c r="F92" i="25"/>
  <c r="F58" i="25" s="1"/>
  <c r="R92" i="25"/>
  <c r="R58" i="25" s="1"/>
  <c r="C84" i="25"/>
  <c r="C50" i="25" s="1"/>
  <c r="O84" i="25"/>
  <c r="O50" i="25" s="1"/>
  <c r="H85" i="25"/>
  <c r="H51" i="25" s="1"/>
  <c r="F87" i="25"/>
  <c r="F53" i="25" s="1"/>
  <c r="R87" i="25"/>
  <c r="R53" i="25" s="1"/>
  <c r="I90" i="25"/>
  <c r="I56" i="25" s="1"/>
  <c r="N91" i="25"/>
  <c r="N57" i="25" s="1"/>
  <c r="G92" i="25"/>
  <c r="G58" i="25" s="1"/>
  <c r="S92" i="25"/>
  <c r="S58" i="25" s="1"/>
  <c r="D84" i="25"/>
  <c r="D50" i="25" s="1"/>
  <c r="P84" i="25"/>
  <c r="P50" i="25" s="1"/>
  <c r="I85" i="25"/>
  <c r="G87" i="25"/>
  <c r="G53" i="25" s="1"/>
  <c r="S87" i="25"/>
  <c r="S53" i="25" s="1"/>
  <c r="L88" i="25"/>
  <c r="L54" i="25" s="1"/>
  <c r="E89" i="25"/>
  <c r="E55" i="25" s="1"/>
  <c r="Q89" i="25"/>
  <c r="Q55" i="25" s="1"/>
  <c r="J90" i="25"/>
  <c r="J56" i="25" s="1"/>
  <c r="C91" i="25"/>
  <c r="C57" i="25" s="1"/>
  <c r="O91" i="25"/>
  <c r="O57" i="25" s="1"/>
  <c r="H92" i="25"/>
  <c r="H58" i="25" s="1"/>
  <c r="E84" i="25"/>
  <c r="E50" i="25" s="1"/>
  <c r="Q84" i="25"/>
  <c r="Q50" i="25" s="1"/>
  <c r="J85" i="25"/>
  <c r="H87" i="25"/>
  <c r="H53" i="25" s="1"/>
  <c r="M88" i="25"/>
  <c r="M54" i="25" s="1"/>
  <c r="F89" i="25"/>
  <c r="F55" i="25" s="1"/>
  <c r="R89" i="25"/>
  <c r="R55" i="25" s="1"/>
  <c r="K90" i="25"/>
  <c r="K56" i="25" s="1"/>
  <c r="D91" i="25"/>
  <c r="D57" i="25" s="1"/>
  <c r="P91" i="25"/>
  <c r="P57" i="25" s="1"/>
  <c r="I92" i="25"/>
  <c r="I58" i="25" s="1"/>
  <c r="F84" i="25"/>
  <c r="F50" i="25" s="1"/>
  <c r="R84" i="25"/>
  <c r="R50" i="25" s="1"/>
  <c r="K85" i="25"/>
  <c r="I87" i="25"/>
  <c r="G89" i="25"/>
  <c r="G55" i="25" s="1"/>
  <c r="L90" i="25"/>
  <c r="L56" i="25" s="1"/>
  <c r="E91" i="25"/>
  <c r="E57" i="25" s="1"/>
  <c r="Q91" i="25"/>
  <c r="Q57" i="25" s="1"/>
  <c r="J92" i="25"/>
  <c r="J58" i="25" s="1"/>
  <c r="G84" i="25"/>
  <c r="G50" i="25" s="1"/>
  <c r="F91" i="25"/>
  <c r="F57" i="25" s="1"/>
  <c r="E82" i="25"/>
  <c r="E48" i="25" s="1"/>
  <c r="Q82" i="25"/>
  <c r="Q48" i="25" s="1"/>
  <c r="L74" i="25"/>
  <c r="S69" i="25"/>
  <c r="S35" i="25" s="1"/>
  <c r="O77" i="25"/>
  <c r="O43" i="25" s="1"/>
  <c r="J74" i="25"/>
  <c r="I70" i="25"/>
  <c r="I36" i="25" s="1"/>
  <c r="D70" i="25"/>
  <c r="D36" i="25" s="1"/>
  <c r="Q68" i="25"/>
  <c r="Q34" i="25" s="1"/>
  <c r="L70" i="25"/>
  <c r="L36" i="25" s="1"/>
  <c r="S83" i="25"/>
  <c r="S49" i="25" s="1"/>
  <c r="G82" i="25"/>
  <c r="G48" i="25" s="1"/>
  <c r="S82" i="25"/>
  <c r="S48" i="25" s="1"/>
  <c r="P70" i="25"/>
  <c r="P36" i="25" s="1"/>
  <c r="M75" i="25"/>
  <c r="E75" i="25"/>
  <c r="E41" i="25" s="1"/>
  <c r="I74" i="25"/>
  <c r="I75" i="25"/>
  <c r="AT3" i="25"/>
  <c r="AW4" i="25" s="1"/>
  <c r="AX4" i="25" s="1"/>
  <c r="H67" i="25"/>
  <c r="H33" i="25" s="1"/>
  <c r="J69" i="25"/>
  <c r="J35" i="25" s="1"/>
  <c r="S71" i="25"/>
  <c r="S37" i="25" s="1"/>
  <c r="I67" i="25"/>
  <c r="I33" i="25" s="1"/>
  <c r="M71" i="25"/>
  <c r="M37" i="25" s="1"/>
  <c r="L67" i="25"/>
  <c r="L33" i="25" s="1"/>
  <c r="O79" i="25"/>
  <c r="O45" i="25" s="1"/>
  <c r="H70" i="25"/>
  <c r="H36" i="25" s="1"/>
  <c r="Q71" i="25"/>
  <c r="Q37" i="25" s="1"/>
  <c r="E79" i="25"/>
  <c r="E45" i="25" s="1"/>
  <c r="D79" i="25"/>
  <c r="D45" i="25" s="1"/>
  <c r="P79" i="25"/>
  <c r="P45" i="25" s="1"/>
  <c r="M67" i="25"/>
  <c r="M33" i="25" s="1"/>
  <c r="I79" i="25"/>
  <c r="I45" i="25" s="1"/>
  <c r="R81" i="25"/>
  <c r="R47" i="25" s="1"/>
  <c r="I83" i="25"/>
  <c r="Q67" i="25"/>
  <c r="Q33" i="25" s="1"/>
  <c r="Q69" i="25"/>
  <c r="Q35" i="25" s="1"/>
  <c r="R74" i="25"/>
  <c r="R40" i="25" s="1"/>
  <c r="Q75" i="25"/>
  <c r="Q41" i="25" s="1"/>
  <c r="M79" i="25"/>
  <c r="M45" i="25" s="1"/>
  <c r="G81" i="25"/>
  <c r="G47" i="25" s="1"/>
  <c r="F69" i="25"/>
  <c r="F35" i="25" s="1"/>
  <c r="R69" i="25"/>
  <c r="R35" i="25" s="1"/>
  <c r="G69" i="25"/>
  <c r="G35" i="25" s="1"/>
  <c r="D74" i="25"/>
  <c r="D40" i="25" s="1"/>
  <c r="N78" i="25"/>
  <c r="N44" i="25" s="1"/>
  <c r="Q79" i="25"/>
  <c r="Q45" i="25" s="1"/>
  <c r="S81" i="25"/>
  <c r="S47" i="25" s="1"/>
  <c r="H69" i="25"/>
  <c r="H35" i="25" s="1"/>
  <c r="I72" i="25"/>
  <c r="I38" i="25" s="1"/>
  <c r="H74" i="25"/>
  <c r="H40" i="25" s="1"/>
  <c r="D78" i="25"/>
  <c r="D44" i="25" s="1"/>
  <c r="H78" i="25"/>
  <c r="H44" i="25" s="1"/>
  <c r="P78" i="25"/>
  <c r="P44" i="25" s="1"/>
  <c r="Q80" i="25"/>
  <c r="Q46" i="25" s="1"/>
  <c r="R82" i="25"/>
  <c r="R48" i="25" s="1"/>
  <c r="F68" i="25"/>
  <c r="F34" i="25" s="1"/>
  <c r="E71" i="25"/>
  <c r="E37" i="25" s="1"/>
  <c r="F80" i="25"/>
  <c r="F46" i="25" s="1"/>
  <c r="H82" i="25"/>
  <c r="H48" i="25" s="1"/>
  <c r="L79" i="25"/>
  <c r="L45" i="25" s="1"/>
  <c r="E67" i="25"/>
  <c r="E33" i="25" s="1"/>
  <c r="J68" i="25"/>
  <c r="J34" i="25" s="1"/>
  <c r="I71" i="25"/>
  <c r="I37" i="25" s="1"/>
  <c r="J73" i="25"/>
  <c r="R80" i="25"/>
  <c r="R46" i="25" s="1"/>
  <c r="R68" i="25"/>
  <c r="R34" i="25" s="1"/>
  <c r="N70" i="25"/>
  <c r="N36" i="25" s="1"/>
  <c r="L71" i="25"/>
  <c r="L37" i="25" s="1"/>
  <c r="K73" i="25"/>
  <c r="L75" i="25"/>
  <c r="N77" i="25"/>
  <c r="N43" i="25" s="1"/>
  <c r="O67" i="25"/>
  <c r="O33" i="25" s="1"/>
  <c r="M76" i="25"/>
  <c r="L76" i="25"/>
  <c r="K76" i="25"/>
  <c r="J76" i="25"/>
  <c r="I76" i="25"/>
  <c r="H76" i="25"/>
  <c r="H42" i="25" s="1"/>
  <c r="S76" i="25"/>
  <c r="S42" i="25" s="1"/>
  <c r="G76" i="25"/>
  <c r="G42" i="25" s="1"/>
  <c r="R76" i="25"/>
  <c r="R42" i="25" s="1"/>
  <c r="F76" i="25"/>
  <c r="F42" i="25" s="1"/>
  <c r="Q76" i="25"/>
  <c r="Q42" i="25" s="1"/>
  <c r="E76" i="25"/>
  <c r="E42" i="25" s="1"/>
  <c r="P76" i="25"/>
  <c r="P42" i="25" s="1"/>
  <c r="D76" i="25"/>
  <c r="D42" i="25" s="1"/>
  <c r="O76" i="25"/>
  <c r="O42" i="25" s="1"/>
  <c r="C76" i="25"/>
  <c r="C42" i="25" s="1"/>
  <c r="N76" i="25"/>
  <c r="N42" i="25" s="1"/>
  <c r="C78" i="25"/>
  <c r="C44" i="25" s="1"/>
  <c r="C81" i="25"/>
  <c r="C47" i="25" s="1"/>
  <c r="C69" i="25"/>
  <c r="C35" i="25" s="1"/>
  <c r="C82" i="25"/>
  <c r="C48" i="25" s="1"/>
  <c r="C70" i="25"/>
  <c r="C36" i="25" s="1"/>
  <c r="C73" i="25"/>
  <c r="C39" i="25" s="1"/>
  <c r="C74" i="25"/>
  <c r="C40" i="25" s="1"/>
  <c r="O78" i="25"/>
  <c r="O44" i="25" s="1"/>
  <c r="O81" i="25"/>
  <c r="O47" i="25" s="1"/>
  <c r="O69" i="25"/>
  <c r="O35" i="25" s="1"/>
  <c r="O82" i="25"/>
  <c r="O48" i="25" s="1"/>
  <c r="O70" i="25"/>
  <c r="O36" i="25" s="1"/>
  <c r="O73" i="25"/>
  <c r="O39" i="25" s="1"/>
  <c r="O74" i="25"/>
  <c r="O40" i="25" s="1"/>
  <c r="C77" i="25"/>
  <c r="C43" i="25" s="1"/>
  <c r="F67" i="25"/>
  <c r="F33" i="25" s="1"/>
  <c r="R67" i="25"/>
  <c r="R33" i="25" s="1"/>
  <c r="G68" i="25"/>
  <c r="G34" i="25" s="1"/>
  <c r="S68" i="25"/>
  <c r="S34" i="25" s="1"/>
  <c r="J71" i="25"/>
  <c r="J37" i="25" s="1"/>
  <c r="K72" i="25"/>
  <c r="K38" i="25" s="1"/>
  <c r="L73" i="25"/>
  <c r="M74" i="25"/>
  <c r="N75" i="25"/>
  <c r="N41" i="25" s="1"/>
  <c r="D77" i="25"/>
  <c r="D43" i="25" s="1"/>
  <c r="P77" i="25"/>
  <c r="P43" i="25" s="1"/>
  <c r="E78" i="25"/>
  <c r="E44" i="25" s="1"/>
  <c r="Q78" i="25"/>
  <c r="Q44" i="25" s="1"/>
  <c r="F79" i="25"/>
  <c r="F45" i="25" s="1"/>
  <c r="R79" i="25"/>
  <c r="R45" i="25" s="1"/>
  <c r="G80" i="25"/>
  <c r="G46" i="25" s="1"/>
  <c r="S80" i="25"/>
  <c r="S46" i="25" s="1"/>
  <c r="H81" i="25"/>
  <c r="H47" i="25" s="1"/>
  <c r="I82" i="25"/>
  <c r="I48" i="25" s="1"/>
  <c r="J83" i="25"/>
  <c r="G67" i="25"/>
  <c r="G33" i="25" s="1"/>
  <c r="S67" i="25"/>
  <c r="S33" i="25" s="1"/>
  <c r="H68" i="25"/>
  <c r="H34" i="25" s="1"/>
  <c r="I69" i="25"/>
  <c r="I35" i="25" s="1"/>
  <c r="J70" i="25"/>
  <c r="J36" i="25" s="1"/>
  <c r="K71" i="25"/>
  <c r="K37" i="25" s="1"/>
  <c r="L72" i="25"/>
  <c r="L38" i="25" s="1"/>
  <c r="M73" i="25"/>
  <c r="N74" i="25"/>
  <c r="N40" i="25" s="1"/>
  <c r="C75" i="25"/>
  <c r="C41" i="25" s="1"/>
  <c r="O75" i="25"/>
  <c r="O41" i="25" s="1"/>
  <c r="E77" i="25"/>
  <c r="E43" i="25" s="1"/>
  <c r="Q77" i="25"/>
  <c r="Q43" i="25" s="1"/>
  <c r="F78" i="25"/>
  <c r="F44" i="25" s="1"/>
  <c r="R78" i="25"/>
  <c r="R44" i="25" s="1"/>
  <c r="G79" i="25"/>
  <c r="G45" i="25" s="1"/>
  <c r="S79" i="25"/>
  <c r="S45" i="25" s="1"/>
  <c r="H80" i="25"/>
  <c r="H46" i="25" s="1"/>
  <c r="I81" i="25"/>
  <c r="I47" i="25" s="1"/>
  <c r="J82" i="25"/>
  <c r="J48" i="25" s="1"/>
  <c r="K83" i="25"/>
  <c r="I68" i="25"/>
  <c r="I34" i="25" s="1"/>
  <c r="K70" i="25"/>
  <c r="K36" i="25" s="1"/>
  <c r="M72" i="25"/>
  <c r="M38" i="25" s="1"/>
  <c r="N73" i="25"/>
  <c r="N39" i="25" s="1"/>
  <c r="D75" i="25"/>
  <c r="D41" i="25" s="1"/>
  <c r="P75" i="25"/>
  <c r="P41" i="25" s="1"/>
  <c r="F77" i="25"/>
  <c r="F43" i="25" s="1"/>
  <c r="R77" i="25"/>
  <c r="R43" i="25" s="1"/>
  <c r="G78" i="25"/>
  <c r="G44" i="25" s="1"/>
  <c r="S78" i="25"/>
  <c r="S44" i="25" s="1"/>
  <c r="H79" i="25"/>
  <c r="H45" i="25" s="1"/>
  <c r="I80" i="25"/>
  <c r="I46" i="25" s="1"/>
  <c r="J81" i="25"/>
  <c r="J47" i="25" s="1"/>
  <c r="K82" i="25"/>
  <c r="K48" i="25" s="1"/>
  <c r="L83" i="25"/>
  <c r="K69" i="25"/>
  <c r="K35" i="25" s="1"/>
  <c r="N72" i="25"/>
  <c r="N38" i="25" s="1"/>
  <c r="G77" i="25"/>
  <c r="G43" i="25" s="1"/>
  <c r="S77" i="25"/>
  <c r="S43" i="25" s="1"/>
  <c r="J80" i="25"/>
  <c r="J46" i="25" s="1"/>
  <c r="K81" i="25"/>
  <c r="K47" i="25" s="1"/>
  <c r="L82" i="25"/>
  <c r="L48" i="25" s="1"/>
  <c r="M83" i="25"/>
  <c r="J67" i="25"/>
  <c r="J33" i="25" s="1"/>
  <c r="K68" i="25"/>
  <c r="K34" i="25" s="1"/>
  <c r="L69" i="25"/>
  <c r="L35" i="25" s="1"/>
  <c r="M70" i="25"/>
  <c r="M36" i="25" s="1"/>
  <c r="N71" i="25"/>
  <c r="N37" i="25" s="1"/>
  <c r="C72" i="25"/>
  <c r="C38" i="25" s="1"/>
  <c r="O72" i="25"/>
  <c r="O38" i="25" s="1"/>
  <c r="D73" i="25"/>
  <c r="D39" i="25" s="1"/>
  <c r="P73" i="25"/>
  <c r="P39" i="25" s="1"/>
  <c r="E74" i="25"/>
  <c r="E40" i="25" s="1"/>
  <c r="Q74" i="25"/>
  <c r="Q40" i="25" s="1"/>
  <c r="F75" i="25"/>
  <c r="F41" i="25" s="1"/>
  <c r="R75" i="25"/>
  <c r="R41" i="25" s="1"/>
  <c r="H77" i="25"/>
  <c r="H43" i="25" s="1"/>
  <c r="I78" i="25"/>
  <c r="I44" i="25" s="1"/>
  <c r="J79" i="25"/>
  <c r="J45" i="25" s="1"/>
  <c r="K80" i="25"/>
  <c r="K46" i="25" s="1"/>
  <c r="L81" i="25"/>
  <c r="L47" i="25" s="1"/>
  <c r="M82" i="25"/>
  <c r="M48" i="25" s="1"/>
  <c r="N83" i="25"/>
  <c r="N49" i="25" s="1"/>
  <c r="K67" i="25"/>
  <c r="K33" i="25" s="1"/>
  <c r="L68" i="25"/>
  <c r="L34" i="25" s="1"/>
  <c r="M69" i="25"/>
  <c r="M35" i="25" s="1"/>
  <c r="C71" i="25"/>
  <c r="C37" i="25" s="1"/>
  <c r="O71" i="25"/>
  <c r="O37" i="25" s="1"/>
  <c r="D72" i="25"/>
  <c r="D38" i="25" s="1"/>
  <c r="P72" i="25"/>
  <c r="P38" i="25" s="1"/>
  <c r="E73" i="25"/>
  <c r="E39" i="25" s="1"/>
  <c r="Q73" i="25"/>
  <c r="Q39" i="25" s="1"/>
  <c r="F74" i="25"/>
  <c r="F40" i="25" s="1"/>
  <c r="G75" i="25"/>
  <c r="G41" i="25" s="1"/>
  <c r="S75" i="25"/>
  <c r="S41" i="25" s="1"/>
  <c r="I77" i="25"/>
  <c r="J78" i="25"/>
  <c r="J44" i="25" s="1"/>
  <c r="K79" i="25"/>
  <c r="K45" i="25" s="1"/>
  <c r="L80" i="25"/>
  <c r="L46" i="25" s="1"/>
  <c r="M81" i="25"/>
  <c r="M47" i="25" s="1"/>
  <c r="N82" i="25"/>
  <c r="N48" i="25" s="1"/>
  <c r="C83" i="25"/>
  <c r="C49" i="25" s="1"/>
  <c r="O83" i="25"/>
  <c r="O49" i="25" s="1"/>
  <c r="M68" i="25"/>
  <c r="M34" i="25" s="1"/>
  <c r="N69" i="25"/>
  <c r="N35" i="25" s="1"/>
  <c r="D71" i="25"/>
  <c r="D37" i="25" s="1"/>
  <c r="P71" i="25"/>
  <c r="P37" i="25" s="1"/>
  <c r="E72" i="25"/>
  <c r="E38" i="25" s="1"/>
  <c r="Q72" i="25"/>
  <c r="Q38" i="25" s="1"/>
  <c r="F73" i="25"/>
  <c r="F39" i="25" s="1"/>
  <c r="R73" i="25"/>
  <c r="R39" i="25" s="1"/>
  <c r="G74" i="25"/>
  <c r="G40" i="25" s="1"/>
  <c r="S74" i="25"/>
  <c r="S40" i="25" s="1"/>
  <c r="H75" i="25"/>
  <c r="H41" i="25" s="1"/>
  <c r="J77" i="25"/>
  <c r="K78" i="25"/>
  <c r="K44" i="25" s="1"/>
  <c r="M80" i="25"/>
  <c r="M46" i="25" s="1"/>
  <c r="N81" i="25"/>
  <c r="N47" i="25" s="1"/>
  <c r="D83" i="25"/>
  <c r="D49" i="25" s="1"/>
  <c r="P83" i="25"/>
  <c r="P49" i="25" s="1"/>
  <c r="N68" i="25"/>
  <c r="N34" i="25" s="1"/>
  <c r="F72" i="25"/>
  <c r="F38" i="25" s="1"/>
  <c r="R72" i="25"/>
  <c r="R38" i="25" s="1"/>
  <c r="G73" i="25"/>
  <c r="G39" i="25" s="1"/>
  <c r="S73" i="25"/>
  <c r="S39" i="25" s="1"/>
  <c r="K77" i="25"/>
  <c r="N80" i="25"/>
  <c r="N46" i="25" s="1"/>
  <c r="D82" i="25"/>
  <c r="D48" i="25" s="1"/>
  <c r="P82" i="25"/>
  <c r="P48" i="25" s="1"/>
  <c r="E83" i="25"/>
  <c r="E49" i="25" s="1"/>
  <c r="Q83" i="25"/>
  <c r="Q49" i="25" s="1"/>
  <c r="N67" i="25"/>
  <c r="N33" i="25" s="1"/>
  <c r="C68" i="25"/>
  <c r="C34" i="25" s="1"/>
  <c r="O68" i="25"/>
  <c r="O34" i="25" s="1"/>
  <c r="D69" i="25"/>
  <c r="D35" i="25" s="1"/>
  <c r="P69" i="25"/>
  <c r="P35" i="25" s="1"/>
  <c r="E70" i="25"/>
  <c r="E36" i="25" s="1"/>
  <c r="Q70" i="25"/>
  <c r="Q36" i="25" s="1"/>
  <c r="F71" i="25"/>
  <c r="F37" i="25" s="1"/>
  <c r="R71" i="25"/>
  <c r="R37" i="25" s="1"/>
  <c r="G72" i="25"/>
  <c r="G38" i="25" s="1"/>
  <c r="S72" i="25"/>
  <c r="S38" i="25" s="1"/>
  <c r="H73" i="25"/>
  <c r="H39" i="25" s="1"/>
  <c r="J75" i="25"/>
  <c r="L77" i="25"/>
  <c r="N79" i="25"/>
  <c r="N45" i="25" s="1"/>
  <c r="C80" i="25"/>
  <c r="C46" i="25" s="1"/>
  <c r="O80" i="25"/>
  <c r="O46" i="25" s="1"/>
  <c r="D81" i="25"/>
  <c r="D47" i="25" s="1"/>
  <c r="P81" i="25"/>
  <c r="P47" i="25" s="1"/>
  <c r="F83" i="25"/>
  <c r="F49" i="25" s="1"/>
  <c r="R83" i="25"/>
  <c r="R49" i="25" s="1"/>
  <c r="C67" i="25"/>
  <c r="C33" i="25" s="1"/>
  <c r="D68" i="25"/>
  <c r="D34" i="25" s="1"/>
  <c r="P68" i="25"/>
  <c r="P34" i="25" s="1"/>
  <c r="E69" i="25"/>
  <c r="E35" i="25" s="1"/>
  <c r="F70" i="25"/>
  <c r="F36" i="25" s="1"/>
  <c r="R70" i="25"/>
  <c r="R36" i="25" s="1"/>
  <c r="G71" i="25"/>
  <c r="G37" i="25" s="1"/>
  <c r="H72" i="25"/>
  <c r="H38" i="25" s="1"/>
  <c r="I73" i="25"/>
  <c r="K75" i="25"/>
  <c r="M77" i="25"/>
  <c r="C79" i="25"/>
  <c r="C45" i="25" s="1"/>
  <c r="D80" i="25"/>
  <c r="D46" i="25" s="1"/>
  <c r="P80" i="25"/>
  <c r="P46" i="25" s="1"/>
  <c r="E81" i="25"/>
  <c r="E47" i="25" s="1"/>
  <c r="Q81" i="25"/>
  <c r="Q47" i="25" s="1"/>
  <c r="F82" i="25"/>
  <c r="F48" i="25" s="1"/>
  <c r="G83" i="25"/>
  <c r="G49" i="25" s="1"/>
  <c r="D67" i="25"/>
  <c r="D33" i="25" s="1"/>
  <c r="P67" i="25"/>
  <c r="P33" i="25" s="1"/>
  <c r="E68" i="25"/>
  <c r="E34" i="25" s="1"/>
  <c r="G70" i="25"/>
  <c r="G36" i="25" s="1"/>
  <c r="S70" i="25"/>
  <c r="S36" i="25" s="1"/>
  <c r="H71" i="25"/>
  <c r="H37" i="25" s="1"/>
  <c r="E80" i="25"/>
  <c r="E46" i="25" s="1"/>
  <c r="F81" i="25"/>
  <c r="F47" i="25" s="1"/>
  <c r="AP5" i="21"/>
  <c r="AP6" i="21"/>
  <c r="AP7" i="21"/>
  <c r="AP8" i="21"/>
  <c r="AP9" i="21"/>
  <c r="AP10" i="21"/>
  <c r="AP11" i="21"/>
  <c r="AP12" i="21"/>
  <c r="AP13" i="21"/>
  <c r="AP14" i="21"/>
  <c r="AP15" i="21"/>
  <c r="AP16" i="21"/>
  <c r="AP17" i="21"/>
  <c r="AP18" i="21"/>
  <c r="AP19" i="21"/>
  <c r="AP20" i="21"/>
  <c r="AP21" i="21"/>
  <c r="AP22" i="21"/>
  <c r="AP23" i="21"/>
  <c r="AP24" i="21"/>
  <c r="AP25" i="21"/>
  <c r="AP26" i="21"/>
  <c r="AP27" i="21"/>
  <c r="AP28" i="21"/>
  <c r="AP29" i="21"/>
  <c r="AP30" i="21"/>
  <c r="AP31" i="21"/>
  <c r="AP32" i="21"/>
  <c r="AP33" i="21"/>
  <c r="AP34" i="21"/>
  <c r="AP35" i="21"/>
  <c r="AP36" i="21"/>
  <c r="AP37" i="21"/>
  <c r="AP38" i="21"/>
  <c r="AP39" i="21"/>
  <c r="AP40" i="21"/>
  <c r="AP41" i="21"/>
  <c r="AP42" i="21"/>
  <c r="AP43" i="21"/>
  <c r="AP44" i="21"/>
  <c r="AP45" i="21"/>
  <c r="AP46" i="21"/>
  <c r="AP47" i="21"/>
  <c r="AP48" i="21"/>
  <c r="AP49" i="21"/>
  <c r="AP50" i="21"/>
  <c r="AP51" i="21"/>
  <c r="AP52" i="21"/>
  <c r="AP53" i="21"/>
  <c r="AP54" i="21"/>
  <c r="AP55" i="21"/>
  <c r="AP56" i="21"/>
  <c r="AP57" i="21"/>
  <c r="AP58" i="21"/>
  <c r="AP59" i="21"/>
  <c r="AP60" i="21"/>
  <c r="AP4" i="21"/>
  <c r="AW38" i="21"/>
  <c r="AV8" i="21"/>
  <c r="AW8" i="21"/>
  <c r="AV7" i="21"/>
  <c r="AW7" i="21"/>
  <c r="AV6" i="21"/>
  <c r="AW6" i="21"/>
  <c r="AX6" i="21" s="1"/>
  <c r="AY5" i="21"/>
  <c r="AY6" i="21" s="1"/>
  <c r="AY7" i="21" s="1"/>
  <c r="AY8" i="21" s="1"/>
  <c r="AV5" i="21"/>
  <c r="AW5" i="21"/>
  <c r="AV4" i="21"/>
  <c r="AX7" i="25" l="1"/>
  <c r="AX6" i="25"/>
  <c r="AX8" i="25"/>
  <c r="AX5" i="25"/>
  <c r="AX7" i="21"/>
  <c r="AX8" i="21"/>
  <c r="AX5" i="21"/>
  <c r="AX4" i="21"/>
  <c r="AX9" i="25"/>
  <c r="AO5" i="21"/>
  <c r="AO6" i="21"/>
  <c r="AO7" i="21"/>
  <c r="AO8" i="21"/>
  <c r="AO9" i="21"/>
  <c r="AO10" i="21"/>
  <c r="AO11" i="21"/>
  <c r="AO12" i="21"/>
  <c r="AO13" i="21"/>
  <c r="AO14" i="21"/>
  <c r="AO15" i="21"/>
  <c r="AO16" i="21"/>
  <c r="AO17" i="21"/>
  <c r="AO18" i="21"/>
  <c r="AO19" i="21"/>
  <c r="AO20" i="21"/>
  <c r="AO21" i="21"/>
  <c r="AO22" i="21"/>
  <c r="AO23" i="21"/>
  <c r="AO24" i="21"/>
  <c r="AO25" i="21"/>
  <c r="AO26" i="21"/>
  <c r="AO27" i="21"/>
  <c r="AO28" i="21"/>
  <c r="AO29" i="21"/>
  <c r="AO30" i="21"/>
  <c r="AO31" i="21"/>
  <c r="AO32" i="21"/>
  <c r="AO33" i="21"/>
  <c r="AO34" i="21"/>
  <c r="AO35" i="21"/>
  <c r="AO36" i="21"/>
  <c r="AO37" i="21"/>
  <c r="AO38" i="21"/>
  <c r="AO39" i="21"/>
  <c r="AO40" i="21"/>
  <c r="AO41" i="21"/>
  <c r="AO42" i="21"/>
  <c r="AO43" i="21"/>
  <c r="AO44" i="21"/>
  <c r="AO45" i="21"/>
  <c r="AO46" i="21"/>
  <c r="AO47" i="21"/>
  <c r="AO48" i="21"/>
  <c r="AO49" i="21"/>
  <c r="AO50" i="21"/>
  <c r="AO51" i="21"/>
  <c r="AO52" i="21"/>
  <c r="AO53" i="21"/>
  <c r="AO54" i="21"/>
  <c r="AO55" i="21"/>
  <c r="AO56" i="21"/>
  <c r="AO57" i="21"/>
  <c r="AO58" i="21"/>
  <c r="AO59" i="21"/>
  <c r="AO60" i="21"/>
  <c r="AO4" i="21"/>
  <c r="B58" i="21"/>
  <c r="B59" i="21"/>
  <c r="A44" i="2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D41" i="21"/>
  <c r="E41" i="21" s="1"/>
  <c r="F41" i="21" s="1"/>
  <c r="G41" i="21" s="1"/>
  <c r="H41" i="21" s="1"/>
  <c r="I41" i="21" s="1"/>
  <c r="J41" i="21" s="1"/>
  <c r="K41" i="21" s="1"/>
  <c r="L41" i="21" s="1"/>
  <c r="M41" i="21" s="1"/>
  <c r="N41" i="21" s="1"/>
  <c r="O41" i="21" s="1"/>
  <c r="P41" i="21" s="1"/>
  <c r="Q41" i="21" s="1"/>
  <c r="R41" i="21" s="1"/>
  <c r="S41" i="21" s="1"/>
  <c r="R42" i="21"/>
  <c r="S42" i="21"/>
  <c r="Z173" i="21"/>
  <c r="Z172" i="21"/>
  <c r="Z171" i="21"/>
  <c r="Z170" i="21"/>
  <c r="Z169" i="21"/>
  <c r="Z168" i="21"/>
  <c r="Z167" i="21"/>
  <c r="Z166" i="21"/>
  <c r="Z165" i="21"/>
  <c r="Z164" i="21"/>
  <c r="Z163" i="21"/>
  <c r="Z162" i="21"/>
  <c r="Z161" i="21"/>
  <c r="Z160" i="21"/>
  <c r="Z159" i="21"/>
  <c r="Z158" i="21"/>
  <c r="Z157" i="21"/>
  <c r="Z156" i="21"/>
  <c r="Z155" i="21"/>
  <c r="Z154" i="21"/>
  <c r="Z153" i="21"/>
  <c r="Z152" i="21"/>
  <c r="Z151" i="21"/>
  <c r="Z150" i="21"/>
  <c r="Z149" i="21"/>
  <c r="Z148" i="21"/>
  <c r="Z147" i="21"/>
  <c r="Z146" i="21"/>
  <c r="Z145" i="21"/>
  <c r="Z144" i="21"/>
  <c r="Z143" i="21"/>
  <c r="Z142" i="21"/>
  <c r="Z141" i="21"/>
  <c r="Z140" i="21"/>
  <c r="Z139" i="21"/>
  <c r="Z138" i="21"/>
  <c r="Z137" i="21"/>
  <c r="Z136" i="21"/>
  <c r="Z135" i="21"/>
  <c r="Z134" i="21"/>
  <c r="Z133" i="21"/>
  <c r="Z132" i="21"/>
  <c r="Z131" i="21"/>
  <c r="Z130" i="21"/>
  <c r="Z129" i="21"/>
  <c r="Z128" i="21"/>
  <c r="Z127" i="21"/>
  <c r="Z126" i="21"/>
  <c r="Z125" i="21"/>
  <c r="Z124" i="21"/>
  <c r="Z123" i="21"/>
  <c r="Z122" i="21"/>
  <c r="Z121" i="21"/>
  <c r="Z120" i="21"/>
  <c r="Z119" i="21"/>
  <c r="Z118" i="21"/>
  <c r="Z117" i="21"/>
  <c r="Z116" i="21"/>
  <c r="Z115" i="21"/>
  <c r="Z114" i="21"/>
  <c r="Z113" i="21"/>
  <c r="Z112" i="21"/>
  <c r="Z111" i="21"/>
  <c r="Z110" i="21"/>
  <c r="Z109" i="21"/>
  <c r="Z108" i="21"/>
  <c r="Z107" i="21"/>
  <c r="Z106" i="21"/>
  <c r="Z105" i="21"/>
  <c r="Z104" i="21"/>
  <c r="Z103" i="21"/>
  <c r="Z102" i="21"/>
  <c r="Z101" i="21"/>
  <c r="Z100" i="21"/>
  <c r="Z99" i="21"/>
  <c r="Z98" i="21"/>
  <c r="Z97" i="21"/>
  <c r="Z96" i="21"/>
  <c r="Z95" i="21"/>
  <c r="Z94" i="21"/>
  <c r="Z93" i="21"/>
  <c r="Z92" i="21"/>
  <c r="Z91" i="21"/>
  <c r="Z90" i="21"/>
  <c r="Z89" i="21"/>
  <c r="Z88" i="21"/>
  <c r="Z87" i="21"/>
  <c r="Z86" i="21"/>
  <c r="Z85" i="21"/>
  <c r="Z84" i="21"/>
  <c r="Z83" i="21"/>
  <c r="Z82" i="21"/>
  <c r="Z81" i="21"/>
  <c r="Z80" i="21"/>
  <c r="Z79" i="21"/>
  <c r="Z78" i="21"/>
  <c r="Z77" i="21"/>
  <c r="Z76" i="21"/>
  <c r="Z75" i="21"/>
  <c r="Z74" i="21"/>
  <c r="Z73" i="21"/>
  <c r="Z72" i="21"/>
  <c r="Z71" i="21"/>
  <c r="Z70" i="21"/>
  <c r="Z69" i="21"/>
  <c r="Z68" i="21"/>
  <c r="Z67" i="21"/>
  <c r="Z66" i="21"/>
  <c r="Z65" i="21"/>
  <c r="Z64" i="21"/>
  <c r="Z63" i="21"/>
  <c r="Z62" i="21"/>
  <c r="Z61" i="21"/>
  <c r="Z60" i="21"/>
  <c r="Z59" i="21"/>
  <c r="Z58" i="21"/>
  <c r="Z57" i="21"/>
  <c r="Z56" i="21"/>
  <c r="Z55" i="21"/>
  <c r="Z54" i="21"/>
  <c r="Z53" i="21"/>
  <c r="Z52" i="21"/>
  <c r="Z51" i="21"/>
  <c r="Z50" i="21"/>
  <c r="Z49" i="21"/>
  <c r="Z48" i="21"/>
  <c r="Z47" i="21"/>
  <c r="Z46" i="21"/>
  <c r="Z45" i="21"/>
  <c r="Z44" i="21"/>
  <c r="Z43" i="21"/>
  <c r="Z42" i="21"/>
  <c r="Z41" i="21"/>
  <c r="Z40" i="21"/>
  <c r="Z39" i="21"/>
  <c r="Z38" i="21"/>
  <c r="Z37" i="21"/>
  <c r="Z36" i="21"/>
  <c r="Z35" i="21"/>
  <c r="Z34" i="21"/>
  <c r="Z33" i="21"/>
  <c r="Z32" i="21"/>
  <c r="Z31" i="21"/>
  <c r="Z30" i="21"/>
  <c r="Z29" i="21"/>
  <c r="Z28" i="21"/>
  <c r="Z27" i="21"/>
  <c r="Z26" i="21"/>
  <c r="Z25" i="21"/>
  <c r="Z24" i="21"/>
  <c r="Z23" i="21"/>
  <c r="Z22" i="21"/>
  <c r="Z21" i="21"/>
  <c r="Z20" i="21"/>
  <c r="Z19" i="21"/>
  <c r="Z18" i="21"/>
  <c r="Z17" i="21"/>
  <c r="Z16" i="21"/>
  <c r="Z15" i="21"/>
  <c r="Z14" i="21"/>
  <c r="Z13" i="21"/>
  <c r="Z12" i="21"/>
  <c r="Z11" i="21"/>
  <c r="Z10" i="21"/>
  <c r="Z9" i="21"/>
  <c r="Z8" i="21"/>
  <c r="Z7" i="21"/>
  <c r="Z6" i="21"/>
  <c r="Z5" i="21"/>
  <c r="Z4" i="21"/>
  <c r="D22" i="21"/>
  <c r="E22" i="21" s="1"/>
  <c r="F22" i="21" s="1"/>
  <c r="G22" i="21" s="1"/>
  <c r="H22" i="21" s="1"/>
  <c r="I22" i="21" s="1"/>
  <c r="J22" i="21" s="1"/>
  <c r="K22" i="21" s="1"/>
  <c r="L22" i="21" s="1"/>
  <c r="M22" i="21" s="1"/>
  <c r="N22" i="21" s="1"/>
  <c r="O22" i="21" s="1"/>
  <c r="P22" i="21" s="1"/>
  <c r="Q22" i="21" s="1"/>
  <c r="R22" i="21" s="1"/>
  <c r="S22" i="21" s="1"/>
  <c r="B24" i="2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C42" i="21"/>
  <c r="D42" i="21"/>
  <c r="E42" i="21"/>
  <c r="F42" i="21"/>
  <c r="G42" i="21"/>
  <c r="G58" i="21" s="1"/>
  <c r="H42" i="21"/>
  <c r="I42" i="21"/>
  <c r="J42" i="21"/>
  <c r="K42" i="21"/>
  <c r="L42" i="21"/>
  <c r="M42" i="21"/>
  <c r="N42" i="21"/>
  <c r="O42" i="21"/>
  <c r="P42" i="21"/>
  <c r="Q42" i="21"/>
  <c r="Q58" i="21" s="1"/>
  <c r="B43" i="21"/>
  <c r="F43" i="21" s="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CJ51" i="20"/>
  <c r="CJ50" i="20"/>
  <c r="CJ49" i="20"/>
  <c r="CJ48" i="20"/>
  <c r="B6" i="20"/>
  <c r="B5" i="20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6" i="20"/>
  <c r="A3" i="20"/>
  <c r="A2" i="20"/>
  <c r="M52" i="10"/>
  <c r="M51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G74" i="10"/>
  <c r="CG75" i="10"/>
  <c r="CG76" i="10"/>
  <c r="CG77" i="10"/>
  <c r="CG78" i="10"/>
  <c r="CK43" i="10"/>
  <c r="CG43" i="10"/>
  <c r="L52" i="10"/>
  <c r="L51" i="10"/>
  <c r="H27" i="10"/>
  <c r="G27" i="10"/>
  <c r="F27" i="10"/>
  <c r="H26" i="10"/>
  <c r="G26" i="10"/>
  <c r="F26" i="10"/>
  <c r="H25" i="10"/>
  <c r="G25" i="10"/>
  <c r="F25" i="10"/>
  <c r="E23" i="10"/>
  <c r="D23" i="10"/>
  <c r="CK41" i="10"/>
  <c r="D52" i="10"/>
  <c r="D51" i="10" s="1"/>
  <c r="AR3" i="8"/>
  <c r="AL6" i="8"/>
  <c r="AL5" i="8"/>
  <c r="AG6" i="8"/>
  <c r="E2" i="8"/>
  <c r="E3" i="8" s="1"/>
  <c r="E4" i="8" s="1"/>
  <c r="P15" i="8"/>
  <c r="Q15" i="8" s="1"/>
  <c r="R15" i="8" s="1"/>
  <c r="S15" i="8" s="1"/>
  <c r="T15" i="8" s="1"/>
  <c r="U15" i="8" s="1"/>
  <c r="V15" i="8" s="1"/>
  <c r="W15" i="8" s="1"/>
  <c r="X15" i="8" s="1"/>
  <c r="N17" i="8"/>
  <c r="N18" i="8" s="1"/>
  <c r="R11" i="8"/>
  <c r="S11" i="8"/>
  <c r="T11" i="8"/>
  <c r="U11" i="8"/>
  <c r="V11" i="8"/>
  <c r="W11" i="8"/>
  <c r="X11" i="8"/>
  <c r="P10" i="8"/>
  <c r="Q10" i="8" s="1"/>
  <c r="R10" i="8" s="1"/>
  <c r="S10" i="8" s="1"/>
  <c r="T10" i="8" s="1"/>
  <c r="U10" i="8" s="1"/>
  <c r="V10" i="8" s="1"/>
  <c r="W10" i="8" s="1"/>
  <c r="X10" i="8" s="1"/>
  <c r="O11" i="8"/>
  <c r="T6" i="8"/>
  <c r="T8" i="8"/>
  <c r="T7" i="8"/>
  <c r="N14" i="8"/>
  <c r="M13" i="8"/>
  <c r="M14" i="8" s="1"/>
  <c r="N13" i="8"/>
  <c r="T13" i="8" s="1"/>
  <c r="N12" i="8"/>
  <c r="Q11" i="8"/>
  <c r="P11" i="8"/>
  <c r="C64" i="8"/>
  <c r="F64" i="8" s="1"/>
  <c r="I64" i="8" s="1"/>
  <c r="C63" i="8"/>
  <c r="C62" i="8"/>
  <c r="F62" i="8" s="1"/>
  <c r="I62" i="8" s="1"/>
  <c r="C61" i="8"/>
  <c r="F61" i="8" s="1"/>
  <c r="I61" i="8" s="1"/>
  <c r="C60" i="8"/>
  <c r="F60" i="8" s="1"/>
  <c r="I60" i="8" s="1"/>
  <c r="C59" i="8"/>
  <c r="F59" i="8" s="1"/>
  <c r="I59" i="8" s="1"/>
  <c r="C58" i="8"/>
  <c r="C57" i="8"/>
  <c r="C56" i="8"/>
  <c r="F56" i="8" s="1"/>
  <c r="I56" i="8" s="1"/>
  <c r="C55" i="8"/>
  <c r="C54" i="8"/>
  <c r="F54" i="8" s="1"/>
  <c r="I54" i="8" s="1"/>
  <c r="C53" i="8"/>
  <c r="F53" i="8" s="1"/>
  <c r="I53" i="8" s="1"/>
  <c r="C52" i="8"/>
  <c r="C51" i="8"/>
  <c r="C50" i="8"/>
  <c r="F50" i="8" s="1"/>
  <c r="I50" i="8" s="1"/>
  <c r="C49" i="8"/>
  <c r="F49" i="8" s="1"/>
  <c r="I49" i="8" s="1"/>
  <c r="C48" i="8"/>
  <c r="F48" i="8" s="1"/>
  <c r="I48" i="8" s="1"/>
  <c r="C47" i="8"/>
  <c r="F47" i="8" s="1"/>
  <c r="I47" i="8" s="1"/>
  <c r="C46" i="8"/>
  <c r="C45" i="8"/>
  <c r="C44" i="8"/>
  <c r="C43" i="8"/>
  <c r="F43" i="8" s="1"/>
  <c r="I43" i="8" s="1"/>
  <c r="C42" i="8"/>
  <c r="F42" i="8" s="1"/>
  <c r="I42" i="8" s="1"/>
  <c r="C41" i="8"/>
  <c r="F41" i="8" s="1"/>
  <c r="I41" i="8" s="1"/>
  <c r="C40" i="8"/>
  <c r="C39" i="8"/>
  <c r="C38" i="8"/>
  <c r="F38" i="8" s="1"/>
  <c r="I38" i="8" s="1"/>
  <c r="C37" i="8"/>
  <c r="F37" i="8" s="1"/>
  <c r="I37" i="8" s="1"/>
  <c r="C36" i="8"/>
  <c r="F36" i="8" s="1"/>
  <c r="I36" i="8" s="1"/>
  <c r="C35" i="8"/>
  <c r="F35" i="8" s="1"/>
  <c r="I35" i="8" s="1"/>
  <c r="C34" i="8"/>
  <c r="C33" i="8"/>
  <c r="C32" i="8"/>
  <c r="C31" i="8"/>
  <c r="F31" i="8" s="1"/>
  <c r="I31" i="8" s="1"/>
  <c r="C30" i="8"/>
  <c r="F30" i="8" s="1"/>
  <c r="I30" i="8" s="1"/>
  <c r="C29" i="8"/>
  <c r="F29" i="8" s="1"/>
  <c r="I29" i="8" s="1"/>
  <c r="C28" i="8"/>
  <c r="C27" i="8"/>
  <c r="C26" i="8"/>
  <c r="F26" i="8" s="1"/>
  <c r="I26" i="8" s="1"/>
  <c r="C25" i="8"/>
  <c r="F25" i="8" s="1"/>
  <c r="I25" i="8" s="1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4" i="8"/>
  <c r="A14" i="8" s="1"/>
  <c r="O50" i="21" l="1"/>
  <c r="O30" i="21" s="1"/>
  <c r="C47" i="21"/>
  <c r="AX9" i="21"/>
  <c r="C27" i="21"/>
  <c r="G38" i="21"/>
  <c r="F23" i="21"/>
  <c r="K54" i="21"/>
  <c r="K34" i="21" s="1"/>
  <c r="Q38" i="21"/>
  <c r="K58" i="21"/>
  <c r="K38" i="21" s="1"/>
  <c r="J58" i="21"/>
  <c r="J38" i="21" s="1"/>
  <c r="S58" i="21"/>
  <c r="S38" i="21" s="1"/>
  <c r="E45" i="21"/>
  <c r="E25" i="21" s="1"/>
  <c r="I58" i="21"/>
  <c r="I38" i="21" s="1"/>
  <c r="E44" i="21"/>
  <c r="E24" i="21" s="1"/>
  <c r="H58" i="21"/>
  <c r="H38" i="21" s="1"/>
  <c r="E43" i="21"/>
  <c r="E23" i="21" s="1"/>
  <c r="P59" i="21"/>
  <c r="P39" i="21" s="1"/>
  <c r="O59" i="21"/>
  <c r="O39" i="21" s="1"/>
  <c r="N59" i="21"/>
  <c r="N39" i="21" s="1"/>
  <c r="M58" i="21"/>
  <c r="M38" i="21" s="1"/>
  <c r="L58" i="21"/>
  <c r="L38" i="21" s="1"/>
  <c r="R58" i="21"/>
  <c r="R38" i="21" s="1"/>
  <c r="C54" i="21"/>
  <c r="C34" i="21" s="1"/>
  <c r="N43" i="21"/>
  <c r="N23" i="21" s="1"/>
  <c r="K48" i="21"/>
  <c r="K28" i="21" s="1"/>
  <c r="P54" i="21"/>
  <c r="P34" i="21" s="1"/>
  <c r="D47" i="21"/>
  <c r="D27" i="21" s="1"/>
  <c r="Q50" i="21"/>
  <c r="Q30" i="21" s="1"/>
  <c r="C59" i="21"/>
  <c r="C39" i="21" s="1"/>
  <c r="H50" i="21"/>
  <c r="H30" i="21" s="1"/>
  <c r="J43" i="21"/>
  <c r="J23" i="21" s="1"/>
  <c r="N58" i="21"/>
  <c r="N38" i="21" s="1"/>
  <c r="E57" i="21"/>
  <c r="E37" i="21" s="1"/>
  <c r="G50" i="21"/>
  <c r="G30" i="21" s="1"/>
  <c r="S59" i="21"/>
  <c r="S39" i="21" s="1"/>
  <c r="R49" i="21"/>
  <c r="R29" i="21" s="1"/>
  <c r="C50" i="21"/>
  <c r="C30" i="21" s="1"/>
  <c r="G59" i="21"/>
  <c r="G39" i="21" s="1"/>
  <c r="D59" i="21"/>
  <c r="D39" i="21" s="1"/>
  <c r="E54" i="21"/>
  <c r="E34" i="21" s="1"/>
  <c r="Q46" i="21"/>
  <c r="Q26" i="21" s="1"/>
  <c r="J53" i="21"/>
  <c r="H59" i="21"/>
  <c r="H39" i="21" s="1"/>
  <c r="C58" i="21"/>
  <c r="C38" i="21" s="1"/>
  <c r="R59" i="21"/>
  <c r="R39" i="21" s="1"/>
  <c r="F59" i="21"/>
  <c r="F39" i="21" s="1"/>
  <c r="Q59" i="21"/>
  <c r="Q39" i="21" s="1"/>
  <c r="E59" i="21"/>
  <c r="E39" i="21" s="1"/>
  <c r="M59" i="21"/>
  <c r="M39" i="21" s="1"/>
  <c r="L59" i="21"/>
  <c r="L39" i="21" s="1"/>
  <c r="F58" i="21"/>
  <c r="F38" i="21" s="1"/>
  <c r="K59" i="21"/>
  <c r="K39" i="21" s="1"/>
  <c r="E58" i="21"/>
  <c r="E38" i="21" s="1"/>
  <c r="J59" i="21"/>
  <c r="J39" i="21" s="1"/>
  <c r="P58" i="21"/>
  <c r="P38" i="21" s="1"/>
  <c r="D58" i="21"/>
  <c r="D38" i="21" s="1"/>
  <c r="I59" i="21"/>
  <c r="I39" i="21" s="1"/>
  <c r="O58" i="21"/>
  <c r="O38" i="21" s="1"/>
  <c r="K44" i="21"/>
  <c r="K24" i="21" s="1"/>
  <c r="L53" i="21"/>
  <c r="K43" i="21"/>
  <c r="K23" i="21" s="1"/>
  <c r="O46" i="21"/>
  <c r="O26" i="21" s="1"/>
  <c r="I44" i="21"/>
  <c r="I24" i="21" s="1"/>
  <c r="C55" i="21"/>
  <c r="C35" i="21" s="1"/>
  <c r="C52" i="21"/>
  <c r="C32" i="21" s="1"/>
  <c r="O54" i="21"/>
  <c r="O34" i="21" s="1"/>
  <c r="N48" i="21"/>
  <c r="N28" i="21" s="1"/>
  <c r="N54" i="21"/>
  <c r="N34" i="21" s="1"/>
  <c r="H51" i="21"/>
  <c r="H31" i="21" s="1"/>
  <c r="M48" i="21"/>
  <c r="M28" i="21" s="1"/>
  <c r="Q44" i="21"/>
  <c r="Q24" i="21" s="1"/>
  <c r="M54" i="21"/>
  <c r="M34" i="21" s="1"/>
  <c r="J48" i="21"/>
  <c r="J28" i="21" s="1"/>
  <c r="O44" i="21"/>
  <c r="O24" i="21" s="1"/>
  <c r="F44" i="21"/>
  <c r="F24" i="21" s="1"/>
  <c r="J54" i="21"/>
  <c r="J34" i="21" s="1"/>
  <c r="I56" i="21"/>
  <c r="I36" i="21" s="1"/>
  <c r="O55" i="21"/>
  <c r="O35" i="21" s="1"/>
  <c r="I53" i="21"/>
  <c r="R55" i="21"/>
  <c r="R35" i="21" s="1"/>
  <c r="N55" i="21"/>
  <c r="N35" i="21" s="1"/>
  <c r="I48" i="21"/>
  <c r="I28" i="21" s="1"/>
  <c r="S54" i="21"/>
  <c r="S34" i="21" s="1"/>
  <c r="M55" i="21"/>
  <c r="M35" i="21" s="1"/>
  <c r="G48" i="21"/>
  <c r="G28" i="21" s="1"/>
  <c r="R54" i="21"/>
  <c r="R34" i="21" s="1"/>
  <c r="K55" i="21"/>
  <c r="K35" i="21" s="1"/>
  <c r="N52" i="21"/>
  <c r="N32" i="21" s="1"/>
  <c r="E48" i="21"/>
  <c r="E28" i="21" s="1"/>
  <c r="I46" i="21"/>
  <c r="I26" i="21" s="1"/>
  <c r="J55" i="21"/>
  <c r="J35" i="21" s="1"/>
  <c r="S48" i="21"/>
  <c r="S28" i="21" s="1"/>
  <c r="I55" i="21"/>
  <c r="I35" i="21" s="1"/>
  <c r="H54" i="21"/>
  <c r="H34" i="21" s="1"/>
  <c r="I50" i="21"/>
  <c r="Q45" i="21"/>
  <c r="Q25" i="21" s="1"/>
  <c r="G44" i="21"/>
  <c r="G24" i="21" s="1"/>
  <c r="R48" i="21"/>
  <c r="R28" i="21" s="1"/>
  <c r="H55" i="21"/>
  <c r="H35" i="21" s="1"/>
  <c r="G54" i="21"/>
  <c r="G34" i="21" s="1"/>
  <c r="N51" i="21"/>
  <c r="N31" i="21" s="1"/>
  <c r="O47" i="21"/>
  <c r="O27" i="21" s="1"/>
  <c r="M45" i="21"/>
  <c r="M25" i="21" s="1"/>
  <c r="R43" i="21"/>
  <c r="R23" i="21" s="1"/>
  <c r="G55" i="21"/>
  <c r="G35" i="21" s="1"/>
  <c r="D54" i="21"/>
  <c r="D34" i="21" s="1"/>
  <c r="M51" i="21"/>
  <c r="F49" i="21"/>
  <c r="F29" i="21" s="1"/>
  <c r="N47" i="21"/>
  <c r="N27" i="21" s="1"/>
  <c r="J45" i="21"/>
  <c r="J25" i="21" s="1"/>
  <c r="Q43" i="21"/>
  <c r="Q23" i="21" s="1"/>
  <c r="L47" i="21"/>
  <c r="L27" i="21" s="1"/>
  <c r="S44" i="21"/>
  <c r="S24" i="21" s="1"/>
  <c r="F55" i="21"/>
  <c r="F35" i="21" s="1"/>
  <c r="J51" i="21"/>
  <c r="J47" i="21"/>
  <c r="J27" i="21" s="1"/>
  <c r="I45" i="21"/>
  <c r="I25" i="21" s="1"/>
  <c r="R44" i="21"/>
  <c r="R24" i="21" s="1"/>
  <c r="E55" i="21"/>
  <c r="E35" i="21" s="1"/>
  <c r="G51" i="21"/>
  <c r="G31" i="21" s="1"/>
  <c r="Q48" i="21"/>
  <c r="Q28" i="21" s="1"/>
  <c r="I47" i="21"/>
  <c r="I27" i="21" s="1"/>
  <c r="H45" i="21"/>
  <c r="H25" i="21" s="1"/>
  <c r="S53" i="21"/>
  <c r="S33" i="21" s="1"/>
  <c r="S55" i="21"/>
  <c r="S35" i="21" s="1"/>
  <c r="S49" i="21"/>
  <c r="S29" i="21" s="1"/>
  <c r="S43" i="21"/>
  <c r="S23" i="21" s="1"/>
  <c r="R53" i="21"/>
  <c r="R33" i="21" s="1"/>
  <c r="R47" i="21"/>
  <c r="R27" i="21" s="1"/>
  <c r="S52" i="21"/>
  <c r="S32" i="21" s="1"/>
  <c r="S46" i="21"/>
  <c r="S26" i="21" s="1"/>
  <c r="R52" i="21"/>
  <c r="R32" i="21" s="1"/>
  <c r="R46" i="21"/>
  <c r="R26" i="21" s="1"/>
  <c r="S57" i="21"/>
  <c r="S37" i="21" s="1"/>
  <c r="S51" i="21"/>
  <c r="S31" i="21" s="1"/>
  <c r="S45" i="21"/>
  <c r="S25" i="21" s="1"/>
  <c r="R57" i="21"/>
  <c r="R37" i="21" s="1"/>
  <c r="R51" i="21"/>
  <c r="R31" i="21" s="1"/>
  <c r="R45" i="21"/>
  <c r="R25" i="21" s="1"/>
  <c r="S47" i="21"/>
  <c r="S27" i="21" s="1"/>
  <c r="S56" i="21"/>
  <c r="S36" i="21" s="1"/>
  <c r="S50" i="21"/>
  <c r="S30" i="21" s="1"/>
  <c r="R56" i="21"/>
  <c r="R36" i="21" s="1"/>
  <c r="R50" i="21"/>
  <c r="R30" i="21" s="1"/>
  <c r="Q56" i="21"/>
  <c r="Q36" i="21" s="1"/>
  <c r="P57" i="21"/>
  <c r="P37" i="21" s="1"/>
  <c r="N56" i="21"/>
  <c r="N36" i="21" s="1"/>
  <c r="H53" i="21"/>
  <c r="H33" i="21" s="1"/>
  <c r="F50" i="21"/>
  <c r="F30" i="21" s="1"/>
  <c r="L45" i="21"/>
  <c r="L25" i="21" s="1"/>
  <c r="L44" i="21"/>
  <c r="L24" i="21" s="1"/>
  <c r="H43" i="21"/>
  <c r="H23" i="21" s="1"/>
  <c r="O57" i="21"/>
  <c r="O37" i="21" s="1"/>
  <c r="K56" i="21"/>
  <c r="K36" i="21" s="1"/>
  <c r="G53" i="21"/>
  <c r="G33" i="21" s="1"/>
  <c r="E50" i="21"/>
  <c r="E30" i="21" s="1"/>
  <c r="K45" i="21"/>
  <c r="K25" i="21" s="1"/>
  <c r="J44" i="21"/>
  <c r="J24" i="21" s="1"/>
  <c r="N57" i="21"/>
  <c r="N37" i="21" s="1"/>
  <c r="H56" i="21"/>
  <c r="H36" i="21" s="1"/>
  <c r="F53" i="21"/>
  <c r="F33" i="21" s="1"/>
  <c r="M57" i="21"/>
  <c r="M37" i="21" s="1"/>
  <c r="E56" i="21"/>
  <c r="E36" i="21" s="1"/>
  <c r="C53" i="21"/>
  <c r="C33" i="21" s="1"/>
  <c r="L43" i="21"/>
  <c r="L23" i="21" s="1"/>
  <c r="J57" i="21"/>
  <c r="J37" i="21" s="1"/>
  <c r="Q55" i="21"/>
  <c r="Q35" i="21" s="1"/>
  <c r="N50" i="21"/>
  <c r="N30" i="21" s="1"/>
  <c r="Q49" i="21"/>
  <c r="Q29" i="21" s="1"/>
  <c r="N46" i="21"/>
  <c r="N26" i="21" s="1"/>
  <c r="G45" i="21"/>
  <c r="G25" i="21" s="1"/>
  <c r="C44" i="21"/>
  <c r="C24" i="21" s="1"/>
  <c r="H57" i="21"/>
  <c r="H37" i="21" s="1"/>
  <c r="L50" i="21"/>
  <c r="N49" i="21"/>
  <c r="N29" i="21" s="1"/>
  <c r="H46" i="21"/>
  <c r="H26" i="21" s="1"/>
  <c r="F45" i="21"/>
  <c r="F25" i="21" s="1"/>
  <c r="P45" i="21"/>
  <c r="P25" i="21" s="1"/>
  <c r="D45" i="21"/>
  <c r="D25" i="21" s="1"/>
  <c r="K57" i="21"/>
  <c r="K37" i="21" s="1"/>
  <c r="G57" i="21"/>
  <c r="G37" i="21" s="1"/>
  <c r="O53" i="21"/>
  <c r="O33" i="21" s="1"/>
  <c r="K50" i="21"/>
  <c r="E49" i="21"/>
  <c r="E29" i="21" s="1"/>
  <c r="E46" i="21"/>
  <c r="E26" i="21" s="1"/>
  <c r="O45" i="21"/>
  <c r="O25" i="21" s="1"/>
  <c r="C45" i="21"/>
  <c r="C25" i="21" s="1"/>
  <c r="D57" i="21"/>
  <c r="D37" i="21" s="1"/>
  <c r="N53" i="21"/>
  <c r="N33" i="21" s="1"/>
  <c r="J50" i="21"/>
  <c r="N45" i="21"/>
  <c r="N25" i="21" s="1"/>
  <c r="C57" i="21"/>
  <c r="C37" i="21" s="1"/>
  <c r="L55" i="21"/>
  <c r="L35" i="21" s="1"/>
  <c r="M53" i="21"/>
  <c r="M50" i="21"/>
  <c r="G56" i="21"/>
  <c r="G36" i="21" s="1"/>
  <c r="M52" i="21"/>
  <c r="F51" i="21"/>
  <c r="F31" i="21" s="1"/>
  <c r="P49" i="21"/>
  <c r="P29" i="21" s="1"/>
  <c r="D49" i="21"/>
  <c r="D29" i="21" s="1"/>
  <c r="G46" i="21"/>
  <c r="G26" i="21" s="1"/>
  <c r="F56" i="21"/>
  <c r="F36" i="21" s="1"/>
  <c r="L52" i="21"/>
  <c r="Q51" i="21"/>
  <c r="Q31" i="21" s="1"/>
  <c r="E51" i="21"/>
  <c r="E31" i="21" s="1"/>
  <c r="O49" i="21"/>
  <c r="O29" i="21" s="1"/>
  <c r="C49" i="21"/>
  <c r="C29" i="21" s="1"/>
  <c r="H48" i="21"/>
  <c r="H28" i="21" s="1"/>
  <c r="M47" i="21"/>
  <c r="M27" i="21" s="1"/>
  <c r="F46" i="21"/>
  <c r="F26" i="21" s="1"/>
  <c r="P44" i="21"/>
  <c r="P24" i="21" s="1"/>
  <c r="D44" i="21"/>
  <c r="D24" i="21" s="1"/>
  <c r="I43" i="21"/>
  <c r="I23" i="21" s="1"/>
  <c r="P51" i="21"/>
  <c r="P31" i="21" s="1"/>
  <c r="D51" i="21"/>
  <c r="D31" i="21" s="1"/>
  <c r="K52" i="21"/>
  <c r="L57" i="21"/>
  <c r="L37" i="21" s="1"/>
  <c r="P56" i="21"/>
  <c r="P36" i="21" s="1"/>
  <c r="D56" i="21"/>
  <c r="D36" i="21" s="1"/>
  <c r="L54" i="21"/>
  <c r="L34" i="21" s="1"/>
  <c r="Q53" i="21"/>
  <c r="Q33" i="21" s="1"/>
  <c r="E53" i="21"/>
  <c r="E33" i="21" s="1"/>
  <c r="J52" i="21"/>
  <c r="O51" i="21"/>
  <c r="O31" i="21" s="1"/>
  <c r="C51" i="21"/>
  <c r="C31" i="21" s="1"/>
  <c r="M49" i="21"/>
  <c r="F48" i="21"/>
  <c r="F28" i="21" s="1"/>
  <c r="K47" i="21"/>
  <c r="K27" i="21" s="1"/>
  <c r="P46" i="21"/>
  <c r="P26" i="21" s="1"/>
  <c r="D46" i="21"/>
  <c r="D26" i="21" s="1"/>
  <c r="N44" i="21"/>
  <c r="N24" i="21" s="1"/>
  <c r="G43" i="21"/>
  <c r="G23" i="21" s="1"/>
  <c r="O56" i="21"/>
  <c r="O36" i="21" s="1"/>
  <c r="C56" i="21"/>
  <c r="C36" i="21" s="1"/>
  <c r="P53" i="21"/>
  <c r="P33" i="21" s="1"/>
  <c r="D53" i="21"/>
  <c r="D33" i="21" s="1"/>
  <c r="I52" i="21"/>
  <c r="L49" i="21"/>
  <c r="C46" i="21"/>
  <c r="C26" i="21" s="1"/>
  <c r="M44" i="21"/>
  <c r="M24" i="21" s="1"/>
  <c r="H52" i="21"/>
  <c r="H32" i="21" s="1"/>
  <c r="K49" i="21"/>
  <c r="P48" i="21"/>
  <c r="P28" i="21" s="1"/>
  <c r="D48" i="21"/>
  <c r="D28" i="21" s="1"/>
  <c r="I57" i="21"/>
  <c r="I37" i="21" s="1"/>
  <c r="M56" i="21"/>
  <c r="M36" i="21" s="1"/>
  <c r="I54" i="21"/>
  <c r="I34" i="21" s="1"/>
  <c r="G52" i="21"/>
  <c r="G32" i="21" s="1"/>
  <c r="L51" i="21"/>
  <c r="J49" i="21"/>
  <c r="O48" i="21"/>
  <c r="O28" i="21" s="1"/>
  <c r="C48" i="21"/>
  <c r="C28" i="21" s="1"/>
  <c r="H47" i="21"/>
  <c r="H27" i="21" s="1"/>
  <c r="M46" i="21"/>
  <c r="M26" i="21" s="1"/>
  <c r="P43" i="21"/>
  <c r="P23" i="21" s="1"/>
  <c r="D43" i="21"/>
  <c r="D23" i="21" s="1"/>
  <c r="L56" i="21"/>
  <c r="L36" i="21" s="1"/>
  <c r="P55" i="21"/>
  <c r="P35" i="21" s="1"/>
  <c r="D55" i="21"/>
  <c r="D35" i="21" s="1"/>
  <c r="F52" i="21"/>
  <c r="F32" i="21" s="1"/>
  <c r="K51" i="21"/>
  <c r="P50" i="21"/>
  <c r="P30" i="21" s="1"/>
  <c r="D50" i="21"/>
  <c r="D30" i="21" s="1"/>
  <c r="I49" i="21"/>
  <c r="G47" i="21"/>
  <c r="G27" i="21" s="1"/>
  <c r="L46" i="21"/>
  <c r="L26" i="21" s="1"/>
  <c r="O43" i="21"/>
  <c r="O23" i="21" s="1"/>
  <c r="C43" i="21"/>
  <c r="C23" i="21" s="1"/>
  <c r="Q52" i="21"/>
  <c r="Q32" i="21" s="1"/>
  <c r="E52" i="21"/>
  <c r="E32" i="21" s="1"/>
  <c r="H49" i="21"/>
  <c r="H29" i="21" s="1"/>
  <c r="F47" i="21"/>
  <c r="F27" i="21" s="1"/>
  <c r="K46" i="21"/>
  <c r="K26" i="21" s="1"/>
  <c r="F57" i="21"/>
  <c r="F37" i="21" s="1"/>
  <c r="J56" i="21"/>
  <c r="J36" i="21" s="1"/>
  <c r="F54" i="21"/>
  <c r="F34" i="21" s="1"/>
  <c r="K53" i="21"/>
  <c r="P52" i="21"/>
  <c r="P32" i="21" s="1"/>
  <c r="D52" i="21"/>
  <c r="D32" i="21" s="1"/>
  <c r="I51" i="21"/>
  <c r="G49" i="21"/>
  <c r="G29" i="21" s="1"/>
  <c r="L48" i="21"/>
  <c r="L28" i="21" s="1"/>
  <c r="Q47" i="21"/>
  <c r="Q27" i="21" s="1"/>
  <c r="E47" i="21"/>
  <c r="E27" i="21" s="1"/>
  <c r="J46" i="21"/>
  <c r="J26" i="21" s="1"/>
  <c r="H44" i="21"/>
  <c r="H24" i="21" s="1"/>
  <c r="M43" i="21"/>
  <c r="M23" i="21" s="1"/>
  <c r="Q57" i="21"/>
  <c r="Q37" i="21" s="1"/>
  <c r="Q54" i="21"/>
  <c r="Q34" i="21" s="1"/>
  <c r="O52" i="21"/>
  <c r="O32" i="21" s="1"/>
  <c r="P47" i="21"/>
  <c r="P27" i="21" s="1"/>
  <c r="F23" i="10"/>
  <c r="G23" i="10" s="1"/>
  <c r="J56" i="8"/>
  <c r="J43" i="8"/>
  <c r="J31" i="8"/>
  <c r="J54" i="8"/>
  <c r="J42" i="8"/>
  <c r="J30" i="8"/>
  <c r="J53" i="8"/>
  <c r="J41" i="8"/>
  <c r="J29" i="8"/>
  <c r="J64" i="8"/>
  <c r="J62" i="8"/>
  <c r="J50" i="8"/>
  <c r="J38" i="8"/>
  <c r="J26" i="8"/>
  <c r="J61" i="8"/>
  <c r="J49" i="8"/>
  <c r="J37" i="8"/>
  <c r="J25" i="8"/>
  <c r="J60" i="8"/>
  <c r="J48" i="8"/>
  <c r="J36" i="8"/>
  <c r="J59" i="8"/>
  <c r="J47" i="8"/>
  <c r="J35" i="8"/>
  <c r="T17" i="8"/>
  <c r="W12" i="8"/>
  <c r="W16" i="8" s="1"/>
  <c r="C14" i="8"/>
  <c r="Q12" i="8"/>
  <c r="Q16" i="8" s="1"/>
  <c r="R12" i="8"/>
  <c r="R16" i="8" s="1"/>
  <c r="X12" i="8"/>
  <c r="X16" i="8" s="1"/>
  <c r="V14" i="8"/>
  <c r="V18" i="8" s="1"/>
  <c r="U14" i="8"/>
  <c r="U18" i="8" s="1"/>
  <c r="O12" i="8"/>
  <c r="O16" i="8" s="1"/>
  <c r="S13" i="8"/>
  <c r="S17" i="8" s="1"/>
  <c r="S12" i="8"/>
  <c r="S16" i="8" s="1"/>
  <c r="T14" i="8"/>
  <c r="T18" i="8" s="1"/>
  <c r="R13" i="8"/>
  <c r="R17" i="8" s="1"/>
  <c r="S14" i="8"/>
  <c r="S18" i="8" s="1"/>
  <c r="Q13" i="8"/>
  <c r="Q17" i="8" s="1"/>
  <c r="R14" i="8"/>
  <c r="R18" i="8" s="1"/>
  <c r="P13" i="8"/>
  <c r="P17" i="8" s="1"/>
  <c r="Q14" i="8"/>
  <c r="Q18" i="8" s="1"/>
  <c r="O13" i="8"/>
  <c r="O17" i="8" s="1"/>
  <c r="P14" i="8"/>
  <c r="P18" i="8" s="1"/>
  <c r="O14" i="8"/>
  <c r="O18" i="8" s="1"/>
  <c r="X13" i="8"/>
  <c r="X17" i="8" s="1"/>
  <c r="W13" i="8"/>
  <c r="W17" i="8" s="1"/>
  <c r="V12" i="8"/>
  <c r="V16" i="8" s="1"/>
  <c r="X14" i="8"/>
  <c r="X18" i="8" s="1"/>
  <c r="V13" i="8"/>
  <c r="V17" i="8" s="1"/>
  <c r="U12" i="8"/>
  <c r="U16" i="8" s="1"/>
  <c r="W14" i="8"/>
  <c r="W18" i="8" s="1"/>
  <c r="U13" i="8"/>
  <c r="U17" i="8" s="1"/>
  <c r="T12" i="8"/>
  <c r="T16" i="8" s="1"/>
  <c r="F58" i="8"/>
  <c r="F46" i="8"/>
  <c r="F34" i="8"/>
  <c r="G36" i="8"/>
  <c r="G48" i="8"/>
  <c r="F57" i="8"/>
  <c r="F45" i="8"/>
  <c r="F33" i="8"/>
  <c r="G25" i="8"/>
  <c r="G37" i="8"/>
  <c r="G49" i="8"/>
  <c r="G61" i="8"/>
  <c r="F44" i="8"/>
  <c r="F32" i="8"/>
  <c r="G26" i="8"/>
  <c r="G38" i="8"/>
  <c r="G50" i="8"/>
  <c r="G62" i="8"/>
  <c r="F55" i="8"/>
  <c r="G31" i="8"/>
  <c r="P12" i="8"/>
  <c r="P16" i="8" s="1"/>
  <c r="G43" i="8"/>
  <c r="G29" i="8"/>
  <c r="G41" i="8"/>
  <c r="G53" i="8"/>
  <c r="F52" i="8"/>
  <c r="F40" i="8"/>
  <c r="F28" i="8"/>
  <c r="G30" i="8"/>
  <c r="G42" i="8"/>
  <c r="G54" i="8"/>
  <c r="F63" i="8"/>
  <c r="F51" i="8"/>
  <c r="F39" i="8"/>
  <c r="F27" i="8"/>
  <c r="G35" i="8"/>
  <c r="G47" i="8"/>
  <c r="G59" i="8"/>
  <c r="G60" i="8"/>
  <c r="G64" i="8"/>
  <c r="G56" i="8"/>
  <c r="A22" i="8"/>
  <c r="C22" i="8" s="1"/>
  <c r="A8" i="8"/>
  <c r="C8" i="8" s="1"/>
  <c r="A21" i="8"/>
  <c r="C21" i="8" s="1"/>
  <c r="A7" i="8"/>
  <c r="C7" i="8" s="1"/>
  <c r="A20" i="8"/>
  <c r="C20" i="8" s="1"/>
  <c r="A19" i="8"/>
  <c r="C19" i="8" s="1"/>
  <c r="A17" i="8"/>
  <c r="C17" i="8" s="1"/>
  <c r="A18" i="8"/>
  <c r="C18" i="8" s="1"/>
  <c r="A16" i="8"/>
  <c r="C16" i="8" s="1"/>
  <c r="A13" i="8"/>
  <c r="C13" i="8" s="1"/>
  <c r="A5" i="8"/>
  <c r="C5" i="8" s="1"/>
  <c r="A11" i="8"/>
  <c r="C11" i="8" s="1"/>
  <c r="A24" i="8"/>
  <c r="C24" i="8" s="1"/>
  <c r="F24" i="8" s="1"/>
  <c r="A10" i="8"/>
  <c r="C10" i="8" s="1"/>
  <c r="A12" i="8"/>
  <c r="C12" i="8" s="1"/>
  <c r="A23" i="8"/>
  <c r="C23" i="8" s="1"/>
  <c r="A9" i="8"/>
  <c r="C9" i="8" s="1"/>
  <c r="A6" i="8"/>
  <c r="C6" i="8" s="1"/>
  <c r="A15" i="8"/>
  <c r="C15" i="8" s="1"/>
  <c r="H23" i="10" l="1"/>
  <c r="I51" i="8"/>
  <c r="J51" i="8"/>
  <c r="I63" i="8"/>
  <c r="J63" i="8"/>
  <c r="J33" i="8"/>
  <c r="I33" i="8"/>
  <c r="J45" i="8"/>
  <c r="I45" i="8"/>
  <c r="J57" i="8"/>
  <c r="I57" i="8"/>
  <c r="I28" i="8"/>
  <c r="J28" i="8"/>
  <c r="I24" i="8"/>
  <c r="J24" i="8"/>
  <c r="I40" i="8"/>
  <c r="J40" i="8"/>
  <c r="J34" i="8"/>
  <c r="I34" i="8"/>
  <c r="J55" i="8"/>
  <c r="I55" i="8"/>
  <c r="I52" i="8"/>
  <c r="J52" i="8"/>
  <c r="J32" i="8"/>
  <c r="I32" i="8"/>
  <c r="J46" i="8"/>
  <c r="I46" i="8"/>
  <c r="J44" i="8"/>
  <c r="I44" i="8"/>
  <c r="J58" i="8"/>
  <c r="I58" i="8"/>
  <c r="I27" i="8"/>
  <c r="J27" i="8"/>
  <c r="I39" i="8"/>
  <c r="J39" i="8"/>
  <c r="G55" i="8"/>
  <c r="G57" i="8"/>
  <c r="G28" i="8"/>
  <c r="G40" i="8"/>
  <c r="G34" i="8"/>
  <c r="G52" i="8"/>
  <c r="G32" i="8"/>
  <c r="G46" i="8"/>
  <c r="G24" i="8"/>
  <c r="G44" i="8"/>
  <c r="G58" i="8"/>
  <c r="G45" i="8"/>
  <c r="G27" i="8"/>
  <c r="G39" i="8"/>
  <c r="G51" i="8"/>
  <c r="G63" i="8"/>
  <c r="G33" i="8"/>
  <c r="F9" i="8"/>
  <c r="F13" i="8"/>
  <c r="F23" i="8"/>
  <c r="F16" i="8"/>
  <c r="F18" i="8"/>
  <c r="F14" i="8"/>
  <c r="F6" i="8"/>
  <c r="F17" i="8"/>
  <c r="F20" i="8"/>
  <c r="F7" i="8"/>
  <c r="F12" i="8"/>
  <c r="F21" i="8"/>
  <c r="F10" i="8"/>
  <c r="F8" i="8"/>
  <c r="F22" i="8"/>
  <c r="F11" i="8"/>
  <c r="F5" i="8"/>
  <c r="C3" i="8"/>
  <c r="C4" i="8"/>
  <c r="C2" i="8"/>
  <c r="I23" i="10" l="1"/>
  <c r="J23" i="10" s="1"/>
  <c r="D24" i="10" s="1"/>
  <c r="I5" i="8"/>
  <c r="J5" i="8"/>
  <c r="J6" i="8"/>
  <c r="J7" i="8" s="1"/>
  <c r="J8" i="8" s="1"/>
  <c r="J9" i="8" s="1"/>
  <c r="J10" i="8" s="1"/>
  <c r="J11" i="8" s="1"/>
  <c r="J12" i="8" s="1"/>
  <c r="J13" i="8" s="1"/>
  <c r="J14" i="8" s="1"/>
  <c r="I6" i="8"/>
  <c r="I7" i="8" s="1"/>
  <c r="I8" i="8" s="1"/>
  <c r="I9" i="8" s="1"/>
  <c r="I10" i="8" s="1"/>
  <c r="I11" i="8" s="1"/>
  <c r="I12" i="8" s="1"/>
  <c r="I13" i="8" s="1"/>
  <c r="I14" i="8" s="1"/>
  <c r="G21" i="8"/>
  <c r="G9" i="8"/>
  <c r="G7" i="8"/>
  <c r="G20" i="8"/>
  <c r="G13" i="8"/>
  <c r="G10" i="8"/>
  <c r="G12" i="8"/>
  <c r="G17" i="8"/>
  <c r="G8" i="8"/>
  <c r="G6" i="8"/>
  <c r="G14" i="8"/>
  <c r="G18" i="8"/>
  <c r="G16" i="8"/>
  <c r="G5" i="8"/>
  <c r="G11" i="8"/>
  <c r="G22" i="8"/>
  <c r="G23" i="8"/>
  <c r="F15" i="8"/>
  <c r="E24" i="10" l="1"/>
  <c r="J15" i="8"/>
  <c r="J16" i="8" s="1"/>
  <c r="J17" i="8" s="1"/>
  <c r="J18" i="8" s="1"/>
  <c r="I15" i="8"/>
  <c r="I16" i="8" s="1"/>
  <c r="I17" i="8" s="1"/>
  <c r="I18" i="8" s="1"/>
  <c r="F19" i="8"/>
  <c r="G15" i="8"/>
  <c r="F24" i="10" l="1"/>
  <c r="I19" i="8"/>
  <c r="I20" i="8" s="1"/>
  <c r="I21" i="8" s="1"/>
  <c r="I22" i="8" s="1"/>
  <c r="I23" i="8" s="1"/>
  <c r="J19" i="8"/>
  <c r="J20" i="8" s="1"/>
  <c r="J21" i="8" s="1"/>
  <c r="J22" i="8" s="1"/>
  <c r="J23" i="8" s="1"/>
  <c r="G19" i="8"/>
  <c r="G24" i="10" l="1"/>
  <c r="H24" i="10" s="1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BV95" i="7"/>
  <c r="BV94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8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6" i="7"/>
  <c r="BV45" i="7"/>
  <c r="BV44" i="7"/>
  <c r="BV43" i="7"/>
  <c r="BV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42" i="7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M20" i="7"/>
  <c r="AN20" i="7" s="1"/>
  <c r="AO20" i="7" s="1"/>
  <c r="AP20" i="7" s="1"/>
  <c r="AQ20" i="7" s="1"/>
  <c r="AR20" i="7" s="1"/>
  <c r="AS20" i="7" s="1"/>
  <c r="AT20" i="7" s="1"/>
  <c r="AU20" i="7" s="1"/>
  <c r="E5" i="7"/>
  <c r="BJ3" i="7"/>
  <c r="N21" i="7"/>
  <c r="N6" i="7"/>
  <c r="AG47" i="7"/>
  <c r="BL22" i="7"/>
  <c r="H77" i="18"/>
  <c r="I77" i="18"/>
  <c r="T77" i="18" s="1"/>
  <c r="L77" i="18"/>
  <c r="M77" i="18"/>
  <c r="N77" i="18"/>
  <c r="O77" i="18"/>
  <c r="P77" i="18"/>
  <c r="Q77" i="18"/>
  <c r="R77" i="18"/>
  <c r="S77" i="18"/>
  <c r="U77" i="18"/>
  <c r="W77" i="18"/>
  <c r="X77" i="18"/>
  <c r="Y77" i="18"/>
  <c r="Z77" i="18"/>
  <c r="AA77" i="18"/>
  <c r="AB77" i="18"/>
  <c r="AC77" i="18"/>
  <c r="AD77" i="18"/>
  <c r="AE77" i="18"/>
  <c r="AG77" i="18"/>
  <c r="AI77" i="18"/>
  <c r="AJ77" i="18"/>
  <c r="AK77" i="18"/>
  <c r="AL77" i="18"/>
  <c r="AM77" i="18"/>
  <c r="AN77" i="18"/>
  <c r="AO77" i="18"/>
  <c r="AP77" i="18"/>
  <c r="AQ77" i="18"/>
  <c r="H75" i="18"/>
  <c r="I75" i="18"/>
  <c r="J75" i="18" s="1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K37" i="7"/>
  <c r="AI35" i="7"/>
  <c r="T9" i="7"/>
  <c r="S9" i="7"/>
  <c r="R9" i="7"/>
  <c r="AG7" i="7"/>
  <c r="AF7" i="7"/>
  <c r="AF5" i="7"/>
  <c r="AG5" i="7"/>
  <c r="Q8" i="7"/>
  <c r="AH8" i="7" s="1"/>
  <c r="Q6" i="7"/>
  <c r="AH6" i="7" s="1"/>
  <c r="T8" i="7"/>
  <c r="S8" i="7"/>
  <c r="R8" i="7"/>
  <c r="AF8" i="7" s="1"/>
  <c r="Q5" i="7"/>
  <c r="AH5" i="7" s="1"/>
  <c r="Q7" i="7"/>
  <c r="AH7" i="7" s="1"/>
  <c r="T6" i="7"/>
  <c r="S6" i="7"/>
  <c r="R6" i="7"/>
  <c r="AF6" i="7" s="1"/>
  <c r="AA22" i="7"/>
  <c r="AF22" i="7" s="1"/>
  <c r="AA21" i="7"/>
  <c r="AF21" i="7" s="1"/>
  <c r="AA20" i="7"/>
  <c r="AF20" i="7" s="1"/>
  <c r="AA19" i="7"/>
  <c r="AF19" i="7" s="1"/>
  <c r="AA18" i="7"/>
  <c r="AF18" i="7" s="1"/>
  <c r="V19" i="7"/>
  <c r="AF17" i="7" s="1"/>
  <c r="V18" i="7"/>
  <c r="AF16" i="7" s="1"/>
  <c r="Q20" i="7"/>
  <c r="AF15" i="7" s="1"/>
  <c r="Q19" i="7"/>
  <c r="AF14" i="7" s="1"/>
  <c r="Q18" i="7"/>
  <c r="AF13" i="7" s="1"/>
  <c r="AC22" i="7"/>
  <c r="AH22" i="7" s="1"/>
  <c r="AC21" i="7"/>
  <c r="AH21" i="7" s="1"/>
  <c r="AC20" i="7"/>
  <c r="AH20" i="7" s="1"/>
  <c r="AC19" i="7"/>
  <c r="AH19" i="7" s="1"/>
  <c r="AC18" i="7"/>
  <c r="AH18" i="7" s="1"/>
  <c r="X19" i="7"/>
  <c r="AH17" i="7" s="1"/>
  <c r="X18" i="7"/>
  <c r="AH16" i="7" s="1"/>
  <c r="S20" i="7"/>
  <c r="AH15" i="7" s="1"/>
  <c r="S19" i="7"/>
  <c r="AH14" i="7" s="1"/>
  <c r="S18" i="7"/>
  <c r="AH13" i="7" s="1"/>
  <c r="AB22" i="7"/>
  <c r="AG22" i="7" s="1"/>
  <c r="AB21" i="7"/>
  <c r="AG21" i="7" s="1"/>
  <c r="AB20" i="7"/>
  <c r="AG20" i="7" s="1"/>
  <c r="AB19" i="7"/>
  <c r="AG19" i="7" s="1"/>
  <c r="AB18" i="7"/>
  <c r="AG18" i="7" s="1"/>
  <c r="W19" i="7"/>
  <c r="AG17" i="7" s="1"/>
  <c r="W18" i="7"/>
  <c r="AG16" i="7" s="1"/>
  <c r="R19" i="7"/>
  <c r="AG14" i="7" s="1"/>
  <c r="R20" i="7"/>
  <c r="AG15" i="7" s="1"/>
  <c r="R18" i="7"/>
  <c r="AG13" i="7" s="1"/>
  <c r="D6" i="7"/>
  <c r="E6" i="7" s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5" i="7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AL8" i="5"/>
  <c r="AM8" i="5"/>
  <c r="AN8" i="5"/>
  <c r="AP8" i="5"/>
  <c r="AQ8" i="5"/>
  <c r="AR8" i="5"/>
  <c r="AS8" i="5"/>
  <c r="AT8" i="5"/>
  <c r="AU8" i="5"/>
  <c r="AV8" i="5"/>
  <c r="AW8" i="5"/>
  <c r="AX8" i="5"/>
  <c r="AY8" i="5"/>
  <c r="AZ8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AO8" i="5"/>
  <c r="BY293" i="14"/>
  <c r="BX293" i="14"/>
  <c r="BT293" i="14"/>
  <c r="BY292" i="14"/>
  <c r="BX292" i="14"/>
  <c r="BT292" i="14"/>
  <c r="BS292" i="14"/>
  <c r="BL292" i="14"/>
  <c r="BK292" i="14"/>
  <c r="BD292" i="14"/>
  <c r="BY291" i="14"/>
  <c r="BX291" i="14"/>
  <c r="BT291" i="14"/>
  <c r="BS291" i="14"/>
  <c r="BL291" i="14"/>
  <c r="BK291" i="14"/>
  <c r="BD291" i="14"/>
  <c r="BY290" i="14"/>
  <c r="BX290" i="14"/>
  <c r="BT290" i="14"/>
  <c r="BS290" i="14"/>
  <c r="BL290" i="14"/>
  <c r="BK290" i="14"/>
  <c r="BD290" i="14"/>
  <c r="BY289" i="14"/>
  <c r="BX289" i="14"/>
  <c r="BT289" i="14"/>
  <c r="BS289" i="14"/>
  <c r="BL289" i="14"/>
  <c r="BK289" i="14"/>
  <c r="BD289" i="14"/>
  <c r="BY288" i="14"/>
  <c r="BX288" i="14"/>
  <c r="BT288" i="14"/>
  <c r="BS288" i="14"/>
  <c r="BL288" i="14"/>
  <c r="BK288" i="14"/>
  <c r="BD288" i="14"/>
  <c r="BY287" i="14"/>
  <c r="BX287" i="14"/>
  <c r="BT287" i="14"/>
  <c r="BS287" i="14"/>
  <c r="BL287" i="14"/>
  <c r="BK287" i="14"/>
  <c r="BD287" i="14"/>
  <c r="BY286" i="14"/>
  <c r="BX286" i="14"/>
  <c r="BT286" i="14"/>
  <c r="BS286" i="14"/>
  <c r="BL286" i="14"/>
  <c r="BK286" i="14"/>
  <c r="BD286" i="14"/>
  <c r="BY285" i="14"/>
  <c r="BX285" i="14"/>
  <c r="BT285" i="14"/>
  <c r="BS285" i="14"/>
  <c r="BL285" i="14"/>
  <c r="BK285" i="14"/>
  <c r="BD285" i="14"/>
  <c r="BY284" i="14"/>
  <c r="BX284" i="14"/>
  <c r="BT284" i="14"/>
  <c r="BS284" i="14"/>
  <c r="BL284" i="14"/>
  <c r="BK284" i="14"/>
  <c r="BD284" i="14"/>
  <c r="BY283" i="14"/>
  <c r="BX283" i="14"/>
  <c r="BT283" i="14"/>
  <c r="BS283" i="14"/>
  <c r="BL283" i="14"/>
  <c r="BK283" i="14"/>
  <c r="BD283" i="14"/>
  <c r="BY282" i="14"/>
  <c r="BX282" i="14"/>
  <c r="BT282" i="14"/>
  <c r="BS282" i="14"/>
  <c r="BL282" i="14"/>
  <c r="BK282" i="14"/>
  <c r="BD282" i="14"/>
  <c r="BY281" i="14"/>
  <c r="BX281" i="14"/>
  <c r="BT281" i="14"/>
  <c r="BS281" i="14"/>
  <c r="BL281" i="14"/>
  <c r="BK281" i="14"/>
  <c r="BD281" i="14"/>
  <c r="BY280" i="14"/>
  <c r="BX280" i="14"/>
  <c r="BT280" i="14"/>
  <c r="BS280" i="14"/>
  <c r="BL280" i="14"/>
  <c r="BK280" i="14"/>
  <c r="BD280" i="14"/>
  <c r="BY279" i="14"/>
  <c r="BX279" i="14"/>
  <c r="BT279" i="14"/>
  <c r="BS279" i="14"/>
  <c r="BL279" i="14"/>
  <c r="BK279" i="14"/>
  <c r="BD279" i="14"/>
  <c r="BY278" i="14"/>
  <c r="BX278" i="14"/>
  <c r="BT278" i="14"/>
  <c r="BS278" i="14"/>
  <c r="BL278" i="14"/>
  <c r="BK278" i="14"/>
  <c r="BD278" i="14"/>
  <c r="BY277" i="14"/>
  <c r="BX277" i="14"/>
  <c r="BT277" i="14"/>
  <c r="BS277" i="14"/>
  <c r="BL277" i="14"/>
  <c r="BK277" i="14"/>
  <c r="BD277" i="14"/>
  <c r="BY276" i="14"/>
  <c r="BX276" i="14"/>
  <c r="BT276" i="14"/>
  <c r="BS276" i="14"/>
  <c r="BL276" i="14"/>
  <c r="BK276" i="14"/>
  <c r="BD276" i="14"/>
  <c r="BY275" i="14"/>
  <c r="BX275" i="14"/>
  <c r="BT275" i="14"/>
  <c r="BS275" i="14"/>
  <c r="BL275" i="14"/>
  <c r="BK275" i="14"/>
  <c r="BD275" i="14"/>
  <c r="BY274" i="14"/>
  <c r="BX274" i="14"/>
  <c r="BT274" i="14"/>
  <c r="BS274" i="14"/>
  <c r="BL274" i="14"/>
  <c r="BK274" i="14"/>
  <c r="BD274" i="14"/>
  <c r="BY273" i="14"/>
  <c r="BX273" i="14"/>
  <c r="BT273" i="14"/>
  <c r="BS273" i="14"/>
  <c r="BL273" i="14"/>
  <c r="BK273" i="14"/>
  <c r="BD273" i="14"/>
  <c r="BY272" i="14"/>
  <c r="BX272" i="14"/>
  <c r="BT272" i="14"/>
  <c r="BS272" i="14"/>
  <c r="BL272" i="14"/>
  <c r="BK272" i="14"/>
  <c r="BD272" i="14"/>
  <c r="BY271" i="14"/>
  <c r="BX271" i="14"/>
  <c r="BT271" i="14"/>
  <c r="BS271" i="14"/>
  <c r="BL271" i="14"/>
  <c r="BK271" i="14"/>
  <c r="BD271" i="14"/>
  <c r="BY270" i="14"/>
  <c r="BX270" i="14"/>
  <c r="BT270" i="14"/>
  <c r="BS270" i="14"/>
  <c r="BL270" i="14"/>
  <c r="BK270" i="14"/>
  <c r="BD270" i="14"/>
  <c r="BY269" i="14"/>
  <c r="BX269" i="14"/>
  <c r="BT269" i="14"/>
  <c r="BS269" i="14"/>
  <c r="BL269" i="14"/>
  <c r="BK269" i="14"/>
  <c r="BD269" i="14"/>
  <c r="BY268" i="14"/>
  <c r="BX268" i="14"/>
  <c r="BT268" i="14"/>
  <c r="BS268" i="14"/>
  <c r="BL268" i="14"/>
  <c r="BK268" i="14"/>
  <c r="BD268" i="14"/>
  <c r="BY267" i="14"/>
  <c r="BX267" i="14"/>
  <c r="BT267" i="14"/>
  <c r="BS267" i="14"/>
  <c r="BL267" i="14"/>
  <c r="BK267" i="14"/>
  <c r="BD267" i="14"/>
  <c r="BY266" i="14"/>
  <c r="BX266" i="14"/>
  <c r="BT266" i="14"/>
  <c r="BS266" i="14"/>
  <c r="BL266" i="14"/>
  <c r="BK266" i="14"/>
  <c r="BD266" i="14"/>
  <c r="BY265" i="14"/>
  <c r="BX265" i="14"/>
  <c r="BT265" i="14"/>
  <c r="BS265" i="14"/>
  <c r="BL265" i="14"/>
  <c r="BK265" i="14"/>
  <c r="BD265" i="14"/>
  <c r="BY264" i="14"/>
  <c r="BX264" i="14"/>
  <c r="BT264" i="14"/>
  <c r="BS264" i="14"/>
  <c r="BL264" i="14"/>
  <c r="BK264" i="14"/>
  <c r="BD264" i="14"/>
  <c r="BY263" i="14"/>
  <c r="BX263" i="14"/>
  <c r="BT263" i="14"/>
  <c r="BS263" i="14"/>
  <c r="BL263" i="14"/>
  <c r="BK263" i="14"/>
  <c r="BD263" i="14"/>
  <c r="BY262" i="14"/>
  <c r="BX262" i="14"/>
  <c r="BT262" i="14"/>
  <c r="BS262" i="14"/>
  <c r="BL262" i="14"/>
  <c r="BK262" i="14"/>
  <c r="BD262" i="14"/>
  <c r="BY261" i="14"/>
  <c r="BX261" i="14"/>
  <c r="BT261" i="14"/>
  <c r="BS261" i="14"/>
  <c r="BL261" i="14"/>
  <c r="BK261" i="14"/>
  <c r="BD261" i="14"/>
  <c r="BY260" i="14"/>
  <c r="BX260" i="14"/>
  <c r="BT260" i="14"/>
  <c r="BS260" i="14"/>
  <c r="BL260" i="14"/>
  <c r="BK260" i="14"/>
  <c r="BD260" i="14"/>
  <c r="BY259" i="14"/>
  <c r="BX259" i="14"/>
  <c r="BT259" i="14"/>
  <c r="BS259" i="14"/>
  <c r="BL259" i="14"/>
  <c r="BK259" i="14"/>
  <c r="BD259" i="14"/>
  <c r="BY258" i="14"/>
  <c r="BX258" i="14"/>
  <c r="BT258" i="14"/>
  <c r="BS258" i="14"/>
  <c r="BL258" i="14"/>
  <c r="BK258" i="14"/>
  <c r="BD258" i="14"/>
  <c r="BY257" i="14"/>
  <c r="BX257" i="14"/>
  <c r="BT257" i="14"/>
  <c r="BS257" i="14"/>
  <c r="BL257" i="14"/>
  <c r="BK257" i="14"/>
  <c r="BD257" i="14"/>
  <c r="BY256" i="14"/>
  <c r="BX256" i="14"/>
  <c r="BT256" i="14"/>
  <c r="BS256" i="14"/>
  <c r="BL256" i="14"/>
  <c r="BK256" i="14"/>
  <c r="BD256" i="14"/>
  <c r="BY255" i="14"/>
  <c r="BX255" i="14"/>
  <c r="BT255" i="14"/>
  <c r="BS255" i="14"/>
  <c r="BL255" i="14"/>
  <c r="BK255" i="14"/>
  <c r="BD255" i="14"/>
  <c r="BY254" i="14"/>
  <c r="BX254" i="14"/>
  <c r="BT254" i="14"/>
  <c r="BS254" i="14"/>
  <c r="BL254" i="14"/>
  <c r="BK254" i="14"/>
  <c r="BD254" i="14"/>
  <c r="BY253" i="14"/>
  <c r="BX253" i="14"/>
  <c r="BT253" i="14"/>
  <c r="BS253" i="14"/>
  <c r="BL253" i="14"/>
  <c r="BK253" i="14"/>
  <c r="BD253" i="14"/>
  <c r="BY252" i="14"/>
  <c r="BX252" i="14"/>
  <c r="BT252" i="14"/>
  <c r="BS252" i="14"/>
  <c r="BL252" i="14"/>
  <c r="BK252" i="14"/>
  <c r="BD252" i="14"/>
  <c r="BY251" i="14"/>
  <c r="BX251" i="14"/>
  <c r="BT251" i="14"/>
  <c r="BS251" i="14"/>
  <c r="BL251" i="14"/>
  <c r="BK251" i="14"/>
  <c r="BD251" i="14"/>
  <c r="BY250" i="14"/>
  <c r="BX250" i="14"/>
  <c r="BT250" i="14"/>
  <c r="BS250" i="14"/>
  <c r="BL250" i="14"/>
  <c r="BK250" i="14"/>
  <c r="BD250" i="14"/>
  <c r="BY249" i="14"/>
  <c r="BX249" i="14"/>
  <c r="BT249" i="14"/>
  <c r="BS249" i="14"/>
  <c r="BL249" i="14"/>
  <c r="BK249" i="14"/>
  <c r="BD249" i="14"/>
  <c r="BY248" i="14"/>
  <c r="BX248" i="14"/>
  <c r="BT248" i="14"/>
  <c r="BS248" i="14"/>
  <c r="BL248" i="14"/>
  <c r="BK248" i="14"/>
  <c r="BD248" i="14"/>
  <c r="BY247" i="14"/>
  <c r="BX247" i="14"/>
  <c r="BT247" i="14"/>
  <c r="BS247" i="14"/>
  <c r="BL247" i="14"/>
  <c r="BK247" i="14"/>
  <c r="BD247" i="14"/>
  <c r="BY246" i="14"/>
  <c r="BX246" i="14"/>
  <c r="BT246" i="14"/>
  <c r="BS246" i="14"/>
  <c r="BL246" i="14"/>
  <c r="BK246" i="14"/>
  <c r="BD246" i="14"/>
  <c r="BY245" i="14"/>
  <c r="BX245" i="14"/>
  <c r="BT245" i="14"/>
  <c r="BS245" i="14"/>
  <c r="BL245" i="14"/>
  <c r="BK245" i="14"/>
  <c r="BD245" i="14"/>
  <c r="BY244" i="14"/>
  <c r="BX244" i="14"/>
  <c r="BT244" i="14"/>
  <c r="BS244" i="14"/>
  <c r="BL244" i="14"/>
  <c r="BK244" i="14"/>
  <c r="BD244" i="14"/>
  <c r="BY243" i="14"/>
  <c r="BX243" i="14"/>
  <c r="BT243" i="14"/>
  <c r="BS243" i="14"/>
  <c r="BL243" i="14"/>
  <c r="BK243" i="14"/>
  <c r="BD243" i="14"/>
  <c r="BY242" i="14"/>
  <c r="BX242" i="14"/>
  <c r="BT242" i="14"/>
  <c r="BS242" i="14"/>
  <c r="BL242" i="14"/>
  <c r="BK242" i="14"/>
  <c r="BD242" i="14"/>
  <c r="BY241" i="14"/>
  <c r="BX241" i="14"/>
  <c r="BT241" i="14"/>
  <c r="BS241" i="14"/>
  <c r="BL241" i="14"/>
  <c r="BK241" i="14"/>
  <c r="BD241" i="14"/>
  <c r="BY240" i="14"/>
  <c r="BX240" i="14"/>
  <c r="BT240" i="14"/>
  <c r="BS240" i="14"/>
  <c r="BL240" i="14"/>
  <c r="BK240" i="14"/>
  <c r="BD240" i="14"/>
  <c r="BY239" i="14"/>
  <c r="BX239" i="14"/>
  <c r="BT239" i="14"/>
  <c r="BS239" i="14"/>
  <c r="BL239" i="14"/>
  <c r="BK239" i="14"/>
  <c r="BD239" i="14"/>
  <c r="BY238" i="14"/>
  <c r="BX238" i="14"/>
  <c r="BT238" i="14"/>
  <c r="BS238" i="14"/>
  <c r="BL238" i="14"/>
  <c r="BK238" i="14"/>
  <c r="BD238" i="14"/>
  <c r="BY237" i="14"/>
  <c r="BX237" i="14"/>
  <c r="BT237" i="14"/>
  <c r="BS237" i="14"/>
  <c r="BL237" i="14"/>
  <c r="BK237" i="14"/>
  <c r="BD237" i="14"/>
  <c r="BY236" i="14"/>
  <c r="BX236" i="14"/>
  <c r="BT236" i="14"/>
  <c r="BS236" i="14"/>
  <c r="BL236" i="14"/>
  <c r="BK236" i="14"/>
  <c r="BD236" i="14"/>
  <c r="BY235" i="14"/>
  <c r="BX235" i="14"/>
  <c r="BT235" i="14"/>
  <c r="BS235" i="14"/>
  <c r="BL235" i="14"/>
  <c r="BK235" i="14"/>
  <c r="BD235" i="14"/>
  <c r="BY234" i="14"/>
  <c r="BX234" i="14"/>
  <c r="BT234" i="14"/>
  <c r="BS234" i="14"/>
  <c r="BL234" i="14"/>
  <c r="BK234" i="14"/>
  <c r="BD234" i="14"/>
  <c r="BY233" i="14"/>
  <c r="BX233" i="14"/>
  <c r="BT233" i="14"/>
  <c r="BS233" i="14"/>
  <c r="BL233" i="14"/>
  <c r="BK233" i="14"/>
  <c r="BD233" i="14"/>
  <c r="BY232" i="14"/>
  <c r="BX232" i="14"/>
  <c r="BT232" i="14"/>
  <c r="BS232" i="14"/>
  <c r="BL232" i="14"/>
  <c r="BK232" i="14"/>
  <c r="BD232" i="14"/>
  <c r="BY231" i="14"/>
  <c r="BX231" i="14"/>
  <c r="BT231" i="14"/>
  <c r="BS231" i="14"/>
  <c r="BL231" i="14"/>
  <c r="BK231" i="14"/>
  <c r="BD231" i="14"/>
  <c r="BY230" i="14"/>
  <c r="BX230" i="14"/>
  <c r="BT230" i="14"/>
  <c r="BS230" i="14"/>
  <c r="BL230" i="14"/>
  <c r="BK230" i="14"/>
  <c r="BD230" i="14"/>
  <c r="BY229" i="14"/>
  <c r="BX229" i="14"/>
  <c r="BT229" i="14"/>
  <c r="BS229" i="14"/>
  <c r="BL229" i="14"/>
  <c r="BK229" i="14"/>
  <c r="BD229" i="14"/>
  <c r="BY228" i="14"/>
  <c r="BX228" i="14"/>
  <c r="BT228" i="14"/>
  <c r="BS228" i="14"/>
  <c r="BL228" i="14"/>
  <c r="BK228" i="14"/>
  <c r="BD228" i="14"/>
  <c r="BY227" i="14"/>
  <c r="BX227" i="14"/>
  <c r="BT227" i="14"/>
  <c r="BS227" i="14"/>
  <c r="BL227" i="14"/>
  <c r="BK227" i="14"/>
  <c r="BD227" i="14"/>
  <c r="BY226" i="14"/>
  <c r="BX226" i="14"/>
  <c r="BT226" i="14"/>
  <c r="BS226" i="14"/>
  <c r="BL226" i="14"/>
  <c r="BK226" i="14"/>
  <c r="BD226" i="14"/>
  <c r="BY225" i="14"/>
  <c r="BX225" i="14"/>
  <c r="BT225" i="14"/>
  <c r="BS225" i="14"/>
  <c r="BL225" i="14"/>
  <c r="BK225" i="14"/>
  <c r="BD225" i="14"/>
  <c r="BY224" i="14"/>
  <c r="BX224" i="14"/>
  <c r="BT224" i="14"/>
  <c r="BS224" i="14"/>
  <c r="BL224" i="14"/>
  <c r="BK224" i="14"/>
  <c r="BD224" i="14"/>
  <c r="BY223" i="14"/>
  <c r="BX223" i="14"/>
  <c r="BT223" i="14"/>
  <c r="BS223" i="14"/>
  <c r="BL223" i="14"/>
  <c r="BK223" i="14"/>
  <c r="BD223" i="14"/>
  <c r="BY222" i="14"/>
  <c r="BX222" i="14"/>
  <c r="BT222" i="14"/>
  <c r="BS222" i="14"/>
  <c r="BL222" i="14"/>
  <c r="BK222" i="14"/>
  <c r="BD222" i="14"/>
  <c r="BY221" i="14"/>
  <c r="BX221" i="14"/>
  <c r="BT221" i="14"/>
  <c r="BS221" i="14"/>
  <c r="BL221" i="14"/>
  <c r="BK221" i="14"/>
  <c r="BD221" i="14"/>
  <c r="BY220" i="14"/>
  <c r="BX220" i="14"/>
  <c r="BT220" i="14"/>
  <c r="BS220" i="14"/>
  <c r="BL220" i="14"/>
  <c r="BK220" i="14"/>
  <c r="BD220" i="14"/>
  <c r="BY219" i="14"/>
  <c r="BX219" i="14"/>
  <c r="BT219" i="14"/>
  <c r="BS219" i="14"/>
  <c r="BL219" i="14"/>
  <c r="BK219" i="14"/>
  <c r="BD219" i="14"/>
  <c r="BY218" i="14"/>
  <c r="BX218" i="14"/>
  <c r="BT218" i="14"/>
  <c r="BS218" i="14"/>
  <c r="BL218" i="14"/>
  <c r="BK218" i="14"/>
  <c r="BD218" i="14"/>
  <c r="BY217" i="14"/>
  <c r="BX217" i="14"/>
  <c r="BT217" i="14"/>
  <c r="BS217" i="14"/>
  <c r="BL217" i="14"/>
  <c r="BK217" i="14"/>
  <c r="BD217" i="14"/>
  <c r="BY216" i="14"/>
  <c r="BX216" i="14"/>
  <c r="BT216" i="14"/>
  <c r="BS216" i="14"/>
  <c r="BL216" i="14"/>
  <c r="BK216" i="14"/>
  <c r="BD216" i="14"/>
  <c r="BY215" i="14"/>
  <c r="BX215" i="14"/>
  <c r="BT215" i="14"/>
  <c r="BS215" i="14"/>
  <c r="BL215" i="14"/>
  <c r="BK215" i="14"/>
  <c r="BD215" i="14"/>
  <c r="BY214" i="14"/>
  <c r="BX214" i="14"/>
  <c r="BT214" i="14"/>
  <c r="BS214" i="14"/>
  <c r="BL214" i="14"/>
  <c r="BK214" i="14"/>
  <c r="BD214" i="14"/>
  <c r="BY213" i="14"/>
  <c r="BX213" i="14"/>
  <c r="BT213" i="14"/>
  <c r="BS213" i="14"/>
  <c r="BL213" i="14"/>
  <c r="BK213" i="14"/>
  <c r="BD213" i="14"/>
  <c r="BY212" i="14"/>
  <c r="BX212" i="14"/>
  <c r="BT212" i="14"/>
  <c r="BS212" i="14"/>
  <c r="BL212" i="14"/>
  <c r="BK212" i="14"/>
  <c r="BD212" i="14"/>
  <c r="BY211" i="14"/>
  <c r="BX211" i="14"/>
  <c r="BT211" i="14"/>
  <c r="BS211" i="14"/>
  <c r="BL211" i="14"/>
  <c r="BK211" i="14"/>
  <c r="BD211" i="14"/>
  <c r="BY210" i="14"/>
  <c r="BX210" i="14"/>
  <c r="BT210" i="14"/>
  <c r="BS210" i="14"/>
  <c r="BL210" i="14"/>
  <c r="BK210" i="14"/>
  <c r="BD210" i="14"/>
  <c r="BY209" i="14"/>
  <c r="BX209" i="14"/>
  <c r="BT209" i="14"/>
  <c r="BS209" i="14"/>
  <c r="BL209" i="14"/>
  <c r="BK209" i="14"/>
  <c r="BD209" i="14"/>
  <c r="BY208" i="14"/>
  <c r="BX208" i="14"/>
  <c r="BT208" i="14"/>
  <c r="BS208" i="14"/>
  <c r="BL208" i="14"/>
  <c r="BK208" i="14"/>
  <c r="BD208" i="14"/>
  <c r="BY207" i="14"/>
  <c r="BX207" i="14"/>
  <c r="BT207" i="14"/>
  <c r="BS207" i="14"/>
  <c r="BL207" i="14"/>
  <c r="BK207" i="14"/>
  <c r="BD207" i="14"/>
  <c r="BY206" i="14"/>
  <c r="BX206" i="14"/>
  <c r="BT206" i="14"/>
  <c r="BS206" i="14"/>
  <c r="BL206" i="14"/>
  <c r="BK206" i="14"/>
  <c r="BD206" i="14"/>
  <c r="BY205" i="14"/>
  <c r="BX205" i="14"/>
  <c r="BT205" i="14"/>
  <c r="BS205" i="14"/>
  <c r="BL205" i="14"/>
  <c r="BK205" i="14"/>
  <c r="BD205" i="14"/>
  <c r="BY204" i="14"/>
  <c r="BX204" i="14"/>
  <c r="BT204" i="14"/>
  <c r="BS204" i="14"/>
  <c r="BL204" i="14"/>
  <c r="BK204" i="14"/>
  <c r="BD204" i="14"/>
  <c r="BY203" i="14"/>
  <c r="BX203" i="14"/>
  <c r="BT203" i="14"/>
  <c r="BS203" i="14"/>
  <c r="BL203" i="14"/>
  <c r="BK203" i="14"/>
  <c r="BD203" i="14"/>
  <c r="BY202" i="14"/>
  <c r="BX202" i="14"/>
  <c r="BT202" i="14"/>
  <c r="BS202" i="14"/>
  <c r="BL202" i="14"/>
  <c r="BK202" i="14"/>
  <c r="BD202" i="14"/>
  <c r="BY201" i="14"/>
  <c r="BX201" i="14"/>
  <c r="BT201" i="14"/>
  <c r="BS201" i="14"/>
  <c r="BL201" i="14"/>
  <c r="BK201" i="14"/>
  <c r="BD201" i="14"/>
  <c r="BY200" i="14"/>
  <c r="BX200" i="14"/>
  <c r="BT200" i="14"/>
  <c r="BS200" i="14"/>
  <c r="BL200" i="14"/>
  <c r="BK200" i="14"/>
  <c r="BD200" i="14"/>
  <c r="BY199" i="14"/>
  <c r="BX199" i="14"/>
  <c r="BT199" i="14"/>
  <c r="BS199" i="14"/>
  <c r="BL199" i="14"/>
  <c r="BK199" i="14"/>
  <c r="BD199" i="14"/>
  <c r="BY198" i="14"/>
  <c r="BX198" i="14"/>
  <c r="BT198" i="14"/>
  <c r="BS198" i="14"/>
  <c r="BL198" i="14"/>
  <c r="BK198" i="14"/>
  <c r="BD198" i="14"/>
  <c r="BY197" i="14"/>
  <c r="BX197" i="14"/>
  <c r="BT197" i="14"/>
  <c r="BS197" i="14"/>
  <c r="BL197" i="14"/>
  <c r="BK197" i="14"/>
  <c r="BD197" i="14"/>
  <c r="BY196" i="14"/>
  <c r="BX196" i="14"/>
  <c r="BT196" i="14"/>
  <c r="BS196" i="14"/>
  <c r="BL196" i="14"/>
  <c r="BK196" i="14"/>
  <c r="BD196" i="14"/>
  <c r="BY195" i="14"/>
  <c r="BX195" i="14"/>
  <c r="BT195" i="14"/>
  <c r="BS195" i="14"/>
  <c r="BL195" i="14"/>
  <c r="BK195" i="14"/>
  <c r="BD195" i="14"/>
  <c r="BY194" i="14"/>
  <c r="BX194" i="14"/>
  <c r="BT194" i="14"/>
  <c r="BS194" i="14"/>
  <c r="BL194" i="14"/>
  <c r="BK194" i="14"/>
  <c r="BD194" i="14"/>
  <c r="BY193" i="14"/>
  <c r="BX193" i="14"/>
  <c r="BT193" i="14"/>
  <c r="BS193" i="14"/>
  <c r="BL193" i="14"/>
  <c r="BK193" i="14"/>
  <c r="BD193" i="14"/>
  <c r="BY192" i="14"/>
  <c r="BX192" i="14"/>
  <c r="BT192" i="14"/>
  <c r="BS192" i="14"/>
  <c r="BL192" i="14"/>
  <c r="BK192" i="14"/>
  <c r="BD192" i="14"/>
  <c r="BY191" i="14"/>
  <c r="BX191" i="14"/>
  <c r="BT191" i="14"/>
  <c r="BS191" i="14"/>
  <c r="BL191" i="14"/>
  <c r="BK191" i="14"/>
  <c r="BD191" i="14"/>
  <c r="BY190" i="14"/>
  <c r="BX190" i="14"/>
  <c r="BT190" i="14"/>
  <c r="BS190" i="14"/>
  <c r="BL190" i="14"/>
  <c r="BK190" i="14"/>
  <c r="BD190" i="14"/>
  <c r="BY189" i="14"/>
  <c r="BX189" i="14"/>
  <c r="BT189" i="14"/>
  <c r="BS189" i="14"/>
  <c r="BL189" i="14"/>
  <c r="BK189" i="14"/>
  <c r="BD189" i="14"/>
  <c r="BY188" i="14"/>
  <c r="BX188" i="14"/>
  <c r="BT188" i="14"/>
  <c r="BS188" i="14"/>
  <c r="BL188" i="14"/>
  <c r="BK188" i="14"/>
  <c r="BD188" i="14"/>
  <c r="BY187" i="14"/>
  <c r="BX187" i="14"/>
  <c r="BT187" i="14"/>
  <c r="BS187" i="14"/>
  <c r="BL187" i="14"/>
  <c r="BK187" i="14"/>
  <c r="BD187" i="14"/>
  <c r="BY186" i="14"/>
  <c r="BX186" i="14"/>
  <c r="BT186" i="14"/>
  <c r="BS186" i="14"/>
  <c r="BL186" i="14"/>
  <c r="BK186" i="14"/>
  <c r="BD186" i="14"/>
  <c r="BY185" i="14"/>
  <c r="BX185" i="14"/>
  <c r="BT185" i="14"/>
  <c r="BS185" i="14"/>
  <c r="BL185" i="14"/>
  <c r="BK185" i="14"/>
  <c r="BD185" i="14"/>
  <c r="BY184" i="14"/>
  <c r="BX184" i="14"/>
  <c r="BT184" i="14"/>
  <c r="BS184" i="14"/>
  <c r="BL184" i="14"/>
  <c r="BK184" i="14"/>
  <c r="BD184" i="14"/>
  <c r="BY183" i="14"/>
  <c r="BX183" i="14"/>
  <c r="BT183" i="14"/>
  <c r="BS183" i="14"/>
  <c r="BL183" i="14"/>
  <c r="BK183" i="14"/>
  <c r="BD183" i="14"/>
  <c r="BY182" i="14"/>
  <c r="BX182" i="14"/>
  <c r="BT182" i="14"/>
  <c r="BS182" i="14"/>
  <c r="BL182" i="14"/>
  <c r="BK182" i="14"/>
  <c r="BD182" i="14"/>
  <c r="BY181" i="14"/>
  <c r="BX181" i="14"/>
  <c r="BT181" i="14"/>
  <c r="BS181" i="14"/>
  <c r="BL181" i="14"/>
  <c r="BK181" i="14"/>
  <c r="BD181" i="14"/>
  <c r="BY180" i="14"/>
  <c r="BX180" i="14"/>
  <c r="BT180" i="14"/>
  <c r="BS180" i="14"/>
  <c r="BL180" i="14"/>
  <c r="BK180" i="14"/>
  <c r="BD180" i="14"/>
  <c r="BY179" i="14"/>
  <c r="BX179" i="14"/>
  <c r="BT179" i="14"/>
  <c r="BS179" i="14"/>
  <c r="BL179" i="14"/>
  <c r="BK179" i="14"/>
  <c r="BD179" i="14"/>
  <c r="BY178" i="14"/>
  <c r="BX178" i="14"/>
  <c r="BT178" i="14"/>
  <c r="BS178" i="14"/>
  <c r="BL178" i="14"/>
  <c r="BK178" i="14"/>
  <c r="BD178" i="14"/>
  <c r="BY177" i="14"/>
  <c r="BX177" i="14"/>
  <c r="BT177" i="14"/>
  <c r="BS177" i="14"/>
  <c r="BL177" i="14"/>
  <c r="BK177" i="14"/>
  <c r="BD177" i="14"/>
  <c r="BY176" i="14"/>
  <c r="BX176" i="14"/>
  <c r="BT176" i="14"/>
  <c r="BS176" i="14"/>
  <c r="BL176" i="14"/>
  <c r="BK176" i="14"/>
  <c r="BD176" i="14"/>
  <c r="BY175" i="14"/>
  <c r="BX175" i="14"/>
  <c r="BT175" i="14"/>
  <c r="BS175" i="14"/>
  <c r="BL175" i="14"/>
  <c r="BK175" i="14"/>
  <c r="BD175" i="14"/>
  <c r="BY174" i="14"/>
  <c r="BX174" i="14"/>
  <c r="BT174" i="14"/>
  <c r="BS174" i="14"/>
  <c r="BL174" i="14"/>
  <c r="BK174" i="14"/>
  <c r="BD174" i="14"/>
  <c r="BY173" i="14"/>
  <c r="BX173" i="14"/>
  <c r="BT173" i="14"/>
  <c r="BS173" i="14"/>
  <c r="BL173" i="14"/>
  <c r="BK173" i="14"/>
  <c r="BD173" i="14"/>
  <c r="BY172" i="14"/>
  <c r="BX172" i="14"/>
  <c r="BT172" i="14"/>
  <c r="BS172" i="14"/>
  <c r="BL172" i="14"/>
  <c r="BK172" i="14"/>
  <c r="BD172" i="14"/>
  <c r="BY171" i="14"/>
  <c r="BX171" i="14"/>
  <c r="BT171" i="14"/>
  <c r="BS171" i="14"/>
  <c r="BL171" i="14"/>
  <c r="BK171" i="14"/>
  <c r="BD171" i="14"/>
  <c r="BY170" i="14"/>
  <c r="BX170" i="14"/>
  <c r="BT170" i="14"/>
  <c r="BS170" i="14"/>
  <c r="BL170" i="14"/>
  <c r="BK170" i="14"/>
  <c r="BD170" i="14"/>
  <c r="BY169" i="14"/>
  <c r="BX169" i="14"/>
  <c r="BT169" i="14"/>
  <c r="BS169" i="14"/>
  <c r="BL169" i="14"/>
  <c r="BK169" i="14"/>
  <c r="BD169" i="14"/>
  <c r="BY168" i="14"/>
  <c r="BX168" i="14"/>
  <c r="BT168" i="14"/>
  <c r="BS168" i="14"/>
  <c r="BL168" i="14"/>
  <c r="BK168" i="14"/>
  <c r="BD168" i="14"/>
  <c r="BY167" i="14"/>
  <c r="BX167" i="14"/>
  <c r="BT167" i="14"/>
  <c r="BS167" i="14"/>
  <c r="BL167" i="14"/>
  <c r="BK167" i="14"/>
  <c r="BD167" i="14"/>
  <c r="BY166" i="14"/>
  <c r="BX166" i="14"/>
  <c r="BT166" i="14"/>
  <c r="BS166" i="14"/>
  <c r="BL166" i="14"/>
  <c r="BK166" i="14"/>
  <c r="BD166" i="14"/>
  <c r="BY165" i="14"/>
  <c r="BX165" i="14"/>
  <c r="BT165" i="14"/>
  <c r="BS165" i="14"/>
  <c r="BL165" i="14"/>
  <c r="BK165" i="14"/>
  <c r="BD165" i="14"/>
  <c r="BY164" i="14"/>
  <c r="BX164" i="14"/>
  <c r="BT164" i="14"/>
  <c r="BS164" i="14"/>
  <c r="BL164" i="14"/>
  <c r="BK164" i="14"/>
  <c r="BD164" i="14"/>
  <c r="BY163" i="14"/>
  <c r="BX163" i="14"/>
  <c r="BT163" i="14"/>
  <c r="BS163" i="14"/>
  <c r="BL163" i="14"/>
  <c r="BK163" i="14"/>
  <c r="BD163" i="14"/>
  <c r="BY162" i="14"/>
  <c r="BX162" i="14"/>
  <c r="BT162" i="14"/>
  <c r="BS162" i="14"/>
  <c r="BL162" i="14"/>
  <c r="BK162" i="14"/>
  <c r="BD162" i="14"/>
  <c r="BY161" i="14"/>
  <c r="BX161" i="14"/>
  <c r="BT161" i="14"/>
  <c r="BS161" i="14"/>
  <c r="BL161" i="14"/>
  <c r="BK161" i="14"/>
  <c r="BD161" i="14"/>
  <c r="BY160" i="14"/>
  <c r="BX160" i="14"/>
  <c r="BT160" i="14"/>
  <c r="BS160" i="14"/>
  <c r="BL160" i="14"/>
  <c r="BK160" i="14"/>
  <c r="BD160" i="14"/>
  <c r="BY159" i="14"/>
  <c r="BX159" i="14"/>
  <c r="BT159" i="14"/>
  <c r="BS159" i="14"/>
  <c r="BL159" i="14"/>
  <c r="BK159" i="14"/>
  <c r="BD159" i="14"/>
  <c r="BY158" i="14"/>
  <c r="BX158" i="14"/>
  <c r="BT158" i="14"/>
  <c r="BS158" i="14"/>
  <c r="BL158" i="14"/>
  <c r="BK158" i="14"/>
  <c r="BD158" i="14"/>
  <c r="BY157" i="14"/>
  <c r="BX157" i="14"/>
  <c r="BT157" i="14"/>
  <c r="BS157" i="14"/>
  <c r="BL157" i="14"/>
  <c r="BK157" i="14"/>
  <c r="BD157" i="14"/>
  <c r="BY156" i="14"/>
  <c r="BX156" i="14"/>
  <c r="BT156" i="14"/>
  <c r="BS156" i="14"/>
  <c r="BL156" i="14"/>
  <c r="BK156" i="14"/>
  <c r="BD156" i="14"/>
  <c r="BY155" i="14"/>
  <c r="BX155" i="14"/>
  <c r="BT155" i="14"/>
  <c r="BS155" i="14"/>
  <c r="BL155" i="14"/>
  <c r="BK155" i="14"/>
  <c r="BD155" i="14"/>
  <c r="BY154" i="14"/>
  <c r="BX154" i="14"/>
  <c r="BT154" i="14"/>
  <c r="BS154" i="14"/>
  <c r="BL154" i="14"/>
  <c r="BK154" i="14"/>
  <c r="BD154" i="14"/>
  <c r="BY153" i="14"/>
  <c r="BX153" i="14"/>
  <c r="BT153" i="14"/>
  <c r="BS153" i="14"/>
  <c r="BL153" i="14"/>
  <c r="BK153" i="14"/>
  <c r="BD153" i="14"/>
  <c r="BY152" i="14"/>
  <c r="BX152" i="14"/>
  <c r="BT152" i="14"/>
  <c r="BS152" i="14"/>
  <c r="BL152" i="14"/>
  <c r="BK152" i="14"/>
  <c r="BD152" i="14"/>
  <c r="BY151" i="14"/>
  <c r="BX151" i="14"/>
  <c r="BT151" i="14"/>
  <c r="BS151" i="14"/>
  <c r="BL151" i="14"/>
  <c r="BK151" i="14"/>
  <c r="BD151" i="14"/>
  <c r="BY150" i="14"/>
  <c r="BX150" i="14"/>
  <c r="BT150" i="14"/>
  <c r="BS150" i="14"/>
  <c r="BL150" i="14"/>
  <c r="BK150" i="14"/>
  <c r="BD150" i="14"/>
  <c r="BY149" i="14"/>
  <c r="BX149" i="14"/>
  <c r="BT149" i="14"/>
  <c r="BS149" i="14"/>
  <c r="BL149" i="14"/>
  <c r="BK149" i="14"/>
  <c r="BD149" i="14"/>
  <c r="BY148" i="14"/>
  <c r="BX148" i="14"/>
  <c r="BT148" i="14"/>
  <c r="BS148" i="14"/>
  <c r="BL148" i="14"/>
  <c r="BK148" i="14"/>
  <c r="BD148" i="14"/>
  <c r="BY147" i="14"/>
  <c r="BX147" i="14"/>
  <c r="BT147" i="14"/>
  <c r="BS147" i="14"/>
  <c r="BL147" i="14"/>
  <c r="BK147" i="14"/>
  <c r="BD147" i="14"/>
  <c r="BY146" i="14"/>
  <c r="BX146" i="14"/>
  <c r="BT146" i="14"/>
  <c r="BS146" i="14"/>
  <c r="BL146" i="14"/>
  <c r="BK146" i="14"/>
  <c r="BD146" i="14"/>
  <c r="BY145" i="14"/>
  <c r="BX145" i="14"/>
  <c r="BT145" i="14"/>
  <c r="BS145" i="14"/>
  <c r="BL145" i="14"/>
  <c r="BK145" i="14"/>
  <c r="BD145" i="14"/>
  <c r="BY144" i="14"/>
  <c r="BX144" i="14"/>
  <c r="BT144" i="14"/>
  <c r="BS144" i="14"/>
  <c r="BL144" i="14"/>
  <c r="BK144" i="14"/>
  <c r="BD144" i="14"/>
  <c r="BY143" i="14"/>
  <c r="BX143" i="14"/>
  <c r="BT143" i="14"/>
  <c r="BS143" i="14"/>
  <c r="BL143" i="14"/>
  <c r="BK143" i="14"/>
  <c r="BD143" i="14"/>
  <c r="BY142" i="14"/>
  <c r="BX142" i="14"/>
  <c r="BT142" i="14"/>
  <c r="BS142" i="14"/>
  <c r="BL142" i="14"/>
  <c r="BK142" i="14"/>
  <c r="BD142" i="14"/>
  <c r="BY141" i="14"/>
  <c r="BX141" i="14"/>
  <c r="BT141" i="14"/>
  <c r="BS141" i="14"/>
  <c r="BL141" i="14"/>
  <c r="BK141" i="14"/>
  <c r="BD141" i="14"/>
  <c r="BY140" i="14"/>
  <c r="BX140" i="14"/>
  <c r="BT140" i="14"/>
  <c r="BS140" i="14"/>
  <c r="BL140" i="14"/>
  <c r="BK140" i="14"/>
  <c r="BD140" i="14"/>
  <c r="BY139" i="14"/>
  <c r="BX139" i="14"/>
  <c r="BT139" i="14"/>
  <c r="BS139" i="14"/>
  <c r="BL139" i="14"/>
  <c r="BK139" i="14"/>
  <c r="BD139" i="14"/>
  <c r="BY138" i="14"/>
  <c r="BX138" i="14"/>
  <c r="BT138" i="14"/>
  <c r="BS138" i="14"/>
  <c r="BL138" i="14"/>
  <c r="BK138" i="14"/>
  <c r="BD138" i="14"/>
  <c r="BY137" i="14"/>
  <c r="BX137" i="14"/>
  <c r="BT137" i="14"/>
  <c r="BS137" i="14"/>
  <c r="BL137" i="14"/>
  <c r="BK137" i="14"/>
  <c r="BD137" i="14"/>
  <c r="BY136" i="14"/>
  <c r="BX136" i="14"/>
  <c r="BT136" i="14"/>
  <c r="BS136" i="14"/>
  <c r="BL136" i="14"/>
  <c r="BK136" i="14"/>
  <c r="BD136" i="14"/>
  <c r="BY135" i="14"/>
  <c r="BX135" i="14"/>
  <c r="BT135" i="14"/>
  <c r="BS135" i="14"/>
  <c r="BL135" i="14"/>
  <c r="BK135" i="14"/>
  <c r="BD135" i="14"/>
  <c r="BY134" i="14"/>
  <c r="BX134" i="14"/>
  <c r="BT134" i="14"/>
  <c r="BS134" i="14"/>
  <c r="BL134" i="14"/>
  <c r="BK134" i="14"/>
  <c r="BD134" i="14"/>
  <c r="BY133" i="14"/>
  <c r="BX133" i="14"/>
  <c r="BT133" i="14"/>
  <c r="BS133" i="14"/>
  <c r="BL133" i="14"/>
  <c r="BK133" i="14"/>
  <c r="BD133" i="14"/>
  <c r="BY132" i="14"/>
  <c r="BX132" i="14"/>
  <c r="BT132" i="14"/>
  <c r="BS132" i="14"/>
  <c r="BL132" i="14"/>
  <c r="BK132" i="14"/>
  <c r="BD132" i="14"/>
  <c r="BY131" i="14"/>
  <c r="BX131" i="14"/>
  <c r="BT131" i="14"/>
  <c r="BS131" i="14"/>
  <c r="BL131" i="14"/>
  <c r="BK131" i="14"/>
  <c r="BD131" i="14"/>
  <c r="BY130" i="14"/>
  <c r="BX130" i="14"/>
  <c r="BT130" i="14"/>
  <c r="BS130" i="14"/>
  <c r="BL130" i="14"/>
  <c r="BK130" i="14"/>
  <c r="BD130" i="14"/>
  <c r="BY129" i="14"/>
  <c r="BX129" i="14"/>
  <c r="BT129" i="14"/>
  <c r="BS129" i="14"/>
  <c r="BL129" i="14"/>
  <c r="BK129" i="14"/>
  <c r="BD129" i="14"/>
  <c r="BY128" i="14"/>
  <c r="BX128" i="14"/>
  <c r="BT128" i="14"/>
  <c r="BS128" i="14"/>
  <c r="BL128" i="14"/>
  <c r="BK128" i="14"/>
  <c r="BD128" i="14"/>
  <c r="BY127" i="14"/>
  <c r="BX127" i="14"/>
  <c r="BT127" i="14"/>
  <c r="BS127" i="14"/>
  <c r="BL127" i="14"/>
  <c r="BK127" i="14"/>
  <c r="BD127" i="14"/>
  <c r="BY126" i="14"/>
  <c r="BX126" i="14"/>
  <c r="BT126" i="14"/>
  <c r="BS126" i="14"/>
  <c r="BL126" i="14"/>
  <c r="BK126" i="14"/>
  <c r="BD126" i="14"/>
  <c r="BY125" i="14"/>
  <c r="BX125" i="14"/>
  <c r="BT125" i="14"/>
  <c r="BS125" i="14"/>
  <c r="BL125" i="14"/>
  <c r="BK125" i="14"/>
  <c r="BD125" i="14"/>
  <c r="BY124" i="14"/>
  <c r="BX124" i="14"/>
  <c r="BT124" i="14"/>
  <c r="BS124" i="14"/>
  <c r="BL124" i="14"/>
  <c r="BK124" i="14"/>
  <c r="BD124" i="14"/>
  <c r="BY123" i="14"/>
  <c r="BX123" i="14"/>
  <c r="BT123" i="14"/>
  <c r="BS123" i="14"/>
  <c r="BL123" i="14"/>
  <c r="BK123" i="14"/>
  <c r="BD123" i="14"/>
  <c r="BY122" i="14"/>
  <c r="BX122" i="14"/>
  <c r="BT122" i="14"/>
  <c r="BS122" i="14"/>
  <c r="BL122" i="14"/>
  <c r="BK122" i="14"/>
  <c r="BD122" i="14"/>
  <c r="BY121" i="14"/>
  <c r="BX121" i="14"/>
  <c r="BT121" i="14"/>
  <c r="BS121" i="14"/>
  <c r="BL121" i="14"/>
  <c r="BK121" i="14"/>
  <c r="BD121" i="14"/>
  <c r="BY120" i="14"/>
  <c r="BX120" i="14"/>
  <c r="BT120" i="14"/>
  <c r="BS120" i="14"/>
  <c r="BL120" i="14"/>
  <c r="BK120" i="14"/>
  <c r="BD120" i="14"/>
  <c r="BY119" i="14"/>
  <c r="BX119" i="14"/>
  <c r="BT119" i="14"/>
  <c r="BS119" i="14"/>
  <c r="BL119" i="14"/>
  <c r="BK119" i="14"/>
  <c r="BD119" i="14"/>
  <c r="BY118" i="14"/>
  <c r="BX118" i="14"/>
  <c r="BT118" i="14"/>
  <c r="BS118" i="14"/>
  <c r="BL118" i="14"/>
  <c r="BK118" i="14"/>
  <c r="BD118" i="14"/>
  <c r="BY117" i="14"/>
  <c r="BX117" i="14"/>
  <c r="BT117" i="14"/>
  <c r="BS117" i="14"/>
  <c r="BL117" i="14"/>
  <c r="BK117" i="14"/>
  <c r="BD117" i="14"/>
  <c r="BY116" i="14"/>
  <c r="BX116" i="14"/>
  <c r="BT116" i="14"/>
  <c r="BS116" i="14"/>
  <c r="BL116" i="14"/>
  <c r="BK116" i="14"/>
  <c r="BD116" i="14"/>
  <c r="BY115" i="14"/>
  <c r="BX115" i="14"/>
  <c r="BT115" i="14"/>
  <c r="BS115" i="14"/>
  <c r="BL115" i="14"/>
  <c r="BK115" i="14"/>
  <c r="BD115" i="14"/>
  <c r="BY114" i="14"/>
  <c r="BX114" i="14"/>
  <c r="BT114" i="14"/>
  <c r="BS114" i="14"/>
  <c r="BL114" i="14"/>
  <c r="BK114" i="14"/>
  <c r="BD114" i="14"/>
  <c r="BY113" i="14"/>
  <c r="BX113" i="14"/>
  <c r="BT113" i="14"/>
  <c r="BS113" i="14"/>
  <c r="BL113" i="14"/>
  <c r="BK113" i="14"/>
  <c r="BD113" i="14"/>
  <c r="BY112" i="14"/>
  <c r="BX112" i="14"/>
  <c r="BT112" i="14"/>
  <c r="BS112" i="14"/>
  <c r="BL112" i="14"/>
  <c r="BK112" i="14"/>
  <c r="BD112" i="14"/>
  <c r="BY111" i="14"/>
  <c r="BX111" i="14"/>
  <c r="BT111" i="14"/>
  <c r="BS111" i="14"/>
  <c r="BL111" i="14"/>
  <c r="BK111" i="14"/>
  <c r="BD111" i="14"/>
  <c r="BY110" i="14"/>
  <c r="BX110" i="14"/>
  <c r="BT110" i="14"/>
  <c r="BS110" i="14"/>
  <c r="BL110" i="14"/>
  <c r="BK110" i="14"/>
  <c r="BD110" i="14"/>
  <c r="BY109" i="14"/>
  <c r="BX109" i="14"/>
  <c r="BT109" i="14"/>
  <c r="BS109" i="14"/>
  <c r="BL109" i="14"/>
  <c r="BK109" i="14"/>
  <c r="BD109" i="14"/>
  <c r="BY108" i="14"/>
  <c r="BX108" i="14"/>
  <c r="BT108" i="14"/>
  <c r="BS108" i="14"/>
  <c r="BL108" i="14"/>
  <c r="BK108" i="14"/>
  <c r="BD108" i="14"/>
  <c r="BY107" i="14"/>
  <c r="BX107" i="14"/>
  <c r="BT107" i="14"/>
  <c r="BS107" i="14"/>
  <c r="BL107" i="14"/>
  <c r="BK107" i="14"/>
  <c r="BD107" i="14"/>
  <c r="BY106" i="14"/>
  <c r="BX106" i="14"/>
  <c r="BT106" i="14"/>
  <c r="BS106" i="14"/>
  <c r="BL106" i="14"/>
  <c r="BK106" i="14"/>
  <c r="BD106" i="14"/>
  <c r="BY105" i="14"/>
  <c r="BX105" i="14"/>
  <c r="BT105" i="14"/>
  <c r="BS105" i="14"/>
  <c r="BL105" i="14"/>
  <c r="BK105" i="14"/>
  <c r="BD105" i="14"/>
  <c r="BY104" i="14"/>
  <c r="BX104" i="14"/>
  <c r="BT104" i="14"/>
  <c r="BS104" i="14"/>
  <c r="BL104" i="14"/>
  <c r="BK104" i="14"/>
  <c r="BD104" i="14"/>
  <c r="BY103" i="14"/>
  <c r="BX103" i="14"/>
  <c r="BT103" i="14"/>
  <c r="BS103" i="14"/>
  <c r="BL103" i="14"/>
  <c r="BK103" i="14"/>
  <c r="BD103" i="14"/>
  <c r="BY102" i="14"/>
  <c r="BX102" i="14"/>
  <c r="BT102" i="14"/>
  <c r="BS102" i="14"/>
  <c r="BL102" i="14"/>
  <c r="BK102" i="14"/>
  <c r="BD102" i="14"/>
  <c r="BY101" i="14"/>
  <c r="BX101" i="14"/>
  <c r="BT101" i="14"/>
  <c r="BS101" i="14"/>
  <c r="BL101" i="14"/>
  <c r="BK101" i="14"/>
  <c r="BD101" i="14"/>
  <c r="BY100" i="14"/>
  <c r="BX100" i="14"/>
  <c r="BT100" i="14"/>
  <c r="BS100" i="14"/>
  <c r="BL100" i="14"/>
  <c r="BK100" i="14"/>
  <c r="BD100" i="14"/>
  <c r="BY99" i="14"/>
  <c r="BX99" i="14"/>
  <c r="BT99" i="14"/>
  <c r="BS99" i="14"/>
  <c r="BL99" i="14"/>
  <c r="BK99" i="14"/>
  <c r="BD99" i="14"/>
  <c r="BY98" i="14"/>
  <c r="BX98" i="14"/>
  <c r="BT98" i="14"/>
  <c r="BS98" i="14"/>
  <c r="BL98" i="14"/>
  <c r="BK98" i="14"/>
  <c r="BD98" i="14"/>
  <c r="BY97" i="14"/>
  <c r="BX97" i="14"/>
  <c r="BT97" i="14"/>
  <c r="BS97" i="14"/>
  <c r="BL97" i="14"/>
  <c r="BK97" i="14"/>
  <c r="BD97" i="14"/>
  <c r="BY96" i="14"/>
  <c r="BX96" i="14"/>
  <c r="BT96" i="14"/>
  <c r="BS96" i="14"/>
  <c r="BL96" i="14"/>
  <c r="BK96" i="14"/>
  <c r="BD96" i="14"/>
  <c r="BY95" i="14"/>
  <c r="BX95" i="14"/>
  <c r="BT95" i="14"/>
  <c r="BS95" i="14"/>
  <c r="BL95" i="14"/>
  <c r="BK95" i="14"/>
  <c r="BD95" i="14"/>
  <c r="BY94" i="14"/>
  <c r="BX94" i="14"/>
  <c r="BT94" i="14"/>
  <c r="BS94" i="14"/>
  <c r="BL94" i="14"/>
  <c r="BK94" i="14"/>
  <c r="BD94" i="14"/>
  <c r="BY93" i="14"/>
  <c r="BX93" i="14"/>
  <c r="BT93" i="14"/>
  <c r="BS93" i="14"/>
  <c r="BL93" i="14"/>
  <c r="BK93" i="14"/>
  <c r="BD93" i="14"/>
  <c r="BY92" i="14"/>
  <c r="BX92" i="14"/>
  <c r="BT92" i="14"/>
  <c r="BS92" i="14"/>
  <c r="BL92" i="14"/>
  <c r="BK92" i="14"/>
  <c r="BD92" i="14"/>
  <c r="BY91" i="14"/>
  <c r="BX91" i="14"/>
  <c r="BT91" i="14"/>
  <c r="BS91" i="14"/>
  <c r="BL91" i="14"/>
  <c r="BK91" i="14"/>
  <c r="BD91" i="14"/>
  <c r="BY90" i="14"/>
  <c r="BX90" i="14"/>
  <c r="BT90" i="14"/>
  <c r="BS90" i="14"/>
  <c r="BL90" i="14"/>
  <c r="BK90" i="14"/>
  <c r="BD90" i="14"/>
  <c r="BY89" i="14"/>
  <c r="BX89" i="14"/>
  <c r="BT89" i="14"/>
  <c r="BS89" i="14"/>
  <c r="BL89" i="14"/>
  <c r="BK89" i="14"/>
  <c r="BD89" i="14"/>
  <c r="BY88" i="14"/>
  <c r="BX88" i="14"/>
  <c r="BT88" i="14"/>
  <c r="BS88" i="14"/>
  <c r="BL88" i="14"/>
  <c r="BK88" i="14"/>
  <c r="BD88" i="14"/>
  <c r="BY87" i="14"/>
  <c r="BX87" i="14"/>
  <c r="BT87" i="14"/>
  <c r="BS87" i="14"/>
  <c r="BL87" i="14"/>
  <c r="BK87" i="14"/>
  <c r="BD87" i="14"/>
  <c r="BY86" i="14"/>
  <c r="BX86" i="14"/>
  <c r="BT86" i="14"/>
  <c r="BS86" i="14"/>
  <c r="BL86" i="14"/>
  <c r="BK86" i="14"/>
  <c r="BD86" i="14"/>
  <c r="BY85" i="14"/>
  <c r="BX85" i="14"/>
  <c r="BT85" i="14"/>
  <c r="BS85" i="14"/>
  <c r="BL85" i="14"/>
  <c r="BK85" i="14"/>
  <c r="BD85" i="14"/>
  <c r="BY84" i="14"/>
  <c r="BX84" i="14"/>
  <c r="BT84" i="14"/>
  <c r="BS84" i="14"/>
  <c r="BL84" i="14"/>
  <c r="BK84" i="14"/>
  <c r="BD84" i="14"/>
  <c r="BY83" i="14"/>
  <c r="BX83" i="14"/>
  <c r="BT83" i="14"/>
  <c r="BS83" i="14"/>
  <c r="BL83" i="14"/>
  <c r="BK83" i="14"/>
  <c r="BD83" i="14"/>
  <c r="BY82" i="14"/>
  <c r="BX82" i="14"/>
  <c r="BT82" i="14"/>
  <c r="BS82" i="14"/>
  <c r="BL82" i="14"/>
  <c r="BK82" i="14"/>
  <c r="BD82" i="14"/>
  <c r="BY81" i="14"/>
  <c r="BX81" i="14"/>
  <c r="BT81" i="14"/>
  <c r="BS81" i="14"/>
  <c r="BL81" i="14"/>
  <c r="BK81" i="14"/>
  <c r="BD81" i="14"/>
  <c r="BY80" i="14"/>
  <c r="BX80" i="14"/>
  <c r="BT80" i="14"/>
  <c r="BS80" i="14"/>
  <c r="BL80" i="14"/>
  <c r="BK80" i="14"/>
  <c r="BD80" i="14"/>
  <c r="BY79" i="14"/>
  <c r="BX79" i="14"/>
  <c r="BT79" i="14"/>
  <c r="BS79" i="14"/>
  <c r="BL79" i="14"/>
  <c r="BK79" i="14"/>
  <c r="BD79" i="14"/>
  <c r="BY78" i="14"/>
  <c r="BX78" i="14"/>
  <c r="BT78" i="14"/>
  <c r="BS78" i="14"/>
  <c r="BL78" i="14"/>
  <c r="BK78" i="14"/>
  <c r="BD78" i="14"/>
  <c r="BY77" i="14"/>
  <c r="BX77" i="14"/>
  <c r="BT77" i="14"/>
  <c r="BS77" i="14"/>
  <c r="BL77" i="14"/>
  <c r="BK77" i="14"/>
  <c r="BD77" i="14"/>
  <c r="BY76" i="14"/>
  <c r="BX76" i="14"/>
  <c r="BT76" i="14"/>
  <c r="BS76" i="14"/>
  <c r="BL76" i="14"/>
  <c r="BK76" i="14"/>
  <c r="BD76" i="14"/>
  <c r="BY75" i="14"/>
  <c r="BX75" i="14"/>
  <c r="BT75" i="14"/>
  <c r="BS75" i="14"/>
  <c r="BL75" i="14"/>
  <c r="BK75" i="14"/>
  <c r="BD75" i="14"/>
  <c r="BY74" i="14"/>
  <c r="BX74" i="14"/>
  <c r="BT74" i="14"/>
  <c r="BS74" i="14"/>
  <c r="BL74" i="14"/>
  <c r="BK74" i="14"/>
  <c r="BD74" i="14"/>
  <c r="BY73" i="14"/>
  <c r="BX73" i="14"/>
  <c r="BT73" i="14"/>
  <c r="BS73" i="14"/>
  <c r="BL73" i="14"/>
  <c r="BK73" i="14"/>
  <c r="BD73" i="14"/>
  <c r="BY72" i="14"/>
  <c r="BX72" i="14"/>
  <c r="BT72" i="14"/>
  <c r="BS72" i="14"/>
  <c r="BL72" i="14"/>
  <c r="BK72" i="14"/>
  <c r="BD72" i="14"/>
  <c r="BY71" i="14"/>
  <c r="BX71" i="14"/>
  <c r="BT71" i="14"/>
  <c r="BS71" i="14"/>
  <c r="BL71" i="14"/>
  <c r="BK71" i="14"/>
  <c r="BD71" i="14"/>
  <c r="BY70" i="14"/>
  <c r="BX70" i="14"/>
  <c r="BT70" i="14"/>
  <c r="BS70" i="14"/>
  <c r="BL70" i="14"/>
  <c r="BK70" i="14"/>
  <c r="BD70" i="14"/>
  <c r="BY69" i="14"/>
  <c r="BX69" i="14"/>
  <c r="BT69" i="14"/>
  <c r="BS69" i="14"/>
  <c r="BL69" i="14"/>
  <c r="BK69" i="14"/>
  <c r="BD69" i="14"/>
  <c r="V69" i="14"/>
  <c r="B69" i="14"/>
  <c r="BY68" i="14"/>
  <c r="BX68" i="14"/>
  <c r="BT68" i="14"/>
  <c r="BS68" i="14"/>
  <c r="BL68" i="14"/>
  <c r="BK68" i="14"/>
  <c r="BD68" i="14"/>
  <c r="V68" i="14"/>
  <c r="B68" i="14"/>
  <c r="BY67" i="14"/>
  <c r="BX67" i="14"/>
  <c r="BT67" i="14"/>
  <c r="BS67" i="14"/>
  <c r="BL67" i="14"/>
  <c r="BK67" i="14"/>
  <c r="BD67" i="14"/>
  <c r="V67" i="14"/>
  <c r="B67" i="14"/>
  <c r="BY66" i="14"/>
  <c r="BX66" i="14"/>
  <c r="BT66" i="14"/>
  <c r="BS66" i="14"/>
  <c r="BL66" i="14"/>
  <c r="BK66" i="14"/>
  <c r="BD66" i="14"/>
  <c r="V66" i="14"/>
  <c r="B66" i="14"/>
  <c r="BY65" i="14"/>
  <c r="BX65" i="14"/>
  <c r="BT65" i="14"/>
  <c r="BS65" i="14"/>
  <c r="BL65" i="14"/>
  <c r="BK65" i="14"/>
  <c r="BD65" i="14"/>
  <c r="V65" i="14"/>
  <c r="B65" i="14"/>
  <c r="BY64" i="14"/>
  <c r="BX64" i="14"/>
  <c r="BT64" i="14"/>
  <c r="BS64" i="14"/>
  <c r="BL64" i="14"/>
  <c r="BK64" i="14"/>
  <c r="BD64" i="14"/>
  <c r="V64" i="14"/>
  <c r="B64" i="14"/>
  <c r="BY63" i="14"/>
  <c r="BX63" i="14"/>
  <c r="BT63" i="14"/>
  <c r="BS63" i="14"/>
  <c r="BL63" i="14"/>
  <c r="BK63" i="14"/>
  <c r="BD63" i="14"/>
  <c r="V63" i="14"/>
  <c r="B63" i="14"/>
  <c r="BY62" i="14"/>
  <c r="BX62" i="14"/>
  <c r="BT62" i="14"/>
  <c r="BS62" i="14"/>
  <c r="BL62" i="14"/>
  <c r="BK62" i="14"/>
  <c r="BD62" i="14"/>
  <c r="V62" i="14"/>
  <c r="B62" i="14"/>
  <c r="BY61" i="14"/>
  <c r="BX61" i="14"/>
  <c r="BT61" i="14"/>
  <c r="BS61" i="14"/>
  <c r="BL61" i="14"/>
  <c r="BK61" i="14"/>
  <c r="BD61" i="14"/>
  <c r="V61" i="14"/>
  <c r="B61" i="14"/>
  <c r="BY60" i="14"/>
  <c r="BX60" i="14"/>
  <c r="BT60" i="14"/>
  <c r="BS60" i="14"/>
  <c r="BL60" i="14"/>
  <c r="BK60" i="14"/>
  <c r="BD60" i="14"/>
  <c r="V60" i="14"/>
  <c r="B60" i="14"/>
  <c r="BY59" i="14"/>
  <c r="BX59" i="14"/>
  <c r="BT59" i="14"/>
  <c r="BS59" i="14"/>
  <c r="BL59" i="14"/>
  <c r="BK59" i="14"/>
  <c r="BD59" i="14"/>
  <c r="V59" i="14"/>
  <c r="B59" i="14"/>
  <c r="BY58" i="14"/>
  <c r="BX58" i="14"/>
  <c r="BT58" i="14"/>
  <c r="BS58" i="14"/>
  <c r="BL58" i="14"/>
  <c r="BK58" i="14"/>
  <c r="BD58" i="14"/>
  <c r="V58" i="14"/>
  <c r="B58" i="14"/>
  <c r="BY57" i="14"/>
  <c r="BX57" i="14"/>
  <c r="BT57" i="14"/>
  <c r="BS57" i="14"/>
  <c r="BL57" i="14"/>
  <c r="BK57" i="14"/>
  <c r="BD57" i="14"/>
  <c r="V57" i="14"/>
  <c r="B57" i="14"/>
  <c r="BY56" i="14"/>
  <c r="BX56" i="14"/>
  <c r="BT56" i="14"/>
  <c r="BS56" i="14"/>
  <c r="BL56" i="14"/>
  <c r="BK56" i="14"/>
  <c r="BD56" i="14"/>
  <c r="V56" i="14"/>
  <c r="B56" i="14"/>
  <c r="BY55" i="14"/>
  <c r="BX55" i="14"/>
  <c r="BT55" i="14"/>
  <c r="BS55" i="14"/>
  <c r="BL55" i="14"/>
  <c r="BK55" i="14"/>
  <c r="BD55" i="14"/>
  <c r="V55" i="14"/>
  <c r="B55" i="14"/>
  <c r="BY54" i="14"/>
  <c r="BX54" i="14"/>
  <c r="BT54" i="14"/>
  <c r="BS54" i="14"/>
  <c r="BL54" i="14"/>
  <c r="BK54" i="14"/>
  <c r="BD54" i="14"/>
  <c r="V54" i="14"/>
  <c r="B54" i="14"/>
  <c r="BY53" i="14"/>
  <c r="BX53" i="14"/>
  <c r="BT53" i="14"/>
  <c r="BS53" i="14"/>
  <c r="BL53" i="14"/>
  <c r="BK53" i="14"/>
  <c r="BD53" i="14"/>
  <c r="V53" i="14"/>
  <c r="B53" i="14"/>
  <c r="BY52" i="14"/>
  <c r="BX52" i="14"/>
  <c r="BT52" i="14"/>
  <c r="BS52" i="14"/>
  <c r="BL52" i="14"/>
  <c r="BK52" i="14"/>
  <c r="BD52" i="14"/>
  <c r="V52" i="14"/>
  <c r="B52" i="14"/>
  <c r="BY51" i="14"/>
  <c r="BX51" i="14"/>
  <c r="BT51" i="14"/>
  <c r="BS51" i="14"/>
  <c r="BL51" i="14"/>
  <c r="BK51" i="14"/>
  <c r="BD51" i="14"/>
  <c r="V51" i="14"/>
  <c r="B51" i="14"/>
  <c r="BY50" i="14"/>
  <c r="BX50" i="14"/>
  <c r="BT50" i="14"/>
  <c r="BS50" i="14"/>
  <c r="BL50" i="14"/>
  <c r="BK50" i="14"/>
  <c r="BD50" i="14"/>
  <c r="V50" i="14"/>
  <c r="B50" i="14"/>
  <c r="BY49" i="14"/>
  <c r="BX49" i="14"/>
  <c r="BT49" i="14"/>
  <c r="BS49" i="14"/>
  <c r="BL49" i="14"/>
  <c r="BK49" i="14"/>
  <c r="BD49" i="14"/>
  <c r="V49" i="14"/>
  <c r="B49" i="14"/>
  <c r="BY48" i="14"/>
  <c r="BX48" i="14"/>
  <c r="BT48" i="14"/>
  <c r="BS48" i="14"/>
  <c r="BL48" i="14"/>
  <c r="BK48" i="14"/>
  <c r="BD48" i="14"/>
  <c r="V48" i="14"/>
  <c r="B48" i="14"/>
  <c r="BY47" i="14"/>
  <c r="BX47" i="14"/>
  <c r="BT47" i="14"/>
  <c r="BS47" i="14"/>
  <c r="BL47" i="14"/>
  <c r="BK47" i="14"/>
  <c r="BD47" i="14"/>
  <c r="V47" i="14"/>
  <c r="B47" i="14"/>
  <c r="BY46" i="14"/>
  <c r="BX46" i="14"/>
  <c r="BT46" i="14"/>
  <c r="BS46" i="14"/>
  <c r="BL46" i="14"/>
  <c r="BK46" i="14"/>
  <c r="BD46" i="14"/>
  <c r="V46" i="14"/>
  <c r="B46" i="14"/>
  <c r="BY45" i="14"/>
  <c r="BX45" i="14"/>
  <c r="BT45" i="14"/>
  <c r="BS45" i="14"/>
  <c r="BL45" i="14"/>
  <c r="BK45" i="14"/>
  <c r="BD45" i="14"/>
  <c r="V45" i="14"/>
  <c r="B45" i="14"/>
  <c r="BY44" i="14"/>
  <c r="BX44" i="14"/>
  <c r="BT44" i="14"/>
  <c r="BS44" i="14"/>
  <c r="BL44" i="14"/>
  <c r="BK44" i="14"/>
  <c r="BD44" i="14"/>
  <c r="V44" i="14"/>
  <c r="B44" i="14"/>
  <c r="BY43" i="14"/>
  <c r="BX43" i="14"/>
  <c r="BT43" i="14"/>
  <c r="BS43" i="14"/>
  <c r="BL43" i="14"/>
  <c r="BK43" i="14"/>
  <c r="BD43" i="14"/>
  <c r="V43" i="14"/>
  <c r="B43" i="14"/>
  <c r="BY42" i="14"/>
  <c r="BX42" i="14"/>
  <c r="BT42" i="14"/>
  <c r="BS42" i="14"/>
  <c r="BL42" i="14"/>
  <c r="BK42" i="14"/>
  <c r="BD42" i="14"/>
  <c r="V42" i="14"/>
  <c r="B42" i="14"/>
  <c r="BY41" i="14"/>
  <c r="BX41" i="14"/>
  <c r="BT41" i="14"/>
  <c r="BS41" i="14"/>
  <c r="BL41" i="14"/>
  <c r="BK41" i="14"/>
  <c r="BD41" i="14"/>
  <c r="V41" i="14"/>
  <c r="B41" i="14"/>
  <c r="BY40" i="14"/>
  <c r="BX40" i="14"/>
  <c r="BT40" i="14"/>
  <c r="BS40" i="14"/>
  <c r="BL40" i="14"/>
  <c r="BK40" i="14"/>
  <c r="BD40" i="14"/>
  <c r="V40" i="14"/>
  <c r="B40" i="14"/>
  <c r="BY39" i="14"/>
  <c r="BX39" i="14"/>
  <c r="BT39" i="14"/>
  <c r="BS39" i="14"/>
  <c r="BL39" i="14"/>
  <c r="BK39" i="14"/>
  <c r="BD39" i="14"/>
  <c r="V39" i="14"/>
  <c r="B39" i="14"/>
  <c r="BY38" i="14"/>
  <c r="BX38" i="14"/>
  <c r="BT38" i="14"/>
  <c r="BS38" i="14"/>
  <c r="BL38" i="14"/>
  <c r="BK38" i="14"/>
  <c r="BD38" i="14"/>
  <c r="V38" i="14"/>
  <c r="B38" i="14"/>
  <c r="BY37" i="14"/>
  <c r="BX37" i="14"/>
  <c r="BT37" i="14"/>
  <c r="BS37" i="14"/>
  <c r="BL37" i="14"/>
  <c r="BK37" i="14"/>
  <c r="BD37" i="14"/>
  <c r="V37" i="14"/>
  <c r="B37" i="14"/>
  <c r="BY36" i="14"/>
  <c r="BX36" i="14"/>
  <c r="BT36" i="14"/>
  <c r="BS36" i="14"/>
  <c r="BL36" i="14"/>
  <c r="BK36" i="14"/>
  <c r="BD36" i="14"/>
  <c r="V36" i="14"/>
  <c r="B36" i="14"/>
  <c r="BY35" i="14"/>
  <c r="BX35" i="14"/>
  <c r="BT35" i="14"/>
  <c r="BS35" i="14"/>
  <c r="BL35" i="14"/>
  <c r="BK35" i="14"/>
  <c r="BD35" i="14"/>
  <c r="V35" i="14"/>
  <c r="B35" i="14"/>
  <c r="BY34" i="14"/>
  <c r="BX34" i="14"/>
  <c r="BT34" i="14"/>
  <c r="BS34" i="14"/>
  <c r="BL34" i="14"/>
  <c r="BK34" i="14"/>
  <c r="BD34" i="14"/>
  <c r="V34" i="14"/>
  <c r="B34" i="14"/>
  <c r="BY33" i="14"/>
  <c r="BX33" i="14"/>
  <c r="BT33" i="14"/>
  <c r="BS33" i="14"/>
  <c r="BL33" i="14"/>
  <c r="BK33" i="14"/>
  <c r="BD33" i="14"/>
  <c r="V33" i="14"/>
  <c r="B33" i="14"/>
  <c r="BY32" i="14"/>
  <c r="BX32" i="14"/>
  <c r="BT32" i="14"/>
  <c r="BS32" i="14"/>
  <c r="BL32" i="14"/>
  <c r="BK32" i="14"/>
  <c r="BD32" i="14"/>
  <c r="V32" i="14"/>
  <c r="B32" i="14"/>
  <c r="BY31" i="14"/>
  <c r="BX31" i="14"/>
  <c r="BT31" i="14"/>
  <c r="BS31" i="14"/>
  <c r="BL31" i="14"/>
  <c r="BK31" i="14"/>
  <c r="BD31" i="14"/>
  <c r="V31" i="14"/>
  <c r="B31" i="14"/>
  <c r="BY30" i="14"/>
  <c r="BX30" i="14"/>
  <c r="BT30" i="14"/>
  <c r="BS30" i="14"/>
  <c r="BL30" i="14"/>
  <c r="BK30" i="14"/>
  <c r="BD30" i="14"/>
  <c r="V30" i="14"/>
  <c r="B30" i="14"/>
  <c r="BY29" i="14"/>
  <c r="BX29" i="14"/>
  <c r="BT29" i="14"/>
  <c r="BS29" i="14"/>
  <c r="BL29" i="14"/>
  <c r="BK29" i="14"/>
  <c r="BD29" i="14"/>
  <c r="V29" i="14"/>
  <c r="B29" i="14"/>
  <c r="BY28" i="14"/>
  <c r="BX28" i="14"/>
  <c r="BT28" i="14"/>
  <c r="BS28" i="14"/>
  <c r="BL28" i="14"/>
  <c r="BK28" i="14"/>
  <c r="BD28" i="14"/>
  <c r="V28" i="14"/>
  <c r="B28" i="14"/>
  <c r="BY27" i="14"/>
  <c r="BX27" i="14"/>
  <c r="BT27" i="14"/>
  <c r="BS27" i="14"/>
  <c r="BL27" i="14"/>
  <c r="BK27" i="14"/>
  <c r="BD27" i="14"/>
  <c r="V27" i="14"/>
  <c r="B27" i="14"/>
  <c r="BY26" i="14"/>
  <c r="BX26" i="14"/>
  <c r="BT26" i="14"/>
  <c r="BS26" i="14"/>
  <c r="BL26" i="14"/>
  <c r="BK26" i="14"/>
  <c r="BD26" i="14"/>
  <c r="V26" i="14"/>
  <c r="B26" i="14"/>
  <c r="BY25" i="14"/>
  <c r="BX25" i="14"/>
  <c r="BT25" i="14"/>
  <c r="BS25" i="14"/>
  <c r="BL25" i="14"/>
  <c r="BK25" i="14"/>
  <c r="BD25" i="14"/>
  <c r="V25" i="14"/>
  <c r="B25" i="14"/>
  <c r="BY24" i="14"/>
  <c r="BX24" i="14"/>
  <c r="BT24" i="14"/>
  <c r="BS24" i="14"/>
  <c r="BL24" i="14"/>
  <c r="BK24" i="14"/>
  <c r="BD24" i="14"/>
  <c r="V24" i="14"/>
  <c r="B24" i="14"/>
  <c r="BY23" i="14"/>
  <c r="BX23" i="14"/>
  <c r="BT23" i="14"/>
  <c r="BS23" i="14"/>
  <c r="BL23" i="14"/>
  <c r="BK23" i="14"/>
  <c r="BD23" i="14"/>
  <c r="V23" i="14"/>
  <c r="B23" i="14"/>
  <c r="BY22" i="14"/>
  <c r="BX22" i="14"/>
  <c r="BT22" i="14"/>
  <c r="BS22" i="14"/>
  <c r="BL22" i="14"/>
  <c r="BK22" i="14"/>
  <c r="BD22" i="14"/>
  <c r="V22" i="14"/>
  <c r="B22" i="14"/>
  <c r="BY21" i="14"/>
  <c r="BX21" i="14"/>
  <c r="BT21" i="14"/>
  <c r="BS21" i="14"/>
  <c r="BL21" i="14"/>
  <c r="BK21" i="14"/>
  <c r="BD21" i="14"/>
  <c r="V21" i="14"/>
  <c r="B21" i="14"/>
  <c r="BY20" i="14"/>
  <c r="BX20" i="14"/>
  <c r="BT20" i="14"/>
  <c r="BS20" i="14"/>
  <c r="BL20" i="14"/>
  <c r="BK20" i="14"/>
  <c r="BD20" i="14"/>
  <c r="V20" i="14"/>
  <c r="B20" i="14"/>
  <c r="BY19" i="14"/>
  <c r="BX19" i="14"/>
  <c r="BT19" i="14"/>
  <c r="BS19" i="14"/>
  <c r="BL19" i="14"/>
  <c r="BK19" i="14"/>
  <c r="BD19" i="14"/>
  <c r="V19" i="14"/>
  <c r="B19" i="14"/>
  <c r="BY18" i="14"/>
  <c r="BX18" i="14"/>
  <c r="BT18" i="14"/>
  <c r="BS18" i="14"/>
  <c r="BL18" i="14"/>
  <c r="BK18" i="14"/>
  <c r="BD18" i="14"/>
  <c r="V18" i="14"/>
  <c r="B18" i="14"/>
  <c r="BY17" i="14"/>
  <c r="BX17" i="14"/>
  <c r="BT17" i="14"/>
  <c r="BS17" i="14"/>
  <c r="BL17" i="14"/>
  <c r="BK17" i="14"/>
  <c r="BD17" i="14"/>
  <c r="V17" i="14"/>
  <c r="B17" i="14"/>
  <c r="BY16" i="14"/>
  <c r="BX16" i="14"/>
  <c r="BT16" i="14"/>
  <c r="BS16" i="14"/>
  <c r="BL16" i="14"/>
  <c r="BK16" i="14"/>
  <c r="BD16" i="14"/>
  <c r="V16" i="14"/>
  <c r="B16" i="14"/>
  <c r="BY15" i="14"/>
  <c r="BX15" i="14"/>
  <c r="BT15" i="14"/>
  <c r="BS15" i="14"/>
  <c r="BL15" i="14"/>
  <c r="BK15" i="14"/>
  <c r="BD15" i="14"/>
  <c r="V15" i="14"/>
  <c r="B15" i="14"/>
  <c r="BY14" i="14"/>
  <c r="BX14" i="14"/>
  <c r="BT14" i="14"/>
  <c r="BS14" i="14"/>
  <c r="BL14" i="14"/>
  <c r="BK14" i="14"/>
  <c r="BD14" i="14"/>
  <c r="V14" i="14"/>
  <c r="B14" i="14"/>
  <c r="BY13" i="14"/>
  <c r="BX13" i="14"/>
  <c r="BT13" i="14"/>
  <c r="BS13" i="14"/>
  <c r="BL13" i="14"/>
  <c r="BK13" i="14"/>
  <c r="BD13" i="14"/>
  <c r="V13" i="14"/>
  <c r="B13" i="14"/>
  <c r="BY12" i="14"/>
  <c r="BX12" i="14"/>
  <c r="BT12" i="14"/>
  <c r="BS12" i="14"/>
  <c r="BL12" i="14"/>
  <c r="BK12" i="14"/>
  <c r="BD12" i="14"/>
  <c r="V12" i="14"/>
  <c r="B12" i="14"/>
  <c r="BY11" i="14"/>
  <c r="BX11" i="14"/>
  <c r="BT11" i="14"/>
  <c r="BS11" i="14"/>
  <c r="BL11" i="14"/>
  <c r="BK11" i="14"/>
  <c r="BD11" i="14"/>
  <c r="V11" i="14"/>
  <c r="B11" i="14"/>
  <c r="BY10" i="14"/>
  <c r="BX10" i="14"/>
  <c r="BT10" i="14"/>
  <c r="BS10" i="14"/>
  <c r="BL10" i="14"/>
  <c r="BK10" i="14"/>
  <c r="BD10" i="14"/>
  <c r="V10" i="14"/>
  <c r="B10" i="14"/>
  <c r="BY9" i="14"/>
  <c r="BX9" i="14"/>
  <c r="BT9" i="14"/>
  <c r="BS9" i="14"/>
  <c r="BL9" i="14"/>
  <c r="BK9" i="14"/>
  <c r="BD9" i="14"/>
  <c r="V9" i="14"/>
  <c r="B9" i="14"/>
  <c r="BY8" i="14"/>
  <c r="BX8" i="14"/>
  <c r="BT8" i="14"/>
  <c r="BS8" i="14"/>
  <c r="BL8" i="14"/>
  <c r="BK8" i="14"/>
  <c r="BD8" i="14"/>
  <c r="V8" i="14"/>
  <c r="B8" i="14"/>
  <c r="BY7" i="14"/>
  <c r="BX7" i="14"/>
  <c r="BT7" i="14"/>
  <c r="BS7" i="14"/>
  <c r="BL7" i="14"/>
  <c r="BK7" i="14"/>
  <c r="BD7" i="14"/>
  <c r="V7" i="14"/>
  <c r="B7" i="14"/>
  <c r="BY6" i="14"/>
  <c r="BX6" i="14"/>
  <c r="BT6" i="14"/>
  <c r="BS6" i="14"/>
  <c r="BL6" i="14"/>
  <c r="BK6" i="14"/>
  <c r="BD6" i="14"/>
  <c r="V6" i="14"/>
  <c r="B6" i="14"/>
  <c r="BY5" i="14"/>
  <c r="BX5" i="14"/>
  <c r="BT5" i="14"/>
  <c r="BS5" i="14"/>
  <c r="BL5" i="14"/>
  <c r="BK5" i="14"/>
  <c r="BD5" i="14"/>
  <c r="V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B4" i="14"/>
  <c r="AP3" i="14"/>
  <c r="BD2" i="14"/>
  <c r="V2" i="14"/>
  <c r="V1" i="14"/>
  <c r="BQ350" i="16"/>
  <c r="BQ349" i="16"/>
  <c r="BQ348" i="16"/>
  <c r="BQ347" i="16"/>
  <c r="BQ346" i="16"/>
  <c r="BQ345" i="16"/>
  <c r="BQ344" i="16"/>
  <c r="BQ343" i="16"/>
  <c r="BQ342" i="16"/>
  <c r="BQ341" i="16"/>
  <c r="BQ340" i="16"/>
  <c r="BQ339" i="16"/>
  <c r="BQ338" i="16"/>
  <c r="BQ337" i="16"/>
  <c r="BQ336" i="16"/>
  <c r="BQ335" i="16"/>
  <c r="BQ334" i="16"/>
  <c r="BQ333" i="16"/>
  <c r="BQ332" i="16"/>
  <c r="BQ331" i="16"/>
  <c r="BQ330" i="16"/>
  <c r="BQ329" i="16"/>
  <c r="BQ328" i="16"/>
  <c r="BQ327" i="16"/>
  <c r="BQ326" i="16"/>
  <c r="BQ325" i="16"/>
  <c r="BQ324" i="16"/>
  <c r="BQ323" i="16"/>
  <c r="BQ322" i="16"/>
  <c r="BQ321" i="16"/>
  <c r="BQ320" i="16"/>
  <c r="BQ319" i="16"/>
  <c r="BQ318" i="16"/>
  <c r="BQ317" i="16"/>
  <c r="BQ316" i="16"/>
  <c r="BQ315" i="16"/>
  <c r="BQ314" i="16"/>
  <c r="BQ313" i="16"/>
  <c r="BQ312" i="16"/>
  <c r="BQ311" i="16"/>
  <c r="BQ310" i="16"/>
  <c r="BQ309" i="16"/>
  <c r="BQ308" i="16"/>
  <c r="BQ307" i="16"/>
  <c r="BQ306" i="16"/>
  <c r="BQ305" i="16"/>
  <c r="BQ304" i="16"/>
  <c r="BQ303" i="16"/>
  <c r="BQ302" i="16"/>
  <c r="BQ301" i="16"/>
  <c r="BQ300" i="16"/>
  <c r="BQ299" i="16"/>
  <c r="BQ298" i="16"/>
  <c r="BQ297" i="16"/>
  <c r="BQ296" i="16"/>
  <c r="BQ295" i="16"/>
  <c r="BQ294" i="16"/>
  <c r="BQ293" i="16"/>
  <c r="BQ292" i="16"/>
  <c r="BQ291" i="16"/>
  <c r="BQ290" i="16"/>
  <c r="BQ289" i="16"/>
  <c r="BQ288" i="16"/>
  <c r="BQ287" i="16"/>
  <c r="BQ286" i="16"/>
  <c r="BQ285" i="16"/>
  <c r="BQ284" i="16"/>
  <c r="BQ283" i="16"/>
  <c r="BQ282" i="16"/>
  <c r="BQ281" i="16"/>
  <c r="BQ280" i="16"/>
  <c r="BQ279" i="16"/>
  <c r="BQ278" i="16"/>
  <c r="BQ277" i="16"/>
  <c r="BQ276" i="16"/>
  <c r="BQ275" i="16"/>
  <c r="BQ274" i="16"/>
  <c r="BQ273" i="16"/>
  <c r="BQ272" i="16"/>
  <c r="BQ271" i="16"/>
  <c r="BQ270" i="16"/>
  <c r="BQ269" i="16"/>
  <c r="BQ268" i="16"/>
  <c r="BQ267" i="16"/>
  <c r="BQ266" i="16"/>
  <c r="BQ265" i="16"/>
  <c r="BQ264" i="16"/>
  <c r="BQ263" i="16"/>
  <c r="BQ262" i="16"/>
  <c r="BQ261" i="16"/>
  <c r="BQ260" i="16"/>
  <c r="BQ259" i="16"/>
  <c r="BQ258" i="16"/>
  <c r="BQ257" i="16"/>
  <c r="BQ256" i="16"/>
  <c r="BQ255" i="16"/>
  <c r="BQ254" i="16"/>
  <c r="BQ253" i="16"/>
  <c r="BQ252" i="16"/>
  <c r="BQ251" i="16"/>
  <c r="BQ250" i="16"/>
  <c r="BQ249" i="16"/>
  <c r="BQ248" i="16"/>
  <c r="BQ247" i="16"/>
  <c r="BQ246" i="16"/>
  <c r="BQ245" i="16"/>
  <c r="BQ244" i="16"/>
  <c r="BQ243" i="16"/>
  <c r="BQ242" i="16"/>
  <c r="BQ241" i="16"/>
  <c r="BQ240" i="16"/>
  <c r="BQ239" i="16"/>
  <c r="BQ238" i="16"/>
  <c r="BQ237" i="16"/>
  <c r="BQ236" i="16"/>
  <c r="BQ235" i="16"/>
  <c r="BQ234" i="16"/>
  <c r="BQ233" i="16"/>
  <c r="BQ232" i="16"/>
  <c r="BQ231" i="16"/>
  <c r="BQ230" i="16"/>
  <c r="BQ229" i="16"/>
  <c r="BQ228" i="16"/>
  <c r="BQ227" i="16"/>
  <c r="BQ226" i="16"/>
  <c r="BQ225" i="16"/>
  <c r="BQ224" i="16"/>
  <c r="BQ223" i="16"/>
  <c r="BQ222" i="16"/>
  <c r="BQ221" i="16"/>
  <c r="BQ220" i="16"/>
  <c r="BQ219" i="16"/>
  <c r="BQ218" i="16"/>
  <c r="BQ217" i="16"/>
  <c r="BQ216" i="16"/>
  <c r="BQ215" i="16"/>
  <c r="BQ214" i="16"/>
  <c r="BQ213" i="16"/>
  <c r="BQ212" i="16"/>
  <c r="BQ211" i="16"/>
  <c r="BQ210" i="16"/>
  <c r="BQ209" i="16"/>
  <c r="BQ208" i="16"/>
  <c r="BQ207" i="16"/>
  <c r="BQ206" i="16"/>
  <c r="BQ205" i="16"/>
  <c r="AD205" i="16"/>
  <c r="AC205" i="16"/>
  <c r="BQ204" i="16"/>
  <c r="AD204" i="16"/>
  <c r="AC204" i="16"/>
  <c r="BQ203" i="16"/>
  <c r="AD203" i="16"/>
  <c r="AC203" i="16"/>
  <c r="BQ202" i="16"/>
  <c r="AD202" i="16"/>
  <c r="AC202" i="16"/>
  <c r="BQ201" i="16"/>
  <c r="AD201" i="16"/>
  <c r="AC201" i="16"/>
  <c r="BQ200" i="16"/>
  <c r="AD200" i="16"/>
  <c r="AC200" i="16"/>
  <c r="BQ199" i="16"/>
  <c r="AD199" i="16"/>
  <c r="AC199" i="16"/>
  <c r="BQ198" i="16"/>
  <c r="AD198" i="16"/>
  <c r="AC198" i="16"/>
  <c r="BQ197" i="16"/>
  <c r="AD197" i="16"/>
  <c r="AC197" i="16"/>
  <c r="BQ196" i="16"/>
  <c r="AD196" i="16"/>
  <c r="AC196" i="16"/>
  <c r="BQ195" i="16"/>
  <c r="AD195" i="16"/>
  <c r="AC195" i="16"/>
  <c r="BQ194" i="16"/>
  <c r="AD194" i="16"/>
  <c r="AC194" i="16"/>
  <c r="BQ193" i="16"/>
  <c r="AD193" i="16"/>
  <c r="AC193" i="16"/>
  <c r="BQ192" i="16"/>
  <c r="AD192" i="16"/>
  <c r="AC192" i="16"/>
  <c r="BQ191" i="16"/>
  <c r="AD191" i="16"/>
  <c r="AC191" i="16"/>
  <c r="L191" i="16"/>
  <c r="K191" i="16"/>
  <c r="J191" i="16"/>
  <c r="I191" i="16"/>
  <c r="H191" i="16"/>
  <c r="G191" i="16"/>
  <c r="F191" i="16"/>
  <c r="E191" i="16"/>
  <c r="D191" i="16"/>
  <c r="C191" i="16"/>
  <c r="B191" i="16"/>
  <c r="BQ190" i="16"/>
  <c r="AD190" i="16"/>
  <c r="AC190" i="16"/>
  <c r="L190" i="16"/>
  <c r="K190" i="16"/>
  <c r="J190" i="16"/>
  <c r="I190" i="16"/>
  <c r="H190" i="16"/>
  <c r="G190" i="16"/>
  <c r="F190" i="16"/>
  <c r="E190" i="16"/>
  <c r="D190" i="16"/>
  <c r="C190" i="16"/>
  <c r="B190" i="16"/>
  <c r="BQ189" i="16"/>
  <c r="AD189" i="16"/>
  <c r="AC189" i="16"/>
  <c r="L189" i="16"/>
  <c r="K189" i="16"/>
  <c r="J189" i="16"/>
  <c r="I189" i="16"/>
  <c r="H189" i="16"/>
  <c r="G189" i="16"/>
  <c r="F189" i="16"/>
  <c r="E189" i="16"/>
  <c r="D189" i="16"/>
  <c r="C189" i="16"/>
  <c r="B189" i="16"/>
  <c r="BQ188" i="16"/>
  <c r="AD188" i="16"/>
  <c r="AC188" i="16"/>
  <c r="L188" i="16"/>
  <c r="K188" i="16"/>
  <c r="J188" i="16"/>
  <c r="I188" i="16"/>
  <c r="H188" i="16"/>
  <c r="G188" i="16"/>
  <c r="F188" i="16"/>
  <c r="E188" i="16"/>
  <c r="D188" i="16"/>
  <c r="C188" i="16"/>
  <c r="B188" i="16"/>
  <c r="BQ187" i="16"/>
  <c r="AD187" i="16"/>
  <c r="AC187" i="16"/>
  <c r="L187" i="16"/>
  <c r="K187" i="16"/>
  <c r="J187" i="16"/>
  <c r="I187" i="16"/>
  <c r="H187" i="16"/>
  <c r="G187" i="16"/>
  <c r="F187" i="16"/>
  <c r="E187" i="16"/>
  <c r="D187" i="16"/>
  <c r="C187" i="16"/>
  <c r="B187" i="16"/>
  <c r="BQ186" i="16"/>
  <c r="AD186" i="16"/>
  <c r="AC186" i="16"/>
  <c r="L186" i="16"/>
  <c r="K186" i="16"/>
  <c r="J186" i="16"/>
  <c r="I186" i="16"/>
  <c r="H186" i="16"/>
  <c r="G186" i="16"/>
  <c r="F186" i="16"/>
  <c r="E186" i="16"/>
  <c r="D186" i="16"/>
  <c r="C186" i="16"/>
  <c r="B186" i="16"/>
  <c r="BQ185" i="16"/>
  <c r="AD185" i="16"/>
  <c r="AC185" i="16"/>
  <c r="L185" i="16"/>
  <c r="K185" i="16"/>
  <c r="J185" i="16"/>
  <c r="I185" i="16"/>
  <c r="H185" i="16"/>
  <c r="G185" i="16"/>
  <c r="F185" i="16"/>
  <c r="E185" i="16"/>
  <c r="D185" i="16"/>
  <c r="C185" i="16"/>
  <c r="B185" i="16"/>
  <c r="BQ184" i="16"/>
  <c r="AD184" i="16"/>
  <c r="AC184" i="16"/>
  <c r="L184" i="16"/>
  <c r="K184" i="16"/>
  <c r="J184" i="16"/>
  <c r="I184" i="16"/>
  <c r="H184" i="16"/>
  <c r="G184" i="16"/>
  <c r="F184" i="16"/>
  <c r="E184" i="16"/>
  <c r="D184" i="16"/>
  <c r="C184" i="16"/>
  <c r="B184" i="16"/>
  <c r="BQ183" i="16"/>
  <c r="AD183" i="16"/>
  <c r="AC183" i="16"/>
  <c r="L183" i="16"/>
  <c r="K183" i="16"/>
  <c r="J183" i="16"/>
  <c r="I183" i="16"/>
  <c r="H183" i="16"/>
  <c r="G183" i="16"/>
  <c r="F183" i="16"/>
  <c r="E183" i="16"/>
  <c r="D183" i="16"/>
  <c r="C183" i="16"/>
  <c r="B183" i="16"/>
  <c r="BQ182" i="16"/>
  <c r="AD182" i="16"/>
  <c r="AC182" i="16"/>
  <c r="L182" i="16"/>
  <c r="K182" i="16"/>
  <c r="J182" i="16"/>
  <c r="I182" i="16"/>
  <c r="H182" i="16"/>
  <c r="G182" i="16"/>
  <c r="F182" i="16"/>
  <c r="E182" i="16"/>
  <c r="D182" i="16"/>
  <c r="C182" i="16"/>
  <c r="B182" i="16"/>
  <c r="BQ181" i="16"/>
  <c r="AD181" i="16"/>
  <c r="AC181" i="16"/>
  <c r="L181" i="16"/>
  <c r="K181" i="16"/>
  <c r="J181" i="16"/>
  <c r="I181" i="16"/>
  <c r="H181" i="16"/>
  <c r="G181" i="16"/>
  <c r="F181" i="16"/>
  <c r="E181" i="16"/>
  <c r="D181" i="16"/>
  <c r="C181" i="16"/>
  <c r="B181" i="16"/>
  <c r="BQ180" i="16"/>
  <c r="AD180" i="16"/>
  <c r="AC180" i="16"/>
  <c r="L180" i="16"/>
  <c r="K180" i="16"/>
  <c r="J180" i="16"/>
  <c r="I180" i="16"/>
  <c r="H180" i="16"/>
  <c r="G180" i="16"/>
  <c r="F180" i="16"/>
  <c r="E180" i="16"/>
  <c r="D180" i="16"/>
  <c r="C180" i="16"/>
  <c r="B180" i="16"/>
  <c r="BQ179" i="16"/>
  <c r="AD179" i="16"/>
  <c r="AC179" i="16"/>
  <c r="L179" i="16"/>
  <c r="K179" i="16"/>
  <c r="J179" i="16"/>
  <c r="I179" i="16"/>
  <c r="H179" i="16"/>
  <c r="G179" i="16"/>
  <c r="F179" i="16"/>
  <c r="E179" i="16"/>
  <c r="D179" i="16"/>
  <c r="C179" i="16"/>
  <c r="B179" i="16"/>
  <c r="BQ178" i="16"/>
  <c r="AD178" i="16"/>
  <c r="AC178" i="16"/>
  <c r="L178" i="16"/>
  <c r="K178" i="16"/>
  <c r="J178" i="16"/>
  <c r="I178" i="16"/>
  <c r="H178" i="16"/>
  <c r="G178" i="16"/>
  <c r="F178" i="16"/>
  <c r="E178" i="16"/>
  <c r="D178" i="16"/>
  <c r="C178" i="16"/>
  <c r="B178" i="16"/>
  <c r="BQ177" i="16"/>
  <c r="AD177" i="16"/>
  <c r="AC177" i="16"/>
  <c r="L177" i="16"/>
  <c r="K177" i="16"/>
  <c r="J177" i="16"/>
  <c r="I177" i="16"/>
  <c r="H177" i="16"/>
  <c r="G177" i="16"/>
  <c r="F177" i="16"/>
  <c r="E177" i="16"/>
  <c r="D177" i="16"/>
  <c r="C177" i="16"/>
  <c r="B177" i="16"/>
  <c r="BQ176" i="16"/>
  <c r="AD176" i="16"/>
  <c r="AC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BQ175" i="16"/>
  <c r="AD175" i="16"/>
  <c r="AC175" i="16"/>
  <c r="M175" i="16"/>
  <c r="L175" i="16"/>
  <c r="K175" i="16"/>
  <c r="J175" i="16"/>
  <c r="I175" i="16"/>
  <c r="H175" i="16"/>
  <c r="G175" i="16"/>
  <c r="F175" i="16"/>
  <c r="E175" i="16"/>
  <c r="D175" i="16"/>
  <c r="B175" i="16"/>
  <c r="BQ174" i="16"/>
  <c r="AD174" i="16"/>
  <c r="AC174" i="16"/>
  <c r="J174" i="16"/>
  <c r="I174" i="16"/>
  <c r="H174" i="16"/>
  <c r="G174" i="16"/>
  <c r="F174" i="16"/>
  <c r="E174" i="16"/>
  <c r="D174" i="16"/>
  <c r="C174" i="16"/>
  <c r="BQ173" i="16"/>
  <c r="AD173" i="16"/>
  <c r="AC173" i="16"/>
  <c r="J173" i="16"/>
  <c r="I173" i="16"/>
  <c r="H173" i="16"/>
  <c r="G173" i="16"/>
  <c r="F173" i="16"/>
  <c r="E173" i="16"/>
  <c r="D173" i="16"/>
  <c r="C173" i="16"/>
  <c r="BQ172" i="16"/>
  <c r="AD172" i="16"/>
  <c r="AC172" i="16"/>
  <c r="J172" i="16"/>
  <c r="I172" i="16"/>
  <c r="H172" i="16"/>
  <c r="G172" i="16"/>
  <c r="F172" i="16"/>
  <c r="E172" i="16"/>
  <c r="D172" i="16"/>
  <c r="C172" i="16"/>
  <c r="BQ171" i="16"/>
  <c r="AD171" i="16"/>
  <c r="AC171" i="16"/>
  <c r="J171" i="16"/>
  <c r="I171" i="16"/>
  <c r="H171" i="16"/>
  <c r="G171" i="16"/>
  <c r="F171" i="16"/>
  <c r="E171" i="16"/>
  <c r="D171" i="16"/>
  <c r="C171" i="16"/>
  <c r="BQ170" i="16"/>
  <c r="AD170" i="16"/>
  <c r="AC170" i="16"/>
  <c r="J170" i="16"/>
  <c r="I170" i="16"/>
  <c r="H170" i="16"/>
  <c r="G170" i="16"/>
  <c r="F170" i="16"/>
  <c r="E170" i="16"/>
  <c r="D170" i="16"/>
  <c r="C170" i="16"/>
  <c r="BQ169" i="16"/>
  <c r="AD169" i="16"/>
  <c r="AC169" i="16"/>
  <c r="J169" i="16"/>
  <c r="I169" i="16"/>
  <c r="H169" i="16"/>
  <c r="G169" i="16"/>
  <c r="F169" i="16"/>
  <c r="E169" i="16"/>
  <c r="D169" i="16"/>
  <c r="C169" i="16"/>
  <c r="BQ168" i="16"/>
  <c r="AD168" i="16"/>
  <c r="AC168" i="16"/>
  <c r="J168" i="16"/>
  <c r="I168" i="16"/>
  <c r="H168" i="16"/>
  <c r="G168" i="16"/>
  <c r="F168" i="16"/>
  <c r="E168" i="16"/>
  <c r="D168" i="16"/>
  <c r="C168" i="16"/>
  <c r="BQ167" i="16"/>
  <c r="AD167" i="16"/>
  <c r="AC167" i="16"/>
  <c r="J167" i="16"/>
  <c r="I167" i="16"/>
  <c r="H167" i="16"/>
  <c r="G167" i="16"/>
  <c r="F167" i="16"/>
  <c r="E167" i="16"/>
  <c r="D167" i="16"/>
  <c r="C167" i="16"/>
  <c r="BQ166" i="16"/>
  <c r="AD166" i="16"/>
  <c r="AC166" i="16"/>
  <c r="J166" i="16"/>
  <c r="I166" i="16"/>
  <c r="H166" i="16"/>
  <c r="G166" i="16"/>
  <c r="F166" i="16"/>
  <c r="E166" i="16"/>
  <c r="D166" i="16"/>
  <c r="C166" i="16"/>
  <c r="BQ165" i="16"/>
  <c r="AD165" i="16"/>
  <c r="AC165" i="16"/>
  <c r="BQ164" i="16"/>
  <c r="AD164" i="16"/>
  <c r="AC164" i="16"/>
  <c r="BQ163" i="16"/>
  <c r="AD163" i="16"/>
  <c r="AC163" i="16"/>
  <c r="BQ162" i="16"/>
  <c r="AD162" i="16"/>
  <c r="AC162" i="16"/>
  <c r="BQ161" i="16"/>
  <c r="AD161" i="16"/>
  <c r="AC161" i="16"/>
  <c r="BQ160" i="16"/>
  <c r="AD160" i="16"/>
  <c r="AC160" i="16"/>
  <c r="BQ159" i="16"/>
  <c r="AD159" i="16"/>
  <c r="AC159" i="16"/>
  <c r="BQ158" i="16"/>
  <c r="AD158" i="16"/>
  <c r="AC158" i="16"/>
  <c r="BQ157" i="16"/>
  <c r="AD157" i="16"/>
  <c r="AC157" i="16"/>
  <c r="BQ156" i="16"/>
  <c r="AD156" i="16"/>
  <c r="AC156" i="16"/>
  <c r="BQ155" i="16"/>
  <c r="AD155" i="16"/>
  <c r="AC155" i="16"/>
  <c r="BQ154" i="16"/>
  <c r="AD154" i="16"/>
  <c r="AC154" i="16"/>
  <c r="BQ153" i="16"/>
  <c r="AD153" i="16"/>
  <c r="AC153" i="16"/>
  <c r="BQ152" i="16"/>
  <c r="AD152" i="16"/>
  <c r="AC152" i="16"/>
  <c r="BQ151" i="16"/>
  <c r="AD151" i="16"/>
  <c r="AC151" i="16"/>
  <c r="BQ150" i="16"/>
  <c r="AD150" i="16"/>
  <c r="AC150" i="16"/>
  <c r="BQ149" i="16"/>
  <c r="AD149" i="16"/>
  <c r="AC149" i="16"/>
  <c r="BQ148" i="16"/>
  <c r="AD148" i="16"/>
  <c r="AC148" i="16"/>
  <c r="BQ147" i="16"/>
  <c r="AD147" i="16"/>
  <c r="AC147" i="16"/>
  <c r="BQ146" i="16"/>
  <c r="AD146" i="16"/>
  <c r="AC146" i="16"/>
  <c r="BQ145" i="16"/>
  <c r="AD145" i="16"/>
  <c r="AC145" i="16"/>
  <c r="BQ144" i="16"/>
  <c r="AD144" i="16"/>
  <c r="AC144" i="16"/>
  <c r="BQ143" i="16"/>
  <c r="AD143" i="16"/>
  <c r="AC143" i="16"/>
  <c r="BQ142" i="16"/>
  <c r="AD142" i="16"/>
  <c r="AC142" i="16"/>
  <c r="BQ141" i="16"/>
  <c r="AD141" i="16"/>
  <c r="AC141" i="16"/>
  <c r="BQ140" i="16"/>
  <c r="AD140" i="16"/>
  <c r="AC140" i="16"/>
  <c r="BQ139" i="16"/>
  <c r="AD139" i="16"/>
  <c r="AC139" i="16"/>
  <c r="BQ138" i="16"/>
  <c r="AD138" i="16"/>
  <c r="AC138" i="16"/>
  <c r="BQ137" i="16"/>
  <c r="AD137" i="16"/>
  <c r="AC137" i="16"/>
  <c r="BQ136" i="16"/>
  <c r="AD136" i="16"/>
  <c r="AC136" i="16"/>
  <c r="BQ135" i="16"/>
  <c r="AD135" i="16"/>
  <c r="AC135" i="16"/>
  <c r="BQ134" i="16"/>
  <c r="AD134" i="16"/>
  <c r="AC134" i="16"/>
  <c r="BQ133" i="16"/>
  <c r="AD133" i="16"/>
  <c r="AC133" i="16"/>
  <c r="BQ132" i="16"/>
  <c r="AD132" i="16"/>
  <c r="AC132" i="16"/>
  <c r="BQ131" i="16"/>
  <c r="AD131" i="16"/>
  <c r="AC131" i="16"/>
  <c r="BQ130" i="16"/>
  <c r="AD130" i="16"/>
  <c r="AC130" i="16"/>
  <c r="BQ129" i="16"/>
  <c r="AD129" i="16"/>
  <c r="AC129" i="16"/>
  <c r="BQ128" i="16"/>
  <c r="AD128" i="16"/>
  <c r="AC128" i="16"/>
  <c r="BQ127" i="16"/>
  <c r="AD127" i="16"/>
  <c r="AC127" i="16"/>
  <c r="BQ126" i="16"/>
  <c r="AD126" i="16"/>
  <c r="AC126" i="16"/>
  <c r="BQ125" i="16"/>
  <c r="AD125" i="16"/>
  <c r="AC125" i="16"/>
  <c r="BQ124" i="16"/>
  <c r="AD124" i="16"/>
  <c r="AC124" i="16"/>
  <c r="BQ123" i="16"/>
  <c r="AD123" i="16"/>
  <c r="AC123" i="16"/>
  <c r="BQ122" i="16"/>
  <c r="AD122" i="16"/>
  <c r="AC122" i="16"/>
  <c r="BQ121" i="16"/>
  <c r="AD121" i="16"/>
  <c r="AC121" i="16"/>
  <c r="BQ120" i="16"/>
  <c r="AD120" i="16"/>
  <c r="AC120" i="16"/>
  <c r="BQ119" i="16"/>
  <c r="AD119" i="16"/>
  <c r="AC119" i="16"/>
  <c r="BQ118" i="16"/>
  <c r="AD118" i="16"/>
  <c r="AC118" i="16"/>
  <c r="BQ117" i="16"/>
  <c r="AD117" i="16"/>
  <c r="AC117" i="16"/>
  <c r="BQ116" i="16"/>
  <c r="AD116" i="16"/>
  <c r="AC116" i="16"/>
  <c r="BQ115" i="16"/>
  <c r="AD115" i="16"/>
  <c r="AC115" i="16"/>
  <c r="BQ114" i="16"/>
  <c r="AD114" i="16"/>
  <c r="AC114" i="16"/>
  <c r="BQ113" i="16"/>
  <c r="AD113" i="16"/>
  <c r="AC113" i="16"/>
  <c r="BQ112" i="16"/>
  <c r="AD112" i="16"/>
  <c r="AC112" i="16"/>
  <c r="BQ111" i="16"/>
  <c r="AD111" i="16"/>
  <c r="AC111" i="16"/>
  <c r="BQ110" i="16"/>
  <c r="AD110" i="16"/>
  <c r="AC110" i="16"/>
  <c r="BQ109" i="16"/>
  <c r="AD109" i="16"/>
  <c r="AC109" i="16"/>
  <c r="BQ108" i="16"/>
  <c r="AD108" i="16"/>
  <c r="AC108" i="16"/>
  <c r="BQ107" i="16"/>
  <c r="AD107" i="16"/>
  <c r="AC107" i="16"/>
  <c r="BQ106" i="16"/>
  <c r="AD106" i="16"/>
  <c r="AC106" i="16"/>
  <c r="BQ105" i="16"/>
  <c r="AD105" i="16"/>
  <c r="AC105" i="16"/>
  <c r="BQ104" i="16"/>
  <c r="AD104" i="16"/>
  <c r="AC104" i="16"/>
  <c r="BQ103" i="16"/>
  <c r="AD103" i="16"/>
  <c r="AC103" i="16"/>
  <c r="BQ102" i="16"/>
  <c r="AD102" i="16"/>
  <c r="AC102" i="16"/>
  <c r="BQ101" i="16"/>
  <c r="AD101" i="16"/>
  <c r="AC101" i="16"/>
  <c r="BQ100" i="16"/>
  <c r="AD100" i="16"/>
  <c r="AC100" i="16"/>
  <c r="BQ99" i="16"/>
  <c r="AD99" i="16"/>
  <c r="AC99" i="16"/>
  <c r="BQ98" i="16"/>
  <c r="AD98" i="16"/>
  <c r="AC98" i="16"/>
  <c r="BQ97" i="16"/>
  <c r="AD97" i="16"/>
  <c r="AC97" i="16"/>
  <c r="BQ96" i="16"/>
  <c r="AD96" i="16"/>
  <c r="AC96" i="16"/>
  <c r="BQ95" i="16"/>
  <c r="AD95" i="16"/>
  <c r="AC95" i="16"/>
  <c r="BQ94" i="16"/>
  <c r="AD94" i="16"/>
  <c r="AC94" i="16"/>
  <c r="BQ93" i="16"/>
  <c r="AD93" i="16"/>
  <c r="AC93" i="16"/>
  <c r="BQ92" i="16"/>
  <c r="AD92" i="16"/>
  <c r="AC92" i="16"/>
  <c r="BQ91" i="16"/>
  <c r="AD91" i="16"/>
  <c r="AC91" i="16"/>
  <c r="BQ90" i="16"/>
  <c r="AD90" i="16"/>
  <c r="AC90" i="16"/>
  <c r="BQ89" i="16"/>
  <c r="AD89" i="16"/>
  <c r="AC89" i="16"/>
  <c r="BQ88" i="16"/>
  <c r="AD88" i="16"/>
  <c r="AC88" i="16"/>
  <c r="BQ87" i="16"/>
  <c r="AD87" i="16"/>
  <c r="AC87" i="16"/>
  <c r="BQ86" i="16"/>
  <c r="AD86" i="16"/>
  <c r="AC86" i="16"/>
  <c r="BQ85" i="16"/>
  <c r="AD85" i="16"/>
  <c r="AC85" i="16"/>
  <c r="BQ84" i="16"/>
  <c r="AD84" i="16"/>
  <c r="AC84" i="16"/>
  <c r="BQ83" i="16"/>
  <c r="AD83" i="16"/>
  <c r="AC83" i="16"/>
  <c r="BQ82" i="16"/>
  <c r="AD82" i="16"/>
  <c r="AC82" i="16"/>
  <c r="BQ81" i="16"/>
  <c r="AD81" i="16"/>
  <c r="AC81" i="16"/>
  <c r="BQ80" i="16"/>
  <c r="AD80" i="16"/>
  <c r="AC80" i="16"/>
  <c r="BQ79" i="16"/>
  <c r="AD79" i="16"/>
  <c r="AC79" i="16"/>
  <c r="BQ78" i="16"/>
  <c r="AD78" i="16"/>
  <c r="AC78" i="16"/>
  <c r="BQ77" i="16"/>
  <c r="AD77" i="16"/>
  <c r="AC77" i="16"/>
  <c r="BQ76" i="16"/>
  <c r="AD76" i="16"/>
  <c r="AC76" i="16"/>
  <c r="BQ75" i="16"/>
  <c r="AD75" i="16"/>
  <c r="AC75" i="16"/>
  <c r="BQ74" i="16"/>
  <c r="AD74" i="16"/>
  <c r="AC74" i="16"/>
  <c r="BQ73" i="16"/>
  <c r="AD73" i="16"/>
  <c r="AC73" i="16"/>
  <c r="L73" i="16"/>
  <c r="K73" i="16"/>
  <c r="J73" i="16"/>
  <c r="I73" i="16"/>
  <c r="H73" i="16"/>
  <c r="G73" i="16"/>
  <c r="F73" i="16"/>
  <c r="E73" i="16"/>
  <c r="D73" i="16"/>
  <c r="C73" i="16"/>
  <c r="BQ72" i="16"/>
  <c r="AD72" i="16"/>
  <c r="AC72" i="16"/>
  <c r="L72" i="16"/>
  <c r="K72" i="16"/>
  <c r="J72" i="16"/>
  <c r="I72" i="16"/>
  <c r="H72" i="16"/>
  <c r="G72" i="16"/>
  <c r="F72" i="16"/>
  <c r="E72" i="16"/>
  <c r="D72" i="16"/>
  <c r="C72" i="16"/>
  <c r="BQ71" i="16"/>
  <c r="AD71" i="16"/>
  <c r="AC71" i="16"/>
  <c r="L71" i="16"/>
  <c r="K71" i="16"/>
  <c r="J71" i="16"/>
  <c r="I71" i="16"/>
  <c r="H71" i="16"/>
  <c r="G71" i="16"/>
  <c r="F71" i="16"/>
  <c r="E71" i="16"/>
  <c r="D71" i="16"/>
  <c r="C71" i="16"/>
  <c r="BQ70" i="16"/>
  <c r="AD70" i="16"/>
  <c r="AC70" i="16"/>
  <c r="L70" i="16"/>
  <c r="K70" i="16"/>
  <c r="J70" i="16"/>
  <c r="I70" i="16"/>
  <c r="H70" i="16"/>
  <c r="G70" i="16"/>
  <c r="F70" i="16"/>
  <c r="E70" i="16"/>
  <c r="D70" i="16"/>
  <c r="C70" i="16"/>
  <c r="BQ69" i="16"/>
  <c r="AD69" i="16"/>
  <c r="AC69" i="16"/>
  <c r="L69" i="16"/>
  <c r="K69" i="16"/>
  <c r="J69" i="16"/>
  <c r="I69" i="16"/>
  <c r="H69" i="16"/>
  <c r="G69" i="16"/>
  <c r="F69" i="16"/>
  <c r="E69" i="16"/>
  <c r="D69" i="16"/>
  <c r="C69" i="16"/>
  <c r="BQ68" i="16"/>
  <c r="AD68" i="16"/>
  <c r="AC68" i="16"/>
  <c r="L68" i="16"/>
  <c r="K68" i="16"/>
  <c r="J68" i="16"/>
  <c r="I68" i="16"/>
  <c r="H68" i="16"/>
  <c r="G68" i="16"/>
  <c r="F68" i="16"/>
  <c r="E68" i="16"/>
  <c r="D68" i="16"/>
  <c r="C68" i="16"/>
  <c r="BQ67" i="16"/>
  <c r="AD67" i="16"/>
  <c r="AC67" i="16"/>
  <c r="L67" i="16"/>
  <c r="K67" i="16"/>
  <c r="J67" i="16"/>
  <c r="I67" i="16"/>
  <c r="H67" i="16"/>
  <c r="G67" i="16"/>
  <c r="F67" i="16"/>
  <c r="E67" i="16"/>
  <c r="D67" i="16"/>
  <c r="C67" i="16"/>
  <c r="BQ66" i="16"/>
  <c r="AD66" i="16"/>
  <c r="AC66" i="16"/>
  <c r="L66" i="16"/>
  <c r="K66" i="16"/>
  <c r="J66" i="16"/>
  <c r="I66" i="16"/>
  <c r="H66" i="16"/>
  <c r="G66" i="16"/>
  <c r="F66" i="16"/>
  <c r="E66" i="16"/>
  <c r="D66" i="16"/>
  <c r="C66" i="16"/>
  <c r="BQ65" i="16"/>
  <c r="AD65" i="16"/>
  <c r="AC65" i="16"/>
  <c r="L65" i="16"/>
  <c r="K65" i="16"/>
  <c r="J65" i="16"/>
  <c r="I65" i="16"/>
  <c r="H65" i="16"/>
  <c r="G65" i="16"/>
  <c r="F65" i="16"/>
  <c r="E65" i="16"/>
  <c r="D65" i="16"/>
  <c r="C65" i="16"/>
  <c r="BQ64" i="16"/>
  <c r="AD64" i="16"/>
  <c r="AC64" i="16"/>
  <c r="L64" i="16"/>
  <c r="K64" i="16"/>
  <c r="J64" i="16"/>
  <c r="I64" i="16"/>
  <c r="H64" i="16"/>
  <c r="G64" i="16"/>
  <c r="F64" i="16"/>
  <c r="E64" i="16"/>
  <c r="D64" i="16"/>
  <c r="C64" i="16"/>
  <c r="BQ63" i="16"/>
  <c r="AD63" i="16"/>
  <c r="AC63" i="16"/>
  <c r="L63" i="16"/>
  <c r="K63" i="16"/>
  <c r="J63" i="16"/>
  <c r="I63" i="16"/>
  <c r="H63" i="16"/>
  <c r="G63" i="16"/>
  <c r="F63" i="16"/>
  <c r="E63" i="16"/>
  <c r="D63" i="16"/>
  <c r="C63" i="16"/>
  <c r="BQ62" i="16"/>
  <c r="AD62" i="16"/>
  <c r="AC62" i="16"/>
  <c r="L62" i="16"/>
  <c r="K62" i="16"/>
  <c r="J62" i="16"/>
  <c r="I62" i="16"/>
  <c r="H62" i="16"/>
  <c r="G62" i="16"/>
  <c r="F62" i="16"/>
  <c r="E62" i="16"/>
  <c r="D62" i="16"/>
  <c r="C62" i="16"/>
  <c r="BQ61" i="16"/>
  <c r="AD61" i="16"/>
  <c r="AC61" i="16"/>
  <c r="L61" i="16"/>
  <c r="K61" i="16"/>
  <c r="J61" i="16"/>
  <c r="I61" i="16"/>
  <c r="H61" i="16"/>
  <c r="G61" i="16"/>
  <c r="F61" i="16"/>
  <c r="E61" i="16"/>
  <c r="D61" i="16"/>
  <c r="C61" i="16"/>
  <c r="BQ60" i="16"/>
  <c r="AD60" i="16"/>
  <c r="AC60" i="16"/>
  <c r="L60" i="16"/>
  <c r="K60" i="16"/>
  <c r="J60" i="16"/>
  <c r="I60" i="16"/>
  <c r="H60" i="16"/>
  <c r="G60" i="16"/>
  <c r="F60" i="16"/>
  <c r="E60" i="16"/>
  <c r="D60" i="16"/>
  <c r="C60" i="16"/>
  <c r="BQ59" i="16"/>
  <c r="AD59" i="16"/>
  <c r="AC59" i="16"/>
  <c r="L59" i="16"/>
  <c r="K59" i="16"/>
  <c r="J59" i="16"/>
  <c r="I59" i="16"/>
  <c r="H59" i="16"/>
  <c r="G59" i="16"/>
  <c r="F59" i="16"/>
  <c r="E59" i="16"/>
  <c r="D59" i="16"/>
  <c r="C59" i="16"/>
  <c r="BQ58" i="16"/>
  <c r="AD58" i="16"/>
  <c r="AC58" i="16"/>
  <c r="BQ57" i="16"/>
  <c r="AD57" i="16"/>
  <c r="AC57" i="16"/>
  <c r="BQ56" i="16"/>
  <c r="AD56" i="16"/>
  <c r="AC56" i="16"/>
  <c r="L56" i="16"/>
  <c r="K56" i="16"/>
  <c r="J56" i="16"/>
  <c r="I56" i="16"/>
  <c r="H56" i="16"/>
  <c r="G56" i="16"/>
  <c r="F56" i="16"/>
  <c r="E56" i="16"/>
  <c r="D56" i="16"/>
  <c r="C56" i="16"/>
  <c r="BQ55" i="16"/>
  <c r="AZ55" i="16"/>
  <c r="AD55" i="16"/>
  <c r="AC55" i="16"/>
  <c r="L55" i="16"/>
  <c r="K55" i="16"/>
  <c r="J55" i="16"/>
  <c r="I55" i="16"/>
  <c r="H55" i="16"/>
  <c r="G55" i="16"/>
  <c r="F55" i="16"/>
  <c r="E55" i="16"/>
  <c r="D55" i="16"/>
  <c r="C55" i="16"/>
  <c r="BQ54" i="16"/>
  <c r="BA54" i="16"/>
  <c r="AZ54" i="16"/>
  <c r="AD54" i="16"/>
  <c r="AC54" i="16"/>
  <c r="L54" i="16"/>
  <c r="K54" i="16"/>
  <c r="J54" i="16"/>
  <c r="I54" i="16"/>
  <c r="H54" i="16"/>
  <c r="G54" i="16"/>
  <c r="F54" i="16"/>
  <c r="E54" i="16"/>
  <c r="D54" i="16"/>
  <c r="C54" i="16"/>
  <c r="BQ53" i="16"/>
  <c r="BA53" i="16"/>
  <c r="AZ53" i="16"/>
  <c r="AD53" i="16"/>
  <c r="AC53" i="16"/>
  <c r="L53" i="16"/>
  <c r="K53" i="16"/>
  <c r="J53" i="16"/>
  <c r="I53" i="16"/>
  <c r="H53" i="16"/>
  <c r="G53" i="16"/>
  <c r="F53" i="16"/>
  <c r="E53" i="16"/>
  <c r="D53" i="16"/>
  <c r="C53" i="16"/>
  <c r="BQ52" i="16"/>
  <c r="BA52" i="16"/>
  <c r="AZ52" i="16"/>
  <c r="AD52" i="16"/>
  <c r="AC52" i="16"/>
  <c r="L52" i="16"/>
  <c r="K52" i="16"/>
  <c r="J52" i="16"/>
  <c r="I52" i="16"/>
  <c r="H52" i="16"/>
  <c r="G52" i="16"/>
  <c r="F52" i="16"/>
  <c r="E52" i="16"/>
  <c r="D52" i="16"/>
  <c r="C52" i="16"/>
  <c r="BQ51" i="16"/>
  <c r="BA51" i="16"/>
  <c r="AZ51" i="16"/>
  <c r="AD51" i="16"/>
  <c r="AC51" i="16"/>
  <c r="L51" i="16"/>
  <c r="K51" i="16"/>
  <c r="J51" i="16"/>
  <c r="I51" i="16"/>
  <c r="H51" i="16"/>
  <c r="G51" i="16"/>
  <c r="F51" i="16"/>
  <c r="E51" i="16"/>
  <c r="D51" i="16"/>
  <c r="C51" i="16"/>
  <c r="BQ50" i="16"/>
  <c r="BA50" i="16"/>
  <c r="AZ50" i="16"/>
  <c r="AD50" i="16"/>
  <c r="AC50" i="16"/>
  <c r="L50" i="16"/>
  <c r="K50" i="16"/>
  <c r="J50" i="16"/>
  <c r="I50" i="16"/>
  <c r="H50" i="16"/>
  <c r="G50" i="16"/>
  <c r="F50" i="16"/>
  <c r="E50" i="16"/>
  <c r="D50" i="16"/>
  <c r="C50" i="16"/>
  <c r="BQ49" i="16"/>
  <c r="BA49" i="16"/>
  <c r="AZ49" i="16"/>
  <c r="AD49" i="16"/>
  <c r="AC49" i="16"/>
  <c r="L49" i="16"/>
  <c r="K49" i="16"/>
  <c r="J49" i="16"/>
  <c r="I49" i="16"/>
  <c r="H49" i="16"/>
  <c r="G49" i="16"/>
  <c r="F49" i="16"/>
  <c r="E49" i="16"/>
  <c r="D49" i="16"/>
  <c r="C49" i="16"/>
  <c r="BQ48" i="16"/>
  <c r="BA48" i="16"/>
  <c r="AZ48" i="16"/>
  <c r="AD48" i="16"/>
  <c r="AC48" i="16"/>
  <c r="L48" i="16"/>
  <c r="K48" i="16"/>
  <c r="J48" i="16"/>
  <c r="I48" i="16"/>
  <c r="H48" i="16"/>
  <c r="G48" i="16"/>
  <c r="F48" i="16"/>
  <c r="E48" i="16"/>
  <c r="D48" i="16"/>
  <c r="C48" i="16"/>
  <c r="BQ47" i="16"/>
  <c r="BA47" i="16"/>
  <c r="AZ47" i="16"/>
  <c r="AD47" i="16"/>
  <c r="AC47" i="16"/>
  <c r="L47" i="16"/>
  <c r="K47" i="16"/>
  <c r="J47" i="16"/>
  <c r="I47" i="16"/>
  <c r="H47" i="16"/>
  <c r="G47" i="16"/>
  <c r="F47" i="16"/>
  <c r="E47" i="16"/>
  <c r="D47" i="16"/>
  <c r="C47" i="16"/>
  <c r="BQ46" i="16"/>
  <c r="BA46" i="16"/>
  <c r="AZ46" i="16"/>
  <c r="AD46" i="16"/>
  <c r="AC46" i="16"/>
  <c r="L46" i="16"/>
  <c r="K46" i="16"/>
  <c r="J46" i="16"/>
  <c r="I46" i="16"/>
  <c r="H46" i="16"/>
  <c r="G46" i="16"/>
  <c r="F46" i="16"/>
  <c r="E46" i="16"/>
  <c r="D46" i="16"/>
  <c r="C46" i="16"/>
  <c r="BQ45" i="16"/>
  <c r="BA45" i="16"/>
  <c r="AZ45" i="16"/>
  <c r="AD45" i="16"/>
  <c r="AC45" i="16"/>
  <c r="L45" i="16"/>
  <c r="K45" i="16"/>
  <c r="J45" i="16"/>
  <c r="I45" i="16"/>
  <c r="H45" i="16"/>
  <c r="G45" i="16"/>
  <c r="F45" i="16"/>
  <c r="E45" i="16"/>
  <c r="D45" i="16"/>
  <c r="C45" i="16"/>
  <c r="BQ44" i="16"/>
  <c r="BA44" i="16"/>
  <c r="AZ44" i="16"/>
  <c r="AD44" i="16"/>
  <c r="AC44" i="16"/>
  <c r="L44" i="16"/>
  <c r="K44" i="16"/>
  <c r="J44" i="16"/>
  <c r="I44" i="16"/>
  <c r="H44" i="16"/>
  <c r="G44" i="16"/>
  <c r="F44" i="16"/>
  <c r="E44" i="16"/>
  <c r="D44" i="16"/>
  <c r="C44" i="16"/>
  <c r="BQ43" i="16"/>
  <c r="BA43" i="16"/>
  <c r="AZ43" i="16"/>
  <c r="AD43" i="16"/>
  <c r="AC43" i="16"/>
  <c r="L43" i="16"/>
  <c r="K43" i="16"/>
  <c r="J43" i="16"/>
  <c r="I43" i="16"/>
  <c r="H43" i="16"/>
  <c r="G43" i="16"/>
  <c r="F43" i="16"/>
  <c r="E43" i="16"/>
  <c r="D43" i="16"/>
  <c r="C43" i="16"/>
  <c r="BQ42" i="16"/>
  <c r="AZ42" i="16"/>
  <c r="AD42" i="16"/>
  <c r="AC42" i="16"/>
  <c r="L42" i="16"/>
  <c r="K42" i="16"/>
  <c r="J42" i="16"/>
  <c r="I42" i="16"/>
  <c r="H42" i="16"/>
  <c r="G42" i="16"/>
  <c r="F42" i="16"/>
  <c r="E42" i="16"/>
  <c r="D42" i="16"/>
  <c r="C42" i="16"/>
  <c r="BQ41" i="16"/>
  <c r="AZ41" i="16"/>
  <c r="AD41" i="16"/>
  <c r="AC41" i="16"/>
  <c r="J41" i="16"/>
  <c r="I41" i="16"/>
  <c r="H41" i="16"/>
  <c r="G41" i="16"/>
  <c r="F41" i="16"/>
  <c r="E41" i="16"/>
  <c r="D41" i="16"/>
  <c r="C41" i="16"/>
  <c r="BQ40" i="16"/>
  <c r="AZ40" i="16"/>
  <c r="AD40" i="16"/>
  <c r="AC40" i="16"/>
  <c r="A40" i="16"/>
  <c r="BQ39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9" i="16" a="1"/>
  <c r="AD39" i="16"/>
  <c r="AC39" i="16"/>
  <c r="A39" i="16"/>
  <c r="BQ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E38" i="16" a="1"/>
  <c r="AD38" i="16"/>
  <c r="AC38" i="16"/>
  <c r="A38" i="16"/>
  <c r="BQ37" i="16"/>
  <c r="AD37" i="16"/>
  <c r="AC37" i="16"/>
  <c r="A37" i="16"/>
  <c r="BQ36" i="16"/>
  <c r="AT36" i="16"/>
  <c r="AD36" i="16"/>
  <c r="AC36" i="16"/>
  <c r="A36" i="16"/>
  <c r="BQ35" i="16"/>
  <c r="AT35" i="16"/>
  <c r="AD35" i="16"/>
  <c r="AC35" i="16"/>
  <c r="A35" i="16"/>
  <c r="BQ34" i="16"/>
  <c r="AT34" i="16"/>
  <c r="AD34" i="16"/>
  <c r="AC34" i="16"/>
  <c r="A34" i="16"/>
  <c r="BQ33" i="16"/>
  <c r="AT33" i="16"/>
  <c r="AD33" i="16"/>
  <c r="AC33" i="16"/>
  <c r="A33" i="16"/>
  <c r="BQ32" i="16"/>
  <c r="AT32" i="16"/>
  <c r="AD32" i="16"/>
  <c r="AC32" i="16"/>
  <c r="A32" i="16"/>
  <c r="BQ31" i="16"/>
  <c r="AT31" i="16"/>
  <c r="AD31" i="16"/>
  <c r="AC31" i="16"/>
  <c r="A31" i="16"/>
  <c r="BQ30" i="16"/>
  <c r="AT30" i="16"/>
  <c r="AD30" i="16"/>
  <c r="AC30" i="16"/>
  <c r="A30" i="16"/>
  <c r="BQ29" i="16"/>
  <c r="AT29" i="16"/>
  <c r="AD29" i="16"/>
  <c r="AC29" i="16"/>
  <c r="A29" i="16"/>
  <c r="BQ28" i="16"/>
  <c r="AT28" i="16"/>
  <c r="AD28" i="16"/>
  <c r="AC28" i="16"/>
  <c r="A28" i="16"/>
  <c r="BQ27" i="16"/>
  <c r="AT27" i="16"/>
  <c r="AD27" i="16"/>
  <c r="AC27" i="16"/>
  <c r="A27" i="16"/>
  <c r="BQ26" i="16"/>
  <c r="AT26" i="16"/>
  <c r="AD26" i="16"/>
  <c r="AC26" i="16"/>
  <c r="A26" i="16"/>
  <c r="BQ25" i="16"/>
  <c r="AT25" i="16"/>
  <c r="AD25" i="16"/>
  <c r="AC25" i="16"/>
  <c r="A25" i="16"/>
  <c r="BQ24" i="16"/>
  <c r="AT24" i="16"/>
  <c r="AD24" i="16"/>
  <c r="AC24" i="16"/>
  <c r="A24" i="16"/>
  <c r="BQ23" i="16"/>
  <c r="AT23" i="16"/>
  <c r="AD23" i="16"/>
  <c r="AC23" i="16"/>
  <c r="A23" i="16"/>
  <c r="BQ22" i="16"/>
  <c r="AT22" i="16"/>
  <c r="AD22" i="16"/>
  <c r="AC22" i="16"/>
  <c r="A22" i="16"/>
  <c r="BQ21" i="16"/>
  <c r="AT21" i="16"/>
  <c r="AD21" i="16"/>
  <c r="AC21" i="16"/>
  <c r="A21" i="16"/>
  <c r="BQ20" i="16"/>
  <c r="AT20" i="16"/>
  <c r="AD20" i="16"/>
  <c r="AC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BQ19" i="16"/>
  <c r="AT19" i="16"/>
  <c r="AD19" i="16"/>
  <c r="AC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BQ18" i="16"/>
  <c r="AT18" i="16"/>
  <c r="AD18" i="16"/>
  <c r="AC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BQ17" i="16"/>
  <c r="AT17" i="16"/>
  <c r="AD17" i="16"/>
  <c r="AC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BQ16" i="16"/>
  <c r="AT16" i="16"/>
  <c r="AD16" i="16"/>
  <c r="AC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BQ15" i="16"/>
  <c r="AT15" i="16"/>
  <c r="AD15" i="16"/>
  <c r="AC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BQ14" i="16"/>
  <c r="AT14" i="16"/>
  <c r="AD14" i="16"/>
  <c r="AC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BQ13" i="16"/>
  <c r="AT13" i="16"/>
  <c r="AD13" i="16"/>
  <c r="AC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BQ12" i="16"/>
  <c r="AT12" i="16"/>
  <c r="AD12" i="16"/>
  <c r="AC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BQ11" i="16"/>
  <c r="AT11" i="16"/>
  <c r="AD11" i="16"/>
  <c r="AC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BQ10" i="16"/>
  <c r="AT10" i="16"/>
  <c r="AD10" i="16"/>
  <c r="AC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BQ9" i="16"/>
  <c r="AT9" i="16"/>
  <c r="AD9" i="16"/>
  <c r="AC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BQ8" i="16"/>
  <c r="AT8" i="16"/>
  <c r="AD8" i="16"/>
  <c r="AC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BQ7" i="16"/>
  <c r="AT7" i="16"/>
  <c r="AD7" i="16"/>
  <c r="AC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BQ6" i="16"/>
  <c r="AT6" i="16"/>
  <c r="AD6" i="16"/>
  <c r="AC6" i="16"/>
  <c r="M6" i="16"/>
  <c r="L6" i="16"/>
  <c r="K6" i="16"/>
  <c r="J6" i="16"/>
  <c r="I6" i="16"/>
  <c r="H6" i="16"/>
  <c r="G6" i="16"/>
  <c r="F6" i="16"/>
  <c r="E6" i="16"/>
  <c r="D6" i="16"/>
  <c r="C6" i="16"/>
  <c r="BQ5" i="16"/>
  <c r="L5" i="16"/>
  <c r="K5" i="16"/>
  <c r="J5" i="16"/>
  <c r="I5" i="16"/>
  <c r="H5" i="16"/>
  <c r="G5" i="16"/>
  <c r="F5" i="16"/>
  <c r="E5" i="16"/>
  <c r="D5" i="16"/>
  <c r="C5" i="16"/>
  <c r="BQ4" i="16"/>
  <c r="BR3" i="16"/>
  <c r="BQ3" i="16"/>
  <c r="BC2" i="16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Q60" i="11" s="1"/>
  <c r="AG59" i="11"/>
  <c r="AQ59" i="11" s="1"/>
  <c r="AG58" i="11"/>
  <c r="AN58" i="11" s="1"/>
  <c r="AN7" i="11" s="1"/>
  <c r="AN26" i="11" s="1"/>
  <c r="AG57" i="11"/>
  <c r="AP57" i="11" s="1"/>
  <c r="AQ56" i="11"/>
  <c r="AP56" i="11"/>
  <c r="AO56" i="11"/>
  <c r="AO69" i="11" s="1"/>
  <c r="AN56" i="11"/>
  <c r="AN70" i="11" s="1"/>
  <c r="AM56" i="11"/>
  <c r="AM60" i="11" s="1"/>
  <c r="AL56" i="11"/>
  <c r="AL66" i="11" s="1"/>
  <c r="AK56" i="11"/>
  <c r="AK61" i="11" s="1"/>
  <c r="AJ56" i="11"/>
  <c r="AI56" i="11"/>
  <c r="AI55" i="11" s="1"/>
  <c r="AI5" i="11" s="1"/>
  <c r="AH56" i="11"/>
  <c r="CB49" i="11"/>
  <c r="CA49" i="11"/>
  <c r="BZ49" i="11"/>
  <c r="BY49" i="11"/>
  <c r="BQ49" i="11"/>
  <c r="BP49" i="11"/>
  <c r="BO49" i="11"/>
  <c r="BN49" i="11"/>
  <c r="BF49" i="11"/>
  <c r="BE49" i="11"/>
  <c r="BD49" i="11"/>
  <c r="BC49" i="11"/>
  <c r="CE48" i="11"/>
  <c r="CD48" i="11"/>
  <c r="CC48" i="11"/>
  <c r="CB48" i="11"/>
  <c r="CA48" i="11"/>
  <c r="BZ48" i="11"/>
  <c r="BY48" i="11"/>
  <c r="BX48" i="11"/>
  <c r="BT48" i="11"/>
  <c r="BS48" i="11"/>
  <c r="BR48" i="11"/>
  <c r="BQ48" i="11"/>
  <c r="BP48" i="11"/>
  <c r="BO48" i="11"/>
  <c r="BN48" i="11"/>
  <c r="BM48" i="11"/>
  <c r="BI48" i="11"/>
  <c r="BH48" i="11"/>
  <c r="BG48" i="11"/>
  <c r="BF48" i="11"/>
  <c r="BE48" i="11"/>
  <c r="BD48" i="11"/>
  <c r="BC48" i="11"/>
  <c r="BB48" i="11"/>
  <c r="CE47" i="11"/>
  <c r="CD47" i="11"/>
  <c r="CC47" i="11"/>
  <c r="CB47" i="11"/>
  <c r="CA47" i="11"/>
  <c r="BZ47" i="11"/>
  <c r="BY47" i="11"/>
  <c r="BX47" i="11"/>
  <c r="BW47" i="11"/>
  <c r="BT47" i="11"/>
  <c r="BS47" i="11"/>
  <c r="BR47" i="11"/>
  <c r="BQ47" i="11"/>
  <c r="BP47" i="11"/>
  <c r="BO47" i="11"/>
  <c r="BN47" i="11"/>
  <c r="BM47" i="11"/>
  <c r="BL47" i="11"/>
  <c r="BI47" i="11"/>
  <c r="BH47" i="11"/>
  <c r="BG47" i="11"/>
  <c r="BF47" i="11"/>
  <c r="BE47" i="11"/>
  <c r="BD47" i="11"/>
  <c r="BC47" i="11"/>
  <c r="BB47" i="11"/>
  <c r="BA47" i="11"/>
  <c r="Z47" i="11"/>
  <c r="Y47" i="11"/>
  <c r="X47" i="11"/>
  <c r="W47" i="11"/>
  <c r="V47" i="11"/>
  <c r="U47" i="11"/>
  <c r="T47" i="11"/>
  <c r="S47" i="11"/>
  <c r="CE46" i="11"/>
  <c r="CD46" i="11"/>
  <c r="CC46" i="11"/>
  <c r="CB46" i="11"/>
  <c r="CA46" i="11"/>
  <c r="BZ46" i="11"/>
  <c r="BY46" i="11"/>
  <c r="BX46" i="11"/>
  <c r="BW46" i="11"/>
  <c r="BT46" i="11"/>
  <c r="BS46" i="11"/>
  <c r="BR46" i="11"/>
  <c r="BQ46" i="11"/>
  <c r="BP46" i="11"/>
  <c r="BO46" i="11"/>
  <c r="BN46" i="11"/>
  <c r="BM46" i="11"/>
  <c r="BL46" i="11"/>
  <c r="BI46" i="11"/>
  <c r="BH46" i="11"/>
  <c r="BG46" i="11"/>
  <c r="BF46" i="11"/>
  <c r="BE46" i="11"/>
  <c r="BD46" i="11"/>
  <c r="BC46" i="11"/>
  <c r="BB46" i="11"/>
  <c r="BA46" i="11"/>
  <c r="AY46" i="11"/>
  <c r="AX46" i="11"/>
  <c r="CE45" i="11"/>
  <c r="CD45" i="11"/>
  <c r="CC45" i="11"/>
  <c r="CB45" i="11"/>
  <c r="CA45" i="11"/>
  <c r="BZ45" i="11"/>
  <c r="BY45" i="11"/>
  <c r="BX45" i="11"/>
  <c r="BT45" i="11"/>
  <c r="BS45" i="11"/>
  <c r="BR45" i="11"/>
  <c r="BQ45" i="11"/>
  <c r="BP45" i="11"/>
  <c r="BO45" i="11"/>
  <c r="BN45" i="11"/>
  <c r="BM45" i="11"/>
  <c r="BI45" i="11"/>
  <c r="BH45" i="11"/>
  <c r="BG45" i="11"/>
  <c r="BF45" i="11"/>
  <c r="BE45" i="11"/>
  <c r="BD45" i="11"/>
  <c r="BC45" i="11"/>
  <c r="BB45" i="11"/>
  <c r="AY45" i="11"/>
  <c r="AX45" i="11"/>
  <c r="CF44" i="11"/>
  <c r="CE44" i="11"/>
  <c r="CD44" i="11"/>
  <c r="CC44" i="11"/>
  <c r="CB44" i="11"/>
  <c r="CA44" i="11"/>
  <c r="BZ44" i="11"/>
  <c r="BY44" i="11"/>
  <c r="BX44" i="11"/>
  <c r="BU44" i="11"/>
  <c r="BT44" i="11"/>
  <c r="BS44" i="11"/>
  <c r="BR44" i="11"/>
  <c r="BQ44" i="11"/>
  <c r="BP44" i="11"/>
  <c r="BO44" i="11"/>
  <c r="BN44" i="11"/>
  <c r="BM44" i="11"/>
  <c r="BJ44" i="11"/>
  <c r="BI44" i="11"/>
  <c r="BH44" i="11"/>
  <c r="BG44" i="11"/>
  <c r="BF44" i="11"/>
  <c r="BE44" i="11"/>
  <c r="BD44" i="11"/>
  <c r="BC44" i="11"/>
  <c r="BB44" i="11"/>
  <c r="AY44" i="11"/>
  <c r="AX44" i="11"/>
  <c r="CE43" i="11"/>
  <c r="CD43" i="11"/>
  <c r="CC43" i="11"/>
  <c r="CB43" i="11"/>
  <c r="CA43" i="11"/>
  <c r="BZ43" i="11"/>
  <c r="BY43" i="11"/>
  <c r="BX43" i="11"/>
  <c r="BT43" i="11"/>
  <c r="BS43" i="11"/>
  <c r="BR43" i="11"/>
  <c r="BQ43" i="11"/>
  <c r="BP43" i="11"/>
  <c r="BO43" i="11"/>
  <c r="BN43" i="11"/>
  <c r="BM43" i="11"/>
  <c r="BI43" i="11"/>
  <c r="BH43" i="11"/>
  <c r="BG43" i="11"/>
  <c r="BF43" i="11"/>
  <c r="BE43" i="11"/>
  <c r="BD43" i="11"/>
  <c r="BC43" i="11"/>
  <c r="BB43" i="11"/>
  <c r="AY43" i="11"/>
  <c r="AX43" i="11"/>
  <c r="CE42" i="11"/>
  <c r="CD42" i="11"/>
  <c r="CC42" i="11"/>
  <c r="CB42" i="11"/>
  <c r="CA42" i="11"/>
  <c r="BZ42" i="11"/>
  <c r="BY42" i="11"/>
  <c r="BX42" i="11"/>
  <c r="BT42" i="11"/>
  <c r="BS42" i="11"/>
  <c r="BR42" i="11"/>
  <c r="BQ42" i="11"/>
  <c r="BP42" i="11"/>
  <c r="BO42" i="11"/>
  <c r="BN42" i="11"/>
  <c r="BM42" i="11"/>
  <c r="BI42" i="11"/>
  <c r="BH42" i="11"/>
  <c r="BG42" i="11"/>
  <c r="BF42" i="11"/>
  <c r="BE42" i="11"/>
  <c r="BD42" i="11"/>
  <c r="BC42" i="11"/>
  <c r="BB42" i="11"/>
  <c r="AX42" i="11"/>
  <c r="CE41" i="11"/>
  <c r="CD41" i="11"/>
  <c r="CC41" i="11"/>
  <c r="CB41" i="11"/>
  <c r="CA41" i="11"/>
  <c r="BZ41" i="11"/>
  <c r="BY41" i="11"/>
  <c r="BX41" i="11"/>
  <c r="BW41" i="11"/>
  <c r="BT41" i="11"/>
  <c r="BS41" i="11"/>
  <c r="BR41" i="11"/>
  <c r="BQ41" i="11"/>
  <c r="BP41" i="11"/>
  <c r="BO41" i="11"/>
  <c r="BN41" i="11"/>
  <c r="BM41" i="11"/>
  <c r="BL41" i="11"/>
  <c r="BI41" i="11"/>
  <c r="BH41" i="11"/>
  <c r="BG41" i="11"/>
  <c r="BF41" i="11"/>
  <c r="BE41" i="11"/>
  <c r="BD41" i="11"/>
  <c r="BC41" i="11"/>
  <c r="BB41" i="11"/>
  <c r="BA41" i="11"/>
  <c r="AX41" i="11"/>
  <c r="CF40" i="11"/>
  <c r="CE40" i="11"/>
  <c r="CD40" i="11"/>
  <c r="CC40" i="11"/>
  <c r="CB40" i="11"/>
  <c r="CA40" i="11"/>
  <c r="BZ40" i="11"/>
  <c r="BY40" i="11"/>
  <c r="BX40" i="11"/>
  <c r="BW40" i="11"/>
  <c r="BU40" i="11"/>
  <c r="BT40" i="11"/>
  <c r="BS40" i="11"/>
  <c r="BR40" i="11"/>
  <c r="BQ40" i="11"/>
  <c r="BP40" i="11"/>
  <c r="BO40" i="11"/>
  <c r="BN40" i="11"/>
  <c r="BM40" i="11"/>
  <c r="BL40" i="11"/>
  <c r="BJ40" i="11"/>
  <c r="BI40" i="11"/>
  <c r="BH40" i="11"/>
  <c r="BG40" i="11"/>
  <c r="BF40" i="11"/>
  <c r="BE40" i="11"/>
  <c r="BD40" i="11"/>
  <c r="BC40" i="11"/>
  <c r="BB40" i="11"/>
  <c r="BA40" i="11"/>
  <c r="AX40" i="11"/>
  <c r="AF40" i="11"/>
  <c r="CF39" i="11"/>
  <c r="CE39" i="11"/>
  <c r="CD39" i="11"/>
  <c r="CC39" i="11"/>
  <c r="CB39" i="11"/>
  <c r="CA39" i="11"/>
  <c r="BZ39" i="11"/>
  <c r="BY39" i="11"/>
  <c r="BX39" i="11"/>
  <c r="BW39" i="11"/>
  <c r="BU39" i="11"/>
  <c r="BT39" i="11"/>
  <c r="BS39" i="11"/>
  <c r="BR39" i="11"/>
  <c r="BQ39" i="11"/>
  <c r="BP39" i="11"/>
  <c r="BO39" i="11"/>
  <c r="BN39" i="11"/>
  <c r="BM39" i="11"/>
  <c r="BL39" i="11"/>
  <c r="BJ39" i="11"/>
  <c r="BI39" i="11"/>
  <c r="BH39" i="11"/>
  <c r="BG39" i="11"/>
  <c r="BF39" i="11"/>
  <c r="BE39" i="11"/>
  <c r="BD39" i="11"/>
  <c r="BC39" i="11"/>
  <c r="BB39" i="11"/>
  <c r="BA39" i="11"/>
  <c r="AX39" i="11"/>
  <c r="Q39" i="11"/>
  <c r="AF39" i="11"/>
  <c r="CE38" i="11"/>
  <c r="CD38" i="11"/>
  <c r="CC38" i="11"/>
  <c r="CB38" i="11"/>
  <c r="CA38" i="11"/>
  <c r="BZ38" i="11"/>
  <c r="BY38" i="11"/>
  <c r="BX38" i="11"/>
  <c r="BW38" i="11"/>
  <c r="BT38" i="11"/>
  <c r="BS38" i="11"/>
  <c r="BR38" i="11"/>
  <c r="BQ38" i="11"/>
  <c r="BP38" i="11"/>
  <c r="BO38" i="11"/>
  <c r="BN38" i="11"/>
  <c r="BM38" i="11"/>
  <c r="BL38" i="11"/>
  <c r="BI38" i="11"/>
  <c r="BH38" i="11"/>
  <c r="BG38" i="11"/>
  <c r="BF38" i="11"/>
  <c r="BE38" i="11"/>
  <c r="BD38" i="11"/>
  <c r="BC38" i="11"/>
  <c r="BB38" i="11"/>
  <c r="BA38" i="11"/>
  <c r="Q38" i="11"/>
  <c r="AF38" i="11"/>
  <c r="CD37" i="11"/>
  <c r="CC37" i="11"/>
  <c r="CB37" i="11"/>
  <c r="CA37" i="11"/>
  <c r="BZ37" i="11"/>
  <c r="BY37" i="11"/>
  <c r="BX37" i="11"/>
  <c r="BS37" i="11"/>
  <c r="BR37" i="11"/>
  <c r="BQ37" i="11"/>
  <c r="BP37" i="11"/>
  <c r="BO37" i="11"/>
  <c r="BN37" i="11"/>
  <c r="BM37" i="11"/>
  <c r="BH37" i="11"/>
  <c r="BG37" i="11"/>
  <c r="BF37" i="11"/>
  <c r="BE37" i="11"/>
  <c r="BD37" i="11"/>
  <c r="BC37" i="11"/>
  <c r="BB37" i="11"/>
  <c r="AY37" i="11"/>
  <c r="Q37" i="11"/>
  <c r="AF37" i="11"/>
  <c r="CD36" i="11"/>
  <c r="CC36" i="11"/>
  <c r="CB36" i="11"/>
  <c r="BY36" i="11"/>
  <c r="BX36" i="11"/>
  <c r="BW36" i="11"/>
  <c r="BS36" i="11"/>
  <c r="BR36" i="11"/>
  <c r="BQ36" i="11"/>
  <c r="BN36" i="11"/>
  <c r="BM36" i="11"/>
  <c r="BL36" i="11"/>
  <c r="BH36" i="11"/>
  <c r="BG36" i="11"/>
  <c r="BF36" i="11"/>
  <c r="BC36" i="11"/>
  <c r="BB36" i="11"/>
  <c r="BA36" i="11"/>
  <c r="AY36" i="11"/>
  <c r="AF36" i="11"/>
  <c r="BX35" i="11"/>
  <c r="BW35" i="11"/>
  <c r="BM35" i="11"/>
  <c r="BL35" i="11"/>
  <c r="BB35" i="11"/>
  <c r="BA35" i="11"/>
  <c r="AY35" i="11"/>
  <c r="Q35" i="11"/>
  <c r="AF35" i="11"/>
  <c r="AY34" i="11"/>
  <c r="Q34" i="11"/>
  <c r="AF34" i="11"/>
  <c r="AY33" i="11"/>
  <c r="Q33" i="11"/>
  <c r="AF33" i="11"/>
  <c r="AY32" i="11"/>
  <c r="AF32" i="11"/>
  <c r="AY31" i="11"/>
  <c r="Q31" i="11"/>
  <c r="AF31" i="11"/>
  <c r="AY30" i="11"/>
  <c r="Q30" i="11"/>
  <c r="AF30" i="11"/>
  <c r="AY29" i="11"/>
  <c r="Q29" i="11"/>
  <c r="AF29" i="11"/>
  <c r="AY28" i="11"/>
  <c r="AF28" i="11"/>
  <c r="Q27" i="11"/>
  <c r="AF27" i="11"/>
  <c r="AY26" i="11"/>
  <c r="Q26" i="11"/>
  <c r="AG26" i="11"/>
  <c r="AG27" i="11" s="1"/>
  <c r="AG28" i="11" s="1"/>
  <c r="AG29" i="11" s="1"/>
  <c r="AG30" i="11" s="1"/>
  <c r="AG31" i="11" s="1"/>
  <c r="AG32" i="11" s="1"/>
  <c r="AG33" i="11" s="1"/>
  <c r="AG34" i="11" s="1"/>
  <c r="AG35" i="11" s="1"/>
  <c r="AG36" i="11" s="1"/>
  <c r="AG37" i="11" s="1"/>
  <c r="AG38" i="11" s="1"/>
  <c r="AG39" i="11" s="1"/>
  <c r="AF26" i="11"/>
  <c r="AY25" i="11"/>
  <c r="Q25" i="11"/>
  <c r="AF25" i="11"/>
  <c r="AI24" i="11"/>
  <c r="AJ24" i="11" s="1"/>
  <c r="AK24" i="11" s="1"/>
  <c r="AL24" i="11" s="1"/>
  <c r="AM24" i="11" s="1"/>
  <c r="AN24" i="11" s="1"/>
  <c r="AO24" i="11" s="1"/>
  <c r="AP24" i="11" s="1"/>
  <c r="AQ24" i="11" s="1"/>
  <c r="AF24" i="11"/>
  <c r="Q23" i="11"/>
  <c r="AF23" i="11"/>
  <c r="Q22" i="11"/>
  <c r="AF22" i="11"/>
  <c r="Q21" i="11"/>
  <c r="AF21" i="11"/>
  <c r="AF20" i="11"/>
  <c r="Q19" i="11"/>
  <c r="AF19" i="11"/>
  <c r="BW18" i="11"/>
  <c r="CE49" i="11" s="1"/>
  <c r="BL18" i="11"/>
  <c r="BU46" i="11" s="1"/>
  <c r="BA18" i="11"/>
  <c r="BJ45" i="11" s="1"/>
  <c r="Q18" i="11"/>
  <c r="AF18" i="11"/>
  <c r="CG17" i="11"/>
  <c r="BU17" i="11"/>
  <c r="BT17" i="11"/>
  <c r="BS17" i="11"/>
  <c r="BR17" i="11"/>
  <c r="BQ17" i="11"/>
  <c r="BP17" i="11"/>
  <c r="BO17" i="11"/>
  <c r="BN17" i="11"/>
  <c r="BM17" i="11"/>
  <c r="BL17" i="11"/>
  <c r="Q17" i="11"/>
  <c r="AF17" i="11"/>
  <c r="CG16" i="11"/>
  <c r="BU16" i="11"/>
  <c r="BT16" i="11"/>
  <c r="BS16" i="11"/>
  <c r="BR16" i="11"/>
  <c r="BQ16" i="11"/>
  <c r="BP16" i="11"/>
  <c r="BO16" i="11"/>
  <c r="BN16" i="11"/>
  <c r="BM16" i="11"/>
  <c r="BL16" i="11"/>
  <c r="Q16" i="11"/>
  <c r="AF16" i="11"/>
  <c r="BU15" i="11"/>
  <c r="BT15" i="11"/>
  <c r="BS15" i="11"/>
  <c r="BR15" i="11"/>
  <c r="BQ15" i="11"/>
  <c r="BP15" i="11"/>
  <c r="BO15" i="11"/>
  <c r="BN15" i="11"/>
  <c r="BM15" i="11"/>
  <c r="BL15" i="11"/>
  <c r="Q15" i="11"/>
  <c r="AF15" i="11"/>
  <c r="BU14" i="11"/>
  <c r="BT14" i="11"/>
  <c r="BS14" i="11"/>
  <c r="BR14" i="11"/>
  <c r="BQ14" i="11"/>
  <c r="BP14" i="11"/>
  <c r="BO14" i="11"/>
  <c r="BN14" i="11"/>
  <c r="BM14" i="11"/>
  <c r="BL14" i="11"/>
  <c r="AF14" i="11"/>
  <c r="BU13" i="11"/>
  <c r="BT13" i="11"/>
  <c r="BS13" i="11"/>
  <c r="BR13" i="11"/>
  <c r="BQ13" i="11"/>
  <c r="BP13" i="11"/>
  <c r="BO13" i="11"/>
  <c r="BN13" i="11"/>
  <c r="BM13" i="11"/>
  <c r="BL13" i="11"/>
  <c r="Q13" i="11"/>
  <c r="AF13" i="11"/>
  <c r="BU12" i="11"/>
  <c r="BT12" i="11"/>
  <c r="BS12" i="11"/>
  <c r="BR12" i="11"/>
  <c r="BQ12" i="11"/>
  <c r="BP12" i="11"/>
  <c r="BO12" i="11"/>
  <c r="BN12" i="11"/>
  <c r="BM12" i="11"/>
  <c r="BL12" i="11"/>
  <c r="Q12" i="11"/>
  <c r="AF12" i="11"/>
  <c r="BU11" i="11"/>
  <c r="BT11" i="11"/>
  <c r="BS11" i="11"/>
  <c r="BR11" i="11"/>
  <c r="BQ11" i="11"/>
  <c r="BP11" i="11"/>
  <c r="BO11" i="11"/>
  <c r="BN11" i="11"/>
  <c r="BM11" i="11"/>
  <c r="BL11" i="11"/>
  <c r="Q11" i="11"/>
  <c r="AF11" i="11"/>
  <c r="BU10" i="11"/>
  <c r="BT10" i="11"/>
  <c r="BS10" i="11"/>
  <c r="BR10" i="11"/>
  <c r="BQ10" i="11"/>
  <c r="BP10" i="11"/>
  <c r="BO10" i="11"/>
  <c r="BN10" i="11"/>
  <c r="BM10" i="11"/>
  <c r="BL10" i="11"/>
  <c r="Q10" i="11"/>
  <c r="AF10" i="11"/>
  <c r="BU9" i="11"/>
  <c r="BT9" i="11"/>
  <c r="BS9" i="11"/>
  <c r="BR9" i="11"/>
  <c r="BQ9" i="11"/>
  <c r="BP9" i="11"/>
  <c r="BO9" i="11"/>
  <c r="BN9" i="11"/>
  <c r="BM9" i="11"/>
  <c r="BL9" i="11"/>
  <c r="AF9" i="11"/>
  <c r="BU8" i="11"/>
  <c r="BT8" i="11"/>
  <c r="BS8" i="11"/>
  <c r="BR8" i="11"/>
  <c r="BQ8" i="11"/>
  <c r="BP8" i="11"/>
  <c r="BO8" i="11"/>
  <c r="BN8" i="11"/>
  <c r="BM8" i="11"/>
  <c r="BL8" i="11"/>
  <c r="Q8" i="11"/>
  <c r="AF8" i="11"/>
  <c r="BU7" i="11"/>
  <c r="BT7" i="11"/>
  <c r="BS7" i="11"/>
  <c r="BR7" i="11"/>
  <c r="BQ7" i="11"/>
  <c r="BP7" i="11"/>
  <c r="BO7" i="11"/>
  <c r="BN7" i="11"/>
  <c r="BM7" i="11"/>
  <c r="BL7" i="11"/>
  <c r="Q7" i="11"/>
  <c r="AG7" i="11"/>
  <c r="AG8" i="11" s="1"/>
  <c r="AG9" i="11" s="1"/>
  <c r="AG10" i="11" s="1"/>
  <c r="AG11" i="11" s="1"/>
  <c r="AG12" i="11" s="1"/>
  <c r="AG13" i="11" s="1"/>
  <c r="AG14" i="11" s="1"/>
  <c r="AG15" i="11" s="1"/>
  <c r="AG16" i="11" s="1"/>
  <c r="AG17" i="11" s="1"/>
  <c r="AG18" i="11" s="1"/>
  <c r="AG19" i="11" s="1"/>
  <c r="AG20" i="11" s="1"/>
  <c r="AF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BU6" i="11"/>
  <c r="BT6" i="11"/>
  <c r="BS6" i="11"/>
  <c r="BR6" i="11"/>
  <c r="BQ6" i="11"/>
  <c r="BP6" i="11"/>
  <c r="BO6" i="11"/>
  <c r="BN6" i="11"/>
  <c r="BM6" i="11"/>
  <c r="BL6" i="11"/>
  <c r="Q6" i="11"/>
  <c r="AF6" i="1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U5" i="11"/>
  <c r="BT5" i="11"/>
  <c r="BS5" i="11"/>
  <c r="BR5" i="11"/>
  <c r="BQ5" i="11"/>
  <c r="BP5" i="11"/>
  <c r="BO5" i="11"/>
  <c r="BN5" i="11"/>
  <c r="BM5" i="11"/>
  <c r="BL5" i="11"/>
  <c r="Q5" i="11"/>
  <c r="AH5" i="11"/>
  <c r="AF5" i="11"/>
  <c r="BU4" i="11"/>
  <c r="BT4" i="11"/>
  <c r="BS4" i="11"/>
  <c r="BR4" i="11"/>
  <c r="BQ4" i="11"/>
  <c r="BP4" i="11"/>
  <c r="BO4" i="11"/>
  <c r="BN4" i="11"/>
  <c r="BM4" i="11"/>
  <c r="BL4" i="11"/>
  <c r="S4" i="11"/>
  <c r="CS3" i="11"/>
  <c r="CS56" i="11" s="1"/>
  <c r="BU3" i="11"/>
  <c r="BT3" i="11"/>
  <c r="BS3" i="11"/>
  <c r="BR3" i="11"/>
  <c r="BQ3" i="11"/>
  <c r="BP3" i="11"/>
  <c r="BO3" i="11"/>
  <c r="BN3" i="11"/>
  <c r="BM3" i="11"/>
  <c r="BL3" i="11"/>
  <c r="T3" i="11"/>
  <c r="U3" i="11" s="1"/>
  <c r="V3" i="11" s="1"/>
  <c r="W3" i="11" s="1"/>
  <c r="X3" i="11" s="1"/>
  <c r="Y3" i="11" s="1"/>
  <c r="Z3" i="11" s="1"/>
  <c r="CJ2" i="11"/>
  <c r="CI40" i="11" s="1"/>
  <c r="K48" i="10"/>
  <c r="H48" i="10"/>
  <c r="C48" i="10"/>
  <c r="B48" i="10"/>
  <c r="K47" i="10"/>
  <c r="C47" i="10"/>
  <c r="B47" i="10"/>
  <c r="BO46" i="10"/>
  <c r="AP46" i="10"/>
  <c r="AQ46" i="10" s="1"/>
  <c r="AR46" i="10" s="1"/>
  <c r="AM46" i="10"/>
  <c r="AN46" i="10" s="1"/>
  <c r="AO46" i="10" s="1"/>
  <c r="AJ46" i="10"/>
  <c r="AK46" i="10" s="1"/>
  <c r="AL46" i="10" s="1"/>
  <c r="K46" i="10"/>
  <c r="C46" i="10"/>
  <c r="J46" i="10" s="1"/>
  <c r="B46" i="10"/>
  <c r="BO45" i="10"/>
  <c r="AQ45" i="10"/>
  <c r="AR45" i="10" s="1"/>
  <c r="AN45" i="10"/>
  <c r="AO45" i="10" s="1"/>
  <c r="AK45" i="10"/>
  <c r="AL45" i="10" s="1"/>
  <c r="K45" i="10"/>
  <c r="C45" i="10"/>
  <c r="G45" i="10" s="1"/>
  <c r="B45" i="10"/>
  <c r="BO44" i="10"/>
  <c r="BB44" i="10"/>
  <c r="K44" i="10"/>
  <c r="C44" i="10"/>
  <c r="B44" i="10"/>
  <c r="AP43" i="10"/>
  <c r="AM43" i="10"/>
  <c r="AM44" i="10" s="1"/>
  <c r="AN44" i="10" s="1"/>
  <c r="AO44" i="10" s="1"/>
  <c r="AJ43" i="10"/>
  <c r="AJ44" i="10" s="1"/>
  <c r="AK44" i="10" s="1"/>
  <c r="AL44" i="10" s="1"/>
  <c r="K43" i="10"/>
  <c r="C43" i="10"/>
  <c r="I43" i="10" s="1"/>
  <c r="B43" i="10"/>
  <c r="AV42" i="10"/>
  <c r="AV43" i="10" s="1"/>
  <c r="AV44" i="10" s="1"/>
  <c r="AV45" i="10" s="1"/>
  <c r="AV46" i="10" s="1"/>
  <c r="AV47" i="10" s="1"/>
  <c r="AQ42" i="10"/>
  <c r="AR42" i="10" s="1"/>
  <c r="AN42" i="10"/>
  <c r="AO42" i="10" s="1"/>
  <c r="AK42" i="10"/>
  <c r="AL42" i="10" s="1"/>
  <c r="K42" i="10"/>
  <c r="C42" i="10"/>
  <c r="J42" i="10" s="1"/>
  <c r="B42" i="10"/>
  <c r="K41" i="10"/>
  <c r="J41" i="10"/>
  <c r="I41" i="10"/>
  <c r="H41" i="10"/>
  <c r="H42" i="10" s="1"/>
  <c r="G41" i="10"/>
  <c r="G48" i="10" s="1"/>
  <c r="F41" i="10"/>
  <c r="F42" i="10" s="1"/>
  <c r="E41" i="10"/>
  <c r="D41" i="10"/>
  <c r="AP40" i="10"/>
  <c r="AQ40" i="10" s="1"/>
  <c r="AR40" i="10" s="1"/>
  <c r="AM40" i="10"/>
  <c r="AM41" i="10" s="1"/>
  <c r="AN41" i="10" s="1"/>
  <c r="AO41" i="10" s="1"/>
  <c r="AJ40" i="10"/>
  <c r="AJ41" i="10" s="1"/>
  <c r="AK41" i="10" s="1"/>
  <c r="AL41" i="10" s="1"/>
  <c r="AQ39" i="10"/>
  <c r="AR39" i="10" s="1"/>
  <c r="AN39" i="10"/>
  <c r="AO39" i="10" s="1"/>
  <c r="AK39" i="10"/>
  <c r="AL39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F37" i="10" a="1"/>
  <c r="AF47" i="10" s="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G33" i="10"/>
  <c r="W33" i="10"/>
  <c r="W49" i="10" s="1"/>
  <c r="P33" i="10"/>
  <c r="V33" i="10" s="1"/>
  <c r="V49" i="10" s="1"/>
  <c r="B33" i="10"/>
  <c r="B34" i="10" s="1"/>
  <c r="B35" i="10" s="1"/>
  <c r="B36" i="10" s="1"/>
  <c r="B37" i="10" s="1"/>
  <c r="B38" i="10" s="1"/>
  <c r="AG32" i="10"/>
  <c r="P32" i="10"/>
  <c r="D32" i="10"/>
  <c r="AX32" i="10" s="1"/>
  <c r="AG31" i="10"/>
  <c r="P31" i="10"/>
  <c r="W31" i="10" s="1"/>
  <c r="W47" i="10" s="1"/>
  <c r="AG30" i="10"/>
  <c r="P30" i="10"/>
  <c r="AY29" i="10"/>
  <c r="AZ29" i="10" s="1"/>
  <c r="BA29" i="10" s="1"/>
  <c r="BB29" i="10" s="1"/>
  <c r="AG29" i="10"/>
  <c r="P29" i="10"/>
  <c r="AY28" i="10"/>
  <c r="AZ28" i="10" s="1"/>
  <c r="AG28" i="10"/>
  <c r="P28" i="10"/>
  <c r="AY27" i="10"/>
  <c r="AG27" i="10"/>
  <c r="P27" i="10"/>
  <c r="V27" i="10" s="1"/>
  <c r="V43" i="10" s="1"/>
  <c r="BB45" i="10"/>
  <c r="BA45" i="10"/>
  <c r="AZ45" i="10"/>
  <c r="AY26" i="10"/>
  <c r="AG26" i="10"/>
  <c r="P26" i="10"/>
  <c r="BA44" i="10"/>
  <c r="AZ44" i="10"/>
  <c r="AY25" i="10"/>
  <c r="AG25" i="10"/>
  <c r="P25" i="10"/>
  <c r="Z25" i="10" s="1"/>
  <c r="Z41" i="10" s="1"/>
  <c r="BB43" i="10"/>
  <c r="BA43" i="10"/>
  <c r="AZ43" i="10"/>
  <c r="AY24" i="10"/>
  <c r="AZ24" i="10" s="1"/>
  <c r="BA24" i="10" s="1"/>
  <c r="AV24" i="10"/>
  <c r="AV25" i="10" s="1"/>
  <c r="AV26" i="10" s="1"/>
  <c r="AV27" i="10" s="1"/>
  <c r="AV28" i="10" s="1"/>
  <c r="AV29" i="10" s="1"/>
  <c r="AG24" i="10"/>
  <c r="P24" i="10"/>
  <c r="T24" i="10" s="1"/>
  <c r="T40" i="10" s="1"/>
  <c r="B24" i="10"/>
  <c r="B25" i="10" s="1"/>
  <c r="B26" i="10" s="1"/>
  <c r="B27" i="10" s="1"/>
  <c r="B28" i="10" s="1"/>
  <c r="B29" i="10" s="1"/>
  <c r="AY23" i="10"/>
  <c r="AY41" i="10" s="1"/>
  <c r="AG23" i="10"/>
  <c r="P23" i="10"/>
  <c r="U23" i="10" s="1"/>
  <c r="U39" i="10" s="1"/>
  <c r="BR22" i="10"/>
  <c r="AG22" i="10"/>
  <c r="P22" i="10"/>
  <c r="Z22" i="10" s="1"/>
  <c r="Z38" i="10" s="1"/>
  <c r="BR21" i="10"/>
  <c r="BR23" i="10" s="1"/>
  <c r="AG21" i="10"/>
  <c r="P21" i="10"/>
  <c r="W21" i="10" s="1"/>
  <c r="W37" i="10" s="1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C20" i="10"/>
  <c r="AC28" i="10" s="1"/>
  <c r="AC44" i="10" s="1"/>
  <c r="AB20" i="10"/>
  <c r="AA20" i="10"/>
  <c r="AA32" i="10" s="1"/>
  <c r="AA48" i="10" s="1"/>
  <c r="Z20" i="10"/>
  <c r="Y20" i="10"/>
  <c r="Y32" i="10" s="1"/>
  <c r="Y48" i="10" s="1"/>
  <c r="X20" i="10"/>
  <c r="W20" i="10"/>
  <c r="V20" i="10"/>
  <c r="V24" i="10" s="1"/>
  <c r="V40" i="10" s="1"/>
  <c r="U20" i="10"/>
  <c r="T20" i="10"/>
  <c r="S20" i="10"/>
  <c r="S33" i="10" s="1"/>
  <c r="S49" i="10" s="1"/>
  <c r="R20" i="10"/>
  <c r="Q20" i="10"/>
  <c r="N20" i="10"/>
  <c r="M20" i="10"/>
  <c r="H20" i="10"/>
  <c r="G20" i="10"/>
  <c r="N19" i="10"/>
  <c r="M19" i="10"/>
  <c r="H19" i="10"/>
  <c r="G19" i="10"/>
  <c r="N18" i="10"/>
  <c r="M18" i="10"/>
  <c r="H18" i="10"/>
  <c r="G18" i="10"/>
  <c r="AC17" i="10"/>
  <c r="N17" i="10"/>
  <c r="AK11" i="10" s="1"/>
  <c r="M17" i="10"/>
  <c r="H17" i="10"/>
  <c r="G17" i="10"/>
  <c r="AC16" i="10"/>
  <c r="Z16" i="10"/>
  <c r="W16" i="10"/>
  <c r="X16" i="10" s="1"/>
  <c r="R16" i="10"/>
  <c r="S16" i="10" s="1"/>
  <c r="T16" i="10" s="1"/>
  <c r="O16" i="10"/>
  <c r="AF33" i="10" s="1"/>
  <c r="N16" i="10"/>
  <c r="M16" i="10"/>
  <c r="H16" i="10"/>
  <c r="G16" i="10"/>
  <c r="AC15" i="10"/>
  <c r="Z15" i="10"/>
  <c r="W15" i="10"/>
  <c r="X15" i="10" s="1"/>
  <c r="R15" i="10"/>
  <c r="S15" i="10" s="1"/>
  <c r="O15" i="10"/>
  <c r="AF32" i="10" s="1"/>
  <c r="N15" i="10"/>
  <c r="M15" i="10"/>
  <c r="H15" i="10"/>
  <c r="AH13" i="10" s="1"/>
  <c r="G15" i="10"/>
  <c r="B15" i="10"/>
  <c r="B16" i="10" s="1"/>
  <c r="B17" i="10" s="1"/>
  <c r="B18" i="10" s="1"/>
  <c r="B19" i="10" s="1"/>
  <c r="B20" i="10" s="1"/>
  <c r="N14" i="10"/>
  <c r="M14" i="10"/>
  <c r="H14" i="10"/>
  <c r="G14" i="10"/>
  <c r="AB13" i="10"/>
  <c r="AB14" i="10" s="1"/>
  <c r="Q13" i="10"/>
  <c r="R13" i="10" s="1"/>
  <c r="AC12" i="10"/>
  <c r="AC13" i="10" s="1"/>
  <c r="AC14" i="10" s="1"/>
  <c r="R12" i="10"/>
  <c r="O12" i="10"/>
  <c r="AB10" i="10"/>
  <c r="AB11" i="10" s="1"/>
  <c r="Q10" i="10"/>
  <c r="R10" i="10" s="1"/>
  <c r="AC9" i="10"/>
  <c r="R9" i="10"/>
  <c r="O9" i="10"/>
  <c r="AF26" i="10" s="1"/>
  <c r="Q8" i="10"/>
  <c r="R8" i="10" s="1"/>
  <c r="AB7" i="10"/>
  <c r="AB8" i="10" s="1"/>
  <c r="Q7" i="10"/>
  <c r="O7" i="10" s="1"/>
  <c r="AF24" i="10" s="1"/>
  <c r="AC6" i="10"/>
  <c r="R6" i="10"/>
  <c r="O6" i="10"/>
  <c r="AF23" i="10" s="1"/>
  <c r="AB5" i="10"/>
  <c r="AC5" i="10" s="1"/>
  <c r="Z5" i="10"/>
  <c r="AA5" i="10" s="1"/>
  <c r="W5" i="10"/>
  <c r="X5" i="10" s="1"/>
  <c r="R5" i="10"/>
  <c r="S5" i="10" s="1"/>
  <c r="O5" i="10"/>
  <c r="AF22" i="10" s="1"/>
  <c r="B5" i="10"/>
  <c r="B6" i="10" s="1"/>
  <c r="B7" i="10" s="1"/>
  <c r="B8" i="10" s="1"/>
  <c r="B9" i="10" s="1"/>
  <c r="B10" i="10" s="1"/>
  <c r="AC4" i="10"/>
  <c r="Z4" i="10"/>
  <c r="AA4" i="10" s="1"/>
  <c r="W4" i="10"/>
  <c r="X4" i="10" s="1"/>
  <c r="R4" i="10"/>
  <c r="S4" i="10" s="1"/>
  <c r="Q4" i="10"/>
  <c r="AK205" i="7"/>
  <c r="AK204" i="7"/>
  <c r="AK203" i="7"/>
  <c r="AK202" i="7"/>
  <c r="AK201" i="7"/>
  <c r="AK200" i="7"/>
  <c r="AK199" i="7"/>
  <c r="AK198" i="7"/>
  <c r="AK197" i="7"/>
  <c r="AK196" i="7"/>
  <c r="AK195" i="7"/>
  <c r="AK194" i="7"/>
  <c r="AK193" i="7"/>
  <c r="AK192" i="7"/>
  <c r="AG46" i="7"/>
  <c r="AK191" i="7"/>
  <c r="AG45" i="7"/>
  <c r="AU190" i="7"/>
  <c r="AT190" i="7"/>
  <c r="AS190" i="7"/>
  <c r="AR190" i="7"/>
  <c r="AQ190" i="7"/>
  <c r="AP190" i="7"/>
  <c r="AO190" i="7"/>
  <c r="AN190" i="7"/>
  <c r="AM190" i="7"/>
  <c r="AL190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K5" i="7"/>
  <c r="AK6" i="7" s="1"/>
  <c r="AK7" i="7" s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G29" i="7"/>
  <c r="AG28" i="7"/>
  <c r="AM3" i="7"/>
  <c r="AN3" i="7" s="1"/>
  <c r="AO3" i="7" s="1"/>
  <c r="AP3" i="7" s="1"/>
  <c r="AQ3" i="7" s="1"/>
  <c r="AR3" i="7" s="1"/>
  <c r="AS3" i="7" s="1"/>
  <c r="AT3" i="7" s="1"/>
  <c r="AU3" i="7" s="1"/>
  <c r="AG27" i="7"/>
  <c r="A4" i="7"/>
  <c r="BA3" i="7"/>
  <c r="AZ3" i="7"/>
  <c r="AY3" i="7"/>
  <c r="AX3" i="7"/>
  <c r="A3" i="7"/>
  <c r="I209" i="6"/>
  <c r="H209" i="6"/>
  <c r="G209" i="6"/>
  <c r="E209" i="6"/>
  <c r="D209" i="6"/>
  <c r="C209" i="6"/>
  <c r="A209" i="6"/>
  <c r="I208" i="6"/>
  <c r="H208" i="6"/>
  <c r="G208" i="6"/>
  <c r="E208" i="6"/>
  <c r="D208" i="6"/>
  <c r="C208" i="6"/>
  <c r="A208" i="6"/>
  <c r="I207" i="6"/>
  <c r="H207" i="6"/>
  <c r="G207" i="6"/>
  <c r="E207" i="6"/>
  <c r="D207" i="6"/>
  <c r="C207" i="6"/>
  <c r="A207" i="6"/>
  <c r="I206" i="6"/>
  <c r="H206" i="6"/>
  <c r="G206" i="6"/>
  <c r="E206" i="6"/>
  <c r="D206" i="6"/>
  <c r="C206" i="6"/>
  <c r="A206" i="6"/>
  <c r="I205" i="6"/>
  <c r="H205" i="6"/>
  <c r="G205" i="6"/>
  <c r="E205" i="6"/>
  <c r="D205" i="6"/>
  <c r="C205" i="6"/>
  <c r="A205" i="6"/>
  <c r="I204" i="6"/>
  <c r="H204" i="6"/>
  <c r="G204" i="6"/>
  <c r="E204" i="6"/>
  <c r="D204" i="6"/>
  <c r="C204" i="6"/>
  <c r="A204" i="6"/>
  <c r="I203" i="6"/>
  <c r="H203" i="6"/>
  <c r="G203" i="6"/>
  <c r="E203" i="6"/>
  <c r="D203" i="6"/>
  <c r="C203" i="6"/>
  <c r="A203" i="6"/>
  <c r="I202" i="6"/>
  <c r="H202" i="6"/>
  <c r="G202" i="6"/>
  <c r="E202" i="6"/>
  <c r="D202" i="6"/>
  <c r="C202" i="6"/>
  <c r="A202" i="6"/>
  <c r="I201" i="6"/>
  <c r="H201" i="6"/>
  <c r="G201" i="6"/>
  <c r="E201" i="6"/>
  <c r="D201" i="6"/>
  <c r="C201" i="6"/>
  <c r="A201" i="6"/>
  <c r="I200" i="6"/>
  <c r="H200" i="6"/>
  <c r="G200" i="6"/>
  <c r="E200" i="6"/>
  <c r="D200" i="6"/>
  <c r="C200" i="6"/>
  <c r="A200" i="6"/>
  <c r="I199" i="6"/>
  <c r="H199" i="6"/>
  <c r="G199" i="6"/>
  <c r="E199" i="6"/>
  <c r="D199" i="6"/>
  <c r="C199" i="6"/>
  <c r="A199" i="6"/>
  <c r="I198" i="6"/>
  <c r="H198" i="6"/>
  <c r="G198" i="6"/>
  <c r="E198" i="6"/>
  <c r="D198" i="6"/>
  <c r="C198" i="6"/>
  <c r="A198" i="6"/>
  <c r="I197" i="6"/>
  <c r="H197" i="6"/>
  <c r="G197" i="6"/>
  <c r="E197" i="6"/>
  <c r="D197" i="6"/>
  <c r="C197" i="6"/>
  <c r="A197" i="6"/>
  <c r="I196" i="6"/>
  <c r="H196" i="6"/>
  <c r="G196" i="6"/>
  <c r="E196" i="6"/>
  <c r="D196" i="6"/>
  <c r="C196" i="6"/>
  <c r="A196" i="6"/>
  <c r="I195" i="6"/>
  <c r="H195" i="6"/>
  <c r="G195" i="6"/>
  <c r="E195" i="6"/>
  <c r="D195" i="6"/>
  <c r="C195" i="6"/>
  <c r="A195" i="6"/>
  <c r="I194" i="6"/>
  <c r="H194" i="6"/>
  <c r="G194" i="6"/>
  <c r="E194" i="6"/>
  <c r="D194" i="6"/>
  <c r="C194" i="6"/>
  <c r="A194" i="6"/>
  <c r="I193" i="6"/>
  <c r="H193" i="6"/>
  <c r="G193" i="6"/>
  <c r="E193" i="6"/>
  <c r="D193" i="6"/>
  <c r="C193" i="6"/>
  <c r="A193" i="6"/>
  <c r="I192" i="6"/>
  <c r="H192" i="6"/>
  <c r="G192" i="6"/>
  <c r="E192" i="6"/>
  <c r="D192" i="6"/>
  <c r="C192" i="6"/>
  <c r="A192" i="6"/>
  <c r="I191" i="6"/>
  <c r="H191" i="6"/>
  <c r="G191" i="6"/>
  <c r="E191" i="6"/>
  <c r="D191" i="6"/>
  <c r="C191" i="6"/>
  <c r="A191" i="6"/>
  <c r="I190" i="6"/>
  <c r="H190" i="6"/>
  <c r="G190" i="6"/>
  <c r="E190" i="6"/>
  <c r="D190" i="6"/>
  <c r="C190" i="6"/>
  <c r="A190" i="6"/>
  <c r="I189" i="6"/>
  <c r="H189" i="6"/>
  <c r="G189" i="6"/>
  <c r="E189" i="6"/>
  <c r="D189" i="6"/>
  <c r="C189" i="6"/>
  <c r="A189" i="6"/>
  <c r="I188" i="6"/>
  <c r="H188" i="6"/>
  <c r="G188" i="6"/>
  <c r="E188" i="6"/>
  <c r="D188" i="6"/>
  <c r="C188" i="6"/>
  <c r="A188" i="6"/>
  <c r="I187" i="6"/>
  <c r="H187" i="6"/>
  <c r="G187" i="6"/>
  <c r="E187" i="6"/>
  <c r="D187" i="6"/>
  <c r="C187" i="6"/>
  <c r="A187" i="6"/>
  <c r="I186" i="6"/>
  <c r="H186" i="6"/>
  <c r="G186" i="6"/>
  <c r="E186" i="6"/>
  <c r="D186" i="6"/>
  <c r="C186" i="6"/>
  <c r="A186" i="6"/>
  <c r="I185" i="6"/>
  <c r="H185" i="6"/>
  <c r="G185" i="6"/>
  <c r="E185" i="6"/>
  <c r="D185" i="6"/>
  <c r="C185" i="6"/>
  <c r="A185" i="6"/>
  <c r="I184" i="6"/>
  <c r="H184" i="6"/>
  <c r="G184" i="6"/>
  <c r="E184" i="6"/>
  <c r="D184" i="6"/>
  <c r="C184" i="6"/>
  <c r="A184" i="6"/>
  <c r="I183" i="6"/>
  <c r="H183" i="6"/>
  <c r="G183" i="6"/>
  <c r="E183" i="6"/>
  <c r="D183" i="6"/>
  <c r="C183" i="6"/>
  <c r="A183" i="6"/>
  <c r="I182" i="6"/>
  <c r="H182" i="6"/>
  <c r="G182" i="6"/>
  <c r="E182" i="6"/>
  <c r="D182" i="6"/>
  <c r="C182" i="6"/>
  <c r="A182" i="6"/>
  <c r="I181" i="6"/>
  <c r="H181" i="6"/>
  <c r="G181" i="6"/>
  <c r="E181" i="6"/>
  <c r="D181" i="6"/>
  <c r="C181" i="6"/>
  <c r="A181" i="6"/>
  <c r="I180" i="6"/>
  <c r="H180" i="6"/>
  <c r="G180" i="6"/>
  <c r="E180" i="6"/>
  <c r="D180" i="6"/>
  <c r="C180" i="6"/>
  <c r="A180" i="6"/>
  <c r="I179" i="6"/>
  <c r="H179" i="6"/>
  <c r="G179" i="6"/>
  <c r="E179" i="6"/>
  <c r="D179" i="6"/>
  <c r="C179" i="6"/>
  <c r="A179" i="6"/>
  <c r="I178" i="6"/>
  <c r="H178" i="6"/>
  <c r="G178" i="6"/>
  <c r="E178" i="6"/>
  <c r="D178" i="6"/>
  <c r="C178" i="6"/>
  <c r="A178" i="6"/>
  <c r="I177" i="6"/>
  <c r="H177" i="6"/>
  <c r="G177" i="6"/>
  <c r="E177" i="6"/>
  <c r="D177" i="6"/>
  <c r="C177" i="6"/>
  <c r="A177" i="6"/>
  <c r="I176" i="6"/>
  <c r="H176" i="6"/>
  <c r="G176" i="6"/>
  <c r="E176" i="6"/>
  <c r="D176" i="6"/>
  <c r="C176" i="6"/>
  <c r="A176" i="6"/>
  <c r="I175" i="6"/>
  <c r="H175" i="6"/>
  <c r="G175" i="6"/>
  <c r="E175" i="6"/>
  <c r="D175" i="6"/>
  <c r="C175" i="6"/>
  <c r="A175" i="6"/>
  <c r="I174" i="6"/>
  <c r="H174" i="6"/>
  <c r="G174" i="6"/>
  <c r="E174" i="6"/>
  <c r="D174" i="6"/>
  <c r="C174" i="6"/>
  <c r="A174" i="6"/>
  <c r="I173" i="6"/>
  <c r="H173" i="6"/>
  <c r="G173" i="6"/>
  <c r="E173" i="6"/>
  <c r="D173" i="6"/>
  <c r="C173" i="6"/>
  <c r="A173" i="6"/>
  <c r="I172" i="6"/>
  <c r="H172" i="6"/>
  <c r="G172" i="6"/>
  <c r="E172" i="6"/>
  <c r="D172" i="6"/>
  <c r="C172" i="6"/>
  <c r="A172" i="6"/>
  <c r="I171" i="6"/>
  <c r="H171" i="6"/>
  <c r="G171" i="6"/>
  <c r="E171" i="6"/>
  <c r="D171" i="6"/>
  <c r="C171" i="6"/>
  <c r="A171" i="6"/>
  <c r="I170" i="6"/>
  <c r="H170" i="6"/>
  <c r="G170" i="6"/>
  <c r="E170" i="6"/>
  <c r="D170" i="6"/>
  <c r="C170" i="6"/>
  <c r="A170" i="6"/>
  <c r="I169" i="6"/>
  <c r="H169" i="6"/>
  <c r="G169" i="6"/>
  <c r="E169" i="6"/>
  <c r="D169" i="6"/>
  <c r="C169" i="6"/>
  <c r="A169" i="6"/>
  <c r="I168" i="6"/>
  <c r="H168" i="6"/>
  <c r="G168" i="6"/>
  <c r="E168" i="6"/>
  <c r="D168" i="6"/>
  <c r="C168" i="6"/>
  <c r="A168" i="6"/>
  <c r="I167" i="6"/>
  <c r="H167" i="6"/>
  <c r="G167" i="6"/>
  <c r="E167" i="6"/>
  <c r="D167" i="6"/>
  <c r="C167" i="6"/>
  <c r="A167" i="6"/>
  <c r="I166" i="6"/>
  <c r="H166" i="6"/>
  <c r="G166" i="6"/>
  <c r="E166" i="6"/>
  <c r="D166" i="6"/>
  <c r="C166" i="6"/>
  <c r="A166" i="6"/>
  <c r="I165" i="6"/>
  <c r="H165" i="6"/>
  <c r="G165" i="6"/>
  <c r="E165" i="6"/>
  <c r="D165" i="6"/>
  <c r="C165" i="6"/>
  <c r="A165" i="6"/>
  <c r="I164" i="6"/>
  <c r="H164" i="6"/>
  <c r="G164" i="6"/>
  <c r="E164" i="6"/>
  <c r="D164" i="6"/>
  <c r="C164" i="6"/>
  <c r="A164" i="6"/>
  <c r="I163" i="6"/>
  <c r="H163" i="6"/>
  <c r="G163" i="6"/>
  <c r="E163" i="6"/>
  <c r="D163" i="6"/>
  <c r="C163" i="6"/>
  <c r="A163" i="6"/>
  <c r="I162" i="6"/>
  <c r="H162" i="6"/>
  <c r="G162" i="6"/>
  <c r="E162" i="6"/>
  <c r="D162" i="6"/>
  <c r="C162" i="6"/>
  <c r="A162" i="6"/>
  <c r="I161" i="6"/>
  <c r="H161" i="6"/>
  <c r="G161" i="6"/>
  <c r="E161" i="6"/>
  <c r="D161" i="6"/>
  <c r="C161" i="6"/>
  <c r="A161" i="6"/>
  <c r="I160" i="6"/>
  <c r="H160" i="6"/>
  <c r="G160" i="6"/>
  <c r="E160" i="6"/>
  <c r="D160" i="6"/>
  <c r="C160" i="6"/>
  <c r="A160" i="6"/>
  <c r="I159" i="6"/>
  <c r="H159" i="6"/>
  <c r="G159" i="6"/>
  <c r="E159" i="6"/>
  <c r="D159" i="6"/>
  <c r="C159" i="6"/>
  <c r="A159" i="6"/>
  <c r="I158" i="6"/>
  <c r="H158" i="6"/>
  <c r="G158" i="6"/>
  <c r="E158" i="6"/>
  <c r="D158" i="6"/>
  <c r="C158" i="6"/>
  <c r="A158" i="6"/>
  <c r="I157" i="6"/>
  <c r="H157" i="6"/>
  <c r="G157" i="6"/>
  <c r="E157" i="6"/>
  <c r="D157" i="6"/>
  <c r="C157" i="6"/>
  <c r="A157" i="6"/>
  <c r="I156" i="6"/>
  <c r="H156" i="6"/>
  <c r="G156" i="6"/>
  <c r="E156" i="6"/>
  <c r="D156" i="6"/>
  <c r="C156" i="6"/>
  <c r="A156" i="6"/>
  <c r="I155" i="6"/>
  <c r="H155" i="6"/>
  <c r="G155" i="6"/>
  <c r="E155" i="6"/>
  <c r="D155" i="6"/>
  <c r="C155" i="6"/>
  <c r="A155" i="6"/>
  <c r="I154" i="6"/>
  <c r="H154" i="6"/>
  <c r="G154" i="6"/>
  <c r="E154" i="6"/>
  <c r="D154" i="6"/>
  <c r="C154" i="6"/>
  <c r="A154" i="6"/>
  <c r="I153" i="6"/>
  <c r="H153" i="6"/>
  <c r="G153" i="6"/>
  <c r="E153" i="6"/>
  <c r="D153" i="6"/>
  <c r="C153" i="6"/>
  <c r="A153" i="6"/>
  <c r="I152" i="6"/>
  <c r="H152" i="6"/>
  <c r="G152" i="6"/>
  <c r="E152" i="6"/>
  <c r="D152" i="6"/>
  <c r="C152" i="6"/>
  <c r="A152" i="6"/>
  <c r="I151" i="6"/>
  <c r="H151" i="6"/>
  <c r="G151" i="6"/>
  <c r="E151" i="6"/>
  <c r="D151" i="6"/>
  <c r="C151" i="6"/>
  <c r="A151" i="6"/>
  <c r="I150" i="6"/>
  <c r="H150" i="6"/>
  <c r="G150" i="6"/>
  <c r="E150" i="6"/>
  <c r="D150" i="6"/>
  <c r="C150" i="6"/>
  <c r="A150" i="6"/>
  <c r="I149" i="6"/>
  <c r="H149" i="6"/>
  <c r="G149" i="6"/>
  <c r="E149" i="6"/>
  <c r="D149" i="6"/>
  <c r="C149" i="6"/>
  <c r="A149" i="6"/>
  <c r="I148" i="6"/>
  <c r="H148" i="6"/>
  <c r="G148" i="6"/>
  <c r="E148" i="6"/>
  <c r="D148" i="6"/>
  <c r="C148" i="6"/>
  <c r="A148" i="6"/>
  <c r="I147" i="6"/>
  <c r="H147" i="6"/>
  <c r="G147" i="6"/>
  <c r="E147" i="6"/>
  <c r="D147" i="6"/>
  <c r="C147" i="6"/>
  <c r="A147" i="6"/>
  <c r="I146" i="6"/>
  <c r="H146" i="6"/>
  <c r="G146" i="6"/>
  <c r="E146" i="6"/>
  <c r="D146" i="6"/>
  <c r="C146" i="6"/>
  <c r="A146" i="6"/>
  <c r="I145" i="6"/>
  <c r="H145" i="6"/>
  <c r="G145" i="6"/>
  <c r="E145" i="6"/>
  <c r="D145" i="6"/>
  <c r="C145" i="6"/>
  <c r="A145" i="6"/>
  <c r="I144" i="6"/>
  <c r="H144" i="6"/>
  <c r="G144" i="6"/>
  <c r="E144" i="6"/>
  <c r="D144" i="6"/>
  <c r="C144" i="6"/>
  <c r="A144" i="6"/>
  <c r="I143" i="6"/>
  <c r="H143" i="6"/>
  <c r="G143" i="6"/>
  <c r="E143" i="6"/>
  <c r="D143" i="6"/>
  <c r="C143" i="6"/>
  <c r="A143" i="6"/>
  <c r="I142" i="6"/>
  <c r="H142" i="6"/>
  <c r="G142" i="6"/>
  <c r="E142" i="6"/>
  <c r="D142" i="6"/>
  <c r="C142" i="6"/>
  <c r="A142" i="6"/>
  <c r="I141" i="6"/>
  <c r="H141" i="6"/>
  <c r="G141" i="6"/>
  <c r="E141" i="6"/>
  <c r="D141" i="6"/>
  <c r="C141" i="6"/>
  <c r="A141" i="6"/>
  <c r="I140" i="6"/>
  <c r="H140" i="6"/>
  <c r="G140" i="6"/>
  <c r="E140" i="6"/>
  <c r="D140" i="6"/>
  <c r="C140" i="6"/>
  <c r="A140" i="6"/>
  <c r="I139" i="6"/>
  <c r="H139" i="6"/>
  <c r="G139" i="6"/>
  <c r="E139" i="6"/>
  <c r="D139" i="6"/>
  <c r="C139" i="6"/>
  <c r="A139" i="6"/>
  <c r="I138" i="6"/>
  <c r="H138" i="6"/>
  <c r="G138" i="6"/>
  <c r="E138" i="6"/>
  <c r="D138" i="6"/>
  <c r="C138" i="6"/>
  <c r="A138" i="6"/>
  <c r="I137" i="6"/>
  <c r="H137" i="6"/>
  <c r="G137" i="6"/>
  <c r="E137" i="6"/>
  <c r="D137" i="6"/>
  <c r="C137" i="6"/>
  <c r="A137" i="6"/>
  <c r="I136" i="6"/>
  <c r="H136" i="6"/>
  <c r="G136" i="6"/>
  <c r="E136" i="6"/>
  <c r="D136" i="6"/>
  <c r="C136" i="6"/>
  <c r="A136" i="6"/>
  <c r="I135" i="6"/>
  <c r="H135" i="6"/>
  <c r="G135" i="6"/>
  <c r="E135" i="6"/>
  <c r="D135" i="6"/>
  <c r="C135" i="6"/>
  <c r="A135" i="6"/>
  <c r="I134" i="6"/>
  <c r="H134" i="6"/>
  <c r="G134" i="6"/>
  <c r="E134" i="6"/>
  <c r="D134" i="6"/>
  <c r="C134" i="6"/>
  <c r="A134" i="6"/>
  <c r="I133" i="6"/>
  <c r="H133" i="6"/>
  <c r="G133" i="6"/>
  <c r="E133" i="6"/>
  <c r="D133" i="6"/>
  <c r="C133" i="6"/>
  <c r="A133" i="6"/>
  <c r="I132" i="6"/>
  <c r="H132" i="6"/>
  <c r="G132" i="6"/>
  <c r="E132" i="6"/>
  <c r="D132" i="6"/>
  <c r="C132" i="6"/>
  <c r="A132" i="6"/>
  <c r="I131" i="6"/>
  <c r="H131" i="6"/>
  <c r="G131" i="6"/>
  <c r="E131" i="6"/>
  <c r="D131" i="6"/>
  <c r="C131" i="6"/>
  <c r="A131" i="6"/>
  <c r="I130" i="6"/>
  <c r="H130" i="6"/>
  <c r="G130" i="6"/>
  <c r="E130" i="6"/>
  <c r="D130" i="6"/>
  <c r="C130" i="6"/>
  <c r="A130" i="6"/>
  <c r="I129" i="6"/>
  <c r="H129" i="6"/>
  <c r="G129" i="6"/>
  <c r="E129" i="6"/>
  <c r="D129" i="6"/>
  <c r="C129" i="6"/>
  <c r="A129" i="6"/>
  <c r="I128" i="6"/>
  <c r="H128" i="6"/>
  <c r="G128" i="6"/>
  <c r="E128" i="6"/>
  <c r="D128" i="6"/>
  <c r="C128" i="6"/>
  <c r="A128" i="6"/>
  <c r="I127" i="6"/>
  <c r="H127" i="6"/>
  <c r="G127" i="6"/>
  <c r="E127" i="6"/>
  <c r="D127" i="6"/>
  <c r="C127" i="6"/>
  <c r="A127" i="6"/>
  <c r="I126" i="6"/>
  <c r="H126" i="6"/>
  <c r="G126" i="6"/>
  <c r="E126" i="6"/>
  <c r="D126" i="6"/>
  <c r="C126" i="6"/>
  <c r="A126" i="6"/>
  <c r="I125" i="6"/>
  <c r="H125" i="6"/>
  <c r="G125" i="6"/>
  <c r="E125" i="6"/>
  <c r="D125" i="6"/>
  <c r="C125" i="6"/>
  <c r="A125" i="6"/>
  <c r="I124" i="6"/>
  <c r="H124" i="6"/>
  <c r="G124" i="6"/>
  <c r="E124" i="6"/>
  <c r="D124" i="6"/>
  <c r="C124" i="6"/>
  <c r="A124" i="6"/>
  <c r="I123" i="6"/>
  <c r="H123" i="6"/>
  <c r="G123" i="6"/>
  <c r="E123" i="6"/>
  <c r="D123" i="6"/>
  <c r="C123" i="6"/>
  <c r="A123" i="6"/>
  <c r="I122" i="6"/>
  <c r="H122" i="6"/>
  <c r="G122" i="6"/>
  <c r="E122" i="6"/>
  <c r="D122" i="6"/>
  <c r="C122" i="6"/>
  <c r="A122" i="6"/>
  <c r="I121" i="6"/>
  <c r="H121" i="6"/>
  <c r="G121" i="6"/>
  <c r="E121" i="6"/>
  <c r="D121" i="6"/>
  <c r="C121" i="6"/>
  <c r="A121" i="6"/>
  <c r="I120" i="6"/>
  <c r="H120" i="6"/>
  <c r="G120" i="6"/>
  <c r="E120" i="6"/>
  <c r="D120" i="6"/>
  <c r="C120" i="6"/>
  <c r="A120" i="6"/>
  <c r="I119" i="6"/>
  <c r="H119" i="6"/>
  <c r="G119" i="6"/>
  <c r="E119" i="6"/>
  <c r="D119" i="6"/>
  <c r="C119" i="6"/>
  <c r="A119" i="6"/>
  <c r="I118" i="6"/>
  <c r="H118" i="6"/>
  <c r="G118" i="6"/>
  <c r="E118" i="6"/>
  <c r="D118" i="6"/>
  <c r="C118" i="6"/>
  <c r="A118" i="6"/>
  <c r="I117" i="6"/>
  <c r="H117" i="6"/>
  <c r="G117" i="6"/>
  <c r="E117" i="6"/>
  <c r="D117" i="6"/>
  <c r="C117" i="6"/>
  <c r="A117" i="6"/>
  <c r="I116" i="6"/>
  <c r="H116" i="6"/>
  <c r="G116" i="6"/>
  <c r="E116" i="6"/>
  <c r="D116" i="6"/>
  <c r="C116" i="6"/>
  <c r="A116" i="6"/>
  <c r="I115" i="6"/>
  <c r="H115" i="6"/>
  <c r="G115" i="6"/>
  <c r="E115" i="6"/>
  <c r="D115" i="6"/>
  <c r="C115" i="6"/>
  <c r="A115" i="6"/>
  <c r="I114" i="6"/>
  <c r="H114" i="6"/>
  <c r="G114" i="6"/>
  <c r="E114" i="6"/>
  <c r="D114" i="6"/>
  <c r="C114" i="6"/>
  <c r="A114" i="6"/>
  <c r="I113" i="6"/>
  <c r="H113" i="6"/>
  <c r="G113" i="6"/>
  <c r="E113" i="6"/>
  <c r="D113" i="6"/>
  <c r="C113" i="6"/>
  <c r="A113" i="6"/>
  <c r="I112" i="6"/>
  <c r="H112" i="6"/>
  <c r="G112" i="6"/>
  <c r="E112" i="6"/>
  <c r="D112" i="6"/>
  <c r="C112" i="6"/>
  <c r="A112" i="6"/>
  <c r="I111" i="6"/>
  <c r="H111" i="6"/>
  <c r="G111" i="6"/>
  <c r="E111" i="6"/>
  <c r="D111" i="6"/>
  <c r="C111" i="6"/>
  <c r="A111" i="6"/>
  <c r="I110" i="6"/>
  <c r="H110" i="6"/>
  <c r="G110" i="6"/>
  <c r="E110" i="6"/>
  <c r="D110" i="6"/>
  <c r="C110" i="6"/>
  <c r="A110" i="6"/>
  <c r="I109" i="6"/>
  <c r="H109" i="6"/>
  <c r="G109" i="6"/>
  <c r="E109" i="6"/>
  <c r="D109" i="6"/>
  <c r="C109" i="6"/>
  <c r="A109" i="6"/>
  <c r="I108" i="6"/>
  <c r="H108" i="6"/>
  <c r="G108" i="6"/>
  <c r="E108" i="6"/>
  <c r="D108" i="6"/>
  <c r="C108" i="6"/>
  <c r="A108" i="6"/>
  <c r="I107" i="6"/>
  <c r="H107" i="6"/>
  <c r="G107" i="6"/>
  <c r="E107" i="6"/>
  <c r="D107" i="6"/>
  <c r="C107" i="6"/>
  <c r="A107" i="6"/>
  <c r="I106" i="6"/>
  <c r="H106" i="6"/>
  <c r="G106" i="6"/>
  <c r="E106" i="6"/>
  <c r="D106" i="6"/>
  <c r="C106" i="6"/>
  <c r="A106" i="6"/>
  <c r="I105" i="6"/>
  <c r="H105" i="6"/>
  <c r="G105" i="6"/>
  <c r="E105" i="6"/>
  <c r="D105" i="6"/>
  <c r="C105" i="6"/>
  <c r="A105" i="6"/>
  <c r="I104" i="6"/>
  <c r="H104" i="6"/>
  <c r="G104" i="6"/>
  <c r="E104" i="6"/>
  <c r="D104" i="6"/>
  <c r="C104" i="6"/>
  <c r="A104" i="6"/>
  <c r="I103" i="6"/>
  <c r="H103" i="6"/>
  <c r="G103" i="6"/>
  <c r="E103" i="6"/>
  <c r="D103" i="6"/>
  <c r="C103" i="6"/>
  <c r="A103" i="6"/>
  <c r="I102" i="6"/>
  <c r="H102" i="6"/>
  <c r="G102" i="6"/>
  <c r="E102" i="6"/>
  <c r="D102" i="6"/>
  <c r="C102" i="6"/>
  <c r="A102" i="6"/>
  <c r="I101" i="6"/>
  <c r="H101" i="6"/>
  <c r="G101" i="6"/>
  <c r="E101" i="6"/>
  <c r="D101" i="6"/>
  <c r="C101" i="6"/>
  <c r="A101" i="6"/>
  <c r="I100" i="6"/>
  <c r="H100" i="6"/>
  <c r="G100" i="6"/>
  <c r="E100" i="6"/>
  <c r="D100" i="6"/>
  <c r="C100" i="6"/>
  <c r="A100" i="6"/>
  <c r="I99" i="6"/>
  <c r="H99" i="6"/>
  <c r="G99" i="6"/>
  <c r="E99" i="6"/>
  <c r="D99" i="6"/>
  <c r="C99" i="6"/>
  <c r="A99" i="6"/>
  <c r="I98" i="6"/>
  <c r="H98" i="6"/>
  <c r="G98" i="6"/>
  <c r="E98" i="6"/>
  <c r="D98" i="6"/>
  <c r="C98" i="6"/>
  <c r="A98" i="6"/>
  <c r="I97" i="6"/>
  <c r="H97" i="6"/>
  <c r="G97" i="6"/>
  <c r="E97" i="6"/>
  <c r="D97" i="6"/>
  <c r="C97" i="6"/>
  <c r="A97" i="6"/>
  <c r="I96" i="6"/>
  <c r="H96" i="6"/>
  <c r="G96" i="6"/>
  <c r="E96" i="6"/>
  <c r="D96" i="6"/>
  <c r="C96" i="6"/>
  <c r="A96" i="6"/>
  <c r="I95" i="6"/>
  <c r="H95" i="6"/>
  <c r="G95" i="6"/>
  <c r="E95" i="6"/>
  <c r="D95" i="6"/>
  <c r="C95" i="6"/>
  <c r="A95" i="6"/>
  <c r="I94" i="6"/>
  <c r="H94" i="6"/>
  <c r="G94" i="6"/>
  <c r="E94" i="6"/>
  <c r="D94" i="6"/>
  <c r="C94" i="6"/>
  <c r="A94" i="6"/>
  <c r="I93" i="6"/>
  <c r="H93" i="6"/>
  <c r="G93" i="6"/>
  <c r="E93" i="6"/>
  <c r="D93" i="6"/>
  <c r="C93" i="6"/>
  <c r="A93" i="6"/>
  <c r="I92" i="6"/>
  <c r="H92" i="6"/>
  <c r="G92" i="6"/>
  <c r="E92" i="6"/>
  <c r="D92" i="6"/>
  <c r="C92" i="6"/>
  <c r="A92" i="6"/>
  <c r="I91" i="6"/>
  <c r="H91" i="6"/>
  <c r="G91" i="6"/>
  <c r="E91" i="6"/>
  <c r="D91" i="6"/>
  <c r="C91" i="6"/>
  <c r="A91" i="6"/>
  <c r="I90" i="6"/>
  <c r="H90" i="6"/>
  <c r="G90" i="6"/>
  <c r="E90" i="6"/>
  <c r="D90" i="6"/>
  <c r="C90" i="6"/>
  <c r="A90" i="6"/>
  <c r="I89" i="6"/>
  <c r="H89" i="6"/>
  <c r="G89" i="6"/>
  <c r="E89" i="6"/>
  <c r="D89" i="6"/>
  <c r="C89" i="6"/>
  <c r="A89" i="6"/>
  <c r="I88" i="6"/>
  <c r="H88" i="6"/>
  <c r="G88" i="6"/>
  <c r="E88" i="6"/>
  <c r="D88" i="6"/>
  <c r="C88" i="6"/>
  <c r="A88" i="6"/>
  <c r="I87" i="6"/>
  <c r="H87" i="6"/>
  <c r="G87" i="6"/>
  <c r="E87" i="6"/>
  <c r="D87" i="6"/>
  <c r="C87" i="6"/>
  <c r="A87" i="6"/>
  <c r="I86" i="6"/>
  <c r="H86" i="6"/>
  <c r="G86" i="6"/>
  <c r="E86" i="6"/>
  <c r="D86" i="6"/>
  <c r="C86" i="6"/>
  <c r="A86" i="6"/>
  <c r="I85" i="6"/>
  <c r="H85" i="6"/>
  <c r="G85" i="6"/>
  <c r="E85" i="6"/>
  <c r="D85" i="6"/>
  <c r="C85" i="6"/>
  <c r="A85" i="6"/>
  <c r="I84" i="6"/>
  <c r="H84" i="6"/>
  <c r="G84" i="6"/>
  <c r="E84" i="6"/>
  <c r="D84" i="6"/>
  <c r="C84" i="6"/>
  <c r="A84" i="6"/>
  <c r="I83" i="6"/>
  <c r="H83" i="6"/>
  <c r="G83" i="6"/>
  <c r="E83" i="6"/>
  <c r="D83" i="6"/>
  <c r="C83" i="6"/>
  <c r="A83" i="6"/>
  <c r="I82" i="6"/>
  <c r="H82" i="6"/>
  <c r="G82" i="6"/>
  <c r="E82" i="6"/>
  <c r="D82" i="6"/>
  <c r="C82" i="6"/>
  <c r="A82" i="6"/>
  <c r="I81" i="6"/>
  <c r="H81" i="6"/>
  <c r="G81" i="6"/>
  <c r="E81" i="6"/>
  <c r="D81" i="6"/>
  <c r="C81" i="6"/>
  <c r="A81" i="6"/>
  <c r="I80" i="6"/>
  <c r="H80" i="6"/>
  <c r="G80" i="6"/>
  <c r="E80" i="6"/>
  <c r="D80" i="6"/>
  <c r="C80" i="6"/>
  <c r="A80" i="6"/>
  <c r="I79" i="6"/>
  <c r="H79" i="6"/>
  <c r="G79" i="6"/>
  <c r="E79" i="6"/>
  <c r="D79" i="6"/>
  <c r="C79" i="6"/>
  <c r="A79" i="6"/>
  <c r="I78" i="6"/>
  <c r="H78" i="6"/>
  <c r="G78" i="6"/>
  <c r="E78" i="6"/>
  <c r="D78" i="6"/>
  <c r="C78" i="6"/>
  <c r="A78" i="6"/>
  <c r="I77" i="6"/>
  <c r="H77" i="6"/>
  <c r="G77" i="6"/>
  <c r="E77" i="6"/>
  <c r="D77" i="6"/>
  <c r="C77" i="6"/>
  <c r="A77" i="6"/>
  <c r="I76" i="6"/>
  <c r="H76" i="6"/>
  <c r="G76" i="6"/>
  <c r="E76" i="6"/>
  <c r="D76" i="6"/>
  <c r="C76" i="6"/>
  <c r="A76" i="6"/>
  <c r="I75" i="6"/>
  <c r="H75" i="6"/>
  <c r="G75" i="6"/>
  <c r="E75" i="6"/>
  <c r="D75" i="6"/>
  <c r="C75" i="6"/>
  <c r="A75" i="6"/>
  <c r="I74" i="6"/>
  <c r="H74" i="6"/>
  <c r="G74" i="6"/>
  <c r="E74" i="6"/>
  <c r="D74" i="6"/>
  <c r="C74" i="6"/>
  <c r="A74" i="6"/>
  <c r="I73" i="6"/>
  <c r="H73" i="6"/>
  <c r="G73" i="6"/>
  <c r="E73" i="6"/>
  <c r="D73" i="6"/>
  <c r="C73" i="6"/>
  <c r="A73" i="6"/>
  <c r="I72" i="6"/>
  <c r="H72" i="6"/>
  <c r="G72" i="6"/>
  <c r="E72" i="6"/>
  <c r="D72" i="6"/>
  <c r="C72" i="6"/>
  <c r="A72" i="6"/>
  <c r="I71" i="6"/>
  <c r="H71" i="6"/>
  <c r="G71" i="6"/>
  <c r="E71" i="6"/>
  <c r="D71" i="6"/>
  <c r="C71" i="6"/>
  <c r="A71" i="6"/>
  <c r="I70" i="6"/>
  <c r="H70" i="6"/>
  <c r="G70" i="6"/>
  <c r="E70" i="6"/>
  <c r="D70" i="6"/>
  <c r="C70" i="6"/>
  <c r="A70" i="6"/>
  <c r="I69" i="6"/>
  <c r="H69" i="6"/>
  <c r="G69" i="6"/>
  <c r="E69" i="6"/>
  <c r="D69" i="6"/>
  <c r="C69" i="6"/>
  <c r="A69" i="6"/>
  <c r="I68" i="6"/>
  <c r="H68" i="6"/>
  <c r="G68" i="6"/>
  <c r="E68" i="6"/>
  <c r="D68" i="6"/>
  <c r="C68" i="6"/>
  <c r="A68" i="6"/>
  <c r="I67" i="6"/>
  <c r="H67" i="6"/>
  <c r="G67" i="6"/>
  <c r="E67" i="6"/>
  <c r="D67" i="6"/>
  <c r="C67" i="6"/>
  <c r="A67" i="6"/>
  <c r="I66" i="6"/>
  <c r="H66" i="6"/>
  <c r="G66" i="6"/>
  <c r="E66" i="6"/>
  <c r="D66" i="6"/>
  <c r="C66" i="6"/>
  <c r="A66" i="6"/>
  <c r="I65" i="6"/>
  <c r="H65" i="6"/>
  <c r="G65" i="6"/>
  <c r="E65" i="6"/>
  <c r="D65" i="6"/>
  <c r="C65" i="6"/>
  <c r="A65" i="6"/>
  <c r="I64" i="6"/>
  <c r="H64" i="6"/>
  <c r="G64" i="6"/>
  <c r="E64" i="6"/>
  <c r="D64" i="6"/>
  <c r="C64" i="6"/>
  <c r="A64" i="6"/>
  <c r="I63" i="6"/>
  <c r="H63" i="6"/>
  <c r="G63" i="6"/>
  <c r="E63" i="6"/>
  <c r="D63" i="6"/>
  <c r="C63" i="6"/>
  <c r="A63" i="6"/>
  <c r="I62" i="6"/>
  <c r="H62" i="6"/>
  <c r="G62" i="6"/>
  <c r="E62" i="6"/>
  <c r="D62" i="6"/>
  <c r="C62" i="6"/>
  <c r="A62" i="6"/>
  <c r="I61" i="6"/>
  <c r="H61" i="6"/>
  <c r="G61" i="6"/>
  <c r="E61" i="6"/>
  <c r="D61" i="6"/>
  <c r="C61" i="6"/>
  <c r="A61" i="6"/>
  <c r="I60" i="6"/>
  <c r="H60" i="6"/>
  <c r="G60" i="6"/>
  <c r="E60" i="6"/>
  <c r="D60" i="6"/>
  <c r="C60" i="6"/>
  <c r="A60" i="6"/>
  <c r="I59" i="6"/>
  <c r="H59" i="6"/>
  <c r="G59" i="6"/>
  <c r="E59" i="6"/>
  <c r="D59" i="6"/>
  <c r="C59" i="6"/>
  <c r="A59" i="6"/>
  <c r="I58" i="6"/>
  <c r="H58" i="6"/>
  <c r="G58" i="6"/>
  <c r="E58" i="6"/>
  <c r="D58" i="6"/>
  <c r="C58" i="6"/>
  <c r="A58" i="6"/>
  <c r="I57" i="6"/>
  <c r="H57" i="6"/>
  <c r="G57" i="6"/>
  <c r="E57" i="6"/>
  <c r="D57" i="6"/>
  <c r="C57" i="6"/>
  <c r="A57" i="6"/>
  <c r="I56" i="6"/>
  <c r="H56" i="6"/>
  <c r="G56" i="6"/>
  <c r="E56" i="6"/>
  <c r="D56" i="6"/>
  <c r="C56" i="6"/>
  <c r="A56" i="6"/>
  <c r="I55" i="6"/>
  <c r="H55" i="6"/>
  <c r="G55" i="6"/>
  <c r="E55" i="6"/>
  <c r="D55" i="6"/>
  <c r="C55" i="6"/>
  <c r="A55" i="6"/>
  <c r="I54" i="6"/>
  <c r="H54" i="6"/>
  <c r="G54" i="6"/>
  <c r="E54" i="6"/>
  <c r="D54" i="6"/>
  <c r="C54" i="6"/>
  <c r="A54" i="6"/>
  <c r="I53" i="6"/>
  <c r="H53" i="6"/>
  <c r="G53" i="6"/>
  <c r="E53" i="6"/>
  <c r="D53" i="6"/>
  <c r="C53" i="6"/>
  <c r="A53" i="6"/>
  <c r="I52" i="6"/>
  <c r="H52" i="6"/>
  <c r="G52" i="6"/>
  <c r="E52" i="6"/>
  <c r="D52" i="6"/>
  <c r="C52" i="6"/>
  <c r="A52" i="6"/>
  <c r="I51" i="6"/>
  <c r="H51" i="6"/>
  <c r="G51" i="6"/>
  <c r="E51" i="6"/>
  <c r="D51" i="6"/>
  <c r="C51" i="6"/>
  <c r="A51" i="6"/>
  <c r="I50" i="6"/>
  <c r="H50" i="6"/>
  <c r="G50" i="6"/>
  <c r="E50" i="6"/>
  <c r="D50" i="6"/>
  <c r="C50" i="6"/>
  <c r="A50" i="6"/>
  <c r="I49" i="6"/>
  <c r="H49" i="6"/>
  <c r="G49" i="6"/>
  <c r="E49" i="6"/>
  <c r="D49" i="6"/>
  <c r="C49" i="6"/>
  <c r="A49" i="6"/>
  <c r="I48" i="6"/>
  <c r="H48" i="6"/>
  <c r="G48" i="6"/>
  <c r="E48" i="6"/>
  <c r="D48" i="6"/>
  <c r="C48" i="6"/>
  <c r="A48" i="6"/>
  <c r="I47" i="6"/>
  <c r="H47" i="6"/>
  <c r="G47" i="6"/>
  <c r="E47" i="6"/>
  <c r="D47" i="6"/>
  <c r="C47" i="6"/>
  <c r="A47" i="6"/>
  <c r="I46" i="6"/>
  <c r="H46" i="6"/>
  <c r="G46" i="6"/>
  <c r="E46" i="6"/>
  <c r="D46" i="6"/>
  <c r="C46" i="6"/>
  <c r="A46" i="6"/>
  <c r="I45" i="6"/>
  <c r="H45" i="6"/>
  <c r="G45" i="6"/>
  <c r="E45" i="6"/>
  <c r="D45" i="6"/>
  <c r="C45" i="6"/>
  <c r="A45" i="6"/>
  <c r="I44" i="6"/>
  <c r="H44" i="6"/>
  <c r="G44" i="6"/>
  <c r="E44" i="6"/>
  <c r="D44" i="6"/>
  <c r="C44" i="6"/>
  <c r="A44" i="6"/>
  <c r="I43" i="6"/>
  <c r="H43" i="6"/>
  <c r="G43" i="6"/>
  <c r="E43" i="6"/>
  <c r="D43" i="6"/>
  <c r="C43" i="6"/>
  <c r="A43" i="6"/>
  <c r="I42" i="6"/>
  <c r="H42" i="6"/>
  <c r="G42" i="6"/>
  <c r="E42" i="6"/>
  <c r="D42" i="6"/>
  <c r="C42" i="6"/>
  <c r="A42" i="6"/>
  <c r="I41" i="6"/>
  <c r="H41" i="6"/>
  <c r="G41" i="6"/>
  <c r="E41" i="6"/>
  <c r="D41" i="6"/>
  <c r="C41" i="6"/>
  <c r="A41" i="6"/>
  <c r="I40" i="6"/>
  <c r="H40" i="6"/>
  <c r="G40" i="6"/>
  <c r="E40" i="6"/>
  <c r="D40" i="6"/>
  <c r="C40" i="6"/>
  <c r="A40" i="6"/>
  <c r="I39" i="6"/>
  <c r="H39" i="6"/>
  <c r="G39" i="6"/>
  <c r="E39" i="6"/>
  <c r="D39" i="6"/>
  <c r="C39" i="6"/>
  <c r="A39" i="6"/>
  <c r="I38" i="6"/>
  <c r="H38" i="6"/>
  <c r="G38" i="6"/>
  <c r="E38" i="6"/>
  <c r="D38" i="6"/>
  <c r="C38" i="6"/>
  <c r="A38" i="6"/>
  <c r="I37" i="6"/>
  <c r="H37" i="6"/>
  <c r="G37" i="6"/>
  <c r="E37" i="6"/>
  <c r="D37" i="6"/>
  <c r="C37" i="6"/>
  <c r="A37" i="6"/>
  <c r="I36" i="6"/>
  <c r="H36" i="6"/>
  <c r="G36" i="6"/>
  <c r="E36" i="6"/>
  <c r="D36" i="6"/>
  <c r="C36" i="6"/>
  <c r="A36" i="6"/>
  <c r="I35" i="6"/>
  <c r="H35" i="6"/>
  <c r="G35" i="6"/>
  <c r="E35" i="6"/>
  <c r="D35" i="6"/>
  <c r="C35" i="6"/>
  <c r="A35" i="6"/>
  <c r="I34" i="6"/>
  <c r="H34" i="6"/>
  <c r="G34" i="6"/>
  <c r="E34" i="6"/>
  <c r="D34" i="6"/>
  <c r="C34" i="6"/>
  <c r="A34" i="6"/>
  <c r="I33" i="6"/>
  <c r="H33" i="6"/>
  <c r="G33" i="6"/>
  <c r="E33" i="6"/>
  <c r="D33" i="6"/>
  <c r="C33" i="6"/>
  <c r="A33" i="6"/>
  <c r="I32" i="6"/>
  <c r="H32" i="6"/>
  <c r="G32" i="6"/>
  <c r="E32" i="6"/>
  <c r="D32" i="6"/>
  <c r="C32" i="6"/>
  <c r="A32" i="6"/>
  <c r="I31" i="6"/>
  <c r="H31" i="6"/>
  <c r="G31" i="6"/>
  <c r="E31" i="6"/>
  <c r="D31" i="6"/>
  <c r="C31" i="6"/>
  <c r="A31" i="6"/>
  <c r="I30" i="6"/>
  <c r="H30" i="6"/>
  <c r="G30" i="6"/>
  <c r="E30" i="6"/>
  <c r="D30" i="6"/>
  <c r="C30" i="6"/>
  <c r="A30" i="6"/>
  <c r="I29" i="6"/>
  <c r="H29" i="6"/>
  <c r="G29" i="6"/>
  <c r="E29" i="6"/>
  <c r="D29" i="6"/>
  <c r="C29" i="6"/>
  <c r="A29" i="6"/>
  <c r="I28" i="6"/>
  <c r="H28" i="6"/>
  <c r="G28" i="6"/>
  <c r="E28" i="6"/>
  <c r="D28" i="6"/>
  <c r="C28" i="6"/>
  <c r="A28" i="6"/>
  <c r="I27" i="6"/>
  <c r="H27" i="6"/>
  <c r="G27" i="6"/>
  <c r="E27" i="6"/>
  <c r="D27" i="6"/>
  <c r="C27" i="6"/>
  <c r="A27" i="6"/>
  <c r="I26" i="6"/>
  <c r="H26" i="6"/>
  <c r="G26" i="6"/>
  <c r="E26" i="6"/>
  <c r="D26" i="6"/>
  <c r="C26" i="6"/>
  <c r="A26" i="6"/>
  <c r="I25" i="6"/>
  <c r="H25" i="6"/>
  <c r="G25" i="6"/>
  <c r="E25" i="6"/>
  <c r="D25" i="6"/>
  <c r="C25" i="6"/>
  <c r="A25" i="6"/>
  <c r="I24" i="6"/>
  <c r="H24" i="6"/>
  <c r="G24" i="6"/>
  <c r="E24" i="6"/>
  <c r="D24" i="6"/>
  <c r="C24" i="6"/>
  <c r="A24" i="6"/>
  <c r="I23" i="6"/>
  <c r="H23" i="6"/>
  <c r="G23" i="6"/>
  <c r="E23" i="6"/>
  <c r="D23" i="6"/>
  <c r="C23" i="6"/>
  <c r="A23" i="6"/>
  <c r="I22" i="6"/>
  <c r="H22" i="6"/>
  <c r="G22" i="6"/>
  <c r="E22" i="6"/>
  <c r="D22" i="6"/>
  <c r="C22" i="6"/>
  <c r="A22" i="6"/>
  <c r="I21" i="6"/>
  <c r="H21" i="6"/>
  <c r="G21" i="6"/>
  <c r="E21" i="6"/>
  <c r="D21" i="6"/>
  <c r="C21" i="6"/>
  <c r="A21" i="6"/>
  <c r="I20" i="6"/>
  <c r="H20" i="6"/>
  <c r="G20" i="6"/>
  <c r="E20" i="6"/>
  <c r="D20" i="6"/>
  <c r="C20" i="6"/>
  <c r="A20" i="6"/>
  <c r="I19" i="6"/>
  <c r="H19" i="6"/>
  <c r="G19" i="6"/>
  <c r="E19" i="6"/>
  <c r="D19" i="6"/>
  <c r="C19" i="6"/>
  <c r="A19" i="6"/>
  <c r="I18" i="6"/>
  <c r="H18" i="6"/>
  <c r="G18" i="6"/>
  <c r="E18" i="6"/>
  <c r="D18" i="6"/>
  <c r="C18" i="6"/>
  <c r="A18" i="6"/>
  <c r="I17" i="6"/>
  <c r="H17" i="6"/>
  <c r="G17" i="6"/>
  <c r="E17" i="6"/>
  <c r="D17" i="6"/>
  <c r="C17" i="6"/>
  <c r="A17" i="6"/>
  <c r="I16" i="6"/>
  <c r="H16" i="6"/>
  <c r="G16" i="6"/>
  <c r="E16" i="6"/>
  <c r="D16" i="6"/>
  <c r="C16" i="6"/>
  <c r="A16" i="6"/>
  <c r="I15" i="6"/>
  <c r="H15" i="6"/>
  <c r="G15" i="6"/>
  <c r="E15" i="6"/>
  <c r="D15" i="6"/>
  <c r="C15" i="6"/>
  <c r="A15" i="6"/>
  <c r="I14" i="6"/>
  <c r="H14" i="6"/>
  <c r="G14" i="6"/>
  <c r="E14" i="6"/>
  <c r="D14" i="6"/>
  <c r="C14" i="6"/>
  <c r="A14" i="6"/>
  <c r="I13" i="6"/>
  <c r="H13" i="6"/>
  <c r="G13" i="6"/>
  <c r="E13" i="6"/>
  <c r="D13" i="6"/>
  <c r="C13" i="6"/>
  <c r="A13" i="6"/>
  <c r="I12" i="6"/>
  <c r="H12" i="6"/>
  <c r="G12" i="6"/>
  <c r="E12" i="6"/>
  <c r="D12" i="6"/>
  <c r="C12" i="6"/>
  <c r="A12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I11" i="6"/>
  <c r="H11" i="6"/>
  <c r="G11" i="6"/>
  <c r="E11" i="6"/>
  <c r="D11" i="6"/>
  <c r="C11" i="6"/>
  <c r="A11" i="6"/>
  <c r="I10" i="6"/>
  <c r="H10" i="6"/>
  <c r="G10" i="6"/>
  <c r="E10" i="6"/>
  <c r="D10" i="6"/>
  <c r="C10" i="6"/>
  <c r="A10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I9" i="6"/>
  <c r="H9" i="6"/>
  <c r="G9" i="6"/>
  <c r="F9" i="6"/>
  <c r="B9" i="6"/>
  <c r="A9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B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B7" i="6"/>
  <c r="J6" i="6"/>
  <c r="I6" i="6"/>
  <c r="B6" i="6"/>
  <c r="B5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4" i="6"/>
  <c r="B3" i="6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J56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J54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J53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J52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J51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J49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J48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C44" i="5"/>
  <c r="B44" i="5"/>
  <c r="A44" i="5"/>
  <c r="C43" i="5"/>
  <c r="B43" i="5"/>
  <c r="A43" i="5"/>
  <c r="C40" i="5"/>
  <c r="B40" i="5"/>
  <c r="A40" i="5"/>
  <c r="C39" i="5"/>
  <c r="B39" i="5"/>
  <c r="A39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R27" i="5"/>
  <c r="Q27" i="5"/>
  <c r="P27" i="5"/>
  <c r="O27" i="5"/>
  <c r="N27" i="5"/>
  <c r="M27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R26" i="5"/>
  <c r="Q26" i="5"/>
  <c r="P26" i="5"/>
  <c r="O26" i="5"/>
  <c r="N26" i="5"/>
  <c r="M26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R25" i="5"/>
  <c r="Q25" i="5"/>
  <c r="P25" i="5"/>
  <c r="O25" i="5"/>
  <c r="N25" i="5"/>
  <c r="M25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R24" i="5"/>
  <c r="Q24" i="5"/>
  <c r="P24" i="5"/>
  <c r="O24" i="5"/>
  <c r="N24" i="5"/>
  <c r="M24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R23" i="5"/>
  <c r="Q23" i="5"/>
  <c r="P23" i="5"/>
  <c r="O23" i="5"/>
  <c r="N23" i="5"/>
  <c r="M23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R22" i="5"/>
  <c r="Q22" i="5"/>
  <c r="P22" i="5"/>
  <c r="O22" i="5"/>
  <c r="N22" i="5"/>
  <c r="M22" i="5"/>
  <c r="M22" i="5" a="1"/>
  <c r="AK20" i="5"/>
  <c r="AK19" i="5"/>
  <c r="AK18" i="5"/>
  <c r="AK17" i="5"/>
  <c r="B17" i="5"/>
  <c r="AK16" i="5"/>
  <c r="B16" i="5"/>
  <c r="AK15" i="5"/>
  <c r="B15" i="5"/>
  <c r="AK14" i="5"/>
  <c r="Z14" i="5"/>
  <c r="AK13" i="5"/>
  <c r="AI13" i="5"/>
  <c r="Z13" i="5"/>
  <c r="D13" i="5"/>
  <c r="C13" i="5"/>
  <c r="B13" i="5"/>
  <c r="AK12" i="5"/>
  <c r="AA12" i="5"/>
  <c r="Z12" i="5"/>
  <c r="D12" i="5"/>
  <c r="C12" i="5"/>
  <c r="B12" i="5"/>
  <c r="AK11" i="5"/>
  <c r="AB11" i="5"/>
  <c r="AA11" i="5"/>
  <c r="Z11" i="5"/>
  <c r="D11" i="5"/>
  <c r="C11" i="5"/>
  <c r="B11" i="5"/>
  <c r="AK10" i="5"/>
  <c r="AB10" i="5"/>
  <c r="AA10" i="5"/>
  <c r="Z10" i="5"/>
  <c r="D10" i="5"/>
  <c r="C10" i="5"/>
  <c r="AK9" i="5"/>
  <c r="AB9" i="5"/>
  <c r="AA9" i="5"/>
  <c r="Z9" i="5"/>
  <c r="M9" i="5"/>
  <c r="D9" i="5"/>
  <c r="C9" i="5"/>
  <c r="B9" i="5"/>
  <c r="AK8" i="5"/>
  <c r="AI8" i="5"/>
  <c r="AF8" i="5"/>
  <c r="AD8" i="5"/>
  <c r="AB8" i="5"/>
  <c r="AA8" i="5"/>
  <c r="Z8" i="5"/>
  <c r="M8" i="5"/>
  <c r="D8" i="5"/>
  <c r="C8" i="5"/>
  <c r="B8" i="5"/>
  <c r="AK7" i="5"/>
  <c r="AI7" i="5"/>
  <c r="AF7" i="5"/>
  <c r="AB7" i="5"/>
  <c r="AA7" i="5"/>
  <c r="Z7" i="5"/>
  <c r="D7" i="5"/>
  <c r="C7" i="5"/>
  <c r="AA6" i="5"/>
  <c r="Z6" i="5"/>
  <c r="R6" i="5"/>
  <c r="Q6" i="5"/>
  <c r="D6" i="5"/>
  <c r="C6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K5" i="5"/>
  <c r="AE5" i="5"/>
  <c r="Z5" i="5"/>
  <c r="R5" i="5"/>
  <c r="Q5" i="5"/>
  <c r="C5" i="5"/>
  <c r="AH4" i="5"/>
  <c r="AA4" i="5"/>
  <c r="L4" i="5"/>
  <c r="AA3" i="5"/>
  <c r="AH2" i="5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D37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D36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D35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J34" i="3"/>
  <c r="C34" i="3"/>
  <c r="B34" i="3"/>
  <c r="A34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J33" i="3"/>
  <c r="C33" i="3"/>
  <c r="B33" i="3"/>
  <c r="A33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J32" i="3"/>
  <c r="C32" i="3"/>
  <c r="B32" i="3"/>
  <c r="A32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J31" i="3"/>
  <c r="C31" i="3"/>
  <c r="B31" i="3"/>
  <c r="A31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J30" i="3"/>
  <c r="C30" i="3"/>
  <c r="B30" i="3"/>
  <c r="A30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J29" i="3"/>
  <c r="C29" i="3"/>
  <c r="B29" i="3"/>
  <c r="A29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J28" i="3"/>
  <c r="C28" i="3"/>
  <c r="B28" i="3"/>
  <c r="A28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R27" i="3"/>
  <c r="Q27" i="3"/>
  <c r="P27" i="3"/>
  <c r="O27" i="3"/>
  <c r="N27" i="3"/>
  <c r="M27" i="3"/>
  <c r="J27" i="3"/>
  <c r="C27" i="3"/>
  <c r="B27" i="3"/>
  <c r="A27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R26" i="3"/>
  <c r="Q26" i="3"/>
  <c r="P26" i="3"/>
  <c r="O26" i="3"/>
  <c r="N26" i="3"/>
  <c r="M26" i="3"/>
  <c r="J26" i="3"/>
  <c r="C26" i="3"/>
  <c r="B26" i="3"/>
  <c r="A26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R25" i="3"/>
  <c r="Q25" i="3"/>
  <c r="P25" i="3"/>
  <c r="O25" i="3"/>
  <c r="N25" i="3"/>
  <c r="M25" i="3"/>
  <c r="J25" i="3"/>
  <c r="C25" i="3"/>
  <c r="B25" i="3"/>
  <c r="A25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R24" i="3"/>
  <c r="Q24" i="3"/>
  <c r="P24" i="3"/>
  <c r="O24" i="3"/>
  <c r="N24" i="3"/>
  <c r="M24" i="3"/>
  <c r="J24" i="3"/>
  <c r="C24" i="3"/>
  <c r="B24" i="3"/>
  <c r="A24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R23" i="3"/>
  <c r="Q23" i="3"/>
  <c r="P23" i="3"/>
  <c r="O23" i="3"/>
  <c r="N23" i="3"/>
  <c r="M23" i="3"/>
  <c r="J23" i="3"/>
  <c r="C23" i="3"/>
  <c r="B23" i="3"/>
  <c r="A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R22" i="3"/>
  <c r="Q22" i="3"/>
  <c r="P22" i="3"/>
  <c r="O22" i="3"/>
  <c r="N22" i="3"/>
  <c r="M22" i="3"/>
  <c r="M22" i="3" a="1"/>
  <c r="J22" i="3"/>
  <c r="C22" i="3"/>
  <c r="B22" i="3"/>
  <c r="A22" i="3"/>
  <c r="J21" i="3"/>
  <c r="B21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J20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Q19" i="3"/>
  <c r="J19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Q18" i="3"/>
  <c r="J18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Q17" i="3"/>
  <c r="J17" i="3"/>
  <c r="B17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Q16" i="3"/>
  <c r="J16" i="3"/>
  <c r="B16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Q15" i="3"/>
  <c r="J15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Q14" i="3"/>
  <c r="J14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I13" i="3"/>
  <c r="Z13" i="3"/>
  <c r="Q13" i="3"/>
  <c r="J13" i="3"/>
  <c r="D13" i="3"/>
  <c r="C13" i="3"/>
  <c r="B13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A12" i="3"/>
  <c r="Z12" i="3"/>
  <c r="Q12" i="3"/>
  <c r="J12" i="3"/>
  <c r="D12" i="3"/>
  <c r="C12" i="3"/>
  <c r="B12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I11" i="3"/>
  <c r="AH11" i="3"/>
  <c r="AF11" i="3"/>
  <c r="AD11" i="3"/>
  <c r="AB11" i="3"/>
  <c r="AA11" i="3"/>
  <c r="Z11" i="3"/>
  <c r="Q11" i="3"/>
  <c r="J11" i="3"/>
  <c r="D11" i="3"/>
  <c r="C11" i="3"/>
  <c r="B11" i="3"/>
  <c r="A11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I10" i="3"/>
  <c r="AH10" i="3"/>
  <c r="AF10" i="3"/>
  <c r="AD10" i="3"/>
  <c r="AB10" i="3"/>
  <c r="AA10" i="3"/>
  <c r="Z10" i="3"/>
  <c r="Q10" i="3"/>
  <c r="J10" i="3"/>
  <c r="D10" i="3"/>
  <c r="C10" i="3"/>
  <c r="B10" i="3"/>
  <c r="A10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I9" i="3"/>
  <c r="AH9" i="3"/>
  <c r="AF9" i="3"/>
  <c r="AD9" i="3"/>
  <c r="AB9" i="3"/>
  <c r="AA9" i="3"/>
  <c r="Z9" i="3"/>
  <c r="Q9" i="3"/>
  <c r="J9" i="3"/>
  <c r="D9" i="3"/>
  <c r="C9" i="3"/>
  <c r="B9" i="3"/>
  <c r="A9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I8" i="3"/>
  <c r="AH8" i="3"/>
  <c r="AF8" i="3"/>
  <c r="AD8" i="3"/>
  <c r="AB8" i="3"/>
  <c r="AA8" i="3"/>
  <c r="Z8" i="3"/>
  <c r="Q8" i="3"/>
  <c r="J8" i="3"/>
  <c r="D8" i="3"/>
  <c r="C8" i="3"/>
  <c r="B8" i="3"/>
  <c r="A8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I7" i="3"/>
  <c r="AH7" i="3"/>
  <c r="AF7" i="3"/>
  <c r="AB7" i="3"/>
  <c r="AA7" i="3"/>
  <c r="Z7" i="3"/>
  <c r="R7" i="3"/>
  <c r="Q7" i="3"/>
  <c r="J7" i="3"/>
  <c r="D7" i="3"/>
  <c r="C7" i="3"/>
  <c r="B7" i="3"/>
  <c r="A7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A6" i="3"/>
  <c r="Z6" i="3"/>
  <c r="R6" i="3"/>
  <c r="Q6" i="3"/>
  <c r="J6" i="3"/>
  <c r="D6" i="3"/>
  <c r="C6" i="3"/>
  <c r="B6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K5" i="3"/>
  <c r="AE5" i="3"/>
  <c r="Z5" i="3"/>
  <c r="R5" i="3"/>
  <c r="Q5" i="3"/>
  <c r="J5" i="3"/>
  <c r="C5" i="3"/>
  <c r="B5" i="3"/>
  <c r="AH4" i="3"/>
  <c r="AA4" i="3"/>
  <c r="L4" i="3"/>
  <c r="AA3" i="3"/>
  <c r="I3" i="3"/>
  <c r="H3" i="3"/>
  <c r="G3" i="3"/>
  <c r="I74" i="18"/>
  <c r="I73" i="18"/>
  <c r="I72" i="18"/>
  <c r="I71" i="18"/>
  <c r="I70" i="18"/>
  <c r="I69" i="18"/>
  <c r="I68" i="18"/>
  <c r="X67" i="18"/>
  <c r="I67" i="18"/>
  <c r="AE67" i="18" s="1"/>
  <c r="I66" i="18"/>
  <c r="I65" i="18"/>
  <c r="G65" i="18"/>
  <c r="I64" i="18"/>
  <c r="G64" i="18"/>
  <c r="I63" i="18"/>
  <c r="AK63" i="18" s="1"/>
  <c r="G63" i="18"/>
  <c r="I62" i="18"/>
  <c r="AB62" i="18" s="1"/>
  <c r="G62" i="18"/>
  <c r="I61" i="18"/>
  <c r="G61" i="18"/>
  <c r="I60" i="18"/>
  <c r="G60" i="18"/>
  <c r="I59" i="18"/>
  <c r="G59" i="18"/>
  <c r="AP58" i="18"/>
  <c r="I58" i="18"/>
  <c r="G58" i="18"/>
  <c r="I57" i="18"/>
  <c r="G57" i="18"/>
  <c r="I56" i="18"/>
  <c r="G56" i="18"/>
  <c r="I55" i="18"/>
  <c r="G55" i="18"/>
  <c r="I54" i="18"/>
  <c r="AI54" i="18" s="1"/>
  <c r="G54" i="18"/>
  <c r="I53" i="18"/>
  <c r="G53" i="18"/>
  <c r="I52" i="18"/>
  <c r="G52" i="18"/>
  <c r="S51" i="18"/>
  <c r="I51" i="18"/>
  <c r="G51" i="18"/>
  <c r="I50" i="18"/>
  <c r="G50" i="18"/>
  <c r="I49" i="18"/>
  <c r="G49" i="18"/>
  <c r="I48" i="18"/>
  <c r="AP48" i="18" s="1"/>
  <c r="G48" i="18"/>
  <c r="I47" i="18"/>
  <c r="G47" i="18"/>
  <c r="I46" i="18"/>
  <c r="G46" i="18"/>
  <c r="AM45" i="18"/>
  <c r="AC45" i="18"/>
  <c r="I45" i="18"/>
  <c r="AO45" i="18" s="1"/>
  <c r="H45" i="18"/>
  <c r="H46" i="18" s="1"/>
  <c r="G45" i="18"/>
  <c r="I44" i="18"/>
  <c r="G44" i="18"/>
  <c r="AQ43" i="18"/>
  <c r="AQ45" i="18" s="1"/>
  <c r="AP43" i="18"/>
  <c r="AP67" i="18" s="1"/>
  <c r="AO43" i="18"/>
  <c r="AO51" i="18" s="1"/>
  <c r="AN43" i="18"/>
  <c r="AN67" i="18" s="1"/>
  <c r="AM43" i="18"/>
  <c r="AM51" i="18" s="1"/>
  <c r="AL43" i="18"/>
  <c r="AL67" i="18" s="1"/>
  <c r="AK43" i="18"/>
  <c r="AK74" i="18" s="1"/>
  <c r="AJ43" i="18"/>
  <c r="AI43" i="18"/>
  <c r="AI71" i="18" s="1"/>
  <c r="AH43" i="18"/>
  <c r="AH71" i="18" s="1"/>
  <c r="AG43" i="18"/>
  <c r="AG70" i="18" s="1"/>
  <c r="AF43" i="18"/>
  <c r="AF71" i="18" s="1"/>
  <c r="AE43" i="18"/>
  <c r="AE71" i="18" s="1"/>
  <c r="AD43" i="18"/>
  <c r="AD45" i="18" s="1"/>
  <c r="AC43" i="18"/>
  <c r="AB43" i="18"/>
  <c r="AB67" i="18" s="1"/>
  <c r="AA43" i="18"/>
  <c r="AA61" i="18" s="1"/>
  <c r="Z43" i="18"/>
  <c r="Z67" i="18" s="1"/>
  <c r="Y43" i="18"/>
  <c r="Y52" i="18" s="1"/>
  <c r="X43" i="18"/>
  <c r="X56" i="18" s="1"/>
  <c r="W43" i="18"/>
  <c r="W71" i="18" s="1"/>
  <c r="V43" i="18"/>
  <c r="U43" i="18"/>
  <c r="U74" i="18" s="1"/>
  <c r="T43" i="18"/>
  <c r="T71" i="18" s="1"/>
  <c r="S43" i="18"/>
  <c r="S45" i="18" s="1"/>
  <c r="R43" i="18"/>
  <c r="Q43" i="18"/>
  <c r="P43" i="18"/>
  <c r="P52" i="18" s="1"/>
  <c r="O43" i="18"/>
  <c r="O52" i="18" s="1"/>
  <c r="N43" i="18"/>
  <c r="N67" i="18" s="1"/>
  <c r="M43" i="18"/>
  <c r="M74" i="18" s="1"/>
  <c r="L43" i="18"/>
  <c r="L45" i="18" s="1"/>
  <c r="K43" i="18"/>
  <c r="K71" i="18" s="1"/>
  <c r="J43" i="18"/>
  <c r="J45" i="18" s="1"/>
  <c r="G43" i="18"/>
  <c r="J42" i="18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G5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D4" i="18"/>
  <c r="A327" i="18" s="1"/>
  <c r="B327" i="18" s="1"/>
  <c r="A4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AN64" i="11" l="1"/>
  <c r="AN13" i="11" s="1"/>
  <c r="AM9" i="11"/>
  <c r="AM28" i="11" s="1"/>
  <c r="AN68" i="11"/>
  <c r="AN17" i="11" s="1"/>
  <c r="AN19" i="11"/>
  <c r="AN38" i="11" s="1"/>
  <c r="AH61" i="11"/>
  <c r="AO18" i="11"/>
  <c r="AM61" i="11"/>
  <c r="AM10" i="11" s="1"/>
  <c r="AN61" i="11"/>
  <c r="AN10" i="11" s="1"/>
  <c r="AN29" i="11" s="1"/>
  <c r="AM71" i="11"/>
  <c r="AM20" i="11" s="1"/>
  <c r="AM39" i="11" s="1"/>
  <c r="AP6" i="11"/>
  <c r="AP25" i="11" s="1"/>
  <c r="AI57" i="11"/>
  <c r="AI6" i="11" s="1"/>
  <c r="AI25" i="11" s="1"/>
  <c r="AL63" i="11"/>
  <c r="AL12" i="11" s="1"/>
  <c r="AL31" i="11" s="1"/>
  <c r="AH57" i="11"/>
  <c r="AM63" i="11"/>
  <c r="AM12" i="11" s="1"/>
  <c r="AO57" i="11"/>
  <c r="AN63" i="11"/>
  <c r="AN12" i="11" s="1"/>
  <c r="AJ55" i="11"/>
  <c r="AJ5" i="11" s="1"/>
  <c r="CS6" i="11"/>
  <c r="CI9" i="11"/>
  <c r="AN59" i="11"/>
  <c r="AN8" i="11" s="1"/>
  <c r="AO61" i="11"/>
  <c r="AO10" i="11" s="1"/>
  <c r="AO63" i="11"/>
  <c r="AO12" i="11" s="1"/>
  <c r="AO31" i="11" s="1"/>
  <c r="AM69" i="11"/>
  <c r="AM18" i="11" s="1"/>
  <c r="CS9" i="11"/>
  <c r="CI13" i="11"/>
  <c r="AP61" i="11"/>
  <c r="AP10" i="11" s="1"/>
  <c r="CS4" i="11"/>
  <c r="CI5" i="11"/>
  <c r="CS13" i="11"/>
  <c r="CI14" i="11"/>
  <c r="CI17" i="11"/>
  <c r="CS35" i="11"/>
  <c r="CS42" i="11"/>
  <c r="AL60" i="11"/>
  <c r="AL9" i="11" s="1"/>
  <c r="AQ62" i="11"/>
  <c r="AH64" i="11"/>
  <c r="AH13" i="11" s="1"/>
  <c r="AH32" i="11" s="1"/>
  <c r="AL70" i="11"/>
  <c r="AL19" i="11" s="1"/>
  <c r="AL38" i="11" s="1"/>
  <c r="CS12" i="11"/>
  <c r="CS16" i="11"/>
  <c r="CS5" i="11"/>
  <c r="CI7" i="11"/>
  <c r="AH10" i="11"/>
  <c r="AH29" i="11" s="1"/>
  <c r="CI11" i="11"/>
  <c r="CS14" i="11"/>
  <c r="CS17" i="11"/>
  <c r="AL62" i="11"/>
  <c r="AL11" i="11" s="1"/>
  <c r="AL30" i="11" s="1"/>
  <c r="AL64" i="11"/>
  <c r="CS7" i="11"/>
  <c r="CS11" i="11"/>
  <c r="AN60" i="11"/>
  <c r="AN9" i="11" s="1"/>
  <c r="AN28" i="11" s="1"/>
  <c r="AM62" i="11"/>
  <c r="AM11" i="11" s="1"/>
  <c r="AM64" i="11"/>
  <c r="AM13" i="11" s="1"/>
  <c r="AQ8" i="11"/>
  <c r="AQ27" i="11" s="1"/>
  <c r="CI15" i="11"/>
  <c r="AO60" i="11"/>
  <c r="AO9" i="11" s="1"/>
  <c r="AN62" i="11"/>
  <c r="AN11" i="11" s="1"/>
  <c r="AN30" i="11" s="1"/>
  <c r="AH6" i="11"/>
  <c r="AH25" i="11" s="1"/>
  <c r="CI8" i="11"/>
  <c r="CS15" i="11"/>
  <c r="AP60" i="11"/>
  <c r="AP9" i="11" s="1"/>
  <c r="AP28" i="11" s="1"/>
  <c r="AO62" i="11"/>
  <c r="AO11" i="11" s="1"/>
  <c r="CS8" i="11"/>
  <c r="AP62" i="11"/>
  <c r="AP11" i="11" s="1"/>
  <c r="AP30" i="11" s="1"/>
  <c r="AP66" i="11"/>
  <c r="AP15" i="11" s="1"/>
  <c r="AP34" i="11" s="1"/>
  <c r="AP68" i="11"/>
  <c r="AP17" i="11" s="1"/>
  <c r="AP36" i="11" s="1"/>
  <c r="AO6" i="11"/>
  <c r="AO25" i="11" s="1"/>
  <c r="CI10" i="11"/>
  <c r="CS31" i="11"/>
  <c r="CI6" i="11"/>
  <c r="CS10" i="11"/>
  <c r="CI12" i="11"/>
  <c r="CI16" i="11"/>
  <c r="AK10" i="11"/>
  <c r="AK29" i="11" s="1"/>
  <c r="AL61" i="11"/>
  <c r="AL10" i="11" s="1"/>
  <c r="AL29" i="11" s="1"/>
  <c r="AO67" i="11"/>
  <c r="AO16" i="11" s="1"/>
  <c r="AO35" i="11" s="1"/>
  <c r="CI30" i="11"/>
  <c r="BC35" i="11"/>
  <c r="BT35" i="11"/>
  <c r="BI36" i="11"/>
  <c r="CF38" i="11"/>
  <c r="BU42" i="11"/>
  <c r="BW48" i="11"/>
  <c r="CI54" i="11"/>
  <c r="BJ49" i="11"/>
  <c r="BI49" i="11"/>
  <c r="BA42" i="11"/>
  <c r="BJ38" i="11"/>
  <c r="BH49" i="11"/>
  <c r="BJ43" i="11"/>
  <c r="BE36" i="11"/>
  <c r="BG49" i="11"/>
  <c r="BA43" i="11"/>
  <c r="BD35" i="11"/>
  <c r="CI29" i="11"/>
  <c r="CS30" i="11"/>
  <c r="CI34" i="11"/>
  <c r="BE35" i="11"/>
  <c r="BU35" i="11"/>
  <c r="BJ36" i="11"/>
  <c r="CF37" i="11"/>
  <c r="CI38" i="11"/>
  <c r="BW42" i="11"/>
  <c r="CF43" i="11"/>
  <c r="BA44" i="11"/>
  <c r="BL45" i="11"/>
  <c r="CF47" i="11"/>
  <c r="BJ48" i="11"/>
  <c r="CS54" i="11"/>
  <c r="AO59" i="11"/>
  <c r="AO8" i="11" s="1"/>
  <c r="AO27" i="11" s="1"/>
  <c r="CI57" i="11"/>
  <c r="BU45" i="11"/>
  <c r="BL43" i="11"/>
  <c r="BO35" i="11"/>
  <c r="BU49" i="11"/>
  <c r="BN35" i="11"/>
  <c r="BT49" i="11"/>
  <c r="BL42" i="11"/>
  <c r="BL49" i="11"/>
  <c r="BL44" i="11"/>
  <c r="BT37" i="11"/>
  <c r="BU36" i="11"/>
  <c r="BQ35" i="11"/>
  <c r="CS29" i="11"/>
  <c r="CS34" i="11"/>
  <c r="BF35" i="11"/>
  <c r="BZ36" i="11"/>
  <c r="CS37" i="11"/>
  <c r="BU38" i="11"/>
  <c r="CS38" i="11"/>
  <c r="CI43" i="11"/>
  <c r="CI47" i="11"/>
  <c r="BL48" i="11"/>
  <c r="CI52" i="11"/>
  <c r="AL58" i="11"/>
  <c r="AL7" i="11" s="1"/>
  <c r="AL26" i="11" s="1"/>
  <c r="AK58" i="11"/>
  <c r="AK7" i="11" s="1"/>
  <c r="AK26" i="11" s="1"/>
  <c r="AJ58" i="11"/>
  <c r="AJ7" i="11" s="1"/>
  <c r="AJ26" i="11" s="1"/>
  <c r="AI58" i="11"/>
  <c r="AI7" i="11" s="1"/>
  <c r="AI26" i="11" s="1"/>
  <c r="AM58" i="11"/>
  <c r="AM7" i="11" s="1"/>
  <c r="AM26" i="11" s="1"/>
  <c r="AP59" i="11"/>
  <c r="AP8" i="11" s="1"/>
  <c r="AP27" i="11" s="1"/>
  <c r="CI20" i="11"/>
  <c r="BG35" i="11"/>
  <c r="CA36" i="11"/>
  <c r="BJ42" i="11"/>
  <c r="CS43" i="11"/>
  <c r="BA45" i="11"/>
  <c r="BJ46" i="11"/>
  <c r="BU47" i="11"/>
  <c r="CS47" i="11"/>
  <c r="CC49" i="11"/>
  <c r="CS52" i="11"/>
  <c r="AR56" i="11"/>
  <c r="AH58" i="11"/>
  <c r="AH7" i="11" s="1"/>
  <c r="AH26" i="11" s="1"/>
  <c r="AQ9" i="11"/>
  <c r="AQ28" i="11" s="1"/>
  <c r="AQ11" i="11"/>
  <c r="AQ30" i="11" s="1"/>
  <c r="CI18" i="11"/>
  <c r="CI19" i="11"/>
  <c r="CS20" i="11"/>
  <c r="CI28" i="11"/>
  <c r="CI33" i="11"/>
  <c r="BH35" i="11"/>
  <c r="BY35" i="11"/>
  <c r="BU37" i="11"/>
  <c r="CI39" i="11"/>
  <c r="BU43" i="11"/>
  <c r="BA48" i="11"/>
  <c r="BM49" i="11"/>
  <c r="CD49" i="11"/>
  <c r="AG56" i="11"/>
  <c r="CI53" i="11"/>
  <c r="CI56" i="11"/>
  <c r="AQ65" i="11"/>
  <c r="AQ14" i="11" s="1"/>
  <c r="AQ33" i="11" s="1"/>
  <c r="AP65" i="11"/>
  <c r="AP14" i="11" s="1"/>
  <c r="AP33" i="11" s="1"/>
  <c r="AO65" i="11"/>
  <c r="AO14" i="11" s="1"/>
  <c r="AO33" i="11" s="1"/>
  <c r="AN65" i="11"/>
  <c r="AN14" i="11" s="1"/>
  <c r="AN33" i="11" s="1"/>
  <c r="AL65" i="11"/>
  <c r="AL14" i="11" s="1"/>
  <c r="AL33" i="11" s="1"/>
  <c r="AK65" i="11"/>
  <c r="AK14" i="11" s="1"/>
  <c r="AK33" i="11" s="1"/>
  <c r="AJ65" i="11"/>
  <c r="AJ14" i="11" s="1"/>
  <c r="AJ33" i="11" s="1"/>
  <c r="AI65" i="11"/>
  <c r="AI14" i="11" s="1"/>
  <c r="AI33" i="11" s="1"/>
  <c r="AH65" i="11"/>
  <c r="AH14" i="11" s="1"/>
  <c r="AH33" i="11" s="1"/>
  <c r="Q9" i="11"/>
  <c r="Q14" i="11" s="1"/>
  <c r="CS18" i="11"/>
  <c r="CI21" i="11"/>
  <c r="CI27" i="11"/>
  <c r="CS28" i="11"/>
  <c r="CS33" i="11"/>
  <c r="BI35" i="11"/>
  <c r="BZ35" i="11"/>
  <c r="BO36" i="11"/>
  <c r="BW37" i="11"/>
  <c r="CS39" i="11"/>
  <c r="CF41" i="11"/>
  <c r="BJ47" i="11"/>
  <c r="AH62" i="11"/>
  <c r="AH11" i="11" s="1"/>
  <c r="AH30" i="11" s="1"/>
  <c r="AH60" i="11"/>
  <c r="AH9" i="11" s="1"/>
  <c r="AH28" i="11" s="1"/>
  <c r="AH69" i="11"/>
  <c r="AH18" i="11" s="1"/>
  <c r="AH67" i="11"/>
  <c r="AH16" i="11" s="1"/>
  <c r="AH35" i="11" s="1"/>
  <c r="AH63" i="11"/>
  <c r="AH12" i="11" s="1"/>
  <c r="AH31" i="11" s="1"/>
  <c r="CS53" i="11"/>
  <c r="AO58" i="11"/>
  <c r="AO7" i="11" s="1"/>
  <c r="AO26" i="11" s="1"/>
  <c r="AQ63" i="11"/>
  <c r="AQ12" i="11" s="1"/>
  <c r="AQ31" i="11" s="1"/>
  <c r="AM65" i="11"/>
  <c r="AM14" i="11" s="1"/>
  <c r="BX49" i="11"/>
  <c r="CF48" i="11"/>
  <c r="CF46" i="11"/>
  <c r="BW49" i="11"/>
  <c r="BW44" i="11"/>
  <c r="CE37" i="11"/>
  <c r="CF36" i="11"/>
  <c r="CB35" i="11"/>
  <c r="CF45" i="11"/>
  <c r="CE36" i="11"/>
  <c r="CA35" i="11"/>
  <c r="BW43" i="11"/>
  <c r="BW45" i="11"/>
  <c r="CD35" i="11"/>
  <c r="CS100" i="11"/>
  <c r="CS94" i="11"/>
  <c r="CS88" i="11"/>
  <c r="CS82" i="11"/>
  <c r="CS76" i="11"/>
  <c r="CS70" i="11"/>
  <c r="CS60" i="11"/>
  <c r="CS50" i="11"/>
  <c r="CS45" i="11"/>
  <c r="CS59" i="11"/>
  <c r="CS19" i="11"/>
  <c r="CS99" i="11"/>
  <c r="CS93" i="11"/>
  <c r="CS87" i="11"/>
  <c r="CS81" i="11"/>
  <c r="CS75" i="11"/>
  <c r="CS69" i="11"/>
  <c r="CS58" i="11"/>
  <c r="CS49" i="11"/>
  <c r="CS44" i="11"/>
  <c r="CS57" i="11"/>
  <c r="CS104" i="11"/>
  <c r="CS98" i="11"/>
  <c r="CS92" i="11"/>
  <c r="CS86" i="11"/>
  <c r="CS80" i="11"/>
  <c r="CS74" i="11"/>
  <c r="CS68" i="11"/>
  <c r="CS67" i="11"/>
  <c r="CS103" i="11"/>
  <c r="CS97" i="11"/>
  <c r="CS91" i="11"/>
  <c r="CS85" i="11"/>
  <c r="CS79" i="11"/>
  <c r="CS73" i="11"/>
  <c r="CS66" i="11"/>
  <c r="CS65" i="11"/>
  <c r="CS102" i="11"/>
  <c r="CS96" i="11"/>
  <c r="CS90" i="11"/>
  <c r="CS84" i="11"/>
  <c r="CS78" i="11"/>
  <c r="CS72" i="11"/>
  <c r="CS64" i="11"/>
  <c r="CS63" i="11"/>
  <c r="CS101" i="11"/>
  <c r="CS95" i="11"/>
  <c r="CS89" i="11"/>
  <c r="CS83" i="11"/>
  <c r="CS77" i="11"/>
  <c r="CS71" i="11"/>
  <c r="CS61" i="11"/>
  <c r="CS36" i="11"/>
  <c r="CI4" i="11"/>
  <c r="CS21" i="11"/>
  <c r="CS27" i="11"/>
  <c r="CI32" i="11"/>
  <c r="BJ35" i="11"/>
  <c r="CC35" i="11"/>
  <c r="BP36" i="11"/>
  <c r="BI37" i="11"/>
  <c r="CI41" i="11"/>
  <c r="CF49" i="11"/>
  <c r="AI61" i="11"/>
  <c r="AI10" i="11" s="1"/>
  <c r="AI29" i="11" s="1"/>
  <c r="AI60" i="11"/>
  <c r="AI9" i="11" s="1"/>
  <c r="AI28" i="11" s="1"/>
  <c r="AI69" i="11"/>
  <c r="AI18" i="11" s="1"/>
  <c r="AI68" i="11"/>
  <c r="AI17" i="11" s="1"/>
  <c r="AI36" i="11" s="1"/>
  <c r="AI67" i="11"/>
  <c r="AI16" i="11" s="1"/>
  <c r="AI35" i="11" s="1"/>
  <c r="AI66" i="11"/>
  <c r="AI15" i="11" s="1"/>
  <c r="AI34" i="11" s="1"/>
  <c r="AI64" i="11"/>
  <c r="AI13" i="11" s="1"/>
  <c r="AI32" i="11" s="1"/>
  <c r="AI62" i="11"/>
  <c r="AI11" i="11" s="1"/>
  <c r="AI30" i="11" s="1"/>
  <c r="AM57" i="11"/>
  <c r="AM6" i="11" s="1"/>
  <c r="AM25" i="11" s="1"/>
  <c r="AL57" i="11"/>
  <c r="AL6" i="11" s="1"/>
  <c r="AL25" i="11" s="1"/>
  <c r="AK57" i="11"/>
  <c r="AK6" i="11" s="1"/>
  <c r="AK25" i="11" s="1"/>
  <c r="AJ57" i="11"/>
  <c r="AJ6" i="11" s="1"/>
  <c r="AJ25" i="11" s="1"/>
  <c r="AN57" i="11"/>
  <c r="AN6" i="11" s="1"/>
  <c r="AN25" i="11" s="1"/>
  <c r="AP58" i="11"/>
  <c r="AP7" i="11" s="1"/>
  <c r="AP26" i="11" s="1"/>
  <c r="AI63" i="11"/>
  <c r="AI12" i="11" s="1"/>
  <c r="AI31" i="11" s="1"/>
  <c r="CS62" i="11"/>
  <c r="AK71" i="11"/>
  <c r="AK20" i="11" s="1"/>
  <c r="AK39" i="11" s="1"/>
  <c r="CI22" i="11"/>
  <c r="CS32" i="11"/>
  <c r="CE35" i="11"/>
  <c r="CI36" i="11"/>
  <c r="BJ37" i="11"/>
  <c r="BU41" i="11"/>
  <c r="CS41" i="11"/>
  <c r="CS51" i="11"/>
  <c r="AJ60" i="11"/>
  <c r="AJ9" i="11" s="1"/>
  <c r="AJ28" i="11" s="1"/>
  <c r="AJ68" i="11"/>
  <c r="AJ17" i="11" s="1"/>
  <c r="AJ36" i="11" s="1"/>
  <c r="AJ67" i="11"/>
  <c r="AJ16" i="11" s="1"/>
  <c r="AJ35" i="11" s="1"/>
  <c r="AJ66" i="11"/>
  <c r="AJ15" i="11" s="1"/>
  <c r="AJ34" i="11" s="1"/>
  <c r="AJ63" i="11"/>
  <c r="AJ12" i="11" s="1"/>
  <c r="AJ31" i="11" s="1"/>
  <c r="AJ61" i="11"/>
  <c r="AJ10" i="11" s="1"/>
  <c r="AJ29" i="11" s="1"/>
  <c r="AQ58" i="11"/>
  <c r="AQ7" i="11" s="1"/>
  <c r="AQ26" i="11" s="1"/>
  <c r="CS22" i="11"/>
  <c r="CI24" i="11"/>
  <c r="CS25" i="11"/>
  <c r="CI26" i="11"/>
  <c r="CF35" i="11"/>
  <c r="BD36" i="11"/>
  <c r="BL37" i="11"/>
  <c r="AK67" i="11"/>
  <c r="AK16" i="11" s="1"/>
  <c r="AK35" i="11" s="1"/>
  <c r="AK66" i="11"/>
  <c r="AK15" i="11" s="1"/>
  <c r="AK34" i="11" s="1"/>
  <c r="AK64" i="11"/>
  <c r="AK13" i="11" s="1"/>
  <c r="AK32" i="11" s="1"/>
  <c r="AK63" i="11"/>
  <c r="AK12" i="11" s="1"/>
  <c r="AK31" i="11" s="1"/>
  <c r="AK62" i="11"/>
  <c r="AK11" i="11" s="1"/>
  <c r="AK30" i="11" s="1"/>
  <c r="AK60" i="11"/>
  <c r="AK9" i="11" s="1"/>
  <c r="AK28" i="11" s="1"/>
  <c r="CI55" i="11"/>
  <c r="R5" i="11"/>
  <c r="R6" i="11" s="1"/>
  <c r="CS24" i="11"/>
  <c r="CS26" i="11"/>
  <c r="CI31" i="11"/>
  <c r="BP35" i="11"/>
  <c r="CI35" i="11"/>
  <c r="BJ41" i="11"/>
  <c r="CS48" i="11"/>
  <c r="BR49" i="11"/>
  <c r="CS55" i="11"/>
  <c r="AQ61" i="11"/>
  <c r="AQ10" i="11" s="1"/>
  <c r="CI63" i="11"/>
  <c r="CI23" i="11"/>
  <c r="BR35" i="11"/>
  <c r="BT36" i="11"/>
  <c r="BA37" i="11"/>
  <c r="CF42" i="11"/>
  <c r="BA49" i="11"/>
  <c r="BS49" i="11"/>
  <c r="AK59" i="11"/>
  <c r="AK8" i="11" s="1"/>
  <c r="AK27" i="11" s="1"/>
  <c r="AJ59" i="11"/>
  <c r="AJ8" i="11" s="1"/>
  <c r="AJ27" i="11" s="1"/>
  <c r="AI59" i="11"/>
  <c r="AI8" i="11" s="1"/>
  <c r="AI27" i="11" s="1"/>
  <c r="AH59" i="11"/>
  <c r="AH8" i="11" s="1"/>
  <c r="AH27" i="11" s="1"/>
  <c r="AL59" i="11"/>
  <c r="AL8" i="11" s="1"/>
  <c r="CI61" i="11"/>
  <c r="CI100" i="11"/>
  <c r="CI94" i="11"/>
  <c r="CI88" i="11"/>
  <c r="CI82" i="11"/>
  <c r="CI76" i="11"/>
  <c r="CI70" i="11"/>
  <c r="CI60" i="11"/>
  <c r="CI50" i="11"/>
  <c r="CI45" i="11"/>
  <c r="CI25" i="11"/>
  <c r="CI59" i="11"/>
  <c r="CI99" i="11"/>
  <c r="CI93" i="11"/>
  <c r="CI87" i="11"/>
  <c r="CI81" i="11"/>
  <c r="CI75" i="11"/>
  <c r="CI69" i="11"/>
  <c r="CI58" i="11"/>
  <c r="CI49" i="11"/>
  <c r="CI44" i="11"/>
  <c r="CI104" i="11"/>
  <c r="CI98" i="11"/>
  <c r="CI92" i="11"/>
  <c r="CI86" i="11"/>
  <c r="CI80" i="11"/>
  <c r="CI74" i="11"/>
  <c r="CI68" i="11"/>
  <c r="CI67" i="11"/>
  <c r="CI103" i="11"/>
  <c r="CI97" i="11"/>
  <c r="CI91" i="11"/>
  <c r="CI85" i="11"/>
  <c r="CI79" i="11"/>
  <c r="CI73" i="11"/>
  <c r="CI66" i="11"/>
  <c r="CI65" i="11"/>
  <c r="CI102" i="11"/>
  <c r="CI96" i="11"/>
  <c r="CI90" i="11"/>
  <c r="CI84" i="11"/>
  <c r="CI78" i="11"/>
  <c r="CI72" i="11"/>
  <c r="CI64" i="11"/>
  <c r="CI101" i="11"/>
  <c r="CI95" i="11"/>
  <c r="CI89" i="11"/>
  <c r="CI83" i="11"/>
  <c r="CI77" i="11"/>
  <c r="CI71" i="11"/>
  <c r="CI62" i="11"/>
  <c r="CI51" i="11"/>
  <c r="CI48" i="11"/>
  <c r="CI46" i="11"/>
  <c r="CI37" i="11"/>
  <c r="AL13" i="11"/>
  <c r="AL32" i="11" s="1"/>
  <c r="AL15" i="11"/>
  <c r="AL34" i="11" s="1"/>
  <c r="CS23" i="11"/>
  <c r="BS35" i="11"/>
  <c r="CS40" i="11"/>
  <c r="CI42" i="11"/>
  <c r="CS46" i="11"/>
  <c r="BU48" i="11"/>
  <c r="BB49" i="11"/>
  <c r="AK55" i="11"/>
  <c r="AQ57" i="11"/>
  <c r="AQ6" i="11" s="1"/>
  <c r="AQ25" i="11" s="1"/>
  <c r="AM59" i="11"/>
  <c r="AM8" i="11" s="1"/>
  <c r="AJ62" i="11"/>
  <c r="AJ11" i="11" s="1"/>
  <c r="AJ30" i="11" s="1"/>
  <c r="AQ64" i="11"/>
  <c r="AQ13" i="11" s="1"/>
  <c r="AQ32" i="11" s="1"/>
  <c r="AQ67" i="11"/>
  <c r="AQ16" i="11" s="1"/>
  <c r="AQ35" i="11" s="1"/>
  <c r="AQ66" i="11"/>
  <c r="AQ15" i="11" s="1"/>
  <c r="AQ34" i="11" s="1"/>
  <c r="AP67" i="11"/>
  <c r="AP16" i="11" s="1"/>
  <c r="AP35" i="11" s="1"/>
  <c r="AO68" i="11"/>
  <c r="AO17" i="11" s="1"/>
  <c r="AO36" i="11" s="1"/>
  <c r="AN69" i="11"/>
  <c r="AN18" i="11" s="1"/>
  <c r="AM70" i="11"/>
  <c r="AM19" i="11" s="1"/>
  <c r="AM38" i="11" s="1"/>
  <c r="AL71" i="11"/>
  <c r="AL20" i="11" s="1"/>
  <c r="AL39" i="11" s="1"/>
  <c r="AQ68" i="11"/>
  <c r="AQ17" i="11" s="1"/>
  <c r="AQ36" i="11" s="1"/>
  <c r="AP69" i="11"/>
  <c r="AP18" i="11" s="1"/>
  <c r="AP37" i="11" s="1"/>
  <c r="AO70" i="11"/>
  <c r="AO19" i="11" s="1"/>
  <c r="AO38" i="11" s="1"/>
  <c r="AN71" i="11"/>
  <c r="AN20" i="11" s="1"/>
  <c r="AN39" i="11" s="1"/>
  <c r="AJ64" i="11"/>
  <c r="AJ13" i="11" s="1"/>
  <c r="AJ32" i="11" s="1"/>
  <c r="AH66" i="11"/>
  <c r="AH15" i="11" s="1"/>
  <c r="AH34" i="11" s="1"/>
  <c r="AQ69" i="11"/>
  <c r="AQ18" i="11" s="1"/>
  <c r="AQ37" i="11" s="1"/>
  <c r="AP70" i="11"/>
  <c r="AP19" i="11" s="1"/>
  <c r="AO71" i="11"/>
  <c r="AO20" i="11" s="1"/>
  <c r="AO39" i="11" s="1"/>
  <c r="AQ70" i="11"/>
  <c r="AQ19" i="11" s="1"/>
  <c r="AQ38" i="11" s="1"/>
  <c r="AP71" i="11"/>
  <c r="AP20" i="11" s="1"/>
  <c r="AP39" i="11" s="1"/>
  <c r="AH68" i="11"/>
  <c r="AH17" i="11" s="1"/>
  <c r="AH36" i="11" s="1"/>
  <c r="AQ71" i="11"/>
  <c r="AQ20" i="11" s="1"/>
  <c r="AQ39" i="11" s="1"/>
  <c r="AH70" i="11"/>
  <c r="AH19" i="11" s="1"/>
  <c r="AH38" i="11" s="1"/>
  <c r="AP63" i="11"/>
  <c r="AP12" i="11" s="1"/>
  <c r="AP31" i="11" s="1"/>
  <c r="AO64" i="11"/>
  <c r="AO13" i="11" s="1"/>
  <c r="AO32" i="11" s="1"/>
  <c r="AM66" i="11"/>
  <c r="AM15" i="11" s="1"/>
  <c r="AM34" i="11" s="1"/>
  <c r="AL67" i="11"/>
  <c r="AL16" i="11" s="1"/>
  <c r="AL35" i="11" s="1"/>
  <c r="AK68" i="11"/>
  <c r="AK17" i="11" s="1"/>
  <c r="AK36" i="11" s="1"/>
  <c r="AJ69" i="11"/>
  <c r="AJ18" i="11" s="1"/>
  <c r="AI70" i="11"/>
  <c r="AI19" i="11" s="1"/>
  <c r="AI38" i="11" s="1"/>
  <c r="AH71" i="11"/>
  <c r="AH20" i="11" s="1"/>
  <c r="AH39" i="11" s="1"/>
  <c r="AP64" i="11"/>
  <c r="AP13" i="11" s="1"/>
  <c r="AP32" i="11" s="1"/>
  <c r="AN66" i="11"/>
  <c r="AN15" i="11" s="1"/>
  <c r="AM67" i="11"/>
  <c r="AM16" i="11" s="1"/>
  <c r="AM35" i="11" s="1"/>
  <c r="AL68" i="11"/>
  <c r="AL17" i="11" s="1"/>
  <c r="AL36" i="11" s="1"/>
  <c r="AK69" i="11"/>
  <c r="AK18" i="11" s="1"/>
  <c r="AJ70" i="11"/>
  <c r="AJ19" i="11" s="1"/>
  <c r="AJ38" i="11" s="1"/>
  <c r="AI71" i="11"/>
  <c r="AI20" i="11" s="1"/>
  <c r="AI39" i="11" s="1"/>
  <c r="AO66" i="11"/>
  <c r="AO15" i="11" s="1"/>
  <c r="AO34" i="11" s="1"/>
  <c r="AN67" i="11"/>
  <c r="AN16" i="11" s="1"/>
  <c r="AM68" i="11"/>
  <c r="AM17" i="11" s="1"/>
  <c r="AM36" i="11" s="1"/>
  <c r="AL69" i="11"/>
  <c r="AL18" i="11" s="1"/>
  <c r="AK70" i="11"/>
  <c r="AK19" i="11" s="1"/>
  <c r="AK38" i="11" s="1"/>
  <c r="AJ71" i="11"/>
  <c r="AJ20" i="11" s="1"/>
  <c r="AJ39" i="11" s="1"/>
  <c r="Q30" i="10"/>
  <c r="Q46" i="10" s="1"/>
  <c r="S25" i="10"/>
  <c r="S41" i="10" s="1"/>
  <c r="I46" i="10"/>
  <c r="T25" i="10"/>
  <c r="T41" i="10" s="1"/>
  <c r="O21" i="10"/>
  <c r="R30" i="10"/>
  <c r="R46" i="10" s="1"/>
  <c r="AR4" i="10"/>
  <c r="AO16" i="10"/>
  <c r="AT4" i="10"/>
  <c r="V21" i="10"/>
  <c r="V37" i="10" s="1"/>
  <c r="U32" i="10"/>
  <c r="U48" i="10" s="1"/>
  <c r="AP41" i="10"/>
  <c r="AQ41" i="10" s="1"/>
  <c r="AR41" i="10" s="1"/>
  <c r="AI12" i="10"/>
  <c r="W25" i="10"/>
  <c r="W41" i="10" s="1"/>
  <c r="AN40" i="10"/>
  <c r="AO40" i="10" s="1"/>
  <c r="AN10" i="10"/>
  <c r="X25" i="10"/>
  <c r="X41" i="10" s="1"/>
  <c r="T29" i="10"/>
  <c r="T45" i="10" s="1"/>
  <c r="E42" i="10"/>
  <c r="AI6" i="10"/>
  <c r="Z30" i="10"/>
  <c r="Z46" i="10" s="1"/>
  <c r="O22" i="10"/>
  <c r="T5" i="10"/>
  <c r="U5" i="10" s="1"/>
  <c r="AL5" i="10" s="1"/>
  <c r="AJ5" i="10"/>
  <c r="AR6" i="10"/>
  <c r="X27" i="10"/>
  <c r="X43" i="10" s="1"/>
  <c r="AS6" i="10"/>
  <c r="AH12" i="10"/>
  <c r="S22" i="10"/>
  <c r="S38" i="10" s="1"/>
  <c r="Y27" i="10"/>
  <c r="Y43" i="10" s="1"/>
  <c r="AF38" i="10"/>
  <c r="AK40" i="10"/>
  <c r="AL40" i="10" s="1"/>
  <c r="J45" i="10"/>
  <c r="AK43" i="10"/>
  <c r="AL43" i="10" s="1"/>
  <c r="F45" i="10"/>
  <c r="AO5" i="10"/>
  <c r="AF9" i="10"/>
  <c r="Q14" i="10"/>
  <c r="T22" i="10"/>
  <c r="T38" i="10" s="1"/>
  <c r="AC26" i="10"/>
  <c r="AC42" i="10" s="1"/>
  <c r="T32" i="10"/>
  <c r="T48" i="10" s="1"/>
  <c r="AF41" i="10"/>
  <c r="AH8" i="10"/>
  <c r="W23" i="10"/>
  <c r="W39" i="10" s="1"/>
  <c r="S27" i="10"/>
  <c r="S43" i="10" s="1"/>
  <c r="E32" i="10"/>
  <c r="AF37" i="10"/>
  <c r="I45" i="10"/>
  <c r="AR5" i="10"/>
  <c r="R7" i="10"/>
  <c r="AI7" i="10" s="1"/>
  <c r="AR9" i="10"/>
  <c r="O13" i="10"/>
  <c r="U27" i="10"/>
  <c r="U43" i="10" s="1"/>
  <c r="T21" i="10"/>
  <c r="T37" i="10" s="1"/>
  <c r="U22" i="10"/>
  <c r="U38" i="10" s="1"/>
  <c r="S26" i="10"/>
  <c r="S42" i="10" s="1"/>
  <c r="AF44" i="10"/>
  <c r="AN43" i="10"/>
  <c r="AO43" i="10" s="1"/>
  <c r="G46" i="10"/>
  <c r="S29" i="10"/>
  <c r="S45" i="10" s="1"/>
  <c r="S21" i="10"/>
  <c r="W22" i="10"/>
  <c r="W38" i="10" s="1"/>
  <c r="W24" i="10"/>
  <c r="W40" i="10" s="1"/>
  <c r="T26" i="10"/>
  <c r="T42" i="10" s="1"/>
  <c r="AA28" i="10"/>
  <c r="AA44" i="10" s="1"/>
  <c r="AF46" i="10"/>
  <c r="AS9" i="10"/>
  <c r="AF7" i="10"/>
  <c r="AI10" i="10"/>
  <c r="AF15" i="10"/>
  <c r="U21" i="10"/>
  <c r="U37" i="10" s="1"/>
  <c r="Y22" i="10"/>
  <c r="Y38" i="10" s="1"/>
  <c r="S24" i="10"/>
  <c r="AB25" i="10"/>
  <c r="AB41" i="10" s="1"/>
  <c r="R28" i="10"/>
  <c r="R44" i="10" s="1"/>
  <c r="AA30" i="10"/>
  <c r="AA46" i="10" s="1"/>
  <c r="AF49" i="10"/>
  <c r="X23" i="10"/>
  <c r="X39" i="10" s="1"/>
  <c r="AO4" i="10"/>
  <c r="AF5" i="10"/>
  <c r="AH7" i="10"/>
  <c r="AS11" i="10"/>
  <c r="G42" i="10"/>
  <c r="AB22" i="10"/>
  <c r="AB38" i="10" s="1"/>
  <c r="AK7" i="10"/>
  <c r="AM10" i="10"/>
  <c r="AA22" i="10"/>
  <c r="AA38" i="10" s="1"/>
  <c r="Y24" i="10"/>
  <c r="Y40" i="10" s="1"/>
  <c r="T31" i="10"/>
  <c r="T47" i="10" s="1"/>
  <c r="D45" i="10"/>
  <c r="I42" i="10"/>
  <c r="AQ16" i="10"/>
  <c r="AL7" i="10"/>
  <c r="AA21" i="10"/>
  <c r="AA37" i="10" s="1"/>
  <c r="Z24" i="10"/>
  <c r="Z40" i="10" s="1"/>
  <c r="AA25" i="10"/>
  <c r="AA41" i="10" s="1"/>
  <c r="V31" i="10"/>
  <c r="V47" i="10" s="1"/>
  <c r="T33" i="10"/>
  <c r="T49" i="10" s="1"/>
  <c r="E46" i="10"/>
  <c r="D42" i="10"/>
  <c r="F43" i="10"/>
  <c r="E48" i="10"/>
  <c r="AO9" i="10"/>
  <c r="H43" i="10"/>
  <c r="I24" i="10"/>
  <c r="J24" i="10" s="1"/>
  <c r="D25" i="10" s="1"/>
  <c r="AK5" i="10"/>
  <c r="T4" i="10"/>
  <c r="AJ4" i="10"/>
  <c r="AT5" i="10"/>
  <c r="AQ6" i="10"/>
  <c r="AQ9" i="10"/>
  <c r="AL10" i="10"/>
  <c r="AN16" i="10"/>
  <c r="AP44" i="10"/>
  <c r="AQ44" i="10" s="1"/>
  <c r="AR44" i="10" s="1"/>
  <c r="AQ43" i="10"/>
  <c r="AR43" i="10" s="1"/>
  <c r="AI4" i="10"/>
  <c r="AM7" i="10"/>
  <c r="AO10" i="10"/>
  <c r="AL11" i="10"/>
  <c r="AK12" i="10"/>
  <c r="AT14" i="10"/>
  <c r="AA16" i="10"/>
  <c r="AR16" i="10" s="1"/>
  <c r="AI5" i="10"/>
  <c r="AT6" i="10"/>
  <c r="AP7" i="10"/>
  <c r="AI8" i="10"/>
  <c r="AI9" i="10"/>
  <c r="AQ10" i="10"/>
  <c r="AO11" i="10"/>
  <c r="AM12" i="10"/>
  <c r="AP13" i="10"/>
  <c r="AI15" i="10"/>
  <c r="BA28" i="10"/>
  <c r="BC29" i="10"/>
  <c r="J44" i="10"/>
  <c r="I44" i="10"/>
  <c r="H44" i="10"/>
  <c r="G44" i="10"/>
  <c r="F44" i="10"/>
  <c r="E44" i="10"/>
  <c r="D44" i="10"/>
  <c r="BB24" i="10"/>
  <c r="AM5" i="10"/>
  <c r="AF6" i="10"/>
  <c r="AQ7" i="10"/>
  <c r="AK8" i="10"/>
  <c r="AC10" i="10"/>
  <c r="AT9" i="10"/>
  <c r="AS10" i="10"/>
  <c r="AP11" i="10"/>
  <c r="AP12" i="10"/>
  <c r="AS13" i="10"/>
  <c r="AO14" i="10"/>
  <c r="AJ15" i="10"/>
  <c r="AP16" i="10"/>
  <c r="R14" i="10"/>
  <c r="AI14" i="10" s="1"/>
  <c r="O14" i="10"/>
  <c r="AH14" i="10"/>
  <c r="AH4" i="10"/>
  <c r="O4" i="10"/>
  <c r="AN4" i="10"/>
  <c r="AN5" i="10"/>
  <c r="AR7" i="10"/>
  <c r="AM8" i="10"/>
  <c r="O10" i="10"/>
  <c r="AR11" i="10"/>
  <c r="AQ12" i="10"/>
  <c r="AT13" i="10"/>
  <c r="AR14" i="10"/>
  <c r="T15" i="10"/>
  <c r="AJ6" i="10"/>
  <c r="AS7" i="10"/>
  <c r="AN8" i="10"/>
  <c r="AJ9" i="10"/>
  <c r="AS14" i="10"/>
  <c r="AN15" i="10"/>
  <c r="AP4" i="10"/>
  <c r="AQ5" i="10"/>
  <c r="AK6" i="10"/>
  <c r="AO8" i="10"/>
  <c r="AK9" i="10"/>
  <c r="AO15" i="10"/>
  <c r="AQ4" i="10"/>
  <c r="AN6" i="10"/>
  <c r="AC7" i="10"/>
  <c r="AR8" i="10"/>
  <c r="AL9" i="10"/>
  <c r="Q11" i="10"/>
  <c r="AQ15" i="10"/>
  <c r="AC29" i="10"/>
  <c r="AC45" i="10" s="1"/>
  <c r="AS5" i="10"/>
  <c r="AO6" i="10"/>
  <c r="AS8" i="10"/>
  <c r="AM9" i="10"/>
  <c r="AH10" i="10"/>
  <c r="AF12" i="10"/>
  <c r="AF29" i="10"/>
  <c r="AP14" i="10"/>
  <c r="Q32" i="10"/>
  <c r="Q48" i="10" s="1"/>
  <c r="Q33" i="10"/>
  <c r="Q49" i="10" s="1"/>
  <c r="Q31" i="10"/>
  <c r="Q47" i="10" s="1"/>
  <c r="Q21" i="10"/>
  <c r="Q37" i="10" s="1"/>
  <c r="Q27" i="10"/>
  <c r="Q43" i="10" s="1"/>
  <c r="Q24" i="10"/>
  <c r="Q40" i="10" s="1"/>
  <c r="Q25" i="10"/>
  <c r="Q41" i="10" s="1"/>
  <c r="Q22" i="10"/>
  <c r="Q38" i="10" s="1"/>
  <c r="Q19" i="10"/>
  <c r="AC32" i="10"/>
  <c r="AC48" i="10" s="1"/>
  <c r="AC33" i="10"/>
  <c r="AC49" i="10" s="1"/>
  <c r="AC31" i="10"/>
  <c r="AC47" i="10" s="1"/>
  <c r="AC21" i="10"/>
  <c r="AC37" i="10" s="1"/>
  <c r="AC27" i="10"/>
  <c r="AC43" i="10" s="1"/>
  <c r="AC24" i="10"/>
  <c r="AC40" i="10" s="1"/>
  <c r="AC25" i="10"/>
  <c r="AC41" i="10" s="1"/>
  <c r="AC22" i="10"/>
  <c r="AC38" i="10" s="1"/>
  <c r="AC30" i="10"/>
  <c r="AC46" i="10" s="1"/>
  <c r="J47" i="10"/>
  <c r="I47" i="10"/>
  <c r="H47" i="10"/>
  <c r="G47" i="10"/>
  <c r="F47" i="10"/>
  <c r="E47" i="10"/>
  <c r="D47" i="10"/>
  <c r="AS4" i="10"/>
  <c r="AP6" i="10"/>
  <c r="O8" i="10"/>
  <c r="AI13" i="10"/>
  <c r="U16" i="10"/>
  <c r="AL16" i="10" s="1"/>
  <c r="AK16" i="10"/>
  <c r="AH15" i="10"/>
  <c r="AN13" i="10"/>
  <c r="AQ11" i="10"/>
  <c r="AL13" i="10"/>
  <c r="AT12" i="10"/>
  <c r="AJ11" i="10"/>
  <c r="R23" i="10"/>
  <c r="R39" i="10" s="1"/>
  <c r="R24" i="10"/>
  <c r="R40" i="10" s="1"/>
  <c r="R25" i="10"/>
  <c r="R41" i="10" s="1"/>
  <c r="R22" i="10"/>
  <c r="R38" i="10" s="1"/>
  <c r="R19" i="10"/>
  <c r="S19" i="10" s="1"/>
  <c r="T19" i="10" s="1"/>
  <c r="U19" i="10" s="1"/>
  <c r="Q28" i="10"/>
  <c r="Q44" i="10" s="1"/>
  <c r="R32" i="10"/>
  <c r="R48" i="10" s="1"/>
  <c r="AO12" i="10"/>
  <c r="AR13" i="10"/>
  <c r="AQ14" i="10"/>
  <c r="V23" i="10"/>
  <c r="V39" i="10" s="1"/>
  <c r="X24" i="10"/>
  <c r="X40" i="10" s="1"/>
  <c r="Y25" i="10"/>
  <c r="Y41" i="10" s="1"/>
  <c r="R26" i="10"/>
  <c r="R42" i="10" s="1"/>
  <c r="W27" i="10"/>
  <c r="W43" i="10" s="1"/>
  <c r="AB28" i="10"/>
  <c r="AB44" i="10" s="1"/>
  <c r="R29" i="10"/>
  <c r="R45" i="10" s="1"/>
  <c r="AB30" i="10"/>
  <c r="AB46" i="10" s="1"/>
  <c r="U31" i="10"/>
  <c r="U47" i="10" s="1"/>
  <c r="S32" i="10"/>
  <c r="S48" i="10" s="1"/>
  <c r="U33" i="10"/>
  <c r="U49" i="10" s="1"/>
  <c r="AF48" i="10"/>
  <c r="G43" i="10"/>
  <c r="E45" i="10"/>
  <c r="AJ47" i="10"/>
  <c r="AK47" i="10" s="1"/>
  <c r="AL47" i="10" s="1"/>
  <c r="F48" i="10"/>
  <c r="BR45" i="10"/>
  <c r="AH5" i="10"/>
  <c r="AL6" i="10"/>
  <c r="AN7" i="10"/>
  <c r="AP8" i="10"/>
  <c r="AH9" i="10"/>
  <c r="AJ10" i="10"/>
  <c r="AM11" i="10"/>
  <c r="AR12" i="10"/>
  <c r="AM15" i="10"/>
  <c r="X21" i="10"/>
  <c r="X37" i="10" s="1"/>
  <c r="Y23" i="10"/>
  <c r="Y39" i="10" s="1"/>
  <c r="AA24" i="10"/>
  <c r="AA40" i="10" s="1"/>
  <c r="U26" i="10"/>
  <c r="U42" i="10" s="1"/>
  <c r="Z27" i="10"/>
  <c r="Z43" i="10" s="1"/>
  <c r="S28" i="10"/>
  <c r="S44" i="10" s="1"/>
  <c r="U29" i="10"/>
  <c r="U45" i="10" s="1"/>
  <c r="S30" i="10"/>
  <c r="S46" i="10" s="1"/>
  <c r="X31" i="10"/>
  <c r="X47" i="10" s="1"/>
  <c r="V32" i="10"/>
  <c r="V48" i="10" s="1"/>
  <c r="X33" i="10"/>
  <c r="X49" i="10" s="1"/>
  <c r="AF39" i="10"/>
  <c r="J43" i="10"/>
  <c r="H45" i="10"/>
  <c r="AM47" i="10"/>
  <c r="AN47" i="10" s="1"/>
  <c r="AO47" i="10" s="1"/>
  <c r="I48" i="10"/>
  <c r="AM4" i="10"/>
  <c r="AM6" i="10"/>
  <c r="AO7" i="10"/>
  <c r="AQ8" i="10"/>
  <c r="AK10" i="10"/>
  <c r="AN11" i="10"/>
  <c r="AS12" i="10"/>
  <c r="AJ13" i="10"/>
  <c r="AF16" i="10"/>
  <c r="AS16" i="10"/>
  <c r="Y21" i="10"/>
  <c r="Y37" i="10" s="1"/>
  <c r="Z23" i="10"/>
  <c r="Z39" i="10" s="1"/>
  <c r="AB24" i="10"/>
  <c r="AB40" i="10" s="1"/>
  <c r="V26" i="10"/>
  <c r="V42" i="10" s="1"/>
  <c r="AA27" i="10"/>
  <c r="AA43" i="10" s="1"/>
  <c r="T28" i="10"/>
  <c r="T44" i="10" s="1"/>
  <c r="V29" i="10"/>
  <c r="V45" i="10" s="1"/>
  <c r="T30" i="10"/>
  <c r="T46" i="10" s="1"/>
  <c r="Y31" i="10"/>
  <c r="Y47" i="10" s="1"/>
  <c r="W32" i="10"/>
  <c r="W48" i="10" s="1"/>
  <c r="Y33" i="10"/>
  <c r="Y49" i="10" s="1"/>
  <c r="AF40" i="10"/>
  <c r="J48" i="10"/>
  <c r="AK13" i="10"/>
  <c r="AJ14" i="10"/>
  <c r="AH16" i="10"/>
  <c r="AT16" i="10"/>
  <c r="Z21" i="10"/>
  <c r="Z37" i="10" s="1"/>
  <c r="O23" i="10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AA23" i="10"/>
  <c r="AA39" i="10" s="1"/>
  <c r="W26" i="10"/>
  <c r="W42" i="10" s="1"/>
  <c r="AB27" i="10"/>
  <c r="AB43" i="10" s="1"/>
  <c r="U28" i="10"/>
  <c r="U44" i="10" s="1"/>
  <c r="W29" i="10"/>
  <c r="W45" i="10" s="1"/>
  <c r="U30" i="10"/>
  <c r="U46" i="10" s="1"/>
  <c r="Z31" i="10"/>
  <c r="Z47" i="10" s="1"/>
  <c r="X32" i="10"/>
  <c r="X48" i="10" s="1"/>
  <c r="Z33" i="10"/>
  <c r="Z49" i="10" s="1"/>
  <c r="D46" i="10"/>
  <c r="AK14" i="10"/>
  <c r="AP15" i="10"/>
  <c r="AI16" i="10"/>
  <c r="AB23" i="10"/>
  <c r="AB39" i="10" s="1"/>
  <c r="X26" i="10"/>
  <c r="X42" i="10" s="1"/>
  <c r="V28" i="10"/>
  <c r="V44" i="10" s="1"/>
  <c r="X29" i="10"/>
  <c r="X45" i="10" s="1"/>
  <c r="V30" i="10"/>
  <c r="V46" i="10" s="1"/>
  <c r="AA31" i="10"/>
  <c r="AA47" i="10" s="1"/>
  <c r="AA33" i="10"/>
  <c r="AA49" i="10" s="1"/>
  <c r="AF42" i="10"/>
  <c r="AP47" i="10"/>
  <c r="AQ47" i="10" s="1"/>
  <c r="AR47" i="10" s="1"/>
  <c r="AJ12" i="10"/>
  <c r="AM13" i="10"/>
  <c r="AL14" i="10"/>
  <c r="AA15" i="10"/>
  <c r="AR15" i="10" s="1"/>
  <c r="AJ16" i="10"/>
  <c r="AB21" i="10"/>
  <c r="AB37" i="10" s="1"/>
  <c r="Q23" i="10"/>
  <c r="Q39" i="10" s="1"/>
  <c r="AC23" i="10"/>
  <c r="AC39" i="10" s="1"/>
  <c r="Y26" i="10"/>
  <c r="Y42" i="10" s="1"/>
  <c r="R27" i="10"/>
  <c r="R43" i="10" s="1"/>
  <c r="W28" i="10"/>
  <c r="W44" i="10" s="1"/>
  <c r="Y29" i="10"/>
  <c r="Y45" i="10" s="1"/>
  <c r="W30" i="10"/>
  <c r="W46" i="10" s="1"/>
  <c r="AB31" i="10"/>
  <c r="AB47" i="10" s="1"/>
  <c r="Z32" i="10"/>
  <c r="Z48" i="10" s="1"/>
  <c r="AB33" i="10"/>
  <c r="AB49" i="10" s="1"/>
  <c r="AF43" i="10"/>
  <c r="F46" i="10"/>
  <c r="AM14" i="10"/>
  <c r="U25" i="10"/>
  <c r="U41" i="10" s="1"/>
  <c r="Z26" i="10"/>
  <c r="Z42" i="10" s="1"/>
  <c r="X28" i="10"/>
  <c r="X44" i="10" s="1"/>
  <c r="Z29" i="10"/>
  <c r="Z45" i="10" s="1"/>
  <c r="X30" i="10"/>
  <c r="X46" i="10" s="1"/>
  <c r="AJ8" i="10"/>
  <c r="AN9" i="10"/>
  <c r="AP10" i="10"/>
  <c r="AL12" i="10"/>
  <c r="AO13" i="10"/>
  <c r="AN14" i="10"/>
  <c r="AS15" i="10"/>
  <c r="V19" i="10"/>
  <c r="W19" i="10" s="1"/>
  <c r="X19" i="10" s="1"/>
  <c r="Y19" i="10" s="1"/>
  <c r="Z19" i="10" s="1"/>
  <c r="AA19" i="10" s="1"/>
  <c r="AB19" i="10" s="1"/>
  <c r="AC19" i="10" s="1"/>
  <c r="R21" i="10"/>
  <c r="R37" i="10" s="1"/>
  <c r="V22" i="10"/>
  <c r="V38" i="10" s="1"/>
  <c r="S23" i="10"/>
  <c r="S39" i="10" s="1"/>
  <c r="U24" i="10"/>
  <c r="U40" i="10" s="1"/>
  <c r="V25" i="10"/>
  <c r="V41" i="10" s="1"/>
  <c r="AA26" i="10"/>
  <c r="AA42" i="10" s="1"/>
  <c r="T27" i="10"/>
  <c r="T43" i="10" s="1"/>
  <c r="Y28" i="10"/>
  <c r="Y44" i="10" s="1"/>
  <c r="AA29" i="10"/>
  <c r="AA45" i="10" s="1"/>
  <c r="Y30" i="10"/>
  <c r="Y46" i="10" s="1"/>
  <c r="R31" i="10"/>
  <c r="R47" i="10" s="1"/>
  <c r="AB32" i="10"/>
  <c r="AB48" i="10" s="1"/>
  <c r="R33" i="10"/>
  <c r="R49" i="10" s="1"/>
  <c r="AF45" i="10"/>
  <c r="D43" i="10"/>
  <c r="H46" i="10"/>
  <c r="AT15" i="10"/>
  <c r="AM16" i="10"/>
  <c r="T23" i="10"/>
  <c r="T39" i="10" s="1"/>
  <c r="AB26" i="10"/>
  <c r="AB42" i="10" s="1"/>
  <c r="Z28" i="10"/>
  <c r="Z44" i="10" s="1"/>
  <c r="AB29" i="10"/>
  <c r="AB45" i="10" s="1"/>
  <c r="S31" i="10"/>
  <c r="S47" i="10" s="1"/>
  <c r="AX41" i="10"/>
  <c r="E43" i="10"/>
  <c r="D48" i="10"/>
  <c r="AP5" i="10"/>
  <c r="AH6" i="10"/>
  <c r="AJ7" i="10"/>
  <c r="AL8" i="10"/>
  <c r="AP9" i="10"/>
  <c r="AR10" i="10"/>
  <c r="AN12" i="10"/>
  <c r="AQ13" i="10"/>
  <c r="X22" i="10"/>
  <c r="X38" i="10" s="1"/>
  <c r="AZ23" i="10"/>
  <c r="Q26" i="10"/>
  <c r="Q42" i="10" s="1"/>
  <c r="Q29" i="10"/>
  <c r="Q45" i="10" s="1"/>
  <c r="K77" i="18"/>
  <c r="AH77" i="18"/>
  <c r="V77" i="18"/>
  <c r="J77" i="18"/>
  <c r="AF77" i="18"/>
  <c r="AF45" i="18"/>
  <c r="R48" i="18"/>
  <c r="AQ51" i="18"/>
  <c r="T54" i="18"/>
  <c r="AF58" i="18"/>
  <c r="Q54" i="18"/>
  <c r="AF48" i="18"/>
  <c r="W51" i="18"/>
  <c r="AA63" i="18"/>
  <c r="R54" i="18"/>
  <c r="AQ48" i="18"/>
  <c r="T55" i="18"/>
  <c r="AG59" i="18"/>
  <c r="AF70" i="18"/>
  <c r="AD52" i="18"/>
  <c r="Y55" i="18"/>
  <c r="U70" i="18"/>
  <c r="X54" i="18"/>
  <c r="S46" i="18"/>
  <c r="AD49" i="18"/>
  <c r="K52" i="18"/>
  <c r="AA55" i="18"/>
  <c r="AQ60" i="18"/>
  <c r="AA64" i="18"/>
  <c r="AD70" i="18"/>
  <c r="AN44" i="18"/>
  <c r="T46" i="18"/>
  <c r="AF49" i="18"/>
  <c r="AI52" i="18"/>
  <c r="AB63" i="18"/>
  <c r="V54" i="18"/>
  <c r="AD46" i="18"/>
  <c r="AP52" i="18"/>
  <c r="AA56" i="18"/>
  <c r="AQ61" i="18"/>
  <c r="AG65" i="18"/>
  <c r="AG72" i="18"/>
  <c r="W48" i="18"/>
  <c r="AN50" i="18"/>
  <c r="M61" i="18"/>
  <c r="AN66" i="18"/>
  <c r="AQ73" i="18"/>
  <c r="AJ54" i="18"/>
  <c r="Z47" i="18"/>
  <c r="U50" i="18"/>
  <c r="Z53" i="18"/>
  <c r="AF57" i="18"/>
  <c r="T61" i="18"/>
  <c r="T66" i="18"/>
  <c r="W73" i="18"/>
  <c r="A1486" i="18"/>
  <c r="B1486" i="18" s="1"/>
  <c r="K45" i="18"/>
  <c r="AG50" i="18"/>
  <c r="AI57" i="18"/>
  <c r="Y67" i="18"/>
  <c r="Z56" i="18"/>
  <c r="N66" i="18"/>
  <c r="AN45" i="18"/>
  <c r="AP45" i="18"/>
  <c r="W46" i="18"/>
  <c r="T48" i="18"/>
  <c r="AI49" i="18"/>
  <c r="W50" i="18"/>
  <c r="T51" i="18"/>
  <c r="M52" i="18"/>
  <c r="AK52" i="18"/>
  <c r="W54" i="18"/>
  <c r="Z55" i="18"/>
  <c r="AQ57" i="18"/>
  <c r="AQ58" i="18"/>
  <c r="K60" i="18"/>
  <c r="S61" i="18"/>
  <c r="V62" i="18"/>
  <c r="S66" i="18"/>
  <c r="AC70" i="18"/>
  <c r="U72" i="18"/>
  <c r="AF73" i="18"/>
  <c r="AC60" i="18"/>
  <c r="R45" i="18"/>
  <c r="AE46" i="18"/>
  <c r="X48" i="18"/>
  <c r="K49" i="18"/>
  <c r="AL49" i="18"/>
  <c r="AI50" i="18"/>
  <c r="AC51" i="18"/>
  <c r="R52" i="18"/>
  <c r="AC54" i="18"/>
  <c r="AB55" i="18"/>
  <c r="W60" i="18"/>
  <c r="Y61" i="18"/>
  <c r="X62" i="18"/>
  <c r="U66" i="18"/>
  <c r="AF67" i="18"/>
  <c r="W72" i="18"/>
  <c r="AP73" i="18"/>
  <c r="AK49" i="18"/>
  <c r="AF46" i="18"/>
  <c r="AC48" i="18"/>
  <c r="O49" i="18"/>
  <c r="AP49" i="18"/>
  <c r="AE51" i="18"/>
  <c r="S52" i="18"/>
  <c r="AD54" i="18"/>
  <c r="AE55" i="18"/>
  <c r="K57" i="18"/>
  <c r="M58" i="18"/>
  <c r="K59" i="18"/>
  <c r="AD60" i="18"/>
  <c r="Z61" i="18"/>
  <c r="Y62" i="18"/>
  <c r="Y66" i="18"/>
  <c r="AI67" i="18"/>
  <c r="AG71" i="18"/>
  <c r="AB72" i="18"/>
  <c r="N52" i="18"/>
  <c r="T60" i="18"/>
  <c r="V72" i="18"/>
  <c r="A21" i="18"/>
  <c r="S72" i="18"/>
  <c r="AQ46" i="18"/>
  <c r="T45" i="18"/>
  <c r="K46" i="18"/>
  <c r="AI46" i="18"/>
  <c r="AD48" i="18"/>
  <c r="P49" i="18"/>
  <c r="AQ49" i="18"/>
  <c r="AF51" i="18"/>
  <c r="T52" i="18"/>
  <c r="X53" i="18"/>
  <c r="AF54" i="18"/>
  <c r="AF55" i="18"/>
  <c r="T57" i="18"/>
  <c r="T58" i="18"/>
  <c r="V59" i="18"/>
  <c r="AE60" i="18"/>
  <c r="AD61" i="18"/>
  <c r="AD62" i="18"/>
  <c r="Z64" i="18"/>
  <c r="Z66" i="18"/>
  <c r="L71" i="18"/>
  <c r="AE72" i="18"/>
  <c r="AN73" i="18"/>
  <c r="W45" i="18"/>
  <c r="M46" i="18"/>
  <c r="AE48" i="18"/>
  <c r="R49" i="18"/>
  <c r="AI51" i="18"/>
  <c r="W52" i="18"/>
  <c r="AK55" i="18"/>
  <c r="V57" i="18"/>
  <c r="Y58" i="18"/>
  <c r="W59" i="18"/>
  <c r="AF60" i="18"/>
  <c r="AE61" i="18"/>
  <c r="AP62" i="18"/>
  <c r="AL66" i="18"/>
  <c r="Y68" i="18"/>
  <c r="M71" i="18"/>
  <c r="A1091" i="18"/>
  <c r="B1091" i="18" s="1"/>
  <c r="N46" i="18"/>
  <c r="S49" i="18"/>
  <c r="Z50" i="18"/>
  <c r="J51" i="18"/>
  <c r="AA52" i="18"/>
  <c r="AA53" i="18"/>
  <c r="AQ55" i="18"/>
  <c r="W57" i="18"/>
  <c r="Z58" i="18"/>
  <c r="X59" i="18"/>
  <c r="AI60" i="18"/>
  <c r="AF61" i="18"/>
  <c r="AQ62" i="18"/>
  <c r="AM66" i="18"/>
  <c r="Z68" i="18"/>
  <c r="N71" i="18"/>
  <c r="AD73" i="18"/>
  <c r="V74" i="18"/>
  <c r="W44" i="18"/>
  <c r="O46" i="18"/>
  <c r="AI48" i="18"/>
  <c r="T49" i="18"/>
  <c r="K50" i="18"/>
  <c r="K51" i="18"/>
  <c r="AP51" i="18"/>
  <c r="AB52" i="18"/>
  <c r="X57" i="18"/>
  <c r="AA58" i="18"/>
  <c r="Z59" i="18"/>
  <c r="AP60" i="18"/>
  <c r="AN61" i="18"/>
  <c r="AF68" i="18"/>
  <c r="AL71" i="18"/>
  <c r="J73" i="18"/>
  <c r="Y74" i="18"/>
  <c r="W62" i="18"/>
  <c r="X44" i="18"/>
  <c r="AI45" i="18"/>
  <c r="P46" i="18"/>
  <c r="AM48" i="18"/>
  <c r="W49" i="18"/>
  <c r="L50" i="18"/>
  <c r="L51" i="18"/>
  <c r="AN54" i="18"/>
  <c r="M55" i="18"/>
  <c r="AC57" i="18"/>
  <c r="AD58" i="18"/>
  <c r="AP61" i="18"/>
  <c r="AG67" i="18"/>
  <c r="AJ69" i="18"/>
  <c r="AM71" i="18"/>
  <c r="L73" i="18"/>
  <c r="AE74" i="18"/>
  <c r="AJ45" i="18"/>
  <c r="R46" i="18"/>
  <c r="AO48" i="18"/>
  <c r="Y49" i="18"/>
  <c r="N50" i="18"/>
  <c r="Q51" i="18"/>
  <c r="AE52" i="18"/>
  <c r="K54" i="18"/>
  <c r="N55" i="18"/>
  <c r="W56" i="18"/>
  <c r="AE57" i="18"/>
  <c r="AE58" i="18"/>
  <c r="AN59" i="18"/>
  <c r="X63" i="18"/>
  <c r="AF66" i="18"/>
  <c r="K67" i="18"/>
  <c r="AO70" i="18"/>
  <c r="AN71" i="18"/>
  <c r="M73" i="18"/>
  <c r="AF74" i="18"/>
  <c r="K48" i="18"/>
  <c r="O50" i="18"/>
  <c r="R51" i="18"/>
  <c r="AH52" i="18"/>
  <c r="AF52" i="18"/>
  <c r="Y63" i="18"/>
  <c r="K66" i="18"/>
  <c r="T67" i="18"/>
  <c r="T70" i="18"/>
  <c r="AP71" i="18"/>
  <c r="P73" i="18"/>
  <c r="AG74" i="18"/>
  <c r="A41" i="18"/>
  <c r="A310" i="18"/>
  <c r="B310" i="18" s="1"/>
  <c r="A2040" i="18"/>
  <c r="A32" i="18"/>
  <c r="A53" i="18"/>
  <c r="A394" i="18"/>
  <c r="B394" i="18" s="1"/>
  <c r="A427" i="18"/>
  <c r="A58" i="18"/>
  <c r="B58" i="18" s="1"/>
  <c r="A78" i="18"/>
  <c r="A453" i="18"/>
  <c r="A24" i="18"/>
  <c r="A111" i="18"/>
  <c r="A535" i="18"/>
  <c r="A122" i="18"/>
  <c r="A569" i="18"/>
  <c r="B569" i="18" s="1"/>
  <c r="A55" i="18"/>
  <c r="A134" i="18"/>
  <c r="A593" i="18"/>
  <c r="A68" i="18"/>
  <c r="A169" i="18"/>
  <c r="B169" i="18" s="1"/>
  <c r="A687" i="18"/>
  <c r="B687" i="18" s="1"/>
  <c r="A56" i="18"/>
  <c r="A221" i="18"/>
  <c r="A811" i="18"/>
  <c r="B811" i="18" s="1"/>
  <c r="A238" i="18"/>
  <c r="B238" i="18" s="1"/>
  <c r="A871" i="18"/>
  <c r="B871" i="18" s="1"/>
  <c r="A8" i="18"/>
  <c r="A255" i="18"/>
  <c r="B255" i="18" s="1"/>
  <c r="AM65" i="18"/>
  <c r="AA65" i="18"/>
  <c r="O65" i="18"/>
  <c r="AE65" i="18"/>
  <c r="R65" i="18"/>
  <c r="AQ65" i="18"/>
  <c r="AD65" i="18"/>
  <c r="Q65" i="18"/>
  <c r="AP65" i="18"/>
  <c r="AC65" i="18"/>
  <c r="P65" i="18"/>
  <c r="AO65" i="18"/>
  <c r="AB65" i="18"/>
  <c r="N65" i="18"/>
  <c r="AJ65" i="18"/>
  <c r="W65" i="18"/>
  <c r="J65" i="18"/>
  <c r="AF65" i="18"/>
  <c r="Z65" i="18"/>
  <c r="AI65" i="18"/>
  <c r="L65" i="18"/>
  <c r="Y65" i="18"/>
  <c r="X65" i="18"/>
  <c r="AH65" i="18"/>
  <c r="K65" i="18"/>
  <c r="V65" i="18"/>
  <c r="U65" i="18"/>
  <c r="AN65" i="18"/>
  <c r="T65" i="18"/>
  <c r="AL65" i="18"/>
  <c r="S65" i="18"/>
  <c r="AK65" i="18"/>
  <c r="M65" i="18"/>
  <c r="C310" i="18"/>
  <c r="C1486" i="18"/>
  <c r="AO69" i="18"/>
  <c r="AC69" i="18"/>
  <c r="Q69" i="18"/>
  <c r="AM69" i="18"/>
  <c r="AA69" i="18"/>
  <c r="O69" i="18"/>
  <c r="AL69" i="18"/>
  <c r="Z69" i="18"/>
  <c r="AH69" i="18"/>
  <c r="S69" i="18"/>
  <c r="AG69" i="18"/>
  <c r="R69" i="18"/>
  <c r="AF69" i="18"/>
  <c r="P69" i="18"/>
  <c r="AE69" i="18"/>
  <c r="N69" i="18"/>
  <c r="AP69" i="18"/>
  <c r="X69" i="18"/>
  <c r="J69" i="18"/>
  <c r="AI69" i="18"/>
  <c r="AD69" i="18"/>
  <c r="AK69" i="18"/>
  <c r="AB69" i="18"/>
  <c r="AQ69" i="18"/>
  <c r="Y69" i="18"/>
  <c r="K69" i="18"/>
  <c r="W69" i="18"/>
  <c r="V69" i="18"/>
  <c r="U69" i="18"/>
  <c r="T69" i="18"/>
  <c r="M69" i="18"/>
  <c r="AN69" i="18"/>
  <c r="L69" i="18"/>
  <c r="AF47" i="18"/>
  <c r="T47" i="18"/>
  <c r="AP47" i="18"/>
  <c r="AD47" i="18"/>
  <c r="R47" i="18"/>
  <c r="AO47" i="18"/>
  <c r="AC47" i="18"/>
  <c r="Q47" i="18"/>
  <c r="AK47" i="18"/>
  <c r="Y47" i="18"/>
  <c r="M47" i="18"/>
  <c r="AQ47" i="18"/>
  <c r="X47" i="18"/>
  <c r="AN47" i="18"/>
  <c r="W47" i="18"/>
  <c r="AE47" i="18"/>
  <c r="L47" i="18"/>
  <c r="K47" i="18"/>
  <c r="AM47" i="18"/>
  <c r="V47" i="18"/>
  <c r="J47" i="18"/>
  <c r="AL47" i="18"/>
  <c r="U47" i="18"/>
  <c r="AB47" i="18"/>
  <c r="AA47" i="18"/>
  <c r="AJ47" i="18"/>
  <c r="S47" i="18"/>
  <c r="AI47" i="18"/>
  <c r="P47" i="18"/>
  <c r="AH47" i="18"/>
  <c r="O47" i="18"/>
  <c r="AG47" i="18"/>
  <c r="N47" i="18"/>
  <c r="H47" i="18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C1091" i="18"/>
  <c r="AF44" i="18"/>
  <c r="T44" i="18"/>
  <c r="AP44" i="18"/>
  <c r="AD44" i="18"/>
  <c r="R44" i="18"/>
  <c r="AO44" i="18"/>
  <c r="AC44" i="18"/>
  <c r="Q44" i="18"/>
  <c r="AK44" i="18"/>
  <c r="Y44" i="18"/>
  <c r="AQ44" i="18"/>
  <c r="C327" i="18"/>
  <c r="AF53" i="18"/>
  <c r="T53" i="18"/>
  <c r="AQ53" i="18"/>
  <c r="AE53" i="18"/>
  <c r="S53" i="18"/>
  <c r="AP53" i="18"/>
  <c r="AD53" i="18"/>
  <c r="R53" i="18"/>
  <c r="AO53" i="18"/>
  <c r="AC53" i="18"/>
  <c r="Q53" i="18"/>
  <c r="AK53" i="18"/>
  <c r="Y53" i="18"/>
  <c r="M53" i="18"/>
  <c r="AQ64" i="18"/>
  <c r="AE64" i="18"/>
  <c r="S64" i="18"/>
  <c r="AF64" i="18"/>
  <c r="R64" i="18"/>
  <c r="AD64" i="18"/>
  <c r="Q64" i="18"/>
  <c r="AP64" i="18"/>
  <c r="AC64" i="18"/>
  <c r="P64" i="18"/>
  <c r="AO64" i="18"/>
  <c r="AB64" i="18"/>
  <c r="O64" i="18"/>
  <c r="AK64" i="18"/>
  <c r="X64" i="18"/>
  <c r="K64" i="18"/>
  <c r="A90" i="18"/>
  <c r="A157" i="18"/>
  <c r="A222" i="18"/>
  <c r="B222" i="18" s="1"/>
  <c r="A351" i="18"/>
  <c r="B351" i="18" s="1"/>
  <c r="A455" i="18"/>
  <c r="B455" i="18" s="1"/>
  <c r="A985" i="18"/>
  <c r="B985" i="18" s="1"/>
  <c r="A27" i="18"/>
  <c r="X61" i="18"/>
  <c r="X58" i="18"/>
  <c r="X55" i="18"/>
  <c r="X52" i="18"/>
  <c r="X49" i="18"/>
  <c r="X46" i="18"/>
  <c r="AA44" i="18"/>
  <c r="J53" i="18"/>
  <c r="AB53" i="18"/>
  <c r="AF56" i="18"/>
  <c r="T56" i="18"/>
  <c r="AQ56" i="18"/>
  <c r="AE56" i="18"/>
  <c r="S56" i="18"/>
  <c r="AP56" i="18"/>
  <c r="AD56" i="18"/>
  <c r="R56" i="18"/>
  <c r="AO56" i="18"/>
  <c r="AC56" i="18"/>
  <c r="Q56" i="18"/>
  <c r="AK56" i="18"/>
  <c r="Y56" i="18"/>
  <c r="M56" i="18"/>
  <c r="A62" i="18"/>
  <c r="AP68" i="18"/>
  <c r="AD68" i="18"/>
  <c r="R68" i="18"/>
  <c r="AE68" i="18"/>
  <c r="Q68" i="18"/>
  <c r="AQ68" i="18"/>
  <c r="AC68" i="18"/>
  <c r="P68" i="18"/>
  <c r="AO68" i="18"/>
  <c r="AB68" i="18"/>
  <c r="O68" i="18"/>
  <c r="AN68" i="18"/>
  <c r="AA68" i="18"/>
  <c r="N68" i="18"/>
  <c r="AJ68" i="18"/>
  <c r="W68" i="18"/>
  <c r="J68" i="18"/>
  <c r="AG68" i="18"/>
  <c r="A135" i="18"/>
  <c r="A187" i="18"/>
  <c r="B187" i="18" s="1"/>
  <c r="A207" i="18"/>
  <c r="B207" i="18" s="1"/>
  <c r="A243" i="18"/>
  <c r="B243" i="18" s="1"/>
  <c r="A429" i="18"/>
  <c r="B429" i="18" s="1"/>
  <c r="A487" i="18"/>
  <c r="B487" i="18" s="1"/>
  <c r="A545" i="18"/>
  <c r="B545" i="18" s="1"/>
  <c r="A986" i="18"/>
  <c r="B986" i="18" s="1"/>
  <c r="A1115" i="18"/>
  <c r="B1115" i="18" s="1"/>
  <c r="A9" i="18"/>
  <c r="A14" i="18"/>
  <c r="A30" i="18"/>
  <c r="B30" i="18" s="1"/>
  <c r="A33" i="18"/>
  <c r="A42" i="18"/>
  <c r="B42" i="18" s="1"/>
  <c r="L44" i="18"/>
  <c r="AB44" i="18"/>
  <c r="AK46" i="18"/>
  <c r="AN48" i="18"/>
  <c r="AA48" i="18"/>
  <c r="A49" i="18"/>
  <c r="AM49" i="18"/>
  <c r="P50" i="18"/>
  <c r="AL50" i="18"/>
  <c r="AJ51" i="18"/>
  <c r="K53" i="18"/>
  <c r="AG53" i="18"/>
  <c r="J54" i="18"/>
  <c r="AE54" i="18"/>
  <c r="AH55" i="18"/>
  <c r="AD55" i="18"/>
  <c r="J56" i="18"/>
  <c r="AB56" i="18"/>
  <c r="AN57" i="18"/>
  <c r="AD57" i="18"/>
  <c r="AB58" i="18"/>
  <c r="AF59" i="18"/>
  <c r="T59" i="18"/>
  <c r="AQ59" i="18"/>
  <c r="AE59" i="18"/>
  <c r="S59" i="18"/>
  <c r="AP59" i="18"/>
  <c r="AD59" i="18"/>
  <c r="R59" i="18"/>
  <c r="AO59" i="18"/>
  <c r="AC59" i="18"/>
  <c r="Q59" i="18"/>
  <c r="AK59" i="18"/>
  <c r="Y59" i="18"/>
  <c r="M59" i="18"/>
  <c r="AA59" i="18"/>
  <c r="AI63" i="18"/>
  <c r="W63" i="18"/>
  <c r="K63" i="18"/>
  <c r="AG63" i="18"/>
  <c r="T63" i="18"/>
  <c r="AF63" i="18"/>
  <c r="S63" i="18"/>
  <c r="AE63" i="18"/>
  <c r="R63" i="18"/>
  <c r="AQ63" i="18"/>
  <c r="AD63" i="18"/>
  <c r="Q63" i="18"/>
  <c r="AM63" i="18"/>
  <c r="Z63" i="18"/>
  <c r="M63" i="18"/>
  <c r="AC63" i="18"/>
  <c r="L64" i="18"/>
  <c r="AI64" i="18"/>
  <c r="V66" i="18"/>
  <c r="K68" i="18"/>
  <c r="AH68" i="18"/>
  <c r="A70" i="18"/>
  <c r="B70" i="18" s="1"/>
  <c r="AE70" i="18"/>
  <c r="S71" i="18"/>
  <c r="AQ71" i="18"/>
  <c r="V73" i="18"/>
  <c r="A91" i="18"/>
  <c r="A103" i="18"/>
  <c r="A125" i="18"/>
  <c r="A161" i="18"/>
  <c r="A225" i="18"/>
  <c r="B225" i="18" s="1"/>
  <c r="A314" i="18"/>
  <c r="B314" i="18" s="1"/>
  <c r="A334" i="18"/>
  <c r="B334" i="18" s="1"/>
  <c r="A353" i="18"/>
  <c r="B353" i="18" s="1"/>
  <c r="A433" i="18"/>
  <c r="B433" i="18" s="1"/>
  <c r="A573" i="18"/>
  <c r="B573" i="18" s="1"/>
  <c r="A1143" i="18"/>
  <c r="B1143" i="18" s="1"/>
  <c r="J44" i="18"/>
  <c r="AH51" i="18"/>
  <c r="A59" i="18"/>
  <c r="A22" i="18"/>
  <c r="A36" i="18"/>
  <c r="Z72" i="18"/>
  <c r="Z71" i="18"/>
  <c r="M44" i="18"/>
  <c r="AE44" i="18"/>
  <c r="X45" i="18"/>
  <c r="AL46" i="18"/>
  <c r="J48" i="18"/>
  <c r="AN49" i="18"/>
  <c r="AM50" i="18"/>
  <c r="L53" i="18"/>
  <c r="AH53" i="18"/>
  <c r="K56" i="18"/>
  <c r="AG56" i="18"/>
  <c r="J57" i="18"/>
  <c r="AH58" i="18"/>
  <c r="J59" i="18"/>
  <c r="AB59" i="18"/>
  <c r="AN60" i="18"/>
  <c r="AB61" i="18"/>
  <c r="AM62" i="18"/>
  <c r="AA62" i="18"/>
  <c r="O62" i="18"/>
  <c r="AH62" i="18"/>
  <c r="U62" i="18"/>
  <c r="AG62" i="18"/>
  <c r="T62" i="18"/>
  <c r="AF62" i="18"/>
  <c r="S62" i="18"/>
  <c r="AE62" i="18"/>
  <c r="R62" i="18"/>
  <c r="AN62" i="18"/>
  <c r="Z62" i="18"/>
  <c r="M62" i="18"/>
  <c r="AC62" i="18"/>
  <c r="J63" i="18"/>
  <c r="AH63" i="18"/>
  <c r="M64" i="18"/>
  <c r="AJ64" i="18"/>
  <c r="L68" i="18"/>
  <c r="AI68" i="18"/>
  <c r="V71" i="18"/>
  <c r="AH72" i="18"/>
  <c r="AH74" i="18"/>
  <c r="A173" i="18"/>
  <c r="B173" i="18" s="1"/>
  <c r="A229" i="18"/>
  <c r="B229" i="18" s="1"/>
  <c r="A297" i="18"/>
  <c r="B297" i="18" s="1"/>
  <c r="A318" i="18"/>
  <c r="B318" i="18" s="1"/>
  <c r="A382" i="18"/>
  <c r="B382" i="18" s="1"/>
  <c r="A611" i="18"/>
  <c r="B611" i="18" s="1"/>
  <c r="A653" i="18"/>
  <c r="B653" i="18" s="1"/>
  <c r="A903" i="18"/>
  <c r="B903" i="18" s="1"/>
  <c r="A12" i="18"/>
  <c r="A17" i="18"/>
  <c r="A25" i="18"/>
  <c r="A39" i="18"/>
  <c r="O51" i="18"/>
  <c r="O67" i="18"/>
  <c r="O71" i="18"/>
  <c r="AA51" i="18"/>
  <c r="AA67" i="18"/>
  <c r="N44" i="18"/>
  <c r="AG44" i="18"/>
  <c r="AA45" i="18"/>
  <c r="A46" i="18"/>
  <c r="AM46" i="18"/>
  <c r="V50" i="18"/>
  <c r="N53" i="18"/>
  <c r="AI53" i="18"/>
  <c r="L54" i="18"/>
  <c r="AH54" i="18"/>
  <c r="L56" i="18"/>
  <c r="AH56" i="18"/>
  <c r="J60" i="18"/>
  <c r="AH61" i="18"/>
  <c r="J62" i="18"/>
  <c r="L63" i="18"/>
  <c r="AJ63" i="18"/>
  <c r="N64" i="18"/>
  <c r="AL64" i="18"/>
  <c r="M68" i="18"/>
  <c r="AK68" i="18"/>
  <c r="AH70" i="18"/>
  <c r="X71" i="18"/>
  <c r="AJ72" i="18"/>
  <c r="X73" i="18"/>
  <c r="AM74" i="18"/>
  <c r="A83" i="18"/>
  <c r="A138" i="18"/>
  <c r="B138" i="18" s="1"/>
  <c r="A282" i="18"/>
  <c r="B282" i="18" s="1"/>
  <c r="A439" i="18"/>
  <c r="B439" i="18" s="1"/>
  <c r="A497" i="18"/>
  <c r="B497" i="18" s="1"/>
  <c r="A579" i="18"/>
  <c r="B579" i="18" s="1"/>
  <c r="A712" i="18"/>
  <c r="B712" i="18" s="1"/>
  <c r="A839" i="18"/>
  <c r="B839" i="18" s="1"/>
  <c r="A1026" i="18"/>
  <c r="B1026" i="18" s="1"/>
  <c r="A61" i="18"/>
  <c r="A7" i="18"/>
  <c r="A31" i="18"/>
  <c r="P67" i="18"/>
  <c r="P71" i="18"/>
  <c r="O44" i="18"/>
  <c r="AH44" i="18"/>
  <c r="AN46" i="18"/>
  <c r="L48" i="18"/>
  <c r="Z49" i="18"/>
  <c r="V51" i="18"/>
  <c r="AL52" i="18"/>
  <c r="O53" i="18"/>
  <c r="AJ53" i="18"/>
  <c r="O55" i="18"/>
  <c r="N56" i="18"/>
  <c r="AI56" i="18"/>
  <c r="L57" i="18"/>
  <c r="AH57" i="18"/>
  <c r="N58" i="18"/>
  <c r="L59" i="18"/>
  <c r="AH59" i="18"/>
  <c r="K62" i="18"/>
  <c r="AI62" i="18"/>
  <c r="N63" i="18"/>
  <c r="T64" i="18"/>
  <c r="AM64" i="18"/>
  <c r="AA66" i="18"/>
  <c r="AH67" i="18"/>
  <c r="S68" i="18"/>
  <c r="AL68" i="18"/>
  <c r="M70" i="18"/>
  <c r="AK70" i="18"/>
  <c r="Y71" i="18"/>
  <c r="M72" i="18"/>
  <c r="AK72" i="18"/>
  <c r="Y73" i="18"/>
  <c r="P74" i="18"/>
  <c r="AN74" i="18"/>
  <c r="A95" i="18"/>
  <c r="A117" i="18"/>
  <c r="A129" i="18"/>
  <c r="A177" i="18"/>
  <c r="B177" i="18" s="1"/>
  <c r="A247" i="18"/>
  <c r="B247" i="18" s="1"/>
  <c r="A266" i="18"/>
  <c r="B266" i="18" s="1"/>
  <c r="A362" i="18"/>
  <c r="B362" i="18" s="1"/>
  <c r="A467" i="18"/>
  <c r="B467" i="18" s="1"/>
  <c r="A523" i="18"/>
  <c r="B523" i="18" s="1"/>
  <c r="A615" i="18"/>
  <c r="B615" i="18" s="1"/>
  <c r="A715" i="18"/>
  <c r="B715" i="18" s="1"/>
  <c r="A1034" i="18"/>
  <c r="B1034" i="18" s="1"/>
  <c r="A1167" i="18"/>
  <c r="B1167" i="18" s="1"/>
  <c r="A1416" i="18"/>
  <c r="B1416" i="18" s="1"/>
  <c r="V48" i="18"/>
  <c r="V67" i="18"/>
  <c r="C687" i="18"/>
  <c r="A11" i="18"/>
  <c r="Z44" i="18"/>
  <c r="J64" i="18"/>
  <c r="A20" i="18"/>
  <c r="Q67" i="18"/>
  <c r="Q71" i="18"/>
  <c r="Q61" i="18"/>
  <c r="Q58" i="18"/>
  <c r="Q55" i="18"/>
  <c r="Q52" i="18"/>
  <c r="Q49" i="18"/>
  <c r="Q46" i="18"/>
  <c r="AC74" i="18"/>
  <c r="AC67" i="18"/>
  <c r="AC61" i="18"/>
  <c r="AC58" i="18"/>
  <c r="AC55" i="18"/>
  <c r="AC52" i="18"/>
  <c r="AC49" i="18"/>
  <c r="AC46" i="18"/>
  <c r="AO67" i="18"/>
  <c r="AO71" i="18"/>
  <c r="AO61" i="18"/>
  <c r="AO58" i="18"/>
  <c r="AO55" i="18"/>
  <c r="AO52" i="18"/>
  <c r="AO49" i="18"/>
  <c r="AO46" i="18"/>
  <c r="P44" i="18"/>
  <c r="AI44" i="18"/>
  <c r="Y46" i="18"/>
  <c r="AP46" i="18"/>
  <c r="O48" i="18"/>
  <c r="AH49" i="18"/>
  <c r="AA49" i="18"/>
  <c r="A50" i="18"/>
  <c r="X50" i="18"/>
  <c r="A52" i="18"/>
  <c r="AM52" i="18"/>
  <c r="P53" i="18"/>
  <c r="AL53" i="18"/>
  <c r="P55" i="18"/>
  <c r="AL55" i="18"/>
  <c r="O56" i="18"/>
  <c r="AJ56" i="18"/>
  <c r="Q57" i="18"/>
  <c r="O58" i="18"/>
  <c r="AK58" i="18"/>
  <c r="N59" i="18"/>
  <c r="AI59" i="18"/>
  <c r="L60" i="18"/>
  <c r="AH60" i="18"/>
  <c r="N61" i="18"/>
  <c r="L62" i="18"/>
  <c r="AJ62" i="18"/>
  <c r="O63" i="18"/>
  <c r="AL63" i="18"/>
  <c r="U64" i="18"/>
  <c r="AN64" i="18"/>
  <c r="L67" i="18"/>
  <c r="T68" i="18"/>
  <c r="AM68" i="18"/>
  <c r="O70" i="18"/>
  <c r="AM70" i="18"/>
  <c r="AA71" i="18"/>
  <c r="N72" i="18"/>
  <c r="AL72" i="18"/>
  <c r="Q74" i="18"/>
  <c r="AO74" i="18"/>
  <c r="A151" i="18"/>
  <c r="A230" i="18"/>
  <c r="B230" i="18" s="1"/>
  <c r="A251" i="18"/>
  <c r="B251" i="18" s="1"/>
  <c r="A341" i="18"/>
  <c r="B341" i="18" s="1"/>
  <c r="A527" i="18"/>
  <c r="B527" i="18" s="1"/>
  <c r="A557" i="18"/>
  <c r="B557" i="18" s="1"/>
  <c r="A717" i="18"/>
  <c r="B717" i="18" s="1"/>
  <c r="A845" i="18"/>
  <c r="B845" i="18" s="1"/>
  <c r="A938" i="18"/>
  <c r="B938" i="18" s="1"/>
  <c r="AH50" i="18"/>
  <c r="C238" i="18"/>
  <c r="A6" i="18"/>
  <c r="A19" i="18"/>
  <c r="AJ71" i="18"/>
  <c r="AJ61" i="18"/>
  <c r="AJ58" i="18"/>
  <c r="AJ55" i="18"/>
  <c r="AJ52" i="18"/>
  <c r="AJ49" i="18"/>
  <c r="AJ46" i="18"/>
  <c r="AJ67" i="18"/>
  <c r="AJ50" i="18"/>
  <c r="X60" i="18"/>
  <c r="A10" i="18"/>
  <c r="A15" i="18"/>
  <c r="A34" i="18"/>
  <c r="B34" i="18" s="1"/>
  <c r="R71" i="18"/>
  <c r="R70" i="18"/>
  <c r="AD67" i="18"/>
  <c r="AD71" i="18"/>
  <c r="S44" i="18"/>
  <c r="AJ44" i="18"/>
  <c r="AE45" i="18"/>
  <c r="Z46" i="18"/>
  <c r="Q48" i="18"/>
  <c r="AH48" i="18"/>
  <c r="AB49" i="18"/>
  <c r="X51" i="18"/>
  <c r="AN52" i="18"/>
  <c r="U53" i="18"/>
  <c r="AM53" i="18"/>
  <c r="S54" i="18"/>
  <c r="AO54" i="18"/>
  <c r="R55" i="18"/>
  <c r="AM55" i="18"/>
  <c r="P56" i="18"/>
  <c r="AL56" i="18"/>
  <c r="R57" i="18"/>
  <c r="AJ57" i="18"/>
  <c r="P58" i="18"/>
  <c r="AL58" i="18"/>
  <c r="O59" i="18"/>
  <c r="AJ59" i="18"/>
  <c r="Q60" i="18"/>
  <c r="O61" i="18"/>
  <c r="AK61" i="18"/>
  <c r="N62" i="18"/>
  <c r="AK62" i="18"/>
  <c r="P63" i="18"/>
  <c r="AN63" i="18"/>
  <c r="V64" i="18"/>
  <c r="AJ66" i="18"/>
  <c r="X66" i="18"/>
  <c r="L66" i="18"/>
  <c r="AE66" i="18"/>
  <c r="R66" i="18"/>
  <c r="AQ66" i="18"/>
  <c r="AD66" i="18"/>
  <c r="Q66" i="18"/>
  <c r="AP66" i="18"/>
  <c r="AC66" i="18"/>
  <c r="P66" i="18"/>
  <c r="AO66" i="18"/>
  <c r="AB66" i="18"/>
  <c r="O66" i="18"/>
  <c r="AK66" i="18"/>
  <c r="W66" i="18"/>
  <c r="J66" i="18"/>
  <c r="AG66" i="18"/>
  <c r="M67" i="18"/>
  <c r="AK67" i="18"/>
  <c r="U68" i="18"/>
  <c r="P70" i="18"/>
  <c r="A71" i="18"/>
  <c r="B71" i="18" s="1"/>
  <c r="AB71" i="18"/>
  <c r="O72" i="18"/>
  <c r="AE73" i="18"/>
  <c r="R74" i="18"/>
  <c r="A130" i="18"/>
  <c r="A142" i="18"/>
  <c r="A153" i="18"/>
  <c r="A214" i="18"/>
  <c r="B214" i="18" s="1"/>
  <c r="A363" i="18"/>
  <c r="B363" i="18" s="1"/>
  <c r="A501" i="18"/>
  <c r="B501" i="18" s="1"/>
  <c r="A531" i="18"/>
  <c r="B531" i="18" s="1"/>
  <c r="A733" i="18"/>
  <c r="B733" i="18" s="1"/>
  <c r="A851" i="18"/>
  <c r="B851" i="18" s="1"/>
  <c r="A946" i="18"/>
  <c r="B946" i="18" s="1"/>
  <c r="A1485" i="18"/>
  <c r="B1485" i="18" s="1"/>
  <c r="AG64" i="18"/>
  <c r="A79" i="18"/>
  <c r="A147" i="18"/>
  <c r="A170" i="18"/>
  <c r="B170" i="18" s="1"/>
  <c r="A374" i="18"/>
  <c r="B374" i="18" s="1"/>
  <c r="A1095" i="18"/>
  <c r="B1095" i="18" s="1"/>
  <c r="L61" i="18"/>
  <c r="L58" i="18"/>
  <c r="L55" i="18"/>
  <c r="L52" i="18"/>
  <c r="L49" i="18"/>
  <c r="L46" i="18"/>
  <c r="K44" i="18"/>
  <c r="V45" i="18"/>
  <c r="A405" i="18"/>
  <c r="B405" i="18" s="1"/>
  <c r="A26" i="18"/>
  <c r="A37" i="18"/>
  <c r="A43" i="18"/>
  <c r="AQ67" i="18"/>
  <c r="AQ72" i="18"/>
  <c r="U44" i="18"/>
  <c r="AL44" i="18"/>
  <c r="O45" i="18"/>
  <c r="AH46" i="18"/>
  <c r="AA46" i="18"/>
  <c r="A47" i="18"/>
  <c r="M49" i="18"/>
  <c r="AF50" i="18"/>
  <c r="T50" i="18"/>
  <c r="AQ50" i="18"/>
  <c r="AE50" i="18"/>
  <c r="S50" i="18"/>
  <c r="AP50" i="18"/>
  <c r="AD50" i="18"/>
  <c r="R50" i="18"/>
  <c r="AO50" i="18"/>
  <c r="AC50" i="18"/>
  <c r="Q50" i="18"/>
  <c r="AK50" i="18"/>
  <c r="Y50" i="18"/>
  <c r="M50" i="18"/>
  <c r="AA50" i="18"/>
  <c r="V53" i="18"/>
  <c r="AN53" i="18"/>
  <c r="AP54" i="18"/>
  <c r="S55" i="18"/>
  <c r="AN55" i="18"/>
  <c r="U56" i="18"/>
  <c r="AM56" i="18"/>
  <c r="S57" i="18"/>
  <c r="AO57" i="18"/>
  <c r="R58" i="18"/>
  <c r="AM58" i="18"/>
  <c r="P59" i="18"/>
  <c r="AL59" i="18"/>
  <c r="R60" i="18"/>
  <c r="AJ60" i="18"/>
  <c r="P61" i="18"/>
  <c r="AL61" i="18"/>
  <c r="P62" i="18"/>
  <c r="AL62" i="18"/>
  <c r="U63" i="18"/>
  <c r="AO63" i="18"/>
  <c r="W64" i="18"/>
  <c r="AH66" i="18"/>
  <c r="R67" i="18"/>
  <c r="V68" i="18"/>
  <c r="Q70" i="18"/>
  <c r="AC71" i="18"/>
  <c r="P72" i="18"/>
  <c r="S74" i="18"/>
  <c r="A86" i="18"/>
  <c r="A98" i="18"/>
  <c r="A121" i="18"/>
  <c r="A179" i="18"/>
  <c r="B179" i="18" s="1"/>
  <c r="A199" i="18"/>
  <c r="B199" i="18" s="1"/>
  <c r="A305" i="18"/>
  <c r="B305" i="18" s="1"/>
  <c r="A343" i="18"/>
  <c r="B343" i="18" s="1"/>
  <c r="A393" i="18"/>
  <c r="B393" i="18" s="1"/>
  <c r="A475" i="18"/>
  <c r="B475" i="18" s="1"/>
  <c r="A735" i="18"/>
  <c r="B735" i="18" s="1"/>
  <c r="A947" i="18"/>
  <c r="B947" i="18" s="1"/>
  <c r="J71" i="18"/>
  <c r="J67" i="18"/>
  <c r="V60" i="18"/>
  <c r="A2123" i="18"/>
  <c r="B2123" i="18" s="1"/>
  <c r="A2119" i="18"/>
  <c r="B2119" i="18" s="1"/>
  <c r="A2115" i="18"/>
  <c r="B2115" i="18" s="1"/>
  <c r="A2111" i="18"/>
  <c r="B2111" i="18" s="1"/>
  <c r="A2107" i="18"/>
  <c r="B2107" i="18" s="1"/>
  <c r="A2103" i="18"/>
  <c r="B2103" i="18" s="1"/>
  <c r="A2099" i="18"/>
  <c r="B2099" i="18" s="1"/>
  <c r="A2095" i="18"/>
  <c r="B2095" i="18" s="1"/>
  <c r="A2091" i="18"/>
  <c r="B2091" i="18" s="1"/>
  <c r="A2087" i="18"/>
  <c r="B2087" i="18" s="1"/>
  <c r="A2083" i="18"/>
  <c r="B2083" i="18" s="1"/>
  <c r="A2079" i="18"/>
  <c r="B2079" i="18" s="1"/>
  <c r="A2075" i="18"/>
  <c r="B2075" i="18" s="1"/>
  <c r="A2071" i="18"/>
  <c r="B2071" i="18" s="1"/>
  <c r="A2067" i="18"/>
  <c r="B2067" i="18" s="1"/>
  <c r="A2063" i="18"/>
  <c r="B2063" i="18" s="1"/>
  <c r="A2059" i="18"/>
  <c r="B2059" i="18" s="1"/>
  <c r="A2055" i="18"/>
  <c r="B2055" i="18" s="1"/>
  <c r="A2126" i="18"/>
  <c r="B2126" i="18" s="1"/>
  <c r="A2122" i="18"/>
  <c r="B2122" i="18" s="1"/>
  <c r="A2118" i="18"/>
  <c r="B2118" i="18" s="1"/>
  <c r="A2114" i="18"/>
  <c r="B2114" i="18" s="1"/>
  <c r="A2110" i="18"/>
  <c r="B2110" i="18" s="1"/>
  <c r="A2106" i="18"/>
  <c r="B2106" i="18" s="1"/>
  <c r="A2102" i="18"/>
  <c r="B2102" i="18" s="1"/>
  <c r="A2098" i="18"/>
  <c r="B2098" i="18" s="1"/>
  <c r="A2094" i="18"/>
  <c r="B2094" i="18" s="1"/>
  <c r="A2090" i="18"/>
  <c r="B2090" i="18" s="1"/>
  <c r="A2086" i="18"/>
  <c r="B2086" i="18" s="1"/>
  <c r="A2082" i="18"/>
  <c r="B2082" i="18" s="1"/>
  <c r="A2078" i="18"/>
  <c r="B2078" i="18" s="1"/>
  <c r="A2074" i="18"/>
  <c r="B2074" i="18" s="1"/>
  <c r="A2070" i="18"/>
  <c r="B2070" i="18" s="1"/>
  <c r="A2066" i="18"/>
  <c r="B2066" i="18" s="1"/>
  <c r="A2062" i="18"/>
  <c r="B2062" i="18" s="1"/>
  <c r="A2058" i="18"/>
  <c r="B2058" i="18" s="1"/>
  <c r="A2054" i="18"/>
  <c r="B2054" i="18" s="1"/>
  <c r="A2050" i="18"/>
  <c r="B2050" i="18" s="1"/>
  <c r="A2046" i="18"/>
  <c r="B2046" i="18" s="1"/>
  <c r="A2121" i="18"/>
  <c r="B2121" i="18" s="1"/>
  <c r="A2109" i="18"/>
  <c r="B2109" i="18" s="1"/>
  <c r="A2097" i="18"/>
  <c r="B2097" i="18" s="1"/>
  <c r="A2085" i="18"/>
  <c r="B2085" i="18" s="1"/>
  <c r="A2073" i="18"/>
  <c r="B2073" i="18" s="1"/>
  <c r="A2061" i="18"/>
  <c r="B2061" i="18" s="1"/>
  <c r="A2053" i="18"/>
  <c r="B2053" i="18" s="1"/>
  <c r="A2048" i="18"/>
  <c r="B2048" i="18" s="1"/>
  <c r="A2038" i="18"/>
  <c r="B2038" i="18" s="1"/>
  <c r="A2034" i="18"/>
  <c r="B2034" i="18" s="1"/>
  <c r="A2030" i="18"/>
  <c r="B2030" i="18" s="1"/>
  <c r="A2026" i="18"/>
  <c r="B2026" i="18" s="1"/>
  <c r="A2022" i="18"/>
  <c r="B2022" i="18" s="1"/>
  <c r="A2018" i="18"/>
  <c r="B2018" i="18" s="1"/>
  <c r="A2014" i="18"/>
  <c r="B2014" i="18" s="1"/>
  <c r="A2010" i="18"/>
  <c r="B2010" i="18" s="1"/>
  <c r="A2006" i="18"/>
  <c r="B2006" i="18" s="1"/>
  <c r="A2002" i="18"/>
  <c r="B2002" i="18" s="1"/>
  <c r="A1998" i="18"/>
  <c r="B1998" i="18" s="1"/>
  <c r="A1994" i="18"/>
  <c r="B1994" i="18" s="1"/>
  <c r="A1990" i="18"/>
  <c r="B1990" i="18" s="1"/>
  <c r="A1986" i="18"/>
  <c r="B1986" i="18" s="1"/>
  <c r="A1982" i="18"/>
  <c r="B1982" i="18" s="1"/>
  <c r="A1978" i="18"/>
  <c r="B1978" i="18" s="1"/>
  <c r="A1974" i="18"/>
  <c r="B1974" i="18" s="1"/>
  <c r="A1970" i="18"/>
  <c r="B1970" i="18" s="1"/>
  <c r="A1966" i="18"/>
  <c r="B1966" i="18" s="1"/>
  <c r="A1962" i="18"/>
  <c r="B1962" i="18" s="1"/>
  <c r="A1958" i="18"/>
  <c r="B1958" i="18" s="1"/>
  <c r="A1954" i="18"/>
  <c r="B1954" i="18" s="1"/>
  <c r="A1950" i="18"/>
  <c r="B1950" i="18" s="1"/>
  <c r="A1946" i="18"/>
  <c r="B1946" i="18" s="1"/>
  <c r="A1942" i="18"/>
  <c r="B1942" i="18" s="1"/>
  <c r="A1938" i="18"/>
  <c r="B1938" i="18" s="1"/>
  <c r="A1934" i="18"/>
  <c r="B1934" i="18" s="1"/>
  <c r="A1930" i="18"/>
  <c r="B1930" i="18" s="1"/>
  <c r="A1926" i="18"/>
  <c r="B1926" i="18" s="1"/>
  <c r="A1922" i="18"/>
  <c r="B1922" i="18" s="1"/>
  <c r="A1918" i="18"/>
  <c r="B1918" i="18" s="1"/>
  <c r="A1914" i="18"/>
  <c r="B1914" i="18" s="1"/>
  <c r="A1910" i="18"/>
  <c r="B1910" i="18" s="1"/>
  <c r="A1906" i="18"/>
  <c r="B1906" i="18" s="1"/>
  <c r="A1902" i="18"/>
  <c r="B1902" i="18" s="1"/>
  <c r="A2120" i="18"/>
  <c r="B2120" i="18" s="1"/>
  <c r="A2108" i="18"/>
  <c r="B2108" i="18" s="1"/>
  <c r="A2096" i="18"/>
  <c r="B2096" i="18" s="1"/>
  <c r="A2084" i="18"/>
  <c r="B2084" i="18" s="1"/>
  <c r="A2072" i="18"/>
  <c r="B2072" i="18" s="1"/>
  <c r="A2060" i="18"/>
  <c r="B2060" i="18" s="1"/>
  <c r="A2047" i="18"/>
  <c r="B2047" i="18" s="1"/>
  <c r="A2042" i="18"/>
  <c r="B2042" i="18" s="1"/>
  <c r="A2052" i="18"/>
  <c r="B2052" i="18" s="1"/>
  <c r="A2117" i="18"/>
  <c r="B2117" i="18" s="1"/>
  <c r="A2105" i="18"/>
  <c r="B2105" i="18" s="1"/>
  <c r="A2093" i="18"/>
  <c r="B2093" i="18" s="1"/>
  <c r="A2081" i="18"/>
  <c r="B2081" i="18" s="1"/>
  <c r="A2069" i="18"/>
  <c r="B2069" i="18" s="1"/>
  <c r="A2041" i="18"/>
  <c r="B2041" i="18" s="1"/>
  <c r="A2037" i="18"/>
  <c r="B2037" i="18" s="1"/>
  <c r="A2033" i="18"/>
  <c r="B2033" i="18" s="1"/>
  <c r="A2029" i="18"/>
  <c r="B2029" i="18" s="1"/>
  <c r="A2025" i="18"/>
  <c r="B2025" i="18" s="1"/>
  <c r="A2021" i="18"/>
  <c r="B2021" i="18" s="1"/>
  <c r="A2017" i="18"/>
  <c r="B2017" i="18" s="1"/>
  <c r="A2013" i="18"/>
  <c r="B2013" i="18" s="1"/>
  <c r="A2009" i="18"/>
  <c r="B2009" i="18" s="1"/>
  <c r="A2005" i="18"/>
  <c r="B2005" i="18" s="1"/>
  <c r="A2001" i="18"/>
  <c r="B2001" i="18" s="1"/>
  <c r="A1997" i="18"/>
  <c r="B1997" i="18" s="1"/>
  <c r="A1993" i="18"/>
  <c r="B1993" i="18" s="1"/>
  <c r="A1989" i="18"/>
  <c r="B1989" i="18" s="1"/>
  <c r="A1985" i="18"/>
  <c r="B1985" i="18" s="1"/>
  <c r="A1981" i="18"/>
  <c r="B1981" i="18" s="1"/>
  <c r="A1977" i="18"/>
  <c r="B1977" i="18" s="1"/>
  <c r="A1973" i="18"/>
  <c r="B1973" i="18" s="1"/>
  <c r="A1969" i="18"/>
  <c r="B1969" i="18" s="1"/>
  <c r="A1965" i="18"/>
  <c r="B1965" i="18" s="1"/>
  <c r="A1961" i="18"/>
  <c r="B1961" i="18" s="1"/>
  <c r="A1957" i="18"/>
  <c r="B1957" i="18" s="1"/>
  <c r="A1953" i="18"/>
  <c r="B1953" i="18" s="1"/>
  <c r="A1949" i="18"/>
  <c r="B1949" i="18" s="1"/>
  <c r="A1945" i="18"/>
  <c r="B1945" i="18" s="1"/>
  <c r="A1941" i="18"/>
  <c r="B1941" i="18" s="1"/>
  <c r="A1937" i="18"/>
  <c r="B1937" i="18" s="1"/>
  <c r="A1933" i="18"/>
  <c r="B1933" i="18" s="1"/>
  <c r="A1929" i="18"/>
  <c r="B1929" i="18" s="1"/>
  <c r="A1925" i="18"/>
  <c r="B1925" i="18" s="1"/>
  <c r="A1921" i="18"/>
  <c r="B1921" i="18" s="1"/>
  <c r="A1917" i="18"/>
  <c r="B1917" i="18" s="1"/>
  <c r="A1913" i="18"/>
  <c r="B1913" i="18" s="1"/>
  <c r="A1909" i="18"/>
  <c r="B1909" i="18" s="1"/>
  <c r="A1905" i="18"/>
  <c r="B1905" i="18" s="1"/>
  <c r="A1901" i="18"/>
  <c r="B1901" i="18" s="1"/>
  <c r="A1897" i="18"/>
  <c r="B1897" i="18" s="1"/>
  <c r="A1893" i="18"/>
  <c r="B1893" i="18" s="1"/>
  <c r="A1889" i="18"/>
  <c r="B1889" i="18" s="1"/>
  <c r="A1885" i="18"/>
  <c r="B1885" i="18" s="1"/>
  <c r="A1881" i="18"/>
  <c r="B1881" i="18" s="1"/>
  <c r="A1877" i="18"/>
  <c r="B1877" i="18" s="1"/>
  <c r="A1873" i="18"/>
  <c r="B1873" i="18" s="1"/>
  <c r="A1869" i="18"/>
  <c r="B1869" i="18" s="1"/>
  <c r="A1865" i="18"/>
  <c r="B1865" i="18" s="1"/>
  <c r="A1861" i="18"/>
  <c r="B1861" i="18" s="1"/>
  <c r="A1857" i="18"/>
  <c r="B1857" i="18" s="1"/>
  <c r="A1853" i="18"/>
  <c r="B1853" i="18" s="1"/>
  <c r="A1849" i="18"/>
  <c r="B1849" i="18" s="1"/>
  <c r="A1845" i="18"/>
  <c r="B1845" i="18" s="1"/>
  <c r="A1841" i="18"/>
  <c r="B1841" i="18" s="1"/>
  <c r="A1837" i="18"/>
  <c r="B1837" i="18" s="1"/>
  <c r="A1833" i="18"/>
  <c r="B1833" i="18" s="1"/>
  <c r="A1829" i="18"/>
  <c r="B1829" i="18" s="1"/>
  <c r="A1825" i="18"/>
  <c r="B1825" i="18" s="1"/>
  <c r="A1821" i="18"/>
  <c r="B1821" i="18" s="1"/>
  <c r="A1817" i="18"/>
  <c r="B1817" i="18" s="1"/>
  <c r="A1813" i="18"/>
  <c r="B1813" i="18" s="1"/>
  <c r="A1809" i="18"/>
  <c r="B1809" i="18" s="1"/>
  <c r="A1805" i="18"/>
  <c r="B1805" i="18" s="1"/>
  <c r="A1801" i="18"/>
  <c r="B1801" i="18" s="1"/>
  <c r="A1797" i="18"/>
  <c r="B1797" i="18" s="1"/>
  <c r="A1793" i="18"/>
  <c r="B1793" i="18" s="1"/>
  <c r="A1789" i="18"/>
  <c r="B1789" i="18" s="1"/>
  <c r="A1785" i="18"/>
  <c r="B1785" i="18" s="1"/>
  <c r="A1781" i="18"/>
  <c r="B1781" i="18" s="1"/>
  <c r="A1777" i="18"/>
  <c r="B1777" i="18" s="1"/>
  <c r="A1773" i="18"/>
  <c r="B1773" i="18" s="1"/>
  <c r="A1769" i="18"/>
  <c r="B1769" i="18" s="1"/>
  <c r="A2057" i="18"/>
  <c r="B2057" i="18" s="1"/>
  <c r="A2051" i="18"/>
  <c r="B2051" i="18" s="1"/>
  <c r="A2116" i="18"/>
  <c r="B2116" i="18" s="1"/>
  <c r="A2104" i="18"/>
  <c r="B2104" i="18" s="1"/>
  <c r="A2092" i="18"/>
  <c r="B2092" i="18" s="1"/>
  <c r="A2080" i="18"/>
  <c r="B2080" i="18" s="1"/>
  <c r="A2068" i="18"/>
  <c r="B2068" i="18" s="1"/>
  <c r="A2045" i="18"/>
  <c r="B2045" i="18" s="1"/>
  <c r="A2125" i="18"/>
  <c r="B2125" i="18" s="1"/>
  <c r="A2113" i="18"/>
  <c r="B2113" i="18" s="1"/>
  <c r="A2101" i="18"/>
  <c r="B2101" i="18" s="1"/>
  <c r="A2089" i="18"/>
  <c r="B2089" i="18" s="1"/>
  <c r="A2077" i="18"/>
  <c r="B2077" i="18" s="1"/>
  <c r="A2065" i="18"/>
  <c r="B2065" i="18" s="1"/>
  <c r="A2049" i="18"/>
  <c r="B2049" i="18" s="1"/>
  <c r="A1870" i="18"/>
  <c r="B1870" i="18" s="1"/>
  <c r="A1863" i="18"/>
  <c r="B1863" i="18" s="1"/>
  <c r="A1856" i="18"/>
  <c r="B1856" i="18" s="1"/>
  <c r="A1822" i="18"/>
  <c r="B1822" i="18" s="1"/>
  <c r="A1815" i="18"/>
  <c r="B1815" i="18" s="1"/>
  <c r="A1808" i="18"/>
  <c r="B1808" i="18" s="1"/>
  <c r="A1790" i="18"/>
  <c r="B1790" i="18" s="1"/>
  <c r="A1774" i="18"/>
  <c r="B1774" i="18" s="1"/>
  <c r="A1759" i="18"/>
  <c r="B1759" i="18" s="1"/>
  <c r="A1754" i="18"/>
  <c r="B1754" i="18" s="1"/>
  <c r="A1749" i="18"/>
  <c r="B1749" i="18" s="1"/>
  <c r="A1735" i="18"/>
  <c r="B1735" i="18" s="1"/>
  <c r="A1730" i="18"/>
  <c r="B1730" i="18" s="1"/>
  <c r="A1725" i="18"/>
  <c r="B1725" i="18" s="1"/>
  <c r="A1711" i="18"/>
  <c r="B1711" i="18" s="1"/>
  <c r="A1706" i="18"/>
  <c r="B1706" i="18" s="1"/>
  <c r="A1701" i="18"/>
  <c r="B1701" i="18" s="1"/>
  <c r="A1687" i="18"/>
  <c r="B1687" i="18" s="1"/>
  <c r="A1682" i="18"/>
  <c r="B1682" i="18" s="1"/>
  <c r="A1677" i="18"/>
  <c r="B1677" i="18" s="1"/>
  <c r="A1659" i="18"/>
  <c r="B1659" i="18" s="1"/>
  <c r="A1646" i="18"/>
  <c r="B1646" i="18" s="1"/>
  <c r="A1637" i="18"/>
  <c r="B1637" i="18" s="1"/>
  <c r="A1624" i="18"/>
  <c r="B1624" i="18" s="1"/>
  <c r="A1611" i="18"/>
  <c r="B1611" i="18" s="1"/>
  <c r="A1598" i="18"/>
  <c r="B1598" i="18" s="1"/>
  <c r="A1589" i="18"/>
  <c r="B1589" i="18" s="1"/>
  <c r="A1576" i="18"/>
  <c r="B1576" i="18" s="1"/>
  <c r="A1563" i="18"/>
  <c r="B1563" i="18" s="1"/>
  <c r="A2112" i="18"/>
  <c r="B2112" i="18" s="1"/>
  <c r="A2076" i="18"/>
  <c r="B2076" i="18" s="1"/>
  <c r="A2035" i="18"/>
  <c r="B2035" i="18" s="1"/>
  <c r="A2023" i="18"/>
  <c r="B2023" i="18" s="1"/>
  <c r="A2011" i="18"/>
  <c r="B2011" i="18" s="1"/>
  <c r="A1999" i="18"/>
  <c r="B1999" i="18" s="1"/>
  <c r="A1987" i="18"/>
  <c r="B1987" i="18" s="1"/>
  <c r="A1975" i="18"/>
  <c r="B1975" i="18" s="1"/>
  <c r="A1963" i="18"/>
  <c r="B1963" i="18" s="1"/>
  <c r="A1951" i="18"/>
  <c r="B1951" i="18" s="1"/>
  <c r="A1939" i="18"/>
  <c r="B1939" i="18" s="1"/>
  <c r="A1927" i="18"/>
  <c r="B1927" i="18" s="1"/>
  <c r="A1915" i="18"/>
  <c r="B1915" i="18" s="1"/>
  <c r="A1904" i="18"/>
  <c r="B1904" i="18" s="1"/>
  <c r="A1890" i="18"/>
  <c r="B1890" i="18" s="1"/>
  <c r="A1883" i="18"/>
  <c r="B1883" i="18" s="1"/>
  <c r="A1876" i="18"/>
  <c r="B1876" i="18" s="1"/>
  <c r="A1842" i="18"/>
  <c r="B1842" i="18" s="1"/>
  <c r="A1835" i="18"/>
  <c r="B1835" i="18" s="1"/>
  <c r="A1828" i="18"/>
  <c r="B1828" i="18" s="1"/>
  <c r="A1795" i="18"/>
  <c r="B1795" i="18" s="1"/>
  <c r="A1784" i="18"/>
  <c r="B1784" i="18" s="1"/>
  <c r="A1779" i="18"/>
  <c r="B1779" i="18" s="1"/>
  <c r="A1768" i="18"/>
  <c r="B1768" i="18" s="1"/>
  <c r="A1744" i="18"/>
  <c r="B1744" i="18" s="1"/>
  <c r="A1720" i="18"/>
  <c r="B1720" i="18" s="1"/>
  <c r="A1696" i="18"/>
  <c r="B1696" i="18" s="1"/>
  <c r="A1672" i="18"/>
  <c r="B1672" i="18" s="1"/>
  <c r="A1663" i="18"/>
  <c r="B1663" i="18" s="1"/>
  <c r="A1650" i="18"/>
  <c r="B1650" i="18" s="1"/>
  <c r="A1641" i="18"/>
  <c r="B1641" i="18" s="1"/>
  <c r="A1628" i="18"/>
  <c r="B1628" i="18" s="1"/>
  <c r="A1615" i="18"/>
  <c r="B1615" i="18" s="1"/>
  <c r="A1602" i="18"/>
  <c r="B1602" i="18" s="1"/>
  <c r="A1593" i="18"/>
  <c r="B1593" i="18" s="1"/>
  <c r="A1580" i="18"/>
  <c r="B1580" i="18" s="1"/>
  <c r="A1567" i="18"/>
  <c r="B1567" i="18" s="1"/>
  <c r="A1896" i="18"/>
  <c r="B1896" i="18" s="1"/>
  <c r="A1862" i="18"/>
  <c r="B1862" i="18" s="1"/>
  <c r="A1855" i="18"/>
  <c r="B1855" i="18" s="1"/>
  <c r="A1848" i="18"/>
  <c r="B1848" i="18" s="1"/>
  <c r="A1814" i="18"/>
  <c r="B1814" i="18" s="1"/>
  <c r="A1807" i="18"/>
  <c r="B1807" i="18" s="1"/>
  <c r="A1800" i="18"/>
  <c r="B1800" i="18" s="1"/>
  <c r="A2032" i="18"/>
  <c r="B2032" i="18" s="1"/>
  <c r="A2020" i="18"/>
  <c r="B2020" i="18" s="1"/>
  <c r="A2008" i="18"/>
  <c r="B2008" i="18" s="1"/>
  <c r="A1996" i="18"/>
  <c r="B1996" i="18" s="1"/>
  <c r="A1984" i="18"/>
  <c r="B1984" i="18" s="1"/>
  <c r="A1972" i="18"/>
  <c r="B1972" i="18" s="1"/>
  <c r="A1960" i="18"/>
  <c r="B1960" i="18" s="1"/>
  <c r="A1948" i="18"/>
  <c r="B1948" i="18" s="1"/>
  <c r="A1936" i="18"/>
  <c r="B1936" i="18" s="1"/>
  <c r="A1924" i="18"/>
  <c r="B1924" i="18" s="1"/>
  <c r="A1912" i="18"/>
  <c r="B1912" i="18" s="1"/>
  <c r="A1903" i="18"/>
  <c r="B1903" i="18" s="1"/>
  <c r="A1882" i="18"/>
  <c r="B1882" i="18" s="1"/>
  <c r="A1875" i="18"/>
  <c r="B1875" i="18" s="1"/>
  <c r="A1868" i="18"/>
  <c r="B1868" i="18" s="1"/>
  <c r="A1834" i="18"/>
  <c r="B1834" i="18" s="1"/>
  <c r="A1827" i="18"/>
  <c r="B1827" i="18" s="1"/>
  <c r="A1820" i="18"/>
  <c r="B1820" i="18" s="1"/>
  <c r="A1794" i="18"/>
  <c r="B1794" i="18" s="1"/>
  <c r="A1778" i="18"/>
  <c r="B1778" i="18" s="1"/>
  <c r="A1748" i="18"/>
  <c r="B1748" i="18" s="1"/>
  <c r="A1724" i="18"/>
  <c r="B1724" i="18" s="1"/>
  <c r="A1700" i="18"/>
  <c r="B1700" i="18" s="1"/>
  <c r="A1676" i="18"/>
  <c r="B1676" i="18" s="1"/>
  <c r="A1658" i="18"/>
  <c r="B1658" i="18" s="1"/>
  <c r="A1649" i="18"/>
  <c r="B1649" i="18" s="1"/>
  <c r="A1636" i="18"/>
  <c r="B1636" i="18" s="1"/>
  <c r="A1623" i="18"/>
  <c r="B1623" i="18" s="1"/>
  <c r="A1610" i="18"/>
  <c r="B1610" i="18" s="1"/>
  <c r="A1601" i="18"/>
  <c r="B1601" i="18" s="1"/>
  <c r="A1588" i="18"/>
  <c r="B1588" i="18" s="1"/>
  <c r="A1575" i="18"/>
  <c r="B1575" i="18" s="1"/>
  <c r="A1562" i="18"/>
  <c r="B1562" i="18" s="1"/>
  <c r="A2044" i="18"/>
  <c r="B2044" i="18" s="1"/>
  <c r="A1895" i="18"/>
  <c r="B1895" i="18" s="1"/>
  <c r="A1888" i="18"/>
  <c r="B1888" i="18" s="1"/>
  <c r="A1854" i="18"/>
  <c r="B1854" i="18" s="1"/>
  <c r="A1847" i="18"/>
  <c r="B1847" i="18" s="1"/>
  <c r="A1840" i="18"/>
  <c r="B1840" i="18" s="1"/>
  <c r="A1806" i="18"/>
  <c r="B1806" i="18" s="1"/>
  <c r="A1788" i="18"/>
  <c r="B1788" i="18" s="1"/>
  <c r="A1783" i="18"/>
  <c r="B1783" i="18" s="1"/>
  <c r="A1772" i="18"/>
  <c r="B1772" i="18" s="1"/>
  <c r="A1767" i="18"/>
  <c r="B1767" i="18" s="1"/>
  <c r="A1762" i="18"/>
  <c r="B1762" i="18" s="1"/>
  <c r="A1757" i="18"/>
  <c r="B1757" i="18" s="1"/>
  <c r="A1743" i="18"/>
  <c r="B1743" i="18" s="1"/>
  <c r="A1738" i="18"/>
  <c r="B1738" i="18" s="1"/>
  <c r="A1733" i="18"/>
  <c r="B1733" i="18" s="1"/>
  <c r="A1719" i="18"/>
  <c r="B1719" i="18" s="1"/>
  <c r="A1714" i="18"/>
  <c r="B1714" i="18" s="1"/>
  <c r="A1709" i="18"/>
  <c r="B1709" i="18" s="1"/>
  <c r="A1695" i="18"/>
  <c r="B1695" i="18" s="1"/>
  <c r="A1690" i="18"/>
  <c r="B1690" i="18" s="1"/>
  <c r="A1685" i="18"/>
  <c r="B1685" i="18" s="1"/>
  <c r="A1671" i="18"/>
  <c r="B1671" i="18" s="1"/>
  <c r="A1662" i="18"/>
  <c r="B1662" i="18" s="1"/>
  <c r="A1653" i="18"/>
  <c r="B1653" i="18" s="1"/>
  <c r="A1640" i="18"/>
  <c r="B1640" i="18" s="1"/>
  <c r="A1627" i="18"/>
  <c r="B1627" i="18" s="1"/>
  <c r="A1614" i="18"/>
  <c r="B1614" i="18" s="1"/>
  <c r="A1605" i="18"/>
  <c r="B1605" i="18" s="1"/>
  <c r="A1592" i="18"/>
  <c r="B1592" i="18" s="1"/>
  <c r="A1579" i="18"/>
  <c r="B1579" i="18" s="1"/>
  <c r="A2100" i="18"/>
  <c r="B2100" i="18" s="1"/>
  <c r="A2064" i="18"/>
  <c r="B2064" i="18" s="1"/>
  <c r="A2031" i="18"/>
  <c r="B2031" i="18" s="1"/>
  <c r="A2019" i="18"/>
  <c r="B2019" i="18" s="1"/>
  <c r="A2007" i="18"/>
  <c r="B2007" i="18" s="1"/>
  <c r="A1995" i="18"/>
  <c r="B1995" i="18" s="1"/>
  <c r="A1983" i="18"/>
  <c r="B1983" i="18" s="1"/>
  <c r="A1971" i="18"/>
  <c r="B1971" i="18" s="1"/>
  <c r="A1959" i="18"/>
  <c r="B1959" i="18" s="1"/>
  <c r="A1947" i="18"/>
  <c r="B1947" i="18" s="1"/>
  <c r="A1935" i="18"/>
  <c r="B1935" i="18" s="1"/>
  <c r="A1923" i="18"/>
  <c r="B1923" i="18" s="1"/>
  <c r="A1911" i="18"/>
  <c r="B1911" i="18" s="1"/>
  <c r="A1874" i="18"/>
  <c r="B1874" i="18" s="1"/>
  <c r="A1867" i="18"/>
  <c r="B1867" i="18" s="1"/>
  <c r="A1860" i="18"/>
  <c r="B1860" i="18" s="1"/>
  <c r="A1826" i="18"/>
  <c r="B1826" i="18" s="1"/>
  <c r="A1819" i="18"/>
  <c r="B1819" i="18" s="1"/>
  <c r="A1812" i="18"/>
  <c r="B1812" i="18" s="1"/>
  <c r="A1799" i="18"/>
  <c r="B1799" i="18" s="1"/>
  <c r="A1752" i="18"/>
  <c r="B1752" i="18" s="1"/>
  <c r="A1728" i="18"/>
  <c r="B1728" i="18" s="1"/>
  <c r="A1704" i="18"/>
  <c r="B1704" i="18" s="1"/>
  <c r="A1680" i="18"/>
  <c r="B1680" i="18" s="1"/>
  <c r="A1666" i="18"/>
  <c r="B1666" i="18" s="1"/>
  <c r="A1657" i="18"/>
  <c r="B1657" i="18" s="1"/>
  <c r="A1644" i="18"/>
  <c r="B1644" i="18" s="1"/>
  <c r="A2043" i="18"/>
  <c r="B2043" i="18" s="1"/>
  <c r="A1894" i="18"/>
  <c r="B1894" i="18" s="1"/>
  <c r="A1887" i="18"/>
  <c r="B1887" i="18" s="1"/>
  <c r="A1880" i="18"/>
  <c r="B1880" i="18" s="1"/>
  <c r="A1846" i="18"/>
  <c r="B1846" i="18" s="1"/>
  <c r="A1839" i="18"/>
  <c r="B1839" i="18" s="1"/>
  <c r="A1832" i="18"/>
  <c r="B1832" i="18" s="1"/>
  <c r="A1782" i="18"/>
  <c r="B1782" i="18" s="1"/>
  <c r="A1907" i="18"/>
  <c r="B1907" i="18" s="1"/>
  <c r="A1878" i="18"/>
  <c r="B1878" i="18" s="1"/>
  <c r="A1871" i="18"/>
  <c r="B1871" i="18" s="1"/>
  <c r="A1864" i="18"/>
  <c r="B1864" i="18" s="1"/>
  <c r="A2028" i="18"/>
  <c r="B2028" i="18" s="1"/>
  <c r="A1992" i="18"/>
  <c r="B1992" i="18" s="1"/>
  <c r="A1956" i="18"/>
  <c r="B1956" i="18" s="1"/>
  <c r="A1920" i="18"/>
  <c r="B1920" i="18" s="1"/>
  <c r="A1852" i="18"/>
  <c r="B1852" i="18" s="1"/>
  <c r="A1818" i="18"/>
  <c r="B1818" i="18" s="1"/>
  <c r="A1803" i="18"/>
  <c r="B1803" i="18" s="1"/>
  <c r="A1776" i="18"/>
  <c r="B1776" i="18" s="1"/>
  <c r="A1751" i="18"/>
  <c r="B1751" i="18" s="1"/>
  <c r="A1742" i="18"/>
  <c r="B1742" i="18" s="1"/>
  <c r="A1710" i="18"/>
  <c r="B1710" i="18" s="1"/>
  <c r="A1702" i="18"/>
  <c r="B1702" i="18" s="1"/>
  <c r="A1693" i="18"/>
  <c r="B1693" i="18" s="1"/>
  <c r="A1654" i="18"/>
  <c r="B1654" i="18" s="1"/>
  <c r="A1632" i="18"/>
  <c r="B1632" i="18" s="1"/>
  <c r="A1619" i="18"/>
  <c r="B1619" i="18" s="1"/>
  <c r="A1606" i="18"/>
  <c r="B1606" i="18" s="1"/>
  <c r="A1573" i="18"/>
  <c r="B1573" i="18" s="1"/>
  <c r="A1556" i="18"/>
  <c r="B1556" i="18" s="1"/>
  <c r="A1872" i="18"/>
  <c r="B1872" i="18" s="1"/>
  <c r="A1836" i="18"/>
  <c r="B1836" i="18" s="1"/>
  <c r="A1787" i="18"/>
  <c r="B1787" i="18" s="1"/>
  <c r="A1766" i="18"/>
  <c r="B1766" i="18" s="1"/>
  <c r="A1734" i="18"/>
  <c r="B1734" i="18" s="1"/>
  <c r="A1726" i="18"/>
  <c r="B1726" i="18" s="1"/>
  <c r="A1717" i="18"/>
  <c r="B1717" i="18" s="1"/>
  <c r="A1684" i="18"/>
  <c r="B1684" i="18" s="1"/>
  <c r="A1631" i="18"/>
  <c r="B1631" i="18" s="1"/>
  <c r="A1625" i="18"/>
  <c r="B1625" i="18" s="1"/>
  <c r="A1618" i="18"/>
  <c r="B1618" i="18" s="1"/>
  <c r="A1612" i="18"/>
  <c r="B1612" i="18" s="1"/>
  <c r="A1599" i="18"/>
  <c r="B1599" i="18" s="1"/>
  <c r="A1586" i="18"/>
  <c r="B1586" i="18" s="1"/>
  <c r="A1566" i="18"/>
  <c r="B1566" i="18" s="1"/>
  <c r="A2088" i="18"/>
  <c r="B2088" i="18" s="1"/>
  <c r="A2027" i="18"/>
  <c r="B2027" i="18" s="1"/>
  <c r="A1991" i="18"/>
  <c r="B1991" i="18" s="1"/>
  <c r="A1955" i="18"/>
  <c r="B1955" i="18" s="1"/>
  <c r="A1919" i="18"/>
  <c r="B1919" i="18" s="1"/>
  <c r="A1892" i="18"/>
  <c r="B1892" i="18" s="1"/>
  <c r="A1851" i="18"/>
  <c r="B1851" i="18" s="1"/>
  <c r="A1802" i="18"/>
  <c r="B1802" i="18" s="1"/>
  <c r="A1758" i="18"/>
  <c r="B1758" i="18" s="1"/>
  <c r="A1750" i="18"/>
  <c r="B1750" i="18" s="1"/>
  <c r="A1741" i="18"/>
  <c r="B1741" i="18" s="1"/>
  <c r="A1708" i="18"/>
  <c r="B1708" i="18" s="1"/>
  <c r="A1675" i="18"/>
  <c r="B1675" i="18" s="1"/>
  <c r="A1668" i="18"/>
  <c r="B1668" i="18" s="1"/>
  <c r="A1660" i="18"/>
  <c r="B1660" i="18" s="1"/>
  <c r="A1652" i="18"/>
  <c r="B1652" i="18" s="1"/>
  <c r="A1645" i="18"/>
  <c r="B1645" i="18" s="1"/>
  <c r="A1638" i="18"/>
  <c r="B1638" i="18" s="1"/>
  <c r="A1560" i="18"/>
  <c r="B1560" i="18" s="1"/>
  <c r="A1551" i="18"/>
  <c r="B1551" i="18" s="1"/>
  <c r="A1547" i="18"/>
  <c r="B1547" i="18" s="1"/>
  <c r="A1543" i="18"/>
  <c r="B1543" i="18" s="1"/>
  <c r="A1539" i="18"/>
  <c r="B1539" i="18" s="1"/>
  <c r="A1535" i="18"/>
  <c r="B1535" i="18" s="1"/>
  <c r="A1531" i="18"/>
  <c r="B1531" i="18" s="1"/>
  <c r="A1527" i="18"/>
  <c r="B1527" i="18" s="1"/>
  <c r="A1523" i="18"/>
  <c r="B1523" i="18" s="1"/>
  <c r="A1519" i="18"/>
  <c r="B1519" i="18" s="1"/>
  <c r="A1515" i="18"/>
  <c r="B1515" i="18" s="1"/>
  <c r="A1511" i="18"/>
  <c r="B1511" i="18" s="1"/>
  <c r="A1507" i="18"/>
  <c r="B1507" i="18" s="1"/>
  <c r="A1503" i="18"/>
  <c r="B1503" i="18" s="1"/>
  <c r="A1499" i="18"/>
  <c r="B1499" i="18" s="1"/>
  <c r="A1495" i="18"/>
  <c r="B1495" i="18" s="1"/>
  <c r="A1491" i="18"/>
  <c r="B1491" i="18" s="1"/>
  <c r="A1487" i="18"/>
  <c r="B1487" i="18" s="1"/>
  <c r="A1483" i="18"/>
  <c r="B1483" i="18" s="1"/>
  <c r="A1479" i="18"/>
  <c r="B1479" i="18" s="1"/>
  <c r="A1475" i="18"/>
  <c r="B1475" i="18" s="1"/>
  <c r="A1471" i="18"/>
  <c r="B1471" i="18" s="1"/>
  <c r="A1467" i="18"/>
  <c r="B1467" i="18" s="1"/>
  <c r="A1463" i="18"/>
  <c r="B1463" i="18" s="1"/>
  <c r="A1459" i="18"/>
  <c r="B1459" i="18" s="1"/>
  <c r="A1455" i="18"/>
  <c r="B1455" i="18" s="1"/>
  <c r="A1451" i="18"/>
  <c r="B1451" i="18" s="1"/>
  <c r="A1447" i="18"/>
  <c r="B1447" i="18" s="1"/>
  <c r="A1443" i="18"/>
  <c r="B1443" i="18" s="1"/>
  <c r="A1439" i="18"/>
  <c r="B1439" i="18" s="1"/>
  <c r="A1435" i="18"/>
  <c r="B1435" i="18" s="1"/>
  <c r="A1431" i="18"/>
  <c r="B1431" i="18" s="1"/>
  <c r="A1427" i="18"/>
  <c r="B1427" i="18" s="1"/>
  <c r="A1423" i="18"/>
  <c r="B1423" i="18" s="1"/>
  <c r="A1419" i="18"/>
  <c r="B1419" i="18" s="1"/>
  <c r="A1415" i="18"/>
  <c r="B1415" i="18" s="1"/>
  <c r="A1411" i="18"/>
  <c r="B1411" i="18" s="1"/>
  <c r="A1407" i="18"/>
  <c r="B1407" i="18" s="1"/>
  <c r="A1403" i="18"/>
  <c r="B1403" i="18" s="1"/>
  <c r="A1399" i="18"/>
  <c r="B1399" i="18" s="1"/>
  <c r="A1395" i="18"/>
  <c r="B1395" i="18" s="1"/>
  <c r="A1391" i="18"/>
  <c r="B1391" i="18" s="1"/>
  <c r="A1387" i="18"/>
  <c r="B1387" i="18" s="1"/>
  <c r="A1383" i="18"/>
  <c r="B1383" i="18" s="1"/>
  <c r="A1379" i="18"/>
  <c r="B1379" i="18" s="1"/>
  <c r="A1375" i="18"/>
  <c r="B1375" i="18" s="1"/>
  <c r="A1371" i="18"/>
  <c r="B1371" i="18" s="1"/>
  <c r="A1367" i="18"/>
  <c r="B1367" i="18" s="1"/>
  <c r="A1363" i="18"/>
  <c r="B1363" i="18" s="1"/>
  <c r="A1359" i="18"/>
  <c r="B1359" i="18" s="1"/>
  <c r="A1355" i="18"/>
  <c r="B1355" i="18" s="1"/>
  <c r="A1351" i="18"/>
  <c r="B1351" i="18" s="1"/>
  <c r="A1347" i="18"/>
  <c r="B1347" i="18" s="1"/>
  <c r="A1343" i="18"/>
  <c r="B1343" i="18" s="1"/>
  <c r="A1339" i="18"/>
  <c r="B1339" i="18" s="1"/>
  <c r="A1335" i="18"/>
  <c r="B1335" i="18" s="1"/>
  <c r="A1331" i="18"/>
  <c r="B1331" i="18" s="1"/>
  <c r="A1327" i="18"/>
  <c r="B1327" i="18" s="1"/>
  <c r="A1323" i="18"/>
  <c r="B1323" i="18" s="1"/>
  <c r="A1319" i="18"/>
  <c r="B1319" i="18" s="1"/>
  <c r="A1315" i="18"/>
  <c r="B1315" i="18" s="1"/>
  <c r="A1311" i="18"/>
  <c r="B1311" i="18" s="1"/>
  <c r="A1307" i="18"/>
  <c r="B1307" i="18" s="1"/>
  <c r="A2024" i="18"/>
  <c r="B2024" i="18" s="1"/>
  <c r="A1988" i="18"/>
  <c r="B1988" i="18" s="1"/>
  <c r="A1952" i="18"/>
  <c r="B1952" i="18" s="1"/>
  <c r="A1916" i="18"/>
  <c r="B1916" i="18" s="1"/>
  <c r="A1891" i="18"/>
  <c r="B1891" i="18" s="1"/>
  <c r="A1850" i="18"/>
  <c r="B1850" i="18" s="1"/>
  <c r="A1831" i="18"/>
  <c r="B1831" i="18" s="1"/>
  <c r="A1816" i="18"/>
  <c r="B1816" i="18" s="1"/>
  <c r="A1798" i="18"/>
  <c r="B1798" i="18" s="1"/>
  <c r="A1786" i="18"/>
  <c r="B1786" i="18" s="1"/>
  <c r="A1775" i="18"/>
  <c r="B1775" i="18" s="1"/>
  <c r="A1765" i="18"/>
  <c r="B1765" i="18" s="1"/>
  <c r="A1732" i="18"/>
  <c r="B1732" i="18" s="1"/>
  <c r="A1699" i="18"/>
  <c r="B1699" i="18" s="1"/>
  <c r="A1692" i="18"/>
  <c r="B1692" i="18" s="1"/>
  <c r="A1667" i="18"/>
  <c r="B1667" i="18" s="1"/>
  <c r="A1617" i="18"/>
  <c r="B1617" i="18" s="1"/>
  <c r="A1604" i="18"/>
  <c r="B1604" i="18" s="1"/>
  <c r="A1591" i="18"/>
  <c r="B1591" i="18" s="1"/>
  <c r="A2056" i="18"/>
  <c r="B2056" i="18" s="1"/>
  <c r="A2016" i="18"/>
  <c r="B2016" i="18" s="1"/>
  <c r="A1980" i="18"/>
  <c r="B1980" i="18" s="1"/>
  <c r="A1944" i="18"/>
  <c r="B1944" i="18" s="1"/>
  <c r="A1866" i="18"/>
  <c r="B1866" i="18" s="1"/>
  <c r="A1756" i="18"/>
  <c r="B1756" i="18" s="1"/>
  <c r="A1723" i="18"/>
  <c r="B1723" i="18" s="1"/>
  <c r="A1716" i="18"/>
  <c r="B1716" i="18" s="1"/>
  <c r="A1691" i="18"/>
  <c r="B1691" i="18" s="1"/>
  <c r="A1683" i="18"/>
  <c r="B1683" i="18" s="1"/>
  <c r="A1674" i="18"/>
  <c r="B1674" i="18" s="1"/>
  <c r="A1630" i="18"/>
  <c r="B1630" i="18" s="1"/>
  <c r="A1597" i="18"/>
  <c r="B1597" i="18" s="1"/>
  <c r="A2015" i="18"/>
  <c r="B2015" i="18" s="1"/>
  <c r="A1979" i="18"/>
  <c r="B1979" i="18" s="1"/>
  <c r="A1943" i="18"/>
  <c r="B1943" i="18" s="1"/>
  <c r="A1844" i="18"/>
  <c r="B1844" i="18" s="1"/>
  <c r="A1796" i="18"/>
  <c r="B1796" i="18" s="1"/>
  <c r="A1764" i="18"/>
  <c r="B1764" i="18" s="1"/>
  <c r="A1739" i="18"/>
  <c r="B1739" i="18" s="1"/>
  <c r="A1731" i="18"/>
  <c r="B1731" i="18" s="1"/>
  <c r="A1722" i="18"/>
  <c r="B1722" i="18" s="1"/>
  <c r="A1713" i="18"/>
  <c r="B1713" i="18" s="1"/>
  <c r="A1681" i="18"/>
  <c r="B1681" i="18" s="1"/>
  <c r="A1673" i="18"/>
  <c r="B1673" i="18" s="1"/>
  <c r="A1635" i="18"/>
  <c r="B1635" i="18" s="1"/>
  <c r="A1629" i="18"/>
  <c r="B1629" i="18" s="1"/>
  <c r="A1622" i="18"/>
  <c r="B1622" i="18" s="1"/>
  <c r="A1616" i="18"/>
  <c r="B1616" i="18" s="1"/>
  <c r="A1603" i="18"/>
  <c r="B1603" i="18" s="1"/>
  <c r="A1590" i="18"/>
  <c r="B1590" i="18" s="1"/>
  <c r="A1564" i="18"/>
  <c r="B1564" i="18" s="1"/>
  <c r="A2012" i="18"/>
  <c r="B2012" i="18" s="1"/>
  <c r="A1976" i="18"/>
  <c r="B1976" i="18" s="1"/>
  <c r="A1940" i="18"/>
  <c r="B1940" i="18" s="1"/>
  <c r="A1884" i="18"/>
  <c r="B1884" i="18" s="1"/>
  <c r="A1810" i="18"/>
  <c r="B1810" i="18" s="1"/>
  <c r="A1771" i="18"/>
  <c r="B1771" i="18" s="1"/>
  <c r="A1763" i="18"/>
  <c r="B1763" i="18" s="1"/>
  <c r="A1755" i="18"/>
  <c r="B1755" i="18" s="1"/>
  <c r="A1746" i="18"/>
  <c r="B1746" i="18" s="1"/>
  <c r="A1737" i="18"/>
  <c r="B1737" i="18" s="1"/>
  <c r="A1705" i="18"/>
  <c r="B1705" i="18" s="1"/>
  <c r="A1697" i="18"/>
  <c r="B1697" i="18" s="1"/>
  <c r="A1569" i="18"/>
  <c r="B1569" i="18" s="1"/>
  <c r="A1558" i="18"/>
  <c r="B1558" i="18" s="1"/>
  <c r="A2003" i="18"/>
  <c r="B2003" i="18" s="1"/>
  <c r="A1908" i="18"/>
  <c r="B1908" i="18" s="1"/>
  <c r="A1740" i="18"/>
  <c r="B1740" i="18" s="1"/>
  <c r="A1643" i="18"/>
  <c r="B1643" i="18" s="1"/>
  <c r="A1595" i="18"/>
  <c r="B1595" i="18" s="1"/>
  <c r="A1582" i="18"/>
  <c r="B1582" i="18" s="1"/>
  <c r="A1571" i="18"/>
  <c r="B1571" i="18" s="1"/>
  <c r="A1561" i="18"/>
  <c r="B1561" i="18" s="1"/>
  <c r="A1546" i="18"/>
  <c r="B1546" i="18" s="1"/>
  <c r="A1525" i="18"/>
  <c r="B1525" i="18" s="1"/>
  <c r="A1512" i="18"/>
  <c r="B1512" i="18" s="1"/>
  <c r="A1498" i="18"/>
  <c r="B1498" i="18" s="1"/>
  <c r="A1478" i="18"/>
  <c r="B1478" i="18" s="1"/>
  <c r="A1466" i="18"/>
  <c r="B1466" i="18" s="1"/>
  <c r="A1454" i="18"/>
  <c r="B1454" i="18" s="1"/>
  <c r="A1442" i="18"/>
  <c r="B1442" i="18" s="1"/>
  <c r="A1430" i="18"/>
  <c r="B1430" i="18" s="1"/>
  <c r="A1418" i="18"/>
  <c r="B1418" i="18" s="1"/>
  <c r="A1406" i="18"/>
  <c r="B1406" i="18" s="1"/>
  <c r="A1394" i="18"/>
  <c r="B1394" i="18" s="1"/>
  <c r="A1305" i="18"/>
  <c r="B1305" i="18" s="1"/>
  <c r="A1301" i="18"/>
  <c r="B1301" i="18" s="1"/>
  <c r="A1297" i="18"/>
  <c r="B1297" i="18" s="1"/>
  <c r="A1293" i="18"/>
  <c r="B1293" i="18" s="1"/>
  <c r="A1289" i="18"/>
  <c r="B1289" i="18" s="1"/>
  <c r="A1285" i="18"/>
  <c r="B1285" i="18" s="1"/>
  <c r="A1281" i="18"/>
  <c r="B1281" i="18" s="1"/>
  <c r="A1277" i="18"/>
  <c r="B1277" i="18" s="1"/>
  <c r="A1273" i="18"/>
  <c r="B1273" i="18" s="1"/>
  <c r="A1269" i="18"/>
  <c r="B1269" i="18" s="1"/>
  <c r="A1265" i="18"/>
  <c r="B1265" i="18" s="1"/>
  <c r="A1261" i="18"/>
  <c r="B1261" i="18" s="1"/>
  <c r="A1257" i="18"/>
  <c r="B1257" i="18" s="1"/>
  <c r="A1253" i="18"/>
  <c r="B1253" i="18" s="1"/>
  <c r="A1249" i="18"/>
  <c r="B1249" i="18" s="1"/>
  <c r="A1245" i="18"/>
  <c r="B1245" i="18" s="1"/>
  <c r="A1241" i="18"/>
  <c r="B1241" i="18" s="1"/>
  <c r="A1237" i="18"/>
  <c r="B1237" i="18" s="1"/>
  <c r="A1233" i="18"/>
  <c r="B1233" i="18" s="1"/>
  <c r="A1229" i="18"/>
  <c r="B1229" i="18" s="1"/>
  <c r="A1225" i="18"/>
  <c r="B1225" i="18" s="1"/>
  <c r="A1221" i="18"/>
  <c r="B1221" i="18" s="1"/>
  <c r="A1217" i="18"/>
  <c r="B1217" i="18" s="1"/>
  <c r="A1213" i="18"/>
  <c r="B1213" i="18" s="1"/>
  <c r="A1209" i="18"/>
  <c r="B1209" i="18" s="1"/>
  <c r="A1205" i="18"/>
  <c r="B1205" i="18" s="1"/>
  <c r="A1201" i="18"/>
  <c r="B1201" i="18" s="1"/>
  <c r="A1197" i="18"/>
  <c r="B1197" i="18" s="1"/>
  <c r="A1193" i="18"/>
  <c r="B1193" i="18" s="1"/>
  <c r="A1189" i="18"/>
  <c r="B1189" i="18" s="1"/>
  <c r="A1185" i="18"/>
  <c r="B1185" i="18" s="1"/>
  <c r="A1181" i="18"/>
  <c r="B1181" i="18" s="1"/>
  <c r="A1177" i="18"/>
  <c r="B1177" i="18" s="1"/>
  <c r="A1173" i="18"/>
  <c r="B1173" i="18" s="1"/>
  <c r="A1169" i="18"/>
  <c r="B1169" i="18" s="1"/>
  <c r="A1165" i="18"/>
  <c r="B1165" i="18" s="1"/>
  <c r="A1161" i="18"/>
  <c r="B1161" i="18" s="1"/>
  <c r="A1157" i="18"/>
  <c r="B1157" i="18" s="1"/>
  <c r="A1153" i="18"/>
  <c r="B1153" i="18" s="1"/>
  <c r="A1149" i="18"/>
  <c r="B1149" i="18" s="1"/>
  <c r="A1145" i="18"/>
  <c r="B1145" i="18" s="1"/>
  <c r="A1141" i="18"/>
  <c r="B1141" i="18" s="1"/>
  <c r="A1137" i="18"/>
  <c r="B1137" i="18" s="1"/>
  <c r="A1133" i="18"/>
  <c r="B1133" i="18" s="1"/>
  <c r="A1129" i="18"/>
  <c r="B1129" i="18" s="1"/>
  <c r="A1125" i="18"/>
  <c r="B1125" i="18" s="1"/>
  <c r="A1121" i="18"/>
  <c r="B1121" i="18" s="1"/>
  <c r="A1117" i="18"/>
  <c r="B1117" i="18" s="1"/>
  <c r="A1113" i="18"/>
  <c r="B1113" i="18" s="1"/>
  <c r="A1109" i="18"/>
  <c r="B1109" i="18" s="1"/>
  <c r="A1105" i="18"/>
  <c r="B1105" i="18" s="1"/>
  <c r="A1101" i="18"/>
  <c r="B1101" i="18" s="1"/>
  <c r="A1097" i="18"/>
  <c r="B1097" i="18" s="1"/>
  <c r="A1093" i="18"/>
  <c r="B1093" i="18" s="1"/>
  <c r="A1089" i="18"/>
  <c r="B1089" i="18" s="1"/>
  <c r="A1085" i="18"/>
  <c r="B1085" i="18" s="1"/>
  <c r="A1081" i="18"/>
  <c r="B1081" i="18" s="1"/>
  <c r="A1077" i="18"/>
  <c r="B1077" i="18" s="1"/>
  <c r="A1073" i="18"/>
  <c r="B1073" i="18" s="1"/>
  <c r="A1069" i="18"/>
  <c r="B1069" i="18" s="1"/>
  <c r="A1065" i="18"/>
  <c r="B1065" i="18" s="1"/>
  <c r="A1061" i="18"/>
  <c r="B1061" i="18" s="1"/>
  <c r="A1057" i="18"/>
  <c r="B1057" i="18" s="1"/>
  <c r="A1053" i="18"/>
  <c r="B1053" i="18" s="1"/>
  <c r="A1049" i="18"/>
  <c r="B1049" i="18" s="1"/>
  <c r="A1045" i="18"/>
  <c r="B1045" i="18" s="1"/>
  <c r="A1041" i="18"/>
  <c r="B1041" i="18" s="1"/>
  <c r="A1037" i="18"/>
  <c r="B1037" i="18" s="1"/>
  <c r="A1033" i="18"/>
  <c r="B1033" i="18" s="1"/>
  <c r="A1029" i="18"/>
  <c r="B1029" i="18" s="1"/>
  <c r="A1025" i="18"/>
  <c r="B1025" i="18" s="1"/>
  <c r="A1021" i="18"/>
  <c r="B1021" i="18" s="1"/>
  <c r="A1017" i="18"/>
  <c r="B1017" i="18" s="1"/>
  <c r="A1013" i="18"/>
  <c r="B1013" i="18" s="1"/>
  <c r="A1009" i="18"/>
  <c r="B1009" i="18" s="1"/>
  <c r="A1005" i="18"/>
  <c r="B1005" i="18" s="1"/>
  <c r="A1001" i="18"/>
  <c r="B1001" i="18" s="1"/>
  <c r="A997" i="18"/>
  <c r="B997" i="18" s="1"/>
  <c r="A2000" i="18"/>
  <c r="B2000" i="18" s="1"/>
  <c r="A1900" i="18"/>
  <c r="B1900" i="18" s="1"/>
  <c r="A1858" i="18"/>
  <c r="B1858" i="18" s="1"/>
  <c r="A1811" i="18"/>
  <c r="B1811" i="18" s="1"/>
  <c r="A1780" i="18"/>
  <c r="B1780" i="18" s="1"/>
  <c r="A1760" i="18"/>
  <c r="B1760" i="18" s="1"/>
  <c r="A1698" i="18"/>
  <c r="B1698" i="18" s="1"/>
  <c r="A1679" i="18"/>
  <c r="B1679" i="18" s="1"/>
  <c r="A1661" i="18"/>
  <c r="B1661" i="18" s="1"/>
  <c r="A1642" i="18"/>
  <c r="B1642" i="18" s="1"/>
  <c r="A1609" i="18"/>
  <c r="B1609" i="18" s="1"/>
  <c r="A1570" i="18"/>
  <c r="B1570" i="18" s="1"/>
  <c r="A1545" i="18"/>
  <c r="B1545" i="18" s="1"/>
  <c r="A1532" i="18"/>
  <c r="B1532" i="18" s="1"/>
  <c r="A1518" i="18"/>
  <c r="B1518" i="18" s="1"/>
  <c r="A1497" i="18"/>
  <c r="B1497" i="18" s="1"/>
  <c r="A1484" i="18"/>
  <c r="B1484" i="18" s="1"/>
  <c r="A1472" i="18"/>
  <c r="B1472" i="18" s="1"/>
  <c r="A1460" i="18"/>
  <c r="B1460" i="18" s="1"/>
  <c r="A1448" i="18"/>
  <c r="B1448" i="18" s="1"/>
  <c r="A1436" i="18"/>
  <c r="B1436" i="18" s="1"/>
  <c r="A1424" i="18"/>
  <c r="B1424" i="18" s="1"/>
  <c r="A1412" i="18"/>
  <c r="B1412" i="18" s="1"/>
  <c r="A1400" i="18"/>
  <c r="B1400" i="18" s="1"/>
  <c r="A1388" i="18"/>
  <c r="B1388" i="18" s="1"/>
  <c r="A1382" i="18"/>
  <c r="B1382" i="18" s="1"/>
  <c r="A1377" i="18"/>
  <c r="B1377" i="18" s="1"/>
  <c r="A1372" i="18"/>
  <c r="B1372" i="18" s="1"/>
  <c r="A1366" i="18"/>
  <c r="B1366" i="18" s="1"/>
  <c r="A1361" i="18"/>
  <c r="B1361" i="18" s="1"/>
  <c r="A1356" i="18"/>
  <c r="B1356" i="18" s="1"/>
  <c r="A1350" i="18"/>
  <c r="B1350" i="18" s="1"/>
  <c r="A1345" i="18"/>
  <c r="B1345" i="18" s="1"/>
  <c r="A1340" i="18"/>
  <c r="B1340" i="18" s="1"/>
  <c r="A1334" i="18"/>
  <c r="B1334" i="18" s="1"/>
  <c r="A1329" i="18"/>
  <c r="B1329" i="18" s="1"/>
  <c r="A1324" i="18"/>
  <c r="B1324" i="18" s="1"/>
  <c r="A1318" i="18"/>
  <c r="B1318" i="18" s="1"/>
  <c r="A1309" i="18"/>
  <c r="B1309" i="18" s="1"/>
  <c r="A2124" i="18"/>
  <c r="B2124" i="18" s="1"/>
  <c r="A1718" i="18"/>
  <c r="B1718" i="18" s="1"/>
  <c r="A1626" i="18"/>
  <c r="B1626" i="18" s="1"/>
  <c r="A1608" i="18"/>
  <c r="B1608" i="18" s="1"/>
  <c r="A1581" i="18"/>
  <c r="B1581" i="18" s="1"/>
  <c r="A1552" i="18"/>
  <c r="B1552" i="18" s="1"/>
  <c r="A1538" i="18"/>
  <c r="B1538" i="18" s="1"/>
  <c r="A1517" i="18"/>
  <c r="B1517" i="18" s="1"/>
  <c r="A1504" i="18"/>
  <c r="B1504" i="18" s="1"/>
  <c r="A1490" i="18"/>
  <c r="B1490" i="18" s="1"/>
  <c r="A1477" i="18"/>
  <c r="B1477" i="18" s="1"/>
  <c r="A1465" i="18"/>
  <c r="B1465" i="18" s="1"/>
  <c r="A1453" i="18"/>
  <c r="B1453" i="18" s="1"/>
  <c r="A1441" i="18"/>
  <c r="B1441" i="18" s="1"/>
  <c r="A1429" i="18"/>
  <c r="B1429" i="18" s="1"/>
  <c r="A1417" i="18"/>
  <c r="B1417" i="18" s="1"/>
  <c r="A1405" i="18"/>
  <c r="B1405" i="18" s="1"/>
  <c r="A1393" i="18"/>
  <c r="B1393" i="18" s="1"/>
  <c r="A1313" i="18"/>
  <c r="B1313" i="18" s="1"/>
  <c r="A1968" i="18"/>
  <c r="B1968" i="18" s="1"/>
  <c r="A1899" i="18"/>
  <c r="B1899" i="18" s="1"/>
  <c r="A1736" i="18"/>
  <c r="B1736" i="18" s="1"/>
  <c r="A1715" i="18"/>
  <c r="B1715" i="18" s="1"/>
  <c r="A1678" i="18"/>
  <c r="B1678" i="18" s="1"/>
  <c r="A1656" i="18"/>
  <c r="B1656" i="18" s="1"/>
  <c r="A1594" i="18"/>
  <c r="B1594" i="18" s="1"/>
  <c r="A1559" i="18"/>
  <c r="B1559" i="18" s="1"/>
  <c r="A1537" i="18"/>
  <c r="B1537" i="18" s="1"/>
  <c r="A1524" i="18"/>
  <c r="B1524" i="18" s="1"/>
  <c r="A1510" i="18"/>
  <c r="B1510" i="18" s="1"/>
  <c r="A1489" i="18"/>
  <c r="B1489" i="18" s="1"/>
  <c r="A1304" i="18"/>
  <c r="B1304" i="18" s="1"/>
  <c r="A1300" i="18"/>
  <c r="B1300" i="18" s="1"/>
  <c r="A1296" i="18"/>
  <c r="B1296" i="18" s="1"/>
  <c r="A1292" i="18"/>
  <c r="B1292" i="18" s="1"/>
  <c r="A1288" i="18"/>
  <c r="B1288" i="18" s="1"/>
  <c r="A1284" i="18"/>
  <c r="B1284" i="18" s="1"/>
  <c r="A1280" i="18"/>
  <c r="B1280" i="18" s="1"/>
  <c r="A1276" i="18"/>
  <c r="B1276" i="18" s="1"/>
  <c r="A1272" i="18"/>
  <c r="B1272" i="18" s="1"/>
  <c r="A1268" i="18"/>
  <c r="B1268" i="18" s="1"/>
  <c r="A1264" i="18"/>
  <c r="B1264" i="18" s="1"/>
  <c r="A1260" i="18"/>
  <c r="B1260" i="18" s="1"/>
  <c r="A1256" i="18"/>
  <c r="B1256" i="18" s="1"/>
  <c r="A1252" i="18"/>
  <c r="B1252" i="18" s="1"/>
  <c r="A1248" i="18"/>
  <c r="B1248" i="18" s="1"/>
  <c r="A1244" i="18"/>
  <c r="B1244" i="18" s="1"/>
  <c r="A1240" i="18"/>
  <c r="B1240" i="18" s="1"/>
  <c r="A1236" i="18"/>
  <c r="B1236" i="18" s="1"/>
  <c r="A1232" i="18"/>
  <c r="B1232" i="18" s="1"/>
  <c r="A1228" i="18"/>
  <c r="B1228" i="18" s="1"/>
  <c r="A1224" i="18"/>
  <c r="B1224" i="18" s="1"/>
  <c r="A1220" i="18"/>
  <c r="B1220" i="18" s="1"/>
  <c r="A1216" i="18"/>
  <c r="B1216" i="18" s="1"/>
  <c r="A1212" i="18"/>
  <c r="B1212" i="18" s="1"/>
  <c r="A1208" i="18"/>
  <c r="B1208" i="18" s="1"/>
  <c r="A1204" i="18"/>
  <c r="B1204" i="18" s="1"/>
  <c r="A1200" i="18"/>
  <c r="B1200" i="18" s="1"/>
  <c r="A1196" i="18"/>
  <c r="B1196" i="18" s="1"/>
  <c r="A1192" i="18"/>
  <c r="B1192" i="18" s="1"/>
  <c r="A1188" i="18"/>
  <c r="B1188" i="18" s="1"/>
  <c r="A1184" i="18"/>
  <c r="B1184" i="18" s="1"/>
  <c r="A1180" i="18"/>
  <c r="B1180" i="18" s="1"/>
  <c r="A1176" i="18"/>
  <c r="B1176" i="18" s="1"/>
  <c r="A1172" i="18"/>
  <c r="B1172" i="18" s="1"/>
  <c r="A1168" i="18"/>
  <c r="B1168" i="18" s="1"/>
  <c r="A1164" i="18"/>
  <c r="B1164" i="18" s="1"/>
  <c r="A1160" i="18"/>
  <c r="B1160" i="18" s="1"/>
  <c r="A1156" i="18"/>
  <c r="B1156" i="18" s="1"/>
  <c r="A1152" i="18"/>
  <c r="B1152" i="18" s="1"/>
  <c r="A1148" i="18"/>
  <c r="B1148" i="18" s="1"/>
  <c r="A1144" i="18"/>
  <c r="B1144" i="18" s="1"/>
  <c r="A1140" i="18"/>
  <c r="B1140" i="18" s="1"/>
  <c r="A1136" i="18"/>
  <c r="B1136" i="18" s="1"/>
  <c r="A1132" i="18"/>
  <c r="B1132" i="18" s="1"/>
  <c r="A1128" i="18"/>
  <c r="B1128" i="18" s="1"/>
  <c r="A1124" i="18"/>
  <c r="B1124" i="18" s="1"/>
  <c r="A1120" i="18"/>
  <c r="B1120" i="18" s="1"/>
  <c r="A1116" i="18"/>
  <c r="B1116" i="18" s="1"/>
  <c r="A1112" i="18"/>
  <c r="B1112" i="18" s="1"/>
  <c r="A1108" i="18"/>
  <c r="B1108" i="18" s="1"/>
  <c r="A1104" i="18"/>
  <c r="B1104" i="18" s="1"/>
  <c r="A1100" i="18"/>
  <c r="B1100" i="18" s="1"/>
  <c r="A1096" i="18"/>
  <c r="B1096" i="18" s="1"/>
  <c r="A1092" i="18"/>
  <c r="B1092" i="18" s="1"/>
  <c r="A1088" i="18"/>
  <c r="B1088" i="18" s="1"/>
  <c r="A1084" i="18"/>
  <c r="B1084" i="18" s="1"/>
  <c r="A1080" i="18"/>
  <c r="B1080" i="18" s="1"/>
  <c r="A1076" i="18"/>
  <c r="B1076" i="18" s="1"/>
  <c r="A1072" i="18"/>
  <c r="B1072" i="18" s="1"/>
  <c r="A1068" i="18"/>
  <c r="B1068" i="18" s="1"/>
  <c r="A1064" i="18"/>
  <c r="B1064" i="18" s="1"/>
  <c r="A1060" i="18"/>
  <c r="B1060" i="18" s="1"/>
  <c r="A1056" i="18"/>
  <c r="B1056" i="18" s="1"/>
  <c r="A1052" i="18"/>
  <c r="B1052" i="18" s="1"/>
  <c r="A1048" i="18"/>
  <c r="B1048" i="18" s="1"/>
  <c r="A1044" i="18"/>
  <c r="B1044" i="18" s="1"/>
  <c r="A1040" i="18"/>
  <c r="B1040" i="18" s="1"/>
  <c r="A1036" i="18"/>
  <c r="B1036" i="18" s="1"/>
  <c r="A1032" i="18"/>
  <c r="B1032" i="18" s="1"/>
  <c r="A1028" i="18"/>
  <c r="B1028" i="18" s="1"/>
  <c r="A1024" i="18"/>
  <c r="B1024" i="18" s="1"/>
  <c r="A1020" i="18"/>
  <c r="B1020" i="18" s="1"/>
  <c r="A1016" i="18"/>
  <c r="B1016" i="18" s="1"/>
  <c r="A1012" i="18"/>
  <c r="B1012" i="18" s="1"/>
  <c r="A1898" i="18"/>
  <c r="B1898" i="18" s="1"/>
  <c r="A1843" i="18"/>
  <c r="B1843" i="18" s="1"/>
  <c r="A1804" i="18"/>
  <c r="B1804" i="18" s="1"/>
  <c r="A1753" i="18"/>
  <c r="B1753" i="18" s="1"/>
  <c r="A1694" i="18"/>
  <c r="B1694" i="18" s="1"/>
  <c r="A1639" i="18"/>
  <c r="B1639" i="18" s="1"/>
  <c r="A1621" i="18"/>
  <c r="B1621" i="18" s="1"/>
  <c r="A1578" i="18"/>
  <c r="B1578" i="18" s="1"/>
  <c r="A1568" i="18"/>
  <c r="B1568" i="18" s="1"/>
  <c r="A1544" i="18"/>
  <c r="B1544" i="18" s="1"/>
  <c r="A1530" i="18"/>
  <c r="B1530" i="18" s="1"/>
  <c r="A1509" i="18"/>
  <c r="B1509" i="18" s="1"/>
  <c r="A1496" i="18"/>
  <c r="B1496" i="18" s="1"/>
  <c r="A1482" i="18"/>
  <c r="B1482" i="18" s="1"/>
  <c r="A1470" i="18"/>
  <c r="B1470" i="18" s="1"/>
  <c r="A1458" i="18"/>
  <c r="B1458" i="18" s="1"/>
  <c r="A1446" i="18"/>
  <c r="B1446" i="18" s="1"/>
  <c r="A1434" i="18"/>
  <c r="B1434" i="18" s="1"/>
  <c r="A1422" i="18"/>
  <c r="B1422" i="18" s="1"/>
  <c r="A1410" i="18"/>
  <c r="B1410" i="18" s="1"/>
  <c r="A1398" i="18"/>
  <c r="B1398" i="18" s="1"/>
  <c r="A1386" i="18"/>
  <c r="B1386" i="18" s="1"/>
  <c r="A1381" i="18"/>
  <c r="B1381" i="18" s="1"/>
  <c r="A1376" i="18"/>
  <c r="B1376" i="18" s="1"/>
  <c r="A1964" i="18"/>
  <c r="B1964" i="18" s="1"/>
  <c r="A1838" i="18"/>
  <c r="B1838" i="18" s="1"/>
  <c r="A1770" i="18"/>
  <c r="B1770" i="18" s="1"/>
  <c r="A1729" i="18"/>
  <c r="B1729" i="18" s="1"/>
  <c r="A1689" i="18"/>
  <c r="B1689" i="18" s="1"/>
  <c r="A1670" i="18"/>
  <c r="B1670" i="18" s="1"/>
  <c r="A1655" i="18"/>
  <c r="B1655" i="18" s="1"/>
  <c r="A1577" i="18"/>
  <c r="B1577" i="18" s="1"/>
  <c r="A1565" i="18"/>
  <c r="B1565" i="18" s="1"/>
  <c r="A1549" i="18"/>
  <c r="B1549" i="18" s="1"/>
  <c r="A1536" i="18"/>
  <c r="B1536" i="18" s="1"/>
  <c r="A1522" i="18"/>
  <c r="B1522" i="18" s="1"/>
  <c r="A1501" i="18"/>
  <c r="B1501" i="18" s="1"/>
  <c r="A1488" i="18"/>
  <c r="B1488" i="18" s="1"/>
  <c r="A1481" i="18"/>
  <c r="B1481" i="18" s="1"/>
  <c r="A1469" i="18"/>
  <c r="B1469" i="18" s="1"/>
  <c r="A1457" i="18"/>
  <c r="B1457" i="18" s="1"/>
  <c r="A1445" i="18"/>
  <c r="B1445" i="18" s="1"/>
  <c r="A1433" i="18"/>
  <c r="B1433" i="18" s="1"/>
  <c r="A1421" i="18"/>
  <c r="B1421" i="18" s="1"/>
  <c r="A1409" i="18"/>
  <c r="B1409" i="18" s="1"/>
  <c r="A1397" i="18"/>
  <c r="B1397" i="18" s="1"/>
  <c r="A1303" i="18"/>
  <c r="B1303" i="18" s="1"/>
  <c r="A1299" i="18"/>
  <c r="B1299" i="18" s="1"/>
  <c r="A1295" i="18"/>
  <c r="B1295" i="18" s="1"/>
  <c r="A1291" i="18"/>
  <c r="B1291" i="18" s="1"/>
  <c r="A1287" i="18"/>
  <c r="B1287" i="18" s="1"/>
  <c r="A1283" i="18"/>
  <c r="B1283" i="18" s="1"/>
  <c r="A1279" i="18"/>
  <c r="B1279" i="18" s="1"/>
  <c r="A1275" i="18"/>
  <c r="B1275" i="18" s="1"/>
  <c r="A1271" i="18"/>
  <c r="B1271" i="18" s="1"/>
  <c r="A1267" i="18"/>
  <c r="B1267" i="18" s="1"/>
  <c r="A1263" i="18"/>
  <c r="B1263" i="18" s="1"/>
  <c r="A1259" i="18"/>
  <c r="B1259" i="18" s="1"/>
  <c r="A1255" i="18"/>
  <c r="B1255" i="18" s="1"/>
  <c r="A1251" i="18"/>
  <c r="B1251" i="18" s="1"/>
  <c r="A1247" i="18"/>
  <c r="B1247" i="18" s="1"/>
  <c r="A1243" i="18"/>
  <c r="B1243" i="18" s="1"/>
  <c r="A1239" i="18"/>
  <c r="B1239" i="18" s="1"/>
  <c r="A1235" i="18"/>
  <c r="B1235" i="18" s="1"/>
  <c r="A1231" i="18"/>
  <c r="B1231" i="18" s="1"/>
  <c r="A1227" i="18"/>
  <c r="B1227" i="18" s="1"/>
  <c r="A1223" i="18"/>
  <c r="B1223" i="18" s="1"/>
  <c r="A1219" i="18"/>
  <c r="B1219" i="18" s="1"/>
  <c r="A1215" i="18"/>
  <c r="B1215" i="18" s="1"/>
  <c r="A1211" i="18"/>
  <c r="B1211" i="18" s="1"/>
  <c r="A1207" i="18"/>
  <c r="B1207" i="18" s="1"/>
  <c r="A1203" i="18"/>
  <c r="B1203" i="18" s="1"/>
  <c r="A1199" i="18"/>
  <c r="B1199" i="18" s="1"/>
  <c r="A1195" i="18"/>
  <c r="B1195" i="18" s="1"/>
  <c r="A1191" i="18"/>
  <c r="B1191" i="18" s="1"/>
  <c r="A1187" i="18"/>
  <c r="B1187" i="18" s="1"/>
  <c r="A1183" i="18"/>
  <c r="B1183" i="18" s="1"/>
  <c r="A1179" i="18"/>
  <c r="B1179" i="18" s="1"/>
  <c r="A1175" i="18"/>
  <c r="B1175" i="18" s="1"/>
  <c r="A2039" i="18"/>
  <c r="B2039" i="18" s="1"/>
  <c r="A1879" i="18"/>
  <c r="B1879" i="18" s="1"/>
  <c r="A1792" i="18"/>
  <c r="B1792" i="18" s="1"/>
  <c r="A1747" i="18"/>
  <c r="B1747" i="18" s="1"/>
  <c r="A1688" i="18"/>
  <c r="B1688" i="18" s="1"/>
  <c r="A1651" i="18"/>
  <c r="B1651" i="18" s="1"/>
  <c r="A1634" i="18"/>
  <c r="B1634" i="18" s="1"/>
  <c r="A1620" i="18"/>
  <c r="B1620" i="18" s="1"/>
  <c r="A1587" i="18"/>
  <c r="B1587" i="18" s="1"/>
  <c r="A1542" i="18"/>
  <c r="B1542" i="18" s="1"/>
  <c r="A1521" i="18"/>
  <c r="B1521" i="18" s="1"/>
  <c r="A1508" i="18"/>
  <c r="B1508" i="18" s="1"/>
  <c r="A1494" i="18"/>
  <c r="B1494" i="18" s="1"/>
  <c r="A2036" i="18"/>
  <c r="B2036" i="18" s="1"/>
  <c r="A1727" i="18"/>
  <c r="B1727" i="18" s="1"/>
  <c r="A1548" i="18"/>
  <c r="B1548" i="18" s="1"/>
  <c r="A1514" i="18"/>
  <c r="B1514" i="18" s="1"/>
  <c r="A1468" i="18"/>
  <c r="B1468" i="18" s="1"/>
  <c r="A1438" i="18"/>
  <c r="B1438" i="18" s="1"/>
  <c r="A1425" i="18"/>
  <c r="B1425" i="18" s="1"/>
  <c r="A1396" i="18"/>
  <c r="B1396" i="18" s="1"/>
  <c r="A1364" i="18"/>
  <c r="B1364" i="18" s="1"/>
  <c r="A1354" i="18"/>
  <c r="B1354" i="18" s="1"/>
  <c r="A1346" i="18"/>
  <c r="B1346" i="18" s="1"/>
  <c r="A1262" i="18"/>
  <c r="B1262" i="18" s="1"/>
  <c r="A1214" i="18"/>
  <c r="B1214" i="18" s="1"/>
  <c r="A1007" i="18"/>
  <c r="B1007" i="18" s="1"/>
  <c r="A993" i="18"/>
  <c r="B993" i="18" s="1"/>
  <c r="A984" i="18"/>
  <c r="B984" i="18" s="1"/>
  <c r="A971" i="18"/>
  <c r="B971" i="18" s="1"/>
  <c r="A958" i="18"/>
  <c r="B958" i="18" s="1"/>
  <c r="A945" i="18"/>
  <c r="B945" i="18" s="1"/>
  <c r="A936" i="18"/>
  <c r="B936" i="18" s="1"/>
  <c r="A923" i="18"/>
  <c r="B923" i="18" s="1"/>
  <c r="A910" i="18"/>
  <c r="B910" i="18" s="1"/>
  <c r="A897" i="18"/>
  <c r="B897" i="18" s="1"/>
  <c r="A888" i="18"/>
  <c r="B888" i="18" s="1"/>
  <c r="A875" i="18"/>
  <c r="B875" i="18" s="1"/>
  <c r="A1859" i="18"/>
  <c r="B1859" i="18" s="1"/>
  <c r="A1633" i="18"/>
  <c r="B1633" i="18" s="1"/>
  <c r="A1596" i="18"/>
  <c r="B1596" i="18" s="1"/>
  <c r="A1529" i="18"/>
  <c r="B1529" i="18" s="1"/>
  <c r="A1513" i="18"/>
  <c r="B1513" i="18" s="1"/>
  <c r="A1452" i="18"/>
  <c r="B1452" i="18" s="1"/>
  <c r="A1384" i="18"/>
  <c r="B1384" i="18" s="1"/>
  <c r="A1373" i="18"/>
  <c r="B1373" i="18" s="1"/>
  <c r="A1326" i="18"/>
  <c r="B1326" i="18" s="1"/>
  <c r="A1317" i="18"/>
  <c r="B1317" i="18" s="1"/>
  <c r="A1310" i="18"/>
  <c r="B1310" i="18" s="1"/>
  <c r="A1282" i="18"/>
  <c r="B1282" i="18" s="1"/>
  <c r="A1234" i="18"/>
  <c r="B1234" i="18" s="1"/>
  <c r="A1186" i="18"/>
  <c r="B1186" i="18" s="1"/>
  <c r="A1002" i="18"/>
  <c r="B1002" i="18" s="1"/>
  <c r="A988" i="18"/>
  <c r="B988" i="18" s="1"/>
  <c r="A975" i="18"/>
  <c r="B975" i="18" s="1"/>
  <c r="A962" i="18"/>
  <c r="B962" i="18" s="1"/>
  <c r="A949" i="18"/>
  <c r="B949" i="18" s="1"/>
  <c r="A940" i="18"/>
  <c r="B940" i="18" s="1"/>
  <c r="A927" i="18"/>
  <c r="B927" i="18" s="1"/>
  <c r="A914" i="18"/>
  <c r="B914" i="18" s="1"/>
  <c r="A901" i="18"/>
  <c r="B901" i="18" s="1"/>
  <c r="A892" i="18"/>
  <c r="B892" i="18" s="1"/>
  <c r="A879" i="18"/>
  <c r="B879" i="18" s="1"/>
  <c r="A2004" i="18"/>
  <c r="B2004" i="18" s="1"/>
  <c r="A1721" i="18"/>
  <c r="B1721" i="18" s="1"/>
  <c r="A1669" i="18"/>
  <c r="B1669" i="18" s="1"/>
  <c r="A1528" i="18"/>
  <c r="B1528" i="18" s="1"/>
  <c r="A1480" i="18"/>
  <c r="B1480" i="18" s="1"/>
  <c r="A1450" i="18"/>
  <c r="B1450" i="18" s="1"/>
  <c r="A1437" i="18"/>
  <c r="B1437" i="18" s="1"/>
  <c r="A1408" i="18"/>
  <c r="B1408" i="18" s="1"/>
  <c r="A1353" i="18"/>
  <c r="B1353" i="18" s="1"/>
  <c r="A1344" i="18"/>
  <c r="B1344" i="18" s="1"/>
  <c r="A1336" i="18"/>
  <c r="B1336" i="18" s="1"/>
  <c r="A1302" i="18"/>
  <c r="B1302" i="18" s="1"/>
  <c r="A1254" i="18"/>
  <c r="B1254" i="18" s="1"/>
  <c r="A1206" i="18"/>
  <c r="B1206" i="18" s="1"/>
  <c r="A1166" i="18"/>
  <c r="B1166" i="18" s="1"/>
  <c r="A1154" i="18"/>
  <c r="B1154" i="18" s="1"/>
  <c r="A1142" i="18"/>
  <c r="B1142" i="18" s="1"/>
  <c r="A1130" i="18"/>
  <c r="B1130" i="18" s="1"/>
  <c r="A1118" i="18"/>
  <c r="B1118" i="18" s="1"/>
  <c r="A1106" i="18"/>
  <c r="B1106" i="18" s="1"/>
  <c r="A1094" i="18"/>
  <c r="B1094" i="18" s="1"/>
  <c r="A1082" i="18"/>
  <c r="B1082" i="18" s="1"/>
  <c r="A1070" i="18"/>
  <c r="B1070" i="18" s="1"/>
  <c r="A1059" i="18"/>
  <c r="B1059" i="18" s="1"/>
  <c r="A1054" i="18"/>
  <c r="B1054" i="18" s="1"/>
  <c r="A1043" i="18"/>
  <c r="B1043" i="18" s="1"/>
  <c r="A1038" i="18"/>
  <c r="B1038" i="18" s="1"/>
  <c r="A1027" i="18"/>
  <c r="B1027" i="18" s="1"/>
  <c r="A1022" i="18"/>
  <c r="B1022" i="18" s="1"/>
  <c r="A1011" i="18"/>
  <c r="B1011" i="18" s="1"/>
  <c r="A992" i="18"/>
  <c r="B992" i="18" s="1"/>
  <c r="A979" i="18"/>
  <c r="B979" i="18" s="1"/>
  <c r="A966" i="18"/>
  <c r="B966" i="18" s="1"/>
  <c r="A953" i="18"/>
  <c r="B953" i="18" s="1"/>
  <c r="A944" i="18"/>
  <c r="B944" i="18" s="1"/>
  <c r="A931" i="18"/>
  <c r="B931" i="18" s="1"/>
  <c r="A918" i="18"/>
  <c r="B918" i="18" s="1"/>
  <c r="A905" i="18"/>
  <c r="B905" i="18" s="1"/>
  <c r="A896" i="18"/>
  <c r="B896" i="18" s="1"/>
  <c r="A883" i="18"/>
  <c r="B883" i="18" s="1"/>
  <c r="A870" i="18"/>
  <c r="B870" i="18" s="1"/>
  <c r="A866" i="18"/>
  <c r="B866" i="18" s="1"/>
  <c r="A862" i="18"/>
  <c r="B862" i="18" s="1"/>
  <c r="A858" i="18"/>
  <c r="B858" i="18" s="1"/>
  <c r="A854" i="18"/>
  <c r="B854" i="18" s="1"/>
  <c r="A850" i="18"/>
  <c r="B850" i="18" s="1"/>
  <c r="A846" i="18"/>
  <c r="B846" i="18" s="1"/>
  <c r="A842" i="18"/>
  <c r="B842" i="18" s="1"/>
  <c r="A838" i="18"/>
  <c r="B838" i="18" s="1"/>
  <c r="A834" i="18"/>
  <c r="B834" i="18" s="1"/>
  <c r="A830" i="18"/>
  <c r="B830" i="18" s="1"/>
  <c r="A826" i="18"/>
  <c r="B826" i="18" s="1"/>
  <c r="A822" i="18"/>
  <c r="B822" i="18" s="1"/>
  <c r="A818" i="18"/>
  <c r="B818" i="18" s="1"/>
  <c r="A814" i="18"/>
  <c r="B814" i="18" s="1"/>
  <c r="A810" i="18"/>
  <c r="B810" i="18" s="1"/>
  <c r="A806" i="18"/>
  <c r="B806" i="18" s="1"/>
  <c r="A802" i="18"/>
  <c r="B802" i="18" s="1"/>
  <c r="A798" i="18"/>
  <c r="B798" i="18" s="1"/>
  <c r="A794" i="18"/>
  <c r="B794" i="18" s="1"/>
  <c r="A790" i="18"/>
  <c r="B790" i="18" s="1"/>
  <c r="A786" i="18"/>
  <c r="B786" i="18" s="1"/>
  <c r="A782" i="18"/>
  <c r="B782" i="18" s="1"/>
  <c r="A778" i="18"/>
  <c r="B778" i="18" s="1"/>
  <c r="A774" i="18"/>
  <c r="B774" i="18" s="1"/>
  <c r="A770" i="18"/>
  <c r="B770" i="18" s="1"/>
  <c r="A766" i="18"/>
  <c r="B766" i="18" s="1"/>
  <c r="A762" i="18"/>
  <c r="B762" i="18" s="1"/>
  <c r="A758" i="18"/>
  <c r="B758" i="18" s="1"/>
  <c r="A754" i="18"/>
  <c r="B754" i="18" s="1"/>
  <c r="A750" i="18"/>
  <c r="B750" i="18" s="1"/>
  <c r="A746" i="18"/>
  <c r="B746" i="18" s="1"/>
  <c r="A742" i="18"/>
  <c r="B742" i="18" s="1"/>
  <c r="A738" i="18"/>
  <c r="B738" i="18" s="1"/>
  <c r="A734" i="18"/>
  <c r="B734" i="18" s="1"/>
  <c r="A730" i="18"/>
  <c r="B730" i="18" s="1"/>
  <c r="A726" i="18"/>
  <c r="B726" i="18" s="1"/>
  <c r="A722" i="18"/>
  <c r="B722" i="18" s="1"/>
  <c r="A718" i="18"/>
  <c r="B718" i="18" s="1"/>
  <c r="A714" i="18"/>
  <c r="B714" i="18" s="1"/>
  <c r="A710" i="18"/>
  <c r="B710" i="18" s="1"/>
  <c r="A706" i="18"/>
  <c r="B706" i="18" s="1"/>
  <c r="A702" i="18"/>
  <c r="B702" i="18" s="1"/>
  <c r="A698" i="18"/>
  <c r="B698" i="18" s="1"/>
  <c r="A694" i="18"/>
  <c r="B694" i="18" s="1"/>
  <c r="A690" i="18"/>
  <c r="B690" i="18" s="1"/>
  <c r="A686" i="18"/>
  <c r="B686" i="18" s="1"/>
  <c r="A682" i="18"/>
  <c r="B682" i="18" s="1"/>
  <c r="A678" i="18"/>
  <c r="B678" i="18" s="1"/>
  <c r="A674" i="18"/>
  <c r="B674" i="18" s="1"/>
  <c r="A670" i="18"/>
  <c r="B670" i="18" s="1"/>
  <c r="A666" i="18"/>
  <c r="B666" i="18" s="1"/>
  <c r="A662" i="18"/>
  <c r="B662" i="18" s="1"/>
  <c r="A658" i="18"/>
  <c r="B658" i="18" s="1"/>
  <c r="A654" i="18"/>
  <c r="B654" i="18" s="1"/>
  <c r="A650" i="18"/>
  <c r="B650" i="18" s="1"/>
  <c r="A646" i="18"/>
  <c r="B646" i="18" s="1"/>
  <c r="A642" i="18"/>
  <c r="B642" i="18" s="1"/>
  <c r="A638" i="18"/>
  <c r="B638" i="18" s="1"/>
  <c r="A634" i="18"/>
  <c r="B634" i="18" s="1"/>
  <c r="A630" i="18"/>
  <c r="B630" i="18" s="1"/>
  <c r="A626" i="18"/>
  <c r="B626" i="18" s="1"/>
  <c r="A622" i="18"/>
  <c r="B622" i="18" s="1"/>
  <c r="A618" i="18"/>
  <c r="B618" i="18" s="1"/>
  <c r="A614" i="18"/>
  <c r="B614" i="18" s="1"/>
  <c r="A610" i="18"/>
  <c r="B610" i="18" s="1"/>
  <c r="A606" i="18"/>
  <c r="B606" i="18" s="1"/>
  <c r="A602" i="18"/>
  <c r="B602" i="18" s="1"/>
  <c r="A598" i="18"/>
  <c r="B598" i="18" s="1"/>
  <c r="A1830" i="18"/>
  <c r="B1830" i="18" s="1"/>
  <c r="A1761" i="18"/>
  <c r="B1761" i="18" s="1"/>
  <c r="A1712" i="18"/>
  <c r="B1712" i="18" s="1"/>
  <c r="A1665" i="18"/>
  <c r="B1665" i="18" s="1"/>
  <c r="A1493" i="18"/>
  <c r="B1493" i="18" s="1"/>
  <c r="A1464" i="18"/>
  <c r="B1464" i="18" s="1"/>
  <c r="A1392" i="18"/>
  <c r="B1392" i="18" s="1"/>
  <c r="A1370" i="18"/>
  <c r="B1370" i="18" s="1"/>
  <c r="A1362" i="18"/>
  <c r="B1362" i="18" s="1"/>
  <c r="A1316" i="18"/>
  <c r="B1316" i="18" s="1"/>
  <c r="A1308" i="18"/>
  <c r="B1308" i="18" s="1"/>
  <c r="A1274" i="18"/>
  <c r="B1274" i="18" s="1"/>
  <c r="A1226" i="18"/>
  <c r="B1226" i="18" s="1"/>
  <c r="A1178" i="18"/>
  <c r="B1178" i="18" s="1"/>
  <c r="A1171" i="18"/>
  <c r="B1171" i="18" s="1"/>
  <c r="A1159" i="18"/>
  <c r="B1159" i="18" s="1"/>
  <c r="A1147" i="18"/>
  <c r="B1147" i="18" s="1"/>
  <c r="A1135" i="18"/>
  <c r="B1135" i="18" s="1"/>
  <c r="A1123" i="18"/>
  <c r="B1123" i="18" s="1"/>
  <c r="A1111" i="18"/>
  <c r="B1111" i="18" s="1"/>
  <c r="A1099" i="18"/>
  <c r="B1099" i="18" s="1"/>
  <c r="A1087" i="18"/>
  <c r="B1087" i="18" s="1"/>
  <c r="A1075" i="18"/>
  <c r="B1075" i="18" s="1"/>
  <c r="A1006" i="18"/>
  <c r="B1006" i="18" s="1"/>
  <c r="A996" i="18"/>
  <c r="B996" i="18" s="1"/>
  <c r="A983" i="18"/>
  <c r="B983" i="18" s="1"/>
  <c r="A970" i="18"/>
  <c r="B970" i="18" s="1"/>
  <c r="A957" i="18"/>
  <c r="B957" i="18" s="1"/>
  <c r="A948" i="18"/>
  <c r="B948" i="18" s="1"/>
  <c r="A935" i="18"/>
  <c r="B935" i="18" s="1"/>
  <c r="A922" i="18"/>
  <c r="B922" i="18" s="1"/>
  <c r="A909" i="18"/>
  <c r="B909" i="18" s="1"/>
  <c r="A900" i="18"/>
  <c r="B900" i="18" s="1"/>
  <c r="A887" i="18"/>
  <c r="B887" i="18" s="1"/>
  <c r="A874" i="18"/>
  <c r="B874" i="18" s="1"/>
  <c r="A1967" i="18"/>
  <c r="B1967" i="18" s="1"/>
  <c r="A1824" i="18"/>
  <c r="B1824" i="18" s="1"/>
  <c r="A1707" i="18"/>
  <c r="B1707" i="18" s="1"/>
  <c r="A1664" i="18"/>
  <c r="B1664" i="18" s="1"/>
  <c r="A1585" i="18"/>
  <c r="B1585" i="18" s="1"/>
  <c r="A1541" i="18"/>
  <c r="B1541" i="18" s="1"/>
  <c r="A1462" i="18"/>
  <c r="B1462" i="18" s="1"/>
  <c r="A1449" i="18"/>
  <c r="B1449" i="18" s="1"/>
  <c r="A1420" i="18"/>
  <c r="B1420" i="18" s="1"/>
  <c r="A1380" i="18"/>
  <c r="B1380" i="18" s="1"/>
  <c r="A1342" i="18"/>
  <c r="B1342" i="18" s="1"/>
  <c r="A1333" i="18"/>
  <c r="B1333" i="18" s="1"/>
  <c r="A1325" i="18"/>
  <c r="B1325" i="18" s="1"/>
  <c r="A1294" i="18"/>
  <c r="B1294" i="18" s="1"/>
  <c r="A1246" i="18"/>
  <c r="B1246" i="18" s="1"/>
  <c r="A1198" i="18"/>
  <c r="B1198" i="18" s="1"/>
  <c r="A1823" i="18"/>
  <c r="B1823" i="18" s="1"/>
  <c r="A1583" i="18"/>
  <c r="B1583" i="18" s="1"/>
  <c r="A1555" i="18"/>
  <c r="B1555" i="18" s="1"/>
  <c r="A1492" i="18"/>
  <c r="B1492" i="18" s="1"/>
  <c r="A1474" i="18"/>
  <c r="B1474" i="18" s="1"/>
  <c r="A1461" i="18"/>
  <c r="B1461" i="18" s="1"/>
  <c r="A1432" i="18"/>
  <c r="B1432" i="18" s="1"/>
  <c r="A1402" i="18"/>
  <c r="B1402" i="18" s="1"/>
  <c r="A1332" i="18"/>
  <c r="B1332" i="18" s="1"/>
  <c r="A1322" i="18"/>
  <c r="B1322" i="18" s="1"/>
  <c r="A1928" i="18"/>
  <c r="B1928" i="18" s="1"/>
  <c r="A1613" i="18"/>
  <c r="B1613" i="18" s="1"/>
  <c r="A1554" i="18"/>
  <c r="B1554" i="18" s="1"/>
  <c r="A1505" i="18"/>
  <c r="B1505" i="18" s="1"/>
  <c r="A1473" i="18"/>
  <c r="B1473" i="18" s="1"/>
  <c r="A1444" i="18"/>
  <c r="B1444" i="18" s="1"/>
  <c r="A1414" i="18"/>
  <c r="B1414" i="18" s="1"/>
  <c r="A1401" i="18"/>
  <c r="B1401" i="18" s="1"/>
  <c r="A1368" i="18"/>
  <c r="B1368" i="18" s="1"/>
  <c r="A1321" i="18"/>
  <c r="B1321" i="18" s="1"/>
  <c r="A1278" i="18"/>
  <c r="B1278" i="18" s="1"/>
  <c r="A1230" i="18"/>
  <c r="B1230" i="18" s="1"/>
  <c r="A1182" i="18"/>
  <c r="B1182" i="18" s="1"/>
  <c r="A1067" i="18"/>
  <c r="B1067" i="18" s="1"/>
  <c r="A1062" i="18"/>
  <c r="B1062" i="18" s="1"/>
  <c r="A1051" i="18"/>
  <c r="B1051" i="18" s="1"/>
  <c r="A1046" i="18"/>
  <c r="B1046" i="18" s="1"/>
  <c r="A1035" i="18"/>
  <c r="B1035" i="18" s="1"/>
  <c r="A1030" i="18"/>
  <c r="B1030" i="18" s="1"/>
  <c r="A1019" i="18"/>
  <c r="B1019" i="18" s="1"/>
  <c r="A1014" i="18"/>
  <c r="B1014" i="18" s="1"/>
  <c r="A999" i="18"/>
  <c r="B999" i="18" s="1"/>
  <c r="A990" i="18"/>
  <c r="B990" i="18" s="1"/>
  <c r="A977" i="18"/>
  <c r="B977" i="18" s="1"/>
  <c r="A968" i="18"/>
  <c r="B968" i="18" s="1"/>
  <c r="A955" i="18"/>
  <c r="B955" i="18" s="1"/>
  <c r="A942" i="18"/>
  <c r="B942" i="18" s="1"/>
  <c r="A929" i="18"/>
  <c r="B929" i="18" s="1"/>
  <c r="A920" i="18"/>
  <c r="B920" i="18" s="1"/>
  <c r="A907" i="18"/>
  <c r="B907" i="18" s="1"/>
  <c r="A894" i="18"/>
  <c r="B894" i="18" s="1"/>
  <c r="A881" i="18"/>
  <c r="B881" i="18" s="1"/>
  <c r="A872" i="18"/>
  <c r="B872" i="18" s="1"/>
  <c r="A868" i="18"/>
  <c r="B868" i="18" s="1"/>
  <c r="A864" i="18"/>
  <c r="B864" i="18" s="1"/>
  <c r="A860" i="18"/>
  <c r="B860" i="18" s="1"/>
  <c r="A856" i="18"/>
  <c r="B856" i="18" s="1"/>
  <c r="A852" i="18"/>
  <c r="B852" i="18" s="1"/>
  <c r="A848" i="18"/>
  <c r="B848" i="18" s="1"/>
  <c r="A844" i="18"/>
  <c r="B844" i="18" s="1"/>
  <c r="A840" i="18"/>
  <c r="B840" i="18" s="1"/>
  <c r="A836" i="18"/>
  <c r="B836" i="18" s="1"/>
  <c r="A832" i="18"/>
  <c r="B832" i="18" s="1"/>
  <c r="A828" i="18"/>
  <c r="B828" i="18" s="1"/>
  <c r="A824" i="18"/>
  <c r="B824" i="18" s="1"/>
  <c r="A820" i="18"/>
  <c r="B820" i="18" s="1"/>
  <c r="A816" i="18"/>
  <c r="B816" i="18" s="1"/>
  <c r="A812" i="18"/>
  <c r="B812" i="18" s="1"/>
  <c r="A808" i="18"/>
  <c r="B808" i="18" s="1"/>
  <c r="A804" i="18"/>
  <c r="B804" i="18" s="1"/>
  <c r="A800" i="18"/>
  <c r="B800" i="18" s="1"/>
  <c r="A796" i="18"/>
  <c r="B796" i="18" s="1"/>
  <c r="A792" i="18"/>
  <c r="B792" i="18" s="1"/>
  <c r="A788" i="18"/>
  <c r="B788" i="18" s="1"/>
  <c r="A784" i="18"/>
  <c r="B784" i="18" s="1"/>
  <c r="A780" i="18"/>
  <c r="B780" i="18" s="1"/>
  <c r="A1932" i="18"/>
  <c r="B1932" i="18" s="1"/>
  <c r="A1476" i="18"/>
  <c r="B1476" i="18" s="1"/>
  <c r="A1378" i="18"/>
  <c r="B1378" i="18" s="1"/>
  <c r="A1357" i="18"/>
  <c r="B1357" i="18" s="1"/>
  <c r="A1314" i="18"/>
  <c r="B1314" i="18" s="1"/>
  <c r="A1258" i="18"/>
  <c r="B1258" i="18" s="1"/>
  <c r="A1163" i="18"/>
  <c r="B1163" i="18" s="1"/>
  <c r="A1151" i="18"/>
  <c r="B1151" i="18" s="1"/>
  <c r="A1031" i="18"/>
  <c r="B1031" i="18" s="1"/>
  <c r="A1023" i="18"/>
  <c r="B1023" i="18" s="1"/>
  <c r="A967" i="18"/>
  <c r="B967" i="18" s="1"/>
  <c r="A959" i="18"/>
  <c r="B959" i="18" s="1"/>
  <c r="A937" i="18"/>
  <c r="B937" i="18" s="1"/>
  <c r="A899" i="18"/>
  <c r="B899" i="18" s="1"/>
  <c r="A891" i="18"/>
  <c r="B891" i="18" s="1"/>
  <c r="A877" i="18"/>
  <c r="B877" i="18" s="1"/>
  <c r="A869" i="18"/>
  <c r="B869" i="18" s="1"/>
  <c r="A863" i="18"/>
  <c r="B863" i="18" s="1"/>
  <c r="A821" i="18"/>
  <c r="B821" i="18" s="1"/>
  <c r="A815" i="18"/>
  <c r="B815" i="18" s="1"/>
  <c r="A768" i="18"/>
  <c r="B768" i="18" s="1"/>
  <c r="A756" i="18"/>
  <c r="B756" i="18" s="1"/>
  <c r="A744" i="18"/>
  <c r="B744" i="18" s="1"/>
  <c r="A732" i="18"/>
  <c r="B732" i="18" s="1"/>
  <c r="A720" i="18"/>
  <c r="B720" i="18" s="1"/>
  <c r="A708" i="18"/>
  <c r="B708" i="18" s="1"/>
  <c r="A676" i="18"/>
  <c r="B676" i="18" s="1"/>
  <c r="A652" i="18"/>
  <c r="B652" i="18" s="1"/>
  <c r="A628" i="18"/>
  <c r="B628" i="18" s="1"/>
  <c r="A601" i="18"/>
  <c r="B601" i="18" s="1"/>
  <c r="A1931" i="18"/>
  <c r="B1931" i="18" s="1"/>
  <c r="A1553" i="18"/>
  <c r="B1553" i="18" s="1"/>
  <c r="A1516" i="18"/>
  <c r="B1516" i="18" s="1"/>
  <c r="A1404" i="18"/>
  <c r="B1404" i="18" s="1"/>
  <c r="A1312" i="18"/>
  <c r="B1312" i="18" s="1"/>
  <c r="A1298" i="18"/>
  <c r="B1298" i="18" s="1"/>
  <c r="A1202" i="18"/>
  <c r="B1202" i="18" s="1"/>
  <c r="A1139" i="18"/>
  <c r="B1139" i="18" s="1"/>
  <c r="A1119" i="18"/>
  <c r="B1119" i="18" s="1"/>
  <c r="A1098" i="18"/>
  <c r="B1098" i="18" s="1"/>
  <c r="A1078" i="18"/>
  <c r="B1078" i="18" s="1"/>
  <c r="A1058" i="18"/>
  <c r="B1058" i="18" s="1"/>
  <c r="A1050" i="18"/>
  <c r="B1050" i="18" s="1"/>
  <c r="A1004" i="18"/>
  <c r="B1004" i="18" s="1"/>
  <c r="A989" i="18"/>
  <c r="B989" i="18" s="1"/>
  <c r="A981" i="18"/>
  <c r="B981" i="18" s="1"/>
  <c r="A951" i="18"/>
  <c r="B951" i="18" s="1"/>
  <c r="A943" i="18"/>
  <c r="B943" i="18" s="1"/>
  <c r="A921" i="18"/>
  <c r="B921" i="18" s="1"/>
  <c r="A913" i="18"/>
  <c r="B913" i="18" s="1"/>
  <c r="A884" i="18"/>
  <c r="B884" i="18" s="1"/>
  <c r="A876" i="18"/>
  <c r="B876" i="18" s="1"/>
  <c r="A841" i="18"/>
  <c r="B841" i="18" s="1"/>
  <c r="A835" i="18"/>
  <c r="B835" i="18" s="1"/>
  <c r="A793" i="18"/>
  <c r="B793" i="18" s="1"/>
  <c r="A787" i="18"/>
  <c r="B787" i="18" s="1"/>
  <c r="A773" i="18"/>
  <c r="B773" i="18" s="1"/>
  <c r="A761" i="18"/>
  <c r="B761" i="18" s="1"/>
  <c r="A749" i="18"/>
  <c r="B749" i="18" s="1"/>
  <c r="A737" i="18"/>
  <c r="B737" i="18" s="1"/>
  <c r="A725" i="18"/>
  <c r="B725" i="18" s="1"/>
  <c r="A713" i="18"/>
  <c r="B713" i="18" s="1"/>
  <c r="A701" i="18"/>
  <c r="B701" i="18" s="1"/>
  <c r="A696" i="18"/>
  <c r="B696" i="18" s="1"/>
  <c r="A691" i="18"/>
  <c r="B691" i="18" s="1"/>
  <c r="A685" i="18"/>
  <c r="B685" i="18" s="1"/>
  <c r="A671" i="18"/>
  <c r="B671" i="18" s="1"/>
  <c r="A661" i="18"/>
  <c r="B661" i="18" s="1"/>
  <c r="A647" i="18"/>
  <c r="B647" i="18" s="1"/>
  <c r="A637" i="18"/>
  <c r="B637" i="18" s="1"/>
  <c r="A623" i="18"/>
  <c r="B623" i="18" s="1"/>
  <c r="A605" i="18"/>
  <c r="B605" i="18" s="1"/>
  <c r="A1886" i="18"/>
  <c r="B1886" i="18" s="1"/>
  <c r="A1550" i="18"/>
  <c r="B1550" i="18" s="1"/>
  <c r="A1440" i="18"/>
  <c r="B1440" i="18" s="1"/>
  <c r="A1374" i="18"/>
  <c r="B1374" i="18" s="1"/>
  <c r="A1352" i="18"/>
  <c r="B1352" i="18" s="1"/>
  <c r="A1330" i="18"/>
  <c r="B1330" i="18" s="1"/>
  <c r="A1270" i="18"/>
  <c r="B1270" i="18" s="1"/>
  <c r="A1174" i="18"/>
  <c r="B1174" i="18" s="1"/>
  <c r="A1162" i="18"/>
  <c r="B1162" i="18" s="1"/>
  <c r="A1150" i="18"/>
  <c r="B1150" i="18" s="1"/>
  <c r="A995" i="18"/>
  <c r="B995" i="18" s="1"/>
  <c r="A987" i="18"/>
  <c r="B987" i="18" s="1"/>
  <c r="A973" i="18"/>
  <c r="B973" i="18" s="1"/>
  <c r="A965" i="18"/>
  <c r="B965" i="18" s="1"/>
  <c r="A928" i="18"/>
  <c r="B928" i="18" s="1"/>
  <c r="A906" i="18"/>
  <c r="B906" i="18" s="1"/>
  <c r="A898" i="18"/>
  <c r="B898" i="18" s="1"/>
  <c r="A861" i="18"/>
  <c r="B861" i="18" s="1"/>
  <c r="A855" i="18"/>
  <c r="B855" i="18" s="1"/>
  <c r="A813" i="18"/>
  <c r="B813" i="18" s="1"/>
  <c r="A807" i="18"/>
  <c r="B807" i="18" s="1"/>
  <c r="A680" i="18"/>
  <c r="B680" i="18" s="1"/>
  <c r="A656" i="18"/>
  <c r="B656" i="18" s="1"/>
  <c r="A632" i="18"/>
  <c r="B632" i="18" s="1"/>
  <c r="A609" i="18"/>
  <c r="B609" i="18" s="1"/>
  <c r="A596" i="18"/>
  <c r="B596" i="18" s="1"/>
  <c r="A592" i="18"/>
  <c r="B592" i="18" s="1"/>
  <c r="A588" i="18"/>
  <c r="B588" i="18" s="1"/>
  <c r="A584" i="18"/>
  <c r="B584" i="18" s="1"/>
  <c r="A580" i="18"/>
  <c r="B580" i="18" s="1"/>
  <c r="A576" i="18"/>
  <c r="B576" i="18" s="1"/>
  <c r="A572" i="18"/>
  <c r="B572" i="18" s="1"/>
  <c r="A568" i="18"/>
  <c r="B568" i="18" s="1"/>
  <c r="A564" i="18"/>
  <c r="B564" i="18" s="1"/>
  <c r="A560" i="18"/>
  <c r="B560" i="18" s="1"/>
  <c r="A556" i="18"/>
  <c r="B556" i="18" s="1"/>
  <c r="A552" i="18"/>
  <c r="B552" i="18" s="1"/>
  <c r="A548" i="18"/>
  <c r="B548" i="18" s="1"/>
  <c r="A544" i="18"/>
  <c r="B544" i="18" s="1"/>
  <c r="A540" i="18"/>
  <c r="B540" i="18" s="1"/>
  <c r="A536" i="18"/>
  <c r="B536" i="18" s="1"/>
  <c r="A532" i="18"/>
  <c r="B532" i="18" s="1"/>
  <c r="A528" i="18"/>
  <c r="B528" i="18" s="1"/>
  <c r="A524" i="18"/>
  <c r="B524" i="18" s="1"/>
  <c r="A520" i="18"/>
  <c r="B520" i="18" s="1"/>
  <c r="A516" i="18"/>
  <c r="B516" i="18" s="1"/>
  <c r="A512" i="18"/>
  <c r="B512" i="18" s="1"/>
  <c r="A508" i="18"/>
  <c r="B508" i="18" s="1"/>
  <c r="A504" i="18"/>
  <c r="B504" i="18" s="1"/>
  <c r="A500" i="18"/>
  <c r="B500" i="18" s="1"/>
  <c r="A496" i="18"/>
  <c r="B496" i="18" s="1"/>
  <c r="A492" i="18"/>
  <c r="B492" i="18" s="1"/>
  <c r="A488" i="18"/>
  <c r="B488" i="18" s="1"/>
  <c r="A484" i="18"/>
  <c r="B484" i="18" s="1"/>
  <c r="A480" i="18"/>
  <c r="B480" i="18" s="1"/>
  <c r="A476" i="18"/>
  <c r="B476" i="18" s="1"/>
  <c r="A472" i="18"/>
  <c r="B472" i="18" s="1"/>
  <c r="A468" i="18"/>
  <c r="B468" i="18" s="1"/>
  <c r="A464" i="18"/>
  <c r="B464" i="18" s="1"/>
  <c r="A460" i="18"/>
  <c r="B460" i="18" s="1"/>
  <c r="A456" i="18"/>
  <c r="B456" i="18" s="1"/>
  <c r="A452" i="18"/>
  <c r="B452" i="18" s="1"/>
  <c r="A448" i="18"/>
  <c r="B448" i="18" s="1"/>
  <c r="A444" i="18"/>
  <c r="B444" i="18" s="1"/>
  <c r="A440" i="18"/>
  <c r="B440" i="18" s="1"/>
  <c r="A436" i="18"/>
  <c r="B436" i="18" s="1"/>
  <c r="A432" i="18"/>
  <c r="B432" i="18" s="1"/>
  <c r="A428" i="18"/>
  <c r="B428" i="18" s="1"/>
  <c r="A424" i="18"/>
  <c r="B424" i="18" s="1"/>
  <c r="A420" i="18"/>
  <c r="B420" i="18" s="1"/>
  <c r="A416" i="18"/>
  <c r="B416" i="18" s="1"/>
  <c r="A412" i="18"/>
  <c r="B412" i="18" s="1"/>
  <c r="A408" i="18"/>
  <c r="B408" i="18" s="1"/>
  <c r="A404" i="18"/>
  <c r="B404" i="18" s="1"/>
  <c r="A400" i="18"/>
  <c r="B400" i="18" s="1"/>
  <c r="A396" i="18"/>
  <c r="B396" i="18" s="1"/>
  <c r="A392" i="18"/>
  <c r="B392" i="18" s="1"/>
  <c r="A388" i="18"/>
  <c r="B388" i="18" s="1"/>
  <c r="A384" i="18"/>
  <c r="B384" i="18" s="1"/>
  <c r="A380" i="18"/>
  <c r="B380" i="18" s="1"/>
  <c r="A376" i="18"/>
  <c r="B376" i="18" s="1"/>
  <c r="A372" i="18"/>
  <c r="B372" i="18" s="1"/>
  <c r="A368" i="18"/>
  <c r="B368" i="18" s="1"/>
  <c r="A364" i="18"/>
  <c r="B364" i="18" s="1"/>
  <c r="A360" i="18"/>
  <c r="B360" i="18" s="1"/>
  <c r="A356" i="18"/>
  <c r="B356" i="18" s="1"/>
  <c r="A352" i="18"/>
  <c r="B352" i="18" s="1"/>
  <c r="A348" i="18"/>
  <c r="B348" i="18" s="1"/>
  <c r="A344" i="18"/>
  <c r="B344" i="18" s="1"/>
  <c r="A340" i="18"/>
  <c r="B340" i="18" s="1"/>
  <c r="A336" i="18"/>
  <c r="B336" i="18" s="1"/>
  <c r="A332" i="18"/>
  <c r="B332" i="18" s="1"/>
  <c r="A328" i="18"/>
  <c r="B328" i="18" s="1"/>
  <c r="A324" i="18"/>
  <c r="B324" i="18" s="1"/>
  <c r="A320" i="18"/>
  <c r="B320" i="18" s="1"/>
  <c r="A316" i="18"/>
  <c r="B316" i="18" s="1"/>
  <c r="A312" i="18"/>
  <c r="B312" i="18" s="1"/>
  <c r="A308" i="18"/>
  <c r="B308" i="18" s="1"/>
  <c r="A304" i="18"/>
  <c r="B304" i="18" s="1"/>
  <c r="A300" i="18"/>
  <c r="B300" i="18" s="1"/>
  <c r="A296" i="18"/>
  <c r="B296" i="18" s="1"/>
  <c r="A292" i="18"/>
  <c r="B292" i="18" s="1"/>
  <c r="A288" i="18"/>
  <c r="B288" i="18" s="1"/>
  <c r="A284" i="18"/>
  <c r="B284" i="18" s="1"/>
  <c r="A280" i="18"/>
  <c r="B280" i="18" s="1"/>
  <c r="A276" i="18"/>
  <c r="B276" i="18" s="1"/>
  <c r="A272" i="18"/>
  <c r="B272" i="18" s="1"/>
  <c r="A268" i="18"/>
  <c r="B268" i="18" s="1"/>
  <c r="A264" i="18"/>
  <c r="B264" i="18" s="1"/>
  <c r="A260" i="18"/>
  <c r="B260" i="18" s="1"/>
  <c r="A256" i="18"/>
  <c r="B256" i="18" s="1"/>
  <c r="A252" i="18"/>
  <c r="B252" i="18" s="1"/>
  <c r="A248" i="18"/>
  <c r="B248" i="18" s="1"/>
  <c r="A244" i="18"/>
  <c r="B244" i="18" s="1"/>
  <c r="A240" i="18"/>
  <c r="B240" i="18" s="1"/>
  <c r="A236" i="18"/>
  <c r="B236" i="18" s="1"/>
  <c r="A232" i="18"/>
  <c r="B232" i="18" s="1"/>
  <c r="A228" i="18"/>
  <c r="B228" i="18" s="1"/>
  <c r="A224" i="18"/>
  <c r="B224" i="18" s="1"/>
  <c r="A220" i="18"/>
  <c r="B220" i="18" s="1"/>
  <c r="A216" i="18"/>
  <c r="B216" i="18" s="1"/>
  <c r="A212" i="18"/>
  <c r="B212" i="18" s="1"/>
  <c r="A208" i="18"/>
  <c r="B208" i="18" s="1"/>
  <c r="A204" i="18"/>
  <c r="B204" i="18" s="1"/>
  <c r="A200" i="18"/>
  <c r="B200" i="18" s="1"/>
  <c r="A196" i="18"/>
  <c r="B196" i="18" s="1"/>
  <c r="A192" i="18"/>
  <c r="B192" i="18" s="1"/>
  <c r="A188" i="18"/>
  <c r="B188" i="18" s="1"/>
  <c r="A184" i="18"/>
  <c r="B184" i="18" s="1"/>
  <c r="A180" i="18"/>
  <c r="B180" i="18" s="1"/>
  <c r="A176" i="18"/>
  <c r="B176" i="18" s="1"/>
  <c r="A172" i="18"/>
  <c r="B172" i="18" s="1"/>
  <c r="A168" i="18"/>
  <c r="B168" i="18" s="1"/>
  <c r="A164" i="18"/>
  <c r="A160" i="18"/>
  <c r="A156" i="18"/>
  <c r="B156" i="18" s="1"/>
  <c r="A152" i="18"/>
  <c r="A148" i="18"/>
  <c r="A144" i="18"/>
  <c r="A140" i="18"/>
  <c r="A136" i="18"/>
  <c r="B136" i="18" s="1"/>
  <c r="A132" i="18"/>
  <c r="A128" i="18"/>
  <c r="A124" i="18"/>
  <c r="A120" i="18"/>
  <c r="A116" i="18"/>
  <c r="A112" i="18"/>
  <c r="B112" i="18" s="1"/>
  <c r="A108" i="18"/>
  <c r="B108" i="18" s="1"/>
  <c r="A104" i="18"/>
  <c r="A100" i="18"/>
  <c r="A96" i="18"/>
  <c r="B96" i="18" s="1"/>
  <c r="A92" i="18"/>
  <c r="A1607" i="18"/>
  <c r="B1607" i="18" s="1"/>
  <c r="A1506" i="18"/>
  <c r="B1506" i="18" s="1"/>
  <c r="A1349" i="18"/>
  <c r="B1349" i="18" s="1"/>
  <c r="A1242" i="18"/>
  <c r="B1242" i="18" s="1"/>
  <c r="A1138" i="18"/>
  <c r="B1138" i="18" s="1"/>
  <c r="A1127" i="18"/>
  <c r="B1127" i="18" s="1"/>
  <c r="A1107" i="18"/>
  <c r="B1107" i="18" s="1"/>
  <c r="A1086" i="18"/>
  <c r="B1086" i="18" s="1"/>
  <c r="A1047" i="18"/>
  <c r="B1047" i="18" s="1"/>
  <c r="A1039" i="18"/>
  <c r="B1039" i="18" s="1"/>
  <c r="A1003" i="18"/>
  <c r="B1003" i="18" s="1"/>
  <c r="A980" i="18"/>
  <c r="B980" i="18" s="1"/>
  <c r="A972" i="18"/>
  <c r="B972" i="18" s="1"/>
  <c r="A950" i="18"/>
  <c r="B950" i="18" s="1"/>
  <c r="A912" i="18"/>
  <c r="B912" i="18" s="1"/>
  <c r="A904" i="18"/>
  <c r="B904" i="18" s="1"/>
  <c r="A890" i="18"/>
  <c r="B890" i="18" s="1"/>
  <c r="A882" i="18"/>
  <c r="B882" i="18" s="1"/>
  <c r="A833" i="18"/>
  <c r="B833" i="18" s="1"/>
  <c r="A827" i="18"/>
  <c r="B827" i="18" s="1"/>
  <c r="A785" i="18"/>
  <c r="B785" i="18" s="1"/>
  <c r="A779" i="18"/>
  <c r="B779" i="18" s="1"/>
  <c r="A767" i="18"/>
  <c r="B767" i="18" s="1"/>
  <c r="A755" i="18"/>
  <c r="B755" i="18" s="1"/>
  <c r="A743" i="18"/>
  <c r="B743" i="18" s="1"/>
  <c r="A731" i="18"/>
  <c r="B731" i="18" s="1"/>
  <c r="A719" i="18"/>
  <c r="B719" i="18" s="1"/>
  <c r="A707" i="18"/>
  <c r="B707" i="18" s="1"/>
  <c r="A675" i="18"/>
  <c r="B675" i="18" s="1"/>
  <c r="A665" i="18"/>
  <c r="B665" i="18" s="1"/>
  <c r="A651" i="18"/>
  <c r="B651" i="18" s="1"/>
  <c r="A641" i="18"/>
  <c r="B641" i="18" s="1"/>
  <c r="A627" i="18"/>
  <c r="B627" i="18" s="1"/>
  <c r="A613" i="18"/>
  <c r="B613" i="18" s="1"/>
  <c r="A600" i="18"/>
  <c r="B600" i="18" s="1"/>
  <c r="A1703" i="18"/>
  <c r="B1703" i="18" s="1"/>
  <c r="A1502" i="18"/>
  <c r="B1502" i="18" s="1"/>
  <c r="A1369" i="18"/>
  <c r="B1369" i="18" s="1"/>
  <c r="A1348" i="18"/>
  <c r="B1348" i="18" s="1"/>
  <c r="A1328" i="18"/>
  <c r="B1328" i="18" s="1"/>
  <c r="A1266" i="18"/>
  <c r="B1266" i="18" s="1"/>
  <c r="A1066" i="18"/>
  <c r="B1066" i="18" s="1"/>
  <c r="A1010" i="18"/>
  <c r="B1010" i="18" s="1"/>
  <c r="A994" i="18"/>
  <c r="B994" i="18" s="1"/>
  <c r="A964" i="18"/>
  <c r="B964" i="18" s="1"/>
  <c r="A956" i="18"/>
  <c r="B956" i="18" s="1"/>
  <c r="A934" i="18"/>
  <c r="B934" i="18" s="1"/>
  <c r="A926" i="18"/>
  <c r="B926" i="18" s="1"/>
  <c r="A1584" i="18"/>
  <c r="B1584" i="18" s="1"/>
  <c r="A1500" i="18"/>
  <c r="B1500" i="18" s="1"/>
  <c r="A1426" i="18"/>
  <c r="B1426" i="18" s="1"/>
  <c r="A1390" i="18"/>
  <c r="B1390" i="18" s="1"/>
  <c r="A1306" i="18"/>
  <c r="B1306" i="18" s="1"/>
  <c r="A1210" i="18"/>
  <c r="B1210" i="18" s="1"/>
  <c r="A1063" i="18"/>
  <c r="B1063" i="18" s="1"/>
  <c r="A1055" i="18"/>
  <c r="B1055" i="18" s="1"/>
  <c r="A1000" i="18"/>
  <c r="B1000" i="18" s="1"/>
  <c r="A963" i="18"/>
  <c r="B963" i="18" s="1"/>
  <c r="A941" i="18"/>
  <c r="B941" i="18" s="1"/>
  <c r="A933" i="18"/>
  <c r="B933" i="18" s="1"/>
  <c r="A1791" i="18"/>
  <c r="B1791" i="18" s="1"/>
  <c r="A1574" i="18"/>
  <c r="B1574" i="18" s="1"/>
  <c r="A1533" i="18"/>
  <c r="B1533" i="18" s="1"/>
  <c r="A1456" i="18"/>
  <c r="B1456" i="18" s="1"/>
  <c r="A1341" i="18"/>
  <c r="B1341" i="18" s="1"/>
  <c r="A1222" i="18"/>
  <c r="B1222" i="18" s="1"/>
  <c r="A991" i="18"/>
  <c r="B991" i="18" s="1"/>
  <c r="A969" i="18"/>
  <c r="B969" i="18" s="1"/>
  <c r="A961" i="18"/>
  <c r="B961" i="18" s="1"/>
  <c r="A932" i="18"/>
  <c r="B932" i="18" s="1"/>
  <c r="A924" i="18"/>
  <c r="B924" i="18" s="1"/>
  <c r="A902" i="18"/>
  <c r="B902" i="18" s="1"/>
  <c r="A837" i="18"/>
  <c r="B837" i="18" s="1"/>
  <c r="A831" i="18"/>
  <c r="B831" i="18" s="1"/>
  <c r="A789" i="18"/>
  <c r="B789" i="18" s="1"/>
  <c r="A783" i="18"/>
  <c r="B783" i="18" s="1"/>
  <c r="A776" i="18"/>
  <c r="B776" i="18" s="1"/>
  <c r="A764" i="18"/>
  <c r="B764" i="18" s="1"/>
  <c r="A752" i="18"/>
  <c r="B752" i="18" s="1"/>
  <c r="A740" i="18"/>
  <c r="B740" i="18" s="1"/>
  <c r="A728" i="18"/>
  <c r="B728" i="18" s="1"/>
  <c r="A716" i="18"/>
  <c r="B716" i="18" s="1"/>
  <c r="A704" i="18"/>
  <c r="B704" i="18" s="1"/>
  <c r="A668" i="18"/>
  <c r="B668" i="18" s="1"/>
  <c r="A644" i="18"/>
  <c r="B644" i="18" s="1"/>
  <c r="A620" i="18"/>
  <c r="B620" i="18" s="1"/>
  <c r="A607" i="18"/>
  <c r="B607" i="18" s="1"/>
  <c r="A594" i="18"/>
  <c r="B594" i="18" s="1"/>
  <c r="A590" i="18"/>
  <c r="B590" i="18" s="1"/>
  <c r="A586" i="18"/>
  <c r="B586" i="18" s="1"/>
  <c r="A582" i="18"/>
  <c r="B582" i="18" s="1"/>
  <c r="A578" i="18"/>
  <c r="B578" i="18" s="1"/>
  <c r="A574" i="18"/>
  <c r="B574" i="18" s="1"/>
  <c r="A570" i="18"/>
  <c r="B570" i="18" s="1"/>
  <c r="A566" i="18"/>
  <c r="B566" i="18" s="1"/>
  <c r="A562" i="18"/>
  <c r="B562" i="18" s="1"/>
  <c r="A558" i="18"/>
  <c r="B558" i="18" s="1"/>
  <c r="A554" i="18"/>
  <c r="B554" i="18" s="1"/>
  <c r="A550" i="18"/>
  <c r="B550" i="18" s="1"/>
  <c r="A546" i="18"/>
  <c r="B546" i="18" s="1"/>
  <c r="A542" i="18"/>
  <c r="B542" i="18" s="1"/>
  <c r="A538" i="18"/>
  <c r="B538" i="18" s="1"/>
  <c r="A534" i="18"/>
  <c r="B534" i="18" s="1"/>
  <c r="A530" i="18"/>
  <c r="B530" i="18" s="1"/>
  <c r="A526" i="18"/>
  <c r="B526" i="18" s="1"/>
  <c r="A522" i="18"/>
  <c r="B522" i="18" s="1"/>
  <c r="A518" i="18"/>
  <c r="B518" i="18" s="1"/>
  <c r="A514" i="18"/>
  <c r="B514" i="18" s="1"/>
  <c r="A510" i="18"/>
  <c r="B510" i="18" s="1"/>
  <c r="A506" i="18"/>
  <c r="B506" i="18" s="1"/>
  <c r="A502" i="18"/>
  <c r="B502" i="18" s="1"/>
  <c r="A498" i="18"/>
  <c r="B498" i="18" s="1"/>
  <c r="A494" i="18"/>
  <c r="B494" i="18" s="1"/>
  <c r="A490" i="18"/>
  <c r="B490" i="18" s="1"/>
  <c r="A486" i="18"/>
  <c r="B486" i="18" s="1"/>
  <c r="A482" i="18"/>
  <c r="B482" i="18" s="1"/>
  <c r="A478" i="18"/>
  <c r="B478" i="18" s="1"/>
  <c r="A474" i="18"/>
  <c r="B474" i="18" s="1"/>
  <c r="A470" i="18"/>
  <c r="B470" i="18" s="1"/>
  <c r="A466" i="18"/>
  <c r="B466" i="18" s="1"/>
  <c r="A462" i="18"/>
  <c r="B462" i="18" s="1"/>
  <c r="A458" i="18"/>
  <c r="B458" i="18" s="1"/>
  <c r="A454" i="18"/>
  <c r="B454" i="18" s="1"/>
  <c r="A450" i="18"/>
  <c r="B450" i="18" s="1"/>
  <c r="A446" i="18"/>
  <c r="B446" i="18" s="1"/>
  <c r="A442" i="18"/>
  <c r="B442" i="18" s="1"/>
  <c r="A438" i="18"/>
  <c r="B438" i="18" s="1"/>
  <c r="A434" i="18"/>
  <c r="B434" i="18" s="1"/>
  <c r="A430" i="18"/>
  <c r="B430" i="18" s="1"/>
  <c r="A426" i="18"/>
  <c r="B426" i="18" s="1"/>
  <c r="A422" i="18"/>
  <c r="B422" i="18" s="1"/>
  <c r="A418" i="18"/>
  <c r="B418" i="18" s="1"/>
  <c r="A414" i="18"/>
  <c r="B414" i="18" s="1"/>
  <c r="A410" i="18"/>
  <c r="B410" i="18" s="1"/>
  <c r="A406" i="18"/>
  <c r="B406" i="18" s="1"/>
  <c r="A402" i="18"/>
  <c r="B402" i="18" s="1"/>
  <c r="A398" i="18"/>
  <c r="B398" i="18" s="1"/>
  <c r="A1389" i="18"/>
  <c r="B1389" i="18" s="1"/>
  <c r="A1090" i="18"/>
  <c r="B1090" i="18" s="1"/>
  <c r="A1042" i="18"/>
  <c r="B1042" i="18" s="1"/>
  <c r="A982" i="18"/>
  <c r="B982" i="18" s="1"/>
  <c r="A880" i="18"/>
  <c r="B880" i="18" s="1"/>
  <c r="A867" i="18"/>
  <c r="B867" i="18" s="1"/>
  <c r="A775" i="18"/>
  <c r="B775" i="18" s="1"/>
  <c r="A723" i="18"/>
  <c r="B723" i="18" s="1"/>
  <c r="A703" i="18"/>
  <c r="B703" i="18" s="1"/>
  <c r="A659" i="18"/>
  <c r="B659" i="18" s="1"/>
  <c r="A643" i="18"/>
  <c r="B643" i="18" s="1"/>
  <c r="A617" i="18"/>
  <c r="B617" i="18" s="1"/>
  <c r="A603" i="18"/>
  <c r="B603" i="18" s="1"/>
  <c r="A595" i="18"/>
  <c r="B595" i="18" s="1"/>
  <c r="A589" i="18"/>
  <c r="B589" i="18" s="1"/>
  <c r="A547" i="18"/>
  <c r="B547" i="18" s="1"/>
  <c r="A541" i="18"/>
  <c r="B541" i="18" s="1"/>
  <c r="A499" i="18"/>
  <c r="B499" i="18" s="1"/>
  <c r="A493" i="18"/>
  <c r="B493" i="18" s="1"/>
  <c r="A451" i="18"/>
  <c r="B451" i="18" s="1"/>
  <c r="A445" i="18"/>
  <c r="B445" i="18" s="1"/>
  <c r="A403" i="18"/>
  <c r="B403" i="18" s="1"/>
  <c r="A397" i="18"/>
  <c r="B397" i="18" s="1"/>
  <c r="A385" i="18"/>
  <c r="B385" i="18" s="1"/>
  <c r="A373" i="18"/>
  <c r="B373" i="18" s="1"/>
  <c r="A361" i="18"/>
  <c r="B361" i="18" s="1"/>
  <c r="A349" i="18"/>
  <c r="B349" i="18" s="1"/>
  <c r="A338" i="18"/>
  <c r="B338" i="18" s="1"/>
  <c r="A329" i="18"/>
  <c r="B329" i="18" s="1"/>
  <c r="A307" i="18"/>
  <c r="B307" i="18" s="1"/>
  <c r="A294" i="18"/>
  <c r="B294" i="18" s="1"/>
  <c r="A281" i="18"/>
  <c r="B281" i="18" s="1"/>
  <c r="A259" i="18"/>
  <c r="B259" i="18" s="1"/>
  <c r="A246" i="18"/>
  <c r="B246" i="18" s="1"/>
  <c r="A233" i="18"/>
  <c r="B233" i="18" s="1"/>
  <c r="A211" i="18"/>
  <c r="B211" i="18" s="1"/>
  <c r="A198" i="18"/>
  <c r="B198" i="18" s="1"/>
  <c r="A185" i="18"/>
  <c r="B185" i="18" s="1"/>
  <c r="A163" i="18"/>
  <c r="B163" i="18" s="1"/>
  <c r="A150" i="18"/>
  <c r="A137" i="18"/>
  <c r="B137" i="18" s="1"/>
  <c r="A115" i="18"/>
  <c r="A102" i="18"/>
  <c r="A89" i="18"/>
  <c r="A85" i="18"/>
  <c r="B85" i="18" s="1"/>
  <c r="A81" i="18"/>
  <c r="B81" i="18" s="1"/>
  <c r="A77" i="18"/>
  <c r="A73" i="18"/>
  <c r="A1572" i="18"/>
  <c r="B1572" i="18" s="1"/>
  <c r="A1385" i="18"/>
  <c r="B1385" i="18" s="1"/>
  <c r="A1337" i="18"/>
  <c r="B1337" i="18" s="1"/>
  <c r="A1194" i="18"/>
  <c r="B1194" i="18" s="1"/>
  <c r="A1134" i="18"/>
  <c r="B1134" i="18" s="1"/>
  <c r="A1018" i="18"/>
  <c r="B1018" i="18" s="1"/>
  <c r="A978" i="18"/>
  <c r="B978" i="18" s="1"/>
  <c r="A925" i="18"/>
  <c r="B925" i="18" s="1"/>
  <c r="A908" i="18"/>
  <c r="B908" i="18" s="1"/>
  <c r="A878" i="18"/>
  <c r="B878" i="18" s="1"/>
  <c r="A853" i="18"/>
  <c r="B853" i="18" s="1"/>
  <c r="A819" i="18"/>
  <c r="B819" i="18" s="1"/>
  <c r="A772" i="18"/>
  <c r="B772" i="18" s="1"/>
  <c r="A741" i="18"/>
  <c r="B741" i="18" s="1"/>
  <c r="A721" i="18"/>
  <c r="B721" i="18" s="1"/>
  <c r="A700" i="18"/>
  <c r="B700" i="18" s="1"/>
  <c r="A692" i="18"/>
  <c r="B692" i="18" s="1"/>
  <c r="A683" i="18"/>
  <c r="B683" i="18" s="1"/>
  <c r="A667" i="18"/>
  <c r="B667" i="18" s="1"/>
  <c r="A625" i="18"/>
  <c r="B625" i="18" s="1"/>
  <c r="A567" i="18"/>
  <c r="B567" i="18" s="1"/>
  <c r="A561" i="18"/>
  <c r="B561" i="18" s="1"/>
  <c r="A519" i="18"/>
  <c r="B519" i="18" s="1"/>
  <c r="A513" i="18"/>
  <c r="B513" i="18" s="1"/>
  <c r="A471" i="18"/>
  <c r="B471" i="18" s="1"/>
  <c r="A465" i="18"/>
  <c r="B465" i="18" s="1"/>
  <c r="A423" i="18"/>
  <c r="B423" i="18" s="1"/>
  <c r="A417" i="18"/>
  <c r="B417" i="18" s="1"/>
  <c r="A390" i="18"/>
  <c r="B390" i="18" s="1"/>
  <c r="A378" i="18"/>
  <c r="B378" i="18" s="1"/>
  <c r="A366" i="18"/>
  <c r="B366" i="18" s="1"/>
  <c r="A354" i="18"/>
  <c r="B354" i="18" s="1"/>
  <c r="A333" i="18"/>
  <c r="B333" i="18" s="1"/>
  <c r="A311" i="18"/>
  <c r="B311" i="18" s="1"/>
  <c r="A298" i="18"/>
  <c r="B298" i="18" s="1"/>
  <c r="A285" i="18"/>
  <c r="B285" i="18" s="1"/>
  <c r="A263" i="18"/>
  <c r="B263" i="18" s="1"/>
  <c r="A250" i="18"/>
  <c r="B250" i="18" s="1"/>
  <c r="A237" i="18"/>
  <c r="B237" i="18" s="1"/>
  <c r="A215" i="18"/>
  <c r="B215" i="18" s="1"/>
  <c r="A202" i="18"/>
  <c r="B202" i="18" s="1"/>
  <c r="A189" i="18"/>
  <c r="B189" i="18" s="1"/>
  <c r="A167" i="18"/>
  <c r="B167" i="18" s="1"/>
  <c r="A154" i="18"/>
  <c r="B154" i="18" s="1"/>
  <c r="A141" i="18"/>
  <c r="A119" i="18"/>
  <c r="A106" i="18"/>
  <c r="A93" i="18"/>
  <c r="B93" i="18" s="1"/>
  <c r="A1557" i="18"/>
  <c r="B1557" i="18" s="1"/>
  <c r="A1290" i="18"/>
  <c r="B1290" i="18" s="1"/>
  <c r="A1158" i="18"/>
  <c r="B1158" i="18" s="1"/>
  <c r="A1110" i="18"/>
  <c r="B1110" i="18" s="1"/>
  <c r="A1083" i="18"/>
  <c r="B1083" i="18" s="1"/>
  <c r="A1015" i="18"/>
  <c r="B1015" i="18" s="1"/>
  <c r="A998" i="18"/>
  <c r="B998" i="18" s="1"/>
  <c r="A960" i="18"/>
  <c r="B960" i="18" s="1"/>
  <c r="A865" i="18"/>
  <c r="B865" i="18" s="1"/>
  <c r="A843" i="18"/>
  <c r="B843" i="18" s="1"/>
  <c r="A805" i="18"/>
  <c r="B805" i="18" s="1"/>
  <c r="A763" i="18"/>
  <c r="B763" i="18" s="1"/>
  <c r="A711" i="18"/>
  <c r="B711" i="18" s="1"/>
  <c r="A649" i="18"/>
  <c r="B649" i="18" s="1"/>
  <c r="A633" i="18"/>
  <c r="B633" i="18" s="1"/>
  <c r="A587" i="18"/>
  <c r="B587" i="18" s="1"/>
  <c r="A581" i="18"/>
  <c r="B581" i="18" s="1"/>
  <c r="A539" i="18"/>
  <c r="B539" i="18" s="1"/>
  <c r="A533" i="18"/>
  <c r="B533" i="18" s="1"/>
  <c r="A491" i="18"/>
  <c r="B491" i="18" s="1"/>
  <c r="A485" i="18"/>
  <c r="B485" i="18" s="1"/>
  <c r="A443" i="18"/>
  <c r="B443" i="18" s="1"/>
  <c r="A437" i="18"/>
  <c r="B437" i="18" s="1"/>
  <c r="A395" i="18"/>
  <c r="B395" i="18" s="1"/>
  <c r="A383" i="18"/>
  <c r="B383" i="18" s="1"/>
  <c r="A371" i="18"/>
  <c r="B371" i="18" s="1"/>
  <c r="A359" i="18"/>
  <c r="B359" i="18" s="1"/>
  <c r="A347" i="18"/>
  <c r="B347" i="18" s="1"/>
  <c r="A342" i="18"/>
  <c r="B342" i="18" s="1"/>
  <c r="A315" i="18"/>
  <c r="B315" i="18" s="1"/>
  <c r="A302" i="18"/>
  <c r="B302" i="18" s="1"/>
  <c r="A289" i="18"/>
  <c r="B289" i="18" s="1"/>
  <c r="A267" i="18"/>
  <c r="B267" i="18" s="1"/>
  <c r="A254" i="18"/>
  <c r="B254" i="18" s="1"/>
  <c r="A241" i="18"/>
  <c r="B241" i="18" s="1"/>
  <c r="A219" i="18"/>
  <c r="B219" i="18" s="1"/>
  <c r="A206" i="18"/>
  <c r="B206" i="18" s="1"/>
  <c r="A193" i="18"/>
  <c r="B193" i="18" s="1"/>
  <c r="A171" i="18"/>
  <c r="B171" i="18" s="1"/>
  <c r="A158" i="18"/>
  <c r="A145" i="18"/>
  <c r="A123" i="18"/>
  <c r="B123" i="18" s="1"/>
  <c r="A110" i="18"/>
  <c r="A97" i="18"/>
  <c r="A1540" i="18"/>
  <c r="B1540" i="18" s="1"/>
  <c r="A1190" i="18"/>
  <c r="B1190" i="18" s="1"/>
  <c r="A976" i="18"/>
  <c r="B976" i="18" s="1"/>
  <c r="A939" i="18"/>
  <c r="B939" i="18" s="1"/>
  <c r="A893" i="18"/>
  <c r="B893" i="18" s="1"/>
  <c r="A829" i="18"/>
  <c r="B829" i="18" s="1"/>
  <c r="A817" i="18"/>
  <c r="B817" i="18" s="1"/>
  <c r="A795" i="18"/>
  <c r="B795" i="18" s="1"/>
  <c r="A760" i="18"/>
  <c r="B760" i="18" s="1"/>
  <c r="A729" i="18"/>
  <c r="B729" i="18" s="1"/>
  <c r="A709" i="18"/>
  <c r="B709" i="18" s="1"/>
  <c r="A689" i="18"/>
  <c r="B689" i="18" s="1"/>
  <c r="A673" i="18"/>
  <c r="B673" i="18" s="1"/>
  <c r="A657" i="18"/>
  <c r="B657" i="18" s="1"/>
  <c r="A640" i="18"/>
  <c r="B640" i="18" s="1"/>
  <c r="A624" i="18"/>
  <c r="B624" i="18" s="1"/>
  <c r="A616" i="18"/>
  <c r="B616" i="18" s="1"/>
  <c r="A608" i="18"/>
  <c r="B608" i="18" s="1"/>
  <c r="A559" i="18"/>
  <c r="B559" i="18" s="1"/>
  <c r="A553" i="18"/>
  <c r="B553" i="18" s="1"/>
  <c r="A511" i="18"/>
  <c r="B511" i="18" s="1"/>
  <c r="A505" i="18"/>
  <c r="B505" i="18" s="1"/>
  <c r="A463" i="18"/>
  <c r="B463" i="18" s="1"/>
  <c r="A457" i="18"/>
  <c r="B457" i="18" s="1"/>
  <c r="A415" i="18"/>
  <c r="B415" i="18" s="1"/>
  <c r="A409" i="18"/>
  <c r="B409" i="18" s="1"/>
  <c r="A337" i="18"/>
  <c r="B337" i="18" s="1"/>
  <c r="A319" i="18"/>
  <c r="B319" i="18" s="1"/>
  <c r="A306" i="18"/>
  <c r="B306" i="18" s="1"/>
  <c r="A293" i="18"/>
  <c r="B293" i="18" s="1"/>
  <c r="A271" i="18"/>
  <c r="B271" i="18" s="1"/>
  <c r="A258" i="18"/>
  <c r="B258" i="18" s="1"/>
  <c r="A245" i="18"/>
  <c r="B245" i="18" s="1"/>
  <c r="A223" i="18"/>
  <c r="B223" i="18" s="1"/>
  <c r="A210" i="18"/>
  <c r="B210" i="18" s="1"/>
  <c r="A197" i="18"/>
  <c r="B197" i="18" s="1"/>
  <c r="A175" i="18"/>
  <c r="B175" i="18" s="1"/>
  <c r="A162" i="18"/>
  <c r="A149" i="18"/>
  <c r="B149" i="18" s="1"/>
  <c r="A127" i="18"/>
  <c r="A114" i="18"/>
  <c r="B114" i="18" s="1"/>
  <c r="A101" i="18"/>
  <c r="A88" i="18"/>
  <c r="A84" i="18"/>
  <c r="A80" i="18"/>
  <c r="B80" i="18" s="1"/>
  <c r="A76" i="18"/>
  <c r="B76" i="18" s="1"/>
  <c r="A72" i="18"/>
  <c r="A1745" i="18"/>
  <c r="B1745" i="18" s="1"/>
  <c r="A1534" i="18"/>
  <c r="B1534" i="18" s="1"/>
  <c r="A1320" i="18"/>
  <c r="B1320" i="18" s="1"/>
  <c r="A1286" i="18"/>
  <c r="B1286" i="18" s="1"/>
  <c r="A1250" i="18"/>
  <c r="B1250" i="18" s="1"/>
  <c r="A1218" i="18"/>
  <c r="B1218" i="18" s="1"/>
  <c r="A1155" i="18"/>
  <c r="B1155" i="18" s="1"/>
  <c r="A1131" i="18"/>
  <c r="B1131" i="18" s="1"/>
  <c r="A1103" i="18"/>
  <c r="B1103" i="18" s="1"/>
  <c r="A889" i="18"/>
  <c r="B889" i="18" s="1"/>
  <c r="A781" i="18"/>
  <c r="B781" i="18" s="1"/>
  <c r="A771" i="18"/>
  <c r="B771" i="18" s="1"/>
  <c r="A751" i="18"/>
  <c r="B751" i="18" s="1"/>
  <c r="A699" i="18"/>
  <c r="B699" i="18" s="1"/>
  <c r="A681" i="18"/>
  <c r="B681" i="18" s="1"/>
  <c r="A664" i="18"/>
  <c r="B664" i="18" s="1"/>
  <c r="A648" i="18"/>
  <c r="B648" i="18" s="1"/>
  <c r="A631" i="18"/>
  <c r="B631" i="18" s="1"/>
  <c r="A1686" i="18"/>
  <c r="B1686" i="18" s="1"/>
  <c r="A1428" i="18"/>
  <c r="B1428" i="18" s="1"/>
  <c r="A1360" i="18"/>
  <c r="B1360" i="18" s="1"/>
  <c r="A1074" i="18"/>
  <c r="B1074" i="18" s="1"/>
  <c r="A1008" i="18"/>
  <c r="B1008" i="18" s="1"/>
  <c r="A954" i="18"/>
  <c r="B954" i="18" s="1"/>
  <c r="A917" i="18"/>
  <c r="B917" i="18" s="1"/>
  <c r="A873" i="18"/>
  <c r="B873" i="18" s="1"/>
  <c r="A825" i="18"/>
  <c r="B825" i="18" s="1"/>
  <c r="A803" i="18"/>
  <c r="B803" i="18" s="1"/>
  <c r="A791" i="18"/>
  <c r="B791" i="18" s="1"/>
  <c r="A759" i="18"/>
  <c r="B759" i="18" s="1"/>
  <c r="A739" i="18"/>
  <c r="B739" i="18" s="1"/>
  <c r="A697" i="18"/>
  <c r="B697" i="18" s="1"/>
  <c r="A688" i="18"/>
  <c r="B688" i="18" s="1"/>
  <c r="A679" i="18"/>
  <c r="B679" i="18" s="1"/>
  <c r="A663" i="18"/>
  <c r="B663" i="18" s="1"/>
  <c r="A621" i="18"/>
  <c r="B621" i="18" s="1"/>
  <c r="A599" i="18"/>
  <c r="B599" i="18" s="1"/>
  <c r="A1648" i="18"/>
  <c r="B1648" i="18" s="1"/>
  <c r="A1520" i="18"/>
  <c r="B1520" i="18" s="1"/>
  <c r="A1358" i="18"/>
  <c r="B1358" i="18" s="1"/>
  <c r="A1146" i="18"/>
  <c r="B1146" i="18" s="1"/>
  <c r="A1122" i="18"/>
  <c r="B1122" i="18" s="1"/>
  <c r="A952" i="18"/>
  <c r="B952" i="18" s="1"/>
  <c r="A916" i="18"/>
  <c r="B916" i="18" s="1"/>
  <c r="A886" i="18"/>
  <c r="B886" i="18" s="1"/>
  <c r="A849" i="18"/>
  <c r="B849" i="18" s="1"/>
  <c r="A777" i="18"/>
  <c r="B777" i="18" s="1"/>
  <c r="A757" i="18"/>
  <c r="B757" i="18" s="1"/>
  <c r="A736" i="18"/>
  <c r="B736" i="18" s="1"/>
  <c r="A705" i="18"/>
  <c r="B705" i="18" s="1"/>
  <c r="A645" i="18"/>
  <c r="B645" i="18" s="1"/>
  <c r="A629" i="18"/>
  <c r="B629" i="18" s="1"/>
  <c r="A591" i="18"/>
  <c r="B591" i="18" s="1"/>
  <c r="A585" i="18"/>
  <c r="B585" i="18" s="1"/>
  <c r="A543" i="18"/>
  <c r="B543" i="18" s="1"/>
  <c r="A537" i="18"/>
  <c r="B537" i="18" s="1"/>
  <c r="A495" i="18"/>
  <c r="B495" i="18" s="1"/>
  <c r="A489" i="18"/>
  <c r="B489" i="18" s="1"/>
  <c r="A447" i="18"/>
  <c r="B447" i="18" s="1"/>
  <c r="A441" i="18"/>
  <c r="B441" i="18" s="1"/>
  <c r="A399" i="18"/>
  <c r="B399" i="18" s="1"/>
  <c r="A335" i="18"/>
  <c r="B335" i="18" s="1"/>
  <c r="A322" i="18"/>
  <c r="B322" i="18" s="1"/>
  <c r="A309" i="18"/>
  <c r="B309" i="18" s="1"/>
  <c r="A287" i="18"/>
  <c r="B287" i="18" s="1"/>
  <c r="A274" i="18"/>
  <c r="B274" i="18" s="1"/>
  <c r="A261" i="18"/>
  <c r="B261" i="18" s="1"/>
  <c r="A239" i="18"/>
  <c r="B239" i="18" s="1"/>
  <c r="A226" i="18"/>
  <c r="B226" i="18" s="1"/>
  <c r="A213" i="18"/>
  <c r="B213" i="18" s="1"/>
  <c r="A191" i="18"/>
  <c r="B191" i="18" s="1"/>
  <c r="A178" i="18"/>
  <c r="B178" i="18" s="1"/>
  <c r="A165" i="18"/>
  <c r="B165" i="18" s="1"/>
  <c r="A1079" i="18"/>
  <c r="B1079" i="18" s="1"/>
  <c r="A809" i="18"/>
  <c r="B809" i="18" s="1"/>
  <c r="A604" i="18"/>
  <c r="B604" i="18" s="1"/>
  <c r="A555" i="18"/>
  <c r="B555" i="18" s="1"/>
  <c r="A521" i="18"/>
  <c r="B521" i="18" s="1"/>
  <c r="A483" i="18"/>
  <c r="B483" i="18" s="1"/>
  <c r="A461" i="18"/>
  <c r="B461" i="18" s="1"/>
  <c r="A449" i="18"/>
  <c r="B449" i="18" s="1"/>
  <c r="A391" i="18"/>
  <c r="B391" i="18" s="1"/>
  <c r="A381" i="18"/>
  <c r="B381" i="18" s="1"/>
  <c r="A370" i="18"/>
  <c r="B370" i="18" s="1"/>
  <c r="A350" i="18"/>
  <c r="B350" i="18" s="1"/>
  <c r="A303" i="18"/>
  <c r="B303" i="18" s="1"/>
  <c r="A295" i="18"/>
  <c r="B295" i="18" s="1"/>
  <c r="A273" i="18"/>
  <c r="B273" i="18" s="1"/>
  <c r="A265" i="18"/>
  <c r="B265" i="18" s="1"/>
  <c r="A235" i="18"/>
  <c r="B235" i="18" s="1"/>
  <c r="A227" i="18"/>
  <c r="B227" i="18" s="1"/>
  <c r="A205" i="18"/>
  <c r="B205" i="18" s="1"/>
  <c r="A82" i="18"/>
  <c r="B82" i="18" s="1"/>
  <c r="A69" i="18"/>
  <c r="A67" i="18"/>
  <c r="B67" i="18" s="1"/>
  <c r="A66" i="18"/>
  <c r="A60" i="18"/>
  <c r="A57" i="18"/>
  <c r="B57" i="18" s="1"/>
  <c r="A54" i="18"/>
  <c r="B54" i="18" s="1"/>
  <c r="A51" i="18"/>
  <c r="B51" i="18" s="1"/>
  <c r="A48" i="18"/>
  <c r="A45" i="18"/>
  <c r="B45" i="18" s="1"/>
  <c r="A38" i="18"/>
  <c r="B38" i="18" s="1"/>
  <c r="A1413" i="18"/>
  <c r="B1413" i="18" s="1"/>
  <c r="A1071" i="18"/>
  <c r="B1071" i="18" s="1"/>
  <c r="A974" i="18"/>
  <c r="B974" i="18" s="1"/>
  <c r="A895" i="18"/>
  <c r="B895" i="18" s="1"/>
  <c r="A753" i="18"/>
  <c r="B753" i="18" s="1"/>
  <c r="A727" i="18"/>
  <c r="B727" i="18" s="1"/>
  <c r="A660" i="18"/>
  <c r="B660" i="18" s="1"/>
  <c r="A507" i="18"/>
  <c r="B507" i="18" s="1"/>
  <c r="A473" i="18"/>
  <c r="B473" i="18" s="1"/>
  <c r="A435" i="18"/>
  <c r="B435" i="18" s="1"/>
  <c r="A413" i="18"/>
  <c r="B413" i="18" s="1"/>
  <c r="A401" i="18"/>
  <c r="B401" i="18" s="1"/>
  <c r="A325" i="18"/>
  <c r="B325" i="18" s="1"/>
  <c r="A317" i="18"/>
  <c r="B317" i="18" s="1"/>
  <c r="A279" i="18"/>
  <c r="B279" i="18" s="1"/>
  <c r="A257" i="18"/>
  <c r="B257" i="18" s="1"/>
  <c r="A249" i="18"/>
  <c r="B249" i="18" s="1"/>
  <c r="A190" i="18"/>
  <c r="B190" i="18" s="1"/>
  <c r="A182" i="18"/>
  <c r="B182" i="18" s="1"/>
  <c r="A139" i="18"/>
  <c r="A126" i="18"/>
  <c r="B126" i="18" s="1"/>
  <c r="A113" i="18"/>
  <c r="A107" i="18"/>
  <c r="B107" i="18" s="1"/>
  <c r="A94" i="18"/>
  <c r="B94" i="18" s="1"/>
  <c r="A87" i="18"/>
  <c r="B87" i="18" s="1"/>
  <c r="A75" i="18"/>
  <c r="A65" i="18"/>
  <c r="A1647" i="18"/>
  <c r="B1647" i="18" s="1"/>
  <c r="A1126" i="18"/>
  <c r="B1126" i="18" s="1"/>
  <c r="A930" i="18"/>
  <c r="B930" i="18" s="1"/>
  <c r="A859" i="18"/>
  <c r="B859" i="18" s="1"/>
  <c r="A801" i="18"/>
  <c r="B801" i="18" s="1"/>
  <c r="A748" i="18"/>
  <c r="B748" i="18" s="1"/>
  <c r="A724" i="18"/>
  <c r="B724" i="18" s="1"/>
  <c r="A639" i="18"/>
  <c r="B639" i="18" s="1"/>
  <c r="A577" i="18"/>
  <c r="B577" i="18" s="1"/>
  <c r="A565" i="18"/>
  <c r="B565" i="18" s="1"/>
  <c r="A459" i="18"/>
  <c r="B459" i="18" s="1"/>
  <c r="A425" i="18"/>
  <c r="B425" i="18" s="1"/>
  <c r="A389" i="18"/>
  <c r="B389" i="18" s="1"/>
  <c r="A379" i="18"/>
  <c r="B379" i="18" s="1"/>
  <c r="A369" i="18"/>
  <c r="B369" i="18" s="1"/>
  <c r="A358" i="18"/>
  <c r="B358" i="18" s="1"/>
  <c r="A339" i="18"/>
  <c r="B339" i="18" s="1"/>
  <c r="A331" i="18"/>
  <c r="B331" i="18" s="1"/>
  <c r="A323" i="18"/>
  <c r="B323" i="18" s="1"/>
  <c r="A301" i="18"/>
  <c r="B301" i="18" s="1"/>
  <c r="A242" i="18"/>
  <c r="B242" i="18" s="1"/>
  <c r="A234" i="18"/>
  <c r="B234" i="18" s="1"/>
  <c r="A174" i="18"/>
  <c r="B174" i="18" s="1"/>
  <c r="A166" i="18"/>
  <c r="B166" i="18" s="1"/>
  <c r="A146" i="18"/>
  <c r="B146" i="18" s="1"/>
  <c r="A133" i="18"/>
  <c r="A64" i="18"/>
  <c r="B64" i="18" s="1"/>
  <c r="A28" i="18"/>
  <c r="B28" i="18" s="1"/>
  <c r="A16" i="18"/>
  <c r="A1600" i="18"/>
  <c r="B1600" i="18" s="1"/>
  <c r="A1365" i="18"/>
  <c r="B1365" i="18" s="1"/>
  <c r="A857" i="18"/>
  <c r="B857" i="18" s="1"/>
  <c r="A799" i="18"/>
  <c r="B799" i="18" s="1"/>
  <c r="A747" i="18"/>
  <c r="B747" i="18" s="1"/>
  <c r="A677" i="18"/>
  <c r="B677" i="18" s="1"/>
  <c r="A636" i="18"/>
  <c r="B636" i="18" s="1"/>
  <c r="A563" i="18"/>
  <c r="B563" i="18" s="1"/>
  <c r="A551" i="18"/>
  <c r="B551" i="18" s="1"/>
  <c r="A529" i="18"/>
  <c r="B529" i="18" s="1"/>
  <c r="A517" i="18"/>
  <c r="B517" i="18" s="1"/>
  <c r="A411" i="18"/>
  <c r="B411" i="18" s="1"/>
  <c r="A286" i="18"/>
  <c r="B286" i="18" s="1"/>
  <c r="A278" i="18"/>
  <c r="B278" i="18" s="1"/>
  <c r="A218" i="18"/>
  <c r="B218" i="18" s="1"/>
  <c r="A159" i="18"/>
  <c r="B159" i="18" s="1"/>
  <c r="A131" i="18"/>
  <c r="B131" i="18" s="1"/>
  <c r="A118" i="18"/>
  <c r="A105" i="18"/>
  <c r="B105" i="18" s="1"/>
  <c r="A99" i="18"/>
  <c r="B99" i="18" s="1"/>
  <c r="A63" i="18"/>
  <c r="B63" i="18" s="1"/>
  <c r="A44" i="18"/>
  <c r="A40" i="18"/>
  <c r="A35" i="18"/>
  <c r="A23" i="18"/>
  <c r="A919" i="18"/>
  <c r="B919" i="18" s="1"/>
  <c r="A885" i="18"/>
  <c r="B885" i="18" s="1"/>
  <c r="A769" i="18"/>
  <c r="B769" i="18" s="1"/>
  <c r="A745" i="18"/>
  <c r="B745" i="18" s="1"/>
  <c r="A695" i="18"/>
  <c r="B695" i="18" s="1"/>
  <c r="A655" i="18"/>
  <c r="B655" i="18" s="1"/>
  <c r="A619" i="18"/>
  <c r="B619" i="18" s="1"/>
  <c r="A575" i="18"/>
  <c r="B575" i="18" s="1"/>
  <c r="A515" i="18"/>
  <c r="B515" i="18" s="1"/>
  <c r="A503" i="18"/>
  <c r="B503" i="18" s="1"/>
  <c r="A481" i="18"/>
  <c r="B481" i="18" s="1"/>
  <c r="A469" i="18"/>
  <c r="B469" i="18" s="1"/>
  <c r="A387" i="18"/>
  <c r="B387" i="18" s="1"/>
  <c r="A377" i="18"/>
  <c r="B377" i="18" s="1"/>
  <c r="A367" i="18"/>
  <c r="B367" i="18" s="1"/>
  <c r="A357" i="18"/>
  <c r="B357" i="18" s="1"/>
  <c r="A346" i="18"/>
  <c r="B346" i="18" s="1"/>
  <c r="A330" i="18"/>
  <c r="B330" i="18" s="1"/>
  <c r="A270" i="18"/>
  <c r="B270" i="18" s="1"/>
  <c r="A262" i="18"/>
  <c r="B262" i="18" s="1"/>
  <c r="A203" i="18"/>
  <c r="B203" i="18" s="1"/>
  <c r="A195" i="18"/>
  <c r="B195" i="18" s="1"/>
  <c r="A181" i="18"/>
  <c r="B181" i="18" s="1"/>
  <c r="A1170" i="18"/>
  <c r="B1170" i="18" s="1"/>
  <c r="A1114" i="18"/>
  <c r="B1114" i="18" s="1"/>
  <c r="A915" i="18"/>
  <c r="B915" i="18" s="1"/>
  <c r="A847" i="18"/>
  <c r="B847" i="18" s="1"/>
  <c r="A823" i="18"/>
  <c r="B823" i="18" s="1"/>
  <c r="A765" i="18"/>
  <c r="B765" i="18" s="1"/>
  <c r="A672" i="18"/>
  <c r="B672" i="18" s="1"/>
  <c r="A635" i="18"/>
  <c r="B635" i="18" s="1"/>
  <c r="A597" i="18"/>
  <c r="B597" i="18" s="1"/>
  <c r="A525" i="18"/>
  <c r="B525" i="18" s="1"/>
  <c r="A479" i="18"/>
  <c r="B479" i="18" s="1"/>
  <c r="A419" i="18"/>
  <c r="B419" i="18" s="1"/>
  <c r="A407" i="18"/>
  <c r="B407" i="18" s="1"/>
  <c r="A386" i="18"/>
  <c r="B386" i="18" s="1"/>
  <c r="A375" i="18"/>
  <c r="B375" i="18" s="1"/>
  <c r="A365" i="18"/>
  <c r="B365" i="18" s="1"/>
  <c r="A355" i="18"/>
  <c r="B355" i="18" s="1"/>
  <c r="A345" i="18"/>
  <c r="B345" i="18" s="1"/>
  <c r="A299" i="18"/>
  <c r="B299" i="18" s="1"/>
  <c r="A291" i="18"/>
  <c r="B291" i="18" s="1"/>
  <c r="A277" i="18"/>
  <c r="B277" i="18" s="1"/>
  <c r="A269" i="18"/>
  <c r="B269" i="18" s="1"/>
  <c r="A231" i="18"/>
  <c r="B231" i="18" s="1"/>
  <c r="A209" i="18"/>
  <c r="B209" i="18" s="1"/>
  <c r="A201" i="18"/>
  <c r="B201" i="18" s="1"/>
  <c r="A1338" i="18"/>
  <c r="B1338" i="18" s="1"/>
  <c r="A1238" i="18"/>
  <c r="B1238" i="18" s="1"/>
  <c r="A1102" i="18"/>
  <c r="B1102" i="18" s="1"/>
  <c r="A911" i="18"/>
  <c r="B911" i="18" s="1"/>
  <c r="A693" i="18"/>
  <c r="B693" i="18" s="1"/>
  <c r="A669" i="18"/>
  <c r="B669" i="18" s="1"/>
  <c r="A612" i="18"/>
  <c r="B612" i="18" s="1"/>
  <c r="A583" i="18"/>
  <c r="B583" i="18" s="1"/>
  <c r="A571" i="18"/>
  <c r="B571" i="18" s="1"/>
  <c r="A549" i="18"/>
  <c r="B549" i="18" s="1"/>
  <c r="A477" i="18"/>
  <c r="B477" i="18" s="1"/>
  <c r="A431" i="18"/>
  <c r="B431" i="18" s="1"/>
  <c r="A321" i="18"/>
  <c r="B321" i="18" s="1"/>
  <c r="A313" i="18"/>
  <c r="B313" i="18" s="1"/>
  <c r="A283" i="18"/>
  <c r="B283" i="18" s="1"/>
  <c r="A275" i="18"/>
  <c r="B275" i="18" s="1"/>
  <c r="A253" i="18"/>
  <c r="B253" i="18" s="1"/>
  <c r="A194" i="18"/>
  <c r="B194" i="18" s="1"/>
  <c r="A186" i="18"/>
  <c r="B186" i="18" s="1"/>
  <c r="A74" i="18"/>
  <c r="B74" i="18" s="1"/>
  <c r="AH64" i="18"/>
  <c r="A5" i="18"/>
  <c r="B5" i="18" s="1"/>
  <c r="C5" i="18" s="1"/>
  <c r="D5" i="18" s="1"/>
  <c r="A13" i="18"/>
  <c r="A18" i="18"/>
  <c r="A29" i="18"/>
  <c r="V44" i="18"/>
  <c r="AM44" i="18"/>
  <c r="Q45" i="18"/>
  <c r="AH45" i="18"/>
  <c r="AB46" i="18"/>
  <c r="S48" i="18"/>
  <c r="AJ48" i="18"/>
  <c r="N49" i="18"/>
  <c r="AE49" i="18"/>
  <c r="J50" i="18"/>
  <c r="AB50" i="18"/>
  <c r="AN51" i="18"/>
  <c r="AD51" i="18"/>
  <c r="Z52" i="18"/>
  <c r="AQ52" i="18"/>
  <c r="W53" i="18"/>
  <c r="AQ54" i="18"/>
  <c r="AP55" i="18"/>
  <c r="V56" i="18"/>
  <c r="AN56" i="18"/>
  <c r="AP57" i="18"/>
  <c r="S58" i="18"/>
  <c r="AN58" i="18"/>
  <c r="U59" i="18"/>
  <c r="AM59" i="18"/>
  <c r="S60" i="18"/>
  <c r="AO60" i="18"/>
  <c r="R61" i="18"/>
  <c r="AM61" i="18"/>
  <c r="Q62" i="18"/>
  <c r="AO62" i="18"/>
  <c r="V63" i="18"/>
  <c r="AP63" i="18"/>
  <c r="Y64" i="18"/>
  <c r="M66" i="18"/>
  <c r="AI66" i="18"/>
  <c r="S67" i="18"/>
  <c r="AM67" i="18"/>
  <c r="X68" i="18"/>
  <c r="S70" i="18"/>
  <c r="AK71" i="18"/>
  <c r="AO73" i="18"/>
  <c r="AC73" i="18"/>
  <c r="Q73" i="18"/>
  <c r="AM73" i="18"/>
  <c r="AA73" i="18"/>
  <c r="O73" i="18"/>
  <c r="AL73" i="18"/>
  <c r="Z73" i="18"/>
  <c r="N73" i="18"/>
  <c r="AJ73" i="18"/>
  <c r="U73" i="18"/>
  <c r="AI73" i="18"/>
  <c r="T73" i="18"/>
  <c r="AH73" i="18"/>
  <c r="S73" i="18"/>
  <c r="AG73" i="18"/>
  <c r="R73" i="18"/>
  <c r="AB73" i="18"/>
  <c r="K73" i="18"/>
  <c r="AK73" i="18"/>
  <c r="A109" i="18"/>
  <c r="A143" i="18"/>
  <c r="B143" i="18" s="1"/>
  <c r="A155" i="18"/>
  <c r="B155" i="18" s="1"/>
  <c r="A183" i="18"/>
  <c r="B183" i="18" s="1"/>
  <c r="A217" i="18"/>
  <c r="B217" i="18" s="1"/>
  <c r="A290" i="18"/>
  <c r="B290" i="18" s="1"/>
  <c r="A326" i="18"/>
  <c r="B326" i="18" s="1"/>
  <c r="A421" i="18"/>
  <c r="B421" i="18" s="1"/>
  <c r="A509" i="18"/>
  <c r="B509" i="18" s="1"/>
  <c r="A684" i="18"/>
  <c r="B684" i="18" s="1"/>
  <c r="A797" i="18"/>
  <c r="B797" i="18" s="1"/>
  <c r="A1526" i="18"/>
  <c r="B1526" i="18" s="1"/>
  <c r="U45" i="18"/>
  <c r="AG45" i="18"/>
  <c r="U48" i="18"/>
  <c r="AG48" i="18"/>
  <c r="U51" i="18"/>
  <c r="AG51" i="18"/>
  <c r="U54" i="18"/>
  <c r="AG54" i="18"/>
  <c r="U57" i="18"/>
  <c r="AG57" i="18"/>
  <c r="U60" i="18"/>
  <c r="AG60" i="18"/>
  <c r="W67" i="18"/>
  <c r="AI72" i="18"/>
  <c r="T74" i="18"/>
  <c r="M45" i="18"/>
  <c r="Y45" i="18"/>
  <c r="AK45" i="18"/>
  <c r="U46" i="18"/>
  <c r="AG46" i="18"/>
  <c r="M48" i="18"/>
  <c r="Y48" i="18"/>
  <c r="AK48" i="18"/>
  <c r="U49" i="18"/>
  <c r="AG49" i="18"/>
  <c r="M51" i="18"/>
  <c r="Y51" i="18"/>
  <c r="AK51" i="18"/>
  <c r="U52" i="18"/>
  <c r="AG52" i="18"/>
  <c r="M54" i="18"/>
  <c r="Y54" i="18"/>
  <c r="AK54" i="18"/>
  <c r="U55" i="18"/>
  <c r="AG55" i="18"/>
  <c r="M57" i="18"/>
  <c r="Y57" i="18"/>
  <c r="AK57" i="18"/>
  <c r="U58" i="18"/>
  <c r="AG58" i="18"/>
  <c r="M60" i="18"/>
  <c r="Y60" i="18"/>
  <c r="AK60" i="18"/>
  <c r="U61" i="18"/>
  <c r="AG61" i="18"/>
  <c r="V70" i="18"/>
  <c r="AN70" i="18"/>
  <c r="AF72" i="18"/>
  <c r="T72" i="18"/>
  <c r="AP72" i="18"/>
  <c r="AD72" i="18"/>
  <c r="R72" i="18"/>
  <c r="AO72" i="18"/>
  <c r="AC72" i="18"/>
  <c r="Q72" i="18"/>
  <c r="X72" i="18"/>
  <c r="AM72" i="18"/>
  <c r="AL74" i="18"/>
  <c r="Z74" i="18"/>
  <c r="N74" i="18"/>
  <c r="AJ74" i="18"/>
  <c r="X74" i="18"/>
  <c r="L74" i="18"/>
  <c r="AI74" i="18"/>
  <c r="W74" i="18"/>
  <c r="K74" i="18"/>
  <c r="AA74" i="18"/>
  <c r="AP74" i="18"/>
  <c r="N45" i="18"/>
  <c r="Z45" i="18"/>
  <c r="AL45" i="18"/>
  <c r="J46" i="18"/>
  <c r="V46" i="18"/>
  <c r="N48" i="18"/>
  <c r="Z48" i="18"/>
  <c r="AL48" i="18"/>
  <c r="J49" i="18"/>
  <c r="V49" i="18"/>
  <c r="N51" i="18"/>
  <c r="Z51" i="18"/>
  <c r="AL51" i="18"/>
  <c r="J52" i="18"/>
  <c r="V52" i="18"/>
  <c r="N54" i="18"/>
  <c r="Z54" i="18"/>
  <c r="AL54" i="18"/>
  <c r="J55" i="18"/>
  <c r="V55" i="18"/>
  <c r="N57" i="18"/>
  <c r="Z57" i="18"/>
  <c r="AL57" i="18"/>
  <c r="J58" i="18"/>
  <c r="V58" i="18"/>
  <c r="N60" i="18"/>
  <c r="Z60" i="18"/>
  <c r="AL60" i="18"/>
  <c r="J61" i="18"/>
  <c r="V61" i="18"/>
  <c r="Y70" i="18"/>
  <c r="J72" i="18"/>
  <c r="Y72" i="18"/>
  <c r="AN72" i="18"/>
  <c r="J74" i="18"/>
  <c r="AB74" i="18"/>
  <c r="AQ74" i="18"/>
  <c r="O54" i="18"/>
  <c r="AA54" i="18"/>
  <c r="AM54" i="18"/>
  <c r="K55" i="18"/>
  <c r="W55" i="18"/>
  <c r="AI55" i="18"/>
  <c r="O57" i="18"/>
  <c r="AA57" i="18"/>
  <c r="AM57" i="18"/>
  <c r="K58" i="18"/>
  <c r="W58" i="18"/>
  <c r="AI58" i="18"/>
  <c r="O60" i="18"/>
  <c r="AA60" i="18"/>
  <c r="AM60" i="18"/>
  <c r="K61" i="18"/>
  <c r="W61" i="18"/>
  <c r="AI61" i="18"/>
  <c r="AL70" i="18"/>
  <c r="Z70" i="18"/>
  <c r="N70" i="18"/>
  <c r="AJ70" i="18"/>
  <c r="X70" i="18"/>
  <c r="L70" i="18"/>
  <c r="AI70" i="18"/>
  <c r="W70" i="18"/>
  <c r="K70" i="18"/>
  <c r="AA70" i="18"/>
  <c r="AP70" i="18"/>
  <c r="K72" i="18"/>
  <c r="P45" i="18"/>
  <c r="AB45" i="18"/>
  <c r="P48" i="18"/>
  <c r="AB48" i="18"/>
  <c r="P51" i="18"/>
  <c r="AB51" i="18"/>
  <c r="P54" i="18"/>
  <c r="AB54" i="18"/>
  <c r="P57" i="18"/>
  <c r="AB57" i="18"/>
  <c r="P60" i="18"/>
  <c r="AB60" i="18"/>
  <c r="J70" i="18"/>
  <c r="AB70" i="18"/>
  <c r="AQ70" i="18"/>
  <c r="L72" i="18"/>
  <c r="AA72" i="18"/>
  <c r="O74" i="18"/>
  <c r="AD74" i="18"/>
  <c r="U67" i="18"/>
  <c r="U71" i="18"/>
  <c r="AG8" i="7"/>
  <c r="AG6" i="7"/>
  <c r="D7" i="7"/>
  <c r="E7" i="7" s="1"/>
  <c r="AS194" i="7"/>
  <c r="AS24" i="7" s="1"/>
  <c r="AN191" i="7"/>
  <c r="AN21" i="7" s="1"/>
  <c r="AM204" i="7"/>
  <c r="AM34" i="7" s="1"/>
  <c r="AU198" i="7"/>
  <c r="AU28" i="7" s="1"/>
  <c r="AL198" i="7"/>
  <c r="AL28" i="7" s="1"/>
  <c r="AU199" i="7"/>
  <c r="AU29" i="7" s="1"/>
  <c r="AR195" i="7"/>
  <c r="AR25" i="7" s="1"/>
  <c r="AU205" i="7"/>
  <c r="AU35" i="7" s="1"/>
  <c r="AT191" i="7"/>
  <c r="AT21" i="7" s="1"/>
  <c r="AS202" i="7"/>
  <c r="AS32" i="7" s="1"/>
  <c r="AU197" i="7"/>
  <c r="AU27" i="7" s="1"/>
  <c r="AU191" i="7"/>
  <c r="AU21" i="7" s="1"/>
  <c r="AO197" i="7"/>
  <c r="AO27" i="7" s="1"/>
  <c r="AO194" i="7"/>
  <c r="AO24" i="7" s="1"/>
  <c r="AN198" i="7"/>
  <c r="AN28" i="7" s="1"/>
  <c r="AT194" i="7"/>
  <c r="AT24" i="7" s="1"/>
  <c r="AT198" i="7"/>
  <c r="AT28" i="7" s="1"/>
  <c r="AU194" i="7"/>
  <c r="AU24" i="7" s="1"/>
  <c r="AP191" i="7"/>
  <c r="AP21" i="7" s="1"/>
  <c r="AM195" i="7"/>
  <c r="AM25" i="7" s="1"/>
  <c r="AN197" i="7"/>
  <c r="AN27" i="7" s="1"/>
  <c r="AT200" i="7"/>
  <c r="AT30" i="7" s="1"/>
  <c r="AU204" i="7"/>
  <c r="AU34" i="7" s="1"/>
  <c r="AO191" i="7"/>
  <c r="AO21" i="7" s="1"/>
  <c r="AP197" i="7"/>
  <c r="AP27" i="7" s="1"/>
  <c r="AR201" i="7"/>
  <c r="AR31" i="7" s="1"/>
  <c r="AM197" i="7"/>
  <c r="AM27" i="7" s="1"/>
  <c r="AP202" i="7"/>
  <c r="AP32" i="7" s="1"/>
  <c r="AO205" i="7"/>
  <c r="AO35" i="7" s="1"/>
  <c r="AU200" i="7"/>
  <c r="AU30" i="7" s="1"/>
  <c r="AM205" i="7"/>
  <c r="AM35" i="7" s="1"/>
  <c r="AP205" i="7"/>
  <c r="AP35" i="7" s="1"/>
  <c r="AQ205" i="7"/>
  <c r="AQ35" i="7" s="1"/>
  <c r="AN195" i="7"/>
  <c r="AN25" i="7" s="1"/>
  <c r="AR205" i="7"/>
  <c r="AR35" i="7" s="1"/>
  <c r="AU192" i="7"/>
  <c r="AU22" i="7" s="1"/>
  <c r="AP195" i="7"/>
  <c r="AP25" i="7" s="1"/>
  <c r="AM201" i="7"/>
  <c r="AM31" i="7" s="1"/>
  <c r="AS196" i="7"/>
  <c r="AS26" i="7" s="1"/>
  <c r="AS195" i="7"/>
  <c r="AS25" i="7" s="1"/>
  <c r="AM198" i="7"/>
  <c r="AM28" i="7" s="1"/>
  <c r="AN201" i="7"/>
  <c r="AN31" i="7" s="1"/>
  <c r="AT205" i="7"/>
  <c r="AT35" i="7" s="1"/>
  <c r="AT193" i="7"/>
  <c r="AT23" i="7" s="1"/>
  <c r="AT195" i="7"/>
  <c r="AT25" i="7" s="1"/>
  <c r="AP201" i="7"/>
  <c r="AP31" i="7" s="1"/>
  <c r="AU193" i="7"/>
  <c r="AU23" i="7" s="1"/>
  <c r="AU195" i="7"/>
  <c r="AU25" i="7" s="1"/>
  <c r="AO198" i="7"/>
  <c r="AO28" i="7" s="1"/>
  <c r="AS201" i="7"/>
  <c r="AS31" i="7" s="1"/>
  <c r="AT201" i="7"/>
  <c r="AT31" i="7" s="1"/>
  <c r="AM191" i="7"/>
  <c r="AM21" i="7" s="1"/>
  <c r="AN194" i="7"/>
  <c r="AN24" i="7" s="1"/>
  <c r="AP196" i="7"/>
  <c r="AP26" i="7" s="1"/>
  <c r="AU201" i="7"/>
  <c r="AU31" i="7" s="1"/>
  <c r="AL192" i="7"/>
  <c r="AL22" i="7" s="1"/>
  <c r="AR196" i="7"/>
  <c r="AR26" i="7" s="1"/>
  <c r="AL199" i="7"/>
  <c r="AL29" i="7" s="1"/>
  <c r="AR202" i="7"/>
  <c r="AR32" i="7" s="1"/>
  <c r="AQ197" i="7"/>
  <c r="AQ27" i="7" s="1"/>
  <c r="AQ203" i="7"/>
  <c r="AQ33" i="7" s="1"/>
  <c r="AQ191" i="7"/>
  <c r="AQ21" i="7" s="1"/>
  <c r="AN192" i="7"/>
  <c r="AN22" i="7" s="1"/>
  <c r="AL193" i="7"/>
  <c r="AL23" i="7" s="1"/>
  <c r="AT196" i="7"/>
  <c r="AT26" i="7" s="1"/>
  <c r="AR197" i="7"/>
  <c r="AR27" i="7" s="1"/>
  <c r="AP198" i="7"/>
  <c r="AP28" i="7" s="1"/>
  <c r="AN199" i="7"/>
  <c r="AN29" i="7" s="1"/>
  <c r="AL200" i="7"/>
  <c r="AL30" i="7" s="1"/>
  <c r="AT202" i="7"/>
  <c r="AT32" i="7" s="1"/>
  <c r="AL203" i="7"/>
  <c r="AL33" i="7" s="1"/>
  <c r="AR191" i="7"/>
  <c r="AR21" i="7" s="1"/>
  <c r="AO192" i="7"/>
  <c r="AO22" i="7" s="1"/>
  <c r="AM193" i="7"/>
  <c r="AM23" i="7" s="1"/>
  <c r="AL194" i="7"/>
  <c r="AL24" i="7" s="1"/>
  <c r="AU196" i="7"/>
  <c r="AU26" i="7" s="1"/>
  <c r="AS197" i="7"/>
  <c r="AS27" i="7" s="1"/>
  <c r="AQ198" i="7"/>
  <c r="AQ28" i="7" s="1"/>
  <c r="AO199" i="7"/>
  <c r="AO29" i="7" s="1"/>
  <c r="AM200" i="7"/>
  <c r="AM30" i="7" s="1"/>
  <c r="AU202" i="7"/>
  <c r="AU32" i="7" s="1"/>
  <c r="AM203" i="7"/>
  <c r="AM33" i="7" s="1"/>
  <c r="AT204" i="7"/>
  <c r="AT34" i="7" s="1"/>
  <c r="AN204" i="7"/>
  <c r="AN34" i="7" s="1"/>
  <c r="AS205" i="7"/>
  <c r="AS35" i="7" s="1"/>
  <c r="AS191" i="7"/>
  <c r="AS21" i="7" s="1"/>
  <c r="AP192" i="7"/>
  <c r="AP22" i="7" s="1"/>
  <c r="AN193" i="7"/>
  <c r="AN23" i="7" s="1"/>
  <c r="AM194" i="7"/>
  <c r="AM24" i="7" s="1"/>
  <c r="AL195" i="7"/>
  <c r="AL25" i="7" s="1"/>
  <c r="AT197" i="7"/>
  <c r="AT27" i="7" s="1"/>
  <c r="AR198" i="7"/>
  <c r="AR28" i="7" s="1"/>
  <c r="AP199" i="7"/>
  <c r="AP29" i="7" s="1"/>
  <c r="AN200" i="7"/>
  <c r="AN30" i="7" s="1"/>
  <c r="AL201" i="7"/>
  <c r="AL31" i="7" s="1"/>
  <c r="AN203" i="7"/>
  <c r="AN33" i="7" s="1"/>
  <c r="AL204" i="7"/>
  <c r="AL34" i="7" s="1"/>
  <c r="AL205" i="7"/>
  <c r="AL35" i="7" s="1"/>
  <c r="AQ192" i="7"/>
  <c r="AQ22" i="7" s="1"/>
  <c r="AO193" i="7"/>
  <c r="AO23" i="7" s="1"/>
  <c r="AS198" i="7"/>
  <c r="AS28" i="7" s="1"/>
  <c r="AQ199" i="7"/>
  <c r="AQ29" i="7" s="1"/>
  <c r="AO200" i="7"/>
  <c r="AO30" i="7" s="1"/>
  <c r="AO203" i="7"/>
  <c r="AO33" i="7" s="1"/>
  <c r="AR192" i="7"/>
  <c r="AR22" i="7" s="1"/>
  <c r="AP193" i="7"/>
  <c r="AP23" i="7" s="1"/>
  <c r="AL196" i="7"/>
  <c r="AL26" i="7" s="1"/>
  <c r="AR199" i="7"/>
  <c r="AR29" i="7" s="1"/>
  <c r="AP200" i="7"/>
  <c r="AP30" i="7" s="1"/>
  <c r="AL202" i="7"/>
  <c r="AL32" i="7" s="1"/>
  <c r="AP203" i="7"/>
  <c r="AP33" i="7" s="1"/>
  <c r="AO204" i="7"/>
  <c r="AO34" i="7" s="1"/>
  <c r="AN205" i="7"/>
  <c r="AN35" i="7" s="1"/>
  <c r="AS192" i="7"/>
  <c r="AS22" i="7" s="1"/>
  <c r="AQ193" i="7"/>
  <c r="AQ23" i="7" s="1"/>
  <c r="AP194" i="7"/>
  <c r="AP24" i="7" s="1"/>
  <c r="AO195" i="7"/>
  <c r="AO25" i="7" s="1"/>
  <c r="AM196" i="7"/>
  <c r="AM26" i="7" s="1"/>
  <c r="AS199" i="7"/>
  <c r="AS29" i="7" s="1"/>
  <c r="AQ200" i="7"/>
  <c r="AQ30" i="7" s="1"/>
  <c r="AO201" i="7"/>
  <c r="AO31" i="7" s="1"/>
  <c r="AM202" i="7"/>
  <c r="AM32" i="7" s="1"/>
  <c r="AR203" i="7"/>
  <c r="AR33" i="7" s="1"/>
  <c r="AP204" i="7"/>
  <c r="AP34" i="7" s="1"/>
  <c r="AM192" i="7"/>
  <c r="AM22" i="7" s="1"/>
  <c r="AM199" i="7"/>
  <c r="AM29" i="7" s="1"/>
  <c r="AT192" i="7"/>
  <c r="AT22" i="7" s="1"/>
  <c r="AR193" i="7"/>
  <c r="AR23" i="7" s="1"/>
  <c r="AQ194" i="7"/>
  <c r="AQ24" i="7" s="1"/>
  <c r="AN196" i="7"/>
  <c r="AN26" i="7" s="1"/>
  <c r="AL197" i="7"/>
  <c r="AL27" i="7" s="1"/>
  <c r="AT199" i="7"/>
  <c r="AT29" i="7" s="1"/>
  <c r="AR200" i="7"/>
  <c r="AR30" i="7" s="1"/>
  <c r="AN202" i="7"/>
  <c r="AN32" i="7" s="1"/>
  <c r="AS203" i="7"/>
  <c r="AS33" i="7" s="1"/>
  <c r="AQ204" i="7"/>
  <c r="AQ34" i="7" s="1"/>
  <c r="AQ202" i="7"/>
  <c r="AQ32" i="7" s="1"/>
  <c r="AL191" i="7"/>
  <c r="AL21" i="7" s="1"/>
  <c r="AS193" i="7"/>
  <c r="AS23" i="7" s="1"/>
  <c r="AR194" i="7"/>
  <c r="AR24" i="7" s="1"/>
  <c r="AQ195" i="7"/>
  <c r="AQ25" i="7" s="1"/>
  <c r="AO196" i="7"/>
  <c r="AO26" i="7" s="1"/>
  <c r="AS200" i="7"/>
  <c r="AS30" i="7" s="1"/>
  <c r="AQ201" i="7"/>
  <c r="AQ31" i="7" s="1"/>
  <c r="AO202" i="7"/>
  <c r="AO32" i="7" s="1"/>
  <c r="AT203" i="7"/>
  <c r="AT33" i="7" s="1"/>
  <c r="AR204" i="7"/>
  <c r="AR34" i="7" s="1"/>
  <c r="AQ196" i="7"/>
  <c r="AQ26" i="7" s="1"/>
  <c r="AU203" i="7"/>
  <c r="AU33" i="7" s="1"/>
  <c r="AS204" i="7"/>
  <c r="AS34" i="7" s="1"/>
  <c r="Q20" i="11" l="1"/>
  <c r="Q24" i="11"/>
  <c r="Q28" i="11" s="1"/>
  <c r="R14" i="11"/>
  <c r="W6" i="11"/>
  <c r="V6" i="11"/>
  <c r="U6" i="11"/>
  <c r="Y6" i="11"/>
  <c r="T6" i="11"/>
  <c r="S6" i="11"/>
  <c r="Z6" i="11"/>
  <c r="X6" i="11"/>
  <c r="R7" i="11"/>
  <c r="R8" i="11" s="1"/>
  <c r="R9" i="11"/>
  <c r="CI3" i="11"/>
  <c r="AL55" i="11"/>
  <c r="AK5" i="11"/>
  <c r="U5" i="11"/>
  <c r="T5" i="11"/>
  <c r="S5" i="11"/>
  <c r="Y5" i="11"/>
  <c r="Z5" i="11"/>
  <c r="X5" i="11"/>
  <c r="W5" i="11"/>
  <c r="V5" i="11"/>
  <c r="F32" i="10"/>
  <c r="G32" i="10" s="1"/>
  <c r="H32" i="10" s="1"/>
  <c r="I32" i="10" s="1"/>
  <c r="J32" i="10" s="1"/>
  <c r="AY32" i="10"/>
  <c r="AF30" i="10"/>
  <c r="AF13" i="10"/>
  <c r="D33" i="10"/>
  <c r="BR47" i="10"/>
  <c r="S40" i="10"/>
  <c r="BR44" i="10"/>
  <c r="S37" i="10"/>
  <c r="E25" i="10"/>
  <c r="BP44" i="10"/>
  <c r="AF27" i="10"/>
  <c r="AF10" i="10"/>
  <c r="BR46" i="10"/>
  <c r="BQ44" i="10"/>
  <c r="AZ32" i="10"/>
  <c r="AZ41" i="10"/>
  <c r="BA23" i="10"/>
  <c r="AT10" i="10"/>
  <c r="AC11" i="10"/>
  <c r="AT11" i="10" s="1"/>
  <c r="AX33" i="10"/>
  <c r="E33" i="10"/>
  <c r="BP46" i="10"/>
  <c r="BQ45" i="10"/>
  <c r="AF25" i="10"/>
  <c r="AF8" i="10"/>
  <c r="BQ47" i="10"/>
  <c r="AD19" i="10"/>
  <c r="BR24" i="10" s="1"/>
  <c r="AF21" i="10"/>
  <c r="AF4" i="10"/>
  <c r="BC24" i="10"/>
  <c r="BQ46" i="10"/>
  <c r="BP45" i="10"/>
  <c r="O11" i="10"/>
  <c r="R11" i="10"/>
  <c r="AI11" i="10" s="1"/>
  <c r="AH11" i="10"/>
  <c r="BD29" i="10"/>
  <c r="U15" i="10"/>
  <c r="AL15" i="10" s="1"/>
  <c r="AK15" i="10"/>
  <c r="U4" i="10"/>
  <c r="AL4" i="10" s="1"/>
  <c r="AK4" i="10"/>
  <c r="BP47" i="10"/>
  <c r="AT7" i="10"/>
  <c r="AC8" i="10"/>
  <c r="AT8" i="10" s="1"/>
  <c r="AF31" i="10"/>
  <c r="AF14" i="10"/>
  <c r="BB28" i="10"/>
  <c r="B109" i="18"/>
  <c r="B101" i="18"/>
  <c r="B160" i="18"/>
  <c r="B151" i="18"/>
  <c r="B129" i="18"/>
  <c r="B135" i="18"/>
  <c r="B157" i="18"/>
  <c r="B68" i="18"/>
  <c r="B117" i="18"/>
  <c r="B46" i="18"/>
  <c r="B90" i="18"/>
  <c r="B29" i="18"/>
  <c r="B113" i="18"/>
  <c r="B48" i="18"/>
  <c r="B127" i="18"/>
  <c r="B73" i="18"/>
  <c r="B120" i="18"/>
  <c r="B95" i="18"/>
  <c r="B83" i="18"/>
  <c r="B134" i="18"/>
  <c r="B53" i="18"/>
  <c r="B116" i="18"/>
  <c r="B106" i="18"/>
  <c r="B77" i="18"/>
  <c r="B124" i="18"/>
  <c r="B31" i="18"/>
  <c r="B55" i="18"/>
  <c r="B13" i="18"/>
  <c r="B35" i="18"/>
  <c r="B139" i="18"/>
  <c r="B162" i="18"/>
  <c r="B119" i="18"/>
  <c r="B128" i="18"/>
  <c r="B43" i="18"/>
  <c r="B141" i="18"/>
  <c r="B132" i="18"/>
  <c r="B61" i="18"/>
  <c r="B161" i="18"/>
  <c r="B49" i="18"/>
  <c r="B122" i="18"/>
  <c r="B164" i="18"/>
  <c r="B44" i="18"/>
  <c r="B60" i="18"/>
  <c r="B97" i="18"/>
  <c r="B89" i="18"/>
  <c r="B26" i="18"/>
  <c r="B153" i="18"/>
  <c r="B125" i="18"/>
  <c r="C125" i="18" s="1"/>
  <c r="C126" i="18" s="1"/>
  <c r="B41" i="18"/>
  <c r="B133" i="18"/>
  <c r="B66" i="18"/>
  <c r="B72" i="18"/>
  <c r="B110" i="18"/>
  <c r="B102" i="18"/>
  <c r="B92" i="18"/>
  <c r="B140" i="18"/>
  <c r="B147" i="18"/>
  <c r="B142" i="18"/>
  <c r="B59" i="18"/>
  <c r="B103" i="18"/>
  <c r="B62" i="18"/>
  <c r="B111" i="18"/>
  <c r="B121" i="18"/>
  <c r="B47" i="18"/>
  <c r="B79" i="18"/>
  <c r="B130" i="18"/>
  <c r="B52" i="18"/>
  <c r="B91" i="18"/>
  <c r="B88" i="18"/>
  <c r="B115" i="18"/>
  <c r="B144" i="18"/>
  <c r="B65" i="18"/>
  <c r="C65" i="18" s="1"/>
  <c r="B69" i="18"/>
  <c r="B145" i="18"/>
  <c r="B100" i="18"/>
  <c r="B148" i="18"/>
  <c r="B98" i="18"/>
  <c r="B56" i="18"/>
  <c r="B118" i="18"/>
  <c r="B75" i="18"/>
  <c r="B84" i="18"/>
  <c r="B158" i="18"/>
  <c r="B150" i="18"/>
  <c r="B104" i="18"/>
  <c r="B152" i="18"/>
  <c r="B86" i="18"/>
  <c r="B50" i="18"/>
  <c r="B78" i="18"/>
  <c r="B6" i="18"/>
  <c r="B18" i="18"/>
  <c r="B23" i="18"/>
  <c r="B9" i="18"/>
  <c r="B21" i="18"/>
  <c r="B16" i="18"/>
  <c r="C871" i="18"/>
  <c r="B10" i="18"/>
  <c r="B12" i="18"/>
  <c r="B14" i="18"/>
  <c r="C427" i="18"/>
  <c r="B427" i="18"/>
  <c r="D427" i="18" s="1"/>
  <c r="C593" i="18"/>
  <c r="B593" i="18"/>
  <c r="B7" i="18"/>
  <c r="B40" i="18"/>
  <c r="B37" i="18"/>
  <c r="B36" i="18"/>
  <c r="B32" i="18"/>
  <c r="B20" i="18"/>
  <c r="B22" i="18"/>
  <c r="B8" i="18"/>
  <c r="C2040" i="18"/>
  <c r="B2040" i="18"/>
  <c r="D2040" i="18" s="1"/>
  <c r="B27" i="18"/>
  <c r="C535" i="18"/>
  <c r="B535" i="18"/>
  <c r="D535" i="18" s="1"/>
  <c r="B11" i="18"/>
  <c r="B39" i="18"/>
  <c r="C221" i="18"/>
  <c r="B221" i="18"/>
  <c r="D221" i="18" s="1"/>
  <c r="B24" i="18"/>
  <c r="B25" i="18"/>
  <c r="C394" i="18"/>
  <c r="C453" i="18"/>
  <c r="B453" i="18"/>
  <c r="D453" i="18" s="1"/>
  <c r="B15" i="18"/>
  <c r="B19" i="18"/>
  <c r="B17" i="18"/>
  <c r="B33" i="18"/>
  <c r="D687" i="18"/>
  <c r="D3" i="18"/>
  <c r="C569" i="18"/>
  <c r="D871" i="18"/>
  <c r="D310" i="18"/>
  <c r="D394" i="18"/>
  <c r="D1091" i="18"/>
  <c r="C255" i="18"/>
  <c r="D255" i="18" s="1"/>
  <c r="C811" i="18"/>
  <c r="D811" i="18" s="1"/>
  <c r="D593" i="18"/>
  <c r="C375" i="18"/>
  <c r="C218" i="18"/>
  <c r="D218" i="18" s="1"/>
  <c r="C639" i="18"/>
  <c r="C521" i="18"/>
  <c r="C759" i="18"/>
  <c r="C616" i="18"/>
  <c r="C206" i="18"/>
  <c r="C1557" i="18"/>
  <c r="C772" i="18"/>
  <c r="C198" i="18"/>
  <c r="C603" i="18"/>
  <c r="C442" i="18"/>
  <c r="C586" i="18"/>
  <c r="C1066" i="18"/>
  <c r="C308" i="18"/>
  <c r="C452" i="18"/>
  <c r="C548" i="18"/>
  <c r="C965" i="18"/>
  <c r="C1550" i="18"/>
  <c r="C713" i="18"/>
  <c r="C913" i="18"/>
  <c r="C1139" i="18"/>
  <c r="C708" i="18"/>
  <c r="C899" i="18"/>
  <c r="C1476" i="18"/>
  <c r="D1476" i="18" s="1"/>
  <c r="C820" i="18"/>
  <c r="C868" i="18"/>
  <c r="C999" i="18"/>
  <c r="C1321" i="18"/>
  <c r="C1402" i="18"/>
  <c r="C1333" i="18"/>
  <c r="D1333" i="18" s="1"/>
  <c r="C874" i="18"/>
  <c r="C1075" i="18"/>
  <c r="C1308" i="18"/>
  <c r="C602" i="18"/>
  <c r="C650" i="18"/>
  <c r="C698" i="18"/>
  <c r="D698" i="18" s="1"/>
  <c r="C746" i="18"/>
  <c r="C794" i="18"/>
  <c r="C842" i="18"/>
  <c r="C931" i="18"/>
  <c r="C1059" i="18"/>
  <c r="C1302" i="18"/>
  <c r="D1302" i="18" s="1"/>
  <c r="C879" i="18"/>
  <c r="C1234" i="18"/>
  <c r="C1859" i="18"/>
  <c r="C1007" i="18"/>
  <c r="C1727" i="18"/>
  <c r="C1792" i="18"/>
  <c r="D1792" i="18" s="1"/>
  <c r="C1259" i="18"/>
  <c r="C1397" i="18"/>
  <c r="C1549" i="18"/>
  <c r="C1386" i="18"/>
  <c r="C1544" i="18"/>
  <c r="C1020" i="18"/>
  <c r="C1068" i="18"/>
  <c r="C1116" i="18"/>
  <c r="C1164" i="18"/>
  <c r="C1212" i="18"/>
  <c r="C1260" i="18"/>
  <c r="C1489" i="18"/>
  <c r="D1489" i="18" s="1"/>
  <c r="C1313" i="18"/>
  <c r="C1538" i="18"/>
  <c r="C1340" i="18"/>
  <c r="C1424" i="18"/>
  <c r="C1642" i="18"/>
  <c r="C1005" i="18"/>
  <c r="D1005" i="18" s="1"/>
  <c r="C1053" i="18"/>
  <c r="C1101" i="18"/>
  <c r="C1149" i="18"/>
  <c r="C1197" i="18"/>
  <c r="C1245" i="18"/>
  <c r="C1293" i="18"/>
  <c r="D1293" i="18" s="1"/>
  <c r="C1498" i="18"/>
  <c r="C1558" i="18"/>
  <c r="C1976" i="18"/>
  <c r="C1722" i="18"/>
  <c r="C1683" i="18"/>
  <c r="C1617" i="18"/>
  <c r="D1617" i="18" s="1"/>
  <c r="C1891" i="18"/>
  <c r="C1335" i="18"/>
  <c r="C1383" i="18"/>
  <c r="C1431" i="18"/>
  <c r="C1479" i="18"/>
  <c r="C1527" i="18"/>
  <c r="D1527" i="18" s="1"/>
  <c r="C1668" i="18"/>
  <c r="C2027" i="18"/>
  <c r="C1734" i="18"/>
  <c r="C1702" i="18"/>
  <c r="C1864" i="18"/>
  <c r="C1644" i="18"/>
  <c r="D1644" i="18" s="1"/>
  <c r="C1867" i="18"/>
  <c r="C2031" i="18"/>
  <c r="C1685" i="18"/>
  <c r="C1772" i="18"/>
  <c r="C1588" i="18"/>
  <c r="C1794" i="18"/>
  <c r="C1960" i="18"/>
  <c r="C1862" i="18"/>
  <c r="C1696" i="18"/>
  <c r="C1890" i="18"/>
  <c r="C2035" i="18"/>
  <c r="C1677" i="18"/>
  <c r="D1677" i="18" s="1"/>
  <c r="C1774" i="18"/>
  <c r="C2101" i="18"/>
  <c r="C1773" i="18"/>
  <c r="C1821" i="18"/>
  <c r="C1869" i="18"/>
  <c r="C1917" i="18"/>
  <c r="D1917" i="18" s="1"/>
  <c r="C1965" i="18"/>
  <c r="C2013" i="18"/>
  <c r="C2117" i="18"/>
  <c r="C1910" i="18"/>
  <c r="C1958" i="18"/>
  <c r="C2006" i="18"/>
  <c r="C2073" i="18"/>
  <c r="C2074" i="18"/>
  <c r="C2122" i="18"/>
  <c r="C2095" i="18"/>
  <c r="C341" i="18"/>
  <c r="C523" i="18"/>
  <c r="C382" i="18"/>
  <c r="C986" i="18"/>
  <c r="C653" i="18"/>
  <c r="C314" i="18"/>
  <c r="C1526" i="18"/>
  <c r="C313" i="18"/>
  <c r="C1238" i="18"/>
  <c r="C915" i="18"/>
  <c r="C377" i="18"/>
  <c r="C885" i="18"/>
  <c r="C857" i="18"/>
  <c r="C301" i="18"/>
  <c r="C413" i="18"/>
  <c r="C235" i="18"/>
  <c r="C274" i="18"/>
  <c r="C585" i="18"/>
  <c r="C1218" i="18"/>
  <c r="C306" i="18"/>
  <c r="C893" i="18"/>
  <c r="C711" i="18"/>
  <c r="C263" i="18"/>
  <c r="C471" i="18"/>
  <c r="C1572" i="18"/>
  <c r="C373" i="18"/>
  <c r="C1389" i="18"/>
  <c r="C490" i="18"/>
  <c r="C538" i="18"/>
  <c r="C764" i="18"/>
  <c r="C1222" i="18"/>
  <c r="C1210" i="18"/>
  <c r="C665" i="18"/>
  <c r="C882" i="18"/>
  <c r="C1127" i="18"/>
  <c r="C212" i="18"/>
  <c r="C260" i="18"/>
  <c r="C356" i="18"/>
  <c r="C404" i="18"/>
  <c r="C500" i="18"/>
  <c r="C596" i="18"/>
  <c r="C1211" i="18"/>
  <c r="C735" i="18"/>
  <c r="C946" i="18"/>
  <c r="C251" i="18"/>
  <c r="C467" i="18"/>
  <c r="C1026" i="18"/>
  <c r="C318" i="18"/>
  <c r="C545" i="18"/>
  <c r="C684" i="18"/>
  <c r="C431" i="18"/>
  <c r="C201" i="18"/>
  <c r="C407" i="18"/>
  <c r="C1170" i="18"/>
  <c r="C469" i="18"/>
  <c r="C286" i="18"/>
  <c r="C1600" i="18"/>
  <c r="C331" i="18"/>
  <c r="C748" i="18"/>
  <c r="C473" i="18"/>
  <c r="C273" i="18"/>
  <c r="C604" i="18"/>
  <c r="C309" i="18"/>
  <c r="C629" i="18"/>
  <c r="C1358" i="18"/>
  <c r="C803" i="18"/>
  <c r="C664" i="18"/>
  <c r="C1286" i="18"/>
  <c r="C337" i="18"/>
  <c r="C640" i="18"/>
  <c r="C976" i="18"/>
  <c r="C241" i="18"/>
  <c r="C437" i="18"/>
  <c r="C805" i="18"/>
  <c r="C298" i="18"/>
  <c r="C519" i="18"/>
  <c r="C853" i="18"/>
  <c r="C233" i="18"/>
  <c r="C397" i="18"/>
  <c r="C643" i="18"/>
  <c r="C402" i="18"/>
  <c r="C450" i="18"/>
  <c r="C498" i="18"/>
  <c r="C546" i="18"/>
  <c r="C594" i="18"/>
  <c r="C783" i="18"/>
  <c r="C1456" i="18"/>
  <c r="C1390" i="18"/>
  <c r="C1328" i="18"/>
  <c r="C707" i="18"/>
  <c r="C904" i="18"/>
  <c r="C1242" i="18"/>
  <c r="C220" i="18"/>
  <c r="D220" i="18" s="1"/>
  <c r="C268" i="18"/>
  <c r="C316" i="18"/>
  <c r="C364" i="18"/>
  <c r="C412" i="18"/>
  <c r="C460" i="18"/>
  <c r="C508" i="18"/>
  <c r="D508" i="18" s="1"/>
  <c r="C556" i="18"/>
  <c r="C632" i="18"/>
  <c r="C987" i="18"/>
  <c r="C605" i="18"/>
  <c r="C737" i="18"/>
  <c r="C943" i="18"/>
  <c r="D943" i="18" s="1"/>
  <c r="C1298" i="18"/>
  <c r="C732" i="18"/>
  <c r="C959" i="18"/>
  <c r="C780" i="18"/>
  <c r="C828" i="18"/>
  <c r="C881" i="18"/>
  <c r="D881" i="18" s="1"/>
  <c r="C1019" i="18"/>
  <c r="C1401" i="18"/>
  <c r="C1461" i="18"/>
  <c r="C1380" i="18"/>
  <c r="C900" i="18"/>
  <c r="C1099" i="18"/>
  <c r="D1099" i="18" s="1"/>
  <c r="C1362" i="18"/>
  <c r="C610" i="18"/>
  <c r="C658" i="18"/>
  <c r="C706" i="18"/>
  <c r="C754" i="18"/>
  <c r="C802" i="18"/>
  <c r="D802" i="18" s="1"/>
  <c r="C850" i="18"/>
  <c r="C953" i="18"/>
  <c r="C1082" i="18"/>
  <c r="C1344" i="18"/>
  <c r="C901" i="18"/>
  <c r="C1310" i="18"/>
  <c r="C888" i="18"/>
  <c r="C1262" i="18"/>
  <c r="C1494" i="18"/>
  <c r="C2039" i="18"/>
  <c r="C1219" i="18"/>
  <c r="C1267" i="18"/>
  <c r="D1267" i="18" s="1"/>
  <c r="C1421" i="18"/>
  <c r="C1577" i="18"/>
  <c r="C1410" i="18"/>
  <c r="C1578" i="18"/>
  <c r="C1028" i="18"/>
  <c r="C1076" i="18"/>
  <c r="D1076" i="18" s="1"/>
  <c r="C1124" i="18"/>
  <c r="C1172" i="18"/>
  <c r="C1220" i="18"/>
  <c r="C1268" i="18"/>
  <c r="C1524" i="18"/>
  <c r="C1405" i="18"/>
  <c r="C1581" i="18"/>
  <c r="C1350" i="18"/>
  <c r="C1448" i="18"/>
  <c r="C1679" i="18"/>
  <c r="C1013" i="18"/>
  <c r="C1061" i="18"/>
  <c r="D1061" i="18" s="1"/>
  <c r="C1109" i="18"/>
  <c r="C1157" i="18"/>
  <c r="C1205" i="18"/>
  <c r="C1253" i="18"/>
  <c r="C1301" i="18"/>
  <c r="C1525" i="18"/>
  <c r="D1525" i="18" s="1"/>
  <c r="C1697" i="18"/>
  <c r="C1564" i="18"/>
  <c r="C1739" i="18"/>
  <c r="C1716" i="18"/>
  <c r="C1692" i="18"/>
  <c r="C1952" i="18"/>
  <c r="D1952" i="18" s="1"/>
  <c r="C1343" i="18"/>
  <c r="C1391" i="18"/>
  <c r="C1439" i="18"/>
  <c r="C1487" i="18"/>
  <c r="C1535" i="18"/>
  <c r="C1708" i="18"/>
  <c r="D1708" i="18" s="1"/>
  <c r="C1566" i="18"/>
  <c r="C1787" i="18"/>
  <c r="C1742" i="18"/>
  <c r="C1878" i="18"/>
  <c r="C1666" i="18"/>
  <c r="C1911" i="18"/>
  <c r="D1911" i="18" s="1"/>
  <c r="C2100" i="18"/>
  <c r="C1695" i="18"/>
  <c r="C1788" i="18"/>
  <c r="C1610" i="18"/>
  <c r="C1827" i="18"/>
  <c r="C1984" i="18"/>
  <c r="D1984" i="18" s="1"/>
  <c r="C1567" i="18"/>
  <c r="C1744" i="18"/>
  <c r="C1915" i="18"/>
  <c r="C2112" i="18"/>
  <c r="C1687" i="18"/>
  <c r="C1808" i="18"/>
  <c r="D1808" i="18" s="1"/>
  <c r="C2125" i="18"/>
  <c r="C1781" i="18"/>
  <c r="C1829" i="18"/>
  <c r="C1877" i="18"/>
  <c r="C1925" i="18"/>
  <c r="C1973" i="18"/>
  <c r="D1973" i="18" s="1"/>
  <c r="C2021" i="18"/>
  <c r="C2042" i="18"/>
  <c r="C1918" i="18"/>
  <c r="C1966" i="18"/>
  <c r="C2014" i="18"/>
  <c r="C2097" i="18"/>
  <c r="D2097" i="18" s="1"/>
  <c r="C2082" i="18"/>
  <c r="C2055" i="18"/>
  <c r="C2103" i="18"/>
  <c r="C475" i="18"/>
  <c r="C851" i="18"/>
  <c r="C339" i="18"/>
  <c r="C825" i="18"/>
  <c r="C1190" i="18"/>
  <c r="C443" i="18"/>
  <c r="C843" i="18"/>
  <c r="C311" i="18"/>
  <c r="C561" i="18"/>
  <c r="C878" i="18"/>
  <c r="C246" i="18"/>
  <c r="C403" i="18"/>
  <c r="C659" i="18"/>
  <c r="D659" i="18" s="1"/>
  <c r="C406" i="18"/>
  <c r="C454" i="18"/>
  <c r="C502" i="18"/>
  <c r="C550" i="18"/>
  <c r="C607" i="18"/>
  <c r="C789" i="18"/>
  <c r="D789" i="18" s="1"/>
  <c r="C1533" i="18"/>
  <c r="C1426" i="18"/>
  <c r="C1348" i="18"/>
  <c r="C719" i="18"/>
  <c r="C912" i="18"/>
  <c r="C1349" i="18"/>
  <c r="D1349" i="18" s="1"/>
  <c r="C224" i="18"/>
  <c r="C272" i="18"/>
  <c r="C320" i="18"/>
  <c r="C464" i="18"/>
  <c r="C512" i="18"/>
  <c r="C560" i="18"/>
  <c r="C656" i="18"/>
  <c r="C995" i="18"/>
  <c r="C623" i="18"/>
  <c r="C749" i="18"/>
  <c r="C951" i="18"/>
  <c r="C1312" i="18"/>
  <c r="C744" i="18"/>
  <c r="C967" i="18"/>
  <c r="C784" i="18"/>
  <c r="C832" i="18"/>
  <c r="C894" i="18"/>
  <c r="C1030" i="18"/>
  <c r="C1414" i="18"/>
  <c r="C1474" i="18"/>
  <c r="C1420" i="18"/>
  <c r="C909" i="18"/>
  <c r="C1111" i="18"/>
  <c r="C1370" i="18"/>
  <c r="C614" i="18"/>
  <c r="C662" i="18"/>
  <c r="C710" i="18"/>
  <c r="C758" i="18"/>
  <c r="C806" i="18"/>
  <c r="C854" i="18"/>
  <c r="C966" i="18"/>
  <c r="C1094" i="18"/>
  <c r="C1353" i="18"/>
  <c r="C914" i="18"/>
  <c r="C1317" i="18"/>
  <c r="C897" i="18"/>
  <c r="C1346" i="18"/>
  <c r="C1508" i="18"/>
  <c r="C1175" i="18"/>
  <c r="C1223" i="18"/>
  <c r="C1271" i="18"/>
  <c r="C1433" i="18"/>
  <c r="C1655" i="18"/>
  <c r="C1422" i="18"/>
  <c r="C1621" i="18"/>
  <c r="C1032" i="18"/>
  <c r="C1080" i="18"/>
  <c r="C1128" i="18"/>
  <c r="C1176" i="18"/>
  <c r="C1224" i="18"/>
  <c r="C1272" i="18"/>
  <c r="C1537" i="18"/>
  <c r="C1417" i="18"/>
  <c r="C1608" i="18"/>
  <c r="C1356" i="18"/>
  <c r="C1460" i="18"/>
  <c r="C1698" i="18"/>
  <c r="C1017" i="18"/>
  <c r="C1065" i="18"/>
  <c r="C1113" i="18"/>
  <c r="C1161" i="18"/>
  <c r="C1209" i="18"/>
  <c r="C1257" i="18"/>
  <c r="C1305" i="18"/>
  <c r="C1546" i="18"/>
  <c r="C1705" i="18"/>
  <c r="C1590" i="18"/>
  <c r="C1764" i="18"/>
  <c r="C1723" i="18"/>
  <c r="C1699" i="18"/>
  <c r="C1988" i="18"/>
  <c r="C1347" i="18"/>
  <c r="C1395" i="18"/>
  <c r="C1443" i="18"/>
  <c r="C1491" i="18"/>
  <c r="C1539" i="18"/>
  <c r="C1741" i="18"/>
  <c r="C1586" i="18"/>
  <c r="C1836" i="18"/>
  <c r="C1751" i="18"/>
  <c r="C1907" i="18"/>
  <c r="C1680" i="18"/>
  <c r="C1923" i="18"/>
  <c r="C1579" i="18"/>
  <c r="C1709" i="18"/>
  <c r="C1806" i="18"/>
  <c r="C1623" i="18"/>
  <c r="C1834" i="18"/>
  <c r="C1996" i="18"/>
  <c r="C1580" i="18"/>
  <c r="C1768" i="18"/>
  <c r="C1927" i="18"/>
  <c r="C1563" i="18"/>
  <c r="C1701" i="18"/>
  <c r="C1815" i="18"/>
  <c r="C2045" i="18"/>
  <c r="C1785" i="18"/>
  <c r="C1833" i="18"/>
  <c r="C1881" i="18"/>
  <c r="C1929" i="18"/>
  <c r="C1977" i="18"/>
  <c r="C2025" i="18"/>
  <c r="C2047" i="18"/>
  <c r="C1922" i="18"/>
  <c r="C1970" i="18"/>
  <c r="C2018" i="18"/>
  <c r="C2109" i="18"/>
  <c r="C2086" i="18"/>
  <c r="C2059" i="18"/>
  <c r="C2107" i="18"/>
  <c r="C715" i="18"/>
  <c r="C383" i="18"/>
  <c r="C209" i="18"/>
  <c r="C801" i="18"/>
  <c r="C645" i="18"/>
  <c r="C416" i="18"/>
  <c r="C631" i="18"/>
  <c r="C368" i="18"/>
  <c r="C557" i="18"/>
  <c r="C1122" i="18"/>
  <c r="C509" i="18"/>
  <c r="C477" i="18"/>
  <c r="C419" i="18"/>
  <c r="C481" i="18"/>
  <c r="C411" i="18"/>
  <c r="C507" i="18"/>
  <c r="C295" i="18"/>
  <c r="C809" i="18"/>
  <c r="D809" i="18" s="1"/>
  <c r="C322" i="18"/>
  <c r="C1520" i="18"/>
  <c r="C681" i="18"/>
  <c r="C1320" i="18"/>
  <c r="C409" i="18"/>
  <c r="C657" i="18"/>
  <c r="C254" i="18"/>
  <c r="C290" i="18"/>
  <c r="C583" i="18"/>
  <c r="C797" i="18"/>
  <c r="C321" i="18"/>
  <c r="C1338" i="18"/>
  <c r="C386" i="18"/>
  <c r="C1114" i="18"/>
  <c r="C387" i="18"/>
  <c r="C919" i="18"/>
  <c r="C278" i="18"/>
  <c r="C1365" i="18"/>
  <c r="C323" i="18"/>
  <c r="C724" i="18"/>
  <c r="C435" i="18"/>
  <c r="C265" i="18"/>
  <c r="C555" i="18"/>
  <c r="C287" i="18"/>
  <c r="C591" i="18"/>
  <c r="C1146" i="18"/>
  <c r="C791" i="18"/>
  <c r="C648" i="18"/>
  <c r="C1250" i="18"/>
  <c r="C319" i="18"/>
  <c r="C624" i="18"/>
  <c r="C939" i="18"/>
  <c r="C219" i="18"/>
  <c r="C395" i="18"/>
  <c r="C763" i="18"/>
  <c r="C285" i="18"/>
  <c r="C513" i="18"/>
  <c r="C819" i="18"/>
  <c r="C211" i="18"/>
  <c r="C385" i="18"/>
  <c r="C617" i="18"/>
  <c r="C398" i="18"/>
  <c r="C446" i="18"/>
  <c r="C494" i="18"/>
  <c r="C542" i="18"/>
  <c r="C590" i="18"/>
  <c r="C776" i="18"/>
  <c r="C1341" i="18"/>
  <c r="C1306" i="18"/>
  <c r="C1266" i="18"/>
  <c r="C675" i="18"/>
  <c r="C890" i="18"/>
  <c r="C1138" i="18"/>
  <c r="C216" i="18"/>
  <c r="C264" i="18"/>
  <c r="C312" i="18"/>
  <c r="C360" i="18"/>
  <c r="C408" i="18"/>
  <c r="C456" i="18"/>
  <c r="C504" i="18"/>
  <c r="C552" i="18"/>
  <c r="C609" i="18"/>
  <c r="C973" i="18"/>
  <c r="C1886" i="18"/>
  <c r="C725" i="18"/>
  <c r="C921" i="18"/>
  <c r="C1202" i="18"/>
  <c r="C720" i="18"/>
  <c r="C937" i="18"/>
  <c r="C1932" i="18"/>
  <c r="C824" i="18"/>
  <c r="C872" i="18"/>
  <c r="C1014" i="18"/>
  <c r="C1368" i="18"/>
  <c r="C1432" i="18"/>
  <c r="C1342" i="18"/>
  <c r="C887" i="18"/>
  <c r="C1087" i="18"/>
  <c r="C1316" i="18"/>
  <c r="C606" i="18"/>
  <c r="C654" i="18"/>
  <c r="C702" i="18"/>
  <c r="C750" i="18"/>
  <c r="C798" i="18"/>
  <c r="C846" i="18"/>
  <c r="C944" i="18"/>
  <c r="C1070" i="18"/>
  <c r="C1336" i="18"/>
  <c r="C892" i="18"/>
  <c r="C1282" i="18"/>
  <c r="C875" i="18"/>
  <c r="C1214" i="18"/>
  <c r="C2036" i="18"/>
  <c r="C1879" i="18"/>
  <c r="C1215" i="18"/>
  <c r="C1263" i="18"/>
  <c r="C1409" i="18"/>
  <c r="C1565" i="18"/>
  <c r="C1398" i="18"/>
  <c r="C1568" i="18"/>
  <c r="C1024" i="18"/>
  <c r="C1072" i="18"/>
  <c r="C1120" i="18"/>
  <c r="C1168" i="18"/>
  <c r="C1216" i="18"/>
  <c r="C1264" i="18"/>
  <c r="C1510" i="18"/>
  <c r="C1393" i="18"/>
  <c r="C1552" i="18"/>
  <c r="C1345" i="18"/>
  <c r="C1436" i="18"/>
  <c r="C1661" i="18"/>
  <c r="C1009" i="18"/>
  <c r="C1057" i="18"/>
  <c r="C1105" i="18"/>
  <c r="C1153" i="18"/>
  <c r="C1201" i="18"/>
  <c r="C1249" i="18"/>
  <c r="C1297" i="18"/>
  <c r="C1512" i="18"/>
  <c r="C1569" i="18"/>
  <c r="C2012" i="18"/>
  <c r="C1731" i="18"/>
  <c r="C1691" i="18"/>
  <c r="C1667" i="18"/>
  <c r="C1916" i="18"/>
  <c r="C1339" i="18"/>
  <c r="C1387" i="18"/>
  <c r="C1435" i="18"/>
  <c r="C1483" i="18"/>
  <c r="C1531" i="18"/>
  <c r="C1675" i="18"/>
  <c r="C2088" i="18"/>
  <c r="C1766" i="18"/>
  <c r="C1710" i="18"/>
  <c r="C1871" i="18"/>
  <c r="C1657" i="18"/>
  <c r="C1874" i="18"/>
  <c r="C2064" i="18"/>
  <c r="C1690" i="18"/>
  <c r="C1783" i="18"/>
  <c r="C1601" i="18"/>
  <c r="C1820" i="18"/>
  <c r="C1972" i="18"/>
  <c r="C1896" i="18"/>
  <c r="C1720" i="18"/>
  <c r="C1904" i="18"/>
  <c r="C2076" i="18"/>
  <c r="C1682" i="18"/>
  <c r="C1790" i="18"/>
  <c r="C2113" i="18"/>
  <c r="C1777" i="18"/>
  <c r="C1825" i="18"/>
  <c r="C1873" i="18"/>
  <c r="C1921" i="18"/>
  <c r="C1969" i="18"/>
  <c r="C2017" i="18"/>
  <c r="C2052" i="18"/>
  <c r="C1914" i="18"/>
  <c r="C1962" i="18"/>
  <c r="C2010" i="18"/>
  <c r="C2085" i="18"/>
  <c r="C2078" i="18"/>
  <c r="C2126" i="18"/>
  <c r="C2099" i="18"/>
  <c r="C947" i="18"/>
  <c r="C1485" i="18"/>
  <c r="C527" i="18"/>
  <c r="C615" i="18"/>
  <c r="C611" i="18"/>
  <c r="C225" i="18"/>
  <c r="C1115" i="18"/>
  <c r="C421" i="18"/>
  <c r="C549" i="18"/>
  <c r="C231" i="18"/>
  <c r="C479" i="18"/>
  <c r="C503" i="18"/>
  <c r="C517" i="18"/>
  <c r="C358" i="18"/>
  <c r="C859" i="18"/>
  <c r="C660" i="18"/>
  <c r="C303" i="18"/>
  <c r="C1079" i="18"/>
  <c r="C335" i="18"/>
  <c r="C705" i="18"/>
  <c r="C1648" i="18"/>
  <c r="C873" i="18"/>
  <c r="C699" i="18"/>
  <c r="C1534" i="18"/>
  <c r="C415" i="18"/>
  <c r="C673" i="18"/>
  <c r="C1540" i="18"/>
  <c r="C267" i="18"/>
  <c r="C485" i="18"/>
  <c r="C865" i="18"/>
  <c r="C333" i="18"/>
  <c r="C567" i="18"/>
  <c r="C908" i="18"/>
  <c r="C259" i="18"/>
  <c r="C445" i="18"/>
  <c r="C703" i="18"/>
  <c r="C410" i="18"/>
  <c r="C458" i="18"/>
  <c r="C506" i="18"/>
  <c r="C554" i="18"/>
  <c r="C620" i="18"/>
  <c r="C831" i="18"/>
  <c r="C1574" i="18"/>
  <c r="C1500" i="18"/>
  <c r="C1369" i="18"/>
  <c r="C731" i="18"/>
  <c r="C950" i="18"/>
  <c r="C1506" i="18"/>
  <c r="C228" i="18"/>
  <c r="C276" i="18"/>
  <c r="C324" i="18"/>
  <c r="C372" i="18"/>
  <c r="C420" i="18"/>
  <c r="C468" i="18"/>
  <c r="C516" i="18"/>
  <c r="C564" i="18"/>
  <c r="C680" i="18"/>
  <c r="C1150" i="18"/>
  <c r="C637" i="18"/>
  <c r="C761" i="18"/>
  <c r="C981" i="18"/>
  <c r="C1404" i="18"/>
  <c r="C756" i="18"/>
  <c r="C1023" i="18"/>
  <c r="C788" i="18"/>
  <c r="C836" i="18"/>
  <c r="C907" i="18"/>
  <c r="C1035" i="18"/>
  <c r="C1444" i="18"/>
  <c r="C1492" i="18"/>
  <c r="C1449" i="18"/>
  <c r="C922" i="18"/>
  <c r="C1123" i="18"/>
  <c r="C1392" i="18"/>
  <c r="C618" i="18"/>
  <c r="C666" i="18"/>
  <c r="C714" i="18"/>
  <c r="C762" i="18"/>
  <c r="C810" i="18"/>
  <c r="C858" i="18"/>
  <c r="C979" i="18"/>
  <c r="C1106" i="18"/>
  <c r="C1408" i="18"/>
  <c r="C927" i="18"/>
  <c r="C1326" i="18"/>
  <c r="C910" i="18"/>
  <c r="C1354" i="18"/>
  <c r="C1521" i="18"/>
  <c r="C1179" i="18"/>
  <c r="C1227" i="18"/>
  <c r="C1275" i="18"/>
  <c r="C1445" i="18"/>
  <c r="C1670" i="18"/>
  <c r="C1434" i="18"/>
  <c r="C1639" i="18"/>
  <c r="C1036" i="18"/>
  <c r="C1084" i="18"/>
  <c r="C1132" i="18"/>
  <c r="C1180" i="18"/>
  <c r="C1228" i="18"/>
  <c r="C1276" i="18"/>
  <c r="C1559" i="18"/>
  <c r="C1429" i="18"/>
  <c r="C1626" i="18"/>
  <c r="C1361" i="18"/>
  <c r="C1472" i="18"/>
  <c r="C1760" i="18"/>
  <c r="C1021" i="18"/>
  <c r="C1069" i="18"/>
  <c r="C1117" i="18"/>
  <c r="C1165" i="18"/>
  <c r="C1213" i="18"/>
  <c r="C1261" i="18"/>
  <c r="C1394" i="18"/>
  <c r="C1561" i="18"/>
  <c r="C1737" i="18"/>
  <c r="C1603" i="18"/>
  <c r="C1796" i="18"/>
  <c r="C1756" i="18"/>
  <c r="C1732" i="18"/>
  <c r="C2024" i="18"/>
  <c r="C1351" i="18"/>
  <c r="C1399" i="18"/>
  <c r="C1447" i="18"/>
  <c r="C1495" i="18"/>
  <c r="C1543" i="18"/>
  <c r="C1750" i="18"/>
  <c r="C1599" i="18"/>
  <c r="C1872" i="18"/>
  <c r="C1776" i="18"/>
  <c r="C1782" i="18"/>
  <c r="C1704" i="18"/>
  <c r="C1935" i="18"/>
  <c r="C1592" i="18"/>
  <c r="C1714" i="18"/>
  <c r="C1840" i="18"/>
  <c r="C1636" i="18"/>
  <c r="C1868" i="18"/>
  <c r="C2008" i="18"/>
  <c r="C1593" i="18"/>
  <c r="C1779" i="18"/>
  <c r="C1939" i="18"/>
  <c r="C1576" i="18"/>
  <c r="C1706" i="18"/>
  <c r="C1822" i="18"/>
  <c r="C2068" i="18"/>
  <c r="C1789" i="18"/>
  <c r="C1837" i="18"/>
  <c r="C1885" i="18"/>
  <c r="C1933" i="18"/>
  <c r="C1981" i="18"/>
  <c r="C2029" i="18"/>
  <c r="C2060" i="18"/>
  <c r="C1926" i="18"/>
  <c r="C1974" i="18"/>
  <c r="C2022" i="18"/>
  <c r="C2121" i="18"/>
  <c r="C2090" i="18"/>
  <c r="C2063" i="18"/>
  <c r="C2111" i="18"/>
  <c r="C393" i="18"/>
  <c r="C733" i="18"/>
  <c r="C230" i="18"/>
  <c r="C362" i="18"/>
  <c r="C839" i="18"/>
  <c r="C297" i="18"/>
  <c r="C487" i="18"/>
  <c r="C326" i="18"/>
  <c r="C571" i="18"/>
  <c r="C269" i="18"/>
  <c r="C525" i="18"/>
  <c r="C203" i="18"/>
  <c r="C515" i="18"/>
  <c r="C529" i="18"/>
  <c r="C369" i="18"/>
  <c r="C930" i="18"/>
  <c r="C727" i="18"/>
  <c r="C350" i="18"/>
  <c r="C399" i="18"/>
  <c r="C736" i="18"/>
  <c r="C599" i="18"/>
  <c r="C917" i="18"/>
  <c r="C751" i="18"/>
  <c r="C1745" i="18"/>
  <c r="C197" i="18"/>
  <c r="C457" i="18"/>
  <c r="C689" i="18"/>
  <c r="C289" i="18"/>
  <c r="C491" i="18"/>
  <c r="C960" i="18"/>
  <c r="C354" i="18"/>
  <c r="D354" i="18" s="1"/>
  <c r="C625" i="18"/>
  <c r="C925" i="18"/>
  <c r="C281" i="18"/>
  <c r="C451" i="18"/>
  <c r="C723" i="18"/>
  <c r="C414" i="18"/>
  <c r="C462" i="18"/>
  <c r="C510" i="18"/>
  <c r="C558" i="18"/>
  <c r="C644" i="18"/>
  <c r="C837" i="18"/>
  <c r="C1791" i="18"/>
  <c r="C1584" i="18"/>
  <c r="C1502" i="18"/>
  <c r="C743" i="18"/>
  <c r="C972" i="18"/>
  <c r="C1607" i="18"/>
  <c r="C185" i="18"/>
  <c r="C232" i="18"/>
  <c r="C280" i="18"/>
  <c r="C328" i="18"/>
  <c r="C376" i="18"/>
  <c r="C424" i="18"/>
  <c r="C472" i="18"/>
  <c r="C520" i="18"/>
  <c r="C568" i="18"/>
  <c r="C807" i="18"/>
  <c r="C1162" i="18"/>
  <c r="C647" i="18"/>
  <c r="C773" i="18"/>
  <c r="D773" i="18" s="1"/>
  <c r="C989" i="18"/>
  <c r="C1516" i="18"/>
  <c r="C768" i="18"/>
  <c r="C1031" i="18"/>
  <c r="C792" i="18"/>
  <c r="C840" i="18"/>
  <c r="D840" i="18" s="1"/>
  <c r="C920" i="18"/>
  <c r="C1046" i="18"/>
  <c r="C1473" i="18"/>
  <c r="C1555" i="18"/>
  <c r="C1462" i="18"/>
  <c r="C935" i="18"/>
  <c r="D935" i="18" s="1"/>
  <c r="C1135" i="18"/>
  <c r="C1464" i="18"/>
  <c r="C622" i="18"/>
  <c r="C670" i="18"/>
  <c r="C718" i="18"/>
  <c r="C766" i="18"/>
  <c r="D766" i="18" s="1"/>
  <c r="C814" i="18"/>
  <c r="C862" i="18"/>
  <c r="C992" i="18"/>
  <c r="C1118" i="18"/>
  <c r="C1437" i="18"/>
  <c r="C940" i="18"/>
  <c r="C1373" i="18"/>
  <c r="C923" i="18"/>
  <c r="C1364" i="18"/>
  <c r="C1542" i="18"/>
  <c r="C1183" i="18"/>
  <c r="C1231" i="18"/>
  <c r="D1231" i="18" s="1"/>
  <c r="C1279" i="18"/>
  <c r="C1457" i="18"/>
  <c r="C1689" i="18"/>
  <c r="C1446" i="18"/>
  <c r="C1694" i="18"/>
  <c r="C1040" i="18"/>
  <c r="C1088" i="18"/>
  <c r="C1136" i="18"/>
  <c r="C1184" i="18"/>
  <c r="C1232" i="18"/>
  <c r="C1280" i="18"/>
  <c r="C1594" i="18"/>
  <c r="D1594" i="18" s="1"/>
  <c r="C1441" i="18"/>
  <c r="C1718" i="18"/>
  <c r="C1366" i="18"/>
  <c r="C1484" i="18"/>
  <c r="C1780" i="18"/>
  <c r="C1025" i="18"/>
  <c r="D1025" i="18" s="1"/>
  <c r="C1073" i="18"/>
  <c r="C1121" i="18"/>
  <c r="C1169" i="18"/>
  <c r="C1217" i="18"/>
  <c r="C1265" i="18"/>
  <c r="C1406" i="18"/>
  <c r="D1406" i="18" s="1"/>
  <c r="C1571" i="18"/>
  <c r="C1746" i="18"/>
  <c r="C1616" i="18"/>
  <c r="C1844" i="18"/>
  <c r="C1866" i="18"/>
  <c r="C1765" i="18"/>
  <c r="D1765" i="18" s="1"/>
  <c r="C1307" i="18"/>
  <c r="C1355" i="18"/>
  <c r="C1403" i="18"/>
  <c r="C1451" i="18"/>
  <c r="C1499" i="18"/>
  <c r="C1547" i="18"/>
  <c r="C1758" i="18"/>
  <c r="C1612" i="18"/>
  <c r="C1556" i="18"/>
  <c r="C1803" i="18"/>
  <c r="C1832" i="18"/>
  <c r="C1728" i="18"/>
  <c r="C1947" i="18"/>
  <c r="C1605" i="18"/>
  <c r="C1719" i="18"/>
  <c r="C1847" i="18"/>
  <c r="C1649" i="18"/>
  <c r="C1875" i="18"/>
  <c r="C2020" i="18"/>
  <c r="C1602" i="18"/>
  <c r="C1784" i="18"/>
  <c r="C1951" i="18"/>
  <c r="C1589" i="18"/>
  <c r="C1711" i="18"/>
  <c r="C1856" i="18"/>
  <c r="C2080" i="18"/>
  <c r="C1793" i="18"/>
  <c r="C1841" i="18"/>
  <c r="C1889" i="18"/>
  <c r="C1937" i="18"/>
  <c r="C1985" i="18"/>
  <c r="C2033" i="18"/>
  <c r="C2072" i="18"/>
  <c r="C1930" i="18"/>
  <c r="C1978" i="18"/>
  <c r="C2026" i="18"/>
  <c r="C2046" i="18"/>
  <c r="C2094" i="18"/>
  <c r="C2067" i="18"/>
  <c r="C2115" i="18"/>
  <c r="C343" i="18"/>
  <c r="C1095" i="18"/>
  <c r="C531" i="18"/>
  <c r="D238" i="18"/>
  <c r="C266" i="18"/>
  <c r="C712" i="18"/>
  <c r="C229" i="18"/>
  <c r="C429" i="18"/>
  <c r="C985" i="18"/>
  <c r="D327" i="18"/>
  <c r="D569" i="18"/>
  <c r="C277" i="18"/>
  <c r="C597" i="18"/>
  <c r="C262" i="18"/>
  <c r="C575" i="18"/>
  <c r="C551" i="18"/>
  <c r="C379" i="18"/>
  <c r="C1126" i="18"/>
  <c r="C249" i="18"/>
  <c r="C753" i="18"/>
  <c r="C370" i="18"/>
  <c r="C441" i="18"/>
  <c r="C757" i="18"/>
  <c r="C621" i="18"/>
  <c r="C954" i="18"/>
  <c r="C771" i="18"/>
  <c r="C210" i="18"/>
  <c r="C463" i="18"/>
  <c r="C709" i="18"/>
  <c r="C302" i="18"/>
  <c r="C533" i="18"/>
  <c r="C998" i="18"/>
  <c r="C167" i="18"/>
  <c r="C366" i="18"/>
  <c r="C667" i="18"/>
  <c r="C978" i="18"/>
  <c r="C294" i="18"/>
  <c r="C493" i="18"/>
  <c r="C775" i="18"/>
  <c r="C418" i="18"/>
  <c r="C466" i="18"/>
  <c r="C514" i="18"/>
  <c r="C562" i="18"/>
  <c r="C668" i="18"/>
  <c r="C902" i="18"/>
  <c r="C933" i="18"/>
  <c r="C926" i="18"/>
  <c r="C1703" i="18"/>
  <c r="C755" i="18"/>
  <c r="C980" i="18"/>
  <c r="C236" i="18"/>
  <c r="C284" i="18"/>
  <c r="C332" i="18"/>
  <c r="C380" i="18"/>
  <c r="C428" i="18"/>
  <c r="C476" i="18"/>
  <c r="C524" i="18"/>
  <c r="C572" i="18"/>
  <c r="C813" i="18"/>
  <c r="C1174" i="18"/>
  <c r="C661" i="18"/>
  <c r="C787" i="18"/>
  <c r="C1004" i="18"/>
  <c r="C1553" i="18"/>
  <c r="C815" i="18"/>
  <c r="C1151" i="18"/>
  <c r="C796" i="18"/>
  <c r="C844" i="18"/>
  <c r="C929" i="18"/>
  <c r="C1051" i="18"/>
  <c r="C1505" i="18"/>
  <c r="C1583" i="18"/>
  <c r="C1541" i="18"/>
  <c r="C948" i="18"/>
  <c r="C1147" i="18"/>
  <c r="C1493" i="18"/>
  <c r="C626" i="18"/>
  <c r="C674" i="18"/>
  <c r="C722" i="18"/>
  <c r="C770" i="18"/>
  <c r="C818" i="18"/>
  <c r="C866" i="18"/>
  <c r="C1011" i="18"/>
  <c r="C1130" i="18"/>
  <c r="C1450" i="18"/>
  <c r="C949" i="18"/>
  <c r="C1384" i="18"/>
  <c r="C936" i="18"/>
  <c r="C1396" i="18"/>
  <c r="C1587" i="18"/>
  <c r="C1187" i="18"/>
  <c r="C1235" i="18"/>
  <c r="C1283" i="18"/>
  <c r="C1469" i="18"/>
  <c r="C1729" i="18"/>
  <c r="C1458" i="18"/>
  <c r="C1753" i="18"/>
  <c r="C1044" i="18"/>
  <c r="C1092" i="18"/>
  <c r="C1140" i="18"/>
  <c r="C1188" i="18"/>
  <c r="C1236" i="18"/>
  <c r="C1284" i="18"/>
  <c r="C1656" i="18"/>
  <c r="C1453" i="18"/>
  <c r="C2124" i="18"/>
  <c r="C1372" i="18"/>
  <c r="C1497" i="18"/>
  <c r="C1811" i="18"/>
  <c r="C1029" i="18"/>
  <c r="C1077" i="18"/>
  <c r="C1125" i="18"/>
  <c r="C1173" i="18"/>
  <c r="C1221" i="18"/>
  <c r="C1269" i="18"/>
  <c r="C1418" i="18"/>
  <c r="C1582" i="18"/>
  <c r="C1755" i="18"/>
  <c r="C1622" i="18"/>
  <c r="C1943" i="18"/>
  <c r="C1944" i="18"/>
  <c r="C1775" i="18"/>
  <c r="C1311" i="18"/>
  <c r="C1359" i="18"/>
  <c r="C1407" i="18"/>
  <c r="C1455" i="18"/>
  <c r="C1503" i="18"/>
  <c r="C1551" i="18"/>
  <c r="C1802" i="18"/>
  <c r="C1618" i="18"/>
  <c r="C1573" i="18"/>
  <c r="C1818" i="18"/>
  <c r="C1839" i="18"/>
  <c r="C1752" i="18"/>
  <c r="C1959" i="18"/>
  <c r="C1614" i="18"/>
  <c r="C1733" i="18"/>
  <c r="C1854" i="18"/>
  <c r="C1658" i="18"/>
  <c r="C1882" i="18"/>
  <c r="C2032" i="18"/>
  <c r="C1615" i="18"/>
  <c r="C1795" i="18"/>
  <c r="C1963" i="18"/>
  <c r="C1598" i="18"/>
  <c r="C1725" i="18"/>
  <c r="C1863" i="18"/>
  <c r="C2092" i="18"/>
  <c r="C1797" i="18"/>
  <c r="C1845" i="18"/>
  <c r="C1893" i="18"/>
  <c r="C1941" i="18"/>
  <c r="C1989" i="18"/>
  <c r="C2037" i="18"/>
  <c r="C2084" i="18"/>
  <c r="C1934" i="18"/>
  <c r="C1982" i="18"/>
  <c r="C2030" i="18"/>
  <c r="C2050" i="18"/>
  <c r="C2098" i="18"/>
  <c r="C2071" i="18"/>
  <c r="C2119" i="18"/>
  <c r="C305" i="18"/>
  <c r="C501" i="18"/>
  <c r="C247" i="18"/>
  <c r="C579" i="18"/>
  <c r="C173" i="18"/>
  <c r="C174" i="18" s="1"/>
  <c r="C243" i="18"/>
  <c r="C455" i="18"/>
  <c r="C217" i="18"/>
  <c r="C612" i="18"/>
  <c r="C291" i="18"/>
  <c r="C635" i="18"/>
  <c r="C270" i="18"/>
  <c r="C619" i="18"/>
  <c r="C563" i="18"/>
  <c r="C389" i="18"/>
  <c r="C1647" i="18"/>
  <c r="C257" i="18"/>
  <c r="C895" i="18"/>
  <c r="C381" i="18"/>
  <c r="C191" i="18"/>
  <c r="C447" i="18"/>
  <c r="C777" i="18"/>
  <c r="C663" i="18"/>
  <c r="C1008" i="18"/>
  <c r="C781" i="18"/>
  <c r="C223" i="18"/>
  <c r="C505" i="18"/>
  <c r="C729" i="18"/>
  <c r="C315" i="18"/>
  <c r="C539" i="18"/>
  <c r="C1015" i="18"/>
  <c r="C378" i="18"/>
  <c r="C683" i="18"/>
  <c r="C1018" i="18"/>
  <c r="C307" i="18"/>
  <c r="C499" i="18"/>
  <c r="C867" i="18"/>
  <c r="C422" i="18"/>
  <c r="C470" i="18"/>
  <c r="C518" i="18"/>
  <c r="C566" i="18"/>
  <c r="C704" i="18"/>
  <c r="C924" i="18"/>
  <c r="C941" i="18"/>
  <c r="C934" i="18"/>
  <c r="C600" i="18"/>
  <c r="C767" i="18"/>
  <c r="C1003" i="18"/>
  <c r="C240" i="18"/>
  <c r="C288" i="18"/>
  <c r="C336" i="18"/>
  <c r="C384" i="18"/>
  <c r="C432" i="18"/>
  <c r="C480" i="18"/>
  <c r="C528" i="18"/>
  <c r="C576" i="18"/>
  <c r="C855" i="18"/>
  <c r="C1270" i="18"/>
  <c r="C671" i="18"/>
  <c r="C793" i="18"/>
  <c r="C1050" i="18"/>
  <c r="C1931" i="18"/>
  <c r="C821" i="18"/>
  <c r="C1163" i="18"/>
  <c r="C800" i="18"/>
  <c r="C848" i="18"/>
  <c r="C942" i="18"/>
  <c r="C1062" i="18"/>
  <c r="C1554" i="18"/>
  <c r="C1823" i="18"/>
  <c r="C1585" i="18"/>
  <c r="C957" i="18"/>
  <c r="C1159" i="18"/>
  <c r="C1665" i="18"/>
  <c r="C630" i="18"/>
  <c r="C678" i="18"/>
  <c r="C726" i="18"/>
  <c r="C774" i="18"/>
  <c r="C822" i="18"/>
  <c r="C870" i="18"/>
  <c r="C1022" i="18"/>
  <c r="C1142" i="18"/>
  <c r="C1480" i="18"/>
  <c r="C962" i="18"/>
  <c r="C1452" i="18"/>
  <c r="C945" i="18"/>
  <c r="C1425" i="18"/>
  <c r="C1620" i="18"/>
  <c r="C1191" i="18"/>
  <c r="C1239" i="18"/>
  <c r="C1287" i="18"/>
  <c r="C1481" i="18"/>
  <c r="C1770" i="18"/>
  <c r="C1470" i="18"/>
  <c r="C1804" i="18"/>
  <c r="C1048" i="18"/>
  <c r="C1096" i="18"/>
  <c r="C1144" i="18"/>
  <c r="C1192" i="18"/>
  <c r="C1240" i="18"/>
  <c r="C1288" i="18"/>
  <c r="C1678" i="18"/>
  <c r="C1465" i="18"/>
  <c r="C1309" i="18"/>
  <c r="C1377" i="18"/>
  <c r="C1518" i="18"/>
  <c r="C1858" i="18"/>
  <c r="C1033" i="18"/>
  <c r="C1081" i="18"/>
  <c r="C1129" i="18"/>
  <c r="C1177" i="18"/>
  <c r="C1225" i="18"/>
  <c r="C1273" i="18"/>
  <c r="C1430" i="18"/>
  <c r="C1595" i="18"/>
  <c r="C1763" i="18"/>
  <c r="C1629" i="18"/>
  <c r="C1979" i="18"/>
  <c r="C1980" i="18"/>
  <c r="C1786" i="18"/>
  <c r="C1315" i="18"/>
  <c r="C1363" i="18"/>
  <c r="C1411" i="18"/>
  <c r="C1459" i="18"/>
  <c r="C1507" i="18"/>
  <c r="C1560" i="18"/>
  <c r="C1851" i="18"/>
  <c r="C1625" i="18"/>
  <c r="C1606" i="18"/>
  <c r="C1852" i="18"/>
  <c r="C1846" i="18"/>
  <c r="C1799" i="18"/>
  <c r="C1971" i="18"/>
  <c r="C1627" i="18"/>
  <c r="C1738" i="18"/>
  <c r="C1888" i="18"/>
  <c r="C1676" i="18"/>
  <c r="C1903" i="18"/>
  <c r="C1800" i="18"/>
  <c r="C1628" i="18"/>
  <c r="C1828" i="18"/>
  <c r="C1975" i="18"/>
  <c r="C1611" i="18"/>
  <c r="C1730" i="18"/>
  <c r="C1870" i="18"/>
  <c r="C2104" i="18"/>
  <c r="C1801" i="18"/>
  <c r="C1849" i="18"/>
  <c r="C1897" i="18"/>
  <c r="C1945" i="18"/>
  <c r="C1993" i="18"/>
  <c r="C2041" i="18"/>
  <c r="C2096" i="18"/>
  <c r="C1938" i="18"/>
  <c r="C1986" i="18"/>
  <c r="C2034" i="18"/>
  <c r="C2054" i="18"/>
  <c r="C2102" i="18"/>
  <c r="C2075" i="18"/>
  <c r="C2123" i="18"/>
  <c r="C199" i="18"/>
  <c r="C374" i="18"/>
  <c r="C363" i="18"/>
  <c r="C497" i="18"/>
  <c r="C1143" i="18"/>
  <c r="C207" i="18"/>
  <c r="C351" i="18"/>
  <c r="C669" i="18"/>
  <c r="C299" i="18"/>
  <c r="C672" i="18"/>
  <c r="C330" i="18"/>
  <c r="C655" i="18"/>
  <c r="C636" i="18"/>
  <c r="C425" i="18"/>
  <c r="C279" i="18"/>
  <c r="C974" i="18"/>
  <c r="C391" i="18"/>
  <c r="C213" i="18"/>
  <c r="C489" i="18"/>
  <c r="C849" i="18"/>
  <c r="C679" i="18"/>
  <c r="C1074" i="18"/>
  <c r="C889" i="18"/>
  <c r="C245" i="18"/>
  <c r="C511" i="18"/>
  <c r="C760" i="18"/>
  <c r="C342" i="18"/>
  <c r="C581" i="18"/>
  <c r="C1083" i="18"/>
  <c r="C202" i="18"/>
  <c r="C390" i="18"/>
  <c r="C692" i="18"/>
  <c r="C1134" i="18"/>
  <c r="C329" i="18"/>
  <c r="C541" i="18"/>
  <c r="C880" i="18"/>
  <c r="C426" i="18"/>
  <c r="C474" i="18"/>
  <c r="C522" i="18"/>
  <c r="C570" i="18"/>
  <c r="C716" i="18"/>
  <c r="C932" i="18"/>
  <c r="C963" i="18"/>
  <c r="C956" i="18"/>
  <c r="C613" i="18"/>
  <c r="C779" i="18"/>
  <c r="C1039" i="18"/>
  <c r="C244" i="18"/>
  <c r="C292" i="18"/>
  <c r="C340" i="18"/>
  <c r="C388" i="18"/>
  <c r="C436" i="18"/>
  <c r="C484" i="18"/>
  <c r="C532" i="18"/>
  <c r="C580" i="18"/>
  <c r="C861" i="18"/>
  <c r="C1330" i="18"/>
  <c r="C685" i="18"/>
  <c r="C835" i="18"/>
  <c r="C1058" i="18"/>
  <c r="C601" i="18"/>
  <c r="C863" i="18"/>
  <c r="C1258" i="18"/>
  <c r="C804" i="18"/>
  <c r="C852" i="18"/>
  <c r="C955" i="18"/>
  <c r="C1067" i="18"/>
  <c r="C1613" i="18"/>
  <c r="C1198" i="18"/>
  <c r="C1664" i="18"/>
  <c r="C970" i="18"/>
  <c r="C1171" i="18"/>
  <c r="C1712" i="18"/>
  <c r="C634" i="18"/>
  <c r="C682" i="18"/>
  <c r="C730" i="18"/>
  <c r="C778" i="18"/>
  <c r="C826" i="18"/>
  <c r="C883" i="18"/>
  <c r="C1027" i="18"/>
  <c r="C1154" i="18"/>
  <c r="C1528" i="18"/>
  <c r="C975" i="18"/>
  <c r="C1513" i="18"/>
  <c r="C958" i="18"/>
  <c r="C1438" i="18"/>
  <c r="C1634" i="18"/>
  <c r="C1195" i="18"/>
  <c r="C1243" i="18"/>
  <c r="C1291" i="18"/>
  <c r="C1488" i="18"/>
  <c r="C1838" i="18"/>
  <c r="C1482" i="18"/>
  <c r="C1843" i="18"/>
  <c r="C1052" i="18"/>
  <c r="C1100" i="18"/>
  <c r="C1148" i="18"/>
  <c r="C1196" i="18"/>
  <c r="C1244" i="18"/>
  <c r="C1292" i="18"/>
  <c r="C1715" i="18"/>
  <c r="C1477" i="18"/>
  <c r="C1318" i="18"/>
  <c r="C1382" i="18"/>
  <c r="C1532" i="18"/>
  <c r="C1900" i="18"/>
  <c r="C1037" i="18"/>
  <c r="C1085" i="18"/>
  <c r="C1133" i="18"/>
  <c r="C1181" i="18"/>
  <c r="C1229" i="18"/>
  <c r="C1277" i="18"/>
  <c r="C1442" i="18"/>
  <c r="C1643" i="18"/>
  <c r="C1771" i="18"/>
  <c r="C1635" i="18"/>
  <c r="C2015" i="18"/>
  <c r="C2016" i="18"/>
  <c r="C1798" i="18"/>
  <c r="C1319" i="18"/>
  <c r="C1367" i="18"/>
  <c r="C1415" i="18"/>
  <c r="C1463" i="18"/>
  <c r="C1511" i="18"/>
  <c r="C1638" i="18"/>
  <c r="C1892" i="18"/>
  <c r="C1631" i="18"/>
  <c r="C1619" i="18"/>
  <c r="C1920" i="18"/>
  <c r="C1880" i="18"/>
  <c r="C1812" i="18"/>
  <c r="C1983" i="18"/>
  <c r="C1640" i="18"/>
  <c r="C1743" i="18"/>
  <c r="C1895" i="18"/>
  <c r="C1700" i="18"/>
  <c r="C1912" i="18"/>
  <c r="C1807" i="18"/>
  <c r="C1641" i="18"/>
  <c r="C1835" i="18"/>
  <c r="C1987" i="18"/>
  <c r="C1624" i="18"/>
  <c r="C1735" i="18"/>
  <c r="C2049" i="18"/>
  <c r="C2116" i="18"/>
  <c r="C1805" i="18"/>
  <c r="C1853" i="18"/>
  <c r="C1901" i="18"/>
  <c r="C1949" i="18"/>
  <c r="C1997" i="18"/>
  <c r="C2069" i="18"/>
  <c r="C2108" i="18"/>
  <c r="C1942" i="18"/>
  <c r="C1990" i="18"/>
  <c r="C2038" i="18"/>
  <c r="C2058" i="18"/>
  <c r="C2106" i="18"/>
  <c r="C2079" i="18"/>
  <c r="C179" i="18"/>
  <c r="C405" i="18"/>
  <c r="C214" i="18"/>
  <c r="C439" i="18"/>
  <c r="C573" i="18"/>
  <c r="C222" i="18"/>
  <c r="C253" i="18"/>
  <c r="C693" i="18"/>
  <c r="C345" i="18"/>
  <c r="C765" i="18"/>
  <c r="C346" i="18"/>
  <c r="C695" i="18"/>
  <c r="C677" i="18"/>
  <c r="C459" i="18"/>
  <c r="C317" i="18"/>
  <c r="C1071" i="18"/>
  <c r="C449" i="18"/>
  <c r="C226" i="18"/>
  <c r="C495" i="18"/>
  <c r="C886" i="18"/>
  <c r="C688" i="18"/>
  <c r="C1360" i="18"/>
  <c r="C1103" i="18"/>
  <c r="C258" i="18"/>
  <c r="C553" i="18"/>
  <c r="C795" i="18"/>
  <c r="C347" i="18"/>
  <c r="C587" i="18"/>
  <c r="C1110" i="18"/>
  <c r="C215" i="18"/>
  <c r="C417" i="18"/>
  <c r="C700" i="18"/>
  <c r="C1194" i="18"/>
  <c r="C338" i="18"/>
  <c r="C547" i="18"/>
  <c r="C982" i="18"/>
  <c r="C430" i="18"/>
  <c r="C478" i="18"/>
  <c r="C526" i="18"/>
  <c r="C574" i="18"/>
  <c r="C728" i="18"/>
  <c r="C961" i="18"/>
  <c r="C1000" i="18"/>
  <c r="C964" i="18"/>
  <c r="C627" i="18"/>
  <c r="C785" i="18"/>
  <c r="C1047" i="18"/>
  <c r="C200" i="18"/>
  <c r="C248" i="18"/>
  <c r="C296" i="18"/>
  <c r="C344" i="18"/>
  <c r="C392" i="18"/>
  <c r="C440" i="18"/>
  <c r="C488" i="18"/>
  <c r="C536" i="18"/>
  <c r="C584" i="18"/>
  <c r="C898" i="18"/>
  <c r="C1352" i="18"/>
  <c r="C691" i="18"/>
  <c r="C841" i="18"/>
  <c r="C1078" i="18"/>
  <c r="C628" i="18"/>
  <c r="C869" i="18"/>
  <c r="C1314" i="18"/>
  <c r="C808" i="18"/>
  <c r="C856" i="18"/>
  <c r="C968" i="18"/>
  <c r="C1182" i="18"/>
  <c r="C1928" i="18"/>
  <c r="C1246" i="18"/>
  <c r="C1707" i="18"/>
  <c r="C983" i="18"/>
  <c r="C1178" i="18"/>
  <c r="C1761" i="18"/>
  <c r="C638" i="18"/>
  <c r="C686" i="18"/>
  <c r="C734" i="18"/>
  <c r="C782" i="18"/>
  <c r="C830" i="18"/>
  <c r="C896" i="18"/>
  <c r="C1038" i="18"/>
  <c r="C1166" i="18"/>
  <c r="C1669" i="18"/>
  <c r="C988" i="18"/>
  <c r="C1529" i="18"/>
  <c r="C971" i="18"/>
  <c r="C1468" i="18"/>
  <c r="C1651" i="18"/>
  <c r="C1199" i="18"/>
  <c r="C1247" i="18"/>
  <c r="C1295" i="18"/>
  <c r="C1501" i="18"/>
  <c r="C1964" i="18"/>
  <c r="C1496" i="18"/>
  <c r="C1898" i="18"/>
  <c r="C1056" i="18"/>
  <c r="C1104" i="18"/>
  <c r="C1152" i="18"/>
  <c r="C1200" i="18"/>
  <c r="C1248" i="18"/>
  <c r="C1296" i="18"/>
  <c r="C1736" i="18"/>
  <c r="C1490" i="18"/>
  <c r="C1324" i="18"/>
  <c r="C1388" i="18"/>
  <c r="C1545" i="18"/>
  <c r="C2000" i="18"/>
  <c r="C1041" i="18"/>
  <c r="C1089" i="18"/>
  <c r="C1137" i="18"/>
  <c r="C1185" i="18"/>
  <c r="C1233" i="18"/>
  <c r="C1281" i="18"/>
  <c r="C1454" i="18"/>
  <c r="C1740" i="18"/>
  <c r="C1810" i="18"/>
  <c r="C1673" i="18"/>
  <c r="C1597" i="18"/>
  <c r="C2056" i="18"/>
  <c r="C1816" i="18"/>
  <c r="C1323" i="18"/>
  <c r="C1371" i="18"/>
  <c r="C1419" i="18"/>
  <c r="C1467" i="18"/>
  <c r="C1515" i="18"/>
  <c r="C1645" i="18"/>
  <c r="C1919" i="18"/>
  <c r="C1684" i="18"/>
  <c r="C1632" i="18"/>
  <c r="C1956" i="18"/>
  <c r="C1887" i="18"/>
  <c r="C1819" i="18"/>
  <c r="C1995" i="18"/>
  <c r="C1653" i="18"/>
  <c r="C1757" i="18"/>
  <c r="C2044" i="18"/>
  <c r="C1724" i="18"/>
  <c r="C1924" i="18"/>
  <c r="C1814" i="18"/>
  <c r="C1650" i="18"/>
  <c r="C1842" i="18"/>
  <c r="C1999" i="18"/>
  <c r="C1637" i="18"/>
  <c r="C1749" i="18"/>
  <c r="C2065" i="18"/>
  <c r="C2051" i="18"/>
  <c r="C1809" i="18"/>
  <c r="C1857" i="18"/>
  <c r="C1905" i="18"/>
  <c r="C1953" i="18"/>
  <c r="C2001" i="18"/>
  <c r="C2081" i="18"/>
  <c r="C2120" i="18"/>
  <c r="C1946" i="18"/>
  <c r="C1994" i="18"/>
  <c r="C2048" i="18"/>
  <c r="C2062" i="18"/>
  <c r="C2110" i="18"/>
  <c r="C2083" i="18"/>
  <c r="C938" i="18"/>
  <c r="C1416" i="18"/>
  <c r="C282" i="18"/>
  <c r="C433" i="18"/>
  <c r="C275" i="18"/>
  <c r="C911" i="18"/>
  <c r="C355" i="18"/>
  <c r="C823" i="18"/>
  <c r="C357" i="18"/>
  <c r="C745" i="18"/>
  <c r="C747" i="18"/>
  <c r="C234" i="18"/>
  <c r="C565" i="18"/>
  <c r="C325" i="18"/>
  <c r="C1413" i="18"/>
  <c r="C205" i="18"/>
  <c r="C461" i="18"/>
  <c r="C239" i="18"/>
  <c r="C537" i="18"/>
  <c r="C916" i="18"/>
  <c r="C697" i="18"/>
  <c r="C1428" i="18"/>
  <c r="C1131" i="18"/>
  <c r="C271" i="18"/>
  <c r="C559" i="18"/>
  <c r="C817" i="18"/>
  <c r="C359" i="18"/>
  <c r="C633" i="18"/>
  <c r="C1158" i="18"/>
  <c r="C237" i="18"/>
  <c r="C423" i="18"/>
  <c r="C721" i="18"/>
  <c r="C1337" i="18"/>
  <c r="C349" i="18"/>
  <c r="C589" i="18"/>
  <c r="C1042" i="18"/>
  <c r="C434" i="18"/>
  <c r="C482" i="18"/>
  <c r="C530" i="18"/>
  <c r="C578" i="18"/>
  <c r="C740" i="18"/>
  <c r="C969" i="18"/>
  <c r="C1055" i="18"/>
  <c r="C994" i="18"/>
  <c r="C641" i="18"/>
  <c r="C827" i="18"/>
  <c r="C1086" i="18"/>
  <c r="C204" i="18"/>
  <c r="C252" i="18"/>
  <c r="C300" i="18"/>
  <c r="C348" i="18"/>
  <c r="C396" i="18"/>
  <c r="C444" i="18"/>
  <c r="C492" i="18"/>
  <c r="C540" i="18"/>
  <c r="C588" i="18"/>
  <c r="C906" i="18"/>
  <c r="C1374" i="18"/>
  <c r="C696" i="18"/>
  <c r="C876" i="18"/>
  <c r="C1098" i="18"/>
  <c r="C652" i="18"/>
  <c r="C877" i="18"/>
  <c r="C1357" i="18"/>
  <c r="C812" i="18"/>
  <c r="C860" i="18"/>
  <c r="C977" i="18"/>
  <c r="C1230" i="18"/>
  <c r="C1322" i="18"/>
  <c r="C1294" i="18"/>
  <c r="C1824" i="18"/>
  <c r="C996" i="18"/>
  <c r="C1226" i="18"/>
  <c r="C1830" i="18"/>
  <c r="C642" i="18"/>
  <c r="C690" i="18"/>
  <c r="C738" i="18"/>
  <c r="C786" i="18"/>
  <c r="C834" i="18"/>
  <c r="C905" i="18"/>
  <c r="C1043" i="18"/>
  <c r="C1206" i="18"/>
  <c r="C1721" i="18"/>
  <c r="C1002" i="18"/>
  <c r="C1596" i="18"/>
  <c r="C984" i="18"/>
  <c r="C1514" i="18"/>
  <c r="C1688" i="18"/>
  <c r="C1203" i="18"/>
  <c r="C1251" i="18"/>
  <c r="C1299" i="18"/>
  <c r="C1522" i="18"/>
  <c r="C1376" i="18"/>
  <c r="C1509" i="18"/>
  <c r="C1012" i="18"/>
  <c r="C1060" i="18"/>
  <c r="C1108" i="18"/>
  <c r="C1156" i="18"/>
  <c r="C1204" i="18"/>
  <c r="C1252" i="18"/>
  <c r="C1300" i="18"/>
  <c r="C1899" i="18"/>
  <c r="C1504" i="18"/>
  <c r="C1329" i="18"/>
  <c r="C1400" i="18"/>
  <c r="C1570" i="18"/>
  <c r="C997" i="18"/>
  <c r="C1045" i="18"/>
  <c r="C1093" i="18"/>
  <c r="C1141" i="18"/>
  <c r="C1189" i="18"/>
  <c r="C1237" i="18"/>
  <c r="C1285" i="18"/>
  <c r="C1466" i="18"/>
  <c r="C1908" i="18"/>
  <c r="C1884" i="18"/>
  <c r="C1681" i="18"/>
  <c r="C1630" i="18"/>
  <c r="C1591" i="18"/>
  <c r="C1831" i="18"/>
  <c r="C1327" i="18"/>
  <c r="C1375" i="18"/>
  <c r="C1423" i="18"/>
  <c r="C1471" i="18"/>
  <c r="C1519" i="18"/>
  <c r="C1652" i="18"/>
  <c r="C1955" i="18"/>
  <c r="C1717" i="18"/>
  <c r="C1654" i="18"/>
  <c r="C1992" i="18"/>
  <c r="C1894" i="18"/>
  <c r="C1826" i="18"/>
  <c r="C2007" i="18"/>
  <c r="C1662" i="18"/>
  <c r="C1762" i="18"/>
  <c r="C1562" i="18"/>
  <c r="C1748" i="18"/>
  <c r="C1936" i="18"/>
  <c r="C1848" i="18"/>
  <c r="C1663" i="18"/>
  <c r="C1876" i="18"/>
  <c r="C2011" i="18"/>
  <c r="C1646" i="18"/>
  <c r="C1754" i="18"/>
  <c r="C2077" i="18"/>
  <c r="C2057" i="18"/>
  <c r="C1813" i="18"/>
  <c r="C1861" i="18"/>
  <c r="C1909" i="18"/>
  <c r="C1957" i="18"/>
  <c r="C2005" i="18"/>
  <c r="C2093" i="18"/>
  <c r="C1902" i="18"/>
  <c r="C1950" i="18"/>
  <c r="C1998" i="18"/>
  <c r="C2053" i="18"/>
  <c r="C2066" i="18"/>
  <c r="C2114" i="18"/>
  <c r="C2087" i="18"/>
  <c r="C845" i="18"/>
  <c r="C1167" i="18"/>
  <c r="C353" i="18"/>
  <c r="D1486" i="18"/>
  <c r="C283" i="18"/>
  <c r="C1102" i="18"/>
  <c r="C365" i="18"/>
  <c r="C847" i="18"/>
  <c r="C367" i="18"/>
  <c r="C769" i="18"/>
  <c r="C799" i="18"/>
  <c r="C242" i="18"/>
  <c r="C577" i="18"/>
  <c r="C401" i="18"/>
  <c r="C227" i="18"/>
  <c r="C483" i="18"/>
  <c r="C261" i="18"/>
  <c r="C543" i="18"/>
  <c r="C952" i="18"/>
  <c r="C739" i="18"/>
  <c r="C1686" i="18"/>
  <c r="C1155" i="18"/>
  <c r="C293" i="18"/>
  <c r="C608" i="18"/>
  <c r="C829" i="18"/>
  <c r="C371" i="18"/>
  <c r="C649" i="18"/>
  <c r="C1290" i="18"/>
  <c r="C250" i="18"/>
  <c r="C465" i="18"/>
  <c r="C741" i="18"/>
  <c r="C1385" i="18"/>
  <c r="C361" i="18"/>
  <c r="C595" i="18"/>
  <c r="C1090" i="18"/>
  <c r="C438" i="18"/>
  <c r="C486" i="18"/>
  <c r="C534" i="18"/>
  <c r="C582" i="18"/>
  <c r="C752" i="18"/>
  <c r="C991" i="18"/>
  <c r="C1063" i="18"/>
  <c r="C1010" i="18"/>
  <c r="C651" i="18"/>
  <c r="C833" i="18"/>
  <c r="C1107" i="18"/>
  <c r="C208" i="18"/>
  <c r="C256" i="18"/>
  <c r="C304" i="18"/>
  <c r="C352" i="18"/>
  <c r="C400" i="18"/>
  <c r="C448" i="18"/>
  <c r="C496" i="18"/>
  <c r="C544" i="18"/>
  <c r="C592" i="18"/>
  <c r="C928" i="18"/>
  <c r="C1440" i="18"/>
  <c r="C701" i="18"/>
  <c r="C884" i="18"/>
  <c r="C1119" i="18"/>
  <c r="C676" i="18"/>
  <c r="C891" i="18"/>
  <c r="C1378" i="18"/>
  <c r="C816" i="18"/>
  <c r="C864" i="18"/>
  <c r="C990" i="18"/>
  <c r="C1278" i="18"/>
  <c r="C1332" i="18"/>
  <c r="C1325" i="18"/>
  <c r="C1967" i="18"/>
  <c r="C1006" i="18"/>
  <c r="C1274" i="18"/>
  <c r="C598" i="18"/>
  <c r="C646" i="18"/>
  <c r="C694" i="18"/>
  <c r="C742" i="18"/>
  <c r="C790" i="18"/>
  <c r="C838" i="18"/>
  <c r="C918" i="18"/>
  <c r="C1054" i="18"/>
  <c r="C1254" i="18"/>
  <c r="C2004" i="18"/>
  <c r="C1186" i="18"/>
  <c r="C1633" i="18"/>
  <c r="C993" i="18"/>
  <c r="C1548" i="18"/>
  <c r="C1747" i="18"/>
  <c r="C1207" i="18"/>
  <c r="C1255" i="18"/>
  <c r="C1303" i="18"/>
  <c r="C1536" i="18"/>
  <c r="C1381" i="18"/>
  <c r="C1530" i="18"/>
  <c r="C1016" i="18"/>
  <c r="C1064" i="18"/>
  <c r="C1112" i="18"/>
  <c r="C1160" i="18"/>
  <c r="C1208" i="18"/>
  <c r="C1256" i="18"/>
  <c r="C1304" i="18"/>
  <c r="C1968" i="18"/>
  <c r="C1517" i="18"/>
  <c r="C1334" i="18"/>
  <c r="C1412" i="18"/>
  <c r="C1609" i="18"/>
  <c r="C1001" i="18"/>
  <c r="C1049" i="18"/>
  <c r="C1097" i="18"/>
  <c r="C1145" i="18"/>
  <c r="C1193" i="18"/>
  <c r="C1241" i="18"/>
  <c r="C1289" i="18"/>
  <c r="C1478" i="18"/>
  <c r="C2003" i="18"/>
  <c r="C1940" i="18"/>
  <c r="C1713" i="18"/>
  <c r="C1674" i="18"/>
  <c r="C1604" i="18"/>
  <c r="C1850" i="18"/>
  <c r="C1331" i="18"/>
  <c r="C1379" i="18"/>
  <c r="C1427" i="18"/>
  <c r="C1475" i="18"/>
  <c r="C1523" i="18"/>
  <c r="C1660" i="18"/>
  <c r="C1991" i="18"/>
  <c r="C1726" i="18"/>
  <c r="C1693" i="18"/>
  <c r="C2028" i="18"/>
  <c r="C2043" i="18"/>
  <c r="C1860" i="18"/>
  <c r="C2019" i="18"/>
  <c r="C1671" i="18"/>
  <c r="C1767" i="18"/>
  <c r="C1575" i="18"/>
  <c r="C1778" i="18"/>
  <c r="C1948" i="18"/>
  <c r="C1855" i="18"/>
  <c r="C1672" i="18"/>
  <c r="C1883" i="18"/>
  <c r="C2023" i="18"/>
  <c r="C1659" i="18"/>
  <c r="C1759" i="18"/>
  <c r="C2089" i="18"/>
  <c r="C1769" i="18"/>
  <c r="C1817" i="18"/>
  <c r="C1865" i="18"/>
  <c r="C1913" i="18"/>
  <c r="C1961" i="18"/>
  <c r="C2009" i="18"/>
  <c r="C2105" i="18"/>
  <c r="C1906" i="18"/>
  <c r="C1954" i="18"/>
  <c r="C2002" i="18"/>
  <c r="C2061" i="18"/>
  <c r="C2070" i="18"/>
  <c r="C2118" i="18"/>
  <c r="C2091" i="18"/>
  <c r="C717" i="18"/>
  <c r="C1034" i="18"/>
  <c r="C903" i="18"/>
  <c r="C334" i="18"/>
  <c r="AO17" i="7"/>
  <c r="AN16" i="7"/>
  <c r="AN17" i="7"/>
  <c r="AL16" i="7"/>
  <c r="AL17" i="7"/>
  <c r="AU16" i="7"/>
  <c r="AS15" i="7"/>
  <c r="AR15" i="7"/>
  <c r="AQ15" i="7"/>
  <c r="AS11" i="7"/>
  <c r="AP15" i="7"/>
  <c r="AQ10" i="7"/>
  <c r="AN14" i="7"/>
  <c r="AL14" i="7"/>
  <c r="AM14" i="7"/>
  <c r="AT12" i="7"/>
  <c r="AL15" i="7"/>
  <c r="AM16" i="7"/>
  <c r="AU15" i="7"/>
  <c r="AT15" i="7"/>
  <c r="AP14" i="7"/>
  <c r="AO14" i="7"/>
  <c r="AO10" i="7"/>
  <c r="AO9" i="7"/>
  <c r="AR11" i="7"/>
  <c r="AT13" i="7"/>
  <c r="AU14" i="7"/>
  <c r="AT14" i="7"/>
  <c r="AS14" i="7"/>
  <c r="AR14" i="7"/>
  <c r="AQ14" i="7"/>
  <c r="AN13" i="7"/>
  <c r="AM13" i="7"/>
  <c r="AL13" i="7"/>
  <c r="AS12" i="7"/>
  <c r="AM8" i="7"/>
  <c r="AP10" i="7"/>
  <c r="AR12" i="7"/>
  <c r="AS13" i="7"/>
  <c r="AR13" i="7"/>
  <c r="AQ13" i="7"/>
  <c r="AP13" i="7"/>
  <c r="AO13" i="7"/>
  <c r="AL12" i="7"/>
  <c r="AU11" i="7"/>
  <c r="AT11" i="7"/>
  <c r="AR7" i="7"/>
  <c r="AM9" i="7"/>
  <c r="AU6" i="7"/>
  <c r="AN9" i="7"/>
  <c r="AP11" i="7"/>
  <c r="AQ12" i="7"/>
  <c r="AP12" i="7"/>
  <c r="AO12" i="7"/>
  <c r="AN12" i="7"/>
  <c r="AM12" i="7"/>
  <c r="AT10" i="7"/>
  <c r="AS10" i="7"/>
  <c r="AR10" i="7"/>
  <c r="AS6" i="7"/>
  <c r="AS5" i="7"/>
  <c r="AL8" i="7"/>
  <c r="AN10" i="7"/>
  <c r="AO11" i="7"/>
  <c r="AN11" i="7"/>
  <c r="AM11" i="7"/>
  <c r="AL11" i="7"/>
  <c r="AU10" i="7"/>
  <c r="AR9" i="7"/>
  <c r="AQ9" i="7"/>
  <c r="AP9" i="7"/>
  <c r="AM6" i="7"/>
  <c r="AO16" i="7"/>
  <c r="AQ4" i="7"/>
  <c r="AT6" i="7"/>
  <c r="AL9" i="7"/>
  <c r="AM10" i="7"/>
  <c r="AL10" i="7"/>
  <c r="AU9" i="7"/>
  <c r="AT9" i="7"/>
  <c r="AS9" i="7"/>
  <c r="AP8" i="7"/>
  <c r="AO8" i="7"/>
  <c r="AN8" i="7"/>
  <c r="AQ5" i="7"/>
  <c r="AR5" i="7"/>
  <c r="AT7" i="7"/>
  <c r="AU8" i="7"/>
  <c r="AT8" i="7"/>
  <c r="AS8" i="7"/>
  <c r="AR8" i="7"/>
  <c r="AQ8" i="7"/>
  <c r="AN7" i="7"/>
  <c r="AM7" i="7"/>
  <c r="AL7" i="7"/>
  <c r="AQ11" i="7"/>
  <c r="AS17" i="7"/>
  <c r="AO4" i="7"/>
  <c r="AP4" i="7"/>
  <c r="AR6" i="7"/>
  <c r="AS7" i="7"/>
  <c r="AP6" i="7"/>
  <c r="AQ7" i="7"/>
  <c r="AP7" i="7"/>
  <c r="AO7" i="7"/>
  <c r="AL6" i="7"/>
  <c r="AU5" i="7"/>
  <c r="AT5" i="7"/>
  <c r="AO5" i="7"/>
  <c r="AU13" i="7"/>
  <c r="AU7" i="7"/>
  <c r="AQ16" i="7"/>
  <c r="AT18" i="7"/>
  <c r="AS18" i="7"/>
  <c r="AP5" i="7"/>
  <c r="AQ6" i="7"/>
  <c r="AN5" i="7"/>
  <c r="AO6" i="7"/>
  <c r="AN6" i="7"/>
  <c r="AU4" i="7"/>
  <c r="AT4" i="7"/>
  <c r="AS4" i="7"/>
  <c r="AR4" i="7"/>
  <c r="AO15" i="7"/>
  <c r="AR17" i="7"/>
  <c r="AR18" i="7"/>
  <c r="AN4" i="7"/>
  <c r="AM4" i="7"/>
  <c r="AL4" i="7"/>
  <c r="AM5" i="7"/>
  <c r="AL5" i="7"/>
  <c r="AL18" i="7"/>
  <c r="AU17" i="7"/>
  <c r="AT17" i="7"/>
  <c r="AU18" i="7"/>
  <c r="AM15" i="7"/>
  <c r="AM17" i="7"/>
  <c r="AP16" i="7"/>
  <c r="AU12" i="7"/>
  <c r="AN15" i="7"/>
  <c r="AP17" i="7"/>
  <c r="AQ18" i="7"/>
  <c r="AP18" i="7"/>
  <c r="AO18" i="7"/>
  <c r="AN18" i="7"/>
  <c r="AM18" i="7"/>
  <c r="AT16" i="7"/>
  <c r="AS16" i="7"/>
  <c r="AR16" i="7"/>
  <c r="AQ17" i="7"/>
  <c r="D8" i="7"/>
  <c r="E8" i="7" s="1"/>
  <c r="Q32" i="11" l="1"/>
  <c r="R32" i="11" s="1"/>
  <c r="AM55" i="11"/>
  <c r="AL5" i="11"/>
  <c r="W9" i="11"/>
  <c r="V9" i="11"/>
  <c r="U9" i="11"/>
  <c r="T9" i="11"/>
  <c r="S9" i="11"/>
  <c r="Z9" i="11"/>
  <c r="Y9" i="11"/>
  <c r="X9" i="11"/>
  <c r="R10" i="11"/>
  <c r="W14" i="11"/>
  <c r="V14" i="11"/>
  <c r="U14" i="11"/>
  <c r="T14" i="11"/>
  <c r="S14" i="11"/>
  <c r="Z14" i="11"/>
  <c r="Y14" i="11"/>
  <c r="X14" i="11"/>
  <c r="R15" i="11"/>
  <c r="R28" i="11"/>
  <c r="Q36" i="11"/>
  <c r="Q40" i="11" s="1"/>
  <c r="W8" i="11"/>
  <c r="V8" i="11"/>
  <c r="Y8" i="11"/>
  <c r="U8" i="11"/>
  <c r="T8" i="11"/>
  <c r="S8" i="11"/>
  <c r="Z8" i="11"/>
  <c r="X8" i="11"/>
  <c r="W7" i="11"/>
  <c r="V7" i="11"/>
  <c r="U7" i="11"/>
  <c r="T7" i="11"/>
  <c r="S7" i="11"/>
  <c r="Z7" i="11"/>
  <c r="Y7" i="11"/>
  <c r="X7" i="11"/>
  <c r="R24" i="11"/>
  <c r="R20" i="11"/>
  <c r="I25" i="10"/>
  <c r="AF11" i="10"/>
  <c r="AF28" i="10"/>
  <c r="BA32" i="10"/>
  <c r="BB23" i="10"/>
  <c r="BA41" i="10"/>
  <c r="AY42" i="10"/>
  <c r="AX42" i="10"/>
  <c r="BC25" i="10"/>
  <c r="BD24" i="10"/>
  <c r="BC28" i="10"/>
  <c r="F33" i="10"/>
  <c r="AY33" i="10"/>
  <c r="D1066" i="18"/>
  <c r="D1557" i="18"/>
  <c r="D1146" i="18"/>
  <c r="D295" i="18"/>
  <c r="D1456" i="18"/>
  <c r="D402" i="18"/>
  <c r="D341" i="18"/>
  <c r="D1869" i="18"/>
  <c r="D2035" i="18"/>
  <c r="D1588" i="18"/>
  <c r="D1479" i="18"/>
  <c r="D1683" i="18"/>
  <c r="D1245" i="18"/>
  <c r="D1642" i="18"/>
  <c r="D1260" i="18"/>
  <c r="D1544" i="18"/>
  <c r="D1727" i="18"/>
  <c r="D1059" i="18"/>
  <c r="D650" i="18"/>
  <c r="D1402" i="18"/>
  <c r="D899" i="18"/>
  <c r="D965" i="18"/>
  <c r="D553" i="18"/>
  <c r="D1817" i="18"/>
  <c r="D1883" i="18"/>
  <c r="D1693" i="18"/>
  <c r="D1427" i="18"/>
  <c r="D1713" i="18"/>
  <c r="D1193" i="18"/>
  <c r="D1208" i="18"/>
  <c r="D1381" i="18"/>
  <c r="D1548" i="18"/>
  <c r="D1054" i="18"/>
  <c r="D646" i="18"/>
  <c r="D891" i="18"/>
  <c r="D352" i="18"/>
  <c r="D833" i="18"/>
  <c r="D582" i="18"/>
  <c r="D234" i="18"/>
  <c r="D2120" i="18"/>
  <c r="D1809" i="18"/>
  <c r="D1757" i="18"/>
  <c r="D1632" i="18"/>
  <c r="D1419" i="18"/>
  <c r="D1673" i="18"/>
  <c r="D1185" i="18"/>
  <c r="D1200" i="18"/>
  <c r="D1964" i="18"/>
  <c r="D1468" i="18"/>
  <c r="D1038" i="18"/>
  <c r="D638" i="18"/>
  <c r="D1928" i="18"/>
  <c r="D869" i="18"/>
  <c r="D344" i="18"/>
  <c r="D785" i="18"/>
  <c r="D574" i="18"/>
  <c r="D338" i="18"/>
  <c r="D1110" i="18"/>
  <c r="D401" i="18"/>
  <c r="D1957" i="18"/>
  <c r="D1936" i="18"/>
  <c r="D1652" i="18"/>
  <c r="D1831" i="18"/>
  <c r="D1466" i="18"/>
  <c r="D1045" i="18"/>
  <c r="D1899" i="18"/>
  <c r="D1251" i="18"/>
  <c r="D786" i="18"/>
  <c r="D860" i="18"/>
  <c r="D492" i="18"/>
  <c r="D938" i="18"/>
  <c r="D313" i="18"/>
  <c r="D648" i="18"/>
  <c r="D322" i="18"/>
  <c r="D1533" i="18"/>
  <c r="D1328" i="18"/>
  <c r="D2073" i="18"/>
  <c r="D1965" i="18"/>
  <c r="D1960" i="18"/>
  <c r="D1867" i="18"/>
  <c r="D1668" i="18"/>
  <c r="D1891" i="18"/>
  <c r="D1498" i="18"/>
  <c r="D1053" i="18"/>
  <c r="D1313" i="18"/>
  <c r="D1259" i="18"/>
  <c r="D746" i="18"/>
  <c r="D874" i="18"/>
  <c r="D820" i="18"/>
  <c r="D2070" i="18"/>
  <c r="D2009" i="18"/>
  <c r="D2089" i="18"/>
  <c r="D1855" i="18"/>
  <c r="D2019" i="18"/>
  <c r="D1991" i="18"/>
  <c r="D1331" i="18"/>
  <c r="D2003" i="18"/>
  <c r="D1517" i="18"/>
  <c r="D1112" i="18"/>
  <c r="D1303" i="18"/>
  <c r="D1633" i="18"/>
  <c r="D838" i="18"/>
  <c r="D1274" i="18"/>
  <c r="D544" i="18"/>
  <c r="D256" i="18"/>
  <c r="D769" i="18"/>
  <c r="D2066" i="18"/>
  <c r="D2005" i="18"/>
  <c r="D2077" i="18"/>
  <c r="D1848" i="18"/>
  <c r="D2007" i="18"/>
  <c r="D1955" i="18"/>
  <c r="D1327" i="18"/>
  <c r="D1093" i="18"/>
  <c r="D1504" i="18"/>
  <c r="D1108" i="18"/>
  <c r="D1596" i="18"/>
  <c r="D834" i="18"/>
  <c r="D1226" i="18"/>
  <c r="D977" i="18"/>
  <c r="D540" i="18"/>
  <c r="D482" i="18"/>
  <c r="D695" i="18"/>
  <c r="D586" i="18"/>
  <c r="D206" i="18"/>
  <c r="D1389" i="18"/>
  <c r="D2108" i="18"/>
  <c r="D1805" i="18"/>
  <c r="D1835" i="18"/>
  <c r="D1619" i="18"/>
  <c r="D1415" i="18"/>
  <c r="D1635" i="18"/>
  <c r="D1196" i="18"/>
  <c r="D1438" i="18"/>
  <c r="D1027" i="18"/>
  <c r="D634" i="18"/>
  <c r="D1613" i="18"/>
  <c r="D863" i="18"/>
  <c r="D861" i="18"/>
  <c r="D329" i="18"/>
  <c r="D600" i="18"/>
  <c r="D518" i="18"/>
  <c r="D1126" i="18"/>
  <c r="D597" i="18"/>
  <c r="D343" i="18"/>
  <c r="D555" i="18"/>
  <c r="D1365" i="18"/>
  <c r="D1426" i="18"/>
  <c r="D2074" i="18"/>
  <c r="D2013" i="18"/>
  <c r="D2101" i="18"/>
  <c r="D2031" i="18"/>
  <c r="D2027" i="18"/>
  <c r="D1335" i="18"/>
  <c r="D1558" i="18"/>
  <c r="D1538" i="18"/>
  <c r="D1116" i="18"/>
  <c r="D794" i="18"/>
  <c r="D1075" i="18"/>
  <c r="D868" i="18"/>
  <c r="D521" i="18"/>
  <c r="D263" i="18"/>
  <c r="D346" i="18"/>
  <c r="D1993" i="18"/>
  <c r="D1800" i="18"/>
  <c r="D1971" i="18"/>
  <c r="D1851" i="18"/>
  <c r="D1315" i="18"/>
  <c r="D1595" i="18"/>
  <c r="D1081" i="18"/>
  <c r="D1096" i="18"/>
  <c r="D1287" i="18"/>
  <c r="D1452" i="18"/>
  <c r="D822" i="18"/>
  <c r="D1550" i="18"/>
  <c r="D1686" i="18"/>
  <c r="D760" i="18"/>
  <c r="D279" i="18"/>
  <c r="D447" i="18"/>
  <c r="D771" i="18"/>
  <c r="D2094" i="18"/>
  <c r="D2033" i="18"/>
  <c r="D2080" i="18"/>
  <c r="D1605" i="18"/>
  <c r="D1355" i="18"/>
  <c r="D1136" i="18"/>
  <c r="D923" i="18"/>
  <c r="D862" i="18"/>
  <c r="D1464" i="18"/>
  <c r="D1046" i="18"/>
  <c r="D1516" i="18"/>
  <c r="D568" i="18"/>
  <c r="D280" i="18"/>
  <c r="D289" i="18"/>
  <c r="D976" i="18"/>
  <c r="D291" i="18"/>
  <c r="D1849" i="18"/>
  <c r="D1975" i="18"/>
  <c r="D1888" i="18"/>
  <c r="D1852" i="18"/>
  <c r="D1459" i="18"/>
  <c r="D1979" i="18"/>
  <c r="D1225" i="18"/>
  <c r="D1240" i="18"/>
  <c r="D1470" i="18"/>
  <c r="D1142" i="18"/>
  <c r="D678" i="18"/>
  <c r="D1823" i="18"/>
  <c r="D1163" i="18"/>
  <c r="D1270" i="18"/>
  <c r="D384" i="18"/>
  <c r="D612" i="18"/>
  <c r="D247" i="18"/>
  <c r="D1500" i="18"/>
  <c r="D225" i="18"/>
  <c r="D1138" i="18"/>
  <c r="D776" i="18"/>
  <c r="D617" i="18"/>
  <c r="D319" i="18"/>
  <c r="D645" i="18"/>
  <c r="D543" i="18"/>
  <c r="D577" i="18"/>
  <c r="D497" i="18"/>
  <c r="D539" i="18"/>
  <c r="D1937" i="18"/>
  <c r="D1711" i="18"/>
  <c r="D1875" i="18"/>
  <c r="D1728" i="18"/>
  <c r="D1547" i="18"/>
  <c r="D1107" i="18"/>
  <c r="D752" i="18"/>
  <c r="D595" i="18"/>
  <c r="D293" i="18"/>
  <c r="D433" i="18"/>
  <c r="D1047" i="18"/>
  <c r="D728" i="18"/>
  <c r="D547" i="18"/>
  <c r="D2002" i="18"/>
  <c r="D1778" i="18"/>
  <c r="D1994" i="18"/>
  <c r="D298" i="18"/>
  <c r="D913" i="18"/>
  <c r="D308" i="18"/>
  <c r="D649" i="18"/>
  <c r="D633" i="18"/>
  <c r="D1131" i="18"/>
  <c r="D619" i="18"/>
  <c r="D197" i="18"/>
  <c r="D399" i="18"/>
  <c r="D831" i="18"/>
  <c r="D703" i="18"/>
  <c r="D231" i="18"/>
  <c r="D2126" i="18"/>
  <c r="D2052" i="18"/>
  <c r="D1777" i="18"/>
  <c r="D1387" i="18"/>
  <c r="D2012" i="18"/>
  <c r="D1153" i="18"/>
  <c r="D1168" i="18"/>
  <c r="D1565" i="18"/>
  <c r="D772" i="18"/>
  <c r="D1016" i="18"/>
  <c r="D691" i="18"/>
  <c r="D629" i="18"/>
  <c r="D1159" i="18"/>
  <c r="D942" i="18"/>
  <c r="D528" i="18"/>
  <c r="D240" i="18"/>
  <c r="D270" i="18"/>
  <c r="D668" i="18"/>
  <c r="D493" i="18"/>
  <c r="D1745" i="18"/>
  <c r="D1837" i="18"/>
  <c r="D1939" i="18"/>
  <c r="D1840" i="18"/>
  <c r="D1776" i="18"/>
  <c r="D1447" i="18"/>
  <c r="D1796" i="18"/>
  <c r="D1213" i="18"/>
  <c r="D1228" i="18"/>
  <c r="D1434" i="18"/>
  <c r="D1521" i="18"/>
  <c r="D1106" i="18"/>
  <c r="D666" i="18"/>
  <c r="D1492" i="18"/>
  <c r="D1023" i="18"/>
  <c r="D1150" i="18"/>
  <c r="D1898" i="18"/>
  <c r="D1034" i="18"/>
  <c r="D697" i="18"/>
  <c r="D1814" i="18"/>
  <c r="D1089" i="18"/>
  <c r="D635" i="18"/>
  <c r="D2119" i="18"/>
  <c r="D1934" i="18"/>
  <c r="D1854" i="18"/>
  <c r="D1818" i="18"/>
  <c r="D1221" i="18"/>
  <c r="D1151" i="18"/>
  <c r="D370" i="18"/>
  <c r="D2060" i="18"/>
  <c r="D1789" i="18"/>
  <c r="D1872" i="18"/>
  <c r="D1399" i="18"/>
  <c r="D1603" i="18"/>
  <c r="D1165" i="18"/>
  <c r="D1180" i="18"/>
  <c r="D2043" i="18"/>
  <c r="D845" i="18"/>
  <c r="D317" i="18"/>
  <c r="D849" i="18"/>
  <c r="D199" i="18"/>
  <c r="D1897" i="18"/>
  <c r="D1611" i="18"/>
  <c r="D1676" i="18"/>
  <c r="D1507" i="18"/>
  <c r="D1980" i="18"/>
  <c r="D1273" i="18"/>
  <c r="D1288" i="18"/>
  <c r="D1804" i="18"/>
  <c r="D1191" i="18"/>
  <c r="D1480" i="18"/>
  <c r="D726" i="18"/>
  <c r="D1585" i="18"/>
  <c r="D800" i="18"/>
  <c r="D432" i="18"/>
  <c r="D917" i="18"/>
  <c r="D2090" i="18"/>
  <c r="D2029" i="18"/>
  <c r="D2068" i="18"/>
  <c r="D1593" i="18"/>
  <c r="D1351" i="18"/>
  <c r="D1737" i="18"/>
  <c r="D1117" i="18"/>
  <c r="D717" i="18"/>
  <c r="D465" i="18"/>
  <c r="D608" i="18"/>
  <c r="D847" i="18"/>
  <c r="D357" i="18"/>
  <c r="D1143" i="18"/>
  <c r="D2098" i="18"/>
  <c r="D2037" i="18"/>
  <c r="D2092" i="18"/>
  <c r="D1618" i="18"/>
  <c r="D1359" i="18"/>
  <c r="D2124" i="18"/>
  <c r="D1140" i="18"/>
  <c r="D866" i="18"/>
  <c r="D1493" i="18"/>
  <c r="D1051" i="18"/>
  <c r="D1584" i="18"/>
  <c r="D462" i="18"/>
  <c r="D591" i="18"/>
  <c r="D507" i="18"/>
  <c r="D443" i="18"/>
  <c r="D475" i="18"/>
  <c r="D1877" i="18"/>
  <c r="D2112" i="18"/>
  <c r="D1610" i="18"/>
  <c r="D1487" i="18"/>
  <c r="D1716" i="18"/>
  <c r="D1253" i="18"/>
  <c r="D1679" i="18"/>
  <c r="D1268" i="18"/>
  <c r="D1578" i="18"/>
  <c r="D2039" i="18"/>
  <c r="D1344" i="18"/>
  <c r="D706" i="18"/>
  <c r="D412" i="18"/>
  <c r="D1821" i="18"/>
  <c r="D1431" i="18"/>
  <c r="D1197" i="18"/>
  <c r="D1212" i="18"/>
  <c r="D1386" i="18"/>
  <c r="D1007" i="18"/>
  <c r="D931" i="18"/>
  <c r="D602" i="18"/>
  <c r="D708" i="18"/>
  <c r="D548" i="18"/>
  <c r="D472" i="18"/>
  <c r="D1791" i="18"/>
  <c r="D414" i="18"/>
  <c r="D1648" i="18"/>
  <c r="D290" i="18"/>
  <c r="D681" i="18"/>
  <c r="D331" i="18"/>
  <c r="D759" i="18"/>
  <c r="D334" i="18"/>
  <c r="D1954" i="18"/>
  <c r="D1674" i="18"/>
  <c r="D1378" i="18"/>
  <c r="D355" i="18"/>
  <c r="D258" i="18"/>
  <c r="D345" i="18"/>
  <c r="D573" i="18"/>
  <c r="D2096" i="18"/>
  <c r="D1801" i="18"/>
  <c r="D1606" i="18"/>
  <c r="D1411" i="18"/>
  <c r="D1629" i="18"/>
  <c r="D1177" i="18"/>
  <c r="D1192" i="18"/>
  <c r="D1022" i="18"/>
  <c r="D630" i="18"/>
  <c r="D1554" i="18"/>
  <c r="D821" i="18"/>
  <c r="D855" i="18"/>
  <c r="D501" i="18"/>
  <c r="D229" i="18"/>
  <c r="D733" i="18"/>
  <c r="D1933" i="18"/>
  <c r="D1868" i="18"/>
  <c r="D1704" i="18"/>
  <c r="D1543" i="18"/>
  <c r="D1732" i="18"/>
  <c r="D1394" i="18"/>
  <c r="D1021" i="18"/>
  <c r="D1559" i="18"/>
  <c r="D762" i="18"/>
  <c r="D922" i="18"/>
  <c r="D836" i="18"/>
  <c r="D761" i="18"/>
  <c r="D468" i="18"/>
  <c r="D673" i="18"/>
  <c r="D1825" i="18"/>
  <c r="D1783" i="18"/>
  <c r="D1435" i="18"/>
  <c r="D1731" i="18"/>
  <c r="D1201" i="18"/>
  <c r="D1216" i="18"/>
  <c r="D1398" i="18"/>
  <c r="D2036" i="18"/>
  <c r="D1070" i="18"/>
  <c r="D654" i="18"/>
  <c r="D1432" i="18"/>
  <c r="D937" i="18"/>
  <c r="D973" i="18"/>
  <c r="D360" i="18"/>
  <c r="D890" i="18"/>
  <c r="D385" i="18"/>
  <c r="D763" i="18"/>
  <c r="D1833" i="18"/>
  <c r="D1927" i="18"/>
  <c r="D1443" i="18"/>
  <c r="D1764" i="18"/>
  <c r="D1209" i="18"/>
  <c r="D1224" i="18"/>
  <c r="D1422" i="18"/>
  <c r="D1094" i="18"/>
  <c r="D662" i="18"/>
  <c r="D1474" i="18"/>
  <c r="D967" i="18"/>
  <c r="D995" i="18"/>
  <c r="D1889" i="18"/>
  <c r="D1589" i="18"/>
  <c r="D1649" i="18"/>
  <c r="D1832" i="18"/>
  <c r="D1499" i="18"/>
  <c r="D1780" i="18"/>
  <c r="D1280" i="18"/>
  <c r="D1183" i="18"/>
  <c r="D718" i="18"/>
  <c r="D1462" i="18"/>
  <c r="D792" i="18"/>
  <c r="D424" i="18"/>
  <c r="D859" i="18"/>
  <c r="D366" i="18"/>
  <c r="D1214" i="18"/>
  <c r="D606" i="18"/>
  <c r="D1368" i="18"/>
  <c r="D720" i="18"/>
  <c r="D609" i="18"/>
  <c r="D312" i="18"/>
  <c r="D675" i="18"/>
  <c r="D542" i="18"/>
  <c r="D211" i="18"/>
  <c r="D395" i="18"/>
  <c r="D1520" i="18"/>
  <c r="D481" i="18"/>
  <c r="D1785" i="18"/>
  <c r="D1709" i="18"/>
  <c r="D1395" i="18"/>
  <c r="D1590" i="18"/>
  <c r="D1176" i="18"/>
  <c r="D1655" i="18"/>
  <c r="D966" i="18"/>
  <c r="D1414" i="18"/>
  <c r="D656" i="18"/>
  <c r="D2118" i="18"/>
  <c r="D2105" i="18"/>
  <c r="D1769" i="18"/>
  <c r="D1379" i="18"/>
  <c r="D1940" i="18"/>
  <c r="D1160" i="18"/>
  <c r="D1536" i="18"/>
  <c r="D918" i="18"/>
  <c r="D676" i="18"/>
  <c r="D592" i="18"/>
  <c r="D304" i="18"/>
  <c r="D651" i="18"/>
  <c r="D534" i="18"/>
  <c r="D641" i="18"/>
  <c r="D530" i="18"/>
  <c r="D747" i="18"/>
  <c r="D2110" i="18"/>
  <c r="D2081" i="18"/>
  <c r="D1653" i="18"/>
  <c r="D1684" i="18"/>
  <c r="D1371" i="18"/>
  <c r="D1152" i="18"/>
  <c r="D1501" i="18"/>
  <c r="D971" i="18"/>
  <c r="D1761" i="18"/>
  <c r="D628" i="18"/>
  <c r="D584" i="18"/>
  <c r="D296" i="18"/>
  <c r="D439" i="18"/>
  <c r="D363" i="18"/>
  <c r="D455" i="18"/>
  <c r="D441" i="18"/>
  <c r="D277" i="18"/>
  <c r="D713" i="18"/>
  <c r="D359" i="18"/>
  <c r="D372" i="18"/>
  <c r="D950" i="18"/>
  <c r="D620" i="18"/>
  <c r="D445" i="18"/>
  <c r="D2078" i="18"/>
  <c r="D2017" i="18"/>
  <c r="D2113" i="18"/>
  <c r="D1896" i="18"/>
  <c r="D2064" i="18"/>
  <c r="D2088" i="18"/>
  <c r="D1339" i="18"/>
  <c r="D1569" i="18"/>
  <c r="D1105" i="18"/>
  <c r="D1552" i="18"/>
  <c r="D1120" i="18"/>
  <c r="D875" i="18"/>
  <c r="D846" i="18"/>
  <c r="D1014" i="18"/>
  <c r="D552" i="18"/>
  <c r="D264" i="18"/>
  <c r="D1266" i="18"/>
  <c r="D494" i="18"/>
  <c r="D219" i="18"/>
  <c r="D278" i="18"/>
  <c r="D321" i="18"/>
  <c r="D657" i="18"/>
  <c r="D419" i="18"/>
  <c r="D2086" i="18"/>
  <c r="D2025" i="18"/>
  <c r="D1347" i="18"/>
  <c r="D1705" i="18"/>
  <c r="D1608" i="18"/>
  <c r="D1128" i="18"/>
  <c r="D897" i="18"/>
  <c r="D854" i="18"/>
  <c r="D1370" i="18"/>
  <c r="D1030" i="18"/>
  <c r="D1312" i="18"/>
  <c r="D560" i="18"/>
  <c r="D273" i="18"/>
  <c r="D974" i="18"/>
  <c r="D374" i="18"/>
  <c r="D683" i="18"/>
  <c r="D777" i="18"/>
  <c r="D743" i="18"/>
  <c r="D558" i="18"/>
  <c r="D281" i="18"/>
  <c r="D362" i="18"/>
  <c r="D968" i="18"/>
  <c r="D1354" i="18"/>
  <c r="D979" i="18"/>
  <c r="D618" i="18"/>
  <c r="D1444" i="18"/>
  <c r="D680" i="18"/>
  <c r="D324" i="18"/>
  <c r="D731" i="18"/>
  <c r="D259" i="18"/>
  <c r="D421" i="18"/>
  <c r="D527" i="18"/>
  <c r="D2085" i="18"/>
  <c r="D1969" i="18"/>
  <c r="D1972" i="18"/>
  <c r="D1675" i="18"/>
  <c r="D1916" i="18"/>
  <c r="D1512" i="18"/>
  <c r="D1057" i="18"/>
  <c r="D1072" i="18"/>
  <c r="D1263" i="18"/>
  <c r="D798" i="18"/>
  <c r="D1087" i="18"/>
  <c r="D504" i="18"/>
  <c r="D216" i="18"/>
  <c r="D435" i="18"/>
  <c r="D797" i="18"/>
  <c r="D409" i="18"/>
  <c r="D477" i="18"/>
  <c r="D631" i="18"/>
  <c r="D2109" i="18"/>
  <c r="D1977" i="18"/>
  <c r="D1815" i="18"/>
  <c r="D1996" i="18"/>
  <c r="D1923" i="18"/>
  <c r="D1741" i="18"/>
  <c r="D1988" i="18"/>
  <c r="D1546" i="18"/>
  <c r="D1065" i="18"/>
  <c r="D1080" i="18"/>
  <c r="D1317" i="18"/>
  <c r="D806" i="18"/>
  <c r="D1111" i="18"/>
  <c r="D512" i="18"/>
  <c r="D251" i="18"/>
  <c r="D1167" i="18"/>
  <c r="D1071" i="18"/>
  <c r="D438" i="18"/>
  <c r="D1000" i="18"/>
  <c r="D2038" i="18"/>
  <c r="D1735" i="18"/>
  <c r="D1798" i="18"/>
  <c r="D1052" i="18"/>
  <c r="D1243" i="18"/>
  <c r="D975" i="18"/>
  <c r="D835" i="18"/>
  <c r="D579" i="18"/>
  <c r="D1626" i="18"/>
  <c r="D1132" i="18"/>
  <c r="D858" i="18"/>
  <c r="D1392" i="18"/>
  <c r="D1035" i="18"/>
  <c r="D1404" i="18"/>
  <c r="D564" i="18"/>
  <c r="D276" i="18"/>
  <c r="D513" i="18"/>
  <c r="D624" i="18"/>
  <c r="D583" i="18"/>
  <c r="D416" i="18"/>
  <c r="D1929" i="18"/>
  <c r="D1701" i="18"/>
  <c r="D1680" i="18"/>
  <c r="D1539" i="18"/>
  <c r="D1699" i="18"/>
  <c r="D1305" i="18"/>
  <c r="D1017" i="18"/>
  <c r="D1537" i="18"/>
  <c r="D758" i="18"/>
  <c r="D909" i="18"/>
  <c r="D832" i="18"/>
  <c r="D1358" i="18"/>
  <c r="D915" i="18"/>
  <c r="D653" i="18"/>
  <c r="D442" i="18"/>
  <c r="D616" i="18"/>
  <c r="D1018" i="18"/>
  <c r="D1454" i="18"/>
  <c r="D1041" i="18"/>
  <c r="D1056" i="18"/>
  <c r="D988" i="18"/>
  <c r="D856" i="18"/>
  <c r="D964" i="18"/>
  <c r="D1194" i="18"/>
  <c r="D677" i="18"/>
  <c r="D693" i="18"/>
  <c r="D1990" i="18"/>
  <c r="D1277" i="18"/>
  <c r="D1195" i="18"/>
  <c r="D685" i="18"/>
  <c r="C186" i="18"/>
  <c r="C187" i="18" s="1"/>
  <c r="C188" i="18" s="1"/>
  <c r="D242" i="18"/>
  <c r="D365" i="18"/>
  <c r="D1428" i="18"/>
  <c r="D205" i="18"/>
  <c r="D179" i="18"/>
  <c r="C180" i="18"/>
  <c r="D180" i="18" s="1"/>
  <c r="D1853" i="18"/>
  <c r="D1987" i="18"/>
  <c r="D1895" i="18"/>
  <c r="D1920" i="18"/>
  <c r="D1463" i="18"/>
  <c r="D2015" i="18"/>
  <c r="D1229" i="18"/>
  <c r="D1244" i="18"/>
  <c r="D1482" i="18"/>
  <c r="D1634" i="18"/>
  <c r="D1154" i="18"/>
  <c r="D682" i="18"/>
  <c r="D1198" i="18"/>
  <c r="D1258" i="18"/>
  <c r="D388" i="18"/>
  <c r="D511" i="18"/>
  <c r="D463" i="18"/>
  <c r="D2061" i="18"/>
  <c r="D1961" i="18"/>
  <c r="D1759" i="18"/>
  <c r="D1948" i="18"/>
  <c r="D1860" i="18"/>
  <c r="D1660" i="18"/>
  <c r="D1478" i="18"/>
  <c r="D1049" i="18"/>
  <c r="D1968" i="18"/>
  <c r="D1255" i="18"/>
  <c r="D790" i="18"/>
  <c r="D1006" i="18"/>
  <c r="D864" i="18"/>
  <c r="D496" i="18"/>
  <c r="D208" i="18"/>
  <c r="D1010" i="18"/>
  <c r="D486" i="18"/>
  <c r="D371" i="18"/>
  <c r="D483" i="18"/>
  <c r="D353" i="18"/>
  <c r="D1909" i="18"/>
  <c r="D1646" i="18"/>
  <c r="D1748" i="18"/>
  <c r="D1519" i="18"/>
  <c r="D1591" i="18"/>
  <c r="D997" i="18"/>
  <c r="D1300" i="18"/>
  <c r="D1203" i="18"/>
  <c r="D1721" i="18"/>
  <c r="D738" i="18"/>
  <c r="D1824" i="18"/>
  <c r="D812" i="18"/>
  <c r="D444" i="18"/>
  <c r="D1055" i="18"/>
  <c r="D434" i="18"/>
  <c r="D721" i="18"/>
  <c r="D275" i="18"/>
  <c r="D282" i="18"/>
  <c r="D688" i="18"/>
  <c r="D1039" i="18"/>
  <c r="D716" i="18"/>
  <c r="D541" i="18"/>
  <c r="C168" i="18"/>
  <c r="D168" i="18" s="1"/>
  <c r="D801" i="18"/>
  <c r="D1861" i="18"/>
  <c r="D2011" i="18"/>
  <c r="D1562" i="18"/>
  <c r="D1992" i="18"/>
  <c r="D1471" i="18"/>
  <c r="D1630" i="18"/>
  <c r="D1570" i="18"/>
  <c r="D1252" i="18"/>
  <c r="D1509" i="18"/>
  <c r="D1688" i="18"/>
  <c r="D1206" i="18"/>
  <c r="D690" i="18"/>
  <c r="D1294" i="18"/>
  <c r="D1357" i="18"/>
  <c r="D396" i="18"/>
  <c r="D969" i="18"/>
  <c r="D1042" i="18"/>
  <c r="D423" i="18"/>
  <c r="D817" i="18"/>
  <c r="D745" i="18"/>
  <c r="D1946" i="18"/>
  <c r="D2044" i="18"/>
  <c r="D1314" i="18"/>
  <c r="D982" i="18"/>
  <c r="D417" i="18"/>
  <c r="D1103" i="18"/>
  <c r="D191" i="18"/>
  <c r="C192" i="18"/>
  <c r="C193" i="18" s="1"/>
  <c r="C194" i="18" s="1"/>
  <c r="D2084" i="18"/>
  <c r="D1797" i="18"/>
  <c r="D1733" i="18"/>
  <c r="D1573" i="18"/>
  <c r="D1407" i="18"/>
  <c r="D1622" i="18"/>
  <c r="D1188" i="18"/>
  <c r="D1729" i="18"/>
  <c r="D1396" i="18"/>
  <c r="D1011" i="18"/>
  <c r="D626" i="18"/>
  <c r="D1505" i="18"/>
  <c r="D813" i="18"/>
  <c r="D332" i="18"/>
  <c r="D326" i="18"/>
  <c r="C169" i="18"/>
  <c r="D1813" i="18"/>
  <c r="D1654" i="18"/>
  <c r="D1423" i="18"/>
  <c r="D1681" i="18"/>
  <c r="D1204" i="18"/>
  <c r="D1376" i="18"/>
  <c r="D1514" i="18"/>
  <c r="D1043" i="18"/>
  <c r="D642" i="18"/>
  <c r="D1322" i="18"/>
  <c r="D877" i="18"/>
  <c r="D906" i="18"/>
  <c r="D348" i="18"/>
  <c r="D1086" i="18"/>
  <c r="D740" i="18"/>
  <c r="D589" i="18"/>
  <c r="D559" i="18"/>
  <c r="D1416" i="18"/>
  <c r="D495" i="18"/>
  <c r="D1640" i="18"/>
  <c r="D1133" i="18"/>
  <c r="D1318" i="18"/>
  <c r="D636" i="18"/>
  <c r="C181" i="18"/>
  <c r="C182" i="18" s="1"/>
  <c r="C183" i="18" s="1"/>
  <c r="D183" i="18" s="1"/>
  <c r="D1553" i="18"/>
  <c r="D919" i="18"/>
  <c r="D537" i="18"/>
  <c r="D2049" i="18"/>
  <c r="D1085" i="18"/>
  <c r="D1477" i="18"/>
  <c r="D1291" i="18"/>
  <c r="D955" i="18"/>
  <c r="D381" i="18"/>
  <c r="D367" i="18"/>
  <c r="D2057" i="18"/>
  <c r="D1663" i="18"/>
  <c r="D1662" i="18"/>
  <c r="D1884" i="18"/>
  <c r="D1329" i="18"/>
  <c r="D984" i="18"/>
  <c r="D1830" i="18"/>
  <c r="D1230" i="18"/>
  <c r="D300" i="18"/>
  <c r="D578" i="18"/>
  <c r="D239" i="18"/>
  <c r="C175" i="18"/>
  <c r="C184" i="18"/>
  <c r="D184" i="18" s="1"/>
  <c r="D2102" i="18"/>
  <c r="D2104" i="18"/>
  <c r="D1625" i="18"/>
  <c r="D1363" i="18"/>
  <c r="D1763" i="18"/>
  <c r="D1129" i="18"/>
  <c r="D1144" i="18"/>
  <c r="D945" i="18"/>
  <c r="D870" i="18"/>
  <c r="D1665" i="18"/>
  <c r="D1931" i="18"/>
  <c r="D576" i="18"/>
  <c r="D288" i="18"/>
  <c r="D1095" i="18"/>
  <c r="D803" i="18"/>
  <c r="D572" i="18"/>
  <c r="D284" i="18"/>
  <c r="D755" i="18"/>
  <c r="D562" i="18"/>
  <c r="D294" i="18"/>
  <c r="D998" i="18"/>
  <c r="D210" i="18"/>
  <c r="D379" i="18"/>
  <c r="D712" i="18"/>
  <c r="D415" i="18"/>
  <c r="D705" i="18"/>
  <c r="D947" i="18"/>
  <c r="D1962" i="18"/>
  <c r="D1342" i="18"/>
  <c r="D1886" i="18"/>
  <c r="D1341" i="18"/>
  <c r="D387" i="18"/>
  <c r="D368" i="18"/>
  <c r="D878" i="18"/>
  <c r="D1190" i="18"/>
  <c r="D1829" i="18"/>
  <c r="D1915" i="18"/>
  <c r="D1788" i="18"/>
  <c r="D1439" i="18"/>
  <c r="D1739" i="18"/>
  <c r="D1205" i="18"/>
  <c r="D1220" i="18"/>
  <c r="D1410" i="18"/>
  <c r="D1082" i="18"/>
  <c r="D658" i="18"/>
  <c r="D987" i="18"/>
  <c r="D364" i="18"/>
  <c r="D1242" i="18"/>
  <c r="D783" i="18"/>
  <c r="D643" i="18"/>
  <c r="D473" i="18"/>
  <c r="D1083" i="18"/>
  <c r="D2034" i="18"/>
  <c r="D1730" i="18"/>
  <c r="D1786" i="18"/>
  <c r="D1430" i="18"/>
  <c r="D1678" i="18"/>
  <c r="D1048" i="18"/>
  <c r="D962" i="18"/>
  <c r="D1008" i="18"/>
  <c r="D895" i="18"/>
  <c r="D2050" i="18"/>
  <c r="D1989" i="18"/>
  <c r="D1863" i="18"/>
  <c r="D2032" i="18"/>
  <c r="D1959" i="18"/>
  <c r="D1311" i="18"/>
  <c r="D1582" i="18"/>
  <c r="D1092" i="18"/>
  <c r="D1283" i="18"/>
  <c r="D818" i="18"/>
  <c r="D1147" i="18"/>
  <c r="D524" i="18"/>
  <c r="D236" i="18"/>
  <c r="D533" i="18"/>
  <c r="D266" i="18"/>
  <c r="D203" i="18"/>
  <c r="D487" i="18"/>
  <c r="D865" i="18"/>
  <c r="D175" i="18"/>
  <c r="D335" i="18"/>
  <c r="D611" i="18"/>
  <c r="D724" i="18"/>
  <c r="D1114" i="18"/>
  <c r="D825" i="18"/>
  <c r="D2042" i="18"/>
  <c r="D1781" i="18"/>
  <c r="D1787" i="18"/>
  <c r="D1391" i="18"/>
  <c r="D1564" i="18"/>
  <c r="D1172" i="18"/>
  <c r="D1577" i="18"/>
  <c r="D1262" i="18"/>
  <c r="D953" i="18"/>
  <c r="D610" i="18"/>
  <c r="D732" i="18"/>
  <c r="D632" i="18"/>
  <c r="D316" i="18"/>
  <c r="D594" i="18"/>
  <c r="D126" i="18"/>
  <c r="D885" i="18"/>
  <c r="D314" i="18"/>
  <c r="D523" i="18"/>
  <c r="D125" i="18"/>
  <c r="D669" i="18"/>
  <c r="D867" i="18"/>
  <c r="D729" i="18"/>
  <c r="D1941" i="18"/>
  <c r="D1725" i="18"/>
  <c r="D1752" i="18"/>
  <c r="D1551" i="18"/>
  <c r="D1775" i="18"/>
  <c r="D1029" i="18"/>
  <c r="D1656" i="18"/>
  <c r="D770" i="18"/>
  <c r="D476" i="18"/>
  <c r="D926" i="18"/>
  <c r="D466" i="18"/>
  <c r="D978" i="18"/>
  <c r="D302" i="18"/>
  <c r="D551" i="18"/>
  <c r="D2115" i="18"/>
  <c r="D1930" i="18"/>
  <c r="D1217" i="18"/>
  <c r="D1484" i="18"/>
  <c r="D1542" i="18"/>
  <c r="D930" i="18"/>
  <c r="D525" i="18"/>
  <c r="D615" i="18"/>
  <c r="C127" i="18"/>
  <c r="D127" i="18" s="1"/>
  <c r="D323" i="18"/>
  <c r="D386" i="18"/>
  <c r="D209" i="18"/>
  <c r="D339" i="18"/>
  <c r="D2082" i="18"/>
  <c r="D2021" i="18"/>
  <c r="D2125" i="18"/>
  <c r="D2100" i="18"/>
  <c r="D1343" i="18"/>
  <c r="D1697" i="18"/>
  <c r="D1581" i="18"/>
  <c r="D1124" i="18"/>
  <c r="D850" i="18"/>
  <c r="D1362" i="18"/>
  <c r="D1019" i="18"/>
  <c r="D556" i="18"/>
  <c r="D268" i="18"/>
  <c r="D707" i="18"/>
  <c r="D546" i="18"/>
  <c r="D233" i="18"/>
  <c r="D407" i="18"/>
  <c r="D956" i="18"/>
  <c r="D1134" i="18"/>
  <c r="D1003" i="18"/>
  <c r="D499" i="18"/>
  <c r="D505" i="18"/>
  <c r="D1647" i="18"/>
  <c r="D305" i="18"/>
  <c r="D1893" i="18"/>
  <c r="D1598" i="18"/>
  <c r="D1658" i="18"/>
  <c r="D1839" i="18"/>
  <c r="D1503" i="18"/>
  <c r="D1944" i="18"/>
  <c r="D1811" i="18"/>
  <c r="D1284" i="18"/>
  <c r="D1753" i="18"/>
  <c r="D1187" i="18"/>
  <c r="D1450" i="18"/>
  <c r="D722" i="18"/>
  <c r="D1541" i="18"/>
  <c r="D428" i="18"/>
  <c r="D418" i="18"/>
  <c r="D2067" i="18"/>
  <c r="D1784" i="18"/>
  <c r="D1719" i="18"/>
  <c r="D1169" i="18"/>
  <c r="D1366" i="18"/>
  <c r="D1364" i="18"/>
  <c r="D992" i="18"/>
  <c r="D1473" i="18"/>
  <c r="D972" i="18"/>
  <c r="D269" i="18"/>
  <c r="D1822" i="18"/>
  <c r="D1750" i="18"/>
  <c r="D1429" i="18"/>
  <c r="D1275" i="18"/>
  <c r="D1326" i="18"/>
  <c r="D981" i="18"/>
  <c r="D1369" i="18"/>
  <c r="D506" i="18"/>
  <c r="D267" i="18"/>
  <c r="D699" i="18"/>
  <c r="D303" i="18"/>
  <c r="D517" i="18"/>
  <c r="D1338" i="18"/>
  <c r="D498" i="18"/>
  <c r="D437" i="18"/>
  <c r="D1286" i="18"/>
  <c r="D604" i="18"/>
  <c r="D318" i="18"/>
  <c r="D260" i="18"/>
  <c r="D1210" i="18"/>
  <c r="D373" i="18"/>
  <c r="D306" i="18"/>
  <c r="C176" i="18"/>
  <c r="C177" i="18" s="1"/>
  <c r="D749" i="18"/>
  <c r="D464" i="18"/>
  <c r="D607" i="18"/>
  <c r="D403" i="18"/>
  <c r="D375" i="18"/>
  <c r="D679" i="18"/>
  <c r="D655" i="18"/>
  <c r="D767" i="18"/>
  <c r="D566" i="18"/>
  <c r="D307" i="18"/>
  <c r="D1015" i="18"/>
  <c r="D223" i="18"/>
  <c r="D389" i="18"/>
  <c r="D531" i="18"/>
  <c r="D491" i="18"/>
  <c r="D571" i="18"/>
  <c r="D567" i="18"/>
  <c r="D873" i="18"/>
  <c r="D819" i="18"/>
  <c r="D1122" i="18"/>
  <c r="D843" i="18"/>
  <c r="D1925" i="18"/>
  <c r="D1827" i="18"/>
  <c r="D1666" i="18"/>
  <c r="D1535" i="18"/>
  <c r="D1692" i="18"/>
  <c r="D1301" i="18"/>
  <c r="D1013" i="18"/>
  <c r="D1524" i="18"/>
  <c r="D1219" i="18"/>
  <c r="D754" i="18"/>
  <c r="D737" i="18"/>
  <c r="D460" i="18"/>
  <c r="D1390" i="18"/>
  <c r="D450" i="18"/>
  <c r="D757" i="18"/>
  <c r="D262" i="18"/>
  <c r="D2046" i="18"/>
  <c r="D1985" i="18"/>
  <c r="D1856" i="18"/>
  <c r="D2020" i="18"/>
  <c r="D1947" i="18"/>
  <c r="D1571" i="18"/>
  <c r="D1088" i="18"/>
  <c r="D1279" i="18"/>
  <c r="D814" i="18"/>
  <c r="D1135" i="18"/>
  <c r="D520" i="18"/>
  <c r="D232" i="18"/>
  <c r="D1502" i="18"/>
  <c r="D751" i="18"/>
  <c r="D350" i="18"/>
  <c r="D529" i="18"/>
  <c r="D839" i="18"/>
  <c r="D1885" i="18"/>
  <c r="D1576" i="18"/>
  <c r="D1636" i="18"/>
  <c r="D1495" i="18"/>
  <c r="D1756" i="18"/>
  <c r="D1261" i="18"/>
  <c r="D1276" i="18"/>
  <c r="D1639" i="18"/>
  <c r="D1408" i="18"/>
  <c r="D714" i="18"/>
  <c r="D788" i="18"/>
  <c r="D420" i="18"/>
  <c r="D1574" i="18"/>
  <c r="D660" i="18"/>
  <c r="D503" i="18"/>
  <c r="D1115" i="18"/>
  <c r="D1485" i="18"/>
  <c r="D1921" i="18"/>
  <c r="D1820" i="18"/>
  <c r="D1657" i="18"/>
  <c r="D1531" i="18"/>
  <c r="D1667" i="18"/>
  <c r="D1297" i="18"/>
  <c r="D1510" i="18"/>
  <c r="D1215" i="18"/>
  <c r="D750" i="18"/>
  <c r="D887" i="18"/>
  <c r="D824" i="18"/>
  <c r="D725" i="18"/>
  <c r="D456" i="18"/>
  <c r="D1306" i="18"/>
  <c r="D446" i="18"/>
  <c r="D1881" i="18"/>
  <c r="D1563" i="18"/>
  <c r="D1623" i="18"/>
  <c r="D1907" i="18"/>
  <c r="D1491" i="18"/>
  <c r="D1723" i="18"/>
  <c r="D1257" i="18"/>
  <c r="D1272" i="18"/>
  <c r="D1621" i="18"/>
  <c r="D710" i="18"/>
  <c r="D1420" i="18"/>
  <c r="D719" i="18"/>
  <c r="D246" i="18"/>
  <c r="D2122" i="18"/>
  <c r="D2117" i="18"/>
  <c r="D1773" i="18"/>
  <c r="D1685" i="18"/>
  <c r="D1383" i="18"/>
  <c r="D1976" i="18"/>
  <c r="D1164" i="18"/>
  <c r="D1549" i="18"/>
  <c r="D1859" i="18"/>
  <c r="D842" i="18"/>
  <c r="D1308" i="18"/>
  <c r="D452" i="18"/>
  <c r="D603" i="18"/>
  <c r="D1865" i="18"/>
  <c r="D2023" i="18"/>
  <c r="D1575" i="18"/>
  <c r="D2028" i="18"/>
  <c r="D1475" i="18"/>
  <c r="D1241" i="18"/>
  <c r="D1609" i="18"/>
  <c r="D1256" i="18"/>
  <c r="D1530" i="18"/>
  <c r="D1747" i="18"/>
  <c r="D1254" i="18"/>
  <c r="D694" i="18"/>
  <c r="D1325" i="18"/>
  <c r="D1440" i="18"/>
  <c r="D400" i="18"/>
  <c r="D991" i="18"/>
  <c r="D1090" i="18"/>
  <c r="D829" i="18"/>
  <c r="D739" i="18"/>
  <c r="D283" i="18"/>
  <c r="D1857" i="18"/>
  <c r="D1999" i="18"/>
  <c r="D1956" i="18"/>
  <c r="D1467" i="18"/>
  <c r="D1597" i="18"/>
  <c r="D1233" i="18"/>
  <c r="D1545" i="18"/>
  <c r="D1248" i="18"/>
  <c r="D1496" i="18"/>
  <c r="D1651" i="18"/>
  <c r="D1166" i="18"/>
  <c r="D686" i="18"/>
  <c r="D1246" i="18"/>
  <c r="D1352" i="18"/>
  <c r="D392" i="18"/>
  <c r="D961" i="18"/>
  <c r="D795" i="18"/>
  <c r="D249" i="18"/>
  <c r="D575" i="18"/>
  <c r="D429" i="18"/>
  <c r="D927" i="18"/>
  <c r="D2083" i="18"/>
  <c r="D2071" i="18"/>
  <c r="D1795" i="18"/>
  <c r="D1173" i="18"/>
  <c r="D1372" i="18"/>
  <c r="D815" i="18"/>
  <c r="D980" i="18"/>
  <c r="D167" i="18"/>
  <c r="D1227" i="18"/>
  <c r="D1842" i="18"/>
  <c r="D1388" i="18"/>
  <c r="D898" i="18"/>
  <c r="D565" i="18"/>
  <c r="D823" i="18"/>
  <c r="D563" i="18"/>
  <c r="D941" i="18"/>
  <c r="D422" i="18"/>
  <c r="D515" i="18"/>
  <c r="D1299" i="18"/>
  <c r="D1098" i="18"/>
  <c r="D252" i="18"/>
  <c r="D1706" i="18"/>
  <c r="D1908" i="18"/>
  <c r="D1074" i="18"/>
  <c r="D1986" i="18"/>
  <c r="D1846" i="18"/>
  <c r="D1858" i="18"/>
  <c r="D671" i="18"/>
  <c r="D1036" i="18"/>
  <c r="D405" i="18"/>
  <c r="D1901" i="18"/>
  <c r="D1624" i="18"/>
  <c r="D1700" i="18"/>
  <c r="D1880" i="18"/>
  <c r="D1511" i="18"/>
  <c r="D2016" i="18"/>
  <c r="D1900" i="18"/>
  <c r="D1292" i="18"/>
  <c r="D1843" i="18"/>
  <c r="D1528" i="18"/>
  <c r="D730" i="18"/>
  <c r="D1664" i="18"/>
  <c r="D804" i="18"/>
  <c r="D436" i="18"/>
  <c r="D963" i="18"/>
  <c r="D426" i="18"/>
  <c r="D692" i="18"/>
  <c r="D457" i="18"/>
  <c r="D736" i="18"/>
  <c r="D2022" i="18"/>
  <c r="D253" i="18"/>
  <c r="D2072" i="18"/>
  <c r="D1793" i="18"/>
  <c r="D1556" i="18"/>
  <c r="D1403" i="18"/>
  <c r="D1616" i="18"/>
  <c r="D1184" i="18"/>
  <c r="D1689" i="18"/>
  <c r="D622" i="18"/>
  <c r="D768" i="18"/>
  <c r="D807" i="18"/>
  <c r="D328" i="18"/>
  <c r="D644" i="18"/>
  <c r="D451" i="18"/>
  <c r="D458" i="18"/>
  <c r="D908" i="18"/>
  <c r="D2099" i="18"/>
  <c r="D1914" i="18"/>
  <c r="D1904" i="18"/>
  <c r="D1710" i="18"/>
  <c r="D1436" i="18"/>
  <c r="D285" i="18"/>
  <c r="D383" i="18"/>
  <c r="D2059" i="18"/>
  <c r="D2047" i="18"/>
  <c r="D1768" i="18"/>
  <c r="D1836" i="18"/>
  <c r="D1161" i="18"/>
  <c r="D1356" i="18"/>
  <c r="D1346" i="18"/>
  <c r="D614" i="18"/>
  <c r="D744" i="18"/>
  <c r="D224" i="18"/>
  <c r="D454" i="18"/>
  <c r="D1567" i="18"/>
  <c r="D1566" i="18"/>
  <c r="D1109" i="18"/>
  <c r="D1421" i="18"/>
  <c r="D888" i="18"/>
  <c r="D1298" i="18"/>
  <c r="D805" i="18"/>
  <c r="D309" i="18"/>
  <c r="D748" i="18"/>
  <c r="D1170" i="18"/>
  <c r="D684" i="18"/>
  <c r="D545" i="18"/>
  <c r="D467" i="18"/>
  <c r="D735" i="18"/>
  <c r="D356" i="18"/>
  <c r="D665" i="18"/>
  <c r="D893" i="18"/>
  <c r="D377" i="18"/>
  <c r="D986" i="18"/>
  <c r="D1958" i="18"/>
  <c r="D1864" i="18"/>
  <c r="D390" i="18"/>
  <c r="D1906" i="18"/>
  <c r="D1412" i="18"/>
  <c r="D1332" i="18"/>
  <c r="D952" i="18"/>
  <c r="D1754" i="18"/>
  <c r="D461" i="18"/>
  <c r="D2123" i="18"/>
  <c r="D1938" i="18"/>
  <c r="D1518" i="18"/>
  <c r="D1620" i="18"/>
  <c r="D924" i="18"/>
  <c r="D378" i="18"/>
  <c r="D663" i="18"/>
  <c r="D1615" i="18"/>
  <c r="D1614" i="18"/>
  <c r="D1755" i="18"/>
  <c r="D1125" i="18"/>
  <c r="D1469" i="18"/>
  <c r="D936" i="18"/>
  <c r="D1602" i="18"/>
  <c r="D1612" i="18"/>
  <c r="D1746" i="18"/>
  <c r="D1121" i="18"/>
  <c r="D1718" i="18"/>
  <c r="D1457" i="18"/>
  <c r="D960" i="18"/>
  <c r="D393" i="18"/>
  <c r="D1974" i="18"/>
  <c r="D1782" i="18"/>
  <c r="D1760" i="18"/>
  <c r="D1179" i="18"/>
  <c r="D1449" i="18"/>
  <c r="D637" i="18"/>
  <c r="D410" i="18"/>
  <c r="D1540" i="18"/>
  <c r="D549" i="18"/>
  <c r="D1720" i="18"/>
  <c r="D1690" i="18"/>
  <c r="D1766" i="18"/>
  <c r="D1345" i="18"/>
  <c r="D944" i="18"/>
  <c r="D590" i="18"/>
  <c r="D557" i="18"/>
  <c r="D2045" i="18"/>
  <c r="D1580" i="18"/>
  <c r="D1579" i="18"/>
  <c r="D1586" i="18"/>
  <c r="D1113" i="18"/>
  <c r="D1433" i="18"/>
  <c r="D406" i="18"/>
  <c r="D561" i="18"/>
  <c r="D851" i="18"/>
  <c r="D1405" i="18"/>
  <c r="D1310" i="18"/>
  <c r="D2095" i="18"/>
  <c r="D1910" i="18"/>
  <c r="D1890" i="18"/>
  <c r="D1772" i="18"/>
  <c r="D1702" i="18"/>
  <c r="D1722" i="18"/>
  <c r="D1424" i="18"/>
  <c r="D1321" i="18"/>
  <c r="D1532" i="18"/>
  <c r="D1330" i="18"/>
  <c r="D2091" i="18"/>
  <c r="D928" i="18"/>
  <c r="D1002" i="18"/>
  <c r="D876" i="18"/>
  <c r="D994" i="18"/>
  <c r="D2051" i="18"/>
  <c r="D1650" i="18"/>
  <c r="D1810" i="18"/>
  <c r="D1137" i="18"/>
  <c r="D1324" i="18"/>
  <c r="D896" i="18"/>
  <c r="D1182" i="18"/>
  <c r="D2079" i="18"/>
  <c r="D1743" i="18"/>
  <c r="D1181" i="18"/>
  <c r="D1382" i="18"/>
  <c r="D1838" i="18"/>
  <c r="D340" i="18"/>
  <c r="D202" i="18"/>
  <c r="D413" i="18"/>
  <c r="D886" i="18"/>
  <c r="D932" i="18"/>
  <c r="D1767" i="18"/>
  <c r="D250" i="18"/>
  <c r="D2053" i="18"/>
  <c r="D1826" i="18"/>
  <c r="D1060" i="18"/>
  <c r="D996" i="18"/>
  <c r="D204" i="18"/>
  <c r="D1337" i="18"/>
  <c r="D1672" i="18"/>
  <c r="D1671" i="18"/>
  <c r="D1726" i="18"/>
  <c r="D1145" i="18"/>
  <c r="D1334" i="18"/>
  <c r="D993" i="18"/>
  <c r="D598" i="18"/>
  <c r="D1278" i="18"/>
  <c r="D361" i="18"/>
  <c r="D1290" i="18"/>
  <c r="D1998" i="18"/>
  <c r="D1894" i="18"/>
  <c r="D1285" i="18"/>
  <c r="D1012" i="18"/>
  <c r="D696" i="18"/>
  <c r="D911" i="18"/>
  <c r="D2062" i="18"/>
  <c r="D2001" i="18"/>
  <c r="D2065" i="18"/>
  <c r="D1995" i="18"/>
  <c r="D1919" i="18"/>
  <c r="D1323" i="18"/>
  <c r="D1740" i="18"/>
  <c r="D1490" i="18"/>
  <c r="D1104" i="18"/>
  <c r="D1295" i="18"/>
  <c r="D1529" i="18"/>
  <c r="D830" i="18"/>
  <c r="D1178" i="18"/>
  <c r="D1078" i="18"/>
  <c r="D536" i="18"/>
  <c r="D248" i="18"/>
  <c r="D627" i="18"/>
  <c r="D526" i="18"/>
  <c r="D587" i="18"/>
  <c r="D226" i="18"/>
  <c r="D459" i="18"/>
  <c r="D765" i="18"/>
  <c r="D222" i="18"/>
  <c r="D2106" i="18"/>
  <c r="D2069" i="18"/>
  <c r="D2116" i="18"/>
  <c r="D1641" i="18"/>
  <c r="D1631" i="18"/>
  <c r="D1367" i="18"/>
  <c r="D1771" i="18"/>
  <c r="D1148" i="18"/>
  <c r="D1488" i="18"/>
  <c r="D958" i="18"/>
  <c r="D883" i="18"/>
  <c r="D1712" i="18"/>
  <c r="D1067" i="18"/>
  <c r="D601" i="18"/>
  <c r="D580" i="18"/>
  <c r="D292" i="18"/>
  <c r="D779" i="18"/>
  <c r="D570" i="18"/>
  <c r="D245" i="18"/>
  <c r="D489" i="18"/>
  <c r="D330" i="18"/>
  <c r="D351" i="18"/>
  <c r="D2075" i="18"/>
  <c r="D1828" i="18"/>
  <c r="D1738" i="18"/>
  <c r="D1377" i="18"/>
  <c r="D1770" i="18"/>
  <c r="D1425" i="18"/>
  <c r="D336" i="18"/>
  <c r="D704" i="18"/>
  <c r="D257" i="18"/>
  <c r="D217" i="18"/>
  <c r="D1802" i="18"/>
  <c r="D1077" i="18"/>
  <c r="D1453" i="18"/>
  <c r="D1384" i="18"/>
  <c r="D929" i="18"/>
  <c r="D1004" i="18"/>
  <c r="D1703" i="18"/>
  <c r="D514" i="18"/>
  <c r="D1758" i="18"/>
  <c r="D1307" i="18"/>
  <c r="D1073" i="18"/>
  <c r="D1441" i="18"/>
  <c r="D1373" i="18"/>
  <c r="D920" i="18"/>
  <c r="D989" i="18"/>
  <c r="D510" i="18"/>
  <c r="D369" i="18"/>
  <c r="D230" i="18"/>
  <c r="D2111" i="18"/>
  <c r="D1926" i="18"/>
  <c r="D1472" i="18"/>
  <c r="D1506" i="18"/>
  <c r="D333" i="18"/>
  <c r="D1409" i="18"/>
  <c r="D1316" i="18"/>
  <c r="D1202" i="18"/>
  <c r="D287" i="18"/>
  <c r="D1417" i="18"/>
  <c r="D1271" i="18"/>
  <c r="D894" i="18"/>
  <c r="D951" i="18"/>
  <c r="D311" i="18"/>
  <c r="D2014" i="18"/>
  <c r="D1687" i="18"/>
  <c r="D1028" i="18"/>
  <c r="D901" i="18"/>
  <c r="D900" i="18"/>
  <c r="D828" i="18"/>
  <c r="D853" i="18"/>
  <c r="D241" i="18"/>
  <c r="D664" i="18"/>
  <c r="D1600" i="18"/>
  <c r="D201" i="18"/>
  <c r="D1211" i="18"/>
  <c r="D212" i="18"/>
  <c r="D1222" i="18"/>
  <c r="D1572" i="18"/>
  <c r="D1218" i="18"/>
  <c r="D1238" i="18"/>
  <c r="D1696" i="18"/>
  <c r="D1734" i="18"/>
  <c r="D1149" i="18"/>
  <c r="D1340" i="18"/>
  <c r="D999" i="18"/>
  <c r="D1139" i="18"/>
  <c r="D215" i="18"/>
  <c r="D880" i="18"/>
  <c r="D65" i="18"/>
  <c r="D1097" i="18"/>
  <c r="D990" i="18"/>
  <c r="D1119" i="18"/>
  <c r="D185" i="18"/>
  <c r="D261" i="18"/>
  <c r="D1950" i="18"/>
  <c r="D1237" i="18"/>
  <c r="D1374" i="18"/>
  <c r="D1413" i="18"/>
  <c r="D2048" i="18"/>
  <c r="D1953" i="18"/>
  <c r="D1749" i="18"/>
  <c r="D1924" i="18"/>
  <c r="D1819" i="18"/>
  <c r="D1645" i="18"/>
  <c r="D1816" i="18"/>
  <c r="D1736" i="18"/>
  <c r="D1247" i="18"/>
  <c r="D782" i="18"/>
  <c r="D983" i="18"/>
  <c r="D841" i="18"/>
  <c r="D488" i="18"/>
  <c r="D200" i="18"/>
  <c r="D478" i="18"/>
  <c r="D347" i="18"/>
  <c r="D449" i="18"/>
  <c r="D174" i="18"/>
  <c r="D214" i="18"/>
  <c r="D2058" i="18"/>
  <c r="D1997" i="18"/>
  <c r="D1807" i="18"/>
  <c r="D1983" i="18"/>
  <c r="D1892" i="18"/>
  <c r="D1319" i="18"/>
  <c r="D1643" i="18"/>
  <c r="D1100" i="18"/>
  <c r="D1513" i="18"/>
  <c r="D826" i="18"/>
  <c r="D1171" i="18"/>
  <c r="D1058" i="18"/>
  <c r="D532" i="18"/>
  <c r="D244" i="18"/>
  <c r="D613" i="18"/>
  <c r="D522" i="18"/>
  <c r="D581" i="18"/>
  <c r="D213" i="18"/>
  <c r="D425" i="18"/>
  <c r="D672" i="18"/>
  <c r="D207" i="18"/>
  <c r="D2041" i="18"/>
  <c r="D1628" i="18"/>
  <c r="D1627" i="18"/>
  <c r="D1309" i="18"/>
  <c r="D1481" i="18"/>
  <c r="D1062" i="18"/>
  <c r="D2030" i="18"/>
  <c r="D1882" i="18"/>
  <c r="D1418" i="18"/>
  <c r="D1044" i="18"/>
  <c r="D1235" i="18"/>
  <c r="D949" i="18"/>
  <c r="D948" i="18"/>
  <c r="D844" i="18"/>
  <c r="D787" i="18"/>
  <c r="D2026" i="18"/>
  <c r="D1040" i="18"/>
  <c r="D940" i="18"/>
  <c r="D925" i="18"/>
  <c r="C6" i="18"/>
  <c r="D6" i="18" s="1"/>
  <c r="D2063" i="18"/>
  <c r="D1779" i="18"/>
  <c r="D1714" i="18"/>
  <c r="D1361" i="18"/>
  <c r="D1670" i="18"/>
  <c r="D756" i="18"/>
  <c r="D1790" i="18"/>
  <c r="D1874" i="18"/>
  <c r="D1393" i="18"/>
  <c r="D1282" i="18"/>
  <c r="D872" i="18"/>
  <c r="D921" i="18"/>
  <c r="D1250" i="18"/>
  <c r="D1320" i="18"/>
  <c r="D509" i="18"/>
  <c r="D715" i="18"/>
  <c r="D2018" i="18"/>
  <c r="D1834" i="18"/>
  <c r="D1032" i="18"/>
  <c r="D1223" i="18"/>
  <c r="D914" i="18"/>
  <c r="D912" i="18"/>
  <c r="D1966" i="18"/>
  <c r="D1878" i="18"/>
  <c r="D1380" i="18"/>
  <c r="D780" i="18"/>
  <c r="D605" i="18"/>
  <c r="D519" i="18"/>
  <c r="D286" i="18"/>
  <c r="D431" i="18"/>
  <c r="D596" i="18"/>
  <c r="D764" i="18"/>
  <c r="D471" i="18"/>
  <c r="D585" i="18"/>
  <c r="D301" i="18"/>
  <c r="D1862" i="18"/>
  <c r="D1101" i="18"/>
  <c r="D1397" i="18"/>
  <c r="D1234" i="18"/>
  <c r="D198" i="18"/>
  <c r="D1942" i="18"/>
  <c r="D1850" i="18"/>
  <c r="D1064" i="18"/>
  <c r="D1186" i="18"/>
  <c r="D884" i="18"/>
  <c r="D1385" i="18"/>
  <c r="D1155" i="18"/>
  <c r="D2087" i="18"/>
  <c r="D1902" i="18"/>
  <c r="D1876" i="18"/>
  <c r="D1762" i="18"/>
  <c r="D1189" i="18"/>
  <c r="D1400" i="18"/>
  <c r="D237" i="18"/>
  <c r="D916" i="18"/>
  <c r="D325" i="18"/>
  <c r="D1905" i="18"/>
  <c r="D1637" i="18"/>
  <c r="D1724" i="18"/>
  <c r="D1887" i="18"/>
  <c r="D1515" i="18"/>
  <c r="D2056" i="18"/>
  <c r="D1281" i="18"/>
  <c r="D2000" i="18"/>
  <c r="D1296" i="18"/>
  <c r="D1199" i="18"/>
  <c r="D1669" i="18"/>
  <c r="D734" i="18"/>
  <c r="D1707" i="18"/>
  <c r="D808" i="18"/>
  <c r="D440" i="18"/>
  <c r="D430" i="18"/>
  <c r="D700" i="18"/>
  <c r="D1360" i="18"/>
  <c r="D1949" i="18"/>
  <c r="D1912" i="18"/>
  <c r="D1812" i="18"/>
  <c r="D1638" i="18"/>
  <c r="D1442" i="18"/>
  <c r="D1037" i="18"/>
  <c r="D1715" i="18"/>
  <c r="D778" i="18"/>
  <c r="D970" i="18"/>
  <c r="D852" i="18"/>
  <c r="D484" i="18"/>
  <c r="D474" i="18"/>
  <c r="D342" i="18"/>
  <c r="D889" i="18"/>
  <c r="D391" i="18"/>
  <c r="D299" i="18"/>
  <c r="D2054" i="18"/>
  <c r="D1870" i="18"/>
  <c r="D1465" i="18"/>
  <c r="D1050" i="18"/>
  <c r="D243" i="18"/>
  <c r="D1982" i="18"/>
  <c r="D1269" i="18"/>
  <c r="D796" i="18"/>
  <c r="D661" i="18"/>
  <c r="D933" i="18"/>
  <c r="D667" i="18"/>
  <c r="D954" i="18"/>
  <c r="C66" i="18"/>
  <c r="C67" i="18" s="1"/>
  <c r="D67" i="18" s="1"/>
  <c r="D1978" i="18"/>
  <c r="D1866" i="18"/>
  <c r="D1265" i="18"/>
  <c r="D1694" i="18"/>
  <c r="D1437" i="18"/>
  <c r="D647" i="18"/>
  <c r="D625" i="18"/>
  <c r="D1592" i="18"/>
  <c r="D1599" i="18"/>
  <c r="D1445" i="18"/>
  <c r="D910" i="18"/>
  <c r="D554" i="18"/>
  <c r="D2010" i="18"/>
  <c r="D1682" i="18"/>
  <c r="D1009" i="18"/>
  <c r="D1024" i="18"/>
  <c r="D892" i="18"/>
  <c r="D265" i="18"/>
  <c r="D1970" i="18"/>
  <c r="D1698" i="18"/>
  <c r="D1175" i="18"/>
  <c r="D1353" i="18"/>
  <c r="D784" i="18"/>
  <c r="D623" i="18"/>
  <c r="D320" i="18"/>
  <c r="D550" i="18"/>
  <c r="D2103" i="18"/>
  <c r="D1918" i="18"/>
  <c r="D1742" i="18"/>
  <c r="D1448" i="18"/>
  <c r="D1494" i="18"/>
  <c r="D1461" i="18"/>
  <c r="D959" i="18"/>
  <c r="D640" i="18"/>
  <c r="D500" i="18"/>
  <c r="D1127" i="18"/>
  <c r="D538" i="18"/>
  <c r="D274" i="18"/>
  <c r="D857" i="18"/>
  <c r="D1526" i="18"/>
  <c r="D1774" i="18"/>
  <c r="D1068" i="18"/>
  <c r="D879" i="18"/>
  <c r="D903" i="18"/>
  <c r="D1913" i="18"/>
  <c r="D1659" i="18"/>
  <c r="D1523" i="18"/>
  <c r="D1604" i="18"/>
  <c r="D1289" i="18"/>
  <c r="D1001" i="18"/>
  <c r="D1304" i="18"/>
  <c r="D1207" i="18"/>
  <c r="D2004" i="18"/>
  <c r="D742" i="18"/>
  <c r="D1967" i="18"/>
  <c r="D816" i="18"/>
  <c r="D701" i="18"/>
  <c r="D448" i="18"/>
  <c r="D1063" i="18"/>
  <c r="D741" i="18"/>
  <c r="D227" i="18"/>
  <c r="D799" i="18"/>
  <c r="D1102" i="18"/>
  <c r="D2114" i="18"/>
  <c r="D2093" i="18"/>
  <c r="D1717" i="18"/>
  <c r="D1375" i="18"/>
  <c r="D1141" i="18"/>
  <c r="D1156" i="18"/>
  <c r="D1522" i="18"/>
  <c r="D905" i="18"/>
  <c r="D652" i="18"/>
  <c r="D588" i="18"/>
  <c r="D827" i="18"/>
  <c r="D349" i="18"/>
  <c r="D1158" i="18"/>
  <c r="D271" i="18"/>
  <c r="D1945" i="18"/>
  <c r="D1903" i="18"/>
  <c r="D1799" i="18"/>
  <c r="D1560" i="18"/>
  <c r="D1033" i="18"/>
  <c r="D1239" i="18"/>
  <c r="D774" i="18"/>
  <c r="D957" i="18"/>
  <c r="D848" i="18"/>
  <c r="D793" i="18"/>
  <c r="D480" i="18"/>
  <c r="D934" i="18"/>
  <c r="D470" i="18"/>
  <c r="D315" i="18"/>
  <c r="D781" i="18"/>
  <c r="D173" i="18"/>
  <c r="D1845" i="18"/>
  <c r="D1963" i="18"/>
  <c r="D1455" i="18"/>
  <c r="D1943" i="18"/>
  <c r="D1497" i="18"/>
  <c r="D1236" i="18"/>
  <c r="D1458" i="18"/>
  <c r="D1587" i="18"/>
  <c r="D1130" i="18"/>
  <c r="D674" i="18"/>
  <c r="D1583" i="18"/>
  <c r="D1174" i="18"/>
  <c r="D380" i="18"/>
  <c r="D902" i="18"/>
  <c r="D775" i="18"/>
  <c r="D709" i="18"/>
  <c r="D621" i="18"/>
  <c r="D753" i="18"/>
  <c r="D985" i="18"/>
  <c r="D1841" i="18"/>
  <c r="D1951" i="18"/>
  <c r="D1847" i="18"/>
  <c r="D1803" i="18"/>
  <c r="D1451" i="18"/>
  <c r="D1844" i="18"/>
  <c r="D1232" i="18"/>
  <c r="D1446" i="18"/>
  <c r="D1118" i="18"/>
  <c r="D670" i="18"/>
  <c r="D1555" i="18"/>
  <c r="D1031" i="18"/>
  <c r="D1162" i="18"/>
  <c r="D376" i="18"/>
  <c r="D1607" i="18"/>
  <c r="D837" i="18"/>
  <c r="D723" i="18"/>
  <c r="D689" i="18"/>
  <c r="D599" i="18"/>
  <c r="D727" i="18"/>
  <c r="D297" i="18"/>
  <c r="D2121" i="18"/>
  <c r="D1981" i="18"/>
  <c r="D2008" i="18"/>
  <c r="D1935" i="18"/>
  <c r="D2024" i="18"/>
  <c r="D1561" i="18"/>
  <c r="D1069" i="18"/>
  <c r="D1084" i="18"/>
  <c r="D810" i="18"/>
  <c r="D1123" i="18"/>
  <c r="D907" i="18"/>
  <c r="D516" i="18"/>
  <c r="D228" i="18"/>
  <c r="D485" i="18"/>
  <c r="D1534" i="18"/>
  <c r="D1079" i="18"/>
  <c r="D358" i="18"/>
  <c r="D479" i="18"/>
  <c r="D1873" i="18"/>
  <c r="D2076" i="18"/>
  <c r="D1601" i="18"/>
  <c r="D1871" i="18"/>
  <c r="D1483" i="18"/>
  <c r="D1691" i="18"/>
  <c r="D1249" i="18"/>
  <c r="D1661" i="18"/>
  <c r="D1264" i="18"/>
  <c r="D1568" i="18"/>
  <c r="D1879" i="18"/>
  <c r="D1336" i="18"/>
  <c r="D702" i="18"/>
  <c r="D1932" i="18"/>
  <c r="D408" i="18"/>
  <c r="D398" i="18"/>
  <c r="D939" i="18"/>
  <c r="D791" i="18"/>
  <c r="D254" i="18"/>
  <c r="D411" i="18"/>
  <c r="D2107" i="18"/>
  <c r="D1922" i="18"/>
  <c r="D1806" i="18"/>
  <c r="D1751" i="18"/>
  <c r="D1460" i="18"/>
  <c r="D1508" i="18"/>
  <c r="D272" i="18"/>
  <c r="D1348" i="18"/>
  <c r="D502" i="18"/>
  <c r="D2055" i="18"/>
  <c r="D1744" i="18"/>
  <c r="D1695" i="18"/>
  <c r="D1157" i="18"/>
  <c r="D1350" i="18"/>
  <c r="D1401" i="18"/>
  <c r="D904" i="18"/>
  <c r="D397" i="18"/>
  <c r="D337" i="18"/>
  <c r="D469" i="18"/>
  <c r="D1026" i="18"/>
  <c r="D946" i="18"/>
  <c r="D404" i="18"/>
  <c r="D882" i="18"/>
  <c r="D490" i="18"/>
  <c r="D711" i="18"/>
  <c r="D235" i="18"/>
  <c r="D382" i="18"/>
  <c r="D2006" i="18"/>
  <c r="D1794" i="18"/>
  <c r="D1020" i="18"/>
  <c r="D639" i="18"/>
  <c r="D9" i="7"/>
  <c r="E9" i="7" s="1"/>
  <c r="W15" i="11" l="1"/>
  <c r="V15" i="11"/>
  <c r="U15" i="11"/>
  <c r="T15" i="11"/>
  <c r="S15" i="11"/>
  <c r="Z15" i="11"/>
  <c r="Y15" i="11"/>
  <c r="X15" i="11"/>
  <c r="R16" i="11"/>
  <c r="Z20" i="11"/>
  <c r="V20" i="11"/>
  <c r="U20" i="11"/>
  <c r="T20" i="11"/>
  <c r="S20" i="11"/>
  <c r="Y20" i="11"/>
  <c r="X20" i="11"/>
  <c r="W20" i="11"/>
  <c r="R21" i="11"/>
  <c r="R36" i="11"/>
  <c r="AM5" i="11"/>
  <c r="AN55" i="11"/>
  <c r="R25" i="11"/>
  <c r="Z24" i="11"/>
  <c r="Y24" i="11"/>
  <c r="X24" i="11"/>
  <c r="W24" i="11"/>
  <c r="V24" i="11"/>
  <c r="U24" i="11"/>
  <c r="T24" i="11"/>
  <c r="S24" i="11"/>
  <c r="Y28" i="11"/>
  <c r="V28" i="11"/>
  <c r="U28" i="11"/>
  <c r="T28" i="11"/>
  <c r="S28" i="11"/>
  <c r="R29" i="11"/>
  <c r="Z28" i="11"/>
  <c r="X28" i="11"/>
  <c r="W28" i="11"/>
  <c r="W10" i="11"/>
  <c r="V10" i="11"/>
  <c r="U10" i="11"/>
  <c r="T10" i="11"/>
  <c r="S10" i="11"/>
  <c r="Z10" i="11"/>
  <c r="Y10" i="11"/>
  <c r="X10" i="11"/>
  <c r="R11" i="11"/>
  <c r="W32" i="11"/>
  <c r="Y32" i="11"/>
  <c r="S32" i="11"/>
  <c r="R33" i="11"/>
  <c r="Z32" i="11"/>
  <c r="X32" i="11"/>
  <c r="V32" i="11"/>
  <c r="U32" i="11"/>
  <c r="T32" i="11"/>
  <c r="J25" i="10"/>
  <c r="D26" i="10" s="1"/>
  <c r="G33" i="10"/>
  <c r="AZ33" i="10"/>
  <c r="BD28" i="10"/>
  <c r="BA42" i="10"/>
  <c r="BB32" i="10"/>
  <c r="BB41" i="10"/>
  <c r="BC23" i="10"/>
  <c r="BD25" i="10"/>
  <c r="BC26" i="10"/>
  <c r="C128" i="18"/>
  <c r="C129" i="18" s="1"/>
  <c r="D193" i="18"/>
  <c r="D192" i="18"/>
  <c r="D182" i="18"/>
  <c r="D176" i="18"/>
  <c r="D181" i="18"/>
  <c r="D187" i="18"/>
  <c r="D186" i="18"/>
  <c r="D194" i="18"/>
  <c r="C195" i="18"/>
  <c r="D177" i="18"/>
  <c r="C178" i="18"/>
  <c r="D178" i="18" s="1"/>
  <c r="C130" i="18"/>
  <c r="D129" i="18"/>
  <c r="C105" i="18"/>
  <c r="D188" i="18"/>
  <c r="C189" i="18"/>
  <c r="C68" i="18"/>
  <c r="D68" i="18" s="1"/>
  <c r="C145" i="18"/>
  <c r="D128" i="18"/>
  <c r="D169" i="18"/>
  <c r="C170" i="18"/>
  <c r="C7" i="18"/>
  <c r="D66" i="18"/>
  <c r="D10" i="7"/>
  <c r="E10" i="7" s="1"/>
  <c r="Z29" i="11" l="1"/>
  <c r="Y29" i="11"/>
  <c r="X29" i="11"/>
  <c r="W29" i="11"/>
  <c r="V29" i="11"/>
  <c r="U29" i="11"/>
  <c r="T29" i="11"/>
  <c r="S29" i="11"/>
  <c r="R30" i="11"/>
  <c r="S25" i="11"/>
  <c r="Z25" i="11"/>
  <c r="Y25" i="11"/>
  <c r="X25" i="11"/>
  <c r="W25" i="11"/>
  <c r="V25" i="11"/>
  <c r="U25" i="11"/>
  <c r="T25" i="11"/>
  <c r="R26" i="11"/>
  <c r="W16" i="11"/>
  <c r="V16" i="11"/>
  <c r="U16" i="11"/>
  <c r="T16" i="11"/>
  <c r="S16" i="11"/>
  <c r="Z16" i="11"/>
  <c r="Y16" i="11"/>
  <c r="X16" i="11"/>
  <c r="R17" i="11"/>
  <c r="U36" i="11"/>
  <c r="T36" i="11"/>
  <c r="W36" i="11"/>
  <c r="S36" i="11"/>
  <c r="Z36" i="11"/>
  <c r="Y36" i="11"/>
  <c r="X36" i="11"/>
  <c r="V36" i="11"/>
  <c r="R37" i="11"/>
  <c r="W21" i="11"/>
  <c r="T21" i="11"/>
  <c r="S21" i="11"/>
  <c r="Z21" i="11"/>
  <c r="Y21" i="11"/>
  <c r="X21" i="11"/>
  <c r="V21" i="11"/>
  <c r="U21" i="11"/>
  <c r="R22" i="11"/>
  <c r="AN5" i="11"/>
  <c r="AO55" i="11"/>
  <c r="W11" i="11"/>
  <c r="V11" i="11"/>
  <c r="Z11" i="11"/>
  <c r="U11" i="11"/>
  <c r="T11" i="11"/>
  <c r="S11" i="11"/>
  <c r="Y11" i="11"/>
  <c r="X11" i="11"/>
  <c r="R12" i="11"/>
  <c r="U33" i="11"/>
  <c r="W33" i="11"/>
  <c r="V33" i="11"/>
  <c r="T33" i="11"/>
  <c r="S33" i="11"/>
  <c r="Z33" i="11"/>
  <c r="Y33" i="11"/>
  <c r="X33" i="11"/>
  <c r="R34" i="11"/>
  <c r="E26" i="10"/>
  <c r="I26" i="10"/>
  <c r="J26" i="10" s="1"/>
  <c r="D27" i="10" s="1"/>
  <c r="BC27" i="10"/>
  <c r="BD26" i="10"/>
  <c r="AZ42" i="10"/>
  <c r="BB42" i="10"/>
  <c r="BC32" i="10"/>
  <c r="BC41" i="10"/>
  <c r="BD23" i="10"/>
  <c r="H33" i="10"/>
  <c r="BA33" i="10"/>
  <c r="D130" i="18"/>
  <c r="C131" i="18"/>
  <c r="C69" i="18"/>
  <c r="C70" i="18" s="1"/>
  <c r="C106" i="18"/>
  <c r="D105" i="18"/>
  <c r="C146" i="18"/>
  <c r="D145" i="18"/>
  <c r="D7" i="18"/>
  <c r="C8" i="18"/>
  <c r="C190" i="18"/>
  <c r="D190" i="18" s="1"/>
  <c r="D189" i="18"/>
  <c r="C171" i="18"/>
  <c r="D170" i="18"/>
  <c r="C196" i="18"/>
  <c r="D196" i="18" s="1"/>
  <c r="D195" i="18"/>
  <c r="C165" i="18"/>
  <c r="C25" i="18"/>
  <c r="D11" i="7"/>
  <c r="E11" i="7" s="1"/>
  <c r="AO5" i="11" l="1"/>
  <c r="AP55" i="11"/>
  <c r="V17" i="11"/>
  <c r="X17" i="11"/>
  <c r="W17" i="11"/>
  <c r="U17" i="11"/>
  <c r="T17" i="11"/>
  <c r="S17" i="11"/>
  <c r="Z17" i="11"/>
  <c r="Y17" i="11"/>
  <c r="R18" i="11"/>
  <c r="T22" i="11"/>
  <c r="Z22" i="11"/>
  <c r="Y22" i="11"/>
  <c r="X22" i="11"/>
  <c r="W22" i="11"/>
  <c r="V22" i="11"/>
  <c r="U22" i="11"/>
  <c r="S22" i="11"/>
  <c r="R23" i="11"/>
  <c r="Y30" i="11"/>
  <c r="Z30" i="11"/>
  <c r="X30" i="11"/>
  <c r="W30" i="11"/>
  <c r="V30" i="11"/>
  <c r="U30" i="11"/>
  <c r="T30" i="11"/>
  <c r="S30" i="11"/>
  <c r="R31" i="11"/>
  <c r="W12" i="11"/>
  <c r="V12" i="11"/>
  <c r="U12" i="11"/>
  <c r="T12" i="11"/>
  <c r="S12" i="11"/>
  <c r="Z12" i="11"/>
  <c r="Y12" i="11"/>
  <c r="X12" i="11"/>
  <c r="R13" i="11"/>
  <c r="Y26" i="11"/>
  <c r="Z26" i="11"/>
  <c r="X26" i="11"/>
  <c r="W26" i="11"/>
  <c r="V26" i="11"/>
  <c r="U26" i="11"/>
  <c r="T26" i="11"/>
  <c r="S26" i="11"/>
  <c r="R27" i="11"/>
  <c r="T37" i="11"/>
  <c r="S37" i="11"/>
  <c r="V37" i="11"/>
  <c r="Z37" i="11"/>
  <c r="Y37" i="11"/>
  <c r="X37" i="11"/>
  <c r="W37" i="11"/>
  <c r="U37" i="11"/>
  <c r="R38" i="11"/>
  <c r="S34" i="11"/>
  <c r="U34" i="11"/>
  <c r="Z34" i="11"/>
  <c r="Y34" i="11"/>
  <c r="X34" i="11"/>
  <c r="W34" i="11"/>
  <c r="V34" i="11"/>
  <c r="T34" i="11"/>
  <c r="R35" i="11"/>
  <c r="E27" i="10"/>
  <c r="BD32" i="10"/>
  <c r="BD41" i="10"/>
  <c r="I33" i="10"/>
  <c r="BB33" i="10"/>
  <c r="BD27" i="10"/>
  <c r="D70" i="18"/>
  <c r="C71" i="18"/>
  <c r="D69" i="18"/>
  <c r="D106" i="18"/>
  <c r="C107" i="18"/>
  <c r="C132" i="18"/>
  <c r="D131" i="18"/>
  <c r="C9" i="18"/>
  <c r="D8" i="18"/>
  <c r="C172" i="18"/>
  <c r="D172" i="18" s="1"/>
  <c r="D171" i="18"/>
  <c r="D146" i="18"/>
  <c r="C147" i="18"/>
  <c r="C166" i="18"/>
  <c r="D166" i="18" s="1"/>
  <c r="D165" i="18"/>
  <c r="C45" i="18"/>
  <c r="D25" i="18"/>
  <c r="C26" i="18"/>
  <c r="D12" i="7"/>
  <c r="E12" i="7" s="1"/>
  <c r="Z23" i="11" l="1"/>
  <c r="Y23" i="11"/>
  <c r="X23" i="11"/>
  <c r="W23" i="11"/>
  <c r="V23" i="11"/>
  <c r="U23" i="11"/>
  <c r="T23" i="11"/>
  <c r="S23" i="11"/>
  <c r="X38" i="11"/>
  <c r="W38" i="11"/>
  <c r="Z38" i="11"/>
  <c r="Y38" i="11"/>
  <c r="V38" i="11"/>
  <c r="U38" i="11"/>
  <c r="T38" i="11"/>
  <c r="S38" i="11"/>
  <c r="R39" i="11"/>
  <c r="Y27" i="11"/>
  <c r="T27" i="11"/>
  <c r="S27" i="11"/>
  <c r="Z27" i="11"/>
  <c r="X27" i="11"/>
  <c r="W27" i="11"/>
  <c r="V27" i="11"/>
  <c r="U27" i="11"/>
  <c r="X31" i="11"/>
  <c r="Z31" i="11"/>
  <c r="Y31" i="11"/>
  <c r="W31" i="11"/>
  <c r="V31" i="11"/>
  <c r="U31" i="11"/>
  <c r="T31" i="11"/>
  <c r="S31" i="11"/>
  <c r="U18" i="11"/>
  <c r="Y18" i="11"/>
  <c r="X18" i="11"/>
  <c r="W18" i="11"/>
  <c r="V18" i="11"/>
  <c r="T18" i="11"/>
  <c r="S18" i="11"/>
  <c r="Z18" i="11"/>
  <c r="R19" i="11"/>
  <c r="S35" i="11"/>
  <c r="Z35" i="11"/>
  <c r="Y35" i="11"/>
  <c r="X35" i="11"/>
  <c r="W35" i="11"/>
  <c r="V35" i="11"/>
  <c r="U35" i="11"/>
  <c r="T35" i="11"/>
  <c r="AP5" i="11"/>
  <c r="AQ55" i="11"/>
  <c r="W13" i="11"/>
  <c r="V13" i="11"/>
  <c r="U13" i="11"/>
  <c r="T13" i="11"/>
  <c r="S13" i="11"/>
  <c r="Z13" i="11"/>
  <c r="Y13" i="11"/>
  <c r="X13" i="11"/>
  <c r="I27" i="10"/>
  <c r="BC42" i="10"/>
  <c r="BD42" i="10"/>
  <c r="J33" i="10"/>
  <c r="BC33" i="10"/>
  <c r="C133" i="18"/>
  <c r="D132" i="18"/>
  <c r="C108" i="18"/>
  <c r="D107" i="18"/>
  <c r="C72" i="18"/>
  <c r="D71" i="18"/>
  <c r="D45" i="18"/>
  <c r="C46" i="18"/>
  <c r="D26" i="18"/>
  <c r="C27" i="18"/>
  <c r="C10" i="18"/>
  <c r="D9" i="18"/>
  <c r="C148" i="18"/>
  <c r="D147" i="18"/>
  <c r="D13" i="7"/>
  <c r="E13" i="7" s="1"/>
  <c r="R40" i="11" l="1"/>
  <c r="Z39" i="11"/>
  <c r="Y39" i="11"/>
  <c r="X39" i="11"/>
  <c r="W39" i="11"/>
  <c r="V39" i="11"/>
  <c r="U39" i="11"/>
  <c r="T39" i="11"/>
  <c r="S39" i="11"/>
  <c r="V19" i="11"/>
  <c r="U19" i="11"/>
  <c r="T19" i="11"/>
  <c r="S19" i="11"/>
  <c r="Z19" i="11"/>
  <c r="Y19" i="11"/>
  <c r="X19" i="11"/>
  <c r="W19" i="11"/>
  <c r="AQ5" i="11"/>
  <c r="AG55" i="11" s="1"/>
  <c r="AR55" i="11"/>
  <c r="J27" i="10"/>
  <c r="D28" i="10" s="1"/>
  <c r="BD33" i="10"/>
  <c r="D34" i="10"/>
  <c r="D46" i="18"/>
  <c r="C47" i="18"/>
  <c r="C73" i="18"/>
  <c r="D72" i="18"/>
  <c r="D108" i="18"/>
  <c r="C109" i="18"/>
  <c r="D10" i="18"/>
  <c r="C11" i="18"/>
  <c r="D148" i="18"/>
  <c r="C149" i="18"/>
  <c r="C134" i="18"/>
  <c r="D133" i="18"/>
  <c r="D27" i="18"/>
  <c r="C28" i="18"/>
  <c r="D14" i="7"/>
  <c r="E14" i="7" s="1"/>
  <c r="S40" i="11" l="1"/>
  <c r="S41" i="11" s="1"/>
  <c r="T40" i="11"/>
  <c r="T41" i="11" s="1"/>
  <c r="W40" i="11"/>
  <c r="W41" i="11" s="1"/>
  <c r="V40" i="11"/>
  <c r="V41" i="11" s="1"/>
  <c r="U40" i="11"/>
  <c r="U41" i="11" s="1"/>
  <c r="Z40" i="11"/>
  <c r="Z41" i="11" s="1"/>
  <c r="Y40" i="11"/>
  <c r="Y41" i="11" s="1"/>
  <c r="X40" i="11"/>
  <c r="X41" i="11" s="1"/>
  <c r="E28" i="10"/>
  <c r="F28" i="10"/>
  <c r="AY43" i="10"/>
  <c r="AX43" i="10"/>
  <c r="BC43" i="10"/>
  <c r="E34" i="10"/>
  <c r="AX34" i="10"/>
  <c r="C150" i="18"/>
  <c r="D149" i="18"/>
  <c r="D134" i="18"/>
  <c r="C135" i="18"/>
  <c r="D11" i="18"/>
  <c r="C12" i="18"/>
  <c r="C110" i="18"/>
  <c r="D109" i="18"/>
  <c r="C74" i="18"/>
  <c r="D73" i="18"/>
  <c r="D28" i="18"/>
  <c r="C29" i="18"/>
  <c r="C48" i="18"/>
  <c r="D47" i="18"/>
  <c r="D15" i="7"/>
  <c r="E15" i="7" s="1"/>
  <c r="AO41" i="11" l="1"/>
  <c r="Z2" i="11"/>
  <c r="Z42" i="11" s="1"/>
  <c r="AN41" i="11"/>
  <c r="Y2" i="11"/>
  <c r="Y42" i="11" s="1"/>
  <c r="AL41" i="11"/>
  <c r="W2" i="11"/>
  <c r="W42" i="11" s="1"/>
  <c r="U2" i="11"/>
  <c r="U42" i="11" s="1"/>
  <c r="AJ41" i="11"/>
  <c r="T2" i="11"/>
  <c r="T42" i="11" s="1"/>
  <c r="AI41" i="11"/>
  <c r="AM41" i="11"/>
  <c r="X2" i="11"/>
  <c r="X42" i="11" s="1"/>
  <c r="V2" i="11"/>
  <c r="AK41" i="11"/>
  <c r="V42" i="11"/>
  <c r="S2" i="11"/>
  <c r="S42" i="11" s="1"/>
  <c r="AH41" i="11"/>
  <c r="G28" i="10"/>
  <c r="H28" i="10" s="1"/>
  <c r="BD43" i="10"/>
  <c r="F34" i="10"/>
  <c r="AY34" i="10"/>
  <c r="D29" i="18"/>
  <c r="C30" i="18"/>
  <c r="D12" i="18"/>
  <c r="C13" i="18"/>
  <c r="D135" i="18"/>
  <c r="C136" i="18"/>
  <c r="C75" i="18"/>
  <c r="D74" i="18"/>
  <c r="C111" i="18"/>
  <c r="D110" i="18"/>
  <c r="C49" i="18"/>
  <c r="D48" i="18"/>
  <c r="D150" i="18"/>
  <c r="C151" i="18"/>
  <c r="D16" i="7"/>
  <c r="E16" i="7" s="1"/>
  <c r="AM42" i="11" l="1"/>
  <c r="X43" i="11"/>
  <c r="AI42" i="11"/>
  <c r="T43" i="11"/>
  <c r="AL42" i="11"/>
  <c r="W43" i="11"/>
  <c r="AN42" i="11"/>
  <c r="Y43" i="11"/>
  <c r="AJ42" i="11"/>
  <c r="U43" i="11"/>
  <c r="AH42" i="11"/>
  <c r="S43" i="11"/>
  <c r="Z43" i="11"/>
  <c r="AO42" i="11"/>
  <c r="AK42" i="11"/>
  <c r="V43" i="11"/>
  <c r="I28" i="10"/>
  <c r="G34" i="10"/>
  <c r="H34" i="10" s="1"/>
  <c r="I34" i="10" s="1"/>
  <c r="D49" i="18"/>
  <c r="C50" i="18"/>
  <c r="C152" i="18"/>
  <c r="D151" i="18"/>
  <c r="D75" i="18"/>
  <c r="C76" i="18"/>
  <c r="D136" i="18"/>
  <c r="C137" i="18"/>
  <c r="C14" i="18"/>
  <c r="D13" i="18"/>
  <c r="D111" i="18"/>
  <c r="C112" i="18"/>
  <c r="C31" i="18"/>
  <c r="D30" i="18"/>
  <c r="D17" i="7"/>
  <c r="E17" i="7" s="1"/>
  <c r="S44" i="11" l="1"/>
  <c r="AH43" i="11"/>
  <c r="Y44" i="11"/>
  <c r="AN43" i="11"/>
  <c r="AJ43" i="11"/>
  <c r="U44" i="11"/>
  <c r="AK43" i="11"/>
  <c r="V44" i="11"/>
  <c r="AL43" i="11"/>
  <c r="W44" i="11"/>
  <c r="T44" i="11"/>
  <c r="AI43" i="11"/>
  <c r="AM43" i="11"/>
  <c r="X44" i="11"/>
  <c r="Z44" i="11"/>
  <c r="AO43" i="11"/>
  <c r="J28" i="10"/>
  <c r="D29" i="10" s="1"/>
  <c r="AX44" i="10"/>
  <c r="J34" i="10"/>
  <c r="BC34" i="10"/>
  <c r="C15" i="18"/>
  <c r="D14" i="18"/>
  <c r="D152" i="18"/>
  <c r="C153" i="18"/>
  <c r="D76" i="18"/>
  <c r="C77" i="18"/>
  <c r="D31" i="18"/>
  <c r="C32" i="18"/>
  <c r="C51" i="18"/>
  <c r="D50" i="18"/>
  <c r="C138" i="18"/>
  <c r="D137" i="18"/>
  <c r="D112" i="18"/>
  <c r="C113" i="18"/>
  <c r="D18" i="7"/>
  <c r="E18" i="7" s="1"/>
  <c r="AK44" i="11" l="1"/>
  <c r="V45" i="11"/>
  <c r="AI44" i="11"/>
  <c r="T45" i="11"/>
  <c r="W45" i="11"/>
  <c r="AL44" i="11"/>
  <c r="AJ44" i="11"/>
  <c r="U45" i="11"/>
  <c r="AO44" i="11"/>
  <c r="Z45" i="11"/>
  <c r="Y45" i="11"/>
  <c r="AN44" i="11"/>
  <c r="X45" i="11"/>
  <c r="AM44" i="11"/>
  <c r="AH44" i="11"/>
  <c r="S45" i="11"/>
  <c r="E29" i="10"/>
  <c r="AY44" i="10"/>
  <c r="BC44" i="10"/>
  <c r="BD44" i="10"/>
  <c r="BD34" i="10"/>
  <c r="D35" i="10"/>
  <c r="D32" i="18"/>
  <c r="C33" i="18"/>
  <c r="D77" i="18"/>
  <c r="C78" i="18"/>
  <c r="C114" i="18"/>
  <c r="D113" i="18"/>
  <c r="C52" i="18"/>
  <c r="D51" i="18"/>
  <c r="D153" i="18"/>
  <c r="C154" i="18"/>
  <c r="D138" i="18"/>
  <c r="C139" i="18"/>
  <c r="C16" i="18"/>
  <c r="D15" i="18"/>
  <c r="D19" i="7"/>
  <c r="E19" i="7" s="1"/>
  <c r="AO45" i="11" l="1"/>
  <c r="Z46" i="11"/>
  <c r="AO46" i="11" s="1"/>
  <c r="U46" i="11"/>
  <c r="AJ46" i="11" s="1"/>
  <c r="AJ45" i="11"/>
  <c r="AI45" i="11"/>
  <c r="T46" i="11"/>
  <c r="AI46" i="11" s="1"/>
  <c r="AH45" i="11"/>
  <c r="S46" i="11"/>
  <c r="AH46" i="11" s="1"/>
  <c r="V46" i="11"/>
  <c r="AK46" i="11" s="1"/>
  <c r="AK45" i="11"/>
  <c r="AN45" i="11"/>
  <c r="Y46" i="11"/>
  <c r="AN46" i="11" s="1"/>
  <c r="W46" i="11"/>
  <c r="AL46" i="11" s="1"/>
  <c r="AL45" i="11"/>
  <c r="AM45" i="11"/>
  <c r="X46" i="11"/>
  <c r="AM46" i="11" s="1"/>
  <c r="F29" i="10"/>
  <c r="G29" i="10"/>
  <c r="H29" i="10"/>
  <c r="I29" i="10" s="1"/>
  <c r="E35" i="10"/>
  <c r="AX35" i="10"/>
  <c r="C140" i="18"/>
  <c r="D139" i="18"/>
  <c r="D114" i="18"/>
  <c r="C115" i="18"/>
  <c r="D78" i="18"/>
  <c r="C79" i="18"/>
  <c r="D154" i="18"/>
  <c r="C155" i="18"/>
  <c r="D52" i="18"/>
  <c r="C53" i="18"/>
  <c r="D33" i="18"/>
  <c r="C34" i="18"/>
  <c r="D16" i="18"/>
  <c r="C17" i="18"/>
  <c r="D20" i="7"/>
  <c r="E20" i="7" s="1"/>
  <c r="J29" i="10" l="1"/>
  <c r="AX45" i="10"/>
  <c r="BC45" i="10"/>
  <c r="BD45" i="10"/>
  <c r="F35" i="10"/>
  <c r="AY35" i="10"/>
  <c r="D53" i="18"/>
  <c r="C54" i="18"/>
  <c r="D79" i="18"/>
  <c r="C80" i="18"/>
  <c r="D17" i="18"/>
  <c r="C18" i="18"/>
  <c r="D115" i="18"/>
  <c r="C116" i="18"/>
  <c r="C156" i="18"/>
  <c r="D155" i="18"/>
  <c r="D34" i="18"/>
  <c r="C35" i="18"/>
  <c r="D140" i="18"/>
  <c r="C141" i="18"/>
  <c r="D21" i="7"/>
  <c r="E21" i="7" s="1"/>
  <c r="AY45" i="10" l="1"/>
  <c r="G35" i="10"/>
  <c r="H35" i="10" s="1"/>
  <c r="I35" i="10" s="1"/>
  <c r="D80" i="18"/>
  <c r="C81" i="18"/>
  <c r="C142" i="18"/>
  <c r="D141" i="18"/>
  <c r="C19" i="18"/>
  <c r="D18" i="18"/>
  <c r="D156" i="18"/>
  <c r="C157" i="18"/>
  <c r="D35" i="18"/>
  <c r="C36" i="18"/>
  <c r="D54" i="18"/>
  <c r="C55" i="18"/>
  <c r="C117" i="18"/>
  <c r="D116" i="18"/>
  <c r="D22" i="7"/>
  <c r="E22" i="7" s="1"/>
  <c r="AY46" i="10" l="1"/>
  <c r="AX46" i="10"/>
  <c r="AZ46" i="10"/>
  <c r="J35" i="10"/>
  <c r="BC35" i="10"/>
  <c r="D55" i="18"/>
  <c r="C56" i="18"/>
  <c r="C37" i="18"/>
  <c r="D36" i="18"/>
  <c r="C20" i="18"/>
  <c r="D19" i="18"/>
  <c r="C118" i="18"/>
  <c r="D117" i="18"/>
  <c r="D142" i="18"/>
  <c r="C143" i="18"/>
  <c r="D157" i="18"/>
  <c r="C158" i="18"/>
  <c r="D81" i="18"/>
  <c r="C82" i="18"/>
  <c r="D23" i="7"/>
  <c r="E23" i="7" s="1"/>
  <c r="BA46" i="10" l="1"/>
  <c r="BD35" i="10"/>
  <c r="D36" i="10"/>
  <c r="D143" i="18"/>
  <c r="C144" i="18"/>
  <c r="D144" i="18" s="1"/>
  <c r="D118" i="18"/>
  <c r="C119" i="18"/>
  <c r="C38" i="18"/>
  <c r="D37" i="18"/>
  <c r="D158" i="18"/>
  <c r="C159" i="18"/>
  <c r="C57" i="18"/>
  <c r="D56" i="18"/>
  <c r="D82" i="18"/>
  <c r="C83" i="18"/>
  <c r="C21" i="18"/>
  <c r="D20" i="18"/>
  <c r="D24" i="7"/>
  <c r="E24" i="7" s="1"/>
  <c r="E36" i="10" l="1"/>
  <c r="AX36" i="10"/>
  <c r="BB46" i="10"/>
  <c r="C160" i="18"/>
  <c r="D159" i="18"/>
  <c r="D57" i="18"/>
  <c r="C58" i="18"/>
  <c r="D38" i="18"/>
  <c r="C39" i="18"/>
  <c r="C120" i="18"/>
  <c r="D119" i="18"/>
  <c r="C22" i="18"/>
  <c r="D21" i="18"/>
  <c r="D83" i="18"/>
  <c r="C84" i="18"/>
  <c r="D25" i="7"/>
  <c r="E25" i="7" s="1"/>
  <c r="BC46" i="10" l="1"/>
  <c r="BD46" i="10"/>
  <c r="F36" i="10"/>
  <c r="AY36" i="10"/>
  <c r="D120" i="18"/>
  <c r="C121" i="18"/>
  <c r="C40" i="18"/>
  <c r="D39" i="18"/>
  <c r="D58" i="18"/>
  <c r="C59" i="18"/>
  <c r="C85" i="18"/>
  <c r="D84" i="18"/>
  <c r="D22" i="18"/>
  <c r="C23" i="18"/>
  <c r="D160" i="18"/>
  <c r="C161" i="18"/>
  <c r="D26" i="7"/>
  <c r="E26" i="7" s="1"/>
  <c r="AX47" i="10" l="1"/>
  <c r="AY47" i="10"/>
  <c r="G36" i="10"/>
  <c r="H36" i="10" s="1"/>
  <c r="I36" i="10" s="1"/>
  <c r="D161" i="18"/>
  <c r="C162" i="18"/>
  <c r="C86" i="18"/>
  <c r="D85" i="18"/>
  <c r="C60" i="18"/>
  <c r="D59" i="18"/>
  <c r="D23" i="18"/>
  <c r="C24" i="18"/>
  <c r="D24" i="18" s="1"/>
  <c r="D40" i="18"/>
  <c r="C41" i="18"/>
  <c r="D121" i="18"/>
  <c r="C122" i="18"/>
  <c r="D27" i="7"/>
  <c r="E27" i="7" s="1"/>
  <c r="J36" i="10" l="1"/>
  <c r="BC36" i="10"/>
  <c r="AZ47" i="10"/>
  <c r="C42" i="18"/>
  <c r="D41" i="18"/>
  <c r="C61" i="18"/>
  <c r="D60" i="18"/>
  <c r="D122" i="18"/>
  <c r="C123" i="18"/>
  <c r="D86" i="18"/>
  <c r="C87" i="18"/>
  <c r="C163" i="18"/>
  <c r="D162" i="18"/>
  <c r="D28" i="7"/>
  <c r="E28" i="7" s="1"/>
  <c r="BD36" i="10" l="1"/>
  <c r="D37" i="10"/>
  <c r="D87" i="18"/>
  <c r="C88" i="18"/>
  <c r="C164" i="18"/>
  <c r="D164" i="18" s="1"/>
  <c r="D163" i="18"/>
  <c r="C124" i="18"/>
  <c r="D124" i="18" s="1"/>
  <c r="D123" i="18"/>
  <c r="D61" i="18"/>
  <c r="C62" i="18"/>
  <c r="D42" i="18"/>
  <c r="C43" i="18"/>
  <c r="D29" i="7"/>
  <c r="E29" i="7" s="1"/>
  <c r="BA47" i="10" l="1"/>
  <c r="BB47" i="10"/>
  <c r="E37" i="10"/>
  <c r="AX37" i="10"/>
  <c r="C63" i="18"/>
  <c r="D62" i="18"/>
  <c r="D88" i="18"/>
  <c r="C89" i="18"/>
  <c r="D43" i="18"/>
  <c r="C44" i="18"/>
  <c r="D44" i="18" s="1"/>
  <c r="D30" i="7"/>
  <c r="E30" i="7" s="1"/>
  <c r="F37" i="10" l="1"/>
  <c r="AY37" i="10"/>
  <c r="C90" i="18"/>
  <c r="D89" i="18"/>
  <c r="C64" i="18"/>
  <c r="D64" i="18" s="1"/>
  <c r="D63" i="18"/>
  <c r="D31" i="7"/>
  <c r="E31" i="7" s="1"/>
  <c r="BC47" i="10" l="1"/>
  <c r="BD47" i="10"/>
  <c r="G37" i="10"/>
  <c r="AZ37" i="10"/>
  <c r="C91" i="18"/>
  <c r="D90" i="18"/>
  <c r="D32" i="7"/>
  <c r="E32" i="7" s="1"/>
  <c r="H37" i="10" l="1"/>
  <c r="BA37" i="10"/>
  <c r="D91" i="18"/>
  <c r="C92" i="18"/>
  <c r="D33" i="7"/>
  <c r="E33" i="7" s="1"/>
  <c r="I37" i="10" l="1"/>
  <c r="BB37" i="10"/>
  <c r="C93" i="18"/>
  <c r="D92" i="18"/>
  <c r="D34" i="7"/>
  <c r="E34" i="7" s="1"/>
  <c r="J37" i="10" l="1"/>
  <c r="BC37" i="10"/>
  <c r="D93" i="18"/>
  <c r="C94" i="18"/>
  <c r="D35" i="7"/>
  <c r="E35" i="7" s="1"/>
  <c r="BD37" i="10" l="1"/>
  <c r="D38" i="10"/>
  <c r="D36" i="7"/>
  <c r="E36" i="7" s="1"/>
  <c r="D94" i="18"/>
  <c r="C95" i="18"/>
  <c r="AX38" i="10" l="1"/>
  <c r="E38" i="10"/>
  <c r="D37" i="7"/>
  <c r="E37" i="7" s="1"/>
  <c r="C96" i="18"/>
  <c r="D95" i="18"/>
  <c r="D38" i="7"/>
  <c r="E38" i="7" s="1"/>
  <c r="F38" i="10" l="1"/>
  <c r="AY38" i="10"/>
  <c r="D96" i="18"/>
  <c r="C97" i="18"/>
  <c r="D39" i="7"/>
  <c r="E39" i="7" s="1"/>
  <c r="G38" i="10" l="1"/>
  <c r="AZ38" i="10"/>
  <c r="D97" i="18"/>
  <c r="C98" i="18"/>
  <c r="D40" i="7"/>
  <c r="E40" i="7" s="1"/>
  <c r="H38" i="10" l="1"/>
  <c r="BA38" i="10"/>
  <c r="D98" i="18"/>
  <c r="C99" i="18"/>
  <c r="D41" i="7"/>
  <c r="E41" i="7" s="1"/>
  <c r="I38" i="10" l="1"/>
  <c r="BB38" i="10"/>
  <c r="C100" i="18"/>
  <c r="D99" i="18"/>
  <c r="D42" i="7"/>
  <c r="E42" i="7" s="1"/>
  <c r="J38" i="10" l="1"/>
  <c r="BD38" i="10" s="1"/>
  <c r="BC38" i="10"/>
  <c r="D100" i="18"/>
  <c r="C101" i="18"/>
  <c r="D43" i="7"/>
  <c r="E43" i="7" s="1"/>
  <c r="D101" i="18" l="1"/>
  <c r="C102" i="18"/>
  <c r="D44" i="7"/>
  <c r="E44" i="7" s="1"/>
  <c r="D102" i="18" l="1"/>
  <c r="C103" i="18"/>
  <c r="D45" i="7"/>
  <c r="E45" i="7" s="1"/>
  <c r="C104" i="18" l="1"/>
  <c r="D104" i="18" s="1"/>
  <c r="D103" i="18"/>
  <c r="D46" i="7"/>
  <c r="E46" i="7" s="1"/>
  <c r="AD35" i="18" l="1"/>
  <c r="W25" i="18"/>
  <c r="AJ7" i="18"/>
  <c r="U31" i="18"/>
  <c r="AP8" i="18"/>
  <c r="AN27" i="18"/>
  <c r="AK36" i="18"/>
  <c r="AP7" i="18"/>
  <c r="P16" i="18"/>
  <c r="AF18" i="18"/>
  <c r="AC30" i="18"/>
  <c r="T21" i="18"/>
  <c r="AD28" i="18"/>
  <c r="P34" i="18"/>
  <c r="AG8" i="18"/>
  <c r="AD34" i="18"/>
  <c r="Q26" i="18"/>
  <c r="AI36" i="18"/>
  <c r="Y18" i="18"/>
  <c r="AA26" i="18"/>
  <c r="AH25" i="18"/>
  <c r="Z30" i="18"/>
  <c r="AN11" i="18"/>
  <c r="AN31" i="18"/>
  <c r="X38" i="18"/>
  <c r="AM37" i="18"/>
  <c r="AP22" i="18"/>
  <c r="T31" i="18"/>
  <c r="AH15" i="18"/>
  <c r="AQ38" i="18"/>
  <c r="Y16" i="18"/>
  <c r="K38" i="18"/>
  <c r="L38" i="18"/>
  <c r="AD17" i="18"/>
  <c r="AM26" i="18"/>
  <c r="AA18" i="18"/>
  <c r="S14" i="18"/>
  <c r="AJ36" i="18"/>
  <c r="AO17" i="18"/>
  <c r="X22" i="18"/>
  <c r="Z33" i="18"/>
  <c r="AC19" i="18"/>
  <c r="W26" i="18"/>
  <c r="V37" i="18"/>
  <c r="AN38" i="18"/>
  <c r="AM33" i="18"/>
  <c r="AE10" i="18"/>
  <c r="P15" i="18"/>
  <c r="AI20" i="18"/>
  <c r="AO7" i="18"/>
  <c r="Z26" i="18"/>
  <c r="AF23" i="18"/>
  <c r="W16" i="18"/>
  <c r="Z31" i="18"/>
  <c r="AO5" i="18"/>
  <c r="P37" i="18"/>
  <c r="Q14" i="18"/>
  <c r="V27" i="18"/>
  <c r="AH27" i="18"/>
  <c r="AO37" i="18"/>
  <c r="AB13" i="18"/>
  <c r="AQ8" i="18"/>
  <c r="T24" i="18"/>
  <c r="T27" i="18"/>
  <c r="AQ9" i="18"/>
  <c r="AJ30" i="18"/>
  <c r="AK35" i="18"/>
  <c r="W17" i="18"/>
  <c r="X28" i="18"/>
  <c r="S38" i="18"/>
  <c r="O38" i="18"/>
  <c r="AF5" i="18"/>
  <c r="AK23" i="18"/>
  <c r="P24" i="18"/>
  <c r="X17" i="18"/>
  <c r="S26" i="18"/>
  <c r="AE22" i="18"/>
  <c r="S22" i="18"/>
  <c r="AI22" i="18"/>
  <c r="AF20" i="18"/>
  <c r="V19" i="18"/>
  <c r="Z29" i="18"/>
  <c r="AE5" i="18"/>
  <c r="K36" i="18"/>
  <c r="R15" i="18"/>
  <c r="T37" i="18"/>
  <c r="AK15" i="18"/>
  <c r="W31" i="18"/>
  <c r="AB33" i="18"/>
  <c r="AN13" i="18"/>
  <c r="AH17" i="18"/>
  <c r="K37" i="18"/>
  <c r="S21" i="18"/>
  <c r="T22" i="18"/>
  <c r="Q32" i="18"/>
  <c r="AI11" i="18"/>
  <c r="AL20" i="18"/>
  <c r="AL38" i="18"/>
  <c r="AA17" i="18"/>
  <c r="AH33" i="18"/>
  <c r="AD32" i="18"/>
  <c r="AN14" i="18"/>
  <c r="Q36" i="18"/>
  <c r="AI8" i="18"/>
  <c r="AG38" i="18"/>
  <c r="AP32" i="18"/>
  <c r="AI33" i="18"/>
  <c r="Z21" i="18"/>
  <c r="M38" i="18"/>
  <c r="AN29" i="18"/>
  <c r="AC22" i="18"/>
  <c r="X20" i="18"/>
  <c r="V25" i="18"/>
  <c r="AE18" i="18"/>
  <c r="AJ14" i="18"/>
  <c r="AO10" i="18"/>
  <c r="AJ11" i="18"/>
  <c r="AH18" i="18"/>
  <c r="AA19" i="18"/>
  <c r="V31" i="18"/>
  <c r="AH32" i="18"/>
  <c r="AO28" i="18"/>
  <c r="R22" i="18"/>
  <c r="AL24" i="18"/>
  <c r="Y29" i="18"/>
  <c r="AL23" i="18"/>
  <c r="AH21" i="18"/>
  <c r="T13" i="18"/>
  <c r="Q37" i="18"/>
  <c r="S33" i="18"/>
  <c r="AE6" i="18"/>
  <c r="X31" i="18"/>
  <c r="R26" i="18"/>
  <c r="AQ19" i="18"/>
  <c r="X15" i="18"/>
  <c r="AK32" i="18"/>
  <c r="AD29" i="18"/>
  <c r="AH28" i="18"/>
  <c r="Z34" i="18"/>
  <c r="AE23" i="18"/>
  <c r="V15" i="18"/>
  <c r="R17" i="18"/>
  <c r="AK34" i="18"/>
  <c r="AA36" i="18"/>
  <c r="AC34" i="18"/>
  <c r="AH31" i="18"/>
  <c r="R19" i="18"/>
  <c r="AG7" i="18"/>
  <c r="S29" i="18"/>
  <c r="P20" i="18"/>
  <c r="Z19" i="18"/>
  <c r="V24" i="18"/>
  <c r="AE14" i="18"/>
  <c r="Q33" i="18"/>
  <c r="U30" i="18"/>
  <c r="AH34" i="18"/>
  <c r="AQ10" i="18"/>
  <c r="AP33" i="18"/>
  <c r="AD6" i="18"/>
  <c r="U14" i="18"/>
  <c r="AK29" i="18"/>
  <c r="X27" i="18"/>
  <c r="AJ25" i="18"/>
  <c r="W22" i="18"/>
  <c r="AL31" i="18"/>
  <c r="V13" i="18"/>
  <c r="AF7" i="18"/>
  <c r="AL9" i="18"/>
  <c r="AP19" i="18"/>
  <c r="Z25" i="18"/>
  <c r="Z28" i="18"/>
  <c r="W27" i="18"/>
  <c r="AA24" i="18"/>
  <c r="X18" i="18"/>
  <c r="AI31" i="18"/>
  <c r="AP17" i="18"/>
  <c r="AE27" i="18"/>
  <c r="AF25" i="18"/>
  <c r="S13" i="18"/>
  <c r="AN21" i="18"/>
  <c r="AO13" i="18"/>
  <c r="AM19" i="18"/>
  <c r="AA37" i="18"/>
  <c r="Y25" i="18"/>
  <c r="X16" i="18"/>
  <c r="AM14" i="18"/>
  <c r="Z14" i="18"/>
  <c r="U32" i="18"/>
  <c r="R16" i="18"/>
  <c r="AM24" i="18"/>
  <c r="U18" i="18"/>
  <c r="AG32" i="18"/>
  <c r="Z18" i="18"/>
  <c r="AP35" i="18"/>
  <c r="N38" i="18"/>
  <c r="AN35" i="18"/>
  <c r="W20" i="18"/>
  <c r="AA25" i="18"/>
  <c r="AD18" i="18"/>
  <c r="AH38" i="18"/>
  <c r="AC16" i="18"/>
  <c r="AC28" i="18"/>
  <c r="AJ8" i="18"/>
  <c r="AK7" i="18"/>
  <c r="S28" i="18"/>
  <c r="Q16" i="18"/>
  <c r="AL7" i="18"/>
  <c r="AA32" i="18"/>
  <c r="AG24" i="18"/>
  <c r="AG10" i="18"/>
  <c r="AE33" i="18"/>
  <c r="V36" i="18"/>
  <c r="P27" i="18"/>
  <c r="AJ16" i="18"/>
  <c r="V35" i="18"/>
  <c r="AA34" i="18"/>
  <c r="AL17" i="18"/>
  <c r="R37" i="18"/>
  <c r="AL16" i="18"/>
  <c r="Z32" i="18"/>
  <c r="AJ38" i="18"/>
  <c r="AI5" i="18"/>
  <c r="S24" i="18"/>
  <c r="AM20" i="18"/>
  <c r="V33" i="18"/>
  <c r="AG25" i="18"/>
  <c r="U20" i="18"/>
  <c r="T14" i="18"/>
  <c r="AC20" i="18"/>
  <c r="AN37" i="18"/>
  <c r="AM34" i="18"/>
  <c r="AF14" i="18"/>
  <c r="AP15" i="18"/>
  <c r="AD7" i="18"/>
  <c r="Q25" i="18"/>
  <c r="AP10" i="18"/>
  <c r="J36" i="18"/>
  <c r="AB17" i="18"/>
  <c r="AJ5" i="18"/>
  <c r="AM35" i="18"/>
  <c r="AA16" i="18"/>
  <c r="AA22" i="18"/>
  <c r="V29" i="18"/>
  <c r="AP6" i="18"/>
  <c r="AI19" i="18"/>
  <c r="AB25" i="18"/>
  <c r="V20" i="18"/>
  <c r="AG13" i="18"/>
  <c r="AF32" i="18"/>
  <c r="AC14" i="18"/>
  <c r="AD33" i="18"/>
  <c r="Y13" i="18"/>
  <c r="AF35" i="18"/>
  <c r="AC31" i="18"/>
  <c r="AQ6" i="18"/>
  <c r="T28" i="18"/>
  <c r="X29" i="18"/>
  <c r="AJ26" i="18"/>
  <c r="W15" i="18"/>
  <c r="R25" i="18"/>
  <c r="AE26" i="18"/>
  <c r="AH8" i="18"/>
  <c r="AH19" i="18"/>
  <c r="Y36" i="18"/>
  <c r="R20" i="18"/>
  <c r="AE30" i="18"/>
  <c r="AQ17" i="18"/>
  <c r="AF22" i="18"/>
  <c r="AH30" i="18"/>
  <c r="AI17" i="18"/>
  <c r="V21" i="18"/>
  <c r="X24" i="18"/>
  <c r="Y32" i="18"/>
  <c r="AO24" i="18"/>
  <c r="Z15" i="18"/>
  <c r="W28" i="18"/>
  <c r="AQ22" i="18"/>
  <c r="Y33" i="18"/>
  <c r="AQ29" i="18"/>
  <c r="AP5" i="18"/>
  <c r="AH23" i="18"/>
  <c r="AH36" i="18"/>
  <c r="AI13" i="18"/>
  <c r="R33" i="18"/>
  <c r="U26" i="18"/>
  <c r="U17" i="18"/>
  <c r="S35" i="18"/>
  <c r="U37" i="18"/>
  <c r="AJ28" i="18"/>
  <c r="AB35" i="18"/>
  <c r="AA14" i="18"/>
  <c r="AJ31" i="18"/>
  <c r="AN24" i="18"/>
  <c r="AD10" i="18"/>
  <c r="AJ24" i="18"/>
  <c r="O36" i="18"/>
  <c r="AO15" i="18"/>
  <c r="AB26" i="18"/>
  <c r="AK5" i="18"/>
  <c r="X33" i="18"/>
  <c r="AD15" i="18"/>
  <c r="Y19" i="18"/>
  <c r="AE35" i="18"/>
  <c r="AC38" i="18"/>
  <c r="AO6" i="18"/>
  <c r="X26" i="18"/>
  <c r="AI25" i="18"/>
  <c r="W37" i="18"/>
  <c r="P21" i="18"/>
  <c r="AK11" i="18"/>
  <c r="AF31" i="18"/>
  <c r="AN34" i="18"/>
  <c r="O37" i="18"/>
  <c r="AN8" i="18"/>
  <c r="AO20" i="18"/>
  <c r="AJ37" i="18"/>
  <c r="Y38" i="18"/>
  <c r="AP9" i="18"/>
  <c r="Z35" i="18"/>
  <c r="AI27" i="18"/>
  <c r="AP38" i="18"/>
  <c r="AE7" i="18"/>
  <c r="AI28" i="18"/>
  <c r="AQ21" i="18"/>
  <c r="AN20" i="18"/>
  <c r="AE37" i="18"/>
  <c r="AH24" i="18"/>
  <c r="Q30" i="18"/>
  <c r="V17" i="18"/>
  <c r="W32" i="18"/>
  <c r="AI29" i="18"/>
  <c r="S34" i="18"/>
  <c r="AG6" i="18"/>
  <c r="AP14" i="18"/>
  <c r="T38" i="18"/>
  <c r="AP29" i="18"/>
  <c r="AC37" i="18"/>
  <c r="Y22" i="18"/>
  <c r="U15" i="18"/>
  <c r="AL13" i="18"/>
  <c r="AI32" i="18"/>
  <c r="V26" i="18"/>
  <c r="AG33" i="18"/>
  <c r="X35" i="18"/>
  <c r="AC32" i="18"/>
  <c r="AK25" i="18"/>
  <c r="AA28" i="18"/>
  <c r="Q27" i="18"/>
  <c r="AF11" i="18"/>
  <c r="S36" i="18"/>
  <c r="AI16" i="18"/>
  <c r="AL19" i="18"/>
  <c r="AN18" i="18"/>
  <c r="AH35" i="18"/>
  <c r="AK13" i="18"/>
  <c r="AG9" i="18"/>
  <c r="U19" i="18"/>
  <c r="T16" i="18"/>
  <c r="AD25" i="18"/>
  <c r="AN19" i="18"/>
  <c r="AJ9" i="18"/>
  <c r="P32" i="18"/>
  <c r="AE25" i="18"/>
  <c r="AO26" i="18"/>
  <c r="R38" i="18"/>
  <c r="AM29" i="18"/>
  <c r="AH11" i="18"/>
  <c r="Z22" i="18"/>
  <c r="Y21" i="18"/>
  <c r="AJ29" i="18"/>
  <c r="AQ33" i="18"/>
  <c r="AH10" i="18"/>
  <c r="T23" i="18"/>
  <c r="T26" i="18"/>
  <c r="AI35" i="18"/>
  <c r="AL33" i="18"/>
  <c r="AF15" i="18"/>
  <c r="AA27" i="18"/>
  <c r="U23" i="18"/>
  <c r="AQ28" i="18"/>
  <c r="M37" i="18"/>
  <c r="S31" i="18"/>
  <c r="AG22" i="18"/>
  <c r="AQ11" i="18"/>
  <c r="AI14" i="18"/>
  <c r="AO11" i="18"/>
  <c r="AF33" i="18"/>
  <c r="AL36" i="18"/>
  <c r="X23" i="18"/>
  <c r="AC26" i="18"/>
  <c r="AJ6" i="18"/>
  <c r="Z16" i="18"/>
  <c r="S20" i="18"/>
  <c r="Y15" i="18"/>
  <c r="V30" i="18"/>
  <c r="S23" i="18"/>
  <c r="AG20" i="18"/>
  <c r="AQ7" i="18"/>
  <c r="AI24" i="18"/>
  <c r="AO8" i="18"/>
  <c r="R28" i="18"/>
  <c r="R35" i="18"/>
  <c r="AB36" i="18"/>
  <c r="AI34" i="18"/>
  <c r="AD26" i="18"/>
  <c r="S17" i="18"/>
  <c r="R30" i="18"/>
  <c r="AK31" i="18"/>
  <c r="AE13" i="18"/>
  <c r="AF38" i="18"/>
  <c r="Y14" i="18"/>
  <c r="AH5" i="18"/>
  <c r="AO35" i="18"/>
  <c r="P28" i="18"/>
  <c r="AP20" i="18"/>
  <c r="Y26" i="18"/>
  <c r="AI7" i="18"/>
  <c r="AL28" i="18"/>
  <c r="AF9" i="18"/>
  <c r="AD38" i="18"/>
  <c r="AA33" i="18"/>
  <c r="AQ27" i="18"/>
  <c r="AN30" i="18"/>
  <c r="AD19" i="18"/>
  <c r="Z23" i="18"/>
  <c r="X25" i="18"/>
  <c r="V38" i="18"/>
  <c r="U25" i="18"/>
  <c r="AO19" i="18"/>
  <c r="V32" i="18"/>
  <c r="Y28" i="18"/>
  <c r="S30" i="18"/>
  <c r="AL10" i="18"/>
  <c r="AQ14" i="18"/>
  <c r="AK10" i="18"/>
  <c r="AJ13" i="18"/>
  <c r="AM10" i="18"/>
  <c r="AK21" i="18"/>
  <c r="AQ13" i="18"/>
  <c r="AE38" i="18"/>
  <c r="AK22" i="18"/>
  <c r="AD13" i="18"/>
  <c r="AG27" i="18"/>
  <c r="V18" i="18"/>
  <c r="X14" i="18"/>
  <c r="AG36" i="18"/>
  <c r="AB34" i="18"/>
  <c r="AA29" i="18"/>
  <c r="U21" i="18"/>
  <c r="AG35" i="18"/>
  <c r="AK14" i="18"/>
  <c r="U24" i="18"/>
  <c r="AG5" i="18"/>
  <c r="AB23" i="18"/>
  <c r="Y24" i="18"/>
  <c r="AP26" i="18"/>
  <c r="AF6" i="18"/>
  <c r="AK37" i="18"/>
  <c r="AC35" i="18"/>
  <c r="AQ35" i="18"/>
  <c r="AG14" i="18"/>
  <c r="AE8" i="18"/>
  <c r="AG34" i="18"/>
  <c r="AJ20" i="18"/>
  <c r="Q29" i="18"/>
  <c r="AD23" i="18"/>
  <c r="Y30" i="18"/>
  <c r="Q19" i="18"/>
  <c r="Q34" i="18"/>
  <c r="AM38" i="18"/>
  <c r="AM32" i="18"/>
  <c r="AG18" i="18"/>
  <c r="AJ34" i="18"/>
  <c r="AB31" i="18"/>
  <c r="AD8" i="18"/>
  <c r="P35" i="18"/>
  <c r="AF37" i="18"/>
  <c r="AN28" i="18"/>
  <c r="Q13" i="18"/>
  <c r="R34" i="18"/>
  <c r="AC27" i="18"/>
  <c r="AC13" i="18"/>
  <c r="AN9" i="18"/>
  <c r="AI6" i="18"/>
  <c r="X21" i="18"/>
  <c r="AL30" i="18"/>
  <c r="P22" i="18"/>
  <c r="AE29" i="18"/>
  <c r="AG19" i="18"/>
  <c r="R29" i="18"/>
  <c r="AH7" i="18"/>
  <c r="T17" i="18"/>
  <c r="U22" i="18"/>
  <c r="AE20" i="18"/>
  <c r="AN26" i="18"/>
  <c r="AL27" i="18"/>
  <c r="AJ21" i="18"/>
  <c r="AE28" i="18"/>
  <c r="Y37" i="18"/>
  <c r="AI37" i="18"/>
  <c r="AB38" i="18"/>
  <c r="R23" i="18"/>
  <c r="AO34" i="18"/>
  <c r="AI18" i="18"/>
  <c r="P19" i="18"/>
  <c r="AI10" i="18"/>
  <c r="AQ15" i="18"/>
  <c r="AJ33" i="18"/>
  <c r="AQ25" i="18"/>
  <c r="AQ34" i="18"/>
  <c r="AE36" i="18"/>
  <c r="AP34" i="18"/>
  <c r="AO23" i="18"/>
  <c r="AD9" i="18"/>
  <c r="AF10" i="18"/>
  <c r="P18" i="18"/>
  <c r="AM23" i="18"/>
  <c r="AL15" i="18"/>
  <c r="X30" i="18"/>
  <c r="AM11" i="18"/>
  <c r="AE21" i="18"/>
  <c r="AM7" i="18"/>
  <c r="AQ5" i="18"/>
  <c r="Z13" i="18"/>
  <c r="AE16" i="18"/>
  <c r="R32" i="18"/>
  <c r="AL37" i="18"/>
  <c r="AF34" i="18"/>
  <c r="AE34" i="18"/>
  <c r="W18" i="18"/>
  <c r="AG26" i="18"/>
  <c r="AQ16" i="18"/>
  <c r="AC18" i="18"/>
  <c r="N36" i="18"/>
  <c r="AI38" i="18"/>
  <c r="AM9" i="18"/>
  <c r="AL29" i="18"/>
  <c r="Q22" i="18"/>
  <c r="AP27" i="18"/>
  <c r="W23" i="18"/>
  <c r="AQ36" i="18"/>
  <c r="AK20" i="18"/>
  <c r="X34" i="18"/>
  <c r="R36" i="18"/>
  <c r="AP11" i="18"/>
  <c r="AD16" i="18"/>
  <c r="AM27" i="18"/>
  <c r="Z27" i="18"/>
  <c r="AK16" i="18"/>
  <c r="AH16" i="18"/>
  <c r="Z20" i="18"/>
  <c r="AN5" i="18"/>
  <c r="AJ22" i="18"/>
  <c r="AO16" i="18"/>
  <c r="W21" i="18"/>
  <c r="AP31" i="18"/>
  <c r="AC24" i="18"/>
  <c r="T33" i="18"/>
  <c r="T29" i="18"/>
  <c r="AK6" i="18"/>
  <c r="AQ32" i="18"/>
  <c r="W30" i="18"/>
  <c r="AE9" i="18"/>
  <c r="S25" i="18"/>
  <c r="U27" i="18"/>
  <c r="X19" i="18"/>
  <c r="AC25" i="18"/>
  <c r="AQ30" i="18"/>
  <c r="W33" i="18"/>
  <c r="P30" i="18"/>
  <c r="AO33" i="18"/>
  <c r="AC15" i="18"/>
  <c r="AG28" i="18"/>
  <c r="AA38" i="18"/>
  <c r="AI9" i="18"/>
  <c r="R24" i="18"/>
  <c r="AP13" i="18"/>
  <c r="X36" i="18"/>
  <c r="AM25" i="18"/>
  <c r="Z37" i="18"/>
  <c r="AL8" i="18"/>
  <c r="AJ23" i="18"/>
  <c r="AG29" i="18"/>
  <c r="AD37" i="18"/>
  <c r="AK18" i="18"/>
  <c r="U36" i="18"/>
  <c r="Z24" i="18"/>
  <c r="U28" i="18"/>
  <c r="AH13" i="18"/>
  <c r="AN16" i="18"/>
  <c r="L37" i="18"/>
  <c r="N37" i="18"/>
  <c r="AG31" i="18"/>
  <c r="AL21" i="18"/>
  <c r="AC17" i="18"/>
  <c r="AB15" i="18"/>
  <c r="P33" i="18"/>
  <c r="AO21" i="18"/>
  <c r="Q31" i="18"/>
  <c r="AH20" i="18"/>
  <c r="AE24" i="18"/>
  <c r="P26" i="18"/>
  <c r="AB22" i="18"/>
  <c r="AM13" i="18"/>
  <c r="AO29" i="18"/>
  <c r="AL25" i="18"/>
  <c r="AF29" i="18"/>
  <c r="AP25" i="18"/>
  <c r="Y17" i="18"/>
  <c r="AB24" i="18"/>
  <c r="AM5" i="18"/>
  <c r="T20" i="18"/>
  <c r="AO30" i="18"/>
  <c r="Y35" i="18"/>
  <c r="AB37" i="18"/>
  <c r="AH6" i="18"/>
  <c r="AO25" i="18"/>
  <c r="S15" i="18"/>
  <c r="V34" i="18"/>
  <c r="AN10" i="18"/>
  <c r="R27" i="18"/>
  <c r="AG11" i="18"/>
  <c r="AN25" i="18"/>
  <c r="V23" i="18"/>
  <c r="S19" i="18"/>
  <c r="AQ26" i="18"/>
  <c r="X32" i="18"/>
  <c r="S27" i="18"/>
  <c r="W29" i="18"/>
  <c r="AL32" i="18"/>
  <c r="S32" i="18"/>
  <c r="AQ24" i="18"/>
  <c r="R18" i="18"/>
  <c r="AA20" i="18"/>
  <c r="AD11" i="18"/>
  <c r="S16" i="18"/>
  <c r="AD30" i="18"/>
  <c r="Q17" i="18"/>
  <c r="AA31" i="18"/>
  <c r="T32" i="18"/>
  <c r="AM21" i="18"/>
  <c r="AK28" i="18"/>
  <c r="AB32" i="18"/>
  <c r="T30" i="18"/>
  <c r="X37" i="18"/>
  <c r="Y20" i="18"/>
  <c r="AL11" i="18"/>
  <c r="U38" i="18"/>
  <c r="P13" i="18"/>
  <c r="AG23" i="18"/>
  <c r="AI21" i="18"/>
  <c r="Q15" i="18"/>
  <c r="AN22" i="18"/>
  <c r="AO31" i="18"/>
  <c r="AD14" i="18"/>
  <c r="AF24" i="18"/>
  <c r="AM16" i="18"/>
  <c r="Q20" i="18"/>
  <c r="AN32" i="18"/>
  <c r="AB19" i="18"/>
  <c r="AN23" i="18"/>
  <c r="Q21" i="18"/>
  <c r="AE32" i="18"/>
  <c r="T19" i="18"/>
  <c r="AF13" i="18"/>
  <c r="Q24" i="18"/>
  <c r="AF27" i="18"/>
  <c r="AP28" i="18"/>
  <c r="S18" i="18"/>
  <c r="Q23" i="18"/>
  <c r="T36" i="18"/>
  <c r="AD27" i="18"/>
  <c r="AP24" i="18"/>
  <c r="V28" i="18"/>
  <c r="AM18" i="18"/>
  <c r="AA35" i="18"/>
  <c r="AK27" i="18"/>
  <c r="Y31" i="18"/>
  <c r="AO32" i="18"/>
  <c r="AM6" i="18"/>
  <c r="AB20" i="18"/>
  <c r="AC29" i="18"/>
  <c r="AN17" i="18"/>
  <c r="W38" i="18"/>
  <c r="AK24" i="18"/>
  <c r="R21" i="18"/>
  <c r="AB28" i="18"/>
  <c r="Y27" i="18"/>
  <c r="AB29" i="18"/>
  <c r="AG21" i="18"/>
  <c r="AK26" i="18"/>
  <c r="AD5" i="18"/>
  <c r="AO9" i="18"/>
  <c r="P38" i="18"/>
  <c r="AI23" i="18"/>
  <c r="AM8" i="18"/>
  <c r="U33" i="18"/>
  <c r="AO18" i="18"/>
  <c r="AK33" i="18"/>
  <c r="AB27" i="18"/>
  <c r="V16" i="18"/>
  <c r="AO38" i="18"/>
  <c r="AC23" i="18"/>
  <c r="AB21" i="18"/>
  <c r="AH37" i="18"/>
  <c r="AH26" i="18"/>
  <c r="AF28" i="18"/>
  <c r="AP18" i="18"/>
  <c r="AK8" i="18"/>
  <c r="AP23" i="18"/>
  <c r="AM17" i="18"/>
  <c r="Q38" i="18"/>
  <c r="AA15" i="18"/>
  <c r="W14" i="18"/>
  <c r="AB18" i="18"/>
  <c r="AE31" i="18"/>
  <c r="AM36" i="18"/>
  <c r="AD36" i="18"/>
  <c r="AL18" i="18"/>
  <c r="U16" i="18"/>
  <c r="AB30" i="18"/>
  <c r="AM30" i="18"/>
  <c r="AI15" i="18"/>
  <c r="L36" i="18"/>
  <c r="AA23" i="18"/>
  <c r="W24" i="18"/>
  <c r="Y23" i="18"/>
  <c r="AF30" i="18"/>
  <c r="V22" i="18"/>
  <c r="AG37" i="18"/>
  <c r="AK38" i="18"/>
  <c r="AD24" i="18"/>
  <c r="AK9" i="18"/>
  <c r="AH22" i="18"/>
  <c r="AL26" i="18"/>
  <c r="AF17" i="18"/>
  <c r="P25" i="18"/>
  <c r="AL5" i="18"/>
  <c r="AL14" i="18"/>
  <c r="V14" i="18"/>
  <c r="AJ17" i="18"/>
  <c r="AE11" i="18"/>
  <c r="T34" i="18"/>
  <c r="AN15" i="18"/>
  <c r="AI26" i="18"/>
  <c r="AL35" i="18"/>
  <c r="M36" i="18"/>
  <c r="AF36" i="18"/>
  <c r="AJ35" i="18"/>
  <c r="AG16" i="18"/>
  <c r="AQ23" i="18"/>
  <c r="AL22" i="18"/>
  <c r="P23" i="18"/>
  <c r="AN33" i="18"/>
  <c r="AQ20" i="18"/>
  <c r="AL34" i="18"/>
  <c r="U35" i="18"/>
  <c r="AJ32" i="18"/>
  <c r="AQ18" i="18"/>
  <c r="AB16" i="18"/>
  <c r="AB14" i="18"/>
  <c r="R13" i="18"/>
  <c r="AM22" i="18"/>
  <c r="AM31" i="18"/>
  <c r="AO36" i="18"/>
  <c r="P17" i="18"/>
  <c r="U29" i="18"/>
  <c r="T15" i="18"/>
  <c r="AN6" i="18"/>
  <c r="U13" i="18"/>
  <c r="R31" i="18"/>
  <c r="AK19" i="18"/>
  <c r="AK30" i="18"/>
  <c r="AD31" i="18"/>
  <c r="Q35" i="18"/>
  <c r="P29" i="18"/>
  <c r="AJ10" i="18"/>
  <c r="U34" i="18"/>
  <c r="AF21" i="18"/>
  <c r="AH9" i="18"/>
  <c r="W13" i="18"/>
  <c r="AP30" i="18"/>
  <c r="AH14" i="18"/>
  <c r="AA13" i="18"/>
  <c r="AP36" i="18"/>
  <c r="W34" i="18"/>
  <c r="Z17" i="18"/>
  <c r="AN36" i="18"/>
  <c r="AG17" i="18"/>
  <c r="R14" i="18"/>
  <c r="AQ37" i="18"/>
  <c r="W19" i="18"/>
  <c r="AO22" i="18"/>
  <c r="AA30" i="18"/>
  <c r="J37" i="18"/>
  <c r="AD21" i="18"/>
  <c r="Q18" i="18"/>
  <c r="AD22" i="18"/>
  <c r="AG30" i="18"/>
  <c r="AF16" i="18"/>
  <c r="AE17" i="18"/>
  <c r="AC33" i="18"/>
  <c r="S37" i="18"/>
  <c r="AL6" i="18"/>
  <c r="AM15" i="18"/>
  <c r="P31" i="18"/>
  <c r="AF19" i="18"/>
  <c r="P14" i="18"/>
  <c r="J38" i="18"/>
  <c r="AJ15" i="18"/>
  <c r="X13" i="18"/>
  <c r="AI30" i="18"/>
  <c r="AP21" i="18"/>
  <c r="AO27" i="18"/>
  <c r="AP37" i="18"/>
  <c r="AJ18" i="18"/>
  <c r="AG15" i="18"/>
  <c r="AK17" i="18"/>
  <c r="W35" i="18"/>
  <c r="AF8" i="18"/>
  <c r="AE19" i="18"/>
  <c r="Z36" i="18"/>
  <c r="AP16" i="18"/>
  <c r="T25" i="18"/>
  <c r="AN7" i="18"/>
  <c r="T35" i="18"/>
  <c r="Y34" i="18"/>
  <c r="T18" i="18"/>
  <c r="AJ19" i="18"/>
  <c r="AF26" i="18"/>
  <c r="AD20" i="18"/>
  <c r="AC36" i="18"/>
  <c r="P36" i="18"/>
  <c r="Q28" i="18"/>
  <c r="AO14" i="18"/>
  <c r="AC21" i="18"/>
  <c r="AM28" i="18"/>
  <c r="W36" i="18"/>
  <c r="AJ27" i="18"/>
  <c r="AA21" i="18"/>
  <c r="AH29" i="18"/>
  <c r="AQ31" i="18"/>
  <c r="Z38" i="18"/>
  <c r="AE15" i="18"/>
  <c r="D47" i="7"/>
  <c r="E47" i="7" s="1"/>
  <c r="D48" i="7" l="1"/>
  <c r="E48" i="7" s="1"/>
  <c r="D49" i="7" l="1"/>
  <c r="E49" i="7" s="1"/>
  <c r="D50" i="7" l="1"/>
  <c r="E50" i="7" s="1"/>
  <c r="D51" i="7" l="1"/>
  <c r="E51" i="7" s="1"/>
  <c r="D52" i="7" l="1"/>
  <c r="E52" i="7" s="1"/>
  <c r="D53" i="7" l="1"/>
  <c r="E53" i="7" s="1"/>
  <c r="D54" i="7" l="1"/>
  <c r="E54" i="7" s="1"/>
  <c r="D55" i="7" l="1"/>
  <c r="E55" i="7" s="1"/>
  <c r="D56" i="7" l="1"/>
  <c r="E56" i="7" s="1"/>
  <c r="D57" i="7" l="1"/>
  <c r="E57" i="7" s="1"/>
  <c r="D58" i="7" l="1"/>
  <c r="E58" i="7" s="1"/>
  <c r="D59" i="7" l="1"/>
  <c r="E59" i="7" s="1"/>
  <c r="D60" i="7" l="1"/>
  <c r="E60" i="7" s="1"/>
  <c r="D61" i="7" l="1"/>
  <c r="E61" i="7" s="1"/>
  <c r="D62" i="7" l="1"/>
  <c r="E62" i="7" s="1"/>
  <c r="D63" i="7" l="1"/>
  <c r="E63" i="7" s="1"/>
  <c r="D64" i="7" l="1"/>
  <c r="E64" i="7" s="1"/>
  <c r="D65" i="7" l="1"/>
  <c r="E65" i="7" s="1"/>
  <c r="D66" i="7" l="1"/>
  <c r="E66" i="7" s="1"/>
  <c r="D67" i="7" l="1"/>
  <c r="E67" i="7" s="1"/>
  <c r="D68" i="7" l="1"/>
  <c r="E68" i="7" s="1"/>
  <c r="D69" i="7" l="1"/>
  <c r="E69" i="7" s="1"/>
  <c r="D70" i="7" l="1"/>
  <c r="E70" i="7" s="1"/>
  <c r="D71" i="7" l="1"/>
  <c r="E71" i="7" s="1"/>
  <c r="D72" i="7" l="1"/>
  <c r="E72" i="7" s="1"/>
  <c r="D73" i="7" l="1"/>
  <c r="E73" i="7" s="1"/>
  <c r="D74" i="7" l="1"/>
  <c r="E74" i="7" s="1"/>
  <c r="D75" i="7" l="1"/>
  <c r="E75" i="7" s="1"/>
  <c r="D76" i="7" l="1"/>
  <c r="E76" i="7" s="1"/>
  <c r="D77" i="7" l="1"/>
  <c r="E77" i="7" s="1"/>
  <c r="D78" i="7" l="1"/>
  <c r="E78" i="7" s="1"/>
  <c r="D79" i="7" l="1"/>
  <c r="E79" i="7" s="1"/>
  <c r="D80" i="7" l="1"/>
  <c r="E80" i="7" s="1"/>
  <c r="D81" i="7" l="1"/>
  <c r="E81" i="7" s="1"/>
  <c r="D82" i="7" l="1"/>
  <c r="E82" i="7" s="1"/>
  <c r="D83" i="7" l="1"/>
  <c r="E83" i="7" s="1"/>
  <c r="D84" i="7" l="1"/>
  <c r="E84" i="7" s="1"/>
  <c r="D85" i="7" l="1"/>
  <c r="E85" i="7" s="1"/>
  <c r="D86" i="7" l="1"/>
  <c r="E86" i="7" s="1"/>
  <c r="D87" i="7" l="1"/>
  <c r="E87" i="7" s="1"/>
  <c r="D88" i="7" l="1"/>
  <c r="E88" i="7" s="1"/>
  <c r="D89" i="7" l="1"/>
  <c r="E89" i="7" s="1"/>
  <c r="D90" i="7" l="1"/>
  <c r="E90" i="7" s="1"/>
  <c r="D91" i="7" l="1"/>
  <c r="E91" i="7" s="1"/>
  <c r="D92" i="7" l="1"/>
  <c r="E92" i="7" s="1"/>
  <c r="D93" i="7" l="1"/>
  <c r="E93" i="7" s="1"/>
  <c r="D94" i="7" l="1"/>
  <c r="E94" i="7" s="1"/>
  <c r="D95" i="7" l="1"/>
  <c r="E95" i="7" s="1"/>
  <c r="D96" i="7" l="1"/>
  <c r="E96" i="7" s="1"/>
  <c r="D97" i="7" l="1"/>
  <c r="E97" i="7" s="1"/>
  <c r="D98" i="7" l="1"/>
  <c r="E98" i="7" s="1"/>
  <c r="D99" i="7" l="1"/>
  <c r="E99" i="7" s="1"/>
  <c r="D100" i="7" l="1"/>
  <c r="E100" i="7" s="1"/>
  <c r="D101" i="7" l="1"/>
  <c r="E101" i="7" s="1"/>
  <c r="D102" i="7" l="1"/>
  <c r="E102" i="7" s="1"/>
  <c r="D103" i="7" l="1"/>
  <c r="E103" i="7" s="1"/>
  <c r="D104" i="7" l="1"/>
  <c r="E104" i="7" s="1"/>
  <c r="D105" i="7" l="1"/>
  <c r="E105" i="7" s="1"/>
  <c r="D106" i="7" l="1"/>
  <c r="E106" i="7" s="1"/>
  <c r="D107" i="7" l="1"/>
  <c r="E107" i="7" s="1"/>
  <c r="D108" i="7" l="1"/>
  <c r="E108" i="7" s="1"/>
  <c r="D109" i="7" l="1"/>
  <c r="E109" i="7" s="1"/>
  <c r="D110" i="7" l="1"/>
  <c r="E110" i="7" s="1"/>
  <c r="D111" i="7" l="1"/>
  <c r="E111" i="7" s="1"/>
  <c r="D112" i="7" l="1"/>
  <c r="E112" i="7" s="1"/>
  <c r="D113" i="7" l="1"/>
  <c r="E113" i="7" s="1"/>
  <c r="D114" i="7" l="1"/>
  <c r="E114" i="7" s="1"/>
  <c r="D115" i="7" l="1"/>
  <c r="E115" i="7" s="1"/>
  <c r="D116" i="7" l="1"/>
  <c r="E116" i="7" s="1"/>
  <c r="D117" i="7" l="1"/>
  <c r="E117" i="7" s="1"/>
  <c r="D118" i="7" l="1"/>
  <c r="E118" i="7" s="1"/>
  <c r="D119" i="7" l="1"/>
  <c r="E119" i="7" s="1"/>
  <c r="D120" i="7" l="1"/>
  <c r="E120" i="7" s="1"/>
  <c r="D121" i="7" l="1"/>
  <c r="E121" i="7" s="1"/>
  <c r="D122" i="7" l="1"/>
  <c r="E122" i="7" s="1"/>
  <c r="D123" i="7" l="1"/>
  <c r="E123" i="7" s="1"/>
  <c r="D124" i="7" l="1"/>
  <c r="E124" i="7" s="1"/>
  <c r="D125" i="7" l="1"/>
  <c r="E125" i="7" s="1"/>
  <c r="D126" i="7" l="1"/>
  <c r="E126" i="7" s="1"/>
  <c r="D127" i="7" l="1"/>
  <c r="E127" i="7" s="1"/>
  <c r="D128" i="7" l="1"/>
  <c r="E128" i="7" s="1"/>
  <c r="D129" i="7" l="1"/>
  <c r="E129" i="7" s="1"/>
  <c r="D130" i="7" l="1"/>
  <c r="E130" i="7" s="1"/>
  <c r="D131" i="7" l="1"/>
  <c r="E131" i="7" s="1"/>
  <c r="D132" i="7" l="1"/>
  <c r="E132" i="7" s="1"/>
  <c r="D133" i="7" l="1"/>
  <c r="E133" i="7" s="1"/>
  <c r="D134" i="7" l="1"/>
  <c r="E134" i="7" s="1"/>
  <c r="D135" i="7" l="1"/>
  <c r="E135" i="7" s="1"/>
  <c r="D136" i="7" l="1"/>
  <c r="E136" i="7" s="1"/>
  <c r="D137" i="7" l="1"/>
  <c r="E137" i="7" s="1"/>
  <c r="D138" i="7" l="1"/>
  <c r="E138" i="7" s="1"/>
  <c r="D139" i="7" l="1"/>
  <c r="E139" i="7" s="1"/>
  <c r="D140" i="7" l="1"/>
  <c r="E140" i="7" s="1"/>
  <c r="D141" i="7" l="1"/>
  <c r="E141" i="7" s="1"/>
  <c r="D142" i="7" l="1"/>
  <c r="E142" i="7" s="1"/>
  <c r="D143" i="7" l="1"/>
  <c r="E143" i="7" s="1"/>
  <c r="D144" i="7" l="1"/>
  <c r="E144" i="7" s="1"/>
  <c r="D145" i="7" l="1"/>
  <c r="E145" i="7" s="1"/>
  <c r="D146" i="7" l="1"/>
  <c r="E146" i="7" s="1"/>
  <c r="D147" i="7" l="1"/>
  <c r="E147" i="7" s="1"/>
  <c r="D148" i="7" l="1"/>
  <c r="E148" i="7" s="1"/>
  <c r="D149" i="7" l="1"/>
  <c r="E149" i="7" s="1"/>
  <c r="D150" i="7" l="1"/>
  <c r="E150" i="7" s="1"/>
  <c r="D151" i="7" l="1"/>
  <c r="E151" i="7" s="1"/>
  <c r="D152" i="7" l="1"/>
  <c r="E152" i="7" s="1"/>
  <c r="D153" i="7" l="1"/>
  <c r="E153" i="7" s="1"/>
  <c r="D154" i="7" l="1"/>
  <c r="E154" i="7" s="1"/>
  <c r="D155" i="7" l="1"/>
  <c r="E155" i="7" s="1"/>
  <c r="D156" i="7" l="1"/>
  <c r="E156" i="7" s="1"/>
  <c r="D157" i="7" l="1"/>
  <c r="E157" i="7" s="1"/>
  <c r="D158" i="7" l="1"/>
  <c r="E158" i="7" s="1"/>
  <c r="D159" i="7" l="1"/>
  <c r="E159" i="7" s="1"/>
  <c r="D160" i="7" l="1"/>
  <c r="E160" i="7" s="1"/>
  <c r="D161" i="7" l="1"/>
  <c r="E161" i="7" s="1"/>
  <c r="D162" i="7" l="1"/>
  <c r="E162" i="7" s="1"/>
  <c r="D163" i="7" l="1"/>
  <c r="E163" i="7" s="1"/>
  <c r="D164" i="7" l="1"/>
  <c r="E164" i="7" s="1"/>
  <c r="D165" i="7" l="1"/>
  <c r="E165" i="7" s="1"/>
  <c r="D166" i="7" l="1"/>
  <c r="E166" i="7" s="1"/>
  <c r="D167" i="7" l="1"/>
  <c r="E167" i="7" s="1"/>
  <c r="D168" i="7" l="1"/>
  <c r="E168" i="7" s="1"/>
  <c r="D169" i="7" l="1"/>
  <c r="E169" i="7" s="1"/>
  <c r="D170" i="7" l="1"/>
  <c r="E170" i="7" s="1"/>
  <c r="D171" i="7" l="1"/>
  <c r="E171" i="7" s="1"/>
  <c r="D172" i="7" l="1"/>
  <c r="E172" i="7" s="1"/>
  <c r="D173" i="7" l="1"/>
  <c r="E173" i="7" s="1"/>
  <c r="D174" i="7" l="1"/>
  <c r="E174" i="7" s="1"/>
  <c r="D175" i="7" l="1"/>
  <c r="E175" i="7" s="1"/>
  <c r="D176" i="7" l="1"/>
  <c r="E176" i="7" s="1"/>
  <c r="D177" i="7" l="1"/>
  <c r="E177" i="7" s="1"/>
  <c r="D178" i="7" l="1"/>
  <c r="E178" i="7" s="1"/>
  <c r="D179" i="7" l="1"/>
  <c r="E179" i="7" s="1"/>
  <c r="D180" i="7" l="1"/>
  <c r="E180" i="7" s="1"/>
  <c r="D181" i="7" l="1"/>
  <c r="E181" i="7" s="1"/>
  <c r="D182" i="7" l="1"/>
  <c r="E182" i="7" s="1"/>
  <c r="D183" i="7" l="1"/>
  <c r="E183" i="7" s="1"/>
  <c r="D184" i="7" l="1"/>
  <c r="E184" i="7" s="1"/>
  <c r="D185" i="7" l="1"/>
  <c r="E185" i="7" s="1"/>
  <c r="D186" i="7" l="1"/>
  <c r="E186" i="7" s="1"/>
  <c r="D187" i="7" l="1"/>
  <c r="E187" i="7" s="1"/>
  <c r="D188" i="7" l="1"/>
  <c r="E188" i="7" s="1"/>
  <c r="D189" i="7" l="1"/>
  <c r="E189" i="7" s="1"/>
  <c r="D190" i="7" l="1"/>
  <c r="E190" i="7" s="1"/>
  <c r="D191" i="7" l="1"/>
  <c r="E191" i="7" s="1"/>
  <c r="D192" i="7" l="1"/>
  <c r="E192" i="7" s="1"/>
  <c r="D193" i="7" l="1"/>
  <c r="E193" i="7" s="1"/>
  <c r="D194" i="7" l="1"/>
  <c r="E194" i="7" s="1"/>
  <c r="D195" i="7" l="1"/>
  <c r="E195" i="7" s="1"/>
  <c r="D196" i="7" l="1"/>
  <c r="E196" i="7" s="1"/>
  <c r="D197" i="7" l="1"/>
  <c r="E197" i="7" s="1"/>
  <c r="D198" i="7" l="1"/>
  <c r="E198" i="7" s="1"/>
  <c r="D199" i="7" l="1"/>
  <c r="E199" i="7" s="1"/>
  <c r="D200" i="7" l="1"/>
  <c r="E200" i="7" s="1"/>
  <c r="D201" i="7" l="1"/>
  <c r="E201" i="7" s="1"/>
  <c r="D202" i="7" l="1"/>
  <c r="E202" i="7" s="1"/>
  <c r="D203" i="7" l="1"/>
  <c r="E203" i="7" s="1"/>
  <c r="D204" i="7" l="1"/>
  <c r="E204" i="7" s="1"/>
  <c r="D205" i="7" l="1"/>
  <c r="E205" i="7" s="1"/>
  <c r="D206" i="7" l="1"/>
  <c r="E206" i="7" s="1"/>
  <c r="D207" i="7" l="1"/>
  <c r="E207" i="7" s="1"/>
  <c r="D208" i="7" l="1"/>
  <c r="E208" i="7" s="1"/>
  <c r="D209" i="7" l="1"/>
  <c r="E209" i="7" s="1"/>
  <c r="D210" i="7" l="1"/>
  <c r="E210" i="7" s="1"/>
  <c r="D211" i="7" l="1"/>
  <c r="E211" i="7" s="1"/>
  <c r="D212" i="7" l="1"/>
  <c r="E212" i="7" s="1"/>
  <c r="D213" i="7" l="1"/>
  <c r="E213" i="7" s="1"/>
  <c r="D214" i="7" l="1"/>
  <c r="E214" i="7" s="1"/>
  <c r="D215" i="7" l="1"/>
  <c r="E215" i="7" s="1"/>
  <c r="D216" i="7" l="1"/>
  <c r="E216" i="7" s="1"/>
  <c r="D217" i="7" l="1"/>
  <c r="E217" i="7" s="1"/>
  <c r="D218" i="7" l="1"/>
  <c r="E218" i="7" s="1"/>
  <c r="D219" i="7" l="1"/>
  <c r="E219" i="7" s="1"/>
  <c r="D220" i="7" l="1"/>
  <c r="E220" i="7" s="1"/>
  <c r="D221" i="7" l="1"/>
  <c r="E221" i="7" s="1"/>
  <c r="D222" i="7" l="1"/>
  <c r="E222" i="7" s="1"/>
  <c r="D223" i="7" l="1"/>
  <c r="E223" i="7" s="1"/>
  <c r="D224" i="7" l="1"/>
  <c r="E224" i="7" s="1"/>
  <c r="D225" i="7" l="1"/>
  <c r="E225" i="7" s="1"/>
  <c r="D226" i="7" l="1"/>
  <c r="E226" i="7" s="1"/>
  <c r="D227" i="7" l="1"/>
  <c r="E227" i="7" s="1"/>
  <c r="D228" i="7" l="1"/>
  <c r="E228" i="7" s="1"/>
  <c r="D229" i="7" l="1"/>
  <c r="E229" i="7" s="1"/>
  <c r="D230" i="7" l="1"/>
  <c r="E230" i="7" s="1"/>
  <c r="D231" i="7" l="1"/>
  <c r="E231" i="7" s="1"/>
  <c r="D232" i="7" l="1"/>
  <c r="E232" i="7" s="1"/>
  <c r="D233" i="7" l="1"/>
  <c r="E233" i="7" s="1"/>
  <c r="D234" i="7" l="1"/>
  <c r="E234" i="7" s="1"/>
  <c r="D235" i="7" l="1"/>
  <c r="E235" i="7" s="1"/>
  <c r="D236" i="7" l="1"/>
  <c r="E236" i="7" s="1"/>
  <c r="D237" i="7" l="1"/>
  <c r="E237" i="7" s="1"/>
  <c r="D238" i="7" l="1"/>
  <c r="E238" i="7" s="1"/>
  <c r="D239" i="7" l="1"/>
  <c r="E239" i="7" s="1"/>
  <c r="D240" i="7" l="1"/>
  <c r="E240" i="7" s="1"/>
  <c r="D241" i="7" l="1"/>
  <c r="E241" i="7" s="1"/>
  <c r="D242" i="7" l="1"/>
  <c r="E242" i="7" s="1"/>
  <c r="D243" i="7" l="1"/>
  <c r="E243" i="7" s="1"/>
  <c r="D244" i="7" l="1"/>
  <c r="E244" i="7" s="1"/>
  <c r="D245" i="7" l="1"/>
  <c r="E245" i="7" s="1"/>
  <c r="D246" i="7" l="1"/>
  <c r="E246" i="7" s="1"/>
  <c r="D247" i="7" l="1"/>
  <c r="E247" i="7" s="1"/>
  <c r="D248" i="7" l="1"/>
  <c r="E248" i="7" s="1"/>
  <c r="D249" i="7" l="1"/>
  <c r="E249" i="7" s="1"/>
  <c r="D250" i="7" l="1"/>
  <c r="E250" i="7" s="1"/>
  <c r="D251" i="7" l="1"/>
  <c r="E251" i="7" s="1"/>
  <c r="D252" i="7" l="1"/>
  <c r="E252" i="7" s="1"/>
  <c r="D253" i="7" l="1"/>
  <c r="E253" i="7" s="1"/>
  <c r="D254" i="7" l="1"/>
  <c r="E254" i="7" s="1"/>
  <c r="D255" i="7" l="1"/>
  <c r="E255" i="7" s="1"/>
  <c r="D256" i="7" l="1"/>
  <c r="E256" i="7" s="1"/>
  <c r="D257" i="7" l="1"/>
  <c r="E257" i="7" s="1"/>
  <c r="D258" i="7" l="1"/>
  <c r="E258" i="7" s="1"/>
  <c r="D259" i="7" l="1"/>
  <c r="E259" i="7" s="1"/>
  <c r="D260" i="7" l="1"/>
  <c r="E260" i="7" s="1"/>
  <c r="D261" i="7" l="1"/>
  <c r="E261" i="7" s="1"/>
  <c r="D262" i="7" l="1"/>
  <c r="E262" i="7" s="1"/>
  <c r="D263" i="7" l="1"/>
  <c r="E263" i="7" s="1"/>
  <c r="D264" i="7" l="1"/>
  <c r="E264" i="7" s="1"/>
  <c r="D265" i="7" l="1"/>
  <c r="E265" i="7" s="1"/>
  <c r="D266" i="7" l="1"/>
  <c r="E266" i="7" s="1"/>
  <c r="D267" i="7" l="1"/>
  <c r="E267" i="7" s="1"/>
  <c r="D268" i="7" l="1"/>
  <c r="E268" i="7" s="1"/>
  <c r="D269" i="7" l="1"/>
  <c r="E269" i="7" s="1"/>
  <c r="D270" i="7" l="1"/>
  <c r="E270" i="7" s="1"/>
  <c r="D271" i="7" l="1"/>
  <c r="E271" i="7" s="1"/>
  <c r="D272" i="7" l="1"/>
  <c r="E272" i="7" s="1"/>
  <c r="D273" i="7" l="1"/>
  <c r="E273" i="7" s="1"/>
  <c r="D274" i="7" l="1"/>
  <c r="E274" i="7" s="1"/>
  <c r="D275" i="7" l="1"/>
  <c r="E275" i="7" s="1"/>
  <c r="D276" i="7" l="1"/>
  <c r="E276" i="7" s="1"/>
  <c r="D277" i="7" l="1"/>
  <c r="E277" i="7" s="1"/>
  <c r="D278" i="7" l="1"/>
  <c r="E278" i="7" s="1"/>
  <c r="D279" i="7" l="1"/>
  <c r="E279" i="7" s="1"/>
  <c r="D280" i="7" l="1"/>
  <c r="E280" i="7" s="1"/>
  <c r="D281" i="7" l="1"/>
  <c r="E281" i="7" s="1"/>
  <c r="D282" i="7" l="1"/>
  <c r="E282" i="7" s="1"/>
  <c r="D283" i="7" l="1"/>
  <c r="E283" i="7" s="1"/>
  <c r="D284" i="7" l="1"/>
  <c r="E284" i="7" s="1"/>
  <c r="D285" i="7" l="1"/>
  <c r="E285" i="7" s="1"/>
  <c r="D286" i="7" l="1"/>
  <c r="E286" i="7" s="1"/>
  <c r="D287" i="7" l="1"/>
  <c r="E287" i="7" s="1"/>
  <c r="D288" i="7" l="1"/>
  <c r="E288" i="7" s="1"/>
  <c r="D289" i="7" l="1"/>
  <c r="E289" i="7" s="1"/>
  <c r="D290" i="7" l="1"/>
  <c r="E290" i="7" s="1"/>
  <c r="D291" i="7" l="1"/>
  <c r="E291" i="7" s="1"/>
  <c r="D292" i="7" l="1"/>
  <c r="E292" i="7" s="1"/>
  <c r="D293" i="7" l="1"/>
  <c r="E293" i="7" s="1"/>
  <c r="D294" i="7" l="1"/>
  <c r="E294" i="7" s="1"/>
  <c r="D295" i="7" l="1"/>
  <c r="E295" i="7" s="1"/>
  <c r="D296" i="7" l="1"/>
  <c r="E296" i="7" s="1"/>
  <c r="D297" i="7" l="1"/>
  <c r="E297" i="7" s="1"/>
  <c r="D298" i="7" l="1"/>
  <c r="E298" i="7" s="1"/>
  <c r="D299" i="7" l="1"/>
  <c r="E299" i="7" s="1"/>
  <c r="D300" i="7" l="1"/>
  <c r="E300" i="7" s="1"/>
  <c r="D301" i="7" l="1"/>
  <c r="E301" i="7" s="1"/>
  <c r="D302" i="7" l="1"/>
  <c r="E302" i="7" s="1"/>
  <c r="D303" i="7" l="1"/>
  <c r="E303" i="7" s="1"/>
  <c r="D304" i="7" l="1"/>
  <c r="E304" i="7" s="1"/>
  <c r="D305" i="7" l="1"/>
  <c r="E305" i="7" s="1"/>
  <c r="D306" i="7" l="1"/>
  <c r="E306" i="7" s="1"/>
  <c r="D307" i="7" l="1"/>
  <c r="E307" i="7" s="1"/>
  <c r="D308" i="7" l="1"/>
  <c r="E308" i="7" s="1"/>
  <c r="D309" i="7" l="1"/>
  <c r="E309" i="7" s="1"/>
  <c r="D310" i="7" l="1"/>
  <c r="E310" i="7" s="1"/>
  <c r="D311" i="7" l="1"/>
  <c r="E311" i="7" s="1"/>
  <c r="D312" i="7" l="1"/>
  <c r="E312" i="7" s="1"/>
  <c r="D313" i="7" l="1"/>
  <c r="E313" i="7" s="1"/>
  <c r="D314" i="7" l="1"/>
  <c r="E314" i="7" s="1"/>
  <c r="D315" i="7" l="1"/>
  <c r="E315" i="7" s="1"/>
  <c r="D316" i="7" l="1"/>
  <c r="E316" i="7" s="1"/>
  <c r="D317" i="7" l="1"/>
  <c r="E317" i="7" s="1"/>
  <c r="D318" i="7" l="1"/>
  <c r="E318" i="7" s="1"/>
  <c r="D319" i="7" l="1"/>
  <c r="E319" i="7" s="1"/>
  <c r="D320" i="7" l="1"/>
  <c r="E320" i="7" s="1"/>
  <c r="D321" i="7" l="1"/>
  <c r="E321" i="7" s="1"/>
  <c r="D322" i="7" l="1"/>
  <c r="E322" i="7" s="1"/>
  <c r="D323" i="7" l="1"/>
  <c r="E323" i="7" s="1"/>
  <c r="D324" i="7" l="1"/>
  <c r="E324" i="7" s="1"/>
  <c r="D325" i="7" l="1"/>
  <c r="E325" i="7" s="1"/>
  <c r="D326" i="7" l="1"/>
  <c r="E326" i="7" s="1"/>
  <c r="D327" i="7" l="1"/>
  <c r="E327" i="7" s="1"/>
  <c r="D328" i="7" l="1"/>
  <c r="E328" i="7" s="1"/>
  <c r="D329" i="7" l="1"/>
  <c r="E329" i="7" s="1"/>
  <c r="D330" i="7" l="1"/>
  <c r="E330" i="7" s="1"/>
  <c r="D331" i="7" l="1"/>
  <c r="E331" i="7" s="1"/>
  <c r="D332" i="7" l="1"/>
  <c r="E332" i="7" s="1"/>
  <c r="D333" i="7" l="1"/>
  <c r="E333" i="7" s="1"/>
  <c r="D334" i="7" l="1"/>
  <c r="E334" i="7" s="1"/>
  <c r="D335" i="7" l="1"/>
  <c r="E335" i="7" s="1"/>
  <c r="D336" i="7" l="1"/>
  <c r="E336" i="7" s="1"/>
  <c r="D337" i="7" l="1"/>
  <c r="E337" i="7" s="1"/>
  <c r="D338" i="7" l="1"/>
  <c r="E338" i="7" s="1"/>
  <c r="D339" i="7" l="1"/>
  <c r="E339" i="7" s="1"/>
  <c r="D340" i="7" l="1"/>
  <c r="E340" i="7" s="1"/>
  <c r="D341" i="7" l="1"/>
  <c r="E341" i="7" s="1"/>
  <c r="D342" i="7" l="1"/>
  <c r="E342" i="7" s="1"/>
  <c r="D343" i="7" l="1"/>
  <c r="E343" i="7" s="1"/>
  <c r="D344" i="7" l="1"/>
  <c r="E344" i="7" s="1"/>
  <c r="D345" i="7" l="1"/>
  <c r="E345" i="7" s="1"/>
  <c r="D346" i="7" l="1"/>
  <c r="E346" i="7" s="1"/>
  <c r="D347" i="7" l="1"/>
  <c r="E347" i="7" s="1"/>
  <c r="D348" i="7" l="1"/>
  <c r="E348" i="7" s="1"/>
  <c r="D349" i="7" l="1"/>
  <c r="E349" i="7" s="1"/>
  <c r="D350" i="7" l="1"/>
  <c r="E350" i="7" s="1"/>
  <c r="D351" i="7" l="1"/>
  <c r="E351" i="7" s="1"/>
  <c r="D352" i="7" l="1"/>
  <c r="E352" i="7" s="1"/>
  <c r="D353" i="7" l="1"/>
  <c r="E353" i="7" s="1"/>
  <c r="D354" i="7" l="1"/>
  <c r="E354" i="7" s="1"/>
  <c r="D355" i="7" l="1"/>
  <c r="E355" i="7" s="1"/>
  <c r="D356" i="7" l="1"/>
  <c r="E356" i="7" s="1"/>
  <c r="D357" i="7" l="1"/>
  <c r="E357" i="7" s="1"/>
  <c r="D358" i="7" l="1"/>
  <c r="E358" i="7" s="1"/>
  <c r="D359" i="7" l="1"/>
  <c r="E359" i="7" s="1"/>
  <c r="D360" i="7" l="1"/>
  <c r="E360" i="7" s="1"/>
  <c r="D361" i="7" l="1"/>
  <c r="E361" i="7" s="1"/>
  <c r="D362" i="7" l="1"/>
  <c r="E362" i="7" s="1"/>
  <c r="D363" i="7" l="1"/>
  <c r="E363" i="7" s="1"/>
  <c r="D364" i="7" l="1"/>
  <c r="E364" i="7" s="1"/>
  <c r="D365" i="7" l="1"/>
  <c r="E365" i="7" s="1"/>
  <c r="D366" i="7" l="1"/>
  <c r="E366" i="7" s="1"/>
  <c r="D367" i="7" l="1"/>
  <c r="E367" i="7" s="1"/>
  <c r="D368" i="7" l="1"/>
  <c r="E368" i="7" s="1"/>
  <c r="D369" i="7" l="1"/>
  <c r="E369" i="7" s="1"/>
  <c r="AH12" i="18" l="1"/>
  <c r="AM12" i="18"/>
  <c r="AN12" i="18"/>
  <c r="O30" i="18"/>
  <c r="AE12" i="18"/>
  <c r="AG12" i="18"/>
  <c r="AB12" i="18"/>
  <c r="O24" i="18"/>
  <c r="AI12" i="18"/>
  <c r="AO12" i="18"/>
  <c r="AD12" i="18"/>
  <c r="AP12" i="18"/>
  <c r="AQ12" i="18"/>
  <c r="Y12" i="18"/>
  <c r="O15" i="18"/>
  <c r="O35" i="18"/>
  <c r="O16" i="18"/>
  <c r="AF12" i="18"/>
  <c r="O22" i="18"/>
  <c r="X12" i="18"/>
  <c r="O29" i="18"/>
  <c r="O26" i="18"/>
  <c r="AJ12" i="18"/>
  <c r="AL12" i="18"/>
  <c r="P12" i="18" s="1"/>
  <c r="AK12" i="18"/>
  <c r="W12" i="18" l="1"/>
  <c r="O14" i="18"/>
  <c r="Z10" i="18"/>
  <c r="R10" i="18"/>
  <c r="X5" i="18"/>
  <c r="P5" i="18"/>
  <c r="Y6" i="18"/>
  <c r="AA7" i="18"/>
  <c r="P7" i="18"/>
  <c r="T8" i="18"/>
  <c r="U10" i="18"/>
  <c r="S8" i="18"/>
  <c r="U11" i="18"/>
  <c r="S6" i="18"/>
  <c r="V6" i="18"/>
  <c r="W6" i="18"/>
  <c r="W8" i="18"/>
  <c r="T11" i="18"/>
  <c r="AC9" i="18"/>
  <c r="Q9" i="18"/>
  <c r="Q5" i="18"/>
  <c r="P6" i="18"/>
  <c r="AB6" i="18"/>
  <c r="Z7" i="18"/>
  <c r="P11" i="18"/>
  <c r="Y5" i="18"/>
  <c r="V9" i="18"/>
  <c r="W11" i="18"/>
  <c r="S9" i="18"/>
  <c r="R5" i="18"/>
  <c r="Z6" i="18"/>
  <c r="X7" i="18"/>
  <c r="V8" i="18"/>
  <c r="P8" i="18"/>
  <c r="Z8" i="18"/>
  <c r="AC8" i="18"/>
  <c r="AA11" i="18"/>
  <c r="P10" i="18"/>
  <c r="T10" i="18"/>
  <c r="AB9" i="18"/>
  <c r="Y9" i="18"/>
  <c r="AA9" i="18"/>
  <c r="S5" i="18"/>
  <c r="R6" i="18"/>
  <c r="R7" i="18"/>
  <c r="AB7" i="18"/>
  <c r="AA8" i="18"/>
  <c r="R8" i="18"/>
  <c r="AB8" i="18"/>
  <c r="W7" i="18"/>
  <c r="AC5" i="18"/>
  <c r="AB10" i="18"/>
  <c r="Z5" i="18"/>
  <c r="U9" i="18"/>
  <c r="V11" i="18"/>
  <c r="S11" i="18"/>
  <c r="T5" i="18"/>
  <c r="T6" i="18"/>
  <c r="T7" i="18"/>
  <c r="X8" i="18"/>
  <c r="Y8" i="18"/>
  <c r="Q8" i="18"/>
  <c r="R9" i="18"/>
  <c r="X10" i="18"/>
  <c r="W9" i="18"/>
  <c r="V5" i="18"/>
  <c r="X6" i="18"/>
  <c r="V7" i="18"/>
  <c r="P9" i="18"/>
  <c r="Y11" i="18"/>
  <c r="AC10" i="18"/>
  <c r="Q11" i="18"/>
  <c r="X11" i="18"/>
  <c r="Z9" i="18"/>
  <c r="U5" i="18"/>
  <c r="AB11" i="18"/>
  <c r="Y10" i="18"/>
  <c r="V10" i="18"/>
  <c r="S10" i="18"/>
  <c r="R11" i="18"/>
  <c r="AA6" i="18"/>
  <c r="AB5" i="18"/>
  <c r="S7" i="18"/>
  <c r="U8" i="18"/>
  <c r="W10" i="18"/>
  <c r="Z11" i="18"/>
  <c r="Q7" i="18"/>
  <c r="U7" i="18"/>
  <c r="Y7" i="18"/>
  <c r="Q10" i="18"/>
  <c r="AA10" i="18"/>
  <c r="AC11" i="18"/>
  <c r="AA5" i="18"/>
  <c r="Q6" i="18"/>
  <c r="AC6" i="18"/>
  <c r="AC7" i="18"/>
  <c r="T9" i="18"/>
  <c r="X9" i="18"/>
  <c r="W5" i="18"/>
  <c r="U6" i="18"/>
  <c r="AC12" i="18"/>
  <c r="U12" i="18"/>
  <c r="S12" i="18"/>
  <c r="T12" i="18"/>
  <c r="Q12" i="18"/>
  <c r="Z12" i="18"/>
  <c r="AA12" i="18"/>
  <c r="V12" i="18"/>
  <c r="R12" i="18"/>
  <c r="O34" i="18"/>
  <c r="O17" i="18"/>
  <c r="O20" i="18"/>
  <c r="O33" i="18"/>
  <c r="O13" i="18"/>
  <c r="O25" i="18"/>
  <c r="O28" i="18"/>
  <c r="O21" i="18"/>
  <c r="O18" i="18"/>
  <c r="O23" i="18"/>
  <c r="O32" i="18"/>
  <c r="L32" i="18"/>
  <c r="N26" i="18"/>
  <c r="N12" i="18"/>
  <c r="M32" i="18"/>
  <c r="N30" i="18"/>
  <c r="N5" i="18"/>
  <c r="M24" i="18"/>
  <c r="M20" i="18"/>
  <c r="M33" i="18"/>
  <c r="N22" i="18"/>
  <c r="M31" i="18"/>
  <c r="N33" i="18"/>
  <c r="O6" i="18"/>
  <c r="M34" i="18"/>
  <c r="M22" i="18"/>
  <c r="O7" i="18"/>
  <c r="M6" i="18"/>
  <c r="M19" i="18"/>
  <c r="M21" i="18"/>
  <c r="N20" i="18"/>
  <c r="N19" i="18"/>
  <c r="M23" i="18"/>
  <c r="M8" i="18"/>
  <c r="N16" i="18"/>
  <c r="M16" i="18"/>
  <c r="M7" i="18"/>
  <c r="N7" i="18"/>
  <c r="N23" i="18"/>
  <c r="M14" i="18"/>
  <c r="N29" i="18"/>
  <c r="N14" i="18"/>
  <c r="O5" i="18"/>
  <c r="M18" i="18"/>
  <c r="O11" i="18"/>
  <c r="N24" i="18"/>
  <c r="N31" i="18"/>
  <c r="M15" i="18"/>
  <c r="N28" i="18"/>
  <c r="N11" i="18"/>
  <c r="N21" i="18"/>
  <c r="N35" i="18"/>
  <c r="N10" i="18"/>
  <c r="O10" i="18"/>
  <c r="N13" i="18"/>
  <c r="M17" i="18"/>
  <c r="O12" i="18"/>
  <c r="N8" i="18"/>
  <c r="M35" i="18"/>
  <c r="M30" i="18"/>
  <c r="M13" i="18"/>
  <c r="M11" i="18"/>
  <c r="O8" i="18"/>
  <c r="N27" i="18"/>
  <c r="M25" i="18"/>
  <c r="M12" i="18"/>
  <c r="O9" i="18"/>
  <c r="M5" i="18"/>
  <c r="M29" i="18"/>
  <c r="N18" i="18"/>
  <c r="N9" i="18"/>
  <c r="N17" i="18"/>
  <c r="N15" i="18"/>
  <c r="N25" i="18"/>
  <c r="M10" i="18"/>
  <c r="N32" i="18"/>
  <c r="M9" i="18"/>
  <c r="M28" i="18"/>
  <c r="M26" i="18"/>
  <c r="N34" i="18"/>
  <c r="M27" i="18"/>
  <c r="N6" i="18"/>
  <c r="O19" i="18"/>
  <c r="O31" i="18"/>
  <c r="O27" i="18"/>
  <c r="L20" i="18"/>
  <c r="K6" i="18"/>
  <c r="L10" i="18"/>
  <c r="L8" i="18"/>
  <c r="J17" i="18"/>
  <c r="L7" i="18"/>
  <c r="K25" i="18"/>
  <c r="J31" i="18"/>
  <c r="J33" i="18"/>
  <c r="J22" i="18"/>
  <c r="L25" i="18"/>
  <c r="K17" i="18"/>
  <c r="J25" i="18"/>
  <c r="K13" i="18"/>
  <c r="J23" i="18"/>
  <c r="L16" i="18"/>
  <c r="K22" i="18"/>
  <c r="J13" i="18"/>
  <c r="K27" i="18"/>
  <c r="K14" i="18"/>
  <c r="K35" i="18"/>
  <c r="J11" i="18"/>
  <c r="L9" i="18"/>
  <c r="J27" i="18"/>
  <c r="J10" i="18"/>
  <c r="K23" i="18"/>
  <c r="L11" i="18"/>
  <c r="L27" i="18"/>
  <c r="J19" i="18"/>
  <c r="L29" i="18"/>
  <c r="J9" i="18"/>
  <c r="K20" i="18"/>
  <c r="L6" i="18"/>
  <c r="K29" i="18"/>
  <c r="J34" i="18"/>
  <c r="J30" i="18"/>
  <c r="L31" i="18"/>
  <c r="K12" i="18"/>
  <c r="L18" i="18"/>
  <c r="J28" i="18"/>
  <c r="K28" i="18"/>
  <c r="K15" i="18"/>
  <c r="L17" i="18"/>
  <c r="L22" i="18"/>
  <c r="L5" i="18"/>
  <c r="J20" i="18"/>
  <c r="K21" i="18"/>
  <c r="K8" i="18"/>
  <c r="K32" i="18"/>
  <c r="L13" i="18"/>
  <c r="K18" i="18"/>
  <c r="L24" i="18"/>
  <c r="J29" i="18"/>
  <c r="K30" i="18"/>
  <c r="J14" i="18"/>
  <c r="L21" i="18"/>
  <c r="L23" i="18"/>
  <c r="J8" i="18"/>
  <c r="J32" i="18"/>
  <c r="L30" i="18"/>
  <c r="J35" i="18"/>
  <c r="L19" i="18"/>
  <c r="J18" i="18"/>
  <c r="J5" i="18"/>
  <c r="L15" i="18"/>
  <c r="L26" i="18"/>
  <c r="K34" i="18"/>
  <c r="L12" i="18"/>
  <c r="K33" i="18"/>
  <c r="J12" i="18"/>
  <c r="K31" i="18"/>
  <c r="K5" i="18"/>
  <c r="J24" i="18"/>
  <c r="L35" i="18"/>
  <c r="J26" i="18"/>
  <c r="K19" i="18"/>
  <c r="J7" i="18"/>
  <c r="K7" i="18"/>
  <c r="J16" i="18"/>
  <c r="J15" i="18"/>
  <c r="L34" i="18"/>
  <c r="J6" i="18"/>
  <c r="J21" i="18"/>
  <c r="K11" i="18"/>
  <c r="L14" i="18"/>
  <c r="K10" i="18"/>
  <c r="K26" i="18"/>
  <c r="L33" i="18"/>
  <c r="K9" i="18"/>
  <c r="L28" i="18"/>
  <c r="K24" i="18"/>
  <c r="K16" i="18"/>
  <c r="D2" i="18" l="1"/>
</calcChain>
</file>

<file path=xl/sharedStrings.xml><?xml version="1.0" encoding="utf-8"?>
<sst xmlns="http://schemas.openxmlformats.org/spreadsheetml/2006/main" count="2809" uniqueCount="979">
  <si>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</si>
  <si>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</si>
  <si>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</si>
  <si>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</si>
  <si>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</si>
  <si>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</si>
  <si>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</si>
  <si>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</si>
  <si>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</si>
  <si>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</si>
  <si>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</si>
  <si>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</si>
  <si>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</si>
  <si>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</si>
  <si>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</si>
  <si>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</si>
  <si>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</si>
  <si>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</si>
  <si>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</si>
  <si>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</si>
  <si>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</si>
  <si>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</si>
  <si>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</si>
  <si>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</si>
  <si>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</si>
  <si>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</si>
  <si>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</si>
  <si>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</si>
  <si>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</si>
  <si>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</si>
  <si>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</si>
  <si>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</si>
  <si>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</si>
  <si>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</si>
  <si>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</si>
  <si>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</si>
  <si>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</si>
  <si>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</si>
  <si>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</si>
  <si>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</si>
  <si>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</si>
  <si>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</si>
  <si>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</si>
  <si>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</si>
  <si>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</si>
  <si>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</si>
  <si>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</si>
  <si>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</si>
  <si>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</si>
  <si>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</si>
  <si>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</si>
  <si>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</si>
  <si>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</si>
  <si>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</si>
  <si>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</si>
  <si>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</si>
  <si>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</si>
  <si>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</si>
  <si>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</si>
  <si>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</si>
  <si>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</si>
  <si>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</si>
  <si>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2 ?</t>
  </si>
  <si>
    <t>3 ?</t>
  </si>
  <si>
    <t>ex-gwf-advtidal.ghb.obs.csv</t>
  </si>
  <si>
    <t>d</t>
  </si>
  <si>
    <t>e</t>
  </si>
  <si>
    <t>well_1_rate</t>
  </si>
  <si>
    <t>well_1</t>
  </si>
  <si>
    <t>well_2_rate</t>
  </si>
  <si>
    <t>well_2</t>
  </si>
  <si>
    <t>W</t>
  </si>
  <si>
    <t>H1_13_8</t>
  </si>
  <si>
    <t>H</t>
  </si>
  <si>
    <t>H1_2_1</t>
  </si>
  <si>
    <t>H1_2_10</t>
  </si>
  <si>
    <t>ICF1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</si>
  <si>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</si>
  <si>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</si>
  <si>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</si>
  <si>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</si>
  <si>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</si>
  <si>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</si>
  <si>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</si>
  <si>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</si>
  <si>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</si>
  <si>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</si>
  <si>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</si>
  <si>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</si>
  <si>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</si>
  <si>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</si>
  <si>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</si>
  <si>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</si>
  <si>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</si>
  <si>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</si>
  <si>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</si>
  <si>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</si>
  <si>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</si>
  <si>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</si>
  <si>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</si>
  <si>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</si>
  <si>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</si>
  <si>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</si>
  <si>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</si>
  <si>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</si>
  <si>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</si>
  <si>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</si>
  <si>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</si>
  <si>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</si>
  <si>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</si>
  <si>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</si>
  <si>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</si>
  <si>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</si>
  <si>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</si>
  <si>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</si>
  <si>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</si>
  <si>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</si>
  <si>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</si>
  <si>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</si>
  <si>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</si>
  <si>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</si>
  <si>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</si>
  <si>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</si>
  <si>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</si>
  <si>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</si>
  <si>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</si>
  <si>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</si>
  <si>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</si>
  <si>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</si>
  <si>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</si>
  <si>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</si>
  <si>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</si>
  <si>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</si>
  <si>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</si>
  <si>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</si>
  <si>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</si>
  <si>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</si>
  <si>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</si>
  <si>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</si>
  <si>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</si>
  <si>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</si>
  <si>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</si>
  <si>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</si>
  <si>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</si>
  <si>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</si>
  <si>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</si>
  <si>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</si>
  <si>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</si>
  <si>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</si>
  <si>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</si>
  <si>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</si>
  <si>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</si>
  <si>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</si>
  <si>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</si>
  <si>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</si>
  <si>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</si>
  <si>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</si>
  <si>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</si>
  <si>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</si>
  <si>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</si>
  <si>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</si>
  <si>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</si>
  <si>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</si>
  <si>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</si>
  <si>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</si>
  <si>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</si>
  <si>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</si>
  <si>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</si>
  <si>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</si>
  <si>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</si>
  <si>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</si>
  <si>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</si>
  <si>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</si>
  <si>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</si>
  <si>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</si>
  <si>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</si>
  <si>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</si>
  <si>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</si>
  <si>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</si>
  <si>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</si>
  <si>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</si>
  <si>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</si>
  <si>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</si>
  <si>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</si>
  <si>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</si>
  <si>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</si>
  <si>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</si>
  <si>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</si>
  <si>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</si>
  <si>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</si>
  <si>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</si>
  <si>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</si>
  <si>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</si>
  <si>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</si>
  <si>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</si>
  <si>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</si>
  <si>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</si>
  <si>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</si>
  <si>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</si>
  <si>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</si>
  <si>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</si>
  <si>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</si>
  <si>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</si>
  <si>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</si>
  <si>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</si>
  <si>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</si>
  <si>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</si>
  <si>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</si>
  <si>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</si>
  <si>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</si>
  <si>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</si>
  <si>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</si>
  <si>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</si>
  <si>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</si>
  <si>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</si>
  <si>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</si>
  <si>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</si>
  <si>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</si>
  <si>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</si>
  <si>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</si>
  <si>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</si>
  <si>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</si>
  <si>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</si>
  <si>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</si>
  <si>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</si>
  <si>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</si>
  <si>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</si>
  <si>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</si>
  <si>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</si>
  <si>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</si>
  <si>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</si>
  <si>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</si>
  <si>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</si>
  <si>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</si>
  <si>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</si>
  <si>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</si>
  <si>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</si>
  <si>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</si>
  <si>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</si>
  <si>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</si>
  <si>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</si>
  <si>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</si>
  <si>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</si>
  <si>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</si>
  <si>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</si>
  <si>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</si>
  <si>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</si>
  <si>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</si>
  <si>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</si>
  <si>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</si>
  <si>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</si>
  <si>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</si>
  <si>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</si>
  <si>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</si>
  <si>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</si>
  <si>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</si>
  <si>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</si>
  <si>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</si>
  <si>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</si>
  <si>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</si>
  <si>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</si>
  <si>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</si>
  <si>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</si>
  <si>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</si>
  <si>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</si>
  <si>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</si>
  <si>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</si>
  <si>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</si>
  <si>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</si>
  <si>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</si>
  <si>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</si>
  <si>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</si>
  <si>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</si>
  <si>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</si>
  <si>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</si>
  <si>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</si>
  <si>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</si>
  <si>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</si>
  <si>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</si>
  <si>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</si>
  <si>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</si>
  <si>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</si>
  <si>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</si>
  <si>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</si>
  <si>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</si>
  <si>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</si>
  <si>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</si>
  <si>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</si>
  <si>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</si>
  <si>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</si>
  <si>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</si>
  <si>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</si>
  <si>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</si>
  <si>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</si>
  <si>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</si>
  <si>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</si>
  <si>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</si>
  <si>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</si>
  <si>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</si>
  <si>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</si>
  <si>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</si>
  <si>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</si>
  <si>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</si>
  <si>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</si>
  <si>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</si>
  <si>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</si>
  <si>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</si>
  <si>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</si>
  <si>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</si>
  <si>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</si>
  <si>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</si>
  <si>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</si>
  <si>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</si>
  <si>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</si>
  <si>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</si>
  <si>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</si>
  <si>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</si>
  <si>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</si>
  <si>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</si>
  <si>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</si>
  <si>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</si>
  <si>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</si>
  <si>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</si>
  <si>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</si>
  <si>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</si>
  <si>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</si>
  <si>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</si>
  <si>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</si>
  <si>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</si>
  <si>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</si>
  <si>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</si>
  <si>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</si>
  <si>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</si>
  <si>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</si>
  <si>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</si>
  <si>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</si>
  <si>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</si>
  <si>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</si>
  <si>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</si>
  <si>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</si>
  <si>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</si>
  <si>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</si>
  <si>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</si>
  <si>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</si>
  <si>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</si>
  <si>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</si>
  <si>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</si>
  <si>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</si>
  <si>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</si>
  <si>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</si>
  <si>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</si>
  <si>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</si>
  <si>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</si>
  <si>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</si>
  <si>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</si>
  <si>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</si>
  <si>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</si>
  <si>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</si>
  <si>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</si>
  <si>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</si>
  <si>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</si>
  <si>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</si>
  <si>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</si>
  <si>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</si>
  <si>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</si>
  <si>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</si>
  <si>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</si>
  <si>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</si>
  <si>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</si>
  <si>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</si>
  <si>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</si>
  <si>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</si>
  <si>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</si>
  <si>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</si>
  <si>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</si>
  <si>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</si>
  <si>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</si>
  <si>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</si>
  <si>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</si>
  <si>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</si>
  <si>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</si>
  <si>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</si>
  <si>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</si>
  <si>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</si>
  <si>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</si>
  <si>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</si>
  <si>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</si>
  <si>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</si>
  <si>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</si>
  <si>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</si>
  <si>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</si>
  <si>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</si>
  <si>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</si>
  <si>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</si>
  <si>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</si>
  <si>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</si>
  <si>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</si>
  <si>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</si>
  <si>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</si>
  <si>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</si>
  <si>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</si>
  <si>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</si>
  <si>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</si>
  <si>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</si>
  <si>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</si>
  <si>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</si>
  <si>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</si>
  <si>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</si>
  <si>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</si>
  <si>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</si>
  <si>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</si>
  <si>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</si>
  <si>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</si>
  <si>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</si>
  <si>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</si>
  <si>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</si>
  <si>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</si>
  <si>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</si>
  <si>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</si>
  <si>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</si>
  <si>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</si>
  <si>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</si>
  <si>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</si>
  <si>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</si>
  <si>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</si>
  <si>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</si>
  <si>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</si>
  <si>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</si>
  <si>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</si>
  <si>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</si>
  <si>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</si>
  <si>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</si>
  <si>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</si>
  <si>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</si>
  <si>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</si>
  <si>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</si>
  <si>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</si>
  <si>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</si>
  <si>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</si>
  <si>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</si>
  <si>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</si>
  <si>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</si>
  <si>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</si>
  <si>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</si>
  <si>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</si>
  <si>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</si>
  <si>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</si>
  <si>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</si>
  <si>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</si>
  <si>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</si>
  <si>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</si>
  <si>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</si>
  <si>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</si>
  <si>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</si>
  <si>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</si>
  <si>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</si>
  <si>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</si>
  <si>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</si>
  <si>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</si>
  <si>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</si>
  <si>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</si>
  <si>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</si>
  <si>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</si>
  <si>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</si>
  <si>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</si>
  <si>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</si>
  <si>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</si>
  <si>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</si>
  <si>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</si>
  <si>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</si>
  <si>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</si>
  <si>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</si>
  <si>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</si>
  <si>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</si>
  <si>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</si>
  <si>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</si>
  <si>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</si>
  <si>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</si>
  <si>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</si>
  <si>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</si>
  <si>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</si>
  <si>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</si>
  <si>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</si>
  <si>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</si>
  <si>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</si>
  <si>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</si>
  <si>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</si>
  <si>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</si>
  <si>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</si>
  <si>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</si>
  <si>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</si>
  <si>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</si>
  <si>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</si>
  <si>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</si>
  <si>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</si>
  <si>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</si>
  <si>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</si>
  <si>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</si>
  <si>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</si>
  <si>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</si>
  <si>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</si>
  <si>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</si>
  <si>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</si>
  <si>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</si>
  <si>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</si>
  <si>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</si>
  <si>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</si>
  <si>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</si>
  <si>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</si>
  <si>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</si>
  <si>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</si>
  <si>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</si>
  <si>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</si>
  <si>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</si>
  <si>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</si>
  <si>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</si>
  <si>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</si>
  <si>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</si>
  <si>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</si>
  <si>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</si>
  <si>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</si>
  <si>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</si>
  <si>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</si>
  <si>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</si>
  <si>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</si>
  <si>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</si>
  <si>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</si>
  <si>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</si>
  <si>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</si>
  <si>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</si>
  <si>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</si>
  <si>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</si>
  <si>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</si>
  <si>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</si>
  <si>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</si>
  <si>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</si>
  <si>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</si>
  <si>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</si>
  <si>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</si>
  <si>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</si>
  <si>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</si>
  <si>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</si>
  <si>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</si>
  <si>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</si>
  <si>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</si>
  <si>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</si>
  <si>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</si>
  <si>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</si>
  <si>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</si>
  <si>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</si>
  <si>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</si>
  <si>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</si>
  <si>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</si>
  <si>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</si>
  <si>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</si>
  <si>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</si>
  <si>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</si>
  <si>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</si>
  <si>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</si>
  <si>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</si>
  <si>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</si>
  <si>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</si>
  <si>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</si>
  <si>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</si>
  <si>
    <t>[1, 0, 0, 500.0, 500.0]</t>
  </si>
  <si>
    <t>[2, 0, 0, 500.0, 500.0]</t>
  </si>
  <si>
    <t>[3, 0, 0, 500.0, 500.0]</t>
  </si>
  <si>
    <t>[4, 0, 0, 500.0, 500.0]</t>
  </si>
  <si>
    <t>[5, 0, 0, 500.0, 500.0]</t>
  </si>
  <si>
    <t>[6, 0, 0, 500.0, 500.0]</t>
  </si>
  <si>
    <t>[7, 0, 0, 500.0, 500.0]</t>
  </si>
  <si>
    <t>[8, 0, 0, 500.0, 500.0]</t>
  </si>
  <si>
    <t>[9, 0, 0, 500.0, 500.0]</t>
  </si>
  <si>
    <t>[10, 0, 0, 500.0, 500.0]</t>
  </si>
  <si>
    <t>[11, 0, 0, 500.0, 500.0]</t>
  </si>
  <si>
    <t>[12, 0, 0, 500.0, 500.0]</t>
  </si>
  <si>
    <t>[13, 0, 0, 500.0, 500.0]</t>
  </si>
  <si>
    <t>[14, 0, 0, 500.0, 500.0]</t>
  </si>
  <si>
    <t>[15, 0, 0, 500.0, 500.0]</t>
  </si>
  <si>
    <t>[16, 0, 0, 500.0, 500.0]</t>
  </si>
  <si>
    <t>[17, 0, 0, 500.0, 500.0]</t>
  </si>
  <si>
    <t>[18, 0, 0, 500.0, 500.0]</t>
  </si>
  <si>
    <t>[19, 0, 0, 500.0, 500.0]</t>
  </si>
  <si>
    <t>[20, 0, 0, 500.0, 500.0]</t>
  </si>
  <si>
    <t>[21, 0, 0, 500.0, 500.0]</t>
  </si>
  <si>
    <t>[22, 0, 0, 500.0, 500.0]</t>
  </si>
  <si>
    <t>[23, 0, 0, 500.0, 500.0]</t>
  </si>
  <si>
    <t>[24, 0, 0, 500.0, 500.0]</t>
  </si>
  <si>
    <t>[25, 0, 0, 500.0, 500.0]</t>
  </si>
  <si>
    <t>[26, 0, 0, 500.0, 500.0]</t>
  </si>
  <si>
    <t>[27, 0, 0, 500.0, 500.0]</t>
  </si>
  <si>
    <t>[28, 0, 0, 500.0, 500.0]</t>
  </si>
  <si>
    <t>[29, 0, 0, 500.0, 500.0]</t>
  </si>
  <si>
    <t>Layers</t>
  </si>
  <si>
    <t xml:space="preserve"> 4-14 </t>
  </si>
  <si>
    <t>1.2.3 (Layer 1.2)</t>
  </si>
  <si>
    <t xml:space="preserve">W 1.2.3 </t>
  </si>
  <si>
    <t>Wells (14)</t>
  </si>
  <si>
    <t>Chart</t>
  </si>
  <si>
    <t>AUX</t>
  </si>
  <si>
    <t>j</t>
  </si>
  <si>
    <t>size</t>
  </si>
  <si>
    <t>*.csv</t>
  </si>
  <si>
    <t>K</t>
  </si>
  <si>
    <t>β</t>
  </si>
  <si>
    <t>a_wetdry_layer0.csv</t>
  </si>
  <si>
    <t>err sol. 01 Layer 0</t>
  </si>
  <si>
    <t>3x</t>
  </si>
  <si>
    <t>01_timprs.csv</t>
  </si>
  <si>
    <t>02_FP1_tides</t>
  </si>
  <si>
    <t>tides</t>
  </si>
  <si>
    <t>ESTUARY-L2</t>
  </si>
  <si>
    <t>ESTUARY-L3</t>
  </si>
  <si>
    <t>ID</t>
  </si>
  <si>
    <t>place</t>
  </si>
  <si>
    <t>type</t>
  </si>
  <si>
    <t>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</si>
  <si>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</si>
  <si>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</si>
  <si>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</si>
  <si>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</si>
  <si>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</si>
  <si>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</si>
  <si>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</si>
  <si>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</si>
  <si>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</si>
  <si>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</si>
  <si>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</si>
  <si>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</si>
  <si>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ghb_2_6_10</t>
  </si>
  <si>
    <t>ghb</t>
  </si>
  <si>
    <t>ghb_3_6_10</t>
  </si>
  <si>
    <t>(2, 5, 9)</t>
  </si>
  <si>
    <t>estuary2</t>
  </si>
  <si>
    <t>estuary3</t>
  </si>
  <si>
    <t>07a_riv_spd</t>
  </si>
  <si>
    <t>07b_riv_ts</t>
  </si>
  <si>
    <t>09_evt_spd_.csv</t>
  </si>
  <si>
    <t>row</t>
  </si>
  <si>
    <t>col</t>
  </si>
  <si>
    <t>i y</t>
  </si>
  <si>
    <t>j x</t>
  </si>
  <si>
    <t>k</t>
  </si>
  <si>
    <t>etsurf</t>
  </si>
  <si>
    <t>etrate</t>
  </si>
  <si>
    <t>depth</t>
  </si>
  <si>
    <t>pxdpA</t>
  </si>
  <si>
    <t>pxdpB</t>
  </si>
  <si>
    <t>petmA</t>
  </si>
  <si>
    <t>petmB</t>
  </si>
  <si>
    <t>ex-gwf-advtidal.obs.flow.csv</t>
  </si>
  <si>
    <t>ex-gwf-advtidal.obs.head.csv</t>
  </si>
  <si>
    <t>RES</t>
  </si>
  <si>
    <t>POLYGON ((0 0, 3000 0, 3000 5500, 1000 7500, 0 7500, 0 0))</t>
  </si>
  <si>
    <t>POLYGON ((1000 7500, 3000 5500, 5000 7500, 1000 7500))</t>
  </si>
  <si>
    <t>POLYGON ((3000 0, 5000 0, 5000 7500, 3000 5500, 3000 0))</t>
  </si>
  <si>
    <t>001.1_polygons_Rch.csv</t>
  </si>
  <si>
    <t>08_recharge_data</t>
  </si>
  <si>
    <t>06b_wel_spd_all</t>
  </si>
  <si>
    <t>06a_wel_test_n</t>
  </si>
  <si>
    <t>05b_wel_ts.csv</t>
  </si>
  <si>
    <t>03c_ghb_obs</t>
  </si>
  <si>
    <t>03d_ghb_spd.csv</t>
  </si>
  <si>
    <t>ghb_ts</t>
  </si>
  <si>
    <t>wel_ts</t>
  </si>
  <si>
    <t>rch_3</t>
  </si>
  <si>
    <t>08c_3.1_rch_spd</t>
  </si>
  <si>
    <t>08c_3.2_rch_spd</t>
  </si>
  <si>
    <t>08c_3.3_rch_spd</t>
  </si>
  <si>
    <t>ex-gwf-fhb.obs.head.csv</t>
  </si>
  <si>
    <t>ex-gwf-fhb.obs.flow.csv</t>
  </si>
  <si>
    <t>nstp = [10,4,6]</t>
  </si>
  <si>
    <t>CHDHEAD</t>
  </si>
  <si>
    <t>a2_chd_ts.csv</t>
  </si>
  <si>
    <t>a1_timprs.csv</t>
  </si>
  <si>
    <t>a3_chd_spd.csv</t>
  </si>
  <si>
    <t>flowrate</t>
  </si>
  <si>
    <t>a4_WEL_ts.csv</t>
  </si>
  <si>
    <t>a5_WEL_spd.csv</t>
  </si>
  <si>
    <t>timprs</t>
  </si>
  <si>
    <t>chd q</t>
  </si>
  <si>
    <t>wel Q</t>
  </si>
  <si>
    <t>TS_WEL_Q</t>
  </si>
  <si>
    <t>MOD_Q</t>
  </si>
  <si>
    <t>TS_CHD_IN</t>
  </si>
  <si>
    <t>OBS list</t>
  </si>
  <si>
    <t>flow-ja-face</t>
  </si>
  <si>
    <t>icf1</t>
  </si>
  <si>
    <t>b2_H_2d.csv</t>
  </si>
  <si>
    <t>b3_H_xy.csv</t>
  </si>
  <si>
    <t>[(0, 0.0, 700.0), (1, 100.0, 700.0), (2, 100.0, 600.0), (3, 0.0, 600.0), (4, 200.0, 700.0), (5, 200.0, 600.0), (6, 300.0, 700.0), (7, 300.0, 600.0), (8, 400.0, 700.0), (9, 400.0, 600.0), (10, 500.0, 700.0), (11, 500.0, 600.0), (12, 600.0, 700.0), (13, 600.0, 600.0), (14, 700.0, 700.0), (15, 700.0, 600.0), (16, 100.0, 500.0), (17, 0.0, 500.0), (18, 200.0, 500.0), (19, 300.0, 500.0), (20, 400.0, 500.0), (21, 500.0, 500.0), (22, 600.0, 500.0), (23, 700.0, 500.0), (24, 100.0, 400.0), (25, 0.0, 400.0), (26, 200.0, 400.0), (27, 600.0, 400.0), (28, 500.0, 400.0), (29, 700.0, 400.0), (30, 100.0, 300.0), (31, 0.0, 300.0), (32, 200.0, 300.0), (33, 600.0, 300.0), (34, 500.0, 300.0), (35, 700.0, 300.0), (36, 100.0, 200.0), (37, 0.0, 200.0), (38, 200.0, 200.0), (39, 600.0, 200.0), (40, 500.0, 200.0), (41, 700.0, 200.0), (42, 100.0, 100.0), (43, 0.0, 100.0), (44, 200.0, 100.0), (45, 300.0, 200.0), (46, 300.0, 100.0), (47, 400.0, 200.0), (48, 400.0, 100.0), (49, 500.0, 100.0), (50, 600.0, 100.0), (51, 700.0, 100.0), (52, 100.0, 0.0), (53, 0.0, 0.0), (54, 200.0, 0.0), (55, 300.0, 0.0), (56, 400.0, 0.0), (57, 500.0, 0.0), (58, 600.0, 0.0), (59, 700.0, 0.0), (60, 233.333333333, 500.0), (61, 233.333333333, 466.666666667), (62, 200.0, 466.666666667), (63, 266.666666667, 500.0), (64, 266.666666667, 466.666666667), (65, 300.0, 466.666666667), (66, 333.333333333, 500.0), (67, 333.333333333, 466.666666667), (68, 366.666666667, 500.0), (69, 366.666666667, 466.666666667), (70, 400.0, 466.666666667), (71, 433.333333333, 500.0), (72, 433.333333333, 466.666666667), (73, 466.666666667, 500.0), (74, 466.666666667, 466.666666667), (75, 500.0, 466.666666667), (76, 233.333333333, 433.333333333), (77, 200.0, 433.333333333), (78, 266.666666667, 433.333333333), (79, 300.0, 433.333333333), (80, 333.333333333, 433.333333333), (81, 366.666666667, 433.333333333), (82, 400.0, 433.333333333), (83, 433.333333333, 433.333333333), (84, 466.666666667, 433.333333333), (85, 500.0, 433.333333333), (86, 233.333333333, 400.0), (87, 266.666666667, 400.0), (88, 300.0, 400.0), (89, 333.333333333, 400.0), (90, 366.666666667, 400.0), (91, 400.0, 400.0), (92, 433.333333333, 400.0), (93, 466.666666667, 400.0), (94, 233.333333333, 366.666666667), (95, 200.0, 366.666666667), (96, 266.666666667, 366.666666667), (97, 300.0, 366.666666667), (98, 333.333333333, 366.666666667), (99, 366.666666667, 366.666666667), (100, 400.0, 366.666666667), (101, 433.333333333, 366.666666667), (102, 466.666666667, 366.666666667), (103, 500.0, 366.666666667), (104, 233.333333333, 333.333333333), (105, 200.0, 333.333333333), (106, 266.666666667, 333.333333333), (107, 300.0, 333.333333333), (108, 333.333333333, 333.333333333), (109, 366.666666667, 333.333333333), (110, 400.0, 333.333333333), (111, 433.333333333, 333.333333333), (112, 466.666666667, 333.333333333), (113, 500.0, 333.333333333), (114, 233.333333333, 300.0), (115, 266.666666667, 300.0), (116, 300.0, 300.0), (117, 333.333333333, 300.0), (118, 366.666666667, 300.0), (119, 400.0, 300.0), (120, 433.333333333, 300.0), (121, 466.666666667, 300.0), (122, 233.333333333, 266.666666667), (123, 200.0, 266.666666667), (124, 266.666666667, 266.666666667), (125, 300.0, 266.666666667), (126, 333.333333333, 266.666666667), (127, 366.666666667, 266.666666667), (128, 400.0, 266.666666667), (129, 433.333333333, 266.666666667), (130, 466.666666667, 266.666666667), (131, 500.0, 266.666666667), (132, 233.333333333, 233.333333333), (133, 200.0, 233.333333333), (134, 266.666666667, 233.333333333), (135, 300.0, 233.333333333), (136, 333.333333333, 233.333333333), (137, 366.666666667, 233.333333333), (138, 400.0, 233.333333333), (139, 433.333333333, 233.333333333), (140, 466.666666667, 233.333333333), (141, 500.0, 233.333333333), (142, 233.333333333, 200.0), (143, 266.666666667, 200.0), (144, 333.333333333, 200.0), (145, 366.666666667, 200.0), (146, 433.333333333, 200.0), (147, 466.666666667, 200.0)]</t>
  </si>
  <si>
    <t>[[0, 50.0, 650.0, 5, 0, 1, 2, 3, 0], [1, 150.0, 650.0, 5, 1, 4, 5, 2, 1], [2, 250.0, 650.0, 5, 4, 6, 7, 5, 4], [3, 350.0, 650.0, 5, 6, 8, 9, 7, 6], [4, 450.0, 650.0, 5, 8, 10, 11, 9, 8], [5, 550.0, 650.0, 5, 10, 12, 13, 11, 10], [6, 650.0, 650.0, 5, 12, 14, 15, 13, 12], [7, 50.0, 550.0, 5, 3, 2, 16, 17, 3], [8, 150.0, 550.0, 5, 2, 5, 18, 16, 2], [9, 250.00000000000006, 550.0, 7, 5, 7, 19, 63, 60, 18, 5], [10, 350.0, 550.0, 7, 7, 9, 20, 68, 66, 19, 7], [11, 450.0, 550.0, 7, 9, 11, 21, 73, 71, 20, 9], [12, 550.0, 550.0, 5, 11, 13, 22, 21, 11], [13, 650.0, 550.0, 5, 13, 15, 23, 22, 13], [14, 50.0, 450.0, 5, 17, 16, 24, 25, 17], [15, 150.0, 450.0, 7, 16, 18, 62, 77, 26, 24, 16], [16, 550.0, 450.0, 7, 21, 22, 27, 28, 85, 75, 21], [17, 650.0, 450.0, 5, 22, 23, 29, 27, 22], [18, 50.0, 350.0, 5, 25, 24, 30, 31, 25], [19, 150.0, 350.0, 7, 24, 26, 95, 105, 32, 30, 24], [20, 550.0, 350.0, 7, 28, 27, 33, 34, 113, 103, 28], [21, 650.0, 350.0, 5, 27, 29, 35, 33, 27], [22, 50.0, 250.0, 5, 31, 30, 36, 37, 31], [23, 150.0, 250.00000000000006, 7, 30, 32, 123, 133, 38, 36, 30], [24, 550.0, 250.0, 7, 34, 33, 39, 40, 141, 131, 34], [25, 650.0, 250.0, 5, 33, 35, 41, 39, 33], [26, 50.0, 150.0, 5, 37, 36, 42, 43, 37], [27, 150.0, 150.0, 5, 36, 38, 44, 42, 36], [28, 250.0, 150.0, 7, 38, 142, 143, 45, 46, 44, 38], [29, 350.0, 150.0, 7, 45, 144, 145, 47, 48, 46, 45], [30, 450.0, 150.0, 7, 47, 146, 147, 40, 49, 48, 47], [31, 550.0, 150.0, 5, 40, 39, 50, 49, 40], [32, 650.0, 150.0, 5, 39, 41, 51, 50, 39], [33, 50.0, 50.0, 5, 43, 42, 52, 53, 43], [34, 150.0, 50.0, 5, 42, 44, 54, 52, 42], [35, 250.0, 50.0, 5, 44, 46, 55, 54, 44], [36, 350.0, 50.0, 5, 46, 48, 56, 55, 46], [37, 450.0, 50.0, 5, 48, 49, 57, 56, 48], [38, 550.0, 50.0, 5, 49, 50, 58, 57, 49], [39, 650.0, 50.0, 5, 50, 51, 59, 58, 50], [40, 216.66666666650002, 483.3333333335, 5, 18, 60, 61, 62, 18], [41, 250.00000000000006, 483.3333333335, 5, 60, 63, 64, 61, 60], [42, 283.33333333350004, 483.33333333350004, 5, 63, 19, 65, 64, 63], [43, 316.66666666649996, 483.33333333350004, 5, 19, 66, 67, 65, 19], [44, 350.0, 483.3333333335001, 5, 66, 68, 69, 67, 66], [45, 383.33333333350004, 483.33333333350004, 5, 68, 20, 70, 69, 68], [46, 416.6666666664999, 483.33333333350004, 5, 20, 71, 72, 70, 20], [47, 450.0, 483.3333333335001, 5, 71, 73, 74, 72, 71], [48, 483.33333333350004, 483.33333333350004, 5, 73, 21, 75, 74, 73], [49, 216.66666666650002, 450.0, 5, 62, 61, 76, 77, 62], [50, 250.0, 450.00000000000006, 5, 61, 64, 78, 76, 61], [51, 283.3333333335, 450.0, 5, 64, 65, 79, 78, 64], [52, 316.66666666649996, 450.0, 5, 65, 67, 80, 79, 65], [53, 350.0, 450.0, 5, 67, 69, 81, 80, 67], [54, 383.33333333350004, 450.0, 5, 69, 70, 82, 81, 69], [55, 416.66666666649996, 450.0, 5, 70, 72, 83, 82, 70], [56, 450.0, 450.0, 5, 72, 74, 84, 83, 72], [57, 483.3333333335001, 450.0, 5, 74, 75, 85, 84, 74], [58, 216.66666666650002, 416.66666666649996, 5, 77, 76, 86, 26, 77], [59, 250.00000000000006, 416.66666666649996, 5, 76, 78, 87, 86, 76], [60, 283.33333333350004, 416.6666666664999, 5, 78, 79, 88, 87, 78], [61, 316.66666666649996, 416.6666666664999, 5, 79, 80, 89, 88, 79], [62, 350.0, 416.66666666649996, 5, 80, 81, 90, 89, 80], [63, 383.33333333350004, 416.6666666664999, 5, 81, 82, 91, 90, 81], [64, 416.6666666664999, 416.6666666664999, 5, 82, 83, 92, 91, 82], [65, 450.0, 416.66666666649996, 5, 83, 84, 93, 92, 83], [66, 483.33333333350004, 416.6666666664999, 5, 84, 85, 28, 93, 84], [67, 216.66666666650002, 383.33333333350004, 5, 26, 86, 94, 95, 26], [68, 250.00000000000006, 383.3333333335, 5, 86, 87, 96, 94, 86], [69, 283.33333333350004, 383.33333333350004, 5, 87, 88, 97, 96, 87], [70, 316.66666666649996, 383.33333333350004, 5, 88, 89, 98, 97, 88], [71, 350.0, 383.33333333350004, 5, 89, 90, 99, 98, 89], [72, 383.33333333350004, 383.33333333350004, 5, 90, 91, 100, 99, 90], [73, 416.6666666664999, 383.33333333350004, 5, 91, 92, 101, 100, 91], [74, 450.0, 383.33333333350004, 5, 92, 93, 102, 101, 92], [75, 483.33333333350004, 383.33333333350004, 5, 93, 28, 103, 102, 93], [76, 216.66666666650002, 350.00000000000006, 5, 95, 94, 104, 105, 95], [77, 250.0, 350.0, 5, 94, 96, 106, 104, 94], [78, 283.3333333335, 350.0, 5, 96, 97, 107, 106, 96], [79, 316.66666666649996, 350.0, 5, 97, 98, 108, 107, 97], [80, 350.0, 350.0, 5, 98, 99, 109, 108, 98], [81, 383.33333333350004, 350.0, 5, 99, 100, 110, 109, 99], [82, 416.66666666649996, 350.0, 5, 100, 101, 111, 110, 100], [83, 450.0, 350.0, 5, 101, 102, 112, 111, 101], [84, 483.3333333335001, 350.0, 5, 102, 103, 113, 112, 102], [85, 216.66666666650002, 316.66666666649996, 5, 105, 104, 114, 32, 105], [86, 250.00000000000006, 316.6666666665, 5, 104, 106, 115, 114, 104], [87, 283.33333333350004, 316.66666666649996, 5, 106, 107, 116, 115, 106], [88, 316.66666666649996, 316.66666666649996, 5, 107, 108, 117, 116, 107], [89, 350.0, 316.66666666649996, 5, 108, 109, 118, 117, 108], [90, 383.33333333350004, 316.66666666649996, 5, 109, 110, 119, 118, 109], [91, 416.6666666664999, 316.66666666649996, 5, 110, 111, 120, 119, 110], [92, 450.0, 316.66666666649996, 5, 111, 112, 121, 120, 111], [93, 483.33333333350004, 316.66666666649996, 5, 112, 113, 34, 121, 112], [94, 216.66666666650002, 283.33333333350004, 5, 32, 114, 122, 123, 32], [95, 250.00000000000006, 283.33333333350004, 5, 114, 115, 124, 122, 114], [96, 283.33333333350004, 283.33333333350004, 5, 115, 116, 125, 124, 115], [97, 316.66666666649996, 283.33333333350004, 5, 116, 117, 126, 125, 116], [98, 350.0, 283.3333333335, 5, 117, 118, 127, 126, 117], [99, 383.33333333350004, 283.33333333350004, 5, 118, 119, 128, 127, 118], [100, 416.6666666664999, 283.33333333350004, 5, 119, 120, 129, 128, 119], [101, 450.0, 283.3333333335, 5, 120, 121, 130, 129, 120], [102, 483.33333333350004, 283.33333333350004, 5, 121, 34, 131, 130, 121], [103, 216.66666666650002, 250.0, 5, 123, 122, 132, 133, 123], [104, 250.0, 250.0, 5, 122, 124, 134, 132, 122], [105, 283.33333333350004, 250.00000000000006, 5, 124, 125, 135, 134, 124], [106, 316.6666666664999, 250.00000000000006, 5, 125, 126, 136, 135, 125], [107, 350.0, 250.0, 5, 126, 127, 137, 136, 126], [108, 383.3333333335, 250.00000000000006, 5, 127, 128, 138, 137, 127], [109, 416.66666666649996, 250.00000000000006, 5, 128, 129, 139, 138, 128], [110, 450.00000000000006, 250.0, 5, 129, 130, 140, 139, 129], [111, 483.3333333335, 250.00000000000006, 5, 130, 131, 141, 140, 130], [112, 216.66666666650002, 216.66666666650002, 5, 133, 132, 142, 38, 133], [113, 250.0, 216.66666666650002, 5, 132, 134, 143, 142, 132], [114, 283.33333333350004, 216.66666666650002, 5, 134, 135, 45, 143, 134], [115, 316.66666666649996, 216.66666666650002, 5, 135, 136, 144, 45, 135], [116, 350.00000000000006, 216.66666666650002, 5, 136, 137, 145, 144, 136], [117, 383.33333333350004, 216.66666666650002, 5, 137, 138, 47, 145, 137], [118, 416.66666666649996, 216.66666666650002, 5, 138, 139, 146, 47, 138], [119, 450.0, 216.66666666650002, 5, 139, 140, 147, 146, 139], [120, 483.3333333335, 216.66666666650002, 5, 140, 141, 40, 147, 140]]</t>
  </si>
  <si>
    <t>ncpl</t>
  </si>
  <si>
    <t>nvert</t>
  </si>
  <si>
    <t>vertices</t>
  </si>
  <si>
    <t>cell2d</t>
  </si>
  <si>
    <t>a3.1_exgdata.csv</t>
  </si>
  <si>
    <t>a3.2_exgdata_processed.csv</t>
  </si>
  <si>
    <t>a3.3</t>
  </si>
  <si>
    <t>a3.4</t>
  </si>
  <si>
    <t>nper</t>
  </si>
  <si>
    <t>01_surf.csv</t>
  </si>
  <si>
    <t>del</t>
  </si>
  <si>
    <t>r</t>
  </si>
  <si>
    <t>3|4</t>
  </si>
  <si>
    <t>02_chd_spd.csv</t>
  </si>
  <si>
    <t>B</t>
  </si>
  <si>
    <t>horizontal</t>
  </si>
  <si>
    <t>vertical</t>
  </si>
  <si>
    <t>(1, 6, 9)</t>
  </si>
  <si>
    <t>(0, 5, 10)</t>
  </si>
  <si>
    <t>(0, 6, 11)</t>
  </si>
  <si>
    <t>(1, 6, 10)</t>
  </si>
  <si>
    <t>(0, 7, 11)</t>
  </si>
  <si>
    <t>(1, 7, 10)</t>
  </si>
  <si>
    <t>(0, 8, 11)</t>
  </si>
  <si>
    <t>(1, 8, 10)</t>
  </si>
  <si>
    <t>(1, 9, 6)</t>
  </si>
  <si>
    <t>(0, 9, 11)</t>
  </si>
  <si>
    <t>(1, 9, 10)</t>
  </si>
  <si>
    <t>(1, 10, 6)</t>
  </si>
  <si>
    <t>(1, 10, 7)</t>
  </si>
  <si>
    <t>(0, 11, 9)</t>
  </si>
  <si>
    <t>(1, 10, 9)</t>
  </si>
  <si>
    <t>(0, 10, 11)</t>
  </si>
  <si>
    <t>(0, 11, 10)</t>
  </si>
  <si>
    <t>(1, 10, 10)</t>
  </si>
  <si>
    <t>(2, 7, 7)</t>
  </si>
  <si>
    <t>(2, 7, 8)</t>
  </si>
  <si>
    <t>(2, 7, 9)</t>
  </si>
  <si>
    <t>(2, 8, 7)</t>
  </si>
  <si>
    <t>(2, 8, 8)</t>
  </si>
  <si>
    <t>(2, 8, 9)</t>
  </si>
  <si>
    <t>(2, 9, 7)</t>
  </si>
  <si>
    <t>(2, 9, 8)</t>
  </si>
  <si>
    <t>(2, 9, 9)</t>
  </si>
  <si>
    <t>05b_lak_conn.csv</t>
  </si>
  <si>
    <t>06_botm.csv</t>
  </si>
  <si>
    <t>lak_strt=110</t>
  </si>
  <si>
    <t>med</t>
  </si>
  <si>
    <t>min / botn</t>
  </si>
  <si>
    <t>001_tempB.csv</t>
  </si>
  <si>
    <t>tempA = np.linspace(1, 10, 120, endpoint=True)</t>
  </si>
  <si>
    <t>tempB = np.linspace(1.02, 5000 , 100, endpoint=True)</t>
  </si>
  <si>
    <t>tdis_ds =                                ((5000.0, 100, 1.02))</t>
  </si>
  <si>
    <t>TOP_MAX</t>
  </si>
  <si>
    <t>06_sfr_pakdata.csv</t>
  </si>
  <si>
    <t>05_botm.csv</t>
  </si>
  <si>
    <t>(0, 15, 6)</t>
  </si>
  <si>
    <t>(0, 16, 5)</t>
  </si>
  <si>
    <t>(1, 16, 6)</t>
  </si>
  <si>
    <t>(0, 15, 7)</t>
  </si>
  <si>
    <t>(1, 16, 7)</t>
  </si>
  <si>
    <t>(0, 15, 8)</t>
  </si>
  <si>
    <t>(1, 16, 8)</t>
  </si>
  <si>
    <t>(0, 15, 9)</t>
  </si>
  <si>
    <t>(1, 16, 9)</t>
  </si>
  <si>
    <t>(0, 15, 10)</t>
  </si>
  <si>
    <t>(0, 16, 11)</t>
  </si>
  <si>
    <t>(1, 16, 10)</t>
  </si>
  <si>
    <t>(0, 17, 5)</t>
  </si>
  <si>
    <t>(1, 17, 6)</t>
  </si>
  <si>
    <t>(0, 17, 11)</t>
  </si>
  <si>
    <t>(1, 17, 10)</t>
  </si>
  <si>
    <t>(0, 18, 5)</t>
  </si>
  <si>
    <t>(1, 18, 6)</t>
  </si>
  <si>
    <t>(0, 18, 11)</t>
  </si>
  <si>
    <t>(1, 18, 10)</t>
  </si>
  <si>
    <t>(0, 19, 5)</t>
  </si>
  <si>
    <t>(1, 19, 6)</t>
  </si>
  <si>
    <t>(0, 19, 11)</t>
  </si>
  <si>
    <t>(1, 19, 10)</t>
  </si>
  <si>
    <t>(0, 20, 5)</t>
  </si>
  <si>
    <t>(0, 21, 6)</t>
  </si>
  <si>
    <t>(1, 20, 6)</t>
  </si>
  <si>
    <t>(0, 21, 7)</t>
  </si>
  <si>
    <t>(1, 20, 7)</t>
  </si>
  <si>
    <t>(0, 21, 8)</t>
  </si>
  <si>
    <t>(1, 20, 8)</t>
  </si>
  <si>
    <t>(0, 21, 9)</t>
  </si>
  <si>
    <t>(1, 20, 9)</t>
  </si>
  <si>
    <t>(0, 20, 11)</t>
  </si>
  <si>
    <t>(0, 21, 10)</t>
  </si>
  <si>
    <t>(1, 20, 10)</t>
  </si>
  <si>
    <t>(2, 17, 7)</t>
  </si>
  <si>
    <t>(2, 17, 8)</t>
  </si>
  <si>
    <t>(2, 17, 9)</t>
  </si>
  <si>
    <t>(2, 18, 7)</t>
  </si>
  <si>
    <t>(2, 18, 8)</t>
  </si>
  <si>
    <t>(2, 18, 9)</t>
  </si>
  <si>
    <t>(2, 19, 7)</t>
  </si>
  <si>
    <t>(2, 19, 8)</t>
  </si>
  <si>
    <t>(2, 19, 9)</t>
  </si>
  <si>
    <t>from SURF (position)</t>
  </si>
  <si>
    <t>L_bedleak</t>
  </si>
  <si>
    <t>SFR-1</t>
  </si>
  <si>
    <t>LAK-1</t>
  </si>
  <si>
    <t>FACTOR</t>
  </si>
  <si>
    <t>08_mvr_spd.csv</t>
  </si>
  <si>
    <t>confere !</t>
  </si>
  <si>
    <t>manning</t>
  </si>
  <si>
    <t>rainfall</t>
  </si>
  <si>
    <t>evaporation</t>
  </si>
  <si>
    <t>09b_lak_spd.csv</t>
  </si>
  <si>
    <t>09a_lak_outlets.csv</t>
  </si>
  <si>
    <t>MOVE</t>
  </si>
  <si>
    <t>lak_strt</t>
  </si>
  <si>
    <t>X1105</t>
  </si>
  <si>
    <t>X405</t>
  </si>
  <si>
    <t>X005</t>
  </si>
  <si>
    <t>x=0.005</t>
  </si>
  <si>
    <t>x=4.05</t>
  </si>
  <si>
    <t>x=11.05</t>
  </si>
  <si>
    <t>HEAD</t>
  </si>
  <si>
    <t>Q1</t>
  </si>
  <si>
    <t>Q2</t>
  </si>
  <si>
    <t>Q12</t>
  </si>
  <si>
    <t>Q22</t>
  </si>
  <si>
    <t>THIEM</t>
  </si>
  <si>
    <t>a1_maw_packagedata.csv</t>
  </si>
  <si>
    <t>a2_maw_conn.csv</t>
  </si>
  <si>
    <t>b_obs_dict.csv</t>
  </si>
  <si>
    <t>head</t>
  </si>
  <si>
    <t>(0,)</t>
  </si>
  <si>
    <t>maw</t>
  </si>
  <si>
    <t>(1,)</t>
  </si>
  <si>
    <t>ex-gwf-maw-p01.maw.obs.csv</t>
  </si>
  <si>
    <t xml:space="preserve">maw_row </t>
  </si>
  <si>
    <t>maw_col</t>
  </si>
  <si>
    <t xml:space="preserve">top </t>
  </si>
  <si>
    <t>botm[-1]</t>
  </si>
  <si>
    <t>strt[-1]</t>
  </si>
  <si>
    <t>[-142.9, -514.5]</t>
  </si>
  <si>
    <t xml:space="preserve">Z </t>
  </si>
  <si>
    <t>Temp</t>
  </si>
  <si>
    <t>Layers ?</t>
  </si>
  <si>
    <t>FW</t>
  </si>
  <si>
    <t>fw-rate</t>
  </si>
  <si>
    <t>SPECIFIED</t>
  </si>
  <si>
    <t>position ?</t>
  </si>
  <si>
    <t>05_idomain.csv</t>
  </si>
  <si>
    <t xml:space="preserve"> 03 04</t>
  </si>
  <si>
    <r>
      <t xml:space="preserve">delr </t>
    </r>
    <r>
      <rPr>
        <sz val="6"/>
        <color theme="1"/>
        <rFont val="Calibri"/>
        <family val="2"/>
      </rPr>
      <t>→</t>
    </r>
  </si>
  <si>
    <r>
      <t xml:space="preserve">delc </t>
    </r>
    <r>
      <rPr>
        <sz val="6"/>
        <color theme="1"/>
        <rFont val="Calibri"/>
        <family val="2"/>
      </rPr>
      <t>↓</t>
    </r>
  </si>
  <si>
    <t>01_maw_packagedata</t>
  </si>
  <si>
    <t>1,1</t>
  </si>
  <si>
    <t>2,2</t>
  </si>
  <si>
    <t>3,3</t>
  </si>
  <si>
    <t>4,3</t>
  </si>
  <si>
    <t>5,4</t>
  </si>
  <si>
    <t>6,5</t>
  </si>
  <si>
    <t>6,6</t>
  </si>
  <si>
    <t>6,7</t>
  </si>
  <si>
    <t>6,8</t>
  </si>
  <si>
    <t>5,3</t>
  </si>
  <si>
    <t>6,3</t>
  </si>
  <si>
    <t>7,3</t>
  </si>
  <si>
    <t>8,4</t>
  </si>
  <si>
    <t>8,5</t>
  </si>
  <si>
    <t>8,6</t>
  </si>
  <si>
    <t>10,5</t>
  </si>
  <si>
    <t>9,5</t>
  </si>
  <si>
    <t>7,7</t>
  </si>
  <si>
    <t>7,8</t>
  </si>
  <si>
    <t>6,9</t>
  </si>
  <si>
    <t>7,10</t>
  </si>
  <si>
    <t>7,11</t>
  </si>
  <si>
    <t>7,12</t>
  </si>
  <si>
    <t>7,13</t>
  </si>
  <si>
    <t>9,14</t>
  </si>
  <si>
    <t>8,13</t>
  </si>
  <si>
    <t>6,13</t>
  </si>
  <si>
    <t>5,13</t>
  </si>
  <si>
    <t>4,13</t>
  </si>
  <si>
    <t>3,13</t>
  </si>
  <si>
    <t>2,13</t>
  </si>
  <si>
    <t>1,13</t>
  </si>
  <si>
    <t>H0</t>
  </si>
  <si>
    <t>Q00</t>
  </si>
  <si>
    <t>Q01</t>
  </si>
  <si>
    <t>Q02</t>
  </si>
  <si>
    <t>(2,)</t>
  </si>
  <si>
    <t>Q03</t>
  </si>
  <si>
    <t>(3,)</t>
  </si>
  <si>
    <t>Q04</t>
  </si>
  <si>
    <t>(4,)</t>
  </si>
  <si>
    <t>Q05</t>
  </si>
  <si>
    <t>(5,)</t>
  </si>
  <si>
    <t>Q06</t>
  </si>
  <si>
    <t>(6,)</t>
  </si>
  <si>
    <t>Q07</t>
  </si>
  <si>
    <t>(7,)</t>
  </si>
  <si>
    <t>Q08</t>
  </si>
  <si>
    <t>(8,)</t>
  </si>
  <si>
    <t>Q09</t>
  </si>
  <si>
    <t>(9,)</t>
  </si>
  <si>
    <t>Q10</t>
  </si>
  <si>
    <t>(10,)</t>
  </si>
  <si>
    <t>Q11</t>
  </si>
  <si>
    <t>(11,)</t>
  </si>
  <si>
    <t>(12,)</t>
  </si>
  <si>
    <t>Q13</t>
  </si>
  <si>
    <t>(13,)</t>
  </si>
  <si>
    <t>Q14</t>
  </si>
  <si>
    <t>(14,)</t>
  </si>
  <si>
    <t>Q15</t>
  </si>
  <si>
    <t>(15,)</t>
  </si>
  <si>
    <t>Q16</t>
  </si>
  <si>
    <t>(16,)</t>
  </si>
  <si>
    <t>Q17</t>
  </si>
  <si>
    <t>(17,)</t>
  </si>
  <si>
    <t>Q18</t>
  </si>
  <si>
    <t>(18,)</t>
  </si>
  <si>
    <t>Q19</t>
  </si>
  <si>
    <t>(19,)</t>
  </si>
  <si>
    <t>Q20</t>
  </si>
  <si>
    <t>(20,)</t>
  </si>
  <si>
    <t>Q21</t>
  </si>
  <si>
    <t>(21,)</t>
  </si>
  <si>
    <t>(22,)</t>
  </si>
  <si>
    <t>Q23</t>
  </si>
  <si>
    <t>(23,)</t>
  </si>
  <si>
    <t>Q24</t>
  </si>
  <si>
    <t>(24,)</t>
  </si>
  <si>
    <t>Q25</t>
  </si>
  <si>
    <t>(25,)</t>
  </si>
  <si>
    <t>Q26</t>
  </si>
  <si>
    <t>(26,)</t>
  </si>
  <si>
    <t>Q27</t>
  </si>
  <si>
    <t>(27,)</t>
  </si>
  <si>
    <t>Q28</t>
  </si>
  <si>
    <t>(28,)</t>
  </si>
  <si>
    <t>Q29</t>
  </si>
  <si>
    <t>(29,)</t>
  </si>
  <si>
    <t>Q30</t>
  </si>
  <si>
    <t>(30,)</t>
  </si>
  <si>
    <t>Q31</t>
  </si>
  <si>
    <t>(31,)</t>
  </si>
  <si>
    <t>Q32</t>
  </si>
  <si>
    <t>(32,)</t>
  </si>
  <si>
    <t>Q33</t>
  </si>
  <si>
    <t>(33,)</t>
  </si>
  <si>
    <t>Q34</t>
  </si>
  <si>
    <t>(34,)</t>
  </si>
  <si>
    <t>Q35</t>
  </si>
  <si>
    <t>(35,)</t>
  </si>
  <si>
    <t>Q36</t>
  </si>
  <si>
    <t>(36,)</t>
  </si>
  <si>
    <t>Q37</t>
  </si>
  <si>
    <t>(37,)</t>
  </si>
  <si>
    <t>z | L</t>
  </si>
  <si>
    <t xml:space="preserve">T1 </t>
  </si>
  <si>
    <t>02_maw_conn.csv</t>
  </si>
  <si>
    <t>06_obs_dict.csv</t>
  </si>
  <si>
    <t>nrow_r</t>
  </si>
  <si>
    <t>ncol_r</t>
  </si>
  <si>
    <t>nlay_r</t>
  </si>
  <si>
    <t>Local</t>
  </si>
  <si>
    <t>Regional</t>
  </si>
  <si>
    <t>i_(y)</t>
  </si>
  <si>
    <t>j_(x)</t>
  </si>
  <si>
    <t xml:space="preserve">Cond. (!) </t>
  </si>
  <si>
    <t>07_chd_spd.csv</t>
  </si>
  <si>
    <t>ex-gwf-maw-p03.maw.obs.csv</t>
  </si>
  <si>
    <t>03_iverts.csv</t>
  </si>
  <si>
    <t>02_verts.csv</t>
  </si>
  <si>
    <t>01_argus.exp_.csv</t>
  </si>
  <si>
    <t>04_cell_verts.csv</t>
  </si>
  <si>
    <t>05_cell_areas.csv</t>
  </si>
  <si>
    <t>m2</t>
  </si>
  <si>
    <t>NVERT</t>
  </si>
  <si>
    <t>NCPL</t>
  </si>
  <si>
    <t>nº cells per layer</t>
  </si>
  <si>
    <t>06_ghb_cellids.csv</t>
  </si>
  <si>
    <t>out</t>
  </si>
  <si>
    <t>of</t>
  </si>
  <si>
    <t>07_ghb_spd.csv</t>
  </si>
  <si>
    <t>" x y "</t>
  </si>
  <si>
    <t>T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</si>
</sst>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0"/>
    <numFmt numFmtId="167" formatCode="#,##0.0"/>
    <numFmt numFmtId="168" formatCode="#,##0.000"/>
    <numFmt numFmtId="169" formatCode="0E+00"/>
    <numFmt numFmtId="170" formatCode="0.0000"/>
  </numFmts>
  <fonts count="72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7"/>
      <color theme="7" tint="-0.249977111117893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sz val="9"/>
      <color theme="0"/>
      <name val="Calibri"/>
      <family val="2"/>
    </font>
    <font>
      <sz val="9"/>
      <color theme="0" tint="-0.499984740745262"/>
      <name val="Calibri"/>
      <family val="2"/>
      <scheme val="minor"/>
    </font>
    <font>
      <sz val="10"/>
      <color theme="1"/>
      <name val="Arial Unicode MS"/>
    </font>
    <font>
      <sz val="5"/>
      <color rgb="FFFF0000"/>
      <name val="Calibri"/>
      <family val="2"/>
      <scheme val="minor"/>
    </font>
    <font>
      <sz val="4"/>
      <color rgb="FF0000FF"/>
      <name val="Calibri"/>
      <family val="2"/>
      <scheme val="minor"/>
    </font>
    <font>
      <sz val="9"/>
      <color theme="0"/>
      <name val="Arial Unicode MS"/>
    </font>
    <font>
      <sz val="6"/>
      <color theme="1"/>
      <name val="Calibri"/>
      <family val="2"/>
    </font>
    <font>
      <sz val="12"/>
      <color theme="0"/>
      <name val="Calibri"/>
      <family val="2"/>
    </font>
    <font>
      <sz val="12"/>
      <color theme="0" tint="-0.499984740745262"/>
      <name val="Calibri"/>
      <family val="2"/>
      <scheme val="minor"/>
    </font>
    <font>
      <sz val="12"/>
      <color rgb="FFFFFF00"/>
      <name val="Calibri"/>
      <family val="2"/>
      <scheme val="minor"/>
    </font>
    <font>
      <sz val="12"/>
      <color rgb="FFFFFF00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E2C5A8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92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12" borderId="0" xfId="0" applyFont="1" applyFill="1"/>
    <xf numFmtId="1" fontId="1" fillId="12" borderId="0" xfId="0" applyNumberFormat="1" applyFont="1" applyFill="1"/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8" fillId="2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8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18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19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0" fillId="6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0" fillId="15" borderId="0" xfId="0" applyFont="1" applyFill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2" fillId="15" borderId="0" xfId="0" applyFont="1" applyFill="1" applyAlignment="1">
      <alignment horizontal="center" vertical="center"/>
    </xf>
    <xf numFmtId="0" fontId="22" fillId="15" borderId="4" xfId="0" applyFont="1" applyFill="1" applyBorder="1" applyAlignment="1">
      <alignment horizontal="center" vertical="center"/>
    </xf>
    <xf numFmtId="0" fontId="22" fillId="15" borderId="2" xfId="0" applyFont="1" applyFill="1" applyBorder="1" applyAlignment="1">
      <alignment horizontal="center" vertical="center"/>
    </xf>
    <xf numFmtId="0" fontId="22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4" fillId="23" borderId="0" xfId="0" applyFont="1" applyFill="1" applyAlignment="1">
      <alignment horizontal="center" vertical="center"/>
    </xf>
    <xf numFmtId="0" fontId="24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4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6" fillId="23" borderId="0" xfId="0" applyFont="1" applyFill="1" applyAlignment="1">
      <alignment horizontal="center" vertical="center"/>
    </xf>
    <xf numFmtId="0" fontId="26" fillId="23" borderId="0" xfId="0" applyFont="1" applyFill="1" applyAlignment="1">
      <alignment horizontal="left" vertical="center"/>
    </xf>
    <xf numFmtId="0" fontId="27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5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27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29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3" fillId="4" borderId="0" xfId="0" applyFont="1" applyFill="1"/>
    <xf numFmtId="0" fontId="23" fillId="0" borderId="0" xfId="0" applyFont="1"/>
    <xf numFmtId="0" fontId="31" fillId="4" borderId="0" xfId="0" applyFont="1" applyFill="1"/>
    <xf numFmtId="0" fontId="31" fillId="0" borderId="0" xfId="0" applyFont="1"/>
    <xf numFmtId="0" fontId="1" fillId="4" borderId="0" xfId="0" applyFont="1" applyFill="1"/>
    <xf numFmtId="0" fontId="32" fillId="6" borderId="0" xfId="0" applyFont="1" applyFill="1" applyAlignment="1">
      <alignment horizontal="center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1" fillId="8" borderId="0" xfId="0" applyFont="1" applyFill="1" applyAlignment="1">
      <alignment horizontal="center" vertical="center"/>
    </xf>
    <xf numFmtId="0" fontId="23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2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3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2" fillId="8" borderId="0" xfId="0" applyFont="1" applyFill="1" applyAlignment="1">
      <alignment horizontal="center" vertical="center"/>
    </xf>
    <xf numFmtId="0" fontId="23" fillId="22" borderId="0" xfId="0" applyFont="1" applyFill="1" applyAlignment="1">
      <alignment horizontal="center" vertical="center"/>
    </xf>
    <xf numFmtId="0" fontId="34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17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5" fillId="2" borderId="0" xfId="0" applyNumberFormat="1" applyFont="1" applyFill="1" applyAlignment="1">
      <alignment horizontal="center" vertical="center"/>
    </xf>
    <xf numFmtId="164" fontId="35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6" fillId="16" borderId="3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0" fontId="36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37" fillId="33" borderId="0" xfId="0" applyFont="1" applyFill="1" applyAlignment="1">
      <alignment horizontal="center" vertical="center"/>
    </xf>
    <xf numFmtId="167" fontId="38" fillId="16" borderId="0" xfId="0" applyNumberFormat="1" applyFont="1" applyFill="1" applyAlignment="1">
      <alignment horizontal="center" vertical="center"/>
    </xf>
    <xf numFmtId="0" fontId="39" fillId="33" borderId="0" xfId="0" applyFont="1" applyFill="1" applyAlignment="1">
      <alignment horizontal="center" vertical="center"/>
    </xf>
    <xf numFmtId="1" fontId="40" fillId="16" borderId="0" xfId="0" applyNumberFormat="1" applyFont="1" applyFill="1" applyAlignment="1">
      <alignment horizontal="center" vertical="center"/>
    </xf>
    <xf numFmtId="0" fontId="41" fillId="16" borderId="0" xfId="0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3" fontId="38" fillId="16" borderId="0" xfId="0" applyNumberFormat="1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168" fontId="41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28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2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2" fillId="20" borderId="0" xfId="0" applyFont="1" applyFill="1" applyAlignment="1">
      <alignment horizontal="left" vertical="center" wrapText="1"/>
    </xf>
    <xf numFmtId="0" fontId="32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3" fontId="36" fillId="16" borderId="3" xfId="0" applyNumberFormat="1" applyFont="1" applyFill="1" applyBorder="1" applyAlignment="1">
      <alignment horizontal="center" vertical="center"/>
    </xf>
    <xf numFmtId="3" fontId="36" fillId="16" borderId="5" xfId="0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right" vertical="center"/>
    </xf>
    <xf numFmtId="0" fontId="34" fillId="13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16" fontId="8" fillId="17" borderId="0" xfId="0" applyNumberFormat="1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45" fillId="6" borderId="0" xfId="0" applyFont="1" applyFill="1" applyAlignment="1">
      <alignment horizontal="center" vertical="center"/>
    </xf>
    <xf numFmtId="1" fontId="44" fillId="6" borderId="0" xfId="1" applyNumberFormat="1" applyFont="1" applyFill="1" applyAlignment="1">
      <alignment horizontal="center" vertical="center"/>
    </xf>
    <xf numFmtId="0" fontId="43" fillId="5" borderId="0" xfId="0" applyFont="1" applyFill="1" applyAlignment="1">
      <alignment horizontal="center"/>
    </xf>
    <xf numFmtId="0" fontId="46" fillId="6" borderId="0" xfId="0" applyFont="1" applyFill="1" applyAlignment="1">
      <alignment horizontal="center" vertical="center"/>
    </xf>
    <xf numFmtId="0" fontId="47" fillId="2" borderId="0" xfId="0" applyFont="1" applyFill="1" applyAlignment="1">
      <alignment horizontal="center" vertical="center"/>
    </xf>
    <xf numFmtId="0" fontId="48" fillId="19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49" fillId="31" borderId="0" xfId="0" applyFont="1" applyFill="1" applyAlignment="1">
      <alignment horizontal="center" vertical="center" wrapText="1"/>
    </xf>
    <xf numFmtId="0" fontId="34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0" fontId="40" fillId="6" borderId="0" xfId="0" applyFont="1" applyFill="1" applyAlignment="1">
      <alignment horizontal="center" vertical="center"/>
    </xf>
    <xf numFmtId="0" fontId="40" fillId="0" borderId="0" xfId="0" applyFont="1"/>
    <xf numFmtId="0" fontId="6" fillId="9" borderId="0" xfId="0" applyFont="1" applyFill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43" fillId="9" borderId="2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right" vertical="center"/>
    </xf>
    <xf numFmtId="0" fontId="8" fillId="5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0" fillId="2" borderId="0" xfId="0" applyFont="1" applyFill="1" applyAlignment="1">
      <alignment horizontal="left" vertical="center"/>
    </xf>
    <xf numFmtId="1" fontId="0" fillId="12" borderId="0" xfId="0" applyNumberFormat="1" applyFill="1" applyAlignment="1">
      <alignment horizontal="center" vertical="center"/>
    </xf>
    <xf numFmtId="0" fontId="6" fillId="19" borderId="0" xfId="0" applyFont="1" applyFill="1" applyAlignment="1">
      <alignment horizontal="center" vertical="center" wrapText="1"/>
    </xf>
    <xf numFmtId="0" fontId="0" fillId="24" borderId="0" xfId="0" applyFill="1"/>
    <xf numFmtId="0" fontId="0" fillId="24" borderId="0" xfId="0" applyFill="1" applyAlignment="1">
      <alignment horizontal="center" vertical="center"/>
    </xf>
    <xf numFmtId="1" fontId="7" fillId="24" borderId="0" xfId="0" applyNumberFormat="1" applyFont="1" applyFill="1" applyAlignment="1">
      <alignment horizontal="center" vertical="center"/>
    </xf>
    <xf numFmtId="1" fontId="0" fillId="22" borderId="0" xfId="0" applyNumberForma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left" vertical="center"/>
    </xf>
    <xf numFmtId="0" fontId="10" fillId="0" borderId="0" xfId="0" applyFont="1"/>
    <xf numFmtId="0" fontId="1" fillId="2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 wrapText="1"/>
    </xf>
    <xf numFmtId="2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left" vertical="center"/>
    </xf>
    <xf numFmtId="0" fontId="51" fillId="1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left" vertical="center"/>
    </xf>
    <xf numFmtId="164" fontId="1" fillId="34" borderId="0" xfId="0" applyNumberFormat="1" applyFont="1" applyFill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vertical="center"/>
    </xf>
    <xf numFmtId="0" fontId="32" fillId="16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1" fillId="10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right" vertical="center"/>
    </xf>
    <xf numFmtId="0" fontId="32" fillId="16" borderId="0" xfId="0" applyFont="1" applyFill="1" applyAlignment="1">
      <alignment horizontal="right" vertical="center"/>
    </xf>
    <xf numFmtId="0" fontId="1" fillId="8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" fillId="7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right" vertical="center"/>
    </xf>
    <xf numFmtId="3" fontId="1" fillId="12" borderId="0" xfId="0" applyNumberFormat="1" applyFont="1" applyFill="1"/>
    <xf numFmtId="0" fontId="18" fillId="13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center" vertical="center"/>
    </xf>
    <xf numFmtId="1" fontId="44" fillId="15" borderId="0" xfId="1" applyNumberFormat="1" applyFont="1" applyFill="1" applyAlignment="1">
      <alignment horizontal="center" vertical="center"/>
    </xf>
    <xf numFmtId="0" fontId="22" fillId="31" borderId="0" xfId="0" applyFont="1" applyFill="1" applyAlignment="1">
      <alignment horizontal="center" vertical="center" wrapText="1"/>
    </xf>
    <xf numFmtId="0" fontId="42" fillId="6" borderId="0" xfId="0" applyFont="1" applyFill="1" applyAlignment="1">
      <alignment horizontal="center" vertical="center"/>
    </xf>
    <xf numFmtId="0" fontId="54" fillId="31" borderId="0" xfId="0" applyFont="1" applyFill="1" applyAlignment="1">
      <alignment horizontal="center" vertical="center"/>
    </xf>
    <xf numFmtId="0" fontId="55" fillId="31" borderId="0" xfId="0" applyFont="1" applyFill="1" applyAlignment="1">
      <alignment horizontal="center" vertical="center"/>
    </xf>
    <xf numFmtId="0" fontId="56" fillId="31" borderId="0" xfId="0" applyFont="1" applyFill="1" applyAlignment="1">
      <alignment horizontal="center" vertical="center" textRotation="90"/>
    </xf>
    <xf numFmtId="0" fontId="56" fillId="31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right" vertical="center"/>
    </xf>
    <xf numFmtId="164" fontId="57" fillId="2" borderId="0" xfId="0" applyNumberFormat="1" applyFont="1" applyFill="1" applyAlignment="1">
      <alignment horizontal="right" vertical="center"/>
    </xf>
    <xf numFmtId="164" fontId="57" fillId="2" borderId="0" xfId="0" applyNumberFormat="1" applyFont="1" applyFill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/>
    </xf>
    <xf numFmtId="1" fontId="14" fillId="2" borderId="2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11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left" vertical="center"/>
    </xf>
    <xf numFmtId="164" fontId="1" fillId="11" borderId="8" xfId="0" applyNumberFormat="1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164" fontId="1" fillId="2" borderId="2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164" fontId="1" fillId="11" borderId="7" xfId="0" applyNumberFormat="1" applyFont="1" applyFill="1" applyBorder="1" applyAlignment="1">
      <alignment vertical="center"/>
    </xf>
    <xf numFmtId="164" fontId="1" fillId="11" borderId="8" xfId="0" applyNumberFormat="1" applyFont="1" applyFill="1" applyBorder="1" applyAlignment="1">
      <alignment vertical="center"/>
    </xf>
    <xf numFmtId="2" fontId="1" fillId="12" borderId="0" xfId="0" applyNumberFormat="1" applyFont="1" applyFill="1" applyAlignment="1">
      <alignment horizontal="right" vertical="center"/>
    </xf>
    <xf numFmtId="2" fontId="1" fillId="12" borderId="0" xfId="0" applyNumberFormat="1" applyFont="1" applyFill="1" applyAlignment="1">
      <alignment horizontal="left" vertical="center"/>
    </xf>
    <xf numFmtId="164" fontId="10" fillId="35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" fillId="12" borderId="0" xfId="0" applyFont="1" applyFill="1" applyAlignment="1">
      <alignment horizontal="right"/>
    </xf>
    <xf numFmtId="164" fontId="22" fillId="2" borderId="0" xfId="0" applyNumberFormat="1" applyFont="1" applyFill="1" applyAlignment="1">
      <alignment horizontal="right" vertical="center"/>
    </xf>
    <xf numFmtId="3" fontId="57" fillId="12" borderId="0" xfId="0" applyNumberFormat="1" applyFont="1" applyFill="1" applyAlignment="1">
      <alignment horizontal="center" vertical="center"/>
    </xf>
    <xf numFmtId="1" fontId="52" fillId="11" borderId="0" xfId="0" applyNumberFormat="1" applyFont="1" applyFill="1" applyAlignment="1">
      <alignment horizontal="center" vertical="center"/>
    </xf>
    <xf numFmtId="2" fontId="52" fillId="11" borderId="0" xfId="0" applyNumberFormat="1" applyFont="1" applyFill="1" applyAlignment="1">
      <alignment horizontal="center" vertical="center"/>
    </xf>
    <xf numFmtId="0" fontId="57" fillId="12" borderId="0" xfId="0" applyFont="1" applyFill="1"/>
    <xf numFmtId="164" fontId="43" fillId="2" borderId="0" xfId="0" applyNumberFormat="1" applyFont="1" applyFill="1" applyAlignment="1">
      <alignment horizontal="left" vertical="center"/>
    </xf>
    <xf numFmtId="0" fontId="1" fillId="17" borderId="0" xfId="0" applyFont="1" applyFill="1" applyAlignment="1">
      <alignment horizontal="right" vertical="center"/>
    </xf>
    <xf numFmtId="0" fontId="53" fillId="11" borderId="0" xfId="0" applyFont="1" applyFill="1" applyAlignment="1">
      <alignment horizontal="center" vertical="center"/>
    </xf>
    <xf numFmtId="0" fontId="53" fillId="11" borderId="0" xfId="0" applyFont="1" applyFill="1" applyAlignment="1">
      <alignment horizontal="left" vertical="center"/>
    </xf>
    <xf numFmtId="0" fontId="53" fillId="34" borderId="0" xfId="0" applyFont="1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164" fontId="1" fillId="15" borderId="0" xfId="0" applyNumberFormat="1" applyFont="1" applyFill="1" applyAlignment="1">
      <alignment horizontal="center" vertical="center"/>
    </xf>
    <xf numFmtId="1" fontId="9" fillId="25" borderId="0" xfId="0" applyNumberFormat="1" applyFont="1" applyFill="1" applyAlignment="1">
      <alignment horizontal="center" vertical="center"/>
    </xf>
    <xf numFmtId="1" fontId="43" fillId="2" borderId="0" xfId="0" applyNumberFormat="1" applyFont="1" applyFill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0" fillId="12" borderId="0" xfId="0" applyFill="1" applyAlignment="1">
      <alignment horizontal="left" vertical="center"/>
    </xf>
    <xf numFmtId="0" fontId="0" fillId="12" borderId="0" xfId="0" applyFill="1" applyAlignment="1">
      <alignment horizontal="right" vertical="center"/>
    </xf>
    <xf numFmtId="0" fontId="0" fillId="26" borderId="0" xfId="0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2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" fontId="1" fillId="26" borderId="0" xfId="0" applyNumberFormat="1" applyFont="1" applyFill="1" applyAlignment="1">
      <alignment horizontal="center"/>
    </xf>
    <xf numFmtId="1" fontId="3" fillId="12" borderId="0" xfId="0" applyNumberFormat="1" applyFont="1" applyFill="1" applyAlignment="1">
      <alignment horizontal="center" vertical="center"/>
    </xf>
    <xf numFmtId="0" fontId="19" fillId="20" borderId="0" xfId="0" applyFont="1" applyFill="1" applyAlignment="1">
      <alignment horizontal="center" vertical="center"/>
    </xf>
    <xf numFmtId="0" fontId="19" fillId="36" borderId="0" xfId="0" applyFont="1" applyFill="1" applyAlignment="1">
      <alignment horizontal="center" vertical="center"/>
    </xf>
    <xf numFmtId="0" fontId="19" fillId="37" borderId="0" xfId="0" applyFont="1" applyFill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left" vertical="center"/>
    </xf>
    <xf numFmtId="0" fontId="0" fillId="26" borderId="0" xfId="0" applyFill="1" applyAlignment="1">
      <alignment horizontal="right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7" fillId="38" borderId="1" xfId="0" applyFont="1" applyFill="1" applyBorder="1" applyAlignment="1">
      <alignment horizontal="center" vertical="center" wrapText="1"/>
    </xf>
    <xf numFmtId="0" fontId="7" fillId="38" borderId="2" xfId="0" applyFont="1" applyFill="1" applyBorder="1" applyAlignment="1">
      <alignment horizontal="center" vertical="center" wrapText="1"/>
    </xf>
    <xf numFmtId="0" fontId="7" fillId="38" borderId="3" xfId="0" applyFont="1" applyFill="1" applyBorder="1" applyAlignment="1">
      <alignment horizontal="center" vertical="center" wrapText="1"/>
    </xf>
    <xf numFmtId="0" fontId="7" fillId="38" borderId="4" xfId="0" applyFont="1" applyFill="1" applyBorder="1" applyAlignment="1">
      <alignment horizontal="center" vertical="center" wrapText="1"/>
    </xf>
    <xf numFmtId="0" fontId="7" fillId="38" borderId="0" xfId="0" applyFont="1" applyFill="1" applyAlignment="1">
      <alignment horizontal="center" vertical="center" wrapText="1"/>
    </xf>
    <xf numFmtId="0" fontId="7" fillId="38" borderId="5" xfId="0" applyFont="1" applyFill="1" applyBorder="1" applyAlignment="1">
      <alignment horizontal="center" vertical="center" wrapText="1"/>
    </xf>
    <xf numFmtId="0" fontId="7" fillId="38" borderId="6" xfId="0" applyFont="1" applyFill="1" applyBorder="1" applyAlignment="1">
      <alignment horizontal="center" vertical="center" wrapText="1"/>
    </xf>
    <xf numFmtId="0" fontId="7" fillId="38" borderId="7" xfId="0" applyFont="1" applyFill="1" applyBorder="1" applyAlignment="1">
      <alignment horizontal="center" vertical="center" wrapText="1"/>
    </xf>
    <xf numFmtId="0" fontId="7" fillId="38" borderId="8" xfId="0" applyFont="1" applyFill="1" applyBorder="1" applyAlignment="1">
      <alignment horizontal="center" vertical="center" wrapText="1"/>
    </xf>
    <xf numFmtId="0" fontId="58" fillId="39" borderId="1" xfId="0" applyFont="1" applyFill="1" applyBorder="1" applyAlignment="1">
      <alignment horizontal="center" vertical="center"/>
    </xf>
    <xf numFmtId="0" fontId="58" fillId="39" borderId="2" xfId="0" applyFont="1" applyFill="1" applyBorder="1" applyAlignment="1">
      <alignment horizontal="center" vertical="center"/>
    </xf>
    <xf numFmtId="0" fontId="58" fillId="39" borderId="3" xfId="0" applyFont="1" applyFill="1" applyBorder="1" applyAlignment="1">
      <alignment horizontal="center" vertical="center"/>
    </xf>
    <xf numFmtId="0" fontId="58" fillId="39" borderId="4" xfId="0" applyFont="1" applyFill="1" applyBorder="1" applyAlignment="1">
      <alignment horizontal="center" vertical="center"/>
    </xf>
    <xf numFmtId="0" fontId="58" fillId="39" borderId="0" xfId="0" applyFont="1" applyFill="1" applyAlignment="1">
      <alignment horizontal="center" vertical="center"/>
    </xf>
    <xf numFmtId="0" fontId="58" fillId="39" borderId="5" xfId="0" applyFont="1" applyFill="1" applyBorder="1" applyAlignment="1">
      <alignment horizontal="center" vertical="center"/>
    </xf>
    <xf numFmtId="0" fontId="58" fillId="39" borderId="6" xfId="0" applyFont="1" applyFill="1" applyBorder="1" applyAlignment="1">
      <alignment horizontal="center" vertical="center"/>
    </xf>
    <xf numFmtId="0" fontId="58" fillId="39" borderId="7" xfId="0" applyFont="1" applyFill="1" applyBorder="1" applyAlignment="1">
      <alignment horizontal="center" vertical="center"/>
    </xf>
    <xf numFmtId="0" fontId="58" fillId="39" borderId="8" xfId="0" applyFont="1" applyFill="1" applyBorder="1" applyAlignment="1">
      <alignment horizontal="center" vertical="center"/>
    </xf>
    <xf numFmtId="1" fontId="34" fillId="16" borderId="0" xfId="0" applyNumberFormat="1" applyFont="1" applyFill="1" applyAlignment="1">
      <alignment horizontal="center" vertical="center"/>
    </xf>
    <xf numFmtId="0" fontId="59" fillId="16" borderId="0" xfId="0" applyFont="1" applyFill="1" applyAlignment="1">
      <alignment horizontal="center" vertical="center"/>
    </xf>
    <xf numFmtId="0" fontId="34" fillId="33" borderId="0" xfId="0" applyFont="1" applyFill="1" applyAlignment="1">
      <alignment horizontal="center" vertical="center"/>
    </xf>
    <xf numFmtId="0" fontId="60" fillId="33" borderId="0" xfId="0" applyFont="1" applyFill="1" applyAlignment="1">
      <alignment horizontal="center" vertical="center"/>
    </xf>
    <xf numFmtId="169" fontId="8" fillId="0" borderId="0" xfId="0" applyNumberFormat="1" applyFont="1" applyAlignment="1">
      <alignment horizontal="center" vertical="center"/>
    </xf>
    <xf numFmtId="0" fontId="61" fillId="0" borderId="0" xfId="0" applyFont="1" applyAlignment="1">
      <alignment vertical="center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4" borderId="0" xfId="0" applyFont="1" applyFill="1" applyAlignment="1">
      <alignment horizontal="center"/>
    </xf>
    <xf numFmtId="0" fontId="8" fillId="2" borderId="0" xfId="0" applyFont="1" applyFill="1" applyAlignment="1">
      <alignment horizontal="left"/>
    </xf>
    <xf numFmtId="0" fontId="32" fillId="2" borderId="0" xfId="0" applyFont="1" applyFill="1" applyAlignment="1">
      <alignment horizontal="center" vertical="center" wrapText="1"/>
    </xf>
    <xf numFmtId="0" fontId="32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 wrapText="1"/>
    </xf>
    <xf numFmtId="1" fontId="10" fillId="2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164" fontId="14" fillId="2" borderId="0" xfId="0" applyNumberFormat="1" applyFont="1" applyFill="1" applyAlignment="1">
      <alignment horizontal="center" vertical="center"/>
    </xf>
    <xf numFmtId="1" fontId="62" fillId="2" borderId="0" xfId="0" applyNumberFormat="1" applyFont="1" applyFill="1" applyAlignment="1">
      <alignment horizontal="center" vertical="center"/>
    </xf>
    <xf numFmtId="9" fontId="14" fillId="2" borderId="0" xfId="1" applyFont="1" applyFill="1" applyBorder="1" applyAlignment="1">
      <alignment horizontal="center" vertical="center"/>
    </xf>
    <xf numFmtId="0" fontId="63" fillId="2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wrapText="1"/>
    </xf>
    <xf numFmtId="0" fontId="8" fillId="12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5" borderId="0" xfId="0" applyFont="1" applyFill="1" applyAlignment="1">
      <alignment horizontal="left"/>
    </xf>
    <xf numFmtId="0" fontId="0" fillId="5" borderId="0" xfId="0" applyFill="1"/>
    <xf numFmtId="0" fontId="8" fillId="5" borderId="0" xfId="0" applyFont="1" applyFill="1" applyAlignment="1">
      <alignment horizontal="center"/>
    </xf>
    <xf numFmtId="0" fontId="8" fillId="24" borderId="0" xfId="0" applyFont="1" applyFill="1" applyAlignment="1">
      <alignment horizontal="center"/>
    </xf>
    <xf numFmtId="0" fontId="8" fillId="23" borderId="0" xfId="0" applyFont="1" applyFill="1" applyAlignment="1">
      <alignment horizontal="center"/>
    </xf>
    <xf numFmtId="0" fontId="8" fillId="23" borderId="0" xfId="0" applyFont="1" applyFill="1" applyAlignment="1">
      <alignment horizontal="left"/>
    </xf>
    <xf numFmtId="0" fontId="8" fillId="10" borderId="0" xfId="0" applyFont="1" applyFill="1" applyAlignment="1">
      <alignment horizontal="center"/>
    </xf>
    <xf numFmtId="0" fontId="10" fillId="10" borderId="0" xfId="0" applyFont="1" applyFill="1" applyAlignment="1">
      <alignment horizontal="left" vertical="center"/>
    </xf>
    <xf numFmtId="1" fontId="10" fillId="10" borderId="0" xfId="0" applyNumberFormat="1" applyFont="1" applyFill="1" applyAlignment="1">
      <alignment horizontal="center" vertical="center"/>
    </xf>
    <xf numFmtId="1" fontId="10" fillId="10" borderId="0" xfId="0" applyNumberFormat="1" applyFont="1" applyFill="1" applyAlignment="1">
      <alignment horizontal="center"/>
    </xf>
    <xf numFmtId="0" fontId="10" fillId="10" borderId="0" xfId="0" applyFont="1" applyFill="1" applyAlignment="1">
      <alignment horizontal="center"/>
    </xf>
    <xf numFmtId="0" fontId="10" fillId="12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right" vertical="center"/>
    </xf>
    <xf numFmtId="0" fontId="3" fillId="10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center" vertical="center"/>
    </xf>
    <xf numFmtId="0" fontId="3" fillId="4" borderId="0" xfId="0" applyFont="1" applyFill="1"/>
    <xf numFmtId="11" fontId="3" fillId="4" borderId="0" xfId="0" applyNumberFormat="1" applyFont="1" applyFill="1"/>
    <xf numFmtId="1" fontId="0" fillId="2" borderId="0" xfId="0" applyNumberFormat="1" applyFill="1"/>
    <xf numFmtId="0" fontId="2" fillId="22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/>
    </xf>
    <xf numFmtId="1" fontId="2" fillId="9" borderId="0" xfId="0" applyNumberFormat="1" applyFont="1" applyFill="1" applyAlignment="1">
      <alignment horizontal="center" vertical="center"/>
    </xf>
    <xf numFmtId="1" fontId="2" fillId="10" borderId="0" xfId="0" applyNumberFormat="1" applyFont="1" applyFill="1" applyAlignment="1">
      <alignment horizontal="center" vertical="center"/>
    </xf>
    <xf numFmtId="0" fontId="64" fillId="20" borderId="0" xfId="0" applyFont="1" applyFill="1" applyAlignment="1">
      <alignment horizontal="right" vertical="center"/>
    </xf>
    <xf numFmtId="1" fontId="2" fillId="22" borderId="0" xfId="0" applyNumberFormat="1" applyFont="1" applyFill="1" applyAlignment="1">
      <alignment horizontal="center" vertical="center"/>
    </xf>
    <xf numFmtId="1" fontId="34" fillId="20" borderId="0" xfId="0" applyNumberFormat="1" applyFont="1" applyFill="1" applyAlignment="1">
      <alignment horizontal="center" vertical="center"/>
    </xf>
    <xf numFmtId="164" fontId="2" fillId="5" borderId="0" xfId="0" applyNumberFormat="1" applyFont="1" applyFill="1" applyAlignment="1">
      <alignment horizontal="center" vertical="center"/>
    </xf>
    <xf numFmtId="164" fontId="2" fillId="10" borderId="0" xfId="0" applyNumberFormat="1" applyFont="1" applyFill="1" applyAlignment="1">
      <alignment horizontal="center" vertical="center"/>
    </xf>
    <xf numFmtId="164" fontId="34" fillId="20" borderId="0" xfId="0" applyNumberFormat="1" applyFont="1" applyFill="1" applyAlignment="1">
      <alignment horizontal="center" vertical="center"/>
    </xf>
    <xf numFmtId="0" fontId="2" fillId="2" borderId="0" xfId="0" applyFont="1" applyFill="1"/>
    <xf numFmtId="1" fontId="2" fillId="2" borderId="0" xfId="0" applyNumberFormat="1" applyFont="1" applyFill="1"/>
    <xf numFmtId="166" fontId="2" fillId="2" borderId="0" xfId="0" applyNumberFormat="1" applyFont="1" applyFill="1"/>
    <xf numFmtId="1" fontId="2" fillId="0" borderId="0" xfId="0" applyNumberFormat="1" applyFont="1"/>
    <xf numFmtId="170" fontId="2" fillId="0" borderId="0" xfId="0" applyNumberFormat="1" applyFont="1" applyAlignment="1">
      <alignment horizontal="center" vertical="center"/>
    </xf>
    <xf numFmtId="166" fontId="2" fillId="0" borderId="0" xfId="0" applyNumberFormat="1" applyFont="1"/>
    <xf numFmtId="164" fontId="34" fillId="13" borderId="0" xfId="0" applyNumberFormat="1" applyFont="1" applyFill="1" applyAlignment="1">
      <alignment horizontal="center" vertical="center"/>
    </xf>
    <xf numFmtId="1" fontId="19" fillId="13" borderId="0" xfId="0" applyNumberFormat="1" applyFont="1" applyFill="1" applyAlignment="1">
      <alignment horizontal="center" vertical="center"/>
    </xf>
    <xf numFmtId="0" fontId="64" fillId="20" borderId="0" xfId="0" applyFont="1" applyFill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" fontId="3" fillId="22" borderId="0" xfId="0" applyNumberFormat="1" applyFont="1" applyFill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/>
    </xf>
    <xf numFmtId="164" fontId="2" fillId="15" borderId="0" xfId="0" applyNumberFormat="1" applyFont="1" applyFill="1" applyAlignment="1">
      <alignment horizontal="center" vertical="center"/>
    </xf>
    <xf numFmtId="1" fontId="45" fillId="16" borderId="0" xfId="0" applyNumberFormat="1" applyFont="1" applyFill="1" applyAlignment="1">
      <alignment horizontal="center" vertical="center"/>
    </xf>
    <xf numFmtId="0" fontId="66" fillId="16" borderId="0" xfId="0" applyFont="1" applyFill="1" applyAlignment="1">
      <alignment horizontal="center" vertical="center"/>
    </xf>
    <xf numFmtId="0" fontId="67" fillId="33" borderId="0" xfId="0" applyFont="1" applyFill="1" applyAlignment="1">
      <alignment horizontal="center" vertical="center"/>
    </xf>
    <xf numFmtId="0" fontId="68" fillId="33" borderId="0" xfId="0" applyFont="1" applyFill="1" applyAlignment="1">
      <alignment horizontal="center" vertical="center"/>
    </xf>
    <xf numFmtId="1" fontId="68" fillId="16" borderId="0" xfId="0" applyNumberFormat="1" applyFont="1" applyFill="1" applyAlignment="1">
      <alignment horizontal="center"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right" vertical="center"/>
    </xf>
    <xf numFmtId="0" fontId="66" fillId="16" borderId="13" xfId="0" applyFont="1" applyFill="1" applyBorder="1" applyAlignment="1">
      <alignment horizontal="center" vertical="center"/>
    </xf>
    <xf numFmtId="0" fontId="69" fillId="16" borderId="14" xfId="0" applyFont="1" applyFill="1" applyBorder="1" applyAlignment="1">
      <alignment horizontal="center" vertical="center"/>
    </xf>
    <xf numFmtId="0" fontId="49" fillId="2" borderId="0" xfId="0" applyFont="1" applyFill="1" applyAlignment="1">
      <alignment horizontal="center" vertical="center"/>
    </xf>
    <xf numFmtId="1" fontId="49" fillId="2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26" borderId="0" xfId="0" applyFill="1"/>
    <xf numFmtId="164" fontId="0" fillId="26" borderId="0" xfId="0" applyNumberFormat="1" applyFill="1" applyAlignment="1">
      <alignment horizontal="center" vertical="center"/>
    </xf>
    <xf numFmtId="0" fontId="53" fillId="24" borderId="0" xfId="0" applyFont="1" applyFill="1" applyAlignment="1">
      <alignment vertical="center"/>
    </xf>
    <xf numFmtId="0" fontId="3" fillId="24" borderId="0" xfId="0" applyFont="1" applyFill="1"/>
    <xf numFmtId="11" fontId="3" fillId="24" borderId="0" xfId="0" applyNumberFormat="1" applyFont="1" applyFill="1"/>
    <xf numFmtId="0" fontId="3" fillId="26" borderId="0" xfId="0" applyFont="1" applyFill="1"/>
    <xf numFmtId="0" fontId="2" fillId="0" borderId="0" xfId="0" applyFont="1" applyAlignment="1">
      <alignment horizontal="right"/>
    </xf>
    <xf numFmtId="164" fontId="0" fillId="22" borderId="0" xfId="0" applyNumberFormat="1" applyFill="1" applyAlignment="1">
      <alignment horizontal="center" vertical="center"/>
    </xf>
    <xf numFmtId="0" fontId="2" fillId="28" borderId="0" xfId="0" applyFont="1" applyFill="1" applyAlignment="1">
      <alignment horizontal="center" vertical="center"/>
    </xf>
    <xf numFmtId="0" fontId="14" fillId="0" borderId="0" xfId="0" applyFont="1"/>
    <xf numFmtId="1" fontId="14" fillId="0" borderId="0" xfId="0" applyNumberFormat="1" applyFont="1"/>
    <xf numFmtId="0" fontId="0" fillId="5" borderId="0" xfId="0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70" fillId="0" borderId="0" xfId="0" applyFont="1" applyAlignment="1">
      <alignment horizontal="left"/>
    </xf>
    <xf numFmtId="0" fontId="70" fillId="0" borderId="0" xfId="0" applyFont="1"/>
    <xf numFmtId="1" fontId="44" fillId="0" borderId="0" xfId="0" applyNumberFormat="1" applyFont="1" applyAlignment="1">
      <alignment horizontal="center" vertical="center"/>
    </xf>
    <xf numFmtId="0" fontId="0" fillId="11" borderId="0" xfId="0" applyFill="1"/>
    <xf numFmtId="0" fontId="0" fillId="5" borderId="0" xfId="0" applyFill="1" applyAlignment="1">
      <alignment horizontal="right"/>
    </xf>
    <xf numFmtId="0" fontId="0" fillId="5" borderId="0" xfId="0" applyFill="1" applyAlignment="1">
      <alignment horizontal="left"/>
    </xf>
    <xf numFmtId="0" fontId="0" fillId="26" borderId="0" xfId="0" applyFill="1" applyAlignment="1">
      <alignment horizontal="center"/>
    </xf>
    <xf numFmtId="1" fontId="0" fillId="11" borderId="0" xfId="0" applyNumberFormat="1" applyFill="1" applyAlignment="1">
      <alignment horizontal="center"/>
    </xf>
    <xf numFmtId="0" fontId="8" fillId="12" borderId="0" xfId="0" applyFont="1" applyFill="1" applyAlignment="1">
      <alignment horizontal="right"/>
    </xf>
    <xf numFmtId="0" fontId="71" fillId="0" borderId="0" xfId="0" applyFont="1" applyAlignment="1">
      <alignment horizontal="center" vertical="center"/>
    </xf>
    <xf numFmtId="0" fontId="71" fillId="5" borderId="0" xfId="0" applyFont="1" applyFill="1" applyAlignment="1">
      <alignment horizontal="center"/>
    </xf>
    <xf numFmtId="0" fontId="71" fillId="2" borderId="0" xfId="0" applyFont="1" applyFill="1" applyAlignment="1">
      <alignment horizontal="center"/>
    </xf>
    <xf numFmtId="0" fontId="71" fillId="2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3" fontId="0" fillId="11" borderId="0" xfId="0" applyNumberFormat="1" applyFill="1" applyAlignment="1">
      <alignment horizontal="center"/>
    </xf>
    <xf numFmtId="2" fontId="0" fillId="2" borderId="0" xfId="0" applyNumberFormat="1" applyFill="1"/>
    <xf numFmtId="2" fontId="0" fillId="2" borderId="0" xfId="0" applyNumberFormat="1" applyFill="1" applyAlignment="1">
      <alignment horizontal="center" vertical="center"/>
    </xf>
    <xf numFmtId="0" fontId="0" fillId="15" borderId="0" xfId="0" applyFill="1" applyAlignment="1">
      <alignment horizontal="center"/>
    </xf>
    <xf numFmtId="1" fontId="0" fillId="11" borderId="0" xfId="0" applyNumberForma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7">
    <dxf>
      <fill>
        <patternFill>
          <bgColor rgb="FFFF9393"/>
        </patternFill>
      </fill>
    </dxf>
    <dxf>
      <fill>
        <patternFill>
          <bgColor rgb="FFFF9393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66FF99"/>
      <color rgb="FF0000FF"/>
      <color rgb="FFFF66FF"/>
      <color rgb="FFFFCCFF"/>
      <color rgb="FFE2C5A8"/>
      <color rgb="FF996633"/>
      <color rgb="FFF8D3BA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5615504427451"/>
          <c:y val="0.18796816526966387"/>
          <c:w val="0.74339353371382977"/>
          <c:h val="0.6868048429430192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'1'!$Z$2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'1'!$AA$5:$AA$13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'1'!$B$5:$B$13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F-4447-ABC1-EA874CBD6AE5}"/>
            </c:ext>
          </c:extLst>
        </c:ser>
        <c:ser>
          <c:idx val="0"/>
          <c:order val="1"/>
          <c:tx>
            <c:strRef>
              <c:f>'1'!$S$22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'1'!$M$22:$M$27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F-4447-ABC1-EA874CBD6AE5}"/>
            </c:ext>
          </c:extLst>
        </c:ser>
        <c:ser>
          <c:idx val="5"/>
          <c:order val="2"/>
          <c:tx>
            <c:strRef>
              <c:f>'1'!$S$23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'1'!$N$22:$N$27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F-4447-ABC1-EA874CBD6AE5}"/>
            </c:ext>
          </c:extLst>
        </c:ser>
        <c:ser>
          <c:idx val="6"/>
          <c:order val="3"/>
          <c:tx>
            <c:strRef>
              <c:f>'1'!$S$24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'1'!$O$22:$O$27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F-4447-ABC1-EA874CBD6AE5}"/>
            </c:ext>
          </c:extLst>
        </c:ser>
        <c:ser>
          <c:idx val="7"/>
          <c:order val="4"/>
          <c:tx>
            <c:strRef>
              <c:f>'1'!$S$25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'1'!$P$22:$P$27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0F-4447-ABC1-EA874CBD6AE5}"/>
            </c:ext>
          </c:extLst>
        </c:ser>
        <c:ser>
          <c:idx val="8"/>
          <c:order val="5"/>
          <c:tx>
            <c:strRef>
              <c:f>'1'!$S$26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'1'!$Q$22:$Q$27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0F-4447-ABC1-EA874CBD6AE5}"/>
            </c:ext>
          </c:extLst>
        </c:ser>
        <c:ser>
          <c:idx val="9"/>
          <c:order val="6"/>
          <c:tx>
            <c:strRef>
              <c:f>'1'!$S$27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'1'!$R$22:$R$27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0F-4447-ABC1-EA874CBD6AE5}"/>
            </c:ext>
          </c:extLst>
        </c:ser>
        <c:ser>
          <c:idx val="3"/>
          <c:order val="8"/>
          <c:tx>
            <c:strRef>
              <c:f>'1'!$A$20</c:f>
              <c:strCache>
                <c:ptCount val="1"/>
                <c:pt idx="0">
                  <c:v>Wells (14)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'1'!$A$21:$A$34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'1'!$B$21:$B$34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7"/>
          <c:tx>
            <c:strRef>
              <c:f>'1'!$A$15</c:f>
              <c:strCache>
                <c:ptCount val="1"/>
                <c:pt idx="0">
                  <c:v>W 1.2.3 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'1'!$A$16:$A$18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'1'!$B$16:$B$18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  <c:max val="200"/>
          <c:min val="-2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  <c:majorUnit val="75"/>
      </c:valAx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'2'!$L$22:$L$27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'2'!$M$22:$M$27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F-4D5C-9924-5F4928A0D364}"/>
            </c:ext>
          </c:extLst>
        </c:ser>
        <c:ser>
          <c:idx val="5"/>
          <c:order val="1"/>
          <c:tx>
            <c:strRef>
              <c:f>'2'!$S$23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'2'!$L$22:$L$27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'2'!$N$22:$N$27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F-4D5C-9924-5F4928A0D364}"/>
            </c:ext>
          </c:extLst>
        </c:ser>
        <c:ser>
          <c:idx val="6"/>
          <c:order val="2"/>
          <c:tx>
            <c:strRef>
              <c:f>'2'!$S$24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'2'!$L$22:$L$27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'2'!$O$22:$O$27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EF-4D5C-9924-5F4928A0D364}"/>
            </c:ext>
          </c:extLst>
        </c:ser>
        <c:ser>
          <c:idx val="1"/>
          <c:order val="5"/>
          <c:tx>
            <c:strRef>
              <c:f>'2'!$Z$2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'2'!$Z$5:$Z$13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'2'!$B$5:$B$13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'2'!$A$20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accent4"/>
                    </a:solidFill>
                    <a:prstDash val="dash"/>
                  </a:ln>
                </c:spPr>
                <c:marker>
                  <c:symbol val="diamond"/>
                  <c:size val="11"/>
                </c:marker>
                <c:xVal>
                  <c:numRef>
                    <c:extLst>
                      <c:ext uri="{02D57815-91ED-43cb-92C2-25804820EDAC}">
                        <c15:formulaRef>
                          <c15:sqref>'2'!$A$21:$A$34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'2'!$B$21:$B$34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BEF-4D5C-9924-5F4928A0D36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3"/>
          <c:tx>
            <c:strRef>
              <c:f>'2'!$A$15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'2'!$A$16:$A$18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'2'!$B$16:$B$18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3251370272761078"/>
          <c:y val="1.7204301075268817E-2"/>
          <c:w val="0.42534495303076847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'3'!$AX$8:$CD$8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'3'!$K$10:$DF$10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'3'!$K$9:$DF$9</c:f>
              <c:numCache>
                <c:formatCode>0</c:formatCode>
                <c:ptCount val="100"/>
                <c:pt idx="0">
                  <c:v>9536.1291478112998</c:v>
                </c:pt>
                <c:pt idx="1">
                  <c:v>10407.8045601187</c:v>
                </c:pt>
                <c:pt idx="2">
                  <c:v>10582.8310281923</c:v>
                </c:pt>
                <c:pt idx="3">
                  <c:v>9731.4353277958999</c:v>
                </c:pt>
                <c:pt idx="4">
                  <c:v>9784.3117565812008</c:v>
                </c:pt>
                <c:pt idx="5">
                  <c:v>10207.7673701229</c:v>
                </c:pt>
                <c:pt idx="6">
                  <c:v>9938.8286203727002</c:v>
                </c:pt>
                <c:pt idx="7">
                  <c:v>9865.3026793852005</c:v>
                </c:pt>
                <c:pt idx="8">
                  <c:v>9835.7895855367005</c:v>
                </c:pt>
                <c:pt idx="9">
                  <c:v>9767.6444471487994</c:v>
                </c:pt>
                <c:pt idx="10">
                  <c:v>9950.8920843074993</c:v>
                </c:pt>
                <c:pt idx="11">
                  <c:v>9890.0994855825993</c:v>
                </c:pt>
                <c:pt idx="12">
                  <c:v>9919.2141135926995</c:v>
                </c:pt>
                <c:pt idx="13">
                  <c:v>10476.3782445342</c:v>
                </c:pt>
                <c:pt idx="14">
                  <c:v>9821.7310364174991</c:v>
                </c:pt>
                <c:pt idx="15">
                  <c:v>10367.2107937163</c:v>
                </c:pt>
                <c:pt idx="16">
                  <c:v>10101.36988376897</c:v>
                </c:pt>
                <c:pt idx="17">
                  <c:v>10288.213963332249</c:v>
                </c:pt>
                <c:pt idx="18">
                  <c:v>10196.07564239893</c:v>
                </c:pt>
                <c:pt idx="19">
                  <c:v>10398.530543184481</c:v>
                </c:pt>
                <c:pt idx="20">
                  <c:v>10375.361041722799</c:v>
                </c:pt>
                <c:pt idx="21">
                  <c:v>10338.5699759854</c:v>
                </c:pt>
                <c:pt idx="22">
                  <c:v>10584.443457049199</c:v>
                </c:pt>
                <c:pt idx="23">
                  <c:v>9666.6588268441992</c:v>
                </c:pt>
                <c:pt idx="24">
                  <c:v>10412.4309622274</c:v>
                </c:pt>
                <c:pt idx="25">
                  <c:v>10611.6877097005</c:v>
                </c:pt>
                <c:pt idx="26">
                  <c:v>10332.263400150599</c:v>
                </c:pt>
                <c:pt idx="27">
                  <c:v>10358.098254132399</c:v>
                </c:pt>
                <c:pt idx="28">
                  <c:v>10603.4311171681</c:v>
                </c:pt>
                <c:pt idx="29">
                  <c:v>10256.973384680599</c:v>
                </c:pt>
                <c:pt idx="30">
                  <c:v>10014.0531610403</c:v>
                </c:pt>
                <c:pt idx="31">
                  <c:v>10970.720572157699</c:v>
                </c:pt>
                <c:pt idx="32">
                  <c:v>10082.807597987499</c:v>
                </c:pt>
                <c:pt idx="33">
                  <c:v>10807.938656099899</c:v>
                </c:pt>
                <c:pt idx="34">
                  <c:v>10463.491269660601</c:v>
                </c:pt>
                <c:pt idx="35">
                  <c:v>10260.5092973394</c:v>
                </c:pt>
                <c:pt idx="36">
                  <c:v>10076.574190792</c:v>
                </c:pt>
                <c:pt idx="37">
                  <c:v>10381.6423891949</c:v>
                </c:pt>
                <c:pt idx="38">
                  <c:v>10537.8590933424</c:v>
                </c:pt>
                <c:pt idx="39">
                  <c:v>9914.3601496620995</c:v>
                </c:pt>
                <c:pt idx="40">
                  <c:v>10154.0745234612</c:v>
                </c:pt>
                <c:pt idx="41">
                  <c:v>9783.5398036002007</c:v>
                </c:pt>
                <c:pt idx="42">
                  <c:v>10004.742359943401</c:v>
                </c:pt>
                <c:pt idx="43">
                  <c:v>10476.9922220555</c:v>
                </c:pt>
                <c:pt idx="44">
                  <c:v>10395.840560528201</c:v>
                </c:pt>
                <c:pt idx="45">
                  <c:v>10379.0449687823</c:v>
                </c:pt>
                <c:pt idx="46">
                  <c:v>10473.584732241499</c:v>
                </c:pt>
                <c:pt idx="47">
                  <c:v>10830.7251230742</c:v>
                </c:pt>
                <c:pt idx="48">
                  <c:v>10801.1266705822</c:v>
                </c:pt>
                <c:pt idx="49">
                  <c:v>10624.992524301</c:v>
                </c:pt>
                <c:pt idx="50">
                  <c:v>10391.244627420599</c:v>
                </c:pt>
                <c:pt idx="51">
                  <c:v>10112.7176033756</c:v>
                </c:pt>
                <c:pt idx="52">
                  <c:v>10163.358142699801</c:v>
                </c:pt>
                <c:pt idx="53">
                  <c:v>11174.4173307827</c:v>
                </c:pt>
                <c:pt idx="54">
                  <c:v>11027.623801813599</c:v>
                </c:pt>
                <c:pt idx="55">
                  <c:v>10387.3268119607</c:v>
                </c:pt>
                <c:pt idx="56">
                  <c:v>10939.600219612599</c:v>
                </c:pt>
                <c:pt idx="57">
                  <c:v>11081.3008229755</c:v>
                </c:pt>
                <c:pt idx="58">
                  <c:v>10615.077380344601</c:v>
                </c:pt>
                <c:pt idx="59">
                  <c:v>10391.3297448634</c:v>
                </c:pt>
                <c:pt idx="60">
                  <c:v>10202.120687868501</c:v>
                </c:pt>
                <c:pt idx="61">
                  <c:v>11155.0459650637</c:v>
                </c:pt>
                <c:pt idx="62">
                  <c:v>10961.070810044101</c:v>
                </c:pt>
                <c:pt idx="63">
                  <c:v>10157.3431544333</c:v>
                </c:pt>
                <c:pt idx="64">
                  <c:v>10979.995339883601</c:v>
                </c:pt>
                <c:pt idx="65">
                  <c:v>10587.946812088599</c:v>
                </c:pt>
                <c:pt idx="66">
                  <c:v>10786.7202250964</c:v>
                </c:pt>
                <c:pt idx="67">
                  <c:v>10618.282539502699</c:v>
                </c:pt>
                <c:pt idx="68">
                  <c:v>10423.9211237363</c:v>
                </c:pt>
                <c:pt idx="69">
                  <c:v>10722.1626628088</c:v>
                </c:pt>
                <c:pt idx="70">
                  <c:v>10933.739982461901</c:v>
                </c:pt>
                <c:pt idx="71">
                  <c:v>10226.6088784556</c:v>
                </c:pt>
                <c:pt idx="72">
                  <c:v>10231.013890922301</c:v>
                </c:pt>
                <c:pt idx="73">
                  <c:v>10538.5988806649</c:v>
                </c:pt>
                <c:pt idx="74">
                  <c:v>11090.555442205099</c:v>
                </c:pt>
                <c:pt idx="75">
                  <c:v>11130.799805053401</c:v>
                </c:pt>
                <c:pt idx="76">
                  <c:v>10861.167080203601</c:v>
                </c:pt>
                <c:pt idx="77">
                  <c:v>10508.610616276001</c:v>
                </c:pt>
                <c:pt idx="78">
                  <c:v>10925.3939078813</c:v>
                </c:pt>
                <c:pt idx="79">
                  <c:v>10769.262967909601</c:v>
                </c:pt>
                <c:pt idx="80">
                  <c:v>10751.5883060251</c:v>
                </c:pt>
                <c:pt idx="81">
                  <c:v>11511.467570151999</c:v>
                </c:pt>
                <c:pt idx="82">
                  <c:v>11277.782385570399</c:v>
                </c:pt>
                <c:pt idx="83">
                  <c:v>10613.205811332</c:v>
                </c:pt>
                <c:pt idx="84">
                  <c:v>10484.159944316199</c:v>
                </c:pt>
                <c:pt idx="85">
                  <c:v>10471.7263414438</c:v>
                </c:pt>
                <c:pt idx="86">
                  <c:v>10656.514902548201</c:v>
                </c:pt>
                <c:pt idx="87">
                  <c:v>11237.499472961799</c:v>
                </c:pt>
                <c:pt idx="88">
                  <c:v>10730.8305212003</c:v>
                </c:pt>
                <c:pt idx="89">
                  <c:v>11144.6366911647</c:v>
                </c:pt>
                <c:pt idx="90">
                  <c:v>10425.827729074301</c:v>
                </c:pt>
                <c:pt idx="91">
                  <c:v>10730.9111987499</c:v>
                </c:pt>
                <c:pt idx="92">
                  <c:v>10678.8345303387</c:v>
                </c:pt>
                <c:pt idx="93">
                  <c:v>11001.862351821601</c:v>
                </c:pt>
                <c:pt idx="94">
                  <c:v>10729.496830182299</c:v>
                </c:pt>
                <c:pt idx="95">
                  <c:v>10967.446039943399</c:v>
                </c:pt>
                <c:pt idx="96">
                  <c:v>10520.6423515323</c:v>
                </c:pt>
                <c:pt idx="97">
                  <c:v>10908.3096811952</c:v>
                </c:pt>
                <c:pt idx="98">
                  <c:v>10467.075366392701</c:v>
                </c:pt>
                <c:pt idx="99">
                  <c:v>10696.119619651899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'3'!$K$8:$AW$8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8784982124148E-2"/>
          <c:y val="0.15784026996625422"/>
          <c:w val="0.89246924381365911"/>
          <c:h val="0.71384701912260973"/>
        </c:manualLayout>
      </c:layout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'4'!$B$5:$B$369</c:f>
              <c:numCache>
                <c:formatCode>0.0</c:formatCode>
                <c:ptCount val="365"/>
                <c:pt idx="0">
                  <c:v>0</c:v>
                </c:pt>
                <c:pt idx="1">
                  <c:v>0.05</c:v>
                </c:pt>
                <c:pt idx="2">
                  <c:v>0.20599999999999999</c:v>
                </c:pt>
                <c:pt idx="3">
                  <c:v>0.25600000000000001</c:v>
                </c:pt>
                <c:pt idx="4">
                  <c:v>0.30599999999999999</c:v>
                </c:pt>
                <c:pt idx="5">
                  <c:v>0.46200000000000002</c:v>
                </c:pt>
                <c:pt idx="6" formatCode="General">
                  <c:v>0.51200000000000001</c:v>
                </c:pt>
                <c:pt idx="7" formatCode="General">
                  <c:v>0.56200000000000006</c:v>
                </c:pt>
                <c:pt idx="8" formatCode="General">
                  <c:v>0.71799999999999997</c:v>
                </c:pt>
                <c:pt idx="9" formatCode="General">
                  <c:v>0.76800000000000002</c:v>
                </c:pt>
                <c:pt idx="10" formatCode="General">
                  <c:v>0.81799999999999995</c:v>
                </c:pt>
                <c:pt idx="11" formatCode="General">
                  <c:v>0.97399999999999998</c:v>
                </c:pt>
                <c:pt idx="12" formatCode="General">
                  <c:v>1.024</c:v>
                </c:pt>
                <c:pt idx="13" formatCode="General">
                  <c:v>1.0740000000000001</c:v>
                </c:pt>
                <c:pt idx="14" formatCode="General">
                  <c:v>1.23</c:v>
                </c:pt>
                <c:pt idx="15" formatCode="General">
                  <c:v>1.28</c:v>
                </c:pt>
                <c:pt idx="16" formatCode="General">
                  <c:v>1.33</c:v>
                </c:pt>
                <c:pt idx="17" formatCode="General">
                  <c:v>1.486</c:v>
                </c:pt>
                <c:pt idx="18" formatCode="General">
                  <c:v>1.536</c:v>
                </c:pt>
                <c:pt idx="19" formatCode="General">
                  <c:v>1.5860000000000001</c:v>
                </c:pt>
                <c:pt idx="20" formatCode="General">
                  <c:v>1.742</c:v>
                </c:pt>
                <c:pt idx="21" formatCode="General">
                  <c:v>1.792</c:v>
                </c:pt>
                <c:pt idx="22" formatCode="General">
                  <c:v>1.8420000000000001</c:v>
                </c:pt>
                <c:pt idx="23" formatCode="General">
                  <c:v>1.998</c:v>
                </c:pt>
                <c:pt idx="24" formatCode="General">
                  <c:v>2.048</c:v>
                </c:pt>
                <c:pt idx="25" formatCode="General">
                  <c:v>2.0979999999999999</c:v>
                </c:pt>
                <c:pt idx="26" formatCode="General">
                  <c:v>2.254</c:v>
                </c:pt>
                <c:pt idx="27" formatCode="General">
                  <c:v>2.3039999999999998</c:v>
                </c:pt>
                <c:pt idx="28" formatCode="General">
                  <c:v>2.3540000000000001</c:v>
                </c:pt>
                <c:pt idx="29" formatCode="General">
                  <c:v>2.5099999999999998</c:v>
                </c:pt>
                <c:pt idx="30" formatCode="General">
                  <c:v>2.56</c:v>
                </c:pt>
                <c:pt idx="31" formatCode="General">
                  <c:v>2.61</c:v>
                </c:pt>
                <c:pt idx="32" formatCode="General">
                  <c:v>2.766</c:v>
                </c:pt>
                <c:pt idx="33" formatCode="General">
                  <c:v>2.8159999999999998</c:v>
                </c:pt>
                <c:pt idx="34" formatCode="General">
                  <c:v>2.8660000000000001</c:v>
                </c:pt>
                <c:pt idx="35" formatCode="General">
                  <c:v>3.0219999999999998</c:v>
                </c:pt>
                <c:pt idx="36" formatCode="General">
                  <c:v>3.0720000000000001</c:v>
                </c:pt>
                <c:pt idx="37" formatCode="General">
                  <c:v>3.1219999999999999</c:v>
                </c:pt>
                <c:pt idx="38" formatCode="General">
                  <c:v>3.278</c:v>
                </c:pt>
                <c:pt idx="39" formatCode="General">
                  <c:v>3.3279999999999998</c:v>
                </c:pt>
                <c:pt idx="40" formatCode="General">
                  <c:v>3.3780000000000001</c:v>
                </c:pt>
                <c:pt idx="41" formatCode="General">
                  <c:v>3.5339999999999998</c:v>
                </c:pt>
                <c:pt idx="42" formatCode="General">
                  <c:v>3.5840000000000001</c:v>
                </c:pt>
                <c:pt idx="43" formatCode="General">
                  <c:v>3.6339999999999999</c:v>
                </c:pt>
                <c:pt idx="44" formatCode="General">
                  <c:v>3.79</c:v>
                </c:pt>
                <c:pt idx="45" formatCode="General">
                  <c:v>3.84</c:v>
                </c:pt>
                <c:pt idx="46" formatCode="General">
                  <c:v>3.89</c:v>
                </c:pt>
                <c:pt idx="47" formatCode="General">
                  <c:v>4.0460000000000003</c:v>
                </c:pt>
                <c:pt idx="48" formatCode="General">
                  <c:v>4.0960000000000001</c:v>
                </c:pt>
                <c:pt idx="49" formatCode="General">
                  <c:v>4.1459999999999999</c:v>
                </c:pt>
                <c:pt idx="50" formatCode="General">
                  <c:v>4.3019999999999996</c:v>
                </c:pt>
                <c:pt idx="51" formatCode="General">
                  <c:v>4.3520000000000003</c:v>
                </c:pt>
                <c:pt idx="52" formatCode="General">
                  <c:v>4.4020000000000001</c:v>
                </c:pt>
                <c:pt idx="53" formatCode="General">
                  <c:v>4.5579999999999998</c:v>
                </c:pt>
                <c:pt idx="54" formatCode="General">
                  <c:v>4.6079999999999997</c:v>
                </c:pt>
                <c:pt idx="55" formatCode="General">
                  <c:v>4.6580000000000004</c:v>
                </c:pt>
                <c:pt idx="56" formatCode="General">
                  <c:v>4.8140000000000001</c:v>
                </c:pt>
                <c:pt idx="57" formatCode="General">
                  <c:v>4.8639999999999999</c:v>
                </c:pt>
                <c:pt idx="58" formatCode="General">
                  <c:v>4.9139999999999997</c:v>
                </c:pt>
                <c:pt idx="59" formatCode="General">
                  <c:v>5.07</c:v>
                </c:pt>
                <c:pt idx="60" formatCode="General">
                  <c:v>5.12</c:v>
                </c:pt>
                <c:pt idx="61" formatCode="General">
                  <c:v>5.17</c:v>
                </c:pt>
                <c:pt idx="62" formatCode="General">
                  <c:v>5.3259999999999996</c:v>
                </c:pt>
                <c:pt idx="63" formatCode="General">
                  <c:v>5.3760000000000003</c:v>
                </c:pt>
                <c:pt idx="64" formatCode="General">
                  <c:v>5.4260000000000002</c:v>
                </c:pt>
                <c:pt idx="65" formatCode="General">
                  <c:v>5.5819999999999999</c:v>
                </c:pt>
                <c:pt idx="66" formatCode="General">
                  <c:v>5.6319999999999997</c:v>
                </c:pt>
                <c:pt idx="67" formatCode="General">
                  <c:v>5.6820000000000004</c:v>
                </c:pt>
                <c:pt idx="68" formatCode="General">
                  <c:v>5.8380000000000001</c:v>
                </c:pt>
                <c:pt idx="69" formatCode="General">
                  <c:v>5.8879999999999999</c:v>
                </c:pt>
                <c:pt idx="70" formatCode="General">
                  <c:v>5.9379999999999997</c:v>
                </c:pt>
                <c:pt idx="71" formatCode="General">
                  <c:v>6.0940000000000003</c:v>
                </c:pt>
                <c:pt idx="72" formatCode="General">
                  <c:v>6.1440000000000001</c:v>
                </c:pt>
                <c:pt idx="73" formatCode="General">
                  <c:v>6.194</c:v>
                </c:pt>
                <c:pt idx="74" formatCode="General">
                  <c:v>6.35</c:v>
                </c:pt>
                <c:pt idx="75" formatCode="General">
                  <c:v>6.4</c:v>
                </c:pt>
                <c:pt idx="76" formatCode="General">
                  <c:v>6.45</c:v>
                </c:pt>
                <c:pt idx="77" formatCode="General">
                  <c:v>6.6059999999999999</c:v>
                </c:pt>
                <c:pt idx="78" formatCode="General">
                  <c:v>6.6559999999999997</c:v>
                </c:pt>
                <c:pt idx="79" formatCode="General">
                  <c:v>6.7060000000000004</c:v>
                </c:pt>
                <c:pt idx="80" formatCode="General">
                  <c:v>6.8620000000000001</c:v>
                </c:pt>
                <c:pt idx="81" formatCode="General">
                  <c:v>6.9119999999999999</c:v>
                </c:pt>
                <c:pt idx="82" formatCode="General">
                  <c:v>6.9619999999999997</c:v>
                </c:pt>
                <c:pt idx="83" formatCode="General">
                  <c:v>7.1180000000000003</c:v>
                </c:pt>
                <c:pt idx="84" formatCode="General">
                  <c:v>7.1680000000000001</c:v>
                </c:pt>
                <c:pt idx="85" formatCode="General">
                  <c:v>7.218</c:v>
                </c:pt>
                <c:pt idx="86" formatCode="General">
                  <c:v>7.3739999999999997</c:v>
                </c:pt>
                <c:pt idx="87" formatCode="General">
                  <c:v>7.4240000000000004</c:v>
                </c:pt>
                <c:pt idx="88" formatCode="General">
                  <c:v>7.4740000000000002</c:v>
                </c:pt>
                <c:pt idx="89" formatCode="General">
                  <c:v>7.63</c:v>
                </c:pt>
                <c:pt idx="90" formatCode="General">
                  <c:v>7.68</c:v>
                </c:pt>
                <c:pt idx="91" formatCode="General">
                  <c:v>7.73</c:v>
                </c:pt>
                <c:pt idx="92" formatCode="General">
                  <c:v>7.8860000000000001</c:v>
                </c:pt>
                <c:pt idx="93" formatCode="General">
                  <c:v>7.9359999999999999</c:v>
                </c:pt>
                <c:pt idx="94" formatCode="General">
                  <c:v>7.9859999999999998</c:v>
                </c:pt>
                <c:pt idx="95" formatCode="General">
                  <c:v>8.1419999999999995</c:v>
                </c:pt>
                <c:pt idx="96" formatCode="General">
                  <c:v>8.1920000000000002</c:v>
                </c:pt>
                <c:pt idx="97" formatCode="General">
                  <c:v>8.2420000000000009</c:v>
                </c:pt>
                <c:pt idx="98" formatCode="General">
                  <c:v>8.3979999999999997</c:v>
                </c:pt>
                <c:pt idx="99" formatCode="General">
                  <c:v>8.4480000000000004</c:v>
                </c:pt>
                <c:pt idx="100" formatCode="General">
                  <c:v>8.4979999999999993</c:v>
                </c:pt>
                <c:pt idx="101" formatCode="General">
                  <c:v>8.6539999999999999</c:v>
                </c:pt>
                <c:pt idx="102" formatCode="General">
                  <c:v>8.7040000000000006</c:v>
                </c:pt>
                <c:pt idx="103" formatCode="General">
                  <c:v>8.7539999999999996</c:v>
                </c:pt>
                <c:pt idx="104" formatCode="General">
                  <c:v>8.91</c:v>
                </c:pt>
                <c:pt idx="105" formatCode="General">
                  <c:v>8.9600000000000009</c:v>
                </c:pt>
                <c:pt idx="106" formatCode="General">
                  <c:v>9.01</c:v>
                </c:pt>
                <c:pt idx="107" formatCode="General">
                  <c:v>9.1660000000000004</c:v>
                </c:pt>
                <c:pt idx="108" formatCode="General">
                  <c:v>9.2159999999999993</c:v>
                </c:pt>
                <c:pt idx="109" formatCode="General">
                  <c:v>9.266</c:v>
                </c:pt>
                <c:pt idx="110" formatCode="General">
                  <c:v>9.4220000000000006</c:v>
                </c:pt>
                <c:pt idx="111" formatCode="General">
                  <c:v>9.4719999999999995</c:v>
                </c:pt>
                <c:pt idx="112" formatCode="General">
                  <c:v>9.5220000000000002</c:v>
                </c:pt>
                <c:pt idx="113" formatCode="General">
                  <c:v>9.6780000000000008</c:v>
                </c:pt>
                <c:pt idx="114" formatCode="General">
                  <c:v>9.7279999999999998</c:v>
                </c:pt>
                <c:pt idx="115" formatCode="General">
                  <c:v>9.7780000000000005</c:v>
                </c:pt>
                <c:pt idx="116" formatCode="General">
                  <c:v>9.9339999999999993</c:v>
                </c:pt>
                <c:pt idx="117" formatCode="General">
                  <c:v>9.984</c:v>
                </c:pt>
                <c:pt idx="118" formatCode="General">
                  <c:v>10.034000000000001</c:v>
                </c:pt>
                <c:pt idx="119" formatCode="General">
                  <c:v>10.19</c:v>
                </c:pt>
                <c:pt idx="120" formatCode="General">
                  <c:v>10.24</c:v>
                </c:pt>
                <c:pt idx="121" formatCode="General">
                  <c:v>10.29</c:v>
                </c:pt>
                <c:pt idx="122" formatCode="General">
                  <c:v>10.446</c:v>
                </c:pt>
                <c:pt idx="123" formatCode="General">
                  <c:v>10.496</c:v>
                </c:pt>
                <c:pt idx="124" formatCode="General">
                  <c:v>10.545999999999999</c:v>
                </c:pt>
                <c:pt idx="125" formatCode="General">
                  <c:v>10.702</c:v>
                </c:pt>
                <c:pt idx="126" formatCode="General">
                  <c:v>10.752000000000001</c:v>
                </c:pt>
                <c:pt idx="127" formatCode="General">
                  <c:v>10.802</c:v>
                </c:pt>
                <c:pt idx="128" formatCode="General">
                  <c:v>10.958</c:v>
                </c:pt>
                <c:pt idx="129" formatCode="General">
                  <c:v>11.007999999999999</c:v>
                </c:pt>
                <c:pt idx="130" formatCode="General">
                  <c:v>11.058</c:v>
                </c:pt>
                <c:pt idx="131" formatCode="General">
                  <c:v>11.214</c:v>
                </c:pt>
                <c:pt idx="132" formatCode="General">
                  <c:v>11.263999999999999</c:v>
                </c:pt>
                <c:pt idx="133" formatCode="General">
                  <c:v>11.314</c:v>
                </c:pt>
                <c:pt idx="134" formatCode="General">
                  <c:v>11.47</c:v>
                </c:pt>
                <c:pt idx="135" formatCode="General">
                  <c:v>11.52</c:v>
                </c:pt>
                <c:pt idx="136" formatCode="General">
                  <c:v>11.57</c:v>
                </c:pt>
                <c:pt idx="137" formatCode="General">
                  <c:v>11.726000000000001</c:v>
                </c:pt>
                <c:pt idx="138" formatCode="General">
                  <c:v>11.776</c:v>
                </c:pt>
                <c:pt idx="139" formatCode="General">
                  <c:v>11.826000000000001</c:v>
                </c:pt>
                <c:pt idx="140" formatCode="General">
                  <c:v>11.981999999999999</c:v>
                </c:pt>
                <c:pt idx="141" formatCode="General">
                  <c:v>12.032</c:v>
                </c:pt>
                <c:pt idx="142" formatCode="General">
                  <c:v>12.082000000000001</c:v>
                </c:pt>
                <c:pt idx="143" formatCode="General">
                  <c:v>12.238</c:v>
                </c:pt>
                <c:pt idx="144" formatCode="General">
                  <c:v>12.288</c:v>
                </c:pt>
                <c:pt idx="145" formatCode="General">
                  <c:v>12.337999999999999</c:v>
                </c:pt>
                <c:pt idx="146" formatCode="General">
                  <c:v>12.494</c:v>
                </c:pt>
                <c:pt idx="147" formatCode="General">
                  <c:v>12.544</c:v>
                </c:pt>
                <c:pt idx="148" formatCode="General">
                  <c:v>12.593999999999999</c:v>
                </c:pt>
                <c:pt idx="149" formatCode="General">
                  <c:v>12.75</c:v>
                </c:pt>
                <c:pt idx="150" formatCode="General">
                  <c:v>12.8</c:v>
                </c:pt>
                <c:pt idx="151" formatCode="General">
                  <c:v>12.85</c:v>
                </c:pt>
                <c:pt idx="152" formatCode="General">
                  <c:v>13.006</c:v>
                </c:pt>
                <c:pt idx="153" formatCode="General">
                  <c:v>13.055999999999999</c:v>
                </c:pt>
                <c:pt idx="154" formatCode="General">
                  <c:v>13.106</c:v>
                </c:pt>
                <c:pt idx="155" formatCode="General">
                  <c:v>13.262</c:v>
                </c:pt>
                <c:pt idx="156" formatCode="General">
                  <c:v>13.311999999999999</c:v>
                </c:pt>
                <c:pt idx="157" formatCode="General">
                  <c:v>13.362</c:v>
                </c:pt>
                <c:pt idx="158" formatCode="General">
                  <c:v>13.518000000000001</c:v>
                </c:pt>
                <c:pt idx="159" formatCode="General">
                  <c:v>13.568</c:v>
                </c:pt>
                <c:pt idx="160" formatCode="General">
                  <c:v>13.618</c:v>
                </c:pt>
                <c:pt idx="161" formatCode="General">
                  <c:v>13.773999999999999</c:v>
                </c:pt>
                <c:pt idx="162" formatCode="General">
                  <c:v>13.824</c:v>
                </c:pt>
                <c:pt idx="163" formatCode="General">
                  <c:v>13.874000000000001</c:v>
                </c:pt>
                <c:pt idx="164" formatCode="General">
                  <c:v>14.03</c:v>
                </c:pt>
                <c:pt idx="165" formatCode="General">
                  <c:v>14.08</c:v>
                </c:pt>
                <c:pt idx="166" formatCode="General">
                  <c:v>14.13</c:v>
                </c:pt>
                <c:pt idx="167" formatCode="General">
                  <c:v>14.286</c:v>
                </c:pt>
                <c:pt idx="168" formatCode="General">
                  <c:v>14.336</c:v>
                </c:pt>
                <c:pt idx="169" formatCode="General">
                  <c:v>14.385999999999999</c:v>
                </c:pt>
                <c:pt idx="170" formatCode="General">
                  <c:v>14.542</c:v>
                </c:pt>
                <c:pt idx="171" formatCode="General">
                  <c:v>14.592000000000001</c:v>
                </c:pt>
                <c:pt idx="172" formatCode="General">
                  <c:v>14.641999999999999</c:v>
                </c:pt>
                <c:pt idx="173" formatCode="General">
                  <c:v>14.798</c:v>
                </c:pt>
                <c:pt idx="174" formatCode="General">
                  <c:v>14.848000000000001</c:v>
                </c:pt>
                <c:pt idx="175" formatCode="General">
                  <c:v>14.898</c:v>
                </c:pt>
                <c:pt idx="176" formatCode="General">
                  <c:v>15.054</c:v>
                </c:pt>
                <c:pt idx="177" formatCode="General">
                  <c:v>15.103999999999999</c:v>
                </c:pt>
                <c:pt idx="178" formatCode="General">
                  <c:v>15.154</c:v>
                </c:pt>
                <c:pt idx="179" formatCode="General">
                  <c:v>15.31</c:v>
                </c:pt>
                <c:pt idx="180" formatCode="General">
                  <c:v>15.36</c:v>
                </c:pt>
                <c:pt idx="181" formatCode="General">
                  <c:v>15.41</c:v>
                </c:pt>
                <c:pt idx="182" formatCode="General">
                  <c:v>15.566000000000001</c:v>
                </c:pt>
                <c:pt idx="183" formatCode="General">
                  <c:v>15.616</c:v>
                </c:pt>
                <c:pt idx="184" formatCode="General">
                  <c:v>15.666</c:v>
                </c:pt>
                <c:pt idx="185" formatCode="General">
                  <c:v>15.821999999999999</c:v>
                </c:pt>
                <c:pt idx="186" formatCode="General">
                  <c:v>15.872</c:v>
                </c:pt>
                <c:pt idx="187" formatCode="General">
                  <c:v>15.922000000000001</c:v>
                </c:pt>
                <c:pt idx="188" formatCode="General">
                  <c:v>16.077999999999999</c:v>
                </c:pt>
                <c:pt idx="189" formatCode="General">
                  <c:v>16.128</c:v>
                </c:pt>
                <c:pt idx="190" formatCode="General">
                  <c:v>16.178000000000001</c:v>
                </c:pt>
                <c:pt idx="191" formatCode="General">
                  <c:v>16.334</c:v>
                </c:pt>
                <c:pt idx="192" formatCode="General">
                  <c:v>16.384</c:v>
                </c:pt>
                <c:pt idx="193" formatCode="General">
                  <c:v>16.434000000000001</c:v>
                </c:pt>
                <c:pt idx="194" formatCode="General">
                  <c:v>16.59</c:v>
                </c:pt>
                <c:pt idx="195" formatCode="General">
                  <c:v>16.64</c:v>
                </c:pt>
                <c:pt idx="196" formatCode="General">
                  <c:v>16.690000000000001</c:v>
                </c:pt>
                <c:pt idx="197" formatCode="General">
                  <c:v>16.846</c:v>
                </c:pt>
                <c:pt idx="198" formatCode="General">
                  <c:v>16.896000000000001</c:v>
                </c:pt>
                <c:pt idx="199" formatCode="General">
                  <c:v>16.946000000000002</c:v>
                </c:pt>
                <c:pt idx="200" formatCode="General">
                  <c:v>17.102</c:v>
                </c:pt>
                <c:pt idx="201" formatCode="General">
                  <c:v>17.152000000000001</c:v>
                </c:pt>
                <c:pt idx="202" formatCode="General">
                  <c:v>17.202000000000002</c:v>
                </c:pt>
                <c:pt idx="203" formatCode="General">
                  <c:v>17.358000000000001</c:v>
                </c:pt>
                <c:pt idx="204" formatCode="General">
                  <c:v>17.408000000000001</c:v>
                </c:pt>
                <c:pt idx="205" formatCode="General">
                  <c:v>17.457999999999998</c:v>
                </c:pt>
                <c:pt idx="206" formatCode="General">
                  <c:v>17.614000000000001</c:v>
                </c:pt>
                <c:pt idx="207" formatCode="General">
                  <c:v>17.664000000000001</c:v>
                </c:pt>
                <c:pt idx="208" formatCode="General">
                  <c:v>17.713999999999999</c:v>
                </c:pt>
                <c:pt idx="209" formatCode="General">
                  <c:v>17.87</c:v>
                </c:pt>
                <c:pt idx="210" formatCode="General">
                  <c:v>17.920000000000002</c:v>
                </c:pt>
                <c:pt idx="211" formatCode="General">
                  <c:v>17.97</c:v>
                </c:pt>
                <c:pt idx="212" formatCode="General">
                  <c:v>18.126000000000001</c:v>
                </c:pt>
                <c:pt idx="213" formatCode="General">
                  <c:v>18.175999999999998</c:v>
                </c:pt>
                <c:pt idx="214" formatCode="General">
                  <c:v>18.225999999999999</c:v>
                </c:pt>
                <c:pt idx="215" formatCode="General">
                  <c:v>18.382000000000001</c:v>
                </c:pt>
                <c:pt idx="216" formatCode="General">
                  <c:v>18.431999999999999</c:v>
                </c:pt>
                <c:pt idx="217" formatCode="General">
                  <c:v>18.481999999999999</c:v>
                </c:pt>
                <c:pt idx="218" formatCode="General">
                  <c:v>18.638000000000002</c:v>
                </c:pt>
                <c:pt idx="219" formatCode="General">
                  <c:v>18.687999999999999</c:v>
                </c:pt>
                <c:pt idx="220" formatCode="General">
                  <c:v>18.738</c:v>
                </c:pt>
                <c:pt idx="221" formatCode="General">
                  <c:v>18.893999999999998</c:v>
                </c:pt>
                <c:pt idx="222" formatCode="General">
                  <c:v>18.943999999999999</c:v>
                </c:pt>
                <c:pt idx="223" formatCode="General">
                  <c:v>18.994</c:v>
                </c:pt>
                <c:pt idx="224" formatCode="General">
                  <c:v>19.149999999999999</c:v>
                </c:pt>
                <c:pt idx="225" formatCode="General">
                  <c:v>19.2</c:v>
                </c:pt>
                <c:pt idx="226" formatCode="General">
                  <c:v>19.25</c:v>
                </c:pt>
                <c:pt idx="227" formatCode="General">
                  <c:v>19.405999999999999</c:v>
                </c:pt>
                <c:pt idx="228" formatCode="General">
                  <c:v>19.456</c:v>
                </c:pt>
                <c:pt idx="229" formatCode="General">
                  <c:v>19.506</c:v>
                </c:pt>
                <c:pt idx="230" formatCode="General">
                  <c:v>19.661999999999999</c:v>
                </c:pt>
                <c:pt idx="231" formatCode="General">
                  <c:v>19.712</c:v>
                </c:pt>
                <c:pt idx="232" formatCode="General">
                  <c:v>19.762</c:v>
                </c:pt>
                <c:pt idx="233" formatCode="General">
                  <c:v>19.917999999999999</c:v>
                </c:pt>
                <c:pt idx="234" formatCode="General">
                  <c:v>19.968</c:v>
                </c:pt>
                <c:pt idx="235" formatCode="General">
                  <c:v>20.018000000000001</c:v>
                </c:pt>
                <c:pt idx="236" formatCode="General">
                  <c:v>20.173999999999999</c:v>
                </c:pt>
                <c:pt idx="237" formatCode="General">
                  <c:v>20.224</c:v>
                </c:pt>
                <c:pt idx="238" formatCode="General">
                  <c:v>20.274000000000001</c:v>
                </c:pt>
                <c:pt idx="239" formatCode="General">
                  <c:v>20.43</c:v>
                </c:pt>
                <c:pt idx="240" formatCode="General">
                  <c:v>20.48</c:v>
                </c:pt>
                <c:pt idx="241" formatCode="General">
                  <c:v>20.53</c:v>
                </c:pt>
                <c:pt idx="242" formatCode="General">
                  <c:v>20.686</c:v>
                </c:pt>
                <c:pt idx="243" formatCode="General">
                  <c:v>20.736000000000001</c:v>
                </c:pt>
                <c:pt idx="244" formatCode="General">
                  <c:v>20.786000000000001</c:v>
                </c:pt>
                <c:pt idx="245" formatCode="General">
                  <c:v>20.942</c:v>
                </c:pt>
                <c:pt idx="246" formatCode="General">
                  <c:v>20.992000000000001</c:v>
                </c:pt>
                <c:pt idx="247" formatCode="General">
                  <c:v>21.042000000000002</c:v>
                </c:pt>
                <c:pt idx="248" formatCode="General">
                  <c:v>21.198</c:v>
                </c:pt>
                <c:pt idx="249" formatCode="General">
                  <c:v>21.248000000000001</c:v>
                </c:pt>
                <c:pt idx="250" formatCode="General">
                  <c:v>21.297999999999998</c:v>
                </c:pt>
                <c:pt idx="251" formatCode="General">
                  <c:v>21.454000000000001</c:v>
                </c:pt>
                <c:pt idx="252" formatCode="General">
                  <c:v>21.504000000000001</c:v>
                </c:pt>
                <c:pt idx="253" formatCode="General">
                  <c:v>21.553999999999998</c:v>
                </c:pt>
                <c:pt idx="254" formatCode="General">
                  <c:v>21.71</c:v>
                </c:pt>
                <c:pt idx="255" formatCode="General">
                  <c:v>21.76</c:v>
                </c:pt>
                <c:pt idx="256" formatCode="General">
                  <c:v>21.81</c:v>
                </c:pt>
                <c:pt idx="257" formatCode="General">
                  <c:v>21.966000000000001</c:v>
                </c:pt>
                <c:pt idx="258" formatCode="General">
                  <c:v>22.015999999999998</c:v>
                </c:pt>
                <c:pt idx="259" formatCode="General">
                  <c:v>22.065999999999999</c:v>
                </c:pt>
                <c:pt idx="260" formatCode="General">
                  <c:v>22.222000000000001</c:v>
                </c:pt>
                <c:pt idx="261" formatCode="General">
                  <c:v>22.271999999999998</c:v>
                </c:pt>
                <c:pt idx="262" formatCode="General">
                  <c:v>22.321999999999999</c:v>
                </c:pt>
                <c:pt idx="263" formatCode="General">
                  <c:v>22.478000000000002</c:v>
                </c:pt>
                <c:pt idx="264" formatCode="General">
                  <c:v>22.527999999999999</c:v>
                </c:pt>
                <c:pt idx="265" formatCode="General">
                  <c:v>22.577999999999999</c:v>
                </c:pt>
                <c:pt idx="266" formatCode="General">
                  <c:v>22.734000000000002</c:v>
                </c:pt>
                <c:pt idx="267" formatCode="General">
                  <c:v>22.783999999999999</c:v>
                </c:pt>
                <c:pt idx="268" formatCode="General">
                  <c:v>22.834</c:v>
                </c:pt>
                <c:pt idx="269" formatCode="General">
                  <c:v>22.99</c:v>
                </c:pt>
                <c:pt idx="270" formatCode="General">
                  <c:v>23.04</c:v>
                </c:pt>
                <c:pt idx="271" formatCode="General">
                  <c:v>23.09</c:v>
                </c:pt>
                <c:pt idx="272" formatCode="General">
                  <c:v>23.245999999999999</c:v>
                </c:pt>
                <c:pt idx="273" formatCode="General">
                  <c:v>23.295999999999999</c:v>
                </c:pt>
                <c:pt idx="274" formatCode="General">
                  <c:v>23.346</c:v>
                </c:pt>
                <c:pt idx="275" formatCode="General">
                  <c:v>23.501999999999999</c:v>
                </c:pt>
                <c:pt idx="276" formatCode="General">
                  <c:v>23.552</c:v>
                </c:pt>
                <c:pt idx="277" formatCode="General">
                  <c:v>23.602</c:v>
                </c:pt>
                <c:pt idx="278" formatCode="General">
                  <c:v>23.757999999999999</c:v>
                </c:pt>
                <c:pt idx="279" formatCode="General">
                  <c:v>23.808</c:v>
                </c:pt>
                <c:pt idx="280" formatCode="General">
                  <c:v>23.858000000000001</c:v>
                </c:pt>
                <c:pt idx="281" formatCode="General">
                  <c:v>24.013999999999999</c:v>
                </c:pt>
                <c:pt idx="282" formatCode="General">
                  <c:v>24.064</c:v>
                </c:pt>
                <c:pt idx="283" formatCode="General">
                  <c:v>24.114000000000001</c:v>
                </c:pt>
                <c:pt idx="284" formatCode="General">
                  <c:v>24.27</c:v>
                </c:pt>
                <c:pt idx="285" formatCode="General">
                  <c:v>24.32</c:v>
                </c:pt>
                <c:pt idx="286" formatCode="General">
                  <c:v>24.37</c:v>
                </c:pt>
                <c:pt idx="287" formatCode="General">
                  <c:v>24.526</c:v>
                </c:pt>
                <c:pt idx="288" formatCode="General">
                  <c:v>24.576000000000001</c:v>
                </c:pt>
                <c:pt idx="289" formatCode="General">
                  <c:v>24.626000000000001</c:v>
                </c:pt>
                <c:pt idx="290" formatCode="General">
                  <c:v>24.782</c:v>
                </c:pt>
                <c:pt idx="291" formatCode="General">
                  <c:v>24.832000000000001</c:v>
                </c:pt>
                <c:pt idx="292" formatCode="General">
                  <c:v>24.882000000000001</c:v>
                </c:pt>
                <c:pt idx="293" formatCode="General">
                  <c:v>25.038</c:v>
                </c:pt>
                <c:pt idx="294" formatCode="General">
                  <c:v>25.088000000000001</c:v>
                </c:pt>
                <c:pt idx="295" formatCode="General">
                  <c:v>25.138000000000002</c:v>
                </c:pt>
                <c:pt idx="296" formatCode="General">
                  <c:v>25.294</c:v>
                </c:pt>
                <c:pt idx="297" formatCode="General">
                  <c:v>25.344000000000001</c:v>
                </c:pt>
                <c:pt idx="298" formatCode="General">
                  <c:v>25.393999999999998</c:v>
                </c:pt>
                <c:pt idx="299" formatCode="General">
                  <c:v>25.55</c:v>
                </c:pt>
                <c:pt idx="300" formatCode="General">
                  <c:v>25.6</c:v>
                </c:pt>
                <c:pt idx="301" formatCode="General">
                  <c:v>25.65</c:v>
                </c:pt>
                <c:pt idx="302" formatCode="General">
                  <c:v>25.806000000000001</c:v>
                </c:pt>
                <c:pt idx="303" formatCode="General">
                  <c:v>25.856000000000002</c:v>
                </c:pt>
                <c:pt idx="304" formatCode="General">
                  <c:v>25.905999999999999</c:v>
                </c:pt>
                <c:pt idx="305" formatCode="General">
                  <c:v>26.062000000000001</c:v>
                </c:pt>
                <c:pt idx="306" formatCode="General">
                  <c:v>26.111999999999998</c:v>
                </c:pt>
                <c:pt idx="307" formatCode="General">
                  <c:v>26.161999999999999</c:v>
                </c:pt>
                <c:pt idx="308" formatCode="General">
                  <c:v>26.318000000000001</c:v>
                </c:pt>
                <c:pt idx="309" formatCode="General">
                  <c:v>26.367999999999999</c:v>
                </c:pt>
                <c:pt idx="310" formatCode="General">
                  <c:v>26.417999999999999</c:v>
                </c:pt>
                <c:pt idx="311" formatCode="General">
                  <c:v>26.574000000000002</c:v>
                </c:pt>
                <c:pt idx="312" formatCode="General">
                  <c:v>26.623999999999999</c:v>
                </c:pt>
                <c:pt idx="313" formatCode="General">
                  <c:v>26.673999999999999</c:v>
                </c:pt>
                <c:pt idx="314" formatCode="General">
                  <c:v>26.83</c:v>
                </c:pt>
                <c:pt idx="315" formatCode="General">
                  <c:v>26.88</c:v>
                </c:pt>
                <c:pt idx="316" formatCode="General">
                  <c:v>26.93</c:v>
                </c:pt>
                <c:pt idx="317" formatCode="General">
                  <c:v>27.085999999999999</c:v>
                </c:pt>
                <c:pt idx="318" formatCode="General">
                  <c:v>27.135999999999999</c:v>
                </c:pt>
                <c:pt idx="319" formatCode="General">
                  <c:v>27.186</c:v>
                </c:pt>
                <c:pt idx="320" formatCode="General">
                  <c:v>27.341999999999999</c:v>
                </c:pt>
                <c:pt idx="321" formatCode="General">
                  <c:v>27.391999999999999</c:v>
                </c:pt>
                <c:pt idx="322" formatCode="General">
                  <c:v>27.442</c:v>
                </c:pt>
                <c:pt idx="323" formatCode="General">
                  <c:v>27.597999999999999</c:v>
                </c:pt>
                <c:pt idx="324" formatCode="General">
                  <c:v>27.648</c:v>
                </c:pt>
                <c:pt idx="325" formatCode="General">
                  <c:v>27.698</c:v>
                </c:pt>
                <c:pt idx="326" formatCode="General">
                  <c:v>27.853999999999999</c:v>
                </c:pt>
                <c:pt idx="327" formatCode="General">
                  <c:v>27.904</c:v>
                </c:pt>
                <c:pt idx="328" formatCode="General">
                  <c:v>27.954000000000001</c:v>
                </c:pt>
                <c:pt idx="329" formatCode="General">
                  <c:v>28.11</c:v>
                </c:pt>
                <c:pt idx="330" formatCode="General">
                  <c:v>28.16</c:v>
                </c:pt>
                <c:pt idx="331" formatCode="General">
                  <c:v>28.21</c:v>
                </c:pt>
                <c:pt idx="332" formatCode="General">
                  <c:v>28.366</c:v>
                </c:pt>
                <c:pt idx="333" formatCode="General">
                  <c:v>28.416</c:v>
                </c:pt>
                <c:pt idx="334" formatCode="General">
                  <c:v>28.466000000000001</c:v>
                </c:pt>
                <c:pt idx="335" formatCode="General">
                  <c:v>28.622</c:v>
                </c:pt>
                <c:pt idx="336" formatCode="General">
                  <c:v>28.672000000000001</c:v>
                </c:pt>
                <c:pt idx="337" formatCode="General">
                  <c:v>28.722000000000001</c:v>
                </c:pt>
                <c:pt idx="338" formatCode="General">
                  <c:v>28.878</c:v>
                </c:pt>
                <c:pt idx="339" formatCode="General">
                  <c:v>28.928000000000001</c:v>
                </c:pt>
                <c:pt idx="340" formatCode="General">
                  <c:v>28.978000000000002</c:v>
                </c:pt>
                <c:pt idx="341" formatCode="General">
                  <c:v>29.134</c:v>
                </c:pt>
                <c:pt idx="342" formatCode="General">
                  <c:v>29.184000000000001</c:v>
                </c:pt>
                <c:pt idx="343" formatCode="General">
                  <c:v>29.234000000000002</c:v>
                </c:pt>
                <c:pt idx="344" formatCode="General">
                  <c:v>29.39</c:v>
                </c:pt>
                <c:pt idx="345" formatCode="General">
                  <c:v>29.44</c:v>
                </c:pt>
                <c:pt idx="346" formatCode="General">
                  <c:v>29.49</c:v>
                </c:pt>
                <c:pt idx="347" formatCode="General">
                  <c:v>29.646000000000001</c:v>
                </c:pt>
                <c:pt idx="348" formatCode="General">
                  <c:v>29.696000000000002</c:v>
                </c:pt>
                <c:pt idx="349" formatCode="General">
                  <c:v>29.745999999999999</c:v>
                </c:pt>
                <c:pt idx="350" formatCode="General">
                  <c:v>29.902000000000001</c:v>
                </c:pt>
                <c:pt idx="351" formatCode="General">
                  <c:v>29.952000000000002</c:v>
                </c:pt>
                <c:pt idx="352" formatCode="General">
                  <c:v>30.001999999999999</c:v>
                </c:pt>
                <c:pt idx="353" formatCode="General">
                  <c:v>30.158000000000001</c:v>
                </c:pt>
                <c:pt idx="354" formatCode="General">
                  <c:v>30.207999999999998</c:v>
                </c:pt>
                <c:pt idx="355" formatCode="General">
                  <c:v>30.257999999999999</c:v>
                </c:pt>
                <c:pt idx="356" formatCode="General">
                  <c:v>30.414000000000001</c:v>
                </c:pt>
                <c:pt idx="357" formatCode="General">
                  <c:v>30.463999999999999</c:v>
                </c:pt>
                <c:pt idx="358" formatCode="General">
                  <c:v>30.513999999999999</c:v>
                </c:pt>
                <c:pt idx="359" formatCode="General">
                  <c:v>30.67</c:v>
                </c:pt>
                <c:pt idx="360" formatCode="General">
                  <c:v>30.72</c:v>
                </c:pt>
                <c:pt idx="361" formatCode="General">
                  <c:v>30.77</c:v>
                </c:pt>
                <c:pt idx="362" formatCode="General">
                  <c:v>30.925999999999998</c:v>
                </c:pt>
                <c:pt idx="363" formatCode="General">
                  <c:v>30.975999999999999</c:v>
                </c:pt>
                <c:pt idx="364" formatCode="General">
                  <c:v>31.026</c:v>
                </c:pt>
              </c:numCache>
            </c:numRef>
          </c:xVal>
          <c:yVal>
            <c:numRef>
              <c:f>'4'!$C$5:$C$369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0-4398-BAEF-30514DFF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  <c:max val="3"/>
          <c:min val="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0.13067088669336702"/>
          <c:w val="0.81700508847628739"/>
          <c:h val="0.720959044424090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'4'!$E$5:$E$369</c:f>
              <c:strCache>
                <c:ptCount val="120"/>
                <c:pt idx="0">
                  <c:v>0.00</c:v>
                </c:pt>
                <c:pt idx="1">
                  <c:v>0.05</c:v>
                </c:pt>
                <c:pt idx="2">
                  <c:v>0.21</c:v>
                </c:pt>
                <c:pt idx="3">
                  <c:v>0.26</c:v>
                </c:pt>
                <c:pt idx="4">
                  <c:v>0.31</c:v>
                </c:pt>
                <c:pt idx="5">
                  <c:v>0.46</c:v>
                </c:pt>
                <c:pt idx="6">
                  <c:v>0.51</c:v>
                </c:pt>
                <c:pt idx="7">
                  <c:v>0.56</c:v>
                </c:pt>
                <c:pt idx="8">
                  <c:v>0.72</c:v>
                </c:pt>
                <c:pt idx="9">
                  <c:v>0.77</c:v>
                </c:pt>
                <c:pt idx="10">
                  <c:v>0.82</c:v>
                </c:pt>
                <c:pt idx="11">
                  <c:v>0.97</c:v>
                </c:pt>
                <c:pt idx="12">
                  <c:v>1.02</c:v>
                </c:pt>
                <c:pt idx="13">
                  <c:v>1.07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1.49</c:v>
                </c:pt>
                <c:pt idx="18">
                  <c:v>1.54</c:v>
                </c:pt>
                <c:pt idx="19">
                  <c:v>1.59</c:v>
                </c:pt>
                <c:pt idx="20">
                  <c:v>1.74</c:v>
                </c:pt>
                <c:pt idx="21">
                  <c:v>1.79</c:v>
                </c:pt>
                <c:pt idx="22">
                  <c:v>1.84</c:v>
                </c:pt>
                <c:pt idx="23">
                  <c:v>2.00</c:v>
                </c:pt>
                <c:pt idx="24">
                  <c:v>2.05</c:v>
                </c:pt>
                <c:pt idx="25">
                  <c:v>2.10</c:v>
                </c:pt>
                <c:pt idx="26">
                  <c:v>2.25</c:v>
                </c:pt>
                <c:pt idx="27">
                  <c:v>2.30</c:v>
                </c:pt>
                <c:pt idx="28">
                  <c:v>2.35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2.77</c:v>
                </c:pt>
                <c:pt idx="33">
                  <c:v>2.82</c:v>
                </c:pt>
                <c:pt idx="34">
                  <c:v>2.87</c:v>
                </c:pt>
                <c:pt idx="35">
                  <c:v>3.02</c:v>
                </c:pt>
                <c:pt idx="36">
                  <c:v>3.07</c:v>
                </c:pt>
                <c:pt idx="37">
                  <c:v>3.12</c:v>
                </c:pt>
                <c:pt idx="38">
                  <c:v>3.28</c:v>
                </c:pt>
                <c:pt idx="39">
                  <c:v>3.33</c:v>
                </c:pt>
                <c:pt idx="40">
                  <c:v>3.38</c:v>
                </c:pt>
                <c:pt idx="41">
                  <c:v>3.53</c:v>
                </c:pt>
                <c:pt idx="42">
                  <c:v>3.58</c:v>
                </c:pt>
                <c:pt idx="43">
                  <c:v>3.63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4.05</c:v>
                </c:pt>
                <c:pt idx="48">
                  <c:v>4.10</c:v>
                </c:pt>
                <c:pt idx="49">
                  <c:v>4.15</c:v>
                </c:pt>
                <c:pt idx="50">
                  <c:v>4.30</c:v>
                </c:pt>
                <c:pt idx="51">
                  <c:v>4.35</c:v>
                </c:pt>
                <c:pt idx="52">
                  <c:v>4.40</c:v>
                </c:pt>
                <c:pt idx="53">
                  <c:v>4.56</c:v>
                </c:pt>
                <c:pt idx="54">
                  <c:v>4.61</c:v>
                </c:pt>
                <c:pt idx="55">
                  <c:v>4.66</c:v>
                </c:pt>
                <c:pt idx="56">
                  <c:v>4.81</c:v>
                </c:pt>
                <c:pt idx="57">
                  <c:v>4.86</c:v>
                </c:pt>
                <c:pt idx="58">
                  <c:v>4.91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5.33</c:v>
                </c:pt>
                <c:pt idx="63">
                  <c:v>5.38</c:v>
                </c:pt>
                <c:pt idx="64">
                  <c:v>5.43</c:v>
                </c:pt>
                <c:pt idx="65">
                  <c:v>5.58</c:v>
                </c:pt>
                <c:pt idx="66">
                  <c:v>5.63</c:v>
                </c:pt>
                <c:pt idx="67">
                  <c:v>5.68</c:v>
                </c:pt>
                <c:pt idx="68">
                  <c:v>5.84</c:v>
                </c:pt>
                <c:pt idx="69">
                  <c:v>5.89</c:v>
                </c:pt>
                <c:pt idx="70">
                  <c:v>5.94</c:v>
                </c:pt>
                <c:pt idx="71">
                  <c:v>6.09</c:v>
                </c:pt>
                <c:pt idx="72">
                  <c:v>6.14</c:v>
                </c:pt>
                <c:pt idx="73">
                  <c:v>6.19</c:v>
                </c:pt>
                <c:pt idx="74">
                  <c:v>6.35</c:v>
                </c:pt>
                <c:pt idx="75">
                  <c:v>6.40</c:v>
                </c:pt>
                <c:pt idx="76">
                  <c:v>6.45</c:v>
                </c:pt>
                <c:pt idx="77">
                  <c:v>6.61</c:v>
                </c:pt>
                <c:pt idx="78">
                  <c:v>6.66</c:v>
                </c:pt>
                <c:pt idx="79">
                  <c:v>6.71</c:v>
                </c:pt>
                <c:pt idx="80">
                  <c:v>6.86</c:v>
                </c:pt>
                <c:pt idx="81">
                  <c:v>6.91</c:v>
                </c:pt>
                <c:pt idx="82">
                  <c:v>6.96</c:v>
                </c:pt>
                <c:pt idx="83">
                  <c:v>7.12</c:v>
                </c:pt>
                <c:pt idx="84">
                  <c:v>7.17</c:v>
                </c:pt>
                <c:pt idx="85">
                  <c:v>7.22</c:v>
                </c:pt>
                <c:pt idx="86">
                  <c:v>7.37</c:v>
                </c:pt>
                <c:pt idx="87">
                  <c:v>7.42</c:v>
                </c:pt>
                <c:pt idx="88">
                  <c:v>7.47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7.89</c:v>
                </c:pt>
                <c:pt idx="93">
                  <c:v>7.94</c:v>
                </c:pt>
                <c:pt idx="94">
                  <c:v>7.99</c:v>
                </c:pt>
                <c:pt idx="95">
                  <c:v>8.14</c:v>
                </c:pt>
                <c:pt idx="96">
                  <c:v>8.19</c:v>
                </c:pt>
                <c:pt idx="97">
                  <c:v>8.24</c:v>
                </c:pt>
                <c:pt idx="98">
                  <c:v>8.40</c:v>
                </c:pt>
                <c:pt idx="99">
                  <c:v>8.45</c:v>
                </c:pt>
                <c:pt idx="100">
                  <c:v>8.50</c:v>
                </c:pt>
                <c:pt idx="101">
                  <c:v>8.65</c:v>
                </c:pt>
                <c:pt idx="102">
                  <c:v>8.70</c:v>
                </c:pt>
                <c:pt idx="103">
                  <c:v>8.75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9.17</c:v>
                </c:pt>
                <c:pt idx="108">
                  <c:v>9.22</c:v>
                </c:pt>
                <c:pt idx="109">
                  <c:v>9.27</c:v>
                </c:pt>
                <c:pt idx="110">
                  <c:v>9.42</c:v>
                </c:pt>
                <c:pt idx="111">
                  <c:v>9.47</c:v>
                </c:pt>
                <c:pt idx="112">
                  <c:v>9.52</c:v>
                </c:pt>
                <c:pt idx="113">
                  <c:v>9.68</c:v>
                </c:pt>
                <c:pt idx="114">
                  <c:v>9.73</c:v>
                </c:pt>
                <c:pt idx="115">
                  <c:v>9.78</c:v>
                </c:pt>
                <c:pt idx="116">
                  <c:v>9.93</c:v>
                </c:pt>
                <c:pt idx="117">
                  <c:v>9.98</c:v>
                </c:pt>
                <c:pt idx="118">
                  <c:v>10.03</c:v>
                </c:pt>
                <c:pt idx="119">
                  <c:v>10.19</c:v>
                </c:pt>
              </c:strCache>
            </c:strRef>
          </c:xVal>
          <c:yVal>
            <c:numRef>
              <c:f>'4'!$C$5:$C$369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1825607249668"/>
          <c:y val="7.3231289303224048E-2"/>
          <c:w val="0.79785826734477383"/>
          <c:h val="0.7830630006403998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'4'!$AW$5:$AW$365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'4'!$AX$5:$AX$365</c:f>
              <c:numCache>
                <c:formatCode>0</c:formatCode>
                <c:ptCount val="361"/>
                <c:pt idx="0">
                  <c:v>-277.32915031398699</c:v>
                </c:pt>
                <c:pt idx="1">
                  <c:v>-301.66494173714801</c:v>
                </c:pt>
                <c:pt idx="2">
                  <c:v>-282.51485102856401</c:v>
                </c:pt>
                <c:pt idx="3">
                  <c:v>-260.84306308723097</c:v>
                </c:pt>
                <c:pt idx="4">
                  <c:v>-255.295120392314</c:v>
                </c:pt>
                <c:pt idx="5">
                  <c:v>-273.14844307335397</c:v>
                </c:pt>
                <c:pt idx="6">
                  <c:v>-295.90908895289101</c:v>
                </c:pt>
                <c:pt idx="7">
                  <c:v>-303.53759662975898</c:v>
                </c:pt>
                <c:pt idx="8">
                  <c:v>-286.63907257714197</c:v>
                </c:pt>
                <c:pt idx="9">
                  <c:v>-261.27578843477301</c:v>
                </c:pt>
                <c:pt idx="10">
                  <c:v>-251.324085481401</c:v>
                </c:pt>
                <c:pt idx="11">
                  <c:v>-266.09964402199603</c:v>
                </c:pt>
                <c:pt idx="12">
                  <c:v>-290.159539780101</c:v>
                </c:pt>
                <c:pt idx="13">
                  <c:v>-301.39748296330998</c:v>
                </c:pt>
                <c:pt idx="14">
                  <c:v>-288.80377476825601</c:v>
                </c:pt>
                <c:pt idx="15">
                  <c:v>-266.29865797425498</c:v>
                </c:pt>
                <c:pt idx="16">
                  <c:v>-254.14395904273599</c:v>
                </c:pt>
                <c:pt idx="17">
                  <c:v>-266.37726542117798</c:v>
                </c:pt>
                <c:pt idx="18">
                  <c:v>-289.80219113035503</c:v>
                </c:pt>
                <c:pt idx="19">
                  <c:v>-304.04696486934802</c:v>
                </c:pt>
                <c:pt idx="20">
                  <c:v>-293.59313933683097</c:v>
                </c:pt>
                <c:pt idx="21">
                  <c:v>-268.16049793087802</c:v>
                </c:pt>
                <c:pt idx="22">
                  <c:v>-251.227583558215</c:v>
                </c:pt>
                <c:pt idx="23">
                  <c:v>-259.81348820052398</c:v>
                </c:pt>
                <c:pt idx="24">
                  <c:v>-283.54066888576398</c:v>
                </c:pt>
                <c:pt idx="25">
                  <c:v>-300.849837582801</c:v>
                </c:pt>
                <c:pt idx="26">
                  <c:v>-294.41824211139402</c:v>
                </c:pt>
                <c:pt idx="27">
                  <c:v>-272.519717176673</c:v>
                </c:pt>
                <c:pt idx="28">
                  <c:v>-255.21761498693499</c:v>
                </c:pt>
                <c:pt idx="29">
                  <c:v>-260.66802398248501</c:v>
                </c:pt>
                <c:pt idx="30">
                  <c:v>-283.25108339389999</c:v>
                </c:pt>
                <c:pt idx="31">
                  <c:v>-302.18754405348102</c:v>
                </c:pt>
                <c:pt idx="32">
                  <c:v>-299.18418672053599</c:v>
                </c:pt>
                <c:pt idx="33">
                  <c:v>-275.39781010581498</c:v>
                </c:pt>
                <c:pt idx="34">
                  <c:v>-253.84434736541601</c:v>
                </c:pt>
                <c:pt idx="35">
                  <c:v>-254.78636743573401</c:v>
                </c:pt>
                <c:pt idx="36">
                  <c:v>-276.67603991951398</c:v>
                </c:pt>
                <c:pt idx="37">
                  <c:v>-297.76330840160398</c:v>
                </c:pt>
                <c:pt idx="38">
                  <c:v>-298.78779876915098</c:v>
                </c:pt>
                <c:pt idx="39">
                  <c:v>-278.98539949063297</c:v>
                </c:pt>
                <c:pt idx="40">
                  <c:v>-258.61861291714098</c:v>
                </c:pt>
                <c:pt idx="41">
                  <c:v>-256.417543183448</c:v>
                </c:pt>
                <c:pt idx="42">
                  <c:v>-276.44822096850402</c:v>
                </c:pt>
                <c:pt idx="43">
                  <c:v>-298.27088315368502</c:v>
                </c:pt>
                <c:pt idx="44">
                  <c:v>-302.746582174492</c:v>
                </c:pt>
                <c:pt idx="45">
                  <c:v>-282.94688235457801</c:v>
                </c:pt>
                <c:pt idx="46">
                  <c:v>-258.47583165924698</c:v>
                </c:pt>
                <c:pt idx="47">
                  <c:v>-251.90676398559799</c:v>
                </c:pt>
                <c:pt idx="48">
                  <c:v>-269.49275955873799</c:v>
                </c:pt>
                <c:pt idx="49">
                  <c:v>-292.97223884902201</c:v>
                </c:pt>
                <c:pt idx="50">
                  <c:v>-300.95473078016897</c:v>
                </c:pt>
                <c:pt idx="51">
                  <c:v>-285.75167126455398</c:v>
                </c:pt>
                <c:pt idx="52">
                  <c:v>-263.49053229669698</c:v>
                </c:pt>
                <c:pt idx="53">
                  <c:v>-254.50059488462699</c:v>
                </c:pt>
                <c:pt idx="54">
                  <c:v>-269.42637672164801</c:v>
                </c:pt>
                <c:pt idx="55">
                  <c:v>-292.81323238663902</c:v>
                </c:pt>
                <c:pt idx="56">
                  <c:v>-303.99993855384002</c:v>
                </c:pt>
                <c:pt idx="57">
                  <c:v>-290.479810721153</c:v>
                </c:pt>
                <c:pt idx="58">
                  <c:v>-264.83002275781303</c:v>
                </c:pt>
                <c:pt idx="59">
                  <c:v>-250.960672639715</c:v>
                </c:pt>
                <c:pt idx="60">
                  <c:v>-262.62484162414199</c:v>
                </c:pt>
                <c:pt idx="61">
                  <c:v>-286.694627214511</c:v>
                </c:pt>
                <c:pt idx="62">
                  <c:v>-301.44014901802802</c:v>
                </c:pt>
                <c:pt idx="63">
                  <c:v>-291.89801533641599</c:v>
                </c:pt>
                <c:pt idx="64">
                  <c:v>-269.55183493107103</c:v>
                </c:pt>
                <c:pt idx="65">
                  <c:v>-254.371156715409</c:v>
                </c:pt>
                <c:pt idx="66">
                  <c:v>-263.23617944671503</c:v>
                </c:pt>
                <c:pt idx="67">
                  <c:v>-286.37148668029602</c:v>
                </c:pt>
                <c:pt idx="68">
                  <c:v>-303.39645991789098</c:v>
                </c:pt>
                <c:pt idx="69">
                  <c:v>-296.71279001017001</c:v>
                </c:pt>
                <c:pt idx="70">
                  <c:v>-271.948633745216</c:v>
                </c:pt>
                <c:pt idx="71">
                  <c:v>-252.27753995229301</c:v>
                </c:pt>
                <c:pt idx="72">
                  <c:v>-256.98651746157401</c:v>
                </c:pt>
                <c:pt idx="73">
                  <c:v>-279.95182107697099</c:v>
                </c:pt>
                <c:pt idx="74">
                  <c:v>-299.47806365553799</c:v>
                </c:pt>
                <c:pt idx="75">
                  <c:v>-296.95236628176002</c:v>
                </c:pt>
                <c:pt idx="76">
                  <c:v>-275.89888397012601</c:v>
                </c:pt>
                <c:pt idx="77">
                  <c:v>-256.82152428570703</c:v>
                </c:pt>
                <c:pt idx="78">
                  <c:v>-258.13673707100401</c:v>
                </c:pt>
                <c:pt idx="79">
                  <c:v>-279.70351284700303</c:v>
                </c:pt>
                <c:pt idx="80">
                  <c:v>-300.31401097995501</c:v>
                </c:pt>
                <c:pt idx="81">
                  <c:v>-301.39643788718399</c:v>
                </c:pt>
                <c:pt idx="82">
                  <c:v>-279.34065268590899</c:v>
                </c:pt>
                <c:pt idx="83">
                  <c:v>-256.07716704026598</c:v>
                </c:pt>
                <c:pt idx="84">
                  <c:v>-252.96043740624799</c:v>
                </c:pt>
                <c:pt idx="85">
                  <c:v>-272.93145686288699</c:v>
                </c:pt>
                <c:pt idx="86">
                  <c:v>-295.43566867950199</c:v>
                </c:pt>
                <c:pt idx="87">
                  <c:v>-300.22265682351502</c:v>
                </c:pt>
                <c:pt idx="88">
                  <c:v>-282.52771776056801</c:v>
                </c:pt>
                <c:pt idx="89">
                  <c:v>-261.01409874963798</c:v>
                </c:pt>
                <c:pt idx="90">
                  <c:v>-255.154734833346</c:v>
                </c:pt>
                <c:pt idx="91">
                  <c:v>-272.72985116817398</c:v>
                </c:pt>
                <c:pt idx="92">
                  <c:v>-295.59078416932698</c:v>
                </c:pt>
                <c:pt idx="93">
                  <c:v>-303.58951178618702</c:v>
                </c:pt>
                <c:pt idx="94">
                  <c:v>-287.05482175349903</c:v>
                </c:pt>
                <c:pt idx="95">
                  <c:v>-261.62255362506397</c:v>
                </c:pt>
                <c:pt idx="96">
                  <c:v>-251.26421857587999</c:v>
                </c:pt>
                <c:pt idx="97">
                  <c:v>-265.713293850573</c:v>
                </c:pt>
                <c:pt idx="98">
                  <c:v>-289.79956562095299</c:v>
                </c:pt>
                <c:pt idx="99">
                  <c:v>-301.43168628913202</c:v>
                </c:pt>
                <c:pt idx="100">
                  <c:v>-289.14350778790799</c:v>
                </c:pt>
                <c:pt idx="101">
                  <c:v>-266.638594835785</c:v>
                </c:pt>
                <c:pt idx="102">
                  <c:v>-254.133387032455</c:v>
                </c:pt>
                <c:pt idx="103">
                  <c:v>-266.03497903191197</c:v>
                </c:pt>
                <c:pt idx="104">
                  <c:v>-289.44623436413502</c:v>
                </c:pt>
                <c:pt idx="105">
                  <c:v>-304.01616007660402</c:v>
                </c:pt>
                <c:pt idx="106">
                  <c:v>-293.94248109573101</c:v>
                </c:pt>
                <c:pt idx="107">
                  <c:v>-268.55946968123402</c:v>
                </c:pt>
                <c:pt idx="108">
                  <c:v>-251.30459778681299</c:v>
                </c:pt>
                <c:pt idx="109">
                  <c:v>-259.50441905880098</c:v>
                </c:pt>
                <c:pt idx="110">
                  <c:v>-283.17050778149098</c:v>
                </c:pt>
                <c:pt idx="111">
                  <c:v>-300.745298819781</c:v>
                </c:pt>
                <c:pt idx="112">
                  <c:v>-294.703742365859</c:v>
                </c:pt>
                <c:pt idx="113">
                  <c:v>-272.876884017169</c:v>
                </c:pt>
                <c:pt idx="114">
                  <c:v>-255.36160510422999</c:v>
                </c:pt>
                <c:pt idx="115">
                  <c:v>-260.38541735758099</c:v>
                </c:pt>
                <c:pt idx="116">
                  <c:v>-282.88532339230301</c:v>
                </c:pt>
                <c:pt idx="117">
                  <c:v>-302.01437410751203</c:v>
                </c:pt>
                <c:pt idx="118">
                  <c:v>-299.45569149981799</c:v>
                </c:pt>
                <c:pt idx="119">
                  <c:v>-275.81205618574199</c:v>
                </c:pt>
                <c:pt idx="120">
                  <c:v>-254.06053557586199</c:v>
                </c:pt>
                <c:pt idx="121">
                  <c:v>-254.43969154563899</c:v>
                </c:pt>
                <c:pt idx="122">
                  <c:v>-276.04436466714498</c:v>
                </c:pt>
                <c:pt idx="123">
                  <c:v>-297.21935210806402</c:v>
                </c:pt>
                <c:pt idx="124">
                  <c:v>-298.60570766272002</c:v>
                </c:pt>
                <c:pt idx="125">
                  <c:v>-278.96520530804003</c:v>
                </c:pt>
                <c:pt idx="126">
                  <c:v>-258.44922172025298</c:v>
                </c:pt>
                <c:pt idx="127">
                  <c:v>-255.841689536047</c:v>
                </c:pt>
                <c:pt idx="128">
                  <c:v>-275.64612908727298</c:v>
                </c:pt>
                <c:pt idx="129">
                  <c:v>-297.591337071608</c:v>
                </c:pt>
                <c:pt idx="130">
                  <c:v>-302.44875652578901</c:v>
                </c:pt>
                <c:pt idx="131">
                  <c:v>-282.95797918908198</c:v>
                </c:pt>
                <c:pt idx="132">
                  <c:v>-258.36495450168098</c:v>
                </c:pt>
                <c:pt idx="133">
                  <c:v>-251.40127813491199</c:v>
                </c:pt>
                <c:pt idx="134">
                  <c:v>-268.66585244865001</c:v>
                </c:pt>
                <c:pt idx="135">
                  <c:v>-292.242736812342</c:v>
                </c:pt>
                <c:pt idx="136">
                  <c:v>-300.60173761661099</c:v>
                </c:pt>
                <c:pt idx="137">
                  <c:v>-285.708830125085</c:v>
                </c:pt>
                <c:pt idx="138">
                  <c:v>-263.39046203860801</c:v>
                </c:pt>
                <c:pt idx="139">
                  <c:v>-254.02899917085</c:v>
                </c:pt>
                <c:pt idx="140">
                  <c:v>-268.64249804230599</c:v>
                </c:pt>
                <c:pt idx="141">
                  <c:v>-292.05227370794597</c:v>
                </c:pt>
                <c:pt idx="142">
                  <c:v>-270.61083224606301</c:v>
                </c:pt>
                <c:pt idx="143">
                  <c:v>-292.35591306958003</c:v>
                </c:pt>
                <c:pt idx="144">
                  <c:v>-265.97316611367</c:v>
                </c:pt>
                <c:pt idx="145">
                  <c:v>-250.88041911043999</c:v>
                </c:pt>
                <c:pt idx="146">
                  <c:v>-261.99825247908802</c:v>
                </c:pt>
                <c:pt idx="147">
                  <c:v>-285.98300173802897</c:v>
                </c:pt>
                <c:pt idx="148">
                  <c:v>-301.03460973401701</c:v>
                </c:pt>
                <c:pt idx="149">
                  <c:v>-291.82811056734801</c:v>
                </c:pt>
                <c:pt idx="150">
                  <c:v>-269.51377680748902</c:v>
                </c:pt>
                <c:pt idx="151">
                  <c:v>-254.05174748336799</c:v>
                </c:pt>
                <c:pt idx="152">
                  <c:v>-262.533212595615</c:v>
                </c:pt>
                <c:pt idx="153">
                  <c:v>-285.61733963632599</c:v>
                </c:pt>
                <c:pt idx="154">
                  <c:v>-302.895386648216</c:v>
                </c:pt>
                <c:pt idx="155">
                  <c:v>-296.63006569946998</c:v>
                </c:pt>
                <c:pt idx="156">
                  <c:v>-271.96290345016098</c:v>
                </c:pt>
                <c:pt idx="157">
                  <c:v>-252.04635200268399</c:v>
                </c:pt>
                <c:pt idx="158">
                  <c:v>-256.32118969359698</c:v>
                </c:pt>
                <c:pt idx="159">
                  <c:v>-279.18384371971302</c:v>
                </c:pt>
                <c:pt idx="160">
                  <c:v>-298.909576471381</c:v>
                </c:pt>
                <c:pt idx="161">
                  <c:v>-296.81169096548899</c:v>
                </c:pt>
                <c:pt idx="162">
                  <c:v>-275.87538399615698</c:v>
                </c:pt>
                <c:pt idx="163">
                  <c:v>-256.63451991190902</c:v>
                </c:pt>
                <c:pt idx="164">
                  <c:v>-257.52523199395398</c:v>
                </c:pt>
                <c:pt idx="165">
                  <c:v>-278.94476727150999</c:v>
                </c:pt>
                <c:pt idx="166">
                  <c:v>-299.7128189869</c:v>
                </c:pt>
                <c:pt idx="167">
                  <c:v>-301.20834378441901</c:v>
                </c:pt>
                <c:pt idx="168">
                  <c:v>-279.38435902266298</c:v>
                </c:pt>
                <c:pt idx="169">
                  <c:v>-255.96408690818299</c:v>
                </c:pt>
                <c:pt idx="170">
                  <c:v>-252.433491091219</c:v>
                </c:pt>
                <c:pt idx="171">
                  <c:v>-272.15772261963502</c:v>
                </c:pt>
                <c:pt idx="172">
                  <c:v>-294.792031242186</c:v>
                </c:pt>
                <c:pt idx="173">
                  <c:v>-299.96346591839898</c:v>
                </c:pt>
                <c:pt idx="174">
                  <c:v>-282.534930077767</c:v>
                </c:pt>
                <c:pt idx="175">
                  <c:v>-260.91969705859702</c:v>
                </c:pt>
                <c:pt idx="176">
                  <c:v>-254.692953917625</c:v>
                </c:pt>
                <c:pt idx="177">
                  <c:v>-271.96521454407298</c:v>
                </c:pt>
                <c:pt idx="178">
                  <c:v>-294.91696357947802</c:v>
                </c:pt>
                <c:pt idx="179">
                  <c:v>-303.28485079698697</c:v>
                </c:pt>
                <c:pt idx="180">
                  <c:v>-287.11108452371298</c:v>
                </c:pt>
                <c:pt idx="181">
                  <c:v>-261.61925028247998</c:v>
                </c:pt>
                <c:pt idx="182">
                  <c:v>-250.851042140739</c:v>
                </c:pt>
                <c:pt idx="183">
                  <c:v>-264.97427289267</c:v>
                </c:pt>
                <c:pt idx="184">
                  <c:v>-289.077906621284</c:v>
                </c:pt>
                <c:pt idx="185">
                  <c:v>-301.10511263909302</c:v>
                </c:pt>
                <c:pt idx="186">
                  <c:v>-289.122852290418</c:v>
                </c:pt>
                <c:pt idx="187">
                  <c:v>-266.62279072628201</c:v>
                </c:pt>
                <c:pt idx="188">
                  <c:v>-253.775264620641</c:v>
                </c:pt>
                <c:pt idx="189">
                  <c:v>-265.34040719543401</c:v>
                </c:pt>
                <c:pt idx="190">
                  <c:v>-288.73467855185902</c:v>
                </c:pt>
                <c:pt idx="191">
                  <c:v>-303.62280586741298</c:v>
                </c:pt>
                <c:pt idx="192">
                  <c:v>-293.93401006892299</c:v>
                </c:pt>
                <c:pt idx="193">
                  <c:v>-268.60642414228602</c:v>
                </c:pt>
                <c:pt idx="194">
                  <c:v>-251.03850907144999</c:v>
                </c:pt>
                <c:pt idx="195">
                  <c:v>-258.84804734366799</c:v>
                </c:pt>
                <c:pt idx="196">
                  <c:v>-282.44952574343</c:v>
                </c:pt>
                <c:pt idx="197">
                  <c:v>-300.28338923673198</c:v>
                </c:pt>
                <c:pt idx="198">
                  <c:v>-294.63812826933503</c:v>
                </c:pt>
                <c:pt idx="199">
                  <c:v>-272.88824445575301</c:v>
                </c:pt>
                <c:pt idx="200">
                  <c:v>-255.16881340283399</c:v>
                </c:pt>
                <c:pt idx="201">
                  <c:v>-259.76212682923301</c:v>
                </c:pt>
                <c:pt idx="202">
                  <c:v>-282.17633861365999</c:v>
                </c:pt>
                <c:pt idx="203">
                  <c:v>-301.49527888521197</c:v>
                </c:pt>
                <c:pt idx="204">
                  <c:v>-299.37912205650701</c:v>
                </c:pt>
                <c:pt idx="205">
                  <c:v>-275.88888559849801</c:v>
                </c:pt>
                <c:pt idx="206">
                  <c:v>-253.944976036664</c:v>
                </c:pt>
                <c:pt idx="207">
                  <c:v>-254.016098533633</c:v>
                </c:pt>
                <c:pt idx="208">
                  <c:v>-275.56846121541003</c:v>
                </c:pt>
                <c:pt idx="209">
                  <c:v>-296.98376270798701</c:v>
                </c:pt>
                <c:pt idx="210">
                  <c:v>-298.81945902330699</c:v>
                </c:pt>
                <c:pt idx="211">
                  <c:v>-279.39966722711301</c:v>
                </c:pt>
                <c:pt idx="212">
                  <c:v>-258.76679116670101</c:v>
                </c:pt>
                <c:pt idx="213">
                  <c:v>-255.77286787305499</c:v>
                </c:pt>
                <c:pt idx="214">
                  <c:v>-275.35248035819399</c:v>
                </c:pt>
                <c:pt idx="215">
                  <c:v>-297.42254504379201</c:v>
                </c:pt>
                <c:pt idx="216">
                  <c:v>-302.66183923850201</c:v>
                </c:pt>
                <c:pt idx="217">
                  <c:v>-283.491305038272</c:v>
                </c:pt>
                <c:pt idx="218">
                  <c:v>-258.78159320344503</c:v>
                </c:pt>
                <c:pt idx="219">
                  <c:v>-251.426002224554</c:v>
                </c:pt>
                <c:pt idx="220">
                  <c:v>-268.36023157031502</c:v>
                </c:pt>
                <c:pt idx="221">
                  <c:v>-292.030136185039</c:v>
                </c:pt>
                <c:pt idx="222">
                  <c:v>-300.76665495165503</c:v>
                </c:pt>
                <c:pt idx="223">
                  <c:v>-286.182394464011</c:v>
                </c:pt>
                <c:pt idx="224">
                  <c:v>-263.81429818323198</c:v>
                </c:pt>
                <c:pt idx="225">
                  <c:v>-254.079060149284</c:v>
                </c:pt>
                <c:pt idx="226">
                  <c:v>-268.37890771830303</c:v>
                </c:pt>
                <c:pt idx="227">
                  <c:v>-291.80396139154601</c:v>
                </c:pt>
                <c:pt idx="228">
                  <c:v>-303.75697987959501</c:v>
                </c:pt>
                <c:pt idx="229">
                  <c:v>-290.93542071837601</c:v>
                </c:pt>
                <c:pt idx="230">
                  <c:v>-265.30556744425701</c:v>
                </c:pt>
                <c:pt idx="231">
                  <c:v>-250.66450336781699</c:v>
                </c:pt>
                <c:pt idx="232">
                  <c:v>-261.638763241307</c:v>
                </c:pt>
                <c:pt idx="233">
                  <c:v>-285.65786516978301</c:v>
                </c:pt>
                <c:pt idx="234">
                  <c:v>-301.05705630476302</c:v>
                </c:pt>
                <c:pt idx="235">
                  <c:v>-292.21493800092799</c:v>
                </c:pt>
                <c:pt idx="236">
                  <c:v>-269.94913071167798</c:v>
                </c:pt>
                <c:pt idx="237">
                  <c:v>-254.220487577733</c:v>
                </c:pt>
                <c:pt idx="238">
                  <c:v>-262.317066033885</c:v>
                </c:pt>
                <c:pt idx="239">
                  <c:v>-285.34820640776098</c:v>
                </c:pt>
                <c:pt idx="240">
                  <c:v>-302.87266947855699</c:v>
                </c:pt>
                <c:pt idx="241">
                  <c:v>-297.15965941841398</c:v>
                </c:pt>
                <c:pt idx="242">
                  <c:v>-272.71877222528599</c:v>
                </c:pt>
                <c:pt idx="243">
                  <c:v>-252.64613089206301</c:v>
                </c:pt>
                <c:pt idx="244">
                  <c:v>-256.52941945672001</c:v>
                </c:pt>
                <c:pt idx="245">
                  <c:v>-279.31276862694</c:v>
                </c:pt>
                <c:pt idx="246">
                  <c:v>-299.25081435705101</c:v>
                </c:pt>
                <c:pt idx="247">
                  <c:v>-297.589243211542</c:v>
                </c:pt>
                <c:pt idx="248">
                  <c:v>-276.78605556702098</c:v>
                </c:pt>
                <c:pt idx="249">
                  <c:v>-257.39086932318799</c:v>
                </c:pt>
                <c:pt idx="250">
                  <c:v>-257.86481492519403</c:v>
                </c:pt>
                <c:pt idx="251">
                  <c:v>-279.13226030192698</c:v>
                </c:pt>
                <c:pt idx="252">
                  <c:v>-300.05747098860797</c:v>
                </c:pt>
                <c:pt idx="253">
                  <c:v>-301.96569962267898</c:v>
                </c:pt>
                <c:pt idx="254">
                  <c:v>-280.38564264665098</c:v>
                </c:pt>
                <c:pt idx="255">
                  <c:v>-256.81556483994399</c:v>
                </c:pt>
                <c:pt idx="256">
                  <c:v>-252.87609653623801</c:v>
                </c:pt>
                <c:pt idx="257">
                  <c:v>-272.34733940186499</c:v>
                </c:pt>
                <c:pt idx="258">
                  <c:v>-295.11037874279998</c:v>
                </c:pt>
                <c:pt idx="259">
                  <c:v>-300.66629325529902</c:v>
                </c:pt>
                <c:pt idx="260">
                  <c:v>-283.51491304620703</c:v>
                </c:pt>
                <c:pt idx="261">
                  <c:v>-261.80398229469898</c:v>
                </c:pt>
                <c:pt idx="262">
                  <c:v>-255.21498335403399</c:v>
                </c:pt>
                <c:pt idx="263">
                  <c:v>-272.17920904651299</c:v>
                </c:pt>
                <c:pt idx="264">
                  <c:v>-295.21981252183701</c:v>
                </c:pt>
                <c:pt idx="265">
                  <c:v>-303.96088332725299</c:v>
                </c:pt>
                <c:pt idx="266">
                  <c:v>-288.14901732703601</c:v>
                </c:pt>
                <c:pt idx="267">
                  <c:v>-262.61038026052</c:v>
                </c:pt>
                <c:pt idx="268">
                  <c:v>-251.43212507406199</c:v>
                </c:pt>
                <c:pt idx="269">
                  <c:v>-265.232808833001</c:v>
                </c:pt>
                <c:pt idx="270">
                  <c:v>-289.35065950530799</c:v>
                </c:pt>
                <c:pt idx="271">
                  <c:v>-301.76868084967901</c:v>
                </c:pt>
                <c:pt idx="272">
                  <c:v>-290.09891331467099</c:v>
                </c:pt>
                <c:pt idx="273">
                  <c:v>-267.61000820017301</c:v>
                </c:pt>
                <c:pt idx="274">
                  <c:v>-254.43010728804899</c:v>
                </c:pt>
                <c:pt idx="275">
                  <c:v>-265.65577659847901</c:v>
                </c:pt>
                <c:pt idx="276">
                  <c:v>-289.03138460396701</c:v>
                </c:pt>
                <c:pt idx="277">
                  <c:v>-304.23231323511402</c:v>
                </c:pt>
                <c:pt idx="278">
                  <c:v>-294.93460866611599</c:v>
                </c:pt>
                <c:pt idx="279">
                  <c:v>-269.669646921376</c:v>
                </c:pt>
                <c:pt idx="280">
                  <c:v>-251.79894171836901</c:v>
                </c:pt>
                <c:pt idx="281">
                  <c:v>-259.21526460321797</c:v>
                </c:pt>
                <c:pt idx="282">
                  <c:v>-282.74979930227801</c:v>
                </c:pt>
                <c:pt idx="283">
                  <c:v>-300.83720836876603</c:v>
                </c:pt>
                <c:pt idx="284">
                  <c:v>-295.595429655803</c:v>
                </c:pt>
                <c:pt idx="285">
                  <c:v>-273.92871216736802</c:v>
                </c:pt>
                <c:pt idx="286">
                  <c:v>-256.01500981227201</c:v>
                </c:pt>
                <c:pt idx="287">
                  <c:v>-260.17475256292698</c:v>
                </c:pt>
                <c:pt idx="288">
                  <c:v>-282.501526676254</c:v>
                </c:pt>
                <c:pt idx="289">
                  <c:v>-302.00842254432303</c:v>
                </c:pt>
                <c:pt idx="290">
                  <c:v>-300.33338819835501</c:v>
                </c:pt>
                <c:pt idx="291">
                  <c:v>-277.00794705462403</c:v>
                </c:pt>
                <c:pt idx="292">
                  <c:v>-254.878052184566</c:v>
                </c:pt>
                <c:pt idx="293">
                  <c:v>-254.520092028806</c:v>
                </c:pt>
                <c:pt idx="294">
                  <c:v>-275.893424516393</c:v>
                </c:pt>
                <c:pt idx="295">
                  <c:v>-290.534143251469</c:v>
                </c:pt>
                <c:pt idx="296">
                  <c:v>-276.24340418511298</c:v>
                </c:pt>
                <c:pt idx="297">
                  <c:v>-283.52033982238299</c:v>
                </c:pt>
                <c:pt idx="298">
                  <c:v>-260.48409769797098</c:v>
                </c:pt>
                <c:pt idx="299">
                  <c:v>-256.57904868610598</c:v>
                </c:pt>
                <c:pt idx="300">
                  <c:v>-275.79003765210803</c:v>
                </c:pt>
                <c:pt idx="301">
                  <c:v>-297.93740757037102</c:v>
                </c:pt>
                <c:pt idx="302">
                  <c:v>-303.53746350292499</c:v>
                </c:pt>
                <c:pt idx="303">
                  <c:v>-284.68868066402501</c:v>
                </c:pt>
                <c:pt idx="304">
                  <c:v>-259.863465645443</c:v>
                </c:pt>
                <c:pt idx="305">
                  <c:v>-252.11543831840399</c:v>
                </c:pt>
                <c:pt idx="306">
                  <c:v>-268.71629326460197</c:v>
                </c:pt>
                <c:pt idx="307">
                  <c:v>-292.47423852427698</c:v>
                </c:pt>
                <c:pt idx="308">
                  <c:v>-301.592446119729</c:v>
                </c:pt>
                <c:pt idx="309">
                  <c:v>-287.31896273138398</c:v>
                </c:pt>
                <c:pt idx="310">
                  <c:v>-264.91267343378001</c:v>
                </c:pt>
                <c:pt idx="311">
                  <c:v>-254.805707117324</c:v>
                </c:pt>
                <c:pt idx="312">
                  <c:v>-268.79496405216099</c:v>
                </c:pt>
                <c:pt idx="313">
                  <c:v>-292.234401646734</c:v>
                </c:pt>
                <c:pt idx="314">
                  <c:v>-304.564171668862</c:v>
                </c:pt>
                <c:pt idx="315">
                  <c:v>-292.09934030743398</c:v>
                </c:pt>
                <c:pt idx="316">
                  <c:v>-266.48988732044103</c:v>
                </c:pt>
                <c:pt idx="317">
                  <c:v>-251.47793457082</c:v>
                </c:pt>
                <c:pt idx="318">
                  <c:v>-262.10239013458897</c:v>
                </c:pt>
                <c:pt idx="319">
                  <c:v>-286.09218819993299</c:v>
                </c:pt>
                <c:pt idx="320">
                  <c:v>-301.80949035709199</c:v>
                </c:pt>
                <c:pt idx="321">
                  <c:v>-293.327788203414</c:v>
                </c:pt>
                <c:pt idx="322">
                  <c:v>-271.11112909350402</c:v>
                </c:pt>
                <c:pt idx="323">
                  <c:v>-255.123006458692</c:v>
                </c:pt>
                <c:pt idx="324">
                  <c:v>-262.830404613486</c:v>
                </c:pt>
                <c:pt idx="325">
                  <c:v>-285.80647726858399</c:v>
                </c:pt>
                <c:pt idx="326">
                  <c:v>-303.57210561827799</c:v>
                </c:pt>
                <c:pt idx="327">
                  <c:v>-298.15866641360299</c:v>
                </c:pt>
                <c:pt idx="328">
                  <c:v>-273.70297632937098</c:v>
                </c:pt>
                <c:pt idx="329">
                  <c:v>-253.32173111973799</c:v>
                </c:pt>
                <c:pt idx="330">
                  <c:v>-256.71468015286001</c:v>
                </c:pt>
                <c:pt idx="331">
                  <c:v>-279.36002528863202</c:v>
                </c:pt>
                <c:pt idx="332">
                  <c:v>-299.47365883100503</c:v>
                </c:pt>
                <c:pt idx="333">
                  <c:v>-298.22515117010499</c:v>
                </c:pt>
                <c:pt idx="334">
                  <c:v>-277.54928820237802</c:v>
                </c:pt>
                <c:pt idx="335">
                  <c:v>-257.99301619611998</c:v>
                </c:pt>
                <c:pt idx="336">
                  <c:v>-258.04540258930803</c:v>
                </c:pt>
                <c:pt idx="337">
                  <c:v>-279.145452208535</c:v>
                </c:pt>
                <c:pt idx="338">
                  <c:v>-300.21831004352902</c:v>
                </c:pt>
                <c:pt idx="339">
                  <c:v>-302.530667580574</c:v>
                </c:pt>
                <c:pt idx="340">
                  <c:v>-281.19916586626601</c:v>
                </c:pt>
                <c:pt idx="341">
                  <c:v>-257.47921659929398</c:v>
                </c:pt>
                <c:pt idx="342">
                  <c:v>-253.129080117439</c:v>
                </c:pt>
                <c:pt idx="343">
                  <c:v>-272.33447710427998</c:v>
                </c:pt>
                <c:pt idx="344">
                  <c:v>-295.21832809063801</c:v>
                </c:pt>
                <c:pt idx="345">
                  <c:v>-301.15232383895199</c:v>
                </c:pt>
                <c:pt idx="346">
                  <c:v>-284.282548254022</c:v>
                </c:pt>
                <c:pt idx="347">
                  <c:v>-262.47562048771198</c:v>
                </c:pt>
                <c:pt idx="348">
                  <c:v>-255.52026983424099</c:v>
                </c:pt>
                <c:pt idx="349">
                  <c:v>-272.17148798533799</c:v>
                </c:pt>
                <c:pt idx="350">
                  <c:v>-295.28911663228502</c:v>
                </c:pt>
                <c:pt idx="351">
                  <c:v>-304.40140726388103</c:v>
                </c:pt>
                <c:pt idx="352">
                  <c:v>-288.94631990493201</c:v>
                </c:pt>
                <c:pt idx="353">
                  <c:v>-263.367548460173</c:v>
                </c:pt>
                <c:pt idx="354">
                  <c:v>-251.77297107211101</c:v>
                </c:pt>
                <c:pt idx="355">
                  <c:v>-265.24835520319101</c:v>
                </c:pt>
                <c:pt idx="356">
                  <c:v>-289.37182996568799</c:v>
                </c:pt>
                <c:pt idx="357">
                  <c:v>-302.16917519768498</c:v>
                </c:pt>
                <c:pt idx="358">
                  <c:v>-290.81321423501402</c:v>
                </c:pt>
                <c:pt idx="359">
                  <c:v>-268.33580426148097</c:v>
                </c:pt>
                <c:pt idx="360">
                  <c:v>-254.82754683556101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'4'!$AY$5:$AY$365</c:f>
              <c:numCache>
                <c:formatCode>0</c:formatCode>
                <c:ptCount val="361"/>
                <c:pt idx="0">
                  <c:v>-5653.65585808375</c:v>
                </c:pt>
                <c:pt idx="1">
                  <c:v>-6609.7982584538004</c:v>
                </c:pt>
                <c:pt idx="2">
                  <c:v>-5562.68246762533</c:v>
                </c:pt>
                <c:pt idx="3">
                  <c:v>-4838.2554105927702</c:v>
                </c:pt>
                <c:pt idx="4">
                  <c:v>-4909.2044612360796</c:v>
                </c:pt>
                <c:pt idx="5">
                  <c:v>-5775.2101979722702</c:v>
                </c:pt>
                <c:pt idx="6">
                  <c:v>-6524.0277445389802</c:v>
                </c:pt>
                <c:pt idx="7">
                  <c:v>-6514.7452929746996</c:v>
                </c:pt>
                <c:pt idx="8">
                  <c:v>-5654.20241257625</c:v>
                </c:pt>
                <c:pt idx="9">
                  <c:v>-4779.9492422571802</c:v>
                </c:pt>
                <c:pt idx="10">
                  <c:v>-4719.6370165871604</c:v>
                </c:pt>
                <c:pt idx="11">
                  <c:v>-5530.0400975881503</c:v>
                </c:pt>
                <c:pt idx="12">
                  <c:v>-6389.4537760588601</c:v>
                </c:pt>
                <c:pt idx="13">
                  <c:v>-6529.2717835395097</c:v>
                </c:pt>
                <c:pt idx="14">
                  <c:v>-5800.9157982200104</c:v>
                </c:pt>
                <c:pt idx="15">
                  <c:v>-4977.3839027259601</c:v>
                </c:pt>
                <c:pt idx="16">
                  <c:v>-4775.2910353348198</c:v>
                </c:pt>
                <c:pt idx="17">
                  <c:v>-5491.3166967173602</c:v>
                </c:pt>
                <c:pt idx="18">
                  <c:v>-6355.1657828641901</c:v>
                </c:pt>
                <c:pt idx="19">
                  <c:v>-6629.9803302091696</c:v>
                </c:pt>
                <c:pt idx="20">
                  <c:v>-5956.3141002517204</c:v>
                </c:pt>
                <c:pt idx="21">
                  <c:v>-4982.8444738319804</c:v>
                </c:pt>
                <c:pt idx="22">
                  <c:v>-4614.9308796280502</c:v>
                </c:pt>
                <c:pt idx="23">
                  <c:v>-5249.8395651497503</c:v>
                </c:pt>
                <c:pt idx="24">
                  <c:v>-6189.7952200379896</c:v>
                </c:pt>
                <c:pt idx="25">
                  <c:v>-6605.2065304091302</c:v>
                </c:pt>
                <c:pt idx="26">
                  <c:v>-6063.3075011172004</c:v>
                </c:pt>
                <c:pt idx="27">
                  <c:v>-5174.5080874643099</c:v>
                </c:pt>
                <c:pt idx="28">
                  <c:v>-4732.0094875520499</c:v>
                </c:pt>
                <c:pt idx="29">
                  <c:v>-5226.1265071938597</c:v>
                </c:pt>
                <c:pt idx="30">
                  <c:v>-6149.8917789381203</c:v>
                </c:pt>
                <c:pt idx="31">
                  <c:v>-6650.9751855365903</c:v>
                </c:pt>
                <c:pt idx="32">
                  <c:v>-6232.30614831401</c:v>
                </c:pt>
                <c:pt idx="33">
                  <c:v>-5225.1318878710499</c:v>
                </c:pt>
                <c:pt idx="34">
                  <c:v>-4622.7110385777296</c:v>
                </c:pt>
                <c:pt idx="35">
                  <c:v>-4990.45860105066</c:v>
                </c:pt>
                <c:pt idx="36">
                  <c:v>-5956.99830504277</c:v>
                </c:pt>
                <c:pt idx="37">
                  <c:v>-6575.8016811666903</c:v>
                </c:pt>
                <c:pt idx="38">
                  <c:v>-6304.2281198099299</c:v>
                </c:pt>
                <c:pt idx="39">
                  <c:v>-5404.7483574369298</c:v>
                </c:pt>
                <c:pt idx="40">
                  <c:v>-4786.1262101032098</c:v>
                </c:pt>
                <c:pt idx="41">
                  <c:v>-4993.7456588720397</c:v>
                </c:pt>
                <c:pt idx="42">
                  <c:v>-5909.7930847616399</c:v>
                </c:pt>
                <c:pt idx="43">
                  <c:v>-6584.9719251102697</c:v>
                </c:pt>
                <c:pt idx="44">
                  <c:v>-6449.6464171390598</c:v>
                </c:pt>
                <c:pt idx="45">
                  <c:v>-5510.1026626189396</c:v>
                </c:pt>
                <c:pt idx="46">
                  <c:v>-4716.5661189059501</c:v>
                </c:pt>
                <c:pt idx="47">
                  <c:v>-4795.0311753777596</c:v>
                </c:pt>
                <c:pt idx="48">
                  <c:v>-5679.7832720672104</c:v>
                </c:pt>
                <c:pt idx="49">
                  <c:v>-6471.8491690116798</c:v>
                </c:pt>
                <c:pt idx="50">
                  <c:v>-6474.7065934848897</c:v>
                </c:pt>
                <c:pt idx="51">
                  <c:v>-5677.5121588048896</c:v>
                </c:pt>
                <c:pt idx="52">
                  <c:v>-4904.8590086295899</c:v>
                </c:pt>
                <c:pt idx="53">
                  <c:v>-4839.0245239209999</c:v>
                </c:pt>
                <c:pt idx="54">
                  <c:v>-5629.06727216528</c:v>
                </c:pt>
                <c:pt idx="55">
                  <c:v>-6449.8511104337604</c:v>
                </c:pt>
                <c:pt idx="56">
                  <c:v>-6590.1451053816199</c:v>
                </c:pt>
                <c:pt idx="57">
                  <c:v>-5825.6463891748399</c:v>
                </c:pt>
                <c:pt idx="58">
                  <c:v>-4888.8364018367802</c:v>
                </c:pt>
                <c:pt idx="59">
                  <c:v>-4659.7692427163001</c:v>
                </c:pt>
                <c:pt idx="60">
                  <c:v>-5387.32050216678</c:v>
                </c:pt>
                <c:pt idx="61">
                  <c:v>-6295.9857988062904</c:v>
                </c:pt>
                <c:pt idx="62">
                  <c:v>-6590.9622492510298</c:v>
                </c:pt>
                <c:pt idx="63">
                  <c:v>-5948.7748285779599</c:v>
                </c:pt>
                <c:pt idx="64">
                  <c:v>-5085.3150635438296</c:v>
                </c:pt>
                <c:pt idx="65">
                  <c:v>-4746.1552278710196</c:v>
                </c:pt>
                <c:pt idx="66">
                  <c:v>-5357.6799499045101</c:v>
                </c:pt>
                <c:pt idx="67">
                  <c:v>-6258.1680008800604</c:v>
                </c:pt>
                <c:pt idx="68">
                  <c:v>-6662.3269704074601</c:v>
                </c:pt>
                <c:pt idx="69">
                  <c:v>-6112.5523992910603</c:v>
                </c:pt>
                <c:pt idx="70">
                  <c:v>-5113.80872286058</c:v>
                </c:pt>
                <c:pt idx="71">
                  <c:v>-4612.62945523092</c:v>
                </c:pt>
                <c:pt idx="72">
                  <c:v>-5116.9748623456098</c:v>
                </c:pt>
                <c:pt idx="73">
                  <c:v>-6078.70239164336</c:v>
                </c:pt>
                <c:pt idx="74">
                  <c:v>-6607.7517615690804</c:v>
                </c:pt>
                <c:pt idx="75">
                  <c:v>-6203.8924459058198</c:v>
                </c:pt>
                <c:pt idx="76">
                  <c:v>-5298.2432271460302</c:v>
                </c:pt>
                <c:pt idx="77">
                  <c:v>-4759.1824911118902</c:v>
                </c:pt>
                <c:pt idx="78">
                  <c:v>-5100.8731985494496</c:v>
                </c:pt>
                <c:pt idx="79">
                  <c:v>-6035.6232657676401</c:v>
                </c:pt>
                <c:pt idx="80">
                  <c:v>-6631.3273647754204</c:v>
                </c:pt>
                <c:pt idx="81">
                  <c:v>-6364.8764454437196</c:v>
                </c:pt>
                <c:pt idx="82">
                  <c:v>-5375.9934500073496</c:v>
                </c:pt>
                <c:pt idx="83">
                  <c:v>-4669.3887060524003</c:v>
                </c:pt>
                <c:pt idx="84">
                  <c:v>-4883.6905238284198</c:v>
                </c:pt>
                <c:pt idx="85">
                  <c:v>-5823.0914485711301</c:v>
                </c:pt>
                <c:pt idx="86">
                  <c:v>-6536.0107978131</c:v>
                </c:pt>
                <c:pt idx="87">
                  <c:v>-6409.9472112175099</c:v>
                </c:pt>
                <c:pt idx="88">
                  <c:v>-5549.6982289534999</c:v>
                </c:pt>
                <c:pt idx="89">
                  <c:v>-4846.9176036845201</c:v>
                </c:pt>
                <c:pt idx="90">
                  <c:v>-4909.7982367621498</c:v>
                </c:pt>
                <c:pt idx="91">
                  <c:v>-5770.5013041029497</c:v>
                </c:pt>
                <c:pt idx="92">
                  <c:v>-6528.7162163903704</c:v>
                </c:pt>
                <c:pt idx="93">
                  <c:v>-6534.91671854981</c:v>
                </c:pt>
                <c:pt idx="94">
                  <c:v>-5684.9124941322898</c:v>
                </c:pt>
                <c:pt idx="95">
                  <c:v>-4802.5155383769898</c:v>
                </c:pt>
                <c:pt idx="96">
                  <c:v>-4725.1372962844698</c:v>
                </c:pt>
                <c:pt idx="97">
                  <c:v>-5526.9404155040902</c:v>
                </c:pt>
                <c:pt idx="98">
                  <c:v>-6392.5484153060297</c:v>
                </c:pt>
                <c:pt idx="99">
                  <c:v>-6549.3621907735896</c:v>
                </c:pt>
                <c:pt idx="100">
                  <c:v>-5829.0208321035898</c:v>
                </c:pt>
                <c:pt idx="101">
                  <c:v>-5000.6232254355</c:v>
                </c:pt>
                <c:pt idx="102">
                  <c:v>-4782.9653145034099</c:v>
                </c:pt>
                <c:pt idx="103">
                  <c:v>-5489.2480552249199</c:v>
                </c:pt>
                <c:pt idx="104">
                  <c:v>-6357.4010656665396</c:v>
                </c:pt>
                <c:pt idx="105">
                  <c:v>-6646.78638684823</c:v>
                </c:pt>
                <c:pt idx="106">
                  <c:v>-5984.9361173974503</c:v>
                </c:pt>
                <c:pt idx="107">
                  <c:v>-5007.9155655720297</c:v>
                </c:pt>
                <c:pt idx="108">
                  <c:v>-4624.7652754483097</c:v>
                </c:pt>
                <c:pt idx="109">
                  <c:v>-5247.1442211251197</c:v>
                </c:pt>
                <c:pt idx="110">
                  <c:v>-6189.9077032929399</c:v>
                </c:pt>
                <c:pt idx="111">
                  <c:v>-6618.1578527808397</c:v>
                </c:pt>
                <c:pt idx="112">
                  <c:v>-6089.3360392637896</c:v>
                </c:pt>
                <c:pt idx="113">
                  <c:v>-5198.0089515513</c:v>
                </c:pt>
                <c:pt idx="114">
                  <c:v>-4744.3594561684604</c:v>
                </c:pt>
                <c:pt idx="115">
                  <c:v>-5222.98579996849</c:v>
                </c:pt>
                <c:pt idx="116">
                  <c:v>-6148.7039049417699</c:v>
                </c:pt>
                <c:pt idx="117">
                  <c:v>-6659.9633431355596</c:v>
                </c:pt>
                <c:pt idx="118">
                  <c:v>-6257.4506093002201</c:v>
                </c:pt>
                <c:pt idx="119">
                  <c:v>-5250.2120623065603</c:v>
                </c:pt>
                <c:pt idx="120">
                  <c:v>-4636.3173191919304</c:v>
                </c:pt>
                <c:pt idx="121">
                  <c:v>-4953.6192190537804</c:v>
                </c:pt>
                <c:pt idx="122">
                  <c:v>-5890.5529118527202</c:v>
                </c:pt>
                <c:pt idx="123">
                  <c:v>-6502.3259019349998</c:v>
                </c:pt>
                <c:pt idx="124">
                  <c:v>-6236.4323135670502</c:v>
                </c:pt>
                <c:pt idx="125">
                  <c:v>-5333.8778072621699</c:v>
                </c:pt>
                <c:pt idx="126">
                  <c:v>-4702.8024613872103</c:v>
                </c:pt>
                <c:pt idx="127">
                  <c:v>-4892.8084148948301</c:v>
                </c:pt>
                <c:pt idx="128">
                  <c:v>-5803.3249857790597</c:v>
                </c:pt>
                <c:pt idx="129">
                  <c:v>-6486.5384587563303</c:v>
                </c:pt>
                <c:pt idx="130">
                  <c:v>-6365.5816316626697</c:v>
                </c:pt>
                <c:pt idx="131">
                  <c:v>-5433.3174334274399</c:v>
                </c:pt>
                <c:pt idx="132">
                  <c:v>-4629.4868798229099</c:v>
                </c:pt>
                <c:pt idx="133">
                  <c:v>-4691.6831909105204</c:v>
                </c:pt>
                <c:pt idx="134">
                  <c:v>-5567.7961298522596</c:v>
                </c:pt>
                <c:pt idx="135">
                  <c:v>-6368.5728081054203</c:v>
                </c:pt>
                <c:pt idx="136">
                  <c:v>-6386.6645449382604</c:v>
                </c:pt>
                <c:pt idx="137">
                  <c:v>-5597.4123156665701</c:v>
                </c:pt>
                <c:pt idx="138">
                  <c:v>-4817.3614189731197</c:v>
                </c:pt>
                <c:pt idx="139">
                  <c:v>-4735.6276973432996</c:v>
                </c:pt>
                <c:pt idx="140">
                  <c:v>-5517.0231721973796</c:v>
                </c:pt>
                <c:pt idx="141">
                  <c:v>-6343.3865400333198</c:v>
                </c:pt>
                <c:pt idx="142">
                  <c:v>-5198.1809295579797</c:v>
                </c:pt>
                <c:pt idx="143">
                  <c:v>-6212.1582730079599</c:v>
                </c:pt>
                <c:pt idx="144">
                  <c:v>-4955.6142523855096</c:v>
                </c:pt>
                <c:pt idx="145">
                  <c:v>-4604.4655336385704</c:v>
                </c:pt>
                <c:pt idx="146">
                  <c:v>-5295.51273046395</c:v>
                </c:pt>
                <c:pt idx="147">
                  <c:v>-6198.4401661503998</c:v>
                </c:pt>
                <c:pt idx="148">
                  <c:v>-6503.7063975388701</c:v>
                </c:pt>
                <c:pt idx="149">
                  <c:v>-5869.5121308217804</c:v>
                </c:pt>
                <c:pt idx="150">
                  <c:v>-5000.9621904064497</c:v>
                </c:pt>
                <c:pt idx="151">
                  <c:v>-4647.6645848912103</c:v>
                </c:pt>
                <c:pt idx="152">
                  <c:v>-5245.84076982233</c:v>
                </c:pt>
                <c:pt idx="153">
                  <c:v>-6149.0222679537701</c:v>
                </c:pt>
                <c:pt idx="154">
                  <c:v>-6565.11710227401</c:v>
                </c:pt>
                <c:pt idx="155">
                  <c:v>-6029.4693759148804</c:v>
                </c:pt>
                <c:pt idx="156">
                  <c:v>-5028.7829411797702</c:v>
                </c:pt>
                <c:pt idx="157">
                  <c:v>-4514.7140382193002</c:v>
                </c:pt>
                <c:pt idx="158">
                  <c:v>-5003.47583216781</c:v>
                </c:pt>
                <c:pt idx="159">
                  <c:v>-5966.5224566567304</c:v>
                </c:pt>
                <c:pt idx="160">
                  <c:v>-6506.2992943174104</c:v>
                </c:pt>
                <c:pt idx="161">
                  <c:v>-6117.9509260283403</c:v>
                </c:pt>
                <c:pt idx="162">
                  <c:v>-5211.4530439464597</c:v>
                </c:pt>
                <c:pt idx="163">
                  <c:v>-4662.6710919679999</c:v>
                </c:pt>
                <c:pt idx="164">
                  <c:v>-4988.2163003067999</c:v>
                </c:pt>
                <c:pt idx="165">
                  <c:v>-5922.1308040164204</c:v>
                </c:pt>
                <c:pt idx="166">
                  <c:v>-6527.2952698447798</c:v>
                </c:pt>
                <c:pt idx="167">
                  <c:v>-6276.3898292866397</c:v>
                </c:pt>
                <c:pt idx="168">
                  <c:v>-5291.5699450843103</c:v>
                </c:pt>
                <c:pt idx="169">
                  <c:v>-4574.3072963758596</c:v>
                </c:pt>
                <c:pt idx="170">
                  <c:v>-4772.4360989002098</c:v>
                </c:pt>
                <c:pt idx="171">
                  <c:v>-5706.7766169692304</c:v>
                </c:pt>
                <c:pt idx="172">
                  <c:v>-6429.1370183394401</c:v>
                </c:pt>
                <c:pt idx="173">
                  <c:v>-6318.1505578406804</c:v>
                </c:pt>
                <c:pt idx="174">
                  <c:v>-5463.9203730013596</c:v>
                </c:pt>
                <c:pt idx="175">
                  <c:v>-4752.4783204184796</c:v>
                </c:pt>
                <c:pt idx="176">
                  <c:v>-4800.3428164049901</c:v>
                </c:pt>
                <c:pt idx="177">
                  <c:v>-5653.0123277625398</c:v>
                </c:pt>
                <c:pt idx="178">
                  <c:v>-6419.52038857968</c:v>
                </c:pt>
                <c:pt idx="179">
                  <c:v>-6440.7668778518</c:v>
                </c:pt>
                <c:pt idx="180">
                  <c:v>-5600.8854009659199</c:v>
                </c:pt>
                <c:pt idx="181">
                  <c:v>-4710.5108060243601</c:v>
                </c:pt>
                <c:pt idx="182">
                  <c:v>-4615.6445973314503</c:v>
                </c:pt>
                <c:pt idx="183">
                  <c:v>-5408.7374932902603</c:v>
                </c:pt>
                <c:pt idx="184">
                  <c:v>-6280.0725353000498</c:v>
                </c:pt>
                <c:pt idx="185">
                  <c:v>-6453.9490958240704</c:v>
                </c:pt>
                <c:pt idx="186">
                  <c:v>-5741.6088640266898</c:v>
                </c:pt>
                <c:pt idx="187">
                  <c:v>-4908.4992720588298</c:v>
                </c:pt>
                <c:pt idx="188">
                  <c:v>-4675.5277411253401</c:v>
                </c:pt>
                <c:pt idx="189">
                  <c:v>-5371.7637210545799</c:v>
                </c:pt>
                <c:pt idx="190">
                  <c:v>-6244.1182364285996</c:v>
                </c:pt>
                <c:pt idx="191">
                  <c:v>-6547.8626270172799</c:v>
                </c:pt>
                <c:pt idx="192">
                  <c:v>-5898.1387636879299</c:v>
                </c:pt>
                <c:pt idx="193">
                  <c:v>-4917.80717046463</c:v>
                </c:pt>
                <c:pt idx="194">
                  <c:v>-4519.7434201957403</c:v>
                </c:pt>
                <c:pt idx="195">
                  <c:v>-5129.3552932810198</c:v>
                </c:pt>
                <c:pt idx="196">
                  <c:v>-6074.8633803196899</c:v>
                </c:pt>
                <c:pt idx="197">
                  <c:v>-6515.8209507307802</c:v>
                </c:pt>
                <c:pt idx="198">
                  <c:v>-6000.5100224316202</c:v>
                </c:pt>
                <c:pt idx="199">
                  <c:v>-5106.9226776452897</c:v>
                </c:pt>
                <c:pt idx="200">
                  <c:v>-4642.5100633439297</c:v>
                </c:pt>
                <c:pt idx="201">
                  <c:v>-5105.4715839092496</c:v>
                </c:pt>
                <c:pt idx="202">
                  <c:v>-6033.1592589579996</c:v>
                </c:pt>
                <c:pt idx="203">
                  <c:v>-6554.63140845814</c:v>
                </c:pt>
                <c:pt idx="204">
                  <c:v>-6168.3445940865404</c:v>
                </c:pt>
                <c:pt idx="205">
                  <c:v>-5161.6126052118798</c:v>
                </c:pt>
                <c:pt idx="206">
                  <c:v>-4536.4660859512896</c:v>
                </c:pt>
                <c:pt idx="207">
                  <c:v>-4871.5918362868997</c:v>
                </c:pt>
                <c:pt idx="208">
                  <c:v>-5835.2218292256903</c:v>
                </c:pt>
                <c:pt idx="209">
                  <c:v>-6474.1611774088597</c:v>
                </c:pt>
                <c:pt idx="210">
                  <c:v>-6233.2233970118696</c:v>
                </c:pt>
                <c:pt idx="211">
                  <c:v>-5338.9684431899004</c:v>
                </c:pt>
                <c:pt idx="212">
                  <c:v>-4702.0162340345596</c:v>
                </c:pt>
                <c:pt idx="213">
                  <c:v>-4878.5235771635798</c:v>
                </c:pt>
                <c:pt idx="214">
                  <c:v>-5785.7483988881104</c:v>
                </c:pt>
                <c:pt idx="215">
                  <c:v>-6478.7247227877397</c:v>
                </c:pt>
                <c:pt idx="216">
                  <c:v>-6373.3353317072297</c:v>
                </c:pt>
                <c:pt idx="217">
                  <c:v>-5449.7046770188599</c:v>
                </c:pt>
                <c:pt idx="218">
                  <c:v>-4636.3575744832597</c:v>
                </c:pt>
                <c:pt idx="219">
                  <c:v>-4682.8446272151796</c:v>
                </c:pt>
                <c:pt idx="220">
                  <c:v>-5550.3547562926096</c:v>
                </c:pt>
                <c:pt idx="221">
                  <c:v>-6360.1335488141103</c:v>
                </c:pt>
                <c:pt idx="222">
                  <c:v>-6393.9042178382597</c:v>
                </c:pt>
                <c:pt idx="223">
                  <c:v>-5612.8368251401098</c:v>
                </c:pt>
                <c:pt idx="224">
                  <c:v>-4825.9662941123397</c:v>
                </c:pt>
                <c:pt idx="225">
                  <c:v>-4728.4008646429902</c:v>
                </c:pt>
                <c:pt idx="226">
                  <c:v>-5501.3180965576603</c:v>
                </c:pt>
                <c:pt idx="227">
                  <c:v>-6333.1837168994098</c:v>
                </c:pt>
                <c:pt idx="228">
                  <c:v>-6506.4432789771399</c:v>
                </c:pt>
                <c:pt idx="229">
                  <c:v>-5761.5590756315096</c:v>
                </c:pt>
                <c:pt idx="230">
                  <c:v>-4814.7474566491401</c:v>
                </c:pt>
                <c:pt idx="231">
                  <c:v>-4551.17288474823</c:v>
                </c:pt>
                <c:pt idx="232">
                  <c:v>-5258.8075903510498</c:v>
                </c:pt>
                <c:pt idx="233">
                  <c:v>-6175.66210248892</c:v>
                </c:pt>
                <c:pt idx="234">
                  <c:v>-6500.3909402940999</c:v>
                </c:pt>
                <c:pt idx="235">
                  <c:v>-5879.6277177043203</c:v>
                </c:pt>
                <c:pt idx="236">
                  <c:v>-5009.1560176397197</c:v>
                </c:pt>
                <c:pt idx="237">
                  <c:v>-4643.87334223167</c:v>
                </c:pt>
                <c:pt idx="238">
                  <c:v>-5229.6371627885801</c:v>
                </c:pt>
                <c:pt idx="239">
                  <c:v>-6136.2440742525796</c:v>
                </c:pt>
                <c:pt idx="240">
                  <c:v>-6564.6398982729997</c:v>
                </c:pt>
                <c:pt idx="241">
                  <c:v>-6077.8781284103798</c:v>
                </c:pt>
                <c:pt idx="242">
                  <c:v>-5103.99110526206</c:v>
                </c:pt>
                <c:pt idx="243">
                  <c:v>-4594.5059517750096</c:v>
                </c:pt>
                <c:pt idx="244">
                  <c:v>-5077.0286526277896</c:v>
                </c:pt>
                <c:pt idx="245">
                  <c:v>-6046.7133790190801</c:v>
                </c:pt>
                <c:pt idx="246">
                  <c:v>-6600.3405371146</c:v>
                </c:pt>
                <c:pt idx="247">
                  <c:v>-6229.4734113608502</c:v>
                </c:pt>
                <c:pt idx="248">
                  <c:v>-5323.8135461677202</c:v>
                </c:pt>
                <c:pt idx="249">
                  <c:v>-4766.2677049240101</c:v>
                </c:pt>
                <c:pt idx="250">
                  <c:v>-5076.3805451041399</c:v>
                </c:pt>
                <c:pt idx="251">
                  <c:v>-6009.5538266644398</c:v>
                </c:pt>
                <c:pt idx="252">
                  <c:v>-6624.50670742697</c:v>
                </c:pt>
                <c:pt idx="253">
                  <c:v>-6389.4054098729302</c:v>
                </c:pt>
                <c:pt idx="254">
                  <c:v>-5409.3577564869001</c:v>
                </c:pt>
                <c:pt idx="255">
                  <c:v>-4681.7650687675596</c:v>
                </c:pt>
                <c:pt idx="256">
                  <c:v>-4863.9627597608096</c:v>
                </c:pt>
                <c:pt idx="257">
                  <c:v>-5793.0523901915903</c:v>
                </c:pt>
                <c:pt idx="258">
                  <c:v>-6524.9820294560604</c:v>
                </c:pt>
                <c:pt idx="259">
                  <c:v>-6429.2344612850802</c:v>
                </c:pt>
                <c:pt idx="260">
                  <c:v>-5581.5828401778099</c:v>
                </c:pt>
                <c:pt idx="261">
                  <c:v>-4861.7109442136898</c:v>
                </c:pt>
                <c:pt idx="262">
                  <c:v>-4894.7705123454198</c:v>
                </c:pt>
                <c:pt idx="263">
                  <c:v>-5739.2196148606299</c:v>
                </c:pt>
                <c:pt idx="264">
                  <c:v>-6514.08323692882</c:v>
                </c:pt>
                <c:pt idx="265">
                  <c:v>-6550.6731561582201</c:v>
                </c:pt>
                <c:pt idx="266">
                  <c:v>-5721.0211135550899</c:v>
                </c:pt>
                <c:pt idx="267">
                  <c:v>-4823.2530430935503</c:v>
                </c:pt>
                <c:pt idx="268">
                  <c:v>-4710.8357201822801</c:v>
                </c:pt>
                <c:pt idx="269">
                  <c:v>-5495.3928186754802</c:v>
                </c:pt>
                <c:pt idx="270">
                  <c:v>-6372.3579774598602</c:v>
                </c:pt>
                <c:pt idx="271">
                  <c:v>-6563.2245250689502</c:v>
                </c:pt>
                <c:pt idx="272">
                  <c:v>-5859.2721103636504</c:v>
                </c:pt>
                <c:pt idx="273">
                  <c:v>-5021.7085109884802</c:v>
                </c:pt>
                <c:pt idx="274">
                  <c:v>-4773.7908598765998</c:v>
                </c:pt>
                <c:pt idx="275">
                  <c:v>-5459.7795001732502</c:v>
                </c:pt>
                <c:pt idx="276">
                  <c:v>-6336.3205550714301</c:v>
                </c:pt>
                <c:pt idx="277">
                  <c:v>-6654.2849383265002</c:v>
                </c:pt>
                <c:pt idx="278">
                  <c:v>-6017.0578212626197</c:v>
                </c:pt>
                <c:pt idx="279">
                  <c:v>-5033.7034917548199</c:v>
                </c:pt>
                <c:pt idx="280">
                  <c:v>-4621.0859828356597</c:v>
                </c:pt>
                <c:pt idx="281">
                  <c:v>-5217.7163707417603</c:v>
                </c:pt>
                <c:pt idx="282">
                  <c:v>-6165.9143965472504</c:v>
                </c:pt>
                <c:pt idx="283">
                  <c:v>-6619.4315658778196</c:v>
                </c:pt>
                <c:pt idx="284">
                  <c:v>-6118.0338491923503</c:v>
                </c:pt>
                <c:pt idx="285">
                  <c:v>-5222.4144557135196</c:v>
                </c:pt>
                <c:pt idx="286">
                  <c:v>-4747.5822223461801</c:v>
                </c:pt>
                <c:pt idx="287">
                  <c:v>-5194.6556421320802</c:v>
                </c:pt>
                <c:pt idx="288">
                  <c:v>-6124.2756088728001</c:v>
                </c:pt>
                <c:pt idx="289">
                  <c:v>-6655.9393020735897</c:v>
                </c:pt>
                <c:pt idx="290">
                  <c:v>-6285.8882652285502</c:v>
                </c:pt>
                <c:pt idx="291">
                  <c:v>-5280.1735776496198</c:v>
                </c:pt>
                <c:pt idx="292">
                  <c:v>-4643.9368366482204</c:v>
                </c:pt>
                <c:pt idx="293">
                  <c:v>-4962.9283004044901</c:v>
                </c:pt>
                <c:pt idx="294">
                  <c:v>-5924.6544950132402</c:v>
                </c:pt>
                <c:pt idx="295">
                  <c:v>-6300.19730881131</c:v>
                </c:pt>
                <c:pt idx="296">
                  <c:v>-5505.0831467427497</c:v>
                </c:pt>
                <c:pt idx="297">
                  <c:v>-5882.1732095981797</c:v>
                </c:pt>
                <c:pt idx="298">
                  <c:v>-4908.4311730535001</c:v>
                </c:pt>
                <c:pt idx="299">
                  <c:v>-5006.3821755123199</c:v>
                </c:pt>
                <c:pt idx="300">
                  <c:v>-5890.8100267633399</c:v>
                </c:pt>
                <c:pt idx="301">
                  <c:v>-6585.5762086987597</c:v>
                </c:pt>
                <c:pt idx="302">
                  <c:v>-6491.6820657386597</c:v>
                </c:pt>
                <c:pt idx="303">
                  <c:v>-5574.8607197849897</c:v>
                </c:pt>
                <c:pt idx="304">
                  <c:v>-4750.7326170740698</c:v>
                </c:pt>
                <c:pt idx="305">
                  <c:v>-4780.6051180825498</c:v>
                </c:pt>
                <c:pt idx="306">
                  <c:v>-5638.8097372328102</c:v>
                </c:pt>
                <c:pt idx="307">
                  <c:v>-6457.0303946206104</c:v>
                </c:pt>
                <c:pt idx="308">
                  <c:v>-6506.4346025942996</c:v>
                </c:pt>
                <c:pt idx="309">
                  <c:v>-5733.4079416081804</c:v>
                </c:pt>
                <c:pt idx="310">
                  <c:v>-4939.9926844624697</c:v>
                </c:pt>
                <c:pt idx="311">
                  <c:v>-4826.4202064086403</c:v>
                </c:pt>
                <c:pt idx="312">
                  <c:v>-5590.8278565712199</c:v>
                </c:pt>
                <c:pt idx="313">
                  <c:v>-6428.0370723243004</c:v>
                </c:pt>
                <c:pt idx="314">
                  <c:v>-6617.6123021032299</c:v>
                </c:pt>
                <c:pt idx="315">
                  <c:v>-5882.9652692544296</c:v>
                </c:pt>
                <c:pt idx="316">
                  <c:v>-4931.5565132295696</c:v>
                </c:pt>
                <c:pt idx="317">
                  <c:v>-4651.2348028263395</c:v>
                </c:pt>
                <c:pt idx="318">
                  <c:v>-5348.5593886230599</c:v>
                </c:pt>
                <c:pt idx="319">
                  <c:v>-6269.4004857401596</c:v>
                </c:pt>
                <c:pt idx="320">
                  <c:v>-6608.7615213486197</c:v>
                </c:pt>
                <c:pt idx="321">
                  <c:v>-5999.2948669494499</c:v>
                </c:pt>
                <c:pt idx="322">
                  <c:v>-5125.6432895130802</c:v>
                </c:pt>
                <c:pt idx="323">
                  <c:v>-4747.8007138942703</c:v>
                </c:pt>
                <c:pt idx="324">
                  <c:v>-5320.33775500088</c:v>
                </c:pt>
                <c:pt idx="325">
                  <c:v>-6229.9390834394899</c:v>
                </c:pt>
                <c:pt idx="326">
                  <c:v>-6670.2047276952198</c:v>
                </c:pt>
                <c:pt idx="327">
                  <c:v>-6164.4067430144996</c:v>
                </c:pt>
                <c:pt idx="328">
                  <c:v>-5161.0335264768801</c:v>
                </c:pt>
                <c:pt idx="329">
                  <c:v>-4622.4983769436003</c:v>
                </c:pt>
                <c:pt idx="330">
                  <c:v>-5079.6176360825402</c:v>
                </c:pt>
                <c:pt idx="331">
                  <c:v>-6045.2625670952002</c:v>
                </c:pt>
                <c:pt idx="332">
                  <c:v>-6606.5653889447804</c:v>
                </c:pt>
                <c:pt idx="333">
                  <c:v>-6249.5036752100596</c:v>
                </c:pt>
                <c:pt idx="334">
                  <c:v>-5342.7834950336401</c:v>
                </c:pt>
                <c:pt idx="335">
                  <c:v>-4775.0545371055696</c:v>
                </c:pt>
                <c:pt idx="336">
                  <c:v>-5068.8054643431597</c:v>
                </c:pt>
                <c:pt idx="337">
                  <c:v>-6000.14913174299</c:v>
                </c:pt>
                <c:pt idx="338">
                  <c:v>-6624.3327865061301</c:v>
                </c:pt>
                <c:pt idx="339">
                  <c:v>-6404.6059357080503</c:v>
                </c:pt>
                <c:pt idx="340">
                  <c:v>-5429.4856969659804</c:v>
                </c:pt>
                <c:pt idx="341">
                  <c:v>-4691.42975910942</c:v>
                </c:pt>
                <c:pt idx="342">
                  <c:v>-4857.54167600035</c:v>
                </c:pt>
                <c:pt idx="343">
                  <c:v>-5780.83858759943</c:v>
                </c:pt>
                <c:pt idx="344">
                  <c:v>-6522.1468984727999</c:v>
                </c:pt>
                <c:pt idx="345">
                  <c:v>-6441.5056791890602</c:v>
                </c:pt>
                <c:pt idx="346">
                  <c:v>-5600.7169051655301</c:v>
                </c:pt>
                <c:pt idx="347">
                  <c:v>-4872.38560046372</c:v>
                </c:pt>
                <c:pt idx="348">
                  <c:v>-4890.4813321777901</c:v>
                </c:pt>
                <c:pt idx="349">
                  <c:v>-5726.5690495777699</c:v>
                </c:pt>
                <c:pt idx="350">
                  <c:v>-6509.4052862323697</c:v>
                </c:pt>
                <c:pt idx="351">
                  <c:v>-6561.4355324649696</c:v>
                </c:pt>
                <c:pt idx="352">
                  <c:v>-5741.8975159419997</c:v>
                </c:pt>
                <c:pt idx="353">
                  <c:v>-4837.0979762718198</c:v>
                </c:pt>
                <c:pt idx="354">
                  <c:v>-4706.8464697975596</c:v>
                </c:pt>
                <c:pt idx="355">
                  <c:v>-5482.8361182848903</c:v>
                </c:pt>
                <c:pt idx="356">
                  <c:v>-6365.1608149378199</c:v>
                </c:pt>
                <c:pt idx="357">
                  <c:v>-6572.6993787628398</c:v>
                </c:pt>
                <c:pt idx="358">
                  <c:v>-5877.3760428195301</c:v>
                </c:pt>
                <c:pt idx="359">
                  <c:v>-5035.4291349913001</c:v>
                </c:pt>
                <c:pt idx="360">
                  <c:v>-4772.7536862985498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'4'!$AZ$5:$AZ$365</c:f>
              <c:numCache>
                <c:formatCode>0</c:formatCode>
                <c:ptCount val="361"/>
                <c:pt idx="0">
                  <c:v>-2312.5395767698901</c:v>
                </c:pt>
                <c:pt idx="1">
                  <c:v>-2699.859355219</c:v>
                </c:pt>
                <c:pt idx="2">
                  <c:v>-2396.2421629881901</c:v>
                </c:pt>
                <c:pt idx="3">
                  <c:v>-2052.4632257650801</c:v>
                </c:pt>
                <c:pt idx="4">
                  <c:v>-1969.09501220632</c:v>
                </c:pt>
                <c:pt idx="5">
                  <c:v>-2243.5964116537102</c:v>
                </c:pt>
                <c:pt idx="6">
                  <c:v>-2598.3731290752398</c:v>
                </c:pt>
                <c:pt idx="7">
                  <c:v>-2741.78010823662</c:v>
                </c:pt>
                <c:pt idx="8">
                  <c:v>-2468.73752476342</c:v>
                </c:pt>
                <c:pt idx="9">
                  <c:v>-2046.3623592052099</c:v>
                </c:pt>
                <c:pt idx="10">
                  <c:v>-1905.69703695578</c:v>
                </c:pt>
                <c:pt idx="11">
                  <c:v>-2133.8583726478801</c:v>
                </c:pt>
                <c:pt idx="12">
                  <c:v>-2507.8693783348999</c:v>
                </c:pt>
                <c:pt idx="13">
                  <c:v>-2699.6182856216701</c:v>
                </c:pt>
                <c:pt idx="14">
                  <c:v>-2502.2490101931098</c:v>
                </c:pt>
                <c:pt idx="15">
                  <c:v>-2130.54469268918</c:v>
                </c:pt>
                <c:pt idx="16">
                  <c:v>-1951.1949601296801</c:v>
                </c:pt>
                <c:pt idx="17">
                  <c:v>-2139.3300088484698</c:v>
                </c:pt>
                <c:pt idx="18">
                  <c:v>-2502.9681540216202</c:v>
                </c:pt>
                <c:pt idx="19">
                  <c:v>-2744.67454005116</c:v>
                </c:pt>
                <c:pt idx="20">
                  <c:v>-2584.91974739138</c:v>
                </c:pt>
                <c:pt idx="21">
                  <c:v>-2159.2541543665802</c:v>
                </c:pt>
                <c:pt idx="22">
                  <c:v>-1898.4072169538699</c:v>
                </c:pt>
                <c:pt idx="23">
                  <c:v>-2036.68260149766</c:v>
                </c:pt>
                <c:pt idx="24">
                  <c:v>-2404.9740830653</c:v>
                </c:pt>
                <c:pt idx="25">
                  <c:v>-2685.4107594556699</c:v>
                </c:pt>
                <c:pt idx="26">
                  <c:v>-2594.78766515391</c:v>
                </c:pt>
                <c:pt idx="27">
                  <c:v>-2233.1273028754499</c:v>
                </c:pt>
                <c:pt idx="28">
                  <c:v>-1964.7662838030301</c:v>
                </c:pt>
                <c:pt idx="29">
                  <c:v>-2051.6988918371599</c:v>
                </c:pt>
                <c:pt idx="30">
                  <c:v>-2401.4222294075998</c:v>
                </c:pt>
                <c:pt idx="31">
                  <c:v>-2708.75540915389</c:v>
                </c:pt>
                <c:pt idx="32">
                  <c:v>-2676.7486212501999</c:v>
                </c:pt>
                <c:pt idx="33">
                  <c:v>-2281.1120985601401</c:v>
                </c:pt>
                <c:pt idx="34">
                  <c:v>-1934.47633166431</c:v>
                </c:pt>
                <c:pt idx="35">
                  <c:v>-1959.75659600515</c:v>
                </c:pt>
                <c:pt idx="36">
                  <c:v>-2298.8023506612399</c:v>
                </c:pt>
                <c:pt idx="37">
                  <c:v>-2630.6952052245501</c:v>
                </c:pt>
                <c:pt idx="38">
                  <c:v>-2664.8706744840501</c:v>
                </c:pt>
                <c:pt idx="39">
                  <c:v>-2340.6266884127699</c:v>
                </c:pt>
                <c:pt idx="40">
                  <c:v>-2016.5711449109699</c:v>
                </c:pt>
                <c:pt idx="41">
                  <c:v>-1987.28749664001</c:v>
                </c:pt>
                <c:pt idx="42">
                  <c:v>-2296.3605689034498</c:v>
                </c:pt>
                <c:pt idx="43">
                  <c:v>-2639.8662560889002</c:v>
                </c:pt>
                <c:pt idx="44">
                  <c:v>-2733.2342701965499</c:v>
                </c:pt>
                <c:pt idx="45">
                  <c:v>-2408.8459264398198</c:v>
                </c:pt>
                <c:pt idx="46">
                  <c:v>-2004.1084636144601</c:v>
                </c:pt>
                <c:pt idx="47">
                  <c:v>-1916.60049932317</c:v>
                </c:pt>
                <c:pt idx="48">
                  <c:v>-2188.1291574904299</c:v>
                </c:pt>
                <c:pt idx="49">
                  <c:v>-2553.7921581226001</c:v>
                </c:pt>
                <c:pt idx="50">
                  <c:v>-2696.8797182867302</c:v>
                </c:pt>
                <c:pt idx="51">
                  <c:v>-2453.71614862555</c:v>
                </c:pt>
                <c:pt idx="52">
                  <c:v>-2089.08146745877</c:v>
                </c:pt>
                <c:pt idx="53">
                  <c:v>-1958.84760046932</c:v>
                </c:pt>
                <c:pt idx="54">
                  <c:v>-2188.27248852001</c:v>
                </c:pt>
                <c:pt idx="55">
                  <c:v>-2551.86508671815</c:v>
                </c:pt>
                <c:pt idx="56">
                  <c:v>-2748.78116249699</c:v>
                </c:pt>
                <c:pt idx="57">
                  <c:v>-2535.3980151563301</c:v>
                </c:pt>
                <c:pt idx="58">
                  <c:v>-2105.6737849045298</c:v>
                </c:pt>
                <c:pt idx="59">
                  <c:v>-1899.10158457548</c:v>
                </c:pt>
                <c:pt idx="60">
                  <c:v>-2082.0838726646398</c:v>
                </c:pt>
                <c:pt idx="61">
                  <c:v>-2455.9312543628098</c:v>
                </c:pt>
                <c:pt idx="62">
                  <c:v>-2699.8401156927498</c:v>
                </c:pt>
                <c:pt idx="63">
                  <c:v>-2555.6721182593101</c:v>
                </c:pt>
                <c:pt idx="64">
                  <c:v>-2185.2147409572899</c:v>
                </c:pt>
                <c:pt idx="65">
                  <c:v>-1954.79722402022</c:v>
                </c:pt>
                <c:pt idx="66">
                  <c:v>-2092.88843071359</c:v>
                </c:pt>
                <c:pt idx="67">
                  <c:v>-2451.5914855701699</c:v>
                </c:pt>
                <c:pt idx="68">
                  <c:v>-2733.2925088023298</c:v>
                </c:pt>
                <c:pt idx="69">
                  <c:v>-2638.23771618112</c:v>
                </c:pt>
                <c:pt idx="70">
                  <c:v>-2224.53003762341</c:v>
                </c:pt>
                <c:pt idx="71">
                  <c:v>-1913.5325608199</c:v>
                </c:pt>
                <c:pt idx="72">
                  <c:v>-1994.99694608195</c:v>
                </c:pt>
                <c:pt idx="73">
                  <c:v>-2351.1114929998198</c:v>
                </c:pt>
                <c:pt idx="74">
                  <c:v>-2662.0952991079498</c:v>
                </c:pt>
                <c:pt idx="75">
                  <c:v>-2637.63327089225</c:v>
                </c:pt>
                <c:pt idx="76">
                  <c:v>-2291.44143805779</c:v>
                </c:pt>
                <c:pt idx="77">
                  <c:v>-1989.89433083585</c:v>
                </c:pt>
                <c:pt idx="78">
                  <c:v>-2014.6643440401899</c:v>
                </c:pt>
                <c:pt idx="79">
                  <c:v>-2348.0869014051</c:v>
                </c:pt>
                <c:pt idx="80">
                  <c:v>-2676.6441334288902</c:v>
                </c:pt>
                <c:pt idx="81">
                  <c:v>-2714.1956661066301</c:v>
                </c:pt>
                <c:pt idx="82">
                  <c:v>-2349.5567171999101</c:v>
                </c:pt>
                <c:pt idx="83">
                  <c:v>-1968.6022960233799</c:v>
                </c:pt>
                <c:pt idx="84">
                  <c:v>-1933.5050120634</c:v>
                </c:pt>
                <c:pt idx="85">
                  <c:v>-2242.4033617469099</c:v>
                </c:pt>
                <c:pt idx="86">
                  <c:v>-2593.5950919994798</c:v>
                </c:pt>
                <c:pt idx="87">
                  <c:v>-2688.3137041422001</c:v>
                </c:pt>
                <c:pt idx="88">
                  <c:v>-2401.2277299939301</c:v>
                </c:pt>
                <c:pt idx="89">
                  <c:v>-2053.62891966711</c:v>
                </c:pt>
                <c:pt idx="90">
                  <c:v>-1969.6438155492001</c:v>
                </c:pt>
                <c:pt idx="91">
                  <c:v>-2240.2939015840102</c:v>
                </c:pt>
                <c:pt idx="92">
                  <c:v>-2596.5640492374</c:v>
                </c:pt>
                <c:pt idx="93">
                  <c:v>-2746.1681917741798</c:v>
                </c:pt>
                <c:pt idx="94">
                  <c:v>-2479.2356406018198</c:v>
                </c:pt>
                <c:pt idx="95">
                  <c:v>-2054.5758135143001</c:v>
                </c:pt>
                <c:pt idx="96">
                  <c:v>-1907.2315739467199</c:v>
                </c:pt>
                <c:pt idx="97">
                  <c:v>-2130.93955064582</c:v>
                </c:pt>
                <c:pt idx="98">
                  <c:v>-2505.3375628623999</c:v>
                </c:pt>
                <c:pt idx="99">
                  <c:v>-2703.4241825030799</c:v>
                </c:pt>
                <c:pt idx="100">
                  <c:v>-2511.3773974578999</c:v>
                </c:pt>
                <c:pt idx="101">
                  <c:v>-2138.5598117418899</c:v>
                </c:pt>
                <c:pt idx="102">
                  <c:v>-1953.34810589164</c:v>
                </c:pt>
                <c:pt idx="103">
                  <c:v>-2136.8895763532901</c:v>
                </c:pt>
                <c:pt idx="104">
                  <c:v>-2500.2752146774901</c:v>
                </c:pt>
                <c:pt idx="105">
                  <c:v>-2747.1480998740999</c:v>
                </c:pt>
                <c:pt idx="106">
                  <c:v>-2593.9035273787299</c:v>
                </c:pt>
                <c:pt idx="107">
                  <c:v>-2168.6696096925102</c:v>
                </c:pt>
                <c:pt idx="108">
                  <c:v>-1901.08187402782</c:v>
                </c:pt>
                <c:pt idx="109">
                  <c:v>-2034.4092996131401</c:v>
                </c:pt>
                <c:pt idx="110">
                  <c:v>-2401.7609083237799</c:v>
                </c:pt>
                <c:pt idx="111">
                  <c:v>-2686.32825552036</c:v>
                </c:pt>
                <c:pt idx="112">
                  <c:v>-2602.3108529792298</c:v>
                </c:pt>
                <c:pt idx="113">
                  <c:v>-2241.52224922102</c:v>
                </c:pt>
                <c:pt idx="114">
                  <c:v>-1968.2915158297899</c:v>
                </c:pt>
                <c:pt idx="115">
                  <c:v>-2049.4964913704098</c:v>
                </c:pt>
                <c:pt idx="116">
                  <c:v>-2397.9121796528798</c:v>
                </c:pt>
                <c:pt idx="117">
                  <c:v>-2708.1623205280398</c:v>
                </c:pt>
                <c:pt idx="118">
                  <c:v>-2683.8473544304502</c:v>
                </c:pt>
                <c:pt idx="119">
                  <c:v>-2290.4674715188899</c:v>
                </c:pt>
                <c:pt idx="120">
                  <c:v>-1938.3100823760301</c:v>
                </c:pt>
                <c:pt idx="121">
                  <c:v>-1957.4807816560699</c:v>
                </c:pt>
                <c:pt idx="122">
                  <c:v>-2293.3995668892398</c:v>
                </c:pt>
                <c:pt idx="123">
                  <c:v>-2627.3102082046198</c:v>
                </c:pt>
                <c:pt idx="124">
                  <c:v>-2668.0022011843398</c:v>
                </c:pt>
                <c:pt idx="125">
                  <c:v>-2346.4920686385599</c:v>
                </c:pt>
                <c:pt idx="126">
                  <c:v>-2018.9157018450001</c:v>
                </c:pt>
                <c:pt idx="127">
                  <c:v>-1984.08508806638</c:v>
                </c:pt>
                <c:pt idx="128">
                  <c:v>-2289.66084531569</c:v>
                </c:pt>
                <c:pt idx="129">
                  <c:v>-2634.9002167876502</c:v>
                </c:pt>
                <c:pt idx="130">
                  <c:v>-2734.7211507191701</c:v>
                </c:pt>
                <c:pt idx="131">
                  <c:v>-2415.4722575882502</c:v>
                </c:pt>
                <c:pt idx="132">
                  <c:v>-2007.1179581547999</c:v>
                </c:pt>
                <c:pt idx="133">
                  <c:v>-1913.99313965683</c:v>
                </c:pt>
                <c:pt idx="134">
                  <c:v>-2180.7367372416402</c:v>
                </c:pt>
                <c:pt idx="135">
                  <c:v>-2547.8082206261502</c:v>
                </c:pt>
                <c:pt idx="136">
                  <c:v>-2696.9201354269499</c:v>
                </c:pt>
                <c:pt idx="137">
                  <c:v>-2459.1371432861101</c:v>
                </c:pt>
                <c:pt idx="138">
                  <c:v>-2091.8499883260101</c:v>
                </c:pt>
                <c:pt idx="139">
                  <c:v>-1956.65975046892</c:v>
                </c:pt>
                <c:pt idx="140">
                  <c:v>-2181.2466455460799</c:v>
                </c:pt>
                <c:pt idx="141">
                  <c:v>-2545.0754191457399</c:v>
                </c:pt>
                <c:pt idx="142">
                  <c:v>-2218.1219682503502</c:v>
                </c:pt>
                <c:pt idx="143">
                  <c:v>-2553.0084816901499</c:v>
                </c:pt>
                <c:pt idx="144">
                  <c:v>-2146.71746935481</c:v>
                </c:pt>
                <c:pt idx="145">
                  <c:v>-1910.0748046203701</c:v>
                </c:pt>
                <c:pt idx="146">
                  <c:v>-2078.0676171371301</c:v>
                </c:pt>
                <c:pt idx="147">
                  <c:v>-2449.6682370900098</c:v>
                </c:pt>
                <c:pt idx="148">
                  <c:v>-2698.0739150536301</c:v>
                </c:pt>
                <c:pt idx="149">
                  <c:v>-2559.7327774087598</c:v>
                </c:pt>
                <c:pt idx="150">
                  <c:v>-2189.6561237368101</c:v>
                </c:pt>
                <c:pt idx="151">
                  <c:v>-1953.6721092731</c:v>
                </c:pt>
                <c:pt idx="152">
                  <c:v>-2086.43331137924</c:v>
                </c:pt>
                <c:pt idx="153">
                  <c:v>-2444.30635148995</c:v>
                </c:pt>
                <c:pt idx="154">
                  <c:v>-2729.77094970502</c:v>
                </c:pt>
                <c:pt idx="155">
                  <c:v>-2641.82975752313</c:v>
                </c:pt>
                <c:pt idx="156">
                  <c:v>-2229.64843235851</c:v>
                </c:pt>
                <c:pt idx="157">
                  <c:v>-1913.38143877875</c:v>
                </c:pt>
                <c:pt idx="158">
                  <c:v>-1988.8525556356301</c:v>
                </c:pt>
                <c:pt idx="159">
                  <c:v>-2343.3503840179001</c:v>
                </c:pt>
                <c:pt idx="160">
                  <c:v>-2657.2091484995899</c:v>
                </c:pt>
                <c:pt idx="161">
                  <c:v>-2639.8812008943601</c:v>
                </c:pt>
                <c:pt idx="162">
                  <c:v>-2295.5353862106499</c:v>
                </c:pt>
                <c:pt idx="163">
                  <c:v>-1990.47330984467</c:v>
                </c:pt>
                <c:pt idx="164">
                  <c:v>-2009.1354403565899</c:v>
                </c:pt>
                <c:pt idx="165">
                  <c:v>-2340.2245536435798</c:v>
                </c:pt>
                <c:pt idx="166">
                  <c:v>-2670.8638328184302</c:v>
                </c:pt>
                <c:pt idx="167">
                  <c:v>-2715.4354750214702</c:v>
                </c:pt>
                <c:pt idx="168">
                  <c:v>-2354.7374820243799</c:v>
                </c:pt>
                <c:pt idx="169">
                  <c:v>-1969.94802218314</c:v>
                </c:pt>
                <c:pt idx="170">
                  <c:v>-1929.0363834078801</c:v>
                </c:pt>
                <c:pt idx="171">
                  <c:v>-2234.0845207420398</c:v>
                </c:pt>
                <c:pt idx="172">
                  <c:v>-2587.1894817458801</c:v>
                </c:pt>
                <c:pt idx="173">
                  <c:v>-2687.95339391476</c:v>
                </c:pt>
                <c:pt idx="174">
                  <c:v>-2405.5495302152899</c:v>
                </c:pt>
                <c:pt idx="175">
                  <c:v>-2055.04974298869</c:v>
                </c:pt>
                <c:pt idx="176">
                  <c:v>-1965.95703538717</c:v>
                </c:pt>
                <c:pt idx="177">
                  <c:v>-2231.9013568525102</c:v>
                </c:pt>
                <c:pt idx="178">
                  <c:v>-2589.3304476931899</c:v>
                </c:pt>
                <c:pt idx="179">
                  <c:v>-2744.7789522878302</c:v>
                </c:pt>
                <c:pt idx="180">
                  <c:v>-2484.0712209653798</c:v>
                </c:pt>
                <c:pt idx="181">
                  <c:v>-2057.7671920623802</c:v>
                </c:pt>
                <c:pt idx="182">
                  <c:v>-1903.8359785811999</c:v>
                </c:pt>
                <c:pt idx="183">
                  <c:v>-2122.7215845312799</c:v>
                </c:pt>
                <c:pt idx="184">
                  <c:v>-2497.32151176965</c:v>
                </c:pt>
                <c:pt idx="185">
                  <c:v>-2701.4098149812698</c:v>
                </c:pt>
                <c:pt idx="186">
                  <c:v>-2514.6966833002102</c:v>
                </c:pt>
                <c:pt idx="187">
                  <c:v>-2141.4925684098498</c:v>
                </c:pt>
                <c:pt idx="188">
                  <c:v>-1950.6451273016601</c:v>
                </c:pt>
                <c:pt idx="189">
                  <c:v>-2129.2207858181</c:v>
                </c:pt>
                <c:pt idx="190">
                  <c:v>-2492.2836730158401</c:v>
                </c:pt>
                <c:pt idx="191">
                  <c:v>-2743.8467398719099</c:v>
                </c:pt>
                <c:pt idx="192">
                  <c:v>-2597.2060482879001</c:v>
                </c:pt>
                <c:pt idx="193">
                  <c:v>-2172.8706482725602</c:v>
                </c:pt>
                <c:pt idx="194">
                  <c:v>-1899.4646647163099</c:v>
                </c:pt>
                <c:pt idx="195">
                  <c:v>-2027.1964155542501</c:v>
                </c:pt>
                <c:pt idx="196">
                  <c:v>-2393.5102567429899</c:v>
                </c:pt>
                <c:pt idx="197">
                  <c:v>-2681.72136070544</c:v>
                </c:pt>
                <c:pt idx="198">
                  <c:v>-2604.4479719451501</c:v>
                </c:pt>
                <c:pt idx="199">
                  <c:v>-2245.0359070754498</c:v>
                </c:pt>
                <c:pt idx="200">
                  <c:v>-1967.9349459308601</c:v>
                </c:pt>
                <c:pt idx="201">
                  <c:v>-2042.72908506568</c:v>
                </c:pt>
                <c:pt idx="202">
                  <c:v>-2389.7553840746</c:v>
                </c:pt>
                <c:pt idx="203">
                  <c:v>-2702.46498777438</c:v>
                </c:pt>
                <c:pt idx="204">
                  <c:v>-2685.6946393798098</c:v>
                </c:pt>
                <c:pt idx="205">
                  <c:v>-2295.0520781065102</c:v>
                </c:pt>
                <c:pt idx="206">
                  <c:v>-1939.0327359238299</c:v>
                </c:pt>
                <c:pt idx="207">
                  <c:v>-1952.41242261558</c:v>
                </c:pt>
                <c:pt idx="208">
                  <c:v>-2286.2221596900099</c:v>
                </c:pt>
                <c:pt idx="209">
                  <c:v>-2622.66910226652</c:v>
                </c:pt>
                <c:pt idx="210">
                  <c:v>-2670.2669390273099</c:v>
                </c:pt>
                <c:pt idx="211">
                  <c:v>-2352.2802051571798</c:v>
                </c:pt>
                <c:pt idx="212">
                  <c:v>-2022.45674822917</c:v>
                </c:pt>
                <c:pt idx="213">
                  <c:v>-1981.60878990438</c:v>
                </c:pt>
                <c:pt idx="214">
                  <c:v>-2283.5939445365698</c:v>
                </c:pt>
                <c:pt idx="215">
                  <c:v>-2630.30788672775</c:v>
                </c:pt>
                <c:pt idx="216">
                  <c:v>-2736.3131292284902</c:v>
                </c:pt>
                <c:pt idx="217">
                  <c:v>-2422.7049135948</c:v>
                </c:pt>
                <c:pt idx="218">
                  <c:v>-2012.12230617868</c:v>
                </c:pt>
                <c:pt idx="219">
                  <c:v>-1912.67354637995</c:v>
                </c:pt>
                <c:pt idx="220">
                  <c:v>-2174.3961298744798</c:v>
                </c:pt>
                <c:pt idx="221">
                  <c:v>-2542.8398199901599</c:v>
                </c:pt>
                <c:pt idx="222">
                  <c:v>-2697.6369407463699</c:v>
                </c:pt>
                <c:pt idx="223">
                  <c:v>-2465.2671247493099</c:v>
                </c:pt>
                <c:pt idx="224">
                  <c:v>-2096.5911088084299</c:v>
                </c:pt>
                <c:pt idx="225">
                  <c:v>-1955.8577446811701</c:v>
                </c:pt>
                <c:pt idx="226">
                  <c:v>-2175.5586172095</c:v>
                </c:pt>
                <c:pt idx="227">
                  <c:v>-2539.5474975157799</c:v>
                </c:pt>
                <c:pt idx="228">
                  <c:v>-2748.2033234169899</c:v>
                </c:pt>
                <c:pt idx="229">
                  <c:v>-2546.9334526684302</c:v>
                </c:pt>
                <c:pt idx="230">
                  <c:v>-2117.1906873265698</c:v>
                </c:pt>
                <c:pt idx="231">
                  <c:v>-1896.1702484396901</c:v>
                </c:pt>
                <c:pt idx="232">
                  <c:v>-2069.81563780431</c:v>
                </c:pt>
                <c:pt idx="233">
                  <c:v>-2442.85726116865</c:v>
                </c:pt>
                <c:pt idx="234">
                  <c:v>-2696.55484263259</c:v>
                </c:pt>
                <c:pt idx="235">
                  <c:v>-2564.42588770049</c:v>
                </c:pt>
                <c:pt idx="236">
                  <c:v>-2195.15734833744</c:v>
                </c:pt>
                <c:pt idx="237">
                  <c:v>-1954.2251257651601</c:v>
                </c:pt>
                <c:pt idx="238">
                  <c:v>-2081.4193518225102</c:v>
                </c:pt>
                <c:pt idx="239">
                  <c:v>-2438.4423723709001</c:v>
                </c:pt>
                <c:pt idx="240">
                  <c:v>-2727.32676316466</c:v>
                </c:pt>
                <c:pt idx="241">
                  <c:v>-2647.3456148831901</c:v>
                </c:pt>
                <c:pt idx="242">
                  <c:v>-2237.6830223545398</c:v>
                </c:pt>
                <c:pt idx="243">
                  <c:v>-1917.2305922692201</c:v>
                </c:pt>
                <c:pt idx="244">
                  <c:v>-1986.5921733345101</c:v>
                </c:pt>
                <c:pt idx="245">
                  <c:v>-2339.59209978633</c:v>
                </c:pt>
                <c:pt idx="246">
                  <c:v>-2656.2173612275701</c:v>
                </c:pt>
                <c:pt idx="247">
                  <c:v>-2645.9997158640899</c:v>
                </c:pt>
                <c:pt idx="248">
                  <c:v>-2303.9557798296801</c:v>
                </c:pt>
                <c:pt idx="249">
                  <c:v>-1996.2330769089699</c:v>
                </c:pt>
                <c:pt idx="250">
                  <c:v>-2008.4255988326599</c:v>
                </c:pt>
                <c:pt idx="251">
                  <c:v>-2337.0668740134001</c:v>
                </c:pt>
                <c:pt idx="252">
                  <c:v>-2669.49186084953</c:v>
                </c:pt>
                <c:pt idx="253">
                  <c:v>-2720.9049940935001</c:v>
                </c:pt>
                <c:pt idx="254">
                  <c:v>-2364.6207628961602</c:v>
                </c:pt>
                <c:pt idx="255">
                  <c:v>-1977.31612345497</c:v>
                </c:pt>
                <c:pt idx="256">
                  <c:v>-1929.89416330002</c:v>
                </c:pt>
                <c:pt idx="257">
                  <c:v>-2230.9222610788402</c:v>
                </c:pt>
                <c:pt idx="258">
                  <c:v>-2585.9349444842001</c:v>
                </c:pt>
                <c:pt idx="259">
                  <c:v>-2692.3651280102599</c:v>
                </c:pt>
                <c:pt idx="260">
                  <c:v>-2414.8416240134502</c:v>
                </c:pt>
                <c:pt idx="261">
                  <c:v>-2062.6693960193402</c:v>
                </c:pt>
                <c:pt idx="262">
                  <c:v>-1967.96821578412</c:v>
                </c:pt>
                <c:pt idx="263">
                  <c:v>-2229.0763442503999</c:v>
                </c:pt>
                <c:pt idx="264">
                  <c:v>-2587.7376501677199</c:v>
                </c:pt>
                <c:pt idx="265">
                  <c:v>-2748.4415539552101</c:v>
                </c:pt>
                <c:pt idx="266">
                  <c:v>-2494.2844561899501</c:v>
                </c:pt>
                <c:pt idx="267">
                  <c:v>-2067.25087373017</c:v>
                </c:pt>
                <c:pt idx="268">
                  <c:v>-1906.74211061902</c:v>
                </c:pt>
                <c:pt idx="269">
                  <c:v>-2120.5561101553299</c:v>
                </c:pt>
                <c:pt idx="270">
                  <c:v>-2495.2855339861499</c:v>
                </c:pt>
                <c:pt idx="271">
                  <c:v>-2704.8489752891401</c:v>
                </c:pt>
                <c:pt idx="272">
                  <c:v>-2523.5827831996698</c:v>
                </c:pt>
                <c:pt idx="273">
                  <c:v>-2150.9739900248601</c:v>
                </c:pt>
                <c:pt idx="274">
                  <c:v>-1954.7460715048901</c:v>
                </c:pt>
                <c:pt idx="275">
                  <c:v>-2127.9114657906598</c:v>
                </c:pt>
                <c:pt idx="276">
                  <c:v>-2490.5857413789699</c:v>
                </c:pt>
                <c:pt idx="277">
                  <c:v>-2746.25712365444</c:v>
                </c:pt>
                <c:pt idx="278">
                  <c:v>-2606.3239685533299</c:v>
                </c:pt>
                <c:pt idx="279">
                  <c:v>-2183.4829697791902</c:v>
                </c:pt>
                <c:pt idx="280">
                  <c:v>-1905.37761330328</c:v>
                </c:pt>
                <c:pt idx="281">
                  <c:v>-2026.6931432741201</c:v>
                </c:pt>
                <c:pt idx="282">
                  <c:v>-2391.8410384868198</c:v>
                </c:pt>
                <c:pt idx="283">
                  <c:v>-2683.0684661635801</c:v>
                </c:pt>
                <c:pt idx="284">
                  <c:v>-2612.6561157429401</c:v>
                </c:pt>
                <c:pt idx="285">
                  <c:v>-2255.2267399968</c:v>
                </c:pt>
                <c:pt idx="286">
                  <c:v>-1975.4276629132601</c:v>
                </c:pt>
                <c:pt idx="287">
                  <c:v>-2042.93380455235</c:v>
                </c:pt>
                <c:pt idx="288">
                  <c:v>-2388.4418188944601</c:v>
                </c:pt>
                <c:pt idx="289">
                  <c:v>-2703.0074101465898</c:v>
                </c:pt>
                <c:pt idx="290">
                  <c:v>-2693.5510737197801</c:v>
                </c:pt>
                <c:pt idx="291">
                  <c:v>-2306.2122764022401</c:v>
                </c:pt>
                <c:pt idx="292">
                  <c:v>-1948.3442157347399</c:v>
                </c:pt>
                <c:pt idx="293">
                  <c:v>-1954.0706772608</c:v>
                </c:pt>
                <c:pt idx="294">
                  <c:v>-2284.89051159984</c:v>
                </c:pt>
                <c:pt idx="295">
                  <c:v>-2514.78927204809</c:v>
                </c:pt>
                <c:pt idx="296">
                  <c:v>-2297.46952495186</c:v>
                </c:pt>
                <c:pt idx="297">
                  <c:v>-2408.7725440177901</c:v>
                </c:pt>
                <c:pt idx="298">
                  <c:v>-2053.2694750362498</c:v>
                </c:pt>
                <c:pt idx="299">
                  <c:v>-1988.9547155984201</c:v>
                </c:pt>
                <c:pt idx="300">
                  <c:v>-2284.03138359383</c:v>
                </c:pt>
                <c:pt idx="301">
                  <c:v>-2630.82793023572</c:v>
                </c:pt>
                <c:pt idx="302">
                  <c:v>-2742.23671946785</c:v>
                </c:pt>
                <c:pt idx="303">
                  <c:v>-2434.8298810311799</c:v>
                </c:pt>
                <c:pt idx="304">
                  <c:v>-2023.75558688928</c:v>
                </c:pt>
                <c:pt idx="305">
                  <c:v>-1917.5838453322499</c:v>
                </c:pt>
                <c:pt idx="306">
                  <c:v>-2173.5517330777302</c:v>
                </c:pt>
                <c:pt idx="307">
                  <c:v>-2543.1989347353301</c:v>
                </c:pt>
                <c:pt idx="308">
                  <c:v>-2702.97298487945</c:v>
                </c:pt>
                <c:pt idx="309">
                  <c:v>-2476.0366065756002</c:v>
                </c:pt>
                <c:pt idx="310">
                  <c:v>-2108.2327274170698</c:v>
                </c:pt>
                <c:pt idx="311">
                  <c:v>-1960.8393601514999</c:v>
                </c:pt>
                <c:pt idx="312">
                  <c:v>-2175.5473844724102</c:v>
                </c:pt>
                <c:pt idx="313">
                  <c:v>-2539.65836128511</c:v>
                </c:pt>
                <c:pt idx="314">
                  <c:v>-2752.88624597745</c:v>
                </c:pt>
                <c:pt idx="315">
                  <c:v>-2558.1909292209398</c:v>
                </c:pt>
                <c:pt idx="316">
                  <c:v>-2129.3890239684902</c:v>
                </c:pt>
                <c:pt idx="317">
                  <c:v>-1903.28538725051</c:v>
                </c:pt>
                <c:pt idx="318">
                  <c:v>-2070.6247810492</c:v>
                </c:pt>
                <c:pt idx="319">
                  <c:v>-2443.01377472577</c:v>
                </c:pt>
                <c:pt idx="320">
                  <c:v>-2700.40212626025</c:v>
                </c:pt>
                <c:pt idx="321">
                  <c:v>-2574.46547770902</c:v>
                </c:pt>
                <c:pt idx="322">
                  <c:v>-2206.9190846022002</c:v>
                </c:pt>
                <c:pt idx="323">
                  <c:v>-1962.9770708286401</c:v>
                </c:pt>
                <c:pt idx="324">
                  <c:v>-2083.0062955804001</c:v>
                </c:pt>
                <c:pt idx="325">
                  <c:v>-2438.9428788313598</c:v>
                </c:pt>
                <c:pt idx="326">
                  <c:v>-2730.1663137677801</c:v>
                </c:pt>
                <c:pt idx="327">
                  <c:v>-2656.6947104133401</c:v>
                </c:pt>
                <c:pt idx="328">
                  <c:v>-2249.1211597182901</c:v>
                </c:pt>
                <c:pt idx="329">
                  <c:v>-1926.22676486515</c:v>
                </c:pt>
                <c:pt idx="330">
                  <c:v>-1986.95288015693</c:v>
                </c:pt>
                <c:pt idx="331">
                  <c:v>-2337.7663070619101</c:v>
                </c:pt>
                <c:pt idx="332">
                  <c:v>-2656.2152390896099</c:v>
                </c:pt>
                <c:pt idx="333">
                  <c:v>-2652.60370407352</c:v>
                </c:pt>
                <c:pt idx="334">
                  <c:v>-2313.4132870540898</c:v>
                </c:pt>
                <c:pt idx="335">
                  <c:v>-2004.8507940193599</c:v>
                </c:pt>
                <c:pt idx="336">
                  <c:v>-2009.1899874338901</c:v>
                </c:pt>
                <c:pt idx="337">
                  <c:v>-2334.9957386689798</c:v>
                </c:pt>
                <c:pt idx="338">
                  <c:v>-2668.6663489106199</c:v>
                </c:pt>
                <c:pt idx="339">
                  <c:v>-2726.1198081617999</c:v>
                </c:pt>
                <c:pt idx="340">
                  <c:v>-2374.8419015406998</c:v>
                </c:pt>
                <c:pt idx="341">
                  <c:v>-1987.3266596773201</c:v>
                </c:pt>
                <c:pt idx="342">
                  <c:v>-1931.8676358007399</c:v>
                </c:pt>
                <c:pt idx="343">
                  <c:v>-2228.4878486980401</c:v>
                </c:pt>
                <c:pt idx="344">
                  <c:v>-2585.2659348513898</c:v>
                </c:pt>
                <c:pt idx="345">
                  <c:v>-2696.5311123712299</c:v>
                </c:pt>
                <c:pt idx="346">
                  <c:v>-2423.9827916930599</c:v>
                </c:pt>
                <c:pt idx="347">
                  <c:v>-2072.1141176250098</c:v>
                </c:pt>
                <c:pt idx="348">
                  <c:v>-1970.6579284197601</c:v>
                </c:pt>
                <c:pt idx="349">
                  <c:v>-2226.7170329226201</c:v>
                </c:pt>
                <c:pt idx="350">
                  <c:v>-2586.4720960854802</c:v>
                </c:pt>
                <c:pt idx="351">
                  <c:v>-2751.46914535115</c:v>
                </c:pt>
                <c:pt idx="352">
                  <c:v>-2504.1999638208299</c:v>
                </c:pt>
                <c:pt idx="353">
                  <c:v>-2077.58387733683</c:v>
                </c:pt>
                <c:pt idx="354">
                  <c:v>-1910.46220016299</c:v>
                </c:pt>
                <c:pt idx="355">
                  <c:v>-2118.6291149664098</c:v>
                </c:pt>
                <c:pt idx="356">
                  <c:v>-2493.2911567871902</c:v>
                </c:pt>
                <c:pt idx="357">
                  <c:v>-2707.5448986809402</c:v>
                </c:pt>
                <c:pt idx="358">
                  <c:v>-2531.7641248678401</c:v>
                </c:pt>
                <c:pt idx="359">
                  <c:v>-2160.8445356024199</c:v>
                </c:pt>
                <c:pt idx="360">
                  <c:v>-1959.4202501319701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26649662580068"/>
          <c:y val="0.10277524848463418"/>
          <c:w val="0.78108250184017769"/>
          <c:h val="0.69554333636848509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'4'!$AW$5:$AW$365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'4'!$BA$5:$BA$365</c:f>
              <c:numCache>
                <c:formatCode>0</c:formatCode>
                <c:ptCount val="361"/>
                <c:pt idx="0">
                  <c:v>-59034.115674042499</c:v>
                </c:pt>
                <c:pt idx="1">
                  <c:v>-73552.793105165401</c:v>
                </c:pt>
                <c:pt idx="2">
                  <c:v>-57800.212518457702</c:v>
                </c:pt>
                <c:pt idx="3">
                  <c:v>-46827.578010311903</c:v>
                </c:pt>
                <c:pt idx="4">
                  <c:v>-47880.370865335397</c:v>
                </c:pt>
                <c:pt idx="5">
                  <c:v>-60911.011854019896</c:v>
                </c:pt>
                <c:pt idx="6">
                  <c:v>-72231.5713074245</c:v>
                </c:pt>
                <c:pt idx="7">
                  <c:v>-72282.397735502294</c:v>
                </c:pt>
                <c:pt idx="8">
                  <c:v>-59285.136439981899</c:v>
                </c:pt>
                <c:pt idx="9">
                  <c:v>-45904.784977248099</c:v>
                </c:pt>
                <c:pt idx="10">
                  <c:v>-45010.632578499703</c:v>
                </c:pt>
                <c:pt idx="11">
                  <c:v>-57204.368464076899</c:v>
                </c:pt>
                <c:pt idx="12">
                  <c:v>-70179.422012469993</c:v>
                </c:pt>
                <c:pt idx="13">
                  <c:v>-72429.453894149803</c:v>
                </c:pt>
                <c:pt idx="14">
                  <c:v>-61475.684139956298</c:v>
                </c:pt>
                <c:pt idx="15">
                  <c:v>-48911.565071585101</c:v>
                </c:pt>
                <c:pt idx="16">
                  <c:v>-45864.672607006098</c:v>
                </c:pt>
                <c:pt idx="17">
                  <c:v>-56627.380252979201</c:v>
                </c:pt>
                <c:pt idx="18">
                  <c:v>-69660.927960613</c:v>
                </c:pt>
                <c:pt idx="19">
                  <c:v>-73963.5823714297</c:v>
                </c:pt>
                <c:pt idx="20">
                  <c:v>-63867.337904302403</c:v>
                </c:pt>
                <c:pt idx="21">
                  <c:v>-48998.705719999001</c:v>
                </c:pt>
                <c:pt idx="22">
                  <c:v>-43396.536126135201</c:v>
                </c:pt>
                <c:pt idx="23">
                  <c:v>-52960.736103171403</c:v>
                </c:pt>
                <c:pt idx="24">
                  <c:v>-67138.080010513702</c:v>
                </c:pt>
                <c:pt idx="25">
                  <c:v>-73505.494739673901</c:v>
                </c:pt>
                <c:pt idx="26">
                  <c:v>-65431.962815177903</c:v>
                </c:pt>
                <c:pt idx="27">
                  <c:v>-51906.273506879901</c:v>
                </c:pt>
                <c:pt idx="28">
                  <c:v>-45184.341179205403</c:v>
                </c:pt>
                <c:pt idx="29">
                  <c:v>-52610.882797835598</c:v>
                </c:pt>
                <c:pt idx="30">
                  <c:v>-66533.040850270903</c:v>
                </c:pt>
                <c:pt idx="31">
                  <c:v>-74198.686865870797</c:v>
                </c:pt>
                <c:pt idx="32">
                  <c:v>-68019.250127834501</c:v>
                </c:pt>
                <c:pt idx="33">
                  <c:v>-52690.803037886799</c:v>
                </c:pt>
                <c:pt idx="34">
                  <c:v>-43478.586814582399</c:v>
                </c:pt>
                <c:pt idx="35">
                  <c:v>-49031.9186201505</c:v>
                </c:pt>
                <c:pt idx="36">
                  <c:v>-63596.531553757901</c:v>
                </c:pt>
                <c:pt idx="37">
                  <c:v>-72981.341393102295</c:v>
                </c:pt>
                <c:pt idx="38">
                  <c:v>-69036.360502249096</c:v>
                </c:pt>
                <c:pt idx="39">
                  <c:v>-55397.867045001098</c:v>
                </c:pt>
                <c:pt idx="40">
                  <c:v>-45983.158396559098</c:v>
                </c:pt>
                <c:pt idx="41">
                  <c:v>-49096.560761499997</c:v>
                </c:pt>
                <c:pt idx="42">
                  <c:v>-62886.116697622499</c:v>
                </c:pt>
                <c:pt idx="43">
                  <c:v>-73117.454324023201</c:v>
                </c:pt>
                <c:pt idx="44">
                  <c:v>-71261.338896258196</c:v>
                </c:pt>
                <c:pt idx="45">
                  <c:v>-57027.70795525</c:v>
                </c:pt>
                <c:pt idx="46">
                  <c:v>-44874.7619683757</c:v>
                </c:pt>
                <c:pt idx="47">
                  <c:v>-46077.943665762003</c:v>
                </c:pt>
                <c:pt idx="48">
                  <c:v>-59395.804617485403</c:v>
                </c:pt>
                <c:pt idx="49">
                  <c:v>-71363.610993566894</c:v>
                </c:pt>
                <c:pt idx="50">
                  <c:v>-71560.274492846496</c:v>
                </c:pt>
                <c:pt idx="51">
                  <c:v>-59533.323829983201</c:v>
                </c:pt>
                <c:pt idx="52">
                  <c:v>-47746.571458373102</c:v>
                </c:pt>
                <c:pt idx="53">
                  <c:v>-46755.110836988002</c:v>
                </c:pt>
                <c:pt idx="54">
                  <c:v>-58635.249350640399</c:v>
                </c:pt>
                <c:pt idx="55">
                  <c:v>-71027.236057113696</c:v>
                </c:pt>
                <c:pt idx="56">
                  <c:v>-73319.432325680697</c:v>
                </c:pt>
                <c:pt idx="57">
                  <c:v>-61815.640959819997</c:v>
                </c:pt>
                <c:pt idx="58">
                  <c:v>-47485.435364085402</c:v>
                </c:pt>
                <c:pt idx="59">
                  <c:v>-44014.555638203798</c:v>
                </c:pt>
                <c:pt idx="60">
                  <c:v>-54967.019188037302</c:v>
                </c:pt>
                <c:pt idx="61">
                  <c:v>-68678.168093258893</c:v>
                </c:pt>
                <c:pt idx="62">
                  <c:v>-73251.955182570397</c:v>
                </c:pt>
                <c:pt idx="63">
                  <c:v>-63634.978974736398</c:v>
                </c:pt>
                <c:pt idx="64">
                  <c:v>-50471.616947197697</c:v>
                </c:pt>
                <c:pt idx="65">
                  <c:v>-45334.568869445699</c:v>
                </c:pt>
                <c:pt idx="66">
                  <c:v>-54527.599525426798</c:v>
                </c:pt>
                <c:pt idx="67">
                  <c:v>-68106.602218529806</c:v>
                </c:pt>
                <c:pt idx="68">
                  <c:v>-74338.530782758695</c:v>
                </c:pt>
                <c:pt idx="69">
                  <c:v>-66148.6846421597</c:v>
                </c:pt>
                <c:pt idx="70">
                  <c:v>-50920.188910261801</c:v>
                </c:pt>
                <c:pt idx="71">
                  <c:v>-43267.708315233896</c:v>
                </c:pt>
                <c:pt idx="72">
                  <c:v>-50874.5536158943</c:v>
                </c:pt>
                <c:pt idx="73">
                  <c:v>-65374.2179334436</c:v>
                </c:pt>
                <c:pt idx="74">
                  <c:v>-73429.758536025503</c:v>
                </c:pt>
                <c:pt idx="75">
                  <c:v>-67471.070683037193</c:v>
                </c:pt>
                <c:pt idx="76">
                  <c:v>-53717.000425482598</c:v>
                </c:pt>
                <c:pt idx="77">
                  <c:v>-45511.773400776903</c:v>
                </c:pt>
                <c:pt idx="78">
                  <c:v>-50646.949681575003</c:v>
                </c:pt>
                <c:pt idx="79">
                  <c:v>-64727.287027126797</c:v>
                </c:pt>
                <c:pt idx="80">
                  <c:v>-73788.373125659695</c:v>
                </c:pt>
                <c:pt idx="81">
                  <c:v>-69939.515160427807</c:v>
                </c:pt>
                <c:pt idx="82">
                  <c:v>-54923.739277252098</c:v>
                </c:pt>
                <c:pt idx="83">
                  <c:v>-44103.124565819198</c:v>
                </c:pt>
                <c:pt idx="84">
                  <c:v>-47352.066836432801</c:v>
                </c:pt>
                <c:pt idx="85">
                  <c:v>-61501.279837966002</c:v>
                </c:pt>
                <c:pt idx="86">
                  <c:v>-72285.298623884795</c:v>
                </c:pt>
                <c:pt idx="87">
                  <c:v>-70546.645960792404</c:v>
                </c:pt>
                <c:pt idx="88">
                  <c:v>-57534.481737591297</c:v>
                </c:pt>
                <c:pt idx="89">
                  <c:v>-46825.611638276503</c:v>
                </c:pt>
                <c:pt idx="90">
                  <c:v>-47765.249204641099</c:v>
                </c:pt>
                <c:pt idx="91">
                  <c:v>-60715.080087095201</c:v>
                </c:pt>
                <c:pt idx="92">
                  <c:v>-72174.0690995771</c:v>
                </c:pt>
                <c:pt idx="93">
                  <c:v>-72459.339445128993</c:v>
                </c:pt>
                <c:pt idx="94">
                  <c:v>-59623.604914779498</c:v>
                </c:pt>
                <c:pt idx="95">
                  <c:v>-46113.511324925603</c:v>
                </c:pt>
                <c:pt idx="96">
                  <c:v>-44958.387337279797</c:v>
                </c:pt>
                <c:pt idx="97">
                  <c:v>-57024.937639965203</c:v>
                </c:pt>
                <c:pt idx="98">
                  <c:v>-70093.190271982501</c:v>
                </c:pt>
                <c:pt idx="99">
                  <c:v>-72601.138394401103</c:v>
                </c:pt>
                <c:pt idx="100">
                  <c:v>-61773.026904152197</c:v>
                </c:pt>
                <c:pt idx="101">
                  <c:v>-49130.601561591597</c:v>
                </c:pt>
                <c:pt idx="102">
                  <c:v>-45846.503673090701</c:v>
                </c:pt>
                <c:pt idx="103">
                  <c:v>-56465.5658546798</c:v>
                </c:pt>
                <c:pt idx="104">
                  <c:v>-69564.591425578794</c:v>
                </c:pt>
                <c:pt idx="105">
                  <c:v>-74088.673786562998</c:v>
                </c:pt>
                <c:pt idx="106">
                  <c:v>-64176.050348708799</c:v>
                </c:pt>
                <c:pt idx="107">
                  <c:v>-49254.346313544796</c:v>
                </c:pt>
                <c:pt idx="108">
                  <c:v>-43413.291621226803</c:v>
                </c:pt>
                <c:pt idx="109">
                  <c:v>-52794.354816798397</c:v>
                </c:pt>
                <c:pt idx="110">
                  <c:v>-67015.641020241805</c:v>
                </c:pt>
                <c:pt idx="111">
                  <c:v>-73578.358521972797</c:v>
                </c:pt>
                <c:pt idx="112">
                  <c:v>-65707.621782273098</c:v>
                </c:pt>
                <c:pt idx="113">
                  <c:v>-52145.459117394501</c:v>
                </c:pt>
                <c:pt idx="114">
                  <c:v>-45248.047823145003</c:v>
                </c:pt>
                <c:pt idx="115">
                  <c:v>-52446.719307006002</c:v>
                </c:pt>
                <c:pt idx="116">
                  <c:v>-66400.048891677798</c:v>
                </c:pt>
                <c:pt idx="117">
                  <c:v>-74220.434553781</c:v>
                </c:pt>
                <c:pt idx="118">
                  <c:v>-68291.490885467894</c:v>
                </c:pt>
                <c:pt idx="119">
                  <c:v>-52965.620291717401</c:v>
                </c:pt>
                <c:pt idx="120">
                  <c:v>-43568.003066837999</c:v>
                </c:pt>
                <c:pt idx="121">
                  <c:v>-48707.654756435702</c:v>
                </c:pt>
                <c:pt idx="122">
                  <c:v>-63104.829232063799</c:v>
                </c:pt>
                <c:pt idx="123">
                  <c:v>-72543.445683066006</c:v>
                </c:pt>
                <c:pt idx="124">
                  <c:v>-68772.193753084299</c:v>
                </c:pt>
                <c:pt idx="125">
                  <c:v>-55133.690930120298</c:v>
                </c:pt>
                <c:pt idx="126">
                  <c:v>-45548.967294438902</c:v>
                </c:pt>
                <c:pt idx="127">
                  <c:v>-48414.7755601471</c:v>
                </c:pt>
                <c:pt idx="128">
                  <c:v>-62130.242028386303</c:v>
                </c:pt>
                <c:pt idx="129">
                  <c:v>-72487.817766192995</c:v>
                </c:pt>
                <c:pt idx="130">
                  <c:v>-70856.325740243905</c:v>
                </c:pt>
                <c:pt idx="131">
                  <c:v>-56739.411672616101</c:v>
                </c:pt>
                <c:pt idx="132">
                  <c:v>-44425.0160686167</c:v>
                </c:pt>
                <c:pt idx="133">
                  <c:v>-45387.294948957802</c:v>
                </c:pt>
                <c:pt idx="134">
                  <c:v>-58578.299624010397</c:v>
                </c:pt>
                <c:pt idx="135">
                  <c:v>-70678.822433995403</c:v>
                </c:pt>
                <c:pt idx="136">
                  <c:v>-71108.484878004601</c:v>
                </c:pt>
                <c:pt idx="137">
                  <c:v>-59207.574163800498</c:v>
                </c:pt>
                <c:pt idx="138">
                  <c:v>-47301.794663099499</c:v>
                </c:pt>
                <c:pt idx="139">
                  <c:v>-46076.107884251403</c:v>
                </c:pt>
                <c:pt idx="140">
                  <c:v>-57827.831837074104</c:v>
                </c:pt>
                <c:pt idx="141">
                  <c:v>-70304.681109902303</c:v>
                </c:pt>
                <c:pt idx="142">
                  <c:v>-53106.561192157897</c:v>
                </c:pt>
                <c:pt idx="143">
                  <c:v>-68367.170302650396</c:v>
                </c:pt>
                <c:pt idx="144">
                  <c:v>-49462.642213544503</c:v>
                </c:pt>
                <c:pt idx="145">
                  <c:v>-44124.614336642</c:v>
                </c:pt>
                <c:pt idx="146">
                  <c:v>-54486.522463735702</c:v>
                </c:pt>
                <c:pt idx="147">
                  <c:v>-68101.331625864696</c:v>
                </c:pt>
                <c:pt idx="148">
                  <c:v>-72828.742278634803</c:v>
                </c:pt>
                <c:pt idx="149">
                  <c:v>-63337.724394652403</c:v>
                </c:pt>
                <c:pt idx="150">
                  <c:v>-50099.747295073998</c:v>
                </c:pt>
                <c:pt idx="151">
                  <c:v>-44744.206816560698</c:v>
                </c:pt>
                <c:pt idx="152">
                  <c:v>-53740.054112609098</c:v>
                </c:pt>
                <c:pt idx="153">
                  <c:v>-67360.909564815694</c:v>
                </c:pt>
                <c:pt idx="154">
                  <c:v>-73773.323896164104</c:v>
                </c:pt>
                <c:pt idx="155">
                  <c:v>-65802.110293509395</c:v>
                </c:pt>
                <c:pt idx="156">
                  <c:v>-50547.337839277199</c:v>
                </c:pt>
                <c:pt idx="157">
                  <c:v>-42693.764673733502</c:v>
                </c:pt>
                <c:pt idx="158">
                  <c:v>-50070.2363040622</c:v>
                </c:pt>
                <c:pt idx="159">
                  <c:v>-64591.026383022203</c:v>
                </c:pt>
                <c:pt idx="160">
                  <c:v>-72808.324369060705</c:v>
                </c:pt>
                <c:pt idx="161">
                  <c:v>-67088.132133630294</c:v>
                </c:pt>
                <c:pt idx="162">
                  <c:v>-53324.089637260702</c:v>
                </c:pt>
                <c:pt idx="163">
                  <c:v>-44968.386679023497</c:v>
                </c:pt>
                <c:pt idx="164">
                  <c:v>-49863.583188513097</c:v>
                </c:pt>
                <c:pt idx="165">
                  <c:v>-63932.2134770513</c:v>
                </c:pt>
                <c:pt idx="166">
                  <c:v>-73134.907393118003</c:v>
                </c:pt>
                <c:pt idx="167">
                  <c:v>-69525.460902303297</c:v>
                </c:pt>
                <c:pt idx="168">
                  <c:v>-54575.645647197998</c:v>
                </c:pt>
                <c:pt idx="169">
                  <c:v>-43588.226591900297</c:v>
                </c:pt>
                <c:pt idx="170">
                  <c:v>-46597.197017473598</c:v>
                </c:pt>
                <c:pt idx="171">
                  <c:v>-60671.166457607898</c:v>
                </c:pt>
                <c:pt idx="172">
                  <c:v>-71597.876812195507</c:v>
                </c:pt>
                <c:pt idx="173">
                  <c:v>-70088.440654603895</c:v>
                </c:pt>
                <c:pt idx="174">
                  <c:v>-57172.383408895301</c:v>
                </c:pt>
                <c:pt idx="175">
                  <c:v>-46327.3340367938</c:v>
                </c:pt>
                <c:pt idx="176">
                  <c:v>-47044.444438839397</c:v>
                </c:pt>
                <c:pt idx="177">
                  <c:v>-59874.296431367198</c:v>
                </c:pt>
                <c:pt idx="178">
                  <c:v>-71457.669158734905</c:v>
                </c:pt>
                <c:pt idx="179">
                  <c:v>-71971.625861083696</c:v>
                </c:pt>
                <c:pt idx="180">
                  <c:v>-59294.228701237298</c:v>
                </c:pt>
                <c:pt idx="181">
                  <c:v>-45662.039096963803</c:v>
                </c:pt>
                <c:pt idx="182">
                  <c:v>-44242.723984707598</c:v>
                </c:pt>
                <c:pt idx="183">
                  <c:v>-56179.667644011999</c:v>
                </c:pt>
                <c:pt idx="184">
                  <c:v>-69334.470708503504</c:v>
                </c:pt>
                <c:pt idx="185">
                  <c:v>-72099.746338476907</c:v>
                </c:pt>
                <c:pt idx="186">
                  <c:v>-61397.190372075798</c:v>
                </c:pt>
                <c:pt idx="187">
                  <c:v>-48682.936475958697</c:v>
                </c:pt>
                <c:pt idx="188">
                  <c:v>-45166.733951071801</c:v>
                </c:pt>
                <c:pt idx="189">
                  <c:v>-55635.960612885297</c:v>
                </c:pt>
                <c:pt idx="190">
                  <c:v>-68798.420301083097</c:v>
                </c:pt>
                <c:pt idx="191">
                  <c:v>-73538.154669519296</c:v>
                </c:pt>
                <c:pt idx="192">
                  <c:v>-63813.2058226851</c:v>
                </c:pt>
                <c:pt idx="193">
                  <c:v>-48843.803671919602</c:v>
                </c:pt>
                <c:pt idx="194">
                  <c:v>-42773.253024231599</c:v>
                </c:pt>
                <c:pt idx="195">
                  <c:v>-51964.173732435003</c:v>
                </c:pt>
                <c:pt idx="196">
                  <c:v>-66226.997079512497</c:v>
                </c:pt>
                <c:pt idx="197">
                  <c:v>-72979.519032242504</c:v>
                </c:pt>
                <c:pt idx="198">
                  <c:v>-65316.777765369399</c:v>
                </c:pt>
                <c:pt idx="199">
                  <c:v>-51723.446785665998</c:v>
                </c:pt>
                <c:pt idx="200">
                  <c:v>-44660.720752367502</c:v>
                </c:pt>
                <c:pt idx="201">
                  <c:v>-51624.7042074114</c:v>
                </c:pt>
                <c:pt idx="202">
                  <c:v>-65607.497086162606</c:v>
                </c:pt>
                <c:pt idx="203">
                  <c:v>-73579.216752574095</c:v>
                </c:pt>
                <c:pt idx="204">
                  <c:v>-67899.389482773098</c:v>
                </c:pt>
                <c:pt idx="205">
                  <c:v>-52585.112794120803</c:v>
                </c:pt>
                <c:pt idx="206">
                  <c:v>-43013.934197767601</c:v>
                </c:pt>
                <c:pt idx="207">
                  <c:v>-48084.355886989797</c:v>
                </c:pt>
                <c:pt idx="208">
                  <c:v>-62607.058044085803</c:v>
                </c:pt>
                <c:pt idx="209">
                  <c:v>-72293.943992567598</c:v>
                </c:pt>
                <c:pt idx="210">
                  <c:v>-68818.126075473599</c:v>
                </c:pt>
                <c:pt idx="211">
                  <c:v>-55264.586797815697</c:v>
                </c:pt>
                <c:pt idx="212">
                  <c:v>-45567.187542984197</c:v>
                </c:pt>
                <c:pt idx="213">
                  <c:v>-48216.731781845898</c:v>
                </c:pt>
                <c:pt idx="214">
                  <c:v>-61874.2809642254</c:v>
                </c:pt>
                <c:pt idx="215">
                  <c:v>-72371.489078536397</c:v>
                </c:pt>
                <c:pt idx="216">
                  <c:v>-70973.326697172393</c:v>
                </c:pt>
                <c:pt idx="217">
                  <c:v>-56989.748614994198</c:v>
                </c:pt>
                <c:pt idx="218">
                  <c:v>-44529.549886416396</c:v>
                </c:pt>
                <c:pt idx="219">
                  <c:v>-45252.606046328598</c:v>
                </c:pt>
                <c:pt idx="220">
                  <c:v>-58313.326854844898</c:v>
                </c:pt>
                <c:pt idx="221">
                  <c:v>-70548.348809972493</c:v>
                </c:pt>
                <c:pt idx="222">
                  <c:v>-71213.148709096204</c:v>
                </c:pt>
                <c:pt idx="223">
                  <c:v>-59439.724433674899</c:v>
                </c:pt>
                <c:pt idx="224">
                  <c:v>-47428.482356861801</c:v>
                </c:pt>
                <c:pt idx="225">
                  <c:v>-45965.304246281899</c:v>
                </c:pt>
                <c:pt idx="226">
                  <c:v>-57588.786784581003</c:v>
                </c:pt>
                <c:pt idx="227">
                  <c:v>-70147.644868455594</c:v>
                </c:pt>
                <c:pt idx="228">
                  <c:v>-72937.590629384998</c:v>
                </c:pt>
                <c:pt idx="229">
                  <c:v>-61740.095747244202</c:v>
                </c:pt>
                <c:pt idx="230">
                  <c:v>-47261.436531967702</c:v>
                </c:pt>
                <c:pt idx="231">
                  <c:v>-43257.491376314298</c:v>
                </c:pt>
                <c:pt idx="232">
                  <c:v>-53916.632392257598</c:v>
                </c:pt>
                <c:pt idx="233">
                  <c:v>-67752.622016231297</c:v>
                </c:pt>
                <c:pt idx="234">
                  <c:v>-72774.493582816605</c:v>
                </c:pt>
                <c:pt idx="235">
                  <c:v>-63490.0962840598</c:v>
                </c:pt>
                <c:pt idx="236">
                  <c:v>-50224.752314326201</c:v>
                </c:pt>
                <c:pt idx="237">
                  <c:v>-44684.095164107501</c:v>
                </c:pt>
                <c:pt idx="238">
                  <c:v>-53494.3462666134</c:v>
                </c:pt>
                <c:pt idx="239">
                  <c:v>-67166.403005849803</c:v>
                </c:pt>
                <c:pt idx="240">
                  <c:v>-73761.725683009994</c:v>
                </c:pt>
                <c:pt idx="241">
                  <c:v>-66192.8240789064</c:v>
                </c:pt>
                <c:pt idx="242">
                  <c:v>-51069.187627953899</c:v>
                </c:pt>
                <c:pt idx="243">
                  <c:v>-43121.852307839603</c:v>
                </c:pt>
                <c:pt idx="244">
                  <c:v>-50323.760856052402</c:v>
                </c:pt>
                <c:pt idx="245">
                  <c:v>-64901.862921119202</c:v>
                </c:pt>
                <c:pt idx="246">
                  <c:v>-73303.067216104202</c:v>
                </c:pt>
                <c:pt idx="247">
                  <c:v>-67836.695675739902</c:v>
                </c:pt>
                <c:pt idx="248">
                  <c:v>-54081.0981478127</c:v>
                </c:pt>
                <c:pt idx="249">
                  <c:v>-45588.480544928898</c:v>
                </c:pt>
                <c:pt idx="250">
                  <c:v>-50248.398303137597</c:v>
                </c:pt>
                <c:pt idx="251">
                  <c:v>-64303.282078666198</c:v>
                </c:pt>
                <c:pt idx="252">
                  <c:v>-73648.2731063432</c:v>
                </c:pt>
                <c:pt idx="253">
                  <c:v>-70278.731514903397</c:v>
                </c:pt>
                <c:pt idx="254">
                  <c:v>-55405.219810326897</c:v>
                </c:pt>
                <c:pt idx="255">
                  <c:v>-44261.801167777798</c:v>
                </c:pt>
                <c:pt idx="256">
                  <c:v>-47029.312836270299</c:v>
                </c:pt>
                <c:pt idx="257">
                  <c:v>-61022.727294973403</c:v>
                </c:pt>
                <c:pt idx="258">
                  <c:v>-72092.518602312703</c:v>
                </c:pt>
                <c:pt idx="259">
                  <c:v>-70810.965702561196</c:v>
                </c:pt>
                <c:pt idx="260">
                  <c:v>-57997.8758047991</c:v>
                </c:pt>
                <c:pt idx="261">
                  <c:v>-47025.609865343002</c:v>
                </c:pt>
                <c:pt idx="262">
                  <c:v>-47519.532012372998</c:v>
                </c:pt>
                <c:pt idx="263">
                  <c:v>-60224.6299231476</c:v>
                </c:pt>
                <c:pt idx="264">
                  <c:v>-71932.527457262404</c:v>
                </c:pt>
                <c:pt idx="265">
                  <c:v>-72674.465604944897</c:v>
                </c:pt>
                <c:pt idx="266">
                  <c:v>-60157.024940224801</c:v>
                </c:pt>
                <c:pt idx="267">
                  <c:v>-46414.779197722797</c:v>
                </c:pt>
                <c:pt idx="268">
                  <c:v>-44729.829447990101</c:v>
                </c:pt>
                <c:pt idx="269">
                  <c:v>-56537.024507540002</c:v>
                </c:pt>
                <c:pt idx="270">
                  <c:v>-69775.537259221601</c:v>
                </c:pt>
                <c:pt idx="271">
                  <c:v>-72793.232722943707</c:v>
                </c:pt>
                <c:pt idx="272">
                  <c:v>-62220.774115206797</c:v>
                </c:pt>
                <c:pt idx="273">
                  <c:v>-49442.979517635198</c:v>
                </c:pt>
                <c:pt idx="274">
                  <c:v>-45700.7599056576</c:v>
                </c:pt>
                <c:pt idx="275">
                  <c:v>-56014.149847709399</c:v>
                </c:pt>
                <c:pt idx="276">
                  <c:v>-69238.464414930393</c:v>
                </c:pt>
                <c:pt idx="277">
                  <c:v>-74187.846622602301</c:v>
                </c:pt>
                <c:pt idx="278">
                  <c:v>-64654.9387510815</c:v>
                </c:pt>
                <c:pt idx="279">
                  <c:v>-49644.272679256901</c:v>
                </c:pt>
                <c:pt idx="280">
                  <c:v>-43355.151953288499</c:v>
                </c:pt>
                <c:pt idx="281">
                  <c:v>-52348.256698344099</c:v>
                </c:pt>
                <c:pt idx="282">
                  <c:v>-66650.035054995897</c:v>
                </c:pt>
                <c:pt idx="283">
                  <c:v>-73585.996309916198</c:v>
                </c:pt>
                <c:pt idx="284">
                  <c:v>-66136.1440964535</c:v>
                </c:pt>
                <c:pt idx="285">
                  <c:v>-52517.426344313302</c:v>
                </c:pt>
                <c:pt idx="286">
                  <c:v>-45300.551994928399</c:v>
                </c:pt>
                <c:pt idx="287">
                  <c:v>-52021.876356697197</c:v>
                </c:pt>
                <c:pt idx="288">
                  <c:v>-66031.825062717093</c:v>
                </c:pt>
                <c:pt idx="289">
                  <c:v>-74150.326172057496</c:v>
                </c:pt>
                <c:pt idx="290">
                  <c:v>-68717.374192538598</c:v>
                </c:pt>
                <c:pt idx="291">
                  <c:v>-53423.8980584983</c:v>
                </c:pt>
                <c:pt idx="292">
                  <c:v>-43692.963026000602</c:v>
                </c:pt>
                <c:pt idx="293">
                  <c:v>-48515.083889869202</c:v>
                </c:pt>
                <c:pt idx="294">
                  <c:v>-63006.554201007399</c:v>
                </c:pt>
                <c:pt idx="295">
                  <c:v>-68712.056918191098</c:v>
                </c:pt>
                <c:pt idx="296">
                  <c:v>-56778.924466072298</c:v>
                </c:pt>
                <c:pt idx="297">
                  <c:v>-62448.447863278401</c:v>
                </c:pt>
                <c:pt idx="298">
                  <c:v>-47783.942872720603</c:v>
                </c:pt>
                <c:pt idx="299">
                  <c:v>-49209.503474350997</c:v>
                </c:pt>
                <c:pt idx="300">
                  <c:v>-62511.080209893596</c:v>
                </c:pt>
                <c:pt idx="301">
                  <c:v>-73026.648768941101</c:v>
                </c:pt>
                <c:pt idx="302">
                  <c:v>-71799.580970068593</c:v>
                </c:pt>
                <c:pt idx="303">
                  <c:v>-57926.2422471635</c:v>
                </c:pt>
                <c:pt idx="304">
                  <c:v>-45313.078897591702</c:v>
                </c:pt>
                <c:pt idx="305">
                  <c:v>-45783.268221677099</c:v>
                </c:pt>
                <c:pt idx="306">
                  <c:v>-58699.426476479501</c:v>
                </c:pt>
                <c:pt idx="307">
                  <c:v>-71059.667755891307</c:v>
                </c:pt>
                <c:pt idx="308">
                  <c:v>-71954.237624256304</c:v>
                </c:pt>
                <c:pt idx="309">
                  <c:v>-60305.422900826103</c:v>
                </c:pt>
                <c:pt idx="310">
                  <c:v>-48205.376829434397</c:v>
                </c:pt>
                <c:pt idx="311">
                  <c:v>-46496.998791482903</c:v>
                </c:pt>
                <c:pt idx="312">
                  <c:v>-57990.174682502198</c:v>
                </c:pt>
                <c:pt idx="313">
                  <c:v>-70628.248850475895</c:v>
                </c:pt>
                <c:pt idx="314">
                  <c:v>-73656.273817825902</c:v>
                </c:pt>
                <c:pt idx="315">
                  <c:v>-62618.792117276302</c:v>
                </c:pt>
                <c:pt idx="316">
                  <c:v>-48075.991706588</c:v>
                </c:pt>
                <c:pt idx="317">
                  <c:v>-43824.556937380599</c:v>
                </c:pt>
                <c:pt idx="318">
                  <c:v>-54323.2861352994</c:v>
                </c:pt>
                <c:pt idx="319">
                  <c:v>-68217.012210375295</c:v>
                </c:pt>
                <c:pt idx="320">
                  <c:v>-73451.528783520902</c:v>
                </c:pt>
                <c:pt idx="321">
                  <c:v>-64340.345249737802</c:v>
                </c:pt>
                <c:pt idx="322">
                  <c:v>-51033.828368232003</c:v>
                </c:pt>
                <c:pt idx="323">
                  <c:v>-45311.1614978375</c:v>
                </c:pt>
                <c:pt idx="324">
                  <c:v>-53916.0336403537</c:v>
                </c:pt>
                <c:pt idx="325">
                  <c:v>-67630.500620341205</c:v>
                </c:pt>
                <c:pt idx="326">
                  <c:v>-74395.766864015706</c:v>
                </c:pt>
                <c:pt idx="327">
                  <c:v>-66881.224909349607</c:v>
                </c:pt>
                <c:pt idx="328">
                  <c:v>-51596.277574871798</c:v>
                </c:pt>
                <c:pt idx="329">
                  <c:v>-43379.521882456902</c:v>
                </c:pt>
                <c:pt idx="330">
                  <c:v>-50272.9853821754</c:v>
                </c:pt>
                <c:pt idx="331">
                  <c:v>-64829.124129647404</c:v>
                </c:pt>
                <c:pt idx="332">
                  <c:v>-73361.423610334503</c:v>
                </c:pt>
                <c:pt idx="333">
                  <c:v>-68115.376640798306</c:v>
                </c:pt>
                <c:pt idx="334">
                  <c:v>-54356.386223118599</c:v>
                </c:pt>
                <c:pt idx="335">
                  <c:v>-45725.375457882299</c:v>
                </c:pt>
                <c:pt idx="336">
                  <c:v>-50134.626419177002</c:v>
                </c:pt>
                <c:pt idx="337">
                  <c:v>-64160.600165393698</c:v>
                </c:pt>
                <c:pt idx="338">
                  <c:v>-73638.734349509003</c:v>
                </c:pt>
                <c:pt idx="339">
                  <c:v>-70499.412583364305</c:v>
                </c:pt>
                <c:pt idx="340">
                  <c:v>-55707.851993367702</c:v>
                </c:pt>
                <c:pt idx="341">
                  <c:v>-44421.328537153197</c:v>
                </c:pt>
                <c:pt idx="342">
                  <c:v>-46938.5658148199</c:v>
                </c:pt>
                <c:pt idx="343">
                  <c:v>-60841.5279877922</c:v>
                </c:pt>
                <c:pt idx="344">
                  <c:v>-72051.326410913098</c:v>
                </c:pt>
                <c:pt idx="345">
                  <c:v>-70991.319668849203</c:v>
                </c:pt>
                <c:pt idx="346">
                  <c:v>-58285.095243215401</c:v>
                </c:pt>
                <c:pt idx="347">
                  <c:v>-47197.181582864498</c:v>
                </c:pt>
                <c:pt idx="348">
                  <c:v>-47460.842313810601</c:v>
                </c:pt>
                <c:pt idx="349">
                  <c:v>-60037.712966617502</c:v>
                </c:pt>
                <c:pt idx="350">
                  <c:v>-71864.5005155338</c:v>
                </c:pt>
                <c:pt idx="351">
                  <c:v>-72830.298933799393</c:v>
                </c:pt>
                <c:pt idx="352">
                  <c:v>-60472.817459937003</c:v>
                </c:pt>
                <c:pt idx="353">
                  <c:v>-46632.566174412401</c:v>
                </c:pt>
                <c:pt idx="354">
                  <c:v>-44679.1491772218</c:v>
                </c:pt>
                <c:pt idx="355">
                  <c:v>-56353.218159386503</c:v>
                </c:pt>
                <c:pt idx="356">
                  <c:v>-69670.631350539697</c:v>
                </c:pt>
                <c:pt idx="357">
                  <c:v>-72932.202260334103</c:v>
                </c:pt>
                <c:pt idx="358">
                  <c:v>-62493.053011559103</c:v>
                </c:pt>
                <c:pt idx="359">
                  <c:v>-49659.3350063213</c:v>
                </c:pt>
                <c:pt idx="360">
                  <c:v>-45695.701604736401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5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'4'!$BC$5:$BC$365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'4'!$BD$5:$BD$365</c:f>
              <c:numCache>
                <c:formatCode>0</c:formatCode>
                <c:ptCount val="361"/>
                <c:pt idx="0">
                  <c:v>774.87975253951004</c:v>
                </c:pt>
                <c:pt idx="1">
                  <c:v>775.18804335591096</c:v>
                </c:pt>
                <c:pt idx="2">
                  <c:v>775.54236422777103</c:v>
                </c:pt>
                <c:pt idx="3">
                  <c:v>775.94263244798697</c:v>
                </c:pt>
                <c:pt idx="4">
                  <c:v>776.38877478452696</c:v>
                </c:pt>
                <c:pt idx="5">
                  <c:v>776.88058596015401</c:v>
                </c:pt>
                <c:pt idx="6">
                  <c:v>777.41773306523498</c:v>
                </c:pt>
                <c:pt idx="7">
                  <c:v>777.99988817697397</c:v>
                </c:pt>
                <c:pt idx="8">
                  <c:v>778.62687087001598</c:v>
                </c:pt>
                <c:pt idx="9">
                  <c:v>779.29865424152194</c:v>
                </c:pt>
                <c:pt idx="10">
                  <c:v>780.01522438630695</c:v>
                </c:pt>
                <c:pt idx="11">
                  <c:v>780.77642621101097</c:v>
                </c:pt>
                <c:pt idx="12">
                  <c:v>781.58194786300203</c:v>
                </c:pt>
                <c:pt idx="13">
                  <c:v>782.57388426518401</c:v>
                </c:pt>
                <c:pt idx="14">
                  <c:v>783.60897881299502</c:v>
                </c:pt>
                <c:pt idx="15">
                  <c:v>784.68718101289801</c:v>
                </c:pt>
                <c:pt idx="16">
                  <c:v>785.80848186802803</c:v>
                </c:pt>
                <c:pt idx="17">
                  <c:v>786.97275628723605</c:v>
                </c:pt>
                <c:pt idx="18">
                  <c:v>788.17972551850505</c:v>
                </c:pt>
                <c:pt idx="19">
                  <c:v>789.42906376407404</c:v>
                </c:pt>
                <c:pt idx="20">
                  <c:v>790.72056046032003</c:v>
                </c:pt>
                <c:pt idx="21">
                  <c:v>792.05417710785105</c:v>
                </c:pt>
                <c:pt idx="22">
                  <c:v>793.42994178308595</c:v>
                </c:pt>
                <c:pt idx="23">
                  <c:v>794.84777388117504</c:v>
                </c:pt>
                <c:pt idx="24">
                  <c:v>796.30741899534701</c:v>
                </c:pt>
                <c:pt idx="25">
                  <c:v>798.00122125775204</c:v>
                </c:pt>
                <c:pt idx="26">
                  <c:v>799.66405922222998</c:v>
                </c:pt>
                <c:pt idx="27">
                  <c:v>801.29612507471097</c:v>
                </c:pt>
                <c:pt idx="28">
                  <c:v>802.89769633001401</c:v>
                </c:pt>
                <c:pt idx="29">
                  <c:v>804.46897032986396</c:v>
                </c:pt>
                <c:pt idx="30">
                  <c:v>806.00997871295601</c:v>
                </c:pt>
                <c:pt idx="31">
                  <c:v>807.52066067857197</c:v>
                </c:pt>
                <c:pt idx="32">
                  <c:v>809.001028032823</c:v>
                </c:pt>
                <c:pt idx="33">
                  <c:v>810.45127008584097</c:v>
                </c:pt>
                <c:pt idx="34">
                  <c:v>811.87168683480195</c:v>
                </c:pt>
                <c:pt idx="35">
                  <c:v>813.26251312518298</c:v>
                </c:pt>
                <c:pt idx="36">
                  <c:v>814.623804235286</c:v>
                </c:pt>
                <c:pt idx="37">
                  <c:v>816.01868841848705</c:v>
                </c:pt>
                <c:pt idx="38">
                  <c:v>817.39561598388002</c:v>
                </c:pt>
                <c:pt idx="39">
                  <c:v>818.75468967488302</c:v>
                </c:pt>
                <c:pt idx="40">
                  <c:v>820.09613553097199</c:v>
                </c:pt>
                <c:pt idx="41">
                  <c:v>821.42014700017103</c:v>
                </c:pt>
                <c:pt idx="42">
                  <c:v>822.72675541500405</c:v>
                </c:pt>
                <c:pt idx="43">
                  <c:v>824.01586325738901</c:v>
                </c:pt>
                <c:pt idx="44">
                  <c:v>825.28739737518697</c:v>
                </c:pt>
                <c:pt idx="45">
                  <c:v>826.54145135086799</c:v>
                </c:pt>
                <c:pt idx="46">
                  <c:v>827.77826649297504</c:v>
                </c:pt>
                <c:pt idx="47">
                  <c:v>828.99807060999399</c:v>
                </c:pt>
                <c:pt idx="48">
                  <c:v>830.20092624617803</c:v>
                </c:pt>
                <c:pt idx="49">
                  <c:v>831.38673963952294</c:v>
                </c:pt>
                <c:pt idx="50">
                  <c:v>832.55541196154604</c:v>
                </c:pt>
                <c:pt idx="51">
                  <c:v>833.706992736958</c:v>
                </c:pt>
                <c:pt idx="52">
                  <c:v>834.84168508124299</c:v>
                </c:pt>
                <c:pt idx="53">
                  <c:v>835.95971009316099</c:v>
                </c:pt>
                <c:pt idx="54">
                  <c:v>837.06114724130998</c:v>
                </c:pt>
                <c:pt idx="55">
                  <c:v>838.14591913366905</c:v>
                </c:pt>
                <c:pt idx="56">
                  <c:v>839.21392343550895</c:v>
                </c:pt>
                <c:pt idx="57">
                  <c:v>840.26519589236898</c:v>
                </c:pt>
                <c:pt idx="58">
                  <c:v>841.29994653707502</c:v>
                </c:pt>
                <c:pt idx="59">
                  <c:v>842.31842879565102</c:v>
                </c:pt>
                <c:pt idx="60">
                  <c:v>843.32076060715497</c:v>
                </c:pt>
                <c:pt idx="61">
                  <c:v>844.33759942160805</c:v>
                </c:pt>
                <c:pt idx="62">
                  <c:v>845.34196261978502</c:v>
                </c:pt>
                <c:pt idx="63">
                  <c:v>846.33382991987105</c:v>
                </c:pt>
                <c:pt idx="64">
                  <c:v>847.31335357690602</c:v>
                </c:pt>
                <c:pt idx="65">
                  <c:v>848.28075547411504</c:v>
                </c:pt>
                <c:pt idx="66">
                  <c:v>849.23615140390405</c:v>
                </c:pt>
                <c:pt idx="67">
                  <c:v>850.17948456828697</c:v>
                </c:pt>
                <c:pt idx="68">
                  <c:v>851.11062098300397</c:v>
                </c:pt>
                <c:pt idx="69">
                  <c:v>852.02952631833398</c:v>
                </c:pt>
                <c:pt idx="70">
                  <c:v>852.93635309989395</c:v>
                </c:pt>
                <c:pt idx="71">
                  <c:v>853.83134937558498</c:v>
                </c:pt>
                <c:pt idx="72">
                  <c:v>854.71466956097504</c:v>
                </c:pt>
                <c:pt idx="73">
                  <c:v>855.58627793347603</c:v>
                </c:pt>
                <c:pt idx="74">
                  <c:v>856.44603041003199</c:v>
                </c:pt>
                <c:pt idx="75">
                  <c:v>857.29385614140801</c:v>
                </c:pt>
                <c:pt idx="76">
                  <c:v>858.12986277221796</c:v>
                </c:pt>
                <c:pt idx="77">
                  <c:v>858.95427015858104</c:v>
                </c:pt>
                <c:pt idx="78">
                  <c:v>859.76723927309695</c:v>
                </c:pt>
                <c:pt idx="79">
                  <c:v>860.568755852339</c:v>
                </c:pt>
                <c:pt idx="80">
                  <c:v>861.35868727322099</c:v>
                </c:pt>
                <c:pt idx="81">
                  <c:v>862.13695114572204</c:v>
                </c:pt>
                <c:pt idx="82">
                  <c:v>862.90364860121304</c:v>
                </c:pt>
                <c:pt idx="83">
                  <c:v>863.65901853237597</c:v>
                </c:pt>
                <c:pt idx="84">
                  <c:v>864.40325912732305</c:v>
                </c:pt>
                <c:pt idx="85">
                  <c:v>865.13638515801699</c:v>
                </c:pt>
                <c:pt idx="86">
                  <c:v>865.85826372622103</c:v>
                </c:pt>
                <c:pt idx="87">
                  <c:v>866.56878279578905</c:v>
                </c:pt>
                <c:pt idx="88">
                  <c:v>867.26799755937498</c:v>
                </c:pt>
                <c:pt idx="89">
                  <c:v>867.95610997649896</c:v>
                </c:pt>
                <c:pt idx="90">
                  <c:v>868.63331507344697</c:v>
                </c:pt>
                <c:pt idx="91">
                  <c:v>869.29964843753203</c:v>
                </c:pt>
                <c:pt idx="92">
                  <c:v>869.95499449180704</c:v>
                </c:pt>
                <c:pt idx="93">
                  <c:v>870.59923592837504</c:v>
                </c:pt>
                <c:pt idx="94">
                  <c:v>871.23241505723604</c:v>
                </c:pt>
                <c:pt idx="95">
                  <c:v>871.85474461241802</c:v>
                </c:pt>
                <c:pt idx="96">
                  <c:v>872.46645351616701</c:v>
                </c:pt>
                <c:pt idx="97">
                  <c:v>872.86376460549297</c:v>
                </c:pt>
                <c:pt idx="98">
                  <c:v>873.24731850912406</c:v>
                </c:pt>
                <c:pt idx="99">
                  <c:v>873.61698709669304</c:v>
                </c:pt>
                <c:pt idx="100">
                  <c:v>873.97278149995498</c:v>
                </c:pt>
                <c:pt idx="101">
                  <c:v>874.31488427780596</c:v>
                </c:pt>
                <c:pt idx="102">
                  <c:v>874.64352547893702</c:v>
                </c:pt>
                <c:pt idx="103">
                  <c:v>874.95880667456095</c:v>
                </c:pt>
                <c:pt idx="104">
                  <c:v>875.26065695763202</c:v>
                </c:pt>
                <c:pt idx="105">
                  <c:v>875.54894932043305</c:v>
                </c:pt>
                <c:pt idx="106">
                  <c:v>875.823680520886</c:v>
                </c:pt>
                <c:pt idx="107">
                  <c:v>876.08503605875296</c:v>
                </c:pt>
                <c:pt idx="108">
                  <c:v>876.33327555279902</c:v>
                </c:pt>
                <c:pt idx="109">
                  <c:v>876.56853933190098</c:v>
                </c:pt>
                <c:pt idx="110">
                  <c:v>876.79077471430401</c:v>
                </c:pt>
                <c:pt idx="111">
                  <c:v>876.999839829915</c:v>
                </c:pt>
                <c:pt idx="112">
                  <c:v>877.19569186969898</c:v>
                </c:pt>
                <c:pt idx="113">
                  <c:v>877.37847049578704</c:v>
                </c:pt>
                <c:pt idx="114">
                  <c:v>877.54841081063796</c:v>
                </c:pt>
                <c:pt idx="115">
                  <c:v>877.70566262654597</c:v>
                </c:pt>
                <c:pt idx="116">
                  <c:v>877.850195362465</c:v>
                </c:pt>
                <c:pt idx="117">
                  <c:v>877.981876433862</c:v>
                </c:pt>
                <c:pt idx="118">
                  <c:v>878.100649745081</c:v>
                </c:pt>
                <c:pt idx="119">
                  <c:v>878.20665103545696</c:v>
                </c:pt>
                <c:pt idx="120">
                  <c:v>878.30013716935605</c:v>
                </c:pt>
                <c:pt idx="121">
                  <c:v>878.12736812826904</c:v>
                </c:pt>
                <c:pt idx="122">
                  <c:v>877.95446427608897</c:v>
                </c:pt>
                <c:pt idx="123">
                  <c:v>877.78109050732996</c:v>
                </c:pt>
                <c:pt idx="124">
                  <c:v>877.60704970626102</c:v>
                </c:pt>
                <c:pt idx="125">
                  <c:v>877.43236799681699</c:v>
                </c:pt>
                <c:pt idx="126">
                  <c:v>877.25721996826906</c:v>
                </c:pt>
                <c:pt idx="127">
                  <c:v>877.08175084693505</c:v>
                </c:pt>
                <c:pt idx="128">
                  <c:v>876.90593341610099</c:v>
                </c:pt>
                <c:pt idx="129">
                  <c:v>876.72960104100798</c:v>
                </c:pt>
                <c:pt idx="130">
                  <c:v>876.55260987509405</c:v>
                </c:pt>
                <c:pt idx="131">
                  <c:v>876.374990947318</c:v>
                </c:pt>
                <c:pt idx="132">
                  <c:v>876.19693226666504</c:v>
                </c:pt>
                <c:pt idx="133">
                  <c:v>876.01860938953303</c:v>
                </c:pt>
                <c:pt idx="134">
                  <c:v>875.84002445925205</c:v>
                </c:pt>
                <c:pt idx="135">
                  <c:v>875.66101369757803</c:v>
                </c:pt>
                <c:pt idx="136">
                  <c:v>875.48140574519505</c:v>
                </c:pt>
                <c:pt idx="137">
                  <c:v>875.30118386199399</c:v>
                </c:pt>
                <c:pt idx="138">
                  <c:v>875.12049339162604</c:v>
                </c:pt>
                <c:pt idx="139">
                  <c:v>874.93950083630898</c:v>
                </c:pt>
                <c:pt idx="140">
                  <c:v>874.75822786538595</c:v>
                </c:pt>
                <c:pt idx="141">
                  <c:v>874.57653188179404</c:v>
                </c:pt>
                <c:pt idx="142">
                  <c:v>874.39438277456998</c:v>
                </c:pt>
                <c:pt idx="143">
                  <c:v>874.21171095587204</c:v>
                </c:pt>
                <c:pt idx="144">
                  <c:v>874.02857942932303</c:v>
                </c:pt>
                <c:pt idx="145">
                  <c:v>873.84513397637102</c:v>
                </c:pt>
                <c:pt idx="146">
                  <c:v>873.66141879450299</c:v>
                </c:pt>
                <c:pt idx="147">
                  <c:v>873.47731049696802</c:v>
                </c:pt>
                <c:pt idx="148">
                  <c:v>873.29262761825498</c:v>
                </c:pt>
                <c:pt idx="149">
                  <c:v>873.10730874384899</c:v>
                </c:pt>
                <c:pt idx="150">
                  <c:v>872.92146933079505</c:v>
                </c:pt>
                <c:pt idx="151">
                  <c:v>872.73529661876103</c:v>
                </c:pt>
                <c:pt idx="152">
                  <c:v>872.54886897470703</c:v>
                </c:pt>
                <c:pt idx="153">
                  <c:v>872.36208599507802</c:v>
                </c:pt>
                <c:pt idx="154">
                  <c:v>872.17476542500901</c:v>
                </c:pt>
                <c:pt idx="155">
                  <c:v>871.98682453307299</c:v>
                </c:pt>
                <c:pt idx="156">
                  <c:v>871.79837150822596</c:v>
                </c:pt>
                <c:pt idx="157">
                  <c:v>871.609613807561</c:v>
                </c:pt>
                <c:pt idx="158">
                  <c:v>871.42066537786798</c:v>
                </c:pt>
                <c:pt idx="159">
                  <c:v>871.23144623350402</c:v>
                </c:pt>
                <c:pt idx="160">
                  <c:v>871.04176432157203</c:v>
                </c:pt>
                <c:pt idx="161">
                  <c:v>870.85149988577098</c:v>
                </c:pt>
                <c:pt idx="162">
                  <c:v>870.66071447103604</c:v>
                </c:pt>
                <c:pt idx="163">
                  <c:v>870.46958514980201</c:v>
                </c:pt>
                <c:pt idx="164">
                  <c:v>870.27823170257898</c:v>
                </c:pt>
                <c:pt idx="165">
                  <c:v>870.08659694027199</c:v>
                </c:pt>
                <c:pt idx="166">
                  <c:v>869.89450258826298</c:v>
                </c:pt>
                <c:pt idx="167">
                  <c:v>869.70181897442205</c:v>
                </c:pt>
                <c:pt idx="168">
                  <c:v>869.50860100611203</c:v>
                </c:pt>
                <c:pt idx="169">
                  <c:v>869.31504408381898</c:v>
                </c:pt>
                <c:pt idx="170">
                  <c:v>869.12130512805197</c:v>
                </c:pt>
                <c:pt idx="171">
                  <c:v>868.92735752399403</c:v>
                </c:pt>
                <c:pt idx="172">
                  <c:v>868.73302495480505</c:v>
                </c:pt>
                <c:pt idx="173">
                  <c:v>868.53814982158099</c:v>
                </c:pt>
                <c:pt idx="174">
                  <c:v>868.34274134291195</c:v>
                </c:pt>
                <c:pt idx="175">
                  <c:v>868.14695717751204</c:v>
                </c:pt>
                <c:pt idx="176">
                  <c:v>867.95095051096496</c:v>
                </c:pt>
                <c:pt idx="177">
                  <c:v>867.75471651438102</c:v>
                </c:pt>
                <c:pt idx="178">
                  <c:v>867.55809831890099</c:v>
                </c:pt>
                <c:pt idx="179">
                  <c:v>867.36093507954899</c:v>
                </c:pt>
                <c:pt idx="180">
                  <c:v>867.16322366657698</c:v>
                </c:pt>
                <c:pt idx="181">
                  <c:v>866.96513190347196</c:v>
                </c:pt>
                <c:pt idx="182">
                  <c:v>866.76684652488802</c:v>
                </c:pt>
                <c:pt idx="183">
                  <c:v>866.56839982610097</c:v>
                </c:pt>
                <c:pt idx="184">
                  <c:v>866.369647015032</c:v>
                </c:pt>
                <c:pt idx="185">
                  <c:v>866.17040559638599</c:v>
                </c:pt>
                <c:pt idx="186">
                  <c:v>865.97062931228595</c:v>
                </c:pt>
                <c:pt idx="187">
                  <c:v>865.770442757777</c:v>
                </c:pt>
                <c:pt idx="188">
                  <c:v>865.57002025107204</c:v>
                </c:pt>
                <c:pt idx="189">
                  <c:v>865.36941077618803</c:v>
                </c:pt>
                <c:pt idx="190">
                  <c:v>865.16849208150995</c:v>
                </c:pt>
                <c:pt idx="191">
                  <c:v>864.96708413355702</c:v>
                </c:pt>
                <c:pt idx="192">
                  <c:v>864.76512739055102</c:v>
                </c:pt>
                <c:pt idx="193">
                  <c:v>864.56274943282494</c:v>
                </c:pt>
                <c:pt idx="194">
                  <c:v>864.36015369944698</c:v>
                </c:pt>
                <c:pt idx="195">
                  <c:v>864.15742819990101</c:v>
                </c:pt>
                <c:pt idx="196">
                  <c:v>863.95447028242097</c:v>
                </c:pt>
                <c:pt idx="197">
                  <c:v>863.75108718487104</c:v>
                </c:pt>
                <c:pt idx="198">
                  <c:v>863.54718165086399</c:v>
                </c:pt>
                <c:pt idx="199">
                  <c:v>863.342836558302</c:v>
                </c:pt>
                <c:pt idx="200">
                  <c:v>863.13823097208501</c:v>
                </c:pt>
                <c:pt idx="201">
                  <c:v>862.93346266548804</c:v>
                </c:pt>
                <c:pt idx="202">
                  <c:v>862.72845201663699</c:v>
                </c:pt>
                <c:pt idx="203">
                  <c:v>862.523017243803</c:v>
                </c:pt>
                <c:pt idx="204">
                  <c:v>862.31704930994499</c:v>
                </c:pt>
                <c:pt idx="205">
                  <c:v>862.11062759134302</c:v>
                </c:pt>
                <c:pt idx="206">
                  <c:v>861.90395267574604</c:v>
                </c:pt>
                <c:pt idx="207">
                  <c:v>861.69716107302997</c:v>
                </c:pt>
                <c:pt idx="208">
                  <c:v>861.49020017953103</c:v>
                </c:pt>
                <c:pt idx="209">
                  <c:v>861.28288562343903</c:v>
                </c:pt>
                <c:pt idx="210">
                  <c:v>861.07507692527997</c:v>
                </c:pt>
                <c:pt idx="211">
                  <c:v>860.86680808714596</c:v>
                </c:pt>
                <c:pt idx="212">
                  <c:v>860.65824586183805</c:v>
                </c:pt>
                <c:pt idx="213">
                  <c:v>860.44952783020403</c:v>
                </c:pt>
                <c:pt idx="214">
                  <c:v>860.24062375771496</c:v>
                </c:pt>
                <c:pt idx="215">
                  <c:v>860.03136615000903</c:v>
                </c:pt>
                <c:pt idx="216">
                  <c:v>859.82160828598103</c:v>
                </c:pt>
                <c:pt idx="217">
                  <c:v>859.61137460076702</c:v>
                </c:pt>
                <c:pt idx="218">
                  <c:v>859.40084596475401</c:v>
                </c:pt>
                <c:pt idx="219">
                  <c:v>859.19019455136799</c:v>
                </c:pt>
                <c:pt idx="220">
                  <c:v>858.97942429664602</c:v>
                </c:pt>
                <c:pt idx="221">
                  <c:v>858.76837499209205</c:v>
                </c:pt>
                <c:pt idx="222">
                  <c:v>858.55687612087502</c:v>
                </c:pt>
                <c:pt idx="223">
                  <c:v>858.34490738786997</c:v>
                </c:pt>
                <c:pt idx="224">
                  <c:v>858.13260888590105</c:v>
                </c:pt>
                <c:pt idx="225">
                  <c:v>857.92014449353098</c:v>
                </c:pt>
                <c:pt idx="226">
                  <c:v>857.70753774164302</c:v>
                </c:pt>
                <c:pt idx="227">
                  <c:v>857.49464999175302</c:v>
                </c:pt>
                <c:pt idx="228">
                  <c:v>857.28130998325105</c:v>
                </c:pt>
                <c:pt idx="229">
                  <c:v>857.06748422032501</c:v>
                </c:pt>
                <c:pt idx="230">
                  <c:v>856.853318660215</c:v>
                </c:pt>
                <c:pt idx="231">
                  <c:v>856.63900903515798</c:v>
                </c:pt>
                <c:pt idx="232">
                  <c:v>856.42461696516705</c:v>
                </c:pt>
                <c:pt idx="233">
                  <c:v>856.21001986885199</c:v>
                </c:pt>
                <c:pt idx="234">
                  <c:v>855.99502906276996</c:v>
                </c:pt>
                <c:pt idx="235">
                  <c:v>855.77957113391506</c:v>
                </c:pt>
                <c:pt idx="236">
                  <c:v>855.56374838573697</c:v>
                </c:pt>
                <c:pt idx="237">
                  <c:v>855.34773802386201</c:v>
                </c:pt>
                <c:pt idx="238">
                  <c:v>855.13161452087502</c:v>
                </c:pt>
                <c:pt idx="239">
                  <c:v>854.91527795573404</c:v>
                </c:pt>
                <c:pt idx="240">
                  <c:v>854.69854669491394</c:v>
                </c:pt>
                <c:pt idx="241">
                  <c:v>854.48098638684303</c:v>
                </c:pt>
                <c:pt idx="242">
                  <c:v>854.26287274850199</c:v>
                </c:pt>
                <c:pt idx="243">
                  <c:v>854.04454574568194</c:v>
                </c:pt>
                <c:pt idx="244">
                  <c:v>853.82616748309704</c:v>
                </c:pt>
                <c:pt idx="245">
                  <c:v>853.60766855318002</c:v>
                </c:pt>
                <c:pt idx="246">
                  <c:v>853.38885491147403</c:v>
                </c:pt>
                <c:pt idx="247">
                  <c:v>853.16959881540902</c:v>
                </c:pt>
                <c:pt idx="248">
                  <c:v>852.94995123830904</c:v>
                </c:pt>
                <c:pt idx="249">
                  <c:v>852.730080028467</c:v>
                </c:pt>
                <c:pt idx="250">
                  <c:v>852.51010101568204</c:v>
                </c:pt>
                <c:pt idx="251">
                  <c:v>852.28995801053304</c:v>
                </c:pt>
                <c:pt idx="252">
                  <c:v>852.069474917192</c:v>
                </c:pt>
                <c:pt idx="253">
                  <c:v>851.84852098317197</c:v>
                </c:pt>
                <c:pt idx="254">
                  <c:v>851.62714581816704</c:v>
                </c:pt>
                <c:pt idx="255">
                  <c:v>851.40553887546696</c:v>
                </c:pt>
                <c:pt idx="256">
                  <c:v>851.18385500568297</c:v>
                </c:pt>
                <c:pt idx="257">
                  <c:v>850.96207036454496</c:v>
                </c:pt>
                <c:pt idx="258">
                  <c:v>850.74001270213</c:v>
                </c:pt>
                <c:pt idx="259">
                  <c:v>850.51752528081204</c:v>
                </c:pt>
                <c:pt idx="260">
                  <c:v>850.29461359982395</c:v>
                </c:pt>
                <c:pt idx="261">
                  <c:v>850.071430181702</c:v>
                </c:pt>
                <c:pt idx="262">
                  <c:v>849.84812599963504</c:v>
                </c:pt>
                <c:pt idx="263">
                  <c:v>849.62469873516</c:v>
                </c:pt>
                <c:pt idx="264">
                  <c:v>849.40099570305097</c:v>
                </c:pt>
                <c:pt idx="265">
                  <c:v>849.176857461498</c:v>
                </c:pt>
                <c:pt idx="266">
                  <c:v>848.95227731652597</c:v>
                </c:pt>
                <c:pt idx="267">
                  <c:v>848.72741733912596</c:v>
                </c:pt>
                <c:pt idx="268">
                  <c:v>848.50246132278198</c:v>
                </c:pt>
                <c:pt idx="269">
                  <c:v>848.27744353836999</c:v>
                </c:pt>
                <c:pt idx="270">
                  <c:v>848.05222368619798</c:v>
                </c:pt>
                <c:pt idx="271">
                  <c:v>847.826621455186</c:v>
                </c:pt>
                <c:pt idx="272">
                  <c:v>847.60058819420703</c:v>
                </c:pt>
                <c:pt idx="273">
                  <c:v>847.37424349171602</c:v>
                </c:pt>
                <c:pt idx="274">
                  <c:v>847.14775841106803</c:v>
                </c:pt>
                <c:pt idx="275">
                  <c:v>846.92118323536704</c:v>
                </c:pt>
                <c:pt idx="276">
                  <c:v>846.694399836201</c:v>
                </c:pt>
                <c:pt idx="277">
                  <c:v>846.46723085394899</c:v>
                </c:pt>
                <c:pt idx="278">
                  <c:v>846.23961471081395</c:v>
                </c:pt>
                <c:pt idx="279">
                  <c:v>846.01167357485497</c:v>
                </c:pt>
                <c:pt idx="280">
                  <c:v>845.78360661324496</c:v>
                </c:pt>
                <c:pt idx="281">
                  <c:v>845.555502362575</c:v>
                </c:pt>
                <c:pt idx="282">
                  <c:v>845.32726230119795</c:v>
                </c:pt>
                <c:pt idx="283">
                  <c:v>845.09869720131803</c:v>
                </c:pt>
                <c:pt idx="284">
                  <c:v>844.86970884637606</c:v>
                </c:pt>
                <c:pt idx="285">
                  <c:v>844.64037555133905</c:v>
                </c:pt>
                <c:pt idx="286">
                  <c:v>844.410871970063</c:v>
                </c:pt>
                <c:pt idx="287">
                  <c:v>844.18129586176894</c:v>
                </c:pt>
                <c:pt idx="288">
                  <c:v>843.95157131523604</c:v>
                </c:pt>
                <c:pt idx="289">
                  <c:v>843.72152030788698</c:v>
                </c:pt>
                <c:pt idx="290">
                  <c:v>843.49103329026798</c:v>
                </c:pt>
                <c:pt idx="291">
                  <c:v>843.26018480482003</c:v>
                </c:pt>
                <c:pt idx="292">
                  <c:v>843.02917019763402</c:v>
                </c:pt>
                <c:pt idx="293">
                  <c:v>842.79812496599402</c:v>
                </c:pt>
                <c:pt idx="294">
                  <c:v>842.56700004385004</c:v>
                </c:pt>
                <c:pt idx="295">
                  <c:v>842.33564432506296</c:v>
                </c:pt>
                <c:pt idx="296">
                  <c:v>842.10400946492302</c:v>
                </c:pt>
                <c:pt idx="297">
                  <c:v>841.87207446365005</c:v>
                </c:pt>
                <c:pt idx="298">
                  <c:v>841.639930522025</c:v>
                </c:pt>
                <c:pt idx="299">
                  <c:v>841.40767674515098</c:v>
                </c:pt>
                <c:pt idx="300">
                  <c:v>841.175277394668</c:v>
                </c:pt>
                <c:pt idx="301">
                  <c:v>840.94257419387895</c:v>
                </c:pt>
                <c:pt idx="302">
                  <c:v>840.70943029786497</c:v>
                </c:pt>
                <c:pt idx="303">
                  <c:v>840.47587455236805</c:v>
                </c:pt>
                <c:pt idx="304">
                  <c:v>840.24208887492898</c:v>
                </c:pt>
                <c:pt idx="305">
                  <c:v>840.00824796649999</c:v>
                </c:pt>
                <c:pt idx="306">
                  <c:v>839.77436212950602</c:v>
                </c:pt>
                <c:pt idx="307">
                  <c:v>839.54027852866102</c:v>
                </c:pt>
                <c:pt idx="308">
                  <c:v>839.30583049085101</c:v>
                </c:pt>
                <c:pt idx="309">
                  <c:v>839.07099616137498</c:v>
                </c:pt>
                <c:pt idx="310">
                  <c:v>838.83591139586201</c:v>
                </c:pt>
                <c:pt idx="311">
                  <c:v>838.60073795272206</c:v>
                </c:pt>
                <c:pt idx="312">
                  <c:v>838.36550179880999</c:v>
                </c:pt>
                <c:pt idx="313">
                  <c:v>838.130069146295</c:v>
                </c:pt>
                <c:pt idx="314">
                  <c:v>837.89427131759396</c:v>
                </c:pt>
                <c:pt idx="315">
                  <c:v>837.65807241263201</c:v>
                </c:pt>
                <c:pt idx="316">
                  <c:v>837.42161286817395</c:v>
                </c:pt>
                <c:pt idx="317">
                  <c:v>837.18508475429599</c:v>
                </c:pt>
                <c:pt idx="318">
                  <c:v>836.94855097805305</c:v>
                </c:pt>
                <c:pt idx="319">
                  <c:v>836.71189354828903</c:v>
                </c:pt>
                <c:pt idx="320">
                  <c:v>836.47492708313996</c:v>
                </c:pt>
                <c:pt idx="321">
                  <c:v>836.23757678243601</c:v>
                </c:pt>
                <c:pt idx="322">
                  <c:v>835.99994017760298</c:v>
                </c:pt>
                <c:pt idx="323">
                  <c:v>835.76219046408403</c:v>
                </c:pt>
                <c:pt idx="324">
                  <c:v>835.52440269953297</c:v>
                </c:pt>
                <c:pt idx="325">
                  <c:v>835.28648108078301</c:v>
                </c:pt>
                <c:pt idx="326">
                  <c:v>835.04824759851704</c:v>
                </c:pt>
                <c:pt idx="327">
                  <c:v>834.80961532221602</c:v>
                </c:pt>
                <c:pt idx="328">
                  <c:v>834.57068102662799</c:v>
                </c:pt>
                <c:pt idx="329">
                  <c:v>834.331641701237</c:v>
                </c:pt>
                <c:pt idx="330">
                  <c:v>834.09261038894704</c:v>
                </c:pt>
                <c:pt idx="331">
                  <c:v>833.85351444845105</c:v>
                </c:pt>
                <c:pt idx="332">
                  <c:v>833.61416955442405</c:v>
                </c:pt>
                <c:pt idx="333">
                  <c:v>833.37445530346497</c:v>
                </c:pt>
                <c:pt idx="334">
                  <c:v>833.134424612526</c:v>
                </c:pt>
                <c:pt idx="335">
                  <c:v>832.89424503939904</c:v>
                </c:pt>
                <c:pt idx="336">
                  <c:v>832.65403472972798</c:v>
                </c:pt>
                <c:pt idx="337">
                  <c:v>832.41374324540004</c:v>
                </c:pt>
                <c:pt idx="338">
                  <c:v>832.17320044560097</c:v>
                </c:pt>
                <c:pt idx="339">
                  <c:v>831.93227734706795</c:v>
                </c:pt>
                <c:pt idx="340">
                  <c:v>831.69101959144598</c:v>
                </c:pt>
                <c:pt idx="341">
                  <c:v>831.44961124594897</c:v>
                </c:pt>
                <c:pt idx="342">
                  <c:v>831.208205639369</c:v>
                </c:pt>
                <c:pt idx="343">
                  <c:v>830.96678245986595</c:v>
                </c:pt>
                <c:pt idx="344">
                  <c:v>830.72517457793003</c:v>
                </c:pt>
                <c:pt idx="345">
                  <c:v>830.48322714252595</c:v>
                </c:pt>
                <c:pt idx="346">
                  <c:v>830.24094250566395</c:v>
                </c:pt>
                <c:pt idx="347">
                  <c:v>829.99846814424905</c:v>
                </c:pt>
                <c:pt idx="348">
                  <c:v>829.75595276597801</c:v>
                </c:pt>
                <c:pt idx="349">
                  <c:v>829.51339678035504</c:v>
                </c:pt>
                <c:pt idx="350">
                  <c:v>829.27065231736594</c:v>
                </c:pt>
                <c:pt idx="351">
                  <c:v>829.027562073686</c:v>
                </c:pt>
                <c:pt idx="352">
                  <c:v>828.78411623547402</c:v>
                </c:pt>
                <c:pt idx="353">
                  <c:v>828.54047107344797</c:v>
                </c:pt>
                <c:pt idx="354">
                  <c:v>828.29680721038005</c:v>
                </c:pt>
                <c:pt idx="355">
                  <c:v>828.05316092234</c:v>
                </c:pt>
                <c:pt idx="356">
                  <c:v>827.80939688415594</c:v>
                </c:pt>
                <c:pt idx="357">
                  <c:v>827.56533769888199</c:v>
                </c:pt>
                <c:pt idx="358">
                  <c:v>827.32093280248898</c:v>
                </c:pt>
                <c:pt idx="359">
                  <c:v>827.076296814785</c:v>
                </c:pt>
                <c:pt idx="360">
                  <c:v>826.83159731622197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900"/>
          <c:min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1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'4'!$BF$5:$BF$365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'4'!$BG$5:$BG$365</c:f>
              <c:numCache>
                <c:formatCode>0</c:formatCode>
                <c:ptCount val="361"/>
                <c:pt idx="0">
                  <c:v>13.643498547409299</c:v>
                </c:pt>
                <c:pt idx="1">
                  <c:v>13.3899514143278</c:v>
                </c:pt>
                <c:pt idx="2">
                  <c:v>13.3417425524738</c:v>
                </c:pt>
                <c:pt idx="3">
                  <c:v>13.584066744700699</c:v>
                </c:pt>
                <c:pt idx="4">
                  <c:v>13.885280575078101</c:v>
                </c:pt>
                <c:pt idx="5">
                  <c:v>13.9299642752902</c:v>
                </c:pt>
                <c:pt idx="6">
                  <c:v>13.664910555168699</c:v>
                </c:pt>
                <c:pt idx="7">
                  <c:v>13.3248588232186</c:v>
                </c:pt>
                <c:pt idx="8">
                  <c:v>13.235679105790901</c:v>
                </c:pt>
                <c:pt idx="9">
                  <c:v>13.4908540956847</c:v>
                </c:pt>
                <c:pt idx="10">
                  <c:v>13.8611530239075</c:v>
                </c:pt>
                <c:pt idx="11">
                  <c:v>14.0011261361732</c:v>
                </c:pt>
                <c:pt idx="12">
                  <c:v>13.798045220994799</c:v>
                </c:pt>
                <c:pt idx="13">
                  <c:v>13.457065101318999</c:v>
                </c:pt>
                <c:pt idx="14">
                  <c:v>13.3098491315176</c:v>
                </c:pt>
                <c:pt idx="15">
                  <c:v>13.4809181289426</c:v>
                </c:pt>
                <c:pt idx="16">
                  <c:v>13.8061771863015</c:v>
                </c:pt>
                <c:pt idx="17">
                  <c:v>13.9488309527766</c:v>
                </c:pt>
                <c:pt idx="18">
                  <c:v>13.7645604791705</c:v>
                </c:pt>
                <c:pt idx="19">
                  <c:v>13.4092722174226</c:v>
                </c:pt>
                <c:pt idx="20">
                  <c:v>13.221460620207401</c:v>
                </c:pt>
                <c:pt idx="21">
                  <c:v>13.3856688072194</c:v>
                </c:pt>
                <c:pt idx="22">
                  <c:v>13.764163945984199</c:v>
                </c:pt>
                <c:pt idx="23">
                  <c:v>13.998213980323699</c:v>
                </c:pt>
                <c:pt idx="24">
                  <c:v>13.886303231720801</c:v>
                </c:pt>
                <c:pt idx="25">
                  <c:v>13.5464260284863</c:v>
                </c:pt>
                <c:pt idx="26">
                  <c:v>13.3165169162897</c:v>
                </c:pt>
                <c:pt idx="27">
                  <c:v>13.4017714402815</c:v>
                </c:pt>
                <c:pt idx="28">
                  <c:v>13.717435026914499</c:v>
                </c:pt>
                <c:pt idx="29">
                  <c:v>13.941910999486099</c:v>
                </c:pt>
                <c:pt idx="30">
                  <c:v>13.846752656808</c:v>
                </c:pt>
                <c:pt idx="31">
                  <c:v>13.507508084304099</c:v>
                </c:pt>
                <c:pt idx="32">
                  <c:v>13.2385452556363</c:v>
                </c:pt>
                <c:pt idx="33">
                  <c:v>13.3043841567752</c:v>
                </c:pt>
                <c:pt idx="34">
                  <c:v>13.6544501385219</c:v>
                </c:pt>
                <c:pt idx="35">
                  <c:v>13.9645751796631</c:v>
                </c:pt>
                <c:pt idx="36">
                  <c:v>13.951040738915699</c:v>
                </c:pt>
                <c:pt idx="37">
                  <c:v>13.6469709454575</c:v>
                </c:pt>
                <c:pt idx="38">
                  <c:v>13.352007920781899</c:v>
                </c:pt>
                <c:pt idx="39">
                  <c:v>13.3452161204959</c:v>
                </c:pt>
                <c:pt idx="40">
                  <c:v>13.619564651834301</c:v>
                </c:pt>
                <c:pt idx="41">
                  <c:v>13.9058884294616</c:v>
                </c:pt>
                <c:pt idx="42">
                  <c:v>13.906076306201101</c:v>
                </c:pt>
                <c:pt idx="43">
                  <c:v>13.612120202227899</c:v>
                </c:pt>
                <c:pt idx="44">
                  <c:v>13.2876976233776</c:v>
                </c:pt>
                <c:pt idx="45">
                  <c:v>13.2495386903141</c:v>
                </c:pt>
                <c:pt idx="46">
                  <c:v>13.5414515118142</c:v>
                </c:pt>
                <c:pt idx="47">
                  <c:v>13.8994189937379</c:v>
                </c:pt>
                <c:pt idx="48">
                  <c:v>13.9898544705385</c:v>
                </c:pt>
                <c:pt idx="49">
                  <c:v>13.748525525226</c:v>
                </c:pt>
                <c:pt idx="50">
                  <c:v>13.4167906161302</c:v>
                </c:pt>
                <c:pt idx="51">
                  <c:v>13.3137196082043</c:v>
                </c:pt>
                <c:pt idx="52">
                  <c:v>13.5228228066402</c:v>
                </c:pt>
                <c:pt idx="53">
                  <c:v>13.8409283790978</c:v>
                </c:pt>
                <c:pt idx="54">
                  <c:v>13.939809481272</c:v>
                </c:pt>
                <c:pt idx="55">
                  <c:v>13.715930811774101</c:v>
                </c:pt>
                <c:pt idx="56">
                  <c:v>13.365254449053101</c:v>
                </c:pt>
                <c:pt idx="57">
                  <c:v>13.222182291933199</c:v>
                </c:pt>
                <c:pt idx="58">
                  <c:v>13.4305295055392</c:v>
                </c:pt>
                <c:pt idx="59">
                  <c:v>13.809411109833899</c:v>
                </c:pt>
                <c:pt idx="60">
                  <c:v>14.0011749238594</c:v>
                </c:pt>
                <c:pt idx="61">
                  <c:v>13.8453191742584</c:v>
                </c:pt>
                <c:pt idx="62">
                  <c:v>13.5005316788342</c:v>
                </c:pt>
                <c:pt idx="63">
                  <c:v>13.307752723633699</c:v>
                </c:pt>
                <c:pt idx="64">
                  <c:v>13.434192731926</c:v>
                </c:pt>
                <c:pt idx="65">
                  <c:v>13.7588748401697</c:v>
                </c:pt>
                <c:pt idx="66">
                  <c:v>13.946636039791899</c:v>
                </c:pt>
                <c:pt idx="67">
                  <c:v>13.808547286916699</c:v>
                </c:pt>
                <c:pt idx="68">
                  <c:v>13.4574227287226</c:v>
                </c:pt>
                <c:pt idx="69">
                  <c:v>13.2245012369794</c:v>
                </c:pt>
                <c:pt idx="70">
                  <c:v>13.337542899438899</c:v>
                </c:pt>
                <c:pt idx="71">
                  <c:v>13.705569810527299</c:v>
                </c:pt>
                <c:pt idx="72">
                  <c:v>13.9822485312338</c:v>
                </c:pt>
                <c:pt idx="73">
                  <c:v>13.9213940315994</c:v>
                </c:pt>
                <c:pt idx="74">
                  <c:v>13.596653295411199</c:v>
                </c:pt>
                <c:pt idx="75">
                  <c:v>13.3295102210722</c:v>
                </c:pt>
                <c:pt idx="76">
                  <c:v>13.366955203086301</c:v>
                </c:pt>
                <c:pt idx="77">
                  <c:v>13.6637119245789</c:v>
                </c:pt>
                <c:pt idx="78">
                  <c:v>13.924495201518701</c:v>
                </c:pt>
                <c:pt idx="79">
                  <c:v>13.879064338851901</c:v>
                </c:pt>
                <c:pt idx="80">
                  <c:v>13.5606218553398</c:v>
                </c:pt>
                <c:pt idx="81">
                  <c:v>13.258406255126699</c:v>
                </c:pt>
                <c:pt idx="82">
                  <c:v>13.269991913431101</c:v>
                </c:pt>
                <c:pt idx="83">
                  <c:v>13.592616906030001</c:v>
                </c:pt>
                <c:pt idx="84">
                  <c:v>13.9319591499934</c:v>
                </c:pt>
                <c:pt idx="85">
                  <c:v>13.972678431361301</c:v>
                </c:pt>
                <c:pt idx="86">
                  <c:v>13.698501406743199</c:v>
                </c:pt>
                <c:pt idx="87">
                  <c:v>13.380462763842701</c:v>
                </c:pt>
                <c:pt idx="88">
                  <c:v>13.323290509510899</c:v>
                </c:pt>
                <c:pt idx="89">
                  <c:v>13.5660844994834</c:v>
                </c:pt>
                <c:pt idx="90">
                  <c:v>13.8725701391669</c:v>
                </c:pt>
                <c:pt idx="91">
                  <c:v>13.9249249475182</c:v>
                </c:pt>
                <c:pt idx="92">
                  <c:v>13.664912132403799</c:v>
                </c:pt>
                <c:pt idx="93">
                  <c:v>13.3241219820654</c:v>
                </c:pt>
                <c:pt idx="94">
                  <c:v>13.2293685290705</c:v>
                </c:pt>
                <c:pt idx="95">
                  <c:v>13.479891034466201</c:v>
                </c:pt>
                <c:pt idx="96">
                  <c:v>13.8514154497147</c:v>
                </c:pt>
                <c:pt idx="97">
                  <c:v>13.997090129988999</c:v>
                </c:pt>
                <c:pt idx="98">
                  <c:v>13.7988987215954</c:v>
                </c:pt>
                <c:pt idx="99">
                  <c:v>13.4572020245242</c:v>
                </c:pt>
                <c:pt idx="100">
                  <c:v>13.305069446747201</c:v>
                </c:pt>
                <c:pt idx="101">
                  <c:v>13.471415948750099</c:v>
                </c:pt>
                <c:pt idx="102">
                  <c:v>13.7970560158897</c:v>
                </c:pt>
                <c:pt idx="103">
                  <c:v>13.9446664284446</c:v>
                </c:pt>
                <c:pt idx="104">
                  <c:v>13.765181532343</c:v>
                </c:pt>
                <c:pt idx="105">
                  <c:v>13.4099475928311</c:v>
                </c:pt>
                <c:pt idx="106">
                  <c:v>13.2172024536364</c:v>
                </c:pt>
                <c:pt idx="107">
                  <c:v>13.3760543699505</c:v>
                </c:pt>
                <c:pt idx="108">
                  <c:v>13.7538416883609</c:v>
                </c:pt>
                <c:pt idx="109">
                  <c:v>13.9925884827895</c:v>
                </c:pt>
                <c:pt idx="110">
                  <c:v>13.8859656901743</c:v>
                </c:pt>
                <c:pt idx="111">
                  <c:v>13.547275155346499</c:v>
                </c:pt>
                <c:pt idx="112">
                  <c:v>13.3132885944518</c:v>
                </c:pt>
                <c:pt idx="113">
                  <c:v>13.3935337290647</c:v>
                </c:pt>
                <c:pt idx="114">
                  <c:v>13.707496342867699</c:v>
                </c:pt>
                <c:pt idx="115">
                  <c:v>13.936037248558</c:v>
                </c:pt>
                <c:pt idx="116">
                  <c:v>13.8460305279244</c:v>
                </c:pt>
                <c:pt idx="117">
                  <c:v>13.5087274814561</c:v>
                </c:pt>
                <c:pt idx="118">
                  <c:v>13.2359007791446</c:v>
                </c:pt>
                <c:pt idx="119">
                  <c:v>13.296091251758</c:v>
                </c:pt>
                <c:pt idx="120">
                  <c:v>13.643377739483199</c:v>
                </c:pt>
                <c:pt idx="121">
                  <c:v>13.956864915300001</c:v>
                </c:pt>
                <c:pt idx="122">
                  <c:v>13.9486995702753</c:v>
                </c:pt>
                <c:pt idx="123">
                  <c:v>13.646967044151801</c:v>
                </c:pt>
                <c:pt idx="124">
                  <c:v>13.3485803033259</c:v>
                </c:pt>
                <c:pt idx="125">
                  <c:v>13.335764314780301</c:v>
                </c:pt>
                <c:pt idx="126">
                  <c:v>13.606302299387099</c:v>
                </c:pt>
                <c:pt idx="127">
                  <c:v>13.894459876089</c:v>
                </c:pt>
                <c:pt idx="128">
                  <c:v>13.899481840652999</c:v>
                </c:pt>
                <c:pt idx="129">
                  <c:v>13.6082914871852</c:v>
                </c:pt>
                <c:pt idx="130">
                  <c:v>13.281392415141701</c:v>
                </c:pt>
                <c:pt idx="131">
                  <c:v>13.2369860942987</c:v>
                </c:pt>
                <c:pt idx="132">
                  <c:v>13.5244568665986</c:v>
                </c:pt>
                <c:pt idx="133">
                  <c:v>13.8838842471818</c:v>
                </c:pt>
                <c:pt idx="134">
                  <c:v>13.9800838527217</c:v>
                </c:pt>
                <c:pt idx="135">
                  <c:v>13.742881345109399</c:v>
                </c:pt>
                <c:pt idx="136">
                  <c:v>13.409846469839099</c:v>
                </c:pt>
                <c:pt idx="137">
                  <c:v>13.3014315337523</c:v>
                </c:pt>
                <c:pt idx="138">
                  <c:v>13.5060897611001</c:v>
                </c:pt>
                <c:pt idx="139">
                  <c:v>13.8252432116882</c:v>
                </c:pt>
                <c:pt idx="140">
                  <c:v>13.9294330438328</c:v>
                </c:pt>
                <c:pt idx="141">
                  <c:v>13.710141467760799</c:v>
                </c:pt>
                <c:pt idx="142">
                  <c:v>13.701533838798699</c:v>
                </c:pt>
                <c:pt idx="143">
                  <c:v>13.5227325802786</c:v>
                </c:pt>
                <c:pt idx="144">
                  <c:v>13.623148030629199</c:v>
                </c:pt>
                <c:pt idx="145">
                  <c:v>13.922838565188499</c:v>
                </c:pt>
                <c:pt idx="146">
                  <c:v>14.0696063980233</c:v>
                </c:pt>
                <c:pt idx="147">
                  <c:v>13.8887516371956</c:v>
                </c:pt>
                <c:pt idx="148">
                  <c:v>13.526125418748601</c:v>
                </c:pt>
                <c:pt idx="149">
                  <c:v>13.3178257775888</c:v>
                </c:pt>
                <c:pt idx="150">
                  <c:v>13.432593219430499</c:v>
                </c:pt>
                <c:pt idx="151">
                  <c:v>13.752185342637</c:v>
                </c:pt>
                <c:pt idx="152">
                  <c:v>13.9415819597873</c:v>
                </c:pt>
                <c:pt idx="153">
                  <c:v>13.8065888739957</c:v>
                </c:pt>
                <c:pt idx="154">
                  <c:v>13.4552509755125</c:v>
                </c:pt>
                <c:pt idx="155">
                  <c:v>13.217061373783199</c:v>
                </c:pt>
                <c:pt idx="156">
                  <c:v>13.324015511821401</c:v>
                </c:pt>
                <c:pt idx="157">
                  <c:v>13.6898495803126</c:v>
                </c:pt>
                <c:pt idx="158">
                  <c:v>13.9704524742756</c:v>
                </c:pt>
                <c:pt idx="159">
                  <c:v>13.9149237060314</c:v>
                </c:pt>
                <c:pt idx="160">
                  <c:v>13.5922444572575</c:v>
                </c:pt>
                <c:pt idx="161">
                  <c:v>13.321459805232999</c:v>
                </c:pt>
                <c:pt idx="162">
                  <c:v>13.353703102513901</c:v>
                </c:pt>
                <c:pt idx="163">
                  <c:v>13.6480130468018</c:v>
                </c:pt>
                <c:pt idx="164">
                  <c:v>13.912155580130401</c:v>
                </c:pt>
                <c:pt idx="165">
                  <c:v>13.872065227788701</c:v>
                </c:pt>
                <c:pt idx="166">
                  <c:v>13.5562632181819</c:v>
                </c:pt>
                <c:pt idx="167">
                  <c:v>13.2511449385078</c:v>
                </c:pt>
                <c:pt idx="168">
                  <c:v>13.2569884622489</c:v>
                </c:pt>
                <c:pt idx="169">
                  <c:v>13.576256702166701</c:v>
                </c:pt>
                <c:pt idx="170">
                  <c:v>13.9181893711136</c:v>
                </c:pt>
                <c:pt idx="171">
                  <c:v>13.9647578290365</c:v>
                </c:pt>
                <c:pt idx="172">
                  <c:v>13.694213612360301</c:v>
                </c:pt>
                <c:pt idx="173">
                  <c:v>13.374317502740301</c:v>
                </c:pt>
                <c:pt idx="174">
                  <c:v>13.3118572097162</c:v>
                </c:pt>
                <c:pt idx="175">
                  <c:v>13.5509299772823</c:v>
                </c:pt>
                <c:pt idx="176">
                  <c:v>13.859068247260399</c:v>
                </c:pt>
                <c:pt idx="177">
                  <c:v>13.9170488726676</c:v>
                </c:pt>
                <c:pt idx="178">
                  <c:v>13.661081139025899</c:v>
                </c:pt>
                <c:pt idx="179">
                  <c:v>13.319026855372201</c:v>
                </c:pt>
                <c:pt idx="180">
                  <c:v>13.218482434532801</c:v>
                </c:pt>
                <c:pt idx="181">
                  <c:v>13.4642620742191</c:v>
                </c:pt>
                <c:pt idx="182">
                  <c:v>13.836963865032899</c:v>
                </c:pt>
                <c:pt idx="183">
                  <c:v>13.988298529642</c:v>
                </c:pt>
                <c:pt idx="184">
                  <c:v>13.7950678077767</c:v>
                </c:pt>
                <c:pt idx="185">
                  <c:v>13.4526876019391</c:v>
                </c:pt>
                <c:pt idx="186">
                  <c:v>13.2956723932292</c:v>
                </c:pt>
                <c:pt idx="187">
                  <c:v>13.4574079672933</c:v>
                </c:pt>
                <c:pt idx="188">
                  <c:v>13.7834065205955</c:v>
                </c:pt>
                <c:pt idx="189">
                  <c:v>13.9359829607656</c:v>
                </c:pt>
                <c:pt idx="190">
                  <c:v>13.7613548752997</c:v>
                </c:pt>
                <c:pt idx="191">
                  <c:v>13.406284002533001</c:v>
                </c:pt>
                <c:pt idx="192">
                  <c:v>13.208678828547001</c:v>
                </c:pt>
                <c:pt idx="193">
                  <c:v>13.3622680613084</c:v>
                </c:pt>
                <c:pt idx="194">
                  <c:v>13.7393846359072</c:v>
                </c:pt>
                <c:pt idx="195">
                  <c:v>13.982859777432401</c:v>
                </c:pt>
                <c:pt idx="196">
                  <c:v>13.881608272195701</c:v>
                </c:pt>
                <c:pt idx="197">
                  <c:v>13.544220313671101</c:v>
                </c:pt>
                <c:pt idx="198">
                  <c:v>13.3062280982088</c:v>
                </c:pt>
                <c:pt idx="199">
                  <c:v>13.3815742903419</c:v>
                </c:pt>
                <c:pt idx="200">
                  <c:v>13.693899122345799</c:v>
                </c:pt>
                <c:pt idx="201">
                  <c:v>13.926557834617499</c:v>
                </c:pt>
                <c:pt idx="202">
                  <c:v>13.841797067220901</c:v>
                </c:pt>
                <c:pt idx="203">
                  <c:v>13.506518724281699</c:v>
                </c:pt>
                <c:pt idx="204">
                  <c:v>13.229939707336699</c:v>
                </c:pt>
                <c:pt idx="205">
                  <c:v>13.284538336327399</c:v>
                </c:pt>
                <c:pt idx="206">
                  <c:v>13.629267592359099</c:v>
                </c:pt>
                <c:pt idx="207">
                  <c:v>13.946313701131899</c:v>
                </c:pt>
                <c:pt idx="208">
                  <c:v>13.944170930929699</c:v>
                </c:pt>
                <c:pt idx="209">
                  <c:v>13.6458907230311</c:v>
                </c:pt>
                <c:pt idx="210">
                  <c:v>13.345496781264499</c:v>
                </c:pt>
                <c:pt idx="211">
                  <c:v>13.3281938156109</c:v>
                </c:pt>
                <c:pt idx="212">
                  <c:v>13.596474084006701</c:v>
                </c:pt>
                <c:pt idx="213">
                  <c:v>13.8878103939679</c:v>
                </c:pt>
                <c:pt idx="214">
                  <c:v>13.898929628115701</c:v>
                </c:pt>
                <c:pt idx="215">
                  <c:v>13.611619894297201</c:v>
                </c:pt>
                <c:pt idx="216">
                  <c:v>13.283167754842699</c:v>
                </c:pt>
                <c:pt idx="217">
                  <c:v>13.2332215791238</c:v>
                </c:pt>
                <c:pt idx="218">
                  <c:v>13.5169410441118</c:v>
                </c:pt>
                <c:pt idx="219">
                  <c:v>13.8782441721051</c:v>
                </c:pt>
                <c:pt idx="220">
                  <c:v>13.980588980554501</c:v>
                </c:pt>
                <c:pt idx="221">
                  <c:v>13.7478711291458</c:v>
                </c:pt>
                <c:pt idx="222">
                  <c:v>13.4137493422062</c:v>
                </c:pt>
                <c:pt idx="223">
                  <c:v>13.3001515364213</c:v>
                </c:pt>
                <c:pt idx="224">
                  <c:v>13.500554771642101</c:v>
                </c:pt>
                <c:pt idx="225">
                  <c:v>13.820811637466299</c:v>
                </c:pt>
                <c:pt idx="226">
                  <c:v>13.930323026853699</c:v>
                </c:pt>
                <c:pt idx="227">
                  <c:v>13.7156882064071</c:v>
                </c:pt>
                <c:pt idx="228">
                  <c:v>13.3633886012615</c:v>
                </c:pt>
                <c:pt idx="229">
                  <c:v>13.2095311628772</c:v>
                </c:pt>
                <c:pt idx="230">
                  <c:v>13.4076281374217</c:v>
                </c:pt>
                <c:pt idx="231">
                  <c:v>13.7871407922296</c:v>
                </c:pt>
                <c:pt idx="232">
                  <c:v>13.9892471641017</c:v>
                </c:pt>
                <c:pt idx="233">
                  <c:v>13.8436546297958</c:v>
                </c:pt>
                <c:pt idx="234">
                  <c:v>13.499423086940199</c:v>
                </c:pt>
                <c:pt idx="235">
                  <c:v>13.2976944627788</c:v>
                </c:pt>
                <c:pt idx="236">
                  <c:v>13.414573794846801</c:v>
                </c:pt>
                <c:pt idx="237">
                  <c:v>13.7378162242664</c:v>
                </c:pt>
                <c:pt idx="238">
                  <c:v>13.934559852374701</c:v>
                </c:pt>
                <c:pt idx="239">
                  <c:v>13.806498804594399</c:v>
                </c:pt>
                <c:pt idx="240">
                  <c:v>13.457586418525899</c:v>
                </c:pt>
                <c:pt idx="241">
                  <c:v>13.216087469527199</c:v>
                </c:pt>
                <c:pt idx="242">
                  <c:v>13.318609768408599</c:v>
                </c:pt>
                <c:pt idx="243">
                  <c:v>13.683671402439501</c:v>
                </c:pt>
                <c:pt idx="244">
                  <c:v>13.9695537619617</c:v>
                </c:pt>
                <c:pt idx="245">
                  <c:v>13.9206553751443</c:v>
                </c:pt>
                <c:pt idx="246">
                  <c:v>13.601238226688</c:v>
                </c:pt>
                <c:pt idx="247">
                  <c:v>13.3278607887798</c:v>
                </c:pt>
                <c:pt idx="248">
                  <c:v>13.355764958506001</c:v>
                </c:pt>
                <c:pt idx="249">
                  <c:v>13.6483583323055</c:v>
                </c:pt>
                <c:pt idx="250">
                  <c:v>13.916393882988</c:v>
                </c:pt>
                <c:pt idx="251">
                  <c:v>13.8821666708679</c:v>
                </c:pt>
                <c:pt idx="252">
                  <c:v>13.5694666649313</c:v>
                </c:pt>
                <c:pt idx="253">
                  <c:v>13.2618497459626</c:v>
                </c:pt>
                <c:pt idx="254">
                  <c:v>13.2622378293064</c:v>
                </c:pt>
                <c:pt idx="255">
                  <c:v>13.5785058834936</c:v>
                </c:pt>
                <c:pt idx="256">
                  <c:v>13.9231935753223</c:v>
                </c:pt>
                <c:pt idx="257">
                  <c:v>13.975820664416601</c:v>
                </c:pt>
                <c:pt idx="258">
                  <c:v>13.7091613586026</c:v>
                </c:pt>
                <c:pt idx="259">
                  <c:v>13.3876106114775</c:v>
                </c:pt>
                <c:pt idx="260">
                  <c:v>13.3199617504913</c:v>
                </c:pt>
                <c:pt idx="261">
                  <c:v>13.555522311957001</c:v>
                </c:pt>
                <c:pt idx="262">
                  <c:v>13.8653879191297</c:v>
                </c:pt>
                <c:pt idx="263">
                  <c:v>13.9291282810885</c:v>
                </c:pt>
                <c:pt idx="264">
                  <c:v>13.677406527314201</c:v>
                </c:pt>
                <c:pt idx="265">
                  <c:v>13.3341811683812</c:v>
                </c:pt>
                <c:pt idx="266">
                  <c:v>13.227982973614999</c:v>
                </c:pt>
                <c:pt idx="267">
                  <c:v>13.469184378202399</c:v>
                </c:pt>
                <c:pt idx="268">
                  <c:v>13.8431668465782</c:v>
                </c:pt>
                <c:pt idx="269">
                  <c:v>14.0002329796382</c:v>
                </c:pt>
                <c:pt idx="270">
                  <c:v>13.8120941099119</c:v>
                </c:pt>
                <c:pt idx="271">
                  <c:v>13.469172476727801</c:v>
                </c:pt>
                <c:pt idx="272">
                  <c:v>13.3073767681514</c:v>
                </c:pt>
                <c:pt idx="273">
                  <c:v>13.464710605210101</c:v>
                </c:pt>
                <c:pt idx="274">
                  <c:v>13.7911144671743</c:v>
                </c:pt>
                <c:pt idx="275">
                  <c:v>13.9487189490701</c:v>
                </c:pt>
                <c:pt idx="276">
                  <c:v>13.7790645834672</c:v>
                </c:pt>
                <c:pt idx="277">
                  <c:v>13.424290683323299</c:v>
                </c:pt>
                <c:pt idx="278">
                  <c:v>13.2219253705778</c:v>
                </c:pt>
                <c:pt idx="279">
                  <c:v>13.370401897583699</c:v>
                </c:pt>
                <c:pt idx="280">
                  <c:v>13.746943809816701</c:v>
                </c:pt>
                <c:pt idx="281">
                  <c:v>13.9952143817194</c:v>
                </c:pt>
                <c:pt idx="282">
                  <c:v>13.8994432333334</c:v>
                </c:pt>
                <c:pt idx="283">
                  <c:v>13.563479825413101</c:v>
                </c:pt>
                <c:pt idx="284">
                  <c:v>13.3215624780255</c:v>
                </c:pt>
                <c:pt idx="285">
                  <c:v>13.392159929578201</c:v>
                </c:pt>
                <c:pt idx="286">
                  <c:v>13.702953011859201</c:v>
                </c:pt>
                <c:pt idx="287">
                  <c:v>13.939801871773099</c:v>
                </c:pt>
                <c:pt idx="288">
                  <c:v>13.860391247046</c:v>
                </c:pt>
                <c:pt idx="289">
                  <c:v>13.527211372421799</c:v>
                </c:pt>
                <c:pt idx="290">
                  <c:v>13.246978611043501</c:v>
                </c:pt>
                <c:pt idx="291">
                  <c:v>13.296048480560801</c:v>
                </c:pt>
                <c:pt idx="292">
                  <c:v>13.638508790128199</c:v>
                </c:pt>
                <c:pt idx="293">
                  <c:v>13.9590577169529</c:v>
                </c:pt>
                <c:pt idx="294">
                  <c:v>13.962728149081199</c:v>
                </c:pt>
                <c:pt idx="295">
                  <c:v>13.739991681706201</c:v>
                </c:pt>
                <c:pt idx="296">
                  <c:v>13.678615592231401</c:v>
                </c:pt>
                <c:pt idx="297">
                  <c:v>13.598984452023601</c:v>
                </c:pt>
                <c:pt idx="298">
                  <c:v>13.773983838747601</c:v>
                </c:pt>
                <c:pt idx="299">
                  <c:v>14.003592305121201</c:v>
                </c:pt>
                <c:pt idx="300">
                  <c:v>13.9809372779079</c:v>
                </c:pt>
                <c:pt idx="301">
                  <c:v>13.6736697000013</c:v>
                </c:pt>
                <c:pt idx="302">
                  <c:v>13.329222054208699</c:v>
                </c:pt>
                <c:pt idx="303">
                  <c:v>13.2647996601237</c:v>
                </c:pt>
                <c:pt idx="304">
                  <c:v>13.539341378683201</c:v>
                </c:pt>
                <c:pt idx="305">
                  <c:v>13.898918963723199</c:v>
                </c:pt>
                <c:pt idx="306">
                  <c:v>14.005023691710999</c:v>
                </c:pt>
                <c:pt idx="307">
                  <c:v>13.7752761553383</c:v>
                </c:pt>
                <c:pt idx="308">
                  <c:v>13.438960885789299</c:v>
                </c:pt>
                <c:pt idx="309">
                  <c:v>13.319444278291</c:v>
                </c:pt>
                <c:pt idx="310">
                  <c:v>13.5153300278321</c:v>
                </c:pt>
                <c:pt idx="311">
                  <c:v>13.836405544287301</c:v>
                </c:pt>
                <c:pt idx="312">
                  <c:v>13.9510286677157</c:v>
                </c:pt>
                <c:pt idx="313">
                  <c:v>13.740981442760001</c:v>
                </c:pt>
                <c:pt idx="314">
                  <c:v>13.3878373588842</c:v>
                </c:pt>
                <c:pt idx="315">
                  <c:v>13.228616151208501</c:v>
                </c:pt>
                <c:pt idx="316">
                  <c:v>13.4217650888195</c:v>
                </c:pt>
                <c:pt idx="317">
                  <c:v>13.801724068406999</c:v>
                </c:pt>
                <c:pt idx="318">
                  <c:v>14.0090561772396</c:v>
                </c:pt>
                <c:pt idx="319">
                  <c:v>13.868706361171601</c:v>
                </c:pt>
                <c:pt idx="320">
                  <c:v>13.524856462761299</c:v>
                </c:pt>
                <c:pt idx="321">
                  <c:v>13.318711354831001</c:v>
                </c:pt>
                <c:pt idx="322">
                  <c:v>13.431041120005499</c:v>
                </c:pt>
                <c:pt idx="323">
                  <c:v>13.753757023566299</c:v>
                </c:pt>
                <c:pt idx="324">
                  <c:v>13.9550918854294</c:v>
                </c:pt>
                <c:pt idx="325">
                  <c:v>13.8321772314687</c:v>
                </c:pt>
                <c:pt idx="326">
                  <c:v>13.484479003603999</c:v>
                </c:pt>
                <c:pt idx="327">
                  <c:v>13.2384909827044</c:v>
                </c:pt>
                <c:pt idx="328">
                  <c:v>13.3352852893695</c:v>
                </c:pt>
                <c:pt idx="329">
                  <c:v>13.698195332373601</c:v>
                </c:pt>
                <c:pt idx="330">
                  <c:v>13.9875587645474</c:v>
                </c:pt>
                <c:pt idx="331">
                  <c:v>13.943435780957101</c:v>
                </c:pt>
                <c:pt idx="332">
                  <c:v>13.625504416856</c:v>
                </c:pt>
                <c:pt idx="333">
                  <c:v>13.347889489783</c:v>
                </c:pt>
                <c:pt idx="334">
                  <c:v>13.3700705152391</c:v>
                </c:pt>
                <c:pt idx="335">
                  <c:v>13.659859130493301</c:v>
                </c:pt>
                <c:pt idx="336">
                  <c:v>13.930709857927299</c:v>
                </c:pt>
                <c:pt idx="337">
                  <c:v>13.901473811205101</c:v>
                </c:pt>
                <c:pt idx="338">
                  <c:v>13.5911754384462</c:v>
                </c:pt>
                <c:pt idx="339">
                  <c:v>13.280372357028</c:v>
                </c:pt>
                <c:pt idx="340">
                  <c:v>13.2747030638695</c:v>
                </c:pt>
                <c:pt idx="341">
                  <c:v>13.5877088290676</c:v>
                </c:pt>
                <c:pt idx="342">
                  <c:v>13.934707840683799</c:v>
                </c:pt>
                <c:pt idx="343">
                  <c:v>13.993028270747899</c:v>
                </c:pt>
                <c:pt idx="344">
                  <c:v>13.7299833141007</c:v>
                </c:pt>
                <c:pt idx="345">
                  <c:v>13.4064616800443</c:v>
                </c:pt>
                <c:pt idx="346">
                  <c:v>13.3332559215396</c:v>
                </c:pt>
                <c:pt idx="347">
                  <c:v>13.565209582676699</c:v>
                </c:pt>
                <c:pt idx="348">
                  <c:v>13.8765474045169</c:v>
                </c:pt>
                <c:pt idx="349">
                  <c:v>13.945775125413901</c:v>
                </c:pt>
                <c:pt idx="350">
                  <c:v>13.6981368917584</c:v>
                </c:pt>
                <c:pt idx="351">
                  <c:v>13.3534560355089</c:v>
                </c:pt>
                <c:pt idx="352">
                  <c:v>13.241399699744701</c:v>
                </c:pt>
                <c:pt idx="353">
                  <c:v>13.4779253875513</c:v>
                </c:pt>
                <c:pt idx="354">
                  <c:v>13.853003405956899</c:v>
                </c:pt>
                <c:pt idx="355">
                  <c:v>14.015564459195801</c:v>
                </c:pt>
                <c:pt idx="356">
                  <c:v>13.8323314963596</c:v>
                </c:pt>
                <c:pt idx="357">
                  <c:v>13.4886926902943</c:v>
                </c:pt>
                <c:pt idx="358">
                  <c:v>13.3219059587822</c:v>
                </c:pt>
                <c:pt idx="359">
                  <c:v>13.4747790378138</c:v>
                </c:pt>
                <c:pt idx="360">
                  <c:v>13.801353896927299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14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0.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34691260876238"/>
          <c:y val="0.32706414332112976"/>
          <c:w val="0.7392918344269771"/>
          <c:h val="0.59216182229251924"/>
        </c:manualLayout>
      </c:layout>
      <c:scatterChart>
        <c:scatterStyle val="lineMarker"/>
        <c:varyColors val="0"/>
        <c:ser>
          <c:idx val="2"/>
          <c:order val="0"/>
          <c:tx>
            <c:strRef>
              <c:f>'5'!$I$3</c:f>
              <c:strCache>
                <c:ptCount val="1"/>
                <c:pt idx="0">
                  <c:v>TS_CHD_IN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'5'!$AQ$5:$AQ$24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'5'!$I$5:$I$24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46-43A6-A9BE-488E0F1FAA62}"/>
            </c:ext>
          </c:extLst>
        </c:ser>
        <c:ser>
          <c:idx val="4"/>
          <c:order val="3"/>
          <c:tx>
            <c:strRef>
              <c:f>'5'!$AU$3</c:f>
              <c:strCache>
                <c:ptCount val="1"/>
                <c:pt idx="0">
                  <c:v>H1_2_1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'5'!$AQ$5:$AQ$24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'5'!$AU$5:$AU$24</c:f>
              <c:numCache>
                <c:formatCode>0.00</c:formatCode>
                <c:ptCount val="20"/>
                <c:pt idx="0">
                  <c:v>1.7313933205960801</c:v>
                </c:pt>
                <c:pt idx="1">
                  <c:v>2.1929088581214899</c:v>
                </c:pt>
                <c:pt idx="2">
                  <c:v>2.65423441628255</c:v>
                </c:pt>
                <c:pt idx="3">
                  <c:v>3.1155599400813001</c:v>
                </c:pt>
                <c:pt idx="4">
                  <c:v>3.5768854638737699</c:v>
                </c:pt>
                <c:pt idx="5">
                  <c:v>4.0382109876662096</c:v>
                </c:pt>
                <c:pt idx="6">
                  <c:v>4.4995365114586603</c:v>
                </c:pt>
                <c:pt idx="7">
                  <c:v>4.9013129555479402</c:v>
                </c:pt>
                <c:pt idx="8">
                  <c:v>5.1794065365363604</c:v>
                </c:pt>
                <c:pt idx="9">
                  <c:v>5.4574917982472204</c:v>
                </c:pt>
                <c:pt idx="10">
                  <c:v>5.80509837378683</c:v>
                </c:pt>
                <c:pt idx="11">
                  <c:v>6.1527049493264396</c:v>
                </c:pt>
                <c:pt idx="12">
                  <c:v>6.5003115248660404</c:v>
                </c:pt>
                <c:pt idx="13">
                  <c:v>6.8479181004056198</c:v>
                </c:pt>
                <c:pt idx="14">
                  <c:v>7.31139353445786</c:v>
                </c:pt>
                <c:pt idx="15">
                  <c:v>7.77486896851065</c:v>
                </c:pt>
                <c:pt idx="16">
                  <c:v>8.1560122003256801</c:v>
                </c:pt>
                <c:pt idx="17">
                  <c:v>8.0096028757587892</c:v>
                </c:pt>
                <c:pt idx="18">
                  <c:v>7.8630872246417001</c:v>
                </c:pt>
                <c:pt idx="19">
                  <c:v>7.71657156120036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46-43A6-A9BE-488E0F1FAA62}"/>
            </c:ext>
          </c:extLst>
        </c:ser>
        <c:ser>
          <c:idx val="3"/>
          <c:order val="4"/>
          <c:tx>
            <c:strRef>
              <c:f>'5'!$AV$4</c:f>
              <c:strCache>
                <c:ptCount val="1"/>
                <c:pt idx="0">
                  <c:v>H1_2_10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'5'!$AQ$5:$AQ$24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'5'!$AV$5:$AV$24</c:f>
              <c:numCache>
                <c:formatCode>0.00</c:formatCode>
                <c:ptCount val="20"/>
                <c:pt idx="0">
                  <c:v>0.13029315960912</c:v>
                </c:pt>
                <c:pt idx="1">
                  <c:v>0.26058631921824099</c:v>
                </c:pt>
                <c:pt idx="2">
                  <c:v>0.39087947882736102</c:v>
                </c:pt>
                <c:pt idx="3">
                  <c:v>0.52117263843648198</c:v>
                </c:pt>
                <c:pt idx="4">
                  <c:v>0.65146579804560201</c:v>
                </c:pt>
                <c:pt idx="5">
                  <c:v>0.78175895765472303</c:v>
                </c:pt>
                <c:pt idx="6">
                  <c:v>0.91205211726384305</c:v>
                </c:pt>
                <c:pt idx="7">
                  <c:v>1.1074380165289199</c:v>
                </c:pt>
                <c:pt idx="8">
                  <c:v>1.4380165289256199</c:v>
                </c:pt>
                <c:pt idx="9">
                  <c:v>1.7685950413223099</c:v>
                </c:pt>
                <c:pt idx="10">
                  <c:v>2.1818181818181799</c:v>
                </c:pt>
                <c:pt idx="11">
                  <c:v>2.5950413223140401</c:v>
                </c:pt>
                <c:pt idx="12">
                  <c:v>3.00826446280991</c:v>
                </c:pt>
                <c:pt idx="13">
                  <c:v>3.4214876033057799</c:v>
                </c:pt>
                <c:pt idx="14">
                  <c:v>3.9724517906335999</c:v>
                </c:pt>
                <c:pt idx="15">
                  <c:v>4.52341597796143</c:v>
                </c:pt>
                <c:pt idx="16">
                  <c:v>4.8708133971291803</c:v>
                </c:pt>
                <c:pt idx="17">
                  <c:v>3.9138755980861202</c:v>
                </c:pt>
                <c:pt idx="18">
                  <c:v>2.9569377990430601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'5'!$J$3</c:f>
              <c:strCache>
                <c:ptCount val="1"/>
                <c:pt idx="0">
                  <c:v>TS_WEL_Q</c:v>
                </c:pt>
              </c:strCache>
            </c:strRef>
          </c:tx>
          <c:spPr>
            <a:ln w="254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'5'!$AQ$5:$AQ$24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'5'!$J$5:$J$24</c:f>
              <c:numCache>
                <c:formatCode>General</c:formatCode>
                <c:ptCount val="2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6000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6-43A6-A9BE-488E0F1FAA62}"/>
            </c:ext>
          </c:extLst>
        </c:ser>
        <c:ser>
          <c:idx val="1"/>
          <c:order val="2"/>
          <c:tx>
            <c:strRef>
              <c:f>'5'!$AR$4</c:f>
              <c:strCache>
                <c:ptCount val="1"/>
                <c:pt idx="0">
                  <c:v>MOD_Q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'5'!$AQ$5:$AQ$24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'5'!$AR$5:$AR$24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9743"/>
        <c:axId val="124841183"/>
      </c:scatterChart>
      <c:valAx>
        <c:axId val="1286146656"/>
        <c:scaling>
          <c:orientation val="minMax"/>
          <c:max val="10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1286146656"/>
        <c:crosses val="autoZero"/>
        <c:crossBetween val="midCat"/>
      </c:valAx>
      <c:valAx>
        <c:axId val="12484118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wel | mod | 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25400">
            <a:solidFill>
              <a:schemeClr val="tx1"/>
            </a:solidFill>
          </a:ln>
        </c:spPr>
        <c:crossAx val="124839743"/>
        <c:crosses val="max"/>
        <c:crossBetween val="midCat"/>
        <c:majorUnit val="2000"/>
      </c:valAx>
      <c:valAx>
        <c:axId val="124839743"/>
        <c:scaling>
          <c:orientation val="minMax"/>
          <c:max val="1000"/>
        </c:scaling>
        <c:delete val="0"/>
        <c:axPos val="t"/>
        <c:title>
          <c:tx>
            <c:rich>
              <a:bodyPr/>
              <a:lstStyle/>
              <a:p>
                <a:pPr>
                  <a:defRPr sz="1300"/>
                </a:pPr>
                <a:r>
                  <a:rPr lang="en-US" sz="1300"/>
                  <a:t>temp (days)</a:t>
                </a:r>
              </a:p>
            </c:rich>
          </c:tx>
          <c:layout>
            <c:manualLayout>
              <c:xMode val="edge"/>
              <c:yMode val="edge"/>
              <c:x val="3.7202929436826959E-2"/>
              <c:y val="5.1549699884085247E-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sz="1100" b="1">
                <a:solidFill>
                  <a:sysClr val="windowText" lastClr="000000"/>
                </a:solidFill>
              </a:defRPr>
            </a:pPr>
            <a:endParaRPr lang="LID4096"/>
          </a:p>
        </c:txPr>
        <c:crossAx val="124841183"/>
        <c:crosses val="max"/>
        <c:crossBetween val="midCat"/>
      </c:valAx>
    </c:plotArea>
    <c:legend>
      <c:legendPos val="t"/>
      <c:layout>
        <c:manualLayout>
          <c:xMode val="edge"/>
          <c:yMode val="edge"/>
          <c:x val="0.28629178479769041"/>
          <c:y val="3.0158034269450143E-2"/>
          <c:w val="0.67591479006793886"/>
          <c:h val="0.14623759080945223"/>
        </c:manualLayout>
      </c:layout>
      <c:overlay val="0"/>
      <c:spPr>
        <a:solidFill>
          <a:schemeClr val="bg1"/>
        </a:solidFill>
        <a:ln w="3175">
          <a:noFill/>
        </a:ln>
      </c:spPr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'11'!$BA$35:$BA$49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'11'!$BC$35:$BC$49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'11'!$R$7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'11'!$R$10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'11'!$R$18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'11'!$R$21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'11'!$R$25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'11'!$R$29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'11'!$R$33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'11'!$R$37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'11'!$AH$47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'11'!$S$41:$S$44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'11'!$AH$41:$AH$44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'11'!$AI$47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'11'!$T$41:$T$45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'11'!$AI$41:$AI$45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'11'!$AJ$47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'11'!$U$41:$U$46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'11'!$AJ$41:$AJ$46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'11'!$AK$47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'11'!$V$41:$V$44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'11'!$AK$41:$AK$44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'11'!$AL$47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'11'!$W$41:$W$44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'11'!$AL$41:$AL$44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'11'!$AM$47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'11'!$X$41:$X$44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'11'!$AM$41:$AM$44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'11'!$AN$47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'11'!$Y$41:$Y$44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'11'!$AN$41:$AN$44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'11'!$AO$47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'11'!$Z$41:$Z$45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'11'!$AO$41:$AO$45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'11'!$CO$4:$CO$104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'11'!$CP$4:$CP$104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'11'!$CQ$4:$CQ$104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'11'!$CR$4:$CR$104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'11'!$CK$4:$CK$104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'11'!$CL$4:$CL$104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'11'!$CM$4:$CM$104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'11'!$CN$4:$CN$104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'11'!$CS$4:$CS$104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4875F6D-2F75-4176-9A08-6193B5F288A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147EA22-908A-47BE-A0E7-C721775A209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0469633-3379-43FC-A0C6-CA955A75CE0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3CFA932-B9A3-41D3-979A-6DED6D7188F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29F6CCE-3252-45D0-8D43-D84C5009A59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5D436DB-F666-400D-B26A-BB419EBBD21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599250B-E8CF-460D-86A8-11B53E4AC4C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058D7F9-1543-46E1-B5D7-5AADF8D3748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6751489-0FE0-4074-98F1-DC775C9F708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02AB862-BCE1-4257-BC10-7E5D95196EF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04A277B-7A46-4CE3-8266-555CBAE036A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0CC5BDA-57C2-495B-94D6-E9B2C6B3EF5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E8CBBF7-7FC8-4D3D-AD46-093E6B0483A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E8CFE91-114C-4609-8D02-B7E7AF4BC60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28F6033-2708-4624-A6EB-3B57CBFB1DB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49E29EE-4222-4FCB-B70C-FEDDDF6DA3C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7206F16-5641-456B-8657-9D832036C21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91B3C99-9C05-48A7-8D07-AE0F5A56CAD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681AAB8-AE65-420C-AED2-5C814BDC472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40CB2E7-0F2B-4FB4-A014-FBC56F799AD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0DC0D77-4E38-46D7-83F6-1B594252B4C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45E4556-D6A6-465F-B2AE-A7115C5C454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9FD9031-E6CE-45FC-881C-B45C68EDD49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8F77B35-DFF8-45BF-A91C-1CBAB2ABB6B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51BE360-5063-4A64-AEE0-45E1BD9CB6F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4CDC0F3-EE03-460A-AD1A-16E8B5E092B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5227C37-83C5-4423-B5ED-72DB3FAA30D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D9BD592-3724-4D34-9BC2-925BDCCCDB4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AD9C866-F5F8-4759-BE30-11A912C021A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43B6F76-BD6B-495A-989A-C74F02836EE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2ACEE20-7BD7-4927-96CD-3016CB68CAA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30FB613-1F54-49C8-A50C-2E0978AA295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E26231A-1468-46F2-BC6B-1610EC8735B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0BC1382-F499-491E-A0EA-630CA7BF981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EE1CEC1-D875-4208-9AE4-208AB19ACDF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2F9813B-6FB3-47E1-AAAA-31A7AB8708E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'11'!$S$5:$Z$40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'11'!$AC$5:$AC$40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'14'!$AX$4</c:f>
              <c:numCache>
                <c:formatCode>0%</c:formatCode>
                <c:ptCount val="1"/>
                <c:pt idx="0">
                  <c:v>0.56989247311827962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B-4A86-A998-E3FF690AF39D}"/>
            </c:ext>
          </c:extLst>
        </c:ser>
        <c:ser>
          <c:idx val="8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'14'!$AX$5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B-4A86-A998-E3FF690AF39D}"/>
            </c:ext>
          </c:extLst>
        </c:ser>
        <c:ser>
          <c:idx val="3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'14'!$AX$6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B-4A86-A998-E3FF690AF39D}"/>
            </c:ext>
          </c:extLst>
        </c:ser>
        <c:ser>
          <c:idx val="2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'14'!$AX$7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EB-4A86-A998-E3FF690AF39D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'14'!$AX$8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EB-4A86-A998-E3FF690A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ser>
          <c:idx val="3"/>
          <c:order val="5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0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22F96AE-FBD7-452C-BCB7-C76C6CCFB5FA}" type="CELLRANGE">
                      <a:rPr lang="en-US"/>
                      <a:pPr>
                        <a:defRPr sz="8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4"/>
          <c:order val="6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4450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7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8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83037433058024"/>
          <c:y val="0.20680114940404989"/>
          <c:w val="0.39256408324012382"/>
          <c:h val="0.75377424348439415"/>
        </c:manualLayout>
      </c:layout>
      <c:lineChart>
        <c:grouping val="standard"/>
        <c:varyColors val="0"/>
        <c:ser>
          <c:idx val="4"/>
          <c:order val="0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1275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1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2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ser>
          <c:idx val="3"/>
          <c:order val="3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/>
                  <a:lstStyle/>
                  <a:p>
                    <a:fld id="{EE4B6A30-59EA-40A5-A439-8065F5898B8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0"/>
          <c:order val="4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5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6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7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8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2.2082728493058028E-2"/>
          <c:w val="1"/>
          <c:h val="0.9779172715069419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'14'!$BD$4:$BD$103</c:f>
              <c:numCache>
                <c:formatCode>General</c:formatCode>
                <c:ptCount val="100"/>
                <c:pt idx="0">
                  <c:v>1.02</c:v>
                </c:pt>
                <c:pt idx="1">
                  <c:v>51.514747474747402</c:v>
                </c:pt>
                <c:pt idx="2">
                  <c:v>102.009494949494</c:v>
                </c:pt>
                <c:pt idx="3">
                  <c:v>152.50424242424199</c:v>
                </c:pt>
                <c:pt idx="4">
                  <c:v>202.99898989898901</c:v>
                </c:pt>
                <c:pt idx="5">
                  <c:v>253.49373737373699</c:v>
                </c:pt>
                <c:pt idx="6">
                  <c:v>303.98848484848401</c:v>
                </c:pt>
                <c:pt idx="7">
                  <c:v>354.48323232323202</c:v>
                </c:pt>
                <c:pt idx="8">
                  <c:v>404.977979797979</c:v>
                </c:pt>
                <c:pt idx="9">
                  <c:v>455.47272727272701</c:v>
                </c:pt>
                <c:pt idx="10">
                  <c:v>505.967474747474</c:v>
                </c:pt>
                <c:pt idx="11">
                  <c:v>556.46222222222195</c:v>
                </c:pt>
                <c:pt idx="12">
                  <c:v>606.95696969696905</c:v>
                </c:pt>
                <c:pt idx="13">
                  <c:v>657.45171717171695</c:v>
                </c:pt>
                <c:pt idx="14">
                  <c:v>707.94646464646405</c:v>
                </c:pt>
                <c:pt idx="15">
                  <c:v>758.44121212121195</c:v>
                </c:pt>
                <c:pt idx="16">
                  <c:v>808.93595959595905</c:v>
                </c:pt>
                <c:pt idx="17">
                  <c:v>859.43070707070603</c:v>
                </c:pt>
                <c:pt idx="18">
                  <c:v>909.92545454545404</c:v>
                </c:pt>
                <c:pt idx="19">
                  <c:v>960.42020202020103</c:v>
                </c:pt>
                <c:pt idx="20">
                  <c:v>1010.9149494949399</c:v>
                </c:pt>
                <c:pt idx="21">
                  <c:v>1061.40969696969</c:v>
                </c:pt>
                <c:pt idx="22">
                  <c:v>1111.9044444444401</c:v>
                </c:pt>
                <c:pt idx="23">
                  <c:v>1162.3991919191899</c:v>
                </c:pt>
                <c:pt idx="24">
                  <c:v>1212.8939393939299</c:v>
                </c:pt>
                <c:pt idx="25">
                  <c:v>1263.38868686868</c:v>
                </c:pt>
                <c:pt idx="26">
                  <c:v>1313.8834343434301</c:v>
                </c:pt>
                <c:pt idx="27">
                  <c:v>1364.3781818181801</c:v>
                </c:pt>
                <c:pt idx="28">
                  <c:v>1414.8729292929199</c:v>
                </c:pt>
                <c:pt idx="29">
                  <c:v>1465.36767676767</c:v>
                </c:pt>
                <c:pt idx="30">
                  <c:v>1515.86242424242</c:v>
                </c:pt>
                <c:pt idx="31">
                  <c:v>1566.3571717171701</c:v>
                </c:pt>
                <c:pt idx="32">
                  <c:v>1616.8519191919099</c:v>
                </c:pt>
                <c:pt idx="33">
                  <c:v>1667.34666666666</c:v>
                </c:pt>
                <c:pt idx="34">
                  <c:v>1717.84141414141</c:v>
                </c:pt>
                <c:pt idx="35">
                  <c:v>1768.3361616161601</c:v>
                </c:pt>
                <c:pt idx="36">
                  <c:v>1818.8309090908999</c:v>
                </c:pt>
                <c:pt idx="37">
                  <c:v>1869.32565656565</c:v>
                </c:pt>
                <c:pt idx="38">
                  <c:v>1919.8204040404</c:v>
                </c:pt>
                <c:pt idx="39">
                  <c:v>1970.3151515151501</c:v>
                </c:pt>
                <c:pt idx="40">
                  <c:v>2020.8098989898899</c:v>
                </c:pt>
                <c:pt idx="41">
                  <c:v>2071.30464646464</c:v>
                </c:pt>
                <c:pt idx="42">
                  <c:v>2121.79939393939</c:v>
                </c:pt>
                <c:pt idx="43">
                  <c:v>2172.2941414141401</c:v>
                </c:pt>
                <c:pt idx="44">
                  <c:v>2222.7888888888801</c:v>
                </c:pt>
                <c:pt idx="45">
                  <c:v>2273.2836363636302</c:v>
                </c:pt>
                <c:pt idx="46">
                  <c:v>2323.7783838383798</c:v>
                </c:pt>
                <c:pt idx="47">
                  <c:v>2374.2731313131299</c:v>
                </c:pt>
                <c:pt idx="48">
                  <c:v>2424.7678787878699</c:v>
                </c:pt>
                <c:pt idx="49">
                  <c:v>2475.26262626262</c:v>
                </c:pt>
                <c:pt idx="50">
                  <c:v>2525.75737373737</c:v>
                </c:pt>
                <c:pt idx="51">
                  <c:v>2576.2521212121201</c:v>
                </c:pt>
                <c:pt idx="52">
                  <c:v>2626.7468686868601</c:v>
                </c:pt>
                <c:pt idx="53">
                  <c:v>2677.2416161616102</c:v>
                </c:pt>
                <c:pt idx="54">
                  <c:v>2727.7363636363598</c:v>
                </c:pt>
                <c:pt idx="55">
                  <c:v>2778.2311111111098</c:v>
                </c:pt>
                <c:pt idx="56">
                  <c:v>2828.7258585858499</c:v>
                </c:pt>
                <c:pt idx="57">
                  <c:v>2879.2206060605999</c:v>
                </c:pt>
                <c:pt idx="58">
                  <c:v>2929.71535353535</c:v>
                </c:pt>
                <c:pt idx="59">
                  <c:v>2980.2101010101001</c:v>
                </c:pt>
                <c:pt idx="60">
                  <c:v>3030.7048484848401</c:v>
                </c:pt>
                <c:pt idx="61">
                  <c:v>3081.1995959595902</c:v>
                </c:pt>
                <c:pt idx="62">
                  <c:v>3131.6943434343402</c:v>
                </c:pt>
                <c:pt idx="63">
                  <c:v>3182.1890909090898</c:v>
                </c:pt>
                <c:pt idx="64">
                  <c:v>3232.6838383838299</c:v>
                </c:pt>
                <c:pt idx="65">
                  <c:v>3283.1785858585799</c:v>
                </c:pt>
                <c:pt idx="66">
                  <c:v>3333.67333333333</c:v>
                </c:pt>
                <c:pt idx="67">
                  <c:v>3384.16808080808</c:v>
                </c:pt>
                <c:pt idx="68">
                  <c:v>3434.6628282828201</c:v>
                </c:pt>
                <c:pt idx="69">
                  <c:v>3485.1575757575702</c:v>
                </c:pt>
                <c:pt idx="70">
                  <c:v>3535.6523232323202</c:v>
                </c:pt>
                <c:pt idx="71">
                  <c:v>3586.1470707070698</c:v>
                </c:pt>
                <c:pt idx="72">
                  <c:v>3636.6418181818099</c:v>
                </c:pt>
                <c:pt idx="73">
                  <c:v>3687.1365656565599</c:v>
                </c:pt>
                <c:pt idx="74">
                  <c:v>3737.63131313131</c:v>
                </c:pt>
                <c:pt idx="75">
                  <c:v>3788.12606060606</c:v>
                </c:pt>
                <c:pt idx="76">
                  <c:v>3838.6208080808001</c:v>
                </c:pt>
                <c:pt idx="77">
                  <c:v>3889.1155555555501</c:v>
                </c:pt>
                <c:pt idx="78">
                  <c:v>3939.6103030303002</c:v>
                </c:pt>
                <c:pt idx="79">
                  <c:v>3990.1050505050498</c:v>
                </c:pt>
                <c:pt idx="80">
                  <c:v>4040.5997979797899</c:v>
                </c:pt>
                <c:pt idx="81">
                  <c:v>4091.0945454545399</c:v>
                </c:pt>
                <c:pt idx="82">
                  <c:v>4141.5892929292904</c:v>
                </c:pt>
                <c:pt idx="83">
                  <c:v>4192.08404040404</c:v>
                </c:pt>
                <c:pt idx="84">
                  <c:v>4242.5787878787796</c:v>
                </c:pt>
                <c:pt idx="85">
                  <c:v>4293.0735353535301</c:v>
                </c:pt>
                <c:pt idx="86">
                  <c:v>4343.5682828282797</c:v>
                </c:pt>
                <c:pt idx="87">
                  <c:v>4394.0630303030302</c:v>
                </c:pt>
                <c:pt idx="88">
                  <c:v>4444.5577777777698</c:v>
                </c:pt>
                <c:pt idx="89">
                  <c:v>4495.0525252525204</c:v>
                </c:pt>
                <c:pt idx="90">
                  <c:v>4545.54727272727</c:v>
                </c:pt>
                <c:pt idx="91">
                  <c:v>4596.0420202020196</c:v>
                </c:pt>
                <c:pt idx="92">
                  <c:v>4646.5367676767601</c:v>
                </c:pt>
                <c:pt idx="93">
                  <c:v>4697.0315151515097</c:v>
                </c:pt>
                <c:pt idx="94">
                  <c:v>4747.5262626262602</c:v>
                </c:pt>
                <c:pt idx="95">
                  <c:v>4798.0210101009998</c:v>
                </c:pt>
                <c:pt idx="96">
                  <c:v>4848.5157575757503</c:v>
                </c:pt>
                <c:pt idx="97">
                  <c:v>4899.0105050504999</c:v>
                </c:pt>
                <c:pt idx="98">
                  <c:v>4949.5052525252504</c:v>
                </c:pt>
                <c:pt idx="99">
                  <c:v>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8-44A0-8EE1-1FEDD0C7A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030751"/>
        <c:axId val="429033151"/>
      </c:scatterChart>
      <c:valAx>
        <c:axId val="42903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9033151"/>
        <c:crosses val="autoZero"/>
        <c:crossBetween val="midCat"/>
      </c:valAx>
      <c:valAx>
        <c:axId val="4290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9030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'15'!$AX$4</c:f>
              <c:numCache>
                <c:formatCode>0%</c:formatCode>
                <c:ptCount val="1"/>
                <c:pt idx="0">
                  <c:v>0.44444444444444442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D-451B-BBA8-67512BCEA9FC}"/>
            </c:ext>
          </c:extLst>
        </c:ser>
        <c:ser>
          <c:idx val="8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'15'!$AX$5</c:f>
              <c:numCache>
                <c:formatCode>0%</c:formatCode>
                <c:ptCount val="1"/>
                <c:pt idx="0">
                  <c:v>7.9365079365079361E-2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D-451B-BBA8-67512BCEA9FC}"/>
            </c:ext>
          </c:extLst>
        </c:ser>
        <c:ser>
          <c:idx val="3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'15'!$AX$6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D-451B-BBA8-67512BCEA9FC}"/>
            </c:ext>
          </c:extLst>
        </c:ser>
        <c:ser>
          <c:idx val="2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'15'!$AX$7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D-451B-BBA8-67512BCEA9FC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'15'!$AX$8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DD-451B-BBA8-67512BCE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693-4FB3-B72A-9EA8CC5714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3-4FB3-B72A-9EA8CC57140F}"/>
            </c:ext>
          </c:extLst>
        </c:ser>
        <c:ser>
          <c:idx val="2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93-4FB3-B72A-9EA8CC57140F}"/>
            </c:ext>
          </c:extLst>
        </c:ser>
        <c:ser>
          <c:idx val="8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93-4FB3-B72A-9EA8CC57140F}"/>
            </c:ext>
          </c:extLst>
        </c:ser>
        <c:ser>
          <c:idx val="9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93-4FB3-B72A-9EA8CC57140F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93-4FB3-B72A-9EA8CC57140F}"/>
            </c:ext>
          </c:extLst>
        </c:ser>
        <c:ser>
          <c:idx val="3"/>
          <c:order val="5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0675654335619617E-2"/>
                  <c:y val="-9.449728190101749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6617755991462746"/>
                      <c:h val="0.175827942523826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693-4FB3-B72A-9EA8CC57140F}"/>
                </c:ext>
              </c:extLst>
            </c:dLbl>
            <c:dLbl>
              <c:idx val="1"/>
              <c:layout>
                <c:manualLayout>
                  <c:x val="-6.2026963006858879E-2"/>
                  <c:y val="3.77989127604069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157306475271227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93-4FB3-B72A-9EA8CC57140F}"/>
            </c:ext>
          </c:extLst>
        </c:ser>
        <c:ser>
          <c:idx val="4"/>
          <c:order val="6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93-4FB3-B72A-9EA8CC571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323399793894656"/>
          <c:y val="0.22416838671561676"/>
          <c:w val="0.2848812126678269"/>
          <c:h val="0.69230841730198123"/>
        </c:manualLayout>
      </c:layout>
      <c:lineChart>
        <c:grouping val="standard"/>
        <c:varyColors val="0"/>
        <c:ser>
          <c:idx val="4"/>
          <c:order val="0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05-463A-BD55-ED247DA13102}"/>
            </c:ext>
          </c:extLst>
        </c:ser>
        <c:ser>
          <c:idx val="3"/>
          <c:order val="1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05-463A-BD55-ED247DA13102}"/>
            </c:ext>
          </c:extLst>
        </c:ser>
        <c:ser>
          <c:idx val="0"/>
          <c:order val="2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905-463A-BD55-ED247DA13102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5-463A-BD55-ED247DA13102}"/>
            </c:ext>
          </c:extLst>
        </c:ser>
        <c:ser>
          <c:idx val="2"/>
          <c:order val="3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5-463A-BD55-ED247DA13102}"/>
            </c:ext>
          </c:extLst>
        </c:ser>
        <c:ser>
          <c:idx val="8"/>
          <c:order val="4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5-463A-BD55-ED247DA13102}"/>
            </c:ext>
          </c:extLst>
        </c:ser>
        <c:ser>
          <c:idx val="9"/>
          <c:order val="5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05-463A-BD55-ED247DA13102}"/>
            </c:ext>
          </c:extLst>
        </c:ser>
        <c:ser>
          <c:idx val="1"/>
          <c:order val="6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05-463A-BD55-ED247DA1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735135099935032E-2"/>
          <c:y val="5.2316274713767465E-2"/>
          <c:w val="0.88123790189320617"/>
          <c:h val="0.914266410903944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'16-7'!$D$19:$D$68</c:f>
              <c:numCache>
                <c:formatCode>0</c:formatCode>
                <c:ptCount val="50"/>
                <c:pt idx="0">
                  <c:v>-542.60908040000004</c:v>
                </c:pt>
                <c:pt idx="1">
                  <c:v>-542.58938850000004</c:v>
                </c:pt>
                <c:pt idx="2">
                  <c:v>-542.56576259999997</c:v>
                </c:pt>
                <c:pt idx="3">
                  <c:v>-542.537418</c:v>
                </c:pt>
                <c:pt idx="4">
                  <c:v>-542.50341379999998</c:v>
                </c:pt>
                <c:pt idx="5">
                  <c:v>-542.46262200000001</c:v>
                </c:pt>
                <c:pt idx="6">
                  <c:v>-542.41369090000001</c:v>
                </c:pt>
                <c:pt idx="7">
                  <c:v>-542.35500130000003</c:v>
                </c:pt>
                <c:pt idx="8">
                  <c:v>-542.28461340000001</c:v>
                </c:pt>
                <c:pt idx="9">
                  <c:v>-542.20020499999998</c:v>
                </c:pt>
                <c:pt idx="10">
                  <c:v>-542.09899710000002</c:v>
                </c:pt>
                <c:pt idx="11">
                  <c:v>-541.97766590000003</c:v>
                </c:pt>
                <c:pt idx="12">
                  <c:v>-541.83223820000001</c:v>
                </c:pt>
                <c:pt idx="13">
                  <c:v>-541.65796939999996</c:v>
                </c:pt>
                <c:pt idx="14">
                  <c:v>-541.44919789999994</c:v>
                </c:pt>
                <c:pt idx="15">
                  <c:v>-541.19917659999999</c:v>
                </c:pt>
                <c:pt idx="16">
                  <c:v>-540.89987540000004</c:v>
                </c:pt>
                <c:pt idx="17">
                  <c:v>-540.54175369999996</c:v>
                </c:pt>
                <c:pt idx="18">
                  <c:v>-540.1134988</c:v>
                </c:pt>
                <c:pt idx="19">
                  <c:v>-539.60172990000001</c:v>
                </c:pt>
                <c:pt idx="20">
                  <c:v>-538.99066679999999</c:v>
                </c:pt>
                <c:pt idx="21">
                  <c:v>-538.26176680000003</c:v>
                </c:pt>
                <c:pt idx="22">
                  <c:v>-537.39333610000006</c:v>
                </c:pt>
                <c:pt idx="23">
                  <c:v>-536.36012949999997</c:v>
                </c:pt>
                <c:pt idx="24">
                  <c:v>-535.1329614</c:v>
                </c:pt>
                <c:pt idx="25">
                  <c:v>-533.67836160000002</c:v>
                </c:pt>
                <c:pt idx="26">
                  <c:v>-531.95832829999995</c:v>
                </c:pt>
                <c:pt idx="27">
                  <c:v>-529.93025139999997</c:v>
                </c:pt>
                <c:pt idx="28">
                  <c:v>-527.54710409999996</c:v>
                </c:pt>
                <c:pt idx="29">
                  <c:v>-524.75803199999996</c:v>
                </c:pt>
                <c:pt idx="30">
                  <c:v>-521.50949720000006</c:v>
                </c:pt>
                <c:pt idx="31">
                  <c:v>-517.74715709999998</c:v>
                </c:pt>
                <c:pt idx="32">
                  <c:v>-513.41866379999999</c:v>
                </c:pt>
                <c:pt idx="33">
                  <c:v>-508.47753890000001</c:v>
                </c:pt>
                <c:pt idx="34">
                  <c:v>-502.88819000000001</c:v>
                </c:pt>
                <c:pt idx="35">
                  <c:v>-496.63196219999998</c:v>
                </c:pt>
                <c:pt idx="36">
                  <c:v>-489.71384640000002</c:v>
                </c:pt>
                <c:pt idx="37">
                  <c:v>-482.16908460000002</c:v>
                </c:pt>
                <c:pt idx="38">
                  <c:v>-474.06848489999999</c:v>
                </c:pt>
                <c:pt idx="39">
                  <c:v>-465.52087879999999</c:v>
                </c:pt>
                <c:pt idx="40">
                  <c:v>-456.67103059999999</c:v>
                </c:pt>
                <c:pt idx="41">
                  <c:v>-447.69165750000002</c:v>
                </c:pt>
                <c:pt idx="42">
                  <c:v>-438.76923779999998</c:v>
                </c:pt>
                <c:pt idx="43">
                  <c:v>-430.08492769999998</c:v>
                </c:pt>
                <c:pt idx="44">
                  <c:v>-421.7938001</c:v>
                </c:pt>
                <c:pt idx="45">
                  <c:v>-414.00699520000001</c:v>
                </c:pt>
                <c:pt idx="46">
                  <c:v>-406.7813888</c:v>
                </c:pt>
                <c:pt idx="47">
                  <c:v>-400.1196094</c:v>
                </c:pt>
                <c:pt idx="48">
                  <c:v>-393.9800917</c:v>
                </c:pt>
                <c:pt idx="49">
                  <c:v>-388.29366670000002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0B-4C16-9819-724FA50218FC}"/>
            </c:ext>
          </c:extLst>
        </c:ser>
        <c:ser>
          <c:idx val="0"/>
          <c:order val="1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'16-7'!$E$19:$E$68</c:f>
              <c:numCache>
                <c:formatCode>0</c:formatCode>
                <c:ptCount val="50"/>
                <c:pt idx="0">
                  <c:v>542.60908040000004</c:v>
                </c:pt>
                <c:pt idx="1">
                  <c:v>542.58938850000004</c:v>
                </c:pt>
                <c:pt idx="2">
                  <c:v>542.56576259999997</c:v>
                </c:pt>
                <c:pt idx="3">
                  <c:v>542.537418</c:v>
                </c:pt>
                <c:pt idx="4">
                  <c:v>542.50341379999998</c:v>
                </c:pt>
                <c:pt idx="5">
                  <c:v>542.46262200000001</c:v>
                </c:pt>
                <c:pt idx="6">
                  <c:v>542.41369090000001</c:v>
                </c:pt>
                <c:pt idx="7">
                  <c:v>542.35500130000003</c:v>
                </c:pt>
                <c:pt idx="8">
                  <c:v>542.28461340000001</c:v>
                </c:pt>
                <c:pt idx="9">
                  <c:v>542.20020499999998</c:v>
                </c:pt>
                <c:pt idx="10">
                  <c:v>542.09899710000002</c:v>
                </c:pt>
                <c:pt idx="11">
                  <c:v>541.97766590000003</c:v>
                </c:pt>
                <c:pt idx="12">
                  <c:v>541.83223820000001</c:v>
                </c:pt>
                <c:pt idx="13">
                  <c:v>541.65796939999996</c:v>
                </c:pt>
                <c:pt idx="14">
                  <c:v>541.44919789999994</c:v>
                </c:pt>
                <c:pt idx="15">
                  <c:v>541.19917659999999</c:v>
                </c:pt>
                <c:pt idx="16">
                  <c:v>540.89987540000004</c:v>
                </c:pt>
                <c:pt idx="17">
                  <c:v>540.54175369999996</c:v>
                </c:pt>
                <c:pt idx="18">
                  <c:v>540.1134988</c:v>
                </c:pt>
                <c:pt idx="19">
                  <c:v>539.60172990000001</c:v>
                </c:pt>
                <c:pt idx="20">
                  <c:v>538.99066679999999</c:v>
                </c:pt>
                <c:pt idx="21">
                  <c:v>538.26176680000003</c:v>
                </c:pt>
                <c:pt idx="22">
                  <c:v>537.39333610000006</c:v>
                </c:pt>
                <c:pt idx="23">
                  <c:v>536.36012949999997</c:v>
                </c:pt>
                <c:pt idx="24">
                  <c:v>535.1329614</c:v>
                </c:pt>
                <c:pt idx="25">
                  <c:v>533.67836160000002</c:v>
                </c:pt>
                <c:pt idx="26">
                  <c:v>531.95832829999995</c:v>
                </c:pt>
                <c:pt idx="27">
                  <c:v>529.93025139999997</c:v>
                </c:pt>
                <c:pt idx="28">
                  <c:v>527.54710409999996</c:v>
                </c:pt>
                <c:pt idx="29">
                  <c:v>524.75803199999996</c:v>
                </c:pt>
                <c:pt idx="30">
                  <c:v>521.50949720000006</c:v>
                </c:pt>
                <c:pt idx="31">
                  <c:v>517.74715709999998</c:v>
                </c:pt>
                <c:pt idx="32">
                  <c:v>513.41866379999999</c:v>
                </c:pt>
                <c:pt idx="33">
                  <c:v>508.47753890000001</c:v>
                </c:pt>
                <c:pt idx="34">
                  <c:v>502.88819000000001</c:v>
                </c:pt>
                <c:pt idx="35">
                  <c:v>496.63196219999998</c:v>
                </c:pt>
                <c:pt idx="36">
                  <c:v>489.71384640000002</c:v>
                </c:pt>
                <c:pt idx="37">
                  <c:v>482.16908460000002</c:v>
                </c:pt>
                <c:pt idx="38">
                  <c:v>474.06848489999999</c:v>
                </c:pt>
                <c:pt idx="39">
                  <c:v>465.52087879999999</c:v>
                </c:pt>
                <c:pt idx="40">
                  <c:v>456.67103059999999</c:v>
                </c:pt>
                <c:pt idx="41">
                  <c:v>447.69165750000002</c:v>
                </c:pt>
                <c:pt idx="42">
                  <c:v>438.76923779999998</c:v>
                </c:pt>
                <c:pt idx="43">
                  <c:v>430.08492769999998</c:v>
                </c:pt>
                <c:pt idx="44">
                  <c:v>421.7938001</c:v>
                </c:pt>
                <c:pt idx="45">
                  <c:v>414.00699520000001</c:v>
                </c:pt>
                <c:pt idx="46">
                  <c:v>406.7813888</c:v>
                </c:pt>
                <c:pt idx="47">
                  <c:v>400.1196094</c:v>
                </c:pt>
                <c:pt idx="48">
                  <c:v>393.9800917</c:v>
                </c:pt>
                <c:pt idx="49">
                  <c:v>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0B-4C16-9819-724FA502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strRef>
              <c:f>'16-7'!$D$18</c:f>
              <c:strCache>
                <c:ptCount val="1"/>
                <c:pt idx="0">
                  <c:v>Q1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'16-7'!$D$19:$D$68</c:f>
              <c:numCache>
                <c:formatCode>0</c:formatCode>
                <c:ptCount val="50"/>
                <c:pt idx="0">
                  <c:v>-542.60908040000004</c:v>
                </c:pt>
                <c:pt idx="1">
                  <c:v>-542.58938850000004</c:v>
                </c:pt>
                <c:pt idx="2">
                  <c:v>-542.56576259999997</c:v>
                </c:pt>
                <c:pt idx="3">
                  <c:v>-542.537418</c:v>
                </c:pt>
                <c:pt idx="4">
                  <c:v>-542.50341379999998</c:v>
                </c:pt>
                <c:pt idx="5">
                  <c:v>-542.46262200000001</c:v>
                </c:pt>
                <c:pt idx="6">
                  <c:v>-542.41369090000001</c:v>
                </c:pt>
                <c:pt idx="7">
                  <c:v>-542.35500130000003</c:v>
                </c:pt>
                <c:pt idx="8">
                  <c:v>-542.28461340000001</c:v>
                </c:pt>
                <c:pt idx="9">
                  <c:v>-542.20020499999998</c:v>
                </c:pt>
                <c:pt idx="10">
                  <c:v>-542.09899710000002</c:v>
                </c:pt>
                <c:pt idx="11">
                  <c:v>-541.97766590000003</c:v>
                </c:pt>
                <c:pt idx="12">
                  <c:v>-541.83223820000001</c:v>
                </c:pt>
                <c:pt idx="13">
                  <c:v>-541.65796939999996</c:v>
                </c:pt>
                <c:pt idx="14">
                  <c:v>-541.44919789999994</c:v>
                </c:pt>
                <c:pt idx="15">
                  <c:v>-541.19917659999999</c:v>
                </c:pt>
                <c:pt idx="16">
                  <c:v>-540.89987540000004</c:v>
                </c:pt>
                <c:pt idx="17">
                  <c:v>-540.54175369999996</c:v>
                </c:pt>
                <c:pt idx="18">
                  <c:v>-540.1134988</c:v>
                </c:pt>
                <c:pt idx="19">
                  <c:v>-539.60172990000001</c:v>
                </c:pt>
                <c:pt idx="20">
                  <c:v>-538.99066679999999</c:v>
                </c:pt>
                <c:pt idx="21">
                  <c:v>-538.26176680000003</c:v>
                </c:pt>
                <c:pt idx="22">
                  <c:v>-537.39333610000006</c:v>
                </c:pt>
                <c:pt idx="23">
                  <c:v>-536.36012949999997</c:v>
                </c:pt>
                <c:pt idx="24">
                  <c:v>-535.1329614</c:v>
                </c:pt>
                <c:pt idx="25">
                  <c:v>-533.67836160000002</c:v>
                </c:pt>
                <c:pt idx="26">
                  <c:v>-531.95832829999995</c:v>
                </c:pt>
                <c:pt idx="27">
                  <c:v>-529.93025139999997</c:v>
                </c:pt>
                <c:pt idx="28">
                  <c:v>-527.54710409999996</c:v>
                </c:pt>
                <c:pt idx="29">
                  <c:v>-524.75803199999996</c:v>
                </c:pt>
                <c:pt idx="30">
                  <c:v>-521.50949720000006</c:v>
                </c:pt>
                <c:pt idx="31">
                  <c:v>-517.74715709999998</c:v>
                </c:pt>
                <c:pt idx="32">
                  <c:v>-513.41866379999999</c:v>
                </c:pt>
                <c:pt idx="33">
                  <c:v>-508.47753890000001</c:v>
                </c:pt>
                <c:pt idx="34">
                  <c:v>-502.88819000000001</c:v>
                </c:pt>
                <c:pt idx="35">
                  <c:v>-496.63196219999998</c:v>
                </c:pt>
                <c:pt idx="36">
                  <c:v>-489.71384640000002</c:v>
                </c:pt>
                <c:pt idx="37">
                  <c:v>-482.16908460000002</c:v>
                </c:pt>
                <c:pt idx="38">
                  <c:v>-474.06848489999999</c:v>
                </c:pt>
                <c:pt idx="39">
                  <c:v>-465.52087879999999</c:v>
                </c:pt>
                <c:pt idx="40">
                  <c:v>-456.67103059999999</c:v>
                </c:pt>
                <c:pt idx="41">
                  <c:v>-447.69165750000002</c:v>
                </c:pt>
                <c:pt idx="42">
                  <c:v>-438.76923779999998</c:v>
                </c:pt>
                <c:pt idx="43">
                  <c:v>-430.08492769999998</c:v>
                </c:pt>
                <c:pt idx="44">
                  <c:v>-421.7938001</c:v>
                </c:pt>
                <c:pt idx="45">
                  <c:v>-414.00699520000001</c:v>
                </c:pt>
                <c:pt idx="46">
                  <c:v>-406.7813888</c:v>
                </c:pt>
                <c:pt idx="47">
                  <c:v>-400.1196094</c:v>
                </c:pt>
                <c:pt idx="48">
                  <c:v>-393.9800917</c:v>
                </c:pt>
                <c:pt idx="49">
                  <c:v>-388.29366670000002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B3-41D3-A9DA-61C248DF6FDB}"/>
            </c:ext>
          </c:extLst>
        </c:ser>
        <c:ser>
          <c:idx val="3"/>
          <c:order val="1"/>
          <c:tx>
            <c:strRef>
              <c:f>'16-7'!$E$18</c:f>
              <c:strCache>
                <c:ptCount val="1"/>
                <c:pt idx="0">
                  <c:v>Q2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'16-7'!$E$19:$E$68</c:f>
              <c:numCache>
                <c:formatCode>0</c:formatCode>
                <c:ptCount val="50"/>
                <c:pt idx="0">
                  <c:v>542.60908040000004</c:v>
                </c:pt>
                <c:pt idx="1">
                  <c:v>542.58938850000004</c:v>
                </c:pt>
                <c:pt idx="2">
                  <c:v>542.56576259999997</c:v>
                </c:pt>
                <c:pt idx="3">
                  <c:v>542.537418</c:v>
                </c:pt>
                <c:pt idx="4">
                  <c:v>542.50341379999998</c:v>
                </c:pt>
                <c:pt idx="5">
                  <c:v>542.46262200000001</c:v>
                </c:pt>
                <c:pt idx="6">
                  <c:v>542.41369090000001</c:v>
                </c:pt>
                <c:pt idx="7">
                  <c:v>542.35500130000003</c:v>
                </c:pt>
                <c:pt idx="8">
                  <c:v>542.28461340000001</c:v>
                </c:pt>
                <c:pt idx="9">
                  <c:v>542.20020499999998</c:v>
                </c:pt>
                <c:pt idx="10">
                  <c:v>542.09899710000002</c:v>
                </c:pt>
                <c:pt idx="11">
                  <c:v>541.97766590000003</c:v>
                </c:pt>
                <c:pt idx="12">
                  <c:v>541.83223820000001</c:v>
                </c:pt>
                <c:pt idx="13">
                  <c:v>541.65796939999996</c:v>
                </c:pt>
                <c:pt idx="14">
                  <c:v>541.44919789999994</c:v>
                </c:pt>
                <c:pt idx="15">
                  <c:v>541.19917659999999</c:v>
                </c:pt>
                <c:pt idx="16">
                  <c:v>540.89987540000004</c:v>
                </c:pt>
                <c:pt idx="17">
                  <c:v>540.54175369999996</c:v>
                </c:pt>
                <c:pt idx="18">
                  <c:v>540.1134988</c:v>
                </c:pt>
                <c:pt idx="19">
                  <c:v>539.60172990000001</c:v>
                </c:pt>
                <c:pt idx="20">
                  <c:v>538.99066679999999</c:v>
                </c:pt>
                <c:pt idx="21">
                  <c:v>538.26176680000003</c:v>
                </c:pt>
                <c:pt idx="22">
                  <c:v>537.39333610000006</c:v>
                </c:pt>
                <c:pt idx="23">
                  <c:v>536.36012949999997</c:v>
                </c:pt>
                <c:pt idx="24">
                  <c:v>535.1329614</c:v>
                </c:pt>
                <c:pt idx="25">
                  <c:v>533.67836160000002</c:v>
                </c:pt>
                <c:pt idx="26">
                  <c:v>531.95832829999995</c:v>
                </c:pt>
                <c:pt idx="27">
                  <c:v>529.93025139999997</c:v>
                </c:pt>
                <c:pt idx="28">
                  <c:v>527.54710409999996</c:v>
                </c:pt>
                <c:pt idx="29">
                  <c:v>524.75803199999996</c:v>
                </c:pt>
                <c:pt idx="30">
                  <c:v>521.50949720000006</c:v>
                </c:pt>
                <c:pt idx="31">
                  <c:v>517.74715709999998</c:v>
                </c:pt>
                <c:pt idx="32">
                  <c:v>513.41866379999999</c:v>
                </c:pt>
                <c:pt idx="33">
                  <c:v>508.47753890000001</c:v>
                </c:pt>
                <c:pt idx="34">
                  <c:v>502.88819000000001</c:v>
                </c:pt>
                <c:pt idx="35">
                  <c:v>496.63196219999998</c:v>
                </c:pt>
                <c:pt idx="36">
                  <c:v>489.71384640000002</c:v>
                </c:pt>
                <c:pt idx="37">
                  <c:v>482.16908460000002</c:v>
                </c:pt>
                <c:pt idx="38">
                  <c:v>474.06848489999999</c:v>
                </c:pt>
                <c:pt idx="39">
                  <c:v>465.52087879999999</c:v>
                </c:pt>
                <c:pt idx="40">
                  <c:v>456.67103059999999</c:v>
                </c:pt>
                <c:pt idx="41">
                  <c:v>447.69165750000002</c:v>
                </c:pt>
                <c:pt idx="42">
                  <c:v>438.76923779999998</c:v>
                </c:pt>
                <c:pt idx="43">
                  <c:v>430.08492769999998</c:v>
                </c:pt>
                <c:pt idx="44">
                  <c:v>421.7938001</c:v>
                </c:pt>
                <c:pt idx="45">
                  <c:v>414.00699520000001</c:v>
                </c:pt>
                <c:pt idx="46">
                  <c:v>406.7813888</c:v>
                </c:pt>
                <c:pt idx="47">
                  <c:v>400.1196094</c:v>
                </c:pt>
                <c:pt idx="48">
                  <c:v>393.9800917</c:v>
                </c:pt>
                <c:pt idx="49">
                  <c:v>388.29366670000002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B3-41D3-A9DA-61C248DF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scatterChart>
        <c:scatterStyle val="smoothMarker"/>
        <c:varyColors val="0"/>
        <c:ser>
          <c:idx val="1"/>
          <c:order val="2"/>
          <c:tx>
            <c:strRef>
              <c:f>'16-7'!$I$18</c:f>
              <c:strCache>
                <c:ptCount val="1"/>
                <c:pt idx="0">
                  <c:v>Q12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'16-7'!$G$19:$G$68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'16-7'!$I$19:$I$68</c:f>
              <c:numCache>
                <c:formatCode>0</c:formatCode>
                <c:ptCount val="50"/>
                <c:pt idx="0">
                  <c:v>-189.2090804</c:v>
                </c:pt>
                <c:pt idx="1">
                  <c:v>-189.18938850000001</c:v>
                </c:pt>
                <c:pt idx="2">
                  <c:v>-189.16576269999999</c:v>
                </c:pt>
                <c:pt idx="3">
                  <c:v>-189.137418</c:v>
                </c:pt>
                <c:pt idx="4">
                  <c:v>-189.1034138</c:v>
                </c:pt>
                <c:pt idx="5">
                  <c:v>-189.062622</c:v>
                </c:pt>
                <c:pt idx="6">
                  <c:v>-189.0136909</c:v>
                </c:pt>
                <c:pt idx="7">
                  <c:v>-188.95500129999999</c:v>
                </c:pt>
                <c:pt idx="8">
                  <c:v>-188.88461340000001</c:v>
                </c:pt>
                <c:pt idx="9">
                  <c:v>-188.80020500000001</c:v>
                </c:pt>
                <c:pt idx="10">
                  <c:v>-188.69899710000001</c:v>
                </c:pt>
                <c:pt idx="11">
                  <c:v>-188.5776659</c:v>
                </c:pt>
                <c:pt idx="12">
                  <c:v>-188.4322382</c:v>
                </c:pt>
                <c:pt idx="13">
                  <c:v>-188.25796940000001</c:v>
                </c:pt>
                <c:pt idx="14">
                  <c:v>-188.0491979</c:v>
                </c:pt>
                <c:pt idx="15">
                  <c:v>-187.79917660000001</c:v>
                </c:pt>
                <c:pt idx="16">
                  <c:v>-187.49987540000001</c:v>
                </c:pt>
                <c:pt idx="17">
                  <c:v>-187.14175370000001</c:v>
                </c:pt>
                <c:pt idx="18">
                  <c:v>-186.7134988</c:v>
                </c:pt>
                <c:pt idx="19">
                  <c:v>-186.2017299</c:v>
                </c:pt>
                <c:pt idx="20">
                  <c:v>-185.59066680000001</c:v>
                </c:pt>
                <c:pt idx="21">
                  <c:v>-184.86176689999999</c:v>
                </c:pt>
                <c:pt idx="22">
                  <c:v>-183.99333609999999</c:v>
                </c:pt>
                <c:pt idx="23">
                  <c:v>-182.96012949999999</c:v>
                </c:pt>
                <c:pt idx="24">
                  <c:v>-181.73296139999999</c:v>
                </c:pt>
                <c:pt idx="25">
                  <c:v>-180.27836160000001</c:v>
                </c:pt>
                <c:pt idx="26">
                  <c:v>-178.55832839999999</c:v>
                </c:pt>
                <c:pt idx="27">
                  <c:v>-176.5302514</c:v>
                </c:pt>
                <c:pt idx="28">
                  <c:v>-174.14710410000001</c:v>
                </c:pt>
                <c:pt idx="29">
                  <c:v>-171.35803200000001</c:v>
                </c:pt>
                <c:pt idx="30">
                  <c:v>-168.10949719999999</c:v>
                </c:pt>
                <c:pt idx="31">
                  <c:v>-164.3471571</c:v>
                </c:pt>
                <c:pt idx="32">
                  <c:v>-160.01866380000001</c:v>
                </c:pt>
                <c:pt idx="33">
                  <c:v>-155.07753890000001</c:v>
                </c:pt>
                <c:pt idx="34">
                  <c:v>-149.48819</c:v>
                </c:pt>
                <c:pt idx="35">
                  <c:v>-143.2319622</c:v>
                </c:pt>
                <c:pt idx="36">
                  <c:v>-136.31384639999999</c:v>
                </c:pt>
                <c:pt idx="37">
                  <c:v>-128.76908470000001</c:v>
                </c:pt>
                <c:pt idx="38">
                  <c:v>-120.6684849</c:v>
                </c:pt>
                <c:pt idx="39">
                  <c:v>-112.1208788</c:v>
                </c:pt>
                <c:pt idx="40">
                  <c:v>-103.2710306</c:v>
                </c:pt>
                <c:pt idx="41">
                  <c:v>-94.291657520000001</c:v>
                </c:pt>
                <c:pt idx="42">
                  <c:v>-85.369237810000001</c:v>
                </c:pt>
                <c:pt idx="43">
                  <c:v>-76.684927680000001</c:v>
                </c:pt>
                <c:pt idx="44">
                  <c:v>-68.393800139999996</c:v>
                </c:pt>
                <c:pt idx="45">
                  <c:v>-60.606995150000003</c:v>
                </c:pt>
                <c:pt idx="46">
                  <c:v>-53.381388790000003</c:v>
                </c:pt>
                <c:pt idx="47">
                  <c:v>-46.719609380000001</c:v>
                </c:pt>
                <c:pt idx="48">
                  <c:v>-40.580091709999998</c:v>
                </c:pt>
                <c:pt idx="49">
                  <c:v>-34.893666680000003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B3-41D3-A9DA-61C248DF6FDB}"/>
            </c:ext>
          </c:extLst>
        </c:ser>
        <c:ser>
          <c:idx val="0"/>
          <c:order val="3"/>
          <c:tx>
            <c:strRef>
              <c:f>'16-7'!$J$18</c:f>
              <c:strCache>
                <c:ptCount val="1"/>
                <c:pt idx="0">
                  <c:v>Q22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3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'16-7'!$G$19:$G$68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xVal>
          <c:yVal>
            <c:numRef>
              <c:f>'16-7'!$J$19:$J$68</c:f>
              <c:numCache>
                <c:formatCode>0</c:formatCode>
                <c:ptCount val="50"/>
                <c:pt idx="0">
                  <c:v>1956.2090800000001</c:v>
                </c:pt>
                <c:pt idx="1">
                  <c:v>1956.1893889999999</c:v>
                </c:pt>
                <c:pt idx="2">
                  <c:v>1956.165763</c:v>
                </c:pt>
                <c:pt idx="3">
                  <c:v>1956.137418</c:v>
                </c:pt>
                <c:pt idx="4">
                  <c:v>1956.1034139999999</c:v>
                </c:pt>
                <c:pt idx="5">
                  <c:v>1956.0626219999999</c:v>
                </c:pt>
                <c:pt idx="6">
                  <c:v>1956.0136910000001</c:v>
                </c:pt>
                <c:pt idx="7">
                  <c:v>1955.955001</c:v>
                </c:pt>
                <c:pt idx="8">
                  <c:v>1955.8846129999999</c:v>
                </c:pt>
                <c:pt idx="9">
                  <c:v>1955.800205</c:v>
                </c:pt>
                <c:pt idx="10">
                  <c:v>1955.698997</c:v>
                </c:pt>
                <c:pt idx="11">
                  <c:v>1955.5776659999999</c:v>
                </c:pt>
                <c:pt idx="12">
                  <c:v>1955.4322380000001</c:v>
                </c:pt>
                <c:pt idx="13">
                  <c:v>1955.257969</c:v>
                </c:pt>
                <c:pt idx="14">
                  <c:v>1955.0491979999999</c:v>
                </c:pt>
                <c:pt idx="15">
                  <c:v>1954.7991770000001</c:v>
                </c:pt>
                <c:pt idx="16">
                  <c:v>1954.499875</c:v>
                </c:pt>
                <c:pt idx="17">
                  <c:v>1954.141754</c:v>
                </c:pt>
                <c:pt idx="18">
                  <c:v>1953.713499</c:v>
                </c:pt>
                <c:pt idx="19">
                  <c:v>1953.20173</c:v>
                </c:pt>
                <c:pt idx="20">
                  <c:v>1952.5906669999999</c:v>
                </c:pt>
                <c:pt idx="21">
                  <c:v>1951.8617670000001</c:v>
                </c:pt>
                <c:pt idx="22">
                  <c:v>1950.993336</c:v>
                </c:pt>
                <c:pt idx="23">
                  <c:v>1949.9601290000001</c:v>
                </c:pt>
                <c:pt idx="24">
                  <c:v>1948.7329609999999</c:v>
                </c:pt>
                <c:pt idx="25">
                  <c:v>1947.278362</c:v>
                </c:pt>
                <c:pt idx="26">
                  <c:v>1945.5583280000001</c:v>
                </c:pt>
                <c:pt idx="27">
                  <c:v>1943.5302509999999</c:v>
                </c:pt>
                <c:pt idx="28">
                  <c:v>1941.1471039999999</c:v>
                </c:pt>
                <c:pt idx="29">
                  <c:v>1938.3580320000001</c:v>
                </c:pt>
                <c:pt idx="30">
                  <c:v>1935.1094969999999</c:v>
                </c:pt>
                <c:pt idx="31">
                  <c:v>1931.3471569999999</c:v>
                </c:pt>
                <c:pt idx="32">
                  <c:v>1927.0186639999999</c:v>
                </c:pt>
                <c:pt idx="33">
                  <c:v>1922.0775389999999</c:v>
                </c:pt>
                <c:pt idx="34">
                  <c:v>1916.48819</c:v>
                </c:pt>
                <c:pt idx="35">
                  <c:v>1910.2319620000001</c:v>
                </c:pt>
                <c:pt idx="36">
                  <c:v>1903.313846</c:v>
                </c:pt>
                <c:pt idx="37">
                  <c:v>1895.7690849999999</c:v>
                </c:pt>
                <c:pt idx="38">
                  <c:v>1887.6684849999999</c:v>
                </c:pt>
                <c:pt idx="39">
                  <c:v>1879.1208790000001</c:v>
                </c:pt>
                <c:pt idx="40">
                  <c:v>1870.271031</c:v>
                </c:pt>
                <c:pt idx="41">
                  <c:v>1861.2916580000001</c:v>
                </c:pt>
                <c:pt idx="42">
                  <c:v>1852.369238</c:v>
                </c:pt>
                <c:pt idx="43">
                  <c:v>1843.6849279999999</c:v>
                </c:pt>
                <c:pt idx="44">
                  <c:v>1835.3938000000001</c:v>
                </c:pt>
                <c:pt idx="45">
                  <c:v>1827.6069950000001</c:v>
                </c:pt>
                <c:pt idx="46">
                  <c:v>1820.3813889999999</c:v>
                </c:pt>
                <c:pt idx="47">
                  <c:v>1813.719609</c:v>
                </c:pt>
                <c:pt idx="48">
                  <c:v>1807.5800919999999</c:v>
                </c:pt>
                <c:pt idx="49">
                  <c:v>1801.8936670000001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B3-41D3-A9DA-61C248DF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071343"/>
        <c:axId val="294072783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  <c:valAx>
        <c:axId val="29407278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294071343"/>
        <c:crosses val="max"/>
        <c:crossBetween val="midCat"/>
      </c:valAx>
      <c:valAx>
        <c:axId val="294071343"/>
        <c:scaling>
          <c:logBase val="10"/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294072783"/>
        <c:crosses val="max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Heads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9071865526693171E-2"/>
          <c:y val="0.17910094555596226"/>
          <c:w val="0.87951859717911018"/>
          <c:h val="0.68228933880712594"/>
        </c:manualLayout>
      </c:layout>
      <c:scatterChart>
        <c:scatterStyle val="smoothMarker"/>
        <c:varyColors val="0"/>
        <c:ser>
          <c:idx val="1"/>
          <c:order val="0"/>
          <c:xVal>
            <c:numRef>
              <c:f>'16-7'!$F$19:$F$68</c:f>
              <c:numCache>
                <c:formatCode>0.0000</c:formatCode>
                <c:ptCount val="50"/>
                <c:pt idx="0">
                  <c:v>1.2210767101041599E-3</c:v>
                </c:pt>
                <c:pt idx="1">
                  <c:v>2.6863687622280001E-3</c:v>
                </c:pt>
                <c:pt idx="2">
                  <c:v>4.4447192247792002E-3</c:v>
                </c:pt>
                <c:pt idx="3">
                  <c:v>6.5547397798392006E-3</c:v>
                </c:pt>
                <c:pt idx="4">
                  <c:v>9.086764445911201E-3</c:v>
                </c:pt>
                <c:pt idx="5">
                  <c:v>1.21251940451976E-2</c:v>
                </c:pt>
                <c:pt idx="6">
                  <c:v>1.5771309564340801E-2</c:v>
                </c:pt>
                <c:pt idx="7">
                  <c:v>2.0146648187311201E-2</c:v>
                </c:pt>
                <c:pt idx="8">
                  <c:v>2.5397054534880004E-2</c:v>
                </c:pt>
                <c:pt idx="9">
                  <c:v>3.1697542151952002E-2</c:v>
                </c:pt>
                <c:pt idx="10">
                  <c:v>3.9258127292448E-2</c:v>
                </c:pt>
                <c:pt idx="11">
                  <c:v>4.8330829461047997E-2</c:v>
                </c:pt>
                <c:pt idx="12">
                  <c:v>5.9218072063367995E-2</c:v>
                </c:pt>
                <c:pt idx="13">
                  <c:v>7.2282763186128002E-2</c:v>
                </c:pt>
                <c:pt idx="14">
                  <c:v>8.7960392533463994E-2</c:v>
                </c:pt>
                <c:pt idx="15">
                  <c:v>0.10677354775027201</c:v>
                </c:pt>
                <c:pt idx="16">
                  <c:v>0.129349334010432</c:v>
                </c:pt>
                <c:pt idx="17">
                  <c:v>0.15644027752262402</c:v>
                </c:pt>
                <c:pt idx="18">
                  <c:v>0.18894940973724</c:v>
                </c:pt>
                <c:pt idx="19">
                  <c:v>0.22796036839480802</c:v>
                </c:pt>
                <c:pt idx="20">
                  <c:v>0.27477351878376</c:v>
                </c:pt>
                <c:pt idx="21">
                  <c:v>0.33094929925079997</c:v>
                </c:pt>
                <c:pt idx="22">
                  <c:v>0.39836023581096003</c:v>
                </c:pt>
                <c:pt idx="23">
                  <c:v>0.47925335968319999</c:v>
                </c:pt>
                <c:pt idx="24">
                  <c:v>0.57632510833007999</c:v>
                </c:pt>
                <c:pt idx="25">
                  <c:v>0.69281120670623997</c:v>
                </c:pt>
                <c:pt idx="26">
                  <c:v>0.83259452475744</c:v>
                </c:pt>
                <c:pt idx="27">
                  <c:v>1.00033450641912</c:v>
                </c:pt>
                <c:pt idx="28">
                  <c:v>1.2016224844130399</c:v>
                </c:pt>
                <c:pt idx="29">
                  <c:v>1.4431680580058401</c:v>
                </c:pt>
                <c:pt idx="30">
                  <c:v>1.7330227463169599</c:v>
                </c:pt>
                <c:pt idx="31">
                  <c:v>2.0808483722903999</c:v>
                </c:pt>
                <c:pt idx="32">
                  <c:v>2.4982391234592001</c:v>
                </c:pt>
                <c:pt idx="33">
                  <c:v>2.9991080248608002</c:v>
                </c:pt>
                <c:pt idx="34">
                  <c:v>3.6001507065432001</c:v>
                </c:pt>
                <c:pt idx="35">
                  <c:v>4.3214019245615996</c:v>
                </c:pt>
                <c:pt idx="36">
                  <c:v>5.1869033861832001</c:v>
                </c:pt>
                <c:pt idx="37">
                  <c:v>6.2255051401296004</c:v>
                </c:pt>
                <c:pt idx="38">
                  <c:v>7.4718272448671996</c:v>
                </c:pt>
                <c:pt idx="39">
                  <c:v>8.9674137705503991</c:v>
                </c:pt>
                <c:pt idx="40">
                  <c:v>10.7621176013712</c:v>
                </c:pt>
                <c:pt idx="41">
                  <c:v>12.9157621983552</c:v>
                </c:pt>
                <c:pt idx="42">
                  <c:v>15.500135714736</c:v>
                </c:pt>
                <c:pt idx="43">
                  <c:v>18.601383934392</c:v>
                </c:pt>
                <c:pt idx="44">
                  <c:v>22.322881797981601</c:v>
                </c:pt>
                <c:pt idx="45">
                  <c:v>26.788679234280004</c:v>
                </c:pt>
                <c:pt idx="46">
                  <c:v>32.147636157864</c:v>
                </c:pt>
                <c:pt idx="47">
                  <c:v>38.578384466136001</c:v>
                </c:pt>
                <c:pt idx="48">
                  <c:v>46.295282436072</c:v>
                </c:pt>
                <c:pt idx="49">
                  <c:v>55.55556</c:v>
                </c:pt>
              </c:numCache>
            </c:numRef>
          </c:xVal>
          <c:yVal>
            <c:numRef>
              <c:f>'16-7'!$G$19:$G$68</c:f>
              <c:numCache>
                <c:formatCode>0.00000</c:formatCode>
                <c:ptCount val="50"/>
                <c:pt idx="0" formatCode="General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53-44A9-A400-B4AD21719996}"/>
            </c:ext>
          </c:extLst>
        </c:ser>
        <c:ser>
          <c:idx val="0"/>
          <c:order val="1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'16-7'!$F$19:$F$68</c:f>
              <c:numCache>
                <c:formatCode>0.0000</c:formatCode>
                <c:ptCount val="50"/>
                <c:pt idx="0">
                  <c:v>1.2210767101041599E-3</c:v>
                </c:pt>
                <c:pt idx="1">
                  <c:v>2.6863687622280001E-3</c:v>
                </c:pt>
                <c:pt idx="2">
                  <c:v>4.4447192247792002E-3</c:v>
                </c:pt>
                <c:pt idx="3">
                  <c:v>6.5547397798392006E-3</c:v>
                </c:pt>
                <c:pt idx="4">
                  <c:v>9.086764445911201E-3</c:v>
                </c:pt>
                <c:pt idx="5">
                  <c:v>1.21251940451976E-2</c:v>
                </c:pt>
                <c:pt idx="6">
                  <c:v>1.5771309564340801E-2</c:v>
                </c:pt>
                <c:pt idx="7">
                  <c:v>2.0146648187311201E-2</c:v>
                </c:pt>
                <c:pt idx="8">
                  <c:v>2.5397054534880004E-2</c:v>
                </c:pt>
                <c:pt idx="9">
                  <c:v>3.1697542151952002E-2</c:v>
                </c:pt>
                <c:pt idx="10">
                  <c:v>3.9258127292448E-2</c:v>
                </c:pt>
                <c:pt idx="11">
                  <c:v>4.8330829461047997E-2</c:v>
                </c:pt>
                <c:pt idx="12">
                  <c:v>5.9218072063367995E-2</c:v>
                </c:pt>
                <c:pt idx="13">
                  <c:v>7.2282763186128002E-2</c:v>
                </c:pt>
                <c:pt idx="14">
                  <c:v>8.7960392533463994E-2</c:v>
                </c:pt>
                <c:pt idx="15">
                  <c:v>0.10677354775027201</c:v>
                </c:pt>
                <c:pt idx="16">
                  <c:v>0.129349334010432</c:v>
                </c:pt>
                <c:pt idx="17">
                  <c:v>0.15644027752262402</c:v>
                </c:pt>
                <c:pt idx="18">
                  <c:v>0.18894940973724</c:v>
                </c:pt>
                <c:pt idx="19">
                  <c:v>0.22796036839480802</c:v>
                </c:pt>
                <c:pt idx="20">
                  <c:v>0.27477351878376</c:v>
                </c:pt>
                <c:pt idx="21">
                  <c:v>0.33094929925079997</c:v>
                </c:pt>
                <c:pt idx="22">
                  <c:v>0.39836023581096003</c:v>
                </c:pt>
                <c:pt idx="23">
                  <c:v>0.47925335968319999</c:v>
                </c:pt>
                <c:pt idx="24">
                  <c:v>0.57632510833007999</c:v>
                </c:pt>
                <c:pt idx="25">
                  <c:v>0.69281120670623997</c:v>
                </c:pt>
                <c:pt idx="26">
                  <c:v>0.83259452475744</c:v>
                </c:pt>
                <c:pt idx="27">
                  <c:v>1.00033450641912</c:v>
                </c:pt>
                <c:pt idx="28">
                  <c:v>1.2016224844130399</c:v>
                </c:pt>
                <c:pt idx="29">
                  <c:v>1.4431680580058401</c:v>
                </c:pt>
                <c:pt idx="30">
                  <c:v>1.7330227463169599</c:v>
                </c:pt>
                <c:pt idx="31">
                  <c:v>2.0808483722903999</c:v>
                </c:pt>
                <c:pt idx="32">
                  <c:v>2.4982391234592001</c:v>
                </c:pt>
                <c:pt idx="33">
                  <c:v>2.9991080248608002</c:v>
                </c:pt>
                <c:pt idx="34">
                  <c:v>3.6001507065432001</c:v>
                </c:pt>
                <c:pt idx="35">
                  <c:v>4.3214019245615996</c:v>
                </c:pt>
                <c:pt idx="36">
                  <c:v>5.1869033861832001</c:v>
                </c:pt>
                <c:pt idx="37">
                  <c:v>6.2255051401296004</c:v>
                </c:pt>
                <c:pt idx="38">
                  <c:v>7.4718272448671996</c:v>
                </c:pt>
                <c:pt idx="39">
                  <c:v>8.9674137705503991</c:v>
                </c:pt>
                <c:pt idx="40">
                  <c:v>10.7621176013712</c:v>
                </c:pt>
                <c:pt idx="41">
                  <c:v>12.9157621983552</c:v>
                </c:pt>
                <c:pt idx="42">
                  <c:v>15.500135714736</c:v>
                </c:pt>
                <c:pt idx="43">
                  <c:v>18.601383934392</c:v>
                </c:pt>
                <c:pt idx="44">
                  <c:v>22.322881797981601</c:v>
                </c:pt>
                <c:pt idx="45">
                  <c:v>26.788679234280004</c:v>
                </c:pt>
                <c:pt idx="46">
                  <c:v>32.147636157864</c:v>
                </c:pt>
                <c:pt idx="47">
                  <c:v>38.578384466136001</c:v>
                </c:pt>
                <c:pt idx="48">
                  <c:v>46.295282436072</c:v>
                </c:pt>
                <c:pt idx="49">
                  <c:v>55.55556</c:v>
                </c:pt>
              </c:numCache>
            </c:numRef>
          </c:xVal>
          <c:yVal>
            <c:numRef>
              <c:f>'16-7'!$C$19:$C$68</c:f>
              <c:numCache>
                <c:formatCode>General</c:formatCode>
                <c:ptCount val="50"/>
                <c:pt idx="0">
                  <c:v>7.9219999999999997</c:v>
                </c:pt>
                <c:pt idx="1">
                  <c:v>7.9219999999999997</c:v>
                </c:pt>
                <c:pt idx="2">
                  <c:v>7.9219999999999997</c:v>
                </c:pt>
                <c:pt idx="3">
                  <c:v>7.9219999999999997</c:v>
                </c:pt>
                <c:pt idx="4">
                  <c:v>7.9219999999999997</c:v>
                </c:pt>
                <c:pt idx="5">
                  <c:v>7.9219999999999997</c:v>
                </c:pt>
                <c:pt idx="6">
                  <c:v>7.9219999999999997</c:v>
                </c:pt>
                <c:pt idx="7">
                  <c:v>7.9219999999999997</c:v>
                </c:pt>
                <c:pt idx="8">
                  <c:v>7.9219999999999997</c:v>
                </c:pt>
                <c:pt idx="9">
                  <c:v>7.9219999999999997</c:v>
                </c:pt>
                <c:pt idx="10">
                  <c:v>7.9219999999999997</c:v>
                </c:pt>
                <c:pt idx="11">
                  <c:v>7.9219999999999997</c:v>
                </c:pt>
                <c:pt idx="12">
                  <c:v>7.9219999999999997</c:v>
                </c:pt>
                <c:pt idx="13">
                  <c:v>7.9219999999999997</c:v>
                </c:pt>
                <c:pt idx="14">
                  <c:v>7.9219999999999997</c:v>
                </c:pt>
                <c:pt idx="15">
                  <c:v>7.9219999999999997</c:v>
                </c:pt>
                <c:pt idx="16">
                  <c:v>7.9219999999999997</c:v>
                </c:pt>
                <c:pt idx="17">
                  <c:v>7.9219999999999997</c:v>
                </c:pt>
                <c:pt idx="18">
                  <c:v>7.9219999999999997</c:v>
                </c:pt>
                <c:pt idx="19">
                  <c:v>7.9219999999999997</c:v>
                </c:pt>
                <c:pt idx="20">
                  <c:v>7.9219999999999997</c:v>
                </c:pt>
                <c:pt idx="21">
                  <c:v>7.9219999999999997</c:v>
                </c:pt>
                <c:pt idx="22">
                  <c:v>7.9219999999999997</c:v>
                </c:pt>
                <c:pt idx="23">
                  <c:v>7.9219999999999997</c:v>
                </c:pt>
                <c:pt idx="24">
                  <c:v>7.9219999999999997</c:v>
                </c:pt>
                <c:pt idx="25">
                  <c:v>7.9219999999999997</c:v>
                </c:pt>
                <c:pt idx="26">
                  <c:v>7.9219999999999997</c:v>
                </c:pt>
                <c:pt idx="27">
                  <c:v>7.9219999999999997</c:v>
                </c:pt>
                <c:pt idx="28">
                  <c:v>7.9219999999999997</c:v>
                </c:pt>
                <c:pt idx="29">
                  <c:v>7.9219999999999997</c:v>
                </c:pt>
                <c:pt idx="30">
                  <c:v>7.9219999999999997</c:v>
                </c:pt>
                <c:pt idx="31">
                  <c:v>7.9219999999999997</c:v>
                </c:pt>
                <c:pt idx="32">
                  <c:v>7.9219999999999997</c:v>
                </c:pt>
                <c:pt idx="33">
                  <c:v>7.9219999999999997</c:v>
                </c:pt>
                <c:pt idx="34">
                  <c:v>7.9219999999999997</c:v>
                </c:pt>
                <c:pt idx="35">
                  <c:v>7.9219999999999997</c:v>
                </c:pt>
                <c:pt idx="36">
                  <c:v>7.9219999999999997</c:v>
                </c:pt>
                <c:pt idx="37">
                  <c:v>7.9219999999999997</c:v>
                </c:pt>
                <c:pt idx="38">
                  <c:v>7.9219999999999997</c:v>
                </c:pt>
                <c:pt idx="39">
                  <c:v>7.9219999999999997</c:v>
                </c:pt>
                <c:pt idx="40">
                  <c:v>7.9219999999999997</c:v>
                </c:pt>
                <c:pt idx="41">
                  <c:v>7.9219999999999997</c:v>
                </c:pt>
                <c:pt idx="42">
                  <c:v>7.9219999999999997</c:v>
                </c:pt>
                <c:pt idx="43">
                  <c:v>7.9219999999999997</c:v>
                </c:pt>
                <c:pt idx="44">
                  <c:v>7.9219999999999997</c:v>
                </c:pt>
                <c:pt idx="45">
                  <c:v>7.9219999999999997</c:v>
                </c:pt>
                <c:pt idx="46">
                  <c:v>7.9219999999999997</c:v>
                </c:pt>
                <c:pt idx="47">
                  <c:v>7.9219999999999997</c:v>
                </c:pt>
                <c:pt idx="48">
                  <c:v>7.9219999999999997</c:v>
                </c:pt>
                <c:pt idx="49">
                  <c:v>7.9219999999999997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53-44A9-A400-B4AD2171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3311"/>
        <c:axId val="1981276111"/>
      </c:scatterChart>
      <c:valAx>
        <c:axId val="19812833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76111"/>
        <c:crosses val="autoZero"/>
        <c:crossBetween val="midCat"/>
      </c:valAx>
      <c:valAx>
        <c:axId val="1981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8331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xVal>
            <c:numRef>
              <c:f>'16-7'!$A$19:$A$68</c:f>
              <c:numCache>
                <c:formatCode>0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'16-7'!$B$19:$B$68</c:f>
              <c:numCache>
                <c:formatCode>General</c:formatCode>
                <c:ptCount val="50"/>
                <c:pt idx="0">
                  <c:v>5.0878196254339999E-5</c:v>
                </c:pt>
                <c:pt idx="1">
                  <c:v>1.119320317595E-4</c:v>
                </c:pt>
                <c:pt idx="2">
                  <c:v>1.8519663436580001E-4</c:v>
                </c:pt>
                <c:pt idx="3">
                  <c:v>2.7311415749330001E-4</c:v>
                </c:pt>
                <c:pt idx="4">
                  <c:v>3.7861518524630002E-4</c:v>
                </c:pt>
                <c:pt idx="5">
                  <c:v>5.0521641854989999E-4</c:v>
                </c:pt>
                <c:pt idx="6">
                  <c:v>6.5713789851420002E-4</c:v>
                </c:pt>
                <c:pt idx="7">
                  <c:v>8.3944367447130004E-4</c:v>
                </c:pt>
                <c:pt idx="8">
                  <c:v>1.0582106056200001E-3</c:v>
                </c:pt>
                <c:pt idx="9">
                  <c:v>1.3207309229980001E-3</c:v>
                </c:pt>
                <c:pt idx="10">
                  <c:v>1.635755303852E-3</c:v>
                </c:pt>
                <c:pt idx="11">
                  <c:v>2.013784560877E-3</c:v>
                </c:pt>
                <c:pt idx="12">
                  <c:v>2.4674196693069998E-3</c:v>
                </c:pt>
                <c:pt idx="13">
                  <c:v>3.0117817994219998E-3</c:v>
                </c:pt>
                <c:pt idx="14">
                  <c:v>3.665016355561E-3</c:v>
                </c:pt>
                <c:pt idx="15">
                  <c:v>4.4488978229280003E-3</c:v>
                </c:pt>
                <c:pt idx="16">
                  <c:v>5.389555583768E-3</c:v>
                </c:pt>
                <c:pt idx="17">
                  <c:v>6.5183448967760004E-3</c:v>
                </c:pt>
                <c:pt idx="18">
                  <c:v>7.8728920723850002E-3</c:v>
                </c:pt>
                <c:pt idx="19">
                  <c:v>9.4983486831170007E-3</c:v>
                </c:pt>
                <c:pt idx="20">
                  <c:v>1.144889661599E-2</c:v>
                </c:pt>
                <c:pt idx="21">
                  <c:v>1.3789554135449999E-2</c:v>
                </c:pt>
                <c:pt idx="22">
                  <c:v>1.659834315879E-2</c:v>
                </c:pt>
                <c:pt idx="23">
                  <c:v>1.9968889986799999E-2</c:v>
                </c:pt>
                <c:pt idx="24">
                  <c:v>2.4013546180419999E-2</c:v>
                </c:pt>
                <c:pt idx="25">
                  <c:v>2.8867133612759999E-2</c:v>
                </c:pt>
                <c:pt idx="26">
                  <c:v>3.4691438531560002E-2</c:v>
                </c:pt>
                <c:pt idx="27">
                  <c:v>4.1680604434129999E-2</c:v>
                </c:pt>
                <c:pt idx="28">
                  <c:v>5.0067603517209999E-2</c:v>
                </c:pt>
                <c:pt idx="29">
                  <c:v>6.0132002416910003E-2</c:v>
                </c:pt>
                <c:pt idx="30">
                  <c:v>7.2209281096539998E-2</c:v>
                </c:pt>
                <c:pt idx="31">
                  <c:v>8.6702015512099995E-2</c:v>
                </c:pt>
                <c:pt idx="32">
                  <c:v>0.1040932968108</c:v>
                </c:pt>
                <c:pt idx="33">
                  <c:v>0.1249628343692</c:v>
                </c:pt>
                <c:pt idx="34">
                  <c:v>0.15000627943930001</c:v>
                </c:pt>
                <c:pt idx="35">
                  <c:v>0.18005841352339999</c:v>
                </c:pt>
                <c:pt idx="36">
                  <c:v>0.21612097442430001</c:v>
                </c:pt>
                <c:pt idx="37">
                  <c:v>0.25939604750540002</c:v>
                </c:pt>
                <c:pt idx="38">
                  <c:v>0.3113261352028</c:v>
                </c:pt>
                <c:pt idx="39">
                  <c:v>0.37364224043959998</c:v>
                </c:pt>
                <c:pt idx="40">
                  <c:v>0.44842156672380001</c:v>
                </c:pt>
                <c:pt idx="41">
                  <c:v>0.53815675826480003</c:v>
                </c:pt>
                <c:pt idx="42">
                  <c:v>0.64583898811399998</c:v>
                </c:pt>
                <c:pt idx="43">
                  <c:v>0.77505766393300002</c:v>
                </c:pt>
                <c:pt idx="44">
                  <c:v>0.93012007491589999</c:v>
                </c:pt>
                <c:pt idx="45">
                  <c:v>1.1161949680950001</c:v>
                </c:pt>
                <c:pt idx="46">
                  <c:v>1.339484839911</c:v>
                </c:pt>
                <c:pt idx="47">
                  <c:v>1.607432686089</c:v>
                </c:pt>
                <c:pt idx="48">
                  <c:v>1.9289701015030001</c:v>
                </c:pt>
                <c:pt idx="49">
                  <c:v>2.3148149999999998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3EE-4F70-9A35-250E006DE21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'16-7'!$A$19:$A$68</c:f>
              <c:numCache>
                <c:formatCode>0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'16-7'!$K$19:$K$68</c:f>
              <c:numCache>
                <c:formatCode>General</c:formatCode>
                <c:ptCount val="50"/>
                <c:pt idx="0">
                  <c:v>0</c:v>
                </c:pt>
                <c:pt idx="1">
                  <c:v>4.7241122448979503E-2</c:v>
                </c:pt>
                <c:pt idx="2">
                  <c:v>9.4482244897959103E-2</c:v>
                </c:pt>
                <c:pt idx="3">
                  <c:v>0.141723367346938</c:v>
                </c:pt>
                <c:pt idx="4">
                  <c:v>0.18896448979591801</c:v>
                </c:pt>
                <c:pt idx="5">
                  <c:v>0.236205612244897</c:v>
                </c:pt>
                <c:pt idx="6">
                  <c:v>0.28344673469387699</c:v>
                </c:pt>
                <c:pt idx="7">
                  <c:v>0.33068785714285698</c:v>
                </c:pt>
                <c:pt idx="8">
                  <c:v>0.37792897959183602</c:v>
                </c:pt>
                <c:pt idx="9">
                  <c:v>0.42517010204081601</c:v>
                </c:pt>
                <c:pt idx="10">
                  <c:v>0.472411224489795</c:v>
                </c:pt>
                <c:pt idx="11">
                  <c:v>0.51965234693877504</c:v>
                </c:pt>
                <c:pt idx="12">
                  <c:v>0.56689346938775398</c:v>
                </c:pt>
                <c:pt idx="13">
                  <c:v>0.61413459183673402</c:v>
                </c:pt>
                <c:pt idx="14">
                  <c:v>0.66137571428571396</c:v>
                </c:pt>
                <c:pt idx="15">
                  <c:v>0.708616836734693</c:v>
                </c:pt>
                <c:pt idx="16">
                  <c:v>0.75585795918367304</c:v>
                </c:pt>
                <c:pt idx="17">
                  <c:v>0.80309908163265198</c:v>
                </c:pt>
                <c:pt idx="18">
                  <c:v>0.85034020408163202</c:v>
                </c:pt>
                <c:pt idx="19">
                  <c:v>0.89758132653061196</c:v>
                </c:pt>
                <c:pt idx="20">
                  <c:v>0.944822448979591</c:v>
                </c:pt>
                <c:pt idx="21">
                  <c:v>0.99206357142857104</c:v>
                </c:pt>
                <c:pt idx="22">
                  <c:v>1.0393046938775501</c:v>
                </c:pt>
                <c:pt idx="23">
                  <c:v>1.08654581632653</c:v>
                </c:pt>
                <c:pt idx="24">
                  <c:v>1.1337869387755</c:v>
                </c:pt>
                <c:pt idx="25">
                  <c:v>1.1810280612244799</c:v>
                </c:pt>
                <c:pt idx="26">
                  <c:v>1.2282691836734601</c:v>
                </c:pt>
                <c:pt idx="27">
                  <c:v>1.27551030612244</c:v>
                </c:pt>
                <c:pt idx="28">
                  <c:v>1.3227514285714199</c:v>
                </c:pt>
                <c:pt idx="29">
                  <c:v>1.3699925510204001</c:v>
                </c:pt>
                <c:pt idx="30">
                  <c:v>1.41723367346938</c:v>
                </c:pt>
                <c:pt idx="31">
                  <c:v>1.4644747959183599</c:v>
                </c:pt>
                <c:pt idx="32">
                  <c:v>1.5117159183673401</c:v>
                </c:pt>
                <c:pt idx="33">
                  <c:v>1.55895704081632</c:v>
                </c:pt>
                <c:pt idx="34">
                  <c:v>1.6061981632653</c:v>
                </c:pt>
                <c:pt idx="35">
                  <c:v>1.6534392857142799</c:v>
                </c:pt>
                <c:pt idx="36">
                  <c:v>1.70068040816326</c:v>
                </c:pt>
                <c:pt idx="37">
                  <c:v>1.74792153061224</c:v>
                </c:pt>
                <c:pt idx="38">
                  <c:v>1.7951626530612199</c:v>
                </c:pt>
                <c:pt idx="39">
                  <c:v>1.8424037755102001</c:v>
                </c:pt>
                <c:pt idx="40">
                  <c:v>1.88964489795918</c:v>
                </c:pt>
                <c:pt idx="41">
                  <c:v>1.9368860204081599</c:v>
                </c:pt>
                <c:pt idx="42">
                  <c:v>1.9841271428571401</c:v>
                </c:pt>
                <c:pt idx="43">
                  <c:v>2.0313682653061198</c:v>
                </c:pt>
                <c:pt idx="44">
                  <c:v>2.0786093877551002</c:v>
                </c:pt>
                <c:pt idx="45">
                  <c:v>2.1258505102040801</c:v>
                </c:pt>
                <c:pt idx="46">
                  <c:v>2.17309163265306</c:v>
                </c:pt>
                <c:pt idx="47">
                  <c:v>2.22033275510204</c:v>
                </c:pt>
                <c:pt idx="48">
                  <c:v>2.2675738775510101</c:v>
                </c:pt>
                <c:pt idx="49">
                  <c:v>2.3148149999999901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EE-4F70-9A35-250E006D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52015"/>
        <c:axId val="424652495"/>
      </c:scatterChart>
      <c:valAx>
        <c:axId val="42465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4652495"/>
        <c:crosses val="autoZero"/>
        <c:crossBetween val="midCat"/>
      </c:valAx>
      <c:valAx>
        <c:axId val="4246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2465201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'18'!$AR$9:$AR$46</c:f>
              <c:numCache>
                <c:formatCode>0.0</c:formatCode>
                <c:ptCount val="38"/>
                <c:pt idx="0">
                  <c:v>2.0573526239999998E-3</c:v>
                </c:pt>
                <c:pt idx="1">
                  <c:v>2.3273590557999997</c:v>
                </c:pt>
                <c:pt idx="2">
                  <c:v>2.6727914329999996</c:v>
                </c:pt>
                <c:pt idx="3">
                  <c:v>2.0376351006999998</c:v>
                </c:pt>
                <c:pt idx="4">
                  <c:v>1.9273544541999996</c:v>
                </c:pt>
                <c:pt idx="5">
                  <c:v>2.1444748934999995</c:v>
                </c:pt>
                <c:pt idx="6">
                  <c:v>1.6376450751999996</c:v>
                </c:pt>
                <c:pt idx="7">
                  <c:v>1.5525251685999994</c:v>
                </c:pt>
                <c:pt idx="8">
                  <c:v>1.6737676789999993</c:v>
                </c:pt>
                <c:pt idx="9">
                  <c:v>1.2628162668999992</c:v>
                </c:pt>
                <c:pt idx="10">
                  <c:v>1.1861129348999992</c:v>
                </c:pt>
                <c:pt idx="11">
                  <c:v>1.2222590110999993</c:v>
                </c:pt>
                <c:pt idx="12">
                  <c:v>0.89640383599999929</c:v>
                </c:pt>
                <c:pt idx="13">
                  <c:v>0.82381341429999932</c:v>
                </c:pt>
                <c:pt idx="14">
                  <c:v>0.78013636409999931</c:v>
                </c:pt>
                <c:pt idx="15">
                  <c:v>0.53410397742999938</c:v>
                </c:pt>
                <c:pt idx="16">
                  <c:v>0.46453728996999932</c:v>
                </c:pt>
                <c:pt idx="17">
                  <c:v>0.34490831313999937</c:v>
                </c:pt>
                <c:pt idx="18">
                  <c:v>0.17482744067999936</c:v>
                </c:pt>
                <c:pt idx="19">
                  <c:v>0.10699637006899937</c:v>
                </c:pt>
                <c:pt idx="20">
                  <c:v>-8.6358213180000643E-2</c:v>
                </c:pt>
                <c:pt idx="21">
                  <c:v>-0.18271390110000063</c:v>
                </c:pt>
                <c:pt idx="22">
                  <c:v>-0.24907913377000065</c:v>
                </c:pt>
                <c:pt idx="23">
                  <c:v>-0.51428473160000066</c:v>
                </c:pt>
                <c:pt idx="24">
                  <c:v>-0.53878987410000068</c:v>
                </c:pt>
                <c:pt idx="25">
                  <c:v>-0.60494682940000066</c:v>
                </c:pt>
                <c:pt idx="26">
                  <c:v>-0.94173486700000064</c:v>
                </c:pt>
                <c:pt idx="27">
                  <c:v>-0.89465809130000062</c:v>
                </c:pt>
                <c:pt idx="28">
                  <c:v>-0.96173887470000063</c:v>
                </c:pt>
                <c:pt idx="29">
                  <c:v>-1.3712971399000007</c:v>
                </c:pt>
                <c:pt idx="30">
                  <c:v>-1.2514508822000008</c:v>
                </c:pt>
                <c:pt idx="31">
                  <c:v>-1.3238112436000007</c:v>
                </c:pt>
                <c:pt idx="32">
                  <c:v>-1.8129039647000007</c:v>
                </c:pt>
                <c:pt idx="33">
                  <c:v>-1.613525077700001</c:v>
                </c:pt>
                <c:pt idx="34">
                  <c:v>-1.7108119682000011</c:v>
                </c:pt>
                <c:pt idx="35">
                  <c:v>-2.3116794209000009</c:v>
                </c:pt>
                <c:pt idx="36">
                  <c:v>-2.0005544571000011</c:v>
                </c:pt>
                <c:pt idx="37">
                  <c:v>-2.1865529670000001E-3</c:v>
                </c:pt>
              </c:numCache>
            </c:numRef>
          </c:xVal>
          <c:yVal>
            <c:numRef>
              <c:f>'18'!$AP$9:$AP$46</c:f>
              <c:numCache>
                <c:formatCode>General</c:formatCode>
                <c:ptCount val="38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-11</c:v>
                </c:pt>
                <c:pt idx="11">
                  <c:v>-12</c:v>
                </c:pt>
                <c:pt idx="12">
                  <c:v>-13</c:v>
                </c:pt>
                <c:pt idx="13">
                  <c:v>-14</c:v>
                </c:pt>
                <c:pt idx="14">
                  <c:v>-15</c:v>
                </c:pt>
                <c:pt idx="15">
                  <c:v>-16</c:v>
                </c:pt>
                <c:pt idx="16">
                  <c:v>-17</c:v>
                </c:pt>
                <c:pt idx="17">
                  <c:v>-18</c:v>
                </c:pt>
                <c:pt idx="18">
                  <c:v>-19</c:v>
                </c:pt>
                <c:pt idx="19">
                  <c:v>-20</c:v>
                </c:pt>
                <c:pt idx="20">
                  <c:v>-21</c:v>
                </c:pt>
                <c:pt idx="21">
                  <c:v>-22</c:v>
                </c:pt>
                <c:pt idx="22">
                  <c:v>-23</c:v>
                </c:pt>
                <c:pt idx="23">
                  <c:v>-24</c:v>
                </c:pt>
                <c:pt idx="24">
                  <c:v>-25</c:v>
                </c:pt>
                <c:pt idx="25">
                  <c:v>-26</c:v>
                </c:pt>
                <c:pt idx="26">
                  <c:v>-27</c:v>
                </c:pt>
                <c:pt idx="27">
                  <c:v>-28</c:v>
                </c:pt>
                <c:pt idx="28">
                  <c:v>-29</c:v>
                </c:pt>
                <c:pt idx="29">
                  <c:v>-30</c:v>
                </c:pt>
                <c:pt idx="30">
                  <c:v>-31</c:v>
                </c:pt>
                <c:pt idx="31">
                  <c:v>-32</c:v>
                </c:pt>
                <c:pt idx="32">
                  <c:v>-33</c:v>
                </c:pt>
                <c:pt idx="33">
                  <c:v>-34</c:v>
                </c:pt>
                <c:pt idx="34">
                  <c:v>-35</c:v>
                </c:pt>
                <c:pt idx="35">
                  <c:v>-36</c:v>
                </c:pt>
                <c:pt idx="36">
                  <c:v>-37</c:v>
                </c:pt>
                <c:pt idx="37">
                  <c:v>-38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F9-415E-81B7-1912F78F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179872"/>
        <c:axId val="521191392"/>
      </c:scatterChart>
      <c:valAx>
        <c:axId val="52117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1191392"/>
        <c:crosses val="autoZero"/>
        <c:crossBetween val="midCat"/>
      </c:valAx>
      <c:valAx>
        <c:axId val="521191392"/>
        <c:scaling>
          <c:orientation val="minMax"/>
          <c:max val="-1"/>
          <c:min val="-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1179872"/>
        <c:crosses val="autoZero"/>
        <c:crossBetween val="midCat"/>
        <c:majorUnit val="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v>1</c:v>
          </c:tx>
          <c:spPr>
            <a:solidFill>
              <a:schemeClr val="accent1"/>
            </a:solidFill>
            <a:ln/>
            <a:effectLst/>
            <a:sp3d/>
          </c:spPr>
          <c:val>
            <c:numRef>
              <c:f>'19'!$BD$5:$DB$5</c:f>
              <c:numCache>
                <c:formatCode>0</c:formatCode>
                <c:ptCount val="51"/>
                <c:pt idx="0">
                  <c:v>7.5</c:v>
                </c:pt>
                <c:pt idx="1">
                  <c:v>7.4581772347945101</c:v>
                </c:pt>
                <c:pt idx="2">
                  <c:v>7.4159453559878301</c:v>
                </c:pt>
                <c:pt idx="3">
                  <c:v>7.3731208234600398</c:v>
                </c:pt>
                <c:pt idx="4">
                  <c:v>7.3295138157899302</c:v>
                </c:pt>
                <c:pt idx="5">
                  <c:v>7.2849270620636402</c:v>
                </c:pt>
                <c:pt idx="6">
                  <c:v>7.2391547654058002</c:v>
                </c:pt>
                <c:pt idx="7">
                  <c:v>7.1919816864555601</c:v>
                </c:pt>
                <c:pt idx="8">
                  <c:v>7.1431824721714996</c:v>
                </c:pt>
                <c:pt idx="9">
                  <c:v>7.0925213470339097</c:v>
                </c:pt>
                <c:pt idx="10">
                  <c:v>7.03975231880022</c:v>
                </c:pt>
                <c:pt idx="11">
                  <c:v>6.9846199817387999</c:v>
                </c:pt>
                <c:pt idx="12">
                  <c:v>6.9268606137748199</c:v>
                </c:pt>
                <c:pt idx="13">
                  <c:v>6.86620271444158</c:v>
                </c:pt>
                <c:pt idx="14">
                  <c:v>6.8023697062762096</c:v>
                </c:pt>
                <c:pt idx="15">
                  <c:v>6.73508075692917</c:v>
                </c:pt>
                <c:pt idx="16">
                  <c:v>6.6640495922500298</c:v>
                </c:pt>
                <c:pt idx="17">
                  <c:v>6.5890241918447803</c:v>
                </c:pt>
                <c:pt idx="18">
                  <c:v>6.5096785565622497</c:v>
                </c:pt>
                <c:pt idx="19">
                  <c:v>6.4258025444175102</c:v>
                </c:pt>
                <c:pt idx="20">
                  <c:v>6.3373562320188004</c:v>
                </c:pt>
                <c:pt idx="21">
                  <c:v>6.2442954230252203</c:v>
                </c:pt>
                <c:pt idx="22">
                  <c:v>6.1459950797235399</c:v>
                </c:pt>
                <c:pt idx="23">
                  <c:v>6.0426354610504198</c:v>
                </c:pt>
                <c:pt idx="24">
                  <c:v>5.9343873799085998</c:v>
                </c:pt>
                <c:pt idx="25">
                  <c:v>5.8214651398477404</c:v>
                </c:pt>
                <c:pt idx="26">
                  <c:v>5.7041506603094998</c:v>
                </c:pt>
                <c:pt idx="27">
                  <c:v>5.5828084541710901</c:v>
                </c:pt>
                <c:pt idx="28">
                  <c:v>5.4578993308906902</c:v>
                </c:pt>
                <c:pt idx="29">
                  <c:v>5.3300004330525397</c:v>
                </c:pt>
                <c:pt idx="30">
                  <c:v>5.1998491412549201</c:v>
                </c:pt>
                <c:pt idx="31">
                  <c:v>5.0682658169321204</c:v>
                </c:pt>
                <c:pt idx="32">
                  <c:v>4.9348747794865604</c:v>
                </c:pt>
                <c:pt idx="33">
                  <c:v>4.8005066243129599</c:v>
                </c:pt>
                <c:pt idx="34">
                  <c:v>4.6659155091179203</c:v>
                </c:pt>
                <c:pt idx="35">
                  <c:v>4.5315102876825302</c:v>
                </c:pt>
                <c:pt idx="36">
                  <c:v>4.3974426434963796</c:v>
                </c:pt>
                <c:pt idx="37">
                  <c:v>4.2640451561543697</c:v>
                </c:pt>
                <c:pt idx="38">
                  <c:v>4.1313960687184803</c:v>
                </c:pt>
                <c:pt idx="39">
                  <c:v>3.9995506269147398</c:v>
                </c:pt>
                <c:pt idx="40">
                  <c:v>3.8684416215377202</c:v>
                </c:pt>
                <c:pt idx="41">
                  <c:v>3.73790351988404</c:v>
                </c:pt>
                <c:pt idx="42">
                  <c:v>3.6076601885317898</c:v>
                </c:pt>
                <c:pt idx="43">
                  <c:v>3.4773185663461601</c:v>
                </c:pt>
                <c:pt idx="44">
                  <c:v>3.3463640560081198</c:v>
                </c:pt>
                <c:pt idx="45">
                  <c:v>3.2141526619319198</c:v>
                </c:pt>
                <c:pt idx="46">
                  <c:v>3.0798969956106301</c:v>
                </c:pt>
                <c:pt idx="47">
                  <c:v>2.9426436757340202</c:v>
                </c:pt>
                <c:pt idx="48">
                  <c:v>2.8012383888794301</c:v>
                </c:pt>
                <c:pt idx="49">
                  <c:v>2.6542724134581301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8-418E-926C-283B881DC10F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'19'!$BD$6:$DB$6</c:f>
              <c:numCache>
                <c:formatCode>0</c:formatCode>
                <c:ptCount val="51"/>
                <c:pt idx="0">
                  <c:v>7.5</c:v>
                </c:pt>
                <c:pt idx="1">
                  <c:v>7.4583518169485501</c:v>
                </c:pt>
                <c:pt idx="2">
                  <c:v>7.4162974930239196</c:v>
                </c:pt>
                <c:pt idx="3">
                  <c:v>7.37365452626074</c:v>
                </c:pt>
                <c:pt idx="4">
                  <c:v>7.3302340503500103</c:v>
                </c:pt>
                <c:pt idx="5">
                  <c:v>7.2858396009244499</c:v>
                </c:pt>
                <c:pt idx="6">
                  <c:v>7.2402659639572997</c:v>
                </c:pt>
                <c:pt idx="7">
                  <c:v>7.1932981663343796</c:v>
                </c:pt>
                <c:pt idx="8">
                  <c:v>7.1447106798181803</c:v>
                </c:pt>
                <c:pt idx="9">
                  <c:v>7.0942669528401998</c:v>
                </c:pt>
                <c:pt idx="10">
                  <c:v>7.0417195277269302</c:v>
                </c:pt>
                <c:pt idx="11">
                  <c:v>6.9868111433700504</c:v>
                </c:pt>
                <c:pt idx="12">
                  <c:v>6.9292766772321404</c:v>
                </c:pt>
                <c:pt idx="13">
                  <c:v>6.8688409402470496</c:v>
                </c:pt>
                <c:pt idx="14">
                  <c:v>6.8052254425529499</c:v>
                </c:pt>
                <c:pt idx="15">
                  <c:v>6.7381493014834302</c:v>
                </c:pt>
                <c:pt idx="16">
                  <c:v>6.6672851444501404</c:v>
                </c:pt>
                <c:pt idx="17">
                  <c:v>6.5925248865206898</c:v>
                </c:pt>
                <c:pt idx="18">
                  <c:v>6.5133360329703303</c:v>
                </c:pt>
                <c:pt idx="19">
                  <c:v>6.4294200708144498</c:v>
                </c:pt>
                <c:pt idx="20">
                  <c:v>6.3407631282224104</c:v>
                </c:pt>
                <c:pt idx="21">
                  <c:v>6.2472729633783199</c:v>
                </c:pt>
                <c:pt idx="22">
                  <c:v>6.1487461132628196</c:v>
                </c:pt>
                <c:pt idx="23">
                  <c:v>6.0452022219092596</c:v>
                </c:pt>
                <c:pt idx="24">
                  <c:v>5.9367571730067503</c:v>
                </c:pt>
                <c:pt idx="25">
                  <c:v>5.8236022508472498</c:v>
                </c:pt>
                <c:pt idx="26">
                  <c:v>5.7060062421187396</c:v>
                </c:pt>
                <c:pt idx="27">
                  <c:v>5.5843215031540296</c:v>
                </c:pt>
                <c:pt idx="28">
                  <c:v>5.4589892910969002</c:v>
                </c:pt>
                <c:pt idx="29">
                  <c:v>5.3305409539850901</c:v>
                </c:pt>
                <c:pt idx="30">
                  <c:v>5.1995828620099998</c:v>
                </c:pt>
                <c:pt idx="31">
                  <c:v>5.0666926377910801</c:v>
                </c:pt>
                <c:pt idx="32">
                  <c:v>4.9322358914771396</c:v>
                </c:pt>
                <c:pt idx="33">
                  <c:v>4.7969629319090004</c:v>
                </c:pt>
                <c:pt idx="34">
                  <c:v>4.66184724398562</c:v>
                </c:pt>
                <c:pt idx="35">
                  <c:v>4.52718622199792</c:v>
                </c:pt>
                <c:pt idx="36">
                  <c:v>4.3926850690914003</c:v>
                </c:pt>
                <c:pt idx="37">
                  <c:v>4.2591235026557097</c:v>
                </c:pt>
                <c:pt idx="38">
                  <c:v>4.1263333703799798</c:v>
                </c:pt>
                <c:pt idx="39">
                  <c:v>3.9944678835032499</c:v>
                </c:pt>
                <c:pt idx="40">
                  <c:v>3.8634271644430802</c:v>
                </c:pt>
                <c:pt idx="41">
                  <c:v>3.7330499767698702</c:v>
                </c:pt>
                <c:pt idx="42">
                  <c:v>3.60305643337772</c:v>
                </c:pt>
                <c:pt idx="43">
                  <c:v>3.4730457935510302</c:v>
                </c:pt>
                <c:pt idx="44">
                  <c:v>3.3424962290073101</c:v>
                </c:pt>
                <c:pt idx="45">
                  <c:v>3.2107585115131401</c:v>
                </c:pt>
                <c:pt idx="46">
                  <c:v>3.0770422920585099</c:v>
                </c:pt>
                <c:pt idx="47">
                  <c:v>2.9403937280063199</c:v>
                </c:pt>
                <c:pt idx="48">
                  <c:v>2.7996609686585701</c:v>
                </c:pt>
                <c:pt idx="49">
                  <c:v>2.6534413673664798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8-418E-926C-283B881DC10F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'19'!$BD$7:$DB$7</c:f>
              <c:numCache>
                <c:formatCode>0</c:formatCode>
                <c:ptCount val="51"/>
                <c:pt idx="0">
                  <c:v>7.5</c:v>
                </c:pt>
                <c:pt idx="1">
                  <c:v>7.4586999557132199</c:v>
                </c:pt>
                <c:pt idx="2">
                  <c:v>7.4169997357734401</c:v>
                </c:pt>
                <c:pt idx="3">
                  <c:v>7.3747189733607703</c:v>
                </c:pt>
                <c:pt idx="4">
                  <c:v>7.3316707761799096</c:v>
                </c:pt>
                <c:pt idx="5">
                  <c:v>7.2876603653227203</c:v>
                </c:pt>
                <c:pt idx="6">
                  <c:v>7.2424837814230498</c:v>
                </c:pt>
                <c:pt idx="7">
                  <c:v>7.1959267033354699</c:v>
                </c:pt>
                <c:pt idx="8">
                  <c:v>7.1477634046118599</c:v>
                </c:pt>
                <c:pt idx="9">
                  <c:v>7.0977558606224402</c:v>
                </c:pt>
                <c:pt idx="10">
                  <c:v>7.0456533729009401</c:v>
                </c:pt>
                <c:pt idx="11">
                  <c:v>6.9911941190588802</c:v>
                </c:pt>
                <c:pt idx="12">
                  <c:v>6.9341129209104198</c:v>
                </c:pt>
                <c:pt idx="13">
                  <c:v>6.8741231178188498</c:v>
                </c:pt>
                <c:pt idx="14">
                  <c:v>6.8109437329854599</c:v>
                </c:pt>
                <c:pt idx="15">
                  <c:v>6.7444664194083401</c:v>
                </c:pt>
                <c:pt idx="16">
                  <c:v>6.67380709455046</c:v>
                </c:pt>
                <c:pt idx="17">
                  <c:v>6.5989417344250301</c:v>
                </c:pt>
                <c:pt idx="18">
                  <c:v>6.5196156968537098</c:v>
                </c:pt>
                <c:pt idx="19">
                  <c:v>6.4356010858436399</c:v>
                </c:pt>
                <c:pt idx="20">
                  <c:v>6.3467657441057304</c:v>
                </c:pt>
                <c:pt idx="21">
                  <c:v>6.25299438974944</c:v>
                </c:pt>
                <c:pt idx="22">
                  <c:v>6.1541829233231597</c:v>
                </c:pt>
                <c:pt idx="23">
                  <c:v>6.05032614178426</c:v>
                </c:pt>
                <c:pt idx="24">
                  <c:v>5.9415091476462196</c:v>
                </c:pt>
                <c:pt idx="25">
                  <c:v>5.8279004322413899</c:v>
                </c:pt>
                <c:pt idx="26">
                  <c:v>5.7097514558635298</c:v>
                </c:pt>
                <c:pt idx="27">
                  <c:v>5.58739820967598</c:v>
                </c:pt>
                <c:pt idx="28">
                  <c:v>5.4612608753446796</c:v>
                </c:pt>
                <c:pt idx="29">
                  <c:v>5.3318372873401598</c:v>
                </c:pt>
                <c:pt idx="30">
                  <c:v>5.1996828215414901</c:v>
                </c:pt>
                <c:pt idx="31">
                  <c:v>5.0653663654761001</c:v>
                </c:pt>
                <c:pt idx="32">
                  <c:v>4.92942522046837</c:v>
                </c:pt>
                <c:pt idx="33">
                  <c:v>4.7925449929808899</c:v>
                </c:pt>
                <c:pt idx="34">
                  <c:v>4.6554428462141404</c:v>
                </c:pt>
                <c:pt idx="35">
                  <c:v>4.51866445656428</c:v>
                </c:pt>
                <c:pt idx="36">
                  <c:v>4.3828640280911397</c:v>
                </c:pt>
                <c:pt idx="37">
                  <c:v>4.2492363673095497</c:v>
                </c:pt>
                <c:pt idx="38">
                  <c:v>4.1160664636493101</c:v>
                </c:pt>
                <c:pt idx="39">
                  <c:v>3.9842007439428899</c:v>
                </c:pt>
                <c:pt idx="40">
                  <c:v>3.85329798025007</c:v>
                </c:pt>
                <c:pt idx="41">
                  <c:v>3.7232530259091501</c:v>
                </c:pt>
                <c:pt idx="42">
                  <c:v>3.5937738796997798</c:v>
                </c:pt>
                <c:pt idx="43">
                  <c:v>3.4644398289159199</c:v>
                </c:pt>
                <c:pt idx="44">
                  <c:v>3.3347131198383799</c:v>
                </c:pt>
                <c:pt idx="45">
                  <c:v>3.20393404330876</c:v>
                </c:pt>
                <c:pt idx="46">
                  <c:v>3.0713064773208001</c:v>
                </c:pt>
                <c:pt idx="47">
                  <c:v>2.9358757746719801</c:v>
                </c:pt>
                <c:pt idx="48">
                  <c:v>2.79649514575588</c:v>
                </c:pt>
                <c:pt idx="49">
                  <c:v>2.65177426349435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8-418E-926C-283B881DC10F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'19'!$BD$8:$DB$8</c:f>
              <c:numCache>
                <c:formatCode>0</c:formatCode>
                <c:ptCount val="51"/>
                <c:pt idx="0">
                  <c:v>7.5</c:v>
                </c:pt>
                <c:pt idx="1">
                  <c:v>7.4592195484364598</c:v>
                </c:pt>
                <c:pt idx="2">
                  <c:v>7.4180479234454602</c:v>
                </c:pt>
                <c:pt idx="3">
                  <c:v>7.3763081081826396</c:v>
                </c:pt>
                <c:pt idx="4">
                  <c:v>7.3338163281717899</c:v>
                </c:pt>
                <c:pt idx="5">
                  <c:v>7.2903805067463301</c:v>
                </c:pt>
                <c:pt idx="6">
                  <c:v>7.2457987763972103</c:v>
                </c:pt>
                <c:pt idx="7">
                  <c:v>7.1998580919683297</c:v>
                </c:pt>
                <c:pt idx="8">
                  <c:v>7.1523329172919601</c:v>
                </c:pt>
                <c:pt idx="9">
                  <c:v>7.1029835309036704</c:v>
                </c:pt>
                <c:pt idx="10">
                  <c:v>7.0515537452291701</c:v>
                </c:pt>
                <c:pt idx="11">
                  <c:v>6.9977686347616297</c:v>
                </c:pt>
                <c:pt idx="12">
                  <c:v>6.9413802631158603</c:v>
                </c:pt>
                <c:pt idx="13">
                  <c:v>6.8822357672498402</c:v>
                </c:pt>
                <c:pt idx="14">
                  <c:v>6.81951648513183</c:v>
                </c:pt>
                <c:pt idx="15">
                  <c:v>6.7530780666188797</c:v>
                </c:pt>
                <c:pt idx="16">
                  <c:v>6.6825692856234999</c:v>
                </c:pt>
                <c:pt idx="17">
                  <c:v>6.6077714402834902</c:v>
                </c:pt>
                <c:pt idx="18">
                  <c:v>6.5284502175383796</c:v>
                </c:pt>
                <c:pt idx="19">
                  <c:v>6.44439092676763</c:v>
                </c:pt>
                <c:pt idx="20">
                  <c:v>6.3554258252432101</c:v>
                </c:pt>
                <c:pt idx="21">
                  <c:v>6.2614241998900297</c:v>
                </c:pt>
                <c:pt idx="22">
                  <c:v>6.1622980092987003</c:v>
                </c:pt>
                <c:pt idx="23">
                  <c:v>6.0580314557786297</c:v>
                </c:pt>
                <c:pt idx="24">
                  <c:v>5.9486898526251899</c:v>
                </c:pt>
                <c:pt idx="25">
                  <c:v>5.8344222958026899</c:v>
                </c:pt>
                <c:pt idx="26">
                  <c:v>5.7154634782334703</c:v>
                </c:pt>
                <c:pt idx="27">
                  <c:v>5.5921344367997099</c:v>
                </c:pt>
                <c:pt idx="28">
                  <c:v>5.4648404283121499</c:v>
                </c:pt>
                <c:pt idx="29">
                  <c:v>5.3340635050009801</c:v>
                </c:pt>
                <c:pt idx="30">
                  <c:v>5.20034751487339</c:v>
                </c:pt>
                <c:pt idx="31">
                  <c:v>5.0642766493603197</c:v>
                </c:pt>
                <c:pt idx="32">
                  <c:v>4.9264385352752296</c:v>
                </c:pt>
                <c:pt idx="33">
                  <c:v>4.7875225360659002</c:v>
                </c:pt>
                <c:pt idx="34">
                  <c:v>4.6482325320293603</c:v>
                </c:pt>
                <c:pt idx="35">
                  <c:v>4.50922765359857</c:v>
                </c:pt>
                <c:pt idx="36">
                  <c:v>4.3711679276599602</c:v>
                </c:pt>
                <c:pt idx="37">
                  <c:v>4.2346709257190902</c:v>
                </c:pt>
                <c:pt idx="38">
                  <c:v>4.1001612139073798</c:v>
                </c:pt>
                <c:pt idx="39">
                  <c:v>3.9685797960622602</c:v>
                </c:pt>
                <c:pt idx="40">
                  <c:v>3.83783736699655</c:v>
                </c:pt>
                <c:pt idx="41">
                  <c:v>3.7083222917272098</c:v>
                </c:pt>
                <c:pt idx="42">
                  <c:v>3.5796572673413598</c:v>
                </c:pt>
                <c:pt idx="43">
                  <c:v>3.45137684391953</c:v>
                </c:pt>
                <c:pt idx="44">
                  <c:v>3.3229175768963701</c:v>
                </c:pt>
                <c:pt idx="45">
                  <c:v>3.1936053304394498</c:v>
                </c:pt>
                <c:pt idx="46">
                  <c:v>3.0626358363812298</c:v>
                </c:pt>
                <c:pt idx="47">
                  <c:v>2.9290534076163199</c:v>
                </c:pt>
                <c:pt idx="48">
                  <c:v>2.7917190656535</c:v>
                </c:pt>
                <c:pt idx="49">
                  <c:v>2.6492612969388798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8-418E-926C-283B881DC10F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'19'!$BD$9:$DB$9</c:f>
              <c:numCache>
                <c:formatCode>0</c:formatCode>
                <c:ptCount val="51"/>
                <c:pt idx="0">
                  <c:v>7.5</c:v>
                </c:pt>
                <c:pt idx="1">
                  <c:v>7.4599072991623103</c:v>
                </c:pt>
                <c:pt idx="2">
                  <c:v>7.4194355308243196</c:v>
                </c:pt>
                <c:pt idx="3">
                  <c:v>7.3784124167696303</c:v>
                </c:pt>
                <c:pt idx="4">
                  <c:v>7.3366586242615197</c:v>
                </c:pt>
                <c:pt idx="5">
                  <c:v>7.2939859845076596</c:v>
                </c:pt>
                <c:pt idx="6">
                  <c:v>7.25019575563429</c:v>
                </c:pt>
                <c:pt idx="7">
                  <c:v>7.2050770500367998</c:v>
                </c:pt>
                <c:pt idx="8">
                  <c:v>7.1584056939774898</c:v>
                </c:pt>
                <c:pt idx="9">
                  <c:v>7.1099419184755899</c:v>
                </c:pt>
                <c:pt idx="10">
                  <c:v>7.05942555630903</c:v>
                </c:pt>
                <c:pt idx="11">
                  <c:v>7.0066336820283199</c:v>
                </c:pt>
                <c:pt idx="12">
                  <c:v>6.9511092008956297</c:v>
                </c:pt>
                <c:pt idx="13">
                  <c:v>6.8923222745255099</c:v>
                </c:pt>
                <c:pt idx="14">
                  <c:v>6.8299855477303302</c:v>
                </c:pt>
                <c:pt idx="15">
                  <c:v>6.7638457182877598</c:v>
                </c:pt>
                <c:pt idx="16">
                  <c:v>6.6936131201543301</c:v>
                </c:pt>
                <c:pt idx="17">
                  <c:v>6.6190273096535801</c:v>
                </c:pt>
                <c:pt idx="18">
                  <c:v>6.5398403180271298</c:v>
                </c:pt>
                <c:pt idx="19">
                  <c:v>6.4558264383611998</c:v>
                </c:pt>
                <c:pt idx="20">
                  <c:v>6.3667956581422898</c:v>
                </c:pt>
                <c:pt idx="21">
                  <c:v>6.2725994091376904</c:v>
                </c:pt>
                <c:pt idx="22">
                  <c:v>6.1731401331548401</c:v>
                </c:pt>
                <c:pt idx="23">
                  <c:v>6.0683871083506098</c:v>
                </c:pt>
                <c:pt idx="24">
                  <c:v>5.9583871880902404</c:v>
                </c:pt>
                <c:pt idx="25">
                  <c:v>5.8432715195418901</c:v>
                </c:pt>
                <c:pt idx="26">
                  <c:v>5.72325961018411</c:v>
                </c:pt>
                <c:pt idx="27">
                  <c:v>5.5986609167676402</c:v>
                </c:pt>
                <c:pt idx="28">
                  <c:v>5.4698730524065899</c:v>
                </c:pt>
                <c:pt idx="29">
                  <c:v>5.3373755741574804</c:v>
                </c:pt>
                <c:pt idx="30">
                  <c:v>5.20171892887012</c:v>
                </c:pt>
                <c:pt idx="31">
                  <c:v>5.0635107471140799</c:v>
                </c:pt>
                <c:pt idx="32">
                  <c:v>4.9233680101502797</c:v>
                </c:pt>
                <c:pt idx="33">
                  <c:v>4.7820093414286298</c:v>
                </c:pt>
                <c:pt idx="34">
                  <c:v>4.6401730025364296</c:v>
                </c:pt>
                <c:pt idx="35">
                  <c:v>4.4985833385699898</c:v>
                </c:pt>
                <c:pt idx="36">
                  <c:v>4.3579398482696101</c:v>
                </c:pt>
                <c:pt idx="37">
                  <c:v>4.21888296742316</c:v>
                </c:pt>
                <c:pt idx="38">
                  <c:v>4.0819430795595597</c:v>
                </c:pt>
                <c:pt idx="39">
                  <c:v>3.9476526791956599</c:v>
                </c:pt>
                <c:pt idx="40">
                  <c:v>3.8166331403821601</c:v>
                </c:pt>
                <c:pt idx="41">
                  <c:v>3.6879579949169101</c:v>
                </c:pt>
                <c:pt idx="42">
                  <c:v>3.56047571050193</c:v>
                </c:pt>
                <c:pt idx="43">
                  <c:v>3.4336753297739602</c:v>
                </c:pt>
                <c:pt idx="44">
                  <c:v>3.3069670707408001</c:v>
                </c:pt>
                <c:pt idx="45">
                  <c:v>3.1796644585133298</c:v>
                </c:pt>
                <c:pt idx="46">
                  <c:v>3.0509528258158398</c:v>
                </c:pt>
                <c:pt idx="47">
                  <c:v>2.9198748759014799</c:v>
                </c:pt>
                <c:pt idx="48">
                  <c:v>2.7853022585726501</c:v>
                </c:pt>
                <c:pt idx="49">
                  <c:v>2.6458891087498602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18-418E-926C-283B881DC10F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'19'!$BD$10:$DB$10</c:f>
              <c:numCache>
                <c:formatCode>0</c:formatCode>
                <c:ptCount val="51"/>
                <c:pt idx="0">
                  <c:v>7.5</c:v>
                </c:pt>
                <c:pt idx="1">
                  <c:v>7.4607585447401998</c:v>
                </c:pt>
                <c:pt idx="2">
                  <c:v>7.42115331917182</c:v>
                </c:pt>
                <c:pt idx="3">
                  <c:v>7.3810183992772203</c:v>
                </c:pt>
                <c:pt idx="4">
                  <c:v>7.3401804508282504</c:v>
                </c:pt>
                <c:pt idx="5">
                  <c:v>7.2984566593128104</c:v>
                </c:pt>
                <c:pt idx="6">
                  <c:v>7.2556526168028102</c:v>
                </c:pt>
                <c:pt idx="7">
                  <c:v>7.2115602878049199</c:v>
                </c:pt>
                <c:pt idx="8">
                  <c:v>7.1659586325520097</c:v>
                </c:pt>
                <c:pt idx="9">
                  <c:v>7.1186119740832501</c:v>
                </c:pt>
                <c:pt idx="10">
                  <c:v>7.06932633262831</c:v>
                </c:pt>
                <c:pt idx="11">
                  <c:v>7.01735490564307</c:v>
                </c:pt>
                <c:pt idx="12">
                  <c:v>6.9624013085358198</c:v>
                </c:pt>
                <c:pt idx="13">
                  <c:v>6.9041741761114297</c:v>
                </c:pt>
                <c:pt idx="14">
                  <c:v>6.8423816121549299</c:v>
                </c:pt>
                <c:pt idx="15">
                  <c:v>6.77673721412296</c:v>
                </c:pt>
                <c:pt idx="16">
                  <c:v>6.7069482973585703</c:v>
                </c:pt>
                <c:pt idx="17">
                  <c:v>6.6327320791720501</c:v>
                </c:pt>
                <c:pt idx="18">
                  <c:v>6.5538194454981404</c:v>
                </c:pt>
                <c:pt idx="19">
                  <c:v>6.4699631498071497</c:v>
                </c:pt>
                <c:pt idx="20">
                  <c:v>6.3809484162736103</c:v>
                </c:pt>
                <c:pt idx="21">
                  <c:v>6.2866027276446097</c:v>
                </c:pt>
                <c:pt idx="22">
                  <c:v>6.1868071353878804</c:v>
                </c:pt>
                <c:pt idx="23">
                  <c:v>6.0815093156732196</c:v>
                </c:pt>
                <c:pt idx="24">
                  <c:v>5.9707349081929202</c:v>
                </c:pt>
                <c:pt idx="25">
                  <c:v>5.8545963458650201</c:v>
                </c:pt>
                <c:pt idx="26">
                  <c:v>5.73329890156083</c:v>
                </c:pt>
                <c:pt idx="27">
                  <c:v>5.60714377657371</c:v>
                </c:pt>
                <c:pt idx="28">
                  <c:v>5.47652740143669</c:v>
                </c:pt>
                <c:pt idx="29">
                  <c:v>5.3419366558696399</c:v>
                </c:pt>
                <c:pt idx="30">
                  <c:v>5.2039398005212298</c:v>
                </c:pt>
                <c:pt idx="31">
                  <c:v>5.0631746487179798</c:v>
                </c:pt>
                <c:pt idx="32">
                  <c:v>4.9203039082245201</c:v>
                </c:pt>
                <c:pt idx="33">
                  <c:v>4.77607679681826</c:v>
                </c:pt>
                <c:pt idx="34">
                  <c:v>4.6312906206225204</c:v>
                </c:pt>
                <c:pt idx="35">
                  <c:v>4.48673875829859</c:v>
                </c:pt>
                <c:pt idx="36">
                  <c:v>4.3431851137147302</c:v>
                </c:pt>
                <c:pt idx="37">
                  <c:v>4.2013336091829299</c:v>
                </c:pt>
                <c:pt idx="38">
                  <c:v>4.0617994636338901</c:v>
                </c:pt>
                <c:pt idx="39">
                  <c:v>3.92510804198082</c:v>
                </c:pt>
                <c:pt idx="40">
                  <c:v>3.7916182854031701</c:v>
                </c:pt>
                <c:pt idx="41">
                  <c:v>3.6617988174245601</c:v>
                </c:pt>
                <c:pt idx="42">
                  <c:v>3.5359444121416699</c:v>
                </c:pt>
                <c:pt idx="43">
                  <c:v>3.4111078763280398</c:v>
                </c:pt>
                <c:pt idx="44">
                  <c:v>3.28667906851609</c:v>
                </c:pt>
                <c:pt idx="45">
                  <c:v>3.1619747145849302</c:v>
                </c:pt>
                <c:pt idx="46">
                  <c:v>3.0361613688661899</c:v>
                </c:pt>
                <c:pt idx="47">
                  <c:v>2.90827783073683</c:v>
                </c:pt>
                <c:pt idx="48">
                  <c:v>2.77720925995773</c:v>
                </c:pt>
                <c:pt idx="49">
                  <c:v>2.64164280204972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8-418E-926C-283B881DC10F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'19'!$BD$11:$DB$11</c:f>
              <c:numCache>
                <c:formatCode>0</c:formatCode>
                <c:ptCount val="51"/>
                <c:pt idx="0">
                  <c:v>7.5</c:v>
                </c:pt>
                <c:pt idx="1">
                  <c:v>7.4617670251364396</c:v>
                </c:pt>
                <c:pt idx="2">
                  <c:v>7.42318887790743</c:v>
                </c:pt>
                <c:pt idx="3">
                  <c:v>7.3841078797358</c:v>
                </c:pt>
                <c:pt idx="4">
                  <c:v>7.3443585351950098</c:v>
                </c:pt>
                <c:pt idx="5">
                  <c:v>7.3037651971043198</c:v>
                </c:pt>
                <c:pt idx="6">
                  <c:v>7.2621394461069997</c:v>
                </c:pt>
                <c:pt idx="7">
                  <c:v>7.2192750126590397</c:v>
                </c:pt>
                <c:pt idx="8">
                  <c:v>7.1749571510028396</c:v>
                </c:pt>
                <c:pt idx="9">
                  <c:v>7.1290234935690702</c:v>
                </c:pt>
                <c:pt idx="10">
                  <c:v>7.0805725130569801</c:v>
                </c:pt>
                <c:pt idx="11">
                  <c:v>7.0293937434823501</c:v>
                </c:pt>
                <c:pt idx="12">
                  <c:v>6.9752166951530601</c:v>
                </c:pt>
                <c:pt idx="13">
                  <c:v>6.9177511017526196</c:v>
                </c:pt>
                <c:pt idx="14">
                  <c:v>6.85669611549178</c:v>
                </c:pt>
                <c:pt idx="15">
                  <c:v>6.7917455339146304</c:v>
                </c:pt>
                <c:pt idx="16">
                  <c:v>6.7225890919352196</c:v>
                </c:pt>
                <c:pt idx="17">
                  <c:v>6.6489201190555196</c:v>
                </c:pt>
                <c:pt idx="18">
                  <c:v>6.5704426189385599</c:v>
                </c:pt>
                <c:pt idx="19">
                  <c:v>6.48688015748104</c:v>
                </c:pt>
                <c:pt idx="20">
                  <c:v>6.39798658785464</c:v>
                </c:pt>
                <c:pt idx="21">
                  <c:v>6.3035577192238001</c:v>
                </c:pt>
                <c:pt idx="22">
                  <c:v>6.2034440288432604</c:v>
                </c:pt>
                <c:pt idx="23">
                  <c:v>6.09756417688323</c:v>
                </c:pt>
                <c:pt idx="24">
                  <c:v>5.9859176226008701</c:v>
                </c:pt>
                <c:pt idx="25">
                  <c:v>5.8685953625672598</c:v>
                </c:pt>
                <c:pt idx="26">
                  <c:v>5.7457881635711798</c:v>
                </c:pt>
                <c:pt idx="27">
                  <c:v>5.6177913505322197</c:v>
                </c:pt>
                <c:pt idx="28">
                  <c:v>5.4850057252321802</c:v>
                </c:pt>
                <c:pt idx="29">
                  <c:v>5.3479338122608198</c:v>
                </c:pt>
                <c:pt idx="30">
                  <c:v>5.2071714969484297</c:v>
                </c:pt>
                <c:pt idx="31">
                  <c:v>5.0633946208287997</c:v>
                </c:pt>
                <c:pt idx="32">
                  <c:v>4.9173392506685403</c:v>
                </c:pt>
                <c:pt idx="33">
                  <c:v>4.7697799240466097</c:v>
                </c:pt>
                <c:pt idx="34">
                  <c:v>4.6215958650994304</c:v>
                </c:pt>
                <c:pt idx="35">
                  <c:v>4.4736666904531504</c:v>
                </c:pt>
                <c:pt idx="36">
                  <c:v>4.3268418995132603</c:v>
                </c:pt>
                <c:pt idx="37">
                  <c:v>4.1819088982665198</c:v>
                </c:pt>
                <c:pt idx="38">
                  <c:v>4.0395641222035996</c:v>
                </c:pt>
                <c:pt idx="39">
                  <c:v>3.9003913989189201</c:v>
                </c:pt>
                <c:pt idx="40">
                  <c:v>3.7648321735179602</c:v>
                </c:pt>
                <c:pt idx="41">
                  <c:v>3.6331922601964499</c:v>
                </c:pt>
                <c:pt idx="42">
                  <c:v>3.5057443555347598</c:v>
                </c:pt>
                <c:pt idx="43">
                  <c:v>3.3834147234525598</c:v>
                </c:pt>
                <c:pt idx="44">
                  <c:v>3.26183066972879</c:v>
                </c:pt>
                <c:pt idx="45">
                  <c:v>3.1403767921721899</c:v>
                </c:pt>
                <c:pt idx="46">
                  <c:v>3.0181545317957399</c:v>
                </c:pt>
                <c:pt idx="47">
                  <c:v>2.8941962218047199</c:v>
                </c:pt>
                <c:pt idx="48">
                  <c:v>2.7674048416406398</c:v>
                </c:pt>
                <c:pt idx="49">
                  <c:v>2.6365088462394102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18-418E-926C-283B881DC10F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'19'!$BD$12:$DB$12</c:f>
              <c:numCache>
                <c:formatCode>0</c:formatCode>
                <c:ptCount val="51"/>
                <c:pt idx="0">
                  <c:v>7.5</c:v>
                </c:pt>
                <c:pt idx="1">
                  <c:v>7.46292459796347</c:v>
                </c:pt>
                <c:pt idx="2">
                  <c:v>7.4255260616156296</c:v>
                </c:pt>
                <c:pt idx="3">
                  <c:v>7.3876571608001402</c:v>
                </c:pt>
                <c:pt idx="4">
                  <c:v>7.3491623381422198</c:v>
                </c:pt>
                <c:pt idx="5">
                  <c:v>7.3098754234032501</c:v>
                </c:pt>
                <c:pt idx="6">
                  <c:v>7.2696186606271098</c:v>
                </c:pt>
                <c:pt idx="7">
                  <c:v>7.2281942579570204</c:v>
                </c:pt>
                <c:pt idx="8">
                  <c:v>7.1853972696777797</c:v>
                </c:pt>
                <c:pt idx="9">
                  <c:v>7.1403892909483</c:v>
                </c:pt>
                <c:pt idx="10">
                  <c:v>7.0929120351672896</c:v>
                </c:pt>
                <c:pt idx="11">
                  <c:v>7.0427125329350702</c:v>
                </c:pt>
                <c:pt idx="12">
                  <c:v>6.98951380560605</c:v>
                </c:pt>
                <c:pt idx="13">
                  <c:v>6.9330181622771896</c:v>
                </c:pt>
                <c:pt idx="14">
                  <c:v>6.8729117941369404</c:v>
                </c:pt>
                <c:pt idx="15">
                  <c:v>6.8088689308944597</c:v>
                </c:pt>
                <c:pt idx="16">
                  <c:v>6.7405558211549499</c:v>
                </c:pt>
                <c:pt idx="17">
                  <c:v>6.6676370570057699</c:v>
                </c:pt>
                <c:pt idx="18">
                  <c:v>6.5897833881860297</c:v>
                </c:pt>
                <c:pt idx="19">
                  <c:v>6.5066814249786402</c:v>
                </c:pt>
                <c:pt idx="20">
                  <c:v>6.41804528723884</c:v>
                </c:pt>
                <c:pt idx="21">
                  <c:v>6.3236298922321597</c:v>
                </c:pt>
                <c:pt idx="22">
                  <c:v>6.2232454957327104</c:v>
                </c:pt>
                <c:pt idx="23">
                  <c:v>6.1167729551699699</c:v>
                </c:pt>
                <c:pt idx="24">
                  <c:v>6.0041784963936404</c:v>
                </c:pt>
                <c:pt idx="25">
                  <c:v>5.8855270004524698</c:v>
                </c:pt>
                <c:pt idx="26">
                  <c:v>5.7609926461496004</c:v>
                </c:pt>
                <c:pt idx="27">
                  <c:v>5.63086608160416</c:v>
                </c:pt>
                <c:pt idx="28">
                  <c:v>5.4955571292018304</c:v>
                </c:pt>
                <c:pt idx="29">
                  <c:v>5.3555924274290598</c:v>
                </c:pt>
                <c:pt idx="30">
                  <c:v>5.21160745877732</c:v>
                </c:pt>
                <c:pt idx="31">
                  <c:v>5.0643330973474301</c:v>
                </c:pt>
                <c:pt idx="32">
                  <c:v>4.9145771434052001</c:v>
                </c:pt>
                <c:pt idx="33">
                  <c:v>4.7631664689830604</c:v>
                </c:pt>
                <c:pt idx="34">
                  <c:v>4.6110808184904499</c:v>
                </c:pt>
                <c:pt idx="35">
                  <c:v>4.4593072297419303</c:v>
                </c:pt>
                <c:pt idx="36">
                  <c:v>4.3088027437416203</c:v>
                </c:pt>
                <c:pt idx="37">
                  <c:v>4.1604578768370599</c:v>
                </c:pt>
                <c:pt idx="38">
                  <c:v>4.0150641777020004</c:v>
                </c:pt>
                <c:pt idx="39">
                  <c:v>3.8732867848040802</c:v>
                </c:pt>
                <c:pt idx="40">
                  <c:v>3.7356419187638799</c:v>
                </c:pt>
                <c:pt idx="41">
                  <c:v>3.60249254699808</c:v>
                </c:pt>
                <c:pt idx="42">
                  <c:v>3.4740612650610401</c:v>
                </c:pt>
                <c:pt idx="43">
                  <c:v>3.35037964514312</c:v>
                </c:pt>
                <c:pt idx="44">
                  <c:v>3.23213076325947</c:v>
                </c:pt>
                <c:pt idx="45">
                  <c:v>3.1147014725700699</c:v>
                </c:pt>
                <c:pt idx="46">
                  <c:v>2.99682681632054</c:v>
                </c:pt>
                <c:pt idx="47">
                  <c:v>2.8775700167554601</c:v>
                </c:pt>
                <c:pt idx="48">
                  <c:v>2.75586120485612</c:v>
                </c:pt>
                <c:pt idx="49">
                  <c:v>2.6304790582167201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18-418E-926C-283B881DC10F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'19'!$BD$13:$DB$13</c:f>
              <c:numCache>
                <c:formatCode>0</c:formatCode>
                <c:ptCount val="51"/>
                <c:pt idx="0">
                  <c:v>7.5</c:v>
                </c:pt>
                <c:pt idx="1">
                  <c:v>7.46422089105645</c:v>
                </c:pt>
                <c:pt idx="2">
                  <c:v>7.4281443291672904</c:v>
                </c:pt>
                <c:pt idx="3">
                  <c:v>7.3916361055339097</c:v>
                </c:pt>
                <c:pt idx="4">
                  <c:v>7.3545526438449196</c:v>
                </c:pt>
                <c:pt idx="5">
                  <c:v>7.3167379074283803</c:v>
                </c:pt>
                <c:pt idx="6">
                  <c:v>7.2780204107086801</c:v>
                </c:pt>
                <c:pt idx="7">
                  <c:v>7.2382444952578302</c:v>
                </c:pt>
                <c:pt idx="8">
                  <c:v>7.1965237487168201</c:v>
                </c:pt>
                <c:pt idx="9">
                  <c:v>7.15262219660878</c:v>
                </c:pt>
                <c:pt idx="10">
                  <c:v>7.1062885066383901</c:v>
                </c:pt>
                <c:pt idx="11">
                  <c:v>7.0572575418723398</c:v>
                </c:pt>
                <c:pt idx="12">
                  <c:v>7.00524275917655</c:v>
                </c:pt>
                <c:pt idx="13">
                  <c:v>6.9499351737726496</c:v>
                </c:pt>
                <c:pt idx="14">
                  <c:v>6.8910049835035903</c:v>
                </c:pt>
                <c:pt idx="15">
                  <c:v>6.82810444368888</c:v>
                </c:pt>
                <c:pt idx="16">
                  <c:v>6.7608718555217804</c:v>
                </c:pt>
                <c:pt idx="17">
                  <c:v>6.6889375693373996</c:v>
                </c:pt>
                <c:pt idx="18">
                  <c:v>6.6119320448865402</c:v>
                </c:pt>
                <c:pt idx="19">
                  <c:v>6.5294962971921802</c:v>
                </c:pt>
                <c:pt idx="20">
                  <c:v>6.4412947876900901</c:v>
                </c:pt>
                <c:pt idx="21">
                  <c:v>6.3470305468412498</c:v>
                </c:pt>
                <c:pt idx="22">
                  <c:v>6.24646211767796</c:v>
                </c:pt>
                <c:pt idx="23">
                  <c:v>6.1394214668746603</c:v>
                </c:pt>
                <c:pt idx="24">
                  <c:v>6.0258319555884103</c:v>
                </c:pt>
                <c:pt idx="25">
                  <c:v>5.9057248827464299</c:v>
                </c:pt>
                <c:pt idx="26">
                  <c:v>5.7792535059440597</c:v>
                </c:pt>
                <c:pt idx="27">
                  <c:v>5.6467031373583403</c:v>
                </c:pt>
                <c:pt idx="28">
                  <c:v>5.50849643190839</c:v>
                </c:pt>
                <c:pt idx="29">
                  <c:v>5.3651925098338404</c:v>
                </c:pt>
                <c:pt idx="30">
                  <c:v>5.21747955446516</c:v>
                </c:pt>
                <c:pt idx="31">
                  <c:v>5.0661602762685103</c:v>
                </c:pt>
                <c:pt idx="32">
                  <c:v>4.9121304959288601</c:v>
                </c:pt>
                <c:pt idx="33">
                  <c:v>4.7562822102876297</c:v>
                </c:pt>
                <c:pt idx="34">
                  <c:v>4.5997220109308001</c:v>
                </c:pt>
                <c:pt idx="35">
                  <c:v>4.4435712433607799</c:v>
                </c:pt>
                <c:pt idx="36">
                  <c:v>4.2889198139848697</c:v>
                </c:pt>
                <c:pt idx="37">
                  <c:v>4.13678286263307</c:v>
                </c:pt>
                <c:pt idx="38">
                  <c:v>3.9880648458994399</c:v>
                </c:pt>
                <c:pt idx="39">
                  <c:v>3.84352740244872</c:v>
                </c:pt>
                <c:pt idx="40">
                  <c:v>3.7037619823130501</c:v>
                </c:pt>
                <c:pt idx="41">
                  <c:v>3.5691748271788399</c:v>
                </c:pt>
                <c:pt idx="42">
                  <c:v>3.4399810269678199</c:v>
                </c:pt>
                <c:pt idx="43">
                  <c:v>3.3161901289335902</c:v>
                </c:pt>
                <c:pt idx="44">
                  <c:v>3.1976026855679098</c:v>
                </c:pt>
                <c:pt idx="45">
                  <c:v>3.0848325769343101</c:v>
                </c:pt>
                <c:pt idx="46">
                  <c:v>2.97209305763664</c:v>
                </c:pt>
                <c:pt idx="47">
                  <c:v>2.8583573096875399</c:v>
                </c:pt>
                <c:pt idx="48">
                  <c:v>2.7425674227936798</c:v>
                </c:pt>
                <c:pt idx="49">
                  <c:v>2.62355597407986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18-418E-926C-283B881DC10F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'19'!$BD$14:$DB$14</c:f>
              <c:numCache>
                <c:formatCode>0</c:formatCode>
                <c:ptCount val="51"/>
                <c:pt idx="0">
                  <c:v>7.5</c:v>
                </c:pt>
                <c:pt idx="1">
                  <c:v>7.4656428617950601</c:v>
                </c:pt>
                <c:pt idx="2">
                  <c:v>7.4310179320412697</c:v>
                </c:pt>
                <c:pt idx="3">
                  <c:v>7.3960073841961496</c:v>
                </c:pt>
                <c:pt idx="4">
                  <c:v>7.36048245894359</c:v>
                </c:pt>
                <c:pt idx="5">
                  <c:v>7.3242984127205499</c:v>
                </c:pt>
                <c:pt idx="6">
                  <c:v>7.28730501606403</c:v>
                </c:pt>
                <c:pt idx="7">
                  <c:v>7.2487460493853</c:v>
                </c:pt>
                <c:pt idx="8">
                  <c:v>7.2082626557666902</c:v>
                </c:pt>
                <c:pt idx="9">
                  <c:v>7.1656375942683299</c:v>
                </c:pt>
                <c:pt idx="10">
                  <c:v>7.1206256230866201</c:v>
                </c:pt>
                <c:pt idx="11">
                  <c:v>7.0729577422914103</c:v>
                </c:pt>
                <c:pt idx="12">
                  <c:v>7.0223395172574303</c:v>
                </c:pt>
                <c:pt idx="13">
                  <c:v>6.9684499343521997</c:v>
                </c:pt>
                <c:pt idx="14">
                  <c:v>6.9109416139820201</c:v>
                </c:pt>
                <c:pt idx="15">
                  <c:v>6.8494424753746204</c:v>
                </c:pt>
                <c:pt idx="16">
                  <c:v>6.78355901934796</c:v>
                </c:pt>
                <c:pt idx="17">
                  <c:v>6.7128817631306701</c:v>
                </c:pt>
                <c:pt idx="18">
                  <c:v>6.6369933446018896</c:v>
                </c:pt>
                <c:pt idx="19">
                  <c:v>6.5554795625200803</c:v>
                </c:pt>
                <c:pt idx="20">
                  <c:v>6.4679435774233802</c:v>
                </c:pt>
                <c:pt idx="21">
                  <c:v>6.3740232707827396</c:v>
                </c:pt>
                <c:pt idx="22">
                  <c:v>6.2734111084976796</c:v>
                </c:pt>
                <c:pt idx="23">
                  <c:v>6.1658758210260203</c:v>
                </c:pt>
                <c:pt idx="24">
                  <c:v>6.0512844364115104</c:v>
                </c:pt>
                <c:pt idx="25">
                  <c:v>5.9296234324297696</c:v>
                </c:pt>
                <c:pt idx="26">
                  <c:v>5.8010171646597</c:v>
                </c:pt>
                <c:pt idx="27">
                  <c:v>5.6657422381614699</c:v>
                </c:pt>
                <c:pt idx="28">
                  <c:v>5.5242362538166203</c:v>
                </c:pt>
                <c:pt idx="29">
                  <c:v>5.3770993344852203</c:v>
                </c:pt>
                <c:pt idx="30">
                  <c:v>5.2250874701193704</c:v>
                </c:pt>
                <c:pt idx="31">
                  <c:v>5.0690971961549298</c:v>
                </c:pt>
                <c:pt idx="32">
                  <c:v>4.9101397889178404</c:v>
                </c:pt>
                <c:pt idx="33">
                  <c:v>4.7491826913559301</c:v>
                </c:pt>
                <c:pt idx="34">
                  <c:v>4.58748838914196</c:v>
                </c:pt>
                <c:pt idx="35">
                  <c:v>4.4263472686419698</c:v>
                </c:pt>
                <c:pt idx="36">
                  <c:v>4.2670121493174804</c:v>
                </c:pt>
                <c:pt idx="37">
                  <c:v>4.1106447556531602</c:v>
                </c:pt>
                <c:pt idx="38">
                  <c:v>3.9582826973538898</c:v>
                </c:pt>
                <c:pt idx="39">
                  <c:v>3.8108016933233899</c:v>
                </c:pt>
                <c:pt idx="40">
                  <c:v>3.6688772754722101</c:v>
                </c:pt>
                <c:pt idx="41">
                  <c:v>3.5329609857506101</c:v>
                </c:pt>
                <c:pt idx="42">
                  <c:v>3.40327160997554</c:v>
                </c:pt>
                <c:pt idx="43">
                  <c:v>3.2798018160810098</c:v>
                </c:pt>
                <c:pt idx="44">
                  <c:v>3.1623585064586002</c:v>
                </c:pt>
                <c:pt idx="45">
                  <c:v>3.05058726349418</c:v>
                </c:pt>
                <c:pt idx="46">
                  <c:v>2.9438731598928598</c:v>
                </c:pt>
                <c:pt idx="47">
                  <c:v>2.83654396781276</c:v>
                </c:pt>
                <c:pt idx="48">
                  <c:v>2.72754214860108</c:v>
                </c:pt>
                <c:pt idx="49">
                  <c:v>2.6157604461855399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18-418E-926C-283B881DC10F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'19'!$BD$15:$DB$15</c:f>
              <c:numCache>
                <c:formatCode>0</c:formatCode>
                <c:ptCount val="51"/>
                <c:pt idx="0">
                  <c:v>7.5</c:v>
                </c:pt>
                <c:pt idx="1">
                  <c:v>7.4671741970142502</c:v>
                </c:pt>
                <c:pt idx="2">
                  <c:v>7.4341145270110003</c:v>
                </c:pt>
                <c:pt idx="3">
                  <c:v>7.4007243019437796</c:v>
                </c:pt>
                <c:pt idx="4">
                  <c:v>7.36689435025027</c:v>
                </c:pt>
                <c:pt idx="5">
                  <c:v>7.3324752681926597</c:v>
                </c:pt>
                <c:pt idx="6">
                  <c:v>7.2968905872204397</c:v>
                </c:pt>
                <c:pt idx="7">
                  <c:v>7.25964314208586</c:v>
                </c:pt>
                <c:pt idx="8">
                  <c:v>7.2205337116504902</c:v>
                </c:pt>
                <c:pt idx="9">
                  <c:v>7.1793440837372398</c:v>
                </c:pt>
                <c:pt idx="10">
                  <c:v>7.1358308742025702</c:v>
                </c:pt>
                <c:pt idx="11">
                  <c:v>7.0897233925207397</c:v>
                </c:pt>
                <c:pt idx="12">
                  <c:v>7.0407212079815302</c:v>
                </c:pt>
                <c:pt idx="13">
                  <c:v>6.9884921082551203</c:v>
                </c:pt>
                <c:pt idx="14">
                  <c:v>6.9326710093910302</c:v>
                </c:pt>
                <c:pt idx="15">
                  <c:v>6.872860159449</c:v>
                </c:pt>
                <c:pt idx="16">
                  <c:v>6.8086312419972197</c:v>
                </c:pt>
                <c:pt idx="17">
                  <c:v>6.73952985250898</c:v>
                </c:pt>
                <c:pt idx="18">
                  <c:v>6.6650831571125897</c:v>
                </c:pt>
                <c:pt idx="19">
                  <c:v>6.5848112279106799</c:v>
                </c:pt>
                <c:pt idx="20">
                  <c:v>6.4982426055120603</c:v>
                </c:pt>
                <c:pt idx="21">
                  <c:v>6.4049339895763504</c:v>
                </c:pt>
                <c:pt idx="22">
                  <c:v>6.3044938292616699</c:v>
                </c:pt>
                <c:pt idx="23">
                  <c:v>6.1966085360931196</c:v>
                </c:pt>
                <c:pt idx="24">
                  <c:v>6.08107010858651</c:v>
                </c:pt>
                <c:pt idx="25">
                  <c:v>5.9578030236040096</c:v>
                </c:pt>
                <c:pt idx="26">
                  <c:v>5.82688891540759</c:v>
                </c:pt>
                <c:pt idx="27">
                  <c:v>5.6885869796173303</c:v>
                </c:pt>
                <c:pt idx="28">
                  <c:v>5.5433484602692404</c:v>
                </c:pt>
                <c:pt idx="29">
                  <c:v>5.3918218623147203</c:v>
                </c:pt>
                <c:pt idx="30">
                  <c:v>5.2348489103840201</c:v>
                </c:pt>
                <c:pt idx="31">
                  <c:v>5.0734495049712702</c:v>
                </c:pt>
                <c:pt idx="32">
                  <c:v>4.9087942563536799</c:v>
                </c:pt>
                <c:pt idx="33">
                  <c:v>4.741954147325</c:v>
                </c:pt>
                <c:pt idx="34">
                  <c:v>4.5743574591857703</c:v>
                </c:pt>
                <c:pt idx="35">
                  <c:v>4.4075166888489496</c:v>
                </c:pt>
                <c:pt idx="36">
                  <c:v>4.2428838904436299</c:v>
                </c:pt>
                <c:pt idx="37">
                  <c:v>4.0817816078316396</c:v>
                </c:pt>
                <c:pt idx="38">
                  <c:v>3.92540205749079</c:v>
                </c:pt>
                <c:pt idx="39">
                  <c:v>3.7747611989707202</c:v>
                </c:pt>
                <c:pt idx="40">
                  <c:v>3.6306341745809401</c:v>
                </c:pt>
                <c:pt idx="41">
                  <c:v>3.4935215923196901</c:v>
                </c:pt>
                <c:pt idx="42">
                  <c:v>3.36363813720464</c:v>
                </c:pt>
                <c:pt idx="43">
                  <c:v>3.2409235241161798</c:v>
                </c:pt>
                <c:pt idx="44">
                  <c:v>3.12507961214156</c:v>
                </c:pt>
                <c:pt idx="45">
                  <c:v>3.01561290366707</c:v>
                </c:pt>
                <c:pt idx="46">
                  <c:v>2.9121294786323499</c:v>
                </c:pt>
                <c:pt idx="47">
                  <c:v>2.81217436387064</c:v>
                </c:pt>
                <c:pt idx="48">
                  <c:v>2.7108578854566701</c:v>
                </c:pt>
                <c:pt idx="49">
                  <c:v>2.6071435362506299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18-418E-926C-283B881DC10F}"/>
            </c:ext>
          </c:extLst>
        </c:ser>
        <c:ser>
          <c:idx val="11"/>
          <c:order val="11"/>
          <c:tx>
            <c:v>12</c:v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'19'!$BD$16:$DB$16</c:f>
              <c:numCache>
                <c:formatCode>0</c:formatCode>
                <c:ptCount val="51"/>
                <c:pt idx="0">
                  <c:v>7.5</c:v>
                </c:pt>
                <c:pt idx="1">
                  <c:v>7.4687947446207099</c:v>
                </c:pt>
                <c:pt idx="2">
                  <c:v>7.4373932137119896</c:v>
                </c:pt>
                <c:pt idx="3">
                  <c:v>7.4057269160971098</c:v>
                </c:pt>
                <c:pt idx="4">
                  <c:v>7.3736787755025501</c:v>
                </c:pt>
                <c:pt idx="5">
                  <c:v>7.3408760593488003</c:v>
                </c:pt>
                <c:pt idx="6">
                  <c:v>7.3066551855170898</c:v>
                </c:pt>
                <c:pt idx="7">
                  <c:v>7.2708392099686998</c:v>
                </c:pt>
                <c:pt idx="8">
                  <c:v>7.2332363042675398</c:v>
                </c:pt>
                <c:pt idx="9">
                  <c:v>7.1936336396521101</c:v>
                </c:pt>
                <c:pt idx="10">
                  <c:v>7.1517921036471401</c:v>
                </c:pt>
                <c:pt idx="11">
                  <c:v>7.1074422797767696</c:v>
                </c:pt>
                <c:pt idx="12">
                  <c:v>7.0602806744876601</c:v>
                </c:pt>
                <c:pt idx="13">
                  <c:v>7.0099663110385997</c:v>
                </c:pt>
                <c:pt idx="14">
                  <c:v>6.9561179820043204</c:v>
                </c:pt>
                <c:pt idx="15">
                  <c:v>6.8983126866351201</c:v>
                </c:pt>
                <c:pt idx="16">
                  <c:v>6.8360858780030398</c:v>
                </c:pt>
                <c:pt idx="17">
                  <c:v>6.7689344144327901</c:v>
                </c:pt>
                <c:pt idx="18">
                  <c:v>6.6963230437037602</c:v>
                </c:pt>
                <c:pt idx="19">
                  <c:v>6.6176955512050997</c:v>
                </c:pt>
                <c:pt idx="20">
                  <c:v>6.5324912168381504</c:v>
                </c:pt>
                <c:pt idx="21">
                  <c:v>6.4401669260774401</c:v>
                </c:pt>
                <c:pt idx="22">
                  <c:v>6.3402249319784296</c:v>
                </c:pt>
                <c:pt idx="23">
                  <c:v>6.2322447198245197</c:v>
                </c:pt>
                <c:pt idx="24">
                  <c:v>6.1159171197821003</c:v>
                </c:pt>
                <c:pt idx="25">
                  <c:v>5.9910784306729798</c:v>
                </c:pt>
                <c:pt idx="26">
                  <c:v>5.8577429109022203</c:v>
                </c:pt>
                <c:pt idx="27">
                  <c:v>5.7161324333408698</c:v>
                </c:pt>
                <c:pt idx="28">
                  <c:v>5.5667013431601298</c:v>
                </c:pt>
                <c:pt idx="29">
                  <c:v>5.4101481796142403</c:v>
                </c:pt>
                <c:pt idx="30">
                  <c:v>5.2474181404584996</c:v>
                </c:pt>
                <c:pt idx="31">
                  <c:v>5.0796931548805899</c:v>
                </c:pt>
                <c:pt idx="32">
                  <c:v>4.9083546441878401</c:v>
                </c:pt>
                <c:pt idx="33">
                  <c:v>4.7347635819533203</c:v>
                </c:pt>
                <c:pt idx="34">
                  <c:v>4.5603500777851096</c:v>
                </c:pt>
                <c:pt idx="35">
                  <c:v>4.3869886200712704</c:v>
                </c:pt>
                <c:pt idx="36">
                  <c:v>4.2163743861749499</c:v>
                </c:pt>
                <c:pt idx="37">
                  <c:v>4.0499595265910902</c:v>
                </c:pt>
                <c:pt idx="38">
                  <c:v>3.88911551925526</c:v>
                </c:pt>
                <c:pt idx="39">
                  <c:v>3.73505016016242</c:v>
                </c:pt>
                <c:pt idx="40">
                  <c:v>3.5886613204290398</c:v>
                </c:pt>
                <c:pt idx="41">
                  <c:v>3.4505053482392101</c:v>
                </c:pt>
                <c:pt idx="42">
                  <c:v>3.3207822961380802</c:v>
                </c:pt>
                <c:pt idx="43">
                  <c:v>3.1993465547823199</c:v>
                </c:pt>
                <c:pt idx="44">
                  <c:v>3.0857593145230799</c:v>
                </c:pt>
                <c:pt idx="45">
                  <c:v>2.97936259481504</c:v>
                </c:pt>
                <c:pt idx="46">
                  <c:v>2.8793466680275399</c:v>
                </c:pt>
                <c:pt idx="47">
                  <c:v>2.7854021501606998</c:v>
                </c:pt>
                <c:pt idx="48">
                  <c:v>2.6926821553138698</c:v>
                </c:pt>
                <c:pt idx="49">
                  <c:v>2.5978014700592502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18-418E-926C-283B881DC10F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'19'!$BD$17:$DB$17</c:f>
              <c:numCache>
                <c:formatCode>0</c:formatCode>
                <c:ptCount val="51"/>
                <c:pt idx="0">
                  <c:v>7.5</c:v>
                </c:pt>
                <c:pt idx="1">
                  <c:v>7.4704808087196799</c:v>
                </c:pt>
                <c:pt idx="2">
                  <c:v>7.4408025231821604</c:v>
                </c:pt>
                <c:pt idx="3">
                  <c:v>7.4109065071471703</c:v>
                </c:pt>
                <c:pt idx="4">
                  <c:v>7.3806587718471999</c:v>
                </c:pt>
                <c:pt idx="5">
                  <c:v>7.3492630035745901</c:v>
                </c:pt>
                <c:pt idx="6">
                  <c:v>7.3165056195435403</c:v>
                </c:pt>
                <c:pt idx="7">
                  <c:v>7.2822284879367096</c:v>
                </c:pt>
                <c:pt idx="8">
                  <c:v>7.2462535253974396</c:v>
                </c:pt>
                <c:pt idx="9">
                  <c:v>7.2083787931095804</c:v>
                </c:pt>
                <c:pt idx="10">
                  <c:v>7.1683738554490102</c:v>
                </c:pt>
                <c:pt idx="11">
                  <c:v>7.1259749667388004</c:v>
                </c:pt>
                <c:pt idx="12">
                  <c:v>7.0808800922127997</c:v>
                </c:pt>
                <c:pt idx="13">
                  <c:v>7.0327438657921801</c:v>
                </c:pt>
                <c:pt idx="14">
                  <c:v>6.9811729136855298</c:v>
                </c:pt>
                <c:pt idx="15">
                  <c:v>6.9257219603584801</c:v>
                </c:pt>
                <c:pt idx="16">
                  <c:v>6.8658916427924499</c:v>
                </c:pt>
                <c:pt idx="17">
                  <c:v>6.8011289427103296</c:v>
                </c:pt>
                <c:pt idx="18">
                  <c:v>6.7308317389607497</c:v>
                </c:pt>
                <c:pt idx="19">
                  <c:v>6.6543586327527997</c:v>
                </c:pt>
                <c:pt idx="20">
                  <c:v>6.5710456998772804</c:v>
                </c:pt>
                <c:pt idx="21">
                  <c:v>6.4802306391690303</c:v>
                </c:pt>
                <c:pt idx="22">
                  <c:v>6.3812847801288299</c:v>
                </c:pt>
                <c:pt idx="23">
                  <c:v>6.2736512201807901</c:v>
                </c:pt>
                <c:pt idx="24">
                  <c:v>6.1568862264616202</c:v>
                </c:pt>
                <c:pt idx="25">
                  <c:v>6.0306988380023299</c:v>
                </c:pt>
                <c:pt idx="26">
                  <c:v>5.8949914962560097</c:v>
                </c:pt>
                <c:pt idx="27">
                  <c:v>5.7498999894852396</c:v>
                </c:pt>
                <c:pt idx="28">
                  <c:v>5.5958446418788901</c:v>
                </c:pt>
                <c:pt idx="29">
                  <c:v>5.4335475935337803</c:v>
                </c:pt>
                <c:pt idx="30">
                  <c:v>5.2640597445965804</c:v>
                </c:pt>
                <c:pt idx="31">
                  <c:v>5.08878708330107</c:v>
                </c:pt>
                <c:pt idx="32">
                  <c:v>4.9094654986313602</c:v>
                </c:pt>
                <c:pt idx="33">
                  <c:v>4.7280329687824301</c:v>
                </c:pt>
                <c:pt idx="34">
                  <c:v>4.5456112083557398</c:v>
                </c:pt>
                <c:pt idx="35">
                  <c:v>4.3647869528729499</c:v>
                </c:pt>
                <c:pt idx="36">
                  <c:v>4.1875073880576803</c:v>
                </c:pt>
                <c:pt idx="37">
                  <c:v>4.01511574991423</c:v>
                </c:pt>
                <c:pt idx="38">
                  <c:v>3.84922776776633</c:v>
                </c:pt>
                <c:pt idx="39">
                  <c:v>3.6913837034121202</c:v>
                </c:pt>
                <c:pt idx="40">
                  <c:v>3.5426252070298498</c:v>
                </c:pt>
                <c:pt idx="41">
                  <c:v>3.4035764656413998</c:v>
                </c:pt>
                <c:pt idx="42">
                  <c:v>3.27441729375666</c:v>
                </c:pt>
                <c:pt idx="43">
                  <c:v>3.1548737207784399</c:v>
                </c:pt>
                <c:pt idx="44">
                  <c:v>3.0443052689566499</c:v>
                </c:pt>
                <c:pt idx="45">
                  <c:v>2.9418370904237201</c:v>
                </c:pt>
                <c:pt idx="46">
                  <c:v>2.8464885077890001</c:v>
                </c:pt>
                <c:pt idx="47">
                  <c:v>2.7572446010150098</c:v>
                </c:pt>
                <c:pt idx="48">
                  <c:v>2.6733516867542102</c:v>
                </c:pt>
                <c:pt idx="49">
                  <c:v>2.5878812059859801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18-418E-926C-283B881DC10F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'19'!$BD$18:$DB$18</c:f>
              <c:numCache>
                <c:formatCode>0</c:formatCode>
                <c:ptCount val="51"/>
                <c:pt idx="0">
                  <c:v>7.5</c:v>
                </c:pt>
                <c:pt idx="1">
                  <c:v>7.4722089236728397</c:v>
                </c:pt>
                <c:pt idx="2">
                  <c:v>7.44430953560419</c:v>
                </c:pt>
                <c:pt idx="3">
                  <c:v>7.4162277838270896</c:v>
                </c:pt>
                <c:pt idx="4">
                  <c:v>7.3874888657070397</c:v>
                </c:pt>
                <c:pt idx="5">
                  <c:v>7.35756489549079</c:v>
                </c:pt>
                <c:pt idx="6">
                  <c:v>7.3263459993595497</c:v>
                </c:pt>
                <c:pt idx="7">
                  <c:v>7.2936952450326196</c:v>
                </c:pt>
                <c:pt idx="8">
                  <c:v>7.2594521991657697</c:v>
                </c:pt>
                <c:pt idx="9">
                  <c:v>7.22343057763376</c:v>
                </c:pt>
                <c:pt idx="10">
                  <c:v>7.1854138157694702</c:v>
                </c:pt>
                <c:pt idx="11">
                  <c:v>7.1451496027088002</c:v>
                </c:pt>
                <c:pt idx="12">
                  <c:v>7.1023436827765298</c:v>
                </c:pt>
                <c:pt idx="13">
                  <c:v>7.0566531338018397</c:v>
                </c:pt>
                <c:pt idx="14">
                  <c:v>7.0076794228202601</c:v>
                </c:pt>
                <c:pt idx="15">
                  <c:v>6.9549617935586099</c:v>
                </c:pt>
                <c:pt idx="16">
                  <c:v>6.8979718876472198</c:v>
                </c:pt>
                <c:pt idx="17">
                  <c:v>6.8361108939573301</c:v>
                </c:pt>
                <c:pt idx="18">
                  <c:v>6.7687109638437599</c:v>
                </c:pt>
                <c:pt idx="19">
                  <c:v>6.6950428490044596</c:v>
                </c:pt>
                <c:pt idx="20">
                  <c:v>6.6143319594921097</c:v>
                </c:pt>
                <c:pt idx="21">
                  <c:v>6.5257842634106202</c:v>
                </c:pt>
                <c:pt idx="22">
                  <c:v>6.4286227297217096</c:v>
                </c:pt>
                <c:pt idx="23">
                  <c:v>6.3221329472193197</c:v>
                </c:pt>
                <c:pt idx="24">
                  <c:v>6.2057132810323496</c:v>
                </c:pt>
                <c:pt idx="25">
                  <c:v>6.0789059266117498</c:v>
                </c:pt>
                <c:pt idx="26">
                  <c:v>5.9414359333922997</c:v>
                </c:pt>
                <c:pt idx="27">
                  <c:v>5.7932265604003099</c:v>
                </c:pt>
                <c:pt idx="28">
                  <c:v>5.6345446768144498</c:v>
                </c:pt>
                <c:pt idx="29">
                  <c:v>5.4659523909522401</c:v>
                </c:pt>
                <c:pt idx="30">
                  <c:v>5.2884221959744604</c:v>
                </c:pt>
                <c:pt idx="31">
                  <c:v>5.1035933333366197</c:v>
                </c:pt>
                <c:pt idx="32">
                  <c:v>4.9139522049336701</c:v>
                </c:pt>
                <c:pt idx="33">
                  <c:v>4.7229047202042898</c:v>
                </c:pt>
                <c:pt idx="34">
                  <c:v>4.5305856569077898</c:v>
                </c:pt>
                <c:pt idx="35">
                  <c:v>4.3413101304113599</c:v>
                </c:pt>
                <c:pt idx="36">
                  <c:v>4.1570140815889003</c:v>
                </c:pt>
                <c:pt idx="37">
                  <c:v>3.9777930547509399</c:v>
                </c:pt>
                <c:pt idx="38">
                  <c:v>3.8059245337327199</c:v>
                </c:pt>
                <c:pt idx="39">
                  <c:v>3.6437555371820398</c:v>
                </c:pt>
                <c:pt idx="40">
                  <c:v>3.4923700114491401</c:v>
                </c:pt>
                <c:pt idx="41">
                  <c:v>3.35249432318943</c:v>
                </c:pt>
                <c:pt idx="42">
                  <c:v>3.2243124036126298</c:v>
                </c:pt>
                <c:pt idx="43">
                  <c:v>3.1073523543573001</c:v>
                </c:pt>
                <c:pt idx="44">
                  <c:v>3.00065964580484</c:v>
                </c:pt>
                <c:pt idx="45">
                  <c:v>2.9030347177331399</c:v>
                </c:pt>
                <c:pt idx="46">
                  <c:v>2.81323755232523</c:v>
                </c:pt>
                <c:pt idx="47">
                  <c:v>2.73013456172849</c:v>
                </c:pt>
                <c:pt idx="48">
                  <c:v>2.6528263388756499</c:v>
                </c:pt>
                <c:pt idx="49">
                  <c:v>2.5775107744175001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118-418E-926C-283B881DC10F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'19'!$BD$19:$DB$19</c:f>
              <c:numCache>
                <c:formatCode>0</c:formatCode>
                <c:ptCount val="51"/>
                <c:pt idx="0">
                  <c:v>7.5</c:v>
                </c:pt>
                <c:pt idx="1">
                  <c:v>7.4739415862268599</c:v>
                </c:pt>
                <c:pt idx="2">
                  <c:v>7.44779612696101</c:v>
                </c:pt>
                <c:pt idx="3">
                  <c:v>7.4214550797944803</c:v>
                </c:pt>
                <c:pt idx="4">
                  <c:v>7.3941311985095801</c:v>
                </c:pt>
                <c:pt idx="5">
                  <c:v>7.3657060972822697</c:v>
                </c:pt>
                <c:pt idx="6">
                  <c:v>7.3360729789897796</c:v>
                </c:pt>
                <c:pt idx="7">
                  <c:v>7.30511174390183</c:v>
                </c:pt>
                <c:pt idx="8">
                  <c:v>7.2726816606321698</c:v>
                </c:pt>
                <c:pt idx="9">
                  <c:v>7.23861654700963</c:v>
                </c:pt>
                <c:pt idx="10">
                  <c:v>7.2027195054144197</c:v>
                </c:pt>
                <c:pt idx="11">
                  <c:v>7.1647566956652096</c:v>
                </c:pt>
                <c:pt idx="12">
                  <c:v>7.12444998575182</c:v>
                </c:pt>
                <c:pt idx="13">
                  <c:v>7.0814685287952601</c:v>
                </c:pt>
                <c:pt idx="14">
                  <c:v>7.0354195567486197</c:v>
                </c:pt>
                <c:pt idx="15">
                  <c:v>6.9858387855663899</c:v>
                </c:pt>
                <c:pt idx="16">
                  <c:v>6.9321815233778104</c:v>
                </c:pt>
                <c:pt idx="17">
                  <c:v>6.8738160779649702</c:v>
                </c:pt>
                <c:pt idx="18">
                  <c:v>6.8100217518083204</c:v>
                </c:pt>
                <c:pt idx="19">
                  <c:v>6.7399945515324697</c:v>
                </c:pt>
                <c:pt idx="20">
                  <c:v>6.6628643259338203</c:v>
                </c:pt>
                <c:pt idx="21">
                  <c:v>6.5777264555429502</c:v>
                </c:pt>
                <c:pt idx="22">
                  <c:v>6.4836909379471503</c:v>
                </c:pt>
                <c:pt idx="23">
                  <c:v>6.3799514158791704</c:v>
                </c:pt>
                <c:pt idx="24">
                  <c:v>6.2658915903539203</c:v>
                </c:pt>
                <c:pt idx="25">
                  <c:v>6.1410743362677502</c:v>
                </c:pt>
                <c:pt idx="26">
                  <c:v>6.0053251636166802</c:v>
                </c:pt>
                <c:pt idx="27">
                  <c:v>5.8583567488601096</c:v>
                </c:pt>
                <c:pt idx="28">
                  <c:v>5.7005151012914403</c:v>
                </c:pt>
                <c:pt idx="29">
                  <c:v>5.5314371192372498</c:v>
                </c:pt>
                <c:pt idx="30">
                  <c:v>5.3497296420890601</c:v>
                </c:pt>
                <c:pt idx="31">
                  <c:v>5.1540671303061902</c:v>
                </c:pt>
                <c:pt idx="32">
                  <c:v>4.9445301643839903</c:v>
                </c:pt>
                <c:pt idx="33">
                  <c:v>4.7254811841507998</c:v>
                </c:pt>
                <c:pt idx="34">
                  <c:v>4.5167240667976003</c:v>
                </c:pt>
                <c:pt idx="35">
                  <c:v>4.3186016279544797</c:v>
                </c:pt>
                <c:pt idx="36">
                  <c:v>4.1287319939009004</c:v>
                </c:pt>
                <c:pt idx="37">
                  <c:v>3.9406855140419799</c:v>
                </c:pt>
                <c:pt idx="38">
                  <c:v>3.7605392292949502</c:v>
                </c:pt>
                <c:pt idx="39">
                  <c:v>3.5930598685725599</c:v>
                </c:pt>
                <c:pt idx="40">
                  <c:v>3.4382948430131699</c:v>
                </c:pt>
                <c:pt idx="41">
                  <c:v>3.2972920013865501</c:v>
                </c:pt>
                <c:pt idx="42">
                  <c:v>3.1703818280790501</c:v>
                </c:pt>
                <c:pt idx="43">
                  <c:v>3.0567358186867102</c:v>
                </c:pt>
                <c:pt idx="44">
                  <c:v>2.9548641776689699</c:v>
                </c:pt>
                <c:pt idx="45">
                  <c:v>2.86305498044341</c:v>
                </c:pt>
                <c:pt idx="46">
                  <c:v>2.7796754627229601</c:v>
                </c:pt>
                <c:pt idx="47">
                  <c:v>2.7033004107040801</c:v>
                </c:pt>
                <c:pt idx="48">
                  <c:v>2.63267172683517</c:v>
                </c:pt>
                <c:pt idx="49">
                  <c:v>2.5670930759986801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18-418E-926C-283B881DC10F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'19'!$BD$20:$DB$20</c:f>
              <c:numCache>
                <c:formatCode>0</c:formatCode>
                <c:ptCount val="51"/>
                <c:pt idx="0">
                  <c:v>7.5</c:v>
                </c:pt>
                <c:pt idx="1">
                  <c:v>7.4756690340457403</c:v>
                </c:pt>
                <c:pt idx="2">
                  <c:v>7.4512568423689602</c:v>
                </c:pt>
                <c:pt idx="3">
                  <c:v>7.4263714983118296</c:v>
                </c:pt>
                <c:pt idx="4">
                  <c:v>7.4005024648038997</c:v>
                </c:pt>
                <c:pt idx="5">
                  <c:v>7.3735953538897299</c:v>
                </c:pt>
                <c:pt idx="6">
                  <c:v>7.3455722116731001</c:v>
                </c:pt>
                <c:pt idx="7">
                  <c:v>7.3163369094566102</c:v>
                </c:pt>
                <c:pt idx="8">
                  <c:v>7.28577295664806</c:v>
                </c:pt>
                <c:pt idx="9">
                  <c:v>7.2537394352881304</c:v>
                </c:pt>
                <c:pt idx="10">
                  <c:v>7.2200656617110601</c:v>
                </c:pt>
                <c:pt idx="11">
                  <c:v>7.1845445096465896</c:v>
                </c:pt>
                <c:pt idx="12">
                  <c:v>7.1469242577669698</c:v>
                </c:pt>
                <c:pt idx="13">
                  <c:v>7.1068988522286602</c:v>
                </c:pt>
                <c:pt idx="14">
                  <c:v>7.0640967013900697</c:v>
                </c:pt>
                <c:pt idx="15">
                  <c:v>7.0180685489757701</c:v>
                </c:pt>
                <c:pt idx="16">
                  <c:v>6.9682756035145896</c:v>
                </c:pt>
                <c:pt idx="17">
                  <c:v>6.9140803083275904</c:v>
                </c:pt>
                <c:pt idx="18">
                  <c:v>6.8547437995336402</c:v>
                </c:pt>
                <c:pt idx="19">
                  <c:v>6.7894366497756904</c:v>
                </c:pt>
                <c:pt idx="20">
                  <c:v>6.7172733244862801</c:v>
                </c:pt>
                <c:pt idx="21">
                  <c:v>6.6373880013470998</c:v>
                </c:pt>
                <c:pt idx="22">
                  <c:v>6.5490821958663599</c:v>
                </c:pt>
                <c:pt idx="23">
                  <c:v>6.45211277046565</c:v>
                </c:pt>
                <c:pt idx="24">
                  <c:v>6.34768459323345</c:v>
                </c:pt>
                <c:pt idx="25">
                  <c:v>6.2393457979216702</c:v>
                </c:pt>
                <c:pt idx="26">
                  <c:v>6.1346808728669302</c:v>
                </c:pt>
                <c:pt idx="27">
                  <c:v>6.0318082678835196</c:v>
                </c:pt>
                <c:pt idx="28">
                  <c:v>5.9195899633936397</c:v>
                </c:pt>
                <c:pt idx="29">
                  <c:v>5.7846928407263203</c:v>
                </c:pt>
                <c:pt idx="30">
                  <c:v>5.6220864261540902</c:v>
                </c:pt>
                <c:pt idx="31">
                  <c:v>5.4324963673584099</c:v>
                </c:pt>
                <c:pt idx="32">
                  <c:v>5.2184934504808096</c:v>
                </c:pt>
                <c:pt idx="33">
                  <c:v>4.9830064878227196</c:v>
                </c:pt>
                <c:pt idx="34">
                  <c:v>4.7288481501365496</c:v>
                </c:pt>
                <c:pt idx="35">
                  <c:v>4.4585605846780902</c:v>
                </c:pt>
                <c:pt idx="36">
                  <c:v>4.1743793169626899</c:v>
                </c:pt>
                <c:pt idx="37">
                  <c:v>3.91664841390938</c:v>
                </c:pt>
                <c:pt idx="38">
                  <c:v>3.7184988882678298</c:v>
                </c:pt>
                <c:pt idx="39">
                  <c:v>3.5434989778962498</c:v>
                </c:pt>
                <c:pt idx="40">
                  <c:v>3.38251338191911</c:v>
                </c:pt>
                <c:pt idx="41">
                  <c:v>3.23869935701534</c:v>
                </c:pt>
                <c:pt idx="42">
                  <c:v>3.1128545000248802</c:v>
                </c:pt>
                <c:pt idx="43">
                  <c:v>3.003173972705</c:v>
                </c:pt>
                <c:pt idx="44">
                  <c:v>2.9071319826383499</c:v>
                </c:pt>
                <c:pt idx="45">
                  <c:v>2.82216893665835</c:v>
                </c:pt>
                <c:pt idx="46">
                  <c:v>2.7461079016093399</c:v>
                </c:pt>
                <c:pt idx="47">
                  <c:v>2.6772533501878399</c:v>
                </c:pt>
                <c:pt idx="48">
                  <c:v>2.6143649114503802</c:v>
                </c:pt>
                <c:pt idx="49">
                  <c:v>2.5565188285056601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18-418E-926C-283B881DC10F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'19'!$BD$21:$DB$21</c:f>
              <c:numCache>
                <c:formatCode>0</c:formatCode>
                <c:ptCount val="51"/>
                <c:pt idx="0">
                  <c:v>7.5</c:v>
                </c:pt>
                <c:pt idx="1">
                  <c:v>7.47731736618561</c:v>
                </c:pt>
                <c:pt idx="2">
                  <c:v>7.4545256107004203</c:v>
                </c:pt>
                <c:pt idx="3">
                  <c:v>7.4309939311870998</c:v>
                </c:pt>
                <c:pt idx="4">
                  <c:v>7.4065471508776604</c:v>
                </c:pt>
                <c:pt idx="5">
                  <c:v>7.3811417570700399</c:v>
                </c:pt>
                <c:pt idx="6">
                  <c:v>7.3547221279952701</c:v>
                </c:pt>
                <c:pt idx="7">
                  <c:v>7.3272175963362498</c:v>
                </c:pt>
                <c:pt idx="8">
                  <c:v>7.2985394899662399</c:v>
                </c:pt>
                <c:pt idx="9">
                  <c:v>7.2685772293179696</c:v>
                </c:pt>
                <c:pt idx="10">
                  <c:v>7.2371931713617297</c:v>
                </c:pt>
                <c:pt idx="11">
                  <c:v>7.2042159826620997</c:v>
                </c:pt>
                <c:pt idx="12">
                  <c:v>7.1694322559923798</c:v>
                </c:pt>
                <c:pt idx="13">
                  <c:v>7.13257619253804</c:v>
                </c:pt>
                <c:pt idx="14">
                  <c:v>7.0933174416938298</c:v>
                </c:pt>
                <c:pt idx="15">
                  <c:v>7.05124771564049</c:v>
                </c:pt>
                <c:pt idx="16">
                  <c:v>7.0058682323890702</c:v>
                </c:pt>
                <c:pt idx="17">
                  <c:v>6.95658263400182</c:v>
                </c:pt>
                <c:pt idx="18">
                  <c:v>6.9027052688069297</c:v>
                </c:pt>
                <c:pt idx="19">
                  <c:v>6.8435057144315596</c:v>
                </c:pt>
                <c:pt idx="20">
                  <c:v>6.7783396431867304</c:v>
                </c:pt>
                <c:pt idx="21">
                  <c:v>6.7070101228158103</c:v>
                </c:pt>
                <c:pt idx="22">
                  <c:v>6.6308364665712602</c:v>
                </c:pt>
                <c:pt idx="23">
                  <c:v>6.5556698025277198</c:v>
                </c:pt>
                <c:pt idx="24">
                  <c:v>6.50331346953537</c:v>
                </c:pt>
                <c:pt idx="25">
                  <c:v>6.4810409607912502</c:v>
                </c:pt>
                <c:pt idx="26">
                  <c:v>6.4555983850129</c:v>
                </c:pt>
                <c:pt idx="27">
                  <c:v>6.3909351646889698</c:v>
                </c:pt>
                <c:pt idx="28">
                  <c:v>6.2859815993465</c:v>
                </c:pt>
                <c:pt idx="29">
                  <c:v>6.1438615738617903</c:v>
                </c:pt>
                <c:pt idx="30">
                  <c:v>5.96847685269171</c:v>
                </c:pt>
                <c:pt idx="31">
                  <c:v>5.7639479423063804</c:v>
                </c:pt>
                <c:pt idx="32">
                  <c:v>5.5342658826198798</c:v>
                </c:pt>
                <c:pt idx="33">
                  <c:v>5.2830952578304604</c:v>
                </c:pt>
                <c:pt idx="34">
                  <c:v>5.0136778708004597</c:v>
                </c:pt>
                <c:pt idx="35">
                  <c:v>4.7288036211463798</c:v>
                </c:pt>
                <c:pt idx="36">
                  <c:v>4.4308394549109398</c:v>
                </c:pt>
                <c:pt idx="37">
                  <c:v>4.1217733534998402</c:v>
                </c:pt>
                <c:pt idx="38">
                  <c:v>3.8032633321768001</c:v>
                </c:pt>
                <c:pt idx="39">
                  <c:v>3.5172171120328901</c:v>
                </c:pt>
                <c:pt idx="40">
                  <c:v>3.3333174795781502</c:v>
                </c:pt>
                <c:pt idx="41">
                  <c:v>3.1792982766653801</c:v>
                </c:pt>
                <c:pt idx="42">
                  <c:v>3.0526528290877799</c:v>
                </c:pt>
                <c:pt idx="43">
                  <c:v>2.9471513884892402</c:v>
                </c:pt>
                <c:pt idx="44">
                  <c:v>2.8579188208834099</c:v>
                </c:pt>
                <c:pt idx="45">
                  <c:v>2.7808304408376299</c:v>
                </c:pt>
                <c:pt idx="46">
                  <c:v>2.7129010512065799</c:v>
                </c:pt>
                <c:pt idx="47">
                  <c:v>2.6520963693112001</c:v>
                </c:pt>
                <c:pt idx="48">
                  <c:v>2.59705683558352</c:v>
                </c:pt>
                <c:pt idx="49">
                  <c:v>2.5468129578383398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18-418E-926C-283B881DC10F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'19'!$BD$22:$DB$22</c:f>
              <c:numCache>
                <c:formatCode>0</c:formatCode>
                <c:ptCount val="51"/>
                <c:pt idx="0">
                  <c:v>7.5</c:v>
                </c:pt>
                <c:pt idx="1">
                  <c:v>7.4788753592389599</c:v>
                </c:pt>
                <c:pt idx="2">
                  <c:v>7.4574900903868802</c:v>
                </c:pt>
                <c:pt idx="3">
                  <c:v>7.4352703195560901</c:v>
                </c:pt>
                <c:pt idx="4">
                  <c:v>7.41219736585498</c:v>
                </c:pt>
                <c:pt idx="5">
                  <c:v>7.3882491412436098</c:v>
                </c:pt>
                <c:pt idx="6">
                  <c:v>7.3633945028543497</c:v>
                </c:pt>
                <c:pt idx="7">
                  <c:v>7.3375903796767004</c:v>
                </c:pt>
                <c:pt idx="8">
                  <c:v>7.3107791128902804</c:v>
                </c:pt>
                <c:pt idx="9">
                  <c:v>7.2828851124423197</c:v>
                </c:pt>
                <c:pt idx="10">
                  <c:v>7.2538103602631301</c:v>
                </c:pt>
                <c:pt idx="11">
                  <c:v>7.2234284816317</c:v>
                </c:pt>
                <c:pt idx="12">
                  <c:v>7.1915770103230097</c:v>
                </c:pt>
                <c:pt idx="13">
                  <c:v>7.1580477303527896</c:v>
                </c:pt>
                <c:pt idx="14">
                  <c:v>7.12257515910549</c:v>
                </c:pt>
                <c:pt idx="15">
                  <c:v>7.0848245229081703</c:v>
                </c:pt>
                <c:pt idx="16">
                  <c:v>7.0443831021630796</c:v>
                </c:pt>
                <c:pt idx="17">
                  <c:v>7.0007659109961704</c:v>
                </c:pt>
                <c:pt idx="18">
                  <c:v>6.9534634193220803</c:v>
                </c:pt>
                <c:pt idx="19">
                  <c:v>6.9021072324943002</c:v>
                </c:pt>
                <c:pt idx="20">
                  <c:v>6.8469987572141404</c:v>
                </c:pt>
                <c:pt idx="21">
                  <c:v>6.7911411668533903</c:v>
                </c:pt>
                <c:pt idx="22">
                  <c:v>6.7513127217985103</c:v>
                </c:pt>
                <c:pt idx="23">
                  <c:v>6.7729720055902298</c:v>
                </c:pt>
                <c:pt idx="24">
                  <c:v>6.8451820040065599</c:v>
                </c:pt>
                <c:pt idx="25">
                  <c:v>6.8696220035326503</c:v>
                </c:pt>
                <c:pt idx="26">
                  <c:v>6.8451820024885501</c:v>
                </c:pt>
                <c:pt idx="27">
                  <c:v>6.7729720031172898</c:v>
                </c:pt>
                <c:pt idx="28">
                  <c:v>6.6560730036793796</c:v>
                </c:pt>
                <c:pt idx="29">
                  <c:v>6.4989480043030001</c:v>
                </c:pt>
                <c:pt idx="30">
                  <c:v>6.3067130048266096</c:v>
                </c:pt>
                <c:pt idx="31">
                  <c:v>6.0845220077125903</c:v>
                </c:pt>
                <c:pt idx="32">
                  <c:v>5.83715800860712</c:v>
                </c:pt>
                <c:pt idx="33">
                  <c:v>5.5688260097539102</c:v>
                </c:pt>
                <c:pt idx="34">
                  <c:v>5.2830940125569796</c:v>
                </c:pt>
                <c:pt idx="35">
                  <c:v>4.9829300240171497</c:v>
                </c:pt>
                <c:pt idx="36">
                  <c:v>4.6707650358489303</c:v>
                </c:pt>
                <c:pt idx="37">
                  <c:v>4.3485860376518097</c:v>
                </c:pt>
                <c:pt idx="38">
                  <c:v>4.0180070376729597</c:v>
                </c:pt>
                <c:pt idx="39">
                  <c:v>3.6803450422984598</c:v>
                </c:pt>
                <c:pt idx="40">
                  <c:v>3.33667307710942</c:v>
                </c:pt>
                <c:pt idx="41">
                  <c:v>3.1280960819627701</c:v>
                </c:pt>
                <c:pt idx="42">
                  <c:v>2.9926102433398798</c:v>
                </c:pt>
                <c:pt idx="43">
                  <c:v>2.88973344973361</c:v>
                </c:pt>
                <c:pt idx="44">
                  <c:v>2.8080118632465698</c:v>
                </c:pt>
                <c:pt idx="45">
                  <c:v>2.7397333448977301</c:v>
                </c:pt>
                <c:pt idx="46">
                  <c:v>2.6805992612447498</c:v>
                </c:pt>
                <c:pt idx="47">
                  <c:v>2.6281960177110499</c:v>
                </c:pt>
                <c:pt idx="48">
                  <c:v>2.5811242103451901</c:v>
                </c:pt>
                <c:pt idx="49">
                  <c:v>2.5385591825152098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18-418E-926C-283B881DC10F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'19'!$BD$23:$DB$23</c:f>
              <c:numCache>
                <c:formatCode>0</c:formatCode>
                <c:ptCount val="51"/>
                <c:pt idx="0">
                  <c:v>7.5</c:v>
                </c:pt>
                <c:pt idx="1">
                  <c:v>7.4803023489989497</c:v>
                </c:pt>
                <c:pt idx="2">
                  <c:v>7.4601373260171</c:v>
                </c:pt>
                <c:pt idx="3">
                  <c:v>7.4391592157281599</c:v>
                </c:pt>
                <c:pt idx="4">
                  <c:v>7.4173850804610204</c:v>
                </c:pt>
                <c:pt idx="5">
                  <c:v>7.3948192939142903</c:v>
                </c:pt>
                <c:pt idx="6">
                  <c:v>7.3714571514057399</c:v>
                </c:pt>
                <c:pt idx="7">
                  <c:v>7.3472848281348098</c:v>
                </c:pt>
                <c:pt idx="8">
                  <c:v>7.3222780569254997</c:v>
                </c:pt>
                <c:pt idx="9">
                  <c:v>7.2963999078680599</c:v>
                </c:pt>
                <c:pt idx="10">
                  <c:v>7.2695975516746003</c:v>
                </c:pt>
                <c:pt idx="11">
                  <c:v>7.2417977643554998</c:v>
                </c:pt>
                <c:pt idx="12">
                  <c:v>7.2129009811199696</c:v>
                </c:pt>
                <c:pt idx="13">
                  <c:v>7.1827737594999999</c:v>
                </c:pt>
                <c:pt idx="14">
                  <c:v>7.1512402164630702</c:v>
                </c:pt>
                <c:pt idx="15">
                  <c:v>7.1180747300804201</c:v>
                </c:pt>
                <c:pt idx="16">
                  <c:v>7.0830035499330899</c:v>
                </c:pt>
                <c:pt idx="17">
                  <c:v>7.0457387115729597</c:v>
                </c:pt>
                <c:pt idx="18">
                  <c:v>7.0061181591039503</c:v>
                </c:pt>
                <c:pt idx="19">
                  <c:v>6.96460280387838</c:v>
                </c:pt>
                <c:pt idx="20">
                  <c:v>6.9241905888713804</c:v>
                </c:pt>
                <c:pt idx="21">
                  <c:v>6.90213684926103</c:v>
                </c:pt>
                <c:pt idx="22">
                  <c:v>7.0204500045341298</c:v>
                </c:pt>
                <c:pt idx="23">
                  <c:v>7.1522150025380702</c:v>
                </c:pt>
                <c:pt idx="24">
                  <c:v>7.2342740027141801</c:v>
                </c:pt>
                <c:pt idx="25">
                  <c:v>7.2621710026939397</c:v>
                </c:pt>
                <c:pt idx="26">
                  <c:v>7.2342740026861403</c:v>
                </c:pt>
                <c:pt idx="27">
                  <c:v>7.1522150026877398</c:v>
                </c:pt>
                <c:pt idx="28">
                  <c:v>7.0204500027741403</c:v>
                </c:pt>
                <c:pt idx="29">
                  <c:v>6.8451820020919198</c:v>
                </c:pt>
                <c:pt idx="30">
                  <c:v>6.63317900436477</c:v>
                </c:pt>
                <c:pt idx="31">
                  <c:v>6.3908900049261996</c:v>
                </c:pt>
                <c:pt idx="32">
                  <c:v>6.1239750064728202</c:v>
                </c:pt>
                <c:pt idx="33">
                  <c:v>5.8371580080409098</c:v>
                </c:pt>
                <c:pt idx="34">
                  <c:v>5.5342640091225999</c:v>
                </c:pt>
                <c:pt idx="35">
                  <c:v>5.2183390325667398</c:v>
                </c:pt>
                <c:pt idx="36">
                  <c:v>4.8917970271598898</c:v>
                </c:pt>
                <c:pt idx="37">
                  <c:v>4.55654402512784</c:v>
                </c:pt>
                <c:pt idx="38">
                  <c:v>4.2140920247371101</c:v>
                </c:pt>
                <c:pt idx="39">
                  <c:v>3.8656440320740799</c:v>
                </c:pt>
                <c:pt idx="40">
                  <c:v>3.51216502681527</c:v>
                </c:pt>
                <c:pt idx="41">
                  <c:v>3.1544320632293901</c:v>
                </c:pt>
                <c:pt idx="42">
                  <c:v>2.9434626808694699</c:v>
                </c:pt>
                <c:pt idx="43">
                  <c:v>2.8330326133822301</c:v>
                </c:pt>
                <c:pt idx="44">
                  <c:v>2.7585954396407599</c:v>
                </c:pt>
                <c:pt idx="45">
                  <c:v>2.6998250295144501</c:v>
                </c:pt>
                <c:pt idx="46">
                  <c:v>2.6498931076447998</c:v>
                </c:pt>
                <c:pt idx="47">
                  <c:v>2.6059679615258502</c:v>
                </c:pt>
                <c:pt idx="48">
                  <c:v>2.5667083949565899</c:v>
                </c:pt>
                <c:pt idx="49">
                  <c:v>2.5314819195449498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118-418E-926C-283B881DC10F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'19'!$BD$24:$DB$24</c:f>
              <c:numCache>
                <c:formatCode>0</c:formatCode>
                <c:ptCount val="51"/>
                <c:pt idx="0">
                  <c:v>7.5</c:v>
                </c:pt>
                <c:pt idx="1">
                  <c:v>7.4815567560634904</c:v>
                </c:pt>
                <c:pt idx="2">
                  <c:v>7.4624749234259102</c:v>
                </c:pt>
                <c:pt idx="3">
                  <c:v>7.4426267942717601</c:v>
                </c:pt>
                <c:pt idx="4">
                  <c:v>7.4220448482814598</c:v>
                </c:pt>
                <c:pt idx="5">
                  <c:v>7.4007549360819</c:v>
                </c:pt>
                <c:pt idx="6">
                  <c:v>7.3787775685855603</c:v>
                </c:pt>
                <c:pt idx="7">
                  <c:v>7.3561281917145802</c:v>
                </c:pt>
                <c:pt idx="8">
                  <c:v>7.3328168633787296</c:v>
                </c:pt>
                <c:pt idx="9">
                  <c:v>7.30884735324502</c:v>
                </c:pt>
                <c:pt idx="10">
                  <c:v>7.2842156319290599</c:v>
                </c:pt>
                <c:pt idx="11">
                  <c:v>7.2589075706302504</c:v>
                </c:pt>
                <c:pt idx="12">
                  <c:v>7.2328958311333302</c:v>
                </c:pt>
                <c:pt idx="13">
                  <c:v>7.2061360842739104</c:v>
                </c:pt>
                <c:pt idx="14">
                  <c:v>7.1785637263466997</c:v>
                </c:pt>
                <c:pt idx="15">
                  <c:v>7.1500947485754596</c:v>
                </c:pt>
                <c:pt idx="16">
                  <c:v>7.1206425029969198</c:v>
                </c:pt>
                <c:pt idx="17">
                  <c:v>7.09019008302326</c:v>
                </c:pt>
                <c:pt idx="18">
                  <c:v>7.0590756038808697</c:v>
                </c:pt>
                <c:pt idx="19">
                  <c:v>7.0292674919075004</c:v>
                </c:pt>
                <c:pt idx="20">
                  <c:v>7.0119806803345996</c:v>
                </c:pt>
                <c:pt idx="21">
                  <c:v>7.1793030044449404</c:v>
                </c:pt>
                <c:pt idx="22">
                  <c:v>7.3767160026625103</c:v>
                </c:pt>
                <c:pt idx="23">
                  <c:v>7.527317</c:v>
                </c:pt>
                <c:pt idx="24">
                  <c:v>7.6222329999999996</c:v>
                </c:pt>
                <c:pt idx="25">
                  <c:v>7.6547210000000003</c:v>
                </c:pt>
                <c:pt idx="26">
                  <c:v>7.6222329999999996</c:v>
                </c:pt>
                <c:pt idx="27">
                  <c:v>7.527317</c:v>
                </c:pt>
                <c:pt idx="28">
                  <c:v>7.3767160012261499</c:v>
                </c:pt>
                <c:pt idx="29">
                  <c:v>7.1793030027355096</c:v>
                </c:pt>
                <c:pt idx="30">
                  <c:v>6.94410800280082</c:v>
                </c:pt>
                <c:pt idx="31">
                  <c:v>6.6791240030633201</c:v>
                </c:pt>
                <c:pt idx="32">
                  <c:v>6.3908900039753798</c:v>
                </c:pt>
                <c:pt idx="33">
                  <c:v>6.0845220058274601</c:v>
                </c:pt>
                <c:pt idx="34">
                  <c:v>5.7639450228522398</c:v>
                </c:pt>
                <c:pt idx="35">
                  <c:v>5.4321420095309003</c:v>
                </c:pt>
                <c:pt idx="36">
                  <c:v>5.0913850134369998</c:v>
                </c:pt>
                <c:pt idx="37">
                  <c:v>4.7434120150417796</c:v>
                </c:pt>
                <c:pt idx="38">
                  <c:v>4.3895620166393696</c:v>
                </c:pt>
                <c:pt idx="39">
                  <c:v>4.0308790186198804</c:v>
                </c:pt>
                <c:pt idx="40">
                  <c:v>3.6681840317566499</c:v>
                </c:pt>
                <c:pt idx="41">
                  <c:v>3.30212603110229</c:v>
                </c:pt>
                <c:pt idx="42">
                  <c:v>2.9382077827519901</c:v>
                </c:pt>
                <c:pt idx="43">
                  <c:v>2.7809914643560401</c:v>
                </c:pt>
                <c:pt idx="44">
                  <c:v>2.71123639298649</c:v>
                </c:pt>
                <c:pt idx="45">
                  <c:v>2.66226931897025</c:v>
                </c:pt>
                <c:pt idx="46">
                  <c:v>2.6215701832104998</c:v>
                </c:pt>
                <c:pt idx="47">
                  <c:v>2.58584601732999</c:v>
                </c:pt>
                <c:pt idx="48">
                  <c:v>2.5539087911106502</c:v>
                </c:pt>
                <c:pt idx="49">
                  <c:v>2.5253265449014801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118-418E-926C-283B881DC10F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'19'!$BD$25:$DB$25</c:f>
              <c:numCache>
                <c:formatCode>0</c:formatCode>
                <c:ptCount val="51"/>
                <c:pt idx="0">
                  <c:v>7.5</c:v>
                </c:pt>
                <c:pt idx="1">
                  <c:v>7.4826162348957599</c:v>
                </c:pt>
                <c:pt idx="2">
                  <c:v>7.4644838115149099</c:v>
                </c:pt>
                <c:pt idx="3">
                  <c:v>7.4456347597533297</c:v>
                </c:pt>
                <c:pt idx="4">
                  <c:v>7.4261126113545597</c:v>
                </c:pt>
                <c:pt idx="5">
                  <c:v>7.4059620550731404</c:v>
                </c:pt>
                <c:pt idx="6">
                  <c:v>7.3852271052620697</c:v>
                </c:pt>
                <c:pt idx="7">
                  <c:v>7.3639512821285997</c:v>
                </c:pt>
                <c:pt idx="8">
                  <c:v>7.3421782154794899</c:v>
                </c:pt>
                <c:pt idx="9">
                  <c:v>7.3199522485584803</c:v>
                </c:pt>
                <c:pt idx="10">
                  <c:v>7.2973189805918599</c:v>
                </c:pt>
                <c:pt idx="11">
                  <c:v>7.2743256895968402</c:v>
                </c:pt>
                <c:pt idx="12">
                  <c:v>7.2510218890562799</c:v>
                </c:pt>
                <c:pt idx="13">
                  <c:v>7.2274605820571498</c:v>
                </c:pt>
                <c:pt idx="14">
                  <c:v>7.2037021490320896</c:v>
                </c:pt>
                <c:pt idx="15">
                  <c:v>7.17982618397411</c:v>
                </c:pt>
                <c:pt idx="16">
                  <c:v>7.1559657641694896</c:v>
                </c:pt>
                <c:pt idx="17">
                  <c:v>7.1324039108335997</c:v>
                </c:pt>
                <c:pt idx="18">
                  <c:v>7.1098549270354496</c:v>
                </c:pt>
                <c:pt idx="19">
                  <c:v>7.0906736355998703</c:v>
                </c:pt>
                <c:pt idx="20">
                  <c:v>7.2342740037398601</c:v>
                </c:pt>
                <c:pt idx="21">
                  <c:v>7.4964750012766199</c:v>
                </c:pt>
                <c:pt idx="22">
                  <c:v>7.7210809999999999</c:v>
                </c:pt>
                <c:pt idx="23">
                  <c:v>7.8960749999999997</c:v>
                </c:pt>
                <c:pt idx="24">
                  <c:v>8.0084009999999992</c:v>
                </c:pt>
                <c:pt idx="25">
                  <c:v>8.0472710000000003</c:v>
                </c:pt>
                <c:pt idx="26">
                  <c:v>8.0084009999999992</c:v>
                </c:pt>
                <c:pt idx="27">
                  <c:v>7.8960749999999997</c:v>
                </c:pt>
                <c:pt idx="28">
                  <c:v>7.7210809999999999</c:v>
                </c:pt>
                <c:pt idx="29">
                  <c:v>7.4964750005876599</c:v>
                </c:pt>
                <c:pt idx="30">
                  <c:v>7.2342740006117801</c:v>
                </c:pt>
                <c:pt idx="31">
                  <c:v>6.9441080027122304</c:v>
                </c:pt>
                <c:pt idx="32">
                  <c:v>6.6331790031270703</c:v>
                </c:pt>
                <c:pt idx="33">
                  <c:v>6.3067130049454896</c:v>
                </c:pt>
                <c:pt idx="34">
                  <c:v>5.9684720063552401</c:v>
                </c:pt>
                <c:pt idx="35">
                  <c:v>5.6211800097311597</c:v>
                </c:pt>
                <c:pt idx="36">
                  <c:v>5.2668230096670996</c:v>
                </c:pt>
                <c:pt idx="37">
                  <c:v>4.9068730119385604</c:v>
                </c:pt>
                <c:pt idx="38">
                  <c:v>4.54243401391843</c:v>
                </c:pt>
                <c:pt idx="39">
                  <c:v>4.1743480154728099</c:v>
                </c:pt>
                <c:pt idx="40">
                  <c:v>3.80326301816865</c:v>
                </c:pt>
                <c:pt idx="41">
                  <c:v>3.4296860218023499</c:v>
                </c:pt>
                <c:pt idx="42">
                  <c:v>3.05402002690324</c:v>
                </c:pt>
                <c:pt idx="43">
                  <c:v>2.7518695221968801</c:v>
                </c:pt>
                <c:pt idx="44">
                  <c:v>2.6680392557378299</c:v>
                </c:pt>
                <c:pt idx="45">
                  <c:v>2.6283566995951499</c:v>
                </c:pt>
                <c:pt idx="46">
                  <c:v>2.5964376172468802</c:v>
                </c:pt>
                <c:pt idx="47">
                  <c:v>2.5682610503831498</c:v>
                </c:pt>
                <c:pt idx="48">
                  <c:v>2.5428819460451502</c:v>
                </c:pt>
                <c:pt idx="49">
                  <c:v>2.5201002472576302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118-418E-926C-283B881DC10F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'19'!$BD$26:$DB$26</c:f>
              <c:numCache>
                <c:formatCode>0</c:formatCode>
                <c:ptCount val="51"/>
                <c:pt idx="0">
                  <c:v>7.5</c:v>
                </c:pt>
                <c:pt idx="1">
                  <c:v>7.4834484787211801</c:v>
                </c:pt>
                <c:pt idx="2">
                  <c:v>7.4661405011532702</c:v>
                </c:pt>
                <c:pt idx="3">
                  <c:v>7.4481457387587104</c:v>
                </c:pt>
                <c:pt idx="4">
                  <c:v>7.4295286710078496</c:v>
                </c:pt>
                <c:pt idx="5">
                  <c:v>7.4103534632548804</c:v>
                </c:pt>
                <c:pt idx="6">
                  <c:v>7.3906859407688401</c:v>
                </c:pt>
                <c:pt idx="7">
                  <c:v>7.3705953448348698</c:v>
                </c:pt>
                <c:pt idx="8">
                  <c:v>7.3501562956997404</c:v>
                </c:pt>
                <c:pt idx="9">
                  <c:v>7.32945106148743</c:v>
                </c:pt>
                <c:pt idx="10">
                  <c:v>7.3085722704474998</c:v>
                </c:pt>
                <c:pt idx="11">
                  <c:v>7.2876262741565796</c:v>
                </c:pt>
                <c:pt idx="12">
                  <c:v>7.2667376023967298</c:v>
                </c:pt>
                <c:pt idx="13">
                  <c:v>7.2460556331247599</c:v>
                </c:pt>
                <c:pt idx="14">
                  <c:v>7.2257662045011797</c:v>
                </c:pt>
                <c:pt idx="15">
                  <c:v>7.2061167102895904</c:v>
                </c:pt>
                <c:pt idx="16">
                  <c:v>7.1874836586287003</c:v>
                </c:pt>
                <c:pt idx="17">
                  <c:v>7.1706002642616697</c:v>
                </c:pt>
                <c:pt idx="18">
                  <c:v>7.1575216092151299</c:v>
                </c:pt>
                <c:pt idx="19">
                  <c:v>7.17930300547666</c:v>
                </c:pt>
                <c:pt idx="20">
                  <c:v>7.4964750011888697</c:v>
                </c:pt>
                <c:pt idx="21">
                  <c:v>7.7894230000000002</c:v>
                </c:pt>
                <c:pt idx="22">
                  <c:v>8.0472710000000003</c:v>
                </c:pt>
                <c:pt idx="23">
                  <c:v>8.2544839999999997</c:v>
                </c:pt>
                <c:pt idx="24">
                  <c:v>8.3914960000000001</c:v>
                </c:pt>
                <c:pt idx="25">
                  <c:v>8.4398210000000002</c:v>
                </c:pt>
                <c:pt idx="26">
                  <c:v>8.3914960000000001</c:v>
                </c:pt>
                <c:pt idx="27">
                  <c:v>8.2544839999999997</c:v>
                </c:pt>
                <c:pt idx="28">
                  <c:v>8.0472710000000003</c:v>
                </c:pt>
                <c:pt idx="29">
                  <c:v>7.7894230000000002</c:v>
                </c:pt>
                <c:pt idx="30">
                  <c:v>7.4964750000832403</c:v>
                </c:pt>
                <c:pt idx="31">
                  <c:v>7.1793030004820499</c:v>
                </c:pt>
                <c:pt idx="32">
                  <c:v>6.8451820030833899</c:v>
                </c:pt>
                <c:pt idx="33">
                  <c:v>6.4989480044860599</c:v>
                </c:pt>
                <c:pt idx="34">
                  <c:v>6.14385300528226</c:v>
                </c:pt>
                <c:pt idx="35">
                  <c:v>5.7821290067475601</c:v>
                </c:pt>
                <c:pt idx="36">
                  <c:v>5.4153420088363902</c:v>
                </c:pt>
                <c:pt idx="37">
                  <c:v>5.0446140093710001</c:v>
                </c:pt>
                <c:pt idx="38">
                  <c:v>4.6707650114473296</c:v>
                </c:pt>
                <c:pt idx="39">
                  <c:v>4.2944090139028601</c:v>
                </c:pt>
                <c:pt idx="40">
                  <c:v>3.9160080152948198</c:v>
                </c:pt>
                <c:pt idx="41">
                  <c:v>3.5359230167006799</c:v>
                </c:pt>
                <c:pt idx="42">
                  <c:v>3.1544320294045298</c:v>
                </c:pt>
                <c:pt idx="43">
                  <c:v>2.7717592343441599</c:v>
                </c:pt>
                <c:pt idx="44">
                  <c:v>2.6299799918762998</c:v>
                </c:pt>
                <c:pt idx="45">
                  <c:v>2.59923454006013</c:v>
                </c:pt>
                <c:pt idx="46">
                  <c:v>2.57520342163384</c:v>
                </c:pt>
                <c:pt idx="47">
                  <c:v>2.5535764739162601</c:v>
                </c:pt>
                <c:pt idx="48">
                  <c:v>2.5337702841224901</c:v>
                </c:pt>
                <c:pt idx="49">
                  <c:v>2.51583193873148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118-418E-926C-283B881DC10F}"/>
            </c:ext>
          </c:extLst>
        </c:ser>
        <c:ser>
          <c:idx val="22"/>
          <c:order val="22"/>
          <c:tx>
            <c:v>23</c:v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'19'!$BD$27:$DB$27</c:f>
              <c:numCache>
                <c:formatCode>0</c:formatCode>
                <c:ptCount val="51"/>
                <c:pt idx="0">
                  <c:v>7.5</c:v>
                </c:pt>
                <c:pt idx="1">
                  <c:v>7.4840904679853102</c:v>
                </c:pt>
                <c:pt idx="2">
                  <c:v>7.4674401647407302</c:v>
                </c:pt>
                <c:pt idx="3">
                  <c:v>7.4501308853977903</c:v>
                </c:pt>
                <c:pt idx="4">
                  <c:v>7.4322417115315202</c:v>
                </c:pt>
                <c:pt idx="5">
                  <c:v>7.4138528092367597</c:v>
                </c:pt>
                <c:pt idx="6">
                  <c:v>7.3950483537545697</c:v>
                </c:pt>
                <c:pt idx="7">
                  <c:v>7.3759193749106799</c:v>
                </c:pt>
                <c:pt idx="8">
                  <c:v>7.3565669377892604</c:v>
                </c:pt>
                <c:pt idx="9">
                  <c:v>7.3371059480607599</c:v>
                </c:pt>
                <c:pt idx="10">
                  <c:v>7.3176698788680197</c:v>
                </c:pt>
                <c:pt idx="11">
                  <c:v>7.2984167789287904</c:v>
                </c:pt>
                <c:pt idx="12">
                  <c:v>7.27953722538542</c:v>
                </c:pt>
                <c:pt idx="13">
                  <c:v>7.2612652454815096</c:v>
                </c:pt>
                <c:pt idx="14">
                  <c:v>7.2438942327631999</c:v>
                </c:pt>
                <c:pt idx="15">
                  <c:v>7.2278019719539</c:v>
                </c:pt>
                <c:pt idx="16">
                  <c:v>7.2134940541941504</c:v>
                </c:pt>
                <c:pt idx="17">
                  <c:v>7.2016910285923101</c:v>
                </c:pt>
                <c:pt idx="18">
                  <c:v>7.1935810548811503</c:v>
                </c:pt>
                <c:pt idx="19">
                  <c:v>7.3767160025360798</c:v>
                </c:pt>
                <c:pt idx="20">
                  <c:v>7.7210809999999999</c:v>
                </c:pt>
                <c:pt idx="21">
                  <c:v>8.0472710000000003</c:v>
                </c:pt>
                <c:pt idx="22">
                  <c:v>8.3445719999999994</c:v>
                </c:pt>
                <c:pt idx="23">
                  <c:v>8.5946619999999996</c:v>
                </c:pt>
                <c:pt idx="24">
                  <c:v>8.7686679999999999</c:v>
                </c:pt>
                <c:pt idx="25">
                  <c:v>8.8323710000000002</c:v>
                </c:pt>
                <c:pt idx="26">
                  <c:v>8.7686679999999999</c:v>
                </c:pt>
                <c:pt idx="27">
                  <c:v>8.5946619999999996</c:v>
                </c:pt>
                <c:pt idx="28">
                  <c:v>8.3445719999999994</c:v>
                </c:pt>
                <c:pt idx="29">
                  <c:v>8.0472710000000003</c:v>
                </c:pt>
                <c:pt idx="30">
                  <c:v>7.7210809999999999</c:v>
                </c:pt>
                <c:pt idx="31">
                  <c:v>7.3767160012960096</c:v>
                </c:pt>
                <c:pt idx="32">
                  <c:v>7.0204500027237096</c:v>
                </c:pt>
                <c:pt idx="33">
                  <c:v>6.6560730028925104</c:v>
                </c:pt>
                <c:pt idx="34">
                  <c:v>6.2859650046583697</c:v>
                </c:pt>
                <c:pt idx="35">
                  <c:v>5.9116800054385301</c:v>
                </c:pt>
                <c:pt idx="36">
                  <c:v>5.5342640061608304</c:v>
                </c:pt>
                <c:pt idx="37">
                  <c:v>5.1544470081621796</c:v>
                </c:pt>
                <c:pt idx="38">
                  <c:v>4.7727520100075402</c:v>
                </c:pt>
                <c:pt idx="39">
                  <c:v>4.3895620118186898</c:v>
                </c:pt>
                <c:pt idx="40">
                  <c:v>4.0051630126642799</c:v>
                </c:pt>
                <c:pt idx="41">
                  <c:v>3.619772014614</c:v>
                </c:pt>
                <c:pt idx="42">
                  <c:v>3.2335601308999</c:v>
                </c:pt>
                <c:pt idx="43">
                  <c:v>2.84665807254405</c:v>
                </c:pt>
                <c:pt idx="44">
                  <c:v>2.6027800807976198</c:v>
                </c:pt>
                <c:pt idx="45">
                  <c:v>2.5761487319646399</c:v>
                </c:pt>
                <c:pt idx="46">
                  <c:v>2.5584120023111701</c:v>
                </c:pt>
                <c:pt idx="47">
                  <c:v>2.54203945470557</c:v>
                </c:pt>
                <c:pt idx="48">
                  <c:v>2.5266612197827798</c:v>
                </c:pt>
                <c:pt idx="49">
                  <c:v>2.5125263543541001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118-418E-926C-283B881DC10F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'19'!$BD$28:$DB$28</c:f>
              <c:numCache>
                <c:formatCode>0</c:formatCode>
                <c:ptCount val="51"/>
                <c:pt idx="0">
                  <c:v>7.5</c:v>
                </c:pt>
                <c:pt idx="1">
                  <c:v>7.4845497977773503</c:v>
                </c:pt>
                <c:pt idx="2">
                  <c:v>7.4683761180409096</c:v>
                </c:pt>
                <c:pt idx="3">
                  <c:v>7.4515667452281198</c:v>
                </c:pt>
                <c:pt idx="4">
                  <c:v>7.4342100776066404</c:v>
                </c:pt>
                <c:pt idx="5">
                  <c:v>7.4163977393207503</c:v>
                </c:pt>
                <c:pt idx="6">
                  <c:v>7.3982275825491204</c:v>
                </c:pt>
                <c:pt idx="7">
                  <c:v>7.3798071058980099</c:v>
                </c:pt>
                <c:pt idx="8">
                  <c:v>7.3612575084628302</c:v>
                </c:pt>
                <c:pt idx="9">
                  <c:v>7.3427186920092797</c:v>
                </c:pt>
                <c:pt idx="10">
                  <c:v>7.3243555420212703</c:v>
                </c:pt>
                <c:pt idx="11">
                  <c:v>7.3063660101863297</c:v>
                </c:pt>
                <c:pt idx="12">
                  <c:v>7.28899168493251</c:v>
                </c:pt>
                <c:pt idx="13">
                  <c:v>7.27253181595571</c:v>
                </c:pt>
                <c:pt idx="14">
                  <c:v>7.2573620476729097</c:v>
                </c:pt>
                <c:pt idx="15">
                  <c:v>7.2439589511101001</c:v>
                </c:pt>
                <c:pt idx="16">
                  <c:v>7.23292833148935</c:v>
                </c:pt>
                <c:pt idx="17">
                  <c:v>7.2250172913186201</c:v>
                </c:pt>
                <c:pt idx="18">
                  <c:v>7.2209976907532401</c:v>
                </c:pt>
                <c:pt idx="19">
                  <c:v>7.527317</c:v>
                </c:pt>
                <c:pt idx="20">
                  <c:v>7.8960749999999997</c:v>
                </c:pt>
                <c:pt idx="21">
                  <c:v>8.2544839999999997</c:v>
                </c:pt>
                <c:pt idx="22">
                  <c:v>8.5946619999999996</c:v>
                </c:pt>
                <c:pt idx="23">
                  <c:v>8.8997209999999995</c:v>
                </c:pt>
                <c:pt idx="24">
                  <c:v>9.1322519999999994</c:v>
                </c:pt>
                <c:pt idx="25">
                  <c:v>9.2249199999999991</c:v>
                </c:pt>
                <c:pt idx="26">
                  <c:v>9.1322519999999994</c:v>
                </c:pt>
                <c:pt idx="27">
                  <c:v>8.8997209999999995</c:v>
                </c:pt>
                <c:pt idx="28">
                  <c:v>8.5946619999999996</c:v>
                </c:pt>
                <c:pt idx="29">
                  <c:v>8.2544839999999997</c:v>
                </c:pt>
                <c:pt idx="30">
                  <c:v>7.8960749999999997</c:v>
                </c:pt>
                <c:pt idx="31">
                  <c:v>7.527317</c:v>
                </c:pt>
                <c:pt idx="32">
                  <c:v>7.1522150007641603</c:v>
                </c:pt>
                <c:pt idx="33">
                  <c:v>6.7729720029222298</c:v>
                </c:pt>
                <c:pt idx="34">
                  <c:v>6.39089000399421</c:v>
                </c:pt>
                <c:pt idx="35">
                  <c:v>6.0067820043000397</c:v>
                </c:pt>
                <c:pt idx="36">
                  <c:v>5.6211800052679797</c:v>
                </c:pt>
                <c:pt idx="37">
                  <c:v>5.2344460075368797</c:v>
                </c:pt>
                <c:pt idx="38">
                  <c:v>4.8468340087212001</c:v>
                </c:pt>
                <c:pt idx="39">
                  <c:v>4.4585280096740902</c:v>
                </c:pt>
                <c:pt idx="40">
                  <c:v>4.0696640116623897</c:v>
                </c:pt>
                <c:pt idx="41">
                  <c:v>3.6803450599713101</c:v>
                </c:pt>
                <c:pt idx="42">
                  <c:v>3.29065001652677</c:v>
                </c:pt>
                <c:pt idx="43">
                  <c:v>2.9006410134275802</c:v>
                </c:pt>
                <c:pt idx="44">
                  <c:v>2.5838708294415</c:v>
                </c:pt>
                <c:pt idx="45">
                  <c:v>2.5591844505873902</c:v>
                </c:pt>
                <c:pt idx="46">
                  <c:v>2.5462683533121302</c:v>
                </c:pt>
                <c:pt idx="47">
                  <c:v>2.5337553224986098</c:v>
                </c:pt>
                <c:pt idx="48">
                  <c:v>2.5215842024745601</c:v>
                </c:pt>
                <c:pt idx="49">
                  <c:v>2.5101779481820801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118-418E-926C-283B881DC10F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'19'!$BD$29:$DB$29</c:f>
              <c:numCache>
                <c:formatCode>0</c:formatCode>
                <c:ptCount val="51"/>
                <c:pt idx="0">
                  <c:v>7.5</c:v>
                </c:pt>
                <c:pt idx="1">
                  <c:v>7.4848263046559502</c:v>
                </c:pt>
                <c:pt idx="2">
                  <c:v>7.4689410809829804</c:v>
                </c:pt>
                <c:pt idx="3">
                  <c:v>7.4524354554694296</c:v>
                </c:pt>
                <c:pt idx="4">
                  <c:v>7.4354031167516004</c:v>
                </c:pt>
                <c:pt idx="5">
                  <c:v>7.4179425285533904</c:v>
                </c:pt>
                <c:pt idx="6">
                  <c:v>7.4001599179338999</c:v>
                </c:pt>
                <c:pt idx="7">
                  <c:v>7.3821729759935</c:v>
                </c:pt>
                <c:pt idx="8">
                  <c:v>7.3641154363204304</c:v>
                </c:pt>
                <c:pt idx="9">
                  <c:v>7.3461427855534698</c:v>
                </c:pt>
                <c:pt idx="10">
                  <c:v>7.32843951638276</c:v>
                </c:pt>
                <c:pt idx="11">
                  <c:v>7.3112284550479298</c:v>
                </c:pt>
                <c:pt idx="12">
                  <c:v>7.2947829028042497</c:v>
                </c:pt>
                <c:pt idx="13">
                  <c:v>7.2794425065406498</c:v>
                </c:pt>
                <c:pt idx="14">
                  <c:v>7.2656341232854702</c:v>
                </c:pt>
                <c:pt idx="15">
                  <c:v>7.2538993477584697</c:v>
                </c:pt>
                <c:pt idx="16">
                  <c:v>7.2449328596640497</c:v>
                </c:pt>
                <c:pt idx="17">
                  <c:v>7.2396505687751302</c:v>
                </c:pt>
                <c:pt idx="18">
                  <c:v>7.2394081805540997</c:v>
                </c:pt>
                <c:pt idx="19">
                  <c:v>7.6222329999999996</c:v>
                </c:pt>
                <c:pt idx="20">
                  <c:v>8.0084009999999992</c:v>
                </c:pt>
                <c:pt idx="21">
                  <c:v>8.3914960000000001</c:v>
                </c:pt>
                <c:pt idx="22">
                  <c:v>8.7686679999999999</c:v>
                </c:pt>
                <c:pt idx="23">
                  <c:v>9.1322519999999994</c:v>
                </c:pt>
                <c:pt idx="24">
                  <c:v>9.4548710000000007</c:v>
                </c:pt>
                <c:pt idx="25">
                  <c:v>9.6174700000000009</c:v>
                </c:pt>
                <c:pt idx="26">
                  <c:v>9.4548710000000007</c:v>
                </c:pt>
                <c:pt idx="27">
                  <c:v>9.1322519999999994</c:v>
                </c:pt>
                <c:pt idx="28">
                  <c:v>8.7686679999999999</c:v>
                </c:pt>
                <c:pt idx="29">
                  <c:v>8.3914960000000001</c:v>
                </c:pt>
                <c:pt idx="30">
                  <c:v>8.0084009999999992</c:v>
                </c:pt>
                <c:pt idx="31">
                  <c:v>7.6222329999999996</c:v>
                </c:pt>
                <c:pt idx="32">
                  <c:v>7.2342740011661002</c:v>
                </c:pt>
                <c:pt idx="33">
                  <c:v>6.8451820028161601</c:v>
                </c:pt>
                <c:pt idx="34">
                  <c:v>6.45533000318287</c:v>
                </c:pt>
                <c:pt idx="35">
                  <c:v>6.0649430043960901</c:v>
                </c:pt>
                <c:pt idx="36">
                  <c:v>5.6741660034987698</c:v>
                </c:pt>
                <c:pt idx="37">
                  <c:v>5.2830940066957801</c:v>
                </c:pt>
                <c:pt idx="38">
                  <c:v>4.8917970067505401</c:v>
                </c:pt>
                <c:pt idx="39">
                  <c:v>4.5003210072468196</c:v>
                </c:pt>
                <c:pt idx="40">
                  <c:v>4.1087030076887903</c:v>
                </c:pt>
                <c:pt idx="41">
                  <c:v>3.7169680090203898</c:v>
                </c:pt>
                <c:pt idx="42">
                  <c:v>3.3251380065500902</c:v>
                </c:pt>
                <c:pt idx="43">
                  <c:v>2.9332280070661998</c:v>
                </c:pt>
                <c:pt idx="44">
                  <c:v>2.5718577524537198</c:v>
                </c:pt>
                <c:pt idx="45">
                  <c:v>2.5485593294415398</c:v>
                </c:pt>
                <c:pt idx="46">
                  <c:v>2.53887735189875</c:v>
                </c:pt>
                <c:pt idx="47">
                  <c:v>2.5287589013937302</c:v>
                </c:pt>
                <c:pt idx="48">
                  <c:v>2.5185373097375101</c:v>
                </c:pt>
                <c:pt idx="49">
                  <c:v>2.5087741535541799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118-418E-926C-283B881DC10F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'19'!$BD$30:$DB$30</c:f>
              <c:numCache>
                <c:formatCode>0</c:formatCode>
                <c:ptCount val="51"/>
                <c:pt idx="0">
                  <c:v>7.5</c:v>
                </c:pt>
                <c:pt idx="1">
                  <c:v>7.4849186356876896</c:v>
                </c:pt>
                <c:pt idx="2">
                  <c:v>7.4691299241345499</c:v>
                </c:pt>
                <c:pt idx="3">
                  <c:v>7.4527261031948697</c:v>
                </c:pt>
                <c:pt idx="4">
                  <c:v>7.4358025878932104</c:v>
                </c:pt>
                <c:pt idx="5">
                  <c:v>7.4184601082484898</c:v>
                </c:pt>
                <c:pt idx="6">
                  <c:v>7.4008076948622996</c:v>
                </c:pt>
                <c:pt idx="7">
                  <c:v>7.3829664701308504</c:v>
                </c:pt>
                <c:pt idx="8">
                  <c:v>7.3650743869245998</c:v>
                </c:pt>
                <c:pt idx="9">
                  <c:v>7.3472921782867697</c:v>
                </c:pt>
                <c:pt idx="10">
                  <c:v>7.3298109109633502</c:v>
                </c:pt>
                <c:pt idx="11">
                  <c:v>7.3128617075589801</c:v>
                </c:pt>
                <c:pt idx="12">
                  <c:v>7.2967283234116396</c:v>
                </c:pt>
                <c:pt idx="13">
                  <c:v>7.2817634356397303</c:v>
                </c:pt>
                <c:pt idx="14">
                  <c:v>7.26840954061751</c:v>
                </c:pt>
                <c:pt idx="15">
                  <c:v>7.2572247524059401</c:v>
                </c:pt>
                <c:pt idx="16">
                  <c:v>7.2489107555046601</c:v>
                </c:pt>
                <c:pt idx="17">
                  <c:v>7.2443225002271303</c:v>
                </c:pt>
                <c:pt idx="18">
                  <c:v>7.2621710027867898</c:v>
                </c:pt>
                <c:pt idx="19">
                  <c:v>7.6547210000000003</c:v>
                </c:pt>
                <c:pt idx="20">
                  <c:v>8.0472710000000003</c:v>
                </c:pt>
                <c:pt idx="21">
                  <c:v>8.4398210000000002</c:v>
                </c:pt>
                <c:pt idx="22">
                  <c:v>8.8323710000000002</c:v>
                </c:pt>
                <c:pt idx="23">
                  <c:v>9.2249199999999991</c:v>
                </c:pt>
                <c:pt idx="24">
                  <c:v>9.6174700000000009</c:v>
                </c:pt>
                <c:pt idx="25">
                  <c:v>9.9899999999999896</c:v>
                </c:pt>
                <c:pt idx="26">
                  <c:v>9.6174700000000009</c:v>
                </c:pt>
                <c:pt idx="27">
                  <c:v>9.2249199999999991</c:v>
                </c:pt>
                <c:pt idx="28">
                  <c:v>8.8323710000000002</c:v>
                </c:pt>
                <c:pt idx="29">
                  <c:v>8.4398210000000002</c:v>
                </c:pt>
                <c:pt idx="30">
                  <c:v>8.0472710000000003</c:v>
                </c:pt>
                <c:pt idx="31">
                  <c:v>7.6547210000000003</c:v>
                </c:pt>
                <c:pt idx="32">
                  <c:v>7.26217100121616</c:v>
                </c:pt>
                <c:pt idx="33">
                  <c:v>6.8696220027394297</c:v>
                </c:pt>
                <c:pt idx="34">
                  <c:v>6.4770720027784003</c:v>
                </c:pt>
                <c:pt idx="35">
                  <c:v>6.0845220028534799</c:v>
                </c:pt>
                <c:pt idx="36">
                  <c:v>5.6919720044435502</c:v>
                </c:pt>
                <c:pt idx="37">
                  <c:v>5.2994220020594396</c:v>
                </c:pt>
                <c:pt idx="38">
                  <c:v>4.9068730060368999</c:v>
                </c:pt>
                <c:pt idx="39">
                  <c:v>4.51432300610134</c:v>
                </c:pt>
                <c:pt idx="40">
                  <c:v>4.1217730061756299</c:v>
                </c:pt>
                <c:pt idx="41">
                  <c:v>3.72922300618092</c:v>
                </c:pt>
                <c:pt idx="42">
                  <c:v>3.3366730019022399</c:v>
                </c:pt>
                <c:pt idx="43">
                  <c:v>2.9441240022069999</c:v>
                </c:pt>
                <c:pt idx="44">
                  <c:v>2.5665197198636398</c:v>
                </c:pt>
                <c:pt idx="45">
                  <c:v>2.54484115055048</c:v>
                </c:pt>
                <c:pt idx="46">
                  <c:v>2.5363714422362702</c:v>
                </c:pt>
                <c:pt idx="47">
                  <c:v>2.5270808456495901</c:v>
                </c:pt>
                <c:pt idx="48">
                  <c:v>2.5175185857382698</c:v>
                </c:pt>
                <c:pt idx="49">
                  <c:v>2.5083061609014798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118-418E-926C-283B881DC10F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'19'!$BD$31:$DB$31</c:f>
              <c:numCache>
                <c:formatCode>0</c:formatCode>
                <c:ptCount val="51"/>
                <c:pt idx="0">
                  <c:v>7.5</c:v>
                </c:pt>
                <c:pt idx="1">
                  <c:v>7.48482630465677</c:v>
                </c:pt>
                <c:pt idx="2">
                  <c:v>7.4689410809846599</c:v>
                </c:pt>
                <c:pt idx="3">
                  <c:v>7.4524354554719903</c:v>
                </c:pt>
                <c:pt idx="4">
                  <c:v>7.4354031167550598</c:v>
                </c:pt>
                <c:pt idx="5">
                  <c:v>7.4179425285577496</c:v>
                </c:pt>
                <c:pt idx="6">
                  <c:v>7.4001599179391597</c:v>
                </c:pt>
                <c:pt idx="7">
                  <c:v>7.3821729759996497</c:v>
                </c:pt>
                <c:pt idx="8">
                  <c:v>7.3641154363274604</c:v>
                </c:pt>
                <c:pt idx="9">
                  <c:v>7.3461427855613604</c:v>
                </c:pt>
                <c:pt idx="10">
                  <c:v>7.3284395163914704</c:v>
                </c:pt>
                <c:pt idx="11">
                  <c:v>7.3112284550574396</c:v>
                </c:pt>
                <c:pt idx="12">
                  <c:v>7.2947829028145401</c:v>
                </c:pt>
                <c:pt idx="13">
                  <c:v>7.2794425065516704</c:v>
                </c:pt>
                <c:pt idx="14">
                  <c:v>7.2656341232971897</c:v>
                </c:pt>
                <c:pt idx="15">
                  <c:v>7.2538993477708802</c:v>
                </c:pt>
                <c:pt idx="16">
                  <c:v>7.2449328596771796</c:v>
                </c:pt>
                <c:pt idx="17">
                  <c:v>7.2396505687891199</c:v>
                </c:pt>
                <c:pt idx="18">
                  <c:v>7.2394081805677697</c:v>
                </c:pt>
                <c:pt idx="19">
                  <c:v>7.6222329999999996</c:v>
                </c:pt>
                <c:pt idx="20">
                  <c:v>8.0084009999999992</c:v>
                </c:pt>
                <c:pt idx="21">
                  <c:v>8.3914960000000001</c:v>
                </c:pt>
                <c:pt idx="22">
                  <c:v>8.7686679999999999</c:v>
                </c:pt>
                <c:pt idx="23">
                  <c:v>9.1322519999999994</c:v>
                </c:pt>
                <c:pt idx="24">
                  <c:v>9.4548710000000007</c:v>
                </c:pt>
                <c:pt idx="25">
                  <c:v>9.6174700000000009</c:v>
                </c:pt>
                <c:pt idx="26">
                  <c:v>9.4548710000000007</c:v>
                </c:pt>
                <c:pt idx="27">
                  <c:v>9.1322519999999994</c:v>
                </c:pt>
                <c:pt idx="28">
                  <c:v>8.7686679999999999</c:v>
                </c:pt>
                <c:pt idx="29">
                  <c:v>8.3914960000000001</c:v>
                </c:pt>
                <c:pt idx="30">
                  <c:v>8.0084009999999992</c:v>
                </c:pt>
                <c:pt idx="31">
                  <c:v>7.6222329999999996</c:v>
                </c:pt>
                <c:pt idx="32">
                  <c:v>7.2342740011662796</c:v>
                </c:pt>
                <c:pt idx="33">
                  <c:v>6.8451820027398602</c:v>
                </c:pt>
                <c:pt idx="34">
                  <c:v>6.4553300027825404</c:v>
                </c:pt>
                <c:pt idx="35">
                  <c:v>6.0649430039150198</c:v>
                </c:pt>
                <c:pt idx="36">
                  <c:v>5.6741660025586702</c:v>
                </c:pt>
                <c:pt idx="37">
                  <c:v>5.2830940059825497</c:v>
                </c:pt>
                <c:pt idx="38">
                  <c:v>4.8917970060390301</c:v>
                </c:pt>
                <c:pt idx="39">
                  <c:v>4.5003210061036301</c:v>
                </c:pt>
                <c:pt idx="40">
                  <c:v>4.1087030061840899</c:v>
                </c:pt>
                <c:pt idx="41">
                  <c:v>3.7169680074695202</c:v>
                </c:pt>
                <c:pt idx="42">
                  <c:v>3.32513800275574</c:v>
                </c:pt>
                <c:pt idx="43">
                  <c:v>2.9332280039987202</c:v>
                </c:pt>
                <c:pt idx="44">
                  <c:v>2.5718577522330301</c:v>
                </c:pt>
                <c:pt idx="45">
                  <c:v>2.54855932932489</c:v>
                </c:pt>
                <c:pt idx="46">
                  <c:v>2.5388773518177201</c:v>
                </c:pt>
                <c:pt idx="47">
                  <c:v>2.52875890133926</c:v>
                </c:pt>
                <c:pt idx="48">
                  <c:v>2.5185373097045201</c:v>
                </c:pt>
                <c:pt idx="49">
                  <c:v>2.50877415353906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118-418E-926C-283B881DC10F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'19'!$BD$32:$DB$32</c:f>
              <c:numCache>
                <c:formatCode>0</c:formatCode>
                <c:ptCount val="51"/>
                <c:pt idx="0">
                  <c:v>7.5</c:v>
                </c:pt>
                <c:pt idx="1">
                  <c:v>7.4845497977789899</c:v>
                </c:pt>
                <c:pt idx="2">
                  <c:v>7.4683761180442598</c:v>
                </c:pt>
                <c:pt idx="3">
                  <c:v>7.4515667452332304</c:v>
                </c:pt>
                <c:pt idx="4">
                  <c:v>7.4342100776135398</c:v>
                </c:pt>
                <c:pt idx="5">
                  <c:v>7.41639773932945</c:v>
                </c:pt>
                <c:pt idx="6">
                  <c:v>7.3982275825596204</c:v>
                </c:pt>
                <c:pt idx="7">
                  <c:v>7.3798071059102801</c:v>
                </c:pt>
                <c:pt idx="8">
                  <c:v>7.3612575084768403</c:v>
                </c:pt>
                <c:pt idx="9">
                  <c:v>7.3427186920249801</c:v>
                </c:pt>
                <c:pt idx="10">
                  <c:v>7.3243555420386102</c:v>
                </c:pt>
                <c:pt idx="11">
                  <c:v>7.3063660102052399</c:v>
                </c:pt>
                <c:pt idx="12">
                  <c:v>7.2889916849529097</c:v>
                </c:pt>
                <c:pt idx="13">
                  <c:v>7.2725318159775298</c:v>
                </c:pt>
                <c:pt idx="14">
                  <c:v>7.2573620476960699</c:v>
                </c:pt>
                <c:pt idx="15">
                  <c:v>7.2439589511345597</c:v>
                </c:pt>
                <c:pt idx="16">
                  <c:v>7.2329283315150903</c:v>
                </c:pt>
                <c:pt idx="17">
                  <c:v>7.2250172913456501</c:v>
                </c:pt>
                <c:pt idx="18">
                  <c:v>7.2209976907813296</c:v>
                </c:pt>
                <c:pt idx="19">
                  <c:v>7.527317</c:v>
                </c:pt>
                <c:pt idx="20">
                  <c:v>7.8960749999999997</c:v>
                </c:pt>
                <c:pt idx="21">
                  <c:v>8.2544839999999997</c:v>
                </c:pt>
                <c:pt idx="22">
                  <c:v>8.5946619999999996</c:v>
                </c:pt>
                <c:pt idx="23">
                  <c:v>8.8997209999999995</c:v>
                </c:pt>
                <c:pt idx="24">
                  <c:v>9.1322519999999994</c:v>
                </c:pt>
                <c:pt idx="25">
                  <c:v>9.2249199999999991</c:v>
                </c:pt>
                <c:pt idx="26">
                  <c:v>9.1322519999999994</c:v>
                </c:pt>
                <c:pt idx="27">
                  <c:v>8.8997209999999995</c:v>
                </c:pt>
                <c:pt idx="28">
                  <c:v>8.5946619999999996</c:v>
                </c:pt>
                <c:pt idx="29">
                  <c:v>8.2544839999999997</c:v>
                </c:pt>
                <c:pt idx="30">
                  <c:v>7.8960749999999997</c:v>
                </c:pt>
                <c:pt idx="31">
                  <c:v>7.527317</c:v>
                </c:pt>
                <c:pt idx="32">
                  <c:v>7.1522150007653602</c:v>
                </c:pt>
                <c:pt idx="33">
                  <c:v>6.77297200274052</c:v>
                </c:pt>
                <c:pt idx="34">
                  <c:v>6.3908900030917604</c:v>
                </c:pt>
                <c:pt idx="35">
                  <c:v>6.0067820026475198</c:v>
                </c:pt>
                <c:pt idx="36">
                  <c:v>5.6211800024934604</c:v>
                </c:pt>
                <c:pt idx="37">
                  <c:v>5.2344460059834796</c:v>
                </c:pt>
                <c:pt idx="38">
                  <c:v>4.8468340060400203</c:v>
                </c:pt>
                <c:pt idx="39">
                  <c:v>4.45852800610872</c:v>
                </c:pt>
                <c:pt idx="40">
                  <c:v>4.0696640082105899</c:v>
                </c:pt>
                <c:pt idx="41">
                  <c:v>3.6803450001140501</c:v>
                </c:pt>
                <c:pt idx="42">
                  <c:v>3.2906500132656999</c:v>
                </c:pt>
                <c:pt idx="43">
                  <c:v>2.9006410074723901</c:v>
                </c:pt>
                <c:pt idx="44">
                  <c:v>2.5838708290912602</c:v>
                </c:pt>
                <c:pt idx="45">
                  <c:v>2.55918445036371</c:v>
                </c:pt>
                <c:pt idx="46">
                  <c:v>2.54626835315569</c:v>
                </c:pt>
                <c:pt idx="47">
                  <c:v>2.5337553223936098</c:v>
                </c:pt>
                <c:pt idx="48">
                  <c:v>2.52158420241103</c:v>
                </c:pt>
                <c:pt idx="49">
                  <c:v>2.5101779481529598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118-418E-926C-283B881DC10F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'19'!$BD$33:$DB$33</c:f>
              <c:numCache>
                <c:formatCode>0</c:formatCode>
                <c:ptCount val="51"/>
                <c:pt idx="0">
                  <c:v>7.5</c:v>
                </c:pt>
                <c:pt idx="1">
                  <c:v>7.4840904679877696</c:v>
                </c:pt>
                <c:pt idx="2">
                  <c:v>7.46744016474576</c:v>
                </c:pt>
                <c:pt idx="3">
                  <c:v>7.45013088540545</c:v>
                </c:pt>
                <c:pt idx="4">
                  <c:v>7.4322417115418604</c:v>
                </c:pt>
                <c:pt idx="5">
                  <c:v>7.4138528092497804</c:v>
                </c:pt>
                <c:pt idx="6">
                  <c:v>7.3950483537702496</c:v>
                </c:pt>
                <c:pt idx="7">
                  <c:v>7.3759193749289897</c:v>
                </c:pt>
                <c:pt idx="8">
                  <c:v>7.3565669378101397</c:v>
                </c:pt>
                <c:pt idx="9">
                  <c:v>7.3371059480841296</c:v>
                </c:pt>
                <c:pt idx="10">
                  <c:v>7.3176698788937804</c:v>
                </c:pt>
                <c:pt idx="11">
                  <c:v>7.2984167789568204</c:v>
                </c:pt>
                <c:pt idx="12">
                  <c:v>7.2795372254155799</c:v>
                </c:pt>
                <c:pt idx="13">
                  <c:v>7.2612652455136502</c:v>
                </c:pt>
                <c:pt idx="14">
                  <c:v>7.2438942327971896</c:v>
                </c:pt>
                <c:pt idx="15">
                  <c:v>7.2278019719896296</c:v>
                </c:pt>
                <c:pt idx="16">
                  <c:v>7.2134940542315498</c:v>
                </c:pt>
                <c:pt idx="17">
                  <c:v>7.2016910286313696</c:v>
                </c:pt>
                <c:pt idx="18">
                  <c:v>7.1935810549217303</c:v>
                </c:pt>
                <c:pt idx="19">
                  <c:v>7.3767160025359999</c:v>
                </c:pt>
                <c:pt idx="20">
                  <c:v>7.7210809999999999</c:v>
                </c:pt>
                <c:pt idx="21">
                  <c:v>8.0472710000000003</c:v>
                </c:pt>
                <c:pt idx="22">
                  <c:v>8.3445719999999994</c:v>
                </c:pt>
                <c:pt idx="23">
                  <c:v>8.5946619999999996</c:v>
                </c:pt>
                <c:pt idx="24">
                  <c:v>8.7686679999999999</c:v>
                </c:pt>
                <c:pt idx="25">
                  <c:v>8.8323710000000002</c:v>
                </c:pt>
                <c:pt idx="26">
                  <c:v>8.7686679999999999</c:v>
                </c:pt>
                <c:pt idx="27">
                  <c:v>8.5946619999999996</c:v>
                </c:pt>
                <c:pt idx="28">
                  <c:v>8.3445719999999994</c:v>
                </c:pt>
                <c:pt idx="29">
                  <c:v>8.0472710000000003</c:v>
                </c:pt>
                <c:pt idx="30">
                  <c:v>7.7210809999999999</c:v>
                </c:pt>
                <c:pt idx="31">
                  <c:v>7.3767160012961996</c:v>
                </c:pt>
                <c:pt idx="32">
                  <c:v>7.0204500027237398</c:v>
                </c:pt>
                <c:pt idx="33">
                  <c:v>6.6560730027503796</c:v>
                </c:pt>
                <c:pt idx="34">
                  <c:v>6.2859650035082604</c:v>
                </c:pt>
                <c:pt idx="35">
                  <c:v>5.91168000310621</c:v>
                </c:pt>
                <c:pt idx="36">
                  <c:v>5.5342640015213096</c:v>
                </c:pt>
                <c:pt idx="37">
                  <c:v>5.1544470059831298</c:v>
                </c:pt>
                <c:pt idx="38">
                  <c:v>4.7727520060405899</c:v>
                </c:pt>
                <c:pt idx="39">
                  <c:v>4.3895620068185197</c:v>
                </c:pt>
                <c:pt idx="40">
                  <c:v>4.0051630057359597</c:v>
                </c:pt>
                <c:pt idx="41">
                  <c:v>3.6197720049270599</c:v>
                </c:pt>
                <c:pt idx="42">
                  <c:v>3.23356000396815</c:v>
                </c:pt>
                <c:pt idx="43">
                  <c:v>2.8466580104410402</c:v>
                </c:pt>
                <c:pt idx="44">
                  <c:v>2.6027800803428001</c:v>
                </c:pt>
                <c:pt idx="45">
                  <c:v>2.57614873164971</c:v>
                </c:pt>
                <c:pt idx="46">
                  <c:v>2.5584120020905798</c:v>
                </c:pt>
                <c:pt idx="47">
                  <c:v>2.5420394545581302</c:v>
                </c:pt>
                <c:pt idx="48">
                  <c:v>2.5266612196937301</c:v>
                </c:pt>
                <c:pt idx="49">
                  <c:v>2.5125263543132399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118-418E-926C-283B881DC10F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'19'!$BD$34:$DB$34</c:f>
              <c:numCache>
                <c:formatCode>0</c:formatCode>
                <c:ptCount val="51"/>
                <c:pt idx="0">
                  <c:v>7.5</c:v>
                </c:pt>
                <c:pt idx="1">
                  <c:v>7.4834484787244699</c:v>
                </c:pt>
                <c:pt idx="2">
                  <c:v>7.4661405011599804</c:v>
                </c:pt>
                <c:pt idx="3">
                  <c:v>7.4481457387689201</c:v>
                </c:pt>
                <c:pt idx="4">
                  <c:v>7.4295286710216102</c:v>
                </c:pt>
                <c:pt idx="5">
                  <c:v>7.4103534632721804</c:v>
                </c:pt>
                <c:pt idx="6">
                  <c:v>7.3906859407896501</c:v>
                </c:pt>
                <c:pt idx="7">
                  <c:v>7.3705953448591099</c:v>
                </c:pt>
                <c:pt idx="8">
                  <c:v>7.3501562957273299</c:v>
                </c:pt>
                <c:pt idx="9">
                  <c:v>7.3294510615182302</c:v>
                </c:pt>
                <c:pt idx="10">
                  <c:v>7.3085722704813501</c:v>
                </c:pt>
                <c:pt idx="11">
                  <c:v>7.2876262741932898</c:v>
                </c:pt>
                <c:pt idx="12">
                  <c:v>7.2667376024360797</c:v>
                </c:pt>
                <c:pt idx="13">
                  <c:v>7.2460556331665096</c:v>
                </c:pt>
                <c:pt idx="14">
                  <c:v>7.2257662045451001</c:v>
                </c:pt>
                <c:pt idx="15">
                  <c:v>7.2061167103354604</c:v>
                </c:pt>
                <c:pt idx="16">
                  <c:v>7.18748365867636</c:v>
                </c:pt>
                <c:pt idx="17">
                  <c:v>7.1706002643110303</c:v>
                </c:pt>
                <c:pt idx="18">
                  <c:v>7.1575216092662197</c:v>
                </c:pt>
                <c:pt idx="19">
                  <c:v>7.1793030054765996</c:v>
                </c:pt>
                <c:pt idx="20">
                  <c:v>7.4964750011859103</c:v>
                </c:pt>
                <c:pt idx="21">
                  <c:v>7.7894230000000002</c:v>
                </c:pt>
                <c:pt idx="22">
                  <c:v>8.0472710000000003</c:v>
                </c:pt>
                <c:pt idx="23">
                  <c:v>8.2544839999999997</c:v>
                </c:pt>
                <c:pt idx="24">
                  <c:v>8.3914960000000001</c:v>
                </c:pt>
                <c:pt idx="25">
                  <c:v>8.4398210000000002</c:v>
                </c:pt>
                <c:pt idx="26">
                  <c:v>8.3914960000000001</c:v>
                </c:pt>
                <c:pt idx="27">
                  <c:v>8.2544839999999997</c:v>
                </c:pt>
                <c:pt idx="28">
                  <c:v>8.0472710000000003</c:v>
                </c:pt>
                <c:pt idx="29">
                  <c:v>7.7894230000000002</c:v>
                </c:pt>
                <c:pt idx="30">
                  <c:v>7.49647500013719</c:v>
                </c:pt>
                <c:pt idx="31">
                  <c:v>7.1793030004837197</c:v>
                </c:pt>
                <c:pt idx="32">
                  <c:v>6.8451820027259203</c:v>
                </c:pt>
                <c:pt idx="33">
                  <c:v>6.4989480030104101</c:v>
                </c:pt>
                <c:pt idx="34">
                  <c:v>6.1438530027164697</c:v>
                </c:pt>
                <c:pt idx="35">
                  <c:v>5.7821290027946803</c:v>
                </c:pt>
                <c:pt idx="36">
                  <c:v>5.4153420059272497</c:v>
                </c:pt>
                <c:pt idx="37">
                  <c:v>5.0446140059780102</c:v>
                </c:pt>
                <c:pt idx="38">
                  <c:v>4.67076500603907</c:v>
                </c:pt>
                <c:pt idx="39">
                  <c:v>4.2944090078498602</c:v>
                </c:pt>
                <c:pt idx="40">
                  <c:v>3.9160080066814298</c:v>
                </c:pt>
                <c:pt idx="41">
                  <c:v>3.5359230027391799</c:v>
                </c:pt>
                <c:pt idx="42">
                  <c:v>3.15443201281537</c:v>
                </c:pt>
                <c:pt idx="43">
                  <c:v>2.7717590145741702</c:v>
                </c:pt>
                <c:pt idx="44">
                  <c:v>2.62997999135907</c:v>
                </c:pt>
                <c:pt idx="45">
                  <c:v>2.5992345396811398</c:v>
                </c:pt>
                <c:pt idx="46">
                  <c:v>2.5752034213687498</c:v>
                </c:pt>
                <c:pt idx="47">
                  <c:v>2.55357647373972</c:v>
                </c:pt>
                <c:pt idx="48">
                  <c:v>2.5337702840158101</c:v>
                </c:pt>
                <c:pt idx="49">
                  <c:v>2.5158319386824002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118-418E-926C-283B881DC10F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'19'!$BD$35:$DB$35</c:f>
              <c:numCache>
                <c:formatCode>0</c:formatCode>
                <c:ptCount val="51"/>
                <c:pt idx="0">
                  <c:v>7.5</c:v>
                </c:pt>
                <c:pt idx="1">
                  <c:v>7.4826162348998704</c:v>
                </c:pt>
                <c:pt idx="2">
                  <c:v>7.4644838115232899</c:v>
                </c:pt>
                <c:pt idx="3">
                  <c:v>7.4456347597660697</c:v>
                </c:pt>
                <c:pt idx="4">
                  <c:v>7.4261126113716998</c:v>
                </c:pt>
                <c:pt idx="5">
                  <c:v>7.4059620550946601</c:v>
                </c:pt>
                <c:pt idx="6">
                  <c:v>7.3852271052878899</c:v>
                </c:pt>
                <c:pt idx="7">
                  <c:v>7.3639512821586202</c:v>
                </c:pt>
                <c:pt idx="8">
                  <c:v>7.3421782155135604</c:v>
                </c:pt>
                <c:pt idx="9">
                  <c:v>7.3199522485963904</c:v>
                </c:pt>
                <c:pt idx="10">
                  <c:v>7.2973189806333796</c:v>
                </c:pt>
                <c:pt idx="11">
                  <c:v>7.2743256896416799</c:v>
                </c:pt>
                <c:pt idx="12">
                  <c:v>7.2510218891041101</c:v>
                </c:pt>
                <c:pt idx="13">
                  <c:v>7.2274605821076001</c:v>
                </c:pt>
                <c:pt idx="14">
                  <c:v>7.2037021490848003</c:v>
                </c:pt>
                <c:pt idx="15">
                  <c:v>7.1798261840287001</c:v>
                </c:pt>
                <c:pt idx="16">
                  <c:v>7.1559657642256003</c:v>
                </c:pt>
                <c:pt idx="17">
                  <c:v>7.1324039108908801</c:v>
                </c:pt>
                <c:pt idx="18">
                  <c:v>7.1098549270934104</c:v>
                </c:pt>
                <c:pt idx="19">
                  <c:v>7.0906736356557403</c:v>
                </c:pt>
                <c:pt idx="20">
                  <c:v>7.2342740037441402</c:v>
                </c:pt>
                <c:pt idx="21">
                  <c:v>7.4964750002626701</c:v>
                </c:pt>
                <c:pt idx="22">
                  <c:v>7.7210809999999999</c:v>
                </c:pt>
                <c:pt idx="23">
                  <c:v>7.8960749999999997</c:v>
                </c:pt>
                <c:pt idx="24">
                  <c:v>8.0084009999999992</c:v>
                </c:pt>
                <c:pt idx="25">
                  <c:v>8.0472710000000003</c:v>
                </c:pt>
                <c:pt idx="26">
                  <c:v>8.0084009999999992</c:v>
                </c:pt>
                <c:pt idx="27">
                  <c:v>7.8960749999999997</c:v>
                </c:pt>
                <c:pt idx="28">
                  <c:v>7.7210809999999999</c:v>
                </c:pt>
                <c:pt idx="29">
                  <c:v>7.4964750003739402</c:v>
                </c:pt>
                <c:pt idx="30">
                  <c:v>7.2342740006150104</c:v>
                </c:pt>
                <c:pt idx="31">
                  <c:v>6.9441080027105597</c:v>
                </c:pt>
                <c:pt idx="32">
                  <c:v>6.63317900294944</c:v>
                </c:pt>
                <c:pt idx="33">
                  <c:v>6.3067130029931704</c:v>
                </c:pt>
                <c:pt idx="34">
                  <c:v>5.96847200270616</c:v>
                </c:pt>
                <c:pt idx="35">
                  <c:v>5.6211800001954702</c:v>
                </c:pt>
                <c:pt idx="36">
                  <c:v>5.2668230059289103</c:v>
                </c:pt>
                <c:pt idx="37">
                  <c:v>4.9068730059786496</c:v>
                </c:pt>
                <c:pt idx="38">
                  <c:v>4.5424340067224902</c:v>
                </c:pt>
                <c:pt idx="39">
                  <c:v>4.1743480057579596</c:v>
                </c:pt>
                <c:pt idx="40">
                  <c:v>3.80326300507366</c:v>
                </c:pt>
                <c:pt idx="41">
                  <c:v>3.4296860132098801</c:v>
                </c:pt>
                <c:pt idx="42">
                  <c:v>3.05402001368499</c:v>
                </c:pt>
                <c:pt idx="43">
                  <c:v>2.75186952183364</c:v>
                </c:pt>
                <c:pt idx="44">
                  <c:v>2.6680392552638899</c:v>
                </c:pt>
                <c:pt idx="45">
                  <c:v>2.6283566991972198</c:v>
                </c:pt>
                <c:pt idx="46">
                  <c:v>2.5964376169682999</c:v>
                </c:pt>
                <c:pt idx="47">
                  <c:v>2.5682610501966301</c:v>
                </c:pt>
                <c:pt idx="48">
                  <c:v>2.5428819459313998</c:v>
                </c:pt>
                <c:pt idx="49">
                  <c:v>2.5201002472048502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118-418E-926C-283B881DC10F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'19'!$BD$36:$DB$36</c:f>
              <c:numCache>
                <c:formatCode>0</c:formatCode>
                <c:ptCount val="51"/>
                <c:pt idx="0">
                  <c:v>7.5</c:v>
                </c:pt>
                <c:pt idx="1">
                  <c:v>7.4815567560684499</c:v>
                </c:pt>
                <c:pt idx="2">
                  <c:v>7.4624749234359697</c:v>
                </c:pt>
                <c:pt idx="3">
                  <c:v>7.4426267942870101</c:v>
                </c:pt>
                <c:pt idx="4">
                  <c:v>7.4220448483019403</c:v>
                </c:pt>
                <c:pt idx="5">
                  <c:v>7.40075493610754</c:v>
                </c:pt>
                <c:pt idx="6">
                  <c:v>7.3787775686162602</c:v>
                </c:pt>
                <c:pt idx="7">
                  <c:v>7.3561281917501704</c:v>
                </c:pt>
                <c:pt idx="8">
                  <c:v>7.3328168634189801</c:v>
                </c:pt>
                <c:pt idx="9">
                  <c:v>7.3088473532896598</c:v>
                </c:pt>
                <c:pt idx="10">
                  <c:v>7.2842156319777303</c:v>
                </c:pt>
                <c:pt idx="11">
                  <c:v>7.2589075706825499</c:v>
                </c:pt>
                <c:pt idx="12">
                  <c:v>7.2328958311887996</c:v>
                </c:pt>
                <c:pt idx="13">
                  <c:v>7.2061360843319999</c:v>
                </c:pt>
                <c:pt idx="14">
                  <c:v>7.1785637264068898</c:v>
                </c:pt>
                <c:pt idx="15">
                  <c:v>7.1500947486371604</c:v>
                </c:pt>
                <c:pt idx="16">
                  <c:v>7.1206425030595701</c:v>
                </c:pt>
                <c:pt idx="17">
                  <c:v>7.0901900830862798</c:v>
                </c:pt>
                <c:pt idx="18">
                  <c:v>7.0590756039435103</c:v>
                </c:pt>
                <c:pt idx="19">
                  <c:v>7.0292674919682101</c:v>
                </c:pt>
                <c:pt idx="20">
                  <c:v>7.0119806803869897</c:v>
                </c:pt>
                <c:pt idx="21">
                  <c:v>7.1793030044339199</c:v>
                </c:pt>
                <c:pt idx="22">
                  <c:v>7.3767160026625902</c:v>
                </c:pt>
                <c:pt idx="23">
                  <c:v>7.527317</c:v>
                </c:pt>
                <c:pt idx="24">
                  <c:v>7.6222329999999996</c:v>
                </c:pt>
                <c:pt idx="25">
                  <c:v>7.6547210000000003</c:v>
                </c:pt>
                <c:pt idx="26">
                  <c:v>7.6222329999999996</c:v>
                </c:pt>
                <c:pt idx="27">
                  <c:v>7.527317</c:v>
                </c:pt>
                <c:pt idx="28">
                  <c:v>7.37671600122881</c:v>
                </c:pt>
                <c:pt idx="29">
                  <c:v>7.1793030027354101</c:v>
                </c:pt>
                <c:pt idx="30">
                  <c:v>6.9441080027176998</c:v>
                </c:pt>
                <c:pt idx="31">
                  <c:v>6.6791240029423902</c:v>
                </c:pt>
                <c:pt idx="32">
                  <c:v>6.3908900007743998</c:v>
                </c:pt>
                <c:pt idx="33">
                  <c:v>6.0845220022405604</c:v>
                </c:pt>
                <c:pt idx="34">
                  <c:v>5.7639450000916099</c:v>
                </c:pt>
                <c:pt idx="35">
                  <c:v>5.4321420058710297</c:v>
                </c:pt>
                <c:pt idx="36">
                  <c:v>5.0913850059184496</c:v>
                </c:pt>
                <c:pt idx="37">
                  <c:v>4.7434120065715897</c:v>
                </c:pt>
                <c:pt idx="38">
                  <c:v>4.3895620066220298</c:v>
                </c:pt>
                <c:pt idx="39">
                  <c:v>4.0308790056234898</c:v>
                </c:pt>
                <c:pt idx="40">
                  <c:v>3.6681840003344401</c:v>
                </c:pt>
                <c:pt idx="41">
                  <c:v>3.3021260004986002</c:v>
                </c:pt>
                <c:pt idx="42">
                  <c:v>2.9382077826353301</c:v>
                </c:pt>
                <c:pt idx="43">
                  <c:v>2.7809914640373399</c:v>
                </c:pt>
                <c:pt idx="44">
                  <c:v>2.71123639261956</c:v>
                </c:pt>
                <c:pt idx="45">
                  <c:v>2.6622693186405599</c:v>
                </c:pt>
                <c:pt idx="46">
                  <c:v>2.6215701829620999</c:v>
                </c:pt>
                <c:pt idx="47">
                  <c:v>2.5858460171557001</c:v>
                </c:pt>
                <c:pt idx="48">
                  <c:v>2.55390879100112</c:v>
                </c:pt>
                <c:pt idx="49">
                  <c:v>2.5253265448497002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118-418E-926C-283B881DC10F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'19'!$BD$37:$DB$37</c:f>
              <c:numCache>
                <c:formatCode>0</c:formatCode>
                <c:ptCount val="51"/>
                <c:pt idx="0">
                  <c:v>7.5</c:v>
                </c:pt>
                <c:pt idx="1">
                  <c:v>7.48030234900477</c:v>
                </c:pt>
                <c:pt idx="2">
                  <c:v>7.4601373260288302</c:v>
                </c:pt>
                <c:pt idx="3">
                  <c:v>7.4391592157459003</c:v>
                </c:pt>
                <c:pt idx="4">
                  <c:v>7.4173850804847596</c:v>
                </c:pt>
                <c:pt idx="5">
                  <c:v>7.3948192939439501</c:v>
                </c:pt>
                <c:pt idx="6">
                  <c:v>7.3714571514411498</c:v>
                </c:pt>
                <c:pt idx="7">
                  <c:v>7.3472848281757299</c:v>
                </c:pt>
                <c:pt idx="8">
                  <c:v>7.3222780569716104</c:v>
                </c:pt>
                <c:pt idx="9">
                  <c:v>7.2963999079189596</c:v>
                </c:pt>
                <c:pt idx="10">
                  <c:v>7.2695975517298397</c:v>
                </c:pt>
                <c:pt idx="11">
                  <c:v>7.2417977644145104</c:v>
                </c:pt>
                <c:pt idx="12">
                  <c:v>7.2129009811821199</c:v>
                </c:pt>
                <c:pt idx="13">
                  <c:v>7.1827737595645802</c:v>
                </c:pt>
                <c:pt idx="14">
                  <c:v>7.1512402165293203</c:v>
                </c:pt>
                <c:pt idx="15">
                  <c:v>7.1180747301475602</c:v>
                </c:pt>
                <c:pt idx="16">
                  <c:v>7.0830035500003197</c:v>
                </c:pt>
                <c:pt idx="17">
                  <c:v>7.0457387116394896</c:v>
                </c:pt>
                <c:pt idx="18">
                  <c:v>7.0061181591689703</c:v>
                </c:pt>
                <c:pt idx="19">
                  <c:v>6.9646028039409602</c:v>
                </c:pt>
                <c:pt idx="20">
                  <c:v>6.9241905889300099</c:v>
                </c:pt>
                <c:pt idx="21">
                  <c:v>6.9021368493077597</c:v>
                </c:pt>
                <c:pt idx="22">
                  <c:v>7.0204500045402201</c:v>
                </c:pt>
                <c:pt idx="23">
                  <c:v>7.1522150025375497</c:v>
                </c:pt>
                <c:pt idx="24">
                  <c:v>7.2342740027141303</c:v>
                </c:pt>
                <c:pt idx="25">
                  <c:v>7.2621710026939699</c:v>
                </c:pt>
                <c:pt idx="26">
                  <c:v>7.2342740026861501</c:v>
                </c:pt>
                <c:pt idx="27">
                  <c:v>7.1522150026877496</c:v>
                </c:pt>
                <c:pt idx="28">
                  <c:v>7.0204500027741101</c:v>
                </c:pt>
                <c:pt idx="29">
                  <c:v>6.84518200156747</c:v>
                </c:pt>
                <c:pt idx="30">
                  <c:v>6.6331790026664397</c:v>
                </c:pt>
                <c:pt idx="31">
                  <c:v>6.3908900026492503</c:v>
                </c:pt>
                <c:pt idx="32">
                  <c:v>6.1239750014485201</c:v>
                </c:pt>
                <c:pt idx="33">
                  <c:v>5.8371580057915198</c:v>
                </c:pt>
                <c:pt idx="34">
                  <c:v>5.53426400581436</c:v>
                </c:pt>
                <c:pt idx="35">
                  <c:v>5.21833900622019</c:v>
                </c:pt>
                <c:pt idx="36">
                  <c:v>4.89179700729236</c:v>
                </c:pt>
                <c:pt idx="37">
                  <c:v>4.5565440060820004</c:v>
                </c:pt>
                <c:pt idx="38">
                  <c:v>4.2140920053051598</c:v>
                </c:pt>
                <c:pt idx="39">
                  <c:v>3.8656440006546799</c:v>
                </c:pt>
                <c:pt idx="40">
                  <c:v>3.5121650131419799</c:v>
                </c:pt>
                <c:pt idx="41">
                  <c:v>3.1544320165950999</c:v>
                </c:pt>
                <c:pt idx="42">
                  <c:v>2.9434626807116202</c:v>
                </c:pt>
                <c:pt idx="43">
                  <c:v>2.8330326131472199</c:v>
                </c:pt>
                <c:pt idx="44">
                  <c:v>2.7585954393710002</c:v>
                </c:pt>
                <c:pt idx="45">
                  <c:v>2.69982502926181</c:v>
                </c:pt>
                <c:pt idx="46">
                  <c:v>2.6498931074416099</c:v>
                </c:pt>
                <c:pt idx="47">
                  <c:v>2.60596796137636</c:v>
                </c:pt>
                <c:pt idx="48">
                  <c:v>2.56670839485952</c:v>
                </c:pt>
                <c:pt idx="49">
                  <c:v>2.5314819194979998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118-418E-926C-283B881DC10F}"/>
            </c:ext>
          </c:extLst>
        </c:ser>
        <c:ser>
          <c:idx val="33"/>
          <c:order val="33"/>
          <c:tx>
            <c:v>34</c:v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'19'!$BD$38:$DB$38</c:f>
              <c:numCache>
                <c:formatCode>0</c:formatCode>
                <c:ptCount val="51"/>
                <c:pt idx="0">
                  <c:v>7.5</c:v>
                </c:pt>
                <c:pt idx="1">
                  <c:v>7.4788753592456603</c:v>
                </c:pt>
                <c:pt idx="2">
                  <c:v>7.4574900904002703</c:v>
                </c:pt>
                <c:pt idx="3">
                  <c:v>7.4352703195762597</c:v>
                </c:pt>
                <c:pt idx="4">
                  <c:v>7.4121973658819096</c:v>
                </c:pt>
                <c:pt idx="5">
                  <c:v>7.38824914127715</c:v>
                </c:pt>
                <c:pt idx="6">
                  <c:v>7.3633945028942698</c:v>
                </c:pt>
                <c:pt idx="7">
                  <c:v>7.3375903797226503</c:v>
                </c:pt>
                <c:pt idx="8">
                  <c:v>7.3107791129418498</c:v>
                </c:pt>
                <c:pt idx="9">
                  <c:v>7.28288511249899</c:v>
                </c:pt>
                <c:pt idx="10">
                  <c:v>7.2538103603242901</c:v>
                </c:pt>
                <c:pt idx="11">
                  <c:v>7.2234284816966001</c:v>
                </c:pt>
                <c:pt idx="12">
                  <c:v>7.1915770103908399</c:v>
                </c:pt>
                <c:pt idx="13">
                  <c:v>7.1580477304226404</c:v>
                </c:pt>
                <c:pt idx="14">
                  <c:v>7.1225751591763702</c:v>
                </c:pt>
                <c:pt idx="15">
                  <c:v>7.0848245229790496</c:v>
                </c:pt>
                <c:pt idx="16">
                  <c:v>7.0443831022329304</c:v>
                </c:pt>
                <c:pt idx="17">
                  <c:v>7.00076591106395</c:v>
                </c:pt>
                <c:pt idx="18">
                  <c:v>6.9534634193868099</c:v>
                </c:pt>
                <c:pt idx="19">
                  <c:v>6.9021072325550703</c:v>
                </c:pt>
                <c:pt idx="20">
                  <c:v>6.8469987572701401</c:v>
                </c:pt>
                <c:pt idx="21">
                  <c:v>6.7911411669036497</c:v>
                </c:pt>
                <c:pt idx="22">
                  <c:v>6.7513127218378601</c:v>
                </c:pt>
                <c:pt idx="23">
                  <c:v>6.7729720065703898</c:v>
                </c:pt>
                <c:pt idx="24">
                  <c:v>6.84518200428945</c:v>
                </c:pt>
                <c:pt idx="25">
                  <c:v>6.86962200353135</c:v>
                </c:pt>
                <c:pt idx="26">
                  <c:v>6.8451820020309704</c:v>
                </c:pt>
                <c:pt idx="27">
                  <c:v>6.7729720019306399</c:v>
                </c:pt>
                <c:pt idx="28">
                  <c:v>6.6560730020146197</c:v>
                </c:pt>
                <c:pt idx="29">
                  <c:v>6.4989480018213097</c:v>
                </c:pt>
                <c:pt idx="30">
                  <c:v>6.3067130005244199</c:v>
                </c:pt>
                <c:pt idx="31">
                  <c:v>6.0845220057143896</c:v>
                </c:pt>
                <c:pt idx="32">
                  <c:v>5.8371580059130501</c:v>
                </c:pt>
                <c:pt idx="33">
                  <c:v>5.5688260058507799</c:v>
                </c:pt>
                <c:pt idx="34">
                  <c:v>5.2830940067541201</c:v>
                </c:pt>
                <c:pt idx="35">
                  <c:v>4.98293000601935</c:v>
                </c:pt>
                <c:pt idx="36">
                  <c:v>4.6707650060594696</c:v>
                </c:pt>
                <c:pt idx="37">
                  <c:v>4.3485860050448704</c:v>
                </c:pt>
                <c:pt idx="38">
                  <c:v>4.0180070129508696</c:v>
                </c:pt>
                <c:pt idx="39">
                  <c:v>3.6803450011049899</c:v>
                </c:pt>
                <c:pt idx="40">
                  <c:v>3.3366730127408899</c:v>
                </c:pt>
                <c:pt idx="41">
                  <c:v>3.12809608190544</c:v>
                </c:pt>
                <c:pt idx="42">
                  <c:v>2.9926102432398798</c:v>
                </c:pt>
                <c:pt idx="43">
                  <c:v>2.88973344958392</c:v>
                </c:pt>
                <c:pt idx="44">
                  <c:v>2.80801186306658</c:v>
                </c:pt>
                <c:pt idx="45">
                  <c:v>2.7397333447209302</c:v>
                </c:pt>
                <c:pt idx="46">
                  <c:v>2.6805992610941298</c:v>
                </c:pt>
                <c:pt idx="47">
                  <c:v>2.6281960175950001</c:v>
                </c:pt>
                <c:pt idx="48">
                  <c:v>2.5811242102671099</c:v>
                </c:pt>
                <c:pt idx="49">
                  <c:v>2.5385591824763498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118-418E-926C-283B881DC10F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'19'!$BD$39:$DB$39</c:f>
              <c:numCache>
                <c:formatCode>0</c:formatCode>
                <c:ptCount val="51"/>
                <c:pt idx="0">
                  <c:v>7.5</c:v>
                </c:pt>
                <c:pt idx="1">
                  <c:v>7.4773173661931596</c:v>
                </c:pt>
                <c:pt idx="2">
                  <c:v>7.4545256107154803</c:v>
                </c:pt>
                <c:pt idx="3">
                  <c:v>7.43099393120968</c:v>
                </c:pt>
                <c:pt idx="4">
                  <c:v>7.4065471509076799</c:v>
                </c:pt>
                <c:pt idx="5">
                  <c:v>7.3811417571073097</c:v>
                </c:pt>
                <c:pt idx="6">
                  <c:v>7.3547221280394499</c:v>
                </c:pt>
                <c:pt idx="7">
                  <c:v>7.3272175963869097</c:v>
                </c:pt>
                <c:pt idx="8">
                  <c:v>7.29853949002284</c:v>
                </c:pt>
                <c:pt idx="9">
                  <c:v>7.2685772293798596</c:v>
                </c:pt>
                <c:pt idx="10">
                  <c:v>7.2371931714281104</c:v>
                </c:pt>
                <c:pt idx="11">
                  <c:v>7.20421598273205</c:v>
                </c:pt>
                <c:pt idx="12">
                  <c:v>7.1694322560648898</c:v>
                </c:pt>
                <c:pt idx="13">
                  <c:v>7.1325761926119604</c:v>
                </c:pt>
                <c:pt idx="14">
                  <c:v>7.0933174417679297</c:v>
                </c:pt>
                <c:pt idx="15">
                  <c:v>7.0512477157135001</c:v>
                </c:pt>
                <c:pt idx="16">
                  <c:v>7.0058682324596804</c:v>
                </c:pt>
                <c:pt idx="17">
                  <c:v>6.95658263406877</c:v>
                </c:pt>
                <c:pt idx="18">
                  <c:v>6.902705268869</c:v>
                </c:pt>
                <c:pt idx="19">
                  <c:v>6.8435057144876197</c:v>
                </c:pt>
                <c:pt idx="20">
                  <c:v>6.7783396432358103</c:v>
                </c:pt>
                <c:pt idx="21">
                  <c:v>6.7070101228570698</c:v>
                </c:pt>
                <c:pt idx="22">
                  <c:v>6.6308364666036397</c:v>
                </c:pt>
                <c:pt idx="23">
                  <c:v>6.5556698025477598</c:v>
                </c:pt>
                <c:pt idx="24">
                  <c:v>6.5033134695447297</c:v>
                </c:pt>
                <c:pt idx="25">
                  <c:v>6.4810409607928596</c:v>
                </c:pt>
                <c:pt idx="26">
                  <c:v>6.4555983850128804</c:v>
                </c:pt>
                <c:pt idx="27">
                  <c:v>6.3909351646888304</c:v>
                </c:pt>
                <c:pt idx="28">
                  <c:v>6.2859815993462496</c:v>
                </c:pt>
                <c:pt idx="29">
                  <c:v>6.1438615738610203</c:v>
                </c:pt>
                <c:pt idx="30">
                  <c:v>5.9684768526898404</c:v>
                </c:pt>
                <c:pt idx="31">
                  <c:v>5.76394794230165</c:v>
                </c:pt>
                <c:pt idx="32">
                  <c:v>5.5342658826035001</c:v>
                </c:pt>
                <c:pt idx="33">
                  <c:v>5.2830952577945203</c:v>
                </c:pt>
                <c:pt idx="34">
                  <c:v>5.0136778707275802</c:v>
                </c:pt>
                <c:pt idx="35">
                  <c:v>4.7288036209412496</c:v>
                </c:pt>
                <c:pt idx="36">
                  <c:v>4.4308394541123199</c:v>
                </c:pt>
                <c:pt idx="37">
                  <c:v>4.1217733515912203</c:v>
                </c:pt>
                <c:pt idx="38">
                  <c:v>3.8032633283978998</c:v>
                </c:pt>
                <c:pt idx="39">
                  <c:v>3.5172171120290399</c:v>
                </c:pt>
                <c:pt idx="40">
                  <c:v>3.33331747962082</c:v>
                </c:pt>
                <c:pt idx="41">
                  <c:v>3.1792982766811799</c:v>
                </c:pt>
                <c:pt idx="42">
                  <c:v>3.05265282906233</c:v>
                </c:pt>
                <c:pt idx="43">
                  <c:v>2.94715138842419</c:v>
                </c:pt>
                <c:pt idx="44">
                  <c:v>2.8579188207898798</c:v>
                </c:pt>
                <c:pt idx="45">
                  <c:v>2.7808304407370699</c:v>
                </c:pt>
                <c:pt idx="46">
                  <c:v>2.7129010511143199</c:v>
                </c:pt>
                <c:pt idx="47">
                  <c:v>2.6520963692356601</c:v>
                </c:pt>
                <c:pt idx="48">
                  <c:v>2.5970568355300898</c:v>
                </c:pt>
                <c:pt idx="49">
                  <c:v>2.5468129578104399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118-418E-926C-283B881DC10F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'19'!$BD$40:$DB$40</c:f>
              <c:numCache>
                <c:formatCode>0</c:formatCode>
                <c:ptCount val="51"/>
                <c:pt idx="0">
                  <c:v>7.5</c:v>
                </c:pt>
                <c:pt idx="1">
                  <c:v>7.4756690340541301</c:v>
                </c:pt>
                <c:pt idx="2">
                  <c:v>7.4512568423856802</c:v>
                </c:pt>
                <c:pt idx="3">
                  <c:v>7.4263714983367501</c:v>
                </c:pt>
                <c:pt idx="4">
                  <c:v>7.4005024648369</c:v>
                </c:pt>
                <c:pt idx="5">
                  <c:v>7.3735953539305301</c:v>
                </c:pt>
                <c:pt idx="6">
                  <c:v>7.34557221172129</c:v>
                </c:pt>
                <c:pt idx="7">
                  <c:v>7.31633690951164</c:v>
                </c:pt>
                <c:pt idx="8">
                  <c:v>7.2857729567092502</c:v>
                </c:pt>
                <c:pt idx="9">
                  <c:v>7.2537394353546496</c:v>
                </c:pt>
                <c:pt idx="10">
                  <c:v>7.2200656617819599</c:v>
                </c:pt>
                <c:pt idx="11">
                  <c:v>7.1845445097207499</c:v>
                </c:pt>
                <c:pt idx="12">
                  <c:v>7.1469242578431498</c:v>
                </c:pt>
                <c:pt idx="13">
                  <c:v>7.1068988523054903</c:v>
                </c:pt>
                <c:pt idx="14">
                  <c:v>7.0640967014660703</c:v>
                </c:pt>
                <c:pt idx="15">
                  <c:v>7.0180685490494099</c:v>
                </c:pt>
                <c:pt idx="16">
                  <c:v>6.9682756035843196</c:v>
                </c:pt>
                <c:pt idx="17">
                  <c:v>6.9140803083918998</c:v>
                </c:pt>
                <c:pt idx="18">
                  <c:v>6.8547437995911</c:v>
                </c:pt>
                <c:pt idx="19">
                  <c:v>6.7894366498250003</c:v>
                </c:pt>
                <c:pt idx="20">
                  <c:v>6.7172733245262801</c:v>
                </c:pt>
                <c:pt idx="21">
                  <c:v>6.6373880013768698</c:v>
                </c:pt>
                <c:pt idx="22">
                  <c:v>6.5490821958851901</c:v>
                </c:pt>
                <c:pt idx="23">
                  <c:v>6.4521127704732599</c:v>
                </c:pt>
                <c:pt idx="24">
                  <c:v>6.3476845932312598</c:v>
                </c:pt>
                <c:pt idx="25">
                  <c:v>6.23934579791245</c:v>
                </c:pt>
                <c:pt idx="26">
                  <c:v>6.1346808728557196</c:v>
                </c:pt>
                <c:pt idx="27">
                  <c:v>6.0318082678754301</c:v>
                </c:pt>
                <c:pt idx="28">
                  <c:v>5.9195899633896101</c:v>
                </c:pt>
                <c:pt idx="29">
                  <c:v>5.7846928407243903</c:v>
                </c:pt>
                <c:pt idx="30">
                  <c:v>5.6220864261529604</c:v>
                </c:pt>
                <c:pt idx="31">
                  <c:v>5.4324963673573796</c:v>
                </c:pt>
                <c:pt idx="32">
                  <c:v>5.2184934504790199</c:v>
                </c:pt>
                <c:pt idx="33">
                  <c:v>4.9830064878203597</c:v>
                </c:pt>
                <c:pt idx="34">
                  <c:v>4.7288481501329001</c:v>
                </c:pt>
                <c:pt idx="35">
                  <c:v>4.4585605846712797</c:v>
                </c:pt>
                <c:pt idx="36">
                  <c:v>4.1743793169411303</c:v>
                </c:pt>
                <c:pt idx="37">
                  <c:v>3.9166484139265698</c:v>
                </c:pt>
                <c:pt idx="38">
                  <c:v>3.7184988883386998</c:v>
                </c:pt>
                <c:pt idx="39">
                  <c:v>3.54349897797989</c:v>
                </c:pt>
                <c:pt idx="40">
                  <c:v>3.3825133820108699</c:v>
                </c:pt>
                <c:pt idx="41">
                  <c:v>3.2386993570947502</c:v>
                </c:pt>
                <c:pt idx="42">
                  <c:v>3.1128545000766898</c:v>
                </c:pt>
                <c:pt idx="43">
                  <c:v>3.0031739727248401</c:v>
                </c:pt>
                <c:pt idx="44">
                  <c:v>2.9071319826316402</c:v>
                </c:pt>
                <c:pt idx="45">
                  <c:v>2.8221689366360199</c:v>
                </c:pt>
                <c:pt idx="46">
                  <c:v>2.7461079015801801</c:v>
                </c:pt>
                <c:pt idx="47">
                  <c:v>2.6772533501584701</c:v>
                </c:pt>
                <c:pt idx="48">
                  <c:v>2.6143649114263798</c:v>
                </c:pt>
                <c:pt idx="49">
                  <c:v>2.55651882849163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118-418E-926C-283B881DC10F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'19'!$BD$41:$DB$41</c:f>
              <c:numCache>
                <c:formatCode>0</c:formatCode>
                <c:ptCount val="51"/>
                <c:pt idx="0">
                  <c:v>7.5</c:v>
                </c:pt>
                <c:pt idx="1">
                  <c:v>7.4739415862360703</c:v>
                </c:pt>
                <c:pt idx="2">
                  <c:v>7.4477961269793402</c:v>
                </c:pt>
                <c:pt idx="3">
                  <c:v>7.4214550798216701</c:v>
                </c:pt>
                <c:pt idx="4">
                  <c:v>7.3941311985454403</c:v>
                </c:pt>
                <c:pt idx="5">
                  <c:v>7.3657060973264201</c:v>
                </c:pt>
                <c:pt idx="6">
                  <c:v>7.3360729790417096</c:v>
                </c:pt>
                <c:pt idx="7">
                  <c:v>7.3051117439608602</c:v>
                </c:pt>
                <c:pt idx="8">
                  <c:v>7.2726816606974696</c:v>
                </c:pt>
                <c:pt idx="9">
                  <c:v>7.23861654708021</c:v>
                </c:pt>
                <c:pt idx="10">
                  <c:v>7.2027195054891298</c:v>
                </c:pt>
                <c:pt idx="11">
                  <c:v>7.1647566957427404</c:v>
                </c:pt>
                <c:pt idx="12">
                  <c:v>7.1244499858307204</c:v>
                </c:pt>
                <c:pt idx="13">
                  <c:v>7.0814685288739199</c:v>
                </c:pt>
                <c:pt idx="14">
                  <c:v>7.0354195568253202</c:v>
                </c:pt>
                <c:pt idx="15">
                  <c:v>6.98583878563936</c:v>
                </c:pt>
                <c:pt idx="16">
                  <c:v>6.9321815234452702</c:v>
                </c:pt>
                <c:pt idx="17">
                  <c:v>6.8738160780252002</c:v>
                </c:pt>
                <c:pt idx="18">
                  <c:v>6.8100217518597299</c:v>
                </c:pt>
                <c:pt idx="19">
                  <c:v>6.7399945515736199</c:v>
                </c:pt>
                <c:pt idx="20">
                  <c:v>6.6628643259635298</c:v>
                </c:pt>
                <c:pt idx="21">
                  <c:v>6.5777264555602999</c:v>
                </c:pt>
                <c:pt idx="22">
                  <c:v>6.4836909379515903</c:v>
                </c:pt>
                <c:pt idx="23">
                  <c:v>6.3799514158706403</c:v>
                </c:pt>
                <c:pt idx="24">
                  <c:v>6.2658915903330499</c:v>
                </c:pt>
                <c:pt idx="25">
                  <c:v>6.14107433623583</c:v>
                </c:pt>
                <c:pt idx="26">
                  <c:v>6.0053251635758098</c:v>
                </c:pt>
                <c:pt idx="27">
                  <c:v>5.8583567488134296</c:v>
                </c:pt>
                <c:pt idx="28">
                  <c:v>5.7005151012428703</c:v>
                </c:pt>
                <c:pt idx="29">
                  <c:v>5.5314371191900902</c:v>
                </c:pt>
                <c:pt idx="30">
                  <c:v>5.3497296420450597</c:v>
                </c:pt>
                <c:pt idx="31">
                  <c:v>5.1540671302651502</c:v>
                </c:pt>
                <c:pt idx="32">
                  <c:v>4.9445301643441502</c:v>
                </c:pt>
                <c:pt idx="33">
                  <c:v>4.7254811841134696</c:v>
                </c:pt>
                <c:pt idx="34">
                  <c:v>4.5167240667861401</c:v>
                </c:pt>
                <c:pt idx="35">
                  <c:v>4.3186016279764203</c:v>
                </c:pt>
                <c:pt idx="36">
                  <c:v>4.1287319939582696</c:v>
                </c:pt>
                <c:pt idx="37">
                  <c:v>3.9406855141201498</c:v>
                </c:pt>
                <c:pt idx="38">
                  <c:v>3.7605392294025801</c:v>
                </c:pt>
                <c:pt idx="39">
                  <c:v>3.5930598687042998</c:v>
                </c:pt>
                <c:pt idx="40">
                  <c:v>3.4382948431583502</c:v>
                </c:pt>
                <c:pt idx="41">
                  <c:v>3.2972920015299101</c:v>
                </c:pt>
                <c:pt idx="42">
                  <c:v>3.1703818282063798</c:v>
                </c:pt>
                <c:pt idx="43">
                  <c:v>3.05673581879031</c:v>
                </c:pt>
                <c:pt idx="44">
                  <c:v>2.9548641777475102</c:v>
                </c:pt>
                <c:pt idx="45">
                  <c:v>2.86305498049928</c:v>
                </c:pt>
                <c:pt idx="46">
                  <c:v>2.7796754627592599</c:v>
                </c:pt>
                <c:pt idx="47">
                  <c:v>2.70330041072455</c:v>
                </c:pt>
                <c:pt idx="48">
                  <c:v>2.6326717268440398</c:v>
                </c:pt>
                <c:pt idx="49">
                  <c:v>2.5670930760012798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118-418E-926C-283B881DC10F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'19'!$BD$42:$DB$42</c:f>
              <c:numCache>
                <c:formatCode>0</c:formatCode>
                <c:ptCount val="51"/>
                <c:pt idx="0">
                  <c:v>7.5</c:v>
                </c:pt>
                <c:pt idx="1">
                  <c:v>7.4722089236828104</c:v>
                </c:pt>
                <c:pt idx="2">
                  <c:v>7.4443095356240301</c:v>
                </c:pt>
                <c:pt idx="3">
                  <c:v>7.4162277838564901</c:v>
                </c:pt>
                <c:pt idx="4">
                  <c:v>7.3874888657455999</c:v>
                </c:pt>
                <c:pt idx="5">
                  <c:v>7.3575648955380704</c:v>
                </c:pt>
                <c:pt idx="6">
                  <c:v>7.3263459994149196</c:v>
                </c:pt>
                <c:pt idx="7">
                  <c:v>7.2936952450952699</c:v>
                </c:pt>
                <c:pt idx="8">
                  <c:v>7.2594521992347003</c:v>
                </c:pt>
                <c:pt idx="9">
                  <c:v>7.2234305777078296</c:v>
                </c:pt>
                <c:pt idx="10">
                  <c:v>7.1854138158473297</c:v>
                </c:pt>
                <c:pt idx="11">
                  <c:v>7.1451496027889396</c:v>
                </c:pt>
                <c:pt idx="12">
                  <c:v>7.1023436828572803</c:v>
                </c:pt>
                <c:pt idx="13">
                  <c:v>7.0566531338813698</c:v>
                </c:pt>
                <c:pt idx="14">
                  <c:v>7.0076794228966399</c:v>
                </c:pt>
                <c:pt idx="15">
                  <c:v>6.9549617936298302</c:v>
                </c:pt>
                <c:pt idx="16">
                  <c:v>6.8979718877113196</c:v>
                </c:pt>
                <c:pt idx="17">
                  <c:v>6.8361108940124202</c:v>
                </c:pt>
                <c:pt idx="18">
                  <c:v>6.76871096388812</c:v>
                </c:pt>
                <c:pt idx="19">
                  <c:v>6.6950428490366001</c:v>
                </c:pt>
                <c:pt idx="20">
                  <c:v>6.6143319595109</c:v>
                </c:pt>
                <c:pt idx="21">
                  <c:v>6.5257842634152796</c:v>
                </c:pt>
                <c:pt idx="22">
                  <c:v>6.4286227297119396</c:v>
                </c:pt>
                <c:pt idx="23">
                  <c:v>6.32213294719537</c:v>
                </c:pt>
                <c:pt idx="24">
                  <c:v>6.2057132809950799</c:v>
                </c:pt>
                <c:pt idx="25">
                  <c:v>6.0789059265626504</c:v>
                </c:pt>
                <c:pt idx="26">
                  <c:v>5.9414359333334898</c:v>
                </c:pt>
                <c:pt idx="27">
                  <c:v>5.7932265603345101</c:v>
                </c:pt>
                <c:pt idx="28">
                  <c:v>5.6345446767449001</c:v>
                </c:pt>
                <c:pt idx="29">
                  <c:v>5.4659523908825198</c:v>
                </c:pt>
                <c:pt idx="30">
                  <c:v>5.28842219590861</c:v>
                </c:pt>
                <c:pt idx="31">
                  <c:v>5.10359333327954</c:v>
                </c:pt>
                <c:pt idx="32">
                  <c:v>4.9139522048915998</c:v>
                </c:pt>
                <c:pt idx="33">
                  <c:v>4.7229047201851397</c:v>
                </c:pt>
                <c:pt idx="34">
                  <c:v>4.5305856569131198</c:v>
                </c:pt>
                <c:pt idx="35">
                  <c:v>4.34131013044881</c:v>
                </c:pt>
                <c:pt idx="36">
                  <c:v>4.1570140816631298</c:v>
                </c:pt>
                <c:pt idx="37">
                  <c:v>3.9777930548601699</c:v>
                </c:pt>
                <c:pt idx="38">
                  <c:v>3.8059245338768801</c:v>
                </c:pt>
                <c:pt idx="39">
                  <c:v>3.6437555373571202</c:v>
                </c:pt>
                <c:pt idx="40">
                  <c:v>3.4923700116455199</c:v>
                </c:pt>
                <c:pt idx="41">
                  <c:v>3.3524943233937501</c:v>
                </c:pt>
                <c:pt idx="42">
                  <c:v>3.2243124038111799</c:v>
                </c:pt>
                <c:pt idx="43">
                  <c:v>3.1073523545394299</c:v>
                </c:pt>
                <c:pt idx="44">
                  <c:v>3.00065964596349</c:v>
                </c:pt>
                <c:pt idx="45">
                  <c:v>2.9030347178641298</c:v>
                </c:pt>
                <c:pt idx="46">
                  <c:v>2.8132375524265201</c:v>
                </c:pt>
                <c:pt idx="47">
                  <c:v>2.7301345618003099</c:v>
                </c:pt>
                <c:pt idx="48">
                  <c:v>2.6528263389204598</c:v>
                </c:pt>
                <c:pt idx="49">
                  <c:v>2.5775107744388399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118-418E-926C-283B881DC10F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'19'!$BD$43:$DB$43</c:f>
              <c:numCache>
                <c:formatCode>0</c:formatCode>
                <c:ptCount val="51"/>
                <c:pt idx="0">
                  <c:v>7.5</c:v>
                </c:pt>
                <c:pt idx="1">
                  <c:v>7.4704808087303602</c:v>
                </c:pt>
                <c:pt idx="2">
                  <c:v>7.4408025232034101</c:v>
                </c:pt>
                <c:pt idx="3">
                  <c:v>7.41090650717865</c:v>
                </c:pt>
                <c:pt idx="4">
                  <c:v>7.3806587718883199</c:v>
                </c:pt>
                <c:pt idx="5">
                  <c:v>7.3492630036247899</c:v>
                </c:pt>
                <c:pt idx="6">
                  <c:v>7.3165056196020597</c:v>
                </c:pt>
                <c:pt idx="7">
                  <c:v>7.2822284880026</c:v>
                </c:pt>
                <c:pt idx="8">
                  <c:v>7.2462535254695597</c:v>
                </c:pt>
                <c:pt idx="9">
                  <c:v>7.2083787931865997</c:v>
                </c:pt>
                <c:pt idx="10">
                  <c:v>7.1683738555294001</c:v>
                </c:pt>
                <c:pt idx="11">
                  <c:v>7.1259749668208503</c:v>
                </c:pt>
                <c:pt idx="12">
                  <c:v>7.0808800922946302</c:v>
                </c:pt>
                <c:pt idx="13">
                  <c:v>7.0327438658717503</c:v>
                </c:pt>
                <c:pt idx="14">
                  <c:v>6.9811729137607204</c:v>
                </c:pt>
                <c:pt idx="15">
                  <c:v>6.9257219604270999</c:v>
                </c:pt>
                <c:pt idx="16">
                  <c:v>6.8658916428523602</c:v>
                </c:pt>
                <c:pt idx="17">
                  <c:v>6.8011289427595303</c:v>
                </c:pt>
                <c:pt idx="18">
                  <c:v>6.7308317389974297</c:v>
                </c:pt>
                <c:pt idx="19">
                  <c:v>6.6543586327755104</c:v>
                </c:pt>
                <c:pt idx="20">
                  <c:v>6.5710456998849596</c:v>
                </c:pt>
                <c:pt idx="21">
                  <c:v>6.4802306391611397</c:v>
                </c:pt>
                <c:pt idx="22">
                  <c:v>6.38128478010539</c:v>
                </c:pt>
                <c:pt idx="23">
                  <c:v>6.2736512201424901</c:v>
                </c:pt>
                <c:pt idx="24">
                  <c:v>6.1568862264098101</c:v>
                </c:pt>
                <c:pt idx="25">
                  <c:v>6.0306988379390702</c:v>
                </c:pt>
                <c:pt idx="26">
                  <c:v>5.8949914961840504</c:v>
                </c:pt>
                <c:pt idx="27">
                  <c:v>5.7498999894079503</c:v>
                </c:pt>
                <c:pt idx="28">
                  <c:v>5.5958446418002303</c:v>
                </c:pt>
                <c:pt idx="29">
                  <c:v>5.4335475934581998</c:v>
                </c:pt>
                <c:pt idx="30">
                  <c:v>5.2640597445289998</c:v>
                </c:pt>
                <c:pt idx="31">
                  <c:v>5.0887870832469204</c:v>
                </c:pt>
                <c:pt idx="32">
                  <c:v>4.9094654985963997</c:v>
                </c:pt>
                <c:pt idx="33">
                  <c:v>4.7280329687722098</c:v>
                </c:pt>
                <c:pt idx="34">
                  <c:v>4.5456112083750098</c:v>
                </c:pt>
                <c:pt idx="35">
                  <c:v>4.3647869529275001</c:v>
                </c:pt>
                <c:pt idx="36">
                  <c:v>4.1875073881520102</c:v>
                </c:pt>
                <c:pt idx="37">
                  <c:v>4.0151157500497598</c:v>
                </c:pt>
                <c:pt idx="38">
                  <c:v>3.8492277679426099</c:v>
                </c:pt>
                <c:pt idx="39">
                  <c:v>3.6913837036253598</c:v>
                </c:pt>
                <c:pt idx="40">
                  <c:v>3.5426252072717399</c:v>
                </c:pt>
                <c:pt idx="41">
                  <c:v>3.4035764658999401</c:v>
                </c:pt>
                <c:pt idx="42">
                  <c:v>3.2744172940183098</c:v>
                </c:pt>
                <c:pt idx="43">
                  <c:v>3.15487372103023</c:v>
                </c:pt>
                <c:pt idx="44">
                  <c:v>3.0443052691872401</c:v>
                </c:pt>
                <c:pt idx="45">
                  <c:v>2.94183709062386</c:v>
                </c:pt>
                <c:pt idx="46">
                  <c:v>2.8464885079519999</c:v>
                </c:pt>
                <c:pt idx="47">
                  <c:v>2.7572446011370699</c:v>
                </c:pt>
                <c:pt idx="48">
                  <c:v>2.6733516868359799</c:v>
                </c:pt>
                <c:pt idx="49">
                  <c:v>2.5878812060268901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118-418E-926C-283B881DC10F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'19'!$BD$44:$DB$44</c:f>
              <c:numCache>
                <c:formatCode>0</c:formatCode>
                <c:ptCount val="51"/>
                <c:pt idx="0">
                  <c:v>7.5</c:v>
                </c:pt>
                <c:pt idx="1">
                  <c:v>7.4687947446320297</c:v>
                </c:pt>
                <c:pt idx="2">
                  <c:v>7.43739321373452</c:v>
                </c:pt>
                <c:pt idx="3">
                  <c:v>7.40572691613046</c:v>
                </c:pt>
                <c:pt idx="4">
                  <c:v>7.3736787755460602</c:v>
                </c:pt>
                <c:pt idx="5">
                  <c:v>7.34087605940167</c:v>
                </c:pt>
                <c:pt idx="6">
                  <c:v>7.3066551855784398</c:v>
                </c:pt>
                <c:pt idx="7">
                  <c:v>7.2708392100374599</c:v>
                </c:pt>
                <c:pt idx="8">
                  <c:v>7.2332363043423999</c:v>
                </c:pt>
                <c:pt idx="9">
                  <c:v>7.1936336397315603</c:v>
                </c:pt>
                <c:pt idx="10">
                  <c:v>7.1517921037294903</c:v>
                </c:pt>
                <c:pt idx="11">
                  <c:v>7.1074422798601198</c:v>
                </c:pt>
                <c:pt idx="12">
                  <c:v>7.0602806745699098</c:v>
                </c:pt>
                <c:pt idx="13">
                  <c:v>7.0099663111175499</c:v>
                </c:pt>
                <c:pt idx="14">
                  <c:v>6.9561179820776404</c:v>
                </c:pt>
                <c:pt idx="15">
                  <c:v>6.89831268670049</c:v>
                </c:pt>
                <c:pt idx="16">
                  <c:v>6.8360858780581797</c:v>
                </c:pt>
                <c:pt idx="17">
                  <c:v>6.7689344144756198</c:v>
                </c:pt>
                <c:pt idx="18">
                  <c:v>6.6963230437324501</c:v>
                </c:pt>
                <c:pt idx="19">
                  <c:v>6.61769555121825</c:v>
                </c:pt>
                <c:pt idx="20">
                  <c:v>6.5324912168348597</c:v>
                </c:pt>
                <c:pt idx="21">
                  <c:v>6.4401669260574197</c:v>
                </c:pt>
                <c:pt idx="22">
                  <c:v>6.3402249319420596</c:v>
                </c:pt>
                <c:pt idx="23">
                  <c:v>6.2322447197729396</c:v>
                </c:pt>
                <c:pt idx="24">
                  <c:v>6.11591711971721</c:v>
                </c:pt>
                <c:pt idx="25">
                  <c:v>5.9910784305974403</c:v>
                </c:pt>
                <c:pt idx="26">
                  <c:v>5.8577429108194101</c:v>
                </c:pt>
                <c:pt idx="27">
                  <c:v>5.7161324332547796</c:v>
                </c:pt>
                <c:pt idx="28">
                  <c:v>5.5667013430752901</c:v>
                </c:pt>
                <c:pt idx="29">
                  <c:v>5.4101481795356001</c:v>
                </c:pt>
                <c:pt idx="30">
                  <c:v>5.24741814039134</c:v>
                </c:pt>
                <c:pt idx="31">
                  <c:v>5.0796931548304496</c:v>
                </c:pt>
                <c:pt idx="32">
                  <c:v>4.9083546441605703</c:v>
                </c:pt>
                <c:pt idx="33">
                  <c:v>4.73476358195314</c:v>
                </c:pt>
                <c:pt idx="34">
                  <c:v>4.5603500778177999</c:v>
                </c:pt>
                <c:pt idx="35">
                  <c:v>4.3869886201421702</c:v>
                </c:pt>
                <c:pt idx="36">
                  <c:v>4.2163743862884102</c:v>
                </c:pt>
                <c:pt idx="37">
                  <c:v>4.0499595267495003</c:v>
                </c:pt>
                <c:pt idx="38">
                  <c:v>3.8891155194586702</c:v>
                </c:pt>
                <c:pt idx="39">
                  <c:v>3.7350501604076598</c:v>
                </c:pt>
                <c:pt idx="40">
                  <c:v>3.5886613207089799</c:v>
                </c:pt>
                <c:pt idx="41">
                  <c:v>3.4505053485429902</c:v>
                </c:pt>
                <c:pt idx="42">
                  <c:v>3.3207822964523599</c:v>
                </c:pt>
                <c:pt idx="43">
                  <c:v>3.1993465550926898</c:v>
                </c:pt>
                <c:pt idx="44">
                  <c:v>3.0857593148152498</c:v>
                </c:pt>
                <c:pt idx="45">
                  <c:v>2.9793625950759401</c:v>
                </c:pt>
                <c:pt idx="46">
                  <c:v>2.87934666824638</c:v>
                </c:pt>
                <c:pt idx="47">
                  <c:v>2.7854021503310502</c:v>
                </c:pt>
                <c:pt idx="48">
                  <c:v>2.6926821554311098</c:v>
                </c:pt>
                <c:pt idx="49">
                  <c:v>2.59780147011926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118-418E-926C-283B881DC10F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'19'!$BD$45:$DB$45</c:f>
              <c:numCache>
                <c:formatCode>0</c:formatCode>
                <c:ptCount val="51"/>
                <c:pt idx="0">
                  <c:v>7.5</c:v>
                </c:pt>
                <c:pt idx="1">
                  <c:v>7.4671741970261403</c:v>
                </c:pt>
                <c:pt idx="2">
                  <c:v>7.4341145270346702</c:v>
                </c:pt>
                <c:pt idx="3">
                  <c:v>7.4007243019787898</c:v>
                </c:pt>
                <c:pt idx="4">
                  <c:v>7.3668943502959001</c:v>
                </c:pt>
                <c:pt idx="5">
                  <c:v>7.3324752682479701</c:v>
                </c:pt>
                <c:pt idx="6">
                  <c:v>7.2968905872843397</c:v>
                </c:pt>
                <c:pt idx="7">
                  <c:v>7.2596431421571399</c:v>
                </c:pt>
                <c:pt idx="8">
                  <c:v>7.22053371172768</c:v>
                </c:pt>
                <c:pt idx="9">
                  <c:v>7.1793440838186999</c:v>
                </c:pt>
                <c:pt idx="10">
                  <c:v>7.1358308742864001</c:v>
                </c:pt>
                <c:pt idx="11">
                  <c:v>7.0897233926048697</c:v>
                </c:pt>
                <c:pt idx="12">
                  <c:v>7.0407212080636903</c:v>
                </c:pt>
                <c:pt idx="13">
                  <c:v>6.9884921083329203</c:v>
                </c:pt>
                <c:pt idx="14">
                  <c:v>6.9326710094620001</c:v>
                </c:pt>
                <c:pt idx="15">
                  <c:v>6.8728601595106902</c:v>
                </c:pt>
                <c:pt idx="16">
                  <c:v>6.8086312420472499</c:v>
                </c:pt>
                <c:pt idx="17">
                  <c:v>6.7395298525452203</c:v>
                </c:pt>
                <c:pt idx="18">
                  <c:v>6.6650831571332398</c:v>
                </c:pt>
                <c:pt idx="19">
                  <c:v>6.58481122791442</c:v>
                </c:pt>
                <c:pt idx="20">
                  <c:v>6.4982426054981604</c:v>
                </c:pt>
                <c:pt idx="21">
                  <c:v>6.4049339895447899</c:v>
                </c:pt>
                <c:pt idx="22">
                  <c:v>6.3044938292132002</c:v>
                </c:pt>
                <c:pt idx="23">
                  <c:v>6.1966085360293297</c:v>
                </c:pt>
                <c:pt idx="24">
                  <c:v>6.0810701085098096</c:v>
                </c:pt>
                <c:pt idx="25">
                  <c:v>5.95780302351762</c:v>
                </c:pt>
                <c:pt idx="26">
                  <c:v>5.8268889153154602</c:v>
                </c:pt>
                <c:pt idx="27">
                  <c:v>5.6885869795239703</c:v>
                </c:pt>
                <c:pt idx="28">
                  <c:v>5.5433484601796499</c:v>
                </c:pt>
                <c:pt idx="29">
                  <c:v>5.3918218622341696</c:v>
                </c:pt>
                <c:pt idx="30">
                  <c:v>5.2348489103179503</c:v>
                </c:pt>
                <c:pt idx="31">
                  <c:v>5.0734495049251498</c:v>
                </c:pt>
                <c:pt idx="32">
                  <c:v>4.9087942563328504</c:v>
                </c:pt>
                <c:pt idx="33">
                  <c:v>4.74195414733446</c:v>
                </c:pt>
                <c:pt idx="34">
                  <c:v>4.5743574592308098</c:v>
                </c:pt>
                <c:pt idx="35">
                  <c:v>4.4075166889344803</c:v>
                </c:pt>
                <c:pt idx="36">
                  <c:v>4.2428838905737898</c:v>
                </c:pt>
                <c:pt idx="37">
                  <c:v>4.0817816080090399</c:v>
                </c:pt>
                <c:pt idx="38">
                  <c:v>3.9254020577158899</c:v>
                </c:pt>
                <c:pt idx="39">
                  <c:v>3.7747611992410399</c:v>
                </c:pt>
                <c:pt idx="40">
                  <c:v>3.6306341748903699</c:v>
                </c:pt>
                <c:pt idx="41">
                  <c:v>3.49352159265842</c:v>
                </c:pt>
                <c:pt idx="42">
                  <c:v>3.3636381375597599</c:v>
                </c:pt>
                <c:pt idx="43">
                  <c:v>3.2409235244726098</c:v>
                </c:pt>
                <c:pt idx="44">
                  <c:v>3.1250796124832299</c:v>
                </c:pt>
                <c:pt idx="45">
                  <c:v>3.01561290397825</c:v>
                </c:pt>
                <c:pt idx="46">
                  <c:v>2.91212947889951</c:v>
                </c:pt>
                <c:pt idx="47">
                  <c:v>2.8121743640836798</c:v>
                </c:pt>
                <c:pt idx="48">
                  <c:v>2.7108578856057699</c:v>
                </c:pt>
                <c:pt idx="49">
                  <c:v>2.6071435363280502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118-418E-926C-283B881DC10F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'19'!$BD$46:$DB$46</c:f>
              <c:numCache>
                <c:formatCode>0</c:formatCode>
                <c:ptCount val="51"/>
                <c:pt idx="0">
                  <c:v>7.5</c:v>
                </c:pt>
                <c:pt idx="1">
                  <c:v>7.46564286180746</c:v>
                </c:pt>
                <c:pt idx="2">
                  <c:v>7.4310179320659202</c:v>
                </c:pt>
                <c:pt idx="3">
                  <c:v>7.3960073842326004</c:v>
                </c:pt>
                <c:pt idx="4">
                  <c:v>7.3604824589910596</c:v>
                </c:pt>
                <c:pt idx="5">
                  <c:v>7.3242984127780097</c:v>
                </c:pt>
                <c:pt idx="6">
                  <c:v>7.2873050161301798</c:v>
                </c:pt>
                <c:pt idx="7">
                  <c:v>7.2487460494587497</c:v>
                </c:pt>
                <c:pt idx="8">
                  <c:v>7.2082626558458598</c:v>
                </c:pt>
                <c:pt idx="9">
                  <c:v>7.1656375943513897</c:v>
                </c:pt>
                <c:pt idx="10">
                  <c:v>7.1206256231715201</c:v>
                </c:pt>
                <c:pt idx="11">
                  <c:v>7.0729577423759</c:v>
                </c:pt>
                <c:pt idx="12">
                  <c:v>7.0223395173390797</c:v>
                </c:pt>
                <c:pt idx="13">
                  <c:v>6.9684499344284703</c:v>
                </c:pt>
                <c:pt idx="14">
                  <c:v>6.9109416140503104</c:v>
                </c:pt>
                <c:pt idx="15">
                  <c:v>6.8494424754323697</c:v>
                </c:pt>
                <c:pt idx="16">
                  <c:v>6.7835590193927402</c:v>
                </c:pt>
                <c:pt idx="17">
                  <c:v>6.7128817631603201</c:v>
                </c:pt>
                <c:pt idx="18">
                  <c:v>6.6369933446146501</c:v>
                </c:pt>
                <c:pt idx="19">
                  <c:v>6.5554795625147504</c:v>
                </c:pt>
                <c:pt idx="20">
                  <c:v>6.4679435773994003</c:v>
                </c:pt>
                <c:pt idx="21">
                  <c:v>6.3740232707403601</c:v>
                </c:pt>
                <c:pt idx="22">
                  <c:v>6.27341110843801</c:v>
                </c:pt>
                <c:pt idx="23">
                  <c:v>6.1658758209510598</c:v>
                </c:pt>
                <c:pt idx="24">
                  <c:v>6.05128443632415</c:v>
                </c:pt>
                <c:pt idx="25">
                  <c:v>5.9296234323337096</c:v>
                </c:pt>
                <c:pt idx="26">
                  <c:v>5.8010171645593998</c:v>
                </c:pt>
                <c:pt idx="27">
                  <c:v>5.6657422380618803</c:v>
                </c:pt>
                <c:pt idx="28">
                  <c:v>5.52423625372312</c:v>
                </c:pt>
                <c:pt idx="29">
                  <c:v>5.37709933440334</c:v>
                </c:pt>
                <c:pt idx="30">
                  <c:v>5.2250874700546497</c:v>
                </c:pt>
                <c:pt idx="31">
                  <c:v>5.0690971961127698</c:v>
                </c:pt>
                <c:pt idx="32">
                  <c:v>4.9101397889033898</c:v>
                </c:pt>
                <c:pt idx="33">
                  <c:v>4.7491826913741404</c:v>
                </c:pt>
                <c:pt idx="34">
                  <c:v>4.5874883891977198</c:v>
                </c:pt>
                <c:pt idx="35">
                  <c:v>4.42634726873976</c:v>
                </c:pt>
                <c:pt idx="36">
                  <c:v>4.2670121494610598</c:v>
                </c:pt>
                <c:pt idx="37">
                  <c:v>4.1106447558450503</c:v>
                </c:pt>
                <c:pt idx="38">
                  <c:v>3.9582826975947598</c:v>
                </c:pt>
                <c:pt idx="39">
                  <c:v>3.8108016936112801</c:v>
                </c:pt>
                <c:pt idx="40">
                  <c:v>3.6688772758018899</c:v>
                </c:pt>
                <c:pt idx="41">
                  <c:v>3.5329609861132401</c:v>
                </c:pt>
                <c:pt idx="42">
                  <c:v>3.40327161035888</c:v>
                </c:pt>
                <c:pt idx="43">
                  <c:v>3.27980181647</c:v>
                </c:pt>
                <c:pt idx="44">
                  <c:v>3.1623585068364002</c:v>
                </c:pt>
                <c:pt idx="45">
                  <c:v>3.05058726384339</c:v>
                </c:pt>
                <c:pt idx="46">
                  <c:v>2.9438731601986698</c:v>
                </c:pt>
                <c:pt idx="47">
                  <c:v>2.8365439680600599</c:v>
                </c:pt>
                <c:pt idx="48">
                  <c:v>2.7275421487764002</c:v>
                </c:pt>
                <c:pt idx="49">
                  <c:v>2.6157604462776001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118-418E-926C-283B881DC10F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'19'!$BD$47:$DB$47</c:f>
              <c:numCache>
                <c:formatCode>0</c:formatCode>
                <c:ptCount val="51"/>
                <c:pt idx="0">
                  <c:v>7.5</c:v>
                </c:pt>
                <c:pt idx="1">
                  <c:v>7.46422089106927</c:v>
                </c:pt>
                <c:pt idx="2">
                  <c:v>7.4281443291927802</c:v>
                </c:pt>
                <c:pt idx="3">
                  <c:v>7.3916361055715596</c:v>
                </c:pt>
                <c:pt idx="4">
                  <c:v>7.3545526438939302</c:v>
                </c:pt>
                <c:pt idx="5">
                  <c:v>7.31673790748762</c:v>
                </c:pt>
                <c:pt idx="6">
                  <c:v>7.2780204107767599</c:v>
                </c:pt>
                <c:pt idx="7">
                  <c:v>7.23824449533313</c:v>
                </c:pt>
                <c:pt idx="8">
                  <c:v>7.1965237487976097</c:v>
                </c:pt>
                <c:pt idx="9">
                  <c:v>7.1526221966930796</c:v>
                </c:pt>
                <c:pt idx="10">
                  <c:v>7.1062885067239998</c:v>
                </c:pt>
                <c:pt idx="11">
                  <c:v>7.0572575419568597</c:v>
                </c:pt>
                <c:pt idx="12">
                  <c:v>7.0052427592574</c:v>
                </c:pt>
                <c:pt idx="13">
                  <c:v>6.9499351738471598</c:v>
                </c:pt>
                <c:pt idx="14">
                  <c:v>6.8910049835690499</c:v>
                </c:pt>
                <c:pt idx="15">
                  <c:v>6.8281044437426299</c:v>
                </c:pt>
                <c:pt idx="16">
                  <c:v>6.7608718555613603</c:v>
                </c:pt>
                <c:pt idx="17">
                  <c:v>6.6889375693606503</c:v>
                </c:pt>
                <c:pt idx="18">
                  <c:v>6.61193204489176</c:v>
                </c:pt>
                <c:pt idx="19">
                  <c:v>6.5294962971782802</c:v>
                </c:pt>
                <c:pt idx="20">
                  <c:v>6.4412947876567204</c:v>
                </c:pt>
                <c:pt idx="21">
                  <c:v>6.3470305467888997</c:v>
                </c:pt>
                <c:pt idx="22">
                  <c:v>6.2464621176080497</c:v>
                </c:pt>
                <c:pt idx="23">
                  <c:v>6.1394214667895701</c:v>
                </c:pt>
                <c:pt idx="24">
                  <c:v>6.0258319554914497</c:v>
                </c:pt>
                <c:pt idx="25">
                  <c:v>5.9057248826417501</c:v>
                </c:pt>
                <c:pt idx="26">
                  <c:v>5.7792535058365102</c:v>
                </c:pt>
                <c:pt idx="27">
                  <c:v>5.6467031372532697</c:v>
                </c:pt>
                <c:pt idx="28">
                  <c:v>5.50849643181148</c:v>
                </c:pt>
                <c:pt idx="29">
                  <c:v>5.36519250975081</c:v>
                </c:pt>
                <c:pt idx="30">
                  <c:v>5.2174795544016197</c:v>
                </c:pt>
                <c:pt idx="31">
                  <c:v>5.0661602762297901</c:v>
                </c:pt>
                <c:pt idx="32">
                  <c:v>4.9121304959199099</c:v>
                </c:pt>
                <c:pt idx="33">
                  <c:v>4.7562822103131301</c:v>
                </c:pt>
                <c:pt idx="34">
                  <c:v>4.5997220109951504</c:v>
                </c:pt>
                <c:pt idx="35">
                  <c:v>4.4435712434679298</c:v>
                </c:pt>
                <c:pt idx="36">
                  <c:v>4.2889198141380804</c:v>
                </c:pt>
                <c:pt idx="37">
                  <c:v>4.1367828628345702</c:v>
                </c:pt>
                <c:pt idx="38">
                  <c:v>3.9880648461498498</c:v>
                </c:pt>
                <c:pt idx="39">
                  <c:v>3.8435274027464001</c:v>
                </c:pt>
                <c:pt idx="40">
                  <c:v>3.7037619826534698</c:v>
                </c:pt>
                <c:pt idx="41">
                  <c:v>3.56917482755409</c:v>
                </c:pt>
                <c:pt idx="42">
                  <c:v>3.4399810273665201</c:v>
                </c:pt>
                <c:pt idx="43">
                  <c:v>3.3161901293412201</c:v>
                </c:pt>
                <c:pt idx="44">
                  <c:v>3.1976026859675102</c:v>
                </c:pt>
                <c:pt idx="45">
                  <c:v>3.0848325773090202</c:v>
                </c:pt>
                <c:pt idx="46">
                  <c:v>2.9720930579685798</c:v>
                </c:pt>
                <c:pt idx="47">
                  <c:v>2.8583573099589898</c:v>
                </c:pt>
                <c:pt idx="48">
                  <c:v>2.7425674229881101</c:v>
                </c:pt>
                <c:pt idx="49">
                  <c:v>2.62355597418289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118-418E-926C-283B881DC10F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'19'!$BD$48:$DB$48</c:f>
              <c:numCache>
                <c:formatCode>0</c:formatCode>
                <c:ptCount val="51"/>
                <c:pt idx="0">
                  <c:v>7.5</c:v>
                </c:pt>
                <c:pt idx="1">
                  <c:v>7.4629245979766301</c:v>
                </c:pt>
                <c:pt idx="2">
                  <c:v>7.4255260616417997</c:v>
                </c:pt>
                <c:pt idx="3">
                  <c:v>7.3876571608387902</c:v>
                </c:pt>
                <c:pt idx="4">
                  <c:v>7.3491623381924898</c:v>
                </c:pt>
                <c:pt idx="5">
                  <c:v>7.30987542346395</c:v>
                </c:pt>
                <c:pt idx="6">
                  <c:v>7.2696186606967501</c:v>
                </c:pt>
                <c:pt idx="7">
                  <c:v>7.2281942580338701</c:v>
                </c:pt>
                <c:pt idx="8">
                  <c:v>7.1853972697598802</c:v>
                </c:pt>
                <c:pt idx="9">
                  <c:v>7.1403892910335403</c:v>
                </c:pt>
                <c:pt idx="10">
                  <c:v>7.0929120352533301</c:v>
                </c:pt>
                <c:pt idx="11">
                  <c:v>7.0427125330193796</c:v>
                </c:pt>
                <c:pt idx="12">
                  <c:v>6.9895138056859096</c:v>
                </c:pt>
                <c:pt idx="13">
                  <c:v>6.9330181623498204</c:v>
                </c:pt>
                <c:pt idx="14">
                  <c:v>6.8729117941995304</c:v>
                </c:pt>
                <c:pt idx="15">
                  <c:v>6.80886893094429</c:v>
                </c:pt>
                <c:pt idx="16">
                  <c:v>6.7405558211895302</c:v>
                </c:pt>
                <c:pt idx="17">
                  <c:v>6.6676370570229704</c:v>
                </c:pt>
                <c:pt idx="18">
                  <c:v>6.5897833881842196</c:v>
                </c:pt>
                <c:pt idx="19">
                  <c:v>6.5066814249568301</c:v>
                </c:pt>
                <c:pt idx="20">
                  <c:v>6.4180452871968603</c:v>
                </c:pt>
                <c:pt idx="21">
                  <c:v>6.3236298921707403</c:v>
                </c:pt>
                <c:pt idx="22">
                  <c:v>6.2232454956535603</c:v>
                </c:pt>
                <c:pt idx="23">
                  <c:v>6.1167729550757999</c:v>
                </c:pt>
                <c:pt idx="24">
                  <c:v>6.0041784962881097</c:v>
                </c:pt>
                <c:pt idx="25">
                  <c:v>5.8855270003400904</c:v>
                </c:pt>
                <c:pt idx="26">
                  <c:v>5.7609926460355796</c:v>
                </c:pt>
                <c:pt idx="27">
                  <c:v>5.6308660814941804</c:v>
                </c:pt>
                <c:pt idx="28">
                  <c:v>5.49555712910177</c:v>
                </c:pt>
                <c:pt idx="29">
                  <c:v>5.3555924273448099</c:v>
                </c:pt>
                <c:pt idx="30">
                  <c:v>5.2116074587145196</c:v>
                </c:pt>
                <c:pt idx="31">
                  <c:v>5.0643330973112901</c:v>
                </c:pt>
                <c:pt idx="32">
                  <c:v>4.9145771434004404</c:v>
                </c:pt>
                <c:pt idx="33">
                  <c:v>4.7631664690139903</c:v>
                </c:pt>
                <c:pt idx="34">
                  <c:v>4.6110808185609304</c:v>
                </c:pt>
                <c:pt idx="35">
                  <c:v>4.4593072298552698</c:v>
                </c:pt>
                <c:pt idx="36">
                  <c:v>4.3088027439004799</c:v>
                </c:pt>
                <c:pt idx="37">
                  <c:v>4.1604578770431599</c:v>
                </c:pt>
                <c:pt idx="38">
                  <c:v>4.0150641779557601</c:v>
                </c:pt>
                <c:pt idx="39">
                  <c:v>3.8732867851039798</c:v>
                </c:pt>
                <c:pt idx="40">
                  <c:v>3.7356419191059</c:v>
                </c:pt>
                <c:pt idx="41">
                  <c:v>3.6024925473751499</c:v>
                </c:pt>
                <c:pt idx="42">
                  <c:v>3.4740612654627698</c:v>
                </c:pt>
                <c:pt idx="43">
                  <c:v>3.3503796455558401</c:v>
                </c:pt>
                <c:pt idx="44">
                  <c:v>3.23213076366754</c:v>
                </c:pt>
                <c:pt idx="45">
                  <c:v>3.11470147295609</c:v>
                </c:pt>
                <c:pt idx="46">
                  <c:v>2.9968268166655601</c:v>
                </c:pt>
                <c:pt idx="47">
                  <c:v>2.8775700170400902</c:v>
                </c:pt>
                <c:pt idx="48">
                  <c:v>2.7558612050617199</c:v>
                </c:pt>
                <c:pt idx="49">
                  <c:v>2.6304790583265101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118-418E-926C-283B881DC10F}"/>
            </c:ext>
          </c:extLst>
        </c:ser>
        <c:ser>
          <c:idx val="44"/>
          <c:order val="44"/>
          <c:tx>
            <c:v>45</c:v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'19'!$BD$49:$DB$49</c:f>
              <c:numCache>
                <c:formatCode>0</c:formatCode>
                <c:ptCount val="51"/>
                <c:pt idx="0">
                  <c:v>7.5</c:v>
                </c:pt>
                <c:pt idx="1">
                  <c:v>7.4617670251498804</c:v>
                </c:pt>
                <c:pt idx="2">
                  <c:v>7.4231888779341402</c:v>
                </c:pt>
                <c:pt idx="3">
                  <c:v>7.3841078797752298</c:v>
                </c:pt>
                <c:pt idx="4">
                  <c:v>7.3443585352462497</c:v>
                </c:pt>
                <c:pt idx="5">
                  <c:v>7.3037651971661397</c:v>
                </c:pt>
                <c:pt idx="6">
                  <c:v>7.2621394461778301</c:v>
                </c:pt>
                <c:pt idx="7">
                  <c:v>7.2192750127370502</c:v>
                </c:pt>
                <c:pt idx="8">
                  <c:v>7.17495715108595</c:v>
                </c:pt>
                <c:pt idx="9">
                  <c:v>7.1290234936549801</c:v>
                </c:pt>
                <c:pt idx="10">
                  <c:v>7.0805725131432196</c:v>
                </c:pt>
                <c:pt idx="11">
                  <c:v>7.0293937435662599</c:v>
                </c:pt>
                <c:pt idx="12">
                  <c:v>6.9752166952318202</c:v>
                </c:pt>
                <c:pt idx="13">
                  <c:v>6.9177511018233497</c:v>
                </c:pt>
                <c:pt idx="14">
                  <c:v>6.8566961155515802</c:v>
                </c:pt>
                <c:pt idx="15">
                  <c:v>6.7917455339607402</c:v>
                </c:pt>
                <c:pt idx="16">
                  <c:v>6.7225890919651503</c:v>
                </c:pt>
                <c:pt idx="17">
                  <c:v>6.6489201190671396</c:v>
                </c:pt>
                <c:pt idx="18">
                  <c:v>6.5704426189303202</c:v>
                </c:pt>
                <c:pt idx="19">
                  <c:v>6.4868801574520703</c:v>
                </c:pt>
                <c:pt idx="20">
                  <c:v>6.39798658780495</c:v>
                </c:pt>
                <c:pt idx="21">
                  <c:v>6.3035577191543002</c:v>
                </c:pt>
                <c:pt idx="22">
                  <c:v>6.2034440287559196</c:v>
                </c:pt>
                <c:pt idx="23">
                  <c:v>6.09756417678103</c:v>
                </c:pt>
                <c:pt idx="24">
                  <c:v>5.9859176224877704</c:v>
                </c:pt>
                <c:pt idx="25">
                  <c:v>5.8685953624480698</c:v>
                </c:pt>
                <c:pt idx="26">
                  <c:v>5.7457881634513797</c:v>
                </c:pt>
                <c:pt idx="27">
                  <c:v>5.6177913504177504</c:v>
                </c:pt>
                <c:pt idx="28">
                  <c:v>5.4850057251291098</c:v>
                </c:pt>
                <c:pt idx="29">
                  <c:v>5.3479338121751301</c:v>
                </c:pt>
                <c:pt idx="30">
                  <c:v>5.2071714968857403</c:v>
                </c:pt>
                <c:pt idx="31">
                  <c:v>5.06339462079419</c:v>
                </c:pt>
                <c:pt idx="32">
                  <c:v>4.9173392506664699</c:v>
                </c:pt>
                <c:pt idx="33">
                  <c:v>4.7697799240809697</c:v>
                </c:pt>
                <c:pt idx="34">
                  <c:v>4.6215958651734903</c:v>
                </c:pt>
                <c:pt idx="35">
                  <c:v>4.4736666905695497</c:v>
                </c:pt>
                <c:pt idx="36">
                  <c:v>4.3268418996739397</c:v>
                </c:pt>
                <c:pt idx="37">
                  <c:v>4.1819088984726296</c:v>
                </c:pt>
                <c:pt idx="38">
                  <c:v>4.0395641224551397</c:v>
                </c:pt>
                <c:pt idx="39">
                  <c:v>3.90039139921431</c:v>
                </c:pt>
                <c:pt idx="40">
                  <c:v>3.76483217385353</c:v>
                </c:pt>
                <c:pt idx="41">
                  <c:v>3.63319226056583</c:v>
                </c:pt>
                <c:pt idx="42">
                  <c:v>3.5057443559285901</c:v>
                </c:pt>
                <c:pt idx="43">
                  <c:v>3.3834147238585102</c:v>
                </c:pt>
                <c:pt idx="44">
                  <c:v>3.2618306701324</c:v>
                </c:pt>
                <c:pt idx="45">
                  <c:v>3.1403767925563302</c:v>
                </c:pt>
                <c:pt idx="46">
                  <c:v>3.0181545321413399</c:v>
                </c:pt>
                <c:pt idx="47">
                  <c:v>2.8941962220917801</c:v>
                </c:pt>
                <c:pt idx="48">
                  <c:v>2.7674048418494102</c:v>
                </c:pt>
                <c:pt idx="49">
                  <c:v>2.6365088463516302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118-418E-926C-283B881DC10F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'19'!$BD$50:$DB$50</c:f>
              <c:numCache>
                <c:formatCode>0</c:formatCode>
                <c:ptCount val="51"/>
                <c:pt idx="0">
                  <c:v>7.5</c:v>
                </c:pt>
                <c:pt idx="1">
                  <c:v>7.4607585447538503</c:v>
                </c:pt>
                <c:pt idx="2">
                  <c:v>7.4211533191989396</c:v>
                </c:pt>
                <c:pt idx="3">
                  <c:v>7.3810183993172398</c:v>
                </c:pt>
                <c:pt idx="4">
                  <c:v>7.3401804508802302</c:v>
                </c:pt>
                <c:pt idx="5">
                  <c:v>7.2984566593754598</c:v>
                </c:pt>
                <c:pt idx="6">
                  <c:v>7.2556526168745101</c:v>
                </c:pt>
                <c:pt idx="7">
                  <c:v>7.2115602878837501</c:v>
                </c:pt>
                <c:pt idx="8">
                  <c:v>7.1659586326357898</c:v>
                </c:pt>
                <c:pt idx="9">
                  <c:v>7.1186119741695499</c:v>
                </c:pt>
                <c:pt idx="10">
                  <c:v>7.0693263327145299</c:v>
                </c:pt>
                <c:pt idx="11">
                  <c:v>7.0173549057264299</c:v>
                </c:pt>
                <c:pt idx="12">
                  <c:v>6.9624013086134102</c:v>
                </c:pt>
                <c:pt idx="13">
                  <c:v>6.9041741761802697</c:v>
                </c:pt>
                <c:pt idx="14">
                  <c:v>6.8423816122120904</c:v>
                </c:pt>
                <c:pt idx="15">
                  <c:v>6.7767372141656397</c:v>
                </c:pt>
                <c:pt idx="16">
                  <c:v>6.70694829738426</c:v>
                </c:pt>
                <c:pt idx="17">
                  <c:v>6.6327320791786697</c:v>
                </c:pt>
                <c:pt idx="18">
                  <c:v>6.5538194454841996</c:v>
                </c:pt>
                <c:pt idx="19">
                  <c:v>6.4699631497718801</c:v>
                </c:pt>
                <c:pt idx="20">
                  <c:v>6.3809484162171604</c:v>
                </c:pt>
                <c:pt idx="21">
                  <c:v>6.2866027275681002</c:v>
                </c:pt>
                <c:pt idx="22">
                  <c:v>6.1868071352934404</c:v>
                </c:pt>
                <c:pt idx="23">
                  <c:v>6.0815093155640803</c:v>
                </c:pt>
                <c:pt idx="24">
                  <c:v>5.9707349080732603</c:v>
                </c:pt>
                <c:pt idx="25">
                  <c:v>5.8545963457399104</c:v>
                </c:pt>
                <c:pt idx="26">
                  <c:v>5.7332989014359601</c:v>
                </c:pt>
                <c:pt idx="27">
                  <c:v>5.6071437764551799</c:v>
                </c:pt>
                <c:pt idx="28">
                  <c:v>5.4765274013307197</c:v>
                </c:pt>
                <c:pt idx="29">
                  <c:v>5.3419366557822601</c:v>
                </c:pt>
                <c:pt idx="30">
                  <c:v>5.20393980045802</c:v>
                </c:pt>
                <c:pt idx="31">
                  <c:v>5.06317464868388</c:v>
                </c:pt>
                <c:pt idx="32">
                  <c:v>4.9203039082236497</c:v>
                </c:pt>
                <c:pt idx="33">
                  <c:v>4.7760767968541602</c:v>
                </c:pt>
                <c:pt idx="34">
                  <c:v>4.6312906206978601</c:v>
                </c:pt>
                <c:pt idx="35">
                  <c:v>4.4867387584153002</c:v>
                </c:pt>
                <c:pt idx="36">
                  <c:v>4.3431851138740196</c:v>
                </c:pt>
                <c:pt idx="37">
                  <c:v>4.2013336093852596</c:v>
                </c:pt>
                <c:pt idx="38">
                  <c:v>4.0617994638787698</c:v>
                </c:pt>
                <c:pt idx="39">
                  <c:v>3.9251080422664502</c:v>
                </c:pt>
                <c:pt idx="40">
                  <c:v>3.7916182857260199</c:v>
                </c:pt>
                <c:pt idx="41">
                  <c:v>3.6617988177788501</c:v>
                </c:pt>
                <c:pt idx="42">
                  <c:v>3.5359444125189698</c:v>
                </c:pt>
                <c:pt idx="43">
                  <c:v>3.4111078767177698</c:v>
                </c:pt>
                <c:pt idx="44">
                  <c:v>3.2866790689047298</c:v>
                </c:pt>
                <c:pt idx="45">
                  <c:v>3.1619747149562301</c:v>
                </c:pt>
                <c:pt idx="46">
                  <c:v>3.0361613692017499</c:v>
                </c:pt>
                <c:pt idx="47">
                  <c:v>2.9082778310169601</c:v>
                </c:pt>
                <c:pt idx="48">
                  <c:v>2.7772092601625502</c:v>
                </c:pt>
                <c:pt idx="49">
                  <c:v>2.6416428021604301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118-418E-926C-283B881DC10F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'19'!$BD$51:$DB$51</c:f>
              <c:numCache>
                <c:formatCode>0</c:formatCode>
                <c:ptCount val="51"/>
                <c:pt idx="0">
                  <c:v>7.5</c:v>
                </c:pt>
                <c:pt idx="1">
                  <c:v>7.4599072991761002</c:v>
                </c:pt>
                <c:pt idx="2">
                  <c:v>7.4194355308517199</c:v>
                </c:pt>
                <c:pt idx="3">
                  <c:v>7.3784124168100398</c:v>
                </c:pt>
                <c:pt idx="4">
                  <c:v>7.3366586243139897</c:v>
                </c:pt>
                <c:pt idx="5">
                  <c:v>7.2939859845708703</c:v>
                </c:pt>
                <c:pt idx="6">
                  <c:v>7.2501957557065602</c:v>
                </c:pt>
                <c:pt idx="7">
                  <c:v>7.2050770501161496</c:v>
                </c:pt>
                <c:pt idx="8">
                  <c:v>7.1584056940616296</c:v>
                </c:pt>
                <c:pt idx="9">
                  <c:v>7.1099419185620203</c:v>
                </c:pt>
                <c:pt idx="10">
                  <c:v>7.0594255563950199</c:v>
                </c:pt>
                <c:pt idx="11">
                  <c:v>7.00663368211098</c:v>
                </c:pt>
                <c:pt idx="12">
                  <c:v>6.9511092009719997</c:v>
                </c:pt>
                <c:pt idx="13">
                  <c:v>6.8923222745925496</c:v>
                </c:pt>
                <c:pt idx="14">
                  <c:v>6.82998554778505</c:v>
                </c:pt>
                <c:pt idx="15">
                  <c:v>6.7638457183273397</c:v>
                </c:pt>
                <c:pt idx="16">
                  <c:v>6.6936131201762601</c:v>
                </c:pt>
                <c:pt idx="17">
                  <c:v>6.6190273096558201</c:v>
                </c:pt>
                <c:pt idx="18">
                  <c:v>6.5398403180082596</c:v>
                </c:pt>
                <c:pt idx="19">
                  <c:v>6.4558264383205497</c:v>
                </c:pt>
                <c:pt idx="20">
                  <c:v>6.3667956580801199</c:v>
                </c:pt>
                <c:pt idx="21">
                  <c:v>6.2725994090552497</c:v>
                </c:pt>
                <c:pt idx="22">
                  <c:v>6.17314013305446</c:v>
                </c:pt>
                <c:pt idx="23">
                  <c:v>6.0683871082356697</c:v>
                </c:pt>
                <c:pt idx="24">
                  <c:v>5.9583871879650996</c:v>
                </c:pt>
                <c:pt idx="25">
                  <c:v>5.8432715194117799</c:v>
                </c:pt>
                <c:pt idx="26">
                  <c:v>5.7232596100548898</c:v>
                </c:pt>
                <c:pt idx="27">
                  <c:v>5.5986609166455397</c:v>
                </c:pt>
                <c:pt idx="28">
                  <c:v>5.4698730522979</c:v>
                </c:pt>
                <c:pt idx="29">
                  <c:v>5.3373755740682496</c:v>
                </c:pt>
                <c:pt idx="30">
                  <c:v>5.2017189288058798</c:v>
                </c:pt>
                <c:pt idx="31">
                  <c:v>5.0635107470795999</c:v>
                </c:pt>
                <c:pt idx="32">
                  <c:v>4.9233680101494901</c:v>
                </c:pt>
                <c:pt idx="33">
                  <c:v>4.7820093414645797</c:v>
                </c:pt>
                <c:pt idx="34">
                  <c:v>4.6401730026112498</c:v>
                </c:pt>
                <c:pt idx="35">
                  <c:v>4.4985833386849396</c:v>
                </c:pt>
                <c:pt idx="36">
                  <c:v>4.3579398484252101</c:v>
                </c:pt>
                <c:pt idx="37">
                  <c:v>4.2188829676191801</c:v>
                </c:pt>
                <c:pt idx="38">
                  <c:v>4.0819430797949403</c:v>
                </c:pt>
                <c:pt idx="39">
                  <c:v>3.9476526794682498</c:v>
                </c:pt>
                <c:pt idx="40">
                  <c:v>3.81663314068836</c:v>
                </c:pt>
                <c:pt idx="41">
                  <c:v>3.6879579952515198</c:v>
                </c:pt>
                <c:pt idx="42">
                  <c:v>3.56047571085782</c:v>
                </c:pt>
                <c:pt idx="43">
                  <c:v>3.4336753301414502</c:v>
                </c:pt>
                <c:pt idx="44">
                  <c:v>3.3069670711075001</c:v>
                </c:pt>
                <c:pt idx="45">
                  <c:v>3.17966445886427</c:v>
                </c:pt>
                <c:pt idx="46">
                  <c:v>3.0509528261338201</c:v>
                </c:pt>
                <c:pt idx="47">
                  <c:v>2.9198748761678002</c:v>
                </c:pt>
                <c:pt idx="48">
                  <c:v>2.7853022587681302</c:v>
                </c:pt>
                <c:pt idx="49">
                  <c:v>2.64588910885597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118-418E-926C-283B881DC10F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'19'!$BD$52:$DB$52</c:f>
              <c:numCache>
                <c:formatCode>0</c:formatCode>
                <c:ptCount val="51"/>
                <c:pt idx="0">
                  <c:v>7.5</c:v>
                </c:pt>
                <c:pt idx="1">
                  <c:v>7.4592195484503296</c:v>
                </c:pt>
                <c:pt idx="2">
                  <c:v>7.4180479234730097</c:v>
                </c:pt>
                <c:pt idx="3">
                  <c:v>7.37630810822328</c:v>
                </c:pt>
                <c:pt idx="4">
                  <c:v>7.3338163282245397</c:v>
                </c:pt>
                <c:pt idx="5">
                  <c:v>7.2903805068098499</c:v>
                </c:pt>
                <c:pt idx="6">
                  <c:v>7.24579877646977</c:v>
                </c:pt>
                <c:pt idx="7">
                  <c:v>7.1998580920479096</c:v>
                </c:pt>
                <c:pt idx="8">
                  <c:v>7.15233291737621</c:v>
                </c:pt>
                <c:pt idx="9">
                  <c:v>7.1029835309899996</c:v>
                </c:pt>
                <c:pt idx="10">
                  <c:v>7.0515537453147701</c:v>
                </c:pt>
                <c:pt idx="11">
                  <c:v>6.99776863484351</c:v>
                </c:pt>
                <c:pt idx="12">
                  <c:v>6.94138026319097</c:v>
                </c:pt>
                <c:pt idx="13">
                  <c:v>6.8822357673151497</c:v>
                </c:pt>
                <c:pt idx="14">
                  <c:v>6.8195164851843</c:v>
                </c:pt>
                <c:pt idx="15">
                  <c:v>6.7530780666557098</c:v>
                </c:pt>
                <c:pt idx="16">
                  <c:v>6.6825692856421899</c:v>
                </c:pt>
                <c:pt idx="17">
                  <c:v>6.60777144028203</c:v>
                </c:pt>
                <c:pt idx="18">
                  <c:v>6.5284502175154104</c:v>
                </c:pt>
                <c:pt idx="19">
                  <c:v>6.4443909267225701</c:v>
                </c:pt>
                <c:pt idx="20">
                  <c:v>6.3554258251764004</c:v>
                </c:pt>
                <c:pt idx="21">
                  <c:v>6.2614241998028399</c:v>
                </c:pt>
                <c:pt idx="22">
                  <c:v>6.16229800919358</c:v>
                </c:pt>
                <c:pt idx="23">
                  <c:v>6.05803145565908</c:v>
                </c:pt>
                <c:pt idx="24">
                  <c:v>5.9486898524956997</c:v>
                </c:pt>
                <c:pt idx="25">
                  <c:v>5.8344222956686096</c:v>
                </c:pt>
                <c:pt idx="26">
                  <c:v>5.7154634781007498</c:v>
                </c:pt>
                <c:pt idx="27">
                  <c:v>5.5921344366746597</c:v>
                </c:pt>
                <c:pt idx="28">
                  <c:v>5.4648404282011001</c:v>
                </c:pt>
                <c:pt idx="29">
                  <c:v>5.3340635049099898</c:v>
                </c:pt>
                <c:pt idx="30">
                  <c:v>5.2003475148079099</c:v>
                </c:pt>
                <c:pt idx="31">
                  <c:v>5.06427664932498</c:v>
                </c:pt>
                <c:pt idx="32">
                  <c:v>4.9264385352737303</c:v>
                </c:pt>
                <c:pt idx="33">
                  <c:v>4.7875225361009202</c:v>
                </c:pt>
                <c:pt idx="34">
                  <c:v>4.6482325321025497</c:v>
                </c:pt>
                <c:pt idx="35">
                  <c:v>4.50922765371062</c:v>
                </c:pt>
                <c:pt idx="36">
                  <c:v>4.37116792781074</c:v>
                </c:pt>
                <c:pt idx="37">
                  <c:v>4.2346709259077002</c:v>
                </c:pt>
                <c:pt idx="38">
                  <c:v>4.1001612141322497</c:v>
                </c:pt>
                <c:pt idx="39">
                  <c:v>3.9685797963206899</c:v>
                </c:pt>
                <c:pt idx="40">
                  <c:v>3.8378373672853501</c:v>
                </c:pt>
                <c:pt idx="41">
                  <c:v>3.7083222920416001</c:v>
                </c:pt>
                <c:pt idx="42">
                  <c:v>3.5796572676746599</c:v>
                </c:pt>
                <c:pt idx="43">
                  <c:v>3.4513768442628998</c:v>
                </c:pt>
                <c:pt idx="44">
                  <c:v>3.3229175772385999</c:v>
                </c:pt>
                <c:pt idx="45">
                  <c:v>3.1936053307668901</c:v>
                </c:pt>
                <c:pt idx="46">
                  <c:v>3.0626358366781199</c:v>
                </c:pt>
                <c:pt idx="47">
                  <c:v>2.9290534078653501</c:v>
                </c:pt>
                <c:pt idx="48">
                  <c:v>2.7917190658366802</c:v>
                </c:pt>
                <c:pt idx="49">
                  <c:v>2.6492612970385698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118-418E-926C-283B881DC10F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'19'!$BD$53:$DB$53</c:f>
              <c:numCache>
                <c:formatCode>0</c:formatCode>
                <c:ptCount val="51"/>
                <c:pt idx="0">
                  <c:v>7.5</c:v>
                </c:pt>
                <c:pt idx="1">
                  <c:v>7.4586999557271101</c:v>
                </c:pt>
                <c:pt idx="2">
                  <c:v>7.4169997358010296</c:v>
                </c:pt>
                <c:pt idx="3">
                  <c:v>7.3747189734014702</c:v>
                </c:pt>
                <c:pt idx="4">
                  <c:v>7.3316707762327296</c:v>
                </c:pt>
                <c:pt idx="5">
                  <c:v>7.2876603653862899</c:v>
                </c:pt>
                <c:pt idx="6">
                  <c:v>7.2424837814956398</c:v>
                </c:pt>
                <c:pt idx="7">
                  <c:v>7.1959267034150001</c:v>
                </c:pt>
                <c:pt idx="8">
                  <c:v>7.1477634046959597</c:v>
                </c:pt>
                <c:pt idx="9">
                  <c:v>7.0977558607084497</c:v>
                </c:pt>
                <c:pt idx="10">
                  <c:v>7.0456533729859903</c:v>
                </c:pt>
                <c:pt idx="11">
                  <c:v>6.9911941191399301</c:v>
                </c:pt>
                <c:pt idx="12">
                  <c:v>6.9341129209843499</c:v>
                </c:pt>
                <c:pt idx="13">
                  <c:v>6.8741231178825402</c:v>
                </c:pt>
                <c:pt idx="14">
                  <c:v>6.8109437330359004</c:v>
                </c:pt>
                <c:pt idx="15">
                  <c:v>6.7444664194428103</c:v>
                </c:pt>
                <c:pt idx="16">
                  <c:v>6.6738070945664401</c:v>
                </c:pt>
                <c:pt idx="17">
                  <c:v>6.5989417344205696</c:v>
                </c:pt>
                <c:pt idx="18">
                  <c:v>6.5196156968274996</c:v>
                </c:pt>
                <c:pt idx="19">
                  <c:v>6.4356010857951604</c:v>
                </c:pt>
                <c:pt idx="20">
                  <c:v>6.3467657440354097</c:v>
                </c:pt>
                <c:pt idx="21">
                  <c:v>6.2529943896587303</c:v>
                </c:pt>
                <c:pt idx="22">
                  <c:v>6.1541829232145702</c:v>
                </c:pt>
                <c:pt idx="23">
                  <c:v>6.0503261416613698</c:v>
                </c:pt>
                <c:pt idx="24">
                  <c:v>5.9415091475136004</c:v>
                </c:pt>
                <c:pt idx="25">
                  <c:v>5.8279004321044496</c:v>
                </c:pt>
                <c:pt idx="26">
                  <c:v>5.70975145572827</c:v>
                </c:pt>
                <c:pt idx="27">
                  <c:v>5.5873982095487502</c:v>
                </c:pt>
                <c:pt idx="28">
                  <c:v>5.4612608752318303</c:v>
                </c:pt>
                <c:pt idx="29">
                  <c:v>5.33183728724772</c:v>
                </c:pt>
                <c:pt idx="30">
                  <c:v>5.1996828214748403</c:v>
                </c:pt>
                <c:pt idx="31">
                  <c:v>5.06536636543977</c:v>
                </c:pt>
                <c:pt idx="32">
                  <c:v>4.92942522046586</c:v>
                </c:pt>
                <c:pt idx="33">
                  <c:v>4.7925449930146096</c:v>
                </c:pt>
                <c:pt idx="34">
                  <c:v>4.6554428462853199</c:v>
                </c:pt>
                <c:pt idx="35">
                  <c:v>4.51866445667316</c:v>
                </c:pt>
                <c:pt idx="36">
                  <c:v>4.3828640282371198</c:v>
                </c:pt>
                <c:pt idx="37">
                  <c:v>4.2492363674910303</c:v>
                </c:pt>
                <c:pt idx="38">
                  <c:v>4.1160664638645796</c:v>
                </c:pt>
                <c:pt idx="39">
                  <c:v>3.9842007441892999</c:v>
                </c:pt>
                <c:pt idx="40">
                  <c:v>3.8532979805240899</c:v>
                </c:pt>
                <c:pt idx="41">
                  <c:v>3.72325302620601</c:v>
                </c:pt>
                <c:pt idx="42">
                  <c:v>3.59377388001317</c:v>
                </c:pt>
                <c:pt idx="43">
                  <c:v>3.4644398292376701</c:v>
                </c:pt>
                <c:pt idx="44">
                  <c:v>3.3347131201582099</c:v>
                </c:pt>
                <c:pt idx="45">
                  <c:v>3.2039340436142401</c:v>
                </c:pt>
                <c:pt idx="46">
                  <c:v>3.0713064775975401</c:v>
                </c:pt>
                <c:pt idx="47">
                  <c:v>2.9358757749040798</c:v>
                </c:pt>
                <c:pt idx="48">
                  <c:v>2.7964951459266998</c:v>
                </c:pt>
                <c:pt idx="49">
                  <c:v>2.6517742635874102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118-418E-926C-283B881DC10F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'19'!$BD$54:$DB$54</c:f>
              <c:numCache>
                <c:formatCode>0</c:formatCode>
                <c:ptCount val="51"/>
                <c:pt idx="0">
                  <c:v>7.5</c:v>
                </c:pt>
                <c:pt idx="1">
                  <c:v>7.4583518169624003</c:v>
                </c:pt>
                <c:pt idx="2">
                  <c:v>7.41629749305143</c:v>
                </c:pt>
                <c:pt idx="3">
                  <c:v>7.3736545263013298</c:v>
                </c:pt>
                <c:pt idx="4">
                  <c:v>7.3302340504026802</c:v>
                </c:pt>
                <c:pt idx="5">
                  <c:v>7.2858396009878303</c:v>
                </c:pt>
                <c:pt idx="6">
                  <c:v>7.2402659640296303</c:v>
                </c:pt>
                <c:pt idx="7">
                  <c:v>7.19329816641359</c:v>
                </c:pt>
                <c:pt idx="8">
                  <c:v>7.1447106799018503</c:v>
                </c:pt>
                <c:pt idx="9">
                  <c:v>7.0942669529256497</c:v>
                </c:pt>
                <c:pt idx="10">
                  <c:v>7.0417195278112699</c:v>
                </c:pt>
                <c:pt idx="11">
                  <c:v>6.9868111434501996</c:v>
                </c:pt>
                <c:pt idx="12">
                  <c:v>6.9292766773049497</c:v>
                </c:pt>
                <c:pt idx="13">
                  <c:v>6.8688409403093802</c:v>
                </c:pt>
                <c:pt idx="14">
                  <c:v>6.80522544260179</c:v>
                </c:pt>
                <c:pt idx="15">
                  <c:v>6.7381493015159801</c:v>
                </c:pt>
                <c:pt idx="16">
                  <c:v>6.6672851444639996</c:v>
                </c:pt>
                <c:pt idx="17">
                  <c:v>6.5925248865140098</c:v>
                </c:pt>
                <c:pt idx="18">
                  <c:v>6.5133360329418499</c:v>
                </c:pt>
                <c:pt idx="19">
                  <c:v>6.4294200707636797</c:v>
                </c:pt>
                <c:pt idx="20">
                  <c:v>6.3407631281498302</c:v>
                </c:pt>
                <c:pt idx="21">
                  <c:v>6.2472729632854502</c:v>
                </c:pt>
                <c:pt idx="22">
                  <c:v>6.1487461131521997</c:v>
                </c:pt>
                <c:pt idx="23">
                  <c:v>6.0452022217844696</c:v>
                </c:pt>
                <c:pt idx="24">
                  <c:v>5.9367571728724</c:v>
                </c:pt>
                <c:pt idx="25">
                  <c:v>5.8236022507087499</c:v>
                </c:pt>
                <c:pt idx="26">
                  <c:v>5.7060062419821103</c:v>
                </c:pt>
                <c:pt idx="27">
                  <c:v>5.5843215030256301</c:v>
                </c:pt>
                <c:pt idx="28">
                  <c:v>5.4589892909830402</c:v>
                </c:pt>
                <c:pt idx="29">
                  <c:v>5.3305409538917701</c:v>
                </c:pt>
                <c:pt idx="30">
                  <c:v>5.1995828619425497</c:v>
                </c:pt>
                <c:pt idx="31">
                  <c:v>5.0666926377539001</c:v>
                </c:pt>
                <c:pt idx="32">
                  <c:v>4.9322358914736704</c:v>
                </c:pt>
                <c:pt idx="33">
                  <c:v>4.7969629319414597</c:v>
                </c:pt>
                <c:pt idx="34">
                  <c:v>4.6618472440549397</c:v>
                </c:pt>
                <c:pt idx="35">
                  <c:v>4.5271862221040697</c:v>
                </c:pt>
                <c:pt idx="36">
                  <c:v>4.3926850692336696</c:v>
                </c:pt>
                <c:pt idx="37">
                  <c:v>4.2591235028324901</c:v>
                </c:pt>
                <c:pt idx="38">
                  <c:v>4.1263333705890597</c:v>
                </c:pt>
                <c:pt idx="39">
                  <c:v>3.9944678837417</c:v>
                </c:pt>
                <c:pt idx="40">
                  <c:v>3.8634271647071299</c:v>
                </c:pt>
                <c:pt idx="41">
                  <c:v>3.7330499770547099</c:v>
                </c:pt>
                <c:pt idx="42">
                  <c:v>3.6030564336772</c:v>
                </c:pt>
                <c:pt idx="43">
                  <c:v>3.47304579385739</c:v>
                </c:pt>
                <c:pt idx="44">
                  <c:v>3.3424962293109299</c:v>
                </c:pt>
                <c:pt idx="45">
                  <c:v>3.21075851180245</c:v>
                </c:pt>
                <c:pt idx="46">
                  <c:v>3.0770422923201699</c:v>
                </c:pt>
                <c:pt idx="47">
                  <c:v>2.9403937282255601</c:v>
                </c:pt>
                <c:pt idx="48">
                  <c:v>2.7996609688198499</c:v>
                </c:pt>
                <c:pt idx="49">
                  <c:v>2.6534413674543398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118-418E-926C-283B881DC10F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'19'!$BD$55:$DB$55</c:f>
              <c:numCache>
                <c:formatCode>0</c:formatCode>
                <c:ptCount val="51"/>
                <c:pt idx="0">
                  <c:v>7.5</c:v>
                </c:pt>
                <c:pt idx="1">
                  <c:v>7.4581772348082103</c:v>
                </c:pt>
                <c:pt idx="2">
                  <c:v>7.4159453560150501</c:v>
                </c:pt>
                <c:pt idx="3">
                  <c:v>7.3731208235002104</c:v>
                </c:pt>
                <c:pt idx="4">
                  <c:v>7.3295138158420796</c:v>
                </c:pt>
                <c:pt idx="5">
                  <c:v>7.28492706212639</c:v>
                </c:pt>
                <c:pt idx="6">
                  <c:v>7.2391547654774104</c:v>
                </c:pt>
                <c:pt idx="7">
                  <c:v>7.1919816865339499</c:v>
                </c:pt>
                <c:pt idx="8">
                  <c:v>7.1431824722542796</c:v>
                </c:pt>
                <c:pt idx="9">
                  <c:v>7.0925213471184003</c:v>
                </c:pt>
                <c:pt idx="10">
                  <c:v>7.0397523188835303</c:v>
                </c:pt>
                <c:pt idx="11">
                  <c:v>6.9846199818178798</c:v>
                </c:pt>
                <c:pt idx="12">
                  <c:v>6.9268606138465296</c:v>
                </c:pt>
                <c:pt idx="13">
                  <c:v>6.8662027145028199</c:v>
                </c:pt>
                <c:pt idx="14">
                  <c:v>6.8023697063239901</c:v>
                </c:pt>
                <c:pt idx="15">
                  <c:v>6.7350807569607403</c:v>
                </c:pt>
                <c:pt idx="16">
                  <c:v>6.6640495922630096</c:v>
                </c:pt>
                <c:pt idx="17">
                  <c:v>6.5890241918373302</c:v>
                </c:pt>
                <c:pt idx="18">
                  <c:v>6.5096785565331698</c:v>
                </c:pt>
                <c:pt idx="19">
                  <c:v>6.4258025443663902</c:v>
                </c:pt>
                <c:pt idx="20">
                  <c:v>6.3373562319461696</c:v>
                </c:pt>
                <c:pt idx="21">
                  <c:v>6.2442954229326304</c:v>
                </c:pt>
                <c:pt idx="22">
                  <c:v>6.1459950796134502</c:v>
                </c:pt>
                <c:pt idx="23">
                  <c:v>6.0426354609263502</c:v>
                </c:pt>
                <c:pt idx="24">
                  <c:v>5.9343873797750701</c:v>
                </c:pt>
                <c:pt idx="25">
                  <c:v>5.8214651397100603</c:v>
                </c:pt>
                <c:pt idx="26">
                  <c:v>5.7041506601736103</c:v>
                </c:pt>
                <c:pt idx="27">
                  <c:v>5.5828084540432501</c:v>
                </c:pt>
                <c:pt idx="28">
                  <c:v>5.4578993307771402</c:v>
                </c:pt>
                <c:pt idx="29">
                  <c:v>5.3300004329592197</c:v>
                </c:pt>
                <c:pt idx="30">
                  <c:v>5.1998491411870402</c:v>
                </c:pt>
                <c:pt idx="31">
                  <c:v>5.06826581689403</c:v>
                </c:pt>
                <c:pt idx="32">
                  <c:v>4.93487477948175</c:v>
                </c:pt>
                <c:pt idx="33">
                  <c:v>4.8005066243437096</c:v>
                </c:pt>
                <c:pt idx="34">
                  <c:v>4.6659155091853197</c:v>
                </c:pt>
                <c:pt idx="35">
                  <c:v>4.5315102877865803</c:v>
                </c:pt>
                <c:pt idx="36">
                  <c:v>4.3974426436362402</c:v>
                </c:pt>
                <c:pt idx="37">
                  <c:v>4.2640451563283701</c:v>
                </c:pt>
                <c:pt idx="38">
                  <c:v>4.1313960689242197</c:v>
                </c:pt>
                <c:pt idx="39">
                  <c:v>3.9995506271491101</c:v>
                </c:pt>
                <c:pt idx="40">
                  <c:v>3.8684416217968001</c:v>
                </c:pt>
                <c:pt idx="41">
                  <c:v>3.7379035201629098</c:v>
                </c:pt>
                <c:pt idx="42">
                  <c:v>3.6076601888243101</c:v>
                </c:pt>
                <c:pt idx="43">
                  <c:v>3.4773185666447102</c:v>
                </c:pt>
                <c:pt idx="44">
                  <c:v>3.3463640563033699</c:v>
                </c:pt>
                <c:pt idx="45">
                  <c:v>3.2141526622128098</c:v>
                </c:pt>
                <c:pt idx="46">
                  <c:v>3.07989699586444</c:v>
                </c:pt>
                <c:pt idx="47">
                  <c:v>2.9426436759466799</c:v>
                </c:pt>
                <c:pt idx="48">
                  <c:v>2.8012383890360799</c:v>
                </c:pt>
                <c:pt idx="49">
                  <c:v>2.6542724135437901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118-418E-926C-283B881DC10F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25571455"/>
        <c:axId val="725563775"/>
        <c:axId val="400379135"/>
      </c:surface3DChart>
      <c:catAx>
        <c:axId val="72557145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63775"/>
        <c:crosses val="autoZero"/>
        <c:auto val="1"/>
        <c:lblAlgn val="ctr"/>
        <c:lblOffset val="100"/>
        <c:noMultiLvlLbl val="0"/>
      </c:catAx>
      <c:valAx>
        <c:axId val="72556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71455"/>
        <c:crosses val="autoZero"/>
        <c:crossBetween val="midCat"/>
      </c:valAx>
      <c:serAx>
        <c:axId val="40037913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63775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val>
            <c:numRef>
              <c:f>'19'!$C$112:$BA$112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B-4A17-8989-E2927ED5E2D0}"/>
            </c:ext>
          </c:extLst>
        </c:ser>
        <c:ser>
          <c:idx val="1"/>
          <c:order val="1"/>
          <c:val>
            <c:numRef>
              <c:f>'19'!$C$113:$BA$113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5B-4A17-8989-E2927ED5E2D0}"/>
            </c:ext>
          </c:extLst>
        </c:ser>
        <c:ser>
          <c:idx val="2"/>
          <c:order val="2"/>
          <c:val>
            <c:numRef>
              <c:f>'19'!$C$114:$BA$114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5B-4A17-8989-E2927ED5E2D0}"/>
            </c:ext>
          </c:extLst>
        </c:ser>
        <c:ser>
          <c:idx val="3"/>
          <c:order val="3"/>
          <c:val>
            <c:numRef>
              <c:f>'19'!$C$115:$BA$115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5B-4A17-8989-E2927ED5E2D0}"/>
            </c:ext>
          </c:extLst>
        </c:ser>
        <c:ser>
          <c:idx val="4"/>
          <c:order val="4"/>
          <c:val>
            <c:numRef>
              <c:f>'19'!$C$116:$BA$116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5B-4A17-8989-E2927ED5E2D0}"/>
            </c:ext>
          </c:extLst>
        </c:ser>
        <c:ser>
          <c:idx val="5"/>
          <c:order val="5"/>
          <c:val>
            <c:numRef>
              <c:f>'19'!$C$117:$BA$117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5B-4A17-8989-E2927ED5E2D0}"/>
            </c:ext>
          </c:extLst>
        </c:ser>
        <c:ser>
          <c:idx val="6"/>
          <c:order val="6"/>
          <c:val>
            <c:numRef>
              <c:f>'19'!$C$118:$BA$118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5B-4A17-8989-E2927ED5E2D0}"/>
            </c:ext>
          </c:extLst>
        </c:ser>
        <c:ser>
          <c:idx val="7"/>
          <c:order val="7"/>
          <c:val>
            <c:numRef>
              <c:f>'19'!$C$119:$BA$119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5B-4A17-8989-E2927ED5E2D0}"/>
            </c:ext>
          </c:extLst>
        </c:ser>
        <c:ser>
          <c:idx val="8"/>
          <c:order val="8"/>
          <c:val>
            <c:numRef>
              <c:f>'19'!$C$120:$BA$120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5B-4A17-8989-E2927ED5E2D0}"/>
            </c:ext>
          </c:extLst>
        </c:ser>
        <c:ser>
          <c:idx val="9"/>
          <c:order val="9"/>
          <c:val>
            <c:numRef>
              <c:f>'19'!$C$121:$BA$121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75B-4A17-8989-E2927ED5E2D0}"/>
            </c:ext>
          </c:extLst>
        </c:ser>
        <c:ser>
          <c:idx val="10"/>
          <c:order val="10"/>
          <c:val>
            <c:numRef>
              <c:f>'19'!$C$122:$BA$122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75B-4A17-8989-E2927ED5E2D0}"/>
            </c:ext>
          </c:extLst>
        </c:ser>
        <c:ser>
          <c:idx val="11"/>
          <c:order val="11"/>
          <c:val>
            <c:numRef>
              <c:f>'19'!$C$123:$BA$123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75B-4A17-8989-E2927ED5E2D0}"/>
            </c:ext>
          </c:extLst>
        </c:ser>
        <c:ser>
          <c:idx val="12"/>
          <c:order val="12"/>
          <c:val>
            <c:numRef>
              <c:f>'19'!$C$124:$BA$124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75B-4A17-8989-E2927ED5E2D0}"/>
            </c:ext>
          </c:extLst>
        </c:ser>
        <c:ser>
          <c:idx val="13"/>
          <c:order val="13"/>
          <c:val>
            <c:numRef>
              <c:f>'19'!$C$125:$BA$125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75B-4A17-8989-E2927ED5E2D0}"/>
            </c:ext>
          </c:extLst>
        </c:ser>
        <c:ser>
          <c:idx val="14"/>
          <c:order val="14"/>
          <c:val>
            <c:numRef>
              <c:f>'19'!$C$126:$BA$126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5B-4A17-8989-E2927ED5E2D0}"/>
            </c:ext>
          </c:extLst>
        </c:ser>
        <c:ser>
          <c:idx val="15"/>
          <c:order val="15"/>
          <c:val>
            <c:numRef>
              <c:f>'19'!$C$127:$BA$127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75B-4A17-8989-E2927ED5E2D0}"/>
            </c:ext>
          </c:extLst>
        </c:ser>
        <c:ser>
          <c:idx val="16"/>
          <c:order val="16"/>
          <c:val>
            <c:numRef>
              <c:f>'19'!$C$128:$BA$128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75B-4A17-8989-E2927ED5E2D0}"/>
            </c:ext>
          </c:extLst>
        </c:ser>
        <c:ser>
          <c:idx val="17"/>
          <c:order val="17"/>
          <c:val>
            <c:numRef>
              <c:f>'19'!$C$129:$BA$129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75B-4A17-8989-E2927ED5E2D0}"/>
            </c:ext>
          </c:extLst>
        </c:ser>
        <c:ser>
          <c:idx val="18"/>
          <c:order val="18"/>
          <c:val>
            <c:numRef>
              <c:f>'19'!$C$130:$BA$130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75B-4A17-8989-E2927ED5E2D0}"/>
            </c:ext>
          </c:extLst>
        </c:ser>
        <c:ser>
          <c:idx val="19"/>
          <c:order val="19"/>
          <c:val>
            <c:numRef>
              <c:f>'19'!$C$131:$BA$131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75B-4A17-8989-E2927ED5E2D0}"/>
            </c:ext>
          </c:extLst>
        </c:ser>
        <c:ser>
          <c:idx val="20"/>
          <c:order val="20"/>
          <c:val>
            <c:numRef>
              <c:f>'19'!$C$132:$BA$132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75B-4A17-8989-E2927ED5E2D0}"/>
            </c:ext>
          </c:extLst>
        </c:ser>
        <c:ser>
          <c:idx val="21"/>
          <c:order val="21"/>
          <c:val>
            <c:numRef>
              <c:f>'19'!$C$133:$BA$133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75B-4A17-8989-E2927ED5E2D0}"/>
            </c:ext>
          </c:extLst>
        </c:ser>
        <c:ser>
          <c:idx val="22"/>
          <c:order val="22"/>
          <c:val>
            <c:numRef>
              <c:f>'19'!$C$134:$BA$134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75B-4A17-8989-E2927ED5E2D0}"/>
            </c:ext>
          </c:extLst>
        </c:ser>
        <c:ser>
          <c:idx val="23"/>
          <c:order val="23"/>
          <c:val>
            <c:numRef>
              <c:f>'19'!$C$135:$BA$135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75B-4A17-8989-E2927ED5E2D0}"/>
            </c:ext>
          </c:extLst>
        </c:ser>
        <c:ser>
          <c:idx val="24"/>
          <c:order val="24"/>
          <c:val>
            <c:numRef>
              <c:f>'19'!$C$136:$BA$136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75B-4A17-8989-E2927ED5E2D0}"/>
            </c:ext>
          </c:extLst>
        </c:ser>
        <c:ser>
          <c:idx val="25"/>
          <c:order val="25"/>
          <c:val>
            <c:numRef>
              <c:f>'19'!$C$137:$BA$137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75B-4A17-8989-E2927ED5E2D0}"/>
            </c:ext>
          </c:extLst>
        </c:ser>
        <c:ser>
          <c:idx val="26"/>
          <c:order val="26"/>
          <c:val>
            <c:numRef>
              <c:f>'19'!$C$138:$BA$138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75B-4A17-8989-E2927ED5E2D0}"/>
            </c:ext>
          </c:extLst>
        </c:ser>
        <c:ser>
          <c:idx val="27"/>
          <c:order val="27"/>
          <c:val>
            <c:numRef>
              <c:f>'19'!$C$139:$BA$139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75B-4A17-8989-E2927ED5E2D0}"/>
            </c:ext>
          </c:extLst>
        </c:ser>
        <c:ser>
          <c:idx val="28"/>
          <c:order val="28"/>
          <c:val>
            <c:numRef>
              <c:f>'19'!$C$140:$BA$140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75B-4A17-8989-E2927ED5E2D0}"/>
            </c:ext>
          </c:extLst>
        </c:ser>
        <c:ser>
          <c:idx val="29"/>
          <c:order val="29"/>
          <c:val>
            <c:numRef>
              <c:f>'19'!$C$141:$BA$141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75B-4A17-8989-E2927ED5E2D0}"/>
            </c:ext>
          </c:extLst>
        </c:ser>
        <c:ser>
          <c:idx val="30"/>
          <c:order val="30"/>
          <c:val>
            <c:numRef>
              <c:f>'19'!$C$142:$BA$142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75B-4A17-8989-E2927ED5E2D0}"/>
            </c:ext>
          </c:extLst>
        </c:ser>
        <c:ser>
          <c:idx val="31"/>
          <c:order val="31"/>
          <c:val>
            <c:numRef>
              <c:f>'19'!$C$143:$BA$143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75B-4A17-8989-E2927ED5E2D0}"/>
            </c:ext>
          </c:extLst>
        </c:ser>
        <c:ser>
          <c:idx val="32"/>
          <c:order val="32"/>
          <c:val>
            <c:numRef>
              <c:f>'19'!$C$144:$BA$144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75B-4A17-8989-E2927ED5E2D0}"/>
            </c:ext>
          </c:extLst>
        </c:ser>
        <c:ser>
          <c:idx val="33"/>
          <c:order val="33"/>
          <c:val>
            <c:numRef>
              <c:f>'19'!$C$145:$BA$145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75B-4A17-8989-E2927ED5E2D0}"/>
            </c:ext>
          </c:extLst>
        </c:ser>
        <c:ser>
          <c:idx val="34"/>
          <c:order val="34"/>
          <c:val>
            <c:numRef>
              <c:f>'19'!$C$146:$BA$146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75B-4A17-8989-E2927ED5E2D0}"/>
            </c:ext>
          </c:extLst>
        </c:ser>
        <c:ser>
          <c:idx val="35"/>
          <c:order val="35"/>
          <c:val>
            <c:numRef>
              <c:f>'19'!$C$147:$BA$147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75B-4A17-8989-E2927ED5E2D0}"/>
            </c:ext>
          </c:extLst>
        </c:ser>
        <c:ser>
          <c:idx val="36"/>
          <c:order val="36"/>
          <c:val>
            <c:numRef>
              <c:f>'19'!$C$148:$BA$148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75B-4A17-8989-E2927ED5E2D0}"/>
            </c:ext>
          </c:extLst>
        </c:ser>
        <c:ser>
          <c:idx val="37"/>
          <c:order val="37"/>
          <c:val>
            <c:numRef>
              <c:f>'19'!$C$149:$BA$149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75B-4A17-8989-E2927ED5E2D0}"/>
            </c:ext>
          </c:extLst>
        </c:ser>
        <c:ser>
          <c:idx val="38"/>
          <c:order val="38"/>
          <c:val>
            <c:numRef>
              <c:f>'19'!$C$150:$BA$150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75B-4A17-8989-E2927ED5E2D0}"/>
            </c:ext>
          </c:extLst>
        </c:ser>
        <c:ser>
          <c:idx val="39"/>
          <c:order val="39"/>
          <c:val>
            <c:numRef>
              <c:f>'19'!$C$151:$BA$151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75B-4A17-8989-E2927ED5E2D0}"/>
            </c:ext>
          </c:extLst>
        </c:ser>
        <c:ser>
          <c:idx val="40"/>
          <c:order val="40"/>
          <c:val>
            <c:numRef>
              <c:f>'19'!$C$152:$BA$152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75B-4A17-8989-E2927ED5E2D0}"/>
            </c:ext>
          </c:extLst>
        </c:ser>
        <c:ser>
          <c:idx val="41"/>
          <c:order val="41"/>
          <c:val>
            <c:numRef>
              <c:f>'19'!$C$153:$BA$153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75B-4A17-8989-E2927ED5E2D0}"/>
            </c:ext>
          </c:extLst>
        </c:ser>
        <c:ser>
          <c:idx val="42"/>
          <c:order val="42"/>
          <c:val>
            <c:numRef>
              <c:f>'19'!$C$154:$BA$154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75B-4A17-8989-E2927ED5E2D0}"/>
            </c:ext>
          </c:extLst>
        </c:ser>
        <c:ser>
          <c:idx val="43"/>
          <c:order val="43"/>
          <c:val>
            <c:numRef>
              <c:f>'19'!$C$155:$BA$155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75B-4A17-8989-E2927ED5E2D0}"/>
            </c:ext>
          </c:extLst>
        </c:ser>
        <c:ser>
          <c:idx val="44"/>
          <c:order val="44"/>
          <c:val>
            <c:numRef>
              <c:f>'19'!$C$156:$BA$156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75B-4A17-8989-E2927ED5E2D0}"/>
            </c:ext>
          </c:extLst>
        </c:ser>
        <c:ser>
          <c:idx val="45"/>
          <c:order val="45"/>
          <c:val>
            <c:numRef>
              <c:f>'19'!$C$157:$BA$157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75B-4A17-8989-E2927ED5E2D0}"/>
            </c:ext>
          </c:extLst>
        </c:ser>
        <c:ser>
          <c:idx val="46"/>
          <c:order val="46"/>
          <c:val>
            <c:numRef>
              <c:f>'19'!$C$158:$BA$158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75B-4A17-8989-E2927ED5E2D0}"/>
            </c:ext>
          </c:extLst>
        </c:ser>
        <c:ser>
          <c:idx val="47"/>
          <c:order val="47"/>
          <c:val>
            <c:numRef>
              <c:f>'19'!$C$159:$BA$159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75B-4A17-8989-E2927ED5E2D0}"/>
            </c:ext>
          </c:extLst>
        </c:ser>
        <c:ser>
          <c:idx val="48"/>
          <c:order val="48"/>
          <c:val>
            <c:numRef>
              <c:f>'19'!$C$160:$BA$160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75B-4A17-8989-E2927ED5E2D0}"/>
            </c:ext>
          </c:extLst>
        </c:ser>
        <c:ser>
          <c:idx val="49"/>
          <c:order val="49"/>
          <c:val>
            <c:numRef>
              <c:f>'19'!$C$161:$BA$161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75B-4A17-8989-E2927ED5E2D0}"/>
            </c:ext>
          </c:extLst>
        </c:ser>
        <c:ser>
          <c:idx val="50"/>
          <c:order val="50"/>
          <c:val>
            <c:numRef>
              <c:f>'19'!$C$162:$BA$162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75B-4A17-8989-E2927ED5E2D0}"/>
            </c:ext>
          </c:extLst>
        </c:ser>
        <c:bandFmts/>
        <c:axId val="725571455"/>
        <c:axId val="725563775"/>
        <c:axId val="400379135"/>
      </c:surface3DChart>
      <c:catAx>
        <c:axId val="725571455"/>
        <c:scaling>
          <c:orientation val="minMax"/>
        </c:scaling>
        <c:delete val="1"/>
        <c:axPos val="b"/>
        <c:majorTickMark val="out"/>
        <c:minorTickMark val="none"/>
        <c:tickLblPos val="nextTo"/>
        <c:crossAx val="725563775"/>
        <c:crosses val="autoZero"/>
        <c:auto val="1"/>
        <c:lblAlgn val="ctr"/>
        <c:lblOffset val="100"/>
        <c:noMultiLvlLbl val="0"/>
      </c:catAx>
      <c:valAx>
        <c:axId val="72556377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725571455"/>
        <c:crosses val="autoZero"/>
        <c:crossBetween val="midCat"/>
      </c:valAx>
      <c:serAx>
        <c:axId val="400379135"/>
        <c:scaling>
          <c:orientation val="minMax"/>
        </c:scaling>
        <c:delete val="1"/>
        <c:axPos val="b"/>
        <c:majorTickMark val="out"/>
        <c:minorTickMark val="none"/>
        <c:tickLblPos val="nextTo"/>
        <c:crossAx val="725563775"/>
        <c:crosses val="autoZero"/>
      </c:serAx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v>1</c:v>
          </c:tx>
          <c:spPr>
            <a:solidFill>
              <a:schemeClr val="accent1"/>
            </a:solidFill>
            <a:ln/>
            <a:effectLst/>
            <a:sp3d/>
          </c:spPr>
          <c:val>
            <c:numRef>
              <c:f>'19'!$DD$59:$FB$59</c:f>
              <c:numCache>
                <c:formatCode>0</c:formatCode>
                <c:ptCount val="51"/>
                <c:pt idx="0">
                  <c:v>7.5</c:v>
                </c:pt>
                <c:pt idx="1">
                  <c:v>7.4592605917955002</c:v>
                </c:pt>
                <c:pt idx="2">
                  <c:v>7.4181178132511398</c:v>
                </c:pt>
                <c:pt idx="3">
                  <c:v>7.3763830573281703</c:v>
                </c:pt>
                <c:pt idx="4">
                  <c:v>7.3338609436521898</c:v>
                </c:pt>
                <c:pt idx="5">
                  <c:v>7.2903479056784297</c:v>
                </c:pt>
                <c:pt idx="6">
                  <c:v>7.2456308552820898</c:v>
                </c:pt>
                <c:pt idx="7">
                  <c:v>7.19948599879387</c:v>
                </c:pt>
                <c:pt idx="8">
                  <c:v>7.1516779037744298</c:v>
                </c:pt>
                <c:pt idx="9">
                  <c:v>7.10195895967491</c:v>
                </c:pt>
                <c:pt idx="10">
                  <c:v>7.05006941153892</c:v>
                </c:pt>
                <c:pt idx="11">
                  <c:v>6.9957380020938604</c:v>
                </c:pt>
                <c:pt idx="12">
                  <c:v>6.9386827139495999</c:v>
                </c:pt>
                <c:pt idx="13">
                  <c:v>6.8786106939489597</c:v>
                </c:pt>
                <c:pt idx="14">
                  <c:v>6.8152246389842102</c:v>
                </c:pt>
                <c:pt idx="15">
                  <c:v>6.7482104998184997</c:v>
                </c:pt>
                <c:pt idx="16">
                  <c:v>6.6772783723454001</c:v>
                </c:pt>
                <c:pt idx="17">
                  <c:v>6.6021096521226301</c:v>
                </c:pt>
                <c:pt idx="18">
                  <c:v>6.5223861171995896</c:v>
                </c:pt>
                <c:pt idx="19">
                  <c:v>6.4379356728422703</c:v>
                </c:pt>
                <c:pt idx="20">
                  <c:v>6.3487289657361199</c:v>
                </c:pt>
                <c:pt idx="21">
                  <c:v>6.2544057630919099</c:v>
                </c:pt>
                <c:pt idx="22">
                  <c:v>6.1546686504270198</c:v>
                </c:pt>
                <c:pt idx="23">
                  <c:v>6.0496811962765999</c:v>
                </c:pt>
                <c:pt idx="24">
                  <c:v>5.9396284322766801</c:v>
                </c:pt>
                <c:pt idx="25">
                  <c:v>5.8247606620993198</c:v>
                </c:pt>
                <c:pt idx="26">
                  <c:v>5.7054146852007204</c:v>
                </c:pt>
                <c:pt idx="27">
                  <c:v>5.5820277566242797</c:v>
                </c:pt>
                <c:pt idx="28">
                  <c:v>5.4551523225119603</c:v>
                </c:pt>
                <c:pt idx="29">
                  <c:v>5.3254835458776499</c:v>
                </c:pt>
                <c:pt idx="30">
                  <c:v>5.1939327484930402</c:v>
                </c:pt>
                <c:pt idx="31">
                  <c:v>5.0607653453880497</c:v>
                </c:pt>
                <c:pt idx="32">
                  <c:v>4.9261591553533997</c:v>
                </c:pt>
                <c:pt idx="33">
                  <c:v>4.7909526813114596</c:v>
                </c:pt>
                <c:pt idx="34">
                  <c:v>4.65578224182675</c:v>
                </c:pt>
                <c:pt idx="35">
                  <c:v>4.5209484494117698</c:v>
                </c:pt>
                <c:pt idx="36">
                  <c:v>4.38670795854026</c:v>
                </c:pt>
                <c:pt idx="37">
                  <c:v>4.2533119517377198</c:v>
                </c:pt>
                <c:pt idx="38">
                  <c:v>4.12085468738759</c:v>
                </c:pt>
                <c:pt idx="39">
                  <c:v>3.9893721955350698</c:v>
                </c:pt>
                <c:pt idx="40">
                  <c:v>3.85878849464437</c:v>
                </c:pt>
                <c:pt idx="41">
                  <c:v>3.7289264365816499</c:v>
                </c:pt>
                <c:pt idx="42">
                  <c:v>3.5994967270064202</c:v>
                </c:pt>
                <c:pt idx="43">
                  <c:v>3.4700917021936299</c:v>
                </c:pt>
                <c:pt idx="44">
                  <c:v>3.3401792954432299</c:v>
                </c:pt>
                <c:pt idx="45">
                  <c:v>3.2090927871044701</c:v>
                </c:pt>
                <c:pt idx="46">
                  <c:v>3.0760133900075401</c:v>
                </c:pt>
                <c:pt idx="47">
                  <c:v>2.9399424617968499</c:v>
                </c:pt>
                <c:pt idx="48">
                  <c:v>2.7996581885512399</c:v>
                </c:pt>
                <c:pt idx="49">
                  <c:v>2.6536478864097601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8-418E-926C-283B881DC10F}"/>
            </c:ext>
          </c:extLst>
        </c:ser>
        <c:ser>
          <c:idx val="1"/>
          <c:order val="1"/>
          <c:tx>
            <c:v>2</c:v>
          </c:tx>
          <c:spPr>
            <a:solidFill>
              <a:schemeClr val="accent2"/>
            </a:solidFill>
            <a:ln/>
            <a:effectLst/>
            <a:sp3d/>
          </c:spPr>
          <c:val>
            <c:numRef>
              <c:f>'19'!$DD$60:$FB$60</c:f>
              <c:numCache>
                <c:formatCode>0</c:formatCode>
                <c:ptCount val="51"/>
                <c:pt idx="0">
                  <c:v>7.5</c:v>
                </c:pt>
                <c:pt idx="1">
                  <c:v>7.4594392333774797</c:v>
                </c:pt>
                <c:pt idx="2">
                  <c:v>7.4184782709562898</c:v>
                </c:pt>
                <c:pt idx="3">
                  <c:v>7.3769297461703998</c:v>
                </c:pt>
                <c:pt idx="4">
                  <c:v>7.3345994451691201</c:v>
                </c:pt>
                <c:pt idx="5">
                  <c:v>7.2912848255693001</c:v>
                </c:pt>
                <c:pt idx="6">
                  <c:v>7.24677359859818</c:v>
                </c:pt>
                <c:pt idx="7">
                  <c:v>7.2008424366860799</c:v>
                </c:pt>
                <c:pt idx="8">
                  <c:v>7.1532558878791299</c:v>
                </c:pt>
                <c:pt idx="9">
                  <c:v>7.1037656491462897</c:v>
                </c:pt>
                <c:pt idx="10">
                  <c:v>7.0521105576713801</c:v>
                </c:pt>
                <c:pt idx="11">
                  <c:v>6.9980177306867803</c:v>
                </c:pt>
                <c:pt idx="12">
                  <c:v>6.9412042026060403</c:v>
                </c:pt>
                <c:pt idx="13">
                  <c:v>6.8813696052605096</c:v>
                </c:pt>
                <c:pt idx="14">
                  <c:v>6.8182275571342199</c:v>
                </c:pt>
                <c:pt idx="15">
                  <c:v>6.7514218588025603</c:v>
                </c:pt>
                <c:pt idx="16">
                  <c:v>6.6807138224672098</c:v>
                </c:pt>
                <c:pt idx="17">
                  <c:v>6.60577579163908</c:v>
                </c:pt>
                <c:pt idx="18">
                  <c:v>6.5261346203071096</c:v>
                </c:pt>
                <c:pt idx="19">
                  <c:v>6.44159156324445</c:v>
                </c:pt>
                <c:pt idx="20">
                  <c:v>6.3520798871184301</c:v>
                </c:pt>
                <c:pt idx="21">
                  <c:v>6.2574240305064297</c:v>
                </c:pt>
                <c:pt idx="22">
                  <c:v>6.15748394804623</c:v>
                </c:pt>
                <c:pt idx="23">
                  <c:v>6.0523035113074304</c:v>
                </c:pt>
                <c:pt idx="24">
                  <c:v>5.9420256294207796</c:v>
                </c:pt>
                <c:pt idx="25">
                  <c:v>5.8268824752515602</c:v>
                </c:pt>
                <c:pt idx="26">
                  <c:v>5.7072000903253999</c:v>
                </c:pt>
                <c:pt idx="27">
                  <c:v>5.5834036384127304</c:v>
                </c:pt>
                <c:pt idx="28">
                  <c:v>5.4560196157295202</c:v>
                </c:pt>
                <c:pt idx="29">
                  <c:v>5.3256695987032199</c:v>
                </c:pt>
                <c:pt idx="30">
                  <c:v>5.1930287879282497</c:v>
                </c:pt>
                <c:pt idx="31">
                  <c:v>5.0586194617920901</c:v>
                </c:pt>
                <c:pt idx="32">
                  <c:v>4.9229985859732199</c:v>
                </c:pt>
                <c:pt idx="33">
                  <c:v>4.78706724642075</c:v>
                </c:pt>
                <c:pt idx="34">
                  <c:v>4.6515284237999897</c:v>
                </c:pt>
                <c:pt idx="35">
                  <c:v>4.5163486563610098</c:v>
                </c:pt>
                <c:pt idx="36">
                  <c:v>4.3817781234678401</c:v>
                </c:pt>
                <c:pt idx="37">
                  <c:v>4.2482154855930796</c:v>
                </c:pt>
                <c:pt idx="38">
                  <c:v>4.1156499147348304</c:v>
                </c:pt>
                <c:pt idx="39">
                  <c:v>3.98416566727898</c:v>
                </c:pt>
                <c:pt idx="40">
                  <c:v>3.8536681404584798</c:v>
                </c:pt>
                <c:pt idx="41">
                  <c:v>3.72398234690858</c:v>
                </c:pt>
                <c:pt idx="42">
                  <c:v>3.59481440417711</c:v>
                </c:pt>
                <c:pt idx="43">
                  <c:v>3.4657494730938501</c:v>
                </c:pt>
                <c:pt idx="44">
                  <c:v>3.33624912746405</c:v>
                </c:pt>
                <c:pt idx="45">
                  <c:v>3.2056422740842998</c:v>
                </c:pt>
                <c:pt idx="46">
                  <c:v>3.0731080573870302</c:v>
                </c:pt>
                <c:pt idx="47">
                  <c:v>2.9376484593535501</c:v>
                </c:pt>
                <c:pt idx="48">
                  <c:v>2.7980456259853499</c:v>
                </c:pt>
                <c:pt idx="49">
                  <c:v>2.6527951909901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8-418E-926C-283B881DC10F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'19'!$DD$61:$FB$61</c:f>
              <c:numCache>
                <c:formatCode>0</c:formatCode>
                <c:ptCount val="51"/>
                <c:pt idx="0">
                  <c:v>7.5</c:v>
                </c:pt>
                <c:pt idx="1">
                  <c:v>7.4597953131566399</c:v>
                </c:pt>
                <c:pt idx="2">
                  <c:v>7.4191967995296801</c:v>
                </c:pt>
                <c:pt idx="3">
                  <c:v>7.3780196343708999</c:v>
                </c:pt>
                <c:pt idx="4">
                  <c:v>7.33607200449591</c:v>
                </c:pt>
                <c:pt idx="5">
                  <c:v>7.2931534965345097</c:v>
                </c:pt>
                <c:pt idx="6">
                  <c:v>7.2490535257870397</c:v>
                </c:pt>
                <c:pt idx="7">
                  <c:v>7.2035498442325903</c:v>
                </c:pt>
                <c:pt idx="8">
                  <c:v>7.1564071404930401</c:v>
                </c:pt>
                <c:pt idx="9">
                  <c:v>7.1073757589853299</c:v>
                </c:pt>
                <c:pt idx="10">
                  <c:v>7.0561912162493696</c:v>
                </c:pt>
                <c:pt idx="11">
                  <c:v>7.0025764869967402</c:v>
                </c:pt>
                <c:pt idx="12">
                  <c:v>6.9462538958669597</c:v>
                </c:pt>
                <c:pt idx="13">
                  <c:v>6.8868831720780204</c:v>
                </c:pt>
                <c:pt idx="14">
                  <c:v>6.8242717181719597</c:v>
                </c:pt>
                <c:pt idx="15">
                  <c:v>6.7579107214064003</c:v>
                </c:pt>
                <c:pt idx="16">
                  <c:v>6.6872867287153399</c:v>
                </c:pt>
                <c:pt idx="17">
                  <c:v>6.6122595839114799</c:v>
                </c:pt>
                <c:pt idx="18">
                  <c:v>6.5325470594940498</c:v>
                </c:pt>
                <c:pt idx="19">
                  <c:v>6.4479223047008496</c:v>
                </c:pt>
                <c:pt idx="20">
                  <c:v>6.35822634327877</c:v>
                </c:pt>
                <c:pt idx="21">
                  <c:v>6.2633120534254996</c:v>
                </c:pt>
                <c:pt idx="22">
                  <c:v>6.1630851050092303</c:v>
                </c:pt>
                <c:pt idx="23">
                  <c:v>6.0575580265146298</c:v>
                </c:pt>
                <c:pt idx="24">
                  <c:v>5.9468444598550496</c:v>
                </c:pt>
                <c:pt idx="25">
                  <c:v>5.8311570574976503</c:v>
                </c:pt>
                <c:pt idx="26">
                  <c:v>5.7108087397225704</c:v>
                </c:pt>
                <c:pt idx="27">
                  <c:v>5.5862121392667303</c:v>
                </c:pt>
                <c:pt idx="28">
                  <c:v>5.4578733903265597</c:v>
                </c:pt>
                <c:pt idx="29">
                  <c:v>5.32637599509812</c:v>
                </c:pt>
                <c:pt idx="30">
                  <c:v>5.1923463052241701</c:v>
                </c:pt>
                <c:pt idx="31">
                  <c:v>5.0563975149904499</c:v>
                </c:pt>
                <c:pt idx="32">
                  <c:v>4.9191793347630899</c:v>
                </c:pt>
                <c:pt idx="33">
                  <c:v>4.7814325800351201</c:v>
                </c:pt>
                <c:pt idx="34">
                  <c:v>4.6438281477496499</c:v>
                </c:pt>
                <c:pt idx="35">
                  <c:v>4.5069233931591803</c:v>
                </c:pt>
                <c:pt idx="36">
                  <c:v>4.3717215903837703</c:v>
                </c:pt>
                <c:pt idx="37">
                  <c:v>4.2379382226555</c:v>
                </c:pt>
                <c:pt idx="38">
                  <c:v>4.1051114997998601</c:v>
                </c:pt>
                <c:pt idx="39">
                  <c:v>3.9736479909031099</c:v>
                </c:pt>
                <c:pt idx="40">
                  <c:v>3.8433265398946999</c:v>
                </c:pt>
                <c:pt idx="41">
                  <c:v>3.7140046083626799</c:v>
                </c:pt>
                <c:pt idx="42">
                  <c:v>3.5853746861881999</c:v>
                </c:pt>
                <c:pt idx="43">
                  <c:v>3.45700412327052</c:v>
                </c:pt>
                <c:pt idx="44">
                  <c:v>3.3283407418304898</c:v>
                </c:pt>
                <c:pt idx="45">
                  <c:v>3.1987046452986498</c:v>
                </c:pt>
                <c:pt idx="46">
                  <c:v>3.0672708581240902</c:v>
                </c:pt>
                <c:pt idx="47">
                  <c:v>2.9330426024803899</c:v>
                </c:pt>
                <c:pt idx="48">
                  <c:v>2.7948099535215798</c:v>
                </c:pt>
                <c:pt idx="49">
                  <c:v>2.65108520811197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8-418E-926C-283B881DC10F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'19'!$DD$62:$FB$62</c:f>
              <c:numCache>
                <c:formatCode>0</c:formatCode>
                <c:ptCount val="51"/>
                <c:pt idx="0">
                  <c:v>7.5</c:v>
                </c:pt>
                <c:pt idx="1">
                  <c:v>7.4603263653048399</c:v>
                </c:pt>
                <c:pt idx="2">
                  <c:v>7.4202685048071597</c:v>
                </c:pt>
                <c:pt idx="3">
                  <c:v>7.3796455549870901</c:v>
                </c:pt>
                <c:pt idx="4">
                  <c:v>7.3382694664867696</c:v>
                </c:pt>
                <c:pt idx="5">
                  <c:v>7.29594320977768</c:v>
                </c:pt>
                <c:pt idx="6">
                  <c:v>7.2524590027772096</c:v>
                </c:pt>
                <c:pt idx="7">
                  <c:v>7.2075965953086696</c:v>
                </c:pt>
                <c:pt idx="8">
                  <c:v>7.1611215143418603</c:v>
                </c:pt>
                <c:pt idx="9">
                  <c:v>7.1127825414531003</c:v>
                </c:pt>
                <c:pt idx="10">
                  <c:v>7.0623087927037496</c:v>
                </c:pt>
                <c:pt idx="11">
                  <c:v>7.0094064062691697</c:v>
                </c:pt>
                <c:pt idx="12">
                  <c:v>6.9538634859070303</c:v>
                </c:pt>
                <c:pt idx="13">
                  <c:v>6.8951860315221696</c:v>
                </c:pt>
                <c:pt idx="14">
                  <c:v>6.8328563714932802</c:v>
                </c:pt>
                <c:pt idx="15">
                  <c:v>6.7666422839618603</c:v>
                </c:pt>
                <c:pt idx="16">
                  <c:v>6.6962096809858602</c:v>
                </c:pt>
                <c:pt idx="17">
                  <c:v>6.6213001812039396</c:v>
                </c:pt>
                <c:pt idx="18">
                  <c:v>6.5416476914729396</c:v>
                </c:pt>
                <c:pt idx="19">
                  <c:v>6.45701438053859</c:v>
                </c:pt>
                <c:pt idx="20">
                  <c:v>6.3672053269416002</c:v>
                </c:pt>
                <c:pt idx="21">
                  <c:v>6.27206518374269</c:v>
                </c:pt>
                <c:pt idx="22">
                  <c:v>6.1714986834931604</c:v>
                </c:pt>
                <c:pt idx="23">
                  <c:v>6.0654978054445703</c:v>
                </c:pt>
                <c:pt idx="24">
                  <c:v>5.9541531345187897</c:v>
                </c:pt>
                <c:pt idx="25">
                  <c:v>5.8376602448967896</c:v>
                </c:pt>
                <c:pt idx="26">
                  <c:v>5.7163225772452897</c:v>
                </c:pt>
                <c:pt idx="27">
                  <c:v>5.5905482017499901</c:v>
                </c:pt>
                <c:pt idx="28">
                  <c:v>5.4608383125711901</c:v>
                </c:pt>
                <c:pt idx="29">
                  <c:v>5.3277683665767004</c:v>
                </c:pt>
                <c:pt idx="30">
                  <c:v>5.1919635937681603</c:v>
                </c:pt>
                <c:pt idx="31">
                  <c:v>5.0540764721538096</c:v>
                </c:pt>
                <c:pt idx="32">
                  <c:v>4.9147940867600104</c:v>
                </c:pt>
                <c:pt idx="33">
                  <c:v>4.7748411256538699</c:v>
                </c:pt>
                <c:pt idx="34">
                  <c:v>4.6349301926336999</c:v>
                </c:pt>
                <c:pt idx="35">
                  <c:v>4.4957479962506097</c:v>
                </c:pt>
                <c:pt idx="36">
                  <c:v>4.3580151338896203</c:v>
                </c:pt>
                <c:pt idx="37">
                  <c:v>4.2221690869370496</c:v>
                </c:pt>
                <c:pt idx="38">
                  <c:v>4.0889103708669197</c:v>
                </c:pt>
                <c:pt idx="39">
                  <c:v>3.9576300683623198</c:v>
                </c:pt>
                <c:pt idx="40">
                  <c:v>3.8275534530793398</c:v>
                </c:pt>
                <c:pt idx="41">
                  <c:v>3.6988106396900999</c:v>
                </c:pt>
                <c:pt idx="42">
                  <c:v>3.5710277385662899</c:v>
                </c:pt>
                <c:pt idx="43">
                  <c:v>3.4437353454377999</c:v>
                </c:pt>
                <c:pt idx="44">
                  <c:v>3.3163596237132702</c:v>
                </c:pt>
                <c:pt idx="45">
                  <c:v>3.1882082631696398</c:v>
                </c:pt>
                <c:pt idx="46">
                  <c:v>3.0584502357947101</c:v>
                </c:pt>
                <c:pt idx="47">
                  <c:v>2.92609053658115</c:v>
                </c:pt>
                <c:pt idx="48">
                  <c:v>2.7899311214804299</c:v>
                </c:pt>
                <c:pt idx="49">
                  <c:v>2.64850934582697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8-418E-926C-283B881DC10F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'19'!$DD$63:$FB$63</c:f>
              <c:numCache>
                <c:formatCode>0</c:formatCode>
                <c:ptCount val="51"/>
                <c:pt idx="0">
                  <c:v>7.5</c:v>
                </c:pt>
                <c:pt idx="1">
                  <c:v>7.4610285460018204</c:v>
                </c:pt>
                <c:pt idx="2">
                  <c:v>7.4216857505152696</c:v>
                </c:pt>
                <c:pt idx="3">
                  <c:v>7.3817962999757603</c:v>
                </c:pt>
                <c:pt idx="4">
                  <c:v>7.3411774525740601</c:v>
                </c:pt>
                <c:pt idx="5">
                  <c:v>7.2996370141746496</c:v>
                </c:pt>
                <c:pt idx="6">
                  <c:v>7.2569713198799803</c:v>
                </c:pt>
                <c:pt idx="7">
                  <c:v>7.21296337836944</c:v>
                </c:pt>
                <c:pt idx="8">
                  <c:v>7.1673814696516596</c:v>
                </c:pt>
                <c:pt idx="9">
                  <c:v>7.1199749843554896</c:v>
                </c:pt>
                <c:pt idx="10">
                  <c:v>7.0704690349736499</c:v>
                </c:pt>
                <c:pt idx="11">
                  <c:v>7.0185147997763302</c:v>
                </c:pt>
                <c:pt idx="12">
                  <c:v>6.9636080788776997</c:v>
                </c:pt>
                <c:pt idx="13">
                  <c:v>6.9053535880530603</c:v>
                </c:pt>
                <c:pt idx="14">
                  <c:v>6.84345477538906</c:v>
                </c:pt>
                <c:pt idx="15">
                  <c:v>6.7776192384717904</c:v>
                </c:pt>
                <c:pt idx="16">
                  <c:v>6.7075357001263196</c:v>
                </c:pt>
                <c:pt idx="17">
                  <c:v>6.6329108874845701</c:v>
                </c:pt>
                <c:pt idx="18">
                  <c:v>6.5534618451922704</c:v>
                </c:pt>
                <c:pt idx="19">
                  <c:v>6.4689285219413497</c:v>
                </c:pt>
                <c:pt idx="20">
                  <c:v>6.37908595822769</c:v>
                </c:pt>
                <c:pt idx="21">
                  <c:v>6.2837539225317203</c:v>
                </c:pt>
                <c:pt idx="22">
                  <c:v>6.1828141506991896</c:v>
                </c:pt>
                <c:pt idx="23">
                  <c:v>6.0762314953659402</c:v>
                </c:pt>
                <c:pt idx="24">
                  <c:v>5.9640715479731501</c:v>
                </c:pt>
                <c:pt idx="25">
                  <c:v>5.8465141611751097</c:v>
                </c:pt>
                <c:pt idx="26">
                  <c:v>5.7238603192303499</c:v>
                </c:pt>
                <c:pt idx="27">
                  <c:v>5.5965276593215503</c:v>
                </c:pt>
                <c:pt idx="28">
                  <c:v>5.4650316437801001</c:v>
                </c:pt>
                <c:pt idx="29">
                  <c:v>5.3299614317010597</c:v>
                </c:pt>
                <c:pt idx="30">
                  <c:v>5.1919583905658202</c:v>
                </c:pt>
                <c:pt idx="31">
                  <c:v>5.0517021803032698</c:v>
                </c:pt>
                <c:pt idx="32">
                  <c:v>4.9099085838799601</c:v>
                </c:pt>
                <c:pt idx="33">
                  <c:v>4.7673255482343899</c:v>
                </c:pt>
                <c:pt idx="34">
                  <c:v>4.6247132254105896</c:v>
                </c:pt>
                <c:pt idx="35">
                  <c:v>4.4828259180413097</c:v>
                </c:pt>
                <c:pt idx="36">
                  <c:v>4.3423922758598197</c:v>
                </c:pt>
                <c:pt idx="37">
                  <c:v>4.2040301215286702</c:v>
                </c:pt>
                <c:pt idx="38">
                  <c:v>4.0683232833065599</c:v>
                </c:pt>
                <c:pt idx="39">
                  <c:v>3.93571082473381</c:v>
                </c:pt>
                <c:pt idx="40">
                  <c:v>3.8059775778464999</c:v>
                </c:pt>
                <c:pt idx="41">
                  <c:v>3.6781193020912601</c:v>
                </c:pt>
                <c:pt idx="42">
                  <c:v>3.5515523185164599</c:v>
                </c:pt>
                <c:pt idx="43">
                  <c:v>3.4257674414884902</c:v>
                </c:pt>
                <c:pt idx="44">
                  <c:v>3.3001680609639301</c:v>
                </c:pt>
                <c:pt idx="45">
                  <c:v>3.1740495987292801</c:v>
                </c:pt>
                <c:pt idx="46">
                  <c:v>3.0465727008035102</c:v>
                </c:pt>
                <c:pt idx="47">
                  <c:v>2.9167441888802799</c:v>
                </c:pt>
                <c:pt idx="48">
                  <c:v>2.78338173746736</c:v>
                </c:pt>
                <c:pt idx="49">
                  <c:v>2.6450562332873599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18-418E-926C-283B881DC10F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'19'!$DD$64:$FB$64</c:f>
              <c:numCache>
                <c:formatCode>0</c:formatCode>
                <c:ptCount val="51"/>
                <c:pt idx="0">
                  <c:v>7.5</c:v>
                </c:pt>
                <c:pt idx="1">
                  <c:v>7.4618964657167801</c:v>
                </c:pt>
                <c:pt idx="2">
                  <c:v>7.4234378194850601</c:v>
                </c:pt>
                <c:pt idx="3">
                  <c:v>7.3844561009257097</c:v>
                </c:pt>
                <c:pt idx="4">
                  <c:v>7.34477564679338</c:v>
                </c:pt>
                <c:pt idx="5">
                  <c:v>7.3042107903524203</c:v>
                </c:pt>
                <c:pt idx="6">
                  <c:v>7.26256343017379</c:v>
                </c:pt>
                <c:pt idx="7">
                  <c:v>7.2196207348010502</c:v>
                </c:pt>
                <c:pt idx="8">
                  <c:v>7.1751572701223196</c:v>
                </c:pt>
                <c:pt idx="9">
                  <c:v>7.1289276229624896</c:v>
                </c:pt>
                <c:pt idx="10">
                  <c:v>7.0804597319909899</c:v>
                </c:pt>
                <c:pt idx="11">
                  <c:v>7.0292300798772196</c:v>
                </c:pt>
                <c:pt idx="12">
                  <c:v>6.9749604463059898</c:v>
                </c:pt>
                <c:pt idx="13">
                  <c:v>6.9173436613516097</c:v>
                </c:pt>
                <c:pt idx="14">
                  <c:v>6.8560692930278</c:v>
                </c:pt>
                <c:pt idx="15">
                  <c:v>6.7908223159715204</c:v>
                </c:pt>
                <c:pt idx="16">
                  <c:v>6.7212801586441797</c:v>
                </c:pt>
                <c:pt idx="17">
                  <c:v>6.6471241463693298</c:v>
                </c:pt>
                <c:pt idx="18">
                  <c:v>6.5680443917294999</c:v>
                </c:pt>
                <c:pt idx="19">
                  <c:v>6.48374930687699</c:v>
                </c:pt>
                <c:pt idx="20">
                  <c:v>6.3939771088892501</c:v>
                </c:pt>
                <c:pt idx="21">
                  <c:v>6.2985088522866901</c:v>
                </c:pt>
                <c:pt idx="22">
                  <c:v>6.1971860748621399</c:v>
                </c:pt>
                <c:pt idx="23">
                  <c:v>6.0899330055831102</c:v>
                </c:pt>
                <c:pt idx="24">
                  <c:v>5.9767810889351702</c:v>
                </c:pt>
                <c:pt idx="25">
                  <c:v>5.8578923565580396</c:v>
                </c:pt>
                <c:pt idx="26">
                  <c:v>5.7335749588026896</c:v>
                </c:pt>
                <c:pt idx="27">
                  <c:v>5.6042795933958498</c:v>
                </c:pt>
                <c:pt idx="28">
                  <c:v>5.47056233872605</c:v>
                </c:pt>
                <c:pt idx="29">
                  <c:v>5.3330462301195398</c:v>
                </c:pt>
                <c:pt idx="30">
                  <c:v>5.1923980688250699</c:v>
                </c:pt>
                <c:pt idx="31">
                  <c:v>5.0493204671874201</c:v>
                </c:pt>
                <c:pt idx="32">
                  <c:v>4.9045540860776899</c:v>
                </c:pt>
                <c:pt idx="33">
                  <c:v>4.7588808179649504</c:v>
                </c:pt>
                <c:pt idx="34">
                  <c:v>4.6131184804354604</c:v>
                </c:pt>
                <c:pt idx="35">
                  <c:v>4.4681026896742804</c:v>
                </c:pt>
                <c:pt idx="36">
                  <c:v>4.3246456619605498</c:v>
                </c:pt>
                <c:pt idx="37">
                  <c:v>4.1834703634940196</c:v>
                </c:pt>
                <c:pt idx="38">
                  <c:v>4.0451927189607799</c:v>
                </c:pt>
                <c:pt idx="39">
                  <c:v>3.91027671593308</c:v>
                </c:pt>
                <c:pt idx="40">
                  <c:v>3.7790041129851102</c:v>
                </c:pt>
                <c:pt idx="41">
                  <c:v>3.6515824723966301</c:v>
                </c:pt>
                <c:pt idx="42">
                  <c:v>3.5266707079844699</c:v>
                </c:pt>
                <c:pt idx="43">
                  <c:v>3.40287727601683</c:v>
                </c:pt>
                <c:pt idx="44">
                  <c:v>3.2795893650677601</c:v>
                </c:pt>
                <c:pt idx="45">
                  <c:v>3.1560978132774</c:v>
                </c:pt>
                <c:pt idx="46">
                  <c:v>3.0315476719889598</c:v>
                </c:pt>
                <c:pt idx="47">
                  <c:v>2.9049461974908199</c:v>
                </c:pt>
                <c:pt idx="48">
                  <c:v>2.7751304987943701</c:v>
                </c:pt>
                <c:pt idx="49">
                  <c:v>2.6407136515815801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8-418E-926C-283B881DC10F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'19'!$DD$65:$FB$65</c:f>
              <c:numCache>
                <c:formatCode>0</c:formatCode>
                <c:ptCount val="51"/>
                <c:pt idx="0">
                  <c:v>7.5</c:v>
                </c:pt>
                <c:pt idx="1">
                  <c:v>7.46292297376276</c:v>
                </c:pt>
                <c:pt idx="2">
                  <c:v>7.4255104813893098</c:v>
                </c:pt>
                <c:pt idx="3">
                  <c:v>7.3876039694311304</c:v>
                </c:pt>
                <c:pt idx="4">
                  <c:v>7.3490368979327902</c:v>
                </c:pt>
                <c:pt idx="5">
                  <c:v>7.3096322248964496</c:v>
                </c:pt>
                <c:pt idx="6">
                  <c:v>7.2691992850511102</c:v>
                </c:pt>
                <c:pt idx="7">
                  <c:v>7.2275267876314597</c:v>
                </c:pt>
                <c:pt idx="8">
                  <c:v>7.1844035701732496</c:v>
                </c:pt>
                <c:pt idx="9">
                  <c:v>7.1393012847477699</c:v>
                </c:pt>
                <c:pt idx="10">
                  <c:v>7.0916791653070304</c:v>
                </c:pt>
                <c:pt idx="11">
                  <c:v>7.0413018700872803</c:v>
                </c:pt>
                <c:pt idx="12">
                  <c:v>6.9878840111124498</c:v>
                </c:pt>
                <c:pt idx="13">
                  <c:v>6.9311185270898896</c:v>
                </c:pt>
                <c:pt idx="14">
                  <c:v>6.8706838603664302</c:v>
                </c:pt>
                <c:pt idx="15">
                  <c:v>6.8062465363101703</c:v>
                </c:pt>
                <c:pt idx="16">
                  <c:v>6.73746323819877</c:v>
                </c:pt>
                <c:pt idx="17">
                  <c:v>6.66398703782371</c:v>
                </c:pt>
                <c:pt idx="18">
                  <c:v>6.5854739848877397</c:v>
                </c:pt>
                <c:pt idx="19">
                  <c:v>6.5015920147825099</c:v>
                </c:pt>
                <c:pt idx="20">
                  <c:v>6.4120320563975302</c:v>
                </c:pt>
                <c:pt idx="21">
                  <c:v>6.3165215219929198</c:v>
                </c:pt>
                <c:pt idx="22">
                  <c:v>6.2148423136122197</c:v>
                </c:pt>
                <c:pt idx="23">
                  <c:v>6.1068564515488104</c:v>
                </c:pt>
                <c:pt idx="24">
                  <c:v>5.9925415348120996</c:v>
                </c:pt>
                <c:pt idx="25">
                  <c:v>5.8720315221628896</c:v>
                </c:pt>
                <c:pt idx="26">
                  <c:v>5.7456527834194198</c:v>
                </c:pt>
                <c:pt idx="27">
                  <c:v>5.6139353201123301</c:v>
                </c:pt>
                <c:pt idx="28">
                  <c:v>5.4775200143512102</c:v>
                </c:pt>
                <c:pt idx="29">
                  <c:v>5.3370868557916902</c:v>
                </c:pt>
                <c:pt idx="30">
                  <c:v>5.1933305794407696</c:v>
                </c:pt>
                <c:pt idx="31">
                  <c:v>5.0469656208533902</c:v>
                </c:pt>
                <c:pt idx="32">
                  <c:v>4.8987439095927297</c:v>
                </c:pt>
                <c:pt idx="33">
                  <c:v>4.7494762034286397</c:v>
                </c:pt>
                <c:pt idx="34">
                  <c:v>4.6000482948032104</c:v>
                </c:pt>
                <c:pt idx="35">
                  <c:v>4.45141374920121</c:v>
                </c:pt>
                <c:pt idx="36">
                  <c:v>4.3045302075638201</c:v>
                </c:pt>
                <c:pt idx="37">
                  <c:v>4.1602397177606596</c:v>
                </c:pt>
                <c:pt idx="38">
                  <c:v>4.0192264184482802</c:v>
                </c:pt>
                <c:pt idx="39">
                  <c:v>3.8820024404102398</c:v>
                </c:pt>
                <c:pt idx="40">
                  <c:v>3.7489141354595099</c:v>
                </c:pt>
                <c:pt idx="41">
                  <c:v>3.6201769316724</c:v>
                </c:pt>
                <c:pt idx="42">
                  <c:v>3.4960562546529399</c:v>
                </c:pt>
                <c:pt idx="43">
                  <c:v>3.3748024542931399</c:v>
                </c:pt>
                <c:pt idx="44">
                  <c:v>3.2544086871078401</c:v>
                </c:pt>
                <c:pt idx="45">
                  <c:v>3.13420080745456</c:v>
                </c:pt>
                <c:pt idx="46">
                  <c:v>3.0132746476862402</c:v>
                </c:pt>
                <c:pt idx="47">
                  <c:v>2.8906364082554901</c:v>
                </c:pt>
                <c:pt idx="48">
                  <c:v>2.7651471721695402</c:v>
                </c:pt>
                <c:pt idx="49">
                  <c:v>2.63547131114177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18-418E-926C-283B881DC10F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'19'!$DD$66:$FB$66</c:f>
              <c:numCache>
                <c:formatCode>0</c:formatCode>
                <c:ptCount val="51"/>
                <c:pt idx="0">
                  <c:v>7.5</c:v>
                </c:pt>
                <c:pt idx="1">
                  <c:v>7.4640988983326402</c:v>
                </c:pt>
                <c:pt idx="2">
                  <c:v>7.4278854794598397</c:v>
                </c:pt>
                <c:pt idx="3">
                  <c:v>7.3912129098530803</c:v>
                </c:pt>
                <c:pt idx="4">
                  <c:v>7.3539260300596796</c:v>
                </c:pt>
                <c:pt idx="5">
                  <c:v>7.3158592014302402</c:v>
                </c:pt>
                <c:pt idx="6">
                  <c:v>7.27683572911707</c:v>
                </c:pt>
                <c:pt idx="7">
                  <c:v>7.2366298184489599</c:v>
                </c:pt>
                <c:pt idx="8">
                  <c:v>7.1947235135873502</c:v>
                </c:pt>
                <c:pt idx="9">
                  <c:v>7.1506025605687702</c:v>
                </c:pt>
                <c:pt idx="10">
                  <c:v>7.1040093995588398</c:v>
                </c:pt>
                <c:pt idx="11">
                  <c:v>7.0546808812503601</c:v>
                </c:pt>
                <c:pt idx="12">
                  <c:v>7.0023277561541102</c:v>
                </c:pt>
                <c:pt idx="13">
                  <c:v>6.9466369443718596</c:v>
                </c:pt>
                <c:pt idx="14">
                  <c:v>6.8872745272393301</c:v>
                </c:pt>
                <c:pt idx="15">
                  <c:v>6.8238880166516598</c:v>
                </c:pt>
                <c:pt idx="16">
                  <c:v>6.7561090245024404</c:v>
                </c:pt>
                <c:pt idx="17">
                  <c:v>6.6835578952757002</c:v>
                </c:pt>
                <c:pt idx="18">
                  <c:v>6.6058499795782897</c:v>
                </c:pt>
                <c:pt idx="19">
                  <c:v>6.5226039671237404</c:v>
                </c:pt>
                <c:pt idx="20">
                  <c:v>6.4334520640059099</c:v>
                </c:pt>
                <c:pt idx="21">
                  <c:v>6.3380516388734804</c:v>
                </c:pt>
                <c:pt idx="22">
                  <c:v>6.2361002581873199</c:v>
                </c:pt>
                <c:pt idx="23">
                  <c:v>6.1273626977020097</c:v>
                </c:pt>
                <c:pt idx="24">
                  <c:v>6.0117234806195397</c:v>
                </c:pt>
                <c:pt idx="25">
                  <c:v>5.8892573585165398</c:v>
                </c:pt>
                <c:pt idx="26">
                  <c:v>5.7603088161780596</c:v>
                </c:pt>
                <c:pt idx="27">
                  <c:v>5.6256002737332302</c:v>
                </c:pt>
                <c:pt idx="28">
                  <c:v>5.4859420136218997</c:v>
                </c:pt>
                <c:pt idx="29">
                  <c:v>5.3420959710375397</c:v>
                </c:pt>
                <c:pt idx="30">
                  <c:v>5.1947707921783799</c:v>
                </c:pt>
                <c:pt idx="31">
                  <c:v>5.0446606025171503</c:v>
                </c:pt>
                <c:pt idx="32">
                  <c:v>4.8924911895079504</c:v>
                </c:pt>
                <c:pt idx="33">
                  <c:v>4.73907190974026</c:v>
                </c:pt>
                <c:pt idx="34">
                  <c:v>4.5853562617597401</c:v>
                </c:pt>
                <c:pt idx="35">
                  <c:v>4.4324808823111699</c:v>
                </c:pt>
                <c:pt idx="36">
                  <c:v>4.2816743911077602</c:v>
                </c:pt>
                <c:pt idx="37">
                  <c:v>4.1339351911320596</c:v>
                </c:pt>
                <c:pt idx="38">
                  <c:v>3.9900186435208398</c:v>
                </c:pt>
                <c:pt idx="39">
                  <c:v>3.8504688550052699</c:v>
                </c:pt>
                <c:pt idx="40">
                  <c:v>3.7156577026261699</c:v>
                </c:pt>
                <c:pt idx="41">
                  <c:v>3.5858118191567301</c:v>
                </c:pt>
                <c:pt idx="42">
                  <c:v>3.46103629363625</c:v>
                </c:pt>
                <c:pt idx="43">
                  <c:v>3.3412028907141602</c:v>
                </c:pt>
                <c:pt idx="44">
                  <c:v>3.2243573784924302</c:v>
                </c:pt>
                <c:pt idx="45">
                  <c:v>3.1081969830588099</c:v>
                </c:pt>
                <c:pt idx="46">
                  <c:v>2.9916544139352501</c:v>
                </c:pt>
                <c:pt idx="47">
                  <c:v>2.8737610670531102</c:v>
                </c:pt>
                <c:pt idx="48">
                  <c:v>2.7534095032485699</c:v>
                </c:pt>
                <c:pt idx="49">
                  <c:v>2.62932468083106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18-418E-926C-283B881DC10F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'19'!$DD$67:$FB$67</c:f>
              <c:numCache>
                <c:formatCode>0</c:formatCode>
                <c:ptCount val="51"/>
                <c:pt idx="0">
                  <c:v>7.5</c:v>
                </c:pt>
                <c:pt idx="1">
                  <c:v>7.4654127381711497</c:v>
                </c:pt>
                <c:pt idx="2">
                  <c:v>7.4305399597076702</c:v>
                </c:pt>
                <c:pt idx="3">
                  <c:v>7.3952491349345202</c:v>
                </c:pt>
                <c:pt idx="4">
                  <c:v>7.3593983802723297</c:v>
                </c:pt>
                <c:pt idx="5">
                  <c:v>7.3228337115709996</c:v>
                </c:pt>
                <c:pt idx="6">
                  <c:v>7.2853827704726104</c:v>
                </c:pt>
                <c:pt idx="7">
                  <c:v>7.2465267586153299</c:v>
                </c:pt>
                <c:pt idx="8">
                  <c:v>7.2057349909371498</c:v>
                </c:pt>
                <c:pt idx="9">
                  <c:v>7.1627714604747599</c:v>
                </c:pt>
                <c:pt idx="10">
                  <c:v>7.1173837015950197</c:v>
                </c:pt>
                <c:pt idx="11">
                  <c:v>7.0693013646462397</c:v>
                </c:pt>
                <c:pt idx="12">
                  <c:v>7.0182295674167499</c:v>
                </c:pt>
                <c:pt idx="13">
                  <c:v>6.9638472167356502</c:v>
                </c:pt>
                <c:pt idx="14">
                  <c:v>6.9058071508935699</c:v>
                </c:pt>
                <c:pt idx="15">
                  <c:v>6.8437369252670299</c:v>
                </c:pt>
                <c:pt idx="16">
                  <c:v>6.7772404812912299</c:v>
                </c:pt>
                <c:pt idx="17">
                  <c:v>6.7059014413536202</c:v>
                </c:pt>
                <c:pt idx="18">
                  <c:v>6.6292884552845397</c:v>
                </c:pt>
                <c:pt idx="19">
                  <c:v>6.5469629532620797</c:v>
                </c:pt>
                <c:pt idx="20">
                  <c:v>6.4584883036726701</c:v>
                </c:pt>
                <c:pt idx="21">
                  <c:v>6.36343692106208</c:v>
                </c:pt>
                <c:pt idx="22">
                  <c:v>6.2613927229578303</c:v>
                </c:pt>
                <c:pt idx="23">
                  <c:v>6.1519657331075397</c:v>
                </c:pt>
                <c:pt idx="24">
                  <c:v>6.0348723597411897</c:v>
                </c:pt>
                <c:pt idx="25">
                  <c:v>5.91004954171198</c:v>
                </c:pt>
                <c:pt idx="26">
                  <c:v>5.7777647384681998</c:v>
                </c:pt>
                <c:pt idx="27">
                  <c:v>5.6392789642574304</c:v>
                </c:pt>
                <c:pt idx="28">
                  <c:v>5.4957352451411703</c:v>
                </c:pt>
                <c:pt idx="29">
                  <c:v>5.3479796261823704</c:v>
                </c:pt>
                <c:pt idx="30">
                  <c:v>5.1966764055324903</c:v>
                </c:pt>
                <c:pt idx="31">
                  <c:v>5.0424263559593197</c:v>
                </c:pt>
                <c:pt idx="32">
                  <c:v>4.8858488030933298</c:v>
                </c:pt>
                <c:pt idx="33">
                  <c:v>4.7276672304275502</c:v>
                </c:pt>
                <c:pt idx="34">
                  <c:v>4.5688543722622397</c:v>
                </c:pt>
                <c:pt idx="35">
                  <c:v>4.4108387444820298</c:v>
                </c:pt>
                <c:pt idx="36">
                  <c:v>4.2554830983727499</c:v>
                </c:pt>
                <c:pt idx="37">
                  <c:v>4.1039423464590801</c:v>
                </c:pt>
                <c:pt idx="38">
                  <c:v>3.9569881344421098</c:v>
                </c:pt>
                <c:pt idx="39">
                  <c:v>3.8151369513055999</c:v>
                </c:pt>
                <c:pt idx="40">
                  <c:v>3.6787472950446101</c:v>
                </c:pt>
                <c:pt idx="41">
                  <c:v>3.54802643901035</c:v>
                </c:pt>
                <c:pt idx="42">
                  <c:v>3.4230178343820299</c:v>
                </c:pt>
                <c:pt idx="43">
                  <c:v>3.3035736425543898</c:v>
                </c:pt>
                <c:pt idx="44">
                  <c:v>3.1893737349945699</c:v>
                </c:pt>
                <c:pt idx="45">
                  <c:v>3.0779618200334702</c:v>
                </c:pt>
                <c:pt idx="46">
                  <c:v>2.9666055436048002</c:v>
                </c:pt>
                <c:pt idx="47">
                  <c:v>2.8542846618259601</c:v>
                </c:pt>
                <c:pt idx="48">
                  <c:v>2.7399124865454598</c:v>
                </c:pt>
                <c:pt idx="49">
                  <c:v>2.6222801946421899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18-418E-926C-283B881DC10F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'19'!$DD$68:$FB$68</c:f>
              <c:numCache>
                <c:formatCode>0</c:formatCode>
                <c:ptCount val="51"/>
                <c:pt idx="0">
                  <c:v>7.5</c:v>
                </c:pt>
                <c:pt idx="1">
                  <c:v>7.4668502640533996</c:v>
                </c:pt>
                <c:pt idx="2">
                  <c:v>7.43344579847723</c:v>
                </c:pt>
                <c:pt idx="3">
                  <c:v>7.3996717510048304</c:v>
                </c:pt>
                <c:pt idx="4">
                  <c:v>7.3654019906650703</c:v>
                </c:pt>
                <c:pt idx="5">
                  <c:v>7.3304951450190696</c:v>
                </c:pt>
                <c:pt idx="6">
                  <c:v>7.2944932716351003</c:v>
                </c:pt>
                <c:pt idx="7">
                  <c:v>7.2568743965071301</c:v>
                </c:pt>
                <c:pt idx="8">
                  <c:v>7.2173551072638302</c:v>
                </c:pt>
                <c:pt idx="9">
                  <c:v>7.1757170487933104</c:v>
                </c:pt>
                <c:pt idx="10">
                  <c:v>7.1317149924101804</c:v>
                </c:pt>
                <c:pt idx="11">
                  <c:v>7.0850785946111801</c:v>
                </c:pt>
                <c:pt idx="12">
                  <c:v>7.0355098035620101</c:v>
                </c:pt>
                <c:pt idx="13">
                  <c:v>6.9826805761962598</c:v>
                </c:pt>
                <c:pt idx="14">
                  <c:v>6.9262313373383497</c:v>
                </c:pt>
                <c:pt idx="15">
                  <c:v>6.8657700702120597</c:v>
                </c:pt>
                <c:pt idx="16">
                  <c:v>6.8008721907170102</c:v>
                </c:pt>
                <c:pt idx="17">
                  <c:v>6.7310819094358996</c:v>
                </c:pt>
                <c:pt idx="18">
                  <c:v>6.6559161378304204</c:v>
                </c:pt>
                <c:pt idx="19">
                  <c:v>6.5748722850069896</c:v>
                </c:pt>
                <c:pt idx="20">
                  <c:v>6.4874391813729497</c:v>
                </c:pt>
                <c:pt idx="21">
                  <c:v>6.3931005918012298</c:v>
                </c:pt>
                <c:pt idx="22">
                  <c:v>6.2913048451360698</c:v>
                </c:pt>
                <c:pt idx="23">
                  <c:v>6.18140988761896</c:v>
                </c:pt>
                <c:pt idx="24">
                  <c:v>6.0628300414982501</c:v>
                </c:pt>
                <c:pt idx="25">
                  <c:v>5.9352408242689396</c:v>
                </c:pt>
                <c:pt idx="26">
                  <c:v>5.7981521243124297</c:v>
                </c:pt>
                <c:pt idx="27">
                  <c:v>5.6546718403111997</c:v>
                </c:pt>
                <c:pt idx="28">
                  <c:v>5.5065008260842498</c:v>
                </c:pt>
                <c:pt idx="29">
                  <c:v>5.3544274786853201</c:v>
                </c:pt>
                <c:pt idx="30">
                  <c:v>5.1989056448414503</c:v>
                </c:pt>
                <c:pt idx="31">
                  <c:v>5.0403075169609002</c:v>
                </c:pt>
                <c:pt idx="32">
                  <c:v>4.8790054907651896</c:v>
                </c:pt>
                <c:pt idx="33">
                  <c:v>4.7154409913996602</c:v>
                </c:pt>
                <c:pt idx="34">
                  <c:v>4.5503723207521096</c:v>
                </c:pt>
                <c:pt idx="35">
                  <c:v>4.3855925794902397</c:v>
                </c:pt>
                <c:pt idx="36">
                  <c:v>4.2249397773097996</c:v>
                </c:pt>
                <c:pt idx="37">
                  <c:v>4.0693185813188801</c:v>
                </c:pt>
                <c:pt idx="38">
                  <c:v>3.91932881808212</c:v>
                </c:pt>
                <c:pt idx="39">
                  <c:v>3.7753168825276302</c:v>
                </c:pt>
                <c:pt idx="40">
                  <c:v>3.6376018754135502</c:v>
                </c:pt>
                <c:pt idx="41">
                  <c:v>3.5063754593526899</c:v>
                </c:pt>
                <c:pt idx="42">
                  <c:v>3.3816415183686401</c:v>
                </c:pt>
                <c:pt idx="43">
                  <c:v>3.26321796932262</c:v>
                </c:pt>
                <c:pt idx="44">
                  <c:v>3.1507957516194698</c:v>
                </c:pt>
                <c:pt idx="45">
                  <c:v>3.0433289193423301</c:v>
                </c:pt>
                <c:pt idx="46">
                  <c:v>2.9380591345373102</c:v>
                </c:pt>
                <c:pt idx="47">
                  <c:v>2.8322018933893398</c:v>
                </c:pt>
                <c:pt idx="48">
                  <c:v>2.72468111475089</c:v>
                </c:pt>
                <c:pt idx="49">
                  <c:v>2.6143625502319598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18-418E-926C-283B881DC10F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'19'!$DD$69:$FB$69</c:f>
              <c:numCache>
                <c:formatCode>0</c:formatCode>
                <c:ptCount val="51"/>
                <c:pt idx="0">
                  <c:v>7.5</c:v>
                </c:pt>
                <c:pt idx="1">
                  <c:v>7.4683939106963102</c:v>
                </c:pt>
                <c:pt idx="2">
                  <c:v>7.4365682057601701</c:v>
                </c:pt>
                <c:pt idx="3">
                  <c:v>7.4044307865186099</c:v>
                </c:pt>
                <c:pt idx="4">
                  <c:v>7.3718749418298204</c:v>
                </c:pt>
                <c:pt idx="5">
                  <c:v>7.33852916338786</c:v>
                </c:pt>
                <c:pt idx="6">
                  <c:v>7.3038846842214999</c:v>
                </c:pt>
                <c:pt idx="7">
                  <c:v>7.2676043676581896</c:v>
                </c:pt>
                <c:pt idx="8">
                  <c:v>7.2294935424117099</c:v>
                </c:pt>
                <c:pt idx="9">
                  <c:v>7.1893378190649502</c:v>
                </c:pt>
                <c:pt idx="10">
                  <c:v>7.1468978218091399</c:v>
                </c:pt>
                <c:pt idx="11">
                  <c:v>7.1019064957950899</c:v>
                </c:pt>
                <c:pt idx="12">
                  <c:v>7.0540659433854698</c:v>
                </c:pt>
                <c:pt idx="13">
                  <c:v>7.0030442431530204</c:v>
                </c:pt>
                <c:pt idx="14">
                  <c:v>6.9484724323589298</c:v>
                </c:pt>
                <c:pt idx="15">
                  <c:v>6.8899416855132998</c:v>
                </c:pt>
                <c:pt idx="16">
                  <c:v>6.8270007423189201</c:v>
                </c:pt>
                <c:pt idx="17">
                  <c:v>6.7591540671874304</c:v>
                </c:pt>
                <c:pt idx="18">
                  <c:v>6.6858626599884596</c:v>
                </c:pt>
                <c:pt idx="19">
                  <c:v>6.6065524568544998</c:v>
                </c:pt>
                <c:pt idx="20">
                  <c:v>6.5206370974275201</c:v>
                </c:pt>
                <c:pt idx="21">
                  <c:v>6.4275420829615904</c:v>
                </c:pt>
                <c:pt idx="22">
                  <c:v>6.3266225602176398</c:v>
                </c:pt>
                <c:pt idx="23">
                  <c:v>6.2167925044936299</c:v>
                </c:pt>
                <c:pt idx="24">
                  <c:v>6.0969043830214096</c:v>
                </c:pt>
                <c:pt idx="25">
                  <c:v>5.966765817342</c:v>
                </c:pt>
                <c:pt idx="26">
                  <c:v>5.8210560044394004</c:v>
                </c:pt>
                <c:pt idx="27">
                  <c:v>5.6706106319835197</c:v>
                </c:pt>
                <c:pt idx="28">
                  <c:v>5.5171560020469101</c:v>
                </c:pt>
                <c:pt idx="29">
                  <c:v>5.3607096476486298</c:v>
                </c:pt>
                <c:pt idx="30">
                  <c:v>5.2011468630332596</c:v>
                </c:pt>
                <c:pt idx="31">
                  <c:v>5.03842845332038</c:v>
                </c:pt>
                <c:pt idx="32">
                  <c:v>4.87250492417889</c:v>
                </c:pt>
                <c:pt idx="33">
                  <c:v>4.7031632662022202</c:v>
                </c:pt>
                <c:pt idx="34">
                  <c:v>4.5301003245719604</c:v>
                </c:pt>
                <c:pt idx="35">
                  <c:v>4.3544810374258303</c:v>
                </c:pt>
                <c:pt idx="36">
                  <c:v>4.1881806672080497</c:v>
                </c:pt>
                <c:pt idx="37">
                  <c:v>4.0285829006163603</c:v>
                </c:pt>
                <c:pt idx="38">
                  <c:v>3.8759506290901098</c:v>
                </c:pt>
                <c:pt idx="39">
                  <c:v>3.7301326704629898</c:v>
                </c:pt>
                <c:pt idx="40">
                  <c:v>3.5914991721746001</c:v>
                </c:pt>
                <c:pt idx="41">
                  <c:v>3.4602855134244002</c:v>
                </c:pt>
                <c:pt idx="42">
                  <c:v>3.3364530028513202</c:v>
                </c:pt>
                <c:pt idx="43">
                  <c:v>3.2197298711904301</c:v>
                </c:pt>
                <c:pt idx="44">
                  <c:v>3.1096724615341098</c:v>
                </c:pt>
                <c:pt idx="45">
                  <c:v>3.0056953735077401</c:v>
                </c:pt>
                <c:pt idx="46">
                  <c:v>2.90599152472543</c:v>
                </c:pt>
                <c:pt idx="47">
                  <c:v>2.8075668825119302</c:v>
                </c:pt>
                <c:pt idx="48">
                  <c:v>2.7077926705995199</c:v>
                </c:pt>
                <c:pt idx="49">
                  <c:v>2.6056255599823799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18-418E-926C-283B881DC10F}"/>
            </c:ext>
          </c:extLst>
        </c:ser>
        <c:ser>
          <c:idx val="11"/>
          <c:order val="11"/>
          <c:tx>
            <c:v>12</c:v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'19'!$DD$70:$FB$70</c:f>
              <c:numCache>
                <c:formatCode>0</c:formatCode>
                <c:ptCount val="51"/>
                <c:pt idx="0">
                  <c:v>7.5</c:v>
                </c:pt>
                <c:pt idx="1">
                  <c:v>7.4700221434147096</c:v>
                </c:pt>
                <c:pt idx="2">
                  <c:v>7.4398633942797101</c:v>
                </c:pt>
                <c:pt idx="3">
                  <c:v>7.4094636872214297</c:v>
                </c:pt>
                <c:pt idx="4">
                  <c:v>7.3785795606546296</c:v>
                </c:pt>
                <c:pt idx="5">
                  <c:v>7.3467086862488404</c:v>
                </c:pt>
                <c:pt idx="6">
                  <c:v>7.3134440704399601</c:v>
                </c:pt>
                <c:pt idx="7">
                  <c:v>7.2786165565107304</c:v>
                </c:pt>
                <c:pt idx="8">
                  <c:v>7.2420418279087002</c:v>
                </c:pt>
                <c:pt idx="9">
                  <c:v>7.2035149335461997</c:v>
                </c:pt>
                <c:pt idx="10">
                  <c:v>7.16280553159653</c:v>
                </c:pt>
                <c:pt idx="11">
                  <c:v>7.1196538914504304</c:v>
                </c:pt>
                <c:pt idx="12">
                  <c:v>7.0737668539303202</c:v>
                </c:pt>
                <c:pt idx="13">
                  <c:v>7.0248136732275901</c:v>
                </c:pt>
                <c:pt idx="14">
                  <c:v>6.9724216873229201</c:v>
                </c:pt>
                <c:pt idx="15">
                  <c:v>6.9161716152555401</c:v>
                </c:pt>
                <c:pt idx="16">
                  <c:v>6.8555919798190699</c:v>
                </c:pt>
                <c:pt idx="17">
                  <c:v>6.7901519848285901</c:v>
                </c:pt>
                <c:pt idx="18">
                  <c:v>6.7192538791828298</c:v>
                </c:pt>
                <c:pt idx="19">
                  <c:v>6.64223515046851</c:v>
                </c:pt>
                <c:pt idx="20">
                  <c:v>6.55841788952117</c:v>
                </c:pt>
                <c:pt idx="21">
                  <c:v>6.4672635357960297</c:v>
                </c:pt>
                <c:pt idx="22">
                  <c:v>6.3684019778294996</c:v>
                </c:pt>
                <c:pt idx="23">
                  <c:v>6.2598025519264304</c:v>
                </c:pt>
                <c:pt idx="24">
                  <c:v>6.1385943915396197</c:v>
                </c:pt>
                <c:pt idx="25">
                  <c:v>6.0109860634006296</c:v>
                </c:pt>
                <c:pt idx="26">
                  <c:v>5.84309705639388</c:v>
                </c:pt>
                <c:pt idx="27">
                  <c:v>5.68349368418043</c:v>
                </c:pt>
                <c:pt idx="28">
                  <c:v>5.5251716276174401</c:v>
                </c:pt>
                <c:pt idx="29">
                  <c:v>5.3653250818647704</c:v>
                </c:pt>
                <c:pt idx="30">
                  <c:v>5.20280641689377</c:v>
                </c:pt>
                <c:pt idx="31">
                  <c:v>5.0371023969643201</c:v>
                </c:pt>
                <c:pt idx="32">
                  <c:v>4.8677075054411301</c:v>
                </c:pt>
                <c:pt idx="33">
                  <c:v>4.6933864204246598</c:v>
                </c:pt>
                <c:pt idx="34">
                  <c:v>4.5106537202857098</c:v>
                </c:pt>
                <c:pt idx="35">
                  <c:v>4.3093438335599501</c:v>
                </c:pt>
                <c:pt idx="36">
                  <c:v>4.1419038326888504</c:v>
                </c:pt>
                <c:pt idx="37">
                  <c:v>3.9793389460698698</c:v>
                </c:pt>
                <c:pt idx="38">
                  <c:v>3.8255031962219901</c:v>
                </c:pt>
                <c:pt idx="39">
                  <c:v>3.6784962416101101</c:v>
                </c:pt>
                <c:pt idx="40">
                  <c:v>3.5395322463787999</c:v>
                </c:pt>
                <c:pt idx="41">
                  <c:v>3.40906257493263</c:v>
                </c:pt>
                <c:pt idx="42">
                  <c:v>3.28696862336326</c:v>
                </c:pt>
                <c:pt idx="43">
                  <c:v>3.1728357899247399</c:v>
                </c:pt>
                <c:pt idx="44">
                  <c:v>3.0660686182662902</c:v>
                </c:pt>
                <c:pt idx="45">
                  <c:v>2.96594134368326</c:v>
                </c:pt>
                <c:pt idx="46">
                  <c:v>2.8716291317849501</c:v>
                </c:pt>
                <c:pt idx="47">
                  <c:v>2.7805426912934799</c:v>
                </c:pt>
                <c:pt idx="48">
                  <c:v>2.6894126066789901</c:v>
                </c:pt>
                <c:pt idx="49">
                  <c:v>2.5961655191398099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18-418E-926C-283B881DC10F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'19'!$DD$71:$FB$71</c:f>
              <c:numCache>
                <c:formatCode>0</c:formatCode>
                <c:ptCount val="51"/>
                <c:pt idx="0">
                  <c:v>7.5</c:v>
                </c:pt>
                <c:pt idx="1">
                  <c:v>7.47170986597762</c:v>
                </c:pt>
                <c:pt idx="2">
                  <c:v>7.4432747911025503</c:v>
                </c:pt>
                <c:pt idx="3">
                  <c:v>7.4146347252705</c:v>
                </c:pt>
                <c:pt idx="4">
                  <c:v>7.3853316836404304</c:v>
                </c:pt>
                <c:pt idx="5">
                  <c:v>7.3548701256507698</c:v>
                </c:pt>
                <c:pt idx="6">
                  <c:v>7.3230764821018797</c:v>
                </c:pt>
                <c:pt idx="7">
                  <c:v>7.289801144368</c:v>
                </c:pt>
                <c:pt idx="8">
                  <c:v>7.2548758384588297</c:v>
                </c:pt>
                <c:pt idx="9">
                  <c:v>7.2181101504076199</c:v>
                </c:pt>
                <c:pt idx="10">
                  <c:v>7.1792874189264699</c:v>
                </c:pt>
                <c:pt idx="11">
                  <c:v>7.1381604122435904</c:v>
                </c:pt>
                <c:pt idx="12">
                  <c:v>7.0944467255147599</c:v>
                </c:pt>
                <c:pt idx="13">
                  <c:v>7.04782393643218</c:v>
                </c:pt>
                <c:pt idx="14">
                  <c:v>6.9979244729430903</c:v>
                </c:pt>
                <c:pt idx="15">
                  <c:v>6.9443298430699798</c:v>
                </c:pt>
                <c:pt idx="16">
                  <c:v>6.8865628150959699</c:v>
                </c:pt>
                <c:pt idx="17">
                  <c:v>6.8240736303766596</c:v>
                </c:pt>
                <c:pt idx="18">
                  <c:v>6.7562125765430796</c:v>
                </c:pt>
                <c:pt idx="19">
                  <c:v>6.6821879273389104</c:v>
                </c:pt>
                <c:pt idx="20">
                  <c:v>6.6010912160709303</c:v>
                </c:pt>
                <c:pt idx="21">
                  <c:v>6.5124463450118997</c:v>
                </c:pt>
                <c:pt idx="22">
                  <c:v>6.4180998517351799</c:v>
                </c:pt>
                <c:pt idx="23">
                  <c:v>6.3138728656401</c:v>
                </c:pt>
                <c:pt idx="24">
                  <c:v>6.1846237975991798</c:v>
                </c:pt>
                <c:pt idx="25">
                  <c:v>6.09487834734926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4.2045887254864596</c:v>
                </c:pt>
                <c:pt idx="36">
                  <c:v>4.0846367755314397</c:v>
                </c:pt>
                <c:pt idx="37">
                  <c:v>3.9169267725812098</c:v>
                </c:pt>
                <c:pt idx="38">
                  <c:v>3.7669285967663799</c:v>
                </c:pt>
                <c:pt idx="39">
                  <c:v>3.6189825491827898</c:v>
                </c:pt>
                <c:pt idx="40">
                  <c:v>3.4804541773105999</c:v>
                </c:pt>
                <c:pt idx="41">
                  <c:v>3.3518433166498798</c:v>
                </c:pt>
                <c:pt idx="42">
                  <c:v>3.23266388863007</c:v>
                </c:pt>
                <c:pt idx="43">
                  <c:v>3.1222718374243801</c:v>
                </c:pt>
                <c:pt idx="44">
                  <c:v>3.0199104611947898</c:v>
                </c:pt>
                <c:pt idx="45">
                  <c:v>2.9247229369771199</c:v>
                </c:pt>
                <c:pt idx="46">
                  <c:v>2.8358031230436</c:v>
                </c:pt>
                <c:pt idx="47">
                  <c:v>2.7519529863196599</c:v>
                </c:pt>
                <c:pt idx="48">
                  <c:v>2.66985227739523</c:v>
                </c:pt>
                <c:pt idx="49">
                  <c:v>2.58612755653763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18-418E-926C-283B881DC10F}"/>
            </c:ext>
          </c:extLst>
        </c:ser>
        <c:ser>
          <c:idx val="13"/>
          <c:order val="13"/>
          <c:tx>
            <c:v>14</c:v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'19'!$DD$72:$FB$72</c:f>
              <c:numCache>
                <c:formatCode>0</c:formatCode>
                <c:ptCount val="51"/>
                <c:pt idx="0">
                  <c:v>7.5</c:v>
                </c:pt>
                <c:pt idx="1">
                  <c:v>7.4734344726616797</c:v>
                </c:pt>
                <c:pt idx="2">
                  <c:v>7.44678015439065</c:v>
                </c:pt>
                <c:pt idx="3">
                  <c:v>7.4197744689646701</c:v>
                </c:pt>
                <c:pt idx="4">
                  <c:v>7.3919347707664</c:v>
                </c:pt>
                <c:pt idx="5">
                  <c:v>7.36293961290058</c:v>
                </c:pt>
                <c:pt idx="6">
                  <c:v>7.3326835693651304</c:v>
                </c:pt>
                <c:pt idx="7">
                  <c:v>7.3010386048324198</c:v>
                </c:pt>
                <c:pt idx="8">
                  <c:v>7.2678560925391098</c:v>
                </c:pt>
                <c:pt idx="9">
                  <c:v>7.2329646356640804</c:v>
                </c:pt>
                <c:pt idx="10">
                  <c:v>7.1961663919368002</c:v>
                </c:pt>
                <c:pt idx="11">
                  <c:v>7.15723268203672</c:v>
                </c:pt>
                <c:pt idx="12">
                  <c:v>7.1158991591655898</c:v>
                </c:pt>
                <c:pt idx="13">
                  <c:v>7.0718607698609599</c:v>
                </c:pt>
                <c:pt idx="14">
                  <c:v>7.0247668054696</c:v>
                </c:pt>
                <c:pt idx="15">
                  <c:v>6.9742162461901396</c:v>
                </c:pt>
                <c:pt idx="16">
                  <c:v>6.9197523773940901</c:v>
                </c:pt>
                <c:pt idx="17">
                  <c:v>6.8608497386492298</c:v>
                </c:pt>
                <c:pt idx="18">
                  <c:v>6.7968647264686997</c:v>
                </c:pt>
                <c:pt idx="19">
                  <c:v>6.7268587873185597</c:v>
                </c:pt>
                <c:pt idx="20">
                  <c:v>6.6491465206492304</c:v>
                </c:pt>
                <c:pt idx="21">
                  <c:v>6.5615636100289301</c:v>
                </c:pt>
                <c:pt idx="22">
                  <c:v>6.47740966232708</c:v>
                </c:pt>
                <c:pt idx="23">
                  <c:v>6.3937220421685304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3.8164629144030999</c:v>
                </c:pt>
                <c:pt idx="38">
                  <c:v>3.7041326137568502</c:v>
                </c:pt>
                <c:pt idx="39">
                  <c:v>3.5484355916717099</c:v>
                </c:pt>
                <c:pt idx="40">
                  <c:v>3.4120565951471198</c:v>
                </c:pt>
                <c:pt idx="41">
                  <c:v>3.2875064502404001</c:v>
                </c:pt>
                <c:pt idx="42">
                  <c:v>3.1730224893819599</c:v>
                </c:pt>
                <c:pt idx="43">
                  <c:v>3.06785087127655</c:v>
                </c:pt>
                <c:pt idx="44">
                  <c:v>2.9711960666288699</c:v>
                </c:pt>
                <c:pt idx="45">
                  <c:v>2.8821120053150899</c:v>
                </c:pt>
                <c:pt idx="46">
                  <c:v>2.7996085485002302</c:v>
                </c:pt>
                <c:pt idx="47">
                  <c:v>2.7227838196646301</c:v>
                </c:pt>
                <c:pt idx="48">
                  <c:v>2.64918737166114</c:v>
                </c:pt>
                <c:pt idx="49">
                  <c:v>2.5756596028619398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118-418E-926C-283B881DC10F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'19'!$DD$73:$FB$73</c:f>
              <c:numCache>
                <c:formatCode>0</c:formatCode>
                <c:ptCount val="51"/>
                <c:pt idx="0">
                  <c:v>7.5</c:v>
                </c:pt>
                <c:pt idx="1">
                  <c:v>7.4751527250165504</c:v>
                </c:pt>
                <c:pt idx="2">
                  <c:v>7.4502209621638</c:v>
                </c:pt>
                <c:pt idx="3">
                  <c:v>7.4247710543100904</c:v>
                </c:pt>
                <c:pt idx="4">
                  <c:v>7.3983441003906796</c:v>
                </c:pt>
                <c:pt idx="5">
                  <c:v>7.37083928708405</c:v>
                </c:pt>
                <c:pt idx="6">
                  <c:v>7.3421604698586904</c:v>
                </c:pt>
                <c:pt idx="7">
                  <c:v>7.3121988083403302</c:v>
                </c:pt>
                <c:pt idx="8">
                  <c:v>7.2808275175738002</c:v>
                </c:pt>
                <c:pt idx="9">
                  <c:v>7.2478982828861103</c:v>
                </c:pt>
                <c:pt idx="10">
                  <c:v>7.2132374056353896</c:v>
                </c:pt>
                <c:pt idx="11">
                  <c:v>7.1766414185938601</c:v>
                </c:pt>
                <c:pt idx="12">
                  <c:v>7.1378722835525803</c:v>
                </c:pt>
                <c:pt idx="13">
                  <c:v>7.0966526426523098</c:v>
                </c:pt>
                <c:pt idx="14">
                  <c:v>7.0526621034208796</c:v>
                </c:pt>
                <c:pt idx="15">
                  <c:v>7.0055366711689402</c:v>
                </c:pt>
                <c:pt idx="16">
                  <c:v>6.9548754549252596</c:v>
                </c:pt>
                <c:pt idx="17">
                  <c:v>6.9002595589849802</c:v>
                </c:pt>
                <c:pt idx="18">
                  <c:v>6.8412668101460099</c:v>
                </c:pt>
                <c:pt idx="19">
                  <c:v>6.7772656798193198</c:v>
                </c:pt>
                <c:pt idx="20">
                  <c:v>6.7053544948962003</c:v>
                </c:pt>
                <c:pt idx="21">
                  <c:v>6.6055015268135397</c:v>
                </c:pt>
                <c:pt idx="22">
                  <c:v>6.5399487013645397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3.44346099597329</c:v>
                </c:pt>
                <c:pt idx="40">
                  <c:v>3.3292167217356399</c:v>
                </c:pt>
                <c:pt idx="41">
                  <c:v>3.2148255479640002</c:v>
                </c:pt>
                <c:pt idx="42">
                  <c:v>3.1077688822852401</c:v>
                </c:pt>
                <c:pt idx="43">
                  <c:v>3.0096080343775702</c:v>
                </c:pt>
                <c:pt idx="44">
                  <c:v>2.9201031494474501</c:v>
                </c:pt>
                <c:pt idx="45">
                  <c:v>2.8383295227205099</c:v>
                </c:pt>
                <c:pt idx="46">
                  <c:v>2.7631939089984501</c:v>
                </c:pt>
                <c:pt idx="47">
                  <c:v>2.6936481209957801</c:v>
                </c:pt>
                <c:pt idx="48">
                  <c:v>2.6286549185069101</c:v>
                </c:pt>
                <c:pt idx="49">
                  <c:v>2.5651180941224001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18-418E-926C-283B881DC10F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'19'!$DD$74:$FB$74</c:f>
              <c:numCache>
                <c:formatCode>0</c:formatCode>
                <c:ptCount val="51"/>
                <c:pt idx="0">
                  <c:v>7.5</c:v>
                </c:pt>
                <c:pt idx="1">
                  <c:v>7.4768689761485696</c:v>
                </c:pt>
                <c:pt idx="2">
                  <c:v>7.4535075380196796</c:v>
                </c:pt>
                <c:pt idx="3">
                  <c:v>7.4294772995790597</c:v>
                </c:pt>
                <c:pt idx="4">
                  <c:v>7.4044852558705703</c:v>
                </c:pt>
                <c:pt idx="5">
                  <c:v>7.3784806079594496</c:v>
                </c:pt>
                <c:pt idx="6">
                  <c:v>7.3513939838620699</c:v>
                </c:pt>
                <c:pt idx="7">
                  <c:v>7.3231408316585904</c:v>
                </c:pt>
                <c:pt idx="8">
                  <c:v>7.2936197940638898</c:v>
                </c:pt>
                <c:pt idx="9">
                  <c:v>7.2627099033667699</c:v>
                </c:pt>
                <c:pt idx="10">
                  <c:v>7.2302670799472297</c:v>
                </c:pt>
                <c:pt idx="11">
                  <c:v>7.19612005433014</c:v>
                </c:pt>
                <c:pt idx="12">
                  <c:v>7.1600659230908699</c:v>
                </c:pt>
                <c:pt idx="13">
                  <c:v>7.1218659315717199</c:v>
                </c:pt>
                <c:pt idx="14">
                  <c:v>7.0812430783012097</c:v>
                </c:pt>
                <c:pt idx="15">
                  <c:v>7.0378857053333199</c:v>
                </c:pt>
                <c:pt idx="16">
                  <c:v>6.9914694172129197</c:v>
                </c:pt>
                <c:pt idx="17">
                  <c:v>6.9417400725147296</c:v>
                </c:pt>
                <c:pt idx="18">
                  <c:v>6.8888317344111796</c:v>
                </c:pt>
                <c:pt idx="19">
                  <c:v>6.8345984603207999</c:v>
                </c:pt>
                <c:pt idx="20">
                  <c:v>6.78839013568426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3.2347383528213198</c:v>
                </c:pt>
                <c:pt idx="41">
                  <c:v>3.1350690098263598</c:v>
                </c:pt>
                <c:pt idx="42">
                  <c:v>3.03752674875135</c:v>
                </c:pt>
                <c:pt idx="43">
                  <c:v>2.94799753759064</c:v>
                </c:pt>
                <c:pt idx="44">
                  <c:v>2.8670913121594599</c:v>
                </c:pt>
                <c:pt idx="45">
                  <c:v>2.7938492762373999</c:v>
                </c:pt>
                <c:pt idx="46">
                  <c:v>2.7270588796376698</c:v>
                </c:pt>
                <c:pt idx="47">
                  <c:v>2.6656629046372902</c:v>
                </c:pt>
                <c:pt idx="48">
                  <c:v>2.6088766300246902</c:v>
                </c:pt>
                <c:pt idx="49">
                  <c:v>2.5545231426824602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18-418E-926C-283B881DC10F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'19'!$DD$75:$FB$75</c:f>
              <c:numCache>
                <c:formatCode>0</c:formatCode>
                <c:ptCount val="51"/>
                <c:pt idx="0">
                  <c:v>7.5</c:v>
                </c:pt>
                <c:pt idx="1">
                  <c:v>7.4784816514132402</c:v>
                </c:pt>
                <c:pt idx="2">
                  <c:v>7.4565839809427796</c:v>
                </c:pt>
                <c:pt idx="3">
                  <c:v>7.43389281284324</c:v>
                </c:pt>
                <c:pt idx="4">
                  <c:v>7.4103018476151403</c:v>
                </c:pt>
                <c:pt idx="5">
                  <c:v>7.3857749686540197</c:v>
                </c:pt>
                <c:pt idx="6">
                  <c:v>7.3602655534994899</c:v>
                </c:pt>
                <c:pt idx="7">
                  <c:v>7.3337146061579599</c:v>
                </c:pt>
                <c:pt idx="8">
                  <c:v>7.3060489248927301</c:v>
                </c:pt>
                <c:pt idx="9">
                  <c:v>7.2771787606452696</c:v>
                </c:pt>
                <c:pt idx="10">
                  <c:v>7.2469949161551304</c:v>
                </c:pt>
                <c:pt idx="11">
                  <c:v>7.2153653369304998</c:v>
                </c:pt>
                <c:pt idx="12">
                  <c:v>7.1821314114793697</c:v>
                </c:pt>
                <c:pt idx="13">
                  <c:v>7.1471045473247399</c:v>
                </c:pt>
                <c:pt idx="14">
                  <c:v>7.1100643215869797</c:v>
                </c:pt>
                <c:pt idx="15">
                  <c:v>7.0707608464591303</c:v>
                </c:pt>
                <c:pt idx="16">
                  <c:v>7.0289256103656497</c:v>
                </c:pt>
                <c:pt idx="17">
                  <c:v>6.98429293681082</c:v>
                </c:pt>
                <c:pt idx="18">
                  <c:v>6.9366239414907902</c:v>
                </c:pt>
                <c:pt idx="19">
                  <c:v>6.8859082738613298</c:v>
                </c:pt>
                <c:pt idx="20">
                  <c:v>6.8367333888240003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3.0500554414427699</c:v>
                </c:pt>
                <c:pt idx="42">
                  <c:v>2.96358787245468</c:v>
                </c:pt>
                <c:pt idx="43">
                  <c:v>2.8838102085719499</c:v>
                </c:pt>
                <c:pt idx="44">
                  <c:v>2.8128987615751702</c:v>
                </c:pt>
                <c:pt idx="45">
                  <c:v>2.7493542881500099</c:v>
                </c:pt>
                <c:pt idx="46">
                  <c:v>2.6917160934053399</c:v>
                </c:pt>
                <c:pt idx="47">
                  <c:v>2.6389196098485699</c:v>
                </c:pt>
                <c:pt idx="48">
                  <c:v>2.5902277007442298</c:v>
                </c:pt>
                <c:pt idx="49">
                  <c:v>2.5446710561600199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18-418E-926C-283B881DC10F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'19'!$DD$76:$FB$76</c:f>
              <c:numCache>
                <c:formatCode>0</c:formatCode>
                <c:ptCount val="51"/>
                <c:pt idx="0">
                  <c:v>7.5</c:v>
                </c:pt>
                <c:pt idx="1">
                  <c:v>7.4799459881793302</c:v>
                </c:pt>
                <c:pt idx="2">
                  <c:v>7.45937509902787</c:v>
                </c:pt>
                <c:pt idx="3">
                  <c:v>7.4379734377329001</c:v>
                </c:pt>
                <c:pt idx="4">
                  <c:v>7.4157302576381801</c:v>
                </c:pt>
                <c:pt idx="5">
                  <c:v>7.3926307870276302</c:v>
                </c:pt>
                <c:pt idx="6">
                  <c:v>7.3686524324559501</c:v>
                </c:pt>
                <c:pt idx="7">
                  <c:v>7.3437631231540896</c:v>
                </c:pt>
                <c:pt idx="8">
                  <c:v>7.3179199616916302</c:v>
                </c:pt>
                <c:pt idx="9">
                  <c:v>7.2910676310703204</c:v>
                </c:pt>
                <c:pt idx="10">
                  <c:v>7.2631364449483398</c:v>
                </c:pt>
                <c:pt idx="11">
                  <c:v>7.2340401260467999</c:v>
                </c:pt>
                <c:pt idx="12">
                  <c:v>7.2036735927505697</c:v>
                </c:pt>
                <c:pt idx="13">
                  <c:v>7.1719114234154899</c:v>
                </c:pt>
                <c:pt idx="14">
                  <c:v>7.1386084514335097</c:v>
                </c:pt>
                <c:pt idx="15">
                  <c:v>7.1036053986901999</c:v>
                </c:pt>
                <c:pt idx="16">
                  <c:v>7.0667426351260998</c:v>
                </c:pt>
                <c:pt idx="17">
                  <c:v>7.02785374320269</c:v>
                </c:pt>
                <c:pt idx="18">
                  <c:v>6.9863430379108102</c:v>
                </c:pt>
                <c:pt idx="19">
                  <c:v>6.9363836658519098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2.88994835756339</c:v>
                </c:pt>
                <c:pt idx="43">
                  <c:v>2.8179508349643401</c:v>
                </c:pt>
                <c:pt idx="44">
                  <c:v>2.7585453947213998</c:v>
                </c:pt>
                <c:pt idx="45">
                  <c:v>2.7058054659896098</c:v>
                </c:pt>
                <c:pt idx="46">
                  <c:v>2.6579007175797198</c:v>
                </c:pt>
                <c:pt idx="47">
                  <c:v>2.6139283335424901</c:v>
                </c:pt>
                <c:pt idx="48">
                  <c:v>2.5733661890192399</c:v>
                </c:pt>
                <c:pt idx="49">
                  <c:v>2.5359089370771701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18-418E-926C-283B881DC10F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'19'!$DD$77:$FB$77</c:f>
              <c:numCache>
                <c:formatCode>0</c:formatCode>
                <c:ptCount val="51"/>
                <c:pt idx="0">
                  <c:v>7.5</c:v>
                </c:pt>
                <c:pt idx="1">
                  <c:v>7.4812516878128701</c:v>
                </c:pt>
                <c:pt idx="2">
                  <c:v>7.4618702690657299</c:v>
                </c:pt>
                <c:pt idx="3">
                  <c:v>7.44168212123878</c:v>
                </c:pt>
                <c:pt idx="4">
                  <c:v>7.4207074356799501</c:v>
                </c:pt>
                <c:pt idx="5">
                  <c:v>7.3989559898581803</c:v>
                </c:pt>
                <c:pt idx="6">
                  <c:v>7.37643019689515</c:v>
                </c:pt>
                <c:pt idx="7">
                  <c:v>7.3531256725300302</c:v>
                </c:pt>
                <c:pt idx="8">
                  <c:v>7.3290310784730197</c:v>
                </c:pt>
                <c:pt idx="9">
                  <c:v>7.3041276624371099</c:v>
                </c:pt>
                <c:pt idx="10">
                  <c:v>7.2783886608558399</c:v>
                </c:pt>
                <c:pt idx="11">
                  <c:v>7.2517788641856296</c:v>
                </c:pt>
                <c:pt idx="12">
                  <c:v>7.2242548752292999</c:v>
                </c:pt>
                <c:pt idx="13">
                  <c:v>7.1957672264955796</c:v>
                </c:pt>
                <c:pt idx="14">
                  <c:v>7.1662669688912102</c:v>
                </c:pt>
                <c:pt idx="15">
                  <c:v>7.1357249000591203</c:v>
                </c:pt>
                <c:pt idx="16">
                  <c:v>7.1042033382081202</c:v>
                </c:pt>
                <c:pt idx="17">
                  <c:v>7.0722396262768896</c:v>
                </c:pt>
                <c:pt idx="18">
                  <c:v>7.0434293774533101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2.7488664399401799</c:v>
                </c:pt>
                <c:pt idx="44">
                  <c:v>2.70548833876633</c:v>
                </c:pt>
                <c:pt idx="45">
                  <c:v>2.6645335255080802</c:v>
                </c:pt>
                <c:pt idx="46">
                  <c:v>2.6265167422767002</c:v>
                </c:pt>
                <c:pt idx="47">
                  <c:v>2.5912079383778299</c:v>
                </c:pt>
                <c:pt idx="48">
                  <c:v>2.55846229918129</c:v>
                </c:pt>
                <c:pt idx="49">
                  <c:v>2.5282929750865701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118-418E-926C-283B881DC10F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'19'!$DD$78:$FB$78</c:f>
              <c:numCache>
                <c:formatCode>0</c:formatCode>
                <c:ptCount val="51"/>
                <c:pt idx="0">
                  <c:v>7.5</c:v>
                </c:pt>
                <c:pt idx="1">
                  <c:v>7.4823952299515097</c:v>
                </c:pt>
                <c:pt idx="2">
                  <c:v>7.4640736625620097</c:v>
                </c:pt>
                <c:pt idx="3">
                  <c:v>7.4449874219652799</c:v>
                </c:pt>
                <c:pt idx="4">
                  <c:v>7.4251729062882204</c:v>
                </c:pt>
                <c:pt idx="5">
                  <c:v>7.4046604064803097</c:v>
                </c:pt>
                <c:pt idx="6">
                  <c:v>7.3834758871513904</c:v>
                </c:pt>
                <c:pt idx="7">
                  <c:v>7.3616420331880503</c:v>
                </c:pt>
                <c:pt idx="8">
                  <c:v>7.33917900865187</c:v>
                </c:pt>
                <c:pt idx="9">
                  <c:v>7.31610520982826</c:v>
                </c:pt>
                <c:pt idx="10">
                  <c:v>7.2924382988961201</c:v>
                </c:pt>
                <c:pt idx="11">
                  <c:v>7.2681970369292701</c:v>
                </c:pt>
                <c:pt idx="12">
                  <c:v>7.2434049450324496</c:v>
                </c:pt>
                <c:pt idx="13">
                  <c:v>7.2180977480172102</c:v>
                </c:pt>
                <c:pt idx="14">
                  <c:v>7.1923373948969802</c:v>
                </c:pt>
                <c:pt idx="15">
                  <c:v>7.1662299352269097</c:v>
                </c:pt>
                <c:pt idx="16">
                  <c:v>7.13988700349244</c:v>
                </c:pt>
                <c:pt idx="17">
                  <c:v>7.1128337247974001</c:v>
                </c:pt>
                <c:pt idx="18">
                  <c:v>7.0789359625896999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2.7013961736107799</c:v>
                </c:pt>
                <c:pt idx="44">
                  <c:v>2.65851501435777</c:v>
                </c:pt>
                <c:pt idx="45">
                  <c:v>2.6274423714188102</c:v>
                </c:pt>
                <c:pt idx="46">
                  <c:v>2.5985546153659298</c:v>
                </c:pt>
                <c:pt idx="47">
                  <c:v>2.5712382671333698</c:v>
                </c:pt>
                <c:pt idx="48">
                  <c:v>2.54559065011121</c:v>
                </c:pt>
                <c:pt idx="49">
                  <c:v>2.52184943057786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118-418E-926C-283B881DC10F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'19'!$DD$79:$FB$79</c:f>
              <c:numCache>
                <c:formatCode>0</c:formatCode>
                <c:ptCount val="51"/>
                <c:pt idx="0">
                  <c:v>7.5</c:v>
                </c:pt>
                <c:pt idx="1">
                  <c:v>7.4833671395626604</c:v>
                </c:pt>
                <c:pt idx="2">
                  <c:v>7.4659709697153396</c:v>
                </c:pt>
                <c:pt idx="3">
                  <c:v>7.44785516621815</c:v>
                </c:pt>
                <c:pt idx="4">
                  <c:v>7.4290680937921696</c:v>
                </c:pt>
                <c:pt idx="5">
                  <c:v>7.40965771484358</c:v>
                </c:pt>
                <c:pt idx="6">
                  <c:v>7.38967147669642</c:v>
                </c:pt>
                <c:pt idx="7">
                  <c:v>7.3691574196595404</c:v>
                </c:pt>
                <c:pt idx="8">
                  <c:v>7.34816571112008</c:v>
                </c:pt>
                <c:pt idx="9">
                  <c:v>7.32675060797611</c:v>
                </c:pt>
                <c:pt idx="10">
                  <c:v>7.3049731760394501</c:v>
                </c:pt>
                <c:pt idx="11">
                  <c:v>7.2829055490478298</c:v>
                </c:pt>
                <c:pt idx="12">
                  <c:v>7.2606385535846902</c:v>
                </c:pt>
                <c:pt idx="13">
                  <c:v>7.2382971681528003</c:v>
                </c:pt>
                <c:pt idx="14">
                  <c:v>7.2160763977068099</c:v>
                </c:pt>
                <c:pt idx="15">
                  <c:v>7.1943384153650696</c:v>
                </c:pt>
                <c:pt idx="16">
                  <c:v>7.1739342139058904</c:v>
                </c:pt>
                <c:pt idx="17">
                  <c:v>7.1575737408749296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2.6157294746617699</c:v>
                </c:pt>
                <c:pt idx="45">
                  <c:v>2.5953629707675399</c:v>
                </c:pt>
                <c:pt idx="46">
                  <c:v>2.5747221934459299</c:v>
                </c:pt>
                <c:pt idx="47">
                  <c:v>2.5543887372674901</c:v>
                </c:pt>
                <c:pt idx="48">
                  <c:v>2.5348661368959</c:v>
                </c:pt>
                <c:pt idx="49">
                  <c:v>2.5165996543337998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118-418E-926C-283B881DC10F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'19'!$DD$80:$FB$80</c:f>
              <c:numCache>
                <c:formatCode>0</c:formatCode>
                <c:ptCount val="51"/>
                <c:pt idx="0">
                  <c:v>7.5</c:v>
                </c:pt>
                <c:pt idx="1">
                  <c:v>7.4841487200018504</c:v>
                </c:pt>
                <c:pt idx="2">
                  <c:v>7.4675432974268601</c:v>
                </c:pt>
                <c:pt idx="3">
                  <c:v>7.4502516195672097</c:v>
                </c:pt>
                <c:pt idx="4">
                  <c:v>7.4323383426134102</c:v>
                </c:pt>
                <c:pt idx="5">
                  <c:v>7.4138681755889904</c:v>
                </c:pt>
                <c:pt idx="6">
                  <c:v>7.3949078154315302</c:v>
                </c:pt>
                <c:pt idx="7">
                  <c:v>7.3755279930894204</c:v>
                </c:pt>
                <c:pt idx="8">
                  <c:v>7.3558059285508</c:v>
                </c:pt>
                <c:pt idx="9">
                  <c:v>7.33582844073206</c:v>
                </c:pt>
                <c:pt idx="10">
                  <c:v>7.3156961491474499</c:v>
                </c:pt>
                <c:pt idx="11">
                  <c:v>7.2955296314278897</c:v>
                </c:pt>
                <c:pt idx="12">
                  <c:v>7.2754794957327302</c:v>
                </c:pt>
                <c:pt idx="13">
                  <c:v>7.2557450411071303</c:v>
                </c:pt>
                <c:pt idx="14">
                  <c:v>7.2366140116722297</c:v>
                </c:pt>
                <c:pt idx="15">
                  <c:v>7.2185601651286797</c:v>
                </c:pt>
                <c:pt idx="16">
                  <c:v>7.2025181219274304</c:v>
                </c:pt>
                <c:pt idx="17">
                  <c:v>7.1907798925142803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2.5852773169035901</c:v>
                </c:pt>
                <c:pt idx="45">
                  <c:v>2.5700606725797699</c:v>
                </c:pt>
                <c:pt idx="46">
                  <c:v>2.5556229408876701</c:v>
                </c:pt>
                <c:pt idx="47">
                  <c:v>2.5408816792042801</c:v>
                </c:pt>
                <c:pt idx="48">
                  <c:v>2.5263348789517699</c:v>
                </c:pt>
                <c:pt idx="49">
                  <c:v>2.5125318954601301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118-418E-926C-283B881DC10F}"/>
            </c:ext>
          </c:extLst>
        </c:ser>
        <c:ser>
          <c:idx val="22"/>
          <c:order val="22"/>
          <c:tx>
            <c:v>23</c:v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'19'!$DD$81:$FB$81</c:f>
              <c:numCache>
                <c:formatCode>0</c:formatCode>
                <c:ptCount val="51"/>
                <c:pt idx="0">
                  <c:v>7.5</c:v>
                </c:pt>
                <c:pt idx="1">
                  <c:v>7.4847575021906003</c:v>
                </c:pt>
                <c:pt idx="2">
                  <c:v>7.4687811525555396</c:v>
                </c:pt>
                <c:pt idx="3">
                  <c:v>7.4521484133436999</c:v>
                </c:pt>
                <c:pt idx="4">
                  <c:v>7.4349358227514202</c:v>
                </c:pt>
                <c:pt idx="5">
                  <c:v>7.4172217199472401</c:v>
                </c:pt>
                <c:pt idx="6">
                  <c:v>7.3990887430241097</c:v>
                </c:pt>
                <c:pt idx="7">
                  <c:v>7.3806265457545397</c:v>
                </c:pt>
                <c:pt idx="8">
                  <c:v>7.3619350347162396</c:v>
                </c:pt>
                <c:pt idx="9">
                  <c:v>7.3431284317519596</c:v>
                </c:pt>
                <c:pt idx="10">
                  <c:v>7.3243405818866201</c:v>
                </c:pt>
                <c:pt idx="11">
                  <c:v>7.3057322517269103</c:v>
                </c:pt>
                <c:pt idx="12">
                  <c:v>7.2875018088517898</c:v>
                </c:pt>
                <c:pt idx="13">
                  <c:v>7.2699021446034999</c:v>
                </c:pt>
                <c:pt idx="14">
                  <c:v>7.2532703171155299</c:v>
                </c:pt>
                <c:pt idx="15">
                  <c:v>7.2380865515972097</c:v>
                </c:pt>
                <c:pt idx="16">
                  <c:v>7.2251145990487302</c:v>
                </c:pt>
                <c:pt idx="17">
                  <c:v>7.2158566782838598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2.5635808506673201</c:v>
                </c:pt>
                <c:pt idx="45">
                  <c:v>2.5510588064642099</c:v>
                </c:pt>
                <c:pt idx="46">
                  <c:v>2.54121091243832</c:v>
                </c:pt>
                <c:pt idx="47">
                  <c:v>2.53067910181734</c:v>
                </c:pt>
                <c:pt idx="48">
                  <c:v>2.5199140703637202</c:v>
                </c:pt>
                <c:pt idx="49">
                  <c:v>2.5095016817103799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118-418E-926C-283B881DC10F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'19'!$DD$82:$FB$82</c:f>
              <c:numCache>
                <c:formatCode>0</c:formatCode>
                <c:ptCount val="51"/>
                <c:pt idx="0">
                  <c:v>7.5</c:v>
                </c:pt>
                <c:pt idx="1">
                  <c:v>7.4851950314762803</c:v>
                </c:pt>
                <c:pt idx="2">
                  <c:v>7.4696746513878303</c:v>
                </c:pt>
                <c:pt idx="3">
                  <c:v>7.4535218272693697</c:v>
                </c:pt>
                <c:pt idx="4">
                  <c:v>7.4368210797423</c:v>
                </c:pt>
                <c:pt idx="5">
                  <c:v>7.4196606136485297</c:v>
                </c:pt>
                <c:pt idx="6">
                  <c:v>7.40213491106958</c:v>
                </c:pt>
                <c:pt idx="7">
                  <c:v>7.3843478282394601</c:v>
                </c:pt>
                <c:pt idx="8">
                  <c:v>7.3664163896750603</c:v>
                </c:pt>
                <c:pt idx="9">
                  <c:v>7.3484755349270099</c:v>
                </c:pt>
                <c:pt idx="10">
                  <c:v>7.3306841832937204</c:v>
                </c:pt>
                <c:pt idx="11">
                  <c:v>7.3132331585524302</c:v>
                </c:pt>
                <c:pt idx="12">
                  <c:v>7.2963557242941199</c:v>
                </c:pt>
                <c:pt idx="13">
                  <c:v>7.2803416545125899</c:v>
                </c:pt>
                <c:pt idx="14">
                  <c:v>7.2655552968624102</c:v>
                </c:pt>
                <c:pt idx="15">
                  <c:v>7.2524549840070103</c:v>
                </c:pt>
                <c:pt idx="16">
                  <c:v>7.2416031080327201</c:v>
                </c:pt>
                <c:pt idx="17">
                  <c:v>7.2337109138593796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2.5491873324329299</c:v>
                </c:pt>
                <c:pt idx="45">
                  <c:v>2.5377203136122501</c:v>
                </c:pt>
                <c:pt idx="46">
                  <c:v>2.5311962247836002</c:v>
                </c:pt>
                <c:pt idx="47">
                  <c:v>2.52360112262771</c:v>
                </c:pt>
                <c:pt idx="48">
                  <c:v>2.5154692506644101</c:v>
                </c:pt>
                <c:pt idx="49">
                  <c:v>2.5074137392493698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118-418E-926C-283B881DC10F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'19'!$DD$83:$FB$83</c:f>
              <c:numCache>
                <c:formatCode>0</c:formatCode>
                <c:ptCount val="51"/>
                <c:pt idx="0">
                  <c:v>7.5</c:v>
                </c:pt>
                <c:pt idx="1">
                  <c:v>7.4854590474188001</c:v>
                </c:pt>
                <c:pt idx="2">
                  <c:v>7.4702148475761501</c:v>
                </c:pt>
                <c:pt idx="3">
                  <c:v>7.4543536021394603</c:v>
                </c:pt>
                <c:pt idx="4">
                  <c:v>7.4379645140280202</c:v>
                </c:pt>
                <c:pt idx="5">
                  <c:v>7.4211417495780596</c:v>
                </c:pt>
                <c:pt idx="6">
                  <c:v>7.4039870658251896</c:v>
                </c:pt>
                <c:pt idx="7">
                  <c:v>7.3866131171594303</c:v>
                </c:pt>
                <c:pt idx="8">
                  <c:v>7.3691475752672204</c:v>
                </c:pt>
                <c:pt idx="9">
                  <c:v>7.3517382904379698</c:v>
                </c:pt>
                <c:pt idx="10">
                  <c:v>7.3345598256391602</c:v>
                </c:pt>
                <c:pt idx="11">
                  <c:v>7.3178218101746397</c:v>
                </c:pt>
                <c:pt idx="12">
                  <c:v>7.3017796550241503</c:v>
                </c:pt>
                <c:pt idx="13">
                  <c:v>7.2867481093072399</c:v>
                </c:pt>
                <c:pt idx="14">
                  <c:v>7.2731166165133896</c:v>
                </c:pt>
                <c:pt idx="15">
                  <c:v>7.2613537126493197</c:v>
                </c:pt>
                <c:pt idx="16">
                  <c:v>7.2518935713342696</c:v>
                </c:pt>
                <c:pt idx="17">
                  <c:v>7.24378750475912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2.5297149423685199</c:v>
                </c:pt>
                <c:pt idx="46">
                  <c:v>2.5253046980179801</c:v>
                </c:pt>
                <c:pt idx="47">
                  <c:v>2.5194505383433299</c:v>
                </c:pt>
                <c:pt idx="48">
                  <c:v>2.5128666630704499</c:v>
                </c:pt>
                <c:pt idx="49">
                  <c:v>2.5061940274321901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118-418E-926C-283B881DC10F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'19'!$DD$84:$FB$84</c:f>
              <c:numCache>
                <c:formatCode>0</c:formatCode>
                <c:ptCount val="51"/>
                <c:pt idx="0">
                  <c:v>7.5</c:v>
                </c:pt>
                <c:pt idx="1">
                  <c:v>7.4855473356838402</c:v>
                </c:pt>
                <c:pt idx="2">
                  <c:v>7.4703956310989899</c:v>
                </c:pt>
                <c:pt idx="3">
                  <c:v>7.45463217978162</c:v>
                </c:pt>
                <c:pt idx="4">
                  <c:v>7.4383477387200401</c:v>
                </c:pt>
                <c:pt idx="5">
                  <c:v>7.4216384690666999</c:v>
                </c:pt>
                <c:pt idx="6">
                  <c:v>7.4046085814072597</c:v>
                </c:pt>
                <c:pt idx="7">
                  <c:v>7.3873737087178704</c:v>
                </c:pt>
                <c:pt idx="8">
                  <c:v>7.3700651364210801</c:v>
                </c:pt>
                <c:pt idx="9">
                  <c:v>7.3528351048309304</c:v>
                </c:pt>
                <c:pt idx="10">
                  <c:v>7.3358635171765103</c:v>
                </c:pt>
                <c:pt idx="11">
                  <c:v>7.3193665199854401</c:v>
                </c:pt>
                <c:pt idx="12">
                  <c:v>7.3036077150021397</c:v>
                </c:pt>
                <c:pt idx="13">
                  <c:v>7.2889138716596902</c:v>
                </c:pt>
                <c:pt idx="14">
                  <c:v>7.2757024101666303</c:v>
                </c:pt>
                <c:pt idx="15">
                  <c:v>7.2645594087634002</c:v>
                </c:pt>
                <c:pt idx="16">
                  <c:v>7.2566222055595802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2.5271921418212302</c:v>
                </c:pt>
                <c:pt idx="46">
                  <c:v>2.5233804591470501</c:v>
                </c:pt>
                <c:pt idx="47">
                  <c:v>2.5180871617545901</c:v>
                </c:pt>
                <c:pt idx="48">
                  <c:v>2.5120110967714901</c:v>
                </c:pt>
                <c:pt idx="49">
                  <c:v>2.50579333165535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118-418E-926C-283B881DC10F}"/>
            </c:ext>
          </c:extLst>
        </c:ser>
        <c:ser>
          <c:idx val="26"/>
          <c:order val="26"/>
          <c:tx>
            <c:v>27</c:v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'19'!$DD$85:$FB$85</c:f>
              <c:numCache>
                <c:formatCode>0</c:formatCode>
                <c:ptCount val="51"/>
                <c:pt idx="0">
                  <c:v>7.5</c:v>
                </c:pt>
                <c:pt idx="1">
                  <c:v>7.48545904742193</c:v>
                </c:pt>
                <c:pt idx="2">
                  <c:v>7.4702148475826204</c:v>
                </c:pt>
                <c:pt idx="3">
                  <c:v>7.4543536021494896</c:v>
                </c:pt>
                <c:pt idx="4">
                  <c:v>7.4379645140417701</c:v>
                </c:pt>
                <c:pt idx="5">
                  <c:v>7.42114174959569</c:v>
                </c:pt>
                <c:pt idx="6">
                  <c:v>7.4039870658468301</c:v>
                </c:pt>
                <c:pt idx="7">
                  <c:v>7.3866131171851901</c:v>
                </c:pt>
                <c:pt idx="8">
                  <c:v>7.3691475752972204</c:v>
                </c:pt>
                <c:pt idx="9">
                  <c:v>7.3517382904723796</c:v>
                </c:pt>
                <c:pt idx="10">
                  <c:v>7.3345598256782001</c:v>
                </c:pt>
                <c:pt idx="11">
                  <c:v>7.31782181021853</c:v>
                </c:pt>
                <c:pt idx="12">
                  <c:v>7.3017796550730898</c:v>
                </c:pt>
                <c:pt idx="13">
                  <c:v>7.2867481093614401</c:v>
                </c:pt>
                <c:pt idx="14">
                  <c:v>7.27311661657322</c:v>
                </c:pt>
                <c:pt idx="15">
                  <c:v>7.2613537127153602</c:v>
                </c:pt>
                <c:pt idx="16">
                  <c:v>7.2518935714094797</c:v>
                </c:pt>
                <c:pt idx="17">
                  <c:v>7.2437875048737004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2.5297149424175802</c:v>
                </c:pt>
                <c:pt idx="46">
                  <c:v>2.5253046980580001</c:v>
                </c:pt>
                <c:pt idx="47">
                  <c:v>2.51945053837236</c:v>
                </c:pt>
                <c:pt idx="48">
                  <c:v>2.51286666309039</c:v>
                </c:pt>
                <c:pt idx="49">
                  <c:v>2.5061940274431498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118-418E-926C-283B881DC10F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'19'!$DD$86:$FB$86</c:f>
              <c:numCache>
                <c:formatCode>0</c:formatCode>
                <c:ptCount val="51"/>
                <c:pt idx="0">
                  <c:v>7.5</c:v>
                </c:pt>
                <c:pt idx="1">
                  <c:v>7.4851950314825304</c:v>
                </c:pt>
                <c:pt idx="2">
                  <c:v>7.4696746514007799</c:v>
                </c:pt>
                <c:pt idx="3">
                  <c:v>7.4535218272893999</c:v>
                </c:pt>
                <c:pt idx="4">
                  <c:v>7.4368210797697802</c:v>
                </c:pt>
                <c:pt idx="5">
                  <c:v>7.4196606136837602</c:v>
                </c:pt>
                <c:pt idx="6">
                  <c:v>7.4021349111128298</c:v>
                </c:pt>
                <c:pt idx="7">
                  <c:v>7.3843478282909798</c:v>
                </c:pt>
                <c:pt idx="8">
                  <c:v>7.3664163897350896</c:v>
                </c:pt>
                <c:pt idx="9">
                  <c:v>7.3484755349958597</c:v>
                </c:pt>
                <c:pt idx="10">
                  <c:v>7.3306841833718002</c:v>
                </c:pt>
                <c:pt idx="11">
                  <c:v>7.3132331586401502</c:v>
                </c:pt>
                <c:pt idx="12">
                  <c:v>7.2963557243918302</c:v>
                </c:pt>
                <c:pt idx="13">
                  <c:v>7.2803416546206199</c:v>
                </c:pt>
                <c:pt idx="14">
                  <c:v>7.2655552969811197</c:v>
                </c:pt>
                <c:pt idx="15">
                  <c:v>7.2524549841365298</c:v>
                </c:pt>
                <c:pt idx="16">
                  <c:v>7.2416031081748002</c:v>
                </c:pt>
                <c:pt idx="17">
                  <c:v>7.2337109140216498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2.5491873326028101</c:v>
                </c:pt>
                <c:pt idx="45">
                  <c:v>2.5377203137183</c:v>
                </c:pt>
                <c:pt idx="46">
                  <c:v>2.5311962248651398</c:v>
                </c:pt>
                <c:pt idx="47">
                  <c:v>2.52360112268796</c:v>
                </c:pt>
                <c:pt idx="48">
                  <c:v>2.51546925070675</c:v>
                </c:pt>
                <c:pt idx="49">
                  <c:v>2.50741373927249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118-418E-926C-283B881DC10F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'19'!$DD$87:$FB$87</c:f>
              <c:numCache>
                <c:formatCode>0</c:formatCode>
                <c:ptCount val="51"/>
                <c:pt idx="0">
                  <c:v>7.5</c:v>
                </c:pt>
                <c:pt idx="1">
                  <c:v>7.4847575021999697</c:v>
                </c:pt>
                <c:pt idx="2">
                  <c:v>7.4687811525749197</c:v>
                </c:pt>
                <c:pt idx="3">
                  <c:v>7.4521484133737204</c:v>
                </c:pt>
                <c:pt idx="4">
                  <c:v>7.4349358227925997</c:v>
                </c:pt>
                <c:pt idx="5">
                  <c:v>7.4172217200000299</c:v>
                </c:pt>
                <c:pt idx="6">
                  <c:v>7.3990887430889396</c:v>
                </c:pt>
                <c:pt idx="7">
                  <c:v>7.3806265458317997</c:v>
                </c:pt>
                <c:pt idx="8">
                  <c:v>7.3619350348063</c:v>
                </c:pt>
                <c:pt idx="9">
                  <c:v>7.3431284318552796</c:v>
                </c:pt>
                <c:pt idx="10">
                  <c:v>7.3243405820037397</c:v>
                </c:pt>
                <c:pt idx="11">
                  <c:v>7.3057322518584096</c:v>
                </c:pt>
                <c:pt idx="12">
                  <c:v>7.2875018089981101</c:v>
                </c:pt>
                <c:pt idx="13">
                  <c:v>7.2699021447648704</c:v>
                </c:pt>
                <c:pt idx="14">
                  <c:v>7.2532703172919897</c:v>
                </c:pt>
                <c:pt idx="15">
                  <c:v>7.2380865517884398</c:v>
                </c:pt>
                <c:pt idx="16">
                  <c:v>7.2251145992547903</c:v>
                </c:pt>
                <c:pt idx="17">
                  <c:v>7.2158566785067002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2.5635808508946401</c:v>
                </c:pt>
                <c:pt idx="45">
                  <c:v>2.5510588066350701</c:v>
                </c:pt>
                <c:pt idx="46">
                  <c:v>2.5412109125653499</c:v>
                </c:pt>
                <c:pt idx="47">
                  <c:v>2.5306791019125301</c:v>
                </c:pt>
                <c:pt idx="48">
                  <c:v>2.5199140704319798</c:v>
                </c:pt>
                <c:pt idx="49">
                  <c:v>2.50950168174754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118-418E-926C-283B881DC10F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'19'!$DD$88:$FB$88</c:f>
              <c:numCache>
                <c:formatCode>0</c:formatCode>
                <c:ptCount val="51"/>
                <c:pt idx="0">
                  <c:v>7.5</c:v>
                </c:pt>
                <c:pt idx="1">
                  <c:v>7.4841487200143302</c:v>
                </c:pt>
                <c:pt idx="2">
                  <c:v>7.4675432974526696</c:v>
                </c:pt>
                <c:pt idx="3">
                  <c:v>7.4502516196071698</c:v>
                </c:pt>
                <c:pt idx="4">
                  <c:v>7.4323383426682197</c:v>
                </c:pt>
                <c:pt idx="5">
                  <c:v>7.4138681756592799</c:v>
                </c:pt>
                <c:pt idx="6">
                  <c:v>7.39490781551787</c:v>
                </c:pt>
                <c:pt idx="7">
                  <c:v>7.3755279931923496</c:v>
                </c:pt>
                <c:pt idx="8">
                  <c:v>7.3558059286708399</c:v>
                </c:pt>
                <c:pt idx="9">
                  <c:v>7.3358284408697996</c:v>
                </c:pt>
                <c:pt idx="10">
                  <c:v>7.3156961493035704</c:v>
                </c:pt>
                <c:pt idx="11">
                  <c:v>7.29552963160301</c:v>
                </c:pt>
                <c:pt idx="12">
                  <c:v>7.2754794959272697</c:v>
                </c:pt>
                <c:pt idx="13">
                  <c:v>7.25574504132108</c:v>
                </c:pt>
                <c:pt idx="14">
                  <c:v>7.23661401190527</c:v>
                </c:pt>
                <c:pt idx="15">
                  <c:v>7.2185601653802802</c:v>
                </c:pt>
                <c:pt idx="16">
                  <c:v>7.2025181221967198</c:v>
                </c:pt>
                <c:pt idx="17">
                  <c:v>7.1907798928001201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2.5852773172058598</c:v>
                </c:pt>
                <c:pt idx="45">
                  <c:v>2.5700606728242699</c:v>
                </c:pt>
                <c:pt idx="46">
                  <c:v>2.5556229410671198</c:v>
                </c:pt>
                <c:pt idx="47">
                  <c:v>2.5408816793389599</c:v>
                </c:pt>
                <c:pt idx="48">
                  <c:v>2.5263348790482199</c:v>
                </c:pt>
                <c:pt idx="49">
                  <c:v>2.5125318955119198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118-418E-926C-283B881DC10F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'19'!$DD$89:$FB$89</c:f>
              <c:numCache>
                <c:formatCode>0</c:formatCode>
                <c:ptCount val="51"/>
                <c:pt idx="0">
                  <c:v>7.5</c:v>
                </c:pt>
                <c:pt idx="1">
                  <c:v>7.4833671395782702</c:v>
                </c:pt>
                <c:pt idx="2">
                  <c:v>7.4659709697475796</c:v>
                </c:pt>
                <c:pt idx="3">
                  <c:v>7.4478551662680301</c:v>
                </c:pt>
                <c:pt idx="4">
                  <c:v>7.4290680938605602</c:v>
                </c:pt>
                <c:pt idx="5">
                  <c:v>7.4096577149312699</c:v>
                </c:pt>
                <c:pt idx="6">
                  <c:v>7.3896714768041596</c:v>
                </c:pt>
                <c:pt idx="7">
                  <c:v>7.3691574197880199</c:v>
                </c:pt>
                <c:pt idx="8">
                  <c:v>7.3481657112699601</c:v>
                </c:pt>
                <c:pt idx="9">
                  <c:v>7.3267506081481102</c:v>
                </c:pt>
                <c:pt idx="10">
                  <c:v>7.30497317623432</c:v>
                </c:pt>
                <c:pt idx="11">
                  <c:v>7.2829055492662</c:v>
                </c:pt>
                <c:pt idx="12">
                  <c:v>7.2606385538268299</c:v>
                </c:pt>
                <c:pt idx="13">
                  <c:v>7.2382971684184696</c:v>
                </c:pt>
                <c:pt idx="14">
                  <c:v>7.2160763979954599</c:v>
                </c:pt>
                <c:pt idx="15">
                  <c:v>7.1943384156762002</c:v>
                </c:pt>
                <c:pt idx="16">
                  <c:v>7.1739342142381304</c:v>
                </c:pt>
                <c:pt idx="17">
                  <c:v>7.1575737412226799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2.6157294750518298</c:v>
                </c:pt>
                <c:pt idx="45">
                  <c:v>2.5953629710911299</c:v>
                </c:pt>
                <c:pt idx="46">
                  <c:v>2.5747221936826299</c:v>
                </c:pt>
                <c:pt idx="47">
                  <c:v>2.5543887374459802</c:v>
                </c:pt>
                <c:pt idx="48">
                  <c:v>2.53486613702289</c:v>
                </c:pt>
                <c:pt idx="49">
                  <c:v>2.5165996544006801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118-418E-926C-283B881DC10F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'19'!$DD$90:$FB$90</c:f>
              <c:numCache>
                <c:formatCode>0</c:formatCode>
                <c:ptCount val="51"/>
                <c:pt idx="0">
                  <c:v>7.5</c:v>
                </c:pt>
                <c:pt idx="1">
                  <c:v>7.4823952299702698</c:v>
                </c:pt>
                <c:pt idx="2">
                  <c:v>7.4640736626006996</c:v>
                </c:pt>
                <c:pt idx="3">
                  <c:v>7.4449874220250702</c:v>
                </c:pt>
                <c:pt idx="4">
                  <c:v>7.4251729063701299</c:v>
                </c:pt>
                <c:pt idx="5">
                  <c:v>7.4046604065852897</c:v>
                </c:pt>
                <c:pt idx="6">
                  <c:v>7.3834758872803503</c:v>
                </c:pt>
                <c:pt idx="7">
                  <c:v>7.3616420333418304</c:v>
                </c:pt>
                <c:pt idx="8">
                  <c:v>7.3391790088312696</c:v>
                </c:pt>
                <c:pt idx="9">
                  <c:v>7.3161052100340997</c:v>
                </c:pt>
                <c:pt idx="10">
                  <c:v>7.2924382991292003</c:v>
                </c:pt>
                <c:pt idx="11">
                  <c:v>7.2681970371901903</c:v>
                </c:pt>
                <c:pt idx="12">
                  <c:v>7.2434049453213696</c:v>
                </c:pt>
                <c:pt idx="13">
                  <c:v>7.2180977483337303</c:v>
                </c:pt>
                <c:pt idx="14">
                  <c:v>7.1923373952405898</c:v>
                </c:pt>
                <c:pt idx="15">
                  <c:v>7.1662299355974097</c:v>
                </c:pt>
                <c:pt idx="16">
                  <c:v>7.1398870038893696</c:v>
                </c:pt>
                <c:pt idx="17">
                  <c:v>7.1128337252194997</c:v>
                </c:pt>
                <c:pt idx="18">
                  <c:v>7.0789359630599797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2.7013961742668902</c:v>
                </c:pt>
                <c:pt idx="44">
                  <c:v>2.6585150148769698</c:v>
                </c:pt>
                <c:pt idx="45">
                  <c:v>2.62744237181662</c:v>
                </c:pt>
                <c:pt idx="46">
                  <c:v>2.5985546156664401</c:v>
                </c:pt>
                <c:pt idx="47">
                  <c:v>2.5712382673629302</c:v>
                </c:pt>
                <c:pt idx="48">
                  <c:v>2.5455906502727701</c:v>
                </c:pt>
                <c:pt idx="49">
                  <c:v>2.5218494306617298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118-418E-926C-283B881DC10F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'19'!$DD$91:$FB$91</c:f>
              <c:numCache>
                <c:formatCode>0</c:formatCode>
                <c:ptCount val="51"/>
                <c:pt idx="0">
                  <c:v>7.5</c:v>
                </c:pt>
                <c:pt idx="1">
                  <c:v>7.4812516878348498</c:v>
                </c:pt>
                <c:pt idx="2">
                  <c:v>7.4618702691109098</c:v>
                </c:pt>
                <c:pt idx="3">
                  <c:v>7.4416821213084701</c:v>
                </c:pt>
                <c:pt idx="4">
                  <c:v>7.4207074357753102</c:v>
                </c:pt>
                <c:pt idx="5">
                  <c:v>7.3989559899803199</c:v>
                </c:pt>
                <c:pt idx="6">
                  <c:v>7.3764301970451003</c:v>
                </c:pt>
                <c:pt idx="7">
                  <c:v>7.3531256727087699</c:v>
                </c:pt>
                <c:pt idx="8">
                  <c:v>7.3290310786814699</c:v>
                </c:pt>
                <c:pt idx="9">
                  <c:v>7.3041276626761702</c:v>
                </c:pt>
                <c:pt idx="10">
                  <c:v>7.27838866112634</c:v>
                </c:pt>
                <c:pt idx="11">
                  <c:v>7.2517788644881698</c:v>
                </c:pt>
                <c:pt idx="12">
                  <c:v>7.2242548755639504</c:v>
                </c:pt>
                <c:pt idx="13">
                  <c:v>7.1957672268618698</c:v>
                </c:pt>
                <c:pt idx="14">
                  <c:v>7.1662669692885803</c:v>
                </c:pt>
                <c:pt idx="15">
                  <c:v>7.1357249004872703</c:v>
                </c:pt>
                <c:pt idx="16">
                  <c:v>7.10420333866655</c:v>
                </c:pt>
                <c:pt idx="17">
                  <c:v>7.0722396267641301</c:v>
                </c:pt>
                <c:pt idx="18">
                  <c:v>7.0434293779663202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2.7488664407458399</c:v>
                </c:pt>
                <c:pt idx="44">
                  <c:v>2.70548833946162</c:v>
                </c:pt>
                <c:pt idx="45">
                  <c:v>2.6645335260118399</c:v>
                </c:pt>
                <c:pt idx="46">
                  <c:v>2.6265167426618601</c:v>
                </c:pt>
                <c:pt idx="47">
                  <c:v>2.5912079386710598</c:v>
                </c:pt>
                <c:pt idx="48">
                  <c:v>2.55846229938349</c:v>
                </c:pt>
                <c:pt idx="49">
                  <c:v>2.5282929751903902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118-418E-926C-283B881DC10F}"/>
            </c:ext>
          </c:extLst>
        </c:ser>
        <c:ser>
          <c:idx val="33"/>
          <c:order val="33"/>
          <c:tx>
            <c:v>34</c:v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'19'!$DD$92:$FB$92</c:f>
              <c:numCache>
                <c:formatCode>0</c:formatCode>
                <c:ptCount val="51"/>
                <c:pt idx="0">
                  <c:v>7.5</c:v>
                </c:pt>
                <c:pt idx="1">
                  <c:v>7.4799459882046202</c:v>
                </c:pt>
                <c:pt idx="2">
                  <c:v>7.4593750990796002</c:v>
                </c:pt>
                <c:pt idx="3">
                  <c:v>7.4379734378125102</c:v>
                </c:pt>
                <c:pt idx="4">
                  <c:v>7.4157302577469597</c:v>
                </c:pt>
                <c:pt idx="5">
                  <c:v>7.3926307871667802</c:v>
                </c:pt>
                <c:pt idx="6">
                  <c:v>7.3686524326266296</c:v>
                </c:pt>
                <c:pt idx="7">
                  <c:v>7.3437631233573599</c:v>
                </c:pt>
                <c:pt idx="8">
                  <c:v>7.31791996192851</c:v>
                </c:pt>
                <c:pt idx="9">
                  <c:v>7.2910676313417504</c:v>
                </c:pt>
                <c:pt idx="10">
                  <c:v>7.2631364452552196</c:v>
                </c:pt>
                <c:pt idx="11">
                  <c:v>7.2340401263897203</c:v>
                </c:pt>
                <c:pt idx="12">
                  <c:v>7.2036735931295501</c:v>
                </c:pt>
                <c:pt idx="13">
                  <c:v>7.1719114238300197</c:v>
                </c:pt>
                <c:pt idx="14">
                  <c:v>7.1386084518828801</c:v>
                </c:pt>
                <c:pt idx="15">
                  <c:v>7.1036053991739898</c:v>
                </c:pt>
                <c:pt idx="16">
                  <c:v>7.0667426356442</c:v>
                </c:pt>
                <c:pt idx="17">
                  <c:v>7.0278537437547097</c:v>
                </c:pt>
                <c:pt idx="18">
                  <c:v>6.9863430384947902</c:v>
                </c:pt>
                <c:pt idx="19">
                  <c:v>6.9363836664860399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2.8899483586799102</c:v>
                </c:pt>
                <c:pt idx="43">
                  <c:v>2.8179508360180798</c:v>
                </c:pt>
                <c:pt idx="44">
                  <c:v>2.7585453955695698</c:v>
                </c:pt>
                <c:pt idx="45">
                  <c:v>2.7058054666246201</c:v>
                </c:pt>
                <c:pt idx="46">
                  <c:v>2.65790071806898</c:v>
                </c:pt>
                <c:pt idx="47">
                  <c:v>2.6139283339106298</c:v>
                </c:pt>
                <c:pt idx="48">
                  <c:v>2.5733661892674098</c:v>
                </c:pt>
                <c:pt idx="49">
                  <c:v>2.5359089372037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118-418E-926C-283B881DC10F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'19'!$DD$93:$FB$93</c:f>
              <c:numCache>
                <c:formatCode>0</c:formatCode>
                <c:ptCount val="51"/>
                <c:pt idx="0">
                  <c:v>7.5</c:v>
                </c:pt>
                <c:pt idx="1">
                  <c:v>7.4784816514419097</c:v>
                </c:pt>
                <c:pt idx="2">
                  <c:v>7.4565839810011703</c:v>
                </c:pt>
                <c:pt idx="3">
                  <c:v>7.4338928129328101</c:v>
                </c:pt>
                <c:pt idx="4">
                  <c:v>7.4103018477372702</c:v>
                </c:pt>
                <c:pt idx="5">
                  <c:v>7.3857749688099998</c:v>
                </c:pt>
                <c:pt idx="6">
                  <c:v>7.3602655536905397</c:v>
                </c:pt>
                <c:pt idx="7">
                  <c:v>7.3337146063852101</c:v>
                </c:pt>
                <c:pt idx="8">
                  <c:v>7.3060489251572402</c:v>
                </c:pt>
                <c:pt idx="9">
                  <c:v>7.2771787609480398</c:v>
                </c:pt>
                <c:pt idx="10">
                  <c:v>7.2469949164970702</c:v>
                </c:pt>
                <c:pt idx="11">
                  <c:v>7.2153653373122202</c:v>
                </c:pt>
                <c:pt idx="12">
                  <c:v>7.1821314119009196</c:v>
                </c:pt>
                <c:pt idx="13">
                  <c:v>7.1471045477855499</c:v>
                </c:pt>
                <c:pt idx="14">
                  <c:v>7.11006432208627</c:v>
                </c:pt>
                <c:pt idx="15">
                  <c:v>7.0707608469964596</c:v>
                </c:pt>
                <c:pt idx="16">
                  <c:v>7.0289256109412097</c:v>
                </c:pt>
                <c:pt idx="17">
                  <c:v>6.9842929374248301</c:v>
                </c:pt>
                <c:pt idx="18">
                  <c:v>6.9366239421424201</c:v>
                </c:pt>
                <c:pt idx="19">
                  <c:v>6.8859082745512401</c:v>
                </c:pt>
                <c:pt idx="20">
                  <c:v>6.8367333895675397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3.0500554427970101</c:v>
                </c:pt>
                <c:pt idx="42">
                  <c:v>2.9635878737776302</c:v>
                </c:pt>
                <c:pt idx="43">
                  <c:v>2.88381020969942</c:v>
                </c:pt>
                <c:pt idx="44">
                  <c:v>2.8128987624837198</c:v>
                </c:pt>
                <c:pt idx="45">
                  <c:v>2.7493542888884401</c:v>
                </c:pt>
                <c:pt idx="46">
                  <c:v>2.69171609399474</c:v>
                </c:pt>
                <c:pt idx="47">
                  <c:v>2.6389196102918002</c:v>
                </c:pt>
                <c:pt idx="48">
                  <c:v>2.5902277010391499</c:v>
                </c:pt>
                <c:pt idx="49">
                  <c:v>2.5446710563099502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118-418E-926C-283B881DC10F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'19'!$DD$94:$FB$94</c:f>
              <c:numCache>
                <c:formatCode>0</c:formatCode>
                <c:ptCount val="51"/>
                <c:pt idx="0">
                  <c:v>7.5</c:v>
                </c:pt>
                <c:pt idx="1">
                  <c:v>7.4768689761807101</c:v>
                </c:pt>
                <c:pt idx="2">
                  <c:v>7.4535075380848399</c:v>
                </c:pt>
                <c:pt idx="3">
                  <c:v>7.4294772996785996</c:v>
                </c:pt>
                <c:pt idx="4">
                  <c:v>7.40448525600595</c:v>
                </c:pt>
                <c:pt idx="5">
                  <c:v>7.3784806081320102</c:v>
                </c:pt>
                <c:pt idx="6">
                  <c:v>7.3513939840730398</c:v>
                </c:pt>
                <c:pt idx="7">
                  <c:v>7.3231408319091402</c:v>
                </c:pt>
                <c:pt idx="8">
                  <c:v>7.29361979435508</c:v>
                </c:pt>
                <c:pt idx="9">
                  <c:v>7.2627099036996201</c:v>
                </c:pt>
                <c:pt idx="10">
                  <c:v>7.2302670803226503</c:v>
                </c:pt>
                <c:pt idx="11">
                  <c:v>7.19612005474879</c:v>
                </c:pt>
                <c:pt idx="12">
                  <c:v>7.1600659235528301</c:v>
                </c:pt>
                <c:pt idx="13">
                  <c:v>7.1218659320764104</c:v>
                </c:pt>
                <c:pt idx="14">
                  <c:v>7.0812430788477796</c:v>
                </c:pt>
                <c:pt idx="15">
                  <c:v>7.0378857059211004</c:v>
                </c:pt>
                <c:pt idx="16">
                  <c:v>6.9914694178418602</c:v>
                </c:pt>
                <c:pt idx="17">
                  <c:v>6.9417400731849304</c:v>
                </c:pt>
                <c:pt idx="18">
                  <c:v>6.8888317351222303</c:v>
                </c:pt>
                <c:pt idx="19">
                  <c:v>6.8345984610706196</c:v>
                </c:pt>
                <c:pt idx="20">
                  <c:v>6.78839013646739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3.2347383544590498</c:v>
                </c:pt>
                <c:pt idx="41">
                  <c:v>3.1350690113986799</c:v>
                </c:pt>
                <c:pt idx="42">
                  <c:v>3.0375267501532601</c:v>
                </c:pt>
                <c:pt idx="43">
                  <c:v>2.9479975387579098</c:v>
                </c:pt>
                <c:pt idx="44">
                  <c:v>2.86709131315021</c:v>
                </c:pt>
                <c:pt idx="45">
                  <c:v>2.7938492770769998</c:v>
                </c:pt>
                <c:pt idx="46">
                  <c:v>2.7270588803187499</c:v>
                </c:pt>
                <c:pt idx="47">
                  <c:v>2.6656629051472098</c:v>
                </c:pt>
                <c:pt idx="48">
                  <c:v>2.6088766303619302</c:v>
                </c:pt>
                <c:pt idx="49">
                  <c:v>2.5545231428537498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118-418E-926C-283B881DC10F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'19'!$DD$95:$FB$95</c:f>
              <c:numCache>
                <c:formatCode>0</c:formatCode>
                <c:ptCount val="51"/>
                <c:pt idx="0">
                  <c:v>7.5</c:v>
                </c:pt>
                <c:pt idx="1">
                  <c:v>7.4751527250522001</c:v>
                </c:pt>
                <c:pt idx="2">
                  <c:v>7.4502209622357896</c:v>
                </c:pt>
                <c:pt idx="3">
                  <c:v>7.4247710544195602</c:v>
                </c:pt>
                <c:pt idx="4">
                  <c:v>7.3983441005391404</c:v>
                </c:pt>
                <c:pt idx="5">
                  <c:v>7.3708392872728199</c:v>
                </c:pt>
                <c:pt idx="6">
                  <c:v>7.3421604700890004</c:v>
                </c:pt>
                <c:pt idx="7">
                  <c:v>7.3121988086133198</c:v>
                </c:pt>
                <c:pt idx="8">
                  <c:v>7.2808275178905202</c:v>
                </c:pt>
                <c:pt idx="9">
                  <c:v>7.24789828324755</c:v>
                </c:pt>
                <c:pt idx="10">
                  <c:v>7.2132374060424498</c:v>
                </c:pt>
                <c:pt idx="11">
                  <c:v>7.1766414190471997</c:v>
                </c:pt>
                <c:pt idx="12">
                  <c:v>7.1378722840523698</c:v>
                </c:pt>
                <c:pt idx="13">
                  <c:v>7.0966526431980803</c:v>
                </c:pt>
                <c:pt idx="14">
                  <c:v>7.0526621040117297</c:v>
                </c:pt>
                <c:pt idx="15">
                  <c:v>7.0055366718040304</c:v>
                </c:pt>
                <c:pt idx="16">
                  <c:v>6.9548754556042702</c:v>
                </c:pt>
                <c:pt idx="17">
                  <c:v>6.9002595597083403</c:v>
                </c:pt>
                <c:pt idx="18">
                  <c:v>6.8412668109148802</c:v>
                </c:pt>
                <c:pt idx="19">
                  <c:v>6.7772656806358702</c:v>
                </c:pt>
                <c:pt idx="20">
                  <c:v>6.7053544957630704</c:v>
                </c:pt>
                <c:pt idx="21">
                  <c:v>6.6055015277722298</c:v>
                </c:pt>
                <c:pt idx="22">
                  <c:v>6.5399487023998404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3.44346099780708</c:v>
                </c:pt>
                <c:pt idx="40">
                  <c:v>3.32921672352618</c:v>
                </c:pt>
                <c:pt idx="41">
                  <c:v>3.2148255496434999</c:v>
                </c:pt>
                <c:pt idx="42">
                  <c:v>3.1077688837516799</c:v>
                </c:pt>
                <c:pt idx="43">
                  <c:v>3.00960803562488</c:v>
                </c:pt>
                <c:pt idx="44">
                  <c:v>2.9201031505304198</c:v>
                </c:pt>
                <c:pt idx="45">
                  <c:v>2.8383295236505601</c:v>
                </c:pt>
                <c:pt idx="46">
                  <c:v>2.76319390975529</c:v>
                </c:pt>
                <c:pt idx="47">
                  <c:v>2.6936481215592298</c:v>
                </c:pt>
                <c:pt idx="48">
                  <c:v>2.62865491887817</c:v>
                </c:pt>
                <c:pt idx="49">
                  <c:v>2.5651180943107401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118-418E-926C-283B881DC10F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'19'!$DD$96:$FB$96</c:f>
              <c:numCache>
                <c:formatCode>0</c:formatCode>
                <c:ptCount val="51"/>
                <c:pt idx="0">
                  <c:v>7.5</c:v>
                </c:pt>
                <c:pt idx="1">
                  <c:v>7.47343447270074</c:v>
                </c:pt>
                <c:pt idx="2">
                  <c:v>7.4467801544694598</c:v>
                </c:pt>
                <c:pt idx="3">
                  <c:v>7.4197744690840803</c:v>
                </c:pt>
                <c:pt idx="4">
                  <c:v>7.3919347709277003</c:v>
                </c:pt>
                <c:pt idx="5">
                  <c:v>7.3629396131050999</c:v>
                </c:pt>
                <c:pt idx="6">
                  <c:v>7.3326835696140398</c:v>
                </c:pt>
                <c:pt idx="7">
                  <c:v>7.3010386051268199</c:v>
                </c:pt>
                <c:pt idx="8">
                  <c:v>7.26785609287999</c:v>
                </c:pt>
                <c:pt idx="9">
                  <c:v>7.2329646360523698</c:v>
                </c:pt>
                <c:pt idx="10">
                  <c:v>7.1961663923733399</c:v>
                </c:pt>
                <c:pt idx="11">
                  <c:v>7.1572326825222001</c:v>
                </c:pt>
                <c:pt idx="12">
                  <c:v>7.1158991597002803</c:v>
                </c:pt>
                <c:pt idx="13">
                  <c:v>7.0718607704445802</c:v>
                </c:pt>
                <c:pt idx="14">
                  <c:v>7.0247668061013497</c:v>
                </c:pt>
                <c:pt idx="15">
                  <c:v>6.9742162468690303</c:v>
                </c:pt>
                <c:pt idx="16">
                  <c:v>6.9197523781196404</c:v>
                </c:pt>
                <c:pt idx="17">
                  <c:v>6.8608497394224104</c:v>
                </c:pt>
                <c:pt idx="18">
                  <c:v>6.7968647272923901</c:v>
                </c:pt>
                <c:pt idx="19">
                  <c:v>6.7268587881972497</c:v>
                </c:pt>
                <c:pt idx="20">
                  <c:v>6.6491465215858199</c:v>
                </c:pt>
                <c:pt idx="21">
                  <c:v>6.5615636110315299</c:v>
                </c:pt>
                <c:pt idx="22">
                  <c:v>6.4774096633927698</c:v>
                </c:pt>
                <c:pt idx="23">
                  <c:v>6.3937220433026098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3.81646291645465</c:v>
                </c:pt>
                <c:pt idx="38">
                  <c:v>3.7041326157744998</c:v>
                </c:pt>
                <c:pt idx="39">
                  <c:v>3.54843559361366</c:v>
                </c:pt>
                <c:pt idx="40">
                  <c:v>3.4120565970227399</c:v>
                </c:pt>
                <c:pt idx="41">
                  <c:v>3.2875064519717698</c:v>
                </c:pt>
                <c:pt idx="42">
                  <c:v>3.1730224908881799</c:v>
                </c:pt>
                <c:pt idx="43">
                  <c:v>3.0678508725860301</c:v>
                </c:pt>
                <c:pt idx="44">
                  <c:v>2.9711960677791902</c:v>
                </c:pt>
                <c:pt idx="45">
                  <c:v>2.8821120063075201</c:v>
                </c:pt>
                <c:pt idx="46">
                  <c:v>2.7996085493074401</c:v>
                </c:pt>
                <c:pt idx="47">
                  <c:v>2.7227838202659398</c:v>
                </c:pt>
                <c:pt idx="48">
                  <c:v>2.6491873720569599</c:v>
                </c:pt>
                <c:pt idx="49">
                  <c:v>2.57565960306151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118-418E-926C-283B881DC10F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'19'!$DD$97:$FB$97</c:f>
              <c:numCache>
                <c:formatCode>0</c:formatCode>
                <c:ptCount val="51"/>
                <c:pt idx="0">
                  <c:v>7.5</c:v>
                </c:pt>
                <c:pt idx="1">
                  <c:v>7.4717098660199897</c:v>
                </c:pt>
                <c:pt idx="2">
                  <c:v>7.4432747911880801</c:v>
                </c:pt>
                <c:pt idx="3">
                  <c:v>7.4146347253997096</c:v>
                </c:pt>
                <c:pt idx="4">
                  <c:v>7.38533168381423</c:v>
                </c:pt>
                <c:pt idx="5">
                  <c:v>7.3548701258704501</c:v>
                </c:pt>
                <c:pt idx="6">
                  <c:v>7.3230764823685197</c:v>
                </c:pt>
                <c:pt idx="7">
                  <c:v>7.2898011446825697</c:v>
                </c:pt>
                <c:pt idx="8">
                  <c:v>7.2548758388222403</c:v>
                </c:pt>
                <c:pt idx="9">
                  <c:v>7.2181101508206904</c:v>
                </c:pt>
                <c:pt idx="10">
                  <c:v>7.1792874193899801</c:v>
                </c:pt>
                <c:pt idx="11">
                  <c:v>7.1381604127582401</c:v>
                </c:pt>
                <c:pt idx="12">
                  <c:v>7.0944467260809496</c:v>
                </c:pt>
                <c:pt idx="13">
                  <c:v>7.0478239370498796</c:v>
                </c:pt>
                <c:pt idx="14">
                  <c:v>6.9979244736116604</c:v>
                </c:pt>
                <c:pt idx="15">
                  <c:v>6.9443298437884398</c:v>
                </c:pt>
                <c:pt idx="16">
                  <c:v>6.8865628158636598</c:v>
                </c:pt>
                <c:pt idx="17">
                  <c:v>6.8240736311942296</c:v>
                </c:pt>
                <c:pt idx="18">
                  <c:v>6.7562125774129598</c:v>
                </c:pt>
                <c:pt idx="19">
                  <c:v>6.68218792826453</c:v>
                </c:pt>
                <c:pt idx="20">
                  <c:v>6.6010912170557701</c:v>
                </c:pt>
                <c:pt idx="21">
                  <c:v>6.5124463460620099</c:v>
                </c:pt>
                <c:pt idx="22">
                  <c:v>6.4180998528530298</c:v>
                </c:pt>
                <c:pt idx="23">
                  <c:v>6.3138728668243296</c:v>
                </c:pt>
                <c:pt idx="24">
                  <c:v>6.1846237988651804</c:v>
                </c:pt>
                <c:pt idx="25">
                  <c:v>6.0948783486660698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4.2045887276561604</c:v>
                </c:pt>
                <c:pt idx="36">
                  <c:v>4.08463677778433</c:v>
                </c:pt>
                <c:pt idx="37">
                  <c:v>3.91692677478868</c:v>
                </c:pt>
                <c:pt idx="38">
                  <c:v>3.7669285988572101</c:v>
                </c:pt>
                <c:pt idx="39">
                  <c:v>3.6189825511646898</c:v>
                </c:pt>
                <c:pt idx="40">
                  <c:v>3.4804541791918702</c:v>
                </c:pt>
                <c:pt idx="41">
                  <c:v>3.3518433183488501</c:v>
                </c:pt>
                <c:pt idx="42">
                  <c:v>3.2326638901351701</c:v>
                </c:pt>
                <c:pt idx="43">
                  <c:v>3.1222718387615802</c:v>
                </c:pt>
                <c:pt idx="44">
                  <c:v>3.0199104623834101</c:v>
                </c:pt>
                <c:pt idx="45">
                  <c:v>2.9247229380053001</c:v>
                </c:pt>
                <c:pt idx="46">
                  <c:v>2.83580312388038</c:v>
                </c:pt>
                <c:pt idx="47">
                  <c:v>2.7519529869451902</c:v>
                </c:pt>
                <c:pt idx="48">
                  <c:v>2.6698522778077298</c:v>
                </c:pt>
                <c:pt idx="49">
                  <c:v>2.5861275567450299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118-418E-926C-283B881DC10F}"/>
            </c:ext>
          </c:extLst>
        </c:ser>
        <c:ser>
          <c:idx val="39"/>
          <c:order val="39"/>
          <c:tx>
            <c:v>40</c:v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'19'!$DD$98:$FB$98</c:f>
              <c:numCache>
                <c:formatCode>0</c:formatCode>
                <c:ptCount val="51"/>
                <c:pt idx="0">
                  <c:v>7.5</c:v>
                </c:pt>
                <c:pt idx="1">
                  <c:v>7.4700221434602598</c:v>
                </c:pt>
                <c:pt idx="2">
                  <c:v>7.4398633943716099</c:v>
                </c:pt>
                <c:pt idx="3">
                  <c:v>7.4094636873601702</c:v>
                </c:pt>
                <c:pt idx="4">
                  <c:v>7.3785795608406097</c:v>
                </c:pt>
                <c:pt idx="5">
                  <c:v>7.3467086864829598</c:v>
                </c:pt>
                <c:pt idx="6">
                  <c:v>7.31344407072325</c:v>
                </c:pt>
                <c:pt idx="7">
                  <c:v>7.2786165568440397</c:v>
                </c:pt>
                <c:pt idx="8">
                  <c:v>7.2420418282927699</c:v>
                </c:pt>
                <c:pt idx="9">
                  <c:v>7.2035149339817304</c:v>
                </c:pt>
                <c:pt idx="10">
                  <c:v>7.1628055320842199</c:v>
                </c:pt>
                <c:pt idx="11">
                  <c:v>7.11965389199095</c:v>
                </c:pt>
                <c:pt idx="12">
                  <c:v>7.07376685452423</c:v>
                </c:pt>
                <c:pt idx="13">
                  <c:v>7.0248136738751104</c:v>
                </c:pt>
                <c:pt idx="14">
                  <c:v>6.9724216880237302</c:v>
                </c:pt>
                <c:pt idx="15">
                  <c:v>6.91617161600883</c:v>
                </c:pt>
                <c:pt idx="16">
                  <c:v>6.8555919806241103</c:v>
                </c:pt>
                <c:pt idx="17">
                  <c:v>6.7901519856854504</c:v>
                </c:pt>
                <c:pt idx="18">
                  <c:v>6.7192538800930501</c:v>
                </c:pt>
                <c:pt idx="19">
                  <c:v>6.6422351514347699</c:v>
                </c:pt>
                <c:pt idx="20">
                  <c:v>6.5584178905470401</c:v>
                </c:pt>
                <c:pt idx="21">
                  <c:v>6.4672635368872404</c:v>
                </c:pt>
                <c:pt idx="22">
                  <c:v>6.3684019789931696</c:v>
                </c:pt>
                <c:pt idx="23">
                  <c:v>6.2598025531630404</c:v>
                </c:pt>
                <c:pt idx="24">
                  <c:v>6.1385943928499103</c:v>
                </c:pt>
                <c:pt idx="25">
                  <c:v>6.0109860647843796</c:v>
                </c:pt>
                <c:pt idx="26">
                  <c:v>5.8430970578774799</c:v>
                </c:pt>
                <c:pt idx="27">
                  <c:v>5.6834936857397702</c:v>
                </c:pt>
                <c:pt idx="28">
                  <c:v>5.5251716292539896</c:v>
                </c:pt>
                <c:pt idx="29">
                  <c:v>5.3653250835874502</c:v>
                </c:pt>
                <c:pt idx="30">
                  <c:v>5.2028064187118304</c:v>
                </c:pt>
                <c:pt idx="31">
                  <c:v>5.0371023988835404</c:v>
                </c:pt>
                <c:pt idx="32">
                  <c:v>4.8677075074608602</c:v>
                </c:pt>
                <c:pt idx="33">
                  <c:v>4.6933864225350099</c:v>
                </c:pt>
                <c:pt idx="34">
                  <c:v>4.5106537224651504</c:v>
                </c:pt>
                <c:pt idx="35">
                  <c:v>4.3093438357688303</c:v>
                </c:pt>
                <c:pt idx="36">
                  <c:v>4.14190383491849</c:v>
                </c:pt>
                <c:pt idx="37">
                  <c:v>3.9793389483084098</c:v>
                </c:pt>
                <c:pt idx="38">
                  <c:v>3.82550319836173</c:v>
                </c:pt>
                <c:pt idx="39">
                  <c:v>3.6784962435791502</c:v>
                </c:pt>
                <c:pt idx="40">
                  <c:v>3.5395322481976699</c:v>
                </c:pt>
                <c:pt idx="41">
                  <c:v>3.4090625765845499</c:v>
                </c:pt>
                <c:pt idx="42">
                  <c:v>3.2869686248588299</c:v>
                </c:pt>
                <c:pt idx="43">
                  <c:v>3.17283579128065</c:v>
                </c:pt>
                <c:pt idx="44">
                  <c:v>3.06606861948246</c:v>
                </c:pt>
                <c:pt idx="45">
                  <c:v>2.9659413447356</c:v>
                </c:pt>
                <c:pt idx="46">
                  <c:v>2.8716291326432501</c:v>
                </c:pt>
                <c:pt idx="47">
                  <c:v>2.7805426919376601</c:v>
                </c:pt>
                <c:pt idx="48">
                  <c:v>2.6894126071045101</c:v>
                </c:pt>
                <c:pt idx="49">
                  <c:v>2.5961655193543098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118-418E-926C-283B881DC10F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'19'!$DD$99:$FB$99</c:f>
              <c:numCache>
                <c:formatCode>0</c:formatCode>
                <c:ptCount val="51"/>
                <c:pt idx="0">
                  <c:v>7.5</c:v>
                </c:pt>
                <c:pt idx="1">
                  <c:v>7.4683939107448296</c:v>
                </c:pt>
                <c:pt idx="2">
                  <c:v>7.43656820585805</c:v>
                </c:pt>
                <c:pt idx="3">
                  <c:v>7.4044307866663202</c:v>
                </c:pt>
                <c:pt idx="4">
                  <c:v>7.3718749420274303</c:v>
                </c:pt>
                <c:pt idx="5">
                  <c:v>7.3385291636356396</c:v>
                </c:pt>
                <c:pt idx="6">
                  <c:v>7.3038846845202396</c:v>
                </c:pt>
                <c:pt idx="7">
                  <c:v>7.2676043680086098</c:v>
                </c:pt>
                <c:pt idx="8">
                  <c:v>7.2294935428143896</c:v>
                </c:pt>
                <c:pt idx="9">
                  <c:v>7.1893378195204303</c:v>
                </c:pt>
                <c:pt idx="10">
                  <c:v>7.1468978223180004</c:v>
                </c:pt>
                <c:pt idx="11">
                  <c:v>7.1019064963579801</c:v>
                </c:pt>
                <c:pt idx="12">
                  <c:v>7.0540659440030904</c:v>
                </c:pt>
                <c:pt idx="13">
                  <c:v>7.0030442438258902</c:v>
                </c:pt>
                <c:pt idx="14">
                  <c:v>6.9484724330871197</c:v>
                </c:pt>
                <c:pt idx="15">
                  <c:v>6.88994168629642</c:v>
                </c:pt>
                <c:pt idx="16">
                  <c:v>6.8270007431563702</c:v>
                </c:pt>
                <c:pt idx="17">
                  <c:v>6.7591540680789199</c:v>
                </c:pt>
                <c:pt idx="18">
                  <c:v>6.6858626609344602</c:v>
                </c:pt>
                <c:pt idx="19">
                  <c:v>6.6065524578563997</c:v>
                </c:pt>
                <c:pt idx="20">
                  <c:v>6.5206370984880202</c:v>
                </c:pt>
                <c:pt idx="21">
                  <c:v>6.4275420840850401</c:v>
                </c:pt>
                <c:pt idx="22">
                  <c:v>6.3266225614092004</c:v>
                </c:pt>
                <c:pt idx="23">
                  <c:v>6.2167925057591997</c:v>
                </c:pt>
                <c:pt idx="24">
                  <c:v>6.0969043843734303</c:v>
                </c:pt>
                <c:pt idx="25">
                  <c:v>5.9667658187844097</c:v>
                </c:pt>
                <c:pt idx="26">
                  <c:v>5.8210560059626797</c:v>
                </c:pt>
                <c:pt idx="27">
                  <c:v>5.6706106335682103</c:v>
                </c:pt>
                <c:pt idx="28">
                  <c:v>5.5171560036931098</c:v>
                </c:pt>
                <c:pt idx="29">
                  <c:v>5.3607096493722999</c:v>
                </c:pt>
                <c:pt idx="30">
                  <c:v>5.2011468648472503</c:v>
                </c:pt>
                <c:pt idx="31">
                  <c:v>5.0384284552334604</c:v>
                </c:pt>
                <c:pt idx="32">
                  <c:v>4.8725049261962399</c:v>
                </c:pt>
                <c:pt idx="33">
                  <c:v>4.7031632683239701</c:v>
                </c:pt>
                <c:pt idx="34">
                  <c:v>4.53010032678581</c:v>
                </c:pt>
                <c:pt idx="35">
                  <c:v>4.3544810396735496</c:v>
                </c:pt>
                <c:pt idx="36">
                  <c:v>4.1881806694409898</c:v>
                </c:pt>
                <c:pt idx="37">
                  <c:v>4.0285829027937901</c:v>
                </c:pt>
                <c:pt idx="38">
                  <c:v>3.8759506311593701</c:v>
                </c:pt>
                <c:pt idx="39">
                  <c:v>3.7301326723751802</c:v>
                </c:pt>
                <c:pt idx="40">
                  <c:v>3.5914991739420699</c:v>
                </c:pt>
                <c:pt idx="41">
                  <c:v>3.46028551505561</c:v>
                </c:pt>
                <c:pt idx="42">
                  <c:v>3.3364530043575198</c:v>
                </c:pt>
                <c:pt idx="43">
                  <c:v>3.2197298725741801</c:v>
                </c:pt>
                <c:pt idx="44">
                  <c:v>3.10967246277839</c:v>
                </c:pt>
                <c:pt idx="45">
                  <c:v>3.00569537458323</c:v>
                </c:pt>
                <c:pt idx="46">
                  <c:v>2.9059915256044402</c:v>
                </c:pt>
                <c:pt idx="47">
                  <c:v>2.8075668831746698</c:v>
                </c:pt>
                <c:pt idx="48">
                  <c:v>2.7077926710395799</c:v>
                </c:pt>
                <c:pt idx="49">
                  <c:v>2.6056255602049099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118-418E-926C-283B881DC10F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'19'!$DD$100:$FB$100</c:f>
              <c:numCache>
                <c:formatCode>0</c:formatCode>
                <c:ptCount val="51"/>
                <c:pt idx="0">
                  <c:v>7.5</c:v>
                </c:pt>
                <c:pt idx="1">
                  <c:v>7.4668502641046599</c:v>
                </c:pt>
                <c:pt idx="2">
                  <c:v>7.43344579858059</c:v>
                </c:pt>
                <c:pt idx="3">
                  <c:v>7.3996717511607102</c:v>
                </c:pt>
                <c:pt idx="4">
                  <c:v>7.3654019908734503</c:v>
                </c:pt>
                <c:pt idx="5">
                  <c:v>7.3304951452796097</c:v>
                </c:pt>
                <c:pt idx="6">
                  <c:v>7.2944932719479496</c:v>
                </c:pt>
                <c:pt idx="7">
                  <c:v>7.2568743968728899</c:v>
                </c:pt>
                <c:pt idx="8">
                  <c:v>7.2173551076829101</c:v>
                </c:pt>
                <c:pt idx="9">
                  <c:v>7.1757170492661002</c:v>
                </c:pt>
                <c:pt idx="10">
                  <c:v>7.1317149929371197</c:v>
                </c:pt>
                <c:pt idx="11">
                  <c:v>7.0850785951928898</c:v>
                </c:pt>
                <c:pt idx="12">
                  <c:v>7.0355098041992603</c:v>
                </c:pt>
                <c:pt idx="13">
                  <c:v>6.9826805768898197</c:v>
                </c:pt>
                <c:pt idx="14">
                  <c:v>6.9262313380887299</c:v>
                </c:pt>
                <c:pt idx="15">
                  <c:v>6.8657700710193801</c:v>
                </c:pt>
                <c:pt idx="16">
                  <c:v>6.8008721915809804</c:v>
                </c:pt>
                <c:pt idx="17">
                  <c:v>6.7310819103561297</c:v>
                </c:pt>
                <c:pt idx="18">
                  <c:v>6.65591613880677</c:v>
                </c:pt>
                <c:pt idx="19">
                  <c:v>6.5748722860398097</c:v>
                </c:pt>
                <c:pt idx="20">
                  <c:v>6.4874391824634596</c:v>
                </c:pt>
                <c:pt idx="21">
                  <c:v>6.3931005929520301</c:v>
                </c:pt>
                <c:pt idx="22">
                  <c:v>6.2913048463508403</c:v>
                </c:pt>
                <c:pt idx="23">
                  <c:v>6.1814098889031897</c:v>
                </c:pt>
                <c:pt idx="24">
                  <c:v>6.0628300428600896</c:v>
                </c:pt>
                <c:pt idx="25">
                  <c:v>5.9352408257128797</c:v>
                </c:pt>
                <c:pt idx="26">
                  <c:v>5.7981521258373396</c:v>
                </c:pt>
                <c:pt idx="27">
                  <c:v>5.6546718419153503</c:v>
                </c:pt>
                <c:pt idx="28">
                  <c:v>5.5065008277742296</c:v>
                </c:pt>
                <c:pt idx="29">
                  <c:v>5.3544274804698002</c:v>
                </c:pt>
                <c:pt idx="30">
                  <c:v>5.1989056467233796</c:v>
                </c:pt>
                <c:pt idx="31">
                  <c:v>5.0403075189349096</c:v>
                </c:pt>
                <c:pt idx="32">
                  <c:v>4.8790054928232003</c:v>
                </c:pt>
                <c:pt idx="33">
                  <c:v>4.7154409935352097</c:v>
                </c:pt>
                <c:pt idx="34">
                  <c:v>4.5503723229390696</c:v>
                </c:pt>
                <c:pt idx="35">
                  <c:v>4.3855925816835599</c:v>
                </c:pt>
                <c:pt idx="36">
                  <c:v>4.22493977947319</c:v>
                </c:pt>
                <c:pt idx="37">
                  <c:v>4.0693185834163401</c:v>
                </c:pt>
                <c:pt idx="38">
                  <c:v>3.9193288200853802</c:v>
                </c:pt>
                <c:pt idx="39">
                  <c:v>3.77531688440778</c:v>
                </c:pt>
                <c:pt idx="40">
                  <c:v>3.6376018771748599</c:v>
                </c:pt>
                <c:pt idx="41">
                  <c:v>3.5063754610034099</c:v>
                </c:pt>
                <c:pt idx="42">
                  <c:v>3.3816415199082601</c:v>
                </c:pt>
                <c:pt idx="43">
                  <c:v>3.26321797074083</c:v>
                </c:pt>
                <c:pt idx="44">
                  <c:v>3.1507957528920798</c:v>
                </c:pt>
                <c:pt idx="45">
                  <c:v>3.0433289204409002</c:v>
                </c:pt>
                <c:pt idx="46">
                  <c:v>2.93805913543653</c:v>
                </c:pt>
                <c:pt idx="47">
                  <c:v>2.8322018940708702</c:v>
                </c:pt>
                <c:pt idx="48">
                  <c:v>2.7246811152070198</c:v>
                </c:pt>
                <c:pt idx="49">
                  <c:v>2.6143625504632202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118-418E-926C-283B881DC10F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'19'!$DD$101:$FB$101</c:f>
              <c:numCache>
                <c:formatCode>0</c:formatCode>
                <c:ptCount val="51"/>
                <c:pt idx="0">
                  <c:v>7.5</c:v>
                </c:pt>
                <c:pt idx="1">
                  <c:v>7.4654127382248596</c:v>
                </c:pt>
                <c:pt idx="2">
                  <c:v>7.4305399598158797</c:v>
                </c:pt>
                <c:pt idx="3">
                  <c:v>7.3952491350976102</c:v>
                </c:pt>
                <c:pt idx="4">
                  <c:v>7.3593983804901697</c:v>
                </c:pt>
                <c:pt idx="5">
                  <c:v>7.3228337118430904</c:v>
                </c:pt>
                <c:pt idx="6">
                  <c:v>7.2853827707982504</c:v>
                </c:pt>
                <c:pt idx="7">
                  <c:v>7.2465267589945199</c:v>
                </c:pt>
                <c:pt idx="8">
                  <c:v>7.2057349913703197</c:v>
                </c:pt>
                <c:pt idx="9">
                  <c:v>7.1627714609621203</c:v>
                </c:pt>
                <c:pt idx="10">
                  <c:v>7.1173837021368804</c:v>
                </c:pt>
                <c:pt idx="11">
                  <c:v>7.0693013652431196</c:v>
                </c:pt>
                <c:pt idx="12">
                  <c:v>7.01822956806941</c:v>
                </c:pt>
                <c:pt idx="13">
                  <c:v>6.9638472174450197</c:v>
                </c:pt>
                <c:pt idx="14">
                  <c:v>6.9058071516605697</c:v>
                </c:pt>
                <c:pt idx="15">
                  <c:v>6.8437369260923102</c:v>
                </c:pt>
                <c:pt idx="16">
                  <c:v>6.7772404821750198</c:v>
                </c:pt>
                <c:pt idx="17">
                  <c:v>6.7059014422958096</c:v>
                </c:pt>
                <c:pt idx="18">
                  <c:v>6.62928845628484</c:v>
                </c:pt>
                <c:pt idx="19">
                  <c:v>6.5469629543203496</c:v>
                </c:pt>
                <c:pt idx="20">
                  <c:v>6.4584883047892001</c:v>
                </c:pt>
                <c:pt idx="21">
                  <c:v>6.3634369222378</c:v>
                </c:pt>
                <c:pt idx="22">
                  <c:v>6.2613927241943399</c:v>
                </c:pt>
                <c:pt idx="23">
                  <c:v>6.1519657344087104</c:v>
                </c:pt>
                <c:pt idx="24">
                  <c:v>6.0348723611136101</c:v>
                </c:pt>
                <c:pt idx="25">
                  <c:v>5.9100495431617901</c:v>
                </c:pt>
                <c:pt idx="26">
                  <c:v>5.7777647400003298</c:v>
                </c:pt>
                <c:pt idx="27">
                  <c:v>5.6392789658774101</c:v>
                </c:pt>
                <c:pt idx="28">
                  <c:v>5.49573524685648</c:v>
                </c:pt>
                <c:pt idx="29">
                  <c:v>5.3479796279973302</c:v>
                </c:pt>
                <c:pt idx="30">
                  <c:v>5.1966764074449001</c:v>
                </c:pt>
                <c:pt idx="31">
                  <c:v>5.0424263579549802</c:v>
                </c:pt>
                <c:pt idx="32">
                  <c:v>4.8858488051528299</c:v>
                </c:pt>
                <c:pt idx="33">
                  <c:v>4.7276672325348397</c:v>
                </c:pt>
                <c:pt idx="34">
                  <c:v>4.56885437439922</c:v>
                </c:pt>
                <c:pt idx="35">
                  <c:v>4.4108387466169603</c:v>
                </c:pt>
                <c:pt idx="36">
                  <c:v>4.2554831004795197</c:v>
                </c:pt>
                <c:pt idx="37">
                  <c:v>4.1039423485124402</c:v>
                </c:pt>
                <c:pt idx="38">
                  <c:v>3.9569881364220301</c:v>
                </c:pt>
                <c:pt idx="39">
                  <c:v>3.8151369531930599</c:v>
                </c:pt>
                <c:pt idx="40">
                  <c:v>3.6787472968336399</c:v>
                </c:pt>
                <c:pt idx="41">
                  <c:v>3.5480264406997901</c:v>
                </c:pt>
                <c:pt idx="42">
                  <c:v>3.42301783596116</c:v>
                </c:pt>
                <c:pt idx="43">
                  <c:v>3.3035736440050001</c:v>
                </c:pt>
                <c:pt idx="44">
                  <c:v>3.1893737362917101</c:v>
                </c:pt>
                <c:pt idx="45">
                  <c:v>3.0779618211508599</c:v>
                </c:pt>
                <c:pt idx="46">
                  <c:v>2.9666055445205801</c:v>
                </c:pt>
                <c:pt idx="47">
                  <c:v>2.8542846625252398</c:v>
                </c:pt>
                <c:pt idx="48">
                  <c:v>2.7399124870182998</c:v>
                </c:pt>
                <c:pt idx="49">
                  <c:v>2.6222801948829901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118-418E-926C-283B881DC10F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'19'!$DD$102:$FB$102</c:f>
              <c:numCache>
                <c:formatCode>0</c:formatCode>
                <c:ptCount val="51"/>
                <c:pt idx="0">
                  <c:v>7.5</c:v>
                </c:pt>
                <c:pt idx="1">
                  <c:v>7.4640988983884498</c:v>
                </c:pt>
                <c:pt idx="2">
                  <c:v>7.4278854795722102</c:v>
                </c:pt>
                <c:pt idx="3">
                  <c:v>7.3912129100222801</c:v>
                </c:pt>
                <c:pt idx="4">
                  <c:v>7.3539260302854803</c:v>
                </c:pt>
                <c:pt idx="5">
                  <c:v>7.3158592017120103</c:v>
                </c:pt>
                <c:pt idx="6">
                  <c:v>7.2768357294538699</c:v>
                </c:pt>
                <c:pt idx="7">
                  <c:v>7.2366298188398597</c:v>
                </c:pt>
                <c:pt idx="8">
                  <c:v>7.1947235140322201</c:v>
                </c:pt>
                <c:pt idx="9">
                  <c:v>7.1506025610678998</c:v>
                </c:pt>
                <c:pt idx="10">
                  <c:v>7.1040094001123704</c:v>
                </c:pt>
                <c:pt idx="11">
                  <c:v>7.0546808818587001</c:v>
                </c:pt>
                <c:pt idx="12">
                  <c:v>7.0023277568179596</c:v>
                </c:pt>
                <c:pt idx="13">
                  <c:v>6.9466369450921999</c:v>
                </c:pt>
                <c:pt idx="14">
                  <c:v>6.88727452801733</c:v>
                </c:pt>
                <c:pt idx="15">
                  <c:v>6.8238880174884597</c:v>
                </c:pt>
                <c:pt idx="16">
                  <c:v>6.7561090253988798</c:v>
                </c:pt>
                <c:pt idx="17">
                  <c:v>6.6835578962322302</c:v>
                </c:pt>
                <c:pt idx="18">
                  <c:v>6.6058499805949502</c:v>
                </c:pt>
                <c:pt idx="19">
                  <c:v>6.5226039682002996</c:v>
                </c:pt>
                <c:pt idx="20">
                  <c:v>6.4334520651422498</c:v>
                </c:pt>
                <c:pt idx="21">
                  <c:v>6.3380516400697804</c:v>
                </c:pt>
                <c:pt idx="22">
                  <c:v>6.2361002594446102</c:v>
                </c:pt>
                <c:pt idx="23">
                  <c:v>6.1273626990232097</c:v>
                </c:pt>
                <c:pt idx="24">
                  <c:v>6.01172348200949</c:v>
                </c:pt>
                <c:pt idx="25">
                  <c:v>5.8892573599803404</c:v>
                </c:pt>
                <c:pt idx="26">
                  <c:v>5.7603088177205803</c:v>
                </c:pt>
                <c:pt idx="27">
                  <c:v>5.6256002753594903</c:v>
                </c:pt>
                <c:pt idx="28">
                  <c:v>5.4859420153365503</c:v>
                </c:pt>
                <c:pt idx="29">
                  <c:v>5.3420959728420101</c:v>
                </c:pt>
                <c:pt idx="30">
                  <c:v>5.1947707940689396</c:v>
                </c:pt>
                <c:pt idx="31">
                  <c:v>5.0446606044815496</c:v>
                </c:pt>
                <c:pt idx="32">
                  <c:v>4.8924911915310201</c:v>
                </c:pt>
                <c:pt idx="33">
                  <c:v>4.7390719118045199</c:v>
                </c:pt>
                <c:pt idx="34">
                  <c:v>4.5853562638506897</c:v>
                </c:pt>
                <c:pt idx="35">
                  <c:v>4.4324808844063801</c:v>
                </c:pt>
                <c:pt idx="36">
                  <c:v>4.2816743931860604</c:v>
                </c:pt>
                <c:pt idx="37">
                  <c:v>4.1339351931728201</c:v>
                </c:pt>
                <c:pt idx="38">
                  <c:v>3.9900186455054998</c:v>
                </c:pt>
                <c:pt idx="39">
                  <c:v>3.8504688569160699</c:v>
                </c:pt>
                <c:pt idx="40">
                  <c:v>3.7156577044484198</c:v>
                </c:pt>
                <c:pt idx="41">
                  <c:v>3.5858118208801599</c:v>
                </c:pt>
                <c:pt idx="42">
                  <c:v>3.4610362952442002</c:v>
                </c:pt>
                <c:pt idx="43">
                  <c:v>3.3412028921860402</c:v>
                </c:pt>
                <c:pt idx="44">
                  <c:v>3.2243573798037901</c:v>
                </c:pt>
                <c:pt idx="45">
                  <c:v>3.1081969841870598</c:v>
                </c:pt>
                <c:pt idx="46">
                  <c:v>2.9916544148637101</c:v>
                </c:pt>
                <c:pt idx="47">
                  <c:v>2.87376106776868</c:v>
                </c:pt>
                <c:pt idx="48">
                  <c:v>2.7534095037389599</c:v>
                </c:pt>
                <c:pt idx="49">
                  <c:v>2.6293246810833102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118-418E-926C-283B881DC10F}"/>
            </c:ext>
          </c:extLst>
        </c:ser>
        <c:ser>
          <c:idx val="44"/>
          <c:order val="44"/>
          <c:tx>
            <c:v>45</c:v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'19'!$DD$103:$FB$103</c:f>
              <c:numCache>
                <c:formatCode>0</c:formatCode>
                <c:ptCount val="51"/>
                <c:pt idx="0">
                  <c:v>7.5</c:v>
                </c:pt>
                <c:pt idx="1">
                  <c:v>7.4629229738203096</c:v>
                </c:pt>
                <c:pt idx="2">
                  <c:v>7.4255104815050599</c:v>
                </c:pt>
                <c:pt idx="3">
                  <c:v>7.3876039696052498</c:v>
                </c:pt>
                <c:pt idx="4">
                  <c:v>7.3490368981649299</c:v>
                </c:pt>
                <c:pt idx="5">
                  <c:v>7.3096322251858403</c:v>
                </c:pt>
                <c:pt idx="6">
                  <c:v>7.2691992853967102</c:v>
                </c:pt>
                <c:pt idx="7">
                  <c:v>7.2275267880320397</c:v>
                </c:pt>
                <c:pt idx="8">
                  <c:v>7.1844035706276896</c:v>
                </c:pt>
                <c:pt idx="9">
                  <c:v>7.1393012852557902</c:v>
                </c:pt>
                <c:pt idx="10">
                  <c:v>7.0916791658689204</c:v>
                </c:pt>
                <c:pt idx="11">
                  <c:v>7.0413018707033403</c:v>
                </c:pt>
                <c:pt idx="12">
                  <c:v>6.9878840117832697</c:v>
                </c:pt>
                <c:pt idx="13">
                  <c:v>6.9311185278164498</c:v>
                </c:pt>
                <c:pt idx="14">
                  <c:v>6.8706838611500096</c:v>
                </c:pt>
                <c:pt idx="15">
                  <c:v>6.8062465371521803</c:v>
                </c:pt>
                <c:pt idx="16">
                  <c:v>6.7374632391005296</c:v>
                </c:pt>
                <c:pt idx="17">
                  <c:v>6.6639870387862601</c:v>
                </c:pt>
                <c:pt idx="18">
                  <c:v>6.5854739859117499</c:v>
                </c:pt>
                <c:pt idx="19">
                  <c:v>6.5015920158683</c:v>
                </c:pt>
                <c:pt idx="20">
                  <c:v>6.41203205754534</c:v>
                </c:pt>
                <c:pt idx="21">
                  <c:v>6.3165215232029199</c:v>
                </c:pt>
                <c:pt idx="22">
                  <c:v>6.21484231488503</c:v>
                </c:pt>
                <c:pt idx="23">
                  <c:v>6.1068564528862002</c:v>
                </c:pt>
                <c:pt idx="24">
                  <c:v>5.9925415362167698</c:v>
                </c:pt>
                <c:pt idx="25">
                  <c:v>5.8720315236375198</c:v>
                </c:pt>
                <c:pt idx="26">
                  <c:v>5.7456527849665298</c:v>
                </c:pt>
                <c:pt idx="27">
                  <c:v>5.6139353217346004</c:v>
                </c:pt>
                <c:pt idx="28">
                  <c:v>5.4775200160512201</c:v>
                </c:pt>
                <c:pt idx="29">
                  <c:v>5.3370868575702302</c:v>
                </c:pt>
                <c:pt idx="30">
                  <c:v>5.1933305812946298</c:v>
                </c:pt>
                <c:pt idx="31">
                  <c:v>5.0469656227739996</c:v>
                </c:pt>
                <c:pt idx="32">
                  <c:v>4.8987439115705804</c:v>
                </c:pt>
                <c:pt idx="33">
                  <c:v>4.7494762054505699</c:v>
                </c:pt>
                <c:pt idx="34">
                  <c:v>4.6000482968566798</c:v>
                </c:pt>
                <c:pt idx="35">
                  <c:v>4.4514137512686203</c:v>
                </c:pt>
                <c:pt idx="36">
                  <c:v>4.3045302096258302</c:v>
                </c:pt>
                <c:pt idx="37">
                  <c:v>4.1602397197971701</c:v>
                </c:pt>
                <c:pt idx="38">
                  <c:v>4.0192264204395496</c:v>
                </c:pt>
                <c:pt idx="39">
                  <c:v>3.8820024423363799</c:v>
                </c:pt>
                <c:pt idx="40">
                  <c:v>3.7489141373006798</c:v>
                </c:pt>
                <c:pt idx="41">
                  <c:v>3.62017693341256</c:v>
                </c:pt>
                <c:pt idx="42">
                  <c:v>3.4960562562734698</c:v>
                </c:pt>
                <c:pt idx="43">
                  <c:v>3.3748024557725</c:v>
                </c:pt>
                <c:pt idx="44">
                  <c:v>3.2544086884235899</c:v>
                </c:pt>
                <c:pt idx="45">
                  <c:v>3.1342008085888202</c:v>
                </c:pt>
                <c:pt idx="46">
                  <c:v>3.01327464862519</c:v>
                </c:pt>
                <c:pt idx="47">
                  <c:v>2.8906364089867802</c:v>
                </c:pt>
                <c:pt idx="48">
                  <c:v>2.7651471726781298</c:v>
                </c:pt>
                <c:pt idx="49">
                  <c:v>2.6354713114073398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118-418E-926C-283B881DC10F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'19'!$DD$104:$FB$104</c:f>
              <c:numCache>
                <c:formatCode>0</c:formatCode>
                <c:ptCount val="51"/>
                <c:pt idx="0">
                  <c:v>7.5</c:v>
                </c:pt>
                <c:pt idx="1">
                  <c:v>7.4618964657756797</c:v>
                </c:pt>
                <c:pt idx="2">
                  <c:v>7.4234378196034099</c:v>
                </c:pt>
                <c:pt idx="3">
                  <c:v>7.3844561011035399</c:v>
                </c:pt>
                <c:pt idx="4">
                  <c:v>7.3447756470302004</c:v>
                </c:pt>
                <c:pt idx="5">
                  <c:v>7.3042107906473097</c:v>
                </c:pt>
                <c:pt idx="6">
                  <c:v>7.2625634305255904</c:v>
                </c:pt>
                <c:pt idx="7">
                  <c:v>7.2196207352084203</c:v>
                </c:pt>
                <c:pt idx="8">
                  <c:v>7.1751572705838598</c:v>
                </c:pt>
                <c:pt idx="9">
                  <c:v>7.1289276234769803</c:v>
                </c:pt>
                <c:pt idx="10">
                  <c:v>7.0804597325581202</c:v>
                </c:pt>
                <c:pt idx="11">
                  <c:v>7.0292300804973298</c:v>
                </c:pt>
                <c:pt idx="12">
                  <c:v>6.9749604469797202</c:v>
                </c:pt>
                <c:pt idx="13">
                  <c:v>6.9173436620798796</c:v>
                </c:pt>
                <c:pt idx="14">
                  <c:v>6.8560692938119203</c:v>
                </c:pt>
                <c:pt idx="15">
                  <c:v>6.79082231681301</c:v>
                </c:pt>
                <c:pt idx="16">
                  <c:v>6.7212801595445697</c:v>
                </c:pt>
                <c:pt idx="17">
                  <c:v>6.64712414733002</c:v>
                </c:pt>
                <c:pt idx="18">
                  <c:v>6.5680443927516299</c:v>
                </c:pt>
                <c:pt idx="19">
                  <c:v>6.4837493079614203</c:v>
                </c:pt>
                <c:pt idx="20">
                  <c:v>6.3939771100366896</c:v>
                </c:pt>
                <c:pt idx="21">
                  <c:v>6.2985088534976699</c:v>
                </c:pt>
                <c:pt idx="22">
                  <c:v>6.1971860761373101</c:v>
                </c:pt>
                <c:pt idx="23">
                  <c:v>6.0899330069235997</c:v>
                </c:pt>
                <c:pt idx="24">
                  <c:v>5.9767810903422802</c:v>
                </c:pt>
                <c:pt idx="25">
                  <c:v>5.8578923580326201</c:v>
                </c:pt>
                <c:pt idx="26">
                  <c:v>5.7335749603452504</c:v>
                </c:pt>
                <c:pt idx="27">
                  <c:v>5.6042795950071698</c:v>
                </c:pt>
                <c:pt idx="28">
                  <c:v>5.4705623404074304</c:v>
                </c:pt>
                <c:pt idx="29">
                  <c:v>5.3330462318715304</c:v>
                </c:pt>
                <c:pt idx="30">
                  <c:v>5.1923980706453499</c:v>
                </c:pt>
                <c:pt idx="31">
                  <c:v>5.0493204690703601</c:v>
                </c:pt>
                <c:pt idx="32">
                  <c:v>4.9045540880170702</c:v>
                </c:pt>
                <c:pt idx="33">
                  <c:v>4.7588808199514796</c:v>
                </c:pt>
                <c:pt idx="34">
                  <c:v>4.6131184824577502</c:v>
                </c:pt>
                <c:pt idx="35">
                  <c:v>4.4681026917164797</c:v>
                </c:pt>
                <c:pt idx="36">
                  <c:v>4.3246456640037296</c:v>
                </c:pt>
                <c:pt idx="37">
                  <c:v>4.1834703655177599</c:v>
                </c:pt>
                <c:pt idx="38">
                  <c:v>4.04519272094426</c:v>
                </c:pt>
                <c:pt idx="39">
                  <c:v>3.9102767178551301</c:v>
                </c:pt>
                <c:pt idx="40">
                  <c:v>3.7790041148246201</c:v>
                </c:pt>
                <c:pt idx="41">
                  <c:v>3.6515824741350502</c:v>
                </c:pt>
                <c:pt idx="42">
                  <c:v>3.5266707096016798</c:v>
                </c:pt>
                <c:pt idx="43">
                  <c:v>3.40287727749193</c:v>
                </c:pt>
                <c:pt idx="44">
                  <c:v>3.27958936638188</c:v>
                </c:pt>
                <c:pt idx="45">
                  <c:v>3.1560978144146201</c:v>
                </c:pt>
                <c:pt idx="46">
                  <c:v>3.0315476729367901</c:v>
                </c:pt>
                <c:pt idx="47">
                  <c:v>2.9049461982363902</c:v>
                </c:pt>
                <c:pt idx="48">
                  <c:v>2.7751304993196202</c:v>
                </c:pt>
                <c:pt idx="49">
                  <c:v>2.6407136518602701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118-418E-926C-283B881DC10F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'19'!$DD$105:$FB$105</c:f>
              <c:numCache>
                <c:formatCode>0</c:formatCode>
                <c:ptCount val="51"/>
                <c:pt idx="0">
                  <c:v>7.5</c:v>
                </c:pt>
                <c:pt idx="1">
                  <c:v>7.4610285460617298</c:v>
                </c:pt>
                <c:pt idx="2">
                  <c:v>7.4216857506354801</c:v>
                </c:pt>
                <c:pt idx="3">
                  <c:v>7.38179630015612</c:v>
                </c:pt>
                <c:pt idx="4">
                  <c:v>7.3411774528138896</c:v>
                </c:pt>
                <c:pt idx="5">
                  <c:v>7.2996370144729097</c:v>
                </c:pt>
                <c:pt idx="6">
                  <c:v>7.2569713202353698</c:v>
                </c:pt>
                <c:pt idx="7">
                  <c:v>7.2129633787804899</c:v>
                </c:pt>
                <c:pt idx="8">
                  <c:v>7.1673814701168697</c:v>
                </c:pt>
                <c:pt idx="9">
                  <c:v>7.1199749848734397</c:v>
                </c:pt>
                <c:pt idx="10">
                  <c:v>7.0704690355432298</c:v>
                </c:pt>
                <c:pt idx="11">
                  <c:v>7.01851480039719</c:v>
                </c:pt>
                <c:pt idx="12">
                  <c:v>6.9636080795503297</c:v>
                </c:pt>
                <c:pt idx="13">
                  <c:v>6.9053535887786097</c:v>
                </c:pt>
                <c:pt idx="14">
                  <c:v>6.8434547761688602</c:v>
                </c:pt>
                <c:pt idx="15">
                  <c:v>6.7776192393074401</c:v>
                </c:pt>
                <c:pt idx="16">
                  <c:v>6.7075357010195296</c:v>
                </c:pt>
                <c:pt idx="17">
                  <c:v>6.6329108884369701</c:v>
                </c:pt>
                <c:pt idx="18">
                  <c:v>6.5534618462052903</c:v>
                </c:pt>
                <c:pt idx="19">
                  <c:v>6.4689285230162401</c:v>
                </c:pt>
                <c:pt idx="20">
                  <c:v>6.37908595936557</c:v>
                </c:pt>
                <c:pt idx="21">
                  <c:v>6.2837539237335696</c:v>
                </c:pt>
                <c:pt idx="22">
                  <c:v>6.1828141519659603</c:v>
                </c:pt>
                <c:pt idx="23">
                  <c:v>6.0762314966986404</c:v>
                </c:pt>
                <c:pt idx="24">
                  <c:v>5.9640715493725498</c:v>
                </c:pt>
                <c:pt idx="25">
                  <c:v>5.8465141626412098</c:v>
                </c:pt>
                <c:pt idx="26">
                  <c:v>5.7238603207625003</c:v>
                </c:pt>
                <c:pt idx="27">
                  <c:v>5.5965276609192296</c:v>
                </c:pt>
                <c:pt idx="28">
                  <c:v>5.4650316454433998</c:v>
                </c:pt>
                <c:pt idx="29">
                  <c:v>5.32996143342982</c:v>
                </c:pt>
                <c:pt idx="30">
                  <c:v>5.1919583923578996</c:v>
                </c:pt>
                <c:pt idx="31">
                  <c:v>5.0517021821544201</c:v>
                </c:pt>
                <c:pt idx="32">
                  <c:v>4.9099085857850504</c:v>
                </c:pt>
                <c:pt idx="33">
                  <c:v>4.7673255501857197</c:v>
                </c:pt>
                <c:pt idx="34">
                  <c:v>4.62471322739722</c:v>
                </c:pt>
                <c:pt idx="35">
                  <c:v>4.4828259200481702</c:v>
                </c:pt>
                <c:pt idx="36">
                  <c:v>4.3423922778687798</c:v>
                </c:pt>
                <c:pt idx="37">
                  <c:v>4.2040301235199502</c:v>
                </c:pt>
                <c:pt idx="38">
                  <c:v>4.0683232852599103</c:v>
                </c:pt>
                <c:pt idx="39">
                  <c:v>3.9357108266288998</c:v>
                </c:pt>
                <c:pt idx="40">
                  <c:v>3.8059775796622701</c:v>
                </c:pt>
                <c:pt idx="41">
                  <c:v>3.6781193038081899</c:v>
                </c:pt>
                <c:pt idx="42">
                  <c:v>3.5515523201147401</c:v>
                </c:pt>
                <c:pt idx="43">
                  <c:v>3.4257674429491098</c:v>
                </c:pt>
                <c:pt idx="44">
                  <c:v>3.3001680622690301</c:v>
                </c:pt>
                <c:pt idx="45">
                  <c:v>3.1740495998637801</c:v>
                </c:pt>
                <c:pt idx="46">
                  <c:v>3.0465727017550002</c:v>
                </c:pt>
                <c:pt idx="47">
                  <c:v>2.9167441896347799</c:v>
                </c:pt>
                <c:pt idx="48">
                  <c:v>2.78338173800408</c:v>
                </c:pt>
                <c:pt idx="49">
                  <c:v>2.64505623357591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118-418E-926C-283B881DC10F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'19'!$DD$106:$FB$106</c:f>
              <c:numCache>
                <c:formatCode>0</c:formatCode>
                <c:ptCount val="51"/>
                <c:pt idx="0">
                  <c:v>7.5</c:v>
                </c:pt>
                <c:pt idx="1">
                  <c:v>7.4603263653654599</c:v>
                </c:pt>
                <c:pt idx="2">
                  <c:v>7.4202685049285497</c:v>
                </c:pt>
                <c:pt idx="3">
                  <c:v>7.3796455551688398</c:v>
                </c:pt>
                <c:pt idx="4">
                  <c:v>7.3382694667279704</c:v>
                </c:pt>
                <c:pt idx="5">
                  <c:v>7.2959432100771204</c:v>
                </c:pt>
                <c:pt idx="6">
                  <c:v>7.2524590031334597</c:v>
                </c:pt>
                <c:pt idx="7">
                  <c:v>7.20759659572016</c:v>
                </c:pt>
                <c:pt idx="8">
                  <c:v>7.1611215148069798</c:v>
                </c:pt>
                <c:pt idx="9">
                  <c:v>7.1127825419703399</c:v>
                </c:pt>
                <c:pt idx="10">
                  <c:v>7.0623087932718702</c:v>
                </c:pt>
                <c:pt idx="11">
                  <c:v>7.0094064068873099</c:v>
                </c:pt>
                <c:pt idx="12">
                  <c:v>6.9538634865748898</c:v>
                </c:pt>
                <c:pt idx="13">
                  <c:v>6.8951860322404697</c:v>
                </c:pt>
                <c:pt idx="14">
                  <c:v>6.8328563722635502</c:v>
                </c:pt>
                <c:pt idx="15">
                  <c:v>6.7666422847861201</c:v>
                </c:pt>
                <c:pt idx="16">
                  <c:v>6.6962096818660797</c:v>
                </c:pt>
                <c:pt idx="17">
                  <c:v>6.62130018214219</c:v>
                </c:pt>
                <c:pt idx="18">
                  <c:v>6.54164769247111</c:v>
                </c:pt>
                <c:pt idx="19">
                  <c:v>6.4570143815983503</c:v>
                </c:pt>
                <c:pt idx="20">
                  <c:v>6.3672053280644301</c:v>
                </c:pt>
                <c:pt idx="21">
                  <c:v>6.2720651849299101</c:v>
                </c:pt>
                <c:pt idx="22">
                  <c:v>6.1714986847459903</c:v>
                </c:pt>
                <c:pt idx="23">
                  <c:v>6.0654978067641103</c:v>
                </c:pt>
                <c:pt idx="24">
                  <c:v>5.9541531359056901</c:v>
                </c:pt>
                <c:pt idx="25">
                  <c:v>5.8376602463507403</c:v>
                </c:pt>
                <c:pt idx="26">
                  <c:v>5.7163225787649701</c:v>
                </c:pt>
                <c:pt idx="27">
                  <c:v>5.5905482033337401</c:v>
                </c:pt>
                <c:pt idx="28">
                  <c:v>5.4608383142176402</c:v>
                </c:pt>
                <c:pt idx="29">
                  <c:v>5.3277683682842998</c:v>
                </c:pt>
                <c:pt idx="30">
                  <c:v>5.1919635955340802</c:v>
                </c:pt>
                <c:pt idx="31">
                  <c:v>5.0540764739736597</c:v>
                </c:pt>
                <c:pt idx="32">
                  <c:v>4.9147940886282999</c:v>
                </c:pt>
                <c:pt idx="33">
                  <c:v>4.7748411275630502</c:v>
                </c:pt>
                <c:pt idx="34">
                  <c:v>4.6349301945731902</c:v>
                </c:pt>
                <c:pt idx="35">
                  <c:v>4.4957479982063502</c:v>
                </c:pt>
                <c:pt idx="36">
                  <c:v>4.3580151358452603</c:v>
                </c:pt>
                <c:pt idx="37">
                  <c:v>4.2221690888752699</c:v>
                </c:pt>
                <c:pt idx="38">
                  <c:v>4.0889103727685798</c:v>
                </c:pt>
                <c:pt idx="39">
                  <c:v>3.9576300702082001</c:v>
                </c:pt>
                <c:pt idx="40">
                  <c:v>3.8275534548499799</c:v>
                </c:pt>
                <c:pt idx="41">
                  <c:v>3.6988106413670998</c:v>
                </c:pt>
                <c:pt idx="42">
                  <c:v>3.5710277401309498</c:v>
                </c:pt>
                <c:pt idx="43">
                  <c:v>3.4437353468710898</c:v>
                </c:pt>
                <c:pt idx="44">
                  <c:v>3.31635962499778</c:v>
                </c:pt>
                <c:pt idx="45">
                  <c:v>3.1882082642906102</c:v>
                </c:pt>
                <c:pt idx="46">
                  <c:v>3.0584502367394202</c:v>
                </c:pt>
                <c:pt idx="47">
                  <c:v>2.9260905373348498</c:v>
                </c:pt>
                <c:pt idx="48">
                  <c:v>2.7899311220204002</c:v>
                </c:pt>
                <c:pt idx="49">
                  <c:v>2.6485093461196798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118-418E-926C-283B881DC10F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'19'!$DD$107:$FB$107</c:f>
              <c:numCache>
                <c:formatCode>0</c:formatCode>
                <c:ptCount val="51"/>
                <c:pt idx="0">
                  <c:v>7.5</c:v>
                </c:pt>
                <c:pt idx="1">
                  <c:v>7.4597953132178398</c:v>
                </c:pt>
                <c:pt idx="2">
                  <c:v>7.41919679965181</c:v>
                </c:pt>
                <c:pt idx="3">
                  <c:v>7.3780196345530697</c:v>
                </c:pt>
                <c:pt idx="4">
                  <c:v>7.3360720047369297</c:v>
                </c:pt>
                <c:pt idx="5">
                  <c:v>7.2931534968329901</c:v>
                </c:pt>
                <c:pt idx="6">
                  <c:v>7.2490535261413998</c:v>
                </c:pt>
                <c:pt idx="7">
                  <c:v>7.2035498446411799</c:v>
                </c:pt>
                <c:pt idx="8">
                  <c:v>7.1564071409541796</c:v>
                </c:pt>
                <c:pt idx="9">
                  <c:v>7.10737575949745</c:v>
                </c:pt>
                <c:pt idx="10">
                  <c:v>7.05619121681113</c:v>
                </c:pt>
                <c:pt idx="11">
                  <c:v>7.0025764876071896</c:v>
                </c:pt>
                <c:pt idx="12">
                  <c:v>6.9462538965255503</c:v>
                </c:pt>
                <c:pt idx="13">
                  <c:v>6.88688317278491</c:v>
                </c:pt>
                <c:pt idx="14">
                  <c:v>6.8242717189282702</c:v>
                </c:pt>
                <c:pt idx="15">
                  <c:v>6.7579107222140902</c:v>
                </c:pt>
                <c:pt idx="16">
                  <c:v>6.6872867295771101</c:v>
                </c:pt>
                <c:pt idx="17">
                  <c:v>6.6122595848302002</c:v>
                </c:pt>
                <c:pt idx="18">
                  <c:v>6.5325470604723002</c:v>
                </c:pt>
                <c:pt idx="19">
                  <c:v>6.4479223057408204</c:v>
                </c:pt>
                <c:pt idx="20">
                  <c:v>6.3582263443823299</c:v>
                </c:pt>
                <c:pt idx="21">
                  <c:v>6.2633120545942802</c:v>
                </c:pt>
                <c:pt idx="22">
                  <c:v>6.1630851062445799</c:v>
                </c:pt>
                <c:pt idx="23">
                  <c:v>6.0575580278176702</c:v>
                </c:pt>
                <c:pt idx="24">
                  <c:v>5.9468444612263998</c:v>
                </c:pt>
                <c:pt idx="25">
                  <c:v>5.8311570589367703</c:v>
                </c:pt>
                <c:pt idx="26">
                  <c:v>5.7108087412276003</c:v>
                </c:pt>
                <c:pt idx="27">
                  <c:v>5.5862121408348901</c:v>
                </c:pt>
                <c:pt idx="28">
                  <c:v>5.4578733919547098</c:v>
                </c:pt>
                <c:pt idx="29">
                  <c:v>5.3263759967827999</c:v>
                </c:pt>
                <c:pt idx="30">
                  <c:v>5.1923463069612197</c:v>
                </c:pt>
                <c:pt idx="31">
                  <c:v>5.0563975167746502</c:v>
                </c:pt>
                <c:pt idx="32">
                  <c:v>4.9191793365881598</c:v>
                </c:pt>
                <c:pt idx="33">
                  <c:v>4.7814325818932</c:v>
                </c:pt>
                <c:pt idx="34">
                  <c:v>4.6438281496308802</c:v>
                </c:pt>
                <c:pt idx="35">
                  <c:v>4.50692339505117</c:v>
                </c:pt>
                <c:pt idx="36">
                  <c:v>4.37172159227155</c:v>
                </c:pt>
                <c:pt idx="37">
                  <c:v>4.2379382245234503</c:v>
                </c:pt>
                <c:pt idx="38">
                  <c:v>4.1051115016315602</c:v>
                </c:pt>
                <c:pt idx="39">
                  <c:v>3.9736479926816002</c:v>
                </c:pt>
                <c:pt idx="40">
                  <c:v>3.8433265416036799</c:v>
                </c:pt>
                <c:pt idx="41">
                  <c:v>3.7140046099848201</c:v>
                </c:pt>
                <c:pt idx="42">
                  <c:v>3.58537468770465</c:v>
                </c:pt>
                <c:pt idx="43">
                  <c:v>3.4570041246622498</c:v>
                </c:pt>
                <c:pt idx="44">
                  <c:v>3.3283407430806302</c:v>
                </c:pt>
                <c:pt idx="45">
                  <c:v>3.1987046463931699</c:v>
                </c:pt>
                <c:pt idx="46">
                  <c:v>3.0672708590504598</c:v>
                </c:pt>
                <c:pt idx="47">
                  <c:v>2.9330426032233001</c:v>
                </c:pt>
                <c:pt idx="48">
                  <c:v>2.7948099540568401</c:v>
                </c:pt>
                <c:pt idx="49">
                  <c:v>2.6510852084029999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118-418E-926C-283B881DC10F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'19'!$DD$108:$FB$108</c:f>
              <c:numCache>
                <c:formatCode>0</c:formatCode>
                <c:ptCount val="51"/>
                <c:pt idx="0">
                  <c:v>7.5</c:v>
                </c:pt>
                <c:pt idx="1">
                  <c:v>7.4594392334396202</c:v>
                </c:pt>
                <c:pt idx="2">
                  <c:v>7.41847827107933</c:v>
                </c:pt>
                <c:pt idx="3">
                  <c:v>7.3769297463526904</c:v>
                </c:pt>
                <c:pt idx="4">
                  <c:v>7.3345994454090597</c:v>
                </c:pt>
                <c:pt idx="5">
                  <c:v>7.2912848258652803</c:v>
                </c:pt>
                <c:pt idx="6">
                  <c:v>7.24677359894853</c:v>
                </c:pt>
                <c:pt idx="7">
                  <c:v>7.2008424370891104</c:v>
                </c:pt>
                <c:pt idx="8">
                  <c:v>7.1532558883331401</c:v>
                </c:pt>
                <c:pt idx="9">
                  <c:v>7.1037656496496702</c:v>
                </c:pt>
                <c:pt idx="10">
                  <c:v>7.0521105582226999</c:v>
                </c:pt>
                <c:pt idx="11">
                  <c:v>6.9980177312849499</c:v>
                </c:pt>
                <c:pt idx="12">
                  <c:v>6.9412042032505399</c:v>
                </c:pt>
                <c:pt idx="13">
                  <c:v>6.8813696059515799</c:v>
                </c:pt>
                <c:pt idx="14">
                  <c:v>6.8182275578729197</c:v>
                </c:pt>
                <c:pt idx="15">
                  <c:v>6.7514218595908</c:v>
                </c:pt>
                <c:pt idx="16">
                  <c:v>6.68071382330786</c:v>
                </c:pt>
                <c:pt idx="17">
                  <c:v>6.6057757925353098</c:v>
                </c:pt>
                <c:pt idx="18">
                  <c:v>6.52613462126215</c:v>
                </c:pt>
                <c:pt idx="19">
                  <c:v>6.4415915642610999</c:v>
                </c:pt>
                <c:pt idx="20">
                  <c:v>6.3520798881990004</c:v>
                </c:pt>
                <c:pt idx="21">
                  <c:v>6.2574240316528797</c:v>
                </c:pt>
                <c:pt idx="22">
                  <c:v>6.15748394925998</c:v>
                </c:pt>
                <c:pt idx="23">
                  <c:v>6.0523035125895497</c:v>
                </c:pt>
                <c:pt idx="24">
                  <c:v>5.9420256307717496</c:v>
                </c:pt>
                <c:pt idx="25">
                  <c:v>5.8268824766706402</c:v>
                </c:pt>
                <c:pt idx="26">
                  <c:v>5.7072000918102201</c:v>
                </c:pt>
                <c:pt idx="27">
                  <c:v>5.5834036399595099</c:v>
                </c:pt>
                <c:pt idx="28">
                  <c:v>5.4560196173335704</c:v>
                </c:pt>
                <c:pt idx="29">
                  <c:v>5.32566960035936</c:v>
                </c:pt>
                <c:pt idx="30">
                  <c:v>5.1930287896311897</c:v>
                </c:pt>
                <c:pt idx="31">
                  <c:v>5.0586194635361403</c:v>
                </c:pt>
                <c:pt idx="32">
                  <c:v>4.9229985877513398</c:v>
                </c:pt>
                <c:pt idx="33">
                  <c:v>4.7870672482243704</c:v>
                </c:pt>
                <c:pt idx="34">
                  <c:v>4.65152842561886</c:v>
                </c:pt>
                <c:pt idx="35">
                  <c:v>4.5163486581835501</c:v>
                </c:pt>
                <c:pt idx="36">
                  <c:v>4.3817781252811701</c:v>
                </c:pt>
                <c:pt idx="37">
                  <c:v>4.2482154873833702</c:v>
                </c:pt>
                <c:pt idx="38">
                  <c:v>4.1156499164892599</c:v>
                </c:pt>
                <c:pt idx="39">
                  <c:v>3.9841656689840699</c:v>
                </c:pt>
                <c:pt idx="40">
                  <c:v>3.8536681420993601</c:v>
                </c:pt>
                <c:pt idx="41">
                  <c:v>3.72398234846822</c:v>
                </c:pt>
                <c:pt idx="42">
                  <c:v>3.59481440563661</c:v>
                </c:pt>
                <c:pt idx="43">
                  <c:v>3.4657494744345598</c:v>
                </c:pt>
                <c:pt idx="44">
                  <c:v>3.3362491286704201</c:v>
                </c:pt>
                <c:pt idx="45">
                  <c:v>3.2056422751442</c:v>
                </c:pt>
                <c:pt idx="46">
                  <c:v>3.0731080582888701</c:v>
                </c:pt>
                <c:pt idx="47">
                  <c:v>2.93764846008103</c:v>
                </c:pt>
                <c:pt idx="48">
                  <c:v>2.7980456265118701</c:v>
                </c:pt>
                <c:pt idx="49">
                  <c:v>2.6527951912762999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118-418E-926C-283B881DC10F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'19'!$DD$109:$FB$109</c:f>
              <c:numCache>
                <c:formatCode>0</c:formatCode>
                <c:ptCount val="51"/>
                <c:pt idx="0">
                  <c:v>7.5</c:v>
                </c:pt>
                <c:pt idx="1">
                  <c:v>7.4592605918614101</c:v>
                </c:pt>
                <c:pt idx="2">
                  <c:v>7.4181178133792001</c:v>
                </c:pt>
                <c:pt idx="3">
                  <c:v>7.3763830575151896</c:v>
                </c:pt>
                <c:pt idx="4">
                  <c:v>7.33386094389604</c:v>
                </c:pt>
                <c:pt idx="5">
                  <c:v>7.2903479059773098</c:v>
                </c:pt>
                <c:pt idx="6">
                  <c:v>7.2456308556342499</c:v>
                </c:pt>
                <c:pt idx="7">
                  <c:v>7.1994859991975702</c:v>
                </c:pt>
                <c:pt idx="8">
                  <c:v>7.1516779042279301</c:v>
                </c:pt>
                <c:pt idx="9">
                  <c:v>7.1019589601765398</c:v>
                </c:pt>
                <c:pt idx="10">
                  <c:v>7.0500694120872396</c:v>
                </c:pt>
                <c:pt idx="11">
                  <c:v>6.9957380026878102</c:v>
                </c:pt>
                <c:pt idx="12">
                  <c:v>6.9386827145887002</c:v>
                </c:pt>
                <c:pt idx="13">
                  <c:v>6.8786106946335996</c:v>
                </c:pt>
                <c:pt idx="14">
                  <c:v>6.8152246397157299</c:v>
                </c:pt>
                <c:pt idx="15">
                  <c:v>6.7482105005991597</c:v>
                </c:pt>
                <c:pt idx="16">
                  <c:v>6.6772783731781997</c:v>
                </c:pt>
                <c:pt idx="17">
                  <c:v>6.6021096530107801</c:v>
                </c:pt>
                <c:pt idx="18">
                  <c:v>6.5223861181463798</c:v>
                </c:pt>
                <c:pt idx="19">
                  <c:v>6.4379356738505997</c:v>
                </c:pt>
                <c:pt idx="20">
                  <c:v>6.3487289668081699</c:v>
                </c:pt>
                <c:pt idx="21">
                  <c:v>6.2544057642295403</c:v>
                </c:pt>
                <c:pt idx="22">
                  <c:v>6.1546686516319902</c:v>
                </c:pt>
                <c:pt idx="23">
                  <c:v>6.0496811975500799</c:v>
                </c:pt>
                <c:pt idx="24">
                  <c:v>5.9396284336190401</c:v>
                </c:pt>
                <c:pt idx="25">
                  <c:v>5.8247606635095197</c:v>
                </c:pt>
                <c:pt idx="26">
                  <c:v>5.7054146866759199</c:v>
                </c:pt>
                <c:pt idx="27">
                  <c:v>5.5820277581601099</c:v>
                </c:pt>
                <c:pt idx="28">
                  <c:v>5.4551523241031203</c:v>
                </c:pt>
                <c:pt idx="29">
                  <c:v>5.32548354751827</c:v>
                </c:pt>
                <c:pt idx="30">
                  <c:v>5.1939327501768702</c:v>
                </c:pt>
                <c:pt idx="31">
                  <c:v>5.0607653471085499</c:v>
                </c:pt>
                <c:pt idx="32">
                  <c:v>4.9261591571035703</c:v>
                </c:pt>
                <c:pt idx="33">
                  <c:v>4.7909526830823603</c:v>
                </c:pt>
                <c:pt idx="34">
                  <c:v>4.6557822436074696</c:v>
                </c:pt>
                <c:pt idx="35">
                  <c:v>4.5209484511905602</c:v>
                </c:pt>
                <c:pt idx="36">
                  <c:v>4.3867079603056904</c:v>
                </c:pt>
                <c:pt idx="37">
                  <c:v>4.2533119534784198</c:v>
                </c:pt>
                <c:pt idx="38">
                  <c:v>4.1208546890921296</c:v>
                </c:pt>
                <c:pt idx="39">
                  <c:v>3.98937219719117</c:v>
                </c:pt>
                <c:pt idx="40">
                  <c:v>3.8587884962376</c:v>
                </c:pt>
                <c:pt idx="41">
                  <c:v>3.7289264380948302</c:v>
                </c:pt>
                <c:pt idx="42">
                  <c:v>3.5994967284209198</c:v>
                </c:pt>
                <c:pt idx="43">
                  <c:v>3.4700917034924199</c:v>
                </c:pt>
                <c:pt idx="44">
                  <c:v>3.3401792966138402</c:v>
                </c:pt>
                <c:pt idx="45">
                  <c:v>3.2090927881382201</c:v>
                </c:pt>
                <c:pt idx="46">
                  <c:v>3.0760133908945</c:v>
                </c:pt>
                <c:pt idx="47">
                  <c:v>2.9399424625183301</c:v>
                </c:pt>
                <c:pt idx="48">
                  <c:v>2.7996581890732499</c:v>
                </c:pt>
                <c:pt idx="49">
                  <c:v>2.6536478866856701</c:v>
                </c:pt>
                <c:pt idx="50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118-418E-926C-283B881DC10F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25571455"/>
        <c:axId val="725563775"/>
        <c:axId val="400379135"/>
      </c:surface3DChart>
      <c:catAx>
        <c:axId val="72557145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63775"/>
        <c:crosses val="autoZero"/>
        <c:auto val="1"/>
        <c:lblAlgn val="ctr"/>
        <c:lblOffset val="100"/>
        <c:noMultiLvlLbl val="0"/>
      </c:catAx>
      <c:valAx>
        <c:axId val="72556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71455"/>
        <c:crosses val="autoZero"/>
        <c:crossBetween val="midCat"/>
      </c:valAx>
      <c:serAx>
        <c:axId val="40037913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63775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zero"/>
    <c:showDLblsOverMax val="0"/>
    <c:extLst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v>1</c:v>
          </c:tx>
          <c:spPr>
            <a:solidFill>
              <a:schemeClr val="accent1"/>
            </a:solidFill>
            <a:ln/>
            <a:effectLst/>
            <a:sp3d/>
          </c:spPr>
          <c:val>
            <c:numRef>
              <c:f>'19'!$C$59:$BA$59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1.9244500000000001E-3</c:v>
                </c:pt>
                <c:pt idx="21">
                  <c:v>7.1452779999999994E-2</c:v>
                </c:pt>
                <c:pt idx="22">
                  <c:v>0.12586849999999999</c:v>
                </c:pt>
                <c:pt idx="23">
                  <c:v>0.16492100000000001</c:v>
                </c:pt>
                <c:pt idx="24">
                  <c:v>0.18842700000000001</c:v>
                </c:pt>
                <c:pt idx="25">
                  <c:v>0.1962749</c:v>
                </c:pt>
                <c:pt idx="26">
                  <c:v>0.18842700000000001</c:v>
                </c:pt>
                <c:pt idx="27">
                  <c:v>0.16492100000000001</c:v>
                </c:pt>
                <c:pt idx="28">
                  <c:v>0.12586849999999999</c:v>
                </c:pt>
                <c:pt idx="29">
                  <c:v>7.1452779999999994E-2</c:v>
                </c:pt>
                <c:pt idx="30">
                  <c:v>1.9244500000000001E-3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8-418E-926C-283B881DC10F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'19'!$C$60:$BA$60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7.9208200000000006E-2</c:v>
                </c:pt>
                <c:pt idx="18">
                  <c:v>0.1962749</c:v>
                </c:pt>
                <c:pt idx="19">
                  <c:v>0.29887419999999998</c:v>
                </c:pt>
                <c:pt idx="20">
                  <c:v>0.38654329999999998</c:v>
                </c:pt>
                <c:pt idx="21">
                  <c:v>0.45887099999999997</c:v>
                </c:pt>
                <c:pt idx="22">
                  <c:v>0.51550689999999999</c:v>
                </c:pt>
                <c:pt idx="23">
                  <c:v>0.55616880000000002</c:v>
                </c:pt>
                <c:pt idx="24">
                  <c:v>0.58065020000000001</c:v>
                </c:pt>
                <c:pt idx="25">
                  <c:v>0.58882469999999998</c:v>
                </c:pt>
                <c:pt idx="26">
                  <c:v>0.58065020000000001</c:v>
                </c:pt>
                <c:pt idx="27">
                  <c:v>0.55616880000000002</c:v>
                </c:pt>
                <c:pt idx="28">
                  <c:v>0.51550689999999999</c:v>
                </c:pt>
                <c:pt idx="29">
                  <c:v>0.45887099999999997</c:v>
                </c:pt>
                <c:pt idx="30">
                  <c:v>0.38654329999999998</c:v>
                </c:pt>
                <c:pt idx="31">
                  <c:v>0.29887419999999998</c:v>
                </c:pt>
                <c:pt idx="32">
                  <c:v>0.1962749</c:v>
                </c:pt>
                <c:pt idx="33">
                  <c:v>7.9208200000000006E-2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8-418E-926C-283B881DC10F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'19'!$C$61:$BA$61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1.9244500000000001E-3</c:v>
                </c:pt>
                <c:pt idx="15">
                  <c:v>0.16492100000000001</c:v>
                </c:pt>
                <c:pt idx="16">
                  <c:v>0.31475510000000001</c:v>
                </c:pt>
                <c:pt idx="17">
                  <c:v>0.45080759999999998</c:v>
                </c:pt>
                <c:pt idx="18">
                  <c:v>0.57248259999999995</c:v>
                </c:pt>
                <c:pt idx="19">
                  <c:v>0.67921770000000004</c:v>
                </c:pt>
                <c:pt idx="20">
                  <c:v>0.77049489999999998</c:v>
                </c:pt>
                <c:pt idx="21">
                  <c:v>0.84585259999999995</c:v>
                </c:pt>
                <c:pt idx="22">
                  <c:v>0.90489520000000001</c:v>
                </c:pt>
                <c:pt idx="23">
                  <c:v>0.94730400000000003</c:v>
                </c:pt>
                <c:pt idx="24">
                  <c:v>0.97284479999999995</c:v>
                </c:pt>
                <c:pt idx="25">
                  <c:v>0.98137450000000004</c:v>
                </c:pt>
                <c:pt idx="26">
                  <c:v>0.97284479999999995</c:v>
                </c:pt>
                <c:pt idx="27">
                  <c:v>0.94730400000000003</c:v>
                </c:pt>
                <c:pt idx="28">
                  <c:v>0.90489520000000001</c:v>
                </c:pt>
                <c:pt idx="29">
                  <c:v>0.84585259999999995</c:v>
                </c:pt>
                <c:pt idx="30">
                  <c:v>0.77049489999999998</c:v>
                </c:pt>
                <c:pt idx="31">
                  <c:v>0.67921770000000004</c:v>
                </c:pt>
                <c:pt idx="32">
                  <c:v>0.57248259999999995</c:v>
                </c:pt>
                <c:pt idx="33">
                  <c:v>0.45080759999999998</c:v>
                </c:pt>
                <c:pt idx="34">
                  <c:v>0.31475510000000001</c:v>
                </c:pt>
                <c:pt idx="35">
                  <c:v>0.16492100000000001</c:v>
                </c:pt>
                <c:pt idx="36">
                  <c:v>1.9244500000000001E-3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8-418E-926C-283B881DC10F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'19'!$C$62:$BA$62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0.17275009999999999</c:v>
                </c:pt>
                <c:pt idx="14">
                  <c:v>0.35457149999999998</c:v>
                </c:pt>
                <c:pt idx="15">
                  <c:v>0.52362540000000002</c:v>
                </c:pt>
                <c:pt idx="16">
                  <c:v>0.67921770000000004</c:v>
                </c:pt>
                <c:pt idx="17">
                  <c:v>0.82066470000000002</c:v>
                </c:pt>
                <c:pt idx="18">
                  <c:v>0.94730400000000003</c:v>
                </c:pt>
                <c:pt idx="19">
                  <c:v>1.0585070000000001</c:v>
                </c:pt>
                <c:pt idx="20">
                  <c:v>1.1536930000000001</c:v>
                </c:pt>
                <c:pt idx="21">
                  <c:v>1.23234</c:v>
                </c:pt>
                <c:pt idx="22">
                  <c:v>1.294</c:v>
                </c:pt>
                <c:pt idx="23">
                  <c:v>1.338311</c:v>
                </c:pt>
                <c:pt idx="24">
                  <c:v>1.3650070000000001</c:v>
                </c:pt>
                <c:pt idx="25">
                  <c:v>1.3739239999999999</c:v>
                </c:pt>
                <c:pt idx="26">
                  <c:v>1.3650070000000001</c:v>
                </c:pt>
                <c:pt idx="27">
                  <c:v>1.338311</c:v>
                </c:pt>
                <c:pt idx="28">
                  <c:v>1.294</c:v>
                </c:pt>
                <c:pt idx="29">
                  <c:v>1.23234</c:v>
                </c:pt>
                <c:pt idx="30">
                  <c:v>1.1536930000000001</c:v>
                </c:pt>
                <c:pt idx="31">
                  <c:v>1.0585070000000001</c:v>
                </c:pt>
                <c:pt idx="32">
                  <c:v>0.94730400000000003</c:v>
                </c:pt>
                <c:pt idx="33">
                  <c:v>0.82066470000000002</c:v>
                </c:pt>
                <c:pt idx="34">
                  <c:v>0.67921770000000004</c:v>
                </c:pt>
                <c:pt idx="35">
                  <c:v>0.52362540000000002</c:v>
                </c:pt>
                <c:pt idx="36">
                  <c:v>0.35457149999999998</c:v>
                </c:pt>
                <c:pt idx="37">
                  <c:v>0.17275009999999999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8-418E-926C-283B881DC10F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'19'!$C$63:$BA$63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0.1025109</c:v>
                </c:pt>
                <c:pt idx="12">
                  <c:v>0.31475510000000001</c:v>
                </c:pt>
                <c:pt idx="13">
                  <c:v>0.51550689999999999</c:v>
                </c:pt>
                <c:pt idx="14">
                  <c:v>0.7040227</c:v>
                </c:pt>
                <c:pt idx="15">
                  <c:v>0.8795444</c:v>
                </c:pt>
                <c:pt idx="16">
                  <c:v>1.041309</c:v>
                </c:pt>
                <c:pt idx="17">
                  <c:v>1.1885600000000001</c:v>
                </c:pt>
                <c:pt idx="18">
                  <c:v>1.32056</c:v>
                </c:pt>
                <c:pt idx="19">
                  <c:v>1.4366030000000001</c:v>
                </c:pt>
                <c:pt idx="20">
                  <c:v>1.5360339999999999</c:v>
                </c:pt>
                <c:pt idx="21">
                  <c:v>1.6182639999999999</c:v>
                </c:pt>
                <c:pt idx="22">
                  <c:v>1.6827810000000001</c:v>
                </c:pt>
                <c:pt idx="23">
                  <c:v>1.7291730000000001</c:v>
                </c:pt>
                <c:pt idx="24">
                  <c:v>1.7571330000000001</c:v>
                </c:pt>
                <c:pt idx="25">
                  <c:v>1.7664740000000001</c:v>
                </c:pt>
                <c:pt idx="26">
                  <c:v>1.7571330000000001</c:v>
                </c:pt>
                <c:pt idx="27">
                  <c:v>1.7291730000000001</c:v>
                </c:pt>
                <c:pt idx="28">
                  <c:v>1.6827810000000001</c:v>
                </c:pt>
                <c:pt idx="29">
                  <c:v>1.6182639999999999</c:v>
                </c:pt>
                <c:pt idx="30">
                  <c:v>1.5360339999999999</c:v>
                </c:pt>
                <c:pt idx="31">
                  <c:v>1.4366030000000001</c:v>
                </c:pt>
                <c:pt idx="32">
                  <c:v>1.32056</c:v>
                </c:pt>
                <c:pt idx="33">
                  <c:v>1.1885600000000001</c:v>
                </c:pt>
                <c:pt idx="34">
                  <c:v>1.041309</c:v>
                </c:pt>
                <c:pt idx="35">
                  <c:v>0.8795444</c:v>
                </c:pt>
                <c:pt idx="36">
                  <c:v>0.7040227</c:v>
                </c:pt>
                <c:pt idx="37">
                  <c:v>0.51550689999999999</c:v>
                </c:pt>
                <c:pt idx="38">
                  <c:v>0.31475510000000001</c:v>
                </c:pt>
                <c:pt idx="39">
                  <c:v>0.1025109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18-418E-926C-283B881DC10F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'19'!$C$64:$BA$64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0.1962749</c:v>
                </c:pt>
                <c:pt idx="11">
                  <c:v>0.42665799999999998</c:v>
                </c:pt>
                <c:pt idx="12">
                  <c:v>0.6462466</c:v>
                </c:pt>
                <c:pt idx="13">
                  <c:v>0.85426389999999996</c:v>
                </c:pt>
                <c:pt idx="14">
                  <c:v>1.0499039999999999</c:v>
                </c:pt>
                <c:pt idx="15">
                  <c:v>1.23234</c:v>
                </c:pt>
                <c:pt idx="16">
                  <c:v>1.4007309999999999</c:v>
                </c:pt>
                <c:pt idx="17">
                  <c:v>1.554238</c:v>
                </c:pt>
                <c:pt idx="18">
                  <c:v>1.6920390000000001</c:v>
                </c:pt>
                <c:pt idx="19">
                  <c:v>1.813339</c:v>
                </c:pt>
                <c:pt idx="20">
                  <c:v>1.9173979999999999</c:v>
                </c:pt>
                <c:pt idx="21">
                  <c:v>2.0035440000000002</c:v>
                </c:pt>
                <c:pt idx="22">
                  <c:v>2.0711919999999999</c:v>
                </c:pt>
                <c:pt idx="23">
                  <c:v>2.1198670000000002</c:v>
                </c:pt>
                <c:pt idx="24">
                  <c:v>2.149216</c:v>
                </c:pt>
                <c:pt idx="25">
                  <c:v>2.1590240000000001</c:v>
                </c:pt>
                <c:pt idx="26">
                  <c:v>2.149216</c:v>
                </c:pt>
                <c:pt idx="27">
                  <c:v>2.1198670000000002</c:v>
                </c:pt>
                <c:pt idx="28">
                  <c:v>2.0711919999999999</c:v>
                </c:pt>
                <c:pt idx="29">
                  <c:v>2.0035440000000002</c:v>
                </c:pt>
                <c:pt idx="30">
                  <c:v>1.9173979999999999</c:v>
                </c:pt>
                <c:pt idx="31">
                  <c:v>1.813339</c:v>
                </c:pt>
                <c:pt idx="32">
                  <c:v>1.6920390000000001</c:v>
                </c:pt>
                <c:pt idx="33">
                  <c:v>1.554238</c:v>
                </c:pt>
                <c:pt idx="34">
                  <c:v>1.4007309999999999</c:v>
                </c:pt>
                <c:pt idx="35">
                  <c:v>1.23234</c:v>
                </c:pt>
                <c:pt idx="36">
                  <c:v>1.0499039999999999</c:v>
                </c:pt>
                <c:pt idx="37">
                  <c:v>0.85426389999999996</c:v>
                </c:pt>
                <c:pt idx="38">
                  <c:v>0.6462466</c:v>
                </c:pt>
                <c:pt idx="39">
                  <c:v>0.42665799999999998</c:v>
                </c:pt>
                <c:pt idx="40">
                  <c:v>0.1962749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8-418E-926C-283B881DC10F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'19'!$C$65:$BA$65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1.9244500000000001E-3</c:v>
                </c:pt>
                <c:pt idx="9">
                  <c:v>0.25928519999999999</c:v>
                </c:pt>
                <c:pt idx="10">
                  <c:v>0.50739540000000005</c:v>
                </c:pt>
                <c:pt idx="11">
                  <c:v>0.74551190000000001</c:v>
                </c:pt>
                <c:pt idx="12">
                  <c:v>0.97284479999999995</c:v>
                </c:pt>
                <c:pt idx="13">
                  <c:v>1.1885600000000001</c:v>
                </c:pt>
                <c:pt idx="14">
                  <c:v>1.391786</c:v>
                </c:pt>
                <c:pt idx="15">
                  <c:v>1.581618</c:v>
                </c:pt>
                <c:pt idx="16">
                  <c:v>1.7571330000000001</c:v>
                </c:pt>
                <c:pt idx="17">
                  <c:v>1.9173979999999999</c:v>
                </c:pt>
                <c:pt idx="18">
                  <c:v>2.0614919999999999</c:v>
                </c:pt>
                <c:pt idx="19">
                  <c:v>2.1885210000000002</c:v>
                </c:pt>
                <c:pt idx="20">
                  <c:v>2.2976399999999999</c:v>
                </c:pt>
                <c:pt idx="21">
                  <c:v>2.3880819999999998</c:v>
                </c:pt>
                <c:pt idx="22">
                  <c:v>2.459174</c:v>
                </c:pt>
                <c:pt idx="23">
                  <c:v>2.5103659999999999</c:v>
                </c:pt>
                <c:pt idx="24">
                  <c:v>2.5412509999999999</c:v>
                </c:pt>
                <c:pt idx="25">
                  <c:v>2.551574</c:v>
                </c:pt>
                <c:pt idx="26">
                  <c:v>2.5412509999999999</c:v>
                </c:pt>
                <c:pt idx="27">
                  <c:v>2.5103659999999999</c:v>
                </c:pt>
                <c:pt idx="28">
                  <c:v>2.459174</c:v>
                </c:pt>
                <c:pt idx="29">
                  <c:v>2.3880819999999998</c:v>
                </c:pt>
                <c:pt idx="30">
                  <c:v>2.2976399999999999</c:v>
                </c:pt>
                <c:pt idx="31">
                  <c:v>2.1885210000000002</c:v>
                </c:pt>
                <c:pt idx="32">
                  <c:v>2.0614919999999999</c:v>
                </c:pt>
                <c:pt idx="33">
                  <c:v>1.9173979999999999</c:v>
                </c:pt>
                <c:pt idx="34">
                  <c:v>1.7571330000000001</c:v>
                </c:pt>
                <c:pt idx="35">
                  <c:v>1.581618</c:v>
                </c:pt>
                <c:pt idx="36">
                  <c:v>1.391786</c:v>
                </c:pt>
                <c:pt idx="37">
                  <c:v>1.1885600000000001</c:v>
                </c:pt>
                <c:pt idx="38">
                  <c:v>0.97284479999999995</c:v>
                </c:pt>
                <c:pt idx="39">
                  <c:v>0.74551190000000001</c:v>
                </c:pt>
                <c:pt idx="40">
                  <c:v>0.50739540000000005</c:v>
                </c:pt>
                <c:pt idx="41">
                  <c:v>0.25928519999999999</c:v>
                </c:pt>
                <c:pt idx="42">
                  <c:v>1.9244500000000001E-3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18-418E-926C-283B881DC10F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'19'!$C$66:$BA$66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1.7333379999999999E-2</c:v>
                </c:pt>
                <c:pt idx="8">
                  <c:v>0.29094350000000002</c:v>
                </c:pt>
                <c:pt idx="9">
                  <c:v>0.55616880000000002</c:v>
                </c:pt>
                <c:pt idx="10">
                  <c:v>0.81228409999999995</c:v>
                </c:pt>
                <c:pt idx="11">
                  <c:v>1.0585070000000001</c:v>
                </c:pt>
                <c:pt idx="12">
                  <c:v>1.294</c:v>
                </c:pt>
                <c:pt idx="13">
                  <c:v>1.5178689999999999</c:v>
                </c:pt>
                <c:pt idx="14">
                  <c:v>1.7291730000000001</c:v>
                </c:pt>
                <c:pt idx="15">
                  <c:v>1.926925</c:v>
                </c:pt>
                <c:pt idx="16">
                  <c:v>2.1101079999999999</c:v>
                </c:pt>
                <c:pt idx="17">
                  <c:v>2.2776860000000001</c:v>
                </c:pt>
                <c:pt idx="18">
                  <c:v>2.4286240000000001</c:v>
                </c:pt>
                <c:pt idx="19">
                  <c:v>2.5619109999999998</c:v>
                </c:pt>
                <c:pt idx="20">
                  <c:v>2.6765840000000001</c:v>
                </c:pt>
                <c:pt idx="21">
                  <c:v>2.7717589999999999</c:v>
                </c:pt>
                <c:pt idx="22">
                  <c:v>2.8466580000000001</c:v>
                </c:pt>
                <c:pt idx="23">
                  <c:v>2.9006409999999998</c:v>
                </c:pt>
                <c:pt idx="24">
                  <c:v>2.9332280000000002</c:v>
                </c:pt>
                <c:pt idx="25">
                  <c:v>2.944124</c:v>
                </c:pt>
                <c:pt idx="26">
                  <c:v>2.9332280000000002</c:v>
                </c:pt>
                <c:pt idx="27">
                  <c:v>2.9006409999999998</c:v>
                </c:pt>
                <c:pt idx="28">
                  <c:v>2.8466580000000001</c:v>
                </c:pt>
                <c:pt idx="29">
                  <c:v>2.7717589999999999</c:v>
                </c:pt>
                <c:pt idx="30">
                  <c:v>2.6765840000000001</c:v>
                </c:pt>
                <c:pt idx="31">
                  <c:v>2.5619109999999998</c:v>
                </c:pt>
                <c:pt idx="32">
                  <c:v>2.4286240000000001</c:v>
                </c:pt>
                <c:pt idx="33">
                  <c:v>2.2776860000000001</c:v>
                </c:pt>
                <c:pt idx="34">
                  <c:v>2.1101079999999999</c:v>
                </c:pt>
                <c:pt idx="35">
                  <c:v>1.926925</c:v>
                </c:pt>
                <c:pt idx="36">
                  <c:v>1.7291730000000001</c:v>
                </c:pt>
                <c:pt idx="37">
                  <c:v>1.5178689999999999</c:v>
                </c:pt>
                <c:pt idx="38">
                  <c:v>1.294</c:v>
                </c:pt>
                <c:pt idx="39">
                  <c:v>1.0585070000000001</c:v>
                </c:pt>
                <c:pt idx="40">
                  <c:v>0.81228409999999995</c:v>
                </c:pt>
                <c:pt idx="41">
                  <c:v>0.55616880000000002</c:v>
                </c:pt>
                <c:pt idx="42">
                  <c:v>0.29094350000000002</c:v>
                </c:pt>
                <c:pt idx="43">
                  <c:v>1.7333379999999999E-2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18-418E-926C-283B881DC10F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'19'!$C$67:$BA$67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1.9244500000000001E-3</c:v>
                </c:pt>
                <c:pt idx="7">
                  <c:v>0.29094350000000002</c:v>
                </c:pt>
                <c:pt idx="8">
                  <c:v>0.57248259999999995</c:v>
                </c:pt>
                <c:pt idx="9">
                  <c:v>0.84585259999999995</c:v>
                </c:pt>
                <c:pt idx="10">
                  <c:v>1.1103000000000001</c:v>
                </c:pt>
                <c:pt idx="11">
                  <c:v>1.3650070000000001</c:v>
                </c:pt>
                <c:pt idx="12">
                  <c:v>1.6090869999999999</c:v>
                </c:pt>
                <c:pt idx="13">
                  <c:v>1.841588</c:v>
                </c:pt>
                <c:pt idx="14">
                  <c:v>2.0614919999999999</c:v>
                </c:pt>
                <c:pt idx="15">
                  <c:v>2.267728</c:v>
                </c:pt>
                <c:pt idx="16">
                  <c:v>2.459174</c:v>
                </c:pt>
                <c:pt idx="17">
                  <c:v>2.6346790000000002</c:v>
                </c:pt>
                <c:pt idx="18">
                  <c:v>2.7930799999999998</c:v>
                </c:pt>
                <c:pt idx="19">
                  <c:v>2.9332280000000002</c:v>
                </c:pt>
                <c:pt idx="20">
                  <c:v>3.05402</c:v>
                </c:pt>
                <c:pt idx="21">
                  <c:v>3.1544319999999999</c:v>
                </c:pt>
                <c:pt idx="22">
                  <c:v>3.2335600000000002</c:v>
                </c:pt>
                <c:pt idx="23">
                  <c:v>3.2906499999999999</c:v>
                </c:pt>
                <c:pt idx="24">
                  <c:v>3.3251379999999999</c:v>
                </c:pt>
                <c:pt idx="25">
                  <c:v>3.3366730000000002</c:v>
                </c:pt>
                <c:pt idx="26">
                  <c:v>3.3251379999999999</c:v>
                </c:pt>
                <c:pt idx="27">
                  <c:v>3.2906499999999999</c:v>
                </c:pt>
                <c:pt idx="28">
                  <c:v>3.2335600000000002</c:v>
                </c:pt>
                <c:pt idx="29">
                  <c:v>3.1544319999999999</c:v>
                </c:pt>
                <c:pt idx="30">
                  <c:v>3.05402</c:v>
                </c:pt>
                <c:pt idx="31">
                  <c:v>2.9332280000000002</c:v>
                </c:pt>
                <c:pt idx="32">
                  <c:v>2.7930799999999998</c:v>
                </c:pt>
                <c:pt idx="33">
                  <c:v>2.6346790000000002</c:v>
                </c:pt>
                <c:pt idx="34">
                  <c:v>2.459174</c:v>
                </c:pt>
                <c:pt idx="35">
                  <c:v>2.267728</c:v>
                </c:pt>
                <c:pt idx="36">
                  <c:v>2.0614919999999999</c:v>
                </c:pt>
                <c:pt idx="37">
                  <c:v>1.841588</c:v>
                </c:pt>
                <c:pt idx="38">
                  <c:v>1.6090869999999999</c:v>
                </c:pt>
                <c:pt idx="39">
                  <c:v>1.3650070000000001</c:v>
                </c:pt>
                <c:pt idx="40">
                  <c:v>1.1103000000000001</c:v>
                </c:pt>
                <c:pt idx="41">
                  <c:v>0.84585259999999995</c:v>
                </c:pt>
                <c:pt idx="42">
                  <c:v>0.57248259999999995</c:v>
                </c:pt>
                <c:pt idx="43">
                  <c:v>0.29094350000000002</c:v>
                </c:pt>
                <c:pt idx="44">
                  <c:v>1.9244500000000001E-3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18-418E-926C-283B881DC10F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'19'!$C$68:$BA$68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0.25928519999999999</c:v>
                </c:pt>
                <c:pt idx="7">
                  <c:v>0.55616880000000002</c:v>
                </c:pt>
                <c:pt idx="8">
                  <c:v>0.84585259999999995</c:v>
                </c:pt>
                <c:pt idx="9">
                  <c:v>1.127632</c:v>
                </c:pt>
                <c:pt idx="10">
                  <c:v>1.4007309999999999</c:v>
                </c:pt>
                <c:pt idx="11">
                  <c:v>1.6642969999999999</c:v>
                </c:pt>
                <c:pt idx="12">
                  <c:v>1.9173979999999999</c:v>
                </c:pt>
                <c:pt idx="13">
                  <c:v>2.1590240000000001</c:v>
                </c:pt>
                <c:pt idx="14">
                  <c:v>2.3880819999999998</c:v>
                </c:pt>
                <c:pt idx="15">
                  <c:v>2.603405</c:v>
                </c:pt>
                <c:pt idx="16">
                  <c:v>2.8037640000000001</c:v>
                </c:pt>
                <c:pt idx="17">
                  <c:v>2.987876</c:v>
                </c:pt>
                <c:pt idx="18">
                  <c:v>3.1544319999999999</c:v>
                </c:pt>
                <c:pt idx="19">
                  <c:v>3.3021259999999999</c:v>
                </c:pt>
                <c:pt idx="20">
                  <c:v>3.4296859999999998</c:v>
                </c:pt>
                <c:pt idx="21">
                  <c:v>3.5359229999999999</c:v>
                </c:pt>
                <c:pt idx="22">
                  <c:v>3.6197720000000002</c:v>
                </c:pt>
                <c:pt idx="23">
                  <c:v>3.680345</c:v>
                </c:pt>
                <c:pt idx="24">
                  <c:v>3.716968</c:v>
                </c:pt>
                <c:pt idx="25">
                  <c:v>3.7292230000000002</c:v>
                </c:pt>
                <c:pt idx="26">
                  <c:v>3.716968</c:v>
                </c:pt>
                <c:pt idx="27">
                  <c:v>3.680345</c:v>
                </c:pt>
                <c:pt idx="28">
                  <c:v>3.6197720000000002</c:v>
                </c:pt>
                <c:pt idx="29">
                  <c:v>3.5359229999999999</c:v>
                </c:pt>
                <c:pt idx="30">
                  <c:v>3.4296859999999998</c:v>
                </c:pt>
                <c:pt idx="31">
                  <c:v>3.3021259999999999</c:v>
                </c:pt>
                <c:pt idx="32">
                  <c:v>3.1544319999999999</c:v>
                </c:pt>
                <c:pt idx="33">
                  <c:v>2.987876</c:v>
                </c:pt>
                <c:pt idx="34">
                  <c:v>2.8037640000000001</c:v>
                </c:pt>
                <c:pt idx="35">
                  <c:v>2.603405</c:v>
                </c:pt>
                <c:pt idx="36">
                  <c:v>2.3880819999999998</c:v>
                </c:pt>
                <c:pt idx="37">
                  <c:v>2.1590240000000001</c:v>
                </c:pt>
                <c:pt idx="38">
                  <c:v>1.9173979999999999</c:v>
                </c:pt>
                <c:pt idx="39">
                  <c:v>1.6642969999999999</c:v>
                </c:pt>
                <c:pt idx="40">
                  <c:v>1.4007309999999999</c:v>
                </c:pt>
                <c:pt idx="41">
                  <c:v>1.127632</c:v>
                </c:pt>
                <c:pt idx="42">
                  <c:v>0.84585259999999995</c:v>
                </c:pt>
                <c:pt idx="43">
                  <c:v>0.55616880000000002</c:v>
                </c:pt>
                <c:pt idx="44">
                  <c:v>0.25928519999999999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18-418E-926C-283B881DC10F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'19'!$C$69:$BA$69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0.1962749</c:v>
                </c:pt>
                <c:pt idx="6">
                  <c:v>0.50739540000000005</c:v>
                </c:pt>
                <c:pt idx="7">
                  <c:v>0.81228409999999995</c:v>
                </c:pt>
                <c:pt idx="8">
                  <c:v>1.1103000000000001</c:v>
                </c:pt>
                <c:pt idx="9">
                  <c:v>1.4007309999999999</c:v>
                </c:pt>
                <c:pt idx="10">
                  <c:v>1.6827810000000001</c:v>
                </c:pt>
                <c:pt idx="11">
                  <c:v>1.9555709999999999</c:v>
                </c:pt>
                <c:pt idx="12">
                  <c:v>2.2181289999999998</c:v>
                </c:pt>
                <c:pt idx="13">
                  <c:v>2.4693839999999998</c:v>
                </c:pt>
                <c:pt idx="14">
                  <c:v>2.7081719999999998</c:v>
                </c:pt>
                <c:pt idx="15">
                  <c:v>2.9332280000000002</c:v>
                </c:pt>
                <c:pt idx="16">
                  <c:v>3.1432030000000002</c:v>
                </c:pt>
                <c:pt idx="17">
                  <c:v>3.3366730000000002</c:v>
                </c:pt>
                <c:pt idx="18">
                  <c:v>3.512165</c:v>
                </c:pt>
                <c:pt idx="19">
                  <c:v>3.6681840000000001</c:v>
                </c:pt>
                <c:pt idx="20">
                  <c:v>3.8032629999999998</c:v>
                </c:pt>
                <c:pt idx="21">
                  <c:v>3.9160080000000002</c:v>
                </c:pt>
                <c:pt idx="22">
                  <c:v>4.0051629999999996</c:v>
                </c:pt>
                <c:pt idx="23">
                  <c:v>4.0696640000000004</c:v>
                </c:pt>
                <c:pt idx="24">
                  <c:v>4.1087030000000002</c:v>
                </c:pt>
                <c:pt idx="25">
                  <c:v>4.1217730000000001</c:v>
                </c:pt>
                <c:pt idx="26">
                  <c:v>4.1087030000000002</c:v>
                </c:pt>
                <c:pt idx="27">
                  <c:v>4.0696640000000004</c:v>
                </c:pt>
                <c:pt idx="28">
                  <c:v>4.0051629999999996</c:v>
                </c:pt>
                <c:pt idx="29">
                  <c:v>3.9160080000000002</c:v>
                </c:pt>
                <c:pt idx="30">
                  <c:v>3.8032629999999998</c:v>
                </c:pt>
                <c:pt idx="31">
                  <c:v>3.6681840000000001</c:v>
                </c:pt>
                <c:pt idx="32">
                  <c:v>3.512165</c:v>
                </c:pt>
                <c:pt idx="33">
                  <c:v>3.3366730000000002</c:v>
                </c:pt>
                <c:pt idx="34">
                  <c:v>3.1432030000000002</c:v>
                </c:pt>
                <c:pt idx="35">
                  <c:v>2.9332280000000002</c:v>
                </c:pt>
                <c:pt idx="36">
                  <c:v>2.7081719999999998</c:v>
                </c:pt>
                <c:pt idx="37">
                  <c:v>2.4693839999999998</c:v>
                </c:pt>
                <c:pt idx="38">
                  <c:v>2.2181289999999998</c:v>
                </c:pt>
                <c:pt idx="39">
                  <c:v>1.9555709999999999</c:v>
                </c:pt>
                <c:pt idx="40">
                  <c:v>1.6827810000000001</c:v>
                </c:pt>
                <c:pt idx="41">
                  <c:v>1.4007309999999999</c:v>
                </c:pt>
                <c:pt idx="42">
                  <c:v>1.1103000000000001</c:v>
                </c:pt>
                <c:pt idx="43">
                  <c:v>0.81228409999999995</c:v>
                </c:pt>
                <c:pt idx="44">
                  <c:v>0.50739540000000005</c:v>
                </c:pt>
                <c:pt idx="45">
                  <c:v>0.1962749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18-418E-926C-283B881DC10F}"/>
            </c:ext>
          </c:extLst>
        </c:ser>
        <c:ser>
          <c:idx val="11"/>
          <c:order val="11"/>
          <c:tx>
            <c:v>Series12</c:v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'19'!$C$70:$BA$70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0.1025109</c:v>
                </c:pt>
                <c:pt idx="5">
                  <c:v>0.42665799999999998</c:v>
                </c:pt>
                <c:pt idx="6">
                  <c:v>0.74551190000000001</c:v>
                </c:pt>
                <c:pt idx="7">
                  <c:v>1.0585070000000001</c:v>
                </c:pt>
                <c:pt idx="8">
                  <c:v>1.3650070000000001</c:v>
                </c:pt>
                <c:pt idx="9">
                  <c:v>1.6642969999999999</c:v>
                </c:pt>
                <c:pt idx="10">
                  <c:v>1.9555709999999999</c:v>
                </c:pt>
                <c:pt idx="11">
                  <c:v>2.23793</c:v>
                </c:pt>
                <c:pt idx="12">
                  <c:v>2.5103659999999999</c:v>
                </c:pt>
                <c:pt idx="13">
                  <c:v>2.7717589999999999</c:v>
                </c:pt>
                <c:pt idx="14">
                  <c:v>3.0208689999999998</c:v>
                </c:pt>
                <c:pt idx="15">
                  <c:v>3.256338</c:v>
                </c:pt>
                <c:pt idx="16">
                  <c:v>3.4766889999999999</c:v>
                </c:pt>
                <c:pt idx="17">
                  <c:v>3.680345</c:v>
                </c:pt>
                <c:pt idx="18">
                  <c:v>3.8656440000000001</c:v>
                </c:pt>
                <c:pt idx="19">
                  <c:v>4.0308789999999997</c:v>
                </c:pt>
                <c:pt idx="20">
                  <c:v>4.1743480000000002</c:v>
                </c:pt>
                <c:pt idx="21">
                  <c:v>4.2944089999999999</c:v>
                </c:pt>
                <c:pt idx="22">
                  <c:v>4.3895619999999997</c:v>
                </c:pt>
                <c:pt idx="23">
                  <c:v>4.4585280000000003</c:v>
                </c:pt>
                <c:pt idx="24">
                  <c:v>4.5003209999999996</c:v>
                </c:pt>
                <c:pt idx="25">
                  <c:v>4.5143230000000001</c:v>
                </c:pt>
                <c:pt idx="26">
                  <c:v>4.5003209999999996</c:v>
                </c:pt>
                <c:pt idx="27">
                  <c:v>4.4585280000000003</c:v>
                </c:pt>
                <c:pt idx="28">
                  <c:v>4.3895619999999997</c:v>
                </c:pt>
                <c:pt idx="29">
                  <c:v>4.2944089999999999</c:v>
                </c:pt>
                <c:pt idx="30">
                  <c:v>4.1743480000000002</c:v>
                </c:pt>
                <c:pt idx="31">
                  <c:v>4.0308789999999997</c:v>
                </c:pt>
                <c:pt idx="32">
                  <c:v>3.8656440000000001</c:v>
                </c:pt>
                <c:pt idx="33">
                  <c:v>3.680345</c:v>
                </c:pt>
                <c:pt idx="34">
                  <c:v>3.4766889999999999</c:v>
                </c:pt>
                <c:pt idx="35">
                  <c:v>3.256338</c:v>
                </c:pt>
                <c:pt idx="36">
                  <c:v>3.0208689999999998</c:v>
                </c:pt>
                <c:pt idx="37">
                  <c:v>2.7717589999999999</c:v>
                </c:pt>
                <c:pt idx="38">
                  <c:v>2.5103659999999999</c:v>
                </c:pt>
                <c:pt idx="39">
                  <c:v>2.23793</c:v>
                </c:pt>
                <c:pt idx="40">
                  <c:v>1.9555709999999999</c:v>
                </c:pt>
                <c:pt idx="41">
                  <c:v>1.6642969999999999</c:v>
                </c:pt>
                <c:pt idx="42">
                  <c:v>1.3650070000000001</c:v>
                </c:pt>
                <c:pt idx="43">
                  <c:v>1.0585070000000001</c:v>
                </c:pt>
                <c:pt idx="44">
                  <c:v>0.74551190000000001</c:v>
                </c:pt>
                <c:pt idx="45">
                  <c:v>0.42665799999999998</c:v>
                </c:pt>
                <c:pt idx="46">
                  <c:v>0.1025109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18-418E-926C-283B881DC10F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'19'!$C$71:$BA$71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0.31475510000000001</c:v>
                </c:pt>
                <c:pt idx="5">
                  <c:v>0.6462466</c:v>
                </c:pt>
                <c:pt idx="6">
                  <c:v>0.97284479999999995</c:v>
                </c:pt>
                <c:pt idx="7">
                  <c:v>1.294</c:v>
                </c:pt>
                <c:pt idx="8">
                  <c:v>1.6090869999999999</c:v>
                </c:pt>
                <c:pt idx="9">
                  <c:v>1.9173979999999999</c:v>
                </c:pt>
                <c:pt idx="10">
                  <c:v>2.2181289999999998</c:v>
                </c:pt>
                <c:pt idx="11">
                  <c:v>2.5103659999999999</c:v>
                </c:pt>
                <c:pt idx="12">
                  <c:v>2.7930799999999998</c:v>
                </c:pt>
                <c:pt idx="13">
                  <c:v>3.065105</c:v>
                </c:pt>
                <c:pt idx="14">
                  <c:v>3.3251379999999999</c:v>
                </c:pt>
                <c:pt idx="15">
                  <c:v>3.5717240000000001</c:v>
                </c:pt>
                <c:pt idx="16">
                  <c:v>3.8032629999999998</c:v>
                </c:pt>
                <c:pt idx="17">
                  <c:v>4.0180069999999999</c:v>
                </c:pt>
                <c:pt idx="18">
                  <c:v>4.2140919999999999</c:v>
                </c:pt>
                <c:pt idx="19">
                  <c:v>4.3895619999999997</c:v>
                </c:pt>
                <c:pt idx="20">
                  <c:v>4.5424340000000001</c:v>
                </c:pt>
                <c:pt idx="21">
                  <c:v>4.6707650000000003</c:v>
                </c:pt>
                <c:pt idx="22">
                  <c:v>4.7727519999999997</c:v>
                </c:pt>
                <c:pt idx="23">
                  <c:v>4.8468340000000003</c:v>
                </c:pt>
                <c:pt idx="24">
                  <c:v>4.8917970000000004</c:v>
                </c:pt>
                <c:pt idx="25">
                  <c:v>4.906873</c:v>
                </c:pt>
                <c:pt idx="26">
                  <c:v>4.8917970000000004</c:v>
                </c:pt>
                <c:pt idx="27">
                  <c:v>4.8468340000000003</c:v>
                </c:pt>
                <c:pt idx="28">
                  <c:v>4.7727519999999997</c:v>
                </c:pt>
                <c:pt idx="29">
                  <c:v>4.6707650000000003</c:v>
                </c:pt>
                <c:pt idx="30">
                  <c:v>4.5424340000000001</c:v>
                </c:pt>
                <c:pt idx="31">
                  <c:v>4.3895619999999997</c:v>
                </c:pt>
                <c:pt idx="32">
                  <c:v>4.2140919999999999</c:v>
                </c:pt>
                <c:pt idx="33">
                  <c:v>4.0180069999999999</c:v>
                </c:pt>
                <c:pt idx="34">
                  <c:v>3.8032629999999998</c:v>
                </c:pt>
                <c:pt idx="35">
                  <c:v>3.5717240000000001</c:v>
                </c:pt>
                <c:pt idx="36">
                  <c:v>3.3251379999999999</c:v>
                </c:pt>
                <c:pt idx="37">
                  <c:v>3.065105</c:v>
                </c:pt>
                <c:pt idx="38">
                  <c:v>2.7930799999999998</c:v>
                </c:pt>
                <c:pt idx="39">
                  <c:v>2.5103659999999999</c:v>
                </c:pt>
                <c:pt idx="40">
                  <c:v>2.2181289999999998</c:v>
                </c:pt>
                <c:pt idx="41">
                  <c:v>1.9173979999999999</c:v>
                </c:pt>
                <c:pt idx="42">
                  <c:v>1.6090869999999999</c:v>
                </c:pt>
                <c:pt idx="43">
                  <c:v>1.294</c:v>
                </c:pt>
                <c:pt idx="44">
                  <c:v>0.97284479999999995</c:v>
                </c:pt>
                <c:pt idx="45">
                  <c:v>0.6462466</c:v>
                </c:pt>
                <c:pt idx="46">
                  <c:v>0.31475510000000001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18-418E-926C-283B881DC10F}"/>
            </c:ext>
          </c:extLst>
        </c:ser>
        <c:ser>
          <c:idx val="13"/>
          <c:order val="13"/>
          <c:tx>
            <c:v>14</c:v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'19'!$C$72:$BA$72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0.17275009999999999</c:v>
                </c:pt>
                <c:pt idx="4">
                  <c:v>0.51550689999999999</c:v>
                </c:pt>
                <c:pt idx="5">
                  <c:v>0.85426389999999996</c:v>
                </c:pt>
                <c:pt idx="6">
                  <c:v>1.1885600000000001</c:v>
                </c:pt>
                <c:pt idx="7">
                  <c:v>1.5178689999999999</c:v>
                </c:pt>
                <c:pt idx="8">
                  <c:v>1.841588</c:v>
                </c:pt>
                <c:pt idx="9">
                  <c:v>2.1590240000000001</c:v>
                </c:pt>
                <c:pt idx="10">
                  <c:v>2.4693839999999998</c:v>
                </c:pt>
                <c:pt idx="11">
                  <c:v>2.7717589999999999</c:v>
                </c:pt>
                <c:pt idx="12">
                  <c:v>3.065105</c:v>
                </c:pt>
                <c:pt idx="13">
                  <c:v>3.3482289999999999</c:v>
                </c:pt>
                <c:pt idx="14">
                  <c:v>3.6197720000000002</c:v>
                </c:pt>
                <c:pt idx="15">
                  <c:v>3.878196</c:v>
                </c:pt>
                <c:pt idx="16">
                  <c:v>4.1217730000000001</c:v>
                </c:pt>
                <c:pt idx="17">
                  <c:v>4.3485860000000001</c:v>
                </c:pt>
                <c:pt idx="18">
                  <c:v>4.5565439999999997</c:v>
                </c:pt>
                <c:pt idx="19">
                  <c:v>4.7434120000000002</c:v>
                </c:pt>
                <c:pt idx="20">
                  <c:v>4.906873</c:v>
                </c:pt>
                <c:pt idx="21">
                  <c:v>5.0446140000000002</c:v>
                </c:pt>
                <c:pt idx="22">
                  <c:v>5.1544470000000002</c:v>
                </c:pt>
                <c:pt idx="23">
                  <c:v>5.2344460000000002</c:v>
                </c:pt>
                <c:pt idx="24">
                  <c:v>5.2830940000000002</c:v>
                </c:pt>
                <c:pt idx="25">
                  <c:v>5.2994219999999999</c:v>
                </c:pt>
                <c:pt idx="26">
                  <c:v>5.2830940000000002</c:v>
                </c:pt>
                <c:pt idx="27">
                  <c:v>5.2344460000000002</c:v>
                </c:pt>
                <c:pt idx="28">
                  <c:v>5.1544470000000002</c:v>
                </c:pt>
                <c:pt idx="29">
                  <c:v>5.0446140000000002</c:v>
                </c:pt>
                <c:pt idx="30">
                  <c:v>4.906873</c:v>
                </c:pt>
                <c:pt idx="31">
                  <c:v>4.7434120000000002</c:v>
                </c:pt>
                <c:pt idx="32">
                  <c:v>4.5565439999999997</c:v>
                </c:pt>
                <c:pt idx="33">
                  <c:v>4.3485860000000001</c:v>
                </c:pt>
                <c:pt idx="34">
                  <c:v>4.1217730000000001</c:v>
                </c:pt>
                <c:pt idx="35">
                  <c:v>3.878196</c:v>
                </c:pt>
                <c:pt idx="36">
                  <c:v>3.6197720000000002</c:v>
                </c:pt>
                <c:pt idx="37">
                  <c:v>3.3482289999999999</c:v>
                </c:pt>
                <c:pt idx="38">
                  <c:v>3.065105</c:v>
                </c:pt>
                <c:pt idx="39">
                  <c:v>2.7717589999999999</c:v>
                </c:pt>
                <c:pt idx="40">
                  <c:v>2.4693839999999998</c:v>
                </c:pt>
                <c:pt idx="41">
                  <c:v>2.1590240000000001</c:v>
                </c:pt>
                <c:pt idx="42">
                  <c:v>1.841588</c:v>
                </c:pt>
                <c:pt idx="43">
                  <c:v>1.5178689999999999</c:v>
                </c:pt>
                <c:pt idx="44">
                  <c:v>1.1885600000000001</c:v>
                </c:pt>
                <c:pt idx="45">
                  <c:v>0.85426389999999996</c:v>
                </c:pt>
                <c:pt idx="46">
                  <c:v>0.51550689999999999</c:v>
                </c:pt>
                <c:pt idx="47">
                  <c:v>0.17275009999999999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118-418E-926C-283B881DC10F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'19'!$C$73:$BA$73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1.9244500000000001E-3</c:v>
                </c:pt>
                <c:pt idx="3">
                  <c:v>0.35457149999999998</c:v>
                </c:pt>
                <c:pt idx="4">
                  <c:v>0.7040227</c:v>
                </c:pt>
                <c:pt idx="5">
                  <c:v>1.0499039999999999</c:v>
                </c:pt>
                <c:pt idx="6">
                  <c:v>1.391786</c:v>
                </c:pt>
                <c:pt idx="7">
                  <c:v>1.7291730000000001</c:v>
                </c:pt>
                <c:pt idx="8">
                  <c:v>2.0614919999999999</c:v>
                </c:pt>
                <c:pt idx="9">
                  <c:v>2.3880819999999998</c:v>
                </c:pt>
                <c:pt idx="10">
                  <c:v>2.7081719999999998</c:v>
                </c:pt>
                <c:pt idx="11">
                  <c:v>3.0208689999999998</c:v>
                </c:pt>
                <c:pt idx="12">
                  <c:v>3.3251379999999999</c:v>
                </c:pt>
                <c:pt idx="13">
                  <c:v>3.6197720000000002</c:v>
                </c:pt>
                <c:pt idx="14">
                  <c:v>3.903378</c:v>
                </c:pt>
                <c:pt idx="15">
                  <c:v>4.1743480000000002</c:v>
                </c:pt>
                <c:pt idx="16">
                  <c:v>4.4308389999999997</c:v>
                </c:pt>
                <c:pt idx="17">
                  <c:v>4.6707650000000003</c:v>
                </c:pt>
                <c:pt idx="18">
                  <c:v>4.8917970000000004</c:v>
                </c:pt>
                <c:pt idx="19">
                  <c:v>5.0913849999999998</c:v>
                </c:pt>
                <c:pt idx="20">
                  <c:v>5.2668229999999996</c:v>
                </c:pt>
                <c:pt idx="21">
                  <c:v>5.4153419999999999</c:v>
                </c:pt>
                <c:pt idx="22">
                  <c:v>5.5342640000000003</c:v>
                </c:pt>
                <c:pt idx="23">
                  <c:v>5.6211799999999998</c:v>
                </c:pt>
                <c:pt idx="24">
                  <c:v>5.6741659999999996</c:v>
                </c:pt>
                <c:pt idx="25">
                  <c:v>5.6919719999999998</c:v>
                </c:pt>
                <c:pt idx="26">
                  <c:v>5.6741659999999996</c:v>
                </c:pt>
                <c:pt idx="27">
                  <c:v>5.6211799999999998</c:v>
                </c:pt>
                <c:pt idx="28">
                  <c:v>5.5342640000000003</c:v>
                </c:pt>
                <c:pt idx="29">
                  <c:v>5.4153419999999999</c:v>
                </c:pt>
                <c:pt idx="30">
                  <c:v>5.2668229999999996</c:v>
                </c:pt>
                <c:pt idx="31">
                  <c:v>5.0913849999999998</c:v>
                </c:pt>
                <c:pt idx="32">
                  <c:v>4.8917970000000004</c:v>
                </c:pt>
                <c:pt idx="33">
                  <c:v>4.6707650000000003</c:v>
                </c:pt>
                <c:pt idx="34">
                  <c:v>4.4308389999999997</c:v>
                </c:pt>
                <c:pt idx="35">
                  <c:v>4.1743480000000002</c:v>
                </c:pt>
                <c:pt idx="36">
                  <c:v>3.903378</c:v>
                </c:pt>
                <c:pt idx="37">
                  <c:v>3.6197720000000002</c:v>
                </c:pt>
                <c:pt idx="38">
                  <c:v>3.3251379999999999</c:v>
                </c:pt>
                <c:pt idx="39">
                  <c:v>3.0208689999999998</c:v>
                </c:pt>
                <c:pt idx="40">
                  <c:v>2.7081719999999998</c:v>
                </c:pt>
                <c:pt idx="41">
                  <c:v>2.3880819999999998</c:v>
                </c:pt>
                <c:pt idx="42">
                  <c:v>2.0614919999999999</c:v>
                </c:pt>
                <c:pt idx="43">
                  <c:v>1.7291730000000001</c:v>
                </c:pt>
                <c:pt idx="44">
                  <c:v>1.391786</c:v>
                </c:pt>
                <c:pt idx="45">
                  <c:v>1.0499039999999999</c:v>
                </c:pt>
                <c:pt idx="46">
                  <c:v>0.7040227</c:v>
                </c:pt>
                <c:pt idx="47">
                  <c:v>0.35457149999999998</c:v>
                </c:pt>
                <c:pt idx="48">
                  <c:v>1.9244500000000001E-3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18-418E-926C-283B881DC10F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'19'!$C$74:$BA$74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0.16492100000000001</c:v>
                </c:pt>
                <c:pt idx="3">
                  <c:v>0.52362540000000002</c:v>
                </c:pt>
                <c:pt idx="4">
                  <c:v>0.8795444</c:v>
                </c:pt>
                <c:pt idx="5">
                  <c:v>1.23234</c:v>
                </c:pt>
                <c:pt idx="6">
                  <c:v>1.581618</c:v>
                </c:pt>
                <c:pt idx="7">
                  <c:v>1.926925</c:v>
                </c:pt>
                <c:pt idx="8">
                  <c:v>2.267728</c:v>
                </c:pt>
                <c:pt idx="9">
                  <c:v>2.603405</c:v>
                </c:pt>
                <c:pt idx="10">
                  <c:v>2.9332280000000002</c:v>
                </c:pt>
                <c:pt idx="11">
                  <c:v>3.256338</c:v>
                </c:pt>
                <c:pt idx="12">
                  <c:v>3.5717240000000001</c:v>
                </c:pt>
                <c:pt idx="13">
                  <c:v>3.878196</c:v>
                </c:pt>
                <c:pt idx="14">
                  <c:v>4.1743480000000002</c:v>
                </c:pt>
                <c:pt idx="15">
                  <c:v>4.4585280000000003</c:v>
                </c:pt>
                <c:pt idx="16">
                  <c:v>4.7288030000000001</c:v>
                </c:pt>
                <c:pt idx="17">
                  <c:v>4.9829299999999996</c:v>
                </c:pt>
                <c:pt idx="18">
                  <c:v>5.2183390000000003</c:v>
                </c:pt>
                <c:pt idx="19">
                  <c:v>5.4321419999999998</c:v>
                </c:pt>
                <c:pt idx="20">
                  <c:v>5.6211799999999998</c:v>
                </c:pt>
                <c:pt idx="21">
                  <c:v>5.7821290000000003</c:v>
                </c:pt>
                <c:pt idx="22">
                  <c:v>5.9116799999999996</c:v>
                </c:pt>
                <c:pt idx="23">
                  <c:v>6.0067820000000003</c:v>
                </c:pt>
                <c:pt idx="24">
                  <c:v>6.0649430000000004</c:v>
                </c:pt>
                <c:pt idx="25">
                  <c:v>6.0845219999999998</c:v>
                </c:pt>
                <c:pt idx="26">
                  <c:v>6.0649430000000004</c:v>
                </c:pt>
                <c:pt idx="27">
                  <c:v>6.0067820000000003</c:v>
                </c:pt>
                <c:pt idx="28">
                  <c:v>5.9116799999999996</c:v>
                </c:pt>
                <c:pt idx="29">
                  <c:v>5.7821290000000003</c:v>
                </c:pt>
                <c:pt idx="30">
                  <c:v>5.6211799999999998</c:v>
                </c:pt>
                <c:pt idx="31">
                  <c:v>5.4321419999999998</c:v>
                </c:pt>
                <c:pt idx="32">
                  <c:v>5.2183390000000003</c:v>
                </c:pt>
                <c:pt idx="33">
                  <c:v>4.9829299999999996</c:v>
                </c:pt>
                <c:pt idx="34">
                  <c:v>4.7288030000000001</c:v>
                </c:pt>
                <c:pt idx="35">
                  <c:v>4.4585280000000003</c:v>
                </c:pt>
                <c:pt idx="36">
                  <c:v>4.1743480000000002</c:v>
                </c:pt>
                <c:pt idx="37">
                  <c:v>3.878196</c:v>
                </c:pt>
                <c:pt idx="38">
                  <c:v>3.5717240000000001</c:v>
                </c:pt>
                <c:pt idx="39">
                  <c:v>3.256338</c:v>
                </c:pt>
                <c:pt idx="40">
                  <c:v>2.9332280000000002</c:v>
                </c:pt>
                <c:pt idx="41">
                  <c:v>2.603405</c:v>
                </c:pt>
                <c:pt idx="42">
                  <c:v>2.267728</c:v>
                </c:pt>
                <c:pt idx="43">
                  <c:v>1.926925</c:v>
                </c:pt>
                <c:pt idx="44">
                  <c:v>1.581618</c:v>
                </c:pt>
                <c:pt idx="45">
                  <c:v>1.23234</c:v>
                </c:pt>
                <c:pt idx="46">
                  <c:v>0.8795444</c:v>
                </c:pt>
                <c:pt idx="47">
                  <c:v>0.52362540000000002</c:v>
                </c:pt>
                <c:pt idx="48">
                  <c:v>0.16492100000000001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18-418E-926C-283B881DC10F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'19'!$C$75:$BA$75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0.31475510000000001</c:v>
                </c:pt>
                <c:pt idx="3">
                  <c:v>0.67921770000000004</c:v>
                </c:pt>
                <c:pt idx="4">
                  <c:v>1.041309</c:v>
                </c:pt>
                <c:pt idx="5">
                  <c:v>1.4007309999999999</c:v>
                </c:pt>
                <c:pt idx="6">
                  <c:v>1.7571330000000001</c:v>
                </c:pt>
                <c:pt idx="7">
                  <c:v>2.1101079999999999</c:v>
                </c:pt>
                <c:pt idx="8">
                  <c:v>2.459174</c:v>
                </c:pt>
                <c:pt idx="9">
                  <c:v>2.8037640000000001</c:v>
                </c:pt>
                <c:pt idx="10">
                  <c:v>3.1432030000000002</c:v>
                </c:pt>
                <c:pt idx="11">
                  <c:v>3.4766889999999999</c:v>
                </c:pt>
                <c:pt idx="12">
                  <c:v>3.8032629999999998</c:v>
                </c:pt>
                <c:pt idx="13">
                  <c:v>4.1217730000000001</c:v>
                </c:pt>
                <c:pt idx="14">
                  <c:v>4.4308389999999997</c:v>
                </c:pt>
                <c:pt idx="15">
                  <c:v>4.7288030000000001</c:v>
                </c:pt>
                <c:pt idx="16">
                  <c:v>5.0136770000000004</c:v>
                </c:pt>
                <c:pt idx="17">
                  <c:v>5.2830940000000002</c:v>
                </c:pt>
                <c:pt idx="18">
                  <c:v>5.5342640000000003</c:v>
                </c:pt>
                <c:pt idx="19">
                  <c:v>5.7639449999999997</c:v>
                </c:pt>
                <c:pt idx="20">
                  <c:v>5.9684720000000002</c:v>
                </c:pt>
                <c:pt idx="21">
                  <c:v>6.143853</c:v>
                </c:pt>
                <c:pt idx="22">
                  <c:v>6.285965</c:v>
                </c:pt>
                <c:pt idx="23">
                  <c:v>6.3908899999999997</c:v>
                </c:pt>
                <c:pt idx="24">
                  <c:v>6.45533</c:v>
                </c:pt>
                <c:pt idx="25">
                  <c:v>6.4770719999999997</c:v>
                </c:pt>
                <c:pt idx="26">
                  <c:v>6.45533</c:v>
                </c:pt>
                <c:pt idx="27">
                  <c:v>6.3908899999999997</c:v>
                </c:pt>
                <c:pt idx="28">
                  <c:v>6.285965</c:v>
                </c:pt>
                <c:pt idx="29">
                  <c:v>6.143853</c:v>
                </c:pt>
                <c:pt idx="30">
                  <c:v>5.9684720000000002</c:v>
                </c:pt>
                <c:pt idx="31">
                  <c:v>5.7639449999999997</c:v>
                </c:pt>
                <c:pt idx="32">
                  <c:v>5.5342640000000003</c:v>
                </c:pt>
                <c:pt idx="33">
                  <c:v>5.2830940000000002</c:v>
                </c:pt>
                <c:pt idx="34">
                  <c:v>5.0136770000000004</c:v>
                </c:pt>
                <c:pt idx="35">
                  <c:v>4.7288030000000001</c:v>
                </c:pt>
                <c:pt idx="36">
                  <c:v>4.4308389999999997</c:v>
                </c:pt>
                <c:pt idx="37">
                  <c:v>4.1217730000000001</c:v>
                </c:pt>
                <c:pt idx="38">
                  <c:v>3.8032629999999998</c:v>
                </c:pt>
                <c:pt idx="39">
                  <c:v>3.4766889999999999</c:v>
                </c:pt>
                <c:pt idx="40">
                  <c:v>3.1432030000000002</c:v>
                </c:pt>
                <c:pt idx="41">
                  <c:v>2.8037640000000001</c:v>
                </c:pt>
                <c:pt idx="42">
                  <c:v>2.459174</c:v>
                </c:pt>
                <c:pt idx="43">
                  <c:v>2.1101079999999999</c:v>
                </c:pt>
                <c:pt idx="44">
                  <c:v>1.7571330000000001</c:v>
                </c:pt>
                <c:pt idx="45">
                  <c:v>1.4007309999999999</c:v>
                </c:pt>
                <c:pt idx="46">
                  <c:v>1.041309</c:v>
                </c:pt>
                <c:pt idx="47">
                  <c:v>0.67921770000000004</c:v>
                </c:pt>
                <c:pt idx="48">
                  <c:v>0.31475510000000001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18-418E-926C-283B881DC10F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'19'!$C$76:$BA$76</c:f>
              <c:numCache>
                <c:formatCode>0</c:formatCode>
                <c:ptCount val="51"/>
                <c:pt idx="0">
                  <c:v>0</c:v>
                </c:pt>
                <c:pt idx="1">
                  <c:v>7.9208200000000006E-2</c:v>
                </c:pt>
                <c:pt idx="2">
                  <c:v>0.45080759999999998</c:v>
                </c:pt>
                <c:pt idx="3">
                  <c:v>0.82066470000000002</c:v>
                </c:pt>
                <c:pt idx="4">
                  <c:v>1.1885600000000001</c:v>
                </c:pt>
                <c:pt idx="5">
                  <c:v>1.554238</c:v>
                </c:pt>
                <c:pt idx="6">
                  <c:v>1.9173979999999999</c:v>
                </c:pt>
                <c:pt idx="7">
                  <c:v>2.2776860000000001</c:v>
                </c:pt>
                <c:pt idx="8">
                  <c:v>2.6346790000000002</c:v>
                </c:pt>
                <c:pt idx="9">
                  <c:v>2.987876</c:v>
                </c:pt>
                <c:pt idx="10">
                  <c:v>3.3366730000000002</c:v>
                </c:pt>
                <c:pt idx="11">
                  <c:v>3.680345</c:v>
                </c:pt>
                <c:pt idx="12">
                  <c:v>4.0180069999999999</c:v>
                </c:pt>
                <c:pt idx="13">
                  <c:v>4.3485860000000001</c:v>
                </c:pt>
                <c:pt idx="14">
                  <c:v>4.6707650000000003</c:v>
                </c:pt>
                <c:pt idx="15">
                  <c:v>4.9829299999999996</c:v>
                </c:pt>
                <c:pt idx="16">
                  <c:v>5.2830940000000002</c:v>
                </c:pt>
                <c:pt idx="17">
                  <c:v>5.5688259999999996</c:v>
                </c:pt>
                <c:pt idx="18">
                  <c:v>5.8371579999999996</c:v>
                </c:pt>
                <c:pt idx="19">
                  <c:v>6.0845219999999998</c:v>
                </c:pt>
                <c:pt idx="20">
                  <c:v>6.3067130000000002</c:v>
                </c:pt>
                <c:pt idx="21">
                  <c:v>6.4989480000000004</c:v>
                </c:pt>
                <c:pt idx="22">
                  <c:v>6.6560730000000001</c:v>
                </c:pt>
                <c:pt idx="23">
                  <c:v>6.7729720000000002</c:v>
                </c:pt>
                <c:pt idx="24">
                  <c:v>6.8451820000000003</c:v>
                </c:pt>
                <c:pt idx="25">
                  <c:v>6.8696219999999997</c:v>
                </c:pt>
                <c:pt idx="26">
                  <c:v>6.8451820000000003</c:v>
                </c:pt>
                <c:pt idx="27">
                  <c:v>6.7729720000000002</c:v>
                </c:pt>
                <c:pt idx="28">
                  <c:v>6.6560730000000001</c:v>
                </c:pt>
                <c:pt idx="29">
                  <c:v>6.4989480000000004</c:v>
                </c:pt>
                <c:pt idx="30">
                  <c:v>6.3067130000000002</c:v>
                </c:pt>
                <c:pt idx="31">
                  <c:v>6.0845219999999998</c:v>
                </c:pt>
                <c:pt idx="32">
                  <c:v>5.8371579999999996</c:v>
                </c:pt>
                <c:pt idx="33">
                  <c:v>5.5688259999999996</c:v>
                </c:pt>
                <c:pt idx="34">
                  <c:v>5.2830940000000002</c:v>
                </c:pt>
                <c:pt idx="35">
                  <c:v>4.9829299999999996</c:v>
                </c:pt>
                <c:pt idx="36">
                  <c:v>4.6707650000000003</c:v>
                </c:pt>
                <c:pt idx="37">
                  <c:v>4.3485860000000001</c:v>
                </c:pt>
                <c:pt idx="38">
                  <c:v>4.0180069999999999</c:v>
                </c:pt>
                <c:pt idx="39">
                  <c:v>3.680345</c:v>
                </c:pt>
                <c:pt idx="40">
                  <c:v>3.3366730000000002</c:v>
                </c:pt>
                <c:pt idx="41">
                  <c:v>2.987876</c:v>
                </c:pt>
                <c:pt idx="42">
                  <c:v>2.6346790000000002</c:v>
                </c:pt>
                <c:pt idx="43">
                  <c:v>2.2776860000000001</c:v>
                </c:pt>
                <c:pt idx="44">
                  <c:v>1.9173979999999999</c:v>
                </c:pt>
                <c:pt idx="45">
                  <c:v>1.554238</c:v>
                </c:pt>
                <c:pt idx="46">
                  <c:v>1.1885600000000001</c:v>
                </c:pt>
                <c:pt idx="47">
                  <c:v>0.82066470000000002</c:v>
                </c:pt>
                <c:pt idx="48">
                  <c:v>0.45080759999999998</c:v>
                </c:pt>
                <c:pt idx="49">
                  <c:v>7.9208200000000006E-2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18-418E-926C-283B881DC10F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'19'!$C$77:$BA$77</c:f>
              <c:numCache>
                <c:formatCode>0</c:formatCode>
                <c:ptCount val="51"/>
                <c:pt idx="0">
                  <c:v>0</c:v>
                </c:pt>
                <c:pt idx="1">
                  <c:v>0.1962749</c:v>
                </c:pt>
                <c:pt idx="2">
                  <c:v>0.57248259999999995</c:v>
                </c:pt>
                <c:pt idx="3">
                  <c:v>0.94730400000000003</c:v>
                </c:pt>
                <c:pt idx="4">
                  <c:v>1.32056</c:v>
                </c:pt>
                <c:pt idx="5">
                  <c:v>1.6920390000000001</c:v>
                </c:pt>
                <c:pt idx="6">
                  <c:v>2.0614919999999999</c:v>
                </c:pt>
                <c:pt idx="7">
                  <c:v>2.4286240000000001</c:v>
                </c:pt>
                <c:pt idx="8">
                  <c:v>2.7930799999999998</c:v>
                </c:pt>
                <c:pt idx="9">
                  <c:v>3.1544319999999999</c:v>
                </c:pt>
                <c:pt idx="10">
                  <c:v>3.512165</c:v>
                </c:pt>
                <c:pt idx="11">
                  <c:v>3.8656440000000001</c:v>
                </c:pt>
                <c:pt idx="12">
                  <c:v>4.2140919999999999</c:v>
                </c:pt>
                <c:pt idx="13">
                  <c:v>4.5565439999999997</c:v>
                </c:pt>
                <c:pt idx="14">
                  <c:v>4.8917970000000004</c:v>
                </c:pt>
                <c:pt idx="15">
                  <c:v>5.2183390000000003</c:v>
                </c:pt>
                <c:pt idx="16">
                  <c:v>5.5342640000000003</c:v>
                </c:pt>
                <c:pt idx="17">
                  <c:v>5.8371579999999996</c:v>
                </c:pt>
                <c:pt idx="18">
                  <c:v>6.1239749999999997</c:v>
                </c:pt>
                <c:pt idx="19">
                  <c:v>6.3908899999999997</c:v>
                </c:pt>
                <c:pt idx="20">
                  <c:v>6.6331790000000002</c:v>
                </c:pt>
                <c:pt idx="21">
                  <c:v>6.8451820000000003</c:v>
                </c:pt>
                <c:pt idx="22">
                  <c:v>7.0204500000000003</c:v>
                </c:pt>
                <c:pt idx="23">
                  <c:v>7.152215</c:v>
                </c:pt>
                <c:pt idx="24">
                  <c:v>7.2342740000000001</c:v>
                </c:pt>
                <c:pt idx="25">
                  <c:v>7.2621710000000004</c:v>
                </c:pt>
                <c:pt idx="26">
                  <c:v>7.2342740000000001</c:v>
                </c:pt>
                <c:pt idx="27">
                  <c:v>7.152215</c:v>
                </c:pt>
                <c:pt idx="28">
                  <c:v>7.0204500000000003</c:v>
                </c:pt>
                <c:pt idx="29">
                  <c:v>6.8451820000000003</c:v>
                </c:pt>
                <c:pt idx="30">
                  <c:v>6.6331790000000002</c:v>
                </c:pt>
                <c:pt idx="31">
                  <c:v>6.3908899999999997</c:v>
                </c:pt>
                <c:pt idx="32">
                  <c:v>6.1239749999999997</c:v>
                </c:pt>
                <c:pt idx="33">
                  <c:v>5.8371579999999996</c:v>
                </c:pt>
                <c:pt idx="34">
                  <c:v>5.5342640000000003</c:v>
                </c:pt>
                <c:pt idx="35">
                  <c:v>5.2183390000000003</c:v>
                </c:pt>
                <c:pt idx="36">
                  <c:v>4.8917970000000004</c:v>
                </c:pt>
                <c:pt idx="37">
                  <c:v>4.5565439999999997</c:v>
                </c:pt>
                <c:pt idx="38">
                  <c:v>4.2140919999999999</c:v>
                </c:pt>
                <c:pt idx="39">
                  <c:v>3.8656440000000001</c:v>
                </c:pt>
                <c:pt idx="40">
                  <c:v>3.512165</c:v>
                </c:pt>
                <c:pt idx="41">
                  <c:v>3.1544319999999999</c:v>
                </c:pt>
                <c:pt idx="42">
                  <c:v>2.7930799999999998</c:v>
                </c:pt>
                <c:pt idx="43">
                  <c:v>2.4286240000000001</c:v>
                </c:pt>
                <c:pt idx="44">
                  <c:v>2.0614919999999999</c:v>
                </c:pt>
                <c:pt idx="45">
                  <c:v>1.6920390000000001</c:v>
                </c:pt>
                <c:pt idx="46">
                  <c:v>1.32056</c:v>
                </c:pt>
                <c:pt idx="47">
                  <c:v>0.94730400000000003</c:v>
                </c:pt>
                <c:pt idx="48">
                  <c:v>0.57248259999999995</c:v>
                </c:pt>
                <c:pt idx="49">
                  <c:v>0.1962749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118-418E-926C-283B881DC10F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'19'!$C$78:$BA$78</c:f>
              <c:numCache>
                <c:formatCode>0</c:formatCode>
                <c:ptCount val="51"/>
                <c:pt idx="0">
                  <c:v>0</c:v>
                </c:pt>
                <c:pt idx="1">
                  <c:v>0.29887419999999998</c:v>
                </c:pt>
                <c:pt idx="2">
                  <c:v>0.67921770000000004</c:v>
                </c:pt>
                <c:pt idx="3">
                  <c:v>1.0585070000000001</c:v>
                </c:pt>
                <c:pt idx="4">
                  <c:v>1.4366030000000001</c:v>
                </c:pt>
                <c:pt idx="5">
                  <c:v>1.813339</c:v>
                </c:pt>
                <c:pt idx="6">
                  <c:v>2.1885210000000002</c:v>
                </c:pt>
                <c:pt idx="7">
                  <c:v>2.5619109999999998</c:v>
                </c:pt>
                <c:pt idx="8">
                  <c:v>2.9332280000000002</c:v>
                </c:pt>
                <c:pt idx="9">
                  <c:v>3.3021259999999999</c:v>
                </c:pt>
                <c:pt idx="10">
                  <c:v>3.6681840000000001</c:v>
                </c:pt>
                <c:pt idx="11">
                  <c:v>4.0308789999999997</c:v>
                </c:pt>
                <c:pt idx="12">
                  <c:v>4.3895619999999997</c:v>
                </c:pt>
                <c:pt idx="13">
                  <c:v>4.7434120000000002</c:v>
                </c:pt>
                <c:pt idx="14">
                  <c:v>5.0913849999999998</c:v>
                </c:pt>
                <c:pt idx="15">
                  <c:v>5.4321419999999998</c:v>
                </c:pt>
                <c:pt idx="16">
                  <c:v>5.7639449999999997</c:v>
                </c:pt>
                <c:pt idx="17">
                  <c:v>6.0845219999999998</c:v>
                </c:pt>
                <c:pt idx="18">
                  <c:v>6.3908899999999997</c:v>
                </c:pt>
                <c:pt idx="19">
                  <c:v>6.6791239999999998</c:v>
                </c:pt>
                <c:pt idx="20">
                  <c:v>6.9441079999999999</c:v>
                </c:pt>
                <c:pt idx="21">
                  <c:v>7.179303</c:v>
                </c:pt>
                <c:pt idx="22">
                  <c:v>7.3767160000000001</c:v>
                </c:pt>
                <c:pt idx="23">
                  <c:v>7.527317</c:v>
                </c:pt>
                <c:pt idx="24">
                  <c:v>7.6222329999999996</c:v>
                </c:pt>
                <c:pt idx="25">
                  <c:v>7.6547210000000003</c:v>
                </c:pt>
                <c:pt idx="26">
                  <c:v>7.6222329999999996</c:v>
                </c:pt>
                <c:pt idx="27">
                  <c:v>7.527317</c:v>
                </c:pt>
                <c:pt idx="28">
                  <c:v>7.3767160000000001</c:v>
                </c:pt>
                <c:pt idx="29">
                  <c:v>7.179303</c:v>
                </c:pt>
                <c:pt idx="30">
                  <c:v>6.9441079999999999</c:v>
                </c:pt>
                <c:pt idx="31">
                  <c:v>6.6791239999999998</c:v>
                </c:pt>
                <c:pt idx="32">
                  <c:v>6.3908899999999997</c:v>
                </c:pt>
                <c:pt idx="33">
                  <c:v>6.0845219999999998</c:v>
                </c:pt>
                <c:pt idx="34">
                  <c:v>5.7639449999999997</c:v>
                </c:pt>
                <c:pt idx="35">
                  <c:v>5.4321419999999998</c:v>
                </c:pt>
                <c:pt idx="36">
                  <c:v>5.0913849999999998</c:v>
                </c:pt>
                <c:pt idx="37">
                  <c:v>4.7434120000000002</c:v>
                </c:pt>
                <c:pt idx="38">
                  <c:v>4.3895619999999997</c:v>
                </c:pt>
                <c:pt idx="39">
                  <c:v>4.0308789999999997</c:v>
                </c:pt>
                <c:pt idx="40">
                  <c:v>3.6681840000000001</c:v>
                </c:pt>
                <c:pt idx="41">
                  <c:v>3.3021259999999999</c:v>
                </c:pt>
                <c:pt idx="42">
                  <c:v>2.9332280000000002</c:v>
                </c:pt>
                <c:pt idx="43">
                  <c:v>2.5619109999999998</c:v>
                </c:pt>
                <c:pt idx="44">
                  <c:v>2.1885210000000002</c:v>
                </c:pt>
                <c:pt idx="45">
                  <c:v>1.813339</c:v>
                </c:pt>
                <c:pt idx="46">
                  <c:v>1.4366030000000001</c:v>
                </c:pt>
                <c:pt idx="47">
                  <c:v>1.0585070000000001</c:v>
                </c:pt>
                <c:pt idx="48">
                  <c:v>0.67921770000000004</c:v>
                </c:pt>
                <c:pt idx="49">
                  <c:v>0.29887419999999998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118-418E-926C-283B881DC10F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'19'!$C$79:$BA$79</c:f>
              <c:numCache>
                <c:formatCode>0</c:formatCode>
                <c:ptCount val="51"/>
                <c:pt idx="0">
                  <c:v>1.9244500000000001E-3</c:v>
                </c:pt>
                <c:pt idx="1">
                  <c:v>0.38654329999999998</c:v>
                </c:pt>
                <c:pt idx="2">
                  <c:v>0.77049489999999998</c:v>
                </c:pt>
                <c:pt idx="3">
                  <c:v>1.1536930000000001</c:v>
                </c:pt>
                <c:pt idx="4">
                  <c:v>1.5360339999999999</c:v>
                </c:pt>
                <c:pt idx="5">
                  <c:v>1.9173979999999999</c:v>
                </c:pt>
                <c:pt idx="6">
                  <c:v>2.2976399999999999</c:v>
                </c:pt>
                <c:pt idx="7">
                  <c:v>2.6765840000000001</c:v>
                </c:pt>
                <c:pt idx="8">
                  <c:v>3.05402</c:v>
                </c:pt>
                <c:pt idx="9">
                  <c:v>3.4296859999999998</c:v>
                </c:pt>
                <c:pt idx="10">
                  <c:v>3.8032629999999998</c:v>
                </c:pt>
                <c:pt idx="11">
                  <c:v>4.1743480000000002</c:v>
                </c:pt>
                <c:pt idx="12">
                  <c:v>4.5424340000000001</c:v>
                </c:pt>
                <c:pt idx="13">
                  <c:v>4.906873</c:v>
                </c:pt>
                <c:pt idx="14">
                  <c:v>5.2668229999999996</c:v>
                </c:pt>
                <c:pt idx="15">
                  <c:v>5.6211799999999998</c:v>
                </c:pt>
                <c:pt idx="16">
                  <c:v>5.9684720000000002</c:v>
                </c:pt>
                <c:pt idx="17">
                  <c:v>6.3067130000000002</c:v>
                </c:pt>
                <c:pt idx="18">
                  <c:v>6.6331790000000002</c:v>
                </c:pt>
                <c:pt idx="19">
                  <c:v>6.9441079999999999</c:v>
                </c:pt>
                <c:pt idx="20">
                  <c:v>7.2342740000000001</c:v>
                </c:pt>
                <c:pt idx="21">
                  <c:v>7.4964750000000002</c:v>
                </c:pt>
                <c:pt idx="22">
                  <c:v>7.7210809999999999</c:v>
                </c:pt>
                <c:pt idx="23">
                  <c:v>7.8960749999999997</c:v>
                </c:pt>
                <c:pt idx="24">
                  <c:v>8.0084009999999992</c:v>
                </c:pt>
                <c:pt idx="25">
                  <c:v>8.0472710000000003</c:v>
                </c:pt>
                <c:pt idx="26">
                  <c:v>8.0084009999999992</c:v>
                </c:pt>
                <c:pt idx="27">
                  <c:v>7.8960749999999997</c:v>
                </c:pt>
                <c:pt idx="28">
                  <c:v>7.7210809999999999</c:v>
                </c:pt>
                <c:pt idx="29">
                  <c:v>7.4964750000000002</c:v>
                </c:pt>
                <c:pt idx="30">
                  <c:v>7.2342740000000001</c:v>
                </c:pt>
                <c:pt idx="31">
                  <c:v>6.9441079999999999</c:v>
                </c:pt>
                <c:pt idx="32">
                  <c:v>6.6331790000000002</c:v>
                </c:pt>
                <c:pt idx="33">
                  <c:v>6.3067130000000002</c:v>
                </c:pt>
                <c:pt idx="34">
                  <c:v>5.9684720000000002</c:v>
                </c:pt>
                <c:pt idx="35">
                  <c:v>5.6211799999999998</c:v>
                </c:pt>
                <c:pt idx="36">
                  <c:v>5.2668229999999996</c:v>
                </c:pt>
                <c:pt idx="37">
                  <c:v>4.906873</c:v>
                </c:pt>
                <c:pt idx="38">
                  <c:v>4.5424340000000001</c:v>
                </c:pt>
                <c:pt idx="39">
                  <c:v>4.1743480000000002</c:v>
                </c:pt>
                <c:pt idx="40">
                  <c:v>3.8032629999999998</c:v>
                </c:pt>
                <c:pt idx="41">
                  <c:v>3.4296859999999998</c:v>
                </c:pt>
                <c:pt idx="42">
                  <c:v>3.05402</c:v>
                </c:pt>
                <c:pt idx="43">
                  <c:v>2.6765840000000001</c:v>
                </c:pt>
                <c:pt idx="44">
                  <c:v>2.2976399999999999</c:v>
                </c:pt>
                <c:pt idx="45">
                  <c:v>1.9173979999999999</c:v>
                </c:pt>
                <c:pt idx="46">
                  <c:v>1.5360339999999999</c:v>
                </c:pt>
                <c:pt idx="47">
                  <c:v>1.1536930000000001</c:v>
                </c:pt>
                <c:pt idx="48">
                  <c:v>0.77049489999999998</c:v>
                </c:pt>
                <c:pt idx="49">
                  <c:v>0.38654329999999998</c:v>
                </c:pt>
                <c:pt idx="50">
                  <c:v>1.9244500000000001E-3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118-418E-926C-283B881DC10F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'19'!$C$80:$BA$80</c:f>
              <c:numCache>
                <c:formatCode>0</c:formatCode>
                <c:ptCount val="51"/>
                <c:pt idx="0">
                  <c:v>7.1452779999999994E-2</c:v>
                </c:pt>
                <c:pt idx="1">
                  <c:v>0.45887099999999997</c:v>
                </c:pt>
                <c:pt idx="2">
                  <c:v>0.84585259999999995</c:v>
                </c:pt>
                <c:pt idx="3">
                  <c:v>1.23234</c:v>
                </c:pt>
                <c:pt idx="4">
                  <c:v>1.6182639999999999</c:v>
                </c:pt>
                <c:pt idx="5">
                  <c:v>2.0035440000000002</c:v>
                </c:pt>
                <c:pt idx="6">
                  <c:v>2.3880819999999998</c:v>
                </c:pt>
                <c:pt idx="7">
                  <c:v>2.7717589999999999</c:v>
                </c:pt>
                <c:pt idx="8">
                  <c:v>3.1544319999999999</c:v>
                </c:pt>
                <c:pt idx="9">
                  <c:v>3.5359229999999999</c:v>
                </c:pt>
                <c:pt idx="10">
                  <c:v>3.9160080000000002</c:v>
                </c:pt>
                <c:pt idx="11">
                  <c:v>4.2944089999999999</c:v>
                </c:pt>
                <c:pt idx="12">
                  <c:v>4.6707650000000003</c:v>
                </c:pt>
                <c:pt idx="13">
                  <c:v>5.0446140000000002</c:v>
                </c:pt>
                <c:pt idx="14">
                  <c:v>5.4153419999999999</c:v>
                </c:pt>
                <c:pt idx="15">
                  <c:v>5.7821290000000003</c:v>
                </c:pt>
                <c:pt idx="16">
                  <c:v>6.143853</c:v>
                </c:pt>
                <c:pt idx="17">
                  <c:v>6.4989480000000004</c:v>
                </c:pt>
                <c:pt idx="18">
                  <c:v>6.8451820000000003</c:v>
                </c:pt>
                <c:pt idx="19">
                  <c:v>7.179303</c:v>
                </c:pt>
                <c:pt idx="20">
                  <c:v>7.4964750000000002</c:v>
                </c:pt>
                <c:pt idx="21">
                  <c:v>7.7894230000000002</c:v>
                </c:pt>
                <c:pt idx="22">
                  <c:v>8.0472710000000003</c:v>
                </c:pt>
                <c:pt idx="23">
                  <c:v>8.2544839999999997</c:v>
                </c:pt>
                <c:pt idx="24">
                  <c:v>8.3914960000000001</c:v>
                </c:pt>
                <c:pt idx="25">
                  <c:v>8.4398210000000002</c:v>
                </c:pt>
                <c:pt idx="26">
                  <c:v>8.3914960000000001</c:v>
                </c:pt>
                <c:pt idx="27">
                  <c:v>8.2544839999999997</c:v>
                </c:pt>
                <c:pt idx="28">
                  <c:v>8.0472710000000003</c:v>
                </c:pt>
                <c:pt idx="29">
                  <c:v>7.7894230000000002</c:v>
                </c:pt>
                <c:pt idx="30">
                  <c:v>7.4964750000000002</c:v>
                </c:pt>
                <c:pt idx="31">
                  <c:v>7.179303</c:v>
                </c:pt>
                <c:pt idx="32">
                  <c:v>6.8451820000000003</c:v>
                </c:pt>
                <c:pt idx="33">
                  <c:v>6.4989480000000004</c:v>
                </c:pt>
                <c:pt idx="34">
                  <c:v>6.143853</c:v>
                </c:pt>
                <c:pt idx="35">
                  <c:v>5.7821290000000003</c:v>
                </c:pt>
                <c:pt idx="36">
                  <c:v>5.4153419999999999</c:v>
                </c:pt>
                <c:pt idx="37">
                  <c:v>5.0446140000000002</c:v>
                </c:pt>
                <c:pt idx="38">
                  <c:v>4.6707650000000003</c:v>
                </c:pt>
                <c:pt idx="39">
                  <c:v>4.2944089999999999</c:v>
                </c:pt>
                <c:pt idx="40">
                  <c:v>3.9160080000000002</c:v>
                </c:pt>
                <c:pt idx="41">
                  <c:v>3.5359229999999999</c:v>
                </c:pt>
                <c:pt idx="42">
                  <c:v>3.1544319999999999</c:v>
                </c:pt>
                <c:pt idx="43">
                  <c:v>2.7717589999999999</c:v>
                </c:pt>
                <c:pt idx="44">
                  <c:v>2.3880819999999998</c:v>
                </c:pt>
                <c:pt idx="45">
                  <c:v>2.0035440000000002</c:v>
                </c:pt>
                <c:pt idx="46">
                  <c:v>1.6182639999999999</c:v>
                </c:pt>
                <c:pt idx="47">
                  <c:v>1.23234</c:v>
                </c:pt>
                <c:pt idx="48">
                  <c:v>0.84585259999999995</c:v>
                </c:pt>
                <c:pt idx="49">
                  <c:v>0.45887099999999997</c:v>
                </c:pt>
                <c:pt idx="50">
                  <c:v>7.1452779999999994E-2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118-418E-926C-283B881DC10F}"/>
            </c:ext>
          </c:extLst>
        </c:ser>
        <c:ser>
          <c:idx val="22"/>
          <c:order val="22"/>
          <c:tx>
            <c:v>Series23</c:v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'19'!$C$81:$BA$81</c:f>
              <c:numCache>
                <c:formatCode>0</c:formatCode>
                <c:ptCount val="51"/>
                <c:pt idx="0">
                  <c:v>0.12586849999999999</c:v>
                </c:pt>
                <c:pt idx="1">
                  <c:v>0.51550689999999999</c:v>
                </c:pt>
                <c:pt idx="2">
                  <c:v>0.90489520000000001</c:v>
                </c:pt>
                <c:pt idx="3">
                  <c:v>1.294</c:v>
                </c:pt>
                <c:pt idx="4">
                  <c:v>1.6827810000000001</c:v>
                </c:pt>
                <c:pt idx="5">
                  <c:v>2.0711919999999999</c:v>
                </c:pt>
                <c:pt idx="6">
                  <c:v>2.459174</c:v>
                </c:pt>
                <c:pt idx="7">
                  <c:v>2.8466580000000001</c:v>
                </c:pt>
                <c:pt idx="8">
                  <c:v>3.2335600000000002</c:v>
                </c:pt>
                <c:pt idx="9">
                  <c:v>3.6197720000000002</c:v>
                </c:pt>
                <c:pt idx="10">
                  <c:v>4.0051629999999996</c:v>
                </c:pt>
                <c:pt idx="11">
                  <c:v>4.3895619999999997</c:v>
                </c:pt>
                <c:pt idx="12">
                  <c:v>4.7727519999999997</c:v>
                </c:pt>
                <c:pt idx="13">
                  <c:v>5.1544470000000002</c:v>
                </c:pt>
                <c:pt idx="14">
                  <c:v>5.5342640000000003</c:v>
                </c:pt>
                <c:pt idx="15">
                  <c:v>5.9116799999999996</c:v>
                </c:pt>
                <c:pt idx="16">
                  <c:v>6.285965</c:v>
                </c:pt>
                <c:pt idx="17">
                  <c:v>6.6560730000000001</c:v>
                </c:pt>
                <c:pt idx="18">
                  <c:v>7.0204500000000003</c:v>
                </c:pt>
                <c:pt idx="19">
                  <c:v>7.3767160000000001</c:v>
                </c:pt>
                <c:pt idx="20">
                  <c:v>7.7210809999999999</c:v>
                </c:pt>
                <c:pt idx="21">
                  <c:v>8.0472710000000003</c:v>
                </c:pt>
                <c:pt idx="22">
                  <c:v>8.3445719999999994</c:v>
                </c:pt>
                <c:pt idx="23">
                  <c:v>8.5946619999999996</c:v>
                </c:pt>
                <c:pt idx="24">
                  <c:v>8.7686679999999999</c:v>
                </c:pt>
                <c:pt idx="25">
                  <c:v>8.8323710000000002</c:v>
                </c:pt>
                <c:pt idx="26">
                  <c:v>8.7686679999999999</c:v>
                </c:pt>
                <c:pt idx="27">
                  <c:v>8.5946619999999996</c:v>
                </c:pt>
                <c:pt idx="28">
                  <c:v>8.3445719999999994</c:v>
                </c:pt>
                <c:pt idx="29">
                  <c:v>8.0472710000000003</c:v>
                </c:pt>
                <c:pt idx="30">
                  <c:v>7.7210809999999999</c:v>
                </c:pt>
                <c:pt idx="31">
                  <c:v>7.3767160000000001</c:v>
                </c:pt>
                <c:pt idx="32">
                  <c:v>7.0204500000000003</c:v>
                </c:pt>
                <c:pt idx="33">
                  <c:v>6.6560730000000001</c:v>
                </c:pt>
                <c:pt idx="34">
                  <c:v>6.285965</c:v>
                </c:pt>
                <c:pt idx="35">
                  <c:v>5.9116799999999996</c:v>
                </c:pt>
                <c:pt idx="36">
                  <c:v>5.5342640000000003</c:v>
                </c:pt>
                <c:pt idx="37">
                  <c:v>5.1544470000000002</c:v>
                </c:pt>
                <c:pt idx="38">
                  <c:v>4.7727519999999997</c:v>
                </c:pt>
                <c:pt idx="39">
                  <c:v>4.3895619999999997</c:v>
                </c:pt>
                <c:pt idx="40">
                  <c:v>4.0051629999999996</c:v>
                </c:pt>
                <c:pt idx="41">
                  <c:v>3.6197720000000002</c:v>
                </c:pt>
                <c:pt idx="42">
                  <c:v>3.2335600000000002</c:v>
                </c:pt>
                <c:pt idx="43">
                  <c:v>2.8466580000000001</c:v>
                </c:pt>
                <c:pt idx="44">
                  <c:v>2.459174</c:v>
                </c:pt>
                <c:pt idx="45">
                  <c:v>2.0711919999999999</c:v>
                </c:pt>
                <c:pt idx="46">
                  <c:v>1.6827810000000001</c:v>
                </c:pt>
                <c:pt idx="47">
                  <c:v>1.294</c:v>
                </c:pt>
                <c:pt idx="48">
                  <c:v>0.90489520000000001</c:v>
                </c:pt>
                <c:pt idx="49">
                  <c:v>0.51550689999999999</c:v>
                </c:pt>
                <c:pt idx="50">
                  <c:v>0.12586849999999999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118-418E-926C-283B881DC10F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'19'!$C$82:$BA$82</c:f>
              <c:numCache>
                <c:formatCode>0</c:formatCode>
                <c:ptCount val="51"/>
                <c:pt idx="0">
                  <c:v>0.16492100000000001</c:v>
                </c:pt>
                <c:pt idx="1">
                  <c:v>0.55616880000000002</c:v>
                </c:pt>
                <c:pt idx="2">
                  <c:v>0.94730400000000003</c:v>
                </c:pt>
                <c:pt idx="3">
                  <c:v>1.338311</c:v>
                </c:pt>
                <c:pt idx="4">
                  <c:v>1.7291730000000001</c:v>
                </c:pt>
                <c:pt idx="5">
                  <c:v>2.1198670000000002</c:v>
                </c:pt>
                <c:pt idx="6">
                  <c:v>2.5103659999999999</c:v>
                </c:pt>
                <c:pt idx="7">
                  <c:v>2.9006409999999998</c:v>
                </c:pt>
                <c:pt idx="8">
                  <c:v>3.2906499999999999</c:v>
                </c:pt>
                <c:pt idx="9">
                  <c:v>3.680345</c:v>
                </c:pt>
                <c:pt idx="10">
                  <c:v>4.0696640000000004</c:v>
                </c:pt>
                <c:pt idx="11">
                  <c:v>4.4585280000000003</c:v>
                </c:pt>
                <c:pt idx="12">
                  <c:v>4.8468340000000003</c:v>
                </c:pt>
                <c:pt idx="13">
                  <c:v>5.2344460000000002</c:v>
                </c:pt>
                <c:pt idx="14">
                  <c:v>5.6211799999999998</c:v>
                </c:pt>
                <c:pt idx="15">
                  <c:v>6.0067820000000003</c:v>
                </c:pt>
                <c:pt idx="16">
                  <c:v>6.3908899999999997</c:v>
                </c:pt>
                <c:pt idx="17">
                  <c:v>6.7729720000000002</c:v>
                </c:pt>
                <c:pt idx="18">
                  <c:v>7.152215</c:v>
                </c:pt>
                <c:pt idx="19">
                  <c:v>7.527317</c:v>
                </c:pt>
                <c:pt idx="20">
                  <c:v>7.8960749999999997</c:v>
                </c:pt>
                <c:pt idx="21">
                  <c:v>8.2544839999999997</c:v>
                </c:pt>
                <c:pt idx="22">
                  <c:v>8.5946619999999996</c:v>
                </c:pt>
                <c:pt idx="23">
                  <c:v>8.8997209999999995</c:v>
                </c:pt>
                <c:pt idx="24">
                  <c:v>9.1322519999999994</c:v>
                </c:pt>
                <c:pt idx="25">
                  <c:v>9.2249199999999991</c:v>
                </c:pt>
                <c:pt idx="26">
                  <c:v>9.1322519999999994</c:v>
                </c:pt>
                <c:pt idx="27">
                  <c:v>8.8997209999999995</c:v>
                </c:pt>
                <c:pt idx="28">
                  <c:v>8.5946619999999996</c:v>
                </c:pt>
                <c:pt idx="29">
                  <c:v>8.2544839999999997</c:v>
                </c:pt>
                <c:pt idx="30">
                  <c:v>7.8960749999999997</c:v>
                </c:pt>
                <c:pt idx="31">
                  <c:v>7.527317</c:v>
                </c:pt>
                <c:pt idx="32">
                  <c:v>7.152215</c:v>
                </c:pt>
                <c:pt idx="33">
                  <c:v>6.7729720000000002</c:v>
                </c:pt>
                <c:pt idx="34">
                  <c:v>6.3908899999999997</c:v>
                </c:pt>
                <c:pt idx="35">
                  <c:v>6.0067820000000003</c:v>
                </c:pt>
                <c:pt idx="36">
                  <c:v>5.6211799999999998</c:v>
                </c:pt>
                <c:pt idx="37">
                  <c:v>5.2344460000000002</c:v>
                </c:pt>
                <c:pt idx="38">
                  <c:v>4.8468340000000003</c:v>
                </c:pt>
                <c:pt idx="39">
                  <c:v>4.4585280000000003</c:v>
                </c:pt>
                <c:pt idx="40">
                  <c:v>4.0696640000000004</c:v>
                </c:pt>
                <c:pt idx="41">
                  <c:v>3.680345</c:v>
                </c:pt>
                <c:pt idx="42">
                  <c:v>3.2906499999999999</c:v>
                </c:pt>
                <c:pt idx="43">
                  <c:v>2.9006409999999998</c:v>
                </c:pt>
                <c:pt idx="44">
                  <c:v>2.5103659999999999</c:v>
                </c:pt>
                <c:pt idx="45">
                  <c:v>2.1198670000000002</c:v>
                </c:pt>
                <c:pt idx="46">
                  <c:v>1.7291730000000001</c:v>
                </c:pt>
                <c:pt idx="47">
                  <c:v>1.338311</c:v>
                </c:pt>
                <c:pt idx="48">
                  <c:v>0.94730400000000003</c:v>
                </c:pt>
                <c:pt idx="49">
                  <c:v>0.55616880000000002</c:v>
                </c:pt>
                <c:pt idx="50">
                  <c:v>0.16492100000000001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118-418E-926C-283B881DC10F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'19'!$C$83:$BA$83</c:f>
              <c:numCache>
                <c:formatCode>0</c:formatCode>
                <c:ptCount val="51"/>
                <c:pt idx="0">
                  <c:v>0.18842700000000001</c:v>
                </c:pt>
                <c:pt idx="1">
                  <c:v>0.58065020000000001</c:v>
                </c:pt>
                <c:pt idx="2">
                  <c:v>0.97284479999999995</c:v>
                </c:pt>
                <c:pt idx="3">
                  <c:v>1.3650070000000001</c:v>
                </c:pt>
                <c:pt idx="4">
                  <c:v>1.7571330000000001</c:v>
                </c:pt>
                <c:pt idx="5">
                  <c:v>2.149216</c:v>
                </c:pt>
                <c:pt idx="6">
                  <c:v>2.5412509999999999</c:v>
                </c:pt>
                <c:pt idx="7">
                  <c:v>2.9332280000000002</c:v>
                </c:pt>
                <c:pt idx="8">
                  <c:v>3.3251379999999999</c:v>
                </c:pt>
                <c:pt idx="9">
                  <c:v>3.716968</c:v>
                </c:pt>
                <c:pt idx="10">
                  <c:v>4.1087030000000002</c:v>
                </c:pt>
                <c:pt idx="11">
                  <c:v>4.5003209999999996</c:v>
                </c:pt>
                <c:pt idx="12">
                  <c:v>4.8917970000000004</c:v>
                </c:pt>
                <c:pt idx="13">
                  <c:v>5.2830940000000002</c:v>
                </c:pt>
                <c:pt idx="14">
                  <c:v>5.6741659999999996</c:v>
                </c:pt>
                <c:pt idx="15">
                  <c:v>6.0649430000000004</c:v>
                </c:pt>
                <c:pt idx="16">
                  <c:v>6.45533</c:v>
                </c:pt>
                <c:pt idx="17">
                  <c:v>6.8451820000000003</c:v>
                </c:pt>
                <c:pt idx="18">
                  <c:v>7.2342740000000001</c:v>
                </c:pt>
                <c:pt idx="19">
                  <c:v>7.6222329999999996</c:v>
                </c:pt>
                <c:pt idx="20">
                  <c:v>8.0084009999999992</c:v>
                </c:pt>
                <c:pt idx="21">
                  <c:v>8.3914960000000001</c:v>
                </c:pt>
                <c:pt idx="22">
                  <c:v>8.7686679999999999</c:v>
                </c:pt>
                <c:pt idx="23">
                  <c:v>9.1322519999999994</c:v>
                </c:pt>
                <c:pt idx="24">
                  <c:v>9.4548710000000007</c:v>
                </c:pt>
                <c:pt idx="25">
                  <c:v>9.6174700000000009</c:v>
                </c:pt>
                <c:pt idx="26">
                  <c:v>9.4548710000000007</c:v>
                </c:pt>
                <c:pt idx="27">
                  <c:v>9.1322519999999994</c:v>
                </c:pt>
                <c:pt idx="28">
                  <c:v>8.7686679999999999</c:v>
                </c:pt>
                <c:pt idx="29">
                  <c:v>8.3914960000000001</c:v>
                </c:pt>
                <c:pt idx="30">
                  <c:v>8.0084009999999992</c:v>
                </c:pt>
                <c:pt idx="31">
                  <c:v>7.6222329999999996</c:v>
                </c:pt>
                <c:pt idx="32">
                  <c:v>7.2342740000000001</c:v>
                </c:pt>
                <c:pt idx="33">
                  <c:v>6.8451820000000003</c:v>
                </c:pt>
                <c:pt idx="34">
                  <c:v>6.45533</c:v>
                </c:pt>
                <c:pt idx="35">
                  <c:v>6.0649430000000004</c:v>
                </c:pt>
                <c:pt idx="36">
                  <c:v>5.6741659999999996</c:v>
                </c:pt>
                <c:pt idx="37">
                  <c:v>5.2830940000000002</c:v>
                </c:pt>
                <c:pt idx="38">
                  <c:v>4.8917970000000004</c:v>
                </c:pt>
                <c:pt idx="39">
                  <c:v>4.5003209999999996</c:v>
                </c:pt>
                <c:pt idx="40">
                  <c:v>4.1087030000000002</c:v>
                </c:pt>
                <c:pt idx="41">
                  <c:v>3.716968</c:v>
                </c:pt>
                <c:pt idx="42">
                  <c:v>3.3251379999999999</c:v>
                </c:pt>
                <c:pt idx="43">
                  <c:v>2.9332280000000002</c:v>
                </c:pt>
                <c:pt idx="44">
                  <c:v>2.5412509999999999</c:v>
                </c:pt>
                <c:pt idx="45">
                  <c:v>2.149216</c:v>
                </c:pt>
                <c:pt idx="46">
                  <c:v>1.7571330000000001</c:v>
                </c:pt>
                <c:pt idx="47">
                  <c:v>1.3650070000000001</c:v>
                </c:pt>
                <c:pt idx="48">
                  <c:v>0.97284479999999995</c:v>
                </c:pt>
                <c:pt idx="49">
                  <c:v>0.58065020000000001</c:v>
                </c:pt>
                <c:pt idx="50">
                  <c:v>0.18842700000000001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118-418E-926C-283B881DC10F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'19'!$C$84:$BA$84</c:f>
              <c:numCache>
                <c:formatCode>0</c:formatCode>
                <c:ptCount val="51"/>
                <c:pt idx="0">
                  <c:v>0.1962749</c:v>
                </c:pt>
                <c:pt idx="1">
                  <c:v>0.58882469999999998</c:v>
                </c:pt>
                <c:pt idx="2">
                  <c:v>0.98137450000000004</c:v>
                </c:pt>
                <c:pt idx="3">
                  <c:v>1.3739239999999999</c:v>
                </c:pt>
                <c:pt idx="4">
                  <c:v>1.7664740000000001</c:v>
                </c:pt>
                <c:pt idx="5">
                  <c:v>2.1590240000000001</c:v>
                </c:pt>
                <c:pt idx="6">
                  <c:v>2.551574</c:v>
                </c:pt>
                <c:pt idx="7">
                  <c:v>2.944124</c:v>
                </c:pt>
                <c:pt idx="8">
                  <c:v>3.3366730000000002</c:v>
                </c:pt>
                <c:pt idx="9">
                  <c:v>3.7292230000000002</c:v>
                </c:pt>
                <c:pt idx="10">
                  <c:v>4.1217730000000001</c:v>
                </c:pt>
                <c:pt idx="11">
                  <c:v>4.5143230000000001</c:v>
                </c:pt>
                <c:pt idx="12">
                  <c:v>4.906873</c:v>
                </c:pt>
                <c:pt idx="13">
                  <c:v>5.2994219999999999</c:v>
                </c:pt>
                <c:pt idx="14">
                  <c:v>5.6919719999999998</c:v>
                </c:pt>
                <c:pt idx="15">
                  <c:v>6.0845219999999998</c:v>
                </c:pt>
                <c:pt idx="16">
                  <c:v>6.4770719999999997</c:v>
                </c:pt>
                <c:pt idx="17">
                  <c:v>6.8696219999999997</c:v>
                </c:pt>
                <c:pt idx="18">
                  <c:v>7.2621710000000004</c:v>
                </c:pt>
                <c:pt idx="19">
                  <c:v>7.6547210000000003</c:v>
                </c:pt>
                <c:pt idx="20">
                  <c:v>8.0472710000000003</c:v>
                </c:pt>
                <c:pt idx="21">
                  <c:v>8.4398210000000002</c:v>
                </c:pt>
                <c:pt idx="22">
                  <c:v>8.8323710000000002</c:v>
                </c:pt>
                <c:pt idx="23">
                  <c:v>9.2249199999999991</c:v>
                </c:pt>
                <c:pt idx="24">
                  <c:v>9.6174700000000009</c:v>
                </c:pt>
                <c:pt idx="25">
                  <c:v>9.99</c:v>
                </c:pt>
                <c:pt idx="26">
                  <c:v>9.6174700000000009</c:v>
                </c:pt>
                <c:pt idx="27">
                  <c:v>9.2249199999999991</c:v>
                </c:pt>
                <c:pt idx="28">
                  <c:v>8.8323710000000002</c:v>
                </c:pt>
                <c:pt idx="29">
                  <c:v>8.4398210000000002</c:v>
                </c:pt>
                <c:pt idx="30">
                  <c:v>8.0472710000000003</c:v>
                </c:pt>
                <c:pt idx="31">
                  <c:v>7.6547210000000003</c:v>
                </c:pt>
                <c:pt idx="32">
                  <c:v>7.2621710000000004</c:v>
                </c:pt>
                <c:pt idx="33">
                  <c:v>6.8696219999999997</c:v>
                </c:pt>
                <c:pt idx="34">
                  <c:v>6.4770719999999997</c:v>
                </c:pt>
                <c:pt idx="35">
                  <c:v>6.0845219999999998</c:v>
                </c:pt>
                <c:pt idx="36">
                  <c:v>5.6919719999999998</c:v>
                </c:pt>
                <c:pt idx="37">
                  <c:v>5.2994219999999999</c:v>
                </c:pt>
                <c:pt idx="38">
                  <c:v>4.906873</c:v>
                </c:pt>
                <c:pt idx="39">
                  <c:v>4.5143230000000001</c:v>
                </c:pt>
                <c:pt idx="40">
                  <c:v>4.1217730000000001</c:v>
                </c:pt>
                <c:pt idx="41">
                  <c:v>3.7292230000000002</c:v>
                </c:pt>
                <c:pt idx="42">
                  <c:v>3.3366730000000002</c:v>
                </c:pt>
                <c:pt idx="43">
                  <c:v>2.944124</c:v>
                </c:pt>
                <c:pt idx="44">
                  <c:v>2.551574</c:v>
                </c:pt>
                <c:pt idx="45">
                  <c:v>2.1590240000000001</c:v>
                </c:pt>
                <c:pt idx="46">
                  <c:v>1.7664740000000001</c:v>
                </c:pt>
                <c:pt idx="47">
                  <c:v>1.3739239999999999</c:v>
                </c:pt>
                <c:pt idx="48">
                  <c:v>0.98137450000000004</c:v>
                </c:pt>
                <c:pt idx="49">
                  <c:v>0.58882469999999998</c:v>
                </c:pt>
                <c:pt idx="50">
                  <c:v>0.1962749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118-418E-926C-283B881DC10F}"/>
            </c:ext>
          </c:extLst>
        </c:ser>
        <c:ser>
          <c:idx val="26"/>
          <c:order val="26"/>
          <c:tx>
            <c:v>27</c:v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'19'!$C$85:$BA$85</c:f>
              <c:numCache>
                <c:formatCode>0</c:formatCode>
                <c:ptCount val="51"/>
                <c:pt idx="0">
                  <c:v>0.18842700000000001</c:v>
                </c:pt>
                <c:pt idx="1">
                  <c:v>0.58065020000000001</c:v>
                </c:pt>
                <c:pt idx="2">
                  <c:v>0.97284479999999995</c:v>
                </c:pt>
                <c:pt idx="3">
                  <c:v>1.3650070000000001</c:v>
                </c:pt>
                <c:pt idx="4">
                  <c:v>1.7571330000000001</c:v>
                </c:pt>
                <c:pt idx="5">
                  <c:v>2.149216</c:v>
                </c:pt>
                <c:pt idx="6">
                  <c:v>2.5412509999999999</c:v>
                </c:pt>
                <c:pt idx="7">
                  <c:v>2.9332280000000002</c:v>
                </c:pt>
                <c:pt idx="8">
                  <c:v>3.3251379999999999</c:v>
                </c:pt>
                <c:pt idx="9">
                  <c:v>3.716968</c:v>
                </c:pt>
                <c:pt idx="10">
                  <c:v>4.1087030000000002</c:v>
                </c:pt>
                <c:pt idx="11">
                  <c:v>4.5003209999999996</c:v>
                </c:pt>
                <c:pt idx="12">
                  <c:v>4.8917970000000004</c:v>
                </c:pt>
                <c:pt idx="13">
                  <c:v>5.2830940000000002</c:v>
                </c:pt>
                <c:pt idx="14">
                  <c:v>5.6741659999999996</c:v>
                </c:pt>
                <c:pt idx="15">
                  <c:v>6.0649430000000004</c:v>
                </c:pt>
                <c:pt idx="16">
                  <c:v>6.45533</c:v>
                </c:pt>
                <c:pt idx="17">
                  <c:v>6.8451820000000003</c:v>
                </c:pt>
                <c:pt idx="18">
                  <c:v>7.2342740000000001</c:v>
                </c:pt>
                <c:pt idx="19">
                  <c:v>7.6222329999999996</c:v>
                </c:pt>
                <c:pt idx="20">
                  <c:v>8.0084009999999992</c:v>
                </c:pt>
                <c:pt idx="21">
                  <c:v>8.3914960000000001</c:v>
                </c:pt>
                <c:pt idx="22">
                  <c:v>8.7686679999999999</c:v>
                </c:pt>
                <c:pt idx="23">
                  <c:v>9.1322519999999994</c:v>
                </c:pt>
                <c:pt idx="24">
                  <c:v>9.4548710000000007</c:v>
                </c:pt>
                <c:pt idx="25">
                  <c:v>9.6174700000000009</c:v>
                </c:pt>
                <c:pt idx="26">
                  <c:v>9.4548710000000007</c:v>
                </c:pt>
                <c:pt idx="27">
                  <c:v>9.1322519999999994</c:v>
                </c:pt>
                <c:pt idx="28">
                  <c:v>8.7686679999999999</c:v>
                </c:pt>
                <c:pt idx="29">
                  <c:v>8.3914960000000001</c:v>
                </c:pt>
                <c:pt idx="30">
                  <c:v>8.0084009999999992</c:v>
                </c:pt>
                <c:pt idx="31">
                  <c:v>7.6222329999999996</c:v>
                </c:pt>
                <c:pt idx="32">
                  <c:v>7.2342740000000001</c:v>
                </c:pt>
                <c:pt idx="33">
                  <c:v>6.8451820000000003</c:v>
                </c:pt>
                <c:pt idx="34">
                  <c:v>6.45533</c:v>
                </c:pt>
                <c:pt idx="35">
                  <c:v>6.0649430000000004</c:v>
                </c:pt>
                <c:pt idx="36">
                  <c:v>5.6741659999999996</c:v>
                </c:pt>
                <c:pt idx="37">
                  <c:v>5.2830940000000002</c:v>
                </c:pt>
                <c:pt idx="38">
                  <c:v>4.8917970000000004</c:v>
                </c:pt>
                <c:pt idx="39">
                  <c:v>4.5003209999999996</c:v>
                </c:pt>
                <c:pt idx="40">
                  <c:v>4.1087030000000002</c:v>
                </c:pt>
                <c:pt idx="41">
                  <c:v>3.716968</c:v>
                </c:pt>
                <c:pt idx="42">
                  <c:v>3.3251379999999999</c:v>
                </c:pt>
                <c:pt idx="43">
                  <c:v>2.9332280000000002</c:v>
                </c:pt>
                <c:pt idx="44">
                  <c:v>2.5412509999999999</c:v>
                </c:pt>
                <c:pt idx="45">
                  <c:v>2.149216</c:v>
                </c:pt>
                <c:pt idx="46">
                  <c:v>1.7571330000000001</c:v>
                </c:pt>
                <c:pt idx="47">
                  <c:v>1.3650070000000001</c:v>
                </c:pt>
                <c:pt idx="48">
                  <c:v>0.97284479999999995</c:v>
                </c:pt>
                <c:pt idx="49">
                  <c:v>0.58065020000000001</c:v>
                </c:pt>
                <c:pt idx="50">
                  <c:v>0.18842700000000001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118-418E-926C-283B881DC10F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'19'!$C$86:$BA$86</c:f>
              <c:numCache>
                <c:formatCode>0</c:formatCode>
                <c:ptCount val="51"/>
                <c:pt idx="0">
                  <c:v>0.16492100000000001</c:v>
                </c:pt>
                <c:pt idx="1">
                  <c:v>0.55616880000000002</c:v>
                </c:pt>
                <c:pt idx="2">
                  <c:v>0.94730400000000003</c:v>
                </c:pt>
                <c:pt idx="3">
                  <c:v>1.338311</c:v>
                </c:pt>
                <c:pt idx="4">
                  <c:v>1.7291730000000001</c:v>
                </c:pt>
                <c:pt idx="5">
                  <c:v>2.1198670000000002</c:v>
                </c:pt>
                <c:pt idx="6">
                  <c:v>2.5103659999999999</c:v>
                </c:pt>
                <c:pt idx="7">
                  <c:v>2.9006409999999998</c:v>
                </c:pt>
                <c:pt idx="8">
                  <c:v>3.2906499999999999</c:v>
                </c:pt>
                <c:pt idx="9">
                  <c:v>3.680345</c:v>
                </c:pt>
                <c:pt idx="10">
                  <c:v>4.0696640000000004</c:v>
                </c:pt>
                <c:pt idx="11">
                  <c:v>4.4585280000000003</c:v>
                </c:pt>
                <c:pt idx="12">
                  <c:v>4.8468340000000003</c:v>
                </c:pt>
                <c:pt idx="13">
                  <c:v>5.2344460000000002</c:v>
                </c:pt>
                <c:pt idx="14">
                  <c:v>5.6211799999999998</c:v>
                </c:pt>
                <c:pt idx="15">
                  <c:v>6.0067820000000003</c:v>
                </c:pt>
                <c:pt idx="16">
                  <c:v>6.3908899999999997</c:v>
                </c:pt>
                <c:pt idx="17">
                  <c:v>6.7729720000000002</c:v>
                </c:pt>
                <c:pt idx="18">
                  <c:v>7.152215</c:v>
                </c:pt>
                <c:pt idx="19">
                  <c:v>7.527317</c:v>
                </c:pt>
                <c:pt idx="20">
                  <c:v>7.8960749999999997</c:v>
                </c:pt>
                <c:pt idx="21">
                  <c:v>8.2544839999999997</c:v>
                </c:pt>
                <c:pt idx="22">
                  <c:v>8.5946619999999996</c:v>
                </c:pt>
                <c:pt idx="23">
                  <c:v>8.8997209999999995</c:v>
                </c:pt>
                <c:pt idx="24">
                  <c:v>9.1322519999999994</c:v>
                </c:pt>
                <c:pt idx="25">
                  <c:v>9.2249199999999991</c:v>
                </c:pt>
                <c:pt idx="26">
                  <c:v>9.1322519999999994</c:v>
                </c:pt>
                <c:pt idx="27">
                  <c:v>8.8997209999999995</c:v>
                </c:pt>
                <c:pt idx="28">
                  <c:v>8.5946619999999996</c:v>
                </c:pt>
                <c:pt idx="29">
                  <c:v>8.2544839999999997</c:v>
                </c:pt>
                <c:pt idx="30">
                  <c:v>7.8960749999999997</c:v>
                </c:pt>
                <c:pt idx="31">
                  <c:v>7.527317</c:v>
                </c:pt>
                <c:pt idx="32">
                  <c:v>7.152215</c:v>
                </c:pt>
                <c:pt idx="33">
                  <c:v>6.7729720000000002</c:v>
                </c:pt>
                <c:pt idx="34">
                  <c:v>6.3908899999999997</c:v>
                </c:pt>
                <c:pt idx="35">
                  <c:v>6.0067820000000003</c:v>
                </c:pt>
                <c:pt idx="36">
                  <c:v>5.6211799999999998</c:v>
                </c:pt>
                <c:pt idx="37">
                  <c:v>5.2344460000000002</c:v>
                </c:pt>
                <c:pt idx="38">
                  <c:v>4.8468340000000003</c:v>
                </c:pt>
                <c:pt idx="39">
                  <c:v>4.4585280000000003</c:v>
                </c:pt>
                <c:pt idx="40">
                  <c:v>4.0696640000000004</c:v>
                </c:pt>
                <c:pt idx="41">
                  <c:v>3.680345</c:v>
                </c:pt>
                <c:pt idx="42">
                  <c:v>3.2906499999999999</c:v>
                </c:pt>
                <c:pt idx="43">
                  <c:v>2.9006409999999998</c:v>
                </c:pt>
                <c:pt idx="44">
                  <c:v>2.5103659999999999</c:v>
                </c:pt>
                <c:pt idx="45">
                  <c:v>2.1198670000000002</c:v>
                </c:pt>
                <c:pt idx="46">
                  <c:v>1.7291730000000001</c:v>
                </c:pt>
                <c:pt idx="47">
                  <c:v>1.338311</c:v>
                </c:pt>
                <c:pt idx="48">
                  <c:v>0.94730400000000003</c:v>
                </c:pt>
                <c:pt idx="49">
                  <c:v>0.55616880000000002</c:v>
                </c:pt>
                <c:pt idx="50">
                  <c:v>0.16492100000000001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118-418E-926C-283B881DC10F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'19'!$C$87:$BA$87</c:f>
              <c:numCache>
                <c:formatCode>0</c:formatCode>
                <c:ptCount val="51"/>
                <c:pt idx="0">
                  <c:v>0.12586849999999999</c:v>
                </c:pt>
                <c:pt idx="1">
                  <c:v>0.51550689999999999</c:v>
                </c:pt>
                <c:pt idx="2">
                  <c:v>0.90489520000000001</c:v>
                </c:pt>
                <c:pt idx="3">
                  <c:v>1.294</c:v>
                </c:pt>
                <c:pt idx="4">
                  <c:v>1.6827810000000001</c:v>
                </c:pt>
                <c:pt idx="5">
                  <c:v>2.0711919999999999</c:v>
                </c:pt>
                <c:pt idx="6">
                  <c:v>2.459174</c:v>
                </c:pt>
                <c:pt idx="7">
                  <c:v>2.8466580000000001</c:v>
                </c:pt>
                <c:pt idx="8">
                  <c:v>3.2335600000000002</c:v>
                </c:pt>
                <c:pt idx="9">
                  <c:v>3.6197720000000002</c:v>
                </c:pt>
                <c:pt idx="10">
                  <c:v>4.0051629999999996</c:v>
                </c:pt>
                <c:pt idx="11">
                  <c:v>4.3895619999999997</c:v>
                </c:pt>
                <c:pt idx="12">
                  <c:v>4.7727519999999997</c:v>
                </c:pt>
                <c:pt idx="13">
                  <c:v>5.1544470000000002</c:v>
                </c:pt>
                <c:pt idx="14">
                  <c:v>5.5342640000000003</c:v>
                </c:pt>
                <c:pt idx="15">
                  <c:v>5.9116799999999996</c:v>
                </c:pt>
                <c:pt idx="16">
                  <c:v>6.285965</c:v>
                </c:pt>
                <c:pt idx="17">
                  <c:v>6.6560730000000001</c:v>
                </c:pt>
                <c:pt idx="18">
                  <c:v>7.0204500000000003</c:v>
                </c:pt>
                <c:pt idx="19">
                  <c:v>7.3767160000000001</c:v>
                </c:pt>
                <c:pt idx="20">
                  <c:v>7.7210809999999999</c:v>
                </c:pt>
                <c:pt idx="21">
                  <c:v>8.0472710000000003</c:v>
                </c:pt>
                <c:pt idx="22">
                  <c:v>8.3445719999999994</c:v>
                </c:pt>
                <c:pt idx="23">
                  <c:v>8.5946619999999996</c:v>
                </c:pt>
                <c:pt idx="24">
                  <c:v>8.7686679999999999</c:v>
                </c:pt>
                <c:pt idx="25">
                  <c:v>8.8323710000000002</c:v>
                </c:pt>
                <c:pt idx="26">
                  <c:v>8.7686679999999999</c:v>
                </c:pt>
                <c:pt idx="27">
                  <c:v>8.5946619999999996</c:v>
                </c:pt>
                <c:pt idx="28">
                  <c:v>8.3445719999999994</c:v>
                </c:pt>
                <c:pt idx="29">
                  <c:v>8.0472710000000003</c:v>
                </c:pt>
                <c:pt idx="30">
                  <c:v>7.7210809999999999</c:v>
                </c:pt>
                <c:pt idx="31">
                  <c:v>7.3767160000000001</c:v>
                </c:pt>
                <c:pt idx="32">
                  <c:v>7.0204500000000003</c:v>
                </c:pt>
                <c:pt idx="33">
                  <c:v>6.6560730000000001</c:v>
                </c:pt>
                <c:pt idx="34">
                  <c:v>6.285965</c:v>
                </c:pt>
                <c:pt idx="35">
                  <c:v>5.9116799999999996</c:v>
                </c:pt>
                <c:pt idx="36">
                  <c:v>5.5342640000000003</c:v>
                </c:pt>
                <c:pt idx="37">
                  <c:v>5.1544470000000002</c:v>
                </c:pt>
                <c:pt idx="38">
                  <c:v>4.7727519999999997</c:v>
                </c:pt>
                <c:pt idx="39">
                  <c:v>4.3895619999999997</c:v>
                </c:pt>
                <c:pt idx="40">
                  <c:v>4.0051629999999996</c:v>
                </c:pt>
                <c:pt idx="41">
                  <c:v>3.6197720000000002</c:v>
                </c:pt>
                <c:pt idx="42">
                  <c:v>3.2335600000000002</c:v>
                </c:pt>
                <c:pt idx="43">
                  <c:v>2.8466580000000001</c:v>
                </c:pt>
                <c:pt idx="44">
                  <c:v>2.459174</c:v>
                </c:pt>
                <c:pt idx="45">
                  <c:v>2.0711919999999999</c:v>
                </c:pt>
                <c:pt idx="46">
                  <c:v>1.6827810000000001</c:v>
                </c:pt>
                <c:pt idx="47">
                  <c:v>1.294</c:v>
                </c:pt>
                <c:pt idx="48">
                  <c:v>0.90489520000000001</c:v>
                </c:pt>
                <c:pt idx="49">
                  <c:v>0.51550689999999999</c:v>
                </c:pt>
                <c:pt idx="50">
                  <c:v>0.12586849999999999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118-418E-926C-283B881DC10F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'19'!$C$88:$BA$88</c:f>
              <c:numCache>
                <c:formatCode>0</c:formatCode>
                <c:ptCount val="51"/>
                <c:pt idx="0">
                  <c:v>7.1452779999999994E-2</c:v>
                </c:pt>
                <c:pt idx="1">
                  <c:v>0.45887099999999997</c:v>
                </c:pt>
                <c:pt idx="2">
                  <c:v>0.84585259999999995</c:v>
                </c:pt>
                <c:pt idx="3">
                  <c:v>1.23234</c:v>
                </c:pt>
                <c:pt idx="4">
                  <c:v>1.6182639999999999</c:v>
                </c:pt>
                <c:pt idx="5">
                  <c:v>2.0035440000000002</c:v>
                </c:pt>
                <c:pt idx="6">
                  <c:v>2.3880819999999998</c:v>
                </c:pt>
                <c:pt idx="7">
                  <c:v>2.7717589999999999</c:v>
                </c:pt>
                <c:pt idx="8">
                  <c:v>3.1544319999999999</c:v>
                </c:pt>
                <c:pt idx="9">
                  <c:v>3.5359229999999999</c:v>
                </c:pt>
                <c:pt idx="10">
                  <c:v>3.9160080000000002</c:v>
                </c:pt>
                <c:pt idx="11">
                  <c:v>4.2944089999999999</c:v>
                </c:pt>
                <c:pt idx="12">
                  <c:v>4.6707650000000003</c:v>
                </c:pt>
                <c:pt idx="13">
                  <c:v>5.0446140000000002</c:v>
                </c:pt>
                <c:pt idx="14">
                  <c:v>5.4153419999999999</c:v>
                </c:pt>
                <c:pt idx="15">
                  <c:v>5.7821290000000003</c:v>
                </c:pt>
                <c:pt idx="16">
                  <c:v>6.143853</c:v>
                </c:pt>
                <c:pt idx="17">
                  <c:v>6.4989480000000004</c:v>
                </c:pt>
                <c:pt idx="18">
                  <c:v>6.8451820000000003</c:v>
                </c:pt>
                <c:pt idx="19">
                  <c:v>7.179303</c:v>
                </c:pt>
                <c:pt idx="20">
                  <c:v>7.4964750000000002</c:v>
                </c:pt>
                <c:pt idx="21">
                  <c:v>7.7894230000000002</c:v>
                </c:pt>
                <c:pt idx="22">
                  <c:v>8.0472710000000003</c:v>
                </c:pt>
                <c:pt idx="23">
                  <c:v>8.2544839999999997</c:v>
                </c:pt>
                <c:pt idx="24">
                  <c:v>8.3914960000000001</c:v>
                </c:pt>
                <c:pt idx="25">
                  <c:v>8.4398210000000002</c:v>
                </c:pt>
                <c:pt idx="26">
                  <c:v>8.3914960000000001</c:v>
                </c:pt>
                <c:pt idx="27">
                  <c:v>8.2544839999999997</c:v>
                </c:pt>
                <c:pt idx="28">
                  <c:v>8.0472710000000003</c:v>
                </c:pt>
                <c:pt idx="29">
                  <c:v>7.7894230000000002</c:v>
                </c:pt>
                <c:pt idx="30">
                  <c:v>7.4964750000000002</c:v>
                </c:pt>
                <c:pt idx="31">
                  <c:v>7.179303</c:v>
                </c:pt>
                <c:pt idx="32">
                  <c:v>6.8451820000000003</c:v>
                </c:pt>
                <c:pt idx="33">
                  <c:v>6.4989480000000004</c:v>
                </c:pt>
                <c:pt idx="34">
                  <c:v>6.143853</c:v>
                </c:pt>
                <c:pt idx="35">
                  <c:v>5.7821290000000003</c:v>
                </c:pt>
                <c:pt idx="36">
                  <c:v>5.4153419999999999</c:v>
                </c:pt>
                <c:pt idx="37">
                  <c:v>5.0446140000000002</c:v>
                </c:pt>
                <c:pt idx="38">
                  <c:v>4.6707650000000003</c:v>
                </c:pt>
                <c:pt idx="39">
                  <c:v>4.2944089999999999</c:v>
                </c:pt>
                <c:pt idx="40">
                  <c:v>3.9160080000000002</c:v>
                </c:pt>
                <c:pt idx="41">
                  <c:v>3.5359229999999999</c:v>
                </c:pt>
                <c:pt idx="42">
                  <c:v>3.1544319999999999</c:v>
                </c:pt>
                <c:pt idx="43">
                  <c:v>2.7717589999999999</c:v>
                </c:pt>
                <c:pt idx="44">
                  <c:v>2.3880819999999998</c:v>
                </c:pt>
                <c:pt idx="45">
                  <c:v>2.0035440000000002</c:v>
                </c:pt>
                <c:pt idx="46">
                  <c:v>1.6182639999999999</c:v>
                </c:pt>
                <c:pt idx="47">
                  <c:v>1.23234</c:v>
                </c:pt>
                <c:pt idx="48">
                  <c:v>0.84585259999999995</c:v>
                </c:pt>
                <c:pt idx="49">
                  <c:v>0.45887099999999997</c:v>
                </c:pt>
                <c:pt idx="50">
                  <c:v>7.1452779999999994E-2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118-418E-926C-283B881DC10F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'19'!$C$89:$BA$89</c:f>
              <c:numCache>
                <c:formatCode>0</c:formatCode>
                <c:ptCount val="51"/>
                <c:pt idx="0">
                  <c:v>1.9244500000000001E-3</c:v>
                </c:pt>
                <c:pt idx="1">
                  <c:v>0.38654329999999998</c:v>
                </c:pt>
                <c:pt idx="2">
                  <c:v>0.77049489999999998</c:v>
                </c:pt>
                <c:pt idx="3">
                  <c:v>1.1536930000000001</c:v>
                </c:pt>
                <c:pt idx="4">
                  <c:v>1.5360339999999999</c:v>
                </c:pt>
                <c:pt idx="5">
                  <c:v>1.9173979999999999</c:v>
                </c:pt>
                <c:pt idx="6">
                  <c:v>2.2976399999999999</c:v>
                </c:pt>
                <c:pt idx="7">
                  <c:v>2.6765840000000001</c:v>
                </c:pt>
                <c:pt idx="8">
                  <c:v>3.05402</c:v>
                </c:pt>
                <c:pt idx="9">
                  <c:v>3.4296859999999998</c:v>
                </c:pt>
                <c:pt idx="10">
                  <c:v>3.8032629999999998</c:v>
                </c:pt>
                <c:pt idx="11">
                  <c:v>4.1743480000000002</c:v>
                </c:pt>
                <c:pt idx="12">
                  <c:v>4.5424340000000001</c:v>
                </c:pt>
                <c:pt idx="13">
                  <c:v>4.906873</c:v>
                </c:pt>
                <c:pt idx="14">
                  <c:v>5.2668229999999996</c:v>
                </c:pt>
                <c:pt idx="15">
                  <c:v>5.6211799999999998</c:v>
                </c:pt>
                <c:pt idx="16">
                  <c:v>5.9684720000000002</c:v>
                </c:pt>
                <c:pt idx="17">
                  <c:v>6.3067130000000002</c:v>
                </c:pt>
                <c:pt idx="18">
                  <c:v>6.6331790000000002</c:v>
                </c:pt>
                <c:pt idx="19">
                  <c:v>6.9441079999999999</c:v>
                </c:pt>
                <c:pt idx="20">
                  <c:v>7.2342740000000001</c:v>
                </c:pt>
                <c:pt idx="21">
                  <c:v>7.4964750000000002</c:v>
                </c:pt>
                <c:pt idx="22">
                  <c:v>7.7210809999999999</c:v>
                </c:pt>
                <c:pt idx="23">
                  <c:v>7.8960749999999997</c:v>
                </c:pt>
                <c:pt idx="24">
                  <c:v>8.0084009999999992</c:v>
                </c:pt>
                <c:pt idx="25">
                  <c:v>8.0472710000000003</c:v>
                </c:pt>
                <c:pt idx="26">
                  <c:v>8.0084009999999992</c:v>
                </c:pt>
                <c:pt idx="27">
                  <c:v>7.8960749999999997</c:v>
                </c:pt>
                <c:pt idx="28">
                  <c:v>7.7210809999999999</c:v>
                </c:pt>
                <c:pt idx="29">
                  <c:v>7.4964750000000002</c:v>
                </c:pt>
                <c:pt idx="30">
                  <c:v>7.2342740000000001</c:v>
                </c:pt>
                <c:pt idx="31">
                  <c:v>6.9441079999999999</c:v>
                </c:pt>
                <c:pt idx="32">
                  <c:v>6.6331790000000002</c:v>
                </c:pt>
                <c:pt idx="33">
                  <c:v>6.3067130000000002</c:v>
                </c:pt>
                <c:pt idx="34">
                  <c:v>5.9684720000000002</c:v>
                </c:pt>
                <c:pt idx="35">
                  <c:v>5.6211799999999998</c:v>
                </c:pt>
                <c:pt idx="36">
                  <c:v>5.2668229999999996</c:v>
                </c:pt>
                <c:pt idx="37">
                  <c:v>4.906873</c:v>
                </c:pt>
                <c:pt idx="38">
                  <c:v>4.5424340000000001</c:v>
                </c:pt>
                <c:pt idx="39">
                  <c:v>4.1743480000000002</c:v>
                </c:pt>
                <c:pt idx="40">
                  <c:v>3.8032629999999998</c:v>
                </c:pt>
                <c:pt idx="41">
                  <c:v>3.4296859999999998</c:v>
                </c:pt>
                <c:pt idx="42">
                  <c:v>3.05402</c:v>
                </c:pt>
                <c:pt idx="43">
                  <c:v>2.6765840000000001</c:v>
                </c:pt>
                <c:pt idx="44">
                  <c:v>2.2976399999999999</c:v>
                </c:pt>
                <c:pt idx="45">
                  <c:v>1.9173979999999999</c:v>
                </c:pt>
                <c:pt idx="46">
                  <c:v>1.5360339999999999</c:v>
                </c:pt>
                <c:pt idx="47">
                  <c:v>1.1536930000000001</c:v>
                </c:pt>
                <c:pt idx="48">
                  <c:v>0.77049489999999998</c:v>
                </c:pt>
                <c:pt idx="49">
                  <c:v>0.38654329999999998</c:v>
                </c:pt>
                <c:pt idx="50">
                  <c:v>1.9244500000000001E-3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118-418E-926C-283B881DC10F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'19'!$C$90:$BA$90</c:f>
              <c:numCache>
                <c:formatCode>0</c:formatCode>
                <c:ptCount val="51"/>
                <c:pt idx="0">
                  <c:v>0</c:v>
                </c:pt>
                <c:pt idx="1">
                  <c:v>0.29887419999999998</c:v>
                </c:pt>
                <c:pt idx="2">
                  <c:v>0.67921770000000004</c:v>
                </c:pt>
                <c:pt idx="3">
                  <c:v>1.0585070000000001</c:v>
                </c:pt>
                <c:pt idx="4">
                  <c:v>1.4366030000000001</c:v>
                </c:pt>
                <c:pt idx="5">
                  <c:v>1.813339</c:v>
                </c:pt>
                <c:pt idx="6">
                  <c:v>2.1885210000000002</c:v>
                </c:pt>
                <c:pt idx="7">
                  <c:v>2.5619109999999998</c:v>
                </c:pt>
                <c:pt idx="8">
                  <c:v>2.9332280000000002</c:v>
                </c:pt>
                <c:pt idx="9">
                  <c:v>3.3021259999999999</c:v>
                </c:pt>
                <c:pt idx="10">
                  <c:v>3.6681840000000001</c:v>
                </c:pt>
                <c:pt idx="11">
                  <c:v>4.0308789999999997</c:v>
                </c:pt>
                <c:pt idx="12">
                  <c:v>4.3895619999999997</c:v>
                </c:pt>
                <c:pt idx="13">
                  <c:v>4.7434120000000002</c:v>
                </c:pt>
                <c:pt idx="14">
                  <c:v>5.0913849999999998</c:v>
                </c:pt>
                <c:pt idx="15">
                  <c:v>5.4321419999999998</c:v>
                </c:pt>
                <c:pt idx="16">
                  <c:v>5.7639449999999997</c:v>
                </c:pt>
                <c:pt idx="17">
                  <c:v>6.0845219999999998</c:v>
                </c:pt>
                <c:pt idx="18">
                  <c:v>6.3908899999999997</c:v>
                </c:pt>
                <c:pt idx="19">
                  <c:v>6.6791239999999998</c:v>
                </c:pt>
                <c:pt idx="20">
                  <c:v>6.9441079999999999</c:v>
                </c:pt>
                <c:pt idx="21">
                  <c:v>7.179303</c:v>
                </c:pt>
                <c:pt idx="22">
                  <c:v>7.3767160000000001</c:v>
                </c:pt>
                <c:pt idx="23">
                  <c:v>7.527317</c:v>
                </c:pt>
                <c:pt idx="24">
                  <c:v>7.6222329999999996</c:v>
                </c:pt>
                <c:pt idx="25">
                  <c:v>7.6547210000000003</c:v>
                </c:pt>
                <c:pt idx="26">
                  <c:v>7.6222329999999996</c:v>
                </c:pt>
                <c:pt idx="27">
                  <c:v>7.527317</c:v>
                </c:pt>
                <c:pt idx="28">
                  <c:v>7.3767160000000001</c:v>
                </c:pt>
                <c:pt idx="29">
                  <c:v>7.179303</c:v>
                </c:pt>
                <c:pt idx="30">
                  <c:v>6.9441079999999999</c:v>
                </c:pt>
                <c:pt idx="31">
                  <c:v>6.6791239999999998</c:v>
                </c:pt>
                <c:pt idx="32">
                  <c:v>6.3908899999999997</c:v>
                </c:pt>
                <c:pt idx="33">
                  <c:v>6.0845219999999998</c:v>
                </c:pt>
                <c:pt idx="34">
                  <c:v>5.7639449999999997</c:v>
                </c:pt>
                <c:pt idx="35">
                  <c:v>5.4321419999999998</c:v>
                </c:pt>
                <c:pt idx="36">
                  <c:v>5.0913849999999998</c:v>
                </c:pt>
                <c:pt idx="37">
                  <c:v>4.7434120000000002</c:v>
                </c:pt>
                <c:pt idx="38">
                  <c:v>4.3895619999999997</c:v>
                </c:pt>
                <c:pt idx="39">
                  <c:v>4.0308789999999997</c:v>
                </c:pt>
                <c:pt idx="40">
                  <c:v>3.6681840000000001</c:v>
                </c:pt>
                <c:pt idx="41">
                  <c:v>3.3021259999999999</c:v>
                </c:pt>
                <c:pt idx="42">
                  <c:v>2.9332280000000002</c:v>
                </c:pt>
                <c:pt idx="43">
                  <c:v>2.5619109999999998</c:v>
                </c:pt>
                <c:pt idx="44">
                  <c:v>2.1885210000000002</c:v>
                </c:pt>
                <c:pt idx="45">
                  <c:v>1.813339</c:v>
                </c:pt>
                <c:pt idx="46">
                  <c:v>1.4366030000000001</c:v>
                </c:pt>
                <c:pt idx="47">
                  <c:v>1.0585070000000001</c:v>
                </c:pt>
                <c:pt idx="48">
                  <c:v>0.67921770000000004</c:v>
                </c:pt>
                <c:pt idx="49">
                  <c:v>0.29887419999999998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118-418E-926C-283B881DC10F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'19'!$C$91:$BA$91</c:f>
              <c:numCache>
                <c:formatCode>0</c:formatCode>
                <c:ptCount val="51"/>
                <c:pt idx="0">
                  <c:v>0</c:v>
                </c:pt>
                <c:pt idx="1">
                  <c:v>0.1962749</c:v>
                </c:pt>
                <c:pt idx="2">
                  <c:v>0.57248259999999995</c:v>
                </c:pt>
                <c:pt idx="3">
                  <c:v>0.94730400000000003</c:v>
                </c:pt>
                <c:pt idx="4">
                  <c:v>1.32056</c:v>
                </c:pt>
                <c:pt idx="5">
                  <c:v>1.6920390000000001</c:v>
                </c:pt>
                <c:pt idx="6">
                  <c:v>2.0614919999999999</c:v>
                </c:pt>
                <c:pt idx="7">
                  <c:v>2.4286240000000001</c:v>
                </c:pt>
                <c:pt idx="8">
                  <c:v>2.7930799999999998</c:v>
                </c:pt>
                <c:pt idx="9">
                  <c:v>3.1544319999999999</c:v>
                </c:pt>
                <c:pt idx="10">
                  <c:v>3.512165</c:v>
                </c:pt>
                <c:pt idx="11">
                  <c:v>3.8656440000000001</c:v>
                </c:pt>
                <c:pt idx="12">
                  <c:v>4.2140919999999999</c:v>
                </c:pt>
                <c:pt idx="13">
                  <c:v>4.5565439999999997</c:v>
                </c:pt>
                <c:pt idx="14">
                  <c:v>4.8917970000000004</c:v>
                </c:pt>
                <c:pt idx="15">
                  <c:v>5.2183390000000003</c:v>
                </c:pt>
                <c:pt idx="16">
                  <c:v>5.5342640000000003</c:v>
                </c:pt>
                <c:pt idx="17">
                  <c:v>5.8371579999999996</c:v>
                </c:pt>
                <c:pt idx="18">
                  <c:v>6.1239749999999997</c:v>
                </c:pt>
                <c:pt idx="19">
                  <c:v>6.3908899999999997</c:v>
                </c:pt>
                <c:pt idx="20">
                  <c:v>6.6331790000000002</c:v>
                </c:pt>
                <c:pt idx="21">
                  <c:v>6.8451820000000003</c:v>
                </c:pt>
                <c:pt idx="22">
                  <c:v>7.0204500000000003</c:v>
                </c:pt>
                <c:pt idx="23">
                  <c:v>7.152215</c:v>
                </c:pt>
                <c:pt idx="24">
                  <c:v>7.2342740000000001</c:v>
                </c:pt>
                <c:pt idx="25">
                  <c:v>7.2621710000000004</c:v>
                </c:pt>
                <c:pt idx="26">
                  <c:v>7.2342740000000001</c:v>
                </c:pt>
                <c:pt idx="27">
                  <c:v>7.152215</c:v>
                </c:pt>
                <c:pt idx="28">
                  <c:v>7.0204500000000003</c:v>
                </c:pt>
                <c:pt idx="29">
                  <c:v>6.8451820000000003</c:v>
                </c:pt>
                <c:pt idx="30">
                  <c:v>6.6331790000000002</c:v>
                </c:pt>
                <c:pt idx="31">
                  <c:v>6.3908899999999997</c:v>
                </c:pt>
                <c:pt idx="32">
                  <c:v>6.1239749999999997</c:v>
                </c:pt>
                <c:pt idx="33">
                  <c:v>5.8371579999999996</c:v>
                </c:pt>
                <c:pt idx="34">
                  <c:v>5.5342640000000003</c:v>
                </c:pt>
                <c:pt idx="35">
                  <c:v>5.2183390000000003</c:v>
                </c:pt>
                <c:pt idx="36">
                  <c:v>4.8917970000000004</c:v>
                </c:pt>
                <c:pt idx="37">
                  <c:v>4.5565439999999997</c:v>
                </c:pt>
                <c:pt idx="38">
                  <c:v>4.2140919999999999</c:v>
                </c:pt>
                <c:pt idx="39">
                  <c:v>3.8656440000000001</c:v>
                </c:pt>
                <c:pt idx="40">
                  <c:v>3.512165</c:v>
                </c:pt>
                <c:pt idx="41">
                  <c:v>3.1544319999999999</c:v>
                </c:pt>
                <c:pt idx="42">
                  <c:v>2.7930799999999998</c:v>
                </c:pt>
                <c:pt idx="43">
                  <c:v>2.4286240000000001</c:v>
                </c:pt>
                <c:pt idx="44">
                  <c:v>2.0614919999999999</c:v>
                </c:pt>
                <c:pt idx="45">
                  <c:v>1.6920390000000001</c:v>
                </c:pt>
                <c:pt idx="46">
                  <c:v>1.32056</c:v>
                </c:pt>
                <c:pt idx="47">
                  <c:v>0.94730400000000003</c:v>
                </c:pt>
                <c:pt idx="48">
                  <c:v>0.57248259999999995</c:v>
                </c:pt>
                <c:pt idx="49">
                  <c:v>0.1962749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118-418E-926C-283B881DC10F}"/>
            </c:ext>
          </c:extLst>
        </c:ser>
        <c:ser>
          <c:idx val="33"/>
          <c:order val="33"/>
          <c:tx>
            <c:v>Series34</c:v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'19'!$C$92:$BA$92</c:f>
              <c:numCache>
                <c:formatCode>0</c:formatCode>
                <c:ptCount val="51"/>
                <c:pt idx="0">
                  <c:v>0</c:v>
                </c:pt>
                <c:pt idx="1">
                  <c:v>7.9208200000000006E-2</c:v>
                </c:pt>
                <c:pt idx="2">
                  <c:v>0.45080759999999998</c:v>
                </c:pt>
                <c:pt idx="3">
                  <c:v>0.82066470000000002</c:v>
                </c:pt>
                <c:pt idx="4">
                  <c:v>1.1885600000000001</c:v>
                </c:pt>
                <c:pt idx="5">
                  <c:v>1.554238</c:v>
                </c:pt>
                <c:pt idx="6">
                  <c:v>1.9173979999999999</c:v>
                </c:pt>
                <c:pt idx="7">
                  <c:v>2.2776860000000001</c:v>
                </c:pt>
                <c:pt idx="8">
                  <c:v>2.6346790000000002</c:v>
                </c:pt>
                <c:pt idx="9">
                  <c:v>2.987876</c:v>
                </c:pt>
                <c:pt idx="10">
                  <c:v>3.3366730000000002</c:v>
                </c:pt>
                <c:pt idx="11">
                  <c:v>3.680345</c:v>
                </c:pt>
                <c:pt idx="12">
                  <c:v>4.0180069999999999</c:v>
                </c:pt>
                <c:pt idx="13">
                  <c:v>4.3485860000000001</c:v>
                </c:pt>
                <c:pt idx="14">
                  <c:v>4.6707650000000003</c:v>
                </c:pt>
                <c:pt idx="15">
                  <c:v>4.9829299999999996</c:v>
                </c:pt>
                <c:pt idx="16">
                  <c:v>5.2830940000000002</c:v>
                </c:pt>
                <c:pt idx="17">
                  <c:v>5.5688259999999996</c:v>
                </c:pt>
                <c:pt idx="18">
                  <c:v>5.8371579999999996</c:v>
                </c:pt>
                <c:pt idx="19">
                  <c:v>6.0845219999999998</c:v>
                </c:pt>
                <c:pt idx="20">
                  <c:v>6.3067130000000002</c:v>
                </c:pt>
                <c:pt idx="21">
                  <c:v>6.4989480000000004</c:v>
                </c:pt>
                <c:pt idx="22">
                  <c:v>6.6560730000000001</c:v>
                </c:pt>
                <c:pt idx="23">
                  <c:v>6.7729720000000002</c:v>
                </c:pt>
                <c:pt idx="24">
                  <c:v>6.8451820000000003</c:v>
                </c:pt>
                <c:pt idx="25">
                  <c:v>6.8696219999999997</c:v>
                </c:pt>
                <c:pt idx="26">
                  <c:v>6.8451820000000003</c:v>
                </c:pt>
                <c:pt idx="27">
                  <c:v>6.7729720000000002</c:v>
                </c:pt>
                <c:pt idx="28">
                  <c:v>6.6560730000000001</c:v>
                </c:pt>
                <c:pt idx="29">
                  <c:v>6.4989480000000004</c:v>
                </c:pt>
                <c:pt idx="30">
                  <c:v>6.3067130000000002</c:v>
                </c:pt>
                <c:pt idx="31">
                  <c:v>6.0845219999999998</c:v>
                </c:pt>
                <c:pt idx="32">
                  <c:v>5.8371579999999996</c:v>
                </c:pt>
                <c:pt idx="33">
                  <c:v>5.5688259999999996</c:v>
                </c:pt>
                <c:pt idx="34">
                  <c:v>5.2830940000000002</c:v>
                </c:pt>
                <c:pt idx="35">
                  <c:v>4.9829299999999996</c:v>
                </c:pt>
                <c:pt idx="36">
                  <c:v>4.6707650000000003</c:v>
                </c:pt>
                <c:pt idx="37">
                  <c:v>4.3485860000000001</c:v>
                </c:pt>
                <c:pt idx="38">
                  <c:v>4.0180069999999999</c:v>
                </c:pt>
                <c:pt idx="39">
                  <c:v>3.680345</c:v>
                </c:pt>
                <c:pt idx="40">
                  <c:v>3.3366730000000002</c:v>
                </c:pt>
                <c:pt idx="41">
                  <c:v>2.987876</c:v>
                </c:pt>
                <c:pt idx="42">
                  <c:v>2.6346790000000002</c:v>
                </c:pt>
                <c:pt idx="43">
                  <c:v>2.2776860000000001</c:v>
                </c:pt>
                <c:pt idx="44">
                  <c:v>1.9173979999999999</c:v>
                </c:pt>
                <c:pt idx="45">
                  <c:v>1.554238</c:v>
                </c:pt>
                <c:pt idx="46">
                  <c:v>1.1885600000000001</c:v>
                </c:pt>
                <c:pt idx="47">
                  <c:v>0.82066470000000002</c:v>
                </c:pt>
                <c:pt idx="48">
                  <c:v>0.45080759999999998</c:v>
                </c:pt>
                <c:pt idx="49">
                  <c:v>7.9208200000000006E-2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118-418E-926C-283B881DC10F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'19'!$C$93:$BA$93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0.31475510000000001</c:v>
                </c:pt>
                <c:pt idx="3">
                  <c:v>0.67921770000000004</c:v>
                </c:pt>
                <c:pt idx="4">
                  <c:v>1.041309</c:v>
                </c:pt>
                <c:pt idx="5">
                  <c:v>1.4007309999999999</c:v>
                </c:pt>
                <c:pt idx="6">
                  <c:v>1.7571330000000001</c:v>
                </c:pt>
                <c:pt idx="7">
                  <c:v>2.1101079999999999</c:v>
                </c:pt>
                <c:pt idx="8">
                  <c:v>2.459174</c:v>
                </c:pt>
                <c:pt idx="9">
                  <c:v>2.8037640000000001</c:v>
                </c:pt>
                <c:pt idx="10">
                  <c:v>3.1432030000000002</c:v>
                </c:pt>
                <c:pt idx="11">
                  <c:v>3.4766889999999999</c:v>
                </c:pt>
                <c:pt idx="12">
                  <c:v>3.8032629999999998</c:v>
                </c:pt>
                <c:pt idx="13">
                  <c:v>4.1217730000000001</c:v>
                </c:pt>
                <c:pt idx="14">
                  <c:v>4.4308389999999997</c:v>
                </c:pt>
                <c:pt idx="15">
                  <c:v>4.7288030000000001</c:v>
                </c:pt>
                <c:pt idx="16">
                  <c:v>5.0136770000000004</c:v>
                </c:pt>
                <c:pt idx="17">
                  <c:v>5.2830940000000002</c:v>
                </c:pt>
                <c:pt idx="18">
                  <c:v>5.5342640000000003</c:v>
                </c:pt>
                <c:pt idx="19">
                  <c:v>5.7639449999999997</c:v>
                </c:pt>
                <c:pt idx="20">
                  <c:v>5.9684720000000002</c:v>
                </c:pt>
                <c:pt idx="21">
                  <c:v>6.143853</c:v>
                </c:pt>
                <c:pt idx="22">
                  <c:v>6.285965</c:v>
                </c:pt>
                <c:pt idx="23">
                  <c:v>6.3908899999999997</c:v>
                </c:pt>
                <c:pt idx="24">
                  <c:v>6.45533</c:v>
                </c:pt>
                <c:pt idx="25">
                  <c:v>6.4770719999999997</c:v>
                </c:pt>
                <c:pt idx="26">
                  <c:v>6.45533</c:v>
                </c:pt>
                <c:pt idx="27">
                  <c:v>6.3908899999999997</c:v>
                </c:pt>
                <c:pt idx="28">
                  <c:v>6.285965</c:v>
                </c:pt>
                <c:pt idx="29">
                  <c:v>6.143853</c:v>
                </c:pt>
                <c:pt idx="30">
                  <c:v>5.9684720000000002</c:v>
                </c:pt>
                <c:pt idx="31">
                  <c:v>5.7639449999999997</c:v>
                </c:pt>
                <c:pt idx="32">
                  <c:v>5.5342640000000003</c:v>
                </c:pt>
                <c:pt idx="33">
                  <c:v>5.2830940000000002</c:v>
                </c:pt>
                <c:pt idx="34">
                  <c:v>5.0136770000000004</c:v>
                </c:pt>
                <c:pt idx="35">
                  <c:v>4.7288030000000001</c:v>
                </c:pt>
                <c:pt idx="36">
                  <c:v>4.4308389999999997</c:v>
                </c:pt>
                <c:pt idx="37">
                  <c:v>4.1217730000000001</c:v>
                </c:pt>
                <c:pt idx="38">
                  <c:v>3.8032629999999998</c:v>
                </c:pt>
                <c:pt idx="39">
                  <c:v>3.4766889999999999</c:v>
                </c:pt>
                <c:pt idx="40">
                  <c:v>3.1432030000000002</c:v>
                </c:pt>
                <c:pt idx="41">
                  <c:v>2.8037640000000001</c:v>
                </c:pt>
                <c:pt idx="42">
                  <c:v>2.459174</c:v>
                </c:pt>
                <c:pt idx="43">
                  <c:v>2.1101079999999999</c:v>
                </c:pt>
                <c:pt idx="44">
                  <c:v>1.7571330000000001</c:v>
                </c:pt>
                <c:pt idx="45">
                  <c:v>1.4007309999999999</c:v>
                </c:pt>
                <c:pt idx="46">
                  <c:v>1.041309</c:v>
                </c:pt>
                <c:pt idx="47">
                  <c:v>0.67921770000000004</c:v>
                </c:pt>
                <c:pt idx="48">
                  <c:v>0.31475510000000001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118-418E-926C-283B881DC10F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'19'!$C$94:$BA$94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0.16492100000000001</c:v>
                </c:pt>
                <c:pt idx="3">
                  <c:v>0.52362540000000002</c:v>
                </c:pt>
                <c:pt idx="4">
                  <c:v>0.8795444</c:v>
                </c:pt>
                <c:pt idx="5">
                  <c:v>1.23234</c:v>
                </c:pt>
                <c:pt idx="6">
                  <c:v>1.581618</c:v>
                </c:pt>
                <c:pt idx="7">
                  <c:v>1.926925</c:v>
                </c:pt>
                <c:pt idx="8">
                  <c:v>2.267728</c:v>
                </c:pt>
                <c:pt idx="9">
                  <c:v>2.603405</c:v>
                </c:pt>
                <c:pt idx="10">
                  <c:v>2.9332280000000002</c:v>
                </c:pt>
                <c:pt idx="11">
                  <c:v>3.256338</c:v>
                </c:pt>
                <c:pt idx="12">
                  <c:v>3.5717240000000001</c:v>
                </c:pt>
                <c:pt idx="13">
                  <c:v>3.878196</c:v>
                </c:pt>
                <c:pt idx="14">
                  <c:v>4.1743480000000002</c:v>
                </c:pt>
                <c:pt idx="15">
                  <c:v>4.4585280000000003</c:v>
                </c:pt>
                <c:pt idx="16">
                  <c:v>4.7288030000000001</c:v>
                </c:pt>
                <c:pt idx="17">
                  <c:v>4.9829299999999996</c:v>
                </c:pt>
                <c:pt idx="18">
                  <c:v>5.2183390000000003</c:v>
                </c:pt>
                <c:pt idx="19">
                  <c:v>5.4321419999999998</c:v>
                </c:pt>
                <c:pt idx="20">
                  <c:v>5.6211799999999998</c:v>
                </c:pt>
                <c:pt idx="21">
                  <c:v>5.7821290000000003</c:v>
                </c:pt>
                <c:pt idx="22">
                  <c:v>5.9116799999999996</c:v>
                </c:pt>
                <c:pt idx="23">
                  <c:v>6.0067820000000003</c:v>
                </c:pt>
                <c:pt idx="24">
                  <c:v>6.0649430000000004</c:v>
                </c:pt>
                <c:pt idx="25">
                  <c:v>6.0845219999999998</c:v>
                </c:pt>
                <c:pt idx="26">
                  <c:v>6.0649430000000004</c:v>
                </c:pt>
                <c:pt idx="27">
                  <c:v>6.0067820000000003</c:v>
                </c:pt>
                <c:pt idx="28">
                  <c:v>5.9116799999999996</c:v>
                </c:pt>
                <c:pt idx="29">
                  <c:v>5.7821290000000003</c:v>
                </c:pt>
                <c:pt idx="30">
                  <c:v>5.6211799999999998</c:v>
                </c:pt>
                <c:pt idx="31">
                  <c:v>5.4321419999999998</c:v>
                </c:pt>
                <c:pt idx="32">
                  <c:v>5.2183390000000003</c:v>
                </c:pt>
                <c:pt idx="33">
                  <c:v>4.9829299999999996</c:v>
                </c:pt>
                <c:pt idx="34">
                  <c:v>4.7288030000000001</c:v>
                </c:pt>
                <c:pt idx="35">
                  <c:v>4.4585280000000003</c:v>
                </c:pt>
                <c:pt idx="36">
                  <c:v>4.1743480000000002</c:v>
                </c:pt>
                <c:pt idx="37">
                  <c:v>3.878196</c:v>
                </c:pt>
                <c:pt idx="38">
                  <c:v>3.5717240000000001</c:v>
                </c:pt>
                <c:pt idx="39">
                  <c:v>3.256338</c:v>
                </c:pt>
                <c:pt idx="40">
                  <c:v>2.9332280000000002</c:v>
                </c:pt>
                <c:pt idx="41">
                  <c:v>2.603405</c:v>
                </c:pt>
                <c:pt idx="42">
                  <c:v>2.267728</c:v>
                </c:pt>
                <c:pt idx="43">
                  <c:v>1.926925</c:v>
                </c:pt>
                <c:pt idx="44">
                  <c:v>1.581618</c:v>
                </c:pt>
                <c:pt idx="45">
                  <c:v>1.23234</c:v>
                </c:pt>
                <c:pt idx="46">
                  <c:v>0.8795444</c:v>
                </c:pt>
                <c:pt idx="47">
                  <c:v>0.52362540000000002</c:v>
                </c:pt>
                <c:pt idx="48">
                  <c:v>0.16492100000000001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118-418E-926C-283B881DC10F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'19'!$C$95:$BA$95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1.9244500000000001E-3</c:v>
                </c:pt>
                <c:pt idx="3">
                  <c:v>0.35457149999999998</c:v>
                </c:pt>
                <c:pt idx="4">
                  <c:v>0.7040227</c:v>
                </c:pt>
                <c:pt idx="5">
                  <c:v>1.0499039999999999</c:v>
                </c:pt>
                <c:pt idx="6">
                  <c:v>1.391786</c:v>
                </c:pt>
                <c:pt idx="7">
                  <c:v>1.7291730000000001</c:v>
                </c:pt>
                <c:pt idx="8">
                  <c:v>2.0614919999999999</c:v>
                </c:pt>
                <c:pt idx="9">
                  <c:v>2.3880819999999998</c:v>
                </c:pt>
                <c:pt idx="10">
                  <c:v>2.7081719999999998</c:v>
                </c:pt>
                <c:pt idx="11">
                  <c:v>3.0208689999999998</c:v>
                </c:pt>
                <c:pt idx="12">
                  <c:v>3.3251379999999999</c:v>
                </c:pt>
                <c:pt idx="13">
                  <c:v>3.6197720000000002</c:v>
                </c:pt>
                <c:pt idx="14">
                  <c:v>3.903378</c:v>
                </c:pt>
                <c:pt idx="15">
                  <c:v>4.1743480000000002</c:v>
                </c:pt>
                <c:pt idx="16">
                  <c:v>4.4308389999999997</c:v>
                </c:pt>
                <c:pt idx="17">
                  <c:v>4.6707650000000003</c:v>
                </c:pt>
                <c:pt idx="18">
                  <c:v>4.8917970000000004</c:v>
                </c:pt>
                <c:pt idx="19">
                  <c:v>5.0913849999999998</c:v>
                </c:pt>
                <c:pt idx="20">
                  <c:v>5.2668229999999996</c:v>
                </c:pt>
                <c:pt idx="21">
                  <c:v>5.4153419999999999</c:v>
                </c:pt>
                <c:pt idx="22">
                  <c:v>5.5342640000000003</c:v>
                </c:pt>
                <c:pt idx="23">
                  <c:v>5.6211799999999998</c:v>
                </c:pt>
                <c:pt idx="24">
                  <c:v>5.6741659999999996</c:v>
                </c:pt>
                <c:pt idx="25">
                  <c:v>5.6919719999999998</c:v>
                </c:pt>
                <c:pt idx="26">
                  <c:v>5.6741659999999996</c:v>
                </c:pt>
                <c:pt idx="27">
                  <c:v>5.6211799999999998</c:v>
                </c:pt>
                <c:pt idx="28">
                  <c:v>5.5342640000000003</c:v>
                </c:pt>
                <c:pt idx="29">
                  <c:v>5.4153419999999999</c:v>
                </c:pt>
                <c:pt idx="30">
                  <c:v>5.2668229999999996</c:v>
                </c:pt>
                <c:pt idx="31">
                  <c:v>5.0913849999999998</c:v>
                </c:pt>
                <c:pt idx="32">
                  <c:v>4.8917970000000004</c:v>
                </c:pt>
                <c:pt idx="33">
                  <c:v>4.6707650000000003</c:v>
                </c:pt>
                <c:pt idx="34">
                  <c:v>4.4308389999999997</c:v>
                </c:pt>
                <c:pt idx="35">
                  <c:v>4.1743480000000002</c:v>
                </c:pt>
                <c:pt idx="36">
                  <c:v>3.903378</c:v>
                </c:pt>
                <c:pt idx="37">
                  <c:v>3.6197720000000002</c:v>
                </c:pt>
                <c:pt idx="38">
                  <c:v>3.3251379999999999</c:v>
                </c:pt>
                <c:pt idx="39">
                  <c:v>3.0208689999999998</c:v>
                </c:pt>
                <c:pt idx="40">
                  <c:v>2.7081719999999998</c:v>
                </c:pt>
                <c:pt idx="41">
                  <c:v>2.3880819999999998</c:v>
                </c:pt>
                <c:pt idx="42">
                  <c:v>2.0614919999999999</c:v>
                </c:pt>
                <c:pt idx="43">
                  <c:v>1.7291730000000001</c:v>
                </c:pt>
                <c:pt idx="44">
                  <c:v>1.391786</c:v>
                </c:pt>
                <c:pt idx="45">
                  <c:v>1.0499039999999999</c:v>
                </c:pt>
                <c:pt idx="46">
                  <c:v>0.7040227</c:v>
                </c:pt>
                <c:pt idx="47">
                  <c:v>0.35457149999999998</c:v>
                </c:pt>
                <c:pt idx="48">
                  <c:v>1.9244500000000001E-3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118-418E-926C-283B881DC10F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'19'!$C$96:$BA$96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0.17275009999999999</c:v>
                </c:pt>
                <c:pt idx="4">
                  <c:v>0.51550689999999999</c:v>
                </c:pt>
                <c:pt idx="5">
                  <c:v>0.85426389999999996</c:v>
                </c:pt>
                <c:pt idx="6">
                  <c:v>1.1885600000000001</c:v>
                </c:pt>
                <c:pt idx="7">
                  <c:v>1.5178689999999999</c:v>
                </c:pt>
                <c:pt idx="8">
                  <c:v>1.841588</c:v>
                </c:pt>
                <c:pt idx="9">
                  <c:v>2.1590240000000001</c:v>
                </c:pt>
                <c:pt idx="10">
                  <c:v>2.4693839999999998</c:v>
                </c:pt>
                <c:pt idx="11">
                  <c:v>2.7717589999999999</c:v>
                </c:pt>
                <c:pt idx="12">
                  <c:v>3.065105</c:v>
                </c:pt>
                <c:pt idx="13">
                  <c:v>3.3482289999999999</c:v>
                </c:pt>
                <c:pt idx="14">
                  <c:v>3.6197720000000002</c:v>
                </c:pt>
                <c:pt idx="15">
                  <c:v>3.878196</c:v>
                </c:pt>
                <c:pt idx="16">
                  <c:v>4.1217730000000001</c:v>
                </c:pt>
                <c:pt idx="17">
                  <c:v>4.3485860000000001</c:v>
                </c:pt>
                <c:pt idx="18">
                  <c:v>4.5565439999999997</c:v>
                </c:pt>
                <c:pt idx="19">
                  <c:v>4.7434120000000002</c:v>
                </c:pt>
                <c:pt idx="20">
                  <c:v>4.906873</c:v>
                </c:pt>
                <c:pt idx="21">
                  <c:v>5.0446140000000002</c:v>
                </c:pt>
                <c:pt idx="22">
                  <c:v>5.1544470000000002</c:v>
                </c:pt>
                <c:pt idx="23">
                  <c:v>5.2344460000000002</c:v>
                </c:pt>
                <c:pt idx="24">
                  <c:v>5.2830940000000002</c:v>
                </c:pt>
                <c:pt idx="25">
                  <c:v>5.2994219999999999</c:v>
                </c:pt>
                <c:pt idx="26">
                  <c:v>5.2830940000000002</c:v>
                </c:pt>
                <c:pt idx="27">
                  <c:v>5.2344460000000002</c:v>
                </c:pt>
                <c:pt idx="28">
                  <c:v>5.1544470000000002</c:v>
                </c:pt>
                <c:pt idx="29">
                  <c:v>5.0446140000000002</c:v>
                </c:pt>
                <c:pt idx="30">
                  <c:v>4.906873</c:v>
                </c:pt>
                <c:pt idx="31">
                  <c:v>4.7434120000000002</c:v>
                </c:pt>
                <c:pt idx="32">
                  <c:v>4.5565439999999997</c:v>
                </c:pt>
                <c:pt idx="33">
                  <c:v>4.3485860000000001</c:v>
                </c:pt>
                <c:pt idx="34">
                  <c:v>4.1217730000000001</c:v>
                </c:pt>
                <c:pt idx="35">
                  <c:v>3.878196</c:v>
                </c:pt>
                <c:pt idx="36">
                  <c:v>3.6197720000000002</c:v>
                </c:pt>
                <c:pt idx="37">
                  <c:v>3.3482289999999999</c:v>
                </c:pt>
                <c:pt idx="38">
                  <c:v>3.065105</c:v>
                </c:pt>
                <c:pt idx="39">
                  <c:v>2.7717589999999999</c:v>
                </c:pt>
                <c:pt idx="40">
                  <c:v>2.4693839999999998</c:v>
                </c:pt>
                <c:pt idx="41">
                  <c:v>2.1590240000000001</c:v>
                </c:pt>
                <c:pt idx="42">
                  <c:v>1.841588</c:v>
                </c:pt>
                <c:pt idx="43">
                  <c:v>1.5178689999999999</c:v>
                </c:pt>
                <c:pt idx="44">
                  <c:v>1.1885600000000001</c:v>
                </c:pt>
                <c:pt idx="45">
                  <c:v>0.85426389999999996</c:v>
                </c:pt>
                <c:pt idx="46">
                  <c:v>0.51550689999999999</c:v>
                </c:pt>
                <c:pt idx="47">
                  <c:v>0.17275009999999999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118-418E-926C-283B881DC10F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'19'!$C$97:$BA$97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0.31475510000000001</c:v>
                </c:pt>
                <c:pt idx="5">
                  <c:v>0.6462466</c:v>
                </c:pt>
                <c:pt idx="6">
                  <c:v>0.97284479999999995</c:v>
                </c:pt>
                <c:pt idx="7">
                  <c:v>1.294</c:v>
                </c:pt>
                <c:pt idx="8">
                  <c:v>1.6090869999999999</c:v>
                </c:pt>
                <c:pt idx="9">
                  <c:v>1.9173979999999999</c:v>
                </c:pt>
                <c:pt idx="10">
                  <c:v>2.2181289999999998</c:v>
                </c:pt>
                <c:pt idx="11">
                  <c:v>2.5103659999999999</c:v>
                </c:pt>
                <c:pt idx="12">
                  <c:v>2.7930799999999998</c:v>
                </c:pt>
                <c:pt idx="13">
                  <c:v>3.065105</c:v>
                </c:pt>
                <c:pt idx="14">
                  <c:v>3.3251379999999999</c:v>
                </c:pt>
                <c:pt idx="15">
                  <c:v>3.5717240000000001</c:v>
                </c:pt>
                <c:pt idx="16">
                  <c:v>3.8032629999999998</c:v>
                </c:pt>
                <c:pt idx="17">
                  <c:v>4.0180069999999999</c:v>
                </c:pt>
                <c:pt idx="18">
                  <c:v>4.2140919999999999</c:v>
                </c:pt>
                <c:pt idx="19">
                  <c:v>4.3895619999999997</c:v>
                </c:pt>
                <c:pt idx="20">
                  <c:v>4.5424340000000001</c:v>
                </c:pt>
                <c:pt idx="21">
                  <c:v>4.6707650000000003</c:v>
                </c:pt>
                <c:pt idx="22">
                  <c:v>4.7727519999999997</c:v>
                </c:pt>
                <c:pt idx="23">
                  <c:v>4.8468340000000003</c:v>
                </c:pt>
                <c:pt idx="24">
                  <c:v>4.8917970000000004</c:v>
                </c:pt>
                <c:pt idx="25">
                  <c:v>4.906873</c:v>
                </c:pt>
                <c:pt idx="26">
                  <c:v>4.8917970000000004</c:v>
                </c:pt>
                <c:pt idx="27">
                  <c:v>4.8468340000000003</c:v>
                </c:pt>
                <c:pt idx="28">
                  <c:v>4.7727519999999997</c:v>
                </c:pt>
                <c:pt idx="29">
                  <c:v>4.6707650000000003</c:v>
                </c:pt>
                <c:pt idx="30">
                  <c:v>4.5424340000000001</c:v>
                </c:pt>
                <c:pt idx="31">
                  <c:v>4.3895619999999997</c:v>
                </c:pt>
                <c:pt idx="32">
                  <c:v>4.2140919999999999</c:v>
                </c:pt>
                <c:pt idx="33">
                  <c:v>4.0180069999999999</c:v>
                </c:pt>
                <c:pt idx="34">
                  <c:v>3.8032629999999998</c:v>
                </c:pt>
                <c:pt idx="35">
                  <c:v>3.5717240000000001</c:v>
                </c:pt>
                <c:pt idx="36">
                  <c:v>3.3251379999999999</c:v>
                </c:pt>
                <c:pt idx="37">
                  <c:v>3.065105</c:v>
                </c:pt>
                <c:pt idx="38">
                  <c:v>2.7930799999999998</c:v>
                </c:pt>
                <c:pt idx="39">
                  <c:v>2.5103659999999999</c:v>
                </c:pt>
                <c:pt idx="40">
                  <c:v>2.2181289999999998</c:v>
                </c:pt>
                <c:pt idx="41">
                  <c:v>1.9173979999999999</c:v>
                </c:pt>
                <c:pt idx="42">
                  <c:v>1.6090869999999999</c:v>
                </c:pt>
                <c:pt idx="43">
                  <c:v>1.294</c:v>
                </c:pt>
                <c:pt idx="44">
                  <c:v>0.97284479999999995</c:v>
                </c:pt>
                <c:pt idx="45">
                  <c:v>0.6462466</c:v>
                </c:pt>
                <c:pt idx="46">
                  <c:v>0.31475510000000001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118-418E-926C-283B881DC10F}"/>
            </c:ext>
          </c:extLst>
        </c:ser>
        <c:ser>
          <c:idx val="39"/>
          <c:order val="39"/>
          <c:tx>
            <c:v>40</c:v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'19'!$C$98:$BA$98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0.1025109</c:v>
                </c:pt>
                <c:pt idx="5">
                  <c:v>0.42665799999999998</c:v>
                </c:pt>
                <c:pt idx="6">
                  <c:v>0.74551190000000001</c:v>
                </c:pt>
                <c:pt idx="7">
                  <c:v>1.0585070000000001</c:v>
                </c:pt>
                <c:pt idx="8">
                  <c:v>1.3650070000000001</c:v>
                </c:pt>
                <c:pt idx="9">
                  <c:v>1.6642969999999999</c:v>
                </c:pt>
                <c:pt idx="10">
                  <c:v>1.9555709999999999</c:v>
                </c:pt>
                <c:pt idx="11">
                  <c:v>2.23793</c:v>
                </c:pt>
                <c:pt idx="12">
                  <c:v>2.5103659999999999</c:v>
                </c:pt>
                <c:pt idx="13">
                  <c:v>2.7717589999999999</c:v>
                </c:pt>
                <c:pt idx="14">
                  <c:v>3.0208689999999998</c:v>
                </c:pt>
                <c:pt idx="15">
                  <c:v>3.256338</c:v>
                </c:pt>
                <c:pt idx="16">
                  <c:v>3.4766889999999999</c:v>
                </c:pt>
                <c:pt idx="17">
                  <c:v>3.680345</c:v>
                </c:pt>
                <c:pt idx="18">
                  <c:v>3.8656440000000001</c:v>
                </c:pt>
                <c:pt idx="19">
                  <c:v>4.0308789999999997</c:v>
                </c:pt>
                <c:pt idx="20">
                  <c:v>4.1743480000000002</c:v>
                </c:pt>
                <c:pt idx="21">
                  <c:v>4.2944089999999999</c:v>
                </c:pt>
                <c:pt idx="22">
                  <c:v>4.3895619999999997</c:v>
                </c:pt>
                <c:pt idx="23">
                  <c:v>4.4585280000000003</c:v>
                </c:pt>
                <c:pt idx="24">
                  <c:v>4.5003209999999996</c:v>
                </c:pt>
                <c:pt idx="25">
                  <c:v>4.5143230000000001</c:v>
                </c:pt>
                <c:pt idx="26">
                  <c:v>4.5003209999999996</c:v>
                </c:pt>
                <c:pt idx="27">
                  <c:v>4.4585280000000003</c:v>
                </c:pt>
                <c:pt idx="28">
                  <c:v>4.3895619999999997</c:v>
                </c:pt>
                <c:pt idx="29">
                  <c:v>4.2944089999999999</c:v>
                </c:pt>
                <c:pt idx="30">
                  <c:v>4.1743480000000002</c:v>
                </c:pt>
                <c:pt idx="31">
                  <c:v>4.0308789999999997</c:v>
                </c:pt>
                <c:pt idx="32">
                  <c:v>3.8656440000000001</c:v>
                </c:pt>
                <c:pt idx="33">
                  <c:v>3.680345</c:v>
                </c:pt>
                <c:pt idx="34">
                  <c:v>3.4766889999999999</c:v>
                </c:pt>
                <c:pt idx="35">
                  <c:v>3.256338</c:v>
                </c:pt>
                <c:pt idx="36">
                  <c:v>3.0208689999999998</c:v>
                </c:pt>
                <c:pt idx="37">
                  <c:v>2.7717589999999999</c:v>
                </c:pt>
                <c:pt idx="38">
                  <c:v>2.5103659999999999</c:v>
                </c:pt>
                <c:pt idx="39">
                  <c:v>2.23793</c:v>
                </c:pt>
                <c:pt idx="40">
                  <c:v>1.9555709999999999</c:v>
                </c:pt>
                <c:pt idx="41">
                  <c:v>1.6642969999999999</c:v>
                </c:pt>
                <c:pt idx="42">
                  <c:v>1.3650070000000001</c:v>
                </c:pt>
                <c:pt idx="43">
                  <c:v>1.0585070000000001</c:v>
                </c:pt>
                <c:pt idx="44">
                  <c:v>0.74551190000000001</c:v>
                </c:pt>
                <c:pt idx="45">
                  <c:v>0.42665799999999998</c:v>
                </c:pt>
                <c:pt idx="46">
                  <c:v>0.1025109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118-418E-926C-283B881DC10F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'19'!$C$99:$BA$99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0.1962749</c:v>
                </c:pt>
                <c:pt idx="6">
                  <c:v>0.50739540000000005</c:v>
                </c:pt>
                <c:pt idx="7">
                  <c:v>0.81228409999999995</c:v>
                </c:pt>
                <c:pt idx="8">
                  <c:v>1.1103000000000001</c:v>
                </c:pt>
                <c:pt idx="9">
                  <c:v>1.4007309999999999</c:v>
                </c:pt>
                <c:pt idx="10">
                  <c:v>1.6827810000000001</c:v>
                </c:pt>
                <c:pt idx="11">
                  <c:v>1.9555709999999999</c:v>
                </c:pt>
                <c:pt idx="12">
                  <c:v>2.2181289999999998</c:v>
                </c:pt>
                <c:pt idx="13">
                  <c:v>2.4693839999999998</c:v>
                </c:pt>
                <c:pt idx="14">
                  <c:v>2.7081719999999998</c:v>
                </c:pt>
                <c:pt idx="15">
                  <c:v>2.9332280000000002</c:v>
                </c:pt>
                <c:pt idx="16">
                  <c:v>3.1432030000000002</c:v>
                </c:pt>
                <c:pt idx="17">
                  <c:v>3.3366730000000002</c:v>
                </c:pt>
                <c:pt idx="18">
                  <c:v>3.512165</c:v>
                </c:pt>
                <c:pt idx="19">
                  <c:v>3.6681840000000001</c:v>
                </c:pt>
                <c:pt idx="20">
                  <c:v>3.8032629999999998</c:v>
                </c:pt>
                <c:pt idx="21">
                  <c:v>3.9160080000000002</c:v>
                </c:pt>
                <c:pt idx="22">
                  <c:v>4.0051629999999996</c:v>
                </c:pt>
                <c:pt idx="23">
                  <c:v>4.0696640000000004</c:v>
                </c:pt>
                <c:pt idx="24">
                  <c:v>4.1087030000000002</c:v>
                </c:pt>
                <c:pt idx="25">
                  <c:v>4.1217730000000001</c:v>
                </c:pt>
                <c:pt idx="26">
                  <c:v>4.1087030000000002</c:v>
                </c:pt>
                <c:pt idx="27">
                  <c:v>4.0696640000000004</c:v>
                </c:pt>
                <c:pt idx="28">
                  <c:v>4.0051629999999996</c:v>
                </c:pt>
                <c:pt idx="29">
                  <c:v>3.9160080000000002</c:v>
                </c:pt>
                <c:pt idx="30">
                  <c:v>3.8032629999999998</c:v>
                </c:pt>
                <c:pt idx="31">
                  <c:v>3.6681840000000001</c:v>
                </c:pt>
                <c:pt idx="32">
                  <c:v>3.512165</c:v>
                </c:pt>
                <c:pt idx="33">
                  <c:v>3.3366730000000002</c:v>
                </c:pt>
                <c:pt idx="34">
                  <c:v>3.1432030000000002</c:v>
                </c:pt>
                <c:pt idx="35">
                  <c:v>2.9332280000000002</c:v>
                </c:pt>
                <c:pt idx="36">
                  <c:v>2.7081719999999998</c:v>
                </c:pt>
                <c:pt idx="37">
                  <c:v>2.4693839999999998</c:v>
                </c:pt>
                <c:pt idx="38">
                  <c:v>2.2181289999999998</c:v>
                </c:pt>
                <c:pt idx="39">
                  <c:v>1.9555709999999999</c:v>
                </c:pt>
                <c:pt idx="40">
                  <c:v>1.6827810000000001</c:v>
                </c:pt>
                <c:pt idx="41">
                  <c:v>1.4007309999999999</c:v>
                </c:pt>
                <c:pt idx="42">
                  <c:v>1.1103000000000001</c:v>
                </c:pt>
                <c:pt idx="43">
                  <c:v>0.81228409999999995</c:v>
                </c:pt>
                <c:pt idx="44">
                  <c:v>0.50739540000000005</c:v>
                </c:pt>
                <c:pt idx="45">
                  <c:v>0.1962749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118-418E-926C-283B881DC10F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'19'!$C$100:$BA$100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0.25928519999999999</c:v>
                </c:pt>
                <c:pt idx="7">
                  <c:v>0.55616880000000002</c:v>
                </c:pt>
                <c:pt idx="8">
                  <c:v>0.84585259999999995</c:v>
                </c:pt>
                <c:pt idx="9">
                  <c:v>1.127632</c:v>
                </c:pt>
                <c:pt idx="10">
                  <c:v>1.4007309999999999</c:v>
                </c:pt>
                <c:pt idx="11">
                  <c:v>1.6642969999999999</c:v>
                </c:pt>
                <c:pt idx="12">
                  <c:v>1.9173979999999999</c:v>
                </c:pt>
                <c:pt idx="13">
                  <c:v>2.1590240000000001</c:v>
                </c:pt>
                <c:pt idx="14">
                  <c:v>2.3880819999999998</c:v>
                </c:pt>
                <c:pt idx="15">
                  <c:v>2.603405</c:v>
                </c:pt>
                <c:pt idx="16">
                  <c:v>2.8037640000000001</c:v>
                </c:pt>
                <c:pt idx="17">
                  <c:v>2.987876</c:v>
                </c:pt>
                <c:pt idx="18">
                  <c:v>3.1544319999999999</c:v>
                </c:pt>
                <c:pt idx="19">
                  <c:v>3.3021259999999999</c:v>
                </c:pt>
                <c:pt idx="20">
                  <c:v>3.4296859999999998</c:v>
                </c:pt>
                <c:pt idx="21">
                  <c:v>3.5359229999999999</c:v>
                </c:pt>
                <c:pt idx="22">
                  <c:v>3.6197720000000002</c:v>
                </c:pt>
                <c:pt idx="23">
                  <c:v>3.680345</c:v>
                </c:pt>
                <c:pt idx="24">
                  <c:v>3.716968</c:v>
                </c:pt>
                <c:pt idx="25">
                  <c:v>3.7292230000000002</c:v>
                </c:pt>
                <c:pt idx="26">
                  <c:v>3.716968</c:v>
                </c:pt>
                <c:pt idx="27">
                  <c:v>3.680345</c:v>
                </c:pt>
                <c:pt idx="28">
                  <c:v>3.6197720000000002</c:v>
                </c:pt>
                <c:pt idx="29">
                  <c:v>3.5359229999999999</c:v>
                </c:pt>
                <c:pt idx="30">
                  <c:v>3.4296859999999998</c:v>
                </c:pt>
                <c:pt idx="31">
                  <c:v>3.3021259999999999</c:v>
                </c:pt>
                <c:pt idx="32">
                  <c:v>3.1544319999999999</c:v>
                </c:pt>
                <c:pt idx="33">
                  <c:v>2.987876</c:v>
                </c:pt>
                <c:pt idx="34">
                  <c:v>2.8037640000000001</c:v>
                </c:pt>
                <c:pt idx="35">
                  <c:v>2.603405</c:v>
                </c:pt>
                <c:pt idx="36">
                  <c:v>2.3880819999999998</c:v>
                </c:pt>
                <c:pt idx="37">
                  <c:v>2.1590240000000001</c:v>
                </c:pt>
                <c:pt idx="38">
                  <c:v>1.9173979999999999</c:v>
                </c:pt>
                <c:pt idx="39">
                  <c:v>1.6642969999999999</c:v>
                </c:pt>
                <c:pt idx="40">
                  <c:v>1.4007309999999999</c:v>
                </c:pt>
                <c:pt idx="41">
                  <c:v>1.127632</c:v>
                </c:pt>
                <c:pt idx="42">
                  <c:v>0.84585259999999995</c:v>
                </c:pt>
                <c:pt idx="43">
                  <c:v>0.55616880000000002</c:v>
                </c:pt>
                <c:pt idx="44">
                  <c:v>0.25928519999999999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118-418E-926C-283B881DC10F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'19'!$C$101:$BA$101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1.9244500000000001E-3</c:v>
                </c:pt>
                <c:pt idx="7">
                  <c:v>0.29094350000000002</c:v>
                </c:pt>
                <c:pt idx="8">
                  <c:v>0.57248259999999995</c:v>
                </c:pt>
                <c:pt idx="9">
                  <c:v>0.84585259999999995</c:v>
                </c:pt>
                <c:pt idx="10">
                  <c:v>1.1103000000000001</c:v>
                </c:pt>
                <c:pt idx="11">
                  <c:v>1.3650070000000001</c:v>
                </c:pt>
                <c:pt idx="12">
                  <c:v>1.6090869999999999</c:v>
                </c:pt>
                <c:pt idx="13">
                  <c:v>1.841588</c:v>
                </c:pt>
                <c:pt idx="14">
                  <c:v>2.0614919999999999</c:v>
                </c:pt>
                <c:pt idx="15">
                  <c:v>2.267728</c:v>
                </c:pt>
                <c:pt idx="16">
                  <c:v>2.459174</c:v>
                </c:pt>
                <c:pt idx="17">
                  <c:v>2.6346790000000002</c:v>
                </c:pt>
                <c:pt idx="18">
                  <c:v>2.7930799999999998</c:v>
                </c:pt>
                <c:pt idx="19">
                  <c:v>2.9332280000000002</c:v>
                </c:pt>
                <c:pt idx="20">
                  <c:v>3.05402</c:v>
                </c:pt>
                <c:pt idx="21">
                  <c:v>3.1544319999999999</c:v>
                </c:pt>
                <c:pt idx="22">
                  <c:v>3.2335600000000002</c:v>
                </c:pt>
                <c:pt idx="23">
                  <c:v>3.2906499999999999</c:v>
                </c:pt>
                <c:pt idx="24">
                  <c:v>3.3251379999999999</c:v>
                </c:pt>
                <c:pt idx="25">
                  <c:v>3.3366730000000002</c:v>
                </c:pt>
                <c:pt idx="26">
                  <c:v>3.3251379999999999</c:v>
                </c:pt>
                <c:pt idx="27">
                  <c:v>3.2906499999999999</c:v>
                </c:pt>
                <c:pt idx="28">
                  <c:v>3.2335600000000002</c:v>
                </c:pt>
                <c:pt idx="29">
                  <c:v>3.1544319999999999</c:v>
                </c:pt>
                <c:pt idx="30">
                  <c:v>3.05402</c:v>
                </c:pt>
                <c:pt idx="31">
                  <c:v>2.9332280000000002</c:v>
                </c:pt>
                <c:pt idx="32">
                  <c:v>2.7930799999999998</c:v>
                </c:pt>
                <c:pt idx="33">
                  <c:v>2.6346790000000002</c:v>
                </c:pt>
                <c:pt idx="34">
                  <c:v>2.459174</c:v>
                </c:pt>
                <c:pt idx="35">
                  <c:v>2.267728</c:v>
                </c:pt>
                <c:pt idx="36">
                  <c:v>2.0614919999999999</c:v>
                </c:pt>
                <c:pt idx="37">
                  <c:v>1.841588</c:v>
                </c:pt>
                <c:pt idx="38">
                  <c:v>1.6090869999999999</c:v>
                </c:pt>
                <c:pt idx="39">
                  <c:v>1.3650070000000001</c:v>
                </c:pt>
                <c:pt idx="40">
                  <c:v>1.1103000000000001</c:v>
                </c:pt>
                <c:pt idx="41">
                  <c:v>0.84585259999999995</c:v>
                </c:pt>
                <c:pt idx="42">
                  <c:v>0.57248259999999995</c:v>
                </c:pt>
                <c:pt idx="43">
                  <c:v>0.29094350000000002</c:v>
                </c:pt>
                <c:pt idx="44">
                  <c:v>1.9244500000000001E-3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118-418E-926C-283B881DC10F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'19'!$C$102:$BA$102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1.7333379999999999E-2</c:v>
                </c:pt>
                <c:pt idx="8">
                  <c:v>0.29094350000000002</c:v>
                </c:pt>
                <c:pt idx="9">
                  <c:v>0.55616880000000002</c:v>
                </c:pt>
                <c:pt idx="10">
                  <c:v>0.81228409999999995</c:v>
                </c:pt>
                <c:pt idx="11">
                  <c:v>1.0585070000000001</c:v>
                </c:pt>
                <c:pt idx="12">
                  <c:v>1.294</c:v>
                </c:pt>
                <c:pt idx="13">
                  <c:v>1.5178689999999999</c:v>
                </c:pt>
                <c:pt idx="14">
                  <c:v>1.7291730000000001</c:v>
                </c:pt>
                <c:pt idx="15">
                  <c:v>1.926925</c:v>
                </c:pt>
                <c:pt idx="16">
                  <c:v>2.1101079999999999</c:v>
                </c:pt>
                <c:pt idx="17">
                  <c:v>2.2776860000000001</c:v>
                </c:pt>
                <c:pt idx="18">
                  <c:v>2.4286240000000001</c:v>
                </c:pt>
                <c:pt idx="19">
                  <c:v>2.5619109999999998</c:v>
                </c:pt>
                <c:pt idx="20">
                  <c:v>2.6765840000000001</c:v>
                </c:pt>
                <c:pt idx="21">
                  <c:v>2.7717589999999999</c:v>
                </c:pt>
                <c:pt idx="22">
                  <c:v>2.8466580000000001</c:v>
                </c:pt>
                <c:pt idx="23">
                  <c:v>2.9006409999999998</c:v>
                </c:pt>
                <c:pt idx="24">
                  <c:v>2.9332280000000002</c:v>
                </c:pt>
                <c:pt idx="25">
                  <c:v>2.944124</c:v>
                </c:pt>
                <c:pt idx="26">
                  <c:v>2.9332280000000002</c:v>
                </c:pt>
                <c:pt idx="27">
                  <c:v>2.9006409999999998</c:v>
                </c:pt>
                <c:pt idx="28">
                  <c:v>2.8466580000000001</c:v>
                </c:pt>
                <c:pt idx="29">
                  <c:v>2.7717589999999999</c:v>
                </c:pt>
                <c:pt idx="30">
                  <c:v>2.6765840000000001</c:v>
                </c:pt>
                <c:pt idx="31">
                  <c:v>2.5619109999999998</c:v>
                </c:pt>
                <c:pt idx="32">
                  <c:v>2.4286240000000001</c:v>
                </c:pt>
                <c:pt idx="33">
                  <c:v>2.2776860000000001</c:v>
                </c:pt>
                <c:pt idx="34">
                  <c:v>2.1101079999999999</c:v>
                </c:pt>
                <c:pt idx="35">
                  <c:v>1.926925</c:v>
                </c:pt>
                <c:pt idx="36">
                  <c:v>1.7291730000000001</c:v>
                </c:pt>
                <c:pt idx="37">
                  <c:v>1.5178689999999999</c:v>
                </c:pt>
                <c:pt idx="38">
                  <c:v>1.294</c:v>
                </c:pt>
                <c:pt idx="39">
                  <c:v>1.0585070000000001</c:v>
                </c:pt>
                <c:pt idx="40">
                  <c:v>0.81228409999999995</c:v>
                </c:pt>
                <c:pt idx="41">
                  <c:v>0.55616880000000002</c:v>
                </c:pt>
                <c:pt idx="42">
                  <c:v>0.29094350000000002</c:v>
                </c:pt>
                <c:pt idx="43">
                  <c:v>1.7333379999999999E-2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118-418E-926C-283B881DC10F}"/>
            </c:ext>
          </c:extLst>
        </c:ser>
        <c:ser>
          <c:idx val="44"/>
          <c:order val="44"/>
          <c:tx>
            <c:v>Series45</c:v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'19'!$C$103:$BA$103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1.9244500000000001E-3</c:v>
                </c:pt>
                <c:pt idx="9">
                  <c:v>0.25928519999999999</c:v>
                </c:pt>
                <c:pt idx="10">
                  <c:v>0.50739540000000005</c:v>
                </c:pt>
                <c:pt idx="11">
                  <c:v>0.74551190000000001</c:v>
                </c:pt>
                <c:pt idx="12">
                  <c:v>0.97284479999999995</c:v>
                </c:pt>
                <c:pt idx="13">
                  <c:v>1.1885600000000001</c:v>
                </c:pt>
                <c:pt idx="14">
                  <c:v>1.391786</c:v>
                </c:pt>
                <c:pt idx="15">
                  <c:v>1.581618</c:v>
                </c:pt>
                <c:pt idx="16">
                  <c:v>1.7571330000000001</c:v>
                </c:pt>
                <c:pt idx="17">
                  <c:v>1.9173979999999999</c:v>
                </c:pt>
                <c:pt idx="18">
                  <c:v>2.0614919999999999</c:v>
                </c:pt>
                <c:pt idx="19">
                  <c:v>2.1885210000000002</c:v>
                </c:pt>
                <c:pt idx="20">
                  <c:v>2.2976399999999999</c:v>
                </c:pt>
                <c:pt idx="21">
                  <c:v>2.3880819999999998</c:v>
                </c:pt>
                <c:pt idx="22">
                  <c:v>2.459174</c:v>
                </c:pt>
                <c:pt idx="23">
                  <c:v>2.5103659999999999</c:v>
                </c:pt>
                <c:pt idx="24">
                  <c:v>2.5412509999999999</c:v>
                </c:pt>
                <c:pt idx="25">
                  <c:v>2.551574</c:v>
                </c:pt>
                <c:pt idx="26">
                  <c:v>2.5412509999999999</c:v>
                </c:pt>
                <c:pt idx="27">
                  <c:v>2.5103659999999999</c:v>
                </c:pt>
                <c:pt idx="28">
                  <c:v>2.459174</c:v>
                </c:pt>
                <c:pt idx="29">
                  <c:v>2.3880819999999998</c:v>
                </c:pt>
                <c:pt idx="30">
                  <c:v>2.2976399999999999</c:v>
                </c:pt>
                <c:pt idx="31">
                  <c:v>2.1885210000000002</c:v>
                </c:pt>
                <c:pt idx="32">
                  <c:v>2.0614919999999999</c:v>
                </c:pt>
                <c:pt idx="33">
                  <c:v>1.9173979999999999</c:v>
                </c:pt>
                <c:pt idx="34">
                  <c:v>1.7571330000000001</c:v>
                </c:pt>
                <c:pt idx="35">
                  <c:v>1.581618</c:v>
                </c:pt>
                <c:pt idx="36">
                  <c:v>1.391786</c:v>
                </c:pt>
                <c:pt idx="37">
                  <c:v>1.1885600000000001</c:v>
                </c:pt>
                <c:pt idx="38">
                  <c:v>0.97284479999999995</c:v>
                </c:pt>
                <c:pt idx="39">
                  <c:v>0.74551190000000001</c:v>
                </c:pt>
                <c:pt idx="40">
                  <c:v>0.50739540000000005</c:v>
                </c:pt>
                <c:pt idx="41">
                  <c:v>0.25928519999999999</c:v>
                </c:pt>
                <c:pt idx="42">
                  <c:v>1.9244500000000001E-3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118-418E-926C-283B881DC10F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'19'!$C$104:$BA$104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0.1962749</c:v>
                </c:pt>
                <c:pt idx="11">
                  <c:v>0.42665799999999998</c:v>
                </c:pt>
                <c:pt idx="12">
                  <c:v>0.6462466</c:v>
                </c:pt>
                <c:pt idx="13">
                  <c:v>0.85426389999999996</c:v>
                </c:pt>
                <c:pt idx="14">
                  <c:v>1.0499039999999999</c:v>
                </c:pt>
                <c:pt idx="15">
                  <c:v>1.23234</c:v>
                </c:pt>
                <c:pt idx="16">
                  <c:v>1.4007309999999999</c:v>
                </c:pt>
                <c:pt idx="17">
                  <c:v>1.554238</c:v>
                </c:pt>
                <c:pt idx="18">
                  <c:v>1.6920390000000001</c:v>
                </c:pt>
                <c:pt idx="19">
                  <c:v>1.813339</c:v>
                </c:pt>
                <c:pt idx="20">
                  <c:v>1.9173979999999999</c:v>
                </c:pt>
                <c:pt idx="21">
                  <c:v>2.0035440000000002</c:v>
                </c:pt>
                <c:pt idx="22">
                  <c:v>2.0711919999999999</c:v>
                </c:pt>
                <c:pt idx="23">
                  <c:v>2.1198670000000002</c:v>
                </c:pt>
                <c:pt idx="24">
                  <c:v>2.149216</c:v>
                </c:pt>
                <c:pt idx="25">
                  <c:v>2.1590240000000001</c:v>
                </c:pt>
                <c:pt idx="26">
                  <c:v>2.149216</c:v>
                </c:pt>
                <c:pt idx="27">
                  <c:v>2.1198670000000002</c:v>
                </c:pt>
                <c:pt idx="28">
                  <c:v>2.0711919999999999</c:v>
                </c:pt>
                <c:pt idx="29">
                  <c:v>2.0035440000000002</c:v>
                </c:pt>
                <c:pt idx="30">
                  <c:v>1.9173979999999999</c:v>
                </c:pt>
                <c:pt idx="31">
                  <c:v>1.813339</c:v>
                </c:pt>
                <c:pt idx="32">
                  <c:v>1.6920390000000001</c:v>
                </c:pt>
                <c:pt idx="33">
                  <c:v>1.554238</c:v>
                </c:pt>
                <c:pt idx="34">
                  <c:v>1.4007309999999999</c:v>
                </c:pt>
                <c:pt idx="35">
                  <c:v>1.23234</c:v>
                </c:pt>
                <c:pt idx="36">
                  <c:v>1.0499039999999999</c:v>
                </c:pt>
                <c:pt idx="37">
                  <c:v>0.85426389999999996</c:v>
                </c:pt>
                <c:pt idx="38">
                  <c:v>0.6462466</c:v>
                </c:pt>
                <c:pt idx="39">
                  <c:v>0.42665799999999998</c:v>
                </c:pt>
                <c:pt idx="40">
                  <c:v>0.1962749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118-418E-926C-283B881DC10F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'19'!$C$105:$BA$105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0.1025109</c:v>
                </c:pt>
                <c:pt idx="12">
                  <c:v>0.31475510000000001</c:v>
                </c:pt>
                <c:pt idx="13">
                  <c:v>0.51550689999999999</c:v>
                </c:pt>
                <c:pt idx="14">
                  <c:v>0.7040227</c:v>
                </c:pt>
                <c:pt idx="15">
                  <c:v>0.8795444</c:v>
                </c:pt>
                <c:pt idx="16">
                  <c:v>1.041309</c:v>
                </c:pt>
                <c:pt idx="17">
                  <c:v>1.1885600000000001</c:v>
                </c:pt>
                <c:pt idx="18">
                  <c:v>1.32056</c:v>
                </c:pt>
                <c:pt idx="19">
                  <c:v>1.4366030000000001</c:v>
                </c:pt>
                <c:pt idx="20">
                  <c:v>1.5360339999999999</c:v>
                </c:pt>
                <c:pt idx="21">
                  <c:v>1.6182639999999999</c:v>
                </c:pt>
                <c:pt idx="22">
                  <c:v>1.6827810000000001</c:v>
                </c:pt>
                <c:pt idx="23">
                  <c:v>1.7291730000000001</c:v>
                </c:pt>
                <c:pt idx="24">
                  <c:v>1.7571330000000001</c:v>
                </c:pt>
                <c:pt idx="25">
                  <c:v>1.7664740000000001</c:v>
                </c:pt>
                <c:pt idx="26">
                  <c:v>1.7571330000000001</c:v>
                </c:pt>
                <c:pt idx="27">
                  <c:v>1.7291730000000001</c:v>
                </c:pt>
                <c:pt idx="28">
                  <c:v>1.6827810000000001</c:v>
                </c:pt>
                <c:pt idx="29">
                  <c:v>1.6182639999999999</c:v>
                </c:pt>
                <c:pt idx="30">
                  <c:v>1.5360339999999999</c:v>
                </c:pt>
                <c:pt idx="31">
                  <c:v>1.4366030000000001</c:v>
                </c:pt>
                <c:pt idx="32">
                  <c:v>1.32056</c:v>
                </c:pt>
                <c:pt idx="33">
                  <c:v>1.1885600000000001</c:v>
                </c:pt>
                <c:pt idx="34">
                  <c:v>1.041309</c:v>
                </c:pt>
                <c:pt idx="35">
                  <c:v>0.8795444</c:v>
                </c:pt>
                <c:pt idx="36">
                  <c:v>0.7040227</c:v>
                </c:pt>
                <c:pt idx="37">
                  <c:v>0.51550689999999999</c:v>
                </c:pt>
                <c:pt idx="38">
                  <c:v>0.31475510000000001</c:v>
                </c:pt>
                <c:pt idx="39">
                  <c:v>0.1025109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118-418E-926C-283B881DC10F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'19'!$C$106:$BA$106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0.17275009999999999</c:v>
                </c:pt>
                <c:pt idx="14">
                  <c:v>0.35457149999999998</c:v>
                </c:pt>
                <c:pt idx="15">
                  <c:v>0.52362540000000002</c:v>
                </c:pt>
                <c:pt idx="16">
                  <c:v>0.67921770000000004</c:v>
                </c:pt>
                <c:pt idx="17">
                  <c:v>0.82066470000000002</c:v>
                </c:pt>
                <c:pt idx="18">
                  <c:v>0.94730400000000003</c:v>
                </c:pt>
                <c:pt idx="19">
                  <c:v>1.0585070000000001</c:v>
                </c:pt>
                <c:pt idx="20">
                  <c:v>1.1536930000000001</c:v>
                </c:pt>
                <c:pt idx="21">
                  <c:v>1.23234</c:v>
                </c:pt>
                <c:pt idx="22">
                  <c:v>1.294</c:v>
                </c:pt>
                <c:pt idx="23">
                  <c:v>1.338311</c:v>
                </c:pt>
                <c:pt idx="24">
                  <c:v>1.3650070000000001</c:v>
                </c:pt>
                <c:pt idx="25">
                  <c:v>1.3739239999999999</c:v>
                </c:pt>
                <c:pt idx="26">
                  <c:v>1.3650070000000001</c:v>
                </c:pt>
                <c:pt idx="27">
                  <c:v>1.338311</c:v>
                </c:pt>
                <c:pt idx="28">
                  <c:v>1.294</c:v>
                </c:pt>
                <c:pt idx="29">
                  <c:v>1.23234</c:v>
                </c:pt>
                <c:pt idx="30">
                  <c:v>1.1536930000000001</c:v>
                </c:pt>
                <c:pt idx="31">
                  <c:v>1.0585070000000001</c:v>
                </c:pt>
                <c:pt idx="32">
                  <c:v>0.94730400000000003</c:v>
                </c:pt>
                <c:pt idx="33">
                  <c:v>0.82066470000000002</c:v>
                </c:pt>
                <c:pt idx="34">
                  <c:v>0.67921770000000004</c:v>
                </c:pt>
                <c:pt idx="35">
                  <c:v>0.52362540000000002</c:v>
                </c:pt>
                <c:pt idx="36">
                  <c:v>0.35457149999999998</c:v>
                </c:pt>
                <c:pt idx="37">
                  <c:v>0.17275009999999999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118-418E-926C-283B881DC10F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'19'!$C$107:$BA$107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1.9244500000000001E-3</c:v>
                </c:pt>
                <c:pt idx="15">
                  <c:v>0.16492100000000001</c:v>
                </c:pt>
                <c:pt idx="16">
                  <c:v>0.31475510000000001</c:v>
                </c:pt>
                <c:pt idx="17">
                  <c:v>0.45080759999999998</c:v>
                </c:pt>
                <c:pt idx="18">
                  <c:v>0.57248259999999995</c:v>
                </c:pt>
                <c:pt idx="19">
                  <c:v>0.67921770000000004</c:v>
                </c:pt>
                <c:pt idx="20">
                  <c:v>0.77049489999999998</c:v>
                </c:pt>
                <c:pt idx="21">
                  <c:v>0.84585259999999995</c:v>
                </c:pt>
                <c:pt idx="22">
                  <c:v>0.90489520000000001</c:v>
                </c:pt>
                <c:pt idx="23">
                  <c:v>0.94730400000000003</c:v>
                </c:pt>
                <c:pt idx="24">
                  <c:v>0.97284479999999995</c:v>
                </c:pt>
                <c:pt idx="25">
                  <c:v>0.98137450000000004</c:v>
                </c:pt>
                <c:pt idx="26">
                  <c:v>0.97284479999999995</c:v>
                </c:pt>
                <c:pt idx="27">
                  <c:v>0.94730400000000003</c:v>
                </c:pt>
                <c:pt idx="28">
                  <c:v>0.90489520000000001</c:v>
                </c:pt>
                <c:pt idx="29">
                  <c:v>0.84585259999999995</c:v>
                </c:pt>
                <c:pt idx="30">
                  <c:v>0.77049489999999998</c:v>
                </c:pt>
                <c:pt idx="31">
                  <c:v>0.67921770000000004</c:v>
                </c:pt>
                <c:pt idx="32">
                  <c:v>0.57248259999999995</c:v>
                </c:pt>
                <c:pt idx="33">
                  <c:v>0.45080759999999998</c:v>
                </c:pt>
                <c:pt idx="34">
                  <c:v>0.31475510000000001</c:v>
                </c:pt>
                <c:pt idx="35">
                  <c:v>0.16492100000000001</c:v>
                </c:pt>
                <c:pt idx="36">
                  <c:v>1.9244500000000001E-3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118-418E-926C-283B881DC10F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'19'!$C$108:$BA$108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7.9208200000000006E-2</c:v>
                </c:pt>
                <c:pt idx="18">
                  <c:v>0.1962749</c:v>
                </c:pt>
                <c:pt idx="19">
                  <c:v>0.29887419999999998</c:v>
                </c:pt>
                <c:pt idx="20">
                  <c:v>0.38654329999999998</c:v>
                </c:pt>
                <c:pt idx="21">
                  <c:v>0.45887099999999997</c:v>
                </c:pt>
                <c:pt idx="22">
                  <c:v>0.51550689999999999</c:v>
                </c:pt>
                <c:pt idx="23">
                  <c:v>0.55616880000000002</c:v>
                </c:pt>
                <c:pt idx="24">
                  <c:v>0.58065020000000001</c:v>
                </c:pt>
                <c:pt idx="25">
                  <c:v>0.58882469999999998</c:v>
                </c:pt>
                <c:pt idx="26">
                  <c:v>0.58065020000000001</c:v>
                </c:pt>
                <c:pt idx="27">
                  <c:v>0.55616880000000002</c:v>
                </c:pt>
                <c:pt idx="28">
                  <c:v>0.51550689999999999</c:v>
                </c:pt>
                <c:pt idx="29">
                  <c:v>0.45887099999999997</c:v>
                </c:pt>
                <c:pt idx="30">
                  <c:v>0.38654329999999998</c:v>
                </c:pt>
                <c:pt idx="31">
                  <c:v>0.29887419999999998</c:v>
                </c:pt>
                <c:pt idx="32">
                  <c:v>0.1962749</c:v>
                </c:pt>
                <c:pt idx="33">
                  <c:v>7.9208200000000006E-2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118-418E-926C-283B881DC10F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'19'!$C$109:$BA$109</c:f>
              <c:numCache>
                <c:formatCode>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1.9244500000000001E-3</c:v>
                </c:pt>
                <c:pt idx="21">
                  <c:v>7.1452779999999994E-2</c:v>
                </c:pt>
                <c:pt idx="22">
                  <c:v>0.12586849999999999</c:v>
                </c:pt>
                <c:pt idx="23">
                  <c:v>0.16492100000000001</c:v>
                </c:pt>
                <c:pt idx="24">
                  <c:v>0.18842700000000001</c:v>
                </c:pt>
                <c:pt idx="25">
                  <c:v>0.1962749</c:v>
                </c:pt>
                <c:pt idx="26">
                  <c:v>0.18842700000000001</c:v>
                </c:pt>
                <c:pt idx="27">
                  <c:v>0.16492100000000001</c:v>
                </c:pt>
                <c:pt idx="28">
                  <c:v>0.12586849999999999</c:v>
                </c:pt>
                <c:pt idx="29">
                  <c:v>7.1452779999999994E-2</c:v>
                </c:pt>
                <c:pt idx="30">
                  <c:v>1.9244500000000001E-3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118-418E-926C-283B881DC10F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25571455"/>
        <c:axId val="725563775"/>
        <c:axId val="400379135"/>
      </c:surface3DChart>
      <c:catAx>
        <c:axId val="72557145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63775"/>
        <c:crosses val="autoZero"/>
        <c:auto val="1"/>
        <c:lblAlgn val="ctr"/>
        <c:lblOffset val="100"/>
        <c:noMultiLvlLbl val="0"/>
      </c:catAx>
      <c:valAx>
        <c:axId val="72556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71455"/>
        <c:crosses val="autoZero"/>
        <c:crossBetween val="midCat"/>
      </c:valAx>
      <c:serAx>
        <c:axId val="40037913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63775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zero"/>
    <c:showDLblsOverMax val="0"/>
    <c:extLst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'20'!$E$5:$E$2782</c:f>
              <c:numCache>
                <c:formatCode>0</c:formatCode>
                <c:ptCount val="2778"/>
                <c:pt idx="0">
                  <c:v>1470.8952999999999</c:v>
                </c:pt>
                <c:pt idx="1">
                  <c:v>1525</c:v>
                </c:pt>
                <c:pt idx="2">
                  <c:v>1524.3895</c:v>
                </c:pt>
                <c:pt idx="3">
                  <c:v>1524.3895</c:v>
                </c:pt>
                <c:pt idx="4">
                  <c:v>1475.6991</c:v>
                </c:pt>
                <c:pt idx="5">
                  <c:v>1523.7789</c:v>
                </c:pt>
                <c:pt idx="6">
                  <c:v>1521.9483</c:v>
                </c:pt>
                <c:pt idx="7">
                  <c:v>1471.5497</c:v>
                </c:pt>
                <c:pt idx="8">
                  <c:v>1523.7789</c:v>
                </c:pt>
                <c:pt idx="9">
                  <c:v>1521.9483</c:v>
                </c:pt>
                <c:pt idx="10">
                  <c:v>1463.8241</c:v>
                </c:pt>
                <c:pt idx="11">
                  <c:v>1520.1177</c:v>
                </c:pt>
                <c:pt idx="12">
                  <c:v>1517.0699</c:v>
                </c:pt>
                <c:pt idx="13">
                  <c:v>1460.4512</c:v>
                </c:pt>
                <c:pt idx="14">
                  <c:v>1514.0220999999999</c:v>
                </c:pt>
                <c:pt idx="15">
                  <c:v>1509.7619999999999</c:v>
                </c:pt>
                <c:pt idx="16">
                  <c:v>1453.4197999999999</c:v>
                </c:pt>
                <c:pt idx="17">
                  <c:v>1505.5019</c:v>
                </c:pt>
                <c:pt idx="18">
                  <c:v>1500.0363</c:v>
                </c:pt>
                <c:pt idx="19">
                  <c:v>1443.6622</c:v>
                </c:pt>
                <c:pt idx="20">
                  <c:v>1494.5708</c:v>
                </c:pt>
                <c:pt idx="21">
                  <c:v>1487.9085</c:v>
                </c:pt>
                <c:pt idx="22">
                  <c:v>1430.9793</c:v>
                </c:pt>
                <c:pt idx="23">
                  <c:v>1481.2463</c:v>
                </c:pt>
                <c:pt idx="24">
                  <c:v>1473.3979999999999</c:v>
                </c:pt>
                <c:pt idx="25">
                  <c:v>1415.7626</c:v>
                </c:pt>
                <c:pt idx="26">
                  <c:v>1465.5497</c:v>
                </c:pt>
                <c:pt idx="27">
                  <c:v>1456.5279</c:v>
                </c:pt>
                <c:pt idx="28">
                  <c:v>1398.2141999999999</c:v>
                </c:pt>
                <c:pt idx="29">
                  <c:v>1447.5061000000001</c:v>
                </c:pt>
                <c:pt idx="30">
                  <c:v>1437.3253</c:v>
                </c:pt>
                <c:pt idx="31">
                  <c:v>1378.4428</c:v>
                </c:pt>
                <c:pt idx="32">
                  <c:v>1427.1445000000001</c:v>
                </c:pt>
                <c:pt idx="33">
                  <c:v>1415.8209999999999</c:v>
                </c:pt>
                <c:pt idx="34">
                  <c:v>1356.4344000000001</c:v>
                </c:pt>
                <c:pt idx="35">
                  <c:v>1404.4974999999999</c:v>
                </c:pt>
                <c:pt idx="36">
                  <c:v>1392.0494000000001</c:v>
                </c:pt>
                <c:pt idx="37">
                  <c:v>1332.2216000000001</c:v>
                </c:pt>
                <c:pt idx="38">
                  <c:v>1379.6013</c:v>
                </c:pt>
                <c:pt idx="39">
                  <c:v>1366.0485000000001</c:v>
                </c:pt>
                <c:pt idx="40">
                  <c:v>1305.9342999999999</c:v>
                </c:pt>
                <c:pt idx="41">
                  <c:v>1352.4957999999999</c:v>
                </c:pt>
                <c:pt idx="42">
                  <c:v>1337.8601000000001</c:v>
                </c:pt>
                <c:pt idx="43">
                  <c:v>1277.6155000000001</c:v>
                </c:pt>
                <c:pt idx="44">
                  <c:v>1323.2243000000001</c:v>
                </c:pt>
                <c:pt idx="45">
                  <c:v>1307.5291</c:v>
                </c:pt>
                <c:pt idx="46">
                  <c:v>1247.2106000000001</c:v>
                </c:pt>
                <c:pt idx="47">
                  <c:v>1291.8339000000001</c:v>
                </c:pt>
                <c:pt idx="48">
                  <c:v>1275.1043</c:v>
                </c:pt>
                <c:pt idx="49">
                  <c:v>1214.7867000000001</c:v>
                </c:pt>
                <c:pt idx="50">
                  <c:v>1258.3747000000001</c:v>
                </c:pt>
                <c:pt idx="51">
                  <c:v>1240.6375</c:v>
                </c:pt>
                <c:pt idx="52">
                  <c:v>1180.4375</c:v>
                </c:pt>
                <c:pt idx="53">
                  <c:v>1222.9003</c:v>
                </c:pt>
                <c:pt idx="54">
                  <c:v>1204.184</c:v>
                </c:pt>
                <c:pt idx="55">
                  <c:v>1144.1867</c:v>
                </c:pt>
                <c:pt idx="56">
                  <c:v>1185.4675999999999</c:v>
                </c:pt>
                <c:pt idx="57">
                  <c:v>1165.8019999999999</c:v>
                </c:pt>
                <c:pt idx="58">
                  <c:v>1106.1066000000001</c:v>
                </c:pt>
                <c:pt idx="59">
                  <c:v>1146.1364000000001</c:v>
                </c:pt>
                <c:pt idx="60">
                  <c:v>1125.5531000000001</c:v>
                </c:pt>
                <c:pt idx="61">
                  <c:v>1066.2746999999999</c:v>
                </c:pt>
                <c:pt idx="62">
                  <c:v>1104.9698000000001</c:v>
                </c:pt>
                <c:pt idx="63">
                  <c:v>1083.5018</c:v>
                </c:pt>
                <c:pt idx="64">
                  <c:v>1024.6950999999999</c:v>
                </c:pt>
                <c:pt idx="65">
                  <c:v>1062.0337</c:v>
                </c:pt>
                <c:pt idx="66">
                  <c:v>1039.7153000000001</c:v>
                </c:pt>
                <c:pt idx="67">
                  <c:v>981.43407999999999</c:v>
                </c:pt>
                <c:pt idx="68">
                  <c:v>1017.3969</c:v>
                </c:pt>
                <c:pt idx="69">
                  <c:v>994.26382999999998</c:v>
                </c:pt>
                <c:pt idx="70">
                  <c:v>936.65007000000003</c:v>
                </c:pt>
                <c:pt idx="71">
                  <c:v>971.13076999999998</c:v>
                </c:pt>
                <c:pt idx="72">
                  <c:v>947.22011999999995</c:v>
                </c:pt>
                <c:pt idx="73">
                  <c:v>890.40824999999995</c:v>
                </c:pt>
                <c:pt idx="74">
                  <c:v>923.30947000000003</c:v>
                </c:pt>
                <c:pt idx="75">
                  <c:v>898.65952000000004</c:v>
                </c:pt>
                <c:pt idx="76">
                  <c:v>842.70618000000002</c:v>
                </c:pt>
                <c:pt idx="77">
                  <c:v>874.00957000000005</c:v>
                </c:pt>
                <c:pt idx="78">
                  <c:v>848.65980000000002</c:v>
                </c:pt>
                <c:pt idx="79">
                  <c:v>793.65336000000002</c:v>
                </c:pt>
                <c:pt idx="80">
                  <c:v>823.31002999999998</c:v>
                </c:pt>
                <c:pt idx="81">
                  <c:v>797.30102999999997</c:v>
                </c:pt>
                <c:pt idx="82">
                  <c:v>743.35536999999999</c:v>
                </c:pt>
                <c:pt idx="83">
                  <c:v>771.29202999999995</c:v>
                </c:pt>
                <c:pt idx="84">
                  <c:v>744.66544999999996</c:v>
                </c:pt>
                <c:pt idx="85">
                  <c:v>691.83015</c:v>
                </c:pt>
                <c:pt idx="86">
                  <c:v>718.03887999999995</c:v>
                </c:pt>
                <c:pt idx="87">
                  <c:v>690.83735999999999</c:v>
                </c:pt>
                <c:pt idx="88">
                  <c:v>639.15794000000005</c:v>
                </c:pt>
                <c:pt idx="89">
                  <c:v>663.63585</c:v>
                </c:pt>
                <c:pt idx="90">
                  <c:v>635.90296000000001</c:v>
                </c:pt>
                <c:pt idx="91">
                  <c:v>585.50064999999995</c:v>
                </c:pt>
                <c:pt idx="92">
                  <c:v>608.17006000000003</c:v>
                </c:pt>
                <c:pt idx="93">
                  <c:v>579.95020999999997</c:v>
                </c:pt>
                <c:pt idx="94">
                  <c:v>530.93181000000004</c:v>
                </c:pt>
                <c:pt idx="95">
                  <c:v>551.73035000000004</c:v>
                </c:pt>
                <c:pt idx="96">
                  <c:v>523.06871999999998</c:v>
                </c:pt>
                <c:pt idx="97">
                  <c:v>475.48599000000002</c:v>
                </c:pt>
                <c:pt idx="98">
                  <c:v>494.40708999999998</c:v>
                </c:pt>
                <c:pt idx="99">
                  <c:v>465.34958999999998</c:v>
                </c:pt>
                <c:pt idx="100">
                  <c:v>419.29230999999999</c:v>
                </c:pt>
                <c:pt idx="101">
                  <c:v>436.29208999999997</c:v>
                </c:pt>
                <c:pt idx="102">
                  <c:v>406.88524000000001</c:v>
                </c:pt>
                <c:pt idx="103">
                  <c:v>362.45524999999998</c:v>
                </c:pt>
                <c:pt idx="104">
                  <c:v>377.47840000000002</c:v>
                </c:pt>
                <c:pt idx="105">
                  <c:v>347.76931000000002</c:v>
                </c:pt>
                <c:pt idx="106">
                  <c:v>305.00448</c:v>
                </c:pt>
                <c:pt idx="107">
                  <c:v>318.06020999999998</c:v>
                </c:pt>
                <c:pt idx="108">
                  <c:v>288.09645</c:v>
                </c:pt>
                <c:pt idx="109">
                  <c:v>247.02937</c:v>
                </c:pt>
                <c:pt idx="110">
                  <c:v>258.13267999999999</c:v>
                </c:pt>
                <c:pt idx="111">
                  <c:v>227.96223000000001</c:v>
                </c:pt>
                <c:pt idx="112">
                  <c:v>188.68339</c:v>
                </c:pt>
                <c:pt idx="113">
                  <c:v>197.79177000000001</c:v>
                </c:pt>
                <c:pt idx="114">
                  <c:v>167.46295000000001</c:v>
                </c:pt>
                <c:pt idx="115">
                  <c:v>130.04303999999999</c:v>
                </c:pt>
                <c:pt idx="116">
                  <c:v>137.13412</c:v>
                </c:pt>
                <c:pt idx="117">
                  <c:v>106.69549000000001</c:v>
                </c:pt>
                <c:pt idx="118">
                  <c:v>71.177349000000007</c:v>
                </c:pt>
                <c:pt idx="119">
                  <c:v>76.256860000000003</c:v>
                </c:pt>
                <c:pt idx="120">
                  <c:v>45.757170000000002</c:v>
                </c:pt>
                <c:pt idx="121">
                  <c:v>12.225144999999999</c:v>
                </c:pt>
                <c:pt idx="122">
                  <c:v>15.257479999999999</c:v>
                </c:pt>
                <c:pt idx="123">
                  <c:v>-15.254429999999999</c:v>
                </c:pt>
                <c:pt idx="124">
                  <c:v>-46.717939999999999</c:v>
                </c:pt>
                <c:pt idx="125">
                  <c:v>-45.766330000000004</c:v>
                </c:pt>
                <c:pt idx="126">
                  <c:v>-76.241590000000002</c:v>
                </c:pt>
                <c:pt idx="127">
                  <c:v>-105.59529999999999</c:v>
                </c:pt>
                <c:pt idx="128">
                  <c:v>-106.7169</c:v>
                </c:pt>
                <c:pt idx="129">
                  <c:v>-137.10669999999999</c:v>
                </c:pt>
                <c:pt idx="130">
                  <c:v>-164.29740000000001</c:v>
                </c:pt>
                <c:pt idx="131">
                  <c:v>-167.4965</c:v>
                </c:pt>
                <c:pt idx="132">
                  <c:v>-197.75219999999999</c:v>
                </c:pt>
                <c:pt idx="133">
                  <c:v>-222.72300000000001</c:v>
                </c:pt>
                <c:pt idx="134">
                  <c:v>-228.00790000000001</c:v>
                </c:pt>
                <c:pt idx="135">
                  <c:v>-258.08100000000002</c:v>
                </c:pt>
                <c:pt idx="136">
                  <c:v>-280.82170000000002</c:v>
                </c:pt>
                <c:pt idx="137">
                  <c:v>-288.15410000000003</c:v>
                </c:pt>
                <c:pt idx="138">
                  <c:v>-317.99650000000003</c:v>
                </c:pt>
                <c:pt idx="139">
                  <c:v>-338.49970000000002</c:v>
                </c:pt>
                <c:pt idx="140">
                  <c:v>-347.83890000000002</c:v>
                </c:pt>
                <c:pt idx="141">
                  <c:v>-377.40280000000001</c:v>
                </c:pt>
                <c:pt idx="142">
                  <c:v>-395.6345</c:v>
                </c:pt>
                <c:pt idx="143">
                  <c:v>-406.9667</c:v>
                </c:pt>
                <c:pt idx="144">
                  <c:v>-436.2047</c:v>
                </c:pt>
                <c:pt idx="145">
                  <c:v>-452.15530000000001</c:v>
                </c:pt>
                <c:pt idx="146">
                  <c:v>-465.44279999999998</c:v>
                </c:pt>
                <c:pt idx="147">
                  <c:v>-494.30810000000002</c:v>
                </c:pt>
                <c:pt idx="148">
                  <c:v>-507.95319999999998</c:v>
                </c:pt>
                <c:pt idx="149">
                  <c:v>-523.17349999999999</c:v>
                </c:pt>
                <c:pt idx="150">
                  <c:v>-551.61990000000003</c:v>
                </c:pt>
                <c:pt idx="151">
                  <c:v>-562.89469999999994</c:v>
                </c:pt>
                <c:pt idx="152">
                  <c:v>-580.06629999999996</c:v>
                </c:pt>
                <c:pt idx="153">
                  <c:v>-608.04830000000004</c:v>
                </c:pt>
                <c:pt idx="154">
                  <c:v>-616.91020000000003</c:v>
                </c:pt>
                <c:pt idx="155">
                  <c:v>-636.03030000000001</c:v>
                </c:pt>
                <c:pt idx="156">
                  <c:v>-663.50300000000004</c:v>
                </c:pt>
                <c:pt idx="157">
                  <c:v>-669.95270000000005</c:v>
                </c:pt>
                <c:pt idx="158">
                  <c:v>-690.97569999999996</c:v>
                </c:pt>
                <c:pt idx="159">
                  <c:v>-717.89509999999996</c:v>
                </c:pt>
                <c:pt idx="160">
                  <c:v>-721.93979999999999</c:v>
                </c:pt>
                <c:pt idx="161">
                  <c:v>-744.81460000000004</c:v>
                </c:pt>
                <c:pt idx="162">
                  <c:v>-771.13760000000002</c:v>
                </c:pt>
                <c:pt idx="163">
                  <c:v>-772.78530000000001</c:v>
                </c:pt>
                <c:pt idx="164">
                  <c:v>-797.46069999999997</c:v>
                </c:pt>
                <c:pt idx="165">
                  <c:v>-823.14520000000005</c:v>
                </c:pt>
                <c:pt idx="166">
                  <c:v>-822.42949999999996</c:v>
                </c:pt>
                <c:pt idx="167">
                  <c:v>-848.8297</c:v>
                </c:pt>
                <c:pt idx="168">
                  <c:v>-873.83460000000002</c:v>
                </c:pt>
                <c:pt idx="169">
                  <c:v>-870.74639999999999</c:v>
                </c:pt>
                <c:pt idx="170">
                  <c:v>-898.83950000000004</c:v>
                </c:pt>
                <c:pt idx="171">
                  <c:v>-923.12459999999999</c:v>
                </c:pt>
                <c:pt idx="172">
                  <c:v>-917.61869999999999</c:v>
                </c:pt>
                <c:pt idx="173">
                  <c:v>-947.40980000000002</c:v>
                </c:pt>
                <c:pt idx="174">
                  <c:v>-970.93640000000005</c:v>
                </c:pt>
                <c:pt idx="175">
                  <c:v>-963.00210000000004</c:v>
                </c:pt>
                <c:pt idx="176">
                  <c:v>-994.46289999999999</c:v>
                </c:pt>
                <c:pt idx="177">
                  <c:v>-1017.193</c:v>
                </c:pt>
                <c:pt idx="178">
                  <c:v>-1006.846</c:v>
                </c:pt>
                <c:pt idx="179">
                  <c:v>-1039.924</c:v>
                </c:pt>
                <c:pt idx="180">
                  <c:v>-1061.8209999999999</c:v>
                </c:pt>
                <c:pt idx="181">
                  <c:v>-1049.0719999999999</c:v>
                </c:pt>
                <c:pt idx="182">
                  <c:v>-1083.7190000000001</c:v>
                </c:pt>
                <c:pt idx="183">
                  <c:v>-1104.749</c:v>
                </c:pt>
                <c:pt idx="184">
                  <c:v>-1089.617</c:v>
                </c:pt>
                <c:pt idx="185">
                  <c:v>-1125.779</c:v>
                </c:pt>
                <c:pt idx="186">
                  <c:v>-1145.9069999999999</c:v>
                </c:pt>
                <c:pt idx="187">
                  <c:v>-1128.422</c:v>
                </c:pt>
                <c:pt idx="188">
                  <c:v>-1166.0350000000001</c:v>
                </c:pt>
                <c:pt idx="189">
                  <c:v>-1185.23</c:v>
                </c:pt>
                <c:pt idx="190">
                  <c:v>-1165.424</c:v>
                </c:pt>
                <c:pt idx="191">
                  <c:v>-1204.425</c:v>
                </c:pt>
                <c:pt idx="192">
                  <c:v>-1222.6559999999999</c:v>
                </c:pt>
                <c:pt idx="193">
                  <c:v>-1200.596</c:v>
                </c:pt>
                <c:pt idx="194">
                  <c:v>-1240.886</c:v>
                </c:pt>
                <c:pt idx="195">
                  <c:v>-1258.123</c:v>
                </c:pt>
                <c:pt idx="196">
                  <c:v>-1233.902</c:v>
                </c:pt>
                <c:pt idx="197">
                  <c:v>-1275.3599999999999</c:v>
                </c:pt>
                <c:pt idx="198">
                  <c:v>-1291.575</c:v>
                </c:pt>
                <c:pt idx="199">
                  <c:v>-1265.2070000000001</c:v>
                </c:pt>
                <c:pt idx="200">
                  <c:v>-1307.7909999999999</c:v>
                </c:pt>
                <c:pt idx="201">
                  <c:v>-1322.9590000000001</c:v>
                </c:pt>
                <c:pt idx="202">
                  <c:v>-1294.432</c:v>
                </c:pt>
                <c:pt idx="203">
                  <c:v>-1338.1279999999999</c:v>
                </c:pt>
                <c:pt idx="204">
                  <c:v>-1352.2249999999999</c:v>
                </c:pt>
                <c:pt idx="205">
                  <c:v>-1321.575</c:v>
                </c:pt>
                <c:pt idx="206">
                  <c:v>-1366.3219999999999</c:v>
                </c:pt>
                <c:pt idx="207">
                  <c:v>-1379.325</c:v>
                </c:pt>
                <c:pt idx="208">
                  <c:v>-1346.5909999999999</c:v>
                </c:pt>
                <c:pt idx="209">
                  <c:v>-1392.328</c:v>
                </c:pt>
                <c:pt idx="210">
                  <c:v>-1404.2159999999999</c:v>
                </c:pt>
                <c:pt idx="211">
                  <c:v>-1369.441</c:v>
                </c:pt>
                <c:pt idx="212">
                  <c:v>-1416.105</c:v>
                </c:pt>
                <c:pt idx="213">
                  <c:v>-1426.8589999999999</c:v>
                </c:pt>
                <c:pt idx="214">
                  <c:v>-1390.146</c:v>
                </c:pt>
                <c:pt idx="215">
                  <c:v>-1437.6130000000001</c:v>
                </c:pt>
                <c:pt idx="216">
                  <c:v>-1447.2159999999999</c:v>
                </c:pt>
                <c:pt idx="217">
                  <c:v>-1408.6890000000001</c:v>
                </c:pt>
                <c:pt idx="218">
                  <c:v>-1456.82</c:v>
                </c:pt>
                <c:pt idx="219">
                  <c:v>-1465.2560000000001</c:v>
                </c:pt>
                <c:pt idx="220">
                  <c:v>-1424.943</c:v>
                </c:pt>
                <c:pt idx="221">
                  <c:v>-1473.693</c:v>
                </c:pt>
                <c:pt idx="222">
                  <c:v>-1480.95</c:v>
                </c:pt>
                <c:pt idx="223">
                  <c:v>-1438.865</c:v>
                </c:pt>
                <c:pt idx="224">
                  <c:v>-1488.2059999999999</c:v>
                </c:pt>
                <c:pt idx="225">
                  <c:v>-1494.2719999999999</c:v>
                </c:pt>
                <c:pt idx="226">
                  <c:v>-1450.48</c:v>
                </c:pt>
                <c:pt idx="227">
                  <c:v>-1500.337</c:v>
                </c:pt>
                <c:pt idx="228">
                  <c:v>-1505.2</c:v>
                </c:pt>
                <c:pt idx="229">
                  <c:v>-1459.752</c:v>
                </c:pt>
                <c:pt idx="230">
                  <c:v>-1510.0640000000001</c:v>
                </c:pt>
                <c:pt idx="231">
                  <c:v>-1513.7190000000001</c:v>
                </c:pt>
                <c:pt idx="232">
                  <c:v>-1466.6679999999999</c:v>
                </c:pt>
                <c:pt idx="233">
                  <c:v>-1517.374</c:v>
                </c:pt>
                <c:pt idx="234">
                  <c:v>-1519.8130000000001</c:v>
                </c:pt>
                <c:pt idx="235">
                  <c:v>-1471.306</c:v>
                </c:pt>
                <c:pt idx="236">
                  <c:v>-1522.2529999999999</c:v>
                </c:pt>
                <c:pt idx="237">
                  <c:v>-1523.4739999999999</c:v>
                </c:pt>
                <c:pt idx="238">
                  <c:v>-1473.6869999999999</c:v>
                </c:pt>
                <c:pt idx="239">
                  <c:v>-1524.6949999999999</c:v>
                </c:pt>
                <c:pt idx="240">
                  <c:v>-1524.6949999999999</c:v>
                </c:pt>
                <c:pt idx="241">
                  <c:v>-1473.672</c:v>
                </c:pt>
                <c:pt idx="242">
                  <c:v>-1524.6949999999999</c:v>
                </c:pt>
                <c:pt idx="243">
                  <c:v>-1523.4739999999999</c:v>
                </c:pt>
                <c:pt idx="244">
                  <c:v>-1471.19</c:v>
                </c:pt>
                <c:pt idx="245">
                  <c:v>-1522.2529999999999</c:v>
                </c:pt>
                <c:pt idx="246">
                  <c:v>-1519.8130000000001</c:v>
                </c:pt>
                <c:pt idx="247">
                  <c:v>-1466.297</c:v>
                </c:pt>
                <c:pt idx="248">
                  <c:v>-1517.374</c:v>
                </c:pt>
                <c:pt idx="249">
                  <c:v>-1513.7190000000001</c:v>
                </c:pt>
                <c:pt idx="250">
                  <c:v>-1459.0740000000001</c:v>
                </c:pt>
                <c:pt idx="251">
                  <c:v>-1510.0640000000001</c:v>
                </c:pt>
                <c:pt idx="252">
                  <c:v>-1505.2</c:v>
                </c:pt>
                <c:pt idx="253">
                  <c:v>-1449.57</c:v>
                </c:pt>
                <c:pt idx="254">
                  <c:v>-1500.337</c:v>
                </c:pt>
                <c:pt idx="255">
                  <c:v>-1494.2719999999999</c:v>
                </c:pt>
                <c:pt idx="256">
                  <c:v>-1437.77</c:v>
                </c:pt>
                <c:pt idx="257">
                  <c:v>-1488.2059999999999</c:v>
                </c:pt>
                <c:pt idx="258">
                  <c:v>-1480.95</c:v>
                </c:pt>
                <c:pt idx="259">
                  <c:v>-1423.623</c:v>
                </c:pt>
                <c:pt idx="260">
                  <c:v>-1473.693</c:v>
                </c:pt>
                <c:pt idx="261">
                  <c:v>-1465.2560000000001</c:v>
                </c:pt>
                <c:pt idx="262">
                  <c:v>-1407.163</c:v>
                </c:pt>
                <c:pt idx="263">
                  <c:v>-1456.82</c:v>
                </c:pt>
                <c:pt idx="264">
                  <c:v>-1447.2159999999999</c:v>
                </c:pt>
                <c:pt idx="265">
                  <c:v>-1388.508</c:v>
                </c:pt>
                <c:pt idx="266">
                  <c:v>-1437.6130000000001</c:v>
                </c:pt>
                <c:pt idx="267">
                  <c:v>-1426.8589999999999</c:v>
                </c:pt>
                <c:pt idx="268">
                  <c:v>-1367.693</c:v>
                </c:pt>
                <c:pt idx="269">
                  <c:v>-1416.105</c:v>
                </c:pt>
                <c:pt idx="270">
                  <c:v>-1404.2159999999999</c:v>
                </c:pt>
                <c:pt idx="271">
                  <c:v>-1344.6469999999999</c:v>
                </c:pt>
                <c:pt idx="272">
                  <c:v>-1392.328</c:v>
                </c:pt>
                <c:pt idx="273">
                  <c:v>-1379.325</c:v>
                </c:pt>
                <c:pt idx="274">
                  <c:v>-1319.4190000000001</c:v>
                </c:pt>
                <c:pt idx="275">
                  <c:v>-1366.3219999999999</c:v>
                </c:pt>
                <c:pt idx="276">
                  <c:v>-1352.2249999999999</c:v>
                </c:pt>
                <c:pt idx="277">
                  <c:v>-1292.0940000000001</c:v>
                </c:pt>
                <c:pt idx="278">
                  <c:v>-1338.1279999999999</c:v>
                </c:pt>
                <c:pt idx="279">
                  <c:v>-1322.9590000000001</c:v>
                </c:pt>
                <c:pt idx="280">
                  <c:v>-1262.665</c:v>
                </c:pt>
                <c:pt idx="281">
                  <c:v>-1307.7909999999999</c:v>
                </c:pt>
                <c:pt idx="282">
                  <c:v>-1291.575</c:v>
                </c:pt>
                <c:pt idx="283">
                  <c:v>-1231.1769999999999</c:v>
                </c:pt>
                <c:pt idx="284">
                  <c:v>-1275.3599999999999</c:v>
                </c:pt>
                <c:pt idx="285">
                  <c:v>-1258.123</c:v>
                </c:pt>
                <c:pt idx="286">
                  <c:v>-1197.7729999999999</c:v>
                </c:pt>
                <c:pt idx="287">
                  <c:v>-1240.886</c:v>
                </c:pt>
                <c:pt idx="288">
                  <c:v>-1222.6559999999999</c:v>
                </c:pt>
                <c:pt idx="289">
                  <c:v>-1162.5050000000001</c:v>
                </c:pt>
                <c:pt idx="290">
                  <c:v>-1204.425</c:v>
                </c:pt>
                <c:pt idx="291">
                  <c:v>-1185.23</c:v>
                </c:pt>
                <c:pt idx="292">
                  <c:v>-1125.337</c:v>
                </c:pt>
                <c:pt idx="293">
                  <c:v>-1166.0350000000001</c:v>
                </c:pt>
                <c:pt idx="294">
                  <c:v>-1145.9069999999999</c:v>
                </c:pt>
                <c:pt idx="295">
                  <c:v>-1086.3520000000001</c:v>
                </c:pt>
                <c:pt idx="296">
                  <c:v>-1125.779</c:v>
                </c:pt>
                <c:pt idx="297">
                  <c:v>-1104.749</c:v>
                </c:pt>
                <c:pt idx="298">
                  <c:v>-1045.6510000000001</c:v>
                </c:pt>
                <c:pt idx="299">
                  <c:v>-1083.7190000000001</c:v>
                </c:pt>
                <c:pt idx="300">
                  <c:v>-1061.8209999999999</c:v>
                </c:pt>
                <c:pt idx="301">
                  <c:v>-1003.263</c:v>
                </c:pt>
                <c:pt idx="302">
                  <c:v>-1039.924</c:v>
                </c:pt>
                <c:pt idx="303">
                  <c:v>-1017.193</c:v>
                </c:pt>
                <c:pt idx="304">
                  <c:v>-959.27200000000005</c:v>
                </c:pt>
                <c:pt idx="305">
                  <c:v>-994.46289999999999</c:v>
                </c:pt>
                <c:pt idx="306">
                  <c:v>-970.93640000000005</c:v>
                </c:pt>
                <c:pt idx="307">
                  <c:v>-913.76469999999995</c:v>
                </c:pt>
                <c:pt idx="308">
                  <c:v>-947.40980000000002</c:v>
                </c:pt>
                <c:pt idx="309">
                  <c:v>-923.12459999999999</c:v>
                </c:pt>
                <c:pt idx="310">
                  <c:v>-866.75329999999997</c:v>
                </c:pt>
                <c:pt idx="311">
                  <c:v>-898.83950000000004</c:v>
                </c:pt>
                <c:pt idx="312">
                  <c:v>-873.83460000000002</c:v>
                </c:pt>
                <c:pt idx="313">
                  <c:v>-818.31269999999995</c:v>
                </c:pt>
                <c:pt idx="314">
                  <c:v>-848.8297</c:v>
                </c:pt>
                <c:pt idx="315">
                  <c:v>-823.14520000000005</c:v>
                </c:pt>
                <c:pt idx="316">
                  <c:v>-768.60540000000003</c:v>
                </c:pt>
                <c:pt idx="317">
                  <c:v>-797.46069999999997</c:v>
                </c:pt>
                <c:pt idx="318">
                  <c:v>-771.13760000000002</c:v>
                </c:pt>
                <c:pt idx="319">
                  <c:v>-717.70150000000001</c:v>
                </c:pt>
                <c:pt idx="320">
                  <c:v>-744.81460000000004</c:v>
                </c:pt>
                <c:pt idx="321">
                  <c:v>-717.89509999999996</c:v>
                </c:pt>
                <c:pt idx="322">
                  <c:v>-665.61739999999998</c:v>
                </c:pt>
                <c:pt idx="323">
                  <c:v>-690.97569999999996</c:v>
                </c:pt>
                <c:pt idx="324">
                  <c:v>-663.50300000000004</c:v>
                </c:pt>
                <c:pt idx="325">
                  <c:v>-612.47360000000003</c:v>
                </c:pt>
                <c:pt idx="326">
                  <c:v>-636.03030000000001</c:v>
                </c:pt>
                <c:pt idx="327">
                  <c:v>-608.04830000000004</c:v>
                </c:pt>
                <c:pt idx="328">
                  <c:v>-558.37620000000004</c:v>
                </c:pt>
                <c:pt idx="329">
                  <c:v>-580.06629999999996</c:v>
                </c:pt>
                <c:pt idx="330">
                  <c:v>-551.61990000000003</c:v>
                </c:pt>
                <c:pt idx="331">
                  <c:v>-503.34910000000002</c:v>
                </c:pt>
                <c:pt idx="332">
                  <c:v>-523.17349999999999</c:v>
                </c:pt>
                <c:pt idx="333">
                  <c:v>-494.30810000000002</c:v>
                </c:pt>
                <c:pt idx="334">
                  <c:v>-447.47820000000002</c:v>
                </c:pt>
                <c:pt idx="335">
                  <c:v>-465.44279999999998</c:v>
                </c:pt>
                <c:pt idx="336">
                  <c:v>-436.2047</c:v>
                </c:pt>
                <c:pt idx="337">
                  <c:v>-390.92259999999999</c:v>
                </c:pt>
                <c:pt idx="338">
                  <c:v>-406.9667</c:v>
                </c:pt>
                <c:pt idx="339">
                  <c:v>-377.40280000000001</c:v>
                </c:pt>
                <c:pt idx="340">
                  <c:v>-333.75799999999998</c:v>
                </c:pt>
                <c:pt idx="341">
                  <c:v>-347.83890000000002</c:v>
                </c:pt>
                <c:pt idx="342">
                  <c:v>-317.99650000000003</c:v>
                </c:pt>
                <c:pt idx="343">
                  <c:v>-276.03680000000003</c:v>
                </c:pt>
                <c:pt idx="344">
                  <c:v>-288.15410000000003</c:v>
                </c:pt>
                <c:pt idx="345">
                  <c:v>-258.08100000000002</c:v>
                </c:pt>
                <c:pt idx="346">
                  <c:v>-217.89449999999999</c:v>
                </c:pt>
                <c:pt idx="347">
                  <c:v>-228.00790000000001</c:v>
                </c:pt>
                <c:pt idx="348">
                  <c:v>-197.75219999999999</c:v>
                </c:pt>
                <c:pt idx="349">
                  <c:v>-159.43219999999999</c:v>
                </c:pt>
                <c:pt idx="350">
                  <c:v>-167.4965</c:v>
                </c:pt>
                <c:pt idx="351">
                  <c:v>-137.10669999999999</c:v>
                </c:pt>
                <c:pt idx="352">
                  <c:v>-100.7046</c:v>
                </c:pt>
                <c:pt idx="353">
                  <c:v>-106.7169</c:v>
                </c:pt>
                <c:pt idx="354">
                  <c:v>-76.241590000000002</c:v>
                </c:pt>
                <c:pt idx="355">
                  <c:v>-41.821719999999999</c:v>
                </c:pt>
                <c:pt idx="356">
                  <c:v>-45.766330000000004</c:v>
                </c:pt>
                <c:pt idx="357">
                  <c:v>-15.254429999999999</c:v>
                </c:pt>
                <c:pt idx="358">
                  <c:v>17.112898999999999</c:v>
                </c:pt>
                <c:pt idx="359">
                  <c:v>15.257479999999999</c:v>
                </c:pt>
                <c:pt idx="360">
                  <c:v>45.757170000000002</c:v>
                </c:pt>
                <c:pt idx="361">
                  <c:v>76.053473999999994</c:v>
                </c:pt>
                <c:pt idx="362">
                  <c:v>76.256860000000003</c:v>
                </c:pt>
                <c:pt idx="363">
                  <c:v>106.69549000000001</c:v>
                </c:pt>
                <c:pt idx="364">
                  <c:v>134.90502000000001</c:v>
                </c:pt>
                <c:pt idx="365">
                  <c:v>137.13412</c:v>
                </c:pt>
                <c:pt idx="366">
                  <c:v>167.46295000000001</c:v>
                </c:pt>
                <c:pt idx="367">
                  <c:v>193.53135</c:v>
                </c:pt>
                <c:pt idx="368">
                  <c:v>197.79177000000001</c:v>
                </c:pt>
                <c:pt idx="369">
                  <c:v>227.96223000000001</c:v>
                </c:pt>
                <c:pt idx="370">
                  <c:v>251.85791</c:v>
                </c:pt>
                <c:pt idx="371">
                  <c:v>258.13267999999999</c:v>
                </c:pt>
                <c:pt idx="372">
                  <c:v>288.09645</c:v>
                </c:pt>
                <c:pt idx="373">
                  <c:v>309.78814</c:v>
                </c:pt>
                <c:pt idx="374">
                  <c:v>318.06020999999998</c:v>
                </c:pt>
                <c:pt idx="375">
                  <c:v>347.76931000000002</c:v>
                </c:pt>
                <c:pt idx="376">
                  <c:v>367.18407000000002</c:v>
                </c:pt>
                <c:pt idx="377">
                  <c:v>377.47840000000002</c:v>
                </c:pt>
                <c:pt idx="378">
                  <c:v>406.88524000000001</c:v>
                </c:pt>
                <c:pt idx="379">
                  <c:v>423.96577000000002</c:v>
                </c:pt>
                <c:pt idx="380">
                  <c:v>436.29208999999997</c:v>
                </c:pt>
                <c:pt idx="381">
                  <c:v>465.34958999999998</c:v>
                </c:pt>
                <c:pt idx="382">
                  <c:v>480.08801999999997</c:v>
                </c:pt>
                <c:pt idx="383">
                  <c:v>494.40708999999998</c:v>
                </c:pt>
                <c:pt idx="384">
                  <c:v>523.06871999999998</c:v>
                </c:pt>
                <c:pt idx="385">
                  <c:v>535.46374000000003</c:v>
                </c:pt>
                <c:pt idx="386">
                  <c:v>551.73035000000004</c:v>
                </c:pt>
                <c:pt idx="387">
                  <c:v>579.95020999999997</c:v>
                </c:pt>
                <c:pt idx="388">
                  <c:v>589.98829000000001</c:v>
                </c:pt>
                <c:pt idx="389">
                  <c:v>608.17006000000003</c:v>
                </c:pt>
                <c:pt idx="390">
                  <c:v>635.90296000000001</c:v>
                </c:pt>
                <c:pt idx="391">
                  <c:v>643.59599000000003</c:v>
                </c:pt>
                <c:pt idx="392">
                  <c:v>663.63585</c:v>
                </c:pt>
                <c:pt idx="393">
                  <c:v>690.83735999999999</c:v>
                </c:pt>
                <c:pt idx="394">
                  <c:v>696.16846999999996</c:v>
                </c:pt>
                <c:pt idx="395">
                  <c:v>718.03887999999995</c:v>
                </c:pt>
                <c:pt idx="396">
                  <c:v>744.66544999999996</c:v>
                </c:pt>
                <c:pt idx="397">
                  <c:v>747.57903999999996</c:v>
                </c:pt>
                <c:pt idx="398">
                  <c:v>771.29202999999995</c:v>
                </c:pt>
                <c:pt idx="399">
                  <c:v>797.30102999999997</c:v>
                </c:pt>
                <c:pt idx="400">
                  <c:v>797.77018999999996</c:v>
                </c:pt>
                <c:pt idx="401">
                  <c:v>823.31002999999998</c:v>
                </c:pt>
                <c:pt idx="402">
                  <c:v>848.65980000000002</c:v>
                </c:pt>
                <c:pt idx="403">
                  <c:v>846.69362999999998</c:v>
                </c:pt>
                <c:pt idx="404">
                  <c:v>874.00957000000005</c:v>
                </c:pt>
                <c:pt idx="405">
                  <c:v>898.65952000000004</c:v>
                </c:pt>
                <c:pt idx="406">
                  <c:v>894.27359000000001</c:v>
                </c:pt>
                <c:pt idx="407">
                  <c:v>923.30947000000003</c:v>
                </c:pt>
                <c:pt idx="408">
                  <c:v>947.22011999999995</c:v>
                </c:pt>
                <c:pt idx="409">
                  <c:v>940.43993999999998</c:v>
                </c:pt>
                <c:pt idx="410">
                  <c:v>971.13076999999998</c:v>
                </c:pt>
                <c:pt idx="411">
                  <c:v>994.26382999999998</c:v>
                </c:pt>
                <c:pt idx="412">
                  <c:v>985.15337999999997</c:v>
                </c:pt>
                <c:pt idx="413">
                  <c:v>1017.3969</c:v>
                </c:pt>
                <c:pt idx="414">
                  <c:v>1039.7153000000001</c:v>
                </c:pt>
                <c:pt idx="415">
                  <c:v>1028.2907</c:v>
                </c:pt>
                <c:pt idx="416">
                  <c:v>1062.0337</c:v>
                </c:pt>
                <c:pt idx="417">
                  <c:v>1083.5018</c:v>
                </c:pt>
                <c:pt idx="418">
                  <c:v>1069.7174</c:v>
                </c:pt>
                <c:pt idx="419">
                  <c:v>1104.9698000000001</c:v>
                </c:pt>
                <c:pt idx="420">
                  <c:v>1125.5531000000001</c:v>
                </c:pt>
                <c:pt idx="421">
                  <c:v>1109.3743999999999</c:v>
                </c:pt>
                <c:pt idx="422">
                  <c:v>1146.1364000000001</c:v>
                </c:pt>
                <c:pt idx="423">
                  <c:v>1165.8019999999999</c:v>
                </c:pt>
                <c:pt idx="424">
                  <c:v>1147.2458999999999</c:v>
                </c:pt>
                <c:pt idx="425">
                  <c:v>1185.4675999999999</c:v>
                </c:pt>
                <c:pt idx="426">
                  <c:v>1204.184</c:v>
                </c:pt>
                <c:pt idx="427">
                  <c:v>1183.3190999999999</c:v>
                </c:pt>
                <c:pt idx="428">
                  <c:v>1222.9003</c:v>
                </c:pt>
                <c:pt idx="429">
                  <c:v>1240.6375</c:v>
                </c:pt>
                <c:pt idx="430">
                  <c:v>1217.5160000000001</c:v>
                </c:pt>
                <c:pt idx="431">
                  <c:v>1258.3747000000001</c:v>
                </c:pt>
                <c:pt idx="432">
                  <c:v>1275.1043</c:v>
                </c:pt>
                <c:pt idx="433">
                  <c:v>1249.7465999999999</c:v>
                </c:pt>
                <c:pt idx="434">
                  <c:v>1291.8339000000001</c:v>
                </c:pt>
                <c:pt idx="435">
                  <c:v>1307.5291</c:v>
                </c:pt>
                <c:pt idx="436">
                  <c:v>1279.9703999999999</c:v>
                </c:pt>
                <c:pt idx="437">
                  <c:v>1323.2243000000001</c:v>
                </c:pt>
                <c:pt idx="438">
                  <c:v>1337.8601000000001</c:v>
                </c:pt>
                <c:pt idx="439">
                  <c:v>1308.1857</c:v>
                </c:pt>
                <c:pt idx="440">
                  <c:v>1352.4957999999999</c:v>
                </c:pt>
                <c:pt idx="441">
                  <c:v>1366.0485000000001</c:v>
                </c:pt>
                <c:pt idx="442">
                  <c:v>1334.3665000000001</c:v>
                </c:pt>
                <c:pt idx="443">
                  <c:v>1379.6013</c:v>
                </c:pt>
                <c:pt idx="444">
                  <c:v>1392.0494000000001</c:v>
                </c:pt>
                <c:pt idx="445">
                  <c:v>1358.3812</c:v>
                </c:pt>
                <c:pt idx="446">
                  <c:v>1404.4974999999999</c:v>
                </c:pt>
                <c:pt idx="447">
                  <c:v>1415.8209999999999</c:v>
                </c:pt>
                <c:pt idx="448">
                  <c:v>1380.1681000000001</c:v>
                </c:pt>
                <c:pt idx="449">
                  <c:v>1427.1445000000001</c:v>
                </c:pt>
                <c:pt idx="450">
                  <c:v>1437.3253</c:v>
                </c:pt>
                <c:pt idx="451">
                  <c:v>1399.7384</c:v>
                </c:pt>
                <c:pt idx="452">
                  <c:v>1447.5061000000001</c:v>
                </c:pt>
                <c:pt idx="453">
                  <c:v>1456.5279</c:v>
                </c:pt>
                <c:pt idx="454">
                  <c:v>1417.0514000000001</c:v>
                </c:pt>
                <c:pt idx="455">
                  <c:v>1465.5497</c:v>
                </c:pt>
                <c:pt idx="456">
                  <c:v>1473.3979999999999</c:v>
                </c:pt>
                <c:pt idx="457">
                  <c:v>1432.0788</c:v>
                </c:pt>
                <c:pt idx="458">
                  <c:v>1481.2463</c:v>
                </c:pt>
                <c:pt idx="459">
                  <c:v>1487.9085</c:v>
                </c:pt>
                <c:pt idx="460">
                  <c:v>1444.8407999999999</c:v>
                </c:pt>
                <c:pt idx="461">
                  <c:v>1494.5708</c:v>
                </c:pt>
                <c:pt idx="462">
                  <c:v>1500.0363</c:v>
                </c:pt>
                <c:pt idx="463">
                  <c:v>1455.2275</c:v>
                </c:pt>
                <c:pt idx="464">
                  <c:v>1505.5019</c:v>
                </c:pt>
                <c:pt idx="465">
                  <c:v>1509.7619999999999</c:v>
                </c:pt>
                <c:pt idx="466">
                  <c:v>1462.8028999999999</c:v>
                </c:pt>
                <c:pt idx="467">
                  <c:v>1514.0220999999999</c:v>
                </c:pt>
                <c:pt idx="468">
                  <c:v>1517.0699</c:v>
                </c:pt>
                <c:pt idx="469">
                  <c:v>1467.3791000000001</c:v>
                </c:pt>
                <c:pt idx="470">
                  <c:v>1520.1177</c:v>
                </c:pt>
                <c:pt idx="471">
                  <c:v>1412.0219</c:v>
                </c:pt>
                <c:pt idx="472">
                  <c:v>1411.2284999999999</c:v>
                </c:pt>
                <c:pt idx="473">
                  <c:v>1405.2038</c:v>
                </c:pt>
                <c:pt idx="474">
                  <c:v>1397.4601</c:v>
                </c:pt>
                <c:pt idx="475">
                  <c:v>1386.8848</c:v>
                </c:pt>
                <c:pt idx="476">
                  <c:v>1373.9066</c:v>
                </c:pt>
                <c:pt idx="477">
                  <c:v>1358.1953000000001</c:v>
                </c:pt>
                <c:pt idx="478">
                  <c:v>1340.1402</c:v>
                </c:pt>
                <c:pt idx="479">
                  <c:v>1319.8851999999999</c:v>
                </c:pt>
                <c:pt idx="480">
                  <c:v>1297.431</c:v>
                </c:pt>
                <c:pt idx="481">
                  <c:v>1272.9050999999999</c:v>
                </c:pt>
                <c:pt idx="482">
                  <c:v>1246.4664</c:v>
                </c:pt>
                <c:pt idx="483">
                  <c:v>1218.0655999999999</c:v>
                </c:pt>
                <c:pt idx="484">
                  <c:v>1187.6469</c:v>
                </c:pt>
                <c:pt idx="485">
                  <c:v>1155.3284000000001</c:v>
                </c:pt>
                <c:pt idx="486">
                  <c:v>1121.1650999999999</c:v>
                </c:pt>
                <c:pt idx="487">
                  <c:v>1085.1881000000001</c:v>
                </c:pt>
                <c:pt idx="488">
                  <c:v>1047.5077000000001</c:v>
                </c:pt>
                <c:pt idx="489">
                  <c:v>1008.1309</c:v>
                </c:pt>
                <c:pt idx="490">
                  <c:v>967.05429000000004</c:v>
                </c:pt>
                <c:pt idx="491">
                  <c:v>924.42561000000001</c:v>
                </c:pt>
                <c:pt idx="492">
                  <c:v>880.41758000000004</c:v>
                </c:pt>
                <c:pt idx="493">
                  <c:v>835.01187000000004</c:v>
                </c:pt>
                <c:pt idx="494">
                  <c:v>788.23041000000001</c:v>
                </c:pt>
                <c:pt idx="495">
                  <c:v>740.21844999999996</c:v>
                </c:pt>
                <c:pt idx="496">
                  <c:v>691.00476000000003</c:v>
                </c:pt>
                <c:pt idx="497">
                  <c:v>640.60316999999998</c:v>
                </c:pt>
                <c:pt idx="498">
                  <c:v>589.16989000000001</c:v>
                </c:pt>
                <c:pt idx="499">
                  <c:v>536.86937</c:v>
                </c:pt>
                <c:pt idx="500">
                  <c:v>483.70566000000002</c:v>
                </c:pt>
                <c:pt idx="501">
                  <c:v>429.7534</c:v>
                </c:pt>
                <c:pt idx="502">
                  <c:v>375.16458</c:v>
                </c:pt>
                <c:pt idx="503">
                  <c:v>319.95848000000001</c:v>
                </c:pt>
                <c:pt idx="504">
                  <c:v>264.16572000000002</c:v>
                </c:pt>
                <c:pt idx="505">
                  <c:v>207.94046</c:v>
                </c:pt>
                <c:pt idx="506">
                  <c:v>151.42715000000001</c:v>
                </c:pt>
                <c:pt idx="507">
                  <c:v>94.652438000000004</c:v>
                </c:pt>
                <c:pt idx="508">
                  <c:v>37.738520999999999</c:v>
                </c:pt>
                <c:pt idx="509">
                  <c:v>-19.16611</c:v>
                </c:pt>
                <c:pt idx="510">
                  <c:v>-76.036510000000007</c:v>
                </c:pt>
                <c:pt idx="511">
                  <c:v>-132.78790000000001</c:v>
                </c:pt>
                <c:pt idx="512">
                  <c:v>-189.29740000000001</c:v>
                </c:pt>
                <c:pt idx="513">
                  <c:v>-245.5361</c:v>
                </c:pt>
                <c:pt idx="514">
                  <c:v>-301.44299999999998</c:v>
                </c:pt>
                <c:pt idx="515">
                  <c:v>-356.88319999999999</c:v>
                </c:pt>
                <c:pt idx="516">
                  <c:v>-411.75850000000003</c:v>
                </c:pt>
                <c:pt idx="517">
                  <c:v>-466.01330000000002</c:v>
                </c:pt>
                <c:pt idx="518">
                  <c:v>-519.47540000000004</c:v>
                </c:pt>
                <c:pt idx="519">
                  <c:v>-572.02499999999998</c:v>
                </c:pt>
                <c:pt idx="520">
                  <c:v>-623.6703</c:v>
                </c:pt>
                <c:pt idx="521">
                  <c:v>-674.3519</c:v>
                </c:pt>
                <c:pt idx="522">
                  <c:v>-723.96870000000001</c:v>
                </c:pt>
                <c:pt idx="523">
                  <c:v>-772.46680000000003</c:v>
                </c:pt>
                <c:pt idx="524">
                  <c:v>-819.77629999999999</c:v>
                </c:pt>
                <c:pt idx="525">
                  <c:v>-865.70619999999997</c:v>
                </c:pt>
                <c:pt idx="526">
                  <c:v>-910.1662</c:v>
                </c:pt>
                <c:pt idx="527">
                  <c:v>-953.16859999999997</c:v>
                </c:pt>
                <c:pt idx="528">
                  <c:v>-994.63379999999995</c:v>
                </c:pt>
                <c:pt idx="529">
                  <c:v>-1034.4970000000001</c:v>
                </c:pt>
                <c:pt idx="530">
                  <c:v>-1072.729</c:v>
                </c:pt>
                <c:pt idx="531">
                  <c:v>-1109.251</c:v>
                </c:pt>
                <c:pt idx="532">
                  <c:v>-1144.0150000000001</c:v>
                </c:pt>
                <c:pt idx="533">
                  <c:v>-1177.0319999999999</c:v>
                </c:pt>
                <c:pt idx="534">
                  <c:v>-1208.22</c:v>
                </c:pt>
                <c:pt idx="535">
                  <c:v>-1237.3879999999999</c:v>
                </c:pt>
                <c:pt idx="536">
                  <c:v>-1264.501</c:v>
                </c:pt>
                <c:pt idx="537">
                  <c:v>-1289.5899999999999</c:v>
                </c:pt>
                <c:pt idx="538">
                  <c:v>-1312.5940000000001</c:v>
                </c:pt>
                <c:pt idx="539">
                  <c:v>-1333.51</c:v>
                </c:pt>
                <c:pt idx="540">
                  <c:v>-1352.3989999999999</c:v>
                </c:pt>
                <c:pt idx="541">
                  <c:v>-1369.1790000000001</c:v>
                </c:pt>
                <c:pt idx="542">
                  <c:v>-1383.674</c:v>
                </c:pt>
                <c:pt idx="543">
                  <c:v>-1395.893</c:v>
                </c:pt>
                <c:pt idx="544">
                  <c:v>-1405.873</c:v>
                </c:pt>
                <c:pt idx="545">
                  <c:v>-1413.5619999999999</c:v>
                </c:pt>
                <c:pt idx="546">
                  <c:v>-1419.0050000000001</c:v>
                </c:pt>
                <c:pt idx="547">
                  <c:v>-1422.335</c:v>
                </c:pt>
                <c:pt idx="548">
                  <c:v>-1423.5139999999999</c:v>
                </c:pt>
                <c:pt idx="549">
                  <c:v>-1422.3009999999999</c:v>
                </c:pt>
                <c:pt idx="550">
                  <c:v>-1418.5989999999999</c:v>
                </c:pt>
                <c:pt idx="551">
                  <c:v>-1412.538</c:v>
                </c:pt>
                <c:pt idx="552">
                  <c:v>-1404.2819999999999</c:v>
                </c:pt>
                <c:pt idx="553">
                  <c:v>-1393.9010000000001</c:v>
                </c:pt>
                <c:pt idx="554">
                  <c:v>-1381.297</c:v>
                </c:pt>
                <c:pt idx="555">
                  <c:v>-1366.385</c:v>
                </c:pt>
                <c:pt idx="556">
                  <c:v>-1349.289</c:v>
                </c:pt>
                <c:pt idx="557">
                  <c:v>-1330.1590000000001</c:v>
                </c:pt>
                <c:pt idx="558">
                  <c:v>-1308.9369999999999</c:v>
                </c:pt>
                <c:pt idx="559">
                  <c:v>-1285.5440000000001</c:v>
                </c:pt>
                <c:pt idx="560">
                  <c:v>-1260.08</c:v>
                </c:pt>
                <c:pt idx="561">
                  <c:v>-1232.586</c:v>
                </c:pt>
                <c:pt idx="562">
                  <c:v>-1203.04</c:v>
                </c:pt>
                <c:pt idx="563">
                  <c:v>-1171.5709999999999</c:v>
                </c:pt>
                <c:pt idx="564">
                  <c:v>-1138.3440000000001</c:v>
                </c:pt>
                <c:pt idx="565">
                  <c:v>-1103.3209999999999</c:v>
                </c:pt>
                <c:pt idx="566">
                  <c:v>-1066.472</c:v>
                </c:pt>
                <c:pt idx="567">
                  <c:v>-1027.93</c:v>
                </c:pt>
                <c:pt idx="568">
                  <c:v>-987.74609999999996</c:v>
                </c:pt>
                <c:pt idx="569">
                  <c:v>-945.96400000000006</c:v>
                </c:pt>
                <c:pt idx="570">
                  <c:v>-902.70270000000005</c:v>
                </c:pt>
                <c:pt idx="571">
                  <c:v>-857.97349999999994</c:v>
                </c:pt>
                <c:pt idx="572">
                  <c:v>-811.78359999999998</c:v>
                </c:pt>
                <c:pt idx="573">
                  <c:v>-764.28800000000001</c:v>
                </c:pt>
                <c:pt idx="574">
                  <c:v>-715.65750000000003</c:v>
                </c:pt>
                <c:pt idx="575">
                  <c:v>-665.88530000000003</c:v>
                </c:pt>
                <c:pt idx="576">
                  <c:v>-615.02009999999996</c:v>
                </c:pt>
                <c:pt idx="577">
                  <c:v>-563.21209999999996</c:v>
                </c:pt>
                <c:pt idx="578">
                  <c:v>-510.48559999999998</c:v>
                </c:pt>
                <c:pt idx="579">
                  <c:v>-456.86309999999997</c:v>
                </c:pt>
                <c:pt idx="580">
                  <c:v>-402.50119999999998</c:v>
                </c:pt>
                <c:pt idx="581">
                  <c:v>-347.55599999999998</c:v>
                </c:pt>
                <c:pt idx="582">
                  <c:v>-292.04300000000001</c:v>
                </c:pt>
                <c:pt idx="583">
                  <c:v>-236.06200000000001</c:v>
                </c:pt>
                <c:pt idx="584">
                  <c:v>-179.7654</c:v>
                </c:pt>
                <c:pt idx="585">
                  <c:v>-123.18510000000001</c:v>
                </c:pt>
                <c:pt idx="586">
                  <c:v>-66.401910000000001</c:v>
                </c:pt>
                <c:pt idx="587">
                  <c:v>-9.5443099999999994</c:v>
                </c:pt>
                <c:pt idx="588">
                  <c:v>47.360684999999997</c:v>
                </c:pt>
                <c:pt idx="589">
                  <c:v>104.25909</c:v>
                </c:pt>
                <c:pt idx="590">
                  <c:v>161.00555</c:v>
                </c:pt>
                <c:pt idx="591">
                  <c:v>217.48281</c:v>
                </c:pt>
                <c:pt idx="592">
                  <c:v>273.64440999999999</c:v>
                </c:pt>
                <c:pt idx="593">
                  <c:v>329.33299</c:v>
                </c:pt>
                <c:pt idx="594">
                  <c:v>384.41674999999998</c:v>
                </c:pt>
                <c:pt idx="595">
                  <c:v>438.89814000000001</c:v>
                </c:pt>
                <c:pt idx="596">
                  <c:v>492.72185999999999</c:v>
                </c:pt>
                <c:pt idx="597">
                  <c:v>545.77098000000001</c:v>
                </c:pt>
                <c:pt idx="598">
                  <c:v>597.96942999999999</c:v>
                </c:pt>
                <c:pt idx="599">
                  <c:v>649.25431000000003</c:v>
                </c:pt>
                <c:pt idx="600">
                  <c:v>699.44233999999994</c:v>
                </c:pt>
                <c:pt idx="601">
                  <c:v>748.42785000000003</c:v>
                </c:pt>
                <c:pt idx="602">
                  <c:v>796.22460999999998</c:v>
                </c:pt>
                <c:pt idx="603">
                  <c:v>842.77017999999998</c:v>
                </c:pt>
                <c:pt idx="604">
                  <c:v>887.97442999999998</c:v>
                </c:pt>
                <c:pt idx="605">
                  <c:v>931.81493</c:v>
                </c:pt>
                <c:pt idx="606">
                  <c:v>974.25347999999997</c:v>
                </c:pt>
                <c:pt idx="607">
                  <c:v>1015.091</c:v>
                </c:pt>
                <c:pt idx="608">
                  <c:v>1054.1495</c:v>
                </c:pt>
                <c:pt idx="609">
                  <c:v>1091.4333999999999</c:v>
                </c:pt>
                <c:pt idx="610">
                  <c:v>1126.9858999999999</c:v>
                </c:pt>
                <c:pt idx="611">
                  <c:v>1160.8196</c:v>
                </c:pt>
                <c:pt idx="612">
                  <c:v>1192.8342</c:v>
                </c:pt>
                <c:pt idx="613">
                  <c:v>1222.9007999999999</c:v>
                </c:pt>
                <c:pt idx="614">
                  <c:v>1251.0183</c:v>
                </c:pt>
                <c:pt idx="615">
                  <c:v>1277.2286999999999</c:v>
                </c:pt>
                <c:pt idx="616">
                  <c:v>1301.4505999999999</c:v>
                </c:pt>
                <c:pt idx="617">
                  <c:v>1323.4982</c:v>
                </c:pt>
                <c:pt idx="618">
                  <c:v>1343.3584000000001</c:v>
                </c:pt>
                <c:pt idx="619">
                  <c:v>1361.0662</c:v>
                </c:pt>
                <c:pt idx="620">
                  <c:v>1376.5615</c:v>
                </c:pt>
                <c:pt idx="621">
                  <c:v>1389.8529000000001</c:v>
                </c:pt>
                <c:pt idx="622">
                  <c:v>1400.9166</c:v>
                </c:pt>
                <c:pt idx="623">
                  <c:v>1409.3381999999999</c:v>
                </c:pt>
                <c:pt idx="624">
                  <c:v>1414.4706000000001</c:v>
                </c:pt>
                <c:pt idx="625">
                  <c:v>1417.2814000000001</c:v>
                </c:pt>
                <c:pt idx="626">
                  <c:v>1425.4585</c:v>
                </c:pt>
                <c:pt idx="627">
                  <c:v>1369.3566000000001</c:v>
                </c:pt>
                <c:pt idx="628">
                  <c:v>1366.4563000000001</c:v>
                </c:pt>
                <c:pt idx="629">
                  <c:v>1362.8869999999999</c:v>
                </c:pt>
                <c:pt idx="630">
                  <c:v>1356.723</c:v>
                </c:pt>
                <c:pt idx="631">
                  <c:v>1347.335</c:v>
                </c:pt>
                <c:pt idx="632">
                  <c:v>1335.6606999999999</c:v>
                </c:pt>
                <c:pt idx="633">
                  <c:v>1321.9383</c:v>
                </c:pt>
                <c:pt idx="634">
                  <c:v>1306.0644</c:v>
                </c:pt>
                <c:pt idx="635">
                  <c:v>1288.0684000000001</c:v>
                </c:pt>
                <c:pt idx="636">
                  <c:v>1267.9878000000001</c:v>
                </c:pt>
                <c:pt idx="637">
                  <c:v>1245.7530999999999</c:v>
                </c:pt>
                <c:pt idx="638">
                  <c:v>1221.4412</c:v>
                </c:pt>
                <c:pt idx="639">
                  <c:v>1195.3081999999999</c:v>
                </c:pt>
                <c:pt idx="640">
                  <c:v>1167.3951</c:v>
                </c:pt>
                <c:pt idx="641">
                  <c:v>1137.5761</c:v>
                </c:pt>
                <c:pt idx="642">
                  <c:v>1105.8996999999999</c:v>
                </c:pt>
                <c:pt idx="643">
                  <c:v>1072.5715</c:v>
                </c:pt>
                <c:pt idx="644">
                  <c:v>1037.691</c:v>
                </c:pt>
                <c:pt idx="645">
                  <c:v>1001.0916</c:v>
                </c:pt>
                <c:pt idx="646">
                  <c:v>962.60848999999996</c:v>
                </c:pt>
                <c:pt idx="647">
                  <c:v>922.37593000000004</c:v>
                </c:pt>
                <c:pt idx="648">
                  <c:v>880.71762000000001</c:v>
                </c:pt>
                <c:pt idx="649">
                  <c:v>837.81802000000005</c:v>
                </c:pt>
                <c:pt idx="650">
                  <c:v>793.66737000000001</c:v>
                </c:pt>
                <c:pt idx="651">
                  <c:v>748.26139000000001</c:v>
                </c:pt>
                <c:pt idx="652">
                  <c:v>701.66227000000003</c:v>
                </c:pt>
                <c:pt idx="653">
                  <c:v>653.88729999999998</c:v>
                </c:pt>
                <c:pt idx="654">
                  <c:v>604.94084999999995</c:v>
                </c:pt>
                <c:pt idx="655">
                  <c:v>554.99364000000003</c:v>
                </c:pt>
                <c:pt idx="656">
                  <c:v>504.24025</c:v>
                </c:pt>
                <c:pt idx="657">
                  <c:v>452.74351999999999</c:v>
                </c:pt>
                <c:pt idx="658">
                  <c:v>400.56000999999998</c:v>
                </c:pt>
                <c:pt idx="659">
                  <c:v>347.75342999999998</c:v>
                </c:pt>
                <c:pt idx="660">
                  <c:v>294.33684</c:v>
                </c:pt>
                <c:pt idx="661">
                  <c:v>240.34768</c:v>
                </c:pt>
                <c:pt idx="662">
                  <c:v>185.96831</c:v>
                </c:pt>
                <c:pt idx="663">
                  <c:v>131.33947000000001</c:v>
                </c:pt>
                <c:pt idx="664">
                  <c:v>76.524361999999996</c:v>
                </c:pt>
                <c:pt idx="665">
                  <c:v>21.641604999999998</c:v>
                </c:pt>
                <c:pt idx="666">
                  <c:v>-33.235140000000001</c:v>
                </c:pt>
                <c:pt idx="667">
                  <c:v>-88.049610000000001</c:v>
                </c:pt>
                <c:pt idx="668">
                  <c:v>-142.73439999999999</c:v>
                </c:pt>
                <c:pt idx="669">
                  <c:v>-197.18719999999999</c:v>
                </c:pt>
                <c:pt idx="670">
                  <c:v>-251.3793</c:v>
                </c:pt>
                <c:pt idx="671">
                  <c:v>-305.24020000000002</c:v>
                </c:pt>
                <c:pt idx="672">
                  <c:v>-358.58330000000001</c:v>
                </c:pt>
                <c:pt idx="673">
                  <c:v>-411.36090000000002</c:v>
                </c:pt>
                <c:pt idx="674">
                  <c:v>-463.51940000000002</c:v>
                </c:pt>
                <c:pt idx="675">
                  <c:v>-514.87369999999999</c:v>
                </c:pt>
                <c:pt idx="676">
                  <c:v>-565.36120000000005</c:v>
                </c:pt>
                <c:pt idx="677">
                  <c:v>-614.98209999999995</c:v>
                </c:pt>
                <c:pt idx="678">
                  <c:v>-663.63520000000005</c:v>
                </c:pt>
                <c:pt idx="679">
                  <c:v>-711.16880000000003</c:v>
                </c:pt>
                <c:pt idx="680">
                  <c:v>-757.6096</c:v>
                </c:pt>
                <c:pt idx="681">
                  <c:v>-802.9153</c:v>
                </c:pt>
                <c:pt idx="682">
                  <c:v>-846.86869999999999</c:v>
                </c:pt>
                <c:pt idx="683">
                  <c:v>-889.41409999999996</c:v>
                </c:pt>
                <c:pt idx="684">
                  <c:v>-930.54390000000001</c:v>
                </c:pt>
                <c:pt idx="685">
                  <c:v>-970.1848</c:v>
                </c:pt>
                <c:pt idx="686">
                  <c:v>-1008.252</c:v>
                </c:pt>
                <c:pt idx="687">
                  <c:v>-1044.7380000000001</c:v>
                </c:pt>
                <c:pt idx="688">
                  <c:v>-1079.5360000000001</c:v>
                </c:pt>
                <c:pt idx="689">
                  <c:v>-1112.5250000000001</c:v>
                </c:pt>
                <c:pt idx="690">
                  <c:v>-1143.828</c:v>
                </c:pt>
                <c:pt idx="691">
                  <c:v>-1173.425</c:v>
                </c:pt>
                <c:pt idx="692">
                  <c:v>-1201.0840000000001</c:v>
                </c:pt>
                <c:pt idx="693">
                  <c:v>-1226.7729999999999</c:v>
                </c:pt>
                <c:pt idx="694">
                  <c:v>-1250.5050000000001</c:v>
                </c:pt>
                <c:pt idx="695">
                  <c:v>-1272.1590000000001</c:v>
                </c:pt>
                <c:pt idx="696">
                  <c:v>-1291.682</c:v>
                </c:pt>
                <c:pt idx="697">
                  <c:v>-1309.2570000000001</c:v>
                </c:pt>
                <c:pt idx="698">
                  <c:v>-1324.8779999999999</c:v>
                </c:pt>
                <c:pt idx="699">
                  <c:v>-1338.3109999999999</c:v>
                </c:pt>
                <c:pt idx="700">
                  <c:v>-1349.538</c:v>
                </c:pt>
                <c:pt idx="701">
                  <c:v>-1358.7090000000001</c:v>
                </c:pt>
                <c:pt idx="702">
                  <c:v>-1365.875</c:v>
                </c:pt>
                <c:pt idx="703">
                  <c:v>-1370.8209999999999</c:v>
                </c:pt>
                <c:pt idx="704">
                  <c:v>-1373.3119999999999</c:v>
                </c:pt>
                <c:pt idx="705">
                  <c:v>-1373.3050000000001</c:v>
                </c:pt>
                <c:pt idx="706">
                  <c:v>-1371.11</c:v>
                </c:pt>
                <c:pt idx="707">
                  <c:v>-1367.009</c:v>
                </c:pt>
                <c:pt idx="708">
                  <c:v>-1360.8820000000001</c:v>
                </c:pt>
                <c:pt idx="709">
                  <c:v>-1352.5309999999999</c:v>
                </c:pt>
                <c:pt idx="710">
                  <c:v>-1341.9829999999999</c:v>
                </c:pt>
                <c:pt idx="711">
                  <c:v>-1329.258</c:v>
                </c:pt>
                <c:pt idx="712">
                  <c:v>-1314.271</c:v>
                </c:pt>
                <c:pt idx="713">
                  <c:v>-1297.0909999999999</c:v>
                </c:pt>
                <c:pt idx="714">
                  <c:v>-1277.973</c:v>
                </c:pt>
                <c:pt idx="715">
                  <c:v>-1256.9559999999999</c:v>
                </c:pt>
                <c:pt idx="716">
                  <c:v>-1233.915</c:v>
                </c:pt>
                <c:pt idx="717">
                  <c:v>-1208.8779999999999</c:v>
                </c:pt>
                <c:pt idx="718">
                  <c:v>-1181.866</c:v>
                </c:pt>
                <c:pt idx="719">
                  <c:v>-1152.8209999999999</c:v>
                </c:pt>
                <c:pt idx="720">
                  <c:v>-1121.855</c:v>
                </c:pt>
                <c:pt idx="721">
                  <c:v>-1089.223</c:v>
                </c:pt>
                <c:pt idx="722">
                  <c:v>-1054.9749999999999</c:v>
                </c:pt>
                <c:pt idx="723">
                  <c:v>-1019.048</c:v>
                </c:pt>
                <c:pt idx="724">
                  <c:v>-981.49270000000001</c:v>
                </c:pt>
                <c:pt idx="725">
                  <c:v>-942.3904</c:v>
                </c:pt>
                <c:pt idx="726">
                  <c:v>-901.76229999999998</c:v>
                </c:pt>
                <c:pt idx="727">
                  <c:v>-859.6721</c:v>
                </c:pt>
                <c:pt idx="728">
                  <c:v>-816.15729999999996</c:v>
                </c:pt>
                <c:pt idx="729">
                  <c:v>-771.20450000000005</c:v>
                </c:pt>
                <c:pt idx="730">
                  <c:v>-724.97</c:v>
                </c:pt>
                <c:pt idx="731">
                  <c:v>-677.67160000000001</c:v>
                </c:pt>
                <c:pt idx="732">
                  <c:v>-629.37090000000001</c:v>
                </c:pt>
                <c:pt idx="733">
                  <c:v>-580.09299999999996</c:v>
                </c:pt>
                <c:pt idx="734">
                  <c:v>-529.8981</c:v>
                </c:pt>
                <c:pt idx="735">
                  <c:v>-478.80149999999998</c:v>
                </c:pt>
                <c:pt idx="736">
                  <c:v>-426.82429999999999</c:v>
                </c:pt>
                <c:pt idx="737">
                  <c:v>-374.14479999999998</c:v>
                </c:pt>
                <c:pt idx="738">
                  <c:v>-320.9325</c:v>
                </c:pt>
                <c:pt idx="739">
                  <c:v>-267.25150000000002</c:v>
                </c:pt>
                <c:pt idx="740">
                  <c:v>-213.1917</c:v>
                </c:pt>
                <c:pt idx="741">
                  <c:v>-158.8262</c:v>
                </c:pt>
                <c:pt idx="742">
                  <c:v>-104.2189</c:v>
                </c:pt>
                <c:pt idx="743">
                  <c:v>-49.431669999999997</c:v>
                </c:pt>
                <c:pt idx="744">
                  <c:v>5.4351203000000003</c:v>
                </c:pt>
                <c:pt idx="745">
                  <c:v>60.349783000000002</c:v>
                </c:pt>
                <c:pt idx="746">
                  <c:v>115.25412</c:v>
                </c:pt>
                <c:pt idx="747">
                  <c:v>169.95776000000001</c:v>
                </c:pt>
                <c:pt idx="748">
                  <c:v>224.37835999999999</c:v>
                </c:pt>
                <c:pt idx="749">
                  <c:v>278.45791000000003</c:v>
                </c:pt>
                <c:pt idx="750">
                  <c:v>332.03251</c:v>
                </c:pt>
                <c:pt idx="751">
                  <c:v>385.03663999999998</c:v>
                </c:pt>
                <c:pt idx="752">
                  <c:v>437.46771999999999</c:v>
                </c:pt>
                <c:pt idx="753">
                  <c:v>489.23468000000003</c:v>
                </c:pt>
                <c:pt idx="754">
                  <c:v>540.17303000000004</c:v>
                </c:pt>
                <c:pt idx="755">
                  <c:v>590.27371000000005</c:v>
                </c:pt>
                <c:pt idx="756">
                  <c:v>639.48896999999999</c:v>
                </c:pt>
                <c:pt idx="757">
                  <c:v>687.61662000000001</c:v>
                </c:pt>
                <c:pt idx="758">
                  <c:v>734.59785999999997</c:v>
                </c:pt>
                <c:pt idx="759">
                  <c:v>780.43606</c:v>
                </c:pt>
                <c:pt idx="760">
                  <c:v>825.02192000000002</c:v>
                </c:pt>
                <c:pt idx="761">
                  <c:v>868.21951999999999</c:v>
                </c:pt>
                <c:pt idx="762">
                  <c:v>910.09094000000005</c:v>
                </c:pt>
                <c:pt idx="763">
                  <c:v>950.60104000000001</c:v>
                </c:pt>
                <c:pt idx="764">
                  <c:v>989.52369999999996</c:v>
                </c:pt>
                <c:pt idx="765">
                  <c:v>1026.8105</c:v>
                </c:pt>
                <c:pt idx="766">
                  <c:v>1062.4650999999999</c:v>
                </c:pt>
                <c:pt idx="767">
                  <c:v>1096.4172000000001</c:v>
                </c:pt>
                <c:pt idx="768">
                  <c:v>1128.5906</c:v>
                </c:pt>
                <c:pt idx="769">
                  <c:v>1158.9839999999999</c:v>
                </c:pt>
                <c:pt idx="770">
                  <c:v>1187.4878000000001</c:v>
                </c:pt>
                <c:pt idx="771">
                  <c:v>1214.0039999999999</c:v>
                </c:pt>
                <c:pt idx="772">
                  <c:v>1238.6855</c:v>
                </c:pt>
                <c:pt idx="773">
                  <c:v>1261.5195000000001</c:v>
                </c:pt>
                <c:pt idx="774">
                  <c:v>1282.2637999999999</c:v>
                </c:pt>
                <c:pt idx="775">
                  <c:v>1300.8258000000001</c:v>
                </c:pt>
                <c:pt idx="776">
                  <c:v>1317.0451</c:v>
                </c:pt>
                <c:pt idx="777">
                  <c:v>1330.3994</c:v>
                </c:pt>
                <c:pt idx="778">
                  <c:v>1340.7837</c:v>
                </c:pt>
                <c:pt idx="779">
                  <c:v>1350.9480000000001</c:v>
                </c:pt>
                <c:pt idx="780">
                  <c:v>1356.4883</c:v>
                </c:pt>
                <c:pt idx="781">
                  <c:v>1364.2445</c:v>
                </c:pt>
                <c:pt idx="782">
                  <c:v>1342.5983000000001</c:v>
                </c:pt>
                <c:pt idx="783">
                  <c:v>1301.5195000000001</c:v>
                </c:pt>
                <c:pt idx="784">
                  <c:v>1308.4306999999999</c:v>
                </c:pt>
                <c:pt idx="785">
                  <c:v>1294.6442999999999</c:v>
                </c:pt>
                <c:pt idx="786">
                  <c:v>1286.4205999999999</c:v>
                </c:pt>
                <c:pt idx="787">
                  <c:v>1275.6041</c:v>
                </c:pt>
                <c:pt idx="788">
                  <c:v>1261.3413</c:v>
                </c:pt>
                <c:pt idx="789">
                  <c:v>1244.3800000000001</c:v>
                </c:pt>
                <c:pt idx="790">
                  <c:v>1225.1957</c:v>
                </c:pt>
                <c:pt idx="791">
                  <c:v>1203.9938</c:v>
                </c:pt>
                <c:pt idx="792">
                  <c:v>1181.0248999999999</c:v>
                </c:pt>
                <c:pt idx="793">
                  <c:v>1156.3363999999999</c:v>
                </c:pt>
                <c:pt idx="794">
                  <c:v>1129.7492</c:v>
                </c:pt>
                <c:pt idx="795">
                  <c:v>1101.2642000000001</c:v>
                </c:pt>
                <c:pt idx="796">
                  <c:v>1071.0108</c:v>
                </c:pt>
                <c:pt idx="797">
                  <c:v>1039.0210999999999</c:v>
                </c:pt>
                <c:pt idx="798">
                  <c:v>1005.3478</c:v>
                </c:pt>
                <c:pt idx="799">
                  <c:v>970.06563000000006</c:v>
                </c:pt>
                <c:pt idx="800">
                  <c:v>933.18911000000003</c:v>
                </c:pt>
                <c:pt idx="801">
                  <c:v>894.76369999999997</c:v>
                </c:pt>
                <c:pt idx="802">
                  <c:v>855.01138000000003</c:v>
                </c:pt>
                <c:pt idx="803">
                  <c:v>813.99144000000001</c:v>
                </c:pt>
                <c:pt idx="804">
                  <c:v>771.60866999999996</c:v>
                </c:pt>
                <c:pt idx="805">
                  <c:v>727.94303000000002</c:v>
                </c:pt>
                <c:pt idx="806">
                  <c:v>683.11631999999997</c:v>
                </c:pt>
                <c:pt idx="807">
                  <c:v>637.15683999999999</c:v>
                </c:pt>
                <c:pt idx="808">
                  <c:v>590.12288000000001</c:v>
                </c:pt>
                <c:pt idx="809">
                  <c:v>542.21308999999997</c:v>
                </c:pt>
                <c:pt idx="810">
                  <c:v>493.48730999999998</c:v>
                </c:pt>
                <c:pt idx="811">
                  <c:v>443.92813000000001</c:v>
                </c:pt>
                <c:pt idx="812">
                  <c:v>393.66941000000003</c:v>
                </c:pt>
                <c:pt idx="813">
                  <c:v>342.81187</c:v>
                </c:pt>
                <c:pt idx="814">
                  <c:v>291.36612000000002</c:v>
                </c:pt>
                <c:pt idx="815">
                  <c:v>239.39885000000001</c:v>
                </c:pt>
                <c:pt idx="816">
                  <c:v>187.07267999999999</c:v>
                </c:pt>
                <c:pt idx="817">
                  <c:v>134.44654</c:v>
                </c:pt>
                <c:pt idx="818">
                  <c:v>81.593132999999995</c:v>
                </c:pt>
                <c:pt idx="819">
                  <c:v>28.693632999999998</c:v>
                </c:pt>
                <c:pt idx="820">
                  <c:v>-24.187860000000001</c:v>
                </c:pt>
                <c:pt idx="821">
                  <c:v>-77.046869999999998</c:v>
                </c:pt>
                <c:pt idx="822">
                  <c:v>-129.7551</c:v>
                </c:pt>
                <c:pt idx="823">
                  <c:v>-182.24199999999999</c:v>
                </c:pt>
                <c:pt idx="824">
                  <c:v>-234.4991</c:v>
                </c:pt>
                <c:pt idx="825">
                  <c:v>-286.44119999999998</c:v>
                </c:pt>
                <c:pt idx="826">
                  <c:v>-337.97230000000002</c:v>
                </c:pt>
                <c:pt idx="827">
                  <c:v>-389.04329999999999</c:v>
                </c:pt>
                <c:pt idx="828">
                  <c:v>-439.48599999999999</c:v>
                </c:pt>
                <c:pt idx="829">
                  <c:v>-489.08409999999998</c:v>
                </c:pt>
                <c:pt idx="830">
                  <c:v>-537.81610000000001</c:v>
                </c:pt>
                <c:pt idx="831">
                  <c:v>-585.71489999999994</c:v>
                </c:pt>
                <c:pt idx="832">
                  <c:v>-632.71590000000003</c:v>
                </c:pt>
                <c:pt idx="833">
                  <c:v>-678.79</c:v>
                </c:pt>
                <c:pt idx="834">
                  <c:v>-723.90300000000002</c:v>
                </c:pt>
                <c:pt idx="835">
                  <c:v>-767.83209999999997</c:v>
                </c:pt>
                <c:pt idx="836">
                  <c:v>-810.35919999999999</c:v>
                </c:pt>
                <c:pt idx="837">
                  <c:v>-851.50649999999996</c:v>
                </c:pt>
                <c:pt idx="838">
                  <c:v>-891.29349999999999</c:v>
                </c:pt>
                <c:pt idx="839">
                  <c:v>-929.6046</c:v>
                </c:pt>
                <c:pt idx="840">
                  <c:v>-966.41129999999998</c:v>
                </c:pt>
                <c:pt idx="841">
                  <c:v>-1001.7140000000001</c:v>
                </c:pt>
                <c:pt idx="842">
                  <c:v>-1035.4449999999999</c:v>
                </c:pt>
                <c:pt idx="843">
                  <c:v>-1067.6579999999999</c:v>
                </c:pt>
                <c:pt idx="844">
                  <c:v>-1098.337</c:v>
                </c:pt>
                <c:pt idx="845">
                  <c:v>-1127.2049999999999</c:v>
                </c:pt>
                <c:pt idx="846">
                  <c:v>-1154.0609999999999</c:v>
                </c:pt>
                <c:pt idx="847">
                  <c:v>-1178.971</c:v>
                </c:pt>
                <c:pt idx="848">
                  <c:v>-1201.998</c:v>
                </c:pt>
                <c:pt idx="849">
                  <c:v>-1223.107</c:v>
                </c:pt>
                <c:pt idx="850">
                  <c:v>-1242.4159999999999</c:v>
                </c:pt>
                <c:pt idx="851">
                  <c:v>-1259.9290000000001</c:v>
                </c:pt>
                <c:pt idx="852">
                  <c:v>-1275.3579999999999</c:v>
                </c:pt>
                <c:pt idx="853">
                  <c:v>-1288.5360000000001</c:v>
                </c:pt>
                <c:pt idx="854">
                  <c:v>-1299.56</c:v>
                </c:pt>
                <c:pt idx="855">
                  <c:v>-1308.4939999999999</c:v>
                </c:pt>
                <c:pt idx="856">
                  <c:v>-1315.2909999999999</c:v>
                </c:pt>
                <c:pt idx="857">
                  <c:v>-1320.1479999999999</c:v>
                </c:pt>
                <c:pt idx="858">
                  <c:v>-1323.248</c:v>
                </c:pt>
                <c:pt idx="859">
                  <c:v>-1324.3610000000001</c:v>
                </c:pt>
                <c:pt idx="860">
                  <c:v>-1323.066</c:v>
                </c:pt>
                <c:pt idx="861">
                  <c:v>-1319.2460000000001</c:v>
                </c:pt>
                <c:pt idx="862">
                  <c:v>-1313.165</c:v>
                </c:pt>
                <c:pt idx="863">
                  <c:v>-1305.1300000000001</c:v>
                </c:pt>
                <c:pt idx="864">
                  <c:v>-1295.162</c:v>
                </c:pt>
                <c:pt idx="865">
                  <c:v>-1283.1020000000001</c:v>
                </c:pt>
                <c:pt idx="866">
                  <c:v>-1268.93</c:v>
                </c:pt>
                <c:pt idx="867">
                  <c:v>-1252.8779999999999</c:v>
                </c:pt>
                <c:pt idx="868">
                  <c:v>-1234.9929999999999</c:v>
                </c:pt>
                <c:pt idx="869">
                  <c:v>-1215.056</c:v>
                </c:pt>
                <c:pt idx="870">
                  <c:v>-1193.027</c:v>
                </c:pt>
                <c:pt idx="871">
                  <c:v>-1169.0409999999999</c:v>
                </c:pt>
                <c:pt idx="872">
                  <c:v>-1143.154</c:v>
                </c:pt>
                <c:pt idx="873">
                  <c:v>-1115.396</c:v>
                </c:pt>
                <c:pt idx="874">
                  <c:v>-1085.99</c:v>
                </c:pt>
                <c:pt idx="875">
                  <c:v>-1054.991</c:v>
                </c:pt>
                <c:pt idx="876">
                  <c:v>-1022.255</c:v>
                </c:pt>
                <c:pt idx="877">
                  <c:v>-987.81619999999998</c:v>
                </c:pt>
                <c:pt idx="878">
                  <c:v>-951.80100000000004</c:v>
                </c:pt>
                <c:pt idx="879">
                  <c:v>-914.2396</c:v>
                </c:pt>
                <c:pt idx="880">
                  <c:v>-875.20119999999997</c:v>
                </c:pt>
                <c:pt idx="881">
                  <c:v>-834.76440000000002</c:v>
                </c:pt>
                <c:pt idx="882">
                  <c:v>-792.94380000000001</c:v>
                </c:pt>
                <c:pt idx="883">
                  <c:v>-749.79449999999997</c:v>
                </c:pt>
                <c:pt idx="884">
                  <c:v>-705.53089999999997</c:v>
                </c:pt>
                <c:pt idx="885">
                  <c:v>-660.21439999999996</c:v>
                </c:pt>
                <c:pt idx="886">
                  <c:v>-613.78859999999997</c:v>
                </c:pt>
                <c:pt idx="887">
                  <c:v>-566.36159999999995</c:v>
                </c:pt>
                <c:pt idx="888">
                  <c:v>-518.04600000000005</c:v>
                </c:pt>
                <c:pt idx="889">
                  <c:v>-468.86130000000003</c:v>
                </c:pt>
                <c:pt idx="890">
                  <c:v>-418.87079999999997</c:v>
                </c:pt>
                <c:pt idx="891">
                  <c:v>-368.25700000000001</c:v>
                </c:pt>
                <c:pt idx="892">
                  <c:v>-317.08100000000002</c:v>
                </c:pt>
                <c:pt idx="893">
                  <c:v>-265.3777</c:v>
                </c:pt>
                <c:pt idx="894">
                  <c:v>-213.30969999999999</c:v>
                </c:pt>
                <c:pt idx="895">
                  <c:v>-160.9562</c:v>
                </c:pt>
                <c:pt idx="896">
                  <c:v>-108.32689999999999</c:v>
                </c:pt>
                <c:pt idx="897">
                  <c:v>-55.545070000000003</c:v>
                </c:pt>
                <c:pt idx="898">
                  <c:v>-2.6866159999999999</c:v>
                </c:pt>
                <c:pt idx="899">
                  <c:v>50.238452000000002</c:v>
                </c:pt>
                <c:pt idx="900">
                  <c:v>103.14634</c:v>
                </c:pt>
                <c:pt idx="901">
                  <c:v>155.91367</c:v>
                </c:pt>
                <c:pt idx="902">
                  <c:v>208.48650000000001</c:v>
                </c:pt>
                <c:pt idx="903">
                  <c:v>260.73081000000002</c:v>
                </c:pt>
                <c:pt idx="904">
                  <c:v>312.43995999999999</c:v>
                </c:pt>
                <c:pt idx="905">
                  <c:v>363.57389999999998</c:v>
                </c:pt>
                <c:pt idx="906">
                  <c:v>414.15730000000002</c:v>
                </c:pt>
                <c:pt idx="907">
                  <c:v>464.12252999999998</c:v>
                </c:pt>
                <c:pt idx="908">
                  <c:v>513.40994999999998</c:v>
                </c:pt>
                <c:pt idx="909">
                  <c:v>561.97892000000002</c:v>
                </c:pt>
                <c:pt idx="910">
                  <c:v>609.63127999999995</c:v>
                </c:pt>
                <c:pt idx="911">
                  <c:v>656.14599999999996</c:v>
                </c:pt>
                <c:pt idx="912">
                  <c:v>701.5204</c:v>
                </c:pt>
                <c:pt idx="913">
                  <c:v>745.79488000000003</c:v>
                </c:pt>
                <c:pt idx="914">
                  <c:v>788.90801999999996</c:v>
                </c:pt>
                <c:pt idx="915">
                  <c:v>830.86811</c:v>
                </c:pt>
                <c:pt idx="916">
                  <c:v>871.70495000000005</c:v>
                </c:pt>
                <c:pt idx="917">
                  <c:v>911.25477999999998</c:v>
                </c:pt>
                <c:pt idx="918">
                  <c:v>949.11878000000002</c:v>
                </c:pt>
                <c:pt idx="919">
                  <c:v>985.04471999999998</c:v>
                </c:pt>
                <c:pt idx="920">
                  <c:v>1019.2368</c:v>
                </c:pt>
                <c:pt idx="921">
                  <c:v>1051.9662000000001</c:v>
                </c:pt>
                <c:pt idx="922">
                  <c:v>1083.2037</c:v>
                </c:pt>
                <c:pt idx="923">
                  <c:v>1112.7254</c:v>
                </c:pt>
                <c:pt idx="924">
                  <c:v>1140.4422999999999</c:v>
                </c:pt>
                <c:pt idx="925">
                  <c:v>1166.4659999999999</c:v>
                </c:pt>
                <c:pt idx="926">
                  <c:v>1190.8035</c:v>
                </c:pt>
                <c:pt idx="927">
                  <c:v>1213.1733999999999</c:v>
                </c:pt>
                <c:pt idx="928">
                  <c:v>1233.4043999999999</c:v>
                </c:pt>
                <c:pt idx="929">
                  <c:v>1251.5981999999999</c:v>
                </c:pt>
                <c:pt idx="930">
                  <c:v>1267.7938999999999</c:v>
                </c:pt>
                <c:pt idx="931">
                  <c:v>1281.8529000000001</c:v>
                </c:pt>
                <c:pt idx="932">
                  <c:v>1293.7816</c:v>
                </c:pt>
                <c:pt idx="933">
                  <c:v>1303.3638000000001</c:v>
                </c:pt>
                <c:pt idx="934">
                  <c:v>1310.4792</c:v>
                </c:pt>
                <c:pt idx="935">
                  <c:v>1314.4082000000001</c:v>
                </c:pt>
                <c:pt idx="936">
                  <c:v>1317.2411999999999</c:v>
                </c:pt>
                <c:pt idx="937">
                  <c:v>1306.27</c:v>
                </c:pt>
                <c:pt idx="938">
                  <c:v>1284.7322999999999</c:v>
                </c:pt>
                <c:pt idx="939">
                  <c:v>1251.575</c:v>
                </c:pt>
                <c:pt idx="940">
                  <c:v>1243.6478999999999</c:v>
                </c:pt>
                <c:pt idx="941">
                  <c:v>1235.3541</c:v>
                </c:pt>
                <c:pt idx="942">
                  <c:v>1223.1301000000001</c:v>
                </c:pt>
                <c:pt idx="943">
                  <c:v>1207.4670000000001</c:v>
                </c:pt>
                <c:pt idx="944">
                  <c:v>1189.8842</c:v>
                </c:pt>
                <c:pt idx="945">
                  <c:v>1170.3719000000001</c:v>
                </c:pt>
                <c:pt idx="946">
                  <c:v>1149.1832999999999</c:v>
                </c:pt>
                <c:pt idx="947">
                  <c:v>1126.3747000000001</c:v>
                </c:pt>
                <c:pt idx="948">
                  <c:v>1101.7791999999999</c:v>
                </c:pt>
                <c:pt idx="949">
                  <c:v>1075.3133</c:v>
                </c:pt>
                <c:pt idx="950">
                  <c:v>1047.0681999999999</c:v>
                </c:pt>
                <c:pt idx="951">
                  <c:v>1017.1043</c:v>
                </c:pt>
                <c:pt idx="952">
                  <c:v>985.47401000000002</c:v>
                </c:pt>
                <c:pt idx="953">
                  <c:v>952.21006</c:v>
                </c:pt>
                <c:pt idx="954">
                  <c:v>917.38567</c:v>
                </c:pt>
                <c:pt idx="955">
                  <c:v>881.10110999999995</c:v>
                </c:pt>
                <c:pt idx="956">
                  <c:v>843.51914999999997</c:v>
                </c:pt>
                <c:pt idx="957">
                  <c:v>804.70798000000002</c:v>
                </c:pt>
                <c:pt idx="958">
                  <c:v>764.58495000000005</c:v>
                </c:pt>
                <c:pt idx="959">
                  <c:v>723.15287000000001</c:v>
                </c:pt>
                <c:pt idx="960">
                  <c:v>680.49298999999996</c:v>
                </c:pt>
                <c:pt idx="961">
                  <c:v>636.70818999999995</c:v>
                </c:pt>
                <c:pt idx="962">
                  <c:v>591.89817000000005</c:v>
                </c:pt>
                <c:pt idx="963">
                  <c:v>546.21180000000004</c:v>
                </c:pt>
                <c:pt idx="964">
                  <c:v>499.71129999999999</c:v>
                </c:pt>
                <c:pt idx="965">
                  <c:v>452.39033999999998</c:v>
                </c:pt>
                <c:pt idx="966">
                  <c:v>404.33381000000003</c:v>
                </c:pt>
                <c:pt idx="967">
                  <c:v>355.61167999999998</c:v>
                </c:pt>
                <c:pt idx="968">
                  <c:v>306.29379999999998</c:v>
                </c:pt>
                <c:pt idx="969">
                  <c:v>256.46327000000002</c:v>
                </c:pt>
                <c:pt idx="970">
                  <c:v>206.24431000000001</c:v>
                </c:pt>
                <c:pt idx="971">
                  <c:v>155.6936</c:v>
                </c:pt>
                <c:pt idx="972">
                  <c:v>104.89787</c:v>
                </c:pt>
                <c:pt idx="973">
                  <c:v>54.028744000000003</c:v>
                </c:pt>
                <c:pt idx="974">
                  <c:v>3.1345244999999999</c:v>
                </c:pt>
                <c:pt idx="975">
                  <c:v>-47.7881</c:v>
                </c:pt>
                <c:pt idx="976">
                  <c:v>-98.631259999999997</c:v>
                </c:pt>
                <c:pt idx="977">
                  <c:v>-149.3218</c:v>
                </c:pt>
                <c:pt idx="978">
                  <c:v>-199.80109999999999</c:v>
                </c:pt>
                <c:pt idx="979">
                  <c:v>-250.0147</c:v>
                </c:pt>
                <c:pt idx="980">
                  <c:v>-299.88749999999999</c:v>
                </c:pt>
                <c:pt idx="981">
                  <c:v>-349.38440000000003</c:v>
                </c:pt>
                <c:pt idx="982">
                  <c:v>-398.33199999999999</c:v>
                </c:pt>
                <c:pt idx="983">
                  <c:v>-446.483</c:v>
                </c:pt>
                <c:pt idx="984">
                  <c:v>-493.81439999999998</c:v>
                </c:pt>
                <c:pt idx="985">
                  <c:v>-540.35329999999999</c:v>
                </c:pt>
                <c:pt idx="986">
                  <c:v>-586.08130000000006</c:v>
                </c:pt>
                <c:pt idx="987">
                  <c:v>-630.97220000000004</c:v>
                </c:pt>
                <c:pt idx="988">
                  <c:v>-675.00959999999998</c:v>
                </c:pt>
                <c:pt idx="989">
                  <c:v>-717.96609999999998</c:v>
                </c:pt>
                <c:pt idx="990">
                  <c:v>-759.57280000000003</c:v>
                </c:pt>
                <c:pt idx="991">
                  <c:v>-799.84310000000005</c:v>
                </c:pt>
                <c:pt idx="992">
                  <c:v>-838.82799999999997</c:v>
                </c:pt>
                <c:pt idx="993">
                  <c:v>-876.43700000000001</c:v>
                </c:pt>
                <c:pt idx="994">
                  <c:v>-912.60619999999994</c:v>
                </c:pt>
                <c:pt idx="995">
                  <c:v>-947.32050000000004</c:v>
                </c:pt>
                <c:pt idx="996">
                  <c:v>-980.59069999999997</c:v>
                </c:pt>
                <c:pt idx="997">
                  <c:v>-1012.45</c:v>
                </c:pt>
                <c:pt idx="998">
                  <c:v>-1042.9090000000001</c:v>
                </c:pt>
                <c:pt idx="999">
                  <c:v>-1071.693</c:v>
                </c:pt>
                <c:pt idx="1000">
                  <c:v>-1098.501</c:v>
                </c:pt>
                <c:pt idx="1001">
                  <c:v>-1123.3699999999999</c:v>
                </c:pt>
                <c:pt idx="1002">
                  <c:v>-1146.4110000000001</c:v>
                </c:pt>
                <c:pt idx="1003">
                  <c:v>-1167.6780000000001</c:v>
                </c:pt>
                <c:pt idx="1004">
                  <c:v>-1187.2550000000001</c:v>
                </c:pt>
                <c:pt idx="1005">
                  <c:v>-1205.171</c:v>
                </c:pt>
                <c:pt idx="1006">
                  <c:v>-1221.145</c:v>
                </c:pt>
                <c:pt idx="1007">
                  <c:v>-1234.896</c:v>
                </c:pt>
                <c:pt idx="1008">
                  <c:v>-1246.479</c:v>
                </c:pt>
                <c:pt idx="1009">
                  <c:v>-1256.0250000000001</c:v>
                </c:pt>
                <c:pt idx="1010">
                  <c:v>-1263.585</c:v>
                </c:pt>
                <c:pt idx="1011">
                  <c:v>-1269.3150000000001</c:v>
                </c:pt>
                <c:pt idx="1012">
                  <c:v>-1273.396</c:v>
                </c:pt>
                <c:pt idx="1013">
                  <c:v>-1275.6420000000001</c:v>
                </c:pt>
                <c:pt idx="1014">
                  <c:v>-1275.578</c:v>
                </c:pt>
                <c:pt idx="1015">
                  <c:v>-1273.0060000000001</c:v>
                </c:pt>
                <c:pt idx="1016">
                  <c:v>-1268.1510000000001</c:v>
                </c:pt>
                <c:pt idx="1017">
                  <c:v>-1261.3510000000001</c:v>
                </c:pt>
                <c:pt idx="1018">
                  <c:v>-1252.7</c:v>
                </c:pt>
                <c:pt idx="1019">
                  <c:v>-1242.058</c:v>
                </c:pt>
                <c:pt idx="1020">
                  <c:v>-1229.4079999999999</c:v>
                </c:pt>
                <c:pt idx="1021">
                  <c:v>-1214.9559999999999</c:v>
                </c:pt>
                <c:pt idx="1022">
                  <c:v>-1198.77</c:v>
                </c:pt>
                <c:pt idx="1023">
                  <c:v>-1180.643</c:v>
                </c:pt>
                <c:pt idx="1024">
                  <c:v>-1160.424</c:v>
                </c:pt>
                <c:pt idx="1025">
                  <c:v>-1138.1949999999999</c:v>
                </c:pt>
                <c:pt idx="1026">
                  <c:v>-1114.1010000000001</c:v>
                </c:pt>
                <c:pt idx="1027">
                  <c:v>-1088.251</c:v>
                </c:pt>
                <c:pt idx="1028">
                  <c:v>-1060.8109999999999</c:v>
                </c:pt>
                <c:pt idx="1029">
                  <c:v>-1031.8520000000001</c:v>
                </c:pt>
                <c:pt idx="1030">
                  <c:v>-1001.248</c:v>
                </c:pt>
                <c:pt idx="1031">
                  <c:v>-968.95809999999994</c:v>
                </c:pt>
                <c:pt idx="1032">
                  <c:v>-935.07420000000002</c:v>
                </c:pt>
                <c:pt idx="1033">
                  <c:v>-899.65060000000005</c:v>
                </c:pt>
                <c:pt idx="1034">
                  <c:v>-862.75289999999995</c:v>
                </c:pt>
                <c:pt idx="1035">
                  <c:v>-824.42319999999995</c:v>
                </c:pt>
                <c:pt idx="1036">
                  <c:v>-784.73659999999995</c:v>
                </c:pt>
                <c:pt idx="1037">
                  <c:v>-743.7921</c:v>
                </c:pt>
                <c:pt idx="1038">
                  <c:v>-701.74779999999998</c:v>
                </c:pt>
                <c:pt idx="1039">
                  <c:v>-658.67049999999995</c:v>
                </c:pt>
                <c:pt idx="1040">
                  <c:v>-614.51599999999996</c:v>
                </c:pt>
                <c:pt idx="1041">
                  <c:v>-569.3288</c:v>
                </c:pt>
                <c:pt idx="1042">
                  <c:v>-523.18550000000005</c:v>
                </c:pt>
                <c:pt idx="1043">
                  <c:v>-476.17340000000002</c:v>
                </c:pt>
                <c:pt idx="1044">
                  <c:v>-428.38499999999999</c:v>
                </c:pt>
                <c:pt idx="1045">
                  <c:v>-379.959</c:v>
                </c:pt>
                <c:pt idx="1046">
                  <c:v>-330.95740000000001</c:v>
                </c:pt>
                <c:pt idx="1047">
                  <c:v>-281.43090000000001</c:v>
                </c:pt>
                <c:pt idx="1048">
                  <c:v>-231.51929999999999</c:v>
                </c:pt>
                <c:pt idx="1049">
                  <c:v>-181.2818</c:v>
                </c:pt>
                <c:pt idx="1050">
                  <c:v>-130.72579999999999</c:v>
                </c:pt>
                <c:pt idx="1051">
                  <c:v>-79.956699999999998</c:v>
                </c:pt>
                <c:pt idx="1052">
                  <c:v>-29.045369999999998</c:v>
                </c:pt>
                <c:pt idx="1053">
                  <c:v>21.943455</c:v>
                </c:pt>
                <c:pt idx="1054">
                  <c:v>72.944019999999995</c:v>
                </c:pt>
                <c:pt idx="1055">
                  <c:v>123.86166</c:v>
                </c:pt>
                <c:pt idx="1056">
                  <c:v>174.65343999999999</c:v>
                </c:pt>
                <c:pt idx="1057">
                  <c:v>225.17867000000001</c:v>
                </c:pt>
                <c:pt idx="1058">
                  <c:v>275.21602999999999</c:v>
                </c:pt>
                <c:pt idx="1059">
                  <c:v>324.73104999999998</c:v>
                </c:pt>
                <c:pt idx="1060">
                  <c:v>373.73063000000002</c:v>
                </c:pt>
                <c:pt idx="1061">
                  <c:v>422.18153999999998</c:v>
                </c:pt>
                <c:pt idx="1062">
                  <c:v>470.03543999999999</c:v>
                </c:pt>
                <c:pt idx="1063">
                  <c:v>517.26842999999997</c:v>
                </c:pt>
                <c:pt idx="1064">
                  <c:v>563.67925000000002</c:v>
                </c:pt>
                <c:pt idx="1065">
                  <c:v>609.00027</c:v>
                </c:pt>
                <c:pt idx="1066">
                  <c:v>653.22090000000003</c:v>
                </c:pt>
                <c:pt idx="1067">
                  <c:v>696.38876000000005</c:v>
                </c:pt>
                <c:pt idx="1068">
                  <c:v>738.50292999999999</c:v>
                </c:pt>
                <c:pt idx="1069">
                  <c:v>779.56110000000001</c:v>
                </c:pt>
                <c:pt idx="1070">
                  <c:v>819.63169000000005</c:v>
                </c:pt>
                <c:pt idx="1071">
                  <c:v>858.56608000000006</c:v>
                </c:pt>
                <c:pt idx="1072">
                  <c:v>895.88329999999996</c:v>
                </c:pt>
                <c:pt idx="1073">
                  <c:v>931.21887000000004</c:v>
                </c:pt>
                <c:pt idx="1074">
                  <c:v>964.77846</c:v>
                </c:pt>
                <c:pt idx="1075">
                  <c:v>996.97567000000004</c:v>
                </c:pt>
                <c:pt idx="1076">
                  <c:v>1027.864</c:v>
                </c:pt>
                <c:pt idx="1077">
                  <c:v>1057.1714999999999</c:v>
                </c:pt>
                <c:pt idx="1078">
                  <c:v>1084.7506000000001</c:v>
                </c:pt>
                <c:pt idx="1079">
                  <c:v>1110.7362000000001</c:v>
                </c:pt>
                <c:pt idx="1080">
                  <c:v>1135.1643999999999</c:v>
                </c:pt>
                <c:pt idx="1081">
                  <c:v>1157.7492</c:v>
                </c:pt>
                <c:pt idx="1082">
                  <c:v>1178.2057</c:v>
                </c:pt>
                <c:pt idx="1083">
                  <c:v>1196.6070999999999</c:v>
                </c:pt>
                <c:pt idx="1084">
                  <c:v>1213.0173</c:v>
                </c:pt>
                <c:pt idx="1085">
                  <c:v>1227.2375999999999</c:v>
                </c:pt>
                <c:pt idx="1086">
                  <c:v>1239.0278000000001</c:v>
                </c:pt>
                <c:pt idx="1087">
                  <c:v>1248.8193000000001</c:v>
                </c:pt>
                <c:pt idx="1088">
                  <c:v>1256.0231000000001</c:v>
                </c:pt>
                <c:pt idx="1089">
                  <c:v>1262.0573999999999</c:v>
                </c:pt>
                <c:pt idx="1090">
                  <c:v>1262.7524000000001</c:v>
                </c:pt>
                <c:pt idx="1091">
                  <c:v>1264.538</c:v>
                </c:pt>
                <c:pt idx="1092">
                  <c:v>1242.6876999999999</c:v>
                </c:pt>
                <c:pt idx="1093">
                  <c:v>1234.5479</c:v>
                </c:pt>
                <c:pt idx="1094">
                  <c:v>1204.3024</c:v>
                </c:pt>
                <c:pt idx="1095">
                  <c:v>1215.3226</c:v>
                </c:pt>
                <c:pt idx="1096">
                  <c:v>1207.4744000000001</c:v>
                </c:pt>
                <c:pt idx="1097">
                  <c:v>1202.2645</c:v>
                </c:pt>
                <c:pt idx="1098">
                  <c:v>1192.5546999999999</c:v>
                </c:pt>
                <c:pt idx="1099">
                  <c:v>1183.6966</c:v>
                </c:pt>
                <c:pt idx="1100">
                  <c:v>1172.7206000000001</c:v>
                </c:pt>
                <c:pt idx="1101">
                  <c:v>1158.4443000000001</c:v>
                </c:pt>
                <c:pt idx="1102">
                  <c:v>1141.3492000000001</c:v>
                </c:pt>
                <c:pt idx="1103">
                  <c:v>1122.4592</c:v>
                </c:pt>
                <c:pt idx="1104">
                  <c:v>1101.3154</c:v>
                </c:pt>
                <c:pt idx="1105">
                  <c:v>1077.8492000000001</c:v>
                </c:pt>
                <c:pt idx="1106">
                  <c:v>1052.7048</c:v>
                </c:pt>
                <c:pt idx="1107">
                  <c:v>1027.2656999999999</c:v>
                </c:pt>
                <c:pt idx="1108">
                  <c:v>1000.5125</c:v>
                </c:pt>
                <c:pt idx="1109">
                  <c:v>971.2559</c:v>
                </c:pt>
                <c:pt idx="1110">
                  <c:v>940.01694999999995</c:v>
                </c:pt>
                <c:pt idx="1111">
                  <c:v>907.87486000000001</c:v>
                </c:pt>
                <c:pt idx="1112">
                  <c:v>875.3415</c:v>
                </c:pt>
                <c:pt idx="1113">
                  <c:v>840.98997999999995</c:v>
                </c:pt>
                <c:pt idx="1114">
                  <c:v>803.89218000000005</c:v>
                </c:pt>
                <c:pt idx="1115">
                  <c:v>764.95755999999994</c:v>
                </c:pt>
                <c:pt idx="1116">
                  <c:v>725.26644999999996</c:v>
                </c:pt>
                <c:pt idx="1117">
                  <c:v>685.64757999999995</c:v>
                </c:pt>
                <c:pt idx="1118">
                  <c:v>645.18304999999998</c:v>
                </c:pt>
                <c:pt idx="1119">
                  <c:v>603.08798999999999</c:v>
                </c:pt>
                <c:pt idx="1120">
                  <c:v>559.79159000000004</c:v>
                </c:pt>
                <c:pt idx="1121">
                  <c:v>515.38028999999995</c:v>
                </c:pt>
                <c:pt idx="1122">
                  <c:v>469.80263000000002</c:v>
                </c:pt>
                <c:pt idx="1123">
                  <c:v>423.55741999999998</c:v>
                </c:pt>
                <c:pt idx="1124">
                  <c:v>377.5684</c:v>
                </c:pt>
                <c:pt idx="1125">
                  <c:v>331.04381000000001</c:v>
                </c:pt>
                <c:pt idx="1126">
                  <c:v>283.49624</c:v>
                </c:pt>
                <c:pt idx="1127">
                  <c:v>235.53953999999999</c:v>
                </c:pt>
                <c:pt idx="1128">
                  <c:v>187.02561</c:v>
                </c:pt>
                <c:pt idx="1129">
                  <c:v>137.97319999999999</c:v>
                </c:pt>
                <c:pt idx="1130">
                  <c:v>88.769491000000002</c:v>
                </c:pt>
                <c:pt idx="1131">
                  <c:v>40.034502000000003</c:v>
                </c:pt>
                <c:pt idx="1132">
                  <c:v>-8.9170610000000003</c:v>
                </c:pt>
                <c:pt idx="1133">
                  <c:v>-58.253909999999998</c:v>
                </c:pt>
                <c:pt idx="1134">
                  <c:v>-107.1831</c:v>
                </c:pt>
                <c:pt idx="1135">
                  <c:v>-155.97819999999999</c:v>
                </c:pt>
                <c:pt idx="1136">
                  <c:v>-204.452</c:v>
                </c:pt>
                <c:pt idx="1137">
                  <c:v>-252.25200000000001</c:v>
                </c:pt>
                <c:pt idx="1138">
                  <c:v>-300.04480000000001</c:v>
                </c:pt>
                <c:pt idx="1139">
                  <c:v>-347.66930000000002</c:v>
                </c:pt>
                <c:pt idx="1140">
                  <c:v>-394.26229999999998</c:v>
                </c:pt>
                <c:pt idx="1141">
                  <c:v>-440.42720000000003</c:v>
                </c:pt>
                <c:pt idx="1142">
                  <c:v>-486.03829999999999</c:v>
                </c:pt>
                <c:pt idx="1143">
                  <c:v>-530.77769999999998</c:v>
                </c:pt>
                <c:pt idx="1144">
                  <c:v>-574.49990000000003</c:v>
                </c:pt>
                <c:pt idx="1145">
                  <c:v>-617.64520000000005</c:v>
                </c:pt>
                <c:pt idx="1146">
                  <c:v>-659.81740000000002</c:v>
                </c:pt>
                <c:pt idx="1147">
                  <c:v>-700.3152</c:v>
                </c:pt>
                <c:pt idx="1148">
                  <c:v>-740.01369999999997</c:v>
                </c:pt>
                <c:pt idx="1149">
                  <c:v>-778.65269999999998</c:v>
                </c:pt>
                <c:pt idx="1150">
                  <c:v>-815.94090000000006</c:v>
                </c:pt>
                <c:pt idx="1151">
                  <c:v>-852.07230000000004</c:v>
                </c:pt>
                <c:pt idx="1152">
                  <c:v>-887.24040000000002</c:v>
                </c:pt>
                <c:pt idx="1153">
                  <c:v>-920.80889999999999</c:v>
                </c:pt>
                <c:pt idx="1154">
                  <c:v>-952.09950000000003</c:v>
                </c:pt>
                <c:pt idx="1155">
                  <c:v>-981.92430000000002</c:v>
                </c:pt>
                <c:pt idx="1156">
                  <c:v>-1009.9829999999999</c:v>
                </c:pt>
                <c:pt idx="1157">
                  <c:v>-1036.47</c:v>
                </c:pt>
                <c:pt idx="1158">
                  <c:v>-1062.136</c:v>
                </c:pt>
                <c:pt idx="1159">
                  <c:v>-1086.837</c:v>
                </c:pt>
                <c:pt idx="1160">
                  <c:v>-1109.49</c:v>
                </c:pt>
                <c:pt idx="1161">
                  <c:v>-1129.366</c:v>
                </c:pt>
                <c:pt idx="1162">
                  <c:v>-1147.307</c:v>
                </c:pt>
                <c:pt idx="1163">
                  <c:v>-1163.0650000000001</c:v>
                </c:pt>
                <c:pt idx="1164">
                  <c:v>-1176.9949999999999</c:v>
                </c:pt>
                <c:pt idx="1165">
                  <c:v>-1190.1510000000001</c:v>
                </c:pt>
                <c:pt idx="1166">
                  <c:v>-1202.04</c:v>
                </c:pt>
                <c:pt idx="1167">
                  <c:v>-1211.3820000000001</c:v>
                </c:pt>
                <c:pt idx="1168">
                  <c:v>-1217.8440000000001</c:v>
                </c:pt>
                <c:pt idx="1169">
                  <c:v>-1222.7360000000001</c:v>
                </c:pt>
                <c:pt idx="1170">
                  <c:v>-1226.604</c:v>
                </c:pt>
                <c:pt idx="1171">
                  <c:v>-1228.577</c:v>
                </c:pt>
                <c:pt idx="1172">
                  <c:v>-1227.338</c:v>
                </c:pt>
                <c:pt idx="1173">
                  <c:v>-1222.98</c:v>
                </c:pt>
                <c:pt idx="1174">
                  <c:v>-1217.268</c:v>
                </c:pt>
                <c:pt idx="1175">
                  <c:v>-1211.125</c:v>
                </c:pt>
                <c:pt idx="1176">
                  <c:v>-1203.74</c:v>
                </c:pt>
                <c:pt idx="1177">
                  <c:v>-1193.8130000000001</c:v>
                </c:pt>
                <c:pt idx="1178">
                  <c:v>-1181.0889999999999</c:v>
                </c:pt>
                <c:pt idx="1179">
                  <c:v>-1166.241</c:v>
                </c:pt>
                <c:pt idx="1180">
                  <c:v>-1149.057</c:v>
                </c:pt>
                <c:pt idx="1181">
                  <c:v>-1130.1210000000001</c:v>
                </c:pt>
                <c:pt idx="1182">
                  <c:v>-1110.7809999999999</c:v>
                </c:pt>
                <c:pt idx="1183">
                  <c:v>-1090.268</c:v>
                </c:pt>
                <c:pt idx="1184">
                  <c:v>-1067.365</c:v>
                </c:pt>
                <c:pt idx="1185">
                  <c:v>-1042.0429999999999</c:v>
                </c:pt>
                <c:pt idx="1186">
                  <c:v>-1014.806</c:v>
                </c:pt>
                <c:pt idx="1187">
                  <c:v>-985.48429999999996</c:v>
                </c:pt>
                <c:pt idx="1188">
                  <c:v>-954.68</c:v>
                </c:pt>
                <c:pt idx="1189">
                  <c:v>-923.68979999999999</c:v>
                </c:pt>
                <c:pt idx="1190">
                  <c:v>-891.65459999999996</c:v>
                </c:pt>
                <c:pt idx="1191">
                  <c:v>-857.48599999999999</c:v>
                </c:pt>
                <c:pt idx="1192">
                  <c:v>-821.46289999999999</c:v>
                </c:pt>
                <c:pt idx="1193">
                  <c:v>-784.03240000000005</c:v>
                </c:pt>
                <c:pt idx="1194">
                  <c:v>-745.31679999999994</c:v>
                </c:pt>
                <c:pt idx="1195">
                  <c:v>-706.35680000000002</c:v>
                </c:pt>
                <c:pt idx="1196">
                  <c:v>-666.17880000000002</c:v>
                </c:pt>
                <c:pt idx="1197">
                  <c:v>-624.10509999999999</c:v>
                </c:pt>
                <c:pt idx="1198">
                  <c:v>-580.99019999999996</c:v>
                </c:pt>
                <c:pt idx="1199">
                  <c:v>-537.17939999999999</c:v>
                </c:pt>
                <c:pt idx="1200">
                  <c:v>-492.38720000000001</c:v>
                </c:pt>
                <c:pt idx="1201">
                  <c:v>-446.78429999999997</c:v>
                </c:pt>
                <c:pt idx="1202">
                  <c:v>-401.2448</c:v>
                </c:pt>
                <c:pt idx="1203">
                  <c:v>-354.86900000000003</c:v>
                </c:pt>
                <c:pt idx="1204">
                  <c:v>-307.24779999999998</c:v>
                </c:pt>
                <c:pt idx="1205">
                  <c:v>-259.30029999999999</c:v>
                </c:pt>
                <c:pt idx="1206">
                  <c:v>-211.0215</c:v>
                </c:pt>
                <c:pt idx="1207">
                  <c:v>-162.2704</c:v>
                </c:pt>
                <c:pt idx="1208">
                  <c:v>-113.2784</c:v>
                </c:pt>
                <c:pt idx="1209">
                  <c:v>-64.723640000000003</c:v>
                </c:pt>
                <c:pt idx="1210">
                  <c:v>-15.959680000000001</c:v>
                </c:pt>
                <c:pt idx="1211">
                  <c:v>33.175325000000001</c:v>
                </c:pt>
                <c:pt idx="1212">
                  <c:v>81.982067000000001</c:v>
                </c:pt>
                <c:pt idx="1213">
                  <c:v>130.8503</c:v>
                </c:pt>
                <c:pt idx="1214">
                  <c:v>179.67451</c:v>
                </c:pt>
                <c:pt idx="1215">
                  <c:v>228.18001000000001</c:v>
                </c:pt>
                <c:pt idx="1216">
                  <c:v>276.06851999999998</c:v>
                </c:pt>
                <c:pt idx="1217">
                  <c:v>323.85298</c:v>
                </c:pt>
                <c:pt idx="1218">
                  <c:v>371.32621</c:v>
                </c:pt>
                <c:pt idx="1219">
                  <c:v>417.64530000000002</c:v>
                </c:pt>
                <c:pt idx="1220">
                  <c:v>463.36333999999999</c:v>
                </c:pt>
                <c:pt idx="1221">
                  <c:v>508.33632</c:v>
                </c:pt>
                <c:pt idx="1222">
                  <c:v>552.46995000000004</c:v>
                </c:pt>
                <c:pt idx="1223">
                  <c:v>595.84933999999998</c:v>
                </c:pt>
                <c:pt idx="1224">
                  <c:v>638.78617999999994</c:v>
                </c:pt>
                <c:pt idx="1225">
                  <c:v>680.72828000000004</c:v>
                </c:pt>
                <c:pt idx="1226">
                  <c:v>720.80886999999996</c:v>
                </c:pt>
                <c:pt idx="1227">
                  <c:v>759.73451</c:v>
                </c:pt>
                <c:pt idx="1228">
                  <c:v>797.31057999999996</c:v>
                </c:pt>
                <c:pt idx="1229">
                  <c:v>833.61012000000005</c:v>
                </c:pt>
                <c:pt idx="1230">
                  <c:v>869.08450000000005</c:v>
                </c:pt>
                <c:pt idx="1231">
                  <c:v>903.80933000000005</c:v>
                </c:pt>
                <c:pt idx="1232">
                  <c:v>936.92602999999997</c:v>
                </c:pt>
                <c:pt idx="1233">
                  <c:v>967.63242000000002</c:v>
                </c:pt>
                <c:pt idx="1234">
                  <c:v>996.75617999999997</c:v>
                </c:pt>
                <c:pt idx="1235">
                  <c:v>1024.1573000000001</c:v>
                </c:pt>
                <c:pt idx="1236">
                  <c:v>1050.3833</c:v>
                </c:pt>
                <c:pt idx="1237">
                  <c:v>1075.3771999999999</c:v>
                </c:pt>
                <c:pt idx="1238">
                  <c:v>1098.2609</c:v>
                </c:pt>
                <c:pt idx="1239">
                  <c:v>1118.6982</c:v>
                </c:pt>
                <c:pt idx="1240">
                  <c:v>1137.8186000000001</c:v>
                </c:pt>
                <c:pt idx="1241">
                  <c:v>1155.0252</c:v>
                </c:pt>
                <c:pt idx="1242">
                  <c:v>1170.4656</c:v>
                </c:pt>
                <c:pt idx="1243">
                  <c:v>1185.7456</c:v>
                </c:pt>
                <c:pt idx="1244">
                  <c:v>1194.8742</c:v>
                </c:pt>
                <c:pt idx="1245">
                  <c:v>1196.8462999999999</c:v>
                </c:pt>
                <c:pt idx="1246">
                  <c:v>1191.8314</c:v>
                </c:pt>
                <c:pt idx="1247">
                  <c:v>1186.5141000000001</c:v>
                </c:pt>
                <c:pt idx="1248">
                  <c:v>1174.6298999999999</c:v>
                </c:pt>
                <c:pt idx="1249">
                  <c:v>1155.8744999999999</c:v>
                </c:pt>
                <c:pt idx="1250">
                  <c:v>1159.6651999999999</c:v>
                </c:pt>
                <c:pt idx="1251">
                  <c:v>1144.7777000000001</c:v>
                </c:pt>
                <c:pt idx="1252">
                  <c:v>1136.6225999999999</c:v>
                </c:pt>
                <c:pt idx="1253">
                  <c:v>1130.7759000000001</c:v>
                </c:pt>
                <c:pt idx="1254">
                  <c:v>1119.7551000000001</c:v>
                </c:pt>
                <c:pt idx="1255">
                  <c:v>1103.319</c:v>
                </c:pt>
                <c:pt idx="1256">
                  <c:v>1086.9159</c:v>
                </c:pt>
                <c:pt idx="1257">
                  <c:v>1067.2283</c:v>
                </c:pt>
                <c:pt idx="1258">
                  <c:v>1043.9467</c:v>
                </c:pt>
                <c:pt idx="1259">
                  <c:v>1018.4158</c:v>
                </c:pt>
                <c:pt idx="1260">
                  <c:v>993.10857999999996</c:v>
                </c:pt>
                <c:pt idx="1261">
                  <c:v>970.78668000000005</c:v>
                </c:pt>
                <c:pt idx="1262">
                  <c:v>944.23883999999998</c:v>
                </c:pt>
                <c:pt idx="1263">
                  <c:v>913.35994000000005</c:v>
                </c:pt>
                <c:pt idx="1264">
                  <c:v>881.93008999999995</c:v>
                </c:pt>
                <c:pt idx="1265">
                  <c:v>850.00352999999996</c:v>
                </c:pt>
                <c:pt idx="1266">
                  <c:v>820.37253999999996</c:v>
                </c:pt>
                <c:pt idx="1267">
                  <c:v>786.29522999999995</c:v>
                </c:pt>
                <c:pt idx="1268">
                  <c:v>748.3587</c:v>
                </c:pt>
                <c:pt idx="1269">
                  <c:v>709.40551000000005</c:v>
                </c:pt>
                <c:pt idx="1270">
                  <c:v>670.22653000000003</c:v>
                </c:pt>
                <c:pt idx="1271">
                  <c:v>633.83655999999996</c:v>
                </c:pt>
                <c:pt idx="1272">
                  <c:v>594.67074000000002</c:v>
                </c:pt>
                <c:pt idx="1273">
                  <c:v>554.07045000000005</c:v>
                </c:pt>
                <c:pt idx="1274">
                  <c:v>511.76100000000002</c:v>
                </c:pt>
                <c:pt idx="1275">
                  <c:v>467.29651999999999</c:v>
                </c:pt>
                <c:pt idx="1276">
                  <c:v>421.85462000000001</c:v>
                </c:pt>
                <c:pt idx="1277">
                  <c:v>376.61063000000001</c:v>
                </c:pt>
                <c:pt idx="1278">
                  <c:v>333.70173999999997</c:v>
                </c:pt>
                <c:pt idx="1279">
                  <c:v>288.74883999999997</c:v>
                </c:pt>
                <c:pt idx="1280">
                  <c:v>243.52144000000001</c:v>
                </c:pt>
                <c:pt idx="1281">
                  <c:v>197.52395999999999</c:v>
                </c:pt>
                <c:pt idx="1282">
                  <c:v>149.86199999999999</c:v>
                </c:pt>
                <c:pt idx="1283">
                  <c:v>101.38630999999999</c:v>
                </c:pt>
                <c:pt idx="1284">
                  <c:v>53.639586999999999</c:v>
                </c:pt>
                <c:pt idx="1285">
                  <c:v>7.5935366000000002</c:v>
                </c:pt>
                <c:pt idx="1286">
                  <c:v>-39.717199999999998</c:v>
                </c:pt>
                <c:pt idx="1287">
                  <c:v>-85.882390000000001</c:v>
                </c:pt>
                <c:pt idx="1288">
                  <c:v>-133.1497</c:v>
                </c:pt>
                <c:pt idx="1289">
                  <c:v>-180.57560000000001</c:v>
                </c:pt>
                <c:pt idx="1290">
                  <c:v>-227.38</c:v>
                </c:pt>
                <c:pt idx="1291">
                  <c:v>-272.93049999999999</c:v>
                </c:pt>
                <c:pt idx="1292">
                  <c:v>-318.76220000000001</c:v>
                </c:pt>
                <c:pt idx="1293">
                  <c:v>-362.3168</c:v>
                </c:pt>
                <c:pt idx="1294">
                  <c:v>-406.96620000000001</c:v>
                </c:pt>
                <c:pt idx="1295">
                  <c:v>-451.32650000000001</c:v>
                </c:pt>
                <c:pt idx="1296">
                  <c:v>-495.1961</c:v>
                </c:pt>
                <c:pt idx="1297">
                  <c:v>-537.75940000000003</c:v>
                </c:pt>
                <c:pt idx="1298">
                  <c:v>-579.40840000000003</c:v>
                </c:pt>
                <c:pt idx="1299">
                  <c:v>-620.59619999999995</c:v>
                </c:pt>
                <c:pt idx="1300">
                  <c:v>-658.18610000000001</c:v>
                </c:pt>
                <c:pt idx="1301">
                  <c:v>-697.05830000000003</c:v>
                </c:pt>
                <c:pt idx="1302">
                  <c:v>-734.99810000000002</c:v>
                </c:pt>
                <c:pt idx="1303">
                  <c:v>-771.56079999999997</c:v>
                </c:pt>
                <c:pt idx="1304">
                  <c:v>-806.87329999999997</c:v>
                </c:pt>
                <c:pt idx="1305">
                  <c:v>-842.19640000000004</c:v>
                </c:pt>
                <c:pt idx="1306">
                  <c:v>-875.52739999999994</c:v>
                </c:pt>
                <c:pt idx="1307">
                  <c:v>-904.42110000000002</c:v>
                </c:pt>
                <c:pt idx="1308">
                  <c:v>-933.75369999999998</c:v>
                </c:pt>
                <c:pt idx="1309">
                  <c:v>-960.61490000000003</c:v>
                </c:pt>
                <c:pt idx="1310">
                  <c:v>-985.46360000000004</c:v>
                </c:pt>
                <c:pt idx="1311">
                  <c:v>-1010.458</c:v>
                </c:pt>
                <c:pt idx="1312">
                  <c:v>-1036.9000000000001</c:v>
                </c:pt>
                <c:pt idx="1313">
                  <c:v>-1060.5029999999999</c:v>
                </c:pt>
                <c:pt idx="1314">
                  <c:v>-1078.645</c:v>
                </c:pt>
                <c:pt idx="1315">
                  <c:v>-1097.231</c:v>
                </c:pt>
                <c:pt idx="1316">
                  <c:v>-1112.7860000000001</c:v>
                </c:pt>
                <c:pt idx="1317">
                  <c:v>-1124.9590000000001</c:v>
                </c:pt>
                <c:pt idx="1318">
                  <c:v>-1137.0119999999999</c:v>
                </c:pt>
                <c:pt idx="1319">
                  <c:v>-1152.326</c:v>
                </c:pt>
                <c:pt idx="1320">
                  <c:v>-1163.672</c:v>
                </c:pt>
                <c:pt idx="1321">
                  <c:v>-1167.634</c:v>
                </c:pt>
                <c:pt idx="1322">
                  <c:v>-1171.133</c:v>
                </c:pt>
                <c:pt idx="1323">
                  <c:v>-1175.1420000000001</c:v>
                </c:pt>
                <c:pt idx="1324">
                  <c:v>-1181.4190000000001</c:v>
                </c:pt>
                <c:pt idx="1325">
                  <c:v>-1182.3019999999999</c:v>
                </c:pt>
                <c:pt idx="1326">
                  <c:v>-1176.011</c:v>
                </c:pt>
                <c:pt idx="1327">
                  <c:v>-1169.672</c:v>
                </c:pt>
                <c:pt idx="1328">
                  <c:v>-1163.521</c:v>
                </c:pt>
                <c:pt idx="1329">
                  <c:v>-1159.991</c:v>
                </c:pt>
                <c:pt idx="1330">
                  <c:v>-1152.5640000000001</c:v>
                </c:pt>
                <c:pt idx="1331">
                  <c:v>-1140.0119999999999</c:v>
                </c:pt>
                <c:pt idx="1332">
                  <c:v>-1127.3869999999999</c:v>
                </c:pt>
                <c:pt idx="1333">
                  <c:v>-1110.9549999999999</c:v>
                </c:pt>
                <c:pt idx="1334">
                  <c:v>-1091.124</c:v>
                </c:pt>
                <c:pt idx="1335">
                  <c:v>-1071.049</c:v>
                </c:pt>
                <c:pt idx="1336">
                  <c:v>-1054.8789999999999</c:v>
                </c:pt>
                <c:pt idx="1337">
                  <c:v>-1035.0250000000001</c:v>
                </c:pt>
                <c:pt idx="1338">
                  <c:v>-1010.761</c:v>
                </c:pt>
                <c:pt idx="1339">
                  <c:v>-986.17690000000005</c:v>
                </c:pt>
                <c:pt idx="1340">
                  <c:v>-957.91390000000001</c:v>
                </c:pt>
                <c:pt idx="1341">
                  <c:v>-926.59529999999995</c:v>
                </c:pt>
                <c:pt idx="1342">
                  <c:v>-895.2953</c:v>
                </c:pt>
                <c:pt idx="1343">
                  <c:v>-867.71669999999995</c:v>
                </c:pt>
                <c:pt idx="1344">
                  <c:v>-836.61890000000005</c:v>
                </c:pt>
                <c:pt idx="1345">
                  <c:v>-802.06259999999997</c:v>
                </c:pt>
                <c:pt idx="1346">
                  <c:v>-766.41430000000003</c:v>
                </c:pt>
                <c:pt idx="1347">
                  <c:v>-728.495</c:v>
                </c:pt>
                <c:pt idx="1348">
                  <c:v>-690.05790000000002</c:v>
                </c:pt>
                <c:pt idx="1349">
                  <c:v>-654.1173</c:v>
                </c:pt>
                <c:pt idx="1350">
                  <c:v>-614.92489999999998</c:v>
                </c:pt>
                <c:pt idx="1351">
                  <c:v>-573.72410000000002</c:v>
                </c:pt>
                <c:pt idx="1352">
                  <c:v>-531.95230000000004</c:v>
                </c:pt>
                <c:pt idx="1353">
                  <c:v>-489.15870000000001</c:v>
                </c:pt>
                <c:pt idx="1354">
                  <c:v>-444.38589999999999</c:v>
                </c:pt>
                <c:pt idx="1355">
                  <c:v>-399.22140000000002</c:v>
                </c:pt>
                <c:pt idx="1356">
                  <c:v>-356.62349999999998</c:v>
                </c:pt>
                <c:pt idx="1357">
                  <c:v>-311.77929999999998</c:v>
                </c:pt>
                <c:pt idx="1358">
                  <c:v>-266.37509999999997</c:v>
                </c:pt>
                <c:pt idx="1359">
                  <c:v>-220.0034</c:v>
                </c:pt>
                <c:pt idx="1360">
                  <c:v>-172.70310000000001</c:v>
                </c:pt>
                <c:pt idx="1361">
                  <c:v>-124.67749999999999</c:v>
                </c:pt>
                <c:pt idx="1362">
                  <c:v>-76.962940000000003</c:v>
                </c:pt>
                <c:pt idx="1363">
                  <c:v>-31.16385</c:v>
                </c:pt>
                <c:pt idx="1364">
                  <c:v>15.697685999999999</c:v>
                </c:pt>
                <c:pt idx="1365">
                  <c:v>61.263931999999997</c:v>
                </c:pt>
                <c:pt idx="1366">
                  <c:v>108.27085</c:v>
                </c:pt>
                <c:pt idx="1367">
                  <c:v>155.58876000000001</c:v>
                </c:pt>
                <c:pt idx="1368">
                  <c:v>202.6079</c:v>
                </c:pt>
                <c:pt idx="1369">
                  <c:v>249.57872</c:v>
                </c:pt>
                <c:pt idx="1370">
                  <c:v>295.57467000000003</c:v>
                </c:pt>
                <c:pt idx="1371">
                  <c:v>341.60741000000002</c:v>
                </c:pt>
                <c:pt idx="1372">
                  <c:v>384.97354000000001</c:v>
                </c:pt>
                <c:pt idx="1373">
                  <c:v>429.1574</c:v>
                </c:pt>
                <c:pt idx="1374">
                  <c:v>473.00589000000002</c:v>
                </c:pt>
                <c:pt idx="1375">
                  <c:v>515.80241000000001</c:v>
                </c:pt>
                <c:pt idx="1376">
                  <c:v>557.63690999999994</c:v>
                </c:pt>
                <c:pt idx="1377">
                  <c:v>599.81599000000006</c:v>
                </c:pt>
                <c:pt idx="1378">
                  <c:v>641.18946000000005</c:v>
                </c:pt>
                <c:pt idx="1379">
                  <c:v>678.58516999999995</c:v>
                </c:pt>
                <c:pt idx="1380">
                  <c:v>716.74860999999999</c:v>
                </c:pt>
                <c:pt idx="1381">
                  <c:v>753.51047000000005</c:v>
                </c:pt>
                <c:pt idx="1382">
                  <c:v>788.31489999999997</c:v>
                </c:pt>
                <c:pt idx="1383">
                  <c:v>822.13595999999995</c:v>
                </c:pt>
                <c:pt idx="1384">
                  <c:v>857.35576000000003</c:v>
                </c:pt>
                <c:pt idx="1385">
                  <c:v>890.78016000000002</c:v>
                </c:pt>
                <c:pt idx="1386">
                  <c:v>919.18371999999999</c:v>
                </c:pt>
                <c:pt idx="1387">
                  <c:v>948.00370999999996</c:v>
                </c:pt>
                <c:pt idx="1388">
                  <c:v>974.78184999999996</c:v>
                </c:pt>
                <c:pt idx="1389">
                  <c:v>1000.1889</c:v>
                </c:pt>
                <c:pt idx="1390">
                  <c:v>1026.3670999999999</c:v>
                </c:pt>
                <c:pt idx="1391">
                  <c:v>1049.6636000000001</c:v>
                </c:pt>
                <c:pt idx="1392">
                  <c:v>1067.8347000000001</c:v>
                </c:pt>
                <c:pt idx="1393">
                  <c:v>1086.8166000000001</c:v>
                </c:pt>
                <c:pt idx="1394">
                  <c:v>1103.7526</c:v>
                </c:pt>
                <c:pt idx="1395">
                  <c:v>1118.0356999999999</c:v>
                </c:pt>
                <c:pt idx="1396">
                  <c:v>1133.146</c:v>
                </c:pt>
                <c:pt idx="1397">
                  <c:v>1151.6822999999999</c:v>
                </c:pt>
                <c:pt idx="1398">
                  <c:v>1145.7932000000001</c:v>
                </c:pt>
                <c:pt idx="1399">
                  <c:v>1140.9018000000001</c:v>
                </c:pt>
                <c:pt idx="1400">
                  <c:v>1132.2997</c:v>
                </c:pt>
                <c:pt idx="1401">
                  <c:v>1141.4724000000001</c:v>
                </c:pt>
                <c:pt idx="1402">
                  <c:v>1124.4721</c:v>
                </c:pt>
                <c:pt idx="1403">
                  <c:v>1102.029</c:v>
                </c:pt>
                <c:pt idx="1404">
                  <c:v>1089.538</c:v>
                </c:pt>
                <c:pt idx="1405">
                  <c:v>1082.7351000000001</c:v>
                </c:pt>
                <c:pt idx="1406">
                  <c:v>1084.0805</c:v>
                </c:pt>
                <c:pt idx="1407">
                  <c:v>1065.4064000000001</c:v>
                </c:pt>
                <c:pt idx="1408">
                  <c:v>1050.0812000000001</c:v>
                </c:pt>
                <c:pt idx="1409">
                  <c:v>1034.6704</c:v>
                </c:pt>
                <c:pt idx="1410">
                  <c:v>1012.5044</c:v>
                </c:pt>
                <c:pt idx="1411">
                  <c:v>984.77331000000004</c:v>
                </c:pt>
                <c:pt idx="1412">
                  <c:v>957.65513999999996</c:v>
                </c:pt>
                <c:pt idx="1413">
                  <c:v>933.80616999999995</c:v>
                </c:pt>
                <c:pt idx="1414">
                  <c:v>920.39368999999999</c:v>
                </c:pt>
                <c:pt idx="1415">
                  <c:v>888.65853000000004</c:v>
                </c:pt>
                <c:pt idx="1416">
                  <c:v>856.83527000000004</c:v>
                </c:pt>
                <c:pt idx="1417">
                  <c:v>823.43991000000005</c:v>
                </c:pt>
                <c:pt idx="1418">
                  <c:v>792.2962</c:v>
                </c:pt>
                <c:pt idx="1419">
                  <c:v>771.25792000000001</c:v>
                </c:pt>
                <c:pt idx="1420">
                  <c:v>734.21511999999996</c:v>
                </c:pt>
                <c:pt idx="1421">
                  <c:v>695.04249000000004</c:v>
                </c:pt>
                <c:pt idx="1422">
                  <c:v>654.55632000000003</c:v>
                </c:pt>
                <c:pt idx="1423">
                  <c:v>616.13310999999999</c:v>
                </c:pt>
                <c:pt idx="1424">
                  <c:v>588.39444000000003</c:v>
                </c:pt>
                <c:pt idx="1425">
                  <c:v>549.48158000000001</c:v>
                </c:pt>
                <c:pt idx="1426">
                  <c:v>510.69585999999998</c:v>
                </c:pt>
                <c:pt idx="1427">
                  <c:v>467.71379999999999</c:v>
                </c:pt>
                <c:pt idx="1428">
                  <c:v>422.41735</c:v>
                </c:pt>
                <c:pt idx="1429">
                  <c:v>375.41399999999999</c:v>
                </c:pt>
                <c:pt idx="1430">
                  <c:v>330.66609999999997</c:v>
                </c:pt>
                <c:pt idx="1431">
                  <c:v>295.51148999999998</c:v>
                </c:pt>
                <c:pt idx="1432">
                  <c:v>254.35933</c:v>
                </c:pt>
                <c:pt idx="1433">
                  <c:v>208.6669</c:v>
                </c:pt>
                <c:pt idx="1434">
                  <c:v>163.76786999999999</c:v>
                </c:pt>
                <c:pt idx="1435">
                  <c:v>116.05240000000001</c:v>
                </c:pt>
                <c:pt idx="1436">
                  <c:v>68.140092999999993</c:v>
                </c:pt>
                <c:pt idx="1437">
                  <c:v>20.152697</c:v>
                </c:pt>
                <c:pt idx="1438">
                  <c:v>-20.20626</c:v>
                </c:pt>
                <c:pt idx="1439">
                  <c:v>-61.160769999999999</c:v>
                </c:pt>
                <c:pt idx="1440">
                  <c:v>-108.08969999999999</c:v>
                </c:pt>
                <c:pt idx="1441">
                  <c:v>-155.87459999999999</c:v>
                </c:pt>
                <c:pt idx="1442">
                  <c:v>-203.81729999999999</c:v>
                </c:pt>
                <c:pt idx="1443">
                  <c:v>-249.69220000000001</c:v>
                </c:pt>
                <c:pt idx="1444">
                  <c:v>-290.31270000000001</c:v>
                </c:pt>
                <c:pt idx="1445">
                  <c:v>-327.22699999999998</c:v>
                </c:pt>
                <c:pt idx="1446">
                  <c:v>-371.84350000000001</c:v>
                </c:pt>
                <c:pt idx="1447">
                  <c:v>-415.96550000000002</c:v>
                </c:pt>
                <c:pt idx="1448">
                  <c:v>-458.89659999999998</c:v>
                </c:pt>
                <c:pt idx="1449">
                  <c:v>-501.39589999999998</c:v>
                </c:pt>
                <c:pt idx="1450">
                  <c:v>-541.62049999999999</c:v>
                </c:pt>
                <c:pt idx="1451">
                  <c:v>-581.53660000000002</c:v>
                </c:pt>
                <c:pt idx="1452">
                  <c:v>-611.66520000000003</c:v>
                </c:pt>
                <c:pt idx="1453">
                  <c:v>-651.22839999999997</c:v>
                </c:pt>
                <c:pt idx="1454">
                  <c:v>-690.59569999999997</c:v>
                </c:pt>
                <c:pt idx="1455">
                  <c:v>-727.63160000000005</c:v>
                </c:pt>
                <c:pt idx="1456">
                  <c:v>-762.50800000000004</c:v>
                </c:pt>
                <c:pt idx="1457">
                  <c:v>-797.45249999999999</c:v>
                </c:pt>
                <c:pt idx="1458">
                  <c:v>-832.41570000000002</c:v>
                </c:pt>
                <c:pt idx="1459">
                  <c:v>-853.48379999999997</c:v>
                </c:pt>
                <c:pt idx="1460">
                  <c:v>-883.83230000000003</c:v>
                </c:pt>
                <c:pt idx="1461">
                  <c:v>-911.09230000000002</c:v>
                </c:pt>
                <c:pt idx="1462">
                  <c:v>-932.82619999999997</c:v>
                </c:pt>
                <c:pt idx="1463">
                  <c:v>-957.34580000000005</c:v>
                </c:pt>
                <c:pt idx="1464">
                  <c:v>-984.20950000000005</c:v>
                </c:pt>
                <c:pt idx="1465">
                  <c:v>-1013.94</c:v>
                </c:pt>
                <c:pt idx="1466">
                  <c:v>-1025.768</c:v>
                </c:pt>
                <c:pt idx="1467">
                  <c:v>-1045.096</c:v>
                </c:pt>
                <c:pt idx="1468">
                  <c:v>-1063.0820000000001</c:v>
                </c:pt>
                <c:pt idx="1469">
                  <c:v>-1074.865</c:v>
                </c:pt>
                <c:pt idx="1470">
                  <c:v>-1081.518</c:v>
                </c:pt>
                <c:pt idx="1471">
                  <c:v>-1097.18</c:v>
                </c:pt>
                <c:pt idx="1472">
                  <c:v>-1120.2850000000001</c:v>
                </c:pt>
                <c:pt idx="1473">
                  <c:v>-1117.886</c:v>
                </c:pt>
                <c:pt idx="1474">
                  <c:v>-1118.7239999999999</c:v>
                </c:pt>
                <c:pt idx="1475">
                  <c:v>-1121.252</c:v>
                </c:pt>
                <c:pt idx="1476">
                  <c:v>-1128.278</c:v>
                </c:pt>
                <c:pt idx="1477">
                  <c:v>-1141.1310000000001</c:v>
                </c:pt>
                <c:pt idx="1478">
                  <c:v>-1128.9069999999999</c:v>
                </c:pt>
                <c:pt idx="1479">
                  <c:v>-1120.509</c:v>
                </c:pt>
                <c:pt idx="1480">
                  <c:v>-1114.607</c:v>
                </c:pt>
                <c:pt idx="1481">
                  <c:v>-1109.934</c:v>
                </c:pt>
                <c:pt idx="1482">
                  <c:v>-1113.818</c:v>
                </c:pt>
                <c:pt idx="1483">
                  <c:v>-1097.4079999999999</c:v>
                </c:pt>
                <c:pt idx="1484">
                  <c:v>-1086.577</c:v>
                </c:pt>
                <c:pt idx="1485">
                  <c:v>-1075.6759999999999</c:v>
                </c:pt>
                <c:pt idx="1486">
                  <c:v>-1055.9549999999999</c:v>
                </c:pt>
                <c:pt idx="1487">
                  <c:v>-1031.1279999999999</c:v>
                </c:pt>
                <c:pt idx="1488">
                  <c:v>-1012.212</c:v>
                </c:pt>
                <c:pt idx="1489">
                  <c:v>-1005.325</c:v>
                </c:pt>
                <c:pt idx="1490">
                  <c:v>-979.80719999999997</c:v>
                </c:pt>
                <c:pt idx="1491">
                  <c:v>-956.31820000000005</c:v>
                </c:pt>
                <c:pt idx="1492">
                  <c:v>-932.29010000000005</c:v>
                </c:pt>
                <c:pt idx="1493">
                  <c:v>-901.31510000000003</c:v>
                </c:pt>
                <c:pt idx="1494">
                  <c:v>-867.08780000000002</c:v>
                </c:pt>
                <c:pt idx="1495">
                  <c:v>-836.86569999999995</c:v>
                </c:pt>
                <c:pt idx="1496">
                  <c:v>-818.22529999999995</c:v>
                </c:pt>
                <c:pt idx="1497">
                  <c:v>-783.57529999999997</c:v>
                </c:pt>
                <c:pt idx="1498">
                  <c:v>-749.65449999999998</c:v>
                </c:pt>
                <c:pt idx="1499">
                  <c:v>-713.05399999999997</c:v>
                </c:pt>
                <c:pt idx="1500">
                  <c:v>-672.96879999999999</c:v>
                </c:pt>
                <c:pt idx="1501">
                  <c:v>-635.06730000000005</c:v>
                </c:pt>
                <c:pt idx="1502">
                  <c:v>-607.84140000000002</c:v>
                </c:pt>
                <c:pt idx="1503">
                  <c:v>-568.98109999999997</c:v>
                </c:pt>
                <c:pt idx="1504">
                  <c:v>-527.88099999999997</c:v>
                </c:pt>
                <c:pt idx="1505">
                  <c:v>-485.25970000000001</c:v>
                </c:pt>
                <c:pt idx="1506">
                  <c:v>-443.5487</c:v>
                </c:pt>
                <c:pt idx="1507">
                  <c:v>-398.06599999999997</c:v>
                </c:pt>
                <c:pt idx="1508">
                  <c:v>-353.27080000000001</c:v>
                </c:pt>
                <c:pt idx="1509">
                  <c:v>-318.16809999999998</c:v>
                </c:pt>
                <c:pt idx="1510">
                  <c:v>-276.53570000000002</c:v>
                </c:pt>
                <c:pt idx="1511">
                  <c:v>-231.08459999999999</c:v>
                </c:pt>
                <c:pt idx="1512">
                  <c:v>-184.53489999999999</c:v>
                </c:pt>
                <c:pt idx="1513">
                  <c:v>-136.59790000000001</c:v>
                </c:pt>
                <c:pt idx="1514">
                  <c:v>-88.353819999999999</c:v>
                </c:pt>
                <c:pt idx="1515">
                  <c:v>-41.378889999999998</c:v>
                </c:pt>
                <c:pt idx="1516">
                  <c:v>-2.241168</c:v>
                </c:pt>
                <c:pt idx="1517">
                  <c:v>37.953679999999999</c:v>
                </c:pt>
                <c:pt idx="1518">
                  <c:v>82.894665000000003</c:v>
                </c:pt>
                <c:pt idx="1519">
                  <c:v>129.32805999999999</c:v>
                </c:pt>
                <c:pt idx="1520">
                  <c:v>174.70833999999999</c:v>
                </c:pt>
                <c:pt idx="1521">
                  <c:v>222.70011</c:v>
                </c:pt>
                <c:pt idx="1522">
                  <c:v>270.08890000000002</c:v>
                </c:pt>
                <c:pt idx="1523">
                  <c:v>311.89066000000003</c:v>
                </c:pt>
                <c:pt idx="1524">
                  <c:v>348.85174000000001</c:v>
                </c:pt>
                <c:pt idx="1525">
                  <c:v>393.26231999999999</c:v>
                </c:pt>
                <c:pt idx="1526">
                  <c:v>436.35563999999999</c:v>
                </c:pt>
                <c:pt idx="1527">
                  <c:v>478.40226000000001</c:v>
                </c:pt>
                <c:pt idx="1528">
                  <c:v>518.48518999999999</c:v>
                </c:pt>
                <c:pt idx="1529">
                  <c:v>561.14238999999998</c:v>
                </c:pt>
                <c:pt idx="1530">
                  <c:v>602.05070999999998</c:v>
                </c:pt>
                <c:pt idx="1531">
                  <c:v>632.57205999999996</c:v>
                </c:pt>
                <c:pt idx="1532">
                  <c:v>671.53727000000003</c:v>
                </c:pt>
                <c:pt idx="1533">
                  <c:v>708.84097999999994</c:v>
                </c:pt>
                <c:pt idx="1534">
                  <c:v>742.97865000000002</c:v>
                </c:pt>
                <c:pt idx="1535">
                  <c:v>774.04879000000005</c:v>
                </c:pt>
                <c:pt idx="1536">
                  <c:v>809.20722000000001</c:v>
                </c:pt>
                <c:pt idx="1537">
                  <c:v>845.60377000000005</c:v>
                </c:pt>
                <c:pt idx="1538">
                  <c:v>867.28533000000004</c:v>
                </c:pt>
                <c:pt idx="1539">
                  <c:v>897.68471999999997</c:v>
                </c:pt>
                <c:pt idx="1540">
                  <c:v>925.87654999999995</c:v>
                </c:pt>
                <c:pt idx="1541">
                  <c:v>950.71184000000005</c:v>
                </c:pt>
                <c:pt idx="1542">
                  <c:v>975.97721999999999</c:v>
                </c:pt>
                <c:pt idx="1543">
                  <c:v>1004.0715</c:v>
                </c:pt>
                <c:pt idx="1544">
                  <c:v>1015.0146</c:v>
                </c:pt>
                <c:pt idx="1545">
                  <c:v>1034.0326</c:v>
                </c:pt>
                <c:pt idx="1546">
                  <c:v>1052.4938</c:v>
                </c:pt>
                <c:pt idx="1547">
                  <c:v>1067.9209000000001</c:v>
                </c:pt>
                <c:pt idx="1548">
                  <c:v>1081.1728000000001</c:v>
                </c:pt>
                <c:pt idx="1549">
                  <c:v>1103.1235999999999</c:v>
                </c:pt>
                <c:pt idx="1550">
                  <c:v>1090.4418000000001</c:v>
                </c:pt>
                <c:pt idx="1551">
                  <c:v>1084.8490999999999</c:v>
                </c:pt>
                <c:pt idx="1552">
                  <c:v>1078.2212</c:v>
                </c:pt>
                <c:pt idx="1553">
                  <c:v>1094.1722</c:v>
                </c:pt>
                <c:pt idx="1554">
                  <c:v>1081.8920000000001</c:v>
                </c:pt>
                <c:pt idx="1555">
                  <c:v>1066.5296000000001</c:v>
                </c:pt>
                <c:pt idx="1556">
                  <c:v>1044.0963999999999</c:v>
                </c:pt>
                <c:pt idx="1557">
                  <c:v>1032.3820000000001</c:v>
                </c:pt>
                <c:pt idx="1558">
                  <c:v>1018.8302</c:v>
                </c:pt>
                <c:pt idx="1559">
                  <c:v>999.60386000000005</c:v>
                </c:pt>
                <c:pt idx="1560">
                  <c:v>979.16029000000003</c:v>
                </c:pt>
                <c:pt idx="1561">
                  <c:v>958.13286000000005</c:v>
                </c:pt>
                <c:pt idx="1562">
                  <c:v>925.90899000000002</c:v>
                </c:pt>
                <c:pt idx="1563">
                  <c:v>900.15135999999995</c:v>
                </c:pt>
                <c:pt idx="1564">
                  <c:v>876.36890000000005</c:v>
                </c:pt>
                <c:pt idx="1565">
                  <c:v>843.91854999999998</c:v>
                </c:pt>
                <c:pt idx="1566">
                  <c:v>805.56776000000002</c:v>
                </c:pt>
                <c:pt idx="1567">
                  <c:v>759.28962000000001</c:v>
                </c:pt>
                <c:pt idx="1568">
                  <c:v>722.24068</c:v>
                </c:pt>
                <c:pt idx="1569">
                  <c:v>699.18754999999999</c:v>
                </c:pt>
                <c:pt idx="1570">
                  <c:v>662.53791999999999</c:v>
                </c:pt>
                <c:pt idx="1571">
                  <c:v>623.42861000000005</c:v>
                </c:pt>
                <c:pt idx="1572">
                  <c:v>574.35180000000003</c:v>
                </c:pt>
                <c:pt idx="1573">
                  <c:v>520.35860000000002</c:v>
                </c:pt>
                <c:pt idx="1574">
                  <c:v>474.22528999999997</c:v>
                </c:pt>
                <c:pt idx="1575">
                  <c:v>441.18223999999998</c:v>
                </c:pt>
                <c:pt idx="1576">
                  <c:v>399.97494999999998</c:v>
                </c:pt>
                <c:pt idx="1577">
                  <c:v>354.07015000000001</c:v>
                </c:pt>
                <c:pt idx="1578">
                  <c:v>299.32713999999999</c:v>
                </c:pt>
                <c:pt idx="1579">
                  <c:v>243.29623000000001</c:v>
                </c:pt>
                <c:pt idx="1580">
                  <c:v>189.84040999999999</c:v>
                </c:pt>
                <c:pt idx="1581">
                  <c:v>140.80275</c:v>
                </c:pt>
                <c:pt idx="1582">
                  <c:v>100.67083</c:v>
                </c:pt>
                <c:pt idx="1583">
                  <c:v>56.157462000000002</c:v>
                </c:pt>
                <c:pt idx="1584">
                  <c:v>1.3149445</c:v>
                </c:pt>
                <c:pt idx="1585">
                  <c:v>-52.643810000000002</c:v>
                </c:pt>
                <c:pt idx="1586">
                  <c:v>-102.70359999999999</c:v>
                </c:pt>
                <c:pt idx="1587">
                  <c:v>-150.3064</c:v>
                </c:pt>
                <c:pt idx="1588">
                  <c:v>-198.39</c:v>
                </c:pt>
                <c:pt idx="1589">
                  <c:v>-246.44649999999999</c:v>
                </c:pt>
                <c:pt idx="1590">
                  <c:v>-301.82900000000001</c:v>
                </c:pt>
                <c:pt idx="1591">
                  <c:v>-354.60640000000001</c:v>
                </c:pt>
                <c:pt idx="1592">
                  <c:v>-401.03309999999999</c:v>
                </c:pt>
                <c:pt idx="1593">
                  <c:v>-436.53039999999999</c:v>
                </c:pt>
                <c:pt idx="1594">
                  <c:v>-481.82769999999999</c:v>
                </c:pt>
                <c:pt idx="1595">
                  <c:v>-528.46489999999994</c:v>
                </c:pt>
                <c:pt idx="1596">
                  <c:v>-577.26340000000005</c:v>
                </c:pt>
                <c:pt idx="1597">
                  <c:v>-615.99609999999996</c:v>
                </c:pt>
                <c:pt idx="1598">
                  <c:v>-660.09580000000005</c:v>
                </c:pt>
                <c:pt idx="1599">
                  <c:v>-700.1712</c:v>
                </c:pt>
                <c:pt idx="1600">
                  <c:v>-735.05119999999999</c:v>
                </c:pt>
                <c:pt idx="1601">
                  <c:v>-776.19719999999995</c:v>
                </c:pt>
                <c:pt idx="1602">
                  <c:v>-809.11379999999997</c:v>
                </c:pt>
                <c:pt idx="1603">
                  <c:v>-844.45159999999998</c:v>
                </c:pt>
                <c:pt idx="1604">
                  <c:v>-881.16160000000002</c:v>
                </c:pt>
                <c:pt idx="1605">
                  <c:v>-899.63099999999997</c:v>
                </c:pt>
                <c:pt idx="1606">
                  <c:v>-928.85519999999997</c:v>
                </c:pt>
                <c:pt idx="1607">
                  <c:v>-956.9769</c:v>
                </c:pt>
                <c:pt idx="1608">
                  <c:v>-970.30889999999999</c:v>
                </c:pt>
                <c:pt idx="1609">
                  <c:v>-997.55790000000002</c:v>
                </c:pt>
                <c:pt idx="1610">
                  <c:v>-1028.752</c:v>
                </c:pt>
                <c:pt idx="1611">
                  <c:v>-1034.309</c:v>
                </c:pt>
                <c:pt idx="1612">
                  <c:v>-1044.1890000000001</c:v>
                </c:pt>
                <c:pt idx="1613">
                  <c:v>-1058.82</c:v>
                </c:pt>
                <c:pt idx="1614">
                  <c:v>-1060.7380000000001</c:v>
                </c:pt>
                <c:pt idx="1615">
                  <c:v>-1066.126</c:v>
                </c:pt>
                <c:pt idx="1616">
                  <c:v>-1072.587</c:v>
                </c:pt>
                <c:pt idx="1617">
                  <c:v>-1089.9069999999999</c:v>
                </c:pt>
                <c:pt idx="1618">
                  <c:v>-1072.1569999999999</c:v>
                </c:pt>
                <c:pt idx="1619">
                  <c:v>-1067.182</c:v>
                </c:pt>
                <c:pt idx="1620">
                  <c:v>-1067.6110000000001</c:v>
                </c:pt>
                <c:pt idx="1621">
                  <c:v>-1072.944</c:v>
                </c:pt>
                <c:pt idx="1622">
                  <c:v>-1036.671</c:v>
                </c:pt>
                <c:pt idx="1623">
                  <c:v>-1027.895</c:v>
                </c:pt>
                <c:pt idx="1624">
                  <c:v>-1029.5609999999999</c:v>
                </c:pt>
                <c:pt idx="1625">
                  <c:v>-1009.11</c:v>
                </c:pt>
                <c:pt idx="1626">
                  <c:v>-992.00459999999998</c:v>
                </c:pt>
                <c:pt idx="1627">
                  <c:v>-967.79219999999998</c:v>
                </c:pt>
                <c:pt idx="1628">
                  <c:v>-930.2604</c:v>
                </c:pt>
                <c:pt idx="1629">
                  <c:v>-901.19309999999996</c:v>
                </c:pt>
                <c:pt idx="1630">
                  <c:v>-877.63319999999999</c:v>
                </c:pt>
                <c:pt idx="1631">
                  <c:v>-863.43489999999997</c:v>
                </c:pt>
                <c:pt idx="1632">
                  <c:v>-829.66330000000005</c:v>
                </c:pt>
                <c:pt idx="1633">
                  <c:v>-795.50689999999997</c:v>
                </c:pt>
                <c:pt idx="1634">
                  <c:v>-752.61959999999999</c:v>
                </c:pt>
                <c:pt idx="1635">
                  <c:v>-716.37480000000005</c:v>
                </c:pt>
                <c:pt idx="1636">
                  <c:v>-683.38670000000002</c:v>
                </c:pt>
                <c:pt idx="1637">
                  <c:v>-644.26059999999995</c:v>
                </c:pt>
                <c:pt idx="1638">
                  <c:v>-599.8116</c:v>
                </c:pt>
                <c:pt idx="1639">
                  <c:v>-552.73130000000003</c:v>
                </c:pt>
                <c:pt idx="1640">
                  <c:v>-500.8596</c:v>
                </c:pt>
                <c:pt idx="1641">
                  <c:v>-465.1635</c:v>
                </c:pt>
                <c:pt idx="1642">
                  <c:v>-424.04570000000001</c:v>
                </c:pt>
                <c:pt idx="1643">
                  <c:v>-379.39080000000001</c:v>
                </c:pt>
                <c:pt idx="1644">
                  <c:v>-332.99700000000001</c:v>
                </c:pt>
                <c:pt idx="1645">
                  <c:v>-279.42509999999999</c:v>
                </c:pt>
                <c:pt idx="1646">
                  <c:v>-226.8963</c:v>
                </c:pt>
                <c:pt idx="1647">
                  <c:v>-178.47290000000001</c:v>
                </c:pt>
                <c:pt idx="1648">
                  <c:v>-128.84010000000001</c:v>
                </c:pt>
                <c:pt idx="1649">
                  <c:v>-78.175430000000006</c:v>
                </c:pt>
                <c:pt idx="1650">
                  <c:v>-21.478200000000001</c:v>
                </c:pt>
                <c:pt idx="1651">
                  <c:v>36.302022000000001</c:v>
                </c:pt>
                <c:pt idx="1652">
                  <c:v>89.452087000000006</c:v>
                </c:pt>
                <c:pt idx="1653">
                  <c:v>133.35962000000001</c:v>
                </c:pt>
                <c:pt idx="1654">
                  <c:v>173.68967000000001</c:v>
                </c:pt>
                <c:pt idx="1655">
                  <c:v>223.43919</c:v>
                </c:pt>
                <c:pt idx="1656">
                  <c:v>279.28687000000002</c:v>
                </c:pt>
                <c:pt idx="1657">
                  <c:v>328.35993999999999</c:v>
                </c:pt>
                <c:pt idx="1658">
                  <c:v>380.36376999999999</c:v>
                </c:pt>
                <c:pt idx="1659">
                  <c:v>428.81900000000002</c:v>
                </c:pt>
                <c:pt idx="1660">
                  <c:v>472.27337</c:v>
                </c:pt>
                <c:pt idx="1661">
                  <c:v>508.07771000000002</c:v>
                </c:pt>
                <c:pt idx="1662">
                  <c:v>557.78062999999997</c:v>
                </c:pt>
                <c:pt idx="1663">
                  <c:v>600.25648000000001</c:v>
                </c:pt>
                <c:pt idx="1664">
                  <c:v>642.51670000000001</c:v>
                </c:pt>
                <c:pt idx="1665">
                  <c:v>687.00536</c:v>
                </c:pt>
                <c:pt idx="1666">
                  <c:v>732.88302999999996</c:v>
                </c:pt>
                <c:pt idx="1667">
                  <c:v>763.76409999999998</c:v>
                </c:pt>
                <c:pt idx="1668">
                  <c:v>798.87428</c:v>
                </c:pt>
                <c:pt idx="1669">
                  <c:v>836.99985000000004</c:v>
                </c:pt>
                <c:pt idx="1670">
                  <c:v>874.86131</c:v>
                </c:pt>
                <c:pt idx="1671">
                  <c:v>896.12746000000004</c:v>
                </c:pt>
                <c:pt idx="1672">
                  <c:v>923.80936999999994</c:v>
                </c:pt>
                <c:pt idx="1673">
                  <c:v>954.44772</c:v>
                </c:pt>
                <c:pt idx="1674">
                  <c:v>985.40926999999999</c:v>
                </c:pt>
                <c:pt idx="1675">
                  <c:v>995.67156999999997</c:v>
                </c:pt>
                <c:pt idx="1676">
                  <c:v>1015.4824</c:v>
                </c:pt>
                <c:pt idx="1677">
                  <c:v>1033.8678</c:v>
                </c:pt>
                <c:pt idx="1678">
                  <c:v>1034.6364000000001</c:v>
                </c:pt>
                <c:pt idx="1679">
                  <c:v>1041.7991999999999</c:v>
                </c:pt>
                <c:pt idx="1680">
                  <c:v>1043.2525000000001</c:v>
                </c:pt>
                <c:pt idx="1681">
                  <c:v>1033.6052</c:v>
                </c:pt>
                <c:pt idx="1682">
                  <c:v>1021.8029</c:v>
                </c:pt>
                <c:pt idx="1683">
                  <c:v>1036.1489999999999</c:v>
                </c:pt>
                <c:pt idx="1684">
                  <c:v>1029.0588</c:v>
                </c:pt>
                <c:pt idx="1685">
                  <c:v>1020.5841</c:v>
                </c:pt>
                <c:pt idx="1686">
                  <c:v>-1028.431</c:v>
                </c:pt>
                <c:pt idx="1687">
                  <c:v>-1019.717</c:v>
                </c:pt>
                <c:pt idx="1688">
                  <c:v>-1013.462</c:v>
                </c:pt>
                <c:pt idx="1689">
                  <c:v>-1008.112</c:v>
                </c:pt>
                <c:pt idx="1690">
                  <c:v>-1000.285</c:v>
                </c:pt>
                <c:pt idx="1691">
                  <c:v>-989.88760000000002</c:v>
                </c:pt>
                <c:pt idx="1692">
                  <c:v>-983.6902</c:v>
                </c:pt>
                <c:pt idx="1693">
                  <c:v>-938.37400000000002</c:v>
                </c:pt>
                <c:pt idx="1694">
                  <c:v>-909.80629999999996</c:v>
                </c:pt>
                <c:pt idx="1695">
                  <c:v>-905.40350000000001</c:v>
                </c:pt>
                <c:pt idx="1696">
                  <c:v>-870.74279999999999</c:v>
                </c:pt>
                <c:pt idx="1697">
                  <c:v>-835.33579999999995</c:v>
                </c:pt>
                <c:pt idx="1698">
                  <c:v>-790.26760000000002</c:v>
                </c:pt>
                <c:pt idx="1699">
                  <c:v>-752.178</c:v>
                </c:pt>
                <c:pt idx="1700">
                  <c:v>-716.3886</c:v>
                </c:pt>
                <c:pt idx="1701">
                  <c:v>-682.07399999999996</c:v>
                </c:pt>
                <c:pt idx="1702">
                  <c:v>-654.76829999999995</c:v>
                </c:pt>
                <c:pt idx="1703">
                  <c:v>-610.34079999999994</c:v>
                </c:pt>
                <c:pt idx="1704">
                  <c:v>-560.0412</c:v>
                </c:pt>
                <c:pt idx="1705">
                  <c:v>-531.10699999999997</c:v>
                </c:pt>
                <c:pt idx="1706">
                  <c:v>-483.86329999999998</c:v>
                </c:pt>
                <c:pt idx="1707">
                  <c:v>-432.3467</c:v>
                </c:pt>
                <c:pt idx="1708">
                  <c:v>-376.5813</c:v>
                </c:pt>
                <c:pt idx="1709">
                  <c:v>-1018.347</c:v>
                </c:pt>
                <c:pt idx="1710">
                  <c:v>-1014.5359999999999</c:v>
                </c:pt>
                <c:pt idx="1711">
                  <c:v>-1021.664</c:v>
                </c:pt>
                <c:pt idx="1712">
                  <c:v>-314.40370000000001</c:v>
                </c:pt>
                <c:pt idx="1713">
                  <c:v>-258.48509999999999</c:v>
                </c:pt>
                <c:pt idx="1714">
                  <c:v>-207.93440000000001</c:v>
                </c:pt>
                <c:pt idx="1715">
                  <c:v>-167.44749999999999</c:v>
                </c:pt>
                <c:pt idx="1716">
                  <c:v>-123.6045</c:v>
                </c:pt>
                <c:pt idx="1717">
                  <c:v>-74.333669999999998</c:v>
                </c:pt>
                <c:pt idx="1718">
                  <c:v>-21.450669999999999</c:v>
                </c:pt>
                <c:pt idx="1719">
                  <c:v>31.884229000000001</c:v>
                </c:pt>
                <c:pt idx="1720">
                  <c:v>91.975474000000006</c:v>
                </c:pt>
                <c:pt idx="1721">
                  <c:v>147.89843999999999</c:v>
                </c:pt>
                <c:pt idx="1722">
                  <c:v>204.69683000000001</c:v>
                </c:pt>
                <c:pt idx="1723">
                  <c:v>264.25369000000001</c:v>
                </c:pt>
                <c:pt idx="1724">
                  <c:v>317.22764000000001</c:v>
                </c:pt>
                <c:pt idx="1725">
                  <c:v>363.02508999999998</c:v>
                </c:pt>
                <c:pt idx="1726">
                  <c:v>417.25126999999998</c:v>
                </c:pt>
                <c:pt idx="1727">
                  <c:v>468.95312999999999</c:v>
                </c:pt>
                <c:pt idx="1728">
                  <c:v>523.29461000000003</c:v>
                </c:pt>
                <c:pt idx="1729">
                  <c:v>578.15039999999999</c:v>
                </c:pt>
                <c:pt idx="1730">
                  <c:v>616.40062</c:v>
                </c:pt>
                <c:pt idx="1731">
                  <c:v>662.04310999999996</c:v>
                </c:pt>
                <c:pt idx="1732">
                  <c:v>702.48425999999995</c:v>
                </c:pt>
                <c:pt idx="1733">
                  <c:v>747.23636999999997</c:v>
                </c:pt>
                <c:pt idx="1734">
                  <c:v>790.20050000000003</c:v>
                </c:pt>
                <c:pt idx="1735">
                  <c:v>828.84758999999997</c:v>
                </c:pt>
                <c:pt idx="1736">
                  <c:v>845.80155000000002</c:v>
                </c:pt>
                <c:pt idx="1737">
                  <c:v>869.12027</c:v>
                </c:pt>
                <c:pt idx="1738">
                  <c:v>898.13234</c:v>
                </c:pt>
                <c:pt idx="1739">
                  <c:v>924.78643</c:v>
                </c:pt>
                <c:pt idx="1740">
                  <c:v>946.35</c:v>
                </c:pt>
                <c:pt idx="1741">
                  <c:v>965.24122</c:v>
                </c:pt>
                <c:pt idx="1742">
                  <c:v>986.97739999999999</c:v>
                </c:pt>
                <c:pt idx="1743">
                  <c:v>987.82487000000003</c:v>
                </c:pt>
                <c:pt idx="1744">
                  <c:v>987.94318999999996</c:v>
                </c:pt>
                <c:pt idx="1745">
                  <c:v>980.63161000000002</c:v>
                </c:pt>
                <c:pt idx="1746">
                  <c:v>972.48551999999995</c:v>
                </c:pt>
                <c:pt idx="1747">
                  <c:v>967.77412000000004</c:v>
                </c:pt>
                <c:pt idx="1748">
                  <c:v>973.97536000000002</c:v>
                </c:pt>
                <c:pt idx="1749">
                  <c:v>985.81835000000001</c:v>
                </c:pt>
                <c:pt idx="1750">
                  <c:v>989.84968000000003</c:v>
                </c:pt>
                <c:pt idx="1751">
                  <c:v>984.66585999999995</c:v>
                </c:pt>
                <c:pt idx="1752">
                  <c:v>982.67885999999999</c:v>
                </c:pt>
                <c:pt idx="1753">
                  <c:v>986.10982000000001</c:v>
                </c:pt>
                <c:pt idx="1754">
                  <c:v>960.63921000000005</c:v>
                </c:pt>
                <c:pt idx="1755">
                  <c:v>936.07207000000005</c:v>
                </c:pt>
                <c:pt idx="1756">
                  <c:v>896.85913000000005</c:v>
                </c:pt>
                <c:pt idx="1757">
                  <c:v>860.59825000000001</c:v>
                </c:pt>
                <c:pt idx="1758">
                  <c:v>836.06380000000001</c:v>
                </c:pt>
                <c:pt idx="1759">
                  <c:v>821.58118000000002</c:v>
                </c:pt>
                <c:pt idx="1760">
                  <c:v>781.28071999999997</c:v>
                </c:pt>
                <c:pt idx="1761">
                  <c:v>739.17601000000002</c:v>
                </c:pt>
                <c:pt idx="1762">
                  <c:v>706.31528000000003</c:v>
                </c:pt>
                <c:pt idx="1763">
                  <c:v>682.48542999999995</c:v>
                </c:pt>
                <c:pt idx="1764">
                  <c:v>637.56389999999999</c:v>
                </c:pt>
                <c:pt idx="1765">
                  <c:v>590.96047999999996</c:v>
                </c:pt>
                <c:pt idx="1766">
                  <c:v>550.28652999999997</c:v>
                </c:pt>
                <c:pt idx="1767">
                  <c:v>504.42016999999998</c:v>
                </c:pt>
                <c:pt idx="1768">
                  <c:v>451.29180000000002</c:v>
                </c:pt>
                <c:pt idx="1769">
                  <c:v>392.91072000000003</c:v>
                </c:pt>
                <c:pt idx="1770">
                  <c:v>338.67934000000002</c:v>
                </c:pt>
                <c:pt idx="1771">
                  <c:v>279.06572999999997</c:v>
                </c:pt>
                <c:pt idx="1772">
                  <c:v>238.26471000000001</c:v>
                </c:pt>
                <c:pt idx="1773">
                  <c:v>185.96373</c:v>
                </c:pt>
                <c:pt idx="1774">
                  <c:v>127.01844</c:v>
                </c:pt>
                <c:pt idx="1775">
                  <c:v>64.713949</c:v>
                </c:pt>
                <c:pt idx="1776">
                  <c:v>4.7028577</c:v>
                </c:pt>
                <c:pt idx="1777">
                  <c:v>-51.32405</c:v>
                </c:pt>
                <c:pt idx="1778">
                  <c:v>-103.8322</c:v>
                </c:pt>
                <c:pt idx="1779">
                  <c:v>-149.59039999999999</c:v>
                </c:pt>
                <c:pt idx="1780">
                  <c:v>-192.54470000000001</c:v>
                </c:pt>
                <c:pt idx="1781">
                  <c:v>-244.39869999999999</c:v>
                </c:pt>
                <c:pt idx="1782">
                  <c:v>-295.63619999999997</c:v>
                </c:pt>
                <c:pt idx="1783">
                  <c:v>-339.08339999999998</c:v>
                </c:pt>
                <c:pt idx="1784">
                  <c:v>-387.84649999999999</c:v>
                </c:pt>
                <c:pt idx="1785">
                  <c:v>-444.14080000000001</c:v>
                </c:pt>
                <c:pt idx="1786">
                  <c:v>-498.6961</c:v>
                </c:pt>
                <c:pt idx="1787">
                  <c:v>-549.92319999999995</c:v>
                </c:pt>
                <c:pt idx="1788">
                  <c:v>-597.37469999999996</c:v>
                </c:pt>
                <c:pt idx="1789">
                  <c:v>-639.75630000000001</c:v>
                </c:pt>
                <c:pt idx="1790">
                  <c:v>-665.77629999999999</c:v>
                </c:pt>
                <c:pt idx="1791">
                  <c:v>-699.23350000000005</c:v>
                </c:pt>
                <c:pt idx="1792">
                  <c:v>-738.98509999999999</c:v>
                </c:pt>
                <c:pt idx="1793">
                  <c:v>-779.07470000000001</c:v>
                </c:pt>
                <c:pt idx="1794">
                  <c:v>-819.17070000000001</c:v>
                </c:pt>
                <c:pt idx="1795">
                  <c:v>-842.11279999999999</c:v>
                </c:pt>
                <c:pt idx="1796">
                  <c:v>-869.49950000000001</c:v>
                </c:pt>
                <c:pt idx="1797">
                  <c:v>-904.00239999999997</c:v>
                </c:pt>
                <c:pt idx="1798">
                  <c:v>-941.79399999999998</c:v>
                </c:pt>
                <c:pt idx="1799">
                  <c:v>-956.39670000000001</c:v>
                </c:pt>
                <c:pt idx="1800">
                  <c:v>-977.0557</c:v>
                </c:pt>
                <c:pt idx="1801">
                  <c:v>-978.15589999999997</c:v>
                </c:pt>
                <c:pt idx="1802">
                  <c:v>-983.44039999999995</c:v>
                </c:pt>
                <c:pt idx="1803">
                  <c:v>-961.0498</c:v>
                </c:pt>
                <c:pt idx="1804">
                  <c:v>-964.60910000000001</c:v>
                </c:pt>
                <c:pt idx="1805">
                  <c:v>-970.40350000000001</c:v>
                </c:pt>
                <c:pt idx="1806">
                  <c:v>-972.25800000000004</c:v>
                </c:pt>
                <c:pt idx="1807">
                  <c:v>-967.16229999999996</c:v>
                </c:pt>
                <c:pt idx="1808">
                  <c:v>-960.30070000000001</c:v>
                </c:pt>
                <c:pt idx="1809">
                  <c:v>-952.51790000000005</c:v>
                </c:pt>
                <c:pt idx="1810">
                  <c:v>-944.37599999999998</c:v>
                </c:pt>
                <c:pt idx="1811">
                  <c:v>-938.02229999999997</c:v>
                </c:pt>
                <c:pt idx="1812">
                  <c:v>-925.14670000000001</c:v>
                </c:pt>
                <c:pt idx="1813">
                  <c:v>-924.58510000000001</c:v>
                </c:pt>
                <c:pt idx="1814">
                  <c:v>-924.8048</c:v>
                </c:pt>
                <c:pt idx="1815">
                  <c:v>-893.57</c:v>
                </c:pt>
                <c:pt idx="1816">
                  <c:v>-837.10900000000004</c:v>
                </c:pt>
                <c:pt idx="1817">
                  <c:v>-805.9751</c:v>
                </c:pt>
                <c:pt idx="1818">
                  <c:v>-782.66989999999998</c:v>
                </c:pt>
                <c:pt idx="1819">
                  <c:v>-765.24390000000005</c:v>
                </c:pt>
                <c:pt idx="1820">
                  <c:v>-723.4049</c:v>
                </c:pt>
                <c:pt idx="1821">
                  <c:v>-681.15350000000001</c:v>
                </c:pt>
                <c:pt idx="1822">
                  <c:v>-639.67610000000002</c:v>
                </c:pt>
                <c:pt idx="1823">
                  <c:v>-609.04399999999998</c:v>
                </c:pt>
                <c:pt idx="1824">
                  <c:v>-555.5104</c:v>
                </c:pt>
                <c:pt idx="1825">
                  <c:v>-500.83600000000001</c:v>
                </c:pt>
                <c:pt idx="1826">
                  <c:v>-446.21780000000001</c:v>
                </c:pt>
                <c:pt idx="1827">
                  <c:v>-392.94330000000002</c:v>
                </c:pt>
                <c:pt idx="1828">
                  <c:v>-340.13659999999999</c:v>
                </c:pt>
                <c:pt idx="1829">
                  <c:v>-290.07639999999998</c:v>
                </c:pt>
                <c:pt idx="1830">
                  <c:v>-572.53920000000005</c:v>
                </c:pt>
                <c:pt idx="1831">
                  <c:v>-622.36320000000001</c:v>
                </c:pt>
                <c:pt idx="1832">
                  <c:v>-670.49360000000001</c:v>
                </c:pt>
                <c:pt idx="1833">
                  <c:v>-721.48929999999996</c:v>
                </c:pt>
                <c:pt idx="1834">
                  <c:v>-738.07669999999996</c:v>
                </c:pt>
                <c:pt idx="1835">
                  <c:v>-764.51139999999998</c:v>
                </c:pt>
                <c:pt idx="1836">
                  <c:v>-508.59890000000001</c:v>
                </c:pt>
                <c:pt idx="1837">
                  <c:v>-449.48930000000001</c:v>
                </c:pt>
                <c:pt idx="1838">
                  <c:v>-393.62279999999998</c:v>
                </c:pt>
                <c:pt idx="1839">
                  <c:v>-339.86610000000002</c:v>
                </c:pt>
                <c:pt idx="1840">
                  <c:v>-287.83659999999998</c:v>
                </c:pt>
                <c:pt idx="1841">
                  <c:v>-237.5993</c:v>
                </c:pt>
                <c:pt idx="1842">
                  <c:v>-189.73589999999999</c:v>
                </c:pt>
                <c:pt idx="1843">
                  <c:v>-142.2604</c:v>
                </c:pt>
                <c:pt idx="1844">
                  <c:v>-87.043350000000004</c:v>
                </c:pt>
                <c:pt idx="1845">
                  <c:v>-28.8901</c:v>
                </c:pt>
                <c:pt idx="1846">
                  <c:v>31.940785000000002</c:v>
                </c:pt>
                <c:pt idx="1847">
                  <c:v>94.316316999999998</c:v>
                </c:pt>
                <c:pt idx="1848">
                  <c:v>154.71951999999999</c:v>
                </c:pt>
                <c:pt idx="1849">
                  <c:v>215.58735999999999</c:v>
                </c:pt>
                <c:pt idx="1850">
                  <c:v>-669.37450000000001</c:v>
                </c:pt>
                <c:pt idx="1851">
                  <c:v>-615.60260000000005</c:v>
                </c:pt>
                <c:pt idx="1852">
                  <c:v>-565.16120000000001</c:v>
                </c:pt>
                <c:pt idx="1853">
                  <c:v>-511.27789999999999</c:v>
                </c:pt>
                <c:pt idx="1854">
                  <c:v>-695.79759999999999</c:v>
                </c:pt>
                <c:pt idx="1855">
                  <c:v>-451.86259999999999</c:v>
                </c:pt>
                <c:pt idx="1856">
                  <c:v>-393.91579999999999</c:v>
                </c:pt>
                <c:pt idx="1857">
                  <c:v>-338.17739999999998</c:v>
                </c:pt>
                <c:pt idx="1858">
                  <c:v>-284.0763</c:v>
                </c:pt>
                <c:pt idx="1859">
                  <c:v>-230.73330000000001</c:v>
                </c:pt>
                <c:pt idx="1860">
                  <c:v>-179.4828</c:v>
                </c:pt>
                <c:pt idx="1861">
                  <c:v>-130.79259999999999</c:v>
                </c:pt>
                <c:pt idx="1862">
                  <c:v>-69.897660000000002</c:v>
                </c:pt>
                <c:pt idx="1863">
                  <c:v>-6.8757130000000002</c:v>
                </c:pt>
                <c:pt idx="1864">
                  <c:v>57.979548999999999</c:v>
                </c:pt>
                <c:pt idx="1865">
                  <c:v>-116.88849999999999</c:v>
                </c:pt>
                <c:pt idx="1866">
                  <c:v>-168.68770000000001</c:v>
                </c:pt>
                <c:pt idx="1867">
                  <c:v>-223.6968</c:v>
                </c:pt>
                <c:pt idx="1868">
                  <c:v>-279.57029999999997</c:v>
                </c:pt>
                <c:pt idx="1869">
                  <c:v>122.75357</c:v>
                </c:pt>
                <c:pt idx="1870">
                  <c:v>185.65983</c:v>
                </c:pt>
                <c:pt idx="1871">
                  <c:v>248.61654999999999</c:v>
                </c:pt>
                <c:pt idx="1872">
                  <c:v>300.99122</c:v>
                </c:pt>
                <c:pt idx="1873">
                  <c:v>348.70513</c:v>
                </c:pt>
                <c:pt idx="1874">
                  <c:v>403.96852000000001</c:v>
                </c:pt>
                <c:pt idx="1875">
                  <c:v>456.64497</c:v>
                </c:pt>
                <c:pt idx="1876">
                  <c:v>504.70049999999998</c:v>
                </c:pt>
                <c:pt idx="1877">
                  <c:v>536.82628999999997</c:v>
                </c:pt>
                <c:pt idx="1878">
                  <c:v>593.36537999999996</c:v>
                </c:pt>
                <c:pt idx="1879">
                  <c:v>648.95487000000003</c:v>
                </c:pt>
                <c:pt idx="1880">
                  <c:v>674.37183000000005</c:v>
                </c:pt>
                <c:pt idx="1881">
                  <c:v>727.57208000000003</c:v>
                </c:pt>
                <c:pt idx="1882">
                  <c:v>779.10695999999996</c:v>
                </c:pt>
                <c:pt idx="1883">
                  <c:v>-51.660110000000003</c:v>
                </c:pt>
                <c:pt idx="1884">
                  <c:v>15.861879999999999</c:v>
                </c:pt>
                <c:pt idx="1885">
                  <c:v>86.665440000000004</c:v>
                </c:pt>
                <c:pt idx="1886">
                  <c:v>155.03018</c:v>
                </c:pt>
                <c:pt idx="1887">
                  <c:v>220.77301</c:v>
                </c:pt>
                <c:pt idx="1888">
                  <c:v>292.36005999999998</c:v>
                </c:pt>
                <c:pt idx="1889">
                  <c:v>356.33776999999998</c:v>
                </c:pt>
                <c:pt idx="1890">
                  <c:v>414.71386000000001</c:v>
                </c:pt>
                <c:pt idx="1891">
                  <c:v>472.13256999999999</c:v>
                </c:pt>
                <c:pt idx="1892">
                  <c:v>-102.9033</c:v>
                </c:pt>
                <c:pt idx="1893">
                  <c:v>-160.52520000000001</c:v>
                </c:pt>
                <c:pt idx="1894">
                  <c:v>-217.5334</c:v>
                </c:pt>
                <c:pt idx="1895">
                  <c:v>791.64835000000005</c:v>
                </c:pt>
                <c:pt idx="1896">
                  <c:v>834.43696</c:v>
                </c:pt>
                <c:pt idx="1897">
                  <c:v>873.66247999999996</c:v>
                </c:pt>
                <c:pt idx="1898">
                  <c:v>906.89925000000005</c:v>
                </c:pt>
                <c:pt idx="1899">
                  <c:v>938.64535000000001</c:v>
                </c:pt>
                <c:pt idx="1900">
                  <c:v>925.92427999999995</c:v>
                </c:pt>
                <c:pt idx="1901">
                  <c:v>936.88379999999995</c:v>
                </c:pt>
                <c:pt idx="1902">
                  <c:v>938.35176999999999</c:v>
                </c:pt>
                <c:pt idx="1903">
                  <c:v>930.22914000000003</c:v>
                </c:pt>
                <c:pt idx="1904">
                  <c:v>913.10171000000003</c:v>
                </c:pt>
                <c:pt idx="1905">
                  <c:v>917.23800000000006</c:v>
                </c:pt>
                <c:pt idx="1906">
                  <c:v>924.55439000000001</c:v>
                </c:pt>
                <c:pt idx="1907">
                  <c:v>932.42488000000003</c:v>
                </c:pt>
                <c:pt idx="1908">
                  <c:v>938.57239000000004</c:v>
                </c:pt>
                <c:pt idx="1909">
                  <c:v>936.73081999999999</c:v>
                </c:pt>
                <c:pt idx="1910">
                  <c:v>912.35383999999999</c:v>
                </c:pt>
                <c:pt idx="1911">
                  <c:v>893.41979000000003</c:v>
                </c:pt>
                <c:pt idx="1912">
                  <c:v>867.91567999999995</c:v>
                </c:pt>
                <c:pt idx="1913">
                  <c:v>837.33150000000001</c:v>
                </c:pt>
                <c:pt idx="1914">
                  <c:v>807.68371999999999</c:v>
                </c:pt>
                <c:pt idx="1915">
                  <c:v>788.61666000000002</c:v>
                </c:pt>
                <c:pt idx="1916">
                  <c:v>738.32060000000001</c:v>
                </c:pt>
                <c:pt idx="1917">
                  <c:v>689.78867000000002</c:v>
                </c:pt>
                <c:pt idx="1918">
                  <c:v>644.92142999999999</c:v>
                </c:pt>
                <c:pt idx="1919">
                  <c:v>603.50184999999999</c:v>
                </c:pt>
                <c:pt idx="1920">
                  <c:v>561.46038999999996</c:v>
                </c:pt>
                <c:pt idx="1921">
                  <c:v>740.68046000000004</c:v>
                </c:pt>
                <c:pt idx="1922">
                  <c:v>776.67616999999996</c:v>
                </c:pt>
                <c:pt idx="1923">
                  <c:v>808.41886999999997</c:v>
                </c:pt>
                <c:pt idx="1924">
                  <c:v>841.36739999999998</c:v>
                </c:pt>
                <c:pt idx="1925">
                  <c:v>853.64603</c:v>
                </c:pt>
                <c:pt idx="1926">
                  <c:v>874.82309999999995</c:v>
                </c:pt>
                <c:pt idx="1927">
                  <c:v>894.71295999999995</c:v>
                </c:pt>
                <c:pt idx="1928">
                  <c:v>884.90340000000003</c:v>
                </c:pt>
                <c:pt idx="1929">
                  <c:v>877.35397999999998</c:v>
                </c:pt>
                <c:pt idx="1930">
                  <c:v>868.21049000000005</c:v>
                </c:pt>
                <c:pt idx="1931">
                  <c:v>682.55200000000002</c:v>
                </c:pt>
                <c:pt idx="1932">
                  <c:v>859.50753999999995</c:v>
                </c:pt>
                <c:pt idx="1933">
                  <c:v>630.77391999999998</c:v>
                </c:pt>
                <c:pt idx="1934">
                  <c:v>586.12500999999997</c:v>
                </c:pt>
                <c:pt idx="1935">
                  <c:v>546.76791000000003</c:v>
                </c:pt>
                <c:pt idx="1936">
                  <c:v>507.25265999999999</c:v>
                </c:pt>
                <c:pt idx="1937">
                  <c:v>463.38231999999999</c:v>
                </c:pt>
                <c:pt idx="1938">
                  <c:v>413.58854000000002</c:v>
                </c:pt>
                <c:pt idx="1939">
                  <c:v>364.16836000000001</c:v>
                </c:pt>
                <c:pt idx="1940">
                  <c:v>313.88761</c:v>
                </c:pt>
                <c:pt idx="1941">
                  <c:v>-31.11093</c:v>
                </c:pt>
                <c:pt idx="1942">
                  <c:v>46.814507999999996</c:v>
                </c:pt>
                <c:pt idx="1943">
                  <c:v>119.98535</c:v>
                </c:pt>
                <c:pt idx="1944">
                  <c:v>192.86269999999999</c:v>
                </c:pt>
                <c:pt idx="1945">
                  <c:v>254.88654</c:v>
                </c:pt>
                <c:pt idx="1946">
                  <c:v>311.33456999999999</c:v>
                </c:pt>
                <c:pt idx="1947">
                  <c:v>369.98989</c:v>
                </c:pt>
                <c:pt idx="1948">
                  <c:v>429.50331999999997</c:v>
                </c:pt>
                <c:pt idx="1949">
                  <c:v>490.92210999999998</c:v>
                </c:pt>
                <c:pt idx="1950">
                  <c:v>549.90872999999999</c:v>
                </c:pt>
                <c:pt idx="1951">
                  <c:v>609.51523999999995</c:v>
                </c:pt>
                <c:pt idx="1952">
                  <c:v>-97.502440000000007</c:v>
                </c:pt>
                <c:pt idx="1953">
                  <c:v>-153.79669999999999</c:v>
                </c:pt>
                <c:pt idx="1954">
                  <c:v>-335.9631</c:v>
                </c:pt>
                <c:pt idx="1955">
                  <c:v>-275.34620000000001</c:v>
                </c:pt>
                <c:pt idx="1956">
                  <c:v>-392.89409999999998</c:v>
                </c:pt>
                <c:pt idx="1957">
                  <c:v>-214.05099999999999</c:v>
                </c:pt>
                <c:pt idx="1958">
                  <c:v>-449.9991</c:v>
                </c:pt>
                <c:pt idx="1959">
                  <c:v>-504.60079999999999</c:v>
                </c:pt>
                <c:pt idx="1960">
                  <c:v>-555.59379999999999</c:v>
                </c:pt>
                <c:pt idx="1961">
                  <c:v>-603.11929999999995</c:v>
                </c:pt>
                <c:pt idx="1962">
                  <c:v>-641.09969999999998</c:v>
                </c:pt>
                <c:pt idx="1963">
                  <c:v>-332.34460000000001</c:v>
                </c:pt>
                <c:pt idx="1964">
                  <c:v>-272.07819999999998</c:v>
                </c:pt>
                <c:pt idx="1965">
                  <c:v>-388.9649</c:v>
                </c:pt>
                <c:pt idx="1966">
                  <c:v>-444.4581</c:v>
                </c:pt>
                <c:pt idx="1967">
                  <c:v>-496.81950000000001</c:v>
                </c:pt>
                <c:pt idx="1968">
                  <c:v>-546.01009999999997</c:v>
                </c:pt>
                <c:pt idx="1969">
                  <c:v>-591.29380000000003</c:v>
                </c:pt>
                <c:pt idx="1970">
                  <c:v>729.93165999999997</c:v>
                </c:pt>
                <c:pt idx="1971">
                  <c:v>674.34857999999997</c:v>
                </c:pt>
                <c:pt idx="1972">
                  <c:v>619.34594000000004</c:v>
                </c:pt>
                <c:pt idx="1973">
                  <c:v>563.26751000000002</c:v>
                </c:pt>
                <c:pt idx="1974">
                  <c:v>504.452</c:v>
                </c:pt>
                <c:pt idx="1975">
                  <c:v>444.15147000000002</c:v>
                </c:pt>
                <c:pt idx="1976">
                  <c:v>381.57956999999999</c:v>
                </c:pt>
                <c:pt idx="1977">
                  <c:v>319.23433</c:v>
                </c:pt>
                <c:pt idx="1978">
                  <c:v>258.98424999999997</c:v>
                </c:pt>
                <c:pt idx="1979">
                  <c:v>-328.9504</c:v>
                </c:pt>
                <c:pt idx="1980">
                  <c:v>-385.58100000000002</c:v>
                </c:pt>
                <c:pt idx="1981">
                  <c:v>-440.43860000000001</c:v>
                </c:pt>
                <c:pt idx="1982">
                  <c:v>-491.54140000000001</c:v>
                </c:pt>
                <c:pt idx="1983">
                  <c:v>-539.13660000000004</c:v>
                </c:pt>
                <c:pt idx="1984">
                  <c:v>15.698624000000001</c:v>
                </c:pt>
                <c:pt idx="1985">
                  <c:v>83.971384999999998</c:v>
                </c:pt>
                <c:pt idx="1986">
                  <c:v>-44.630600000000001</c:v>
                </c:pt>
                <c:pt idx="1987">
                  <c:v>152.06614999999999</c:v>
                </c:pt>
                <c:pt idx="1988">
                  <c:v>210.78022999999999</c:v>
                </c:pt>
                <c:pt idx="1989">
                  <c:v>263.22559000000001</c:v>
                </c:pt>
                <c:pt idx="1990">
                  <c:v>327.80034999999998</c:v>
                </c:pt>
                <c:pt idx="1991">
                  <c:v>393.87486000000001</c:v>
                </c:pt>
                <c:pt idx="1992">
                  <c:v>458.83918999999997</c:v>
                </c:pt>
                <c:pt idx="1993">
                  <c:v>515.93809999999996</c:v>
                </c:pt>
                <c:pt idx="1994">
                  <c:v>562.21808999999996</c:v>
                </c:pt>
                <c:pt idx="1995">
                  <c:v>617.98611000000005</c:v>
                </c:pt>
                <c:pt idx="1996">
                  <c:v>673.18334000000004</c:v>
                </c:pt>
                <c:pt idx="1997">
                  <c:v>728.74626000000001</c:v>
                </c:pt>
                <c:pt idx="1998">
                  <c:v>775.17578000000003</c:v>
                </c:pt>
                <c:pt idx="1999">
                  <c:v>814.47040000000004</c:v>
                </c:pt>
                <c:pt idx="2000">
                  <c:v>850.75729000000001</c:v>
                </c:pt>
                <c:pt idx="2001">
                  <c:v>886.36459000000002</c:v>
                </c:pt>
                <c:pt idx="2002">
                  <c:v>-89.906980000000004</c:v>
                </c:pt>
                <c:pt idx="2003">
                  <c:v>-155.0051</c:v>
                </c:pt>
                <c:pt idx="2004">
                  <c:v>-214.38380000000001</c:v>
                </c:pt>
                <c:pt idx="2005">
                  <c:v>-270.3777</c:v>
                </c:pt>
                <c:pt idx="2006">
                  <c:v>194.43492000000001</c:v>
                </c:pt>
                <c:pt idx="2007">
                  <c:v>268.71830999999997</c:v>
                </c:pt>
                <c:pt idx="2008">
                  <c:v>341.41224999999997</c:v>
                </c:pt>
                <c:pt idx="2009">
                  <c:v>414.76085999999998</c:v>
                </c:pt>
                <c:pt idx="2010">
                  <c:v>491.48865000000001</c:v>
                </c:pt>
                <c:pt idx="2011">
                  <c:v>119.94378</c:v>
                </c:pt>
                <c:pt idx="2012">
                  <c:v>50.749878000000002</c:v>
                </c:pt>
                <c:pt idx="2013">
                  <c:v>-16.867439999999998</c:v>
                </c:pt>
                <c:pt idx="2014">
                  <c:v>558.05852000000004</c:v>
                </c:pt>
                <c:pt idx="2015">
                  <c:v>614.14126999999996</c:v>
                </c:pt>
                <c:pt idx="2016">
                  <c:v>670.90786000000003</c:v>
                </c:pt>
                <c:pt idx="2017">
                  <c:v>718.49967000000004</c:v>
                </c:pt>
                <c:pt idx="2018">
                  <c:v>756.4846</c:v>
                </c:pt>
                <c:pt idx="2019">
                  <c:v>793.00854000000004</c:v>
                </c:pt>
                <c:pt idx="2020">
                  <c:v>828.23064999999997</c:v>
                </c:pt>
                <c:pt idx="2021">
                  <c:v>863.37577999999996</c:v>
                </c:pt>
                <c:pt idx="2022">
                  <c:v>885.07663000000002</c:v>
                </c:pt>
                <c:pt idx="2023">
                  <c:v>888.56507999999997</c:v>
                </c:pt>
                <c:pt idx="2024">
                  <c:v>887.27422000000001</c:v>
                </c:pt>
                <c:pt idx="2025">
                  <c:v>875.08096</c:v>
                </c:pt>
                <c:pt idx="2026">
                  <c:v>851.02698999999996</c:v>
                </c:pt>
                <c:pt idx="2027">
                  <c:v>-326.99740000000003</c:v>
                </c:pt>
                <c:pt idx="2028">
                  <c:v>-386.37520000000001</c:v>
                </c:pt>
                <c:pt idx="2029">
                  <c:v>-443.2901</c:v>
                </c:pt>
                <c:pt idx="2030">
                  <c:v>-501.43950000000001</c:v>
                </c:pt>
                <c:pt idx="2031">
                  <c:v>-643.40779999999995</c:v>
                </c:pt>
                <c:pt idx="2032">
                  <c:v>-570.28189999999995</c:v>
                </c:pt>
                <c:pt idx="2033">
                  <c:v>-717.36360000000002</c:v>
                </c:pt>
                <c:pt idx="2034">
                  <c:v>-785.38379999999995</c:v>
                </c:pt>
                <c:pt idx="2035">
                  <c:v>-839.89419999999996</c:v>
                </c:pt>
                <c:pt idx="2036">
                  <c:v>-874.73860000000002</c:v>
                </c:pt>
                <c:pt idx="2037">
                  <c:v>-867.90880000000004</c:v>
                </c:pt>
                <c:pt idx="2038">
                  <c:v>-810.99270000000001</c:v>
                </c:pt>
                <c:pt idx="2039">
                  <c:v>-743.54579999999999</c:v>
                </c:pt>
                <c:pt idx="2040">
                  <c:v>-674.28779999999995</c:v>
                </c:pt>
                <c:pt idx="2041">
                  <c:v>-604.49639999999999</c:v>
                </c:pt>
                <c:pt idx="2042">
                  <c:v>-527.86490000000003</c:v>
                </c:pt>
                <c:pt idx="2043">
                  <c:v>-450.78519999999997</c:v>
                </c:pt>
                <c:pt idx="2044">
                  <c:v>-391.18959999999998</c:v>
                </c:pt>
                <c:pt idx="2045">
                  <c:v>-331.76080000000002</c:v>
                </c:pt>
                <c:pt idx="2046">
                  <c:v>-267.21600000000001</c:v>
                </c:pt>
                <c:pt idx="2047">
                  <c:v>-213.1953</c:v>
                </c:pt>
                <c:pt idx="2048">
                  <c:v>-160.27860000000001</c:v>
                </c:pt>
                <c:pt idx="2049">
                  <c:v>-104.27249999999999</c:v>
                </c:pt>
                <c:pt idx="2050">
                  <c:v>-44.880380000000002</c:v>
                </c:pt>
                <c:pt idx="2051">
                  <c:v>17.014721000000002</c:v>
                </c:pt>
                <c:pt idx="2052">
                  <c:v>80.840221</c:v>
                </c:pt>
                <c:pt idx="2053">
                  <c:v>146.03359</c:v>
                </c:pt>
                <c:pt idx="2054">
                  <c:v>214.90227999999999</c:v>
                </c:pt>
                <c:pt idx="2055">
                  <c:v>288.30644999999998</c:v>
                </c:pt>
                <c:pt idx="2056">
                  <c:v>362.65971000000002</c:v>
                </c:pt>
                <c:pt idx="2057">
                  <c:v>439.45298000000003</c:v>
                </c:pt>
                <c:pt idx="2058">
                  <c:v>503.95416</c:v>
                </c:pt>
                <c:pt idx="2059">
                  <c:v>553.81242999999995</c:v>
                </c:pt>
                <c:pt idx="2060">
                  <c:v>618.93517999999995</c:v>
                </c:pt>
                <c:pt idx="2061">
                  <c:v>667.16582000000005</c:v>
                </c:pt>
                <c:pt idx="2062">
                  <c:v>697.81685000000004</c:v>
                </c:pt>
                <c:pt idx="2063">
                  <c:v>734.19069000000002</c:v>
                </c:pt>
                <c:pt idx="2064">
                  <c:v>769.66729999999995</c:v>
                </c:pt>
                <c:pt idx="2065">
                  <c:v>804.21198000000004</c:v>
                </c:pt>
                <c:pt idx="2066">
                  <c:v>835.72337000000005</c:v>
                </c:pt>
                <c:pt idx="2067">
                  <c:v>837.10628999999994</c:v>
                </c:pt>
                <c:pt idx="2068">
                  <c:v>834.97014000000001</c:v>
                </c:pt>
                <c:pt idx="2069">
                  <c:v>836.89895000000001</c:v>
                </c:pt>
                <c:pt idx="2070">
                  <c:v>811.18317000000002</c:v>
                </c:pt>
                <c:pt idx="2071">
                  <c:v>794.94489999999996</c:v>
                </c:pt>
                <c:pt idx="2072">
                  <c:v>809.27733999999998</c:v>
                </c:pt>
                <c:pt idx="2073">
                  <c:v>820.90725999999995</c:v>
                </c:pt>
                <c:pt idx="2074">
                  <c:v>833.30917999999997</c:v>
                </c:pt>
                <c:pt idx="2075">
                  <c:v>839.55791999999997</c:v>
                </c:pt>
                <c:pt idx="2076">
                  <c:v>815.43195000000003</c:v>
                </c:pt>
                <c:pt idx="2077">
                  <c:v>789.64299000000005</c:v>
                </c:pt>
                <c:pt idx="2078">
                  <c:v>751.26806999999997</c:v>
                </c:pt>
                <c:pt idx="2079">
                  <c:v>718.98586999999998</c:v>
                </c:pt>
                <c:pt idx="2080">
                  <c:v>674.39733999999999</c:v>
                </c:pt>
                <c:pt idx="2081">
                  <c:v>618.12010999999995</c:v>
                </c:pt>
                <c:pt idx="2082">
                  <c:v>569.08236999999997</c:v>
                </c:pt>
                <c:pt idx="2083">
                  <c:v>528.05706999999995</c:v>
                </c:pt>
                <c:pt idx="2084">
                  <c:v>492.83080999999999</c:v>
                </c:pt>
                <c:pt idx="2085">
                  <c:v>452.51150999999999</c:v>
                </c:pt>
                <c:pt idx="2086">
                  <c:v>406.70060000000001</c:v>
                </c:pt>
                <c:pt idx="2087">
                  <c:v>359.17151999999999</c:v>
                </c:pt>
                <c:pt idx="2088">
                  <c:v>312.15390000000002</c:v>
                </c:pt>
                <c:pt idx="2089">
                  <c:v>266.66563000000002</c:v>
                </c:pt>
                <c:pt idx="2090">
                  <c:v>215.82705000000001</c:v>
                </c:pt>
                <c:pt idx="2091">
                  <c:v>159.83998</c:v>
                </c:pt>
                <c:pt idx="2092">
                  <c:v>104.45496</c:v>
                </c:pt>
                <c:pt idx="2093">
                  <c:v>57.836573000000001</c:v>
                </c:pt>
                <c:pt idx="2094">
                  <c:v>8.6775216000000004</c:v>
                </c:pt>
                <c:pt idx="2095">
                  <c:v>-47.786059999999999</c:v>
                </c:pt>
                <c:pt idx="2096">
                  <c:v>-105.4258</c:v>
                </c:pt>
                <c:pt idx="2097">
                  <c:v>-159.3527</c:v>
                </c:pt>
                <c:pt idx="2098">
                  <c:v>-208.79249999999999</c:v>
                </c:pt>
                <c:pt idx="2099">
                  <c:v>-267.72370000000001</c:v>
                </c:pt>
                <c:pt idx="2100">
                  <c:v>-327.88490000000002</c:v>
                </c:pt>
                <c:pt idx="2101">
                  <c:v>-385.09789999999998</c:v>
                </c:pt>
                <c:pt idx="2102">
                  <c:v>-441.471</c:v>
                </c:pt>
                <c:pt idx="2103">
                  <c:v>-498.18180000000001</c:v>
                </c:pt>
                <c:pt idx="2104">
                  <c:v>-149.33850000000001</c:v>
                </c:pt>
                <c:pt idx="2105">
                  <c:v>-79.915890000000005</c:v>
                </c:pt>
                <c:pt idx="2106">
                  <c:v>-14.908580000000001</c:v>
                </c:pt>
                <c:pt idx="2107">
                  <c:v>52.566710999999998</c:v>
                </c:pt>
                <c:pt idx="2108">
                  <c:v>116.6947</c:v>
                </c:pt>
                <c:pt idx="2109">
                  <c:v>173.78077999999999</c:v>
                </c:pt>
                <c:pt idx="2110">
                  <c:v>223.39703</c:v>
                </c:pt>
                <c:pt idx="2111">
                  <c:v>260.20641000000001</c:v>
                </c:pt>
                <c:pt idx="2112">
                  <c:v>304.07301999999999</c:v>
                </c:pt>
                <c:pt idx="2113">
                  <c:v>351.70463000000001</c:v>
                </c:pt>
                <c:pt idx="2114">
                  <c:v>398.29939000000002</c:v>
                </c:pt>
                <c:pt idx="2115">
                  <c:v>442.15759000000003</c:v>
                </c:pt>
                <c:pt idx="2116">
                  <c:v>469.32308</c:v>
                </c:pt>
                <c:pt idx="2117">
                  <c:v>507.94711000000001</c:v>
                </c:pt>
                <c:pt idx="2118">
                  <c:v>-215.88560000000001</c:v>
                </c:pt>
                <c:pt idx="2119">
                  <c:v>-278.55250000000001</c:v>
                </c:pt>
                <c:pt idx="2120">
                  <c:v>-338.83870000000002</c:v>
                </c:pt>
                <c:pt idx="2121">
                  <c:v>-397.57850000000002</c:v>
                </c:pt>
                <c:pt idx="2122">
                  <c:v>-457.65899999999999</c:v>
                </c:pt>
                <c:pt idx="2123">
                  <c:v>-517.49469999999997</c:v>
                </c:pt>
                <c:pt idx="2124">
                  <c:v>-572.14670000000001</c:v>
                </c:pt>
                <c:pt idx="2125">
                  <c:v>-625.90970000000004</c:v>
                </c:pt>
                <c:pt idx="2126">
                  <c:v>-655.99120000000005</c:v>
                </c:pt>
                <c:pt idx="2127">
                  <c:v>-691.91589999999997</c:v>
                </c:pt>
                <c:pt idx="2128">
                  <c:v>-730.73500000000001</c:v>
                </c:pt>
                <c:pt idx="2129">
                  <c:v>-772.23469999999998</c:v>
                </c:pt>
                <c:pt idx="2130">
                  <c:v>-813.04110000000003</c:v>
                </c:pt>
                <c:pt idx="2131">
                  <c:v>-855.87800000000004</c:v>
                </c:pt>
                <c:pt idx="2132">
                  <c:v>551.00166000000002</c:v>
                </c:pt>
                <c:pt idx="2133">
                  <c:v>612.81116999999995</c:v>
                </c:pt>
                <c:pt idx="2134">
                  <c:v>662.60013000000004</c:v>
                </c:pt>
                <c:pt idx="2135">
                  <c:v>689.09132999999997</c:v>
                </c:pt>
                <c:pt idx="2136">
                  <c:v>722.68445999999994</c:v>
                </c:pt>
                <c:pt idx="2137">
                  <c:v>754.97751000000005</c:v>
                </c:pt>
                <c:pt idx="2138">
                  <c:v>780.09142999999995</c:v>
                </c:pt>
                <c:pt idx="2139">
                  <c:v>794.25458000000003</c:v>
                </c:pt>
                <c:pt idx="2140">
                  <c:v>775.97158999999999</c:v>
                </c:pt>
                <c:pt idx="2141">
                  <c:v>760.97114999999997</c:v>
                </c:pt>
                <c:pt idx="2142">
                  <c:v>749.20777999999996</c:v>
                </c:pt>
                <c:pt idx="2143">
                  <c:v>622.24820999999997</c:v>
                </c:pt>
                <c:pt idx="2144">
                  <c:v>658.37152000000003</c:v>
                </c:pt>
                <c:pt idx="2145">
                  <c:v>563.62293</c:v>
                </c:pt>
                <c:pt idx="2146">
                  <c:v>692.06245999999999</c:v>
                </c:pt>
                <c:pt idx="2147">
                  <c:v>726.47445000000005</c:v>
                </c:pt>
                <c:pt idx="2148">
                  <c:v>740.18316000000004</c:v>
                </c:pt>
                <c:pt idx="2149">
                  <c:v>712.21785999999997</c:v>
                </c:pt>
                <c:pt idx="2150">
                  <c:v>699.26116999999999</c:v>
                </c:pt>
                <c:pt idx="2151">
                  <c:v>674.26538000000005</c:v>
                </c:pt>
                <c:pt idx="2152">
                  <c:v>632.38840000000005</c:v>
                </c:pt>
                <c:pt idx="2153">
                  <c:v>598.58502999999996</c:v>
                </c:pt>
                <c:pt idx="2154">
                  <c:v>568.33343000000002</c:v>
                </c:pt>
                <c:pt idx="2155">
                  <c:v>644.03692999999998</c:v>
                </c:pt>
                <c:pt idx="2156">
                  <c:v>605.47029999999995</c:v>
                </c:pt>
                <c:pt idx="2157">
                  <c:v>566.92998999999998</c:v>
                </c:pt>
                <c:pt idx="2158">
                  <c:v>535.80902000000003</c:v>
                </c:pt>
                <c:pt idx="2159">
                  <c:v>516.82159999999999</c:v>
                </c:pt>
                <c:pt idx="2160">
                  <c:v>504.34965</c:v>
                </c:pt>
                <c:pt idx="2161">
                  <c:v>476.30552999999998</c:v>
                </c:pt>
                <c:pt idx="2162">
                  <c:v>442.15722</c:v>
                </c:pt>
                <c:pt idx="2163">
                  <c:v>402.84035999999998</c:v>
                </c:pt>
                <c:pt idx="2164">
                  <c:v>347.33346</c:v>
                </c:pt>
                <c:pt idx="2165">
                  <c:v>295.43765000000002</c:v>
                </c:pt>
                <c:pt idx="2166">
                  <c:v>244.03933000000001</c:v>
                </c:pt>
                <c:pt idx="2167">
                  <c:v>201.13656</c:v>
                </c:pt>
                <c:pt idx="2168">
                  <c:v>142.17312999999999</c:v>
                </c:pt>
                <c:pt idx="2169">
                  <c:v>80.105557000000005</c:v>
                </c:pt>
                <c:pt idx="2170">
                  <c:v>18.573497</c:v>
                </c:pt>
                <c:pt idx="2171">
                  <c:v>-44.239310000000003</c:v>
                </c:pt>
                <c:pt idx="2172">
                  <c:v>-107.54949999999999</c:v>
                </c:pt>
                <c:pt idx="2173">
                  <c:v>-168.64080000000001</c:v>
                </c:pt>
                <c:pt idx="2174">
                  <c:v>-229.35910000000001</c:v>
                </c:pt>
                <c:pt idx="2175">
                  <c:v>-289.7715</c:v>
                </c:pt>
                <c:pt idx="2176">
                  <c:v>-351.24799999999999</c:v>
                </c:pt>
                <c:pt idx="2177">
                  <c:v>-417.13389999999998</c:v>
                </c:pt>
                <c:pt idx="2178">
                  <c:v>-478.8768</c:v>
                </c:pt>
                <c:pt idx="2179">
                  <c:v>-537.36069999999995</c:v>
                </c:pt>
                <c:pt idx="2180">
                  <c:v>-595.57050000000004</c:v>
                </c:pt>
                <c:pt idx="2181">
                  <c:v>-628.15</c:v>
                </c:pt>
                <c:pt idx="2182">
                  <c:v>-667.67949999999996</c:v>
                </c:pt>
                <c:pt idx="2183">
                  <c:v>-709.09370000000001</c:v>
                </c:pt>
                <c:pt idx="2184">
                  <c:v>-564.08889999999997</c:v>
                </c:pt>
                <c:pt idx="2185">
                  <c:v>-503.54989999999998</c:v>
                </c:pt>
                <c:pt idx="2186">
                  <c:v>-442.89190000000002</c:v>
                </c:pt>
                <c:pt idx="2187">
                  <c:v>-383.97879999999998</c:v>
                </c:pt>
                <c:pt idx="2188">
                  <c:v>-751.50490000000002</c:v>
                </c:pt>
                <c:pt idx="2189">
                  <c:v>-797.91250000000002</c:v>
                </c:pt>
                <c:pt idx="2190">
                  <c:v>-844.88810000000001</c:v>
                </c:pt>
                <c:pt idx="2191">
                  <c:v>-884.58010000000002</c:v>
                </c:pt>
                <c:pt idx="2192">
                  <c:v>-887.81569999999999</c:v>
                </c:pt>
                <c:pt idx="2193">
                  <c:v>-890.26779999999997</c:v>
                </c:pt>
                <c:pt idx="2194">
                  <c:v>-896.76419999999996</c:v>
                </c:pt>
                <c:pt idx="2195">
                  <c:v>-905.14210000000003</c:v>
                </c:pt>
                <c:pt idx="2196">
                  <c:v>-913.94669999999996</c:v>
                </c:pt>
                <c:pt idx="2197">
                  <c:v>-919.46429999999998</c:v>
                </c:pt>
                <c:pt idx="2198">
                  <c:v>-918.27710000000002</c:v>
                </c:pt>
                <c:pt idx="2199">
                  <c:v>-913.49159999999995</c:v>
                </c:pt>
                <c:pt idx="2200">
                  <c:v>-910.31659999999999</c:v>
                </c:pt>
                <c:pt idx="2201">
                  <c:v>-904.70050000000003</c:v>
                </c:pt>
                <c:pt idx="2202">
                  <c:v>-861.97789999999998</c:v>
                </c:pt>
                <c:pt idx="2203">
                  <c:v>-811.75940000000003</c:v>
                </c:pt>
                <c:pt idx="2204">
                  <c:v>-758.4271</c:v>
                </c:pt>
                <c:pt idx="2205">
                  <c:v>-699.57910000000004</c:v>
                </c:pt>
                <c:pt idx="2206">
                  <c:v>-635.36879999999996</c:v>
                </c:pt>
                <c:pt idx="2207">
                  <c:v>-573.63409999999999</c:v>
                </c:pt>
                <c:pt idx="2208">
                  <c:v>-600.80600000000004</c:v>
                </c:pt>
                <c:pt idx="2209">
                  <c:v>-646.03449999999998</c:v>
                </c:pt>
                <c:pt idx="2210">
                  <c:v>-686.51160000000004</c:v>
                </c:pt>
                <c:pt idx="2211">
                  <c:v>-739.63080000000002</c:v>
                </c:pt>
                <c:pt idx="2212">
                  <c:v>-788.34339999999997</c:v>
                </c:pt>
                <c:pt idx="2213">
                  <c:v>-835.19129999999996</c:v>
                </c:pt>
                <c:pt idx="2214">
                  <c:v>-835.98789999999997</c:v>
                </c:pt>
                <c:pt idx="2215">
                  <c:v>-840.62890000000004</c:v>
                </c:pt>
                <c:pt idx="2216">
                  <c:v>-848.86590000000001</c:v>
                </c:pt>
                <c:pt idx="2217">
                  <c:v>-858.03160000000003</c:v>
                </c:pt>
                <c:pt idx="2218">
                  <c:v>-867.69219999999996</c:v>
                </c:pt>
                <c:pt idx="2219">
                  <c:v>-868.61429999999996</c:v>
                </c:pt>
                <c:pt idx="2220">
                  <c:v>-859.90589999999997</c:v>
                </c:pt>
                <c:pt idx="2221">
                  <c:v>-855.8</c:v>
                </c:pt>
                <c:pt idx="2222">
                  <c:v>-855.87249999999995</c:v>
                </c:pt>
                <c:pt idx="2223">
                  <c:v>-807.98599999999999</c:v>
                </c:pt>
                <c:pt idx="2224">
                  <c:v>-803.37310000000002</c:v>
                </c:pt>
                <c:pt idx="2225">
                  <c:v>-759.15930000000003</c:v>
                </c:pt>
                <c:pt idx="2226">
                  <c:v>-708.93499999999995</c:v>
                </c:pt>
                <c:pt idx="2227">
                  <c:v>-659.87279999999998</c:v>
                </c:pt>
                <c:pt idx="2228">
                  <c:v>-754.21849999999995</c:v>
                </c:pt>
                <c:pt idx="2229">
                  <c:v>-603.66340000000002</c:v>
                </c:pt>
                <c:pt idx="2230">
                  <c:v>-704.43409999999994</c:v>
                </c:pt>
                <c:pt idx="2231">
                  <c:v>-653.51199999999994</c:v>
                </c:pt>
                <c:pt idx="2232">
                  <c:v>-797.92809999999997</c:v>
                </c:pt>
                <c:pt idx="2233">
                  <c:v>-810.29700000000003</c:v>
                </c:pt>
                <c:pt idx="2234">
                  <c:v>-823.52020000000005</c:v>
                </c:pt>
                <c:pt idx="2235">
                  <c:v>-810.91010000000006</c:v>
                </c:pt>
                <c:pt idx="2236">
                  <c:v>-801.92750000000001</c:v>
                </c:pt>
                <c:pt idx="2237">
                  <c:v>-792.53399999999999</c:v>
                </c:pt>
                <c:pt idx="2238">
                  <c:v>-783.92139999999995</c:v>
                </c:pt>
                <c:pt idx="2239">
                  <c:v>-782.04589999999996</c:v>
                </c:pt>
                <c:pt idx="2240">
                  <c:v>-733.85820000000001</c:v>
                </c:pt>
                <c:pt idx="2241">
                  <c:v>-748.23929999999996</c:v>
                </c:pt>
                <c:pt idx="2242">
                  <c:v>-697.58519999999999</c:v>
                </c:pt>
                <c:pt idx="2243">
                  <c:v>-647.76189999999997</c:v>
                </c:pt>
                <c:pt idx="2244">
                  <c:v>-598.84690000000001</c:v>
                </c:pt>
                <c:pt idx="2245">
                  <c:v>-685.6123</c:v>
                </c:pt>
                <c:pt idx="2246">
                  <c:v>-725.56989999999996</c:v>
                </c:pt>
                <c:pt idx="2247">
                  <c:v>-679.60619999999994</c:v>
                </c:pt>
                <c:pt idx="2248">
                  <c:v>-735.84079999999994</c:v>
                </c:pt>
                <c:pt idx="2249">
                  <c:v>-746.24379999999996</c:v>
                </c:pt>
                <c:pt idx="2250">
                  <c:v>-756.72799999999995</c:v>
                </c:pt>
                <c:pt idx="2251">
                  <c:v>-765.71579999999994</c:v>
                </c:pt>
                <c:pt idx="2252">
                  <c:v>-753.17970000000003</c:v>
                </c:pt>
                <c:pt idx="2253">
                  <c:v>-737.15719999999999</c:v>
                </c:pt>
                <c:pt idx="2254">
                  <c:v>-689.3845</c:v>
                </c:pt>
                <c:pt idx="2255">
                  <c:v>-639.95180000000005</c:v>
                </c:pt>
                <c:pt idx="2256">
                  <c:v>-591.3605</c:v>
                </c:pt>
                <c:pt idx="2257">
                  <c:v>-690.39189999999996</c:v>
                </c:pt>
                <c:pt idx="2258">
                  <c:v>-705.68700000000001</c:v>
                </c:pt>
                <c:pt idx="2259">
                  <c:v>-711.39400000000001</c:v>
                </c:pt>
                <c:pt idx="2260">
                  <c:v>-700.97590000000002</c:v>
                </c:pt>
                <c:pt idx="2261">
                  <c:v>-689.18340000000001</c:v>
                </c:pt>
                <c:pt idx="2262">
                  <c:v>-678.53909999999996</c:v>
                </c:pt>
                <c:pt idx="2263">
                  <c:v>-665.52449999999999</c:v>
                </c:pt>
                <c:pt idx="2264">
                  <c:v>-635.24850000000004</c:v>
                </c:pt>
                <c:pt idx="2265">
                  <c:v>-583.8048</c:v>
                </c:pt>
                <c:pt idx="2266">
                  <c:v>-530.71320000000003</c:v>
                </c:pt>
                <c:pt idx="2267">
                  <c:v>-464.61959999999999</c:v>
                </c:pt>
                <c:pt idx="2268">
                  <c:v>-404.1354</c:v>
                </c:pt>
                <c:pt idx="2269">
                  <c:v>177.50054</c:v>
                </c:pt>
                <c:pt idx="2270">
                  <c:v>235.72651999999999</c:v>
                </c:pt>
                <c:pt idx="2271">
                  <c:v>109.8516</c:v>
                </c:pt>
                <c:pt idx="2272">
                  <c:v>48.222552999999998</c:v>
                </c:pt>
                <c:pt idx="2273">
                  <c:v>-10.88442</c:v>
                </c:pt>
                <c:pt idx="2274">
                  <c:v>-69.162949999999995</c:v>
                </c:pt>
                <c:pt idx="2275">
                  <c:v>-127.06359999999999</c:v>
                </c:pt>
                <c:pt idx="2276">
                  <c:v>-183.38210000000001</c:v>
                </c:pt>
                <c:pt idx="2277">
                  <c:v>288.60834</c:v>
                </c:pt>
                <c:pt idx="2278">
                  <c:v>340.06768</c:v>
                </c:pt>
                <c:pt idx="2279">
                  <c:v>385.78953000000001</c:v>
                </c:pt>
                <c:pt idx="2280">
                  <c:v>-238.1994</c:v>
                </c:pt>
                <c:pt idx="2281">
                  <c:v>-291.0745</c:v>
                </c:pt>
                <c:pt idx="2282">
                  <c:v>-331.28789999999998</c:v>
                </c:pt>
                <c:pt idx="2283">
                  <c:v>-345.60039999999998</c:v>
                </c:pt>
                <c:pt idx="2284">
                  <c:v>402.43614000000002</c:v>
                </c:pt>
                <c:pt idx="2285">
                  <c:v>441.47726</c:v>
                </c:pt>
                <c:pt idx="2286">
                  <c:v>461.58832999999998</c:v>
                </c:pt>
                <c:pt idx="2287">
                  <c:v>476.34079000000003</c:v>
                </c:pt>
                <c:pt idx="2288">
                  <c:v>499.34312999999997</c:v>
                </c:pt>
                <c:pt idx="2289">
                  <c:v>535.44119000000001</c:v>
                </c:pt>
                <c:pt idx="2290">
                  <c:v>571.22589000000005</c:v>
                </c:pt>
                <c:pt idx="2291">
                  <c:v>-638.02880000000005</c:v>
                </c:pt>
                <c:pt idx="2292">
                  <c:v>-664.57989999999995</c:v>
                </c:pt>
                <c:pt idx="2293">
                  <c:v>-655.16359999999997</c:v>
                </c:pt>
                <c:pt idx="2294">
                  <c:v>-642.48779999999999</c:v>
                </c:pt>
                <c:pt idx="2295">
                  <c:v>-629.70460000000003</c:v>
                </c:pt>
                <c:pt idx="2296">
                  <c:v>-616.64210000000003</c:v>
                </c:pt>
                <c:pt idx="2297">
                  <c:v>-579.02980000000002</c:v>
                </c:pt>
                <c:pt idx="2298">
                  <c:v>-618.25329999999997</c:v>
                </c:pt>
                <c:pt idx="2299">
                  <c:v>-632.2672</c:v>
                </c:pt>
                <c:pt idx="2300">
                  <c:v>-633.53240000000005</c:v>
                </c:pt>
                <c:pt idx="2301">
                  <c:v>-622.99739999999997</c:v>
                </c:pt>
                <c:pt idx="2302">
                  <c:v>-579.91700000000003</c:v>
                </c:pt>
                <c:pt idx="2303">
                  <c:v>-283.66930000000002</c:v>
                </c:pt>
                <c:pt idx="2304">
                  <c:v>-243.91370000000001</c:v>
                </c:pt>
                <c:pt idx="2305">
                  <c:v>-192.95939999999999</c:v>
                </c:pt>
                <c:pt idx="2306">
                  <c:v>-142.47229999999999</c:v>
                </c:pt>
                <c:pt idx="2307">
                  <c:v>-88.696039999999996</c:v>
                </c:pt>
                <c:pt idx="2308">
                  <c:v>-35.442689999999999</c:v>
                </c:pt>
                <c:pt idx="2309">
                  <c:v>17.659154999999998</c:v>
                </c:pt>
                <c:pt idx="2310">
                  <c:v>73.366967000000002</c:v>
                </c:pt>
                <c:pt idx="2311">
                  <c:v>128.91951</c:v>
                </c:pt>
                <c:pt idx="2312">
                  <c:v>182.83088000000001</c:v>
                </c:pt>
                <c:pt idx="2313">
                  <c:v>233.83767</c:v>
                </c:pt>
                <c:pt idx="2314">
                  <c:v>284.50914999999998</c:v>
                </c:pt>
                <c:pt idx="2315">
                  <c:v>337.63357000000002</c:v>
                </c:pt>
                <c:pt idx="2316">
                  <c:v>-569.70989999999995</c:v>
                </c:pt>
                <c:pt idx="2317">
                  <c:v>-525.20889999999997</c:v>
                </c:pt>
                <c:pt idx="2318">
                  <c:v>-475.2747</c:v>
                </c:pt>
                <c:pt idx="2319">
                  <c:v>-417.6961</c:v>
                </c:pt>
                <c:pt idx="2320">
                  <c:v>-361.11520000000002</c:v>
                </c:pt>
                <c:pt idx="2321">
                  <c:v>-305.4633</c:v>
                </c:pt>
                <c:pt idx="2322">
                  <c:v>-589.90340000000003</c:v>
                </c:pt>
                <c:pt idx="2323">
                  <c:v>-574.58960000000002</c:v>
                </c:pt>
                <c:pt idx="2324">
                  <c:v>-553.96550000000002</c:v>
                </c:pt>
                <c:pt idx="2325">
                  <c:v>-567.42010000000005</c:v>
                </c:pt>
                <c:pt idx="2326">
                  <c:v>-582.68320000000006</c:v>
                </c:pt>
                <c:pt idx="2327">
                  <c:v>-596.84649999999999</c:v>
                </c:pt>
                <c:pt idx="2328">
                  <c:v>-613.71410000000003</c:v>
                </c:pt>
                <c:pt idx="2329">
                  <c:v>-579.86300000000006</c:v>
                </c:pt>
                <c:pt idx="2330">
                  <c:v>-554.59680000000003</c:v>
                </c:pt>
                <c:pt idx="2331">
                  <c:v>-537.84929999999997</c:v>
                </c:pt>
                <c:pt idx="2332">
                  <c:v>-521.26599999999996</c:v>
                </c:pt>
                <c:pt idx="2333">
                  <c:v>-502.96109999999999</c:v>
                </c:pt>
                <c:pt idx="2334">
                  <c:v>-520.24689999999998</c:v>
                </c:pt>
                <c:pt idx="2335">
                  <c:v>-497.06450000000001</c:v>
                </c:pt>
                <c:pt idx="2336">
                  <c:v>-478.31709999999998</c:v>
                </c:pt>
                <c:pt idx="2337">
                  <c:v>-458.62060000000002</c:v>
                </c:pt>
                <c:pt idx="2338">
                  <c:v>-527.08860000000004</c:v>
                </c:pt>
                <c:pt idx="2339">
                  <c:v>-535.17100000000005</c:v>
                </c:pt>
                <c:pt idx="2340">
                  <c:v>-542.92970000000003</c:v>
                </c:pt>
                <c:pt idx="2341">
                  <c:v>-549.12810000000002</c:v>
                </c:pt>
                <c:pt idx="2342">
                  <c:v>-549.05449999999996</c:v>
                </c:pt>
                <c:pt idx="2343">
                  <c:v>-512.63699999999994</c:v>
                </c:pt>
                <c:pt idx="2344">
                  <c:v>-471.68150000000003</c:v>
                </c:pt>
                <c:pt idx="2345">
                  <c:v>-497.89580000000001</c:v>
                </c:pt>
                <c:pt idx="2346">
                  <c:v>-453.38369999999998</c:v>
                </c:pt>
                <c:pt idx="2347">
                  <c:v>-492.6345</c:v>
                </c:pt>
                <c:pt idx="2348">
                  <c:v>-486.69839999999999</c:v>
                </c:pt>
                <c:pt idx="2349">
                  <c:v>-479.05500000000001</c:v>
                </c:pt>
                <c:pt idx="2350">
                  <c:v>-415.21910000000003</c:v>
                </c:pt>
                <c:pt idx="2351">
                  <c:v>-389.33300000000003</c:v>
                </c:pt>
                <c:pt idx="2352">
                  <c:v>-339.26159999999999</c:v>
                </c:pt>
                <c:pt idx="2353">
                  <c:v>-286.20710000000003</c:v>
                </c:pt>
                <c:pt idx="2354">
                  <c:v>-470.226</c:v>
                </c:pt>
                <c:pt idx="2355">
                  <c:v>-456.57569999999998</c:v>
                </c:pt>
                <c:pt idx="2356">
                  <c:v>-437.55520000000001</c:v>
                </c:pt>
                <c:pt idx="2357">
                  <c:v>-418.30759999999998</c:v>
                </c:pt>
                <c:pt idx="2358">
                  <c:v>-348.96559999999999</c:v>
                </c:pt>
                <c:pt idx="2359">
                  <c:v>-293.11399999999998</c:v>
                </c:pt>
                <c:pt idx="2360">
                  <c:v>-393.6585</c:v>
                </c:pt>
                <c:pt idx="2361">
                  <c:v>-441.56700000000001</c:v>
                </c:pt>
                <c:pt idx="2362">
                  <c:v>-436.07240000000002</c:v>
                </c:pt>
                <c:pt idx="2363">
                  <c:v>-430.59230000000002</c:v>
                </c:pt>
                <c:pt idx="2364">
                  <c:v>-422.57780000000002</c:v>
                </c:pt>
                <c:pt idx="2365">
                  <c:v>-384.64269999999999</c:v>
                </c:pt>
                <c:pt idx="2366">
                  <c:v>-379.79</c:v>
                </c:pt>
                <c:pt idx="2367">
                  <c:v>-374.20519999999999</c:v>
                </c:pt>
                <c:pt idx="2368">
                  <c:v>-411.18360000000001</c:v>
                </c:pt>
                <c:pt idx="2369">
                  <c:v>-396.15249999999997</c:v>
                </c:pt>
                <c:pt idx="2370">
                  <c:v>-365.14159999999998</c:v>
                </c:pt>
                <c:pt idx="2371">
                  <c:v>-352.32979999999998</c:v>
                </c:pt>
                <c:pt idx="2372">
                  <c:v>-377.7894</c:v>
                </c:pt>
                <c:pt idx="2373">
                  <c:v>-336.21660000000003</c:v>
                </c:pt>
                <c:pt idx="2374">
                  <c:v>-336.66199999999998</c:v>
                </c:pt>
                <c:pt idx="2375">
                  <c:v>-290.245</c:v>
                </c:pt>
                <c:pt idx="2376">
                  <c:v>-328.63720000000001</c:v>
                </c:pt>
                <c:pt idx="2377">
                  <c:v>-323.54539999999997</c:v>
                </c:pt>
                <c:pt idx="2378">
                  <c:v>-317.25009999999997</c:v>
                </c:pt>
                <c:pt idx="2379">
                  <c:v>-307.24860000000001</c:v>
                </c:pt>
                <c:pt idx="2380">
                  <c:v>-293.35129999999998</c:v>
                </c:pt>
                <c:pt idx="2381">
                  <c:v>-279.86369999999999</c:v>
                </c:pt>
                <c:pt idx="2382">
                  <c:v>-271.68509999999998</c:v>
                </c:pt>
                <c:pt idx="2383">
                  <c:v>-266.56909999999999</c:v>
                </c:pt>
                <c:pt idx="2384">
                  <c:v>-260.63799999999998</c:v>
                </c:pt>
                <c:pt idx="2385">
                  <c:v>-250.05950000000001</c:v>
                </c:pt>
                <c:pt idx="2386">
                  <c:v>-213.92099999999999</c:v>
                </c:pt>
                <c:pt idx="2387">
                  <c:v>-255.0342</c:v>
                </c:pt>
                <c:pt idx="2388">
                  <c:v>-148.84399999999999</c:v>
                </c:pt>
                <c:pt idx="2389">
                  <c:v>-104.97020000000001</c:v>
                </c:pt>
                <c:pt idx="2390">
                  <c:v>-56.09751</c:v>
                </c:pt>
                <c:pt idx="2391">
                  <c:v>-5.5256740000000004</c:v>
                </c:pt>
                <c:pt idx="2392">
                  <c:v>40.282604999999997</c:v>
                </c:pt>
                <c:pt idx="2393">
                  <c:v>83.741924999999995</c:v>
                </c:pt>
                <c:pt idx="2394">
                  <c:v>134.25461999999999</c:v>
                </c:pt>
                <c:pt idx="2395">
                  <c:v>182.6936</c:v>
                </c:pt>
                <c:pt idx="2396">
                  <c:v>228.46924000000001</c:v>
                </c:pt>
                <c:pt idx="2397">
                  <c:v>279.93509999999998</c:v>
                </c:pt>
                <c:pt idx="2398">
                  <c:v>335.06810999999999</c:v>
                </c:pt>
                <c:pt idx="2399">
                  <c:v>382.85462000000001</c:v>
                </c:pt>
                <c:pt idx="2400">
                  <c:v>403.30452000000002</c:v>
                </c:pt>
                <c:pt idx="2401">
                  <c:v>421.41300999999999</c:v>
                </c:pt>
                <c:pt idx="2402">
                  <c:v>430.66363999999999</c:v>
                </c:pt>
                <c:pt idx="2403">
                  <c:v>467.02728000000002</c:v>
                </c:pt>
                <c:pt idx="2404">
                  <c:v>503.53771999999998</c:v>
                </c:pt>
                <c:pt idx="2405">
                  <c:v>475.33679999999998</c:v>
                </c:pt>
                <c:pt idx="2406">
                  <c:v>393.03289000000001</c:v>
                </c:pt>
                <c:pt idx="2407">
                  <c:v>310.04176999999999</c:v>
                </c:pt>
                <c:pt idx="2408">
                  <c:v>233.6148</c:v>
                </c:pt>
                <c:pt idx="2409">
                  <c:v>163.89066</c:v>
                </c:pt>
                <c:pt idx="2410">
                  <c:v>100.37239</c:v>
                </c:pt>
                <c:pt idx="2411">
                  <c:v>47.937885000000001</c:v>
                </c:pt>
                <c:pt idx="2412">
                  <c:v>-2.8814920000000002</c:v>
                </c:pt>
                <c:pt idx="2413">
                  <c:v>-57.901890000000002</c:v>
                </c:pt>
                <c:pt idx="2414">
                  <c:v>-110.7445</c:v>
                </c:pt>
                <c:pt idx="2415">
                  <c:v>-156.4495</c:v>
                </c:pt>
                <c:pt idx="2416">
                  <c:v>-199.7499</c:v>
                </c:pt>
                <c:pt idx="2417">
                  <c:v>-234.65430000000001</c:v>
                </c:pt>
                <c:pt idx="2418">
                  <c:v>-240.8603</c:v>
                </c:pt>
                <c:pt idx="2419">
                  <c:v>-242.8681</c:v>
                </c:pt>
                <c:pt idx="2420">
                  <c:v>-233.54580000000001</c:v>
                </c:pt>
                <c:pt idx="2421">
                  <c:v>-222.54259999999999</c:v>
                </c:pt>
                <c:pt idx="2422">
                  <c:v>-212.95679999999999</c:v>
                </c:pt>
                <c:pt idx="2423">
                  <c:v>-211.36940000000001</c:v>
                </c:pt>
                <c:pt idx="2424">
                  <c:v>-207.23689999999999</c:v>
                </c:pt>
                <c:pt idx="2425">
                  <c:v>-182.23249999999999</c:v>
                </c:pt>
                <c:pt idx="2426">
                  <c:v>-200.82300000000001</c:v>
                </c:pt>
                <c:pt idx="2427">
                  <c:v>-189.6712</c:v>
                </c:pt>
                <c:pt idx="2428">
                  <c:v>-177.16970000000001</c:v>
                </c:pt>
                <c:pt idx="2429">
                  <c:v>-143.1585</c:v>
                </c:pt>
                <c:pt idx="2430">
                  <c:v>-104.3068</c:v>
                </c:pt>
                <c:pt idx="2431">
                  <c:v>-67.942220000000006</c:v>
                </c:pt>
                <c:pt idx="2432">
                  <c:v>-17.316050000000001</c:v>
                </c:pt>
                <c:pt idx="2433">
                  <c:v>45.574055000000001</c:v>
                </c:pt>
                <c:pt idx="2434">
                  <c:v>-164.32050000000001</c:v>
                </c:pt>
                <c:pt idx="2435">
                  <c:v>-151.07169999999999</c:v>
                </c:pt>
                <c:pt idx="2436">
                  <c:v>-167.1936</c:v>
                </c:pt>
                <c:pt idx="2437">
                  <c:v>111.68825</c:v>
                </c:pt>
                <c:pt idx="2438">
                  <c:v>177.36557999999999</c:v>
                </c:pt>
                <c:pt idx="2439">
                  <c:v>243.43498</c:v>
                </c:pt>
                <c:pt idx="2440">
                  <c:v>582.24720000000002</c:v>
                </c:pt>
                <c:pt idx="2441">
                  <c:v>632.94443999999999</c:v>
                </c:pt>
                <c:pt idx="2442">
                  <c:v>526.89225999999996</c:v>
                </c:pt>
                <c:pt idx="2443">
                  <c:v>673.62674000000004</c:v>
                </c:pt>
                <c:pt idx="2444">
                  <c:v>711.38603999999998</c:v>
                </c:pt>
                <c:pt idx="2445">
                  <c:v>748.57588999999996</c:v>
                </c:pt>
                <c:pt idx="2446">
                  <c:v>788.05331000000001</c:v>
                </c:pt>
                <c:pt idx="2447">
                  <c:v>785.11608000000001</c:v>
                </c:pt>
                <c:pt idx="2448">
                  <c:v>778.73924</c:v>
                </c:pt>
                <c:pt idx="2449">
                  <c:v>751.36951999999997</c:v>
                </c:pt>
                <c:pt idx="2450">
                  <c:v>733.81515999999999</c:v>
                </c:pt>
                <c:pt idx="2451">
                  <c:v>690.11531000000002</c:v>
                </c:pt>
                <c:pt idx="2452">
                  <c:v>643.93156999999997</c:v>
                </c:pt>
                <c:pt idx="2453">
                  <c:v>592.51531999999997</c:v>
                </c:pt>
                <c:pt idx="2454">
                  <c:v>531.60577999999998</c:v>
                </c:pt>
                <c:pt idx="2455">
                  <c:v>683.70896000000005</c:v>
                </c:pt>
                <c:pt idx="2456">
                  <c:v>636.76205000000004</c:v>
                </c:pt>
                <c:pt idx="2457">
                  <c:v>591.60164999999995</c:v>
                </c:pt>
                <c:pt idx="2458">
                  <c:v>547.35125000000005</c:v>
                </c:pt>
                <c:pt idx="2459">
                  <c:v>711.45726000000002</c:v>
                </c:pt>
                <c:pt idx="2460">
                  <c:v>736.14534000000003</c:v>
                </c:pt>
                <c:pt idx="2461">
                  <c:v>734.99811</c:v>
                </c:pt>
                <c:pt idx="2462">
                  <c:v>692.45367999999996</c:v>
                </c:pt>
                <c:pt idx="2463">
                  <c:v>654.28904</c:v>
                </c:pt>
                <c:pt idx="2464">
                  <c:v>615.40359999999998</c:v>
                </c:pt>
                <c:pt idx="2465">
                  <c:v>572.78994999999998</c:v>
                </c:pt>
                <c:pt idx="2466">
                  <c:v>679.74012000000005</c:v>
                </c:pt>
                <c:pt idx="2467">
                  <c:v>652.05616999999995</c:v>
                </c:pt>
                <c:pt idx="2468">
                  <c:v>619.89846999999997</c:v>
                </c:pt>
                <c:pt idx="2469">
                  <c:v>577.36276999999995</c:v>
                </c:pt>
                <c:pt idx="2470">
                  <c:v>531.63349000000005</c:v>
                </c:pt>
                <c:pt idx="2471">
                  <c:v>489.51733999999999</c:v>
                </c:pt>
                <c:pt idx="2472">
                  <c:v>479.57389999999998</c:v>
                </c:pt>
                <c:pt idx="2473">
                  <c:v>437.50143000000003</c:v>
                </c:pt>
                <c:pt idx="2474">
                  <c:v>403.67032999999998</c:v>
                </c:pt>
                <c:pt idx="2475">
                  <c:v>637.07006999999999</c:v>
                </c:pt>
                <c:pt idx="2476">
                  <c:v>597.22329000000002</c:v>
                </c:pt>
                <c:pt idx="2477">
                  <c:v>617.48013000000003</c:v>
                </c:pt>
                <c:pt idx="2478">
                  <c:v>557.42364999999995</c:v>
                </c:pt>
                <c:pt idx="2479">
                  <c:v>515.46004000000005</c:v>
                </c:pt>
                <c:pt idx="2480">
                  <c:v>470.44027</c:v>
                </c:pt>
                <c:pt idx="2481">
                  <c:v>422.71780999999999</c:v>
                </c:pt>
                <c:pt idx="2482">
                  <c:v>360.11034000000001</c:v>
                </c:pt>
                <c:pt idx="2483">
                  <c:v>298.76711999999998</c:v>
                </c:pt>
                <c:pt idx="2484">
                  <c:v>591.14418000000001</c:v>
                </c:pt>
                <c:pt idx="2485">
                  <c:v>559.48820999999998</c:v>
                </c:pt>
                <c:pt idx="2486">
                  <c:v>515.36347000000001</c:v>
                </c:pt>
                <c:pt idx="2487">
                  <c:v>472.06659999999999</c:v>
                </c:pt>
                <c:pt idx="2488">
                  <c:v>578.29118000000005</c:v>
                </c:pt>
                <c:pt idx="2489">
                  <c:v>538.80966000000001</c:v>
                </c:pt>
                <c:pt idx="2490">
                  <c:v>556.46821999999997</c:v>
                </c:pt>
                <c:pt idx="2491">
                  <c:v>530.87822000000006</c:v>
                </c:pt>
                <c:pt idx="2492">
                  <c:v>504.39863000000003</c:v>
                </c:pt>
                <c:pt idx="2493">
                  <c:v>449.95316000000003</c:v>
                </c:pt>
                <c:pt idx="2494">
                  <c:v>498.68549000000002</c:v>
                </c:pt>
                <c:pt idx="2495">
                  <c:v>455.82333</c:v>
                </c:pt>
                <c:pt idx="2496">
                  <c:v>408.29424</c:v>
                </c:pt>
                <c:pt idx="2497">
                  <c:v>347.64094999999998</c:v>
                </c:pt>
                <c:pt idx="2498">
                  <c:v>394.96379000000002</c:v>
                </c:pt>
                <c:pt idx="2499">
                  <c:v>438.70573999999999</c:v>
                </c:pt>
                <c:pt idx="2500">
                  <c:v>479.35739999999998</c:v>
                </c:pt>
                <c:pt idx="2501">
                  <c:v>518.44006000000002</c:v>
                </c:pt>
                <c:pt idx="2502">
                  <c:v>494.69911000000002</c:v>
                </c:pt>
                <c:pt idx="2503">
                  <c:v>468.15838000000002</c:v>
                </c:pt>
                <c:pt idx="2504">
                  <c:v>457.21514999999999</c:v>
                </c:pt>
                <c:pt idx="2505">
                  <c:v>431.60061999999999</c:v>
                </c:pt>
                <c:pt idx="2506">
                  <c:v>419.13278000000003</c:v>
                </c:pt>
                <c:pt idx="2507">
                  <c:v>380.04153000000002</c:v>
                </c:pt>
                <c:pt idx="2508">
                  <c:v>335.52154000000002</c:v>
                </c:pt>
                <c:pt idx="2509">
                  <c:v>394.59836000000001</c:v>
                </c:pt>
                <c:pt idx="2510">
                  <c:v>358.81067999999999</c:v>
                </c:pt>
                <c:pt idx="2511">
                  <c:v>321.85194000000001</c:v>
                </c:pt>
                <c:pt idx="2512">
                  <c:v>406.83521999999999</c:v>
                </c:pt>
                <c:pt idx="2513">
                  <c:v>367.43574999999998</c:v>
                </c:pt>
                <c:pt idx="2514">
                  <c:v>331.58523000000002</c:v>
                </c:pt>
                <c:pt idx="2515">
                  <c:v>298.83292999999998</c:v>
                </c:pt>
                <c:pt idx="2516">
                  <c:v>287.91444000000001</c:v>
                </c:pt>
                <c:pt idx="2517">
                  <c:v>275.65015</c:v>
                </c:pt>
                <c:pt idx="2518">
                  <c:v>268.57992999999999</c:v>
                </c:pt>
                <c:pt idx="2519">
                  <c:v>240.70658</c:v>
                </c:pt>
                <c:pt idx="2520">
                  <c:v>185.56511</c:v>
                </c:pt>
                <c:pt idx="2521">
                  <c:v>126.28174</c:v>
                </c:pt>
                <c:pt idx="2522">
                  <c:v>66.698051000000007</c:v>
                </c:pt>
                <c:pt idx="2523">
                  <c:v>9.1310075000000008</c:v>
                </c:pt>
                <c:pt idx="2524">
                  <c:v>-47.757739999999998</c:v>
                </c:pt>
                <c:pt idx="2525">
                  <c:v>-85.544849999999997</c:v>
                </c:pt>
                <c:pt idx="2526">
                  <c:v>-122.1738</c:v>
                </c:pt>
                <c:pt idx="2527">
                  <c:v>-153.28460000000001</c:v>
                </c:pt>
                <c:pt idx="2528">
                  <c:v>-136.2602</c:v>
                </c:pt>
                <c:pt idx="2529">
                  <c:v>-121.06659999999999</c:v>
                </c:pt>
                <c:pt idx="2530">
                  <c:v>228.65889999999999</c:v>
                </c:pt>
                <c:pt idx="2531">
                  <c:v>190.55916999999999</c:v>
                </c:pt>
                <c:pt idx="2532">
                  <c:v>216.49942999999999</c:v>
                </c:pt>
                <c:pt idx="2533">
                  <c:v>139.51918000000001</c:v>
                </c:pt>
                <c:pt idx="2534">
                  <c:v>83.549283000000003</c:v>
                </c:pt>
                <c:pt idx="2535">
                  <c:v>27.759543000000001</c:v>
                </c:pt>
                <c:pt idx="2536">
                  <c:v>-28.026309999999999</c:v>
                </c:pt>
                <c:pt idx="2537">
                  <c:v>-65.211969999999994</c:v>
                </c:pt>
                <c:pt idx="2538">
                  <c:v>-100.10550000000001</c:v>
                </c:pt>
                <c:pt idx="2539">
                  <c:v>-9.7520769999999999</c:v>
                </c:pt>
                <c:pt idx="2540">
                  <c:v>45.524048000000001</c:v>
                </c:pt>
                <c:pt idx="2541">
                  <c:v>102.70022</c:v>
                </c:pt>
                <c:pt idx="2542">
                  <c:v>165.42230000000001</c:v>
                </c:pt>
                <c:pt idx="2543">
                  <c:v>-45.455849999999998</c:v>
                </c:pt>
                <c:pt idx="2544">
                  <c:v>-81.877200000000002</c:v>
                </c:pt>
                <c:pt idx="2545">
                  <c:v>8.7374843000000002</c:v>
                </c:pt>
                <c:pt idx="2546">
                  <c:v>62.686078000000002</c:v>
                </c:pt>
                <c:pt idx="2547">
                  <c:v>116.39404</c:v>
                </c:pt>
                <c:pt idx="2548">
                  <c:v>163.99867</c:v>
                </c:pt>
                <c:pt idx="2549">
                  <c:v>-27.050540000000002</c:v>
                </c:pt>
                <c:pt idx="2550">
                  <c:v>26.702504000000001</c:v>
                </c:pt>
                <c:pt idx="2551">
                  <c:v>79.500693999999996</c:v>
                </c:pt>
                <c:pt idx="2552">
                  <c:v>131.41406000000001</c:v>
                </c:pt>
                <c:pt idx="2553">
                  <c:v>-64.732190000000003</c:v>
                </c:pt>
                <c:pt idx="2554">
                  <c:v>-106.0545</c:v>
                </c:pt>
                <c:pt idx="2555">
                  <c:v>-8.9227319999999999</c:v>
                </c:pt>
                <c:pt idx="2556">
                  <c:v>45.069074999999998</c:v>
                </c:pt>
                <c:pt idx="2557">
                  <c:v>98.205686999999998</c:v>
                </c:pt>
                <c:pt idx="2558">
                  <c:v>-46.404249999999998</c:v>
                </c:pt>
                <c:pt idx="2559">
                  <c:v>-85.489130000000003</c:v>
                </c:pt>
                <c:pt idx="2560">
                  <c:v>-117.5552</c:v>
                </c:pt>
                <c:pt idx="2561">
                  <c:v>186.30515</c:v>
                </c:pt>
                <c:pt idx="2562">
                  <c:v>239.74680000000001</c:v>
                </c:pt>
                <c:pt idx="2563">
                  <c:v>152.88655</c:v>
                </c:pt>
                <c:pt idx="2564">
                  <c:v>209.69837999999999</c:v>
                </c:pt>
                <c:pt idx="2565">
                  <c:v>269.44148000000001</c:v>
                </c:pt>
                <c:pt idx="2566">
                  <c:v>10.102865</c:v>
                </c:pt>
                <c:pt idx="2567">
                  <c:v>64.420649999999995</c:v>
                </c:pt>
                <c:pt idx="2568">
                  <c:v>119.05655</c:v>
                </c:pt>
                <c:pt idx="2569">
                  <c:v>176.54957999999999</c:v>
                </c:pt>
                <c:pt idx="2570">
                  <c:v>-26.38758</c:v>
                </c:pt>
                <c:pt idx="2571">
                  <c:v>-62.404429999999998</c:v>
                </c:pt>
                <c:pt idx="2572">
                  <c:v>237.93619000000001</c:v>
                </c:pt>
                <c:pt idx="2573">
                  <c:v>301.89098999999999</c:v>
                </c:pt>
                <c:pt idx="2574">
                  <c:v>339.73586999999998</c:v>
                </c:pt>
                <c:pt idx="2575">
                  <c:v>382.13234999999997</c:v>
                </c:pt>
                <c:pt idx="2576">
                  <c:v>412.63179000000002</c:v>
                </c:pt>
                <c:pt idx="2577">
                  <c:v>431.51132000000001</c:v>
                </c:pt>
                <c:pt idx="2578">
                  <c:v>438.41421000000003</c:v>
                </c:pt>
                <c:pt idx="2579">
                  <c:v>29.254964999999999</c:v>
                </c:pt>
                <c:pt idx="2580">
                  <c:v>84.156514000000001</c:v>
                </c:pt>
                <c:pt idx="2581">
                  <c:v>140.71250000000001</c:v>
                </c:pt>
                <c:pt idx="2582">
                  <c:v>-7.1431199999999997</c:v>
                </c:pt>
                <c:pt idx="2583">
                  <c:v>200.93778</c:v>
                </c:pt>
                <c:pt idx="2584">
                  <c:v>47.521715</c:v>
                </c:pt>
                <c:pt idx="2585">
                  <c:v>103.05186999999999</c:v>
                </c:pt>
                <c:pt idx="2586">
                  <c:v>159.41623999999999</c:v>
                </c:pt>
                <c:pt idx="2587">
                  <c:v>268.82594999999998</c:v>
                </c:pt>
                <c:pt idx="2588">
                  <c:v>216.02901</c:v>
                </c:pt>
                <c:pt idx="2589">
                  <c:v>318.75045</c:v>
                </c:pt>
                <c:pt idx="2590">
                  <c:v>265.77188000000001</c:v>
                </c:pt>
                <c:pt idx="2591">
                  <c:v>351.85635000000002</c:v>
                </c:pt>
                <c:pt idx="2592">
                  <c:v>292.13862</c:v>
                </c:pt>
                <c:pt idx="2593">
                  <c:v>374.55029000000002</c:v>
                </c:pt>
                <c:pt idx="2594">
                  <c:v>387.18925999999999</c:v>
                </c:pt>
                <c:pt idx="2595">
                  <c:v>396.84737000000001</c:v>
                </c:pt>
                <c:pt idx="2596">
                  <c:v>372.15098</c:v>
                </c:pt>
                <c:pt idx="2597">
                  <c:v>318.19087999999999</c:v>
                </c:pt>
                <c:pt idx="2598">
                  <c:v>334.37633</c:v>
                </c:pt>
                <c:pt idx="2599">
                  <c:v>344.86736000000002</c:v>
                </c:pt>
                <c:pt idx="2600">
                  <c:v>333.57508999999999</c:v>
                </c:pt>
                <c:pt idx="2601">
                  <c:v>369.35117000000002</c:v>
                </c:pt>
                <c:pt idx="2602">
                  <c:v>372.34435999999999</c:v>
                </c:pt>
                <c:pt idx="2603">
                  <c:v>365.25484999999998</c:v>
                </c:pt>
                <c:pt idx="2604">
                  <c:v>276.18831999999998</c:v>
                </c:pt>
                <c:pt idx="2605">
                  <c:v>219.57266999999999</c:v>
                </c:pt>
                <c:pt idx="2606">
                  <c:v>338.15953000000002</c:v>
                </c:pt>
                <c:pt idx="2607">
                  <c:v>308.85381000000001</c:v>
                </c:pt>
                <c:pt idx="2608">
                  <c:v>170.43619000000001</c:v>
                </c:pt>
                <c:pt idx="2609">
                  <c:v>135.50559999999999</c:v>
                </c:pt>
                <c:pt idx="2610">
                  <c:v>88.524485999999996</c:v>
                </c:pt>
                <c:pt idx="2611">
                  <c:v>31.512951000000001</c:v>
                </c:pt>
                <c:pt idx="2612">
                  <c:v>-28.215330000000002</c:v>
                </c:pt>
                <c:pt idx="2613">
                  <c:v>-86.308769999999996</c:v>
                </c:pt>
                <c:pt idx="2614">
                  <c:v>283.98149999999998</c:v>
                </c:pt>
                <c:pt idx="2615">
                  <c:v>285.81486999999998</c:v>
                </c:pt>
                <c:pt idx="2616">
                  <c:v>258.61106000000001</c:v>
                </c:pt>
                <c:pt idx="2617">
                  <c:v>232.12196</c:v>
                </c:pt>
                <c:pt idx="2618">
                  <c:v>177.21250000000001</c:v>
                </c:pt>
                <c:pt idx="2619">
                  <c:v>121.75396000000001</c:v>
                </c:pt>
                <c:pt idx="2620">
                  <c:v>66.045503999999994</c:v>
                </c:pt>
                <c:pt idx="2621">
                  <c:v>10.822438</c:v>
                </c:pt>
                <c:pt idx="2622">
                  <c:v>-43.809899999999999</c:v>
                </c:pt>
                <c:pt idx="2623">
                  <c:v>-98.327740000000006</c:v>
                </c:pt>
                <c:pt idx="2624">
                  <c:v>-152.64060000000001</c:v>
                </c:pt>
                <c:pt idx="2625">
                  <c:v>-193.09649999999999</c:v>
                </c:pt>
                <c:pt idx="2626">
                  <c:v>-234.64850000000001</c:v>
                </c:pt>
                <c:pt idx="2627">
                  <c:v>-276.6669</c:v>
                </c:pt>
                <c:pt idx="2628">
                  <c:v>-317.7389</c:v>
                </c:pt>
                <c:pt idx="2629">
                  <c:v>-357.45429999999999</c:v>
                </c:pt>
                <c:pt idx="2630">
                  <c:v>-397.55590000000001</c:v>
                </c:pt>
                <c:pt idx="2631">
                  <c:v>-432.68950000000001</c:v>
                </c:pt>
                <c:pt idx="2632">
                  <c:v>-482.25029999999998</c:v>
                </c:pt>
                <c:pt idx="2633">
                  <c:v>-517.42460000000005</c:v>
                </c:pt>
                <c:pt idx="2634">
                  <c:v>-540.86300000000006</c:v>
                </c:pt>
                <c:pt idx="2635">
                  <c:v>-511.49599999999998</c:v>
                </c:pt>
                <c:pt idx="2636">
                  <c:v>-472.99009999999998</c:v>
                </c:pt>
                <c:pt idx="2637">
                  <c:v>-423.76029999999997</c:v>
                </c:pt>
                <c:pt idx="2638">
                  <c:v>-370.43770000000001</c:v>
                </c:pt>
                <c:pt idx="2639">
                  <c:v>-316.63619999999997</c:v>
                </c:pt>
                <c:pt idx="2640">
                  <c:v>-262.0598</c:v>
                </c:pt>
                <c:pt idx="2641">
                  <c:v>-212.37819999999999</c:v>
                </c:pt>
                <c:pt idx="2642">
                  <c:v>-171.0506</c:v>
                </c:pt>
                <c:pt idx="2643">
                  <c:v>-119.8914</c:v>
                </c:pt>
                <c:pt idx="2644">
                  <c:v>-61.455240000000003</c:v>
                </c:pt>
                <c:pt idx="2645">
                  <c:v>-3.444134</c:v>
                </c:pt>
                <c:pt idx="2646">
                  <c:v>50.877989999999997</c:v>
                </c:pt>
                <c:pt idx="2647">
                  <c:v>104.2359</c:v>
                </c:pt>
                <c:pt idx="2648">
                  <c:v>199.46836999999999</c:v>
                </c:pt>
                <c:pt idx="2649">
                  <c:v>233.69429</c:v>
                </c:pt>
                <c:pt idx="2650">
                  <c:v>142.81751</c:v>
                </c:pt>
                <c:pt idx="2651">
                  <c:v>85.039219000000003</c:v>
                </c:pt>
                <c:pt idx="2652">
                  <c:v>28.585895000000001</c:v>
                </c:pt>
                <c:pt idx="2653">
                  <c:v>-26.374960000000002</c:v>
                </c:pt>
                <c:pt idx="2654">
                  <c:v>-81.231729999999999</c:v>
                </c:pt>
                <c:pt idx="2655">
                  <c:v>-136.7388</c:v>
                </c:pt>
                <c:pt idx="2656">
                  <c:v>155.15019000000001</c:v>
                </c:pt>
                <c:pt idx="2657">
                  <c:v>-160.84719999999999</c:v>
                </c:pt>
                <c:pt idx="2658">
                  <c:v>-101.30070000000001</c:v>
                </c:pt>
                <c:pt idx="2659">
                  <c:v>-37.802639999999997</c:v>
                </c:pt>
                <c:pt idx="2660">
                  <c:v>34.017055999999997</c:v>
                </c:pt>
                <c:pt idx="2661">
                  <c:v>90.414156000000006</c:v>
                </c:pt>
                <c:pt idx="2662">
                  <c:v>215.92055999999999</c:v>
                </c:pt>
                <c:pt idx="2663">
                  <c:v>271.02276000000001</c:v>
                </c:pt>
                <c:pt idx="2664">
                  <c:v>319.18326999999999</c:v>
                </c:pt>
                <c:pt idx="2665">
                  <c:v>315.17552000000001</c:v>
                </c:pt>
                <c:pt idx="2666">
                  <c:v>309.08902</c:v>
                </c:pt>
                <c:pt idx="2667">
                  <c:v>269.59598</c:v>
                </c:pt>
                <c:pt idx="2668">
                  <c:v>247.75322</c:v>
                </c:pt>
                <c:pt idx="2669">
                  <c:v>221.58958999999999</c:v>
                </c:pt>
                <c:pt idx="2670">
                  <c:v>169.80495999999999</c:v>
                </c:pt>
                <c:pt idx="2671">
                  <c:v>264.39742999999999</c:v>
                </c:pt>
                <c:pt idx="2672">
                  <c:v>214.62514999999999</c:v>
                </c:pt>
                <c:pt idx="2673">
                  <c:v>260.89564000000001</c:v>
                </c:pt>
                <c:pt idx="2674">
                  <c:v>211.23254</c:v>
                </c:pt>
                <c:pt idx="2675">
                  <c:v>210.94036</c:v>
                </c:pt>
                <c:pt idx="2676">
                  <c:v>211.6319</c:v>
                </c:pt>
                <c:pt idx="2677">
                  <c:v>178.85991000000001</c:v>
                </c:pt>
                <c:pt idx="2678">
                  <c:v>162.48418000000001</c:v>
                </c:pt>
                <c:pt idx="2679">
                  <c:v>108.86436999999999</c:v>
                </c:pt>
                <c:pt idx="2680">
                  <c:v>162.00019</c:v>
                </c:pt>
                <c:pt idx="2681">
                  <c:v>113.09623999999999</c:v>
                </c:pt>
                <c:pt idx="2682">
                  <c:v>50.122964000000003</c:v>
                </c:pt>
                <c:pt idx="2683">
                  <c:v>66.873172999999994</c:v>
                </c:pt>
                <c:pt idx="2684">
                  <c:v>2.0024834999999999</c:v>
                </c:pt>
                <c:pt idx="2685">
                  <c:v>12.289172000000001</c:v>
                </c:pt>
                <c:pt idx="2686">
                  <c:v>159.16408999999999</c:v>
                </c:pt>
                <c:pt idx="2687">
                  <c:v>109.58095</c:v>
                </c:pt>
                <c:pt idx="2688">
                  <c:v>59.654251000000002</c:v>
                </c:pt>
                <c:pt idx="2689">
                  <c:v>155.85452000000001</c:v>
                </c:pt>
                <c:pt idx="2690">
                  <c:v>105.51989</c:v>
                </c:pt>
                <c:pt idx="2691">
                  <c:v>56.055424000000002</c:v>
                </c:pt>
                <c:pt idx="2692">
                  <c:v>8.0090941999999998</c:v>
                </c:pt>
                <c:pt idx="2693">
                  <c:v>-177.02969999999999</c:v>
                </c:pt>
                <c:pt idx="2694">
                  <c:v>-120.7478</c:v>
                </c:pt>
                <c:pt idx="2695">
                  <c:v>-65.426689999999994</c:v>
                </c:pt>
                <c:pt idx="2696">
                  <c:v>-217.9941</c:v>
                </c:pt>
                <c:pt idx="2697">
                  <c:v>-257.95850000000002</c:v>
                </c:pt>
                <c:pt idx="2698">
                  <c:v>-297.02690000000001</c:v>
                </c:pt>
                <c:pt idx="2699">
                  <c:v>-335.5027</c:v>
                </c:pt>
                <c:pt idx="2700">
                  <c:v>-9.8817319999999995</c:v>
                </c:pt>
                <c:pt idx="2701">
                  <c:v>46.962010999999997</c:v>
                </c:pt>
                <c:pt idx="2702">
                  <c:v>106.51434999999999</c:v>
                </c:pt>
                <c:pt idx="2703">
                  <c:v>122.65555000000001</c:v>
                </c:pt>
                <c:pt idx="2704">
                  <c:v>127.35888</c:v>
                </c:pt>
                <c:pt idx="2705">
                  <c:v>92.190697</c:v>
                </c:pt>
                <c:pt idx="2706">
                  <c:v>47.862000000000002</c:v>
                </c:pt>
                <c:pt idx="2707">
                  <c:v>2.2013780999999999</c:v>
                </c:pt>
                <c:pt idx="2708">
                  <c:v>63.99982</c:v>
                </c:pt>
                <c:pt idx="2709">
                  <c:v>7.1446103000000001</c:v>
                </c:pt>
                <c:pt idx="2710">
                  <c:v>76.353950999999995</c:v>
                </c:pt>
                <c:pt idx="2711">
                  <c:v>35.377225000000003</c:v>
                </c:pt>
                <c:pt idx="2712">
                  <c:v>21.606121999999999</c:v>
                </c:pt>
                <c:pt idx="2713">
                  <c:v>-48.506970000000003</c:v>
                </c:pt>
                <c:pt idx="2714">
                  <c:v>-33.313400000000001</c:v>
                </c:pt>
                <c:pt idx="2715">
                  <c:v>-104.251</c:v>
                </c:pt>
                <c:pt idx="2716">
                  <c:v>-160.6696</c:v>
                </c:pt>
                <c:pt idx="2717">
                  <c:v>-200.1593</c:v>
                </c:pt>
                <c:pt idx="2718">
                  <c:v>-239.3888</c:v>
                </c:pt>
                <c:pt idx="2719">
                  <c:v>-278.94029999999998</c:v>
                </c:pt>
                <c:pt idx="2720">
                  <c:v>-88.187740000000005</c:v>
                </c:pt>
                <c:pt idx="2721">
                  <c:v>-143.92339999999999</c:v>
                </c:pt>
                <c:pt idx="2722">
                  <c:v>-183.62200000000001</c:v>
                </c:pt>
                <c:pt idx="2723">
                  <c:v>-128.6951</c:v>
                </c:pt>
                <c:pt idx="2724">
                  <c:v>-74.381799999999998</c:v>
                </c:pt>
                <c:pt idx="2725">
                  <c:v>-19.889309999999998</c:v>
                </c:pt>
                <c:pt idx="2726">
                  <c:v>-7.7784370000000003</c:v>
                </c:pt>
                <c:pt idx="2727">
                  <c:v>-62.219889999999999</c:v>
                </c:pt>
                <c:pt idx="2728">
                  <c:v>-115.7732</c:v>
                </c:pt>
                <c:pt idx="2729">
                  <c:v>-169.49799999999999</c:v>
                </c:pt>
                <c:pt idx="2730">
                  <c:v>-223.99860000000001</c:v>
                </c:pt>
                <c:pt idx="2731">
                  <c:v>-52.301879999999997</c:v>
                </c:pt>
                <c:pt idx="2732">
                  <c:v>-42.535350000000001</c:v>
                </c:pt>
                <c:pt idx="2733">
                  <c:v>-37.607410000000002</c:v>
                </c:pt>
                <c:pt idx="2734">
                  <c:v>-105.86969999999999</c:v>
                </c:pt>
                <c:pt idx="2735">
                  <c:v>-158.16589999999999</c:v>
                </c:pt>
                <c:pt idx="2736">
                  <c:v>-210.76130000000001</c:v>
                </c:pt>
                <c:pt idx="2737">
                  <c:v>-96.440370000000001</c:v>
                </c:pt>
                <c:pt idx="2738">
                  <c:v>-81.807720000000003</c:v>
                </c:pt>
                <c:pt idx="2739">
                  <c:v>-148.1046</c:v>
                </c:pt>
                <c:pt idx="2740">
                  <c:v>-200.40110000000001</c:v>
                </c:pt>
                <c:pt idx="2741">
                  <c:v>-135.21559999999999</c:v>
                </c:pt>
                <c:pt idx="2742">
                  <c:v>-190.76</c:v>
                </c:pt>
                <c:pt idx="2743">
                  <c:v>-41.5364</c:v>
                </c:pt>
                <c:pt idx="2744">
                  <c:v>-88.684060000000002</c:v>
                </c:pt>
                <c:pt idx="2745">
                  <c:v>-91.332390000000004</c:v>
                </c:pt>
                <c:pt idx="2746">
                  <c:v>-147.21209999999999</c:v>
                </c:pt>
                <c:pt idx="2747">
                  <c:v>-137.29519999999999</c:v>
                </c:pt>
                <c:pt idx="2748">
                  <c:v>-185.23159999999999</c:v>
                </c:pt>
                <c:pt idx="2749">
                  <c:v>-264.69229999999999</c:v>
                </c:pt>
                <c:pt idx="2750">
                  <c:v>-319.75450000000001</c:v>
                </c:pt>
                <c:pt idx="2751">
                  <c:v>-373.0059</c:v>
                </c:pt>
                <c:pt idx="2752">
                  <c:v>-254.39439999999999</c:v>
                </c:pt>
                <c:pt idx="2753">
                  <c:v>-245.42840000000001</c:v>
                </c:pt>
                <c:pt idx="2754">
                  <c:v>-238.16909999999999</c:v>
                </c:pt>
                <c:pt idx="2755">
                  <c:v>-310.82679999999999</c:v>
                </c:pt>
                <c:pt idx="2756">
                  <c:v>-370.83670000000001</c:v>
                </c:pt>
                <c:pt idx="2757">
                  <c:v>-300.39620000000002</c:v>
                </c:pt>
                <c:pt idx="2758">
                  <c:v>-292.41609999999997</c:v>
                </c:pt>
                <c:pt idx="2759">
                  <c:v>-418.98020000000002</c:v>
                </c:pt>
                <c:pt idx="2760">
                  <c:v>-357.9778</c:v>
                </c:pt>
                <c:pt idx="2761">
                  <c:v>-343.61919999999998</c:v>
                </c:pt>
                <c:pt idx="2762">
                  <c:v>-458.1567</c:v>
                </c:pt>
                <c:pt idx="2763">
                  <c:v>-488.01130000000001</c:v>
                </c:pt>
                <c:pt idx="2764">
                  <c:v>-400.33319999999998</c:v>
                </c:pt>
                <c:pt idx="2765">
                  <c:v>-433.69720000000001</c:v>
                </c:pt>
                <c:pt idx="2766">
                  <c:v>-457.81709999999998</c:v>
                </c:pt>
                <c:pt idx="2767">
                  <c:v>-382.75979999999998</c:v>
                </c:pt>
                <c:pt idx="2768">
                  <c:v>-426.89409999999998</c:v>
                </c:pt>
                <c:pt idx="2769">
                  <c:v>-378.31290000000001</c:v>
                </c:pt>
                <c:pt idx="2770">
                  <c:v>-326.40800000000002</c:v>
                </c:pt>
                <c:pt idx="2771">
                  <c:v>-401.77409999999998</c:v>
                </c:pt>
                <c:pt idx="2772">
                  <c:v>-271.27190000000002</c:v>
                </c:pt>
                <c:pt idx="2773">
                  <c:v>-210.86519999999999</c:v>
                </c:pt>
                <c:pt idx="2774">
                  <c:v>-183.1035</c:v>
                </c:pt>
                <c:pt idx="2775">
                  <c:v>-230.5607</c:v>
                </c:pt>
                <c:pt idx="2776">
                  <c:v>-284.1035</c:v>
                </c:pt>
                <c:pt idx="2777">
                  <c:v>-341.22120000000001</c:v>
                </c:pt>
              </c:numCache>
            </c:numRef>
          </c:xVal>
          <c:yVal>
            <c:numRef>
              <c:f>'20'!$F$5:$F$2782</c:f>
              <c:numCache>
                <c:formatCode>0</c:formatCode>
                <c:ptCount val="2778"/>
                <c:pt idx="0">
                  <c:v>7.3943706000000002</c:v>
                </c:pt>
                <c:pt idx="1">
                  <c:v>0</c:v>
                </c:pt>
                <c:pt idx="2">
                  <c:v>30.507325000000002</c:v>
                </c:pt>
                <c:pt idx="3">
                  <c:v>-30.50732</c:v>
                </c:pt>
                <c:pt idx="4">
                  <c:v>59.451079</c:v>
                </c:pt>
                <c:pt idx="5">
                  <c:v>61.014650000000003</c:v>
                </c:pt>
                <c:pt idx="6">
                  <c:v>91.473119999999994</c:v>
                </c:pt>
                <c:pt idx="7">
                  <c:v>-53.70288</c:v>
                </c:pt>
                <c:pt idx="8">
                  <c:v>-61.014650000000003</c:v>
                </c:pt>
                <c:pt idx="9">
                  <c:v>-91.473119999999994</c:v>
                </c:pt>
                <c:pt idx="10">
                  <c:v>111.07067000000001</c:v>
                </c:pt>
                <c:pt idx="11">
                  <c:v>121.93159</c:v>
                </c:pt>
                <c:pt idx="12">
                  <c:v>152.29243</c:v>
                </c:pt>
                <c:pt idx="13">
                  <c:v>173.42613</c:v>
                </c:pt>
                <c:pt idx="14">
                  <c:v>182.65326999999999</c:v>
                </c:pt>
                <c:pt idx="15">
                  <c:v>212.86786000000001</c:v>
                </c:pt>
                <c:pt idx="16">
                  <c:v>234.33116999999999</c:v>
                </c:pt>
                <c:pt idx="17">
                  <c:v>243.08243999999999</c:v>
                </c:pt>
                <c:pt idx="18">
                  <c:v>273.10239000000001</c:v>
                </c:pt>
                <c:pt idx="19">
                  <c:v>294.01616000000001</c:v>
                </c:pt>
                <c:pt idx="20">
                  <c:v>303.12234000000001</c:v>
                </c:pt>
                <c:pt idx="21">
                  <c:v>332.89958000000001</c:v>
                </c:pt>
                <c:pt idx="22">
                  <c:v>352.36941000000002</c:v>
                </c:pt>
                <c:pt idx="23">
                  <c:v>362.67682000000002</c:v>
                </c:pt>
                <c:pt idx="24">
                  <c:v>392.16365999999999</c:v>
                </c:pt>
                <c:pt idx="25">
                  <c:v>409.69202999999999</c:v>
                </c:pt>
                <c:pt idx="26">
                  <c:v>421.65051</c:v>
                </c:pt>
                <c:pt idx="27">
                  <c:v>450.79973000000001</c:v>
                </c:pt>
                <c:pt idx="28">
                  <c:v>466.11678000000001</c:v>
                </c:pt>
                <c:pt idx="29">
                  <c:v>479.94895000000002</c:v>
                </c:pt>
                <c:pt idx="30">
                  <c:v>508.71388000000002</c:v>
                </c:pt>
                <c:pt idx="31">
                  <c:v>521.69410000000005</c:v>
                </c:pt>
                <c:pt idx="32">
                  <c:v>537.47880999999995</c:v>
                </c:pt>
                <c:pt idx="33">
                  <c:v>565.81336999999996</c:v>
                </c:pt>
                <c:pt idx="34">
                  <c:v>576.42565000000002</c:v>
                </c:pt>
                <c:pt idx="35">
                  <c:v>594.14793999999995</c:v>
                </c:pt>
                <c:pt idx="36">
                  <c:v>622.00675999999999</c:v>
                </c:pt>
                <c:pt idx="37">
                  <c:v>630.24423999999999</c:v>
                </c:pt>
                <c:pt idx="38">
                  <c:v>649.86559</c:v>
                </c:pt>
                <c:pt idx="39">
                  <c:v>677.20407</c:v>
                </c:pt>
                <c:pt idx="40">
                  <c:v>683.06052</c:v>
                </c:pt>
                <c:pt idx="41">
                  <c:v>704.54255000000001</c:v>
                </c:pt>
                <c:pt idx="42">
                  <c:v>731.31688999999994</c:v>
                </c:pt>
                <c:pt idx="43">
                  <c:v>734.81394999999998</c:v>
                </c:pt>
                <c:pt idx="44">
                  <c:v>758.09123999999997</c:v>
                </c:pt>
                <c:pt idx="45">
                  <c:v>784.25858000000005</c:v>
                </c:pt>
                <c:pt idx="46">
                  <c:v>785.38283999999999</c:v>
                </c:pt>
                <c:pt idx="47">
                  <c:v>810.42592000000002</c:v>
                </c:pt>
                <c:pt idx="48">
                  <c:v>835.94434000000001</c:v>
                </c:pt>
                <c:pt idx="49">
                  <c:v>834.64514999999994</c:v>
                </c:pt>
                <c:pt idx="50">
                  <c:v>861.46276999999998</c:v>
                </c:pt>
                <c:pt idx="51">
                  <c:v>886.29142000000002</c:v>
                </c:pt>
                <c:pt idx="52">
                  <c:v>882.54984000000002</c:v>
                </c:pt>
                <c:pt idx="53">
                  <c:v>911.12007000000006</c:v>
                </c:pt>
                <c:pt idx="54">
                  <c:v>935.21918000000005</c:v>
                </c:pt>
                <c:pt idx="55">
                  <c:v>929.04443000000003</c:v>
                </c:pt>
                <c:pt idx="56">
                  <c:v>959.31829000000005</c:v>
                </c:pt>
                <c:pt idx="57">
                  <c:v>982.64927</c:v>
                </c:pt>
                <c:pt idx="58">
                  <c:v>974.04575</c:v>
                </c:pt>
                <c:pt idx="59">
                  <c:v>1005.9803000000001</c:v>
                </c:pt>
                <c:pt idx="60">
                  <c:v>1028.5056999999999</c:v>
                </c:pt>
                <c:pt idx="61">
                  <c:v>1017.4846</c:v>
                </c:pt>
                <c:pt idx="62">
                  <c:v>1051.0311999999999</c:v>
                </c:pt>
                <c:pt idx="63">
                  <c:v>1072.7152000000001</c:v>
                </c:pt>
                <c:pt idx="64">
                  <c:v>1059.3023000000001</c:v>
                </c:pt>
                <c:pt idx="65">
                  <c:v>1094.3991000000001</c:v>
                </c:pt>
                <c:pt idx="66">
                  <c:v>1115.2067</c:v>
                </c:pt>
                <c:pt idx="67">
                  <c:v>1099.4305999999999</c:v>
                </c:pt>
                <c:pt idx="68">
                  <c:v>1136.0143</c:v>
                </c:pt>
                <c:pt idx="69">
                  <c:v>1155.9123999999999</c:v>
                </c:pt>
                <c:pt idx="70">
                  <c:v>1137.8312000000001</c:v>
                </c:pt>
                <c:pt idx="71">
                  <c:v>1175.8104000000001</c:v>
                </c:pt>
                <c:pt idx="72">
                  <c:v>1194.7669000000001</c:v>
                </c:pt>
                <c:pt idx="73">
                  <c:v>1174.4628</c:v>
                </c:pt>
                <c:pt idx="74">
                  <c:v>1213.7235000000001</c:v>
                </c:pt>
                <c:pt idx="75">
                  <c:v>1231.7082</c:v>
                </c:pt>
                <c:pt idx="76">
                  <c:v>1209.1911</c:v>
                </c:pt>
                <c:pt idx="77">
                  <c:v>1249.6929</c:v>
                </c:pt>
                <c:pt idx="78">
                  <c:v>1266.6768999999999</c:v>
                </c:pt>
                <c:pt idx="79">
                  <c:v>1241.9296999999999</c:v>
                </c:pt>
                <c:pt idx="80">
                  <c:v>1283.6610000000001</c:v>
                </c:pt>
                <c:pt idx="81">
                  <c:v>1299.6171999999999</c:v>
                </c:pt>
                <c:pt idx="82">
                  <c:v>1272.6676</c:v>
                </c:pt>
                <c:pt idx="83">
                  <c:v>1315.5735</c:v>
                </c:pt>
                <c:pt idx="84">
                  <c:v>1330.4763</c:v>
                </c:pt>
                <c:pt idx="85">
                  <c:v>1301.3598</c:v>
                </c:pt>
                <c:pt idx="86">
                  <c:v>1345.3792000000001</c:v>
                </c:pt>
                <c:pt idx="87">
                  <c:v>1359.2048</c:v>
                </c:pt>
                <c:pt idx="88">
                  <c:v>1327.962</c:v>
                </c:pt>
                <c:pt idx="89">
                  <c:v>1373.0304000000001</c:v>
                </c:pt>
                <c:pt idx="90">
                  <c:v>1385.7565999999999</c:v>
                </c:pt>
                <c:pt idx="91">
                  <c:v>1352.4821999999999</c:v>
                </c:pt>
                <c:pt idx="92">
                  <c:v>1398.4828</c:v>
                </c:pt>
                <c:pt idx="93">
                  <c:v>1410.0891999999999</c:v>
                </c:pt>
                <c:pt idx="94">
                  <c:v>1374.8988999999999</c:v>
                </c:pt>
                <c:pt idx="95">
                  <c:v>1421.6957</c:v>
                </c:pt>
                <c:pt idx="96">
                  <c:v>1432.1638</c:v>
                </c:pt>
                <c:pt idx="97">
                  <c:v>1395.0827999999999</c:v>
                </c:pt>
                <c:pt idx="98">
                  <c:v>1442.6318000000001</c:v>
                </c:pt>
                <c:pt idx="99">
                  <c:v>1451.9448</c:v>
                </c:pt>
                <c:pt idx="100">
                  <c:v>1412.9809</c:v>
                </c:pt>
                <c:pt idx="101">
                  <c:v>1461.2578000000001</c:v>
                </c:pt>
                <c:pt idx="102">
                  <c:v>1469.4006999999999</c:v>
                </c:pt>
                <c:pt idx="103">
                  <c:v>1428.6120000000001</c:v>
                </c:pt>
                <c:pt idx="104">
                  <c:v>1477.5436</c:v>
                </c:pt>
                <c:pt idx="105">
                  <c:v>1484.5034000000001</c:v>
                </c:pt>
                <c:pt idx="106">
                  <c:v>1441.9376999999999</c:v>
                </c:pt>
                <c:pt idx="107">
                  <c:v>1491.4632999999999</c:v>
                </c:pt>
                <c:pt idx="108">
                  <c:v>1497.2289000000001</c:v>
                </c:pt>
                <c:pt idx="109">
                  <c:v>1452.9377999999999</c:v>
                </c:pt>
                <c:pt idx="110">
                  <c:v>1502.9945</c:v>
                </c:pt>
                <c:pt idx="111">
                  <c:v>1507.5567000000001</c:v>
                </c:pt>
                <c:pt idx="112">
                  <c:v>1461.6647</c:v>
                </c:pt>
                <c:pt idx="113">
                  <c:v>1512.1188</c:v>
                </c:pt>
                <c:pt idx="114">
                  <c:v>1515.4703</c:v>
                </c:pt>
                <c:pt idx="115">
                  <c:v>1468.1180999999999</c:v>
                </c:pt>
                <c:pt idx="116">
                  <c:v>1518.8217</c:v>
                </c:pt>
                <c:pt idx="117">
                  <c:v>1520.9568999999999</c:v>
                </c:pt>
                <c:pt idx="118">
                  <c:v>1472.1831</c:v>
                </c:pt>
                <c:pt idx="119">
                  <c:v>1523.0922</c:v>
                </c:pt>
                <c:pt idx="120">
                  <c:v>1524.0079000000001</c:v>
                </c:pt>
                <c:pt idx="121">
                  <c:v>1473.8448000000001</c:v>
                </c:pt>
                <c:pt idx="122">
                  <c:v>1524.9237000000001</c:v>
                </c:pt>
                <c:pt idx="123">
                  <c:v>1524.6184000000001</c:v>
                </c:pt>
                <c:pt idx="124">
                  <c:v>1473.1506999999999</c:v>
                </c:pt>
                <c:pt idx="125">
                  <c:v>1524.3131000000001</c:v>
                </c:pt>
                <c:pt idx="126">
                  <c:v>1522.7873</c:v>
                </c:pt>
                <c:pt idx="127">
                  <c:v>1470.0902000000001</c:v>
                </c:pt>
                <c:pt idx="128">
                  <c:v>1521.2615000000001</c:v>
                </c:pt>
                <c:pt idx="129">
                  <c:v>1518.5175999999999</c:v>
                </c:pt>
                <c:pt idx="130">
                  <c:v>1464.6747</c:v>
                </c:pt>
                <c:pt idx="131">
                  <c:v>1515.7737</c:v>
                </c:pt>
                <c:pt idx="132">
                  <c:v>1511.8161</c:v>
                </c:pt>
                <c:pt idx="133">
                  <c:v>1456.9281000000001</c:v>
                </c:pt>
                <c:pt idx="134">
                  <c:v>1507.8586</c:v>
                </c:pt>
                <c:pt idx="135">
                  <c:v>1502.6936000000001</c:v>
                </c:pt>
                <c:pt idx="136">
                  <c:v>1446.8203000000001</c:v>
                </c:pt>
                <c:pt idx="137">
                  <c:v>1497.5287000000001</c:v>
                </c:pt>
                <c:pt idx="138">
                  <c:v>1491.1647</c:v>
                </c:pt>
                <c:pt idx="139">
                  <c:v>1434.3664000000001</c:v>
                </c:pt>
                <c:pt idx="140">
                  <c:v>1484.8007</c:v>
                </c:pt>
                <c:pt idx="141">
                  <c:v>1477.2478000000001</c:v>
                </c:pt>
                <c:pt idx="142">
                  <c:v>1419.6742999999999</c:v>
                </c:pt>
                <c:pt idx="143">
                  <c:v>1469.6949</c:v>
                </c:pt>
                <c:pt idx="144">
                  <c:v>1460.9652000000001</c:v>
                </c:pt>
                <c:pt idx="145">
                  <c:v>1402.7737</c:v>
                </c:pt>
                <c:pt idx="146">
                  <c:v>1452.2355</c:v>
                </c:pt>
                <c:pt idx="147">
                  <c:v>1442.3430000000001</c:v>
                </c:pt>
                <c:pt idx="148">
                  <c:v>1383.5856000000001</c:v>
                </c:pt>
                <c:pt idx="149">
                  <c:v>1432.4504999999999</c:v>
                </c:pt>
                <c:pt idx="150">
                  <c:v>1421.4111</c:v>
                </c:pt>
                <c:pt idx="151">
                  <c:v>1362.1503</c:v>
                </c:pt>
                <c:pt idx="152">
                  <c:v>1410.3715999999999</c:v>
                </c:pt>
                <c:pt idx="153">
                  <c:v>1398.2028</c:v>
                </c:pt>
                <c:pt idx="154">
                  <c:v>1338.5479</c:v>
                </c:pt>
                <c:pt idx="155">
                  <c:v>1386.0341000000001</c:v>
                </c:pt>
                <c:pt idx="156">
                  <c:v>1372.7555</c:v>
                </c:pt>
                <c:pt idx="157">
                  <c:v>1312.7674</c:v>
                </c:pt>
                <c:pt idx="158">
                  <c:v>1359.4770000000001</c:v>
                </c:pt>
                <c:pt idx="159">
                  <c:v>1345.1098999999999</c:v>
                </c:pt>
                <c:pt idx="160">
                  <c:v>1284.8492000000001</c:v>
                </c:pt>
                <c:pt idx="161">
                  <c:v>1330.7427</c:v>
                </c:pt>
                <c:pt idx="162">
                  <c:v>1315.3100999999999</c:v>
                </c:pt>
                <c:pt idx="163">
                  <c:v>1254.9304999999999</c:v>
                </c:pt>
                <c:pt idx="164">
                  <c:v>1299.8775000000001</c:v>
                </c:pt>
                <c:pt idx="165">
                  <c:v>1283.404</c:v>
                </c:pt>
                <c:pt idx="166">
                  <c:v>1223.0594000000001</c:v>
                </c:pt>
                <c:pt idx="167">
                  <c:v>1266.9305999999999</c:v>
                </c:pt>
                <c:pt idx="168">
                  <c:v>1249.4427000000001</c:v>
                </c:pt>
                <c:pt idx="169">
                  <c:v>1189.1899000000001</c:v>
                </c:pt>
                <c:pt idx="170">
                  <c:v>1231.9548</c:v>
                </c:pt>
                <c:pt idx="171">
                  <c:v>1213.4804999999999</c:v>
                </c:pt>
                <c:pt idx="172">
                  <c:v>1153.3978</c:v>
                </c:pt>
                <c:pt idx="173">
                  <c:v>1195.0061000000001</c:v>
                </c:pt>
                <c:pt idx="174">
                  <c:v>1175.575</c:v>
                </c:pt>
                <c:pt idx="175">
                  <c:v>1115.7800999999999</c:v>
                </c:pt>
                <c:pt idx="176">
                  <c:v>1156.1438000000001</c:v>
                </c:pt>
                <c:pt idx="177">
                  <c:v>1135.7869000000001</c:v>
                </c:pt>
                <c:pt idx="178">
                  <c:v>1076.3642</c:v>
                </c:pt>
                <c:pt idx="179">
                  <c:v>1115.43</c:v>
                </c:pt>
                <c:pt idx="180">
                  <c:v>1094.18</c:v>
                </c:pt>
                <c:pt idx="181">
                  <c:v>1035.2279000000001</c:v>
                </c:pt>
                <c:pt idx="182">
                  <c:v>1072.9299000000001</c:v>
                </c:pt>
                <c:pt idx="183">
                  <c:v>1050.8208</c:v>
                </c:pt>
                <c:pt idx="184">
                  <c:v>992.45339000000001</c:v>
                </c:pt>
                <c:pt idx="185">
                  <c:v>1028.7117000000001</c:v>
                </c:pt>
                <c:pt idx="186">
                  <c:v>1005.7789</c:v>
                </c:pt>
                <c:pt idx="187">
                  <c:v>948.04903000000002</c:v>
                </c:pt>
                <c:pt idx="188">
                  <c:v>982.84604000000002</c:v>
                </c:pt>
                <c:pt idx="189">
                  <c:v>959.12624000000005</c:v>
                </c:pt>
                <c:pt idx="190">
                  <c:v>902.08554000000004</c:v>
                </c:pt>
                <c:pt idx="191">
                  <c:v>935.40644999999995</c:v>
                </c:pt>
                <c:pt idx="192">
                  <c:v>910.93767000000003</c:v>
                </c:pt>
                <c:pt idx="193">
                  <c:v>854.72375</c:v>
                </c:pt>
                <c:pt idx="194">
                  <c:v>886.46888999999999</c:v>
                </c:pt>
                <c:pt idx="195">
                  <c:v>861.29030999999998</c:v>
                </c:pt>
                <c:pt idx="196">
                  <c:v>806.03151000000003</c:v>
                </c:pt>
                <c:pt idx="197">
                  <c:v>836.11172999999997</c:v>
                </c:pt>
                <c:pt idx="198">
                  <c:v>810.26367000000005</c:v>
                </c:pt>
                <c:pt idx="199">
                  <c:v>756.01577999999995</c:v>
                </c:pt>
                <c:pt idx="200">
                  <c:v>784.41561999999999</c:v>
                </c:pt>
                <c:pt idx="201">
                  <c:v>757.93947000000003</c:v>
                </c:pt>
                <c:pt idx="202">
                  <c:v>704.79187000000002</c:v>
                </c:pt>
                <c:pt idx="203">
                  <c:v>731.46333000000004</c:v>
                </c:pt>
                <c:pt idx="204">
                  <c:v>704.40150000000006</c:v>
                </c:pt>
                <c:pt idx="205">
                  <c:v>652.46586000000002</c:v>
                </c:pt>
                <c:pt idx="206">
                  <c:v>677.33966999999996</c:v>
                </c:pt>
                <c:pt idx="207">
                  <c:v>649.73549000000003</c:v>
                </c:pt>
                <c:pt idx="208">
                  <c:v>599.05879000000004</c:v>
                </c:pt>
                <c:pt idx="209">
                  <c:v>622.13130999999998</c:v>
                </c:pt>
                <c:pt idx="210">
                  <c:v>594.02899000000002</c:v>
                </c:pt>
                <c:pt idx="211">
                  <c:v>544.65380000000005</c:v>
                </c:pt>
                <c:pt idx="212">
                  <c:v>565.92666999999994</c:v>
                </c:pt>
                <c:pt idx="213">
                  <c:v>537.37121000000002</c:v>
                </c:pt>
                <c:pt idx="214">
                  <c:v>489.4119</c:v>
                </c:pt>
                <c:pt idx="215">
                  <c:v>508.81574000000001</c:v>
                </c:pt>
                <c:pt idx="216">
                  <c:v>479.85287</c:v>
                </c:pt>
                <c:pt idx="217">
                  <c:v>433.40787</c:v>
                </c:pt>
                <c:pt idx="218">
                  <c:v>450.89</c:v>
                </c:pt>
                <c:pt idx="219">
                  <c:v>421.56608999999997</c:v>
                </c:pt>
                <c:pt idx="220">
                  <c:v>376.68527</c:v>
                </c:pt>
                <c:pt idx="221">
                  <c:v>392.24218999999999</c:v>
                </c:pt>
                <c:pt idx="222">
                  <c:v>362.60422</c:v>
                </c:pt>
                <c:pt idx="223">
                  <c:v>319.37662999999998</c:v>
                </c:pt>
                <c:pt idx="224">
                  <c:v>332.96624000000003</c:v>
                </c:pt>
                <c:pt idx="225">
                  <c:v>303.06166000000002</c:v>
                </c:pt>
                <c:pt idx="226">
                  <c:v>261.58485000000002</c:v>
                </c:pt>
                <c:pt idx="227">
                  <c:v>273.15708000000001</c:v>
                </c:pt>
                <c:pt idx="228">
                  <c:v>243.03378000000001</c:v>
                </c:pt>
                <c:pt idx="229">
                  <c:v>203.34229999999999</c:v>
                </c:pt>
                <c:pt idx="230">
                  <c:v>212.91048000000001</c:v>
                </c:pt>
                <c:pt idx="231">
                  <c:v>182.61670000000001</c:v>
                </c:pt>
                <c:pt idx="232">
                  <c:v>144.73983000000001</c:v>
                </c:pt>
                <c:pt idx="233">
                  <c:v>152.32292000000001</c:v>
                </c:pt>
                <c:pt idx="234">
                  <c:v>121.90718</c:v>
                </c:pt>
                <c:pt idx="235">
                  <c:v>85.946181999999993</c:v>
                </c:pt>
                <c:pt idx="236">
                  <c:v>91.491435999999993</c:v>
                </c:pt>
                <c:pt idx="237">
                  <c:v>61.002434999999998</c:v>
                </c:pt>
                <c:pt idx="238">
                  <c:v>27.033874000000001</c:v>
                </c:pt>
                <c:pt idx="239">
                  <c:v>30.513434</c:v>
                </c:pt>
                <c:pt idx="240">
                  <c:v>0</c:v>
                </c:pt>
                <c:pt idx="241">
                  <c:v>-31.95664</c:v>
                </c:pt>
                <c:pt idx="242">
                  <c:v>-30.51343</c:v>
                </c:pt>
                <c:pt idx="243">
                  <c:v>-61.00244</c:v>
                </c:pt>
                <c:pt idx="244">
                  <c:v>-90.908209999999997</c:v>
                </c:pt>
                <c:pt idx="245">
                  <c:v>-91.491439999999997</c:v>
                </c:pt>
                <c:pt idx="246">
                  <c:v>-121.9072</c:v>
                </c:pt>
                <c:pt idx="247">
                  <c:v>-149.68799999999999</c:v>
                </c:pt>
                <c:pt idx="248">
                  <c:v>-152.3229</c:v>
                </c:pt>
                <c:pt idx="249">
                  <c:v>-182.61670000000001</c:v>
                </c:pt>
                <c:pt idx="250">
                  <c:v>-208.19990000000001</c:v>
                </c:pt>
                <c:pt idx="251">
                  <c:v>-212.91050000000001</c:v>
                </c:pt>
                <c:pt idx="252">
                  <c:v>-243.03380000000001</c:v>
                </c:pt>
                <c:pt idx="253">
                  <c:v>-266.37849999999997</c:v>
                </c:pt>
                <c:pt idx="254">
                  <c:v>-273.15710000000001</c:v>
                </c:pt>
                <c:pt idx="255">
                  <c:v>-303.06169999999997</c:v>
                </c:pt>
                <c:pt idx="256">
                  <c:v>-324.13310000000001</c:v>
                </c:pt>
                <c:pt idx="257">
                  <c:v>-332.96620000000001</c:v>
                </c:pt>
                <c:pt idx="258">
                  <c:v>-362.60419999999999</c:v>
                </c:pt>
                <c:pt idx="259">
                  <c:v>-381.3877</c:v>
                </c:pt>
                <c:pt idx="260">
                  <c:v>-392.24220000000003</c:v>
                </c:pt>
                <c:pt idx="261">
                  <c:v>-421.56610000000001</c:v>
                </c:pt>
                <c:pt idx="262">
                  <c:v>-438.05489999999998</c:v>
                </c:pt>
                <c:pt idx="263">
                  <c:v>-450.89</c:v>
                </c:pt>
                <c:pt idx="264">
                  <c:v>-479.85289999999998</c:v>
                </c:pt>
                <c:pt idx="265">
                  <c:v>-494.02229999999997</c:v>
                </c:pt>
                <c:pt idx="266">
                  <c:v>-508.81569999999999</c:v>
                </c:pt>
                <c:pt idx="267">
                  <c:v>-537.37120000000004</c:v>
                </c:pt>
                <c:pt idx="268">
                  <c:v>-549.22199999999998</c:v>
                </c:pt>
                <c:pt idx="269">
                  <c:v>-565.92669999999998</c:v>
                </c:pt>
                <c:pt idx="270">
                  <c:v>-594.029</c:v>
                </c:pt>
                <c:pt idx="271">
                  <c:v>-603.54049999999995</c:v>
                </c:pt>
                <c:pt idx="272">
                  <c:v>-622.13130000000001</c:v>
                </c:pt>
                <c:pt idx="273">
                  <c:v>-649.7355</c:v>
                </c:pt>
                <c:pt idx="274">
                  <c:v>-656.84720000000004</c:v>
                </c:pt>
                <c:pt idx="275">
                  <c:v>-677.33969999999999</c:v>
                </c:pt>
                <c:pt idx="276">
                  <c:v>-704.40150000000006</c:v>
                </c:pt>
                <c:pt idx="277">
                  <c:v>-709.07860000000005</c:v>
                </c:pt>
                <c:pt idx="278">
                  <c:v>-731.4633</c:v>
                </c:pt>
                <c:pt idx="279">
                  <c:v>-757.93949999999995</c:v>
                </c:pt>
                <c:pt idx="280">
                  <c:v>-760.18690000000004</c:v>
                </c:pt>
                <c:pt idx="281">
                  <c:v>-784.41560000000004</c:v>
                </c:pt>
                <c:pt idx="282">
                  <c:v>-810.26369999999997</c:v>
                </c:pt>
                <c:pt idx="283">
                  <c:v>-810.09289999999999</c:v>
                </c:pt>
                <c:pt idx="284">
                  <c:v>-836.11170000000004</c:v>
                </c:pt>
                <c:pt idx="285">
                  <c:v>-861.2903</c:v>
                </c:pt>
                <c:pt idx="286">
                  <c:v>-858.71990000000005</c:v>
                </c:pt>
                <c:pt idx="287">
                  <c:v>-886.46889999999996</c:v>
                </c:pt>
                <c:pt idx="288">
                  <c:v>-910.93769999999995</c:v>
                </c:pt>
                <c:pt idx="289">
                  <c:v>-906.01189999999997</c:v>
                </c:pt>
                <c:pt idx="290">
                  <c:v>-935.40639999999996</c:v>
                </c:pt>
                <c:pt idx="291">
                  <c:v>-959.12620000000004</c:v>
                </c:pt>
                <c:pt idx="292">
                  <c:v>-951.84010000000001</c:v>
                </c:pt>
                <c:pt idx="293">
                  <c:v>-982.846</c:v>
                </c:pt>
                <c:pt idx="294">
                  <c:v>-1005.779</c:v>
                </c:pt>
                <c:pt idx="295">
                  <c:v>-996.09270000000004</c:v>
                </c:pt>
                <c:pt idx="296">
                  <c:v>-1028.712</c:v>
                </c:pt>
                <c:pt idx="297">
                  <c:v>-1050.8209999999999</c:v>
                </c:pt>
                <c:pt idx="298">
                  <c:v>-1038.732</c:v>
                </c:pt>
                <c:pt idx="299">
                  <c:v>-1072.93</c:v>
                </c:pt>
                <c:pt idx="300">
                  <c:v>-1094.18</c:v>
                </c:pt>
                <c:pt idx="301">
                  <c:v>-1079.71</c:v>
                </c:pt>
                <c:pt idx="302">
                  <c:v>-1115.43</c:v>
                </c:pt>
                <c:pt idx="303">
                  <c:v>-1135.787</c:v>
                </c:pt>
                <c:pt idx="304">
                  <c:v>-1118.954</c:v>
                </c:pt>
                <c:pt idx="305">
                  <c:v>-1156.144</c:v>
                </c:pt>
                <c:pt idx="306">
                  <c:v>-1175.575</c:v>
                </c:pt>
                <c:pt idx="307">
                  <c:v>-1156.405</c:v>
                </c:pt>
                <c:pt idx="308">
                  <c:v>-1195.0060000000001</c:v>
                </c:pt>
                <c:pt idx="309">
                  <c:v>-1213.48</c:v>
                </c:pt>
                <c:pt idx="310">
                  <c:v>-1192.008</c:v>
                </c:pt>
                <c:pt idx="311">
                  <c:v>-1231.9549999999999</c:v>
                </c:pt>
                <c:pt idx="312">
                  <c:v>-1249.443</c:v>
                </c:pt>
                <c:pt idx="313">
                  <c:v>-1225.703</c:v>
                </c:pt>
                <c:pt idx="314">
                  <c:v>-1266.931</c:v>
                </c:pt>
                <c:pt idx="315">
                  <c:v>-1283.404</c:v>
                </c:pt>
                <c:pt idx="316">
                  <c:v>-1257.4739999999999</c:v>
                </c:pt>
                <c:pt idx="317">
                  <c:v>-1299.877</c:v>
                </c:pt>
                <c:pt idx="318">
                  <c:v>-1315.31</c:v>
                </c:pt>
                <c:pt idx="319">
                  <c:v>-1287.2909999999999</c:v>
                </c:pt>
                <c:pt idx="320">
                  <c:v>-1330.7429999999999</c:v>
                </c:pt>
                <c:pt idx="321">
                  <c:v>-1345.11</c:v>
                </c:pt>
                <c:pt idx="322">
                  <c:v>-1315.018</c:v>
                </c:pt>
                <c:pt idx="323">
                  <c:v>-1359.4770000000001</c:v>
                </c:pt>
                <c:pt idx="324">
                  <c:v>-1372.7560000000001</c:v>
                </c:pt>
                <c:pt idx="325">
                  <c:v>-1340.587</c:v>
                </c:pt>
                <c:pt idx="326">
                  <c:v>-1386.0340000000001</c:v>
                </c:pt>
                <c:pt idx="327">
                  <c:v>-1398.203</c:v>
                </c:pt>
                <c:pt idx="328">
                  <c:v>-1364.001</c:v>
                </c:pt>
                <c:pt idx="329">
                  <c:v>-1410.3720000000001</c:v>
                </c:pt>
                <c:pt idx="330">
                  <c:v>-1421.4110000000001</c:v>
                </c:pt>
                <c:pt idx="331">
                  <c:v>-1385.2180000000001</c:v>
                </c:pt>
                <c:pt idx="332">
                  <c:v>-1432.451</c:v>
                </c:pt>
                <c:pt idx="333">
                  <c:v>-1442.3430000000001</c:v>
                </c:pt>
                <c:pt idx="334">
                  <c:v>-1404.2049999999999</c:v>
                </c:pt>
                <c:pt idx="335">
                  <c:v>-1452.2360000000001</c:v>
                </c:pt>
                <c:pt idx="336">
                  <c:v>-1460.9649999999999</c:v>
                </c:pt>
                <c:pt idx="337">
                  <c:v>-1420.9929999999999</c:v>
                </c:pt>
                <c:pt idx="338">
                  <c:v>-1469.6949999999999</c:v>
                </c:pt>
                <c:pt idx="339">
                  <c:v>-1477.248</c:v>
                </c:pt>
                <c:pt idx="340">
                  <c:v>-1435.5709999999999</c:v>
                </c:pt>
                <c:pt idx="341">
                  <c:v>-1484.8009999999999</c:v>
                </c:pt>
                <c:pt idx="342">
                  <c:v>-1491.165</c:v>
                </c:pt>
                <c:pt idx="343">
                  <c:v>-1447.816</c:v>
                </c:pt>
                <c:pt idx="344">
                  <c:v>-1497.529</c:v>
                </c:pt>
                <c:pt idx="345">
                  <c:v>-1502.694</c:v>
                </c:pt>
                <c:pt idx="346">
                  <c:v>-1457.692</c:v>
                </c:pt>
                <c:pt idx="347">
                  <c:v>-1507.8589999999999</c:v>
                </c:pt>
                <c:pt idx="348">
                  <c:v>-1511.816</c:v>
                </c:pt>
                <c:pt idx="349">
                  <c:v>-1465.2349999999999</c:v>
                </c:pt>
                <c:pt idx="350">
                  <c:v>-1515.7739999999999</c:v>
                </c:pt>
                <c:pt idx="351">
                  <c:v>-1518.518</c:v>
                </c:pt>
                <c:pt idx="352">
                  <c:v>-1470.425</c:v>
                </c:pt>
                <c:pt idx="353">
                  <c:v>-1521.261</c:v>
                </c:pt>
                <c:pt idx="354">
                  <c:v>-1522.787</c:v>
                </c:pt>
                <c:pt idx="355">
                  <c:v>-1473.26</c:v>
                </c:pt>
                <c:pt idx="356">
                  <c:v>-1524.3130000000001</c:v>
                </c:pt>
                <c:pt idx="357">
                  <c:v>-1524.6179999999999</c:v>
                </c:pt>
                <c:pt idx="358">
                  <c:v>-1473.7470000000001</c:v>
                </c:pt>
                <c:pt idx="359">
                  <c:v>-1524.924</c:v>
                </c:pt>
                <c:pt idx="360">
                  <c:v>-1524.008</c:v>
                </c:pt>
                <c:pt idx="361">
                  <c:v>-1471.85</c:v>
                </c:pt>
                <c:pt idx="362">
                  <c:v>-1523.0920000000001</c:v>
                </c:pt>
                <c:pt idx="363">
                  <c:v>-1520.9570000000001</c:v>
                </c:pt>
                <c:pt idx="364">
                  <c:v>-1467.5719999999999</c:v>
                </c:pt>
                <c:pt idx="365">
                  <c:v>-1518.8219999999999</c:v>
                </c:pt>
                <c:pt idx="366">
                  <c:v>-1515.47</c:v>
                </c:pt>
                <c:pt idx="367">
                  <c:v>-1461.001</c:v>
                </c:pt>
                <c:pt idx="368">
                  <c:v>-1512.1189999999999</c:v>
                </c:pt>
                <c:pt idx="369">
                  <c:v>-1507.557</c:v>
                </c:pt>
                <c:pt idx="370">
                  <c:v>-1452.1579999999999</c:v>
                </c:pt>
                <c:pt idx="371">
                  <c:v>-1502.9949999999999</c:v>
                </c:pt>
                <c:pt idx="372">
                  <c:v>-1497.229</c:v>
                </c:pt>
                <c:pt idx="373">
                  <c:v>-1440.9490000000001</c:v>
                </c:pt>
                <c:pt idx="374">
                  <c:v>-1491.463</c:v>
                </c:pt>
                <c:pt idx="375">
                  <c:v>-1484.5029999999999</c:v>
                </c:pt>
                <c:pt idx="376">
                  <c:v>-1427.395</c:v>
                </c:pt>
                <c:pt idx="377">
                  <c:v>-1477.5440000000001</c:v>
                </c:pt>
                <c:pt idx="378">
                  <c:v>-1469.4010000000001</c:v>
                </c:pt>
                <c:pt idx="379">
                  <c:v>-1411.566</c:v>
                </c:pt>
                <c:pt idx="380">
                  <c:v>-1461.258</c:v>
                </c:pt>
                <c:pt idx="381">
                  <c:v>-1451.9449999999999</c:v>
                </c:pt>
                <c:pt idx="382">
                  <c:v>-1393.444</c:v>
                </c:pt>
                <c:pt idx="383">
                  <c:v>-1442.6320000000001</c:v>
                </c:pt>
                <c:pt idx="384">
                  <c:v>-1432.164</c:v>
                </c:pt>
                <c:pt idx="385">
                  <c:v>-1373.059</c:v>
                </c:pt>
                <c:pt idx="386">
                  <c:v>-1421.6959999999999</c:v>
                </c:pt>
                <c:pt idx="387">
                  <c:v>-1410.0889999999999</c:v>
                </c:pt>
                <c:pt idx="388">
                  <c:v>-1350.5329999999999</c:v>
                </c:pt>
                <c:pt idx="389">
                  <c:v>-1398.4829999999999</c:v>
                </c:pt>
                <c:pt idx="390">
                  <c:v>-1385.7570000000001</c:v>
                </c:pt>
                <c:pt idx="391">
                  <c:v>-1325.9059999999999</c:v>
                </c:pt>
                <c:pt idx="392">
                  <c:v>-1373.03</c:v>
                </c:pt>
                <c:pt idx="393">
                  <c:v>-1359.2049999999999</c:v>
                </c:pt>
                <c:pt idx="394">
                  <c:v>-1299.114</c:v>
                </c:pt>
                <c:pt idx="395">
                  <c:v>-1345.3789999999999</c:v>
                </c:pt>
                <c:pt idx="396">
                  <c:v>-1330.4760000000001</c:v>
                </c:pt>
                <c:pt idx="397">
                  <c:v>-1270.2170000000001</c:v>
                </c:pt>
                <c:pt idx="398">
                  <c:v>-1315.5730000000001</c:v>
                </c:pt>
                <c:pt idx="399">
                  <c:v>-1299.617</c:v>
                </c:pt>
                <c:pt idx="400">
                  <c:v>-1239.3040000000001</c:v>
                </c:pt>
                <c:pt idx="401">
                  <c:v>-1283.6610000000001</c:v>
                </c:pt>
                <c:pt idx="402">
                  <c:v>-1266.6769999999999</c:v>
                </c:pt>
                <c:pt idx="403">
                  <c:v>-1206.3699999999999</c:v>
                </c:pt>
                <c:pt idx="404">
                  <c:v>-1249.693</c:v>
                </c:pt>
                <c:pt idx="405">
                  <c:v>-1231.7080000000001</c:v>
                </c:pt>
                <c:pt idx="406">
                  <c:v>-1171.4670000000001</c:v>
                </c:pt>
                <c:pt idx="407">
                  <c:v>-1213.723</c:v>
                </c:pt>
                <c:pt idx="408">
                  <c:v>-1194.7670000000001</c:v>
                </c:pt>
                <c:pt idx="409">
                  <c:v>-1134.7670000000001</c:v>
                </c:pt>
                <c:pt idx="410">
                  <c:v>-1175.81</c:v>
                </c:pt>
                <c:pt idx="411">
                  <c:v>-1155.912</c:v>
                </c:pt>
                <c:pt idx="412">
                  <c:v>-1096.335</c:v>
                </c:pt>
                <c:pt idx="413">
                  <c:v>-1136.0139999999999</c:v>
                </c:pt>
                <c:pt idx="414">
                  <c:v>-1115.2070000000001</c:v>
                </c:pt>
                <c:pt idx="415">
                  <c:v>-1056.098</c:v>
                </c:pt>
                <c:pt idx="416">
                  <c:v>-1094.3989999999999</c:v>
                </c:pt>
                <c:pt idx="417">
                  <c:v>-1072.7149999999999</c:v>
                </c:pt>
                <c:pt idx="418">
                  <c:v>-1014.083</c:v>
                </c:pt>
                <c:pt idx="419">
                  <c:v>-1051.0309999999999</c:v>
                </c:pt>
                <c:pt idx="420">
                  <c:v>-1028.5060000000001</c:v>
                </c:pt>
                <c:pt idx="421">
                  <c:v>-970.42129999999997</c:v>
                </c:pt>
                <c:pt idx="422">
                  <c:v>-1005.98</c:v>
                </c:pt>
                <c:pt idx="423">
                  <c:v>-982.64930000000004</c:v>
                </c:pt>
                <c:pt idx="424">
                  <c:v>-925.23760000000004</c:v>
                </c:pt>
                <c:pt idx="425">
                  <c:v>-959.31830000000002</c:v>
                </c:pt>
                <c:pt idx="426">
                  <c:v>-935.2192</c:v>
                </c:pt>
                <c:pt idx="427">
                  <c:v>-878.61379999999997</c:v>
                </c:pt>
                <c:pt idx="428">
                  <c:v>-911.12009999999998</c:v>
                </c:pt>
                <c:pt idx="429">
                  <c:v>-886.29139999999995</c:v>
                </c:pt>
                <c:pt idx="430">
                  <c:v>-830.59939999999995</c:v>
                </c:pt>
                <c:pt idx="431">
                  <c:v>-861.46280000000002</c:v>
                </c:pt>
                <c:pt idx="432">
                  <c:v>-835.9443</c:v>
                </c:pt>
                <c:pt idx="433">
                  <c:v>-781.2088</c:v>
                </c:pt>
                <c:pt idx="434">
                  <c:v>-810.42589999999996</c:v>
                </c:pt>
                <c:pt idx="435">
                  <c:v>-784.2586</c:v>
                </c:pt>
                <c:pt idx="436">
                  <c:v>-730.52729999999997</c:v>
                </c:pt>
                <c:pt idx="437">
                  <c:v>-758.09119999999996</c:v>
                </c:pt>
                <c:pt idx="438">
                  <c:v>-731.31690000000003</c:v>
                </c:pt>
                <c:pt idx="439">
                  <c:v>-678.71770000000004</c:v>
                </c:pt>
                <c:pt idx="440">
                  <c:v>-704.54250000000002</c:v>
                </c:pt>
                <c:pt idx="441">
                  <c:v>-677.20410000000004</c:v>
                </c:pt>
                <c:pt idx="442">
                  <c:v>-625.85159999999996</c:v>
                </c:pt>
                <c:pt idx="443">
                  <c:v>-649.86559999999997</c:v>
                </c:pt>
                <c:pt idx="444">
                  <c:v>-622.0068</c:v>
                </c:pt>
                <c:pt idx="445">
                  <c:v>-571.95439999999996</c:v>
                </c:pt>
                <c:pt idx="446">
                  <c:v>-594.14790000000005</c:v>
                </c:pt>
                <c:pt idx="447">
                  <c:v>-565.8134</c:v>
                </c:pt>
                <c:pt idx="448">
                  <c:v>-517.15120000000002</c:v>
                </c:pt>
                <c:pt idx="449">
                  <c:v>-537.47879999999998</c:v>
                </c:pt>
                <c:pt idx="450">
                  <c:v>-508.71390000000002</c:v>
                </c:pt>
                <c:pt idx="451">
                  <c:v>-461.54719999999998</c:v>
                </c:pt>
                <c:pt idx="452">
                  <c:v>-479.94900000000001</c:v>
                </c:pt>
                <c:pt idx="453">
                  <c:v>-450.79969999999997</c:v>
                </c:pt>
                <c:pt idx="454">
                  <c:v>-405.16899999999998</c:v>
                </c:pt>
                <c:pt idx="455">
                  <c:v>-421.65050000000002</c:v>
                </c:pt>
                <c:pt idx="456">
                  <c:v>-392.16370000000001</c:v>
                </c:pt>
                <c:pt idx="457">
                  <c:v>-348.10180000000003</c:v>
                </c:pt>
                <c:pt idx="458">
                  <c:v>-362.67680000000001</c:v>
                </c:pt>
                <c:pt idx="459">
                  <c:v>-332.89960000000002</c:v>
                </c:pt>
                <c:pt idx="460">
                  <c:v>-290.47190000000001</c:v>
                </c:pt>
                <c:pt idx="461">
                  <c:v>-303.1223</c:v>
                </c:pt>
                <c:pt idx="462">
                  <c:v>-273.10239999999999</c:v>
                </c:pt>
                <c:pt idx="463">
                  <c:v>-232.2347</c:v>
                </c:pt>
                <c:pt idx="464">
                  <c:v>-243.08240000000001</c:v>
                </c:pt>
                <c:pt idx="465">
                  <c:v>-212.86789999999999</c:v>
                </c:pt>
                <c:pt idx="466">
                  <c:v>-173.13419999999999</c:v>
                </c:pt>
                <c:pt idx="467">
                  <c:v>-182.6533</c:v>
                </c:pt>
                <c:pt idx="468">
                  <c:v>-152.29239999999999</c:v>
                </c:pt>
                <c:pt idx="469">
                  <c:v>-113.0048</c:v>
                </c:pt>
                <c:pt idx="470">
                  <c:v>-121.9316</c:v>
                </c:pt>
                <c:pt idx="471">
                  <c:v>53.442371999999999</c:v>
                </c:pt>
                <c:pt idx="472">
                  <c:v>130.79089999999999</c:v>
                </c:pt>
                <c:pt idx="473">
                  <c:v>195.19371000000001</c:v>
                </c:pt>
                <c:pt idx="474">
                  <c:v>255.66238999999999</c:v>
                </c:pt>
                <c:pt idx="475">
                  <c:v>313.37567000000001</c:v>
                </c:pt>
                <c:pt idx="476">
                  <c:v>369.85341</c:v>
                </c:pt>
                <c:pt idx="477">
                  <c:v>425.08636000000001</c:v>
                </c:pt>
                <c:pt idx="478">
                  <c:v>479.25850000000003</c:v>
                </c:pt>
                <c:pt idx="479">
                  <c:v>532.54384000000005</c:v>
                </c:pt>
                <c:pt idx="480">
                  <c:v>584.95578999999998</c:v>
                </c:pt>
                <c:pt idx="481">
                  <c:v>636.42519000000004</c:v>
                </c:pt>
                <c:pt idx="482">
                  <c:v>686.90060000000005</c:v>
                </c:pt>
                <c:pt idx="483">
                  <c:v>736.32005000000004</c:v>
                </c:pt>
                <c:pt idx="484">
                  <c:v>784.49721999999997</c:v>
                </c:pt>
                <c:pt idx="485">
                  <c:v>831.33411000000001</c:v>
                </c:pt>
                <c:pt idx="486">
                  <c:v>876.83909000000006</c:v>
                </c:pt>
                <c:pt idx="487">
                  <c:v>920.93034</c:v>
                </c:pt>
                <c:pt idx="488">
                  <c:v>963.53521000000001</c:v>
                </c:pt>
                <c:pt idx="489">
                  <c:v>1004.6235</c:v>
                </c:pt>
                <c:pt idx="490">
                  <c:v>1044.1179</c:v>
                </c:pt>
                <c:pt idx="491">
                  <c:v>1081.9576</c:v>
                </c:pt>
                <c:pt idx="492">
                  <c:v>1118.1433999999999</c:v>
                </c:pt>
                <c:pt idx="493">
                  <c:v>1152.5945999999999</c:v>
                </c:pt>
                <c:pt idx="494">
                  <c:v>1185.1164000000001</c:v>
                </c:pt>
                <c:pt idx="495">
                  <c:v>1215.6641999999999</c:v>
                </c:pt>
                <c:pt idx="496">
                  <c:v>1244.268</c:v>
                </c:pt>
                <c:pt idx="497">
                  <c:v>1270.8652</c:v>
                </c:pt>
                <c:pt idx="498">
                  <c:v>1295.4416000000001</c:v>
                </c:pt>
                <c:pt idx="499">
                  <c:v>1318.0464999999999</c:v>
                </c:pt>
                <c:pt idx="500">
                  <c:v>1338.5976000000001</c:v>
                </c:pt>
                <c:pt idx="501">
                  <c:v>1356.914</c:v>
                </c:pt>
                <c:pt idx="502">
                  <c:v>1372.9929</c:v>
                </c:pt>
                <c:pt idx="503">
                  <c:v>1386.8714</c:v>
                </c:pt>
                <c:pt idx="504">
                  <c:v>1398.4929</c:v>
                </c:pt>
                <c:pt idx="505">
                  <c:v>1407.8871999999999</c:v>
                </c:pt>
                <c:pt idx="506">
                  <c:v>1415.1469999999999</c:v>
                </c:pt>
                <c:pt idx="507">
                  <c:v>1420.1943000000001</c:v>
                </c:pt>
                <c:pt idx="508">
                  <c:v>1422.8761999999999</c:v>
                </c:pt>
                <c:pt idx="509">
                  <c:v>1423.2330999999999</c:v>
                </c:pt>
                <c:pt idx="510">
                  <c:v>1421.3149000000001</c:v>
                </c:pt>
                <c:pt idx="511">
                  <c:v>1417.1002000000001</c:v>
                </c:pt>
                <c:pt idx="512">
                  <c:v>1410.6376</c:v>
                </c:pt>
                <c:pt idx="513">
                  <c:v>1401.9157</c:v>
                </c:pt>
                <c:pt idx="514">
                  <c:v>1390.8873000000001</c:v>
                </c:pt>
                <c:pt idx="515">
                  <c:v>1377.6388999999999</c:v>
                </c:pt>
                <c:pt idx="516">
                  <c:v>1362.3121000000001</c:v>
                </c:pt>
                <c:pt idx="517">
                  <c:v>1344.8459</c:v>
                </c:pt>
                <c:pt idx="518">
                  <c:v>1325.1464000000001</c:v>
                </c:pt>
                <c:pt idx="519">
                  <c:v>1303.3072</c:v>
                </c:pt>
                <c:pt idx="520">
                  <c:v>1279.3690999999999</c:v>
                </c:pt>
                <c:pt idx="521">
                  <c:v>1253.3074999999999</c:v>
                </c:pt>
                <c:pt idx="522">
                  <c:v>1225.2424000000001</c:v>
                </c:pt>
                <c:pt idx="523">
                  <c:v>1195.3369</c:v>
                </c:pt>
                <c:pt idx="524">
                  <c:v>1163.5471</c:v>
                </c:pt>
                <c:pt idx="525">
                  <c:v>1129.8308999999999</c:v>
                </c:pt>
                <c:pt idx="526">
                  <c:v>1094.3132000000001</c:v>
                </c:pt>
                <c:pt idx="527">
                  <c:v>1057.0485000000001</c:v>
                </c:pt>
                <c:pt idx="528">
                  <c:v>1018.0734</c:v>
                </c:pt>
                <c:pt idx="529">
                  <c:v>977.50297999999998</c:v>
                </c:pt>
                <c:pt idx="530">
                  <c:v>935.34664999999995</c:v>
                </c:pt>
                <c:pt idx="531">
                  <c:v>891.60610999999994</c:v>
                </c:pt>
                <c:pt idx="532">
                  <c:v>846.43318999999997</c:v>
                </c:pt>
                <c:pt idx="533">
                  <c:v>800.00008000000003</c:v>
                </c:pt>
                <c:pt idx="534">
                  <c:v>752.29411000000005</c:v>
                </c:pt>
                <c:pt idx="535">
                  <c:v>703.35077000000001</c:v>
                </c:pt>
                <c:pt idx="536">
                  <c:v>653.31811000000005</c:v>
                </c:pt>
                <c:pt idx="537">
                  <c:v>602.22271000000001</c:v>
                </c:pt>
                <c:pt idx="538">
                  <c:v>550.08277999999996</c:v>
                </c:pt>
                <c:pt idx="539">
                  <c:v>497.05513999999999</c:v>
                </c:pt>
                <c:pt idx="540">
                  <c:v>443.30041999999997</c:v>
                </c:pt>
                <c:pt idx="541">
                  <c:v>388.82835999999998</c:v>
                </c:pt>
                <c:pt idx="542">
                  <c:v>333.72609999999997</c:v>
                </c:pt>
                <c:pt idx="543">
                  <c:v>278.14553000000001</c:v>
                </c:pt>
                <c:pt idx="544">
                  <c:v>222.10351</c:v>
                </c:pt>
                <c:pt idx="545">
                  <c:v>165.63538</c:v>
                </c:pt>
                <c:pt idx="546">
                  <c:v>108.90778</c:v>
                </c:pt>
                <c:pt idx="547">
                  <c:v>52.073802000000001</c:v>
                </c:pt>
                <c:pt idx="548">
                  <c:v>-4.8469530000000001</c:v>
                </c:pt>
                <c:pt idx="549">
                  <c:v>-61.801070000000003</c:v>
                </c:pt>
                <c:pt idx="550">
                  <c:v>-118.6343</c:v>
                </c:pt>
                <c:pt idx="551">
                  <c:v>-175.25450000000001</c:v>
                </c:pt>
                <c:pt idx="552">
                  <c:v>-231.5829</c:v>
                </c:pt>
                <c:pt idx="553">
                  <c:v>-287.52319999999997</c:v>
                </c:pt>
                <c:pt idx="554">
                  <c:v>-343.04509999999999</c:v>
                </c:pt>
                <c:pt idx="555">
                  <c:v>-398.0539</c:v>
                </c:pt>
                <c:pt idx="556">
                  <c:v>-452.4348</c:v>
                </c:pt>
                <c:pt idx="557">
                  <c:v>-506.10419999999999</c:v>
                </c:pt>
                <c:pt idx="558">
                  <c:v>-559.00409999999999</c:v>
                </c:pt>
                <c:pt idx="559">
                  <c:v>-610.95669999999996</c:v>
                </c:pt>
                <c:pt idx="560">
                  <c:v>-661.8492</c:v>
                </c:pt>
                <c:pt idx="561">
                  <c:v>-711.69259999999997</c:v>
                </c:pt>
                <c:pt idx="562">
                  <c:v>-760.42610000000002</c:v>
                </c:pt>
                <c:pt idx="563">
                  <c:v>-807.95709999999997</c:v>
                </c:pt>
                <c:pt idx="564">
                  <c:v>-854.24329999999998</c:v>
                </c:pt>
                <c:pt idx="565">
                  <c:v>-899.21199999999999</c:v>
                </c:pt>
                <c:pt idx="566">
                  <c:v>-942.66949999999997</c:v>
                </c:pt>
                <c:pt idx="567">
                  <c:v>-984.53480000000002</c:v>
                </c:pt>
                <c:pt idx="568">
                  <c:v>-1024.8240000000001</c:v>
                </c:pt>
                <c:pt idx="569">
                  <c:v>-1063.4590000000001</c:v>
                </c:pt>
                <c:pt idx="570">
                  <c:v>-1100.385</c:v>
                </c:pt>
                <c:pt idx="571">
                  <c:v>-1135.5730000000001</c:v>
                </c:pt>
                <c:pt idx="572">
                  <c:v>-1168.944</c:v>
                </c:pt>
                <c:pt idx="573">
                  <c:v>-1200.461</c:v>
                </c:pt>
                <c:pt idx="574">
                  <c:v>-1230.1469999999999</c:v>
                </c:pt>
                <c:pt idx="575">
                  <c:v>-1257.92</c:v>
                </c:pt>
                <c:pt idx="576">
                  <c:v>-1283.5909999999999</c:v>
                </c:pt>
                <c:pt idx="577">
                  <c:v>-1307.135</c:v>
                </c:pt>
                <c:pt idx="578">
                  <c:v>-1328.587</c:v>
                </c:pt>
                <c:pt idx="579">
                  <c:v>-1347.885</c:v>
                </c:pt>
                <c:pt idx="580">
                  <c:v>-1365.039</c:v>
                </c:pt>
                <c:pt idx="581">
                  <c:v>-1380.1189999999999</c:v>
                </c:pt>
                <c:pt idx="582">
                  <c:v>-1393.0450000000001</c:v>
                </c:pt>
                <c:pt idx="583">
                  <c:v>-1403.6479999999999</c:v>
                </c:pt>
                <c:pt idx="584">
                  <c:v>-1411.9480000000001</c:v>
                </c:pt>
                <c:pt idx="585">
                  <c:v>-1417.99</c:v>
                </c:pt>
                <c:pt idx="586">
                  <c:v>-1421.741</c:v>
                </c:pt>
                <c:pt idx="587">
                  <c:v>-1423.2329999999999</c:v>
                </c:pt>
                <c:pt idx="588">
                  <c:v>-1422.45</c:v>
                </c:pt>
                <c:pt idx="589">
                  <c:v>-1419.337</c:v>
                </c:pt>
                <c:pt idx="590">
                  <c:v>-1413.96</c:v>
                </c:pt>
                <c:pt idx="591">
                  <c:v>-1406.4469999999999</c:v>
                </c:pt>
                <c:pt idx="592">
                  <c:v>-1396.7280000000001</c:v>
                </c:pt>
                <c:pt idx="593">
                  <c:v>-1384.6880000000001</c:v>
                </c:pt>
                <c:pt idx="594">
                  <c:v>-1370.4010000000001</c:v>
                </c:pt>
                <c:pt idx="595">
                  <c:v>-1353.9090000000001</c:v>
                </c:pt>
                <c:pt idx="596">
                  <c:v>-1335.181</c:v>
                </c:pt>
                <c:pt idx="597">
                  <c:v>-1314.32</c:v>
                </c:pt>
                <c:pt idx="598">
                  <c:v>-1291.48</c:v>
                </c:pt>
                <c:pt idx="599">
                  <c:v>-1266.6079999999999</c:v>
                </c:pt>
                <c:pt idx="600">
                  <c:v>-1239.635</c:v>
                </c:pt>
                <c:pt idx="601">
                  <c:v>-1210.672</c:v>
                </c:pt>
                <c:pt idx="602">
                  <c:v>-1179.7560000000001</c:v>
                </c:pt>
                <c:pt idx="603">
                  <c:v>-1146.874</c:v>
                </c:pt>
                <c:pt idx="604">
                  <c:v>-1112.172</c:v>
                </c:pt>
                <c:pt idx="605">
                  <c:v>-1075.8510000000001</c:v>
                </c:pt>
                <c:pt idx="606">
                  <c:v>-1037.9000000000001</c:v>
                </c:pt>
                <c:pt idx="607">
                  <c:v>-998.18610000000001</c:v>
                </c:pt>
                <c:pt idx="608">
                  <c:v>-956.72709999999995</c:v>
                </c:pt>
                <c:pt idx="609">
                  <c:v>-913.67409999999995</c:v>
                </c:pt>
                <c:pt idx="610">
                  <c:v>-869.2174</c:v>
                </c:pt>
                <c:pt idx="611">
                  <c:v>-823.47900000000004</c:v>
                </c:pt>
                <c:pt idx="612">
                  <c:v>-776.39959999999996</c:v>
                </c:pt>
                <c:pt idx="613">
                  <c:v>-727.98209999999995</c:v>
                </c:pt>
                <c:pt idx="614">
                  <c:v>-678.39430000000004</c:v>
                </c:pt>
                <c:pt idx="615">
                  <c:v>-627.80399999999997</c:v>
                </c:pt>
                <c:pt idx="616">
                  <c:v>-576.20920000000001</c:v>
                </c:pt>
                <c:pt idx="617">
                  <c:v>-523.67110000000002</c:v>
                </c:pt>
                <c:pt idx="618">
                  <c:v>-470.34059999999999</c:v>
                </c:pt>
                <c:pt idx="619">
                  <c:v>-416.2373</c:v>
                </c:pt>
                <c:pt idx="620">
                  <c:v>-361.38</c:v>
                </c:pt>
                <c:pt idx="621">
                  <c:v>-305.8852</c:v>
                </c:pt>
                <c:pt idx="622">
                  <c:v>-249.7088</c:v>
                </c:pt>
                <c:pt idx="623">
                  <c:v>-192.4385</c:v>
                </c:pt>
                <c:pt idx="624">
                  <c:v>-132.82429999999999</c:v>
                </c:pt>
                <c:pt idx="625">
                  <c:v>-70.975740000000002</c:v>
                </c:pt>
                <c:pt idx="626">
                  <c:v>-13.74361</c:v>
                </c:pt>
                <c:pt idx="627">
                  <c:v>-15.310090000000001</c:v>
                </c:pt>
                <c:pt idx="628">
                  <c:v>-88.566730000000007</c:v>
                </c:pt>
                <c:pt idx="629">
                  <c:v>-151.1053</c:v>
                </c:pt>
                <c:pt idx="630">
                  <c:v>-209.0891</c:v>
                </c:pt>
                <c:pt idx="631">
                  <c:v>-264.42720000000003</c:v>
                </c:pt>
                <c:pt idx="632">
                  <c:v>-318.52850000000001</c:v>
                </c:pt>
                <c:pt idx="633">
                  <c:v>-371.89</c:v>
                </c:pt>
                <c:pt idx="634">
                  <c:v>-424.51569999999998</c:v>
                </c:pt>
                <c:pt idx="635">
                  <c:v>-476.38580000000002</c:v>
                </c:pt>
                <c:pt idx="636">
                  <c:v>-527.52250000000004</c:v>
                </c:pt>
                <c:pt idx="637">
                  <c:v>-577.85410000000002</c:v>
                </c:pt>
                <c:pt idx="638">
                  <c:v>-627.21119999999996</c:v>
                </c:pt>
                <c:pt idx="639">
                  <c:v>-675.6019</c:v>
                </c:pt>
                <c:pt idx="640">
                  <c:v>-722.98180000000002</c:v>
                </c:pt>
                <c:pt idx="641">
                  <c:v>-769.14670000000001</c:v>
                </c:pt>
                <c:pt idx="642">
                  <c:v>-814.029</c:v>
                </c:pt>
                <c:pt idx="643">
                  <c:v>-857.66510000000005</c:v>
                </c:pt>
                <c:pt idx="644">
                  <c:v>-900.05430000000001</c:v>
                </c:pt>
                <c:pt idx="645">
                  <c:v>-940.98450000000003</c:v>
                </c:pt>
                <c:pt idx="646">
                  <c:v>-980.21379999999999</c:v>
                </c:pt>
                <c:pt idx="647">
                  <c:v>-1017.641</c:v>
                </c:pt>
                <c:pt idx="648">
                  <c:v>-1053.4549999999999</c:v>
                </c:pt>
                <c:pt idx="649">
                  <c:v>-1087.8409999999999</c:v>
                </c:pt>
                <c:pt idx="650">
                  <c:v>-1120.625</c:v>
                </c:pt>
                <c:pt idx="651">
                  <c:v>-1151.54</c:v>
                </c:pt>
                <c:pt idx="652">
                  <c:v>-1180.5619999999999</c:v>
                </c:pt>
                <c:pt idx="653">
                  <c:v>-1207.7049999999999</c:v>
                </c:pt>
                <c:pt idx="654">
                  <c:v>-1232.847</c:v>
                </c:pt>
                <c:pt idx="655">
                  <c:v>-1255.924</c:v>
                </c:pt>
                <c:pt idx="656">
                  <c:v>-1277.104</c:v>
                </c:pt>
                <c:pt idx="657">
                  <c:v>-1296.3800000000001</c:v>
                </c:pt>
                <c:pt idx="658">
                  <c:v>-1313.529</c:v>
                </c:pt>
                <c:pt idx="659">
                  <c:v>-1328.53</c:v>
                </c:pt>
                <c:pt idx="660">
                  <c:v>-1341.4</c:v>
                </c:pt>
                <c:pt idx="661">
                  <c:v>-1352.0229999999999</c:v>
                </c:pt>
                <c:pt idx="662">
                  <c:v>-1360.385</c:v>
                </c:pt>
                <c:pt idx="663">
                  <c:v>-1366.701</c:v>
                </c:pt>
                <c:pt idx="664">
                  <c:v>-1370.982</c:v>
                </c:pt>
                <c:pt idx="665">
                  <c:v>-1373.03</c:v>
                </c:pt>
                <c:pt idx="666">
                  <c:v>-1372.847</c:v>
                </c:pt>
                <c:pt idx="667">
                  <c:v>-1370.49</c:v>
                </c:pt>
                <c:pt idx="668">
                  <c:v>-1365.9269999999999</c:v>
                </c:pt>
                <c:pt idx="669">
                  <c:v>-1359.1479999999999</c:v>
                </c:pt>
                <c:pt idx="670">
                  <c:v>-1350.1780000000001</c:v>
                </c:pt>
                <c:pt idx="671">
                  <c:v>-1338.934</c:v>
                </c:pt>
                <c:pt idx="672">
                  <c:v>-1325.4549999999999</c:v>
                </c:pt>
                <c:pt idx="673">
                  <c:v>-1309.9939999999999</c:v>
                </c:pt>
                <c:pt idx="674">
                  <c:v>-1292.586</c:v>
                </c:pt>
                <c:pt idx="675">
                  <c:v>-1273.0920000000001</c:v>
                </c:pt>
                <c:pt idx="676">
                  <c:v>-1251.5360000000001</c:v>
                </c:pt>
                <c:pt idx="677">
                  <c:v>-1227.9390000000001</c:v>
                </c:pt>
                <c:pt idx="678">
                  <c:v>-1202.2360000000001</c:v>
                </c:pt>
                <c:pt idx="679">
                  <c:v>-1174.529</c:v>
                </c:pt>
                <c:pt idx="680">
                  <c:v>-1145.076</c:v>
                </c:pt>
                <c:pt idx="681">
                  <c:v>-1113.923</c:v>
                </c:pt>
                <c:pt idx="682">
                  <c:v>-1080.991</c:v>
                </c:pt>
                <c:pt idx="683">
                  <c:v>-1046.329</c:v>
                </c:pt>
                <c:pt idx="684">
                  <c:v>-1010.016</c:v>
                </c:pt>
                <c:pt idx="685">
                  <c:v>-972.06989999999996</c:v>
                </c:pt>
                <c:pt idx="686">
                  <c:v>-932.5471</c:v>
                </c:pt>
                <c:pt idx="687">
                  <c:v>-891.48530000000005</c:v>
                </c:pt>
                <c:pt idx="688">
                  <c:v>-848.86339999999996</c:v>
                </c:pt>
                <c:pt idx="689">
                  <c:v>-804.82989999999995</c:v>
                </c:pt>
                <c:pt idx="690">
                  <c:v>-759.6114</c:v>
                </c:pt>
                <c:pt idx="691">
                  <c:v>-713.26840000000004</c:v>
                </c:pt>
                <c:pt idx="692">
                  <c:v>-665.80989999999997</c:v>
                </c:pt>
                <c:pt idx="693">
                  <c:v>-617.29380000000003</c:v>
                </c:pt>
                <c:pt idx="694">
                  <c:v>-567.73630000000003</c:v>
                </c:pt>
                <c:pt idx="695">
                  <c:v>-517.15009999999995</c:v>
                </c:pt>
                <c:pt idx="696">
                  <c:v>-465.7097</c:v>
                </c:pt>
                <c:pt idx="697">
                  <c:v>-413.59660000000002</c:v>
                </c:pt>
                <c:pt idx="698">
                  <c:v>-360.87060000000002</c:v>
                </c:pt>
                <c:pt idx="699">
                  <c:v>-307.57850000000002</c:v>
                </c:pt>
                <c:pt idx="700">
                  <c:v>-253.7996</c:v>
                </c:pt>
                <c:pt idx="701">
                  <c:v>-199.64789999999999</c:v>
                </c:pt>
                <c:pt idx="702">
                  <c:v>-145.21190000000001</c:v>
                </c:pt>
                <c:pt idx="703">
                  <c:v>-90.540260000000004</c:v>
                </c:pt>
                <c:pt idx="704">
                  <c:v>-35.674930000000003</c:v>
                </c:pt>
                <c:pt idx="705">
                  <c:v>19.271229000000002</c:v>
                </c:pt>
                <c:pt idx="706">
                  <c:v>74.168862000000004</c:v>
                </c:pt>
                <c:pt idx="707">
                  <c:v>128.99627000000001</c:v>
                </c:pt>
                <c:pt idx="708">
                  <c:v>183.64601999999999</c:v>
                </c:pt>
                <c:pt idx="709">
                  <c:v>237.93924999999999</c:v>
                </c:pt>
                <c:pt idx="710">
                  <c:v>291.81434999999999</c:v>
                </c:pt>
                <c:pt idx="711">
                  <c:v>345.26776000000001</c:v>
                </c:pt>
                <c:pt idx="712">
                  <c:v>398.21413000000001</c:v>
                </c:pt>
                <c:pt idx="713">
                  <c:v>450.48376000000002</c:v>
                </c:pt>
                <c:pt idx="714">
                  <c:v>502.04960999999997</c:v>
                </c:pt>
                <c:pt idx="715">
                  <c:v>552.86117000000002</c:v>
                </c:pt>
                <c:pt idx="716">
                  <c:v>602.72450000000003</c:v>
                </c:pt>
                <c:pt idx="717">
                  <c:v>651.57867999999996</c:v>
                </c:pt>
                <c:pt idx="718">
                  <c:v>699.42557999999997</c:v>
                </c:pt>
                <c:pt idx="719">
                  <c:v>746.15971000000002</c:v>
                </c:pt>
                <c:pt idx="720">
                  <c:v>791.63687000000004</c:v>
                </c:pt>
                <c:pt idx="721">
                  <c:v>835.90153999999995</c:v>
                </c:pt>
                <c:pt idx="722">
                  <c:v>878.91493000000003</c:v>
                </c:pt>
                <c:pt idx="723">
                  <c:v>920.45483999999999</c:v>
                </c:pt>
                <c:pt idx="724">
                  <c:v>960.46911</c:v>
                </c:pt>
                <c:pt idx="725">
                  <c:v>998.95568000000003</c:v>
                </c:pt>
                <c:pt idx="726">
                  <c:v>1035.8425999999999</c:v>
                </c:pt>
                <c:pt idx="727">
                  <c:v>1071.049</c:v>
                </c:pt>
                <c:pt idx="728">
                  <c:v>1104.5710999999999</c:v>
                </c:pt>
                <c:pt idx="729">
                  <c:v>1136.2995000000001</c:v>
                </c:pt>
                <c:pt idx="730">
                  <c:v>1166.1251999999999</c:v>
                </c:pt>
                <c:pt idx="731">
                  <c:v>1194.1858999999999</c:v>
                </c:pt>
                <c:pt idx="732">
                  <c:v>1220.4657999999999</c:v>
                </c:pt>
                <c:pt idx="733">
                  <c:v>1244.7352000000001</c:v>
                </c:pt>
                <c:pt idx="734">
                  <c:v>1266.9645</c:v>
                </c:pt>
                <c:pt idx="735">
                  <c:v>1287.1684</c:v>
                </c:pt>
                <c:pt idx="736">
                  <c:v>1305.2283</c:v>
                </c:pt>
                <c:pt idx="737">
                  <c:v>1321.1027999999999</c:v>
                </c:pt>
                <c:pt idx="738">
                  <c:v>1334.9865</c:v>
                </c:pt>
                <c:pt idx="739">
                  <c:v>1346.8815</c:v>
                </c:pt>
                <c:pt idx="740">
                  <c:v>1356.5743</c:v>
                </c:pt>
                <c:pt idx="741">
                  <c:v>1364.0573999999999</c:v>
                </c:pt>
                <c:pt idx="742">
                  <c:v>1369.3794</c:v>
                </c:pt>
                <c:pt idx="743">
                  <c:v>1372.4982</c:v>
                </c:pt>
                <c:pt idx="744">
                  <c:v>1373.3909000000001</c:v>
                </c:pt>
                <c:pt idx="745">
                  <c:v>1372.0779</c:v>
                </c:pt>
                <c:pt idx="746">
                  <c:v>1368.4661000000001</c:v>
                </c:pt>
                <c:pt idx="747">
                  <c:v>1362.5688</c:v>
                </c:pt>
                <c:pt idx="748">
                  <c:v>1354.6301000000001</c:v>
                </c:pt>
                <c:pt idx="749">
                  <c:v>1344.6766</c:v>
                </c:pt>
                <c:pt idx="750">
                  <c:v>1332.5455999999999</c:v>
                </c:pt>
                <c:pt idx="751">
                  <c:v>1318.2517</c:v>
                </c:pt>
                <c:pt idx="752">
                  <c:v>1301.8161</c:v>
                </c:pt>
                <c:pt idx="753">
                  <c:v>1283.1597999999999</c:v>
                </c:pt>
                <c:pt idx="754">
                  <c:v>1262.3626999999999</c:v>
                </c:pt>
                <c:pt idx="755">
                  <c:v>1239.6826000000001</c:v>
                </c:pt>
                <c:pt idx="756">
                  <c:v>1215.1608000000001</c:v>
                </c:pt>
                <c:pt idx="757">
                  <c:v>1188.6859999999999</c:v>
                </c:pt>
                <c:pt idx="758">
                  <c:v>1160.2906</c:v>
                </c:pt>
                <c:pt idx="759">
                  <c:v>1129.9956</c:v>
                </c:pt>
                <c:pt idx="760">
                  <c:v>1097.7502999999999</c:v>
                </c:pt>
                <c:pt idx="761">
                  <c:v>1063.6772000000001</c:v>
                </c:pt>
                <c:pt idx="762">
                  <c:v>1028.0266999999999</c:v>
                </c:pt>
                <c:pt idx="763">
                  <c:v>990.85238000000004</c:v>
                </c:pt>
                <c:pt idx="764">
                  <c:v>952.10563000000002</c:v>
                </c:pt>
                <c:pt idx="765">
                  <c:v>911.84204999999997</c:v>
                </c:pt>
                <c:pt idx="766">
                  <c:v>870.14187000000004</c:v>
                </c:pt>
                <c:pt idx="767">
                  <c:v>827.03168000000005</c:v>
                </c:pt>
                <c:pt idx="768">
                  <c:v>782.58047999999997</c:v>
                </c:pt>
                <c:pt idx="769">
                  <c:v>736.82593999999995</c:v>
                </c:pt>
                <c:pt idx="770">
                  <c:v>689.76178000000004</c:v>
                </c:pt>
                <c:pt idx="771">
                  <c:v>641.55046000000004</c:v>
                </c:pt>
                <c:pt idx="772">
                  <c:v>592.39522999999997</c:v>
                </c:pt>
                <c:pt idx="773">
                  <c:v>542.34580000000005</c:v>
                </c:pt>
                <c:pt idx="774">
                  <c:v>491.39558</c:v>
                </c:pt>
                <c:pt idx="775">
                  <c:v>439.49619999999999</c:v>
                </c:pt>
                <c:pt idx="776">
                  <c:v>386.40897999999999</c:v>
                </c:pt>
                <c:pt idx="777">
                  <c:v>331.68911000000003</c:v>
                </c:pt>
                <c:pt idx="778">
                  <c:v>275.40125999999998</c:v>
                </c:pt>
                <c:pt idx="779">
                  <c:v>218.69123999999999</c:v>
                </c:pt>
                <c:pt idx="780">
                  <c:v>157.96950000000001</c:v>
                </c:pt>
                <c:pt idx="781">
                  <c:v>101.29846999999999</c:v>
                </c:pt>
                <c:pt idx="782">
                  <c:v>52.162289999999999</c:v>
                </c:pt>
                <c:pt idx="783">
                  <c:v>119.52370000000001</c:v>
                </c:pt>
                <c:pt idx="784">
                  <c:v>180.80622</c:v>
                </c:pt>
                <c:pt idx="785">
                  <c:v>233.09596999999999</c:v>
                </c:pt>
                <c:pt idx="786">
                  <c:v>291.24596000000003</c:v>
                </c:pt>
                <c:pt idx="787">
                  <c:v>347.08776</c:v>
                </c:pt>
                <c:pt idx="788">
                  <c:v>400.11739999999998</c:v>
                </c:pt>
                <c:pt idx="789">
                  <c:v>451.18054000000001</c:v>
                </c:pt>
                <c:pt idx="790">
                  <c:v>500.93405000000001</c:v>
                </c:pt>
                <c:pt idx="791">
                  <c:v>549.68305999999995</c:v>
                </c:pt>
                <c:pt idx="792">
                  <c:v>597.53479000000004</c:v>
                </c:pt>
                <c:pt idx="793">
                  <c:v>644.51020000000005</c:v>
                </c:pt>
                <c:pt idx="794">
                  <c:v>690.41976</c:v>
                </c:pt>
                <c:pt idx="795">
                  <c:v>735.05268000000001</c:v>
                </c:pt>
                <c:pt idx="796">
                  <c:v>778.42487000000006</c:v>
                </c:pt>
                <c:pt idx="797">
                  <c:v>820.55475999999999</c:v>
                </c:pt>
                <c:pt idx="798">
                  <c:v>861.32312000000002</c:v>
                </c:pt>
                <c:pt idx="799">
                  <c:v>900.69623999999999</c:v>
                </c:pt>
                <c:pt idx="800">
                  <c:v>938.67403999999999</c:v>
                </c:pt>
                <c:pt idx="801">
                  <c:v>975.18435999999997</c:v>
                </c:pt>
                <c:pt idx="802">
                  <c:v>1010.2655</c:v>
                </c:pt>
                <c:pt idx="803">
                  <c:v>1043.8989999999999</c:v>
                </c:pt>
                <c:pt idx="804">
                  <c:v>1075.8126999999999</c:v>
                </c:pt>
                <c:pt idx="805">
                  <c:v>1105.7989</c:v>
                </c:pt>
                <c:pt idx="806">
                  <c:v>1133.9160999999999</c:v>
                </c:pt>
                <c:pt idx="807">
                  <c:v>1160.2247</c:v>
                </c:pt>
                <c:pt idx="808">
                  <c:v>1184.6863000000001</c:v>
                </c:pt>
                <c:pt idx="809">
                  <c:v>1207.4049</c:v>
                </c:pt>
                <c:pt idx="810">
                  <c:v>1228.3804</c:v>
                </c:pt>
                <c:pt idx="811">
                  <c:v>1247.3259</c:v>
                </c:pt>
                <c:pt idx="812">
                  <c:v>1264.0639000000001</c:v>
                </c:pt>
                <c:pt idx="813">
                  <c:v>1278.6847</c:v>
                </c:pt>
                <c:pt idx="814">
                  <c:v>1291.2538999999999</c:v>
                </c:pt>
                <c:pt idx="815">
                  <c:v>1301.7511999999999</c:v>
                </c:pt>
                <c:pt idx="816">
                  <c:v>1310.3315</c:v>
                </c:pt>
                <c:pt idx="817">
                  <c:v>1317.0129999999999</c:v>
                </c:pt>
                <c:pt idx="818">
                  <c:v>1321.5313000000001</c:v>
                </c:pt>
                <c:pt idx="819">
                  <c:v>1323.7638999999999</c:v>
                </c:pt>
                <c:pt idx="820">
                  <c:v>1323.825</c:v>
                </c:pt>
                <c:pt idx="821">
                  <c:v>1321.7514000000001</c:v>
                </c:pt>
                <c:pt idx="822">
                  <c:v>1317.5178000000001</c:v>
                </c:pt>
                <c:pt idx="823">
                  <c:v>1311.1660999999999</c:v>
                </c:pt>
                <c:pt idx="824">
                  <c:v>1302.7082</c:v>
                </c:pt>
                <c:pt idx="825">
                  <c:v>1292.1400000000001</c:v>
                </c:pt>
                <c:pt idx="826">
                  <c:v>1279.6654000000001</c:v>
                </c:pt>
                <c:pt idx="827">
                  <c:v>1265.3223</c:v>
                </c:pt>
                <c:pt idx="828">
                  <c:v>1248.8768</c:v>
                </c:pt>
                <c:pt idx="829">
                  <c:v>1230.2752</c:v>
                </c:pt>
                <c:pt idx="830">
                  <c:v>1209.6510000000001</c:v>
                </c:pt>
                <c:pt idx="831">
                  <c:v>1187.0619999999999</c:v>
                </c:pt>
                <c:pt idx="832">
                  <c:v>1162.5342000000001</c:v>
                </c:pt>
                <c:pt idx="833">
                  <c:v>1136.2904000000001</c:v>
                </c:pt>
                <c:pt idx="834">
                  <c:v>1108.3818000000001</c:v>
                </c:pt>
                <c:pt idx="835">
                  <c:v>1078.6487</c:v>
                </c:pt>
                <c:pt idx="836">
                  <c:v>1047.1098</c:v>
                </c:pt>
                <c:pt idx="837">
                  <c:v>1013.8942</c:v>
                </c:pt>
                <c:pt idx="838">
                  <c:v>979.03328999999997</c:v>
                </c:pt>
                <c:pt idx="839">
                  <c:v>942.58804999999995</c:v>
                </c:pt>
                <c:pt idx="840">
                  <c:v>904.63548000000003</c:v>
                </c:pt>
                <c:pt idx="841">
                  <c:v>865.19015000000002</c:v>
                </c:pt>
                <c:pt idx="842">
                  <c:v>824.30247999999995</c:v>
                </c:pt>
                <c:pt idx="843">
                  <c:v>782.19123999999999</c:v>
                </c:pt>
                <c:pt idx="844">
                  <c:v>738.91686000000004</c:v>
                </c:pt>
                <c:pt idx="845">
                  <c:v>694.40336000000002</c:v>
                </c:pt>
                <c:pt idx="846">
                  <c:v>648.74503000000004</c:v>
                </c:pt>
                <c:pt idx="847">
                  <c:v>602.05929000000003</c:v>
                </c:pt>
                <c:pt idx="848">
                  <c:v>554.37018</c:v>
                </c:pt>
                <c:pt idx="849">
                  <c:v>505.73853000000003</c:v>
                </c:pt>
                <c:pt idx="850">
                  <c:v>456.35527000000002</c:v>
                </c:pt>
                <c:pt idx="851">
                  <c:v>406.28008</c:v>
                </c:pt>
                <c:pt idx="852">
                  <c:v>355.51562000000001</c:v>
                </c:pt>
                <c:pt idx="853">
                  <c:v>304.20776999999998</c:v>
                </c:pt>
                <c:pt idx="854">
                  <c:v>252.45050000000001</c:v>
                </c:pt>
                <c:pt idx="855">
                  <c:v>200.24874</c:v>
                </c:pt>
                <c:pt idx="856">
                  <c:v>147.64205999999999</c:v>
                </c:pt>
                <c:pt idx="857">
                  <c:v>94.804209</c:v>
                </c:pt>
                <c:pt idx="858">
                  <c:v>41.885371999999997</c:v>
                </c:pt>
                <c:pt idx="859">
                  <c:v>-11.038069999999999</c:v>
                </c:pt>
                <c:pt idx="860">
                  <c:v>-63.897109999999998</c:v>
                </c:pt>
                <c:pt idx="861">
                  <c:v>-116.6105</c:v>
                </c:pt>
                <c:pt idx="862">
                  <c:v>-169.1574</c:v>
                </c:pt>
                <c:pt idx="863">
                  <c:v>-221.46950000000001</c:v>
                </c:pt>
                <c:pt idx="864">
                  <c:v>-273.476</c:v>
                </c:pt>
                <c:pt idx="865">
                  <c:v>-325.08080000000001</c:v>
                </c:pt>
                <c:pt idx="866">
                  <c:v>-376.18680000000001</c:v>
                </c:pt>
                <c:pt idx="867">
                  <c:v>-426.73079999999999</c:v>
                </c:pt>
                <c:pt idx="868">
                  <c:v>-476.67750000000001</c:v>
                </c:pt>
                <c:pt idx="869">
                  <c:v>-525.84720000000004</c:v>
                </c:pt>
                <c:pt idx="870">
                  <c:v>-574.02250000000004</c:v>
                </c:pt>
                <c:pt idx="871">
                  <c:v>-621.19169999999997</c:v>
                </c:pt>
                <c:pt idx="872">
                  <c:v>-667.39200000000005</c:v>
                </c:pt>
                <c:pt idx="873">
                  <c:v>-712.56089999999995</c:v>
                </c:pt>
                <c:pt idx="874">
                  <c:v>-756.68510000000003</c:v>
                </c:pt>
                <c:pt idx="875">
                  <c:v>-799.73400000000004</c:v>
                </c:pt>
                <c:pt idx="876">
                  <c:v>-841.47400000000005</c:v>
                </c:pt>
                <c:pt idx="877">
                  <c:v>-881.68899999999996</c:v>
                </c:pt>
                <c:pt idx="878">
                  <c:v>-920.41020000000003</c:v>
                </c:pt>
                <c:pt idx="879">
                  <c:v>-957.65930000000003</c:v>
                </c:pt>
                <c:pt idx="880">
                  <c:v>-993.3252</c:v>
                </c:pt>
                <c:pt idx="881">
                  <c:v>-1027.385</c:v>
                </c:pt>
                <c:pt idx="882">
                  <c:v>-1059.8399999999999</c:v>
                </c:pt>
                <c:pt idx="883">
                  <c:v>-1090.626</c:v>
                </c:pt>
                <c:pt idx="884">
                  <c:v>-1119.8109999999999</c:v>
                </c:pt>
                <c:pt idx="885">
                  <c:v>-1147.386</c:v>
                </c:pt>
                <c:pt idx="886">
                  <c:v>-1173.067</c:v>
                </c:pt>
                <c:pt idx="887">
                  <c:v>-1196.6610000000001</c:v>
                </c:pt>
                <c:pt idx="888">
                  <c:v>-1218.242</c:v>
                </c:pt>
                <c:pt idx="889">
                  <c:v>-1237.873</c:v>
                </c:pt>
                <c:pt idx="890">
                  <c:v>-1255.5260000000001</c:v>
                </c:pt>
                <c:pt idx="891">
                  <c:v>-1271.33</c:v>
                </c:pt>
                <c:pt idx="892">
                  <c:v>-1285.297</c:v>
                </c:pt>
                <c:pt idx="893">
                  <c:v>-1297.153</c:v>
                </c:pt>
                <c:pt idx="894">
                  <c:v>-1306.7529999999999</c:v>
                </c:pt>
                <c:pt idx="895">
                  <c:v>-1314.1990000000001</c:v>
                </c:pt>
                <c:pt idx="896">
                  <c:v>-1319.529</c:v>
                </c:pt>
                <c:pt idx="897">
                  <c:v>-1322.7</c:v>
                </c:pt>
                <c:pt idx="898">
                  <c:v>-1323.741</c:v>
                </c:pt>
                <c:pt idx="899">
                  <c:v>-1322.6659999999999</c:v>
                </c:pt>
                <c:pt idx="900">
                  <c:v>-1319.4559999999999</c:v>
                </c:pt>
                <c:pt idx="901">
                  <c:v>-1314.3019999999999</c:v>
                </c:pt>
                <c:pt idx="902">
                  <c:v>-1307.2329999999999</c:v>
                </c:pt>
                <c:pt idx="903">
                  <c:v>-1297.9949999999999</c:v>
                </c:pt>
                <c:pt idx="904">
                  <c:v>-1286.5029999999999</c:v>
                </c:pt>
                <c:pt idx="905">
                  <c:v>-1272.8889999999999</c:v>
                </c:pt>
                <c:pt idx="906">
                  <c:v>-1257.212</c:v>
                </c:pt>
                <c:pt idx="907">
                  <c:v>-1239.49</c:v>
                </c:pt>
                <c:pt idx="908">
                  <c:v>-1219.9380000000001</c:v>
                </c:pt>
                <c:pt idx="909">
                  <c:v>-1198.6020000000001</c:v>
                </c:pt>
                <c:pt idx="910">
                  <c:v>-1175.271</c:v>
                </c:pt>
                <c:pt idx="911">
                  <c:v>-1149.923</c:v>
                </c:pt>
                <c:pt idx="912">
                  <c:v>-1122.693</c:v>
                </c:pt>
                <c:pt idx="913">
                  <c:v>-1093.6310000000001</c:v>
                </c:pt>
                <c:pt idx="914">
                  <c:v>-1062.73</c:v>
                </c:pt>
                <c:pt idx="915">
                  <c:v>-1030.2550000000001</c:v>
                </c:pt>
                <c:pt idx="916">
                  <c:v>-996.4742</c:v>
                </c:pt>
                <c:pt idx="917">
                  <c:v>-961.27260000000001</c:v>
                </c:pt>
                <c:pt idx="918">
                  <c:v>-924.30539999999996</c:v>
                </c:pt>
                <c:pt idx="919">
                  <c:v>-885.52080000000001</c:v>
                </c:pt>
                <c:pt idx="920">
                  <c:v>-845.17579999999998</c:v>
                </c:pt>
                <c:pt idx="921">
                  <c:v>-803.60199999999998</c:v>
                </c:pt>
                <c:pt idx="922">
                  <c:v>-760.84590000000003</c:v>
                </c:pt>
                <c:pt idx="923">
                  <c:v>-716.83540000000005</c:v>
                </c:pt>
                <c:pt idx="924">
                  <c:v>-671.62009999999998</c:v>
                </c:pt>
                <c:pt idx="925">
                  <c:v>-625.41290000000004</c:v>
                </c:pt>
                <c:pt idx="926">
                  <c:v>-578.2731</c:v>
                </c:pt>
                <c:pt idx="927">
                  <c:v>-530.16219999999998</c:v>
                </c:pt>
                <c:pt idx="928">
                  <c:v>-481.22519999999997</c:v>
                </c:pt>
                <c:pt idx="929">
                  <c:v>-431.56599999999997</c:v>
                </c:pt>
                <c:pt idx="930">
                  <c:v>-381.1549</c:v>
                </c:pt>
                <c:pt idx="931">
                  <c:v>-329.98349999999999</c:v>
                </c:pt>
                <c:pt idx="932">
                  <c:v>-278.16460000000001</c:v>
                </c:pt>
                <c:pt idx="933">
                  <c:v>-225.4716</c:v>
                </c:pt>
                <c:pt idx="934">
                  <c:v>-171.36189999999999</c:v>
                </c:pt>
                <c:pt idx="935">
                  <c:v>-114.4362</c:v>
                </c:pt>
                <c:pt idx="936">
                  <c:v>-54.658239999999999</c:v>
                </c:pt>
                <c:pt idx="937">
                  <c:v>5.3904261</c:v>
                </c:pt>
                <c:pt idx="938">
                  <c:v>61.072290000000002</c:v>
                </c:pt>
                <c:pt idx="939">
                  <c:v>173.72059999999999</c:v>
                </c:pt>
                <c:pt idx="940">
                  <c:v>245.15672000000001</c:v>
                </c:pt>
                <c:pt idx="941">
                  <c:v>305.34134</c:v>
                </c:pt>
                <c:pt idx="942">
                  <c:v>359.30819000000002</c:v>
                </c:pt>
                <c:pt idx="943">
                  <c:v>409.30552</c:v>
                </c:pt>
                <c:pt idx="944">
                  <c:v>457.80718999999999</c:v>
                </c:pt>
                <c:pt idx="945">
                  <c:v>505.22773000000001</c:v>
                </c:pt>
                <c:pt idx="946">
                  <c:v>551.80100000000004</c:v>
                </c:pt>
                <c:pt idx="947">
                  <c:v>597.58054000000004</c:v>
                </c:pt>
                <c:pt idx="948">
                  <c:v>642.38158999999996</c:v>
                </c:pt>
                <c:pt idx="949">
                  <c:v>685.95281999999997</c:v>
                </c:pt>
                <c:pt idx="950">
                  <c:v>728.30615999999998</c:v>
                </c:pt>
                <c:pt idx="951">
                  <c:v>769.49057000000005</c:v>
                </c:pt>
                <c:pt idx="952">
                  <c:v>809.41218000000003</c:v>
                </c:pt>
                <c:pt idx="953">
                  <c:v>848.00495000000001</c:v>
                </c:pt>
                <c:pt idx="954">
                  <c:v>885.24881000000005</c:v>
                </c:pt>
                <c:pt idx="955">
                  <c:v>921.14742999999999</c:v>
                </c:pt>
                <c:pt idx="956">
                  <c:v>955.72316000000001</c:v>
                </c:pt>
                <c:pt idx="957">
                  <c:v>988.98092999999994</c:v>
                </c:pt>
                <c:pt idx="958">
                  <c:v>1020.6513</c:v>
                </c:pt>
                <c:pt idx="959">
                  <c:v>1050.4341999999999</c:v>
                </c:pt>
                <c:pt idx="960">
                  <c:v>1078.3583000000001</c:v>
                </c:pt>
                <c:pt idx="961">
                  <c:v>1104.5291</c:v>
                </c:pt>
                <c:pt idx="962">
                  <c:v>1128.9938999999999</c:v>
                </c:pt>
                <c:pt idx="963">
                  <c:v>1151.8254999999999</c:v>
                </c:pt>
                <c:pt idx="964">
                  <c:v>1173.0491999999999</c:v>
                </c:pt>
                <c:pt idx="965">
                  <c:v>1192.384</c:v>
                </c:pt>
                <c:pt idx="966">
                  <c:v>1209.5426</c:v>
                </c:pt>
                <c:pt idx="967">
                  <c:v>1224.5753</c:v>
                </c:pt>
                <c:pt idx="968">
                  <c:v>1237.6119000000001</c:v>
                </c:pt>
                <c:pt idx="969">
                  <c:v>1248.7257</c:v>
                </c:pt>
                <c:pt idx="970">
                  <c:v>1258.0283999999999</c:v>
                </c:pt>
                <c:pt idx="971">
                  <c:v>1265.5641000000001</c:v>
                </c:pt>
                <c:pt idx="972">
                  <c:v>1271.0785000000001</c:v>
                </c:pt>
                <c:pt idx="973">
                  <c:v>1274.3561999999999</c:v>
                </c:pt>
                <c:pt idx="974">
                  <c:v>1275.4783</c:v>
                </c:pt>
                <c:pt idx="975">
                  <c:v>1274.5219</c:v>
                </c:pt>
                <c:pt idx="976">
                  <c:v>1271.4761000000001</c:v>
                </c:pt>
                <c:pt idx="977">
                  <c:v>1266.3300999999999</c:v>
                </c:pt>
                <c:pt idx="978">
                  <c:v>1259.1322</c:v>
                </c:pt>
                <c:pt idx="979">
                  <c:v>1249.9668999999999</c:v>
                </c:pt>
                <c:pt idx="980">
                  <c:v>1238.9802</c:v>
                </c:pt>
                <c:pt idx="981">
                  <c:v>1226.2308</c:v>
                </c:pt>
                <c:pt idx="982">
                  <c:v>1211.4965999999999</c:v>
                </c:pt>
                <c:pt idx="983">
                  <c:v>1194.6079</c:v>
                </c:pt>
                <c:pt idx="984">
                  <c:v>1175.6478999999999</c:v>
                </c:pt>
                <c:pt idx="985">
                  <c:v>1154.7612999999999</c:v>
                </c:pt>
                <c:pt idx="986">
                  <c:v>1132.0573999999999</c:v>
                </c:pt>
                <c:pt idx="987">
                  <c:v>1107.7012999999999</c:v>
                </c:pt>
                <c:pt idx="988">
                  <c:v>1081.7628</c:v>
                </c:pt>
                <c:pt idx="989">
                  <c:v>1054.0989</c:v>
                </c:pt>
                <c:pt idx="990">
                  <c:v>1024.6501000000001</c:v>
                </c:pt>
                <c:pt idx="991">
                  <c:v>993.50982999999997</c:v>
                </c:pt>
                <c:pt idx="992">
                  <c:v>960.73589000000004</c:v>
                </c:pt>
                <c:pt idx="993">
                  <c:v>926.38774999999998</c:v>
                </c:pt>
                <c:pt idx="994">
                  <c:v>890.50286000000006</c:v>
                </c:pt>
                <c:pt idx="995">
                  <c:v>853.15575999999999</c:v>
                </c:pt>
                <c:pt idx="996">
                  <c:v>814.44626000000005</c:v>
                </c:pt>
                <c:pt idx="997">
                  <c:v>774.53517999999997</c:v>
                </c:pt>
                <c:pt idx="998">
                  <c:v>733.49023999999997</c:v>
                </c:pt>
                <c:pt idx="999">
                  <c:v>691.24779000000001</c:v>
                </c:pt>
                <c:pt idx="1000">
                  <c:v>647.83159000000001</c:v>
                </c:pt>
                <c:pt idx="1001">
                  <c:v>603.32070999999996</c:v>
                </c:pt>
                <c:pt idx="1002">
                  <c:v>557.81043</c:v>
                </c:pt>
                <c:pt idx="1003">
                  <c:v>511.39688999999998</c:v>
                </c:pt>
                <c:pt idx="1004">
                  <c:v>464.22352000000001</c:v>
                </c:pt>
                <c:pt idx="1005">
                  <c:v>416.35059000000001</c:v>
                </c:pt>
                <c:pt idx="1006">
                  <c:v>367.79129999999998</c:v>
                </c:pt>
                <c:pt idx="1007">
                  <c:v>318.64999</c:v>
                </c:pt>
                <c:pt idx="1008">
                  <c:v>268.99178999999998</c:v>
                </c:pt>
                <c:pt idx="1009">
                  <c:v>218.8734</c:v>
                </c:pt>
                <c:pt idx="1010">
                  <c:v>168.34375</c:v>
                </c:pt>
                <c:pt idx="1011">
                  <c:v>117.54604</c:v>
                </c:pt>
                <c:pt idx="1012">
                  <c:v>66.584708000000006</c:v>
                </c:pt>
                <c:pt idx="1013">
                  <c:v>15.56967</c:v>
                </c:pt>
                <c:pt idx="1014">
                  <c:v>-35.342190000000002</c:v>
                </c:pt>
                <c:pt idx="1015">
                  <c:v>-86.064959999999999</c:v>
                </c:pt>
                <c:pt idx="1016">
                  <c:v>-136.64750000000001</c:v>
                </c:pt>
                <c:pt idx="1017">
                  <c:v>-187.12190000000001</c:v>
                </c:pt>
                <c:pt idx="1018">
                  <c:v>-237.4298</c:v>
                </c:pt>
                <c:pt idx="1019">
                  <c:v>-287.40210000000002</c:v>
                </c:pt>
                <c:pt idx="1020">
                  <c:v>-336.89670000000001</c:v>
                </c:pt>
                <c:pt idx="1021">
                  <c:v>-385.89690000000002</c:v>
                </c:pt>
                <c:pt idx="1022">
                  <c:v>-434.38740000000001</c:v>
                </c:pt>
                <c:pt idx="1023">
                  <c:v>-482.1866</c:v>
                </c:pt>
                <c:pt idx="1024">
                  <c:v>-529.03840000000002</c:v>
                </c:pt>
                <c:pt idx="1025">
                  <c:v>-574.92690000000005</c:v>
                </c:pt>
                <c:pt idx="1026">
                  <c:v>-619.88969999999995</c:v>
                </c:pt>
                <c:pt idx="1027">
                  <c:v>-663.91629999999998</c:v>
                </c:pt>
                <c:pt idx="1028">
                  <c:v>-706.99199999999996</c:v>
                </c:pt>
                <c:pt idx="1029">
                  <c:v>-749.10540000000003</c:v>
                </c:pt>
                <c:pt idx="1030">
                  <c:v>-790.01980000000003</c:v>
                </c:pt>
                <c:pt idx="1031">
                  <c:v>-829.46270000000004</c:v>
                </c:pt>
                <c:pt idx="1032">
                  <c:v>-867.45389999999998</c:v>
                </c:pt>
                <c:pt idx="1033">
                  <c:v>-904.04870000000005</c:v>
                </c:pt>
                <c:pt idx="1034">
                  <c:v>-939.16049999999996</c:v>
                </c:pt>
                <c:pt idx="1035">
                  <c:v>-972.72860000000003</c:v>
                </c:pt>
                <c:pt idx="1036">
                  <c:v>-1004.7430000000001</c:v>
                </c:pt>
                <c:pt idx="1037">
                  <c:v>-1035.221</c:v>
                </c:pt>
                <c:pt idx="1038">
                  <c:v>-1064.2090000000001</c:v>
                </c:pt>
                <c:pt idx="1039">
                  <c:v>-1091.7190000000001</c:v>
                </c:pt>
                <c:pt idx="1040">
                  <c:v>-1117.4739999999999</c:v>
                </c:pt>
                <c:pt idx="1041">
                  <c:v>-1141.1769999999999</c:v>
                </c:pt>
                <c:pt idx="1042">
                  <c:v>-1162.8679999999999</c:v>
                </c:pt>
                <c:pt idx="1043">
                  <c:v>-1182.6659999999999</c:v>
                </c:pt>
                <c:pt idx="1044">
                  <c:v>-1200.6320000000001</c:v>
                </c:pt>
                <c:pt idx="1045">
                  <c:v>-1216.8579999999999</c:v>
                </c:pt>
                <c:pt idx="1046">
                  <c:v>-1231.3820000000001</c:v>
                </c:pt>
                <c:pt idx="1047">
                  <c:v>-1243.9380000000001</c:v>
                </c:pt>
                <c:pt idx="1048">
                  <c:v>-1254.29</c:v>
                </c:pt>
                <c:pt idx="1049">
                  <c:v>-1262.511</c:v>
                </c:pt>
                <c:pt idx="1050">
                  <c:v>-1268.6769999999999</c:v>
                </c:pt>
                <c:pt idx="1051">
                  <c:v>-1272.7639999999999</c:v>
                </c:pt>
                <c:pt idx="1052">
                  <c:v>-1274.75</c:v>
                </c:pt>
                <c:pt idx="1053">
                  <c:v>-1274.674</c:v>
                </c:pt>
                <c:pt idx="1054">
                  <c:v>-1272.614</c:v>
                </c:pt>
                <c:pt idx="1055">
                  <c:v>-1268.702</c:v>
                </c:pt>
                <c:pt idx="1056">
                  <c:v>-1262.992</c:v>
                </c:pt>
                <c:pt idx="1057">
                  <c:v>-1255.24</c:v>
                </c:pt>
                <c:pt idx="1058">
                  <c:v>-1245.2439999999999</c:v>
                </c:pt>
                <c:pt idx="1059">
                  <c:v>-1233.0820000000001</c:v>
                </c:pt>
                <c:pt idx="1060">
                  <c:v>-1218.902</c:v>
                </c:pt>
                <c:pt idx="1061">
                  <c:v>-1202.808</c:v>
                </c:pt>
                <c:pt idx="1062">
                  <c:v>-1184.96</c:v>
                </c:pt>
                <c:pt idx="1063">
                  <c:v>-1165.42</c:v>
                </c:pt>
                <c:pt idx="1064">
                  <c:v>-1143.991</c:v>
                </c:pt>
                <c:pt idx="1065">
                  <c:v>-1120.54</c:v>
                </c:pt>
                <c:pt idx="1066">
                  <c:v>-1095.1500000000001</c:v>
                </c:pt>
                <c:pt idx="1067">
                  <c:v>-1067.9559999999999</c:v>
                </c:pt>
                <c:pt idx="1068">
                  <c:v>-1039.0260000000001</c:v>
                </c:pt>
                <c:pt idx="1069">
                  <c:v>-1008.564</c:v>
                </c:pt>
                <c:pt idx="1070">
                  <c:v>-976.83320000000003</c:v>
                </c:pt>
                <c:pt idx="1071">
                  <c:v>-943.80430000000001</c:v>
                </c:pt>
                <c:pt idx="1072">
                  <c:v>-909.12339999999995</c:v>
                </c:pt>
                <c:pt idx="1073">
                  <c:v>-872.63329999999996</c:v>
                </c:pt>
                <c:pt idx="1074">
                  <c:v>-834.50480000000005</c:v>
                </c:pt>
                <c:pt idx="1075">
                  <c:v>-795.05070000000001</c:v>
                </c:pt>
                <c:pt idx="1076">
                  <c:v>-754.38720000000001</c:v>
                </c:pt>
                <c:pt idx="1077">
                  <c:v>-712.51739999999995</c:v>
                </c:pt>
                <c:pt idx="1078">
                  <c:v>-669.51059999999995</c:v>
                </c:pt>
                <c:pt idx="1079">
                  <c:v>-625.52329999999995</c:v>
                </c:pt>
                <c:pt idx="1080">
                  <c:v>-580.61210000000005</c:v>
                </c:pt>
                <c:pt idx="1081">
                  <c:v>-534.7373</c:v>
                </c:pt>
                <c:pt idx="1082">
                  <c:v>-487.99360000000001</c:v>
                </c:pt>
                <c:pt idx="1083">
                  <c:v>-440.45229999999998</c:v>
                </c:pt>
                <c:pt idx="1084">
                  <c:v>-392.07780000000002</c:v>
                </c:pt>
                <c:pt idx="1085">
                  <c:v>-342.79109999999997</c:v>
                </c:pt>
                <c:pt idx="1086">
                  <c:v>-292.59350000000001</c:v>
                </c:pt>
                <c:pt idx="1087">
                  <c:v>-241.852</c:v>
                </c:pt>
                <c:pt idx="1088">
                  <c:v>-189.7739</c:v>
                </c:pt>
                <c:pt idx="1089">
                  <c:v>-136.9511</c:v>
                </c:pt>
                <c:pt idx="1090">
                  <c:v>-81.084639999999993</c:v>
                </c:pt>
                <c:pt idx="1091">
                  <c:v>-29.98873</c:v>
                </c:pt>
                <c:pt idx="1092">
                  <c:v>21.356580999999998</c:v>
                </c:pt>
                <c:pt idx="1093">
                  <c:v>94.842212000000004</c:v>
                </c:pt>
                <c:pt idx="1094">
                  <c:v>-42.88653</c:v>
                </c:pt>
                <c:pt idx="1095">
                  <c:v>-102.7063</c:v>
                </c:pt>
                <c:pt idx="1096">
                  <c:v>-152.7397</c:v>
                </c:pt>
                <c:pt idx="1097">
                  <c:v>-206.9965</c:v>
                </c:pt>
                <c:pt idx="1098">
                  <c:v>-257.86619999999999</c:v>
                </c:pt>
                <c:pt idx="1099">
                  <c:v>-308.12270000000001</c:v>
                </c:pt>
                <c:pt idx="1100">
                  <c:v>-357.38279999999997</c:v>
                </c:pt>
                <c:pt idx="1101">
                  <c:v>-405.46030000000002</c:v>
                </c:pt>
                <c:pt idx="1102">
                  <c:v>-451.76089999999999</c:v>
                </c:pt>
                <c:pt idx="1103">
                  <c:v>-497.1497</c:v>
                </c:pt>
                <c:pt idx="1104">
                  <c:v>-541.68060000000003</c:v>
                </c:pt>
                <c:pt idx="1105">
                  <c:v>-585.20389999999998</c:v>
                </c:pt>
                <c:pt idx="1106">
                  <c:v>-627.71990000000005</c:v>
                </c:pt>
                <c:pt idx="1107">
                  <c:v>-669.43190000000004</c:v>
                </c:pt>
                <c:pt idx="1108">
                  <c:v>-710.63890000000004</c:v>
                </c:pt>
                <c:pt idx="1109">
                  <c:v>-750.67939999999999</c:v>
                </c:pt>
                <c:pt idx="1110">
                  <c:v>-788.71230000000003</c:v>
                </c:pt>
                <c:pt idx="1111">
                  <c:v>-825.59230000000002</c:v>
                </c:pt>
                <c:pt idx="1112">
                  <c:v>-861.38419999999996</c:v>
                </c:pt>
                <c:pt idx="1113">
                  <c:v>-895.93499999999995</c:v>
                </c:pt>
                <c:pt idx="1114">
                  <c:v>-928.52660000000003</c:v>
                </c:pt>
                <c:pt idx="1115">
                  <c:v>-958.77700000000004</c:v>
                </c:pt>
                <c:pt idx="1116">
                  <c:v>-988.01949999999999</c:v>
                </c:pt>
                <c:pt idx="1117">
                  <c:v>-1016.58</c:v>
                </c:pt>
                <c:pt idx="1118">
                  <c:v>-1044.211</c:v>
                </c:pt>
                <c:pt idx="1119">
                  <c:v>-1069.884</c:v>
                </c:pt>
                <c:pt idx="1120">
                  <c:v>-1092.8530000000001</c:v>
                </c:pt>
                <c:pt idx="1121">
                  <c:v>-1113.9559999999999</c:v>
                </c:pt>
                <c:pt idx="1122">
                  <c:v>-1132.952</c:v>
                </c:pt>
                <c:pt idx="1123">
                  <c:v>-1150.1769999999999</c:v>
                </c:pt>
                <c:pt idx="1124">
                  <c:v>-1166.6099999999999</c:v>
                </c:pt>
                <c:pt idx="1125">
                  <c:v>-1181.9390000000001</c:v>
                </c:pt>
                <c:pt idx="1126">
                  <c:v>-1194.954</c:v>
                </c:pt>
                <c:pt idx="1127">
                  <c:v>-1205.0429999999999</c:v>
                </c:pt>
                <c:pt idx="1128">
                  <c:v>-1213.0319999999999</c:v>
                </c:pt>
                <c:pt idx="1129">
                  <c:v>-1218.675</c:v>
                </c:pt>
                <c:pt idx="1130">
                  <c:v>-1222.432</c:v>
                </c:pt>
                <c:pt idx="1131">
                  <c:v>-1225.4970000000001</c:v>
                </c:pt>
                <c:pt idx="1132">
                  <c:v>-1227.336</c:v>
                </c:pt>
                <c:pt idx="1133">
                  <c:v>-1226.617</c:v>
                </c:pt>
                <c:pt idx="1134">
                  <c:v>-1222.9829999999999</c:v>
                </c:pt>
                <c:pt idx="1135">
                  <c:v>-1217.3</c:v>
                </c:pt>
                <c:pt idx="1136">
                  <c:v>-1209.56</c:v>
                </c:pt>
                <c:pt idx="1137">
                  <c:v>-1200.857</c:v>
                </c:pt>
                <c:pt idx="1138">
                  <c:v>-1190.4829999999999</c:v>
                </c:pt>
                <c:pt idx="1139">
                  <c:v>-1177.3610000000001</c:v>
                </c:pt>
                <c:pt idx="1140">
                  <c:v>-1161.8530000000001</c:v>
                </c:pt>
                <c:pt idx="1141">
                  <c:v>-1144.9949999999999</c:v>
                </c:pt>
                <c:pt idx="1142">
                  <c:v>-1126.279</c:v>
                </c:pt>
                <c:pt idx="1143">
                  <c:v>-1105.6410000000001</c:v>
                </c:pt>
                <c:pt idx="1144">
                  <c:v>-1084.143</c:v>
                </c:pt>
                <c:pt idx="1145">
                  <c:v>-1060.963</c:v>
                </c:pt>
                <c:pt idx="1146">
                  <c:v>-1035.173</c:v>
                </c:pt>
                <c:pt idx="1147">
                  <c:v>-1007.376</c:v>
                </c:pt>
                <c:pt idx="1148">
                  <c:v>-978.38080000000002</c:v>
                </c:pt>
                <c:pt idx="1149">
                  <c:v>-947.75239999999997</c:v>
                </c:pt>
                <c:pt idx="1150">
                  <c:v>-915.53539999999998</c:v>
                </c:pt>
                <c:pt idx="1151">
                  <c:v>-882.83770000000004</c:v>
                </c:pt>
                <c:pt idx="1152">
                  <c:v>-848.95609999999999</c:v>
                </c:pt>
                <c:pt idx="1153">
                  <c:v>-813.07590000000005</c:v>
                </c:pt>
                <c:pt idx="1154">
                  <c:v>-775.52080000000001</c:v>
                </c:pt>
                <c:pt idx="1155">
                  <c:v>-736.51499999999999</c:v>
                </c:pt>
                <c:pt idx="1156">
                  <c:v>-695.92330000000004</c:v>
                </c:pt>
                <c:pt idx="1157">
                  <c:v>-654.30100000000004</c:v>
                </c:pt>
                <c:pt idx="1158">
                  <c:v>-612.75779999999997</c:v>
                </c:pt>
                <c:pt idx="1159">
                  <c:v>-570.45740000000001</c:v>
                </c:pt>
                <c:pt idx="1160">
                  <c:v>-526.67280000000005</c:v>
                </c:pt>
                <c:pt idx="1161">
                  <c:v>-481.87720000000002</c:v>
                </c:pt>
                <c:pt idx="1162">
                  <c:v>-436.09800000000001</c:v>
                </c:pt>
                <c:pt idx="1163">
                  <c:v>-389.30099999999999</c:v>
                </c:pt>
                <c:pt idx="1164">
                  <c:v>-341.94229999999999</c:v>
                </c:pt>
                <c:pt idx="1165">
                  <c:v>-294.90289999999999</c:v>
                </c:pt>
                <c:pt idx="1166">
                  <c:v>-247.2637</c:v>
                </c:pt>
                <c:pt idx="1167">
                  <c:v>-198.62450000000001</c:v>
                </c:pt>
                <c:pt idx="1168">
                  <c:v>-149.86779999999999</c:v>
                </c:pt>
                <c:pt idx="1169">
                  <c:v>-101.1447</c:v>
                </c:pt>
                <c:pt idx="1170">
                  <c:v>-52.901200000000003</c:v>
                </c:pt>
                <c:pt idx="1171">
                  <c:v>-4.221819</c:v>
                </c:pt>
                <c:pt idx="1172">
                  <c:v>45.168596999999998</c:v>
                </c:pt>
                <c:pt idx="1173">
                  <c:v>94.296965</c:v>
                </c:pt>
                <c:pt idx="1174">
                  <c:v>143.25619</c:v>
                </c:pt>
                <c:pt idx="1175">
                  <c:v>191.69895</c:v>
                </c:pt>
                <c:pt idx="1176">
                  <c:v>240.13271</c:v>
                </c:pt>
                <c:pt idx="1177">
                  <c:v>288.42727000000002</c:v>
                </c:pt>
                <c:pt idx="1178">
                  <c:v>335.75734999999997</c:v>
                </c:pt>
                <c:pt idx="1179">
                  <c:v>382.63202999999999</c:v>
                </c:pt>
                <c:pt idx="1180">
                  <c:v>428.92288000000002</c:v>
                </c:pt>
                <c:pt idx="1181">
                  <c:v>474.49475999999999</c:v>
                </c:pt>
                <c:pt idx="1182">
                  <c:v>519.33915000000002</c:v>
                </c:pt>
                <c:pt idx="1183">
                  <c:v>563.82237999999995</c:v>
                </c:pt>
                <c:pt idx="1184">
                  <c:v>607.47608000000002</c:v>
                </c:pt>
                <c:pt idx="1185">
                  <c:v>649.43332999999996</c:v>
                </c:pt>
                <c:pt idx="1186">
                  <c:v>690.36713999999995</c:v>
                </c:pt>
                <c:pt idx="1187">
                  <c:v>730.09421999999995</c:v>
                </c:pt>
                <c:pt idx="1188">
                  <c:v>768.64570000000003</c:v>
                </c:pt>
                <c:pt idx="1189">
                  <c:v>806.38331000000005</c:v>
                </c:pt>
                <c:pt idx="1190">
                  <c:v>843.44302000000005</c:v>
                </c:pt>
                <c:pt idx="1191">
                  <c:v>879.04037000000005</c:v>
                </c:pt>
                <c:pt idx="1192">
                  <c:v>912.35143000000005</c:v>
                </c:pt>
                <c:pt idx="1193">
                  <c:v>944.16710999999998</c:v>
                </c:pt>
                <c:pt idx="1194">
                  <c:v>974.34535000000005</c:v>
                </c:pt>
                <c:pt idx="1195">
                  <c:v>1003.3746</c:v>
                </c:pt>
                <c:pt idx="1196">
                  <c:v>1031.2588000000001</c:v>
                </c:pt>
                <c:pt idx="1197">
                  <c:v>1057.1454000000001</c:v>
                </c:pt>
                <c:pt idx="1198">
                  <c:v>1080.6510000000001</c:v>
                </c:pt>
                <c:pt idx="1199">
                  <c:v>1102.9227000000001</c:v>
                </c:pt>
                <c:pt idx="1200">
                  <c:v>1123.5225</c:v>
                </c:pt>
                <c:pt idx="1201">
                  <c:v>1142.1745000000001</c:v>
                </c:pt>
                <c:pt idx="1202">
                  <c:v>1159.4949999999999</c:v>
                </c:pt>
                <c:pt idx="1203">
                  <c:v>1175.2473</c:v>
                </c:pt>
                <c:pt idx="1204">
                  <c:v>1188.5082</c:v>
                </c:pt>
                <c:pt idx="1205">
                  <c:v>1199.1755000000001</c:v>
                </c:pt>
                <c:pt idx="1206">
                  <c:v>1208.4412</c:v>
                </c:pt>
                <c:pt idx="1207">
                  <c:v>1215.8181999999999</c:v>
                </c:pt>
                <c:pt idx="1208">
                  <c:v>1221.1238000000001</c:v>
                </c:pt>
                <c:pt idx="1209">
                  <c:v>1225.2556</c:v>
                </c:pt>
                <c:pt idx="1210">
                  <c:v>1227.8755000000001</c:v>
                </c:pt>
                <c:pt idx="1211">
                  <c:v>1227.9625000000001</c:v>
                </c:pt>
                <c:pt idx="1212">
                  <c:v>1225.2411999999999</c:v>
                </c:pt>
                <c:pt idx="1213">
                  <c:v>1220.4585999999999</c:v>
                </c:pt>
                <c:pt idx="1214">
                  <c:v>1213.3027999999999</c:v>
                </c:pt>
                <c:pt idx="1215">
                  <c:v>1204.2940000000001</c:v>
                </c:pt>
                <c:pt idx="1216">
                  <c:v>1194.7391</c:v>
                </c:pt>
                <c:pt idx="1217">
                  <c:v>1183.962</c:v>
                </c:pt>
                <c:pt idx="1218">
                  <c:v>1170.6747</c:v>
                </c:pt>
                <c:pt idx="1219">
                  <c:v>1154.6672000000001</c:v>
                </c:pt>
                <c:pt idx="1220">
                  <c:v>1136.5733</c:v>
                </c:pt>
                <c:pt idx="1221">
                  <c:v>1116.1890000000001</c:v>
                </c:pt>
                <c:pt idx="1222">
                  <c:v>1094.1092000000001</c:v>
                </c:pt>
                <c:pt idx="1223">
                  <c:v>1071.6764000000001</c:v>
                </c:pt>
                <c:pt idx="1224">
                  <c:v>1048.0989999999999</c:v>
                </c:pt>
                <c:pt idx="1225">
                  <c:v>1022.1953999999999</c:v>
                </c:pt>
                <c:pt idx="1226">
                  <c:v>993.99694999999997</c:v>
                </c:pt>
                <c:pt idx="1227">
                  <c:v>963.95992999999999</c:v>
                </c:pt>
                <c:pt idx="1228">
                  <c:v>931.92850999999996</c:v>
                </c:pt>
                <c:pt idx="1229">
                  <c:v>898.50016000000005</c:v>
                </c:pt>
                <c:pt idx="1230">
                  <c:v>864.94362999999998</c:v>
                </c:pt>
                <c:pt idx="1231">
                  <c:v>830.39233999999999</c:v>
                </c:pt>
                <c:pt idx="1232">
                  <c:v>793.81500000000005</c:v>
                </c:pt>
                <c:pt idx="1233">
                  <c:v>755.54773</c:v>
                </c:pt>
                <c:pt idx="1234">
                  <c:v>715.99986000000001</c:v>
                </c:pt>
                <c:pt idx="1235">
                  <c:v>675.27179000000001</c:v>
                </c:pt>
                <c:pt idx="1236">
                  <c:v>634.36144000000002</c:v>
                </c:pt>
                <c:pt idx="1237">
                  <c:v>592.31705999999997</c:v>
                </c:pt>
                <c:pt idx="1238">
                  <c:v>548.52320999999995</c:v>
                </c:pt>
                <c:pt idx="1239">
                  <c:v>503.82583</c:v>
                </c:pt>
                <c:pt idx="1240">
                  <c:v>458.48226</c:v>
                </c:pt>
                <c:pt idx="1241">
                  <c:v>412.06482999999997</c:v>
                </c:pt>
                <c:pt idx="1242">
                  <c:v>365.38245000000001</c:v>
                </c:pt>
                <c:pt idx="1243">
                  <c:v>318.63826999999998</c:v>
                </c:pt>
                <c:pt idx="1244">
                  <c:v>265.36315999999999</c:v>
                </c:pt>
                <c:pt idx="1245">
                  <c:v>207.10837000000001</c:v>
                </c:pt>
                <c:pt idx="1246">
                  <c:v>145.25026</c:v>
                </c:pt>
                <c:pt idx="1247">
                  <c:v>26.773394</c:v>
                </c:pt>
                <c:pt idx="1248">
                  <c:v>84.908821000000003</c:v>
                </c:pt>
                <c:pt idx="1249">
                  <c:v>-105.9829</c:v>
                </c:pt>
                <c:pt idx="1250">
                  <c:v>-169.34280000000001</c:v>
                </c:pt>
                <c:pt idx="1251">
                  <c:v>-219.94460000000001</c:v>
                </c:pt>
                <c:pt idx="1252">
                  <c:v>-274.08350000000002</c:v>
                </c:pt>
                <c:pt idx="1253">
                  <c:v>-324.69380000000001</c:v>
                </c:pt>
                <c:pt idx="1254">
                  <c:v>-373.0523</c:v>
                </c:pt>
                <c:pt idx="1255">
                  <c:v>-417.30259999999998</c:v>
                </c:pt>
                <c:pt idx="1256">
                  <c:v>-461.6105</c:v>
                </c:pt>
                <c:pt idx="1257">
                  <c:v>-505.12799999999999</c:v>
                </c:pt>
                <c:pt idx="1258">
                  <c:v>-547.25099999999998</c:v>
                </c:pt>
                <c:pt idx="1259">
                  <c:v>-588.09230000000002</c:v>
                </c:pt>
                <c:pt idx="1260">
                  <c:v>-628.8261</c:v>
                </c:pt>
                <c:pt idx="1261">
                  <c:v>-669.64380000000006</c:v>
                </c:pt>
                <c:pt idx="1262">
                  <c:v>-709.18759999999997</c:v>
                </c:pt>
                <c:pt idx="1263">
                  <c:v>-744.5444</c:v>
                </c:pt>
                <c:pt idx="1264">
                  <c:v>-780.66010000000006</c:v>
                </c:pt>
                <c:pt idx="1265">
                  <c:v>-815.73040000000003</c:v>
                </c:pt>
                <c:pt idx="1266">
                  <c:v>-850.66409999999996</c:v>
                </c:pt>
                <c:pt idx="1267">
                  <c:v>-883.09429999999998</c:v>
                </c:pt>
                <c:pt idx="1268">
                  <c:v>-910.53639999999996</c:v>
                </c:pt>
                <c:pt idx="1269">
                  <c:v>-938.72940000000006</c:v>
                </c:pt>
                <c:pt idx="1270">
                  <c:v>-966.44880000000001</c:v>
                </c:pt>
                <c:pt idx="1271">
                  <c:v>-995.2627</c:v>
                </c:pt>
                <c:pt idx="1272">
                  <c:v>-1021.525</c:v>
                </c:pt>
                <c:pt idx="1273">
                  <c:v>-1042.7860000000001</c:v>
                </c:pt>
                <c:pt idx="1274">
                  <c:v>-1063.971</c:v>
                </c:pt>
                <c:pt idx="1275">
                  <c:v>-1081.9949999999999</c:v>
                </c:pt>
                <c:pt idx="1276">
                  <c:v>-1097.712</c:v>
                </c:pt>
                <c:pt idx="1277">
                  <c:v>-1113.5989999999999</c:v>
                </c:pt>
                <c:pt idx="1278">
                  <c:v>-1131.473</c:v>
                </c:pt>
                <c:pt idx="1279">
                  <c:v>-1146.011</c:v>
                </c:pt>
                <c:pt idx="1280">
                  <c:v>-1154.9110000000001</c:v>
                </c:pt>
                <c:pt idx="1281">
                  <c:v>-1164.1130000000001</c:v>
                </c:pt>
                <c:pt idx="1282">
                  <c:v>-1169.8889999999999</c:v>
                </c:pt>
                <c:pt idx="1283">
                  <c:v>-1172.2660000000001</c:v>
                </c:pt>
                <c:pt idx="1284">
                  <c:v>-1173.9880000000001</c:v>
                </c:pt>
                <c:pt idx="1285">
                  <c:v>-1179.212</c:v>
                </c:pt>
                <c:pt idx="1286">
                  <c:v>-1180.8030000000001</c:v>
                </c:pt>
                <c:pt idx="1287">
                  <c:v>-1176.596</c:v>
                </c:pt>
                <c:pt idx="1288">
                  <c:v>-1171.925</c:v>
                </c:pt>
                <c:pt idx="1289">
                  <c:v>-1164.297</c:v>
                </c:pt>
                <c:pt idx="1290">
                  <c:v>-1155.3810000000001</c:v>
                </c:pt>
                <c:pt idx="1291">
                  <c:v>-1148.71</c:v>
                </c:pt>
                <c:pt idx="1292">
                  <c:v>-1137.855</c:v>
                </c:pt>
                <c:pt idx="1293">
                  <c:v>-1122.1310000000001</c:v>
                </c:pt>
                <c:pt idx="1294">
                  <c:v>-1106.6469999999999</c:v>
                </c:pt>
                <c:pt idx="1295">
                  <c:v>-1089.4970000000001</c:v>
                </c:pt>
                <c:pt idx="1296">
                  <c:v>-1069.183</c:v>
                </c:pt>
                <c:pt idx="1297">
                  <c:v>-1047.116</c:v>
                </c:pt>
                <c:pt idx="1298">
                  <c:v>-1027.7059999999999</c:v>
                </c:pt>
                <c:pt idx="1299">
                  <c:v>-1004.796</c:v>
                </c:pt>
                <c:pt idx="1300">
                  <c:v>-977.76430000000005</c:v>
                </c:pt>
                <c:pt idx="1301">
                  <c:v>-950.60619999999994</c:v>
                </c:pt>
                <c:pt idx="1302">
                  <c:v>-921.30930000000001</c:v>
                </c:pt>
                <c:pt idx="1303">
                  <c:v>-889.73670000000004</c:v>
                </c:pt>
                <c:pt idx="1304">
                  <c:v>-857.42409999999995</c:v>
                </c:pt>
                <c:pt idx="1305">
                  <c:v>-827.74080000000004</c:v>
                </c:pt>
                <c:pt idx="1306">
                  <c:v>-794.74749999999995</c:v>
                </c:pt>
                <c:pt idx="1307">
                  <c:v>-759.38779999999997</c:v>
                </c:pt>
                <c:pt idx="1308">
                  <c:v>-722.46789999999999</c:v>
                </c:pt>
                <c:pt idx="1309">
                  <c:v>-682.81849999999997</c:v>
                </c:pt>
                <c:pt idx="1310">
                  <c:v>-641.70119999999997</c:v>
                </c:pt>
                <c:pt idx="1311">
                  <c:v>-600.78639999999996</c:v>
                </c:pt>
                <c:pt idx="1312">
                  <c:v>-562.55370000000005</c:v>
                </c:pt>
                <c:pt idx="1313">
                  <c:v>-521.6241</c:v>
                </c:pt>
                <c:pt idx="1314">
                  <c:v>-479.2475</c:v>
                </c:pt>
                <c:pt idx="1315">
                  <c:v>-436.15989999999999</c:v>
                </c:pt>
                <c:pt idx="1316">
                  <c:v>-390.69529999999997</c:v>
                </c:pt>
                <c:pt idx="1317">
                  <c:v>-343.4366</c:v>
                </c:pt>
                <c:pt idx="1318">
                  <c:v>-297.58659999999998</c:v>
                </c:pt>
                <c:pt idx="1319">
                  <c:v>-254.0094</c:v>
                </c:pt>
                <c:pt idx="1320">
                  <c:v>-207.49760000000001</c:v>
                </c:pt>
                <c:pt idx="1321">
                  <c:v>-160.34030000000001</c:v>
                </c:pt>
                <c:pt idx="1322">
                  <c:v>-112.55</c:v>
                </c:pt>
                <c:pt idx="1323">
                  <c:v>-65.667289999999994</c:v>
                </c:pt>
                <c:pt idx="1324">
                  <c:v>-20.346550000000001</c:v>
                </c:pt>
                <c:pt idx="1325">
                  <c:v>27.006688</c:v>
                </c:pt>
                <c:pt idx="1326">
                  <c:v>73.496780999999999</c:v>
                </c:pt>
                <c:pt idx="1327">
                  <c:v>120.90886</c:v>
                </c:pt>
                <c:pt idx="1328">
                  <c:v>168.51054999999999</c:v>
                </c:pt>
                <c:pt idx="1329">
                  <c:v>214.87824000000001</c:v>
                </c:pt>
                <c:pt idx="1330">
                  <c:v>261.53196000000003</c:v>
                </c:pt>
                <c:pt idx="1331">
                  <c:v>305.87894</c:v>
                </c:pt>
                <c:pt idx="1332">
                  <c:v>351.05716000000001</c:v>
                </c:pt>
                <c:pt idx="1333">
                  <c:v>396.16717999999997</c:v>
                </c:pt>
                <c:pt idx="1334">
                  <c:v>440.46091999999999</c:v>
                </c:pt>
                <c:pt idx="1335">
                  <c:v>483.80772000000002</c:v>
                </c:pt>
                <c:pt idx="1336">
                  <c:v>527.22738000000004</c:v>
                </c:pt>
                <c:pt idx="1337">
                  <c:v>570.09766000000002</c:v>
                </c:pt>
                <c:pt idx="1338">
                  <c:v>609.28907000000004</c:v>
                </c:pt>
                <c:pt idx="1339">
                  <c:v>649.2731</c:v>
                </c:pt>
                <c:pt idx="1340">
                  <c:v>688.10983999999996</c:v>
                </c:pt>
                <c:pt idx="1341">
                  <c:v>725.19838000000004</c:v>
                </c:pt>
                <c:pt idx="1342">
                  <c:v>761.30006000000003</c:v>
                </c:pt>
                <c:pt idx="1343">
                  <c:v>798.54408999999998</c:v>
                </c:pt>
                <c:pt idx="1344">
                  <c:v>834.23501999999996</c:v>
                </c:pt>
                <c:pt idx="1345">
                  <c:v>865.13446999999996</c:v>
                </c:pt>
                <c:pt idx="1346">
                  <c:v>896.52302999999995</c:v>
                </c:pt>
                <c:pt idx="1347">
                  <c:v>926.01079000000004</c:v>
                </c:pt>
                <c:pt idx="1348">
                  <c:v>954.1662</c:v>
                </c:pt>
                <c:pt idx="1349">
                  <c:v>982.93564000000003</c:v>
                </c:pt>
                <c:pt idx="1350">
                  <c:v>1009.0575</c:v>
                </c:pt>
                <c:pt idx="1351">
                  <c:v>1030.1935000000001</c:v>
                </c:pt>
                <c:pt idx="1352">
                  <c:v>1052.2941000000001</c:v>
                </c:pt>
                <c:pt idx="1353">
                  <c:v>1073.0471</c:v>
                </c:pt>
                <c:pt idx="1354">
                  <c:v>1091.2837</c:v>
                </c:pt>
                <c:pt idx="1355">
                  <c:v>1107.3692000000001</c:v>
                </c:pt>
                <c:pt idx="1356">
                  <c:v>1124.5983000000001</c:v>
                </c:pt>
                <c:pt idx="1357">
                  <c:v>1139.1026999999999</c:v>
                </c:pt>
                <c:pt idx="1358">
                  <c:v>1148.1652999999999</c:v>
                </c:pt>
                <c:pt idx="1359">
                  <c:v>1158.0795000000001</c:v>
                </c:pt>
                <c:pt idx="1360">
                  <c:v>1165.8532</c:v>
                </c:pt>
                <c:pt idx="1361">
                  <c:v>1171.0677000000001</c:v>
                </c:pt>
                <c:pt idx="1362">
                  <c:v>1174.8633</c:v>
                </c:pt>
                <c:pt idx="1363">
                  <c:v>1180.4597000000001</c:v>
                </c:pt>
                <c:pt idx="1364">
                  <c:v>1182.3420000000001</c:v>
                </c:pt>
                <c:pt idx="1365">
                  <c:v>1179.3648000000001</c:v>
                </c:pt>
                <c:pt idx="1366">
                  <c:v>1175.6449</c:v>
                </c:pt>
                <c:pt idx="1367">
                  <c:v>1168.2559000000001</c:v>
                </c:pt>
                <c:pt idx="1368">
                  <c:v>1158.3939</c:v>
                </c:pt>
                <c:pt idx="1369">
                  <c:v>1148.7771</c:v>
                </c:pt>
                <c:pt idx="1370">
                  <c:v>1142.0465999999999</c:v>
                </c:pt>
                <c:pt idx="1371">
                  <c:v>1131.4023999999999</c:v>
                </c:pt>
                <c:pt idx="1372">
                  <c:v>1115.7817</c:v>
                </c:pt>
                <c:pt idx="1373">
                  <c:v>1100.0232000000001</c:v>
                </c:pt>
                <c:pt idx="1374">
                  <c:v>1080.4715000000001</c:v>
                </c:pt>
                <c:pt idx="1375">
                  <c:v>1057.5871</c:v>
                </c:pt>
                <c:pt idx="1376">
                  <c:v>1034.5257999999999</c:v>
                </c:pt>
                <c:pt idx="1377">
                  <c:v>1015.355</c:v>
                </c:pt>
                <c:pt idx="1378">
                  <c:v>992.54759999999999</c:v>
                </c:pt>
                <c:pt idx="1379">
                  <c:v>965.59727999999996</c:v>
                </c:pt>
                <c:pt idx="1380">
                  <c:v>938.27342999999996</c:v>
                </c:pt>
                <c:pt idx="1381">
                  <c:v>907.35959000000003</c:v>
                </c:pt>
                <c:pt idx="1382">
                  <c:v>873.51989000000003</c:v>
                </c:pt>
                <c:pt idx="1383">
                  <c:v>839.76817000000005</c:v>
                </c:pt>
                <c:pt idx="1384">
                  <c:v>809.64957000000004</c:v>
                </c:pt>
                <c:pt idx="1385">
                  <c:v>776.12897999999996</c:v>
                </c:pt>
                <c:pt idx="1386">
                  <c:v>739.49374</c:v>
                </c:pt>
                <c:pt idx="1387">
                  <c:v>701.76210000000003</c:v>
                </c:pt>
                <c:pt idx="1388">
                  <c:v>661.91066000000001</c:v>
                </c:pt>
                <c:pt idx="1389">
                  <c:v>621.60834999999997</c:v>
                </c:pt>
                <c:pt idx="1390">
                  <c:v>583.71623</c:v>
                </c:pt>
                <c:pt idx="1391">
                  <c:v>542.74942999999996</c:v>
                </c:pt>
                <c:pt idx="1392">
                  <c:v>500.10046</c:v>
                </c:pt>
                <c:pt idx="1393">
                  <c:v>456.69121000000001</c:v>
                </c:pt>
                <c:pt idx="1394">
                  <c:v>411.66771</c:v>
                </c:pt>
                <c:pt idx="1395">
                  <c:v>365.16458999999998</c:v>
                </c:pt>
                <c:pt idx="1396">
                  <c:v>320.95463000000001</c:v>
                </c:pt>
                <c:pt idx="1397">
                  <c:v>282.02276000000001</c:v>
                </c:pt>
                <c:pt idx="1398">
                  <c:v>234.65126000000001</c:v>
                </c:pt>
                <c:pt idx="1399">
                  <c:v>179.61247</c:v>
                </c:pt>
                <c:pt idx="1400">
                  <c:v>117.10426</c:v>
                </c:pt>
                <c:pt idx="1401">
                  <c:v>-32.1449</c:v>
                </c:pt>
                <c:pt idx="1402">
                  <c:v>41.510018000000002</c:v>
                </c:pt>
                <c:pt idx="1403">
                  <c:v>-164.98519999999999</c:v>
                </c:pt>
                <c:pt idx="1404">
                  <c:v>-235.91210000000001</c:v>
                </c:pt>
                <c:pt idx="1405">
                  <c:v>-294.0326</c:v>
                </c:pt>
                <c:pt idx="1406">
                  <c:v>-340.52640000000002</c:v>
                </c:pt>
                <c:pt idx="1407">
                  <c:v>-379.57760000000002</c:v>
                </c:pt>
                <c:pt idx="1408">
                  <c:v>-424.45400000000001</c:v>
                </c:pt>
                <c:pt idx="1409">
                  <c:v>-467.35430000000002</c:v>
                </c:pt>
                <c:pt idx="1410">
                  <c:v>-508.47489999999999</c:v>
                </c:pt>
                <c:pt idx="1411">
                  <c:v>-546.678</c:v>
                </c:pt>
                <c:pt idx="1412">
                  <c:v>-587.47730000000001</c:v>
                </c:pt>
                <c:pt idx="1413">
                  <c:v>-629.19989999999996</c:v>
                </c:pt>
                <c:pt idx="1414">
                  <c:v>-668.9923</c:v>
                </c:pt>
                <c:pt idx="1415">
                  <c:v>-697.52890000000002</c:v>
                </c:pt>
                <c:pt idx="1416">
                  <c:v>-734.36009999999999</c:v>
                </c:pt>
                <c:pt idx="1417">
                  <c:v>-770.00329999999997</c:v>
                </c:pt>
                <c:pt idx="1418">
                  <c:v>-805.14229999999998</c:v>
                </c:pt>
                <c:pt idx="1419">
                  <c:v>-840.05640000000005</c:v>
                </c:pt>
                <c:pt idx="1420">
                  <c:v>-860.59490000000005</c:v>
                </c:pt>
                <c:pt idx="1421">
                  <c:v>-888.91319999999996</c:v>
                </c:pt>
                <c:pt idx="1422">
                  <c:v>-916.54510000000005</c:v>
                </c:pt>
                <c:pt idx="1423">
                  <c:v>-944.96460000000002</c:v>
                </c:pt>
                <c:pt idx="1424">
                  <c:v>-975.64340000000004</c:v>
                </c:pt>
                <c:pt idx="1425">
                  <c:v>-989.45749999999998</c:v>
                </c:pt>
                <c:pt idx="1426">
                  <c:v>-1012.741</c:v>
                </c:pt>
                <c:pt idx="1427">
                  <c:v>-1031.6880000000001</c:v>
                </c:pt>
                <c:pt idx="1428">
                  <c:v>-1044.501</c:v>
                </c:pt>
                <c:pt idx="1429">
                  <c:v>-1059.46</c:v>
                </c:pt>
                <c:pt idx="1430">
                  <c:v>-1076.9570000000001</c:v>
                </c:pt>
                <c:pt idx="1431">
                  <c:v>-1099.577</c:v>
                </c:pt>
                <c:pt idx="1432">
                  <c:v>-1102.827</c:v>
                </c:pt>
                <c:pt idx="1433">
                  <c:v>-1112.9929999999999</c:v>
                </c:pt>
                <c:pt idx="1434">
                  <c:v>-1121.883</c:v>
                </c:pt>
                <c:pt idx="1435">
                  <c:v>-1124.011</c:v>
                </c:pt>
                <c:pt idx="1436">
                  <c:v>-1121.895</c:v>
                </c:pt>
                <c:pt idx="1437">
                  <c:v>-1125.318</c:v>
                </c:pt>
                <c:pt idx="1438">
                  <c:v>-1137.461</c:v>
                </c:pt>
                <c:pt idx="1439">
                  <c:v>-1128.269</c:v>
                </c:pt>
                <c:pt idx="1440">
                  <c:v>-1125.643</c:v>
                </c:pt>
                <c:pt idx="1441">
                  <c:v>-1120.153</c:v>
                </c:pt>
                <c:pt idx="1442">
                  <c:v>-1110.0440000000001</c:v>
                </c:pt>
                <c:pt idx="1443">
                  <c:v>-1100.9939999999999</c:v>
                </c:pt>
                <c:pt idx="1444">
                  <c:v>-1101.6420000000001</c:v>
                </c:pt>
                <c:pt idx="1445">
                  <c:v>-1082.9259999999999</c:v>
                </c:pt>
                <c:pt idx="1446">
                  <c:v>-1068.33</c:v>
                </c:pt>
                <c:pt idx="1447">
                  <c:v>-1051.193</c:v>
                </c:pt>
                <c:pt idx="1448">
                  <c:v>-1034.19</c:v>
                </c:pt>
                <c:pt idx="1449">
                  <c:v>-1011.628</c:v>
                </c:pt>
                <c:pt idx="1450">
                  <c:v>-987.8854</c:v>
                </c:pt>
                <c:pt idx="1451">
                  <c:v>-977.10860000000002</c:v>
                </c:pt>
                <c:pt idx="1452">
                  <c:v>-948.27689999999996</c:v>
                </c:pt>
                <c:pt idx="1453">
                  <c:v>-923.02170000000001</c:v>
                </c:pt>
                <c:pt idx="1454">
                  <c:v>-896.08190000000002</c:v>
                </c:pt>
                <c:pt idx="1455">
                  <c:v>-865.07119999999998</c:v>
                </c:pt>
                <c:pt idx="1456">
                  <c:v>-831.62609999999995</c:v>
                </c:pt>
                <c:pt idx="1457">
                  <c:v>-799.97429999999997</c:v>
                </c:pt>
                <c:pt idx="1458">
                  <c:v>-779.06610000000001</c:v>
                </c:pt>
                <c:pt idx="1459">
                  <c:v>-743.72619999999995</c:v>
                </c:pt>
                <c:pt idx="1460">
                  <c:v>-710.54920000000004</c:v>
                </c:pt>
                <c:pt idx="1461">
                  <c:v>-672.42859999999996</c:v>
                </c:pt>
                <c:pt idx="1462">
                  <c:v>-630.47889999999995</c:v>
                </c:pt>
                <c:pt idx="1463">
                  <c:v>-587.99220000000003</c:v>
                </c:pt>
                <c:pt idx="1464">
                  <c:v>-548.24300000000005</c:v>
                </c:pt>
                <c:pt idx="1465">
                  <c:v>-518.68290000000002</c:v>
                </c:pt>
                <c:pt idx="1466">
                  <c:v>-479.02859999999998</c:v>
                </c:pt>
                <c:pt idx="1467">
                  <c:v>-436.46480000000003</c:v>
                </c:pt>
                <c:pt idx="1468">
                  <c:v>-394.25420000000003</c:v>
                </c:pt>
                <c:pt idx="1469">
                  <c:v>-347.38130000000001</c:v>
                </c:pt>
                <c:pt idx="1470">
                  <c:v>-298.71800000000002</c:v>
                </c:pt>
                <c:pt idx="1471">
                  <c:v>-254.6952</c:v>
                </c:pt>
                <c:pt idx="1472">
                  <c:v>-218.37639999999999</c:v>
                </c:pt>
                <c:pt idx="1473">
                  <c:v>-175.08260000000001</c:v>
                </c:pt>
                <c:pt idx="1474">
                  <c:v>-126.9525</c:v>
                </c:pt>
                <c:pt idx="1475">
                  <c:v>-77.729140000000001</c:v>
                </c:pt>
                <c:pt idx="1476">
                  <c:v>-31.58989</c:v>
                </c:pt>
                <c:pt idx="1477">
                  <c:v>7.8380242000000004</c:v>
                </c:pt>
                <c:pt idx="1478">
                  <c:v>48.479695999999997</c:v>
                </c:pt>
                <c:pt idx="1479">
                  <c:v>94.878162000000003</c:v>
                </c:pt>
                <c:pt idx="1480">
                  <c:v>144.47466</c:v>
                </c:pt>
                <c:pt idx="1481">
                  <c:v>193.11969999999999</c:v>
                </c:pt>
                <c:pt idx="1482">
                  <c:v>234.63640000000001</c:v>
                </c:pt>
                <c:pt idx="1483">
                  <c:v>272.83483000000001</c:v>
                </c:pt>
                <c:pt idx="1484">
                  <c:v>317.59884</c:v>
                </c:pt>
                <c:pt idx="1485">
                  <c:v>362.20193</c:v>
                </c:pt>
                <c:pt idx="1486">
                  <c:v>406.17437999999999</c:v>
                </c:pt>
                <c:pt idx="1487">
                  <c:v>447.80799000000002</c:v>
                </c:pt>
                <c:pt idx="1488">
                  <c:v>491.25592999999998</c:v>
                </c:pt>
                <c:pt idx="1489">
                  <c:v>532.86980000000005</c:v>
                </c:pt>
                <c:pt idx="1490">
                  <c:v>565.27274</c:v>
                </c:pt>
                <c:pt idx="1491">
                  <c:v>606.00897999999995</c:v>
                </c:pt>
                <c:pt idx="1492">
                  <c:v>645.11833999999999</c:v>
                </c:pt>
                <c:pt idx="1493">
                  <c:v>681.54177000000004</c:v>
                </c:pt>
                <c:pt idx="1494">
                  <c:v>715.15804000000003</c:v>
                </c:pt>
                <c:pt idx="1495">
                  <c:v>752.59852000000001</c:v>
                </c:pt>
                <c:pt idx="1496">
                  <c:v>790.40326000000005</c:v>
                </c:pt>
                <c:pt idx="1497">
                  <c:v>814.09123</c:v>
                </c:pt>
                <c:pt idx="1498">
                  <c:v>846.62806</c:v>
                </c:pt>
                <c:pt idx="1499">
                  <c:v>877.83649000000003</c:v>
                </c:pt>
                <c:pt idx="1500">
                  <c:v>906.01130999999998</c:v>
                </c:pt>
                <c:pt idx="1501">
                  <c:v>933.39567999999997</c:v>
                </c:pt>
                <c:pt idx="1502">
                  <c:v>963.55097000000001</c:v>
                </c:pt>
                <c:pt idx="1503">
                  <c:v>977.78953999999999</c:v>
                </c:pt>
                <c:pt idx="1504">
                  <c:v>1000.4715</c:v>
                </c:pt>
                <c:pt idx="1505">
                  <c:v>1021.0592</c:v>
                </c:pt>
                <c:pt idx="1506">
                  <c:v>1040.8674000000001</c:v>
                </c:pt>
                <c:pt idx="1507">
                  <c:v>1056.5687</c:v>
                </c:pt>
                <c:pt idx="1508">
                  <c:v>1069.8013000000001</c:v>
                </c:pt>
                <c:pt idx="1509">
                  <c:v>1091.6503</c:v>
                </c:pt>
                <c:pt idx="1510">
                  <c:v>1094.0275999999999</c:v>
                </c:pt>
                <c:pt idx="1511">
                  <c:v>1105.7452000000001</c:v>
                </c:pt>
                <c:pt idx="1512">
                  <c:v>1116.1705999999999</c:v>
                </c:pt>
                <c:pt idx="1513">
                  <c:v>1122.1147000000001</c:v>
                </c:pt>
                <c:pt idx="1514">
                  <c:v>1124.8197</c:v>
                </c:pt>
                <c:pt idx="1515">
                  <c:v>1128.8005000000001</c:v>
                </c:pt>
                <c:pt idx="1516">
                  <c:v>1140.116</c:v>
                </c:pt>
                <c:pt idx="1517">
                  <c:v>1131.4694999999999</c:v>
                </c:pt>
                <c:pt idx="1518">
                  <c:v>1131.1043</c:v>
                </c:pt>
                <c:pt idx="1519">
                  <c:v>1125.2055</c:v>
                </c:pt>
                <c:pt idx="1520">
                  <c:v>1112.9949999999999</c:v>
                </c:pt>
                <c:pt idx="1521">
                  <c:v>1101.7329999999999</c:v>
                </c:pt>
                <c:pt idx="1522">
                  <c:v>1093.7646</c:v>
                </c:pt>
                <c:pt idx="1523">
                  <c:v>1095.0834</c:v>
                </c:pt>
                <c:pt idx="1524">
                  <c:v>1076.7335</c:v>
                </c:pt>
                <c:pt idx="1525">
                  <c:v>1061.9911</c:v>
                </c:pt>
                <c:pt idx="1526">
                  <c:v>1046.5604000000001</c:v>
                </c:pt>
                <c:pt idx="1527">
                  <c:v>1023.991</c:v>
                </c:pt>
                <c:pt idx="1528">
                  <c:v>996.94478000000004</c:v>
                </c:pt>
                <c:pt idx="1529">
                  <c:v>975.52549999999997</c:v>
                </c:pt>
                <c:pt idx="1530">
                  <c:v>965.54650000000004</c:v>
                </c:pt>
                <c:pt idx="1531">
                  <c:v>937.80309</c:v>
                </c:pt>
                <c:pt idx="1532">
                  <c:v>911.49040000000002</c:v>
                </c:pt>
                <c:pt idx="1533">
                  <c:v>884.74467000000004</c:v>
                </c:pt>
                <c:pt idx="1534">
                  <c:v>851.21695</c:v>
                </c:pt>
                <c:pt idx="1535">
                  <c:v>814.45336999999995</c:v>
                </c:pt>
                <c:pt idx="1536">
                  <c:v>781.63657999999998</c:v>
                </c:pt>
                <c:pt idx="1537">
                  <c:v>760.56493</c:v>
                </c:pt>
                <c:pt idx="1538">
                  <c:v>725.22253999999998</c:v>
                </c:pt>
                <c:pt idx="1539">
                  <c:v>689.09157000000005</c:v>
                </c:pt>
                <c:pt idx="1540">
                  <c:v>649.79205000000002</c:v>
                </c:pt>
                <c:pt idx="1541">
                  <c:v>608.47852</c:v>
                </c:pt>
                <c:pt idx="1542">
                  <c:v>568.73159999999996</c:v>
                </c:pt>
                <c:pt idx="1543">
                  <c:v>539.09965</c:v>
                </c:pt>
                <c:pt idx="1544">
                  <c:v>498.70722000000001</c:v>
                </c:pt>
                <c:pt idx="1545">
                  <c:v>455.87632000000002</c:v>
                </c:pt>
                <c:pt idx="1546">
                  <c:v>412.17270000000002</c:v>
                </c:pt>
                <c:pt idx="1547">
                  <c:v>365.03886</c:v>
                </c:pt>
                <c:pt idx="1548">
                  <c:v>314.79066999999998</c:v>
                </c:pt>
                <c:pt idx="1549">
                  <c:v>269.84778999999997</c:v>
                </c:pt>
                <c:pt idx="1550">
                  <c:v>216.46054000000001</c:v>
                </c:pt>
                <c:pt idx="1551">
                  <c:v>156.99986000000001</c:v>
                </c:pt>
                <c:pt idx="1552">
                  <c:v>93.992249000000001</c:v>
                </c:pt>
                <c:pt idx="1553">
                  <c:v>-89.219009999999997</c:v>
                </c:pt>
                <c:pt idx="1554">
                  <c:v>-19.630849999999999</c:v>
                </c:pt>
                <c:pt idx="1555">
                  <c:v>37.410325999999998</c:v>
                </c:pt>
                <c:pt idx="1556">
                  <c:v>259.26582999999999</c:v>
                </c:pt>
                <c:pt idx="1557">
                  <c:v>317.41215</c:v>
                </c:pt>
                <c:pt idx="1558">
                  <c:v>368.41086000000001</c:v>
                </c:pt>
                <c:pt idx="1559">
                  <c:v>413.08452</c:v>
                </c:pt>
                <c:pt idx="1560">
                  <c:v>459.76902000000001</c:v>
                </c:pt>
                <c:pt idx="1561">
                  <c:v>511.12650000000002</c:v>
                </c:pt>
                <c:pt idx="1562">
                  <c:v>555.31210999999996</c:v>
                </c:pt>
                <c:pt idx="1563">
                  <c:v>598.26804000000004</c:v>
                </c:pt>
                <c:pt idx="1564">
                  <c:v>640.65268000000003</c:v>
                </c:pt>
                <c:pt idx="1565">
                  <c:v>680.79975999999999</c:v>
                </c:pt>
                <c:pt idx="1566">
                  <c:v>721.27533000000005</c:v>
                </c:pt>
                <c:pt idx="1567">
                  <c:v>755.82556</c:v>
                </c:pt>
                <c:pt idx="1568">
                  <c:v>794.35613999999998</c:v>
                </c:pt>
                <c:pt idx="1569">
                  <c:v>833.56407000000002</c:v>
                </c:pt>
                <c:pt idx="1570">
                  <c:v>854.85906</c:v>
                </c:pt>
                <c:pt idx="1571">
                  <c:v>887.13675000000001</c:v>
                </c:pt>
                <c:pt idx="1572">
                  <c:v>918.70262000000002</c:v>
                </c:pt>
                <c:pt idx="1573">
                  <c:v>936.71498999999994</c:v>
                </c:pt>
                <c:pt idx="1574">
                  <c:v>965.30205000000001</c:v>
                </c:pt>
                <c:pt idx="1575">
                  <c:v>996.18526999999995</c:v>
                </c:pt>
                <c:pt idx="1576">
                  <c:v>1006.5453</c:v>
                </c:pt>
                <c:pt idx="1577">
                  <c:v>1026.1601000000001</c:v>
                </c:pt>
                <c:pt idx="1578">
                  <c:v>1043.1614999999999</c:v>
                </c:pt>
                <c:pt idx="1579">
                  <c:v>1045.1337000000001</c:v>
                </c:pt>
                <c:pt idx="1580">
                  <c:v>1056.6714999999999</c:v>
                </c:pt>
                <c:pt idx="1581">
                  <c:v>1069.4051999999999</c:v>
                </c:pt>
                <c:pt idx="1582">
                  <c:v>1086.7999</c:v>
                </c:pt>
                <c:pt idx="1583">
                  <c:v>1081.9670000000001</c:v>
                </c:pt>
                <c:pt idx="1584">
                  <c:v>1086.3126999999999</c:v>
                </c:pt>
                <c:pt idx="1585">
                  <c:v>1077.9812999999999</c:v>
                </c:pt>
                <c:pt idx="1586">
                  <c:v>1075.1111000000001</c:v>
                </c:pt>
                <c:pt idx="1587">
                  <c:v>1074.3951999999999</c:v>
                </c:pt>
                <c:pt idx="1588">
                  <c:v>1065.7313999999999</c:v>
                </c:pt>
                <c:pt idx="1589">
                  <c:v>1049.7629999999999</c:v>
                </c:pt>
                <c:pt idx="1590">
                  <c:v>1037.0275999999999</c:v>
                </c:pt>
                <c:pt idx="1591">
                  <c:v>1015.3116</c:v>
                </c:pt>
                <c:pt idx="1592">
                  <c:v>1009.7924</c:v>
                </c:pt>
                <c:pt idx="1593">
                  <c:v>986.66913</c:v>
                </c:pt>
                <c:pt idx="1594">
                  <c:v>967.84793999999999</c:v>
                </c:pt>
                <c:pt idx="1595">
                  <c:v>947.89869999999996</c:v>
                </c:pt>
                <c:pt idx="1596">
                  <c:v>920.15018999999995</c:v>
                </c:pt>
                <c:pt idx="1597">
                  <c:v>884.44182000000001</c:v>
                </c:pt>
                <c:pt idx="1598">
                  <c:v>859.35224000000005</c:v>
                </c:pt>
                <c:pt idx="1599">
                  <c:v>828.85707000000002</c:v>
                </c:pt>
                <c:pt idx="1600">
                  <c:v>792.10622999999998</c:v>
                </c:pt>
                <c:pt idx="1601">
                  <c:v>752.94879000000003</c:v>
                </c:pt>
                <c:pt idx="1602">
                  <c:v>704.63003000000003</c:v>
                </c:pt>
                <c:pt idx="1603">
                  <c:v>664.88489000000004</c:v>
                </c:pt>
                <c:pt idx="1604">
                  <c:v>639.04408000000001</c:v>
                </c:pt>
                <c:pt idx="1605">
                  <c:v>600.94361000000004</c:v>
                </c:pt>
                <c:pt idx="1606">
                  <c:v>559.66863999999998</c:v>
                </c:pt>
                <c:pt idx="1607">
                  <c:v>508.41872999999998</c:v>
                </c:pt>
                <c:pt idx="1608">
                  <c:v>452.09005000000002</c:v>
                </c:pt>
                <c:pt idx="1609">
                  <c:v>407.07425000000001</c:v>
                </c:pt>
                <c:pt idx="1610">
                  <c:v>372.64452</c:v>
                </c:pt>
                <c:pt idx="1611">
                  <c:v>330.11536999999998</c:v>
                </c:pt>
                <c:pt idx="1612">
                  <c:v>281.40890000000002</c:v>
                </c:pt>
                <c:pt idx="1613">
                  <c:v>227.20581999999999</c:v>
                </c:pt>
                <c:pt idx="1614">
                  <c:v>169.67175</c:v>
                </c:pt>
                <c:pt idx="1615">
                  <c:v>113.73381000000001</c:v>
                </c:pt>
                <c:pt idx="1616">
                  <c:v>57.881309999999999</c:v>
                </c:pt>
                <c:pt idx="1617">
                  <c:v>8.7733392000000006</c:v>
                </c:pt>
                <c:pt idx="1618">
                  <c:v>-40.485750000000003</c:v>
                </c:pt>
                <c:pt idx="1619">
                  <c:v>-96.161000000000001</c:v>
                </c:pt>
                <c:pt idx="1620">
                  <c:v>-151.31389999999999</c:v>
                </c:pt>
                <c:pt idx="1621">
                  <c:v>-206.20699999999999</c:v>
                </c:pt>
                <c:pt idx="1622">
                  <c:v>-251.61619999999999</c:v>
                </c:pt>
                <c:pt idx="1623">
                  <c:v>-308.9067</c:v>
                </c:pt>
                <c:pt idx="1624">
                  <c:v>-355.77670000000001</c:v>
                </c:pt>
                <c:pt idx="1625">
                  <c:v>-393.8218</c:v>
                </c:pt>
                <c:pt idx="1626">
                  <c:v>-440.96510000000001</c:v>
                </c:pt>
                <c:pt idx="1627">
                  <c:v>-492.06349999999998</c:v>
                </c:pt>
                <c:pt idx="1628">
                  <c:v>-533.76170000000002</c:v>
                </c:pt>
                <c:pt idx="1629">
                  <c:v>-579.10339999999997</c:v>
                </c:pt>
                <c:pt idx="1630">
                  <c:v>-624.65179999999998</c:v>
                </c:pt>
                <c:pt idx="1631">
                  <c:v>-666.75900000000001</c:v>
                </c:pt>
                <c:pt idx="1632">
                  <c:v>-696.31129999999996</c:v>
                </c:pt>
                <c:pt idx="1633">
                  <c:v>-739.64369999999997</c:v>
                </c:pt>
                <c:pt idx="1634">
                  <c:v>-773.53359999999998</c:v>
                </c:pt>
                <c:pt idx="1635">
                  <c:v>-808.21489999999994</c:v>
                </c:pt>
                <c:pt idx="1636">
                  <c:v>-842.55240000000003</c:v>
                </c:pt>
                <c:pt idx="1637">
                  <c:v>-871.81759999999997</c:v>
                </c:pt>
                <c:pt idx="1638">
                  <c:v>-896.08010000000002</c:v>
                </c:pt>
                <c:pt idx="1639">
                  <c:v>-927.90629999999999</c:v>
                </c:pt>
                <c:pt idx="1640">
                  <c:v>-951.70280000000002</c:v>
                </c:pt>
                <c:pt idx="1641">
                  <c:v>-981.89959999999996</c:v>
                </c:pt>
                <c:pt idx="1642">
                  <c:v>-992.09630000000004</c:v>
                </c:pt>
                <c:pt idx="1643">
                  <c:v>-1012.395</c:v>
                </c:pt>
                <c:pt idx="1644">
                  <c:v>-1032.9059999999999</c:v>
                </c:pt>
                <c:pt idx="1645">
                  <c:v>-1049.6780000000001</c:v>
                </c:pt>
                <c:pt idx="1646">
                  <c:v>-1053.6600000000001</c:v>
                </c:pt>
                <c:pt idx="1647">
                  <c:v>-1068.81</c:v>
                </c:pt>
                <c:pt idx="1648">
                  <c:v>-1077.33</c:v>
                </c:pt>
                <c:pt idx="1649">
                  <c:v>-1077.7840000000001</c:v>
                </c:pt>
                <c:pt idx="1650">
                  <c:v>-1081.18</c:v>
                </c:pt>
                <c:pt idx="1651">
                  <c:v>-1072.3109999999999</c:v>
                </c:pt>
                <c:pt idx="1652">
                  <c:v>-1071.0640000000001</c:v>
                </c:pt>
                <c:pt idx="1653">
                  <c:v>-1080.309</c:v>
                </c:pt>
                <c:pt idx="1654">
                  <c:v>-1068.039</c:v>
                </c:pt>
                <c:pt idx="1655">
                  <c:v>-1061.8779999999999</c:v>
                </c:pt>
                <c:pt idx="1656">
                  <c:v>-1048.704</c:v>
                </c:pt>
                <c:pt idx="1657">
                  <c:v>-1021.948</c:v>
                </c:pt>
                <c:pt idx="1658">
                  <c:v>-1004.461</c:v>
                </c:pt>
                <c:pt idx="1659">
                  <c:v>-989.41049999999996</c:v>
                </c:pt>
                <c:pt idx="1660">
                  <c:v>-983.59429999999998</c:v>
                </c:pt>
                <c:pt idx="1661">
                  <c:v>-956.84490000000005</c:v>
                </c:pt>
                <c:pt idx="1662">
                  <c:v>-931.36659999999995</c:v>
                </c:pt>
                <c:pt idx="1663">
                  <c:v>-894.82659999999998</c:v>
                </c:pt>
                <c:pt idx="1664">
                  <c:v>-864.60670000000005</c:v>
                </c:pt>
                <c:pt idx="1665">
                  <c:v>-837.62390000000005</c:v>
                </c:pt>
                <c:pt idx="1666">
                  <c:v>-804.09019999999998</c:v>
                </c:pt>
                <c:pt idx="1667">
                  <c:v>-759.61689999999999</c:v>
                </c:pt>
                <c:pt idx="1668">
                  <c:v>-721.15729999999996</c:v>
                </c:pt>
                <c:pt idx="1669">
                  <c:v>-684.53689999999995</c:v>
                </c:pt>
                <c:pt idx="1670">
                  <c:v>-640.1318</c:v>
                </c:pt>
                <c:pt idx="1671">
                  <c:v>-587.96849999999995</c:v>
                </c:pt>
                <c:pt idx="1672">
                  <c:v>-542.20330000000001</c:v>
                </c:pt>
                <c:pt idx="1673">
                  <c:v>-500.88580000000002</c:v>
                </c:pt>
                <c:pt idx="1674">
                  <c:v>-470.39980000000003</c:v>
                </c:pt>
                <c:pt idx="1675">
                  <c:v>-429.762</c:v>
                </c:pt>
                <c:pt idx="1676">
                  <c:v>-384.33440000000002</c:v>
                </c:pt>
                <c:pt idx="1677">
                  <c:v>-328.29149999999998</c:v>
                </c:pt>
                <c:pt idx="1678">
                  <c:v>-266.42239999999998</c:v>
                </c:pt>
                <c:pt idx="1679">
                  <c:v>-201.64089999999999</c:v>
                </c:pt>
                <c:pt idx="1680">
                  <c:v>-133.3603</c:v>
                </c:pt>
                <c:pt idx="1681">
                  <c:v>-63.858159999999998</c:v>
                </c:pt>
                <c:pt idx="1682">
                  <c:v>2.1410121000000002</c:v>
                </c:pt>
                <c:pt idx="1683">
                  <c:v>194.93902</c:v>
                </c:pt>
                <c:pt idx="1684">
                  <c:v>131.89872</c:v>
                </c:pt>
                <c:pt idx="1685">
                  <c:v>67.993095999999994</c:v>
                </c:pt>
                <c:pt idx="1686">
                  <c:v>6.8644882000000003</c:v>
                </c:pt>
                <c:pt idx="1687">
                  <c:v>73.703958</c:v>
                </c:pt>
                <c:pt idx="1688">
                  <c:v>134.88326000000001</c:v>
                </c:pt>
                <c:pt idx="1689">
                  <c:v>192.82345000000001</c:v>
                </c:pt>
                <c:pt idx="1690">
                  <c:v>247.55962</c:v>
                </c:pt>
                <c:pt idx="1691">
                  <c:v>302.13171999999997</c:v>
                </c:pt>
                <c:pt idx="1692">
                  <c:v>356.73090999999999</c:v>
                </c:pt>
                <c:pt idx="1693">
                  <c:v>397.77404999999999</c:v>
                </c:pt>
                <c:pt idx="1694">
                  <c:v>461.27755999999999</c:v>
                </c:pt>
                <c:pt idx="1695">
                  <c:v>516.09745999999996</c:v>
                </c:pt>
                <c:pt idx="1696">
                  <c:v>556.62711000000002</c:v>
                </c:pt>
                <c:pt idx="1697">
                  <c:v>604.79552000000001</c:v>
                </c:pt>
                <c:pt idx="1698">
                  <c:v>648.15670999999998</c:v>
                </c:pt>
                <c:pt idx="1699">
                  <c:v>694.73509999999999</c:v>
                </c:pt>
                <c:pt idx="1700">
                  <c:v>737.98343</c:v>
                </c:pt>
                <c:pt idx="1701">
                  <c:v>777.78809999999999</c:v>
                </c:pt>
                <c:pt idx="1702">
                  <c:v>814.89313000000004</c:v>
                </c:pt>
                <c:pt idx="1703">
                  <c:v>832.20253000000002</c:v>
                </c:pt>
                <c:pt idx="1704">
                  <c:v>856.20570999999995</c:v>
                </c:pt>
                <c:pt idx="1705">
                  <c:v>899.27923999999996</c:v>
                </c:pt>
                <c:pt idx="1706">
                  <c:v>914.63269000000003</c:v>
                </c:pt>
                <c:pt idx="1707">
                  <c:v>933.27117999999996</c:v>
                </c:pt>
                <c:pt idx="1708">
                  <c:v>958.24679000000003</c:v>
                </c:pt>
                <c:pt idx="1709">
                  <c:v>-61.610349999999997</c:v>
                </c:pt>
                <c:pt idx="1710">
                  <c:v>-126.29900000000001</c:v>
                </c:pt>
                <c:pt idx="1711">
                  <c:v>-186.89609999999999</c:v>
                </c:pt>
                <c:pt idx="1712">
                  <c:v>974.86465999999996</c:v>
                </c:pt>
                <c:pt idx="1713">
                  <c:v>992.76484000000005</c:v>
                </c:pt>
                <c:pt idx="1714">
                  <c:v>1010.5049</c:v>
                </c:pt>
                <c:pt idx="1715">
                  <c:v>1030.7280000000001</c:v>
                </c:pt>
                <c:pt idx="1716">
                  <c:v>1025.4860000000001</c:v>
                </c:pt>
                <c:pt idx="1717">
                  <c:v>1025.4674</c:v>
                </c:pt>
                <c:pt idx="1718">
                  <c:v>1030.4501</c:v>
                </c:pt>
                <c:pt idx="1719">
                  <c:v>1035.1076</c:v>
                </c:pt>
                <c:pt idx="1720">
                  <c:v>1033.7307000000001</c:v>
                </c:pt>
                <c:pt idx="1721">
                  <c:v>1014.6665</c:v>
                </c:pt>
                <c:pt idx="1722">
                  <c:v>1001.7077</c:v>
                </c:pt>
                <c:pt idx="1723">
                  <c:v>987.32542000000001</c:v>
                </c:pt>
                <c:pt idx="1724">
                  <c:v>995.18780000000004</c:v>
                </c:pt>
                <c:pt idx="1725">
                  <c:v>970.97184000000004</c:v>
                </c:pt>
                <c:pt idx="1726">
                  <c:v>946.58731</c:v>
                </c:pt>
                <c:pt idx="1727">
                  <c:v>909.50612999999998</c:v>
                </c:pt>
                <c:pt idx="1728">
                  <c:v>874.08137999999997</c:v>
                </c:pt>
                <c:pt idx="1729">
                  <c:v>866.32430999999997</c:v>
                </c:pt>
                <c:pt idx="1730">
                  <c:v>828.38323000000003</c:v>
                </c:pt>
                <c:pt idx="1731">
                  <c:v>788.33423000000005</c:v>
                </c:pt>
                <c:pt idx="1732">
                  <c:v>738.73653999999999</c:v>
                </c:pt>
                <c:pt idx="1733">
                  <c:v>697.86679000000004</c:v>
                </c:pt>
                <c:pt idx="1734">
                  <c:v>663.82109000000003</c:v>
                </c:pt>
                <c:pt idx="1735">
                  <c:v>636.29196999999999</c:v>
                </c:pt>
                <c:pt idx="1736">
                  <c:v>594.18206999999995</c:v>
                </c:pt>
                <c:pt idx="1737">
                  <c:v>550.17092000000002</c:v>
                </c:pt>
                <c:pt idx="1738">
                  <c:v>507.12353000000002</c:v>
                </c:pt>
                <c:pt idx="1739">
                  <c:v>462.67547000000002</c:v>
                </c:pt>
                <c:pt idx="1740">
                  <c:v>414.89591000000001</c:v>
                </c:pt>
                <c:pt idx="1741">
                  <c:v>368.88087999999999</c:v>
                </c:pt>
                <c:pt idx="1742">
                  <c:v>329.93750999999997</c:v>
                </c:pt>
                <c:pt idx="1743">
                  <c:v>281.70551999999998</c:v>
                </c:pt>
                <c:pt idx="1744">
                  <c:v>226.34256999999999</c:v>
                </c:pt>
                <c:pt idx="1745">
                  <c:v>165.74028999999999</c:v>
                </c:pt>
                <c:pt idx="1746">
                  <c:v>101.40412000000001</c:v>
                </c:pt>
                <c:pt idx="1747">
                  <c:v>33.336919999999999</c:v>
                </c:pt>
                <c:pt idx="1748">
                  <c:v>-35.010109999999997</c:v>
                </c:pt>
                <c:pt idx="1749">
                  <c:v>-103.6545</c:v>
                </c:pt>
                <c:pt idx="1750">
                  <c:v>-170.8151</c:v>
                </c:pt>
                <c:pt idx="1751">
                  <c:v>-236.0889</c:v>
                </c:pt>
                <c:pt idx="1752">
                  <c:v>-295.42360000000002</c:v>
                </c:pt>
                <c:pt idx="1753">
                  <c:v>-346.65320000000003</c:v>
                </c:pt>
                <c:pt idx="1754">
                  <c:v>-390.40989999999999</c:v>
                </c:pt>
                <c:pt idx="1755">
                  <c:v>-443.3064</c:v>
                </c:pt>
                <c:pt idx="1756">
                  <c:v>-491.50360000000001</c:v>
                </c:pt>
                <c:pt idx="1757">
                  <c:v>-540.17449999999997</c:v>
                </c:pt>
                <c:pt idx="1758">
                  <c:v>-590.49249999999995</c:v>
                </c:pt>
                <c:pt idx="1759">
                  <c:v>-638.20830000000001</c:v>
                </c:pt>
                <c:pt idx="1760">
                  <c:v>-668.79089999999997</c:v>
                </c:pt>
                <c:pt idx="1761">
                  <c:v>-706.40030000000002</c:v>
                </c:pt>
                <c:pt idx="1762">
                  <c:v>-748.59069999999997</c:v>
                </c:pt>
                <c:pt idx="1763">
                  <c:v>-790.50480000000005</c:v>
                </c:pt>
                <c:pt idx="1764">
                  <c:v>-810.36</c:v>
                </c:pt>
                <c:pt idx="1765">
                  <c:v>-836.89710000000002</c:v>
                </c:pt>
                <c:pt idx="1766">
                  <c:v>-871.69420000000002</c:v>
                </c:pt>
                <c:pt idx="1767">
                  <c:v>-905.14729999999997</c:v>
                </c:pt>
                <c:pt idx="1768">
                  <c:v>-932.30499999999995</c:v>
                </c:pt>
                <c:pt idx="1769">
                  <c:v>-947.18709999999999</c:v>
                </c:pt>
                <c:pt idx="1770">
                  <c:v>-966.80050000000006</c:v>
                </c:pt>
                <c:pt idx="1771">
                  <c:v>-982.81060000000002</c:v>
                </c:pt>
                <c:pt idx="1772">
                  <c:v>-1015.739</c:v>
                </c:pt>
                <c:pt idx="1773">
                  <c:v>-1016.958</c:v>
                </c:pt>
                <c:pt idx="1774">
                  <c:v>-1023.4930000000001</c:v>
                </c:pt>
                <c:pt idx="1775">
                  <c:v>-1020.0069999999999</c:v>
                </c:pt>
                <c:pt idx="1776">
                  <c:v>-1023.914</c:v>
                </c:pt>
                <c:pt idx="1777">
                  <c:v>-1027.2260000000001</c:v>
                </c:pt>
                <c:pt idx="1778">
                  <c:v>-1029.27</c:v>
                </c:pt>
                <c:pt idx="1779">
                  <c:v>-1034.597</c:v>
                </c:pt>
                <c:pt idx="1780">
                  <c:v>-1013.9059999999999</c:v>
                </c:pt>
                <c:pt idx="1781">
                  <c:v>-993.4905</c:v>
                </c:pt>
                <c:pt idx="1782">
                  <c:v>-1001.684</c:v>
                </c:pt>
                <c:pt idx="1783">
                  <c:v>-977.59370000000001</c:v>
                </c:pt>
                <c:pt idx="1784">
                  <c:v>-952.61990000000003</c:v>
                </c:pt>
                <c:pt idx="1785">
                  <c:v>-928.85950000000003</c:v>
                </c:pt>
                <c:pt idx="1786">
                  <c:v>-894.70609999999999</c:v>
                </c:pt>
                <c:pt idx="1787">
                  <c:v>-865.98910000000001</c:v>
                </c:pt>
                <c:pt idx="1788">
                  <c:v>-841.0598</c:v>
                </c:pt>
                <c:pt idx="1789">
                  <c:v>-825.25260000000003</c:v>
                </c:pt>
                <c:pt idx="1790">
                  <c:v>-789.45249999999999</c:v>
                </c:pt>
                <c:pt idx="1791">
                  <c:v>-752.98069999999996</c:v>
                </c:pt>
                <c:pt idx="1792">
                  <c:v>-718.05259999999998</c:v>
                </c:pt>
                <c:pt idx="1793">
                  <c:v>-682.36620000000005</c:v>
                </c:pt>
                <c:pt idx="1794">
                  <c:v>-636.14020000000005</c:v>
                </c:pt>
                <c:pt idx="1795">
                  <c:v>-579.03449999999998</c:v>
                </c:pt>
                <c:pt idx="1796">
                  <c:v>-525.38930000000005</c:v>
                </c:pt>
                <c:pt idx="1797">
                  <c:v>-479.38869999999997</c:v>
                </c:pt>
                <c:pt idx="1798">
                  <c:v>-445.7201</c:v>
                </c:pt>
                <c:pt idx="1799">
                  <c:v>-398.68180000000001</c:v>
                </c:pt>
                <c:pt idx="1800">
                  <c:v>-341.07560000000001</c:v>
                </c:pt>
                <c:pt idx="1801">
                  <c:v>-279.36849999999998</c:v>
                </c:pt>
                <c:pt idx="1802">
                  <c:v>-224.62129999999999</c:v>
                </c:pt>
                <c:pt idx="1803">
                  <c:v>-167.2251</c:v>
                </c:pt>
                <c:pt idx="1804">
                  <c:v>-95.22833</c:v>
                </c:pt>
                <c:pt idx="1805">
                  <c:v>-28.183019999999999</c:v>
                </c:pt>
                <c:pt idx="1806">
                  <c:v>35.352770999999997</c:v>
                </c:pt>
                <c:pt idx="1807">
                  <c:v>98.227760000000004</c:v>
                </c:pt>
                <c:pt idx="1808">
                  <c:v>157.81604999999999</c:v>
                </c:pt>
                <c:pt idx="1809">
                  <c:v>214.78584000000001</c:v>
                </c:pt>
                <c:pt idx="1810">
                  <c:v>271.80383999999998</c:v>
                </c:pt>
                <c:pt idx="1811">
                  <c:v>331.48662999999999</c:v>
                </c:pt>
                <c:pt idx="1812">
                  <c:v>-240.00829999999999</c:v>
                </c:pt>
                <c:pt idx="1813">
                  <c:v>-306.67989999999998</c:v>
                </c:pt>
                <c:pt idx="1814">
                  <c:v>-362.69119999999998</c:v>
                </c:pt>
                <c:pt idx="1815">
                  <c:v>-416.81740000000002</c:v>
                </c:pt>
                <c:pt idx="1816">
                  <c:v>-465.2029</c:v>
                </c:pt>
                <c:pt idx="1817">
                  <c:v>-527.29399999999998</c:v>
                </c:pt>
                <c:pt idx="1818">
                  <c:v>-584.00390000000004</c:v>
                </c:pt>
                <c:pt idx="1819">
                  <c:v>-632.85320000000002</c:v>
                </c:pt>
                <c:pt idx="1820">
                  <c:v>-662.03890000000001</c:v>
                </c:pt>
                <c:pt idx="1821">
                  <c:v>-697.99649999999997</c:v>
                </c:pt>
                <c:pt idx="1822">
                  <c:v>-739.00689999999997</c:v>
                </c:pt>
                <c:pt idx="1823">
                  <c:v>-784.92930000000001</c:v>
                </c:pt>
                <c:pt idx="1824">
                  <c:v>-802.80169999999998</c:v>
                </c:pt>
                <c:pt idx="1825">
                  <c:v>-832.42909999999995</c:v>
                </c:pt>
                <c:pt idx="1826">
                  <c:v>-863.89359999999999</c:v>
                </c:pt>
                <c:pt idx="1827">
                  <c:v>-892.76369999999997</c:v>
                </c:pt>
                <c:pt idx="1828">
                  <c:v>-920.84379999999999</c:v>
                </c:pt>
                <c:pt idx="1829">
                  <c:v>-951.61360000000002</c:v>
                </c:pt>
                <c:pt idx="1830">
                  <c:v>-735.2921</c:v>
                </c:pt>
                <c:pt idx="1831">
                  <c:v>-683.69730000000004</c:v>
                </c:pt>
                <c:pt idx="1832">
                  <c:v>-637.14380000000006</c:v>
                </c:pt>
                <c:pt idx="1833">
                  <c:v>-601.36839999999995</c:v>
                </c:pt>
                <c:pt idx="1834">
                  <c:v>-542.13419999999996</c:v>
                </c:pt>
                <c:pt idx="1835">
                  <c:v>-480.60640000000001</c:v>
                </c:pt>
                <c:pt idx="1836">
                  <c:v>-768.13530000000003</c:v>
                </c:pt>
                <c:pt idx="1837">
                  <c:v>-799.81830000000002</c:v>
                </c:pt>
                <c:pt idx="1838">
                  <c:v>-830.79939999999999</c:v>
                </c:pt>
                <c:pt idx="1839">
                  <c:v>-862.07749999999999</c:v>
                </c:pt>
                <c:pt idx="1840">
                  <c:v>-894.45079999999996</c:v>
                </c:pt>
                <c:pt idx="1841">
                  <c:v>-929.12580000000003</c:v>
                </c:pt>
                <c:pt idx="1842">
                  <c:v>-959.11810000000003</c:v>
                </c:pt>
                <c:pt idx="1843">
                  <c:v>-988.32460000000003</c:v>
                </c:pt>
                <c:pt idx="1844">
                  <c:v>-977.79700000000003</c:v>
                </c:pt>
                <c:pt idx="1845">
                  <c:v>-972.42669999999998</c:v>
                </c:pt>
                <c:pt idx="1846">
                  <c:v>-969.02049999999997</c:v>
                </c:pt>
                <c:pt idx="1847">
                  <c:v>-968.13760000000002</c:v>
                </c:pt>
                <c:pt idx="1848">
                  <c:v>-967.64660000000003</c:v>
                </c:pt>
                <c:pt idx="1849">
                  <c:v>-968.1739</c:v>
                </c:pt>
                <c:pt idx="1850">
                  <c:v>-568.55560000000003</c:v>
                </c:pt>
                <c:pt idx="1851">
                  <c:v>-620.57550000000003</c:v>
                </c:pt>
                <c:pt idx="1852">
                  <c:v>-668.19970000000001</c:v>
                </c:pt>
                <c:pt idx="1853">
                  <c:v>-706.24419999999998</c:v>
                </c:pt>
                <c:pt idx="1854">
                  <c:v>-498.67989999999998</c:v>
                </c:pt>
                <c:pt idx="1855">
                  <c:v>-737.64850000000001</c:v>
                </c:pt>
                <c:pt idx="1856">
                  <c:v>-768.83799999999997</c:v>
                </c:pt>
                <c:pt idx="1857">
                  <c:v>-801.62350000000004</c:v>
                </c:pt>
                <c:pt idx="1858">
                  <c:v>-835.40620000000001</c:v>
                </c:pt>
                <c:pt idx="1859">
                  <c:v>-869.32360000000006</c:v>
                </c:pt>
                <c:pt idx="1860">
                  <c:v>-901.87829999999997</c:v>
                </c:pt>
                <c:pt idx="1861">
                  <c:v>-936.25009999999997</c:v>
                </c:pt>
                <c:pt idx="1862">
                  <c:v>-923.33339999999998</c:v>
                </c:pt>
                <c:pt idx="1863">
                  <c:v>-917.26490000000001</c:v>
                </c:pt>
                <c:pt idx="1864">
                  <c:v>-914.94150000000002</c:v>
                </c:pt>
                <c:pt idx="1865">
                  <c:v>-880.66</c:v>
                </c:pt>
                <c:pt idx="1866">
                  <c:v>-844.34040000000005</c:v>
                </c:pt>
                <c:pt idx="1867">
                  <c:v>-810.47519999999997</c:v>
                </c:pt>
                <c:pt idx="1868">
                  <c:v>-775.68219999999997</c:v>
                </c:pt>
                <c:pt idx="1869">
                  <c:v>-913.94529999999997</c:v>
                </c:pt>
                <c:pt idx="1870">
                  <c:v>-915.798</c:v>
                </c:pt>
                <c:pt idx="1871">
                  <c:v>-921.93050000000005</c:v>
                </c:pt>
                <c:pt idx="1872">
                  <c:v>-930.05520000000001</c:v>
                </c:pt>
                <c:pt idx="1873">
                  <c:v>-907.48749999999995</c:v>
                </c:pt>
                <c:pt idx="1874">
                  <c:v>-890.07529999999997</c:v>
                </c:pt>
                <c:pt idx="1875">
                  <c:v>-872.39739999999995</c:v>
                </c:pt>
                <c:pt idx="1876">
                  <c:v>-853.29369999999994</c:v>
                </c:pt>
                <c:pt idx="1877">
                  <c:v>-806.17939999999999</c:v>
                </c:pt>
                <c:pt idx="1878">
                  <c:v>-777.50469999999996</c:v>
                </c:pt>
                <c:pt idx="1879">
                  <c:v>-752.81529999999998</c:v>
                </c:pt>
                <c:pt idx="1880">
                  <c:v>-692.63879999999995</c:v>
                </c:pt>
                <c:pt idx="1881">
                  <c:v>-648.64</c:v>
                </c:pt>
                <c:pt idx="1882">
                  <c:v>-609.31389999999999</c:v>
                </c:pt>
                <c:pt idx="1883">
                  <c:v>-866.77049999999997</c:v>
                </c:pt>
                <c:pt idx="1884">
                  <c:v>-862.09640000000002</c:v>
                </c:pt>
                <c:pt idx="1885">
                  <c:v>-861.4665</c:v>
                </c:pt>
                <c:pt idx="1886">
                  <c:v>-860.02750000000003</c:v>
                </c:pt>
                <c:pt idx="1887">
                  <c:v>-866.98140000000001</c:v>
                </c:pt>
                <c:pt idx="1888">
                  <c:v>-872.19910000000004</c:v>
                </c:pt>
                <c:pt idx="1889">
                  <c:v>-849.67650000000003</c:v>
                </c:pt>
                <c:pt idx="1890">
                  <c:v>-830.72900000000004</c:v>
                </c:pt>
                <c:pt idx="1891">
                  <c:v>-814.07600000000002</c:v>
                </c:pt>
                <c:pt idx="1892">
                  <c:v>-823.50239999999997</c:v>
                </c:pt>
                <c:pt idx="1893">
                  <c:v>-786.57759999999996</c:v>
                </c:pt>
                <c:pt idx="1894">
                  <c:v>-751.47929999999997</c:v>
                </c:pt>
                <c:pt idx="1895">
                  <c:v>-544.36810000000003</c:v>
                </c:pt>
                <c:pt idx="1896">
                  <c:v>-489.16410000000002</c:v>
                </c:pt>
                <c:pt idx="1897">
                  <c:v>-438.71100000000001</c:v>
                </c:pt>
                <c:pt idx="1898">
                  <c:v>-388.20979999999997</c:v>
                </c:pt>
                <c:pt idx="1899">
                  <c:v>-335.38</c:v>
                </c:pt>
                <c:pt idx="1900">
                  <c:v>-272.3657</c:v>
                </c:pt>
                <c:pt idx="1901">
                  <c:v>-204.499</c:v>
                </c:pt>
                <c:pt idx="1902">
                  <c:v>-139.40889999999999</c:v>
                </c:pt>
                <c:pt idx="1903">
                  <c:v>-71.851200000000006</c:v>
                </c:pt>
                <c:pt idx="1904">
                  <c:v>0.26095770000000001</c:v>
                </c:pt>
                <c:pt idx="1905">
                  <c:v>71.153180000000006</c:v>
                </c:pt>
                <c:pt idx="1906">
                  <c:v>136.55364</c:v>
                </c:pt>
                <c:pt idx="1907">
                  <c:v>197.61165</c:v>
                </c:pt>
                <c:pt idx="1908">
                  <c:v>254.74906999999999</c:v>
                </c:pt>
                <c:pt idx="1909">
                  <c:v>314.54430000000002</c:v>
                </c:pt>
                <c:pt idx="1910">
                  <c:v>366.34719000000001</c:v>
                </c:pt>
                <c:pt idx="1911">
                  <c:v>415.21539999999999</c:v>
                </c:pt>
                <c:pt idx="1912">
                  <c:v>461.09784999999999</c:v>
                </c:pt>
                <c:pt idx="1913">
                  <c:v>504.06439</c:v>
                </c:pt>
                <c:pt idx="1914">
                  <c:v>552.66579000000002</c:v>
                </c:pt>
                <c:pt idx="1915">
                  <c:v>605.36684000000002</c:v>
                </c:pt>
                <c:pt idx="1916">
                  <c:v>635.22333000000003</c:v>
                </c:pt>
                <c:pt idx="1917">
                  <c:v>676.95698000000004</c:v>
                </c:pt>
                <c:pt idx="1918">
                  <c:v>723.28858000000002</c:v>
                </c:pt>
                <c:pt idx="1919">
                  <c:v>769.85374000000002</c:v>
                </c:pt>
                <c:pt idx="1920">
                  <c:v>817.25795000000005</c:v>
                </c:pt>
                <c:pt idx="1921">
                  <c:v>565.61030000000005</c:v>
                </c:pt>
                <c:pt idx="1922">
                  <c:v>504.85520000000002</c:v>
                </c:pt>
                <c:pt idx="1923">
                  <c:v>453.82146999999998</c:v>
                </c:pt>
                <c:pt idx="1924">
                  <c:v>417.64236</c:v>
                </c:pt>
                <c:pt idx="1925">
                  <c:v>372.20046000000002</c:v>
                </c:pt>
                <c:pt idx="1926">
                  <c:v>323.0711</c:v>
                </c:pt>
                <c:pt idx="1927">
                  <c:v>279.45970999999997</c:v>
                </c:pt>
                <c:pt idx="1928">
                  <c:v>229.79562999999999</c:v>
                </c:pt>
                <c:pt idx="1929">
                  <c:v>171.60282000000001</c:v>
                </c:pt>
                <c:pt idx="1930">
                  <c:v>110.62893</c:v>
                </c:pt>
                <c:pt idx="1931">
                  <c:v>612.30890999999997</c:v>
                </c:pt>
                <c:pt idx="1932">
                  <c:v>48.981718000000001</c:v>
                </c:pt>
                <c:pt idx="1933">
                  <c:v>658.51310999999998</c:v>
                </c:pt>
                <c:pt idx="1934">
                  <c:v>707.53610000000003</c:v>
                </c:pt>
                <c:pt idx="1935">
                  <c:v>758.61728000000005</c:v>
                </c:pt>
                <c:pt idx="1936">
                  <c:v>810.46217000000001</c:v>
                </c:pt>
                <c:pt idx="1937">
                  <c:v>852.34893</c:v>
                </c:pt>
                <c:pt idx="1938">
                  <c:v>886.36760000000004</c:v>
                </c:pt>
                <c:pt idx="1939">
                  <c:v>916.41114000000005</c:v>
                </c:pt>
                <c:pt idx="1940">
                  <c:v>946.41101000000003</c:v>
                </c:pt>
                <c:pt idx="1941">
                  <c:v>-806.90639999999996</c:v>
                </c:pt>
                <c:pt idx="1942">
                  <c:v>-810.27359999999999</c:v>
                </c:pt>
                <c:pt idx="1943">
                  <c:v>-807.59310000000005</c:v>
                </c:pt>
                <c:pt idx="1944">
                  <c:v>-804.85739999999998</c:v>
                </c:pt>
                <c:pt idx="1945">
                  <c:v>-825.77620000000002</c:v>
                </c:pt>
                <c:pt idx="1946">
                  <c:v>-809.73159999999996</c:v>
                </c:pt>
                <c:pt idx="1947">
                  <c:v>-788.79849999999999</c:v>
                </c:pt>
                <c:pt idx="1948">
                  <c:v>-771.80100000000004</c:v>
                </c:pt>
                <c:pt idx="1949">
                  <c:v>-759.41610000000003</c:v>
                </c:pt>
                <c:pt idx="1950">
                  <c:v>-742.07479999999998</c:v>
                </c:pt>
                <c:pt idx="1951">
                  <c:v>-716.38109999999995</c:v>
                </c:pt>
                <c:pt idx="1952">
                  <c:v>-765.09680000000003</c:v>
                </c:pt>
                <c:pt idx="1953">
                  <c:v>-726.93769999999995</c:v>
                </c:pt>
                <c:pt idx="1954">
                  <c:v>-740.65110000000004</c:v>
                </c:pt>
                <c:pt idx="1955">
                  <c:v>-715.37199999999996</c:v>
                </c:pt>
                <c:pt idx="1956">
                  <c:v>-707.52840000000003</c:v>
                </c:pt>
                <c:pt idx="1957">
                  <c:v>-691.65390000000002</c:v>
                </c:pt>
                <c:pt idx="1958">
                  <c:v>-676.80560000000003</c:v>
                </c:pt>
                <c:pt idx="1959">
                  <c:v>-644.85590000000002</c:v>
                </c:pt>
                <c:pt idx="1960">
                  <c:v>-607.19970000000001</c:v>
                </c:pt>
                <c:pt idx="1961">
                  <c:v>-562.6241</c:v>
                </c:pt>
                <c:pt idx="1962">
                  <c:v>-516.22019999999998</c:v>
                </c:pt>
                <c:pt idx="1963">
                  <c:v>-679.42190000000005</c:v>
                </c:pt>
                <c:pt idx="1964">
                  <c:v>-653.78179999999998</c:v>
                </c:pt>
                <c:pt idx="1965">
                  <c:v>-646.66700000000003</c:v>
                </c:pt>
                <c:pt idx="1966">
                  <c:v>-616.38220000000001</c:v>
                </c:pt>
                <c:pt idx="1967">
                  <c:v>-584.37980000000005</c:v>
                </c:pt>
                <c:pt idx="1968">
                  <c:v>-548.41869999999994</c:v>
                </c:pt>
                <c:pt idx="1969">
                  <c:v>-501.91399999999999</c:v>
                </c:pt>
                <c:pt idx="1970">
                  <c:v>-585.09069999999997</c:v>
                </c:pt>
                <c:pt idx="1971">
                  <c:v>-624.97389999999996</c:v>
                </c:pt>
                <c:pt idx="1972">
                  <c:v>-655.76340000000005</c:v>
                </c:pt>
                <c:pt idx="1973">
                  <c:v>-681.85839999999996</c:v>
                </c:pt>
                <c:pt idx="1974">
                  <c:v>-701.49800000000005</c:v>
                </c:pt>
                <c:pt idx="1975">
                  <c:v>-713.31330000000003</c:v>
                </c:pt>
                <c:pt idx="1976">
                  <c:v>-728.67830000000004</c:v>
                </c:pt>
                <c:pt idx="1977">
                  <c:v>-748.9941</c:v>
                </c:pt>
                <c:pt idx="1978">
                  <c:v>-773.64179999999999</c:v>
                </c:pt>
                <c:pt idx="1979">
                  <c:v>-617.76379999999995</c:v>
                </c:pt>
                <c:pt idx="1980">
                  <c:v>-586.03139999999996</c:v>
                </c:pt>
                <c:pt idx="1981">
                  <c:v>-554.95640000000003</c:v>
                </c:pt>
                <c:pt idx="1982">
                  <c:v>-523.40980000000002</c:v>
                </c:pt>
                <c:pt idx="1983">
                  <c:v>-495.41149999999999</c:v>
                </c:pt>
                <c:pt idx="1984">
                  <c:v>-757.85540000000003</c:v>
                </c:pt>
                <c:pt idx="1985">
                  <c:v>-756.77200000000005</c:v>
                </c:pt>
                <c:pt idx="1986">
                  <c:v>-747.24109999999996</c:v>
                </c:pt>
                <c:pt idx="1987">
                  <c:v>-750.2056</c:v>
                </c:pt>
                <c:pt idx="1988">
                  <c:v>-744.85910000000001</c:v>
                </c:pt>
                <c:pt idx="1989">
                  <c:v>-712.45640000000003</c:v>
                </c:pt>
                <c:pt idx="1990">
                  <c:v>-687.82299999999998</c:v>
                </c:pt>
                <c:pt idx="1991">
                  <c:v>-668.18119999999999</c:v>
                </c:pt>
                <c:pt idx="1992">
                  <c:v>-653.84900000000005</c:v>
                </c:pt>
                <c:pt idx="1993">
                  <c:v>-649.12180000000001</c:v>
                </c:pt>
                <c:pt idx="1994">
                  <c:v>-621.19510000000002</c:v>
                </c:pt>
                <c:pt idx="1995">
                  <c:v>-594.3175</c:v>
                </c:pt>
                <c:pt idx="1996">
                  <c:v>-562.96100000000001</c:v>
                </c:pt>
                <c:pt idx="1997">
                  <c:v>-525.33479999999997</c:v>
                </c:pt>
                <c:pt idx="1998">
                  <c:v>-481.22820000000002</c:v>
                </c:pt>
                <c:pt idx="1999">
                  <c:v>-431.61509999999998</c:v>
                </c:pt>
                <c:pt idx="2000">
                  <c:v>-381.78890000000001</c:v>
                </c:pt>
                <c:pt idx="2001">
                  <c:v>-329.67189999999999</c:v>
                </c:pt>
                <c:pt idx="2002">
                  <c:v>-699.9212</c:v>
                </c:pt>
                <c:pt idx="2003">
                  <c:v>-666.97149999999999</c:v>
                </c:pt>
                <c:pt idx="2004">
                  <c:v>-629.62030000000004</c:v>
                </c:pt>
                <c:pt idx="2005">
                  <c:v>-589.94669999999996</c:v>
                </c:pt>
                <c:pt idx="2006">
                  <c:v>-685.48530000000005</c:v>
                </c:pt>
                <c:pt idx="2007">
                  <c:v>-651.29769999999996</c:v>
                </c:pt>
                <c:pt idx="2008">
                  <c:v>-625.71489999999994</c:v>
                </c:pt>
                <c:pt idx="2009">
                  <c:v>-607.2251</c:v>
                </c:pt>
                <c:pt idx="2010">
                  <c:v>-595.66300000000001</c:v>
                </c:pt>
                <c:pt idx="2011">
                  <c:v>-699.50609999999995</c:v>
                </c:pt>
                <c:pt idx="2012">
                  <c:v>-706.90750000000003</c:v>
                </c:pt>
                <c:pt idx="2013">
                  <c:v>-704.06259999999997</c:v>
                </c:pt>
                <c:pt idx="2014">
                  <c:v>-563.92600000000004</c:v>
                </c:pt>
                <c:pt idx="2015">
                  <c:v>-533.87369999999999</c:v>
                </c:pt>
                <c:pt idx="2016">
                  <c:v>-505.29820000000001</c:v>
                </c:pt>
                <c:pt idx="2017">
                  <c:v>-466.24489999999997</c:v>
                </c:pt>
                <c:pt idx="2018">
                  <c:v>-421.03390000000002</c:v>
                </c:pt>
                <c:pt idx="2019">
                  <c:v>-373.46170000000001</c:v>
                </c:pt>
                <c:pt idx="2020">
                  <c:v>-325.79270000000002</c:v>
                </c:pt>
                <c:pt idx="2021">
                  <c:v>-278.79539999999997</c:v>
                </c:pt>
                <c:pt idx="2022">
                  <c:v>-225.85890000000001</c:v>
                </c:pt>
                <c:pt idx="2023">
                  <c:v>-168.09219999999999</c:v>
                </c:pt>
                <c:pt idx="2024">
                  <c:v>-110.1446</c:v>
                </c:pt>
                <c:pt idx="2025">
                  <c:v>-51.074829999999999</c:v>
                </c:pt>
                <c:pt idx="2026">
                  <c:v>-2.918892</c:v>
                </c:pt>
                <c:pt idx="2027">
                  <c:v>-555.62649999999996</c:v>
                </c:pt>
                <c:pt idx="2028">
                  <c:v>-524.91359999999997</c:v>
                </c:pt>
                <c:pt idx="2029">
                  <c:v>-490.9708</c:v>
                </c:pt>
                <c:pt idx="2030">
                  <c:v>-460.06630000000001</c:v>
                </c:pt>
                <c:pt idx="2031">
                  <c:v>-453.34440000000001</c:v>
                </c:pt>
                <c:pt idx="2032">
                  <c:v>-448.33210000000003</c:v>
                </c:pt>
                <c:pt idx="2033">
                  <c:v>-436.49349999999998</c:v>
                </c:pt>
                <c:pt idx="2034">
                  <c:v>-416.90260000000001</c:v>
                </c:pt>
                <c:pt idx="2035">
                  <c:v>-399.40800000000002</c:v>
                </c:pt>
                <c:pt idx="2036">
                  <c:v>-351.14370000000002</c:v>
                </c:pt>
                <c:pt idx="2037">
                  <c:v>-288.9196</c:v>
                </c:pt>
                <c:pt idx="2038">
                  <c:v>-342.47800000000001</c:v>
                </c:pt>
                <c:pt idx="2039">
                  <c:v>-372.64679999999998</c:v>
                </c:pt>
                <c:pt idx="2040">
                  <c:v>-392.53879999999998</c:v>
                </c:pt>
                <c:pt idx="2041">
                  <c:v>-399.95600000000002</c:v>
                </c:pt>
                <c:pt idx="2042">
                  <c:v>-401.40199999999999</c:v>
                </c:pt>
                <c:pt idx="2043">
                  <c:v>-425.26769999999999</c:v>
                </c:pt>
                <c:pt idx="2044">
                  <c:v>-464.10919999999999</c:v>
                </c:pt>
                <c:pt idx="2045">
                  <c:v>-494.44760000000002</c:v>
                </c:pt>
                <c:pt idx="2046">
                  <c:v>-523.38739999999996</c:v>
                </c:pt>
                <c:pt idx="2047">
                  <c:v>-566.44399999999996</c:v>
                </c:pt>
                <c:pt idx="2048">
                  <c:v>-605.14369999999997</c:v>
                </c:pt>
                <c:pt idx="2049">
                  <c:v>-637.20540000000005</c:v>
                </c:pt>
                <c:pt idx="2050">
                  <c:v>-653.69299999999998</c:v>
                </c:pt>
                <c:pt idx="2051">
                  <c:v>-658.71720000000005</c:v>
                </c:pt>
                <c:pt idx="2052">
                  <c:v>-654.10090000000002</c:v>
                </c:pt>
                <c:pt idx="2053">
                  <c:v>-638.77409999999998</c:v>
                </c:pt>
                <c:pt idx="2054">
                  <c:v>-615.35270000000003</c:v>
                </c:pt>
                <c:pt idx="2055">
                  <c:v>-584.42949999999996</c:v>
                </c:pt>
                <c:pt idx="2056">
                  <c:v>-562.90470000000005</c:v>
                </c:pt>
                <c:pt idx="2057">
                  <c:v>-548.93740000000003</c:v>
                </c:pt>
                <c:pt idx="2058">
                  <c:v>-538.30489999999998</c:v>
                </c:pt>
                <c:pt idx="2059">
                  <c:v>-498.0009</c:v>
                </c:pt>
                <c:pt idx="2060">
                  <c:v>-474.8168</c:v>
                </c:pt>
                <c:pt idx="2061">
                  <c:v>-451.27170000000001</c:v>
                </c:pt>
                <c:pt idx="2062">
                  <c:v>-408.16129999999998</c:v>
                </c:pt>
                <c:pt idx="2063">
                  <c:v>-362.27480000000003</c:v>
                </c:pt>
                <c:pt idx="2064">
                  <c:v>-316.02109999999999</c:v>
                </c:pt>
                <c:pt idx="2065">
                  <c:v>-273.17439999999999</c:v>
                </c:pt>
                <c:pt idx="2066">
                  <c:v>-236.42330000000001</c:v>
                </c:pt>
                <c:pt idx="2067">
                  <c:v>-188.68510000000001</c:v>
                </c:pt>
                <c:pt idx="2068">
                  <c:v>-135.70099999999999</c:v>
                </c:pt>
                <c:pt idx="2069">
                  <c:v>-86.503829999999994</c:v>
                </c:pt>
                <c:pt idx="2070">
                  <c:v>-39.909399999999998</c:v>
                </c:pt>
                <c:pt idx="2071">
                  <c:v>23.37481</c:v>
                </c:pt>
                <c:pt idx="2072">
                  <c:v>88.625209999999996</c:v>
                </c:pt>
                <c:pt idx="2073">
                  <c:v>149.25975</c:v>
                </c:pt>
                <c:pt idx="2074">
                  <c:v>207.62249</c:v>
                </c:pt>
                <c:pt idx="2075">
                  <c:v>271.71895000000001</c:v>
                </c:pt>
                <c:pt idx="2076">
                  <c:v>330.88252</c:v>
                </c:pt>
                <c:pt idx="2077">
                  <c:v>391.38765000000001</c:v>
                </c:pt>
                <c:pt idx="2078">
                  <c:v>445.68115</c:v>
                </c:pt>
                <c:pt idx="2079">
                  <c:v>502.25353999999999</c:v>
                </c:pt>
                <c:pt idx="2080">
                  <c:v>552.36085000000003</c:v>
                </c:pt>
                <c:pt idx="2081">
                  <c:v>594.23154</c:v>
                </c:pt>
                <c:pt idx="2082">
                  <c:v>642.20897000000002</c:v>
                </c:pt>
                <c:pt idx="2083">
                  <c:v>696.38624000000004</c:v>
                </c:pt>
                <c:pt idx="2084">
                  <c:v>749.33987000000002</c:v>
                </c:pt>
                <c:pt idx="2085">
                  <c:v>794.45226000000002</c:v>
                </c:pt>
                <c:pt idx="2086">
                  <c:v>827.47290999999996</c:v>
                </c:pt>
                <c:pt idx="2087">
                  <c:v>858.44272000000001</c:v>
                </c:pt>
                <c:pt idx="2088">
                  <c:v>889.84240999999997</c:v>
                </c:pt>
                <c:pt idx="2089">
                  <c:v>924.7251</c:v>
                </c:pt>
                <c:pt idx="2090">
                  <c:v>948.45921999999996</c:v>
                </c:pt>
                <c:pt idx="2091">
                  <c:v>958.97946999999999</c:v>
                </c:pt>
                <c:pt idx="2092">
                  <c:v>972.25266999999997</c:v>
                </c:pt>
                <c:pt idx="2093">
                  <c:v>989.50458000000003</c:v>
                </c:pt>
                <c:pt idx="2094">
                  <c:v>979.52954999999997</c:v>
                </c:pt>
                <c:pt idx="2095">
                  <c:v>975.77475000000004</c:v>
                </c:pt>
                <c:pt idx="2096">
                  <c:v>973.06515000000002</c:v>
                </c:pt>
                <c:pt idx="2097">
                  <c:v>981.29637000000002</c:v>
                </c:pt>
                <c:pt idx="2098">
                  <c:v>954.36743999999999</c:v>
                </c:pt>
                <c:pt idx="2099">
                  <c:v>934.75007000000005</c:v>
                </c:pt>
                <c:pt idx="2100">
                  <c:v>915.87121000000002</c:v>
                </c:pt>
                <c:pt idx="2101">
                  <c:v>896.15884000000005</c:v>
                </c:pt>
                <c:pt idx="2102">
                  <c:v>876.57523000000003</c:v>
                </c:pt>
                <c:pt idx="2103">
                  <c:v>861.04097999999999</c:v>
                </c:pt>
                <c:pt idx="2104">
                  <c:v>922.23161000000005</c:v>
                </c:pt>
                <c:pt idx="2105">
                  <c:v>924.09406000000001</c:v>
                </c:pt>
                <c:pt idx="2106">
                  <c:v>926.92666999999994</c:v>
                </c:pt>
                <c:pt idx="2107">
                  <c:v>930.24519999999995</c:v>
                </c:pt>
                <c:pt idx="2108">
                  <c:v>914.36743000000001</c:v>
                </c:pt>
                <c:pt idx="2109">
                  <c:v>903.52291000000002</c:v>
                </c:pt>
                <c:pt idx="2110">
                  <c:v>897.81893000000002</c:v>
                </c:pt>
                <c:pt idx="2111">
                  <c:v>864.90367000000003</c:v>
                </c:pt>
                <c:pt idx="2112">
                  <c:v>831.09520999999995</c:v>
                </c:pt>
                <c:pt idx="2113">
                  <c:v>799.10503000000006</c:v>
                </c:pt>
                <c:pt idx="2114">
                  <c:v>766.80754000000002</c:v>
                </c:pt>
                <c:pt idx="2115">
                  <c:v>740.19771000000003</c:v>
                </c:pt>
                <c:pt idx="2116">
                  <c:v>690.53877999999997</c:v>
                </c:pt>
                <c:pt idx="2117">
                  <c:v>634.12154999999996</c:v>
                </c:pt>
                <c:pt idx="2118">
                  <c:v>898.51513999999997</c:v>
                </c:pt>
                <c:pt idx="2119">
                  <c:v>876.88044000000002</c:v>
                </c:pt>
                <c:pt idx="2120">
                  <c:v>854.54530999999997</c:v>
                </c:pt>
                <c:pt idx="2121">
                  <c:v>835.60546999999997</c:v>
                </c:pt>
                <c:pt idx="2122">
                  <c:v>820.48216000000002</c:v>
                </c:pt>
                <c:pt idx="2123">
                  <c:v>807.36279000000002</c:v>
                </c:pt>
                <c:pt idx="2124">
                  <c:v>792.79638999999997</c:v>
                </c:pt>
                <c:pt idx="2125">
                  <c:v>777.97955000000002</c:v>
                </c:pt>
                <c:pt idx="2126">
                  <c:v>730.61063999999999</c:v>
                </c:pt>
                <c:pt idx="2127">
                  <c:v>684.62900999999999</c:v>
                </c:pt>
                <c:pt idx="2128">
                  <c:v>637.04940999999997</c:v>
                </c:pt>
                <c:pt idx="2129">
                  <c:v>590.53774999999996</c:v>
                </c:pt>
                <c:pt idx="2130">
                  <c:v>545.91822000000002</c:v>
                </c:pt>
                <c:pt idx="2131">
                  <c:v>501.17973999999998</c:v>
                </c:pt>
                <c:pt idx="2132">
                  <c:v>571.53368999999998</c:v>
                </c:pt>
                <c:pt idx="2133">
                  <c:v>528.75942999999995</c:v>
                </c:pt>
                <c:pt idx="2134">
                  <c:v>495.76603</c:v>
                </c:pt>
                <c:pt idx="2135">
                  <c:v>443.41550999999998</c:v>
                </c:pt>
                <c:pt idx="2136">
                  <c:v>389.16392999999999</c:v>
                </c:pt>
                <c:pt idx="2137">
                  <c:v>339.03847999999999</c:v>
                </c:pt>
                <c:pt idx="2138">
                  <c:v>286.38718</c:v>
                </c:pt>
                <c:pt idx="2139">
                  <c:v>238.74498</c:v>
                </c:pt>
                <c:pt idx="2140">
                  <c:v>189.18285</c:v>
                </c:pt>
                <c:pt idx="2141">
                  <c:v>134.19032999999999</c:v>
                </c:pt>
                <c:pt idx="2142">
                  <c:v>74.871015</c:v>
                </c:pt>
                <c:pt idx="2143">
                  <c:v>451.51166000000001</c:v>
                </c:pt>
                <c:pt idx="2144">
                  <c:v>386.28451999999999</c:v>
                </c:pt>
                <c:pt idx="2145">
                  <c:v>496.83183000000002</c:v>
                </c:pt>
                <c:pt idx="2146">
                  <c:v>329.10226</c:v>
                </c:pt>
                <c:pt idx="2147">
                  <c:v>288.44348000000002</c:v>
                </c:pt>
                <c:pt idx="2148">
                  <c:v>237.95661999999999</c:v>
                </c:pt>
                <c:pt idx="2149">
                  <c:v>186.74154999999999</c:v>
                </c:pt>
                <c:pt idx="2150">
                  <c:v>124.70184999999999</c:v>
                </c:pt>
                <c:pt idx="2151">
                  <c:v>253.92526000000001</c:v>
                </c:pt>
                <c:pt idx="2152">
                  <c:v>319.30306999999999</c:v>
                </c:pt>
                <c:pt idx="2153">
                  <c:v>381.71096</c:v>
                </c:pt>
                <c:pt idx="2154">
                  <c:v>434.31921</c:v>
                </c:pt>
                <c:pt idx="2155">
                  <c:v>184.58189999999999</c:v>
                </c:pt>
                <c:pt idx="2156">
                  <c:v>257.83382</c:v>
                </c:pt>
                <c:pt idx="2157">
                  <c:v>323.79397</c:v>
                </c:pt>
                <c:pt idx="2158">
                  <c:v>385.96570000000003</c:v>
                </c:pt>
                <c:pt idx="2159">
                  <c:v>452.79800999999998</c:v>
                </c:pt>
                <c:pt idx="2160">
                  <c:v>520.12959000000001</c:v>
                </c:pt>
                <c:pt idx="2161">
                  <c:v>581.11656000000005</c:v>
                </c:pt>
                <c:pt idx="2162">
                  <c:v>638.39642000000003</c:v>
                </c:pt>
                <c:pt idx="2163">
                  <c:v>699.03552000000002</c:v>
                </c:pt>
                <c:pt idx="2164">
                  <c:v>737.42813000000001</c:v>
                </c:pt>
                <c:pt idx="2165">
                  <c:v>773.00176999999996</c:v>
                </c:pt>
                <c:pt idx="2166">
                  <c:v>808.88831000000005</c:v>
                </c:pt>
                <c:pt idx="2167">
                  <c:v>849.81673000000001</c:v>
                </c:pt>
                <c:pt idx="2168">
                  <c:v>855.15911000000006</c:v>
                </c:pt>
                <c:pt idx="2169">
                  <c:v>869.81107999999995</c:v>
                </c:pt>
                <c:pt idx="2170">
                  <c:v>877.38405999999998</c:v>
                </c:pt>
                <c:pt idx="2171">
                  <c:v>876.61865</c:v>
                </c:pt>
                <c:pt idx="2172">
                  <c:v>872.69956000000002</c:v>
                </c:pt>
                <c:pt idx="2173">
                  <c:v>860.38851999999997</c:v>
                </c:pt>
                <c:pt idx="2174">
                  <c:v>840.09307000000001</c:v>
                </c:pt>
                <c:pt idx="2175">
                  <c:v>817.58365000000003</c:v>
                </c:pt>
                <c:pt idx="2176">
                  <c:v>790.14058</c:v>
                </c:pt>
                <c:pt idx="2177">
                  <c:v>777.56536000000006</c:v>
                </c:pt>
                <c:pt idx="2178">
                  <c:v>761.63189999999997</c:v>
                </c:pt>
                <c:pt idx="2179">
                  <c:v>746.00396999999998</c:v>
                </c:pt>
                <c:pt idx="2180">
                  <c:v>734.04587000000004</c:v>
                </c:pt>
                <c:pt idx="2181">
                  <c:v>681.47839999999997</c:v>
                </c:pt>
                <c:pt idx="2182">
                  <c:v>631.00305000000003</c:v>
                </c:pt>
                <c:pt idx="2183">
                  <c:v>578.65893000000005</c:v>
                </c:pt>
                <c:pt idx="2184">
                  <c:v>684.50562000000002</c:v>
                </c:pt>
                <c:pt idx="2185">
                  <c:v>697.54204000000004</c:v>
                </c:pt>
                <c:pt idx="2186">
                  <c:v>716.88878999999997</c:v>
                </c:pt>
                <c:pt idx="2187">
                  <c:v>731.16898000000003</c:v>
                </c:pt>
                <c:pt idx="2188">
                  <c:v>530.58903999999995</c:v>
                </c:pt>
                <c:pt idx="2189">
                  <c:v>486.54606999999999</c:v>
                </c:pt>
                <c:pt idx="2190">
                  <c:v>446.2756</c:v>
                </c:pt>
                <c:pt idx="2191">
                  <c:v>410.36135000000002</c:v>
                </c:pt>
                <c:pt idx="2192">
                  <c:v>356.61126999999999</c:v>
                </c:pt>
                <c:pt idx="2193">
                  <c:v>297.32844</c:v>
                </c:pt>
                <c:pt idx="2194">
                  <c:v>238.60547</c:v>
                </c:pt>
                <c:pt idx="2195">
                  <c:v>181.0472</c:v>
                </c:pt>
                <c:pt idx="2196">
                  <c:v>123.52705</c:v>
                </c:pt>
                <c:pt idx="2197">
                  <c:v>63.426856000000001</c:v>
                </c:pt>
                <c:pt idx="2198">
                  <c:v>1.5972523999999999</c:v>
                </c:pt>
                <c:pt idx="2199">
                  <c:v>-60.781689999999998</c:v>
                </c:pt>
                <c:pt idx="2200">
                  <c:v>-124.32250000000001</c:v>
                </c:pt>
                <c:pt idx="2201">
                  <c:v>-183.5068</c:v>
                </c:pt>
                <c:pt idx="2202">
                  <c:v>-225.0341</c:v>
                </c:pt>
                <c:pt idx="2203">
                  <c:v>-269.03739999999999</c:v>
                </c:pt>
                <c:pt idx="2204">
                  <c:v>-306.5693</c:v>
                </c:pt>
                <c:pt idx="2205">
                  <c:v>-333.90269999999998</c:v>
                </c:pt>
                <c:pt idx="2206">
                  <c:v>-346.03840000000002</c:v>
                </c:pt>
                <c:pt idx="2207">
                  <c:v>-350.3827</c:v>
                </c:pt>
                <c:pt idx="2208">
                  <c:v>628.77435000000003</c:v>
                </c:pt>
                <c:pt idx="2209">
                  <c:v>576.34817999999996</c:v>
                </c:pt>
                <c:pt idx="2210">
                  <c:v>514.81943000000001</c:v>
                </c:pt>
                <c:pt idx="2211">
                  <c:v>467.38342</c:v>
                </c:pt>
                <c:pt idx="2212">
                  <c:v>423.94416999999999</c:v>
                </c:pt>
                <c:pt idx="2213">
                  <c:v>385.53599000000003</c:v>
                </c:pt>
                <c:pt idx="2214">
                  <c:v>324.99549000000002</c:v>
                </c:pt>
                <c:pt idx="2215">
                  <c:v>264.26880999999997</c:v>
                </c:pt>
                <c:pt idx="2216">
                  <c:v>204.77008000000001</c:v>
                </c:pt>
                <c:pt idx="2217">
                  <c:v>147.20278999999999</c:v>
                </c:pt>
                <c:pt idx="2218">
                  <c:v>90.884282999999996</c:v>
                </c:pt>
                <c:pt idx="2219">
                  <c:v>31.149273000000001</c:v>
                </c:pt>
                <c:pt idx="2220">
                  <c:v>-29.60914</c:v>
                </c:pt>
                <c:pt idx="2221">
                  <c:v>-92.733620000000002</c:v>
                </c:pt>
                <c:pt idx="2222">
                  <c:v>-158.30179999999999</c:v>
                </c:pt>
                <c:pt idx="2223">
                  <c:v>-199.43559999999999</c:v>
                </c:pt>
                <c:pt idx="2224">
                  <c:v>-130.22319999999999</c:v>
                </c:pt>
                <c:pt idx="2225">
                  <c:v>-238.95609999999999</c:v>
                </c:pt>
                <c:pt idx="2226">
                  <c:v>-272.02460000000002</c:v>
                </c:pt>
                <c:pt idx="2227">
                  <c:v>-298.02589999999998</c:v>
                </c:pt>
                <c:pt idx="2228">
                  <c:v>-173.19470000000001</c:v>
                </c:pt>
                <c:pt idx="2229">
                  <c:v>-289.35829999999999</c:v>
                </c:pt>
                <c:pt idx="2230">
                  <c:v>-210.82069999999999</c:v>
                </c:pt>
                <c:pt idx="2231">
                  <c:v>-245.846</c:v>
                </c:pt>
                <c:pt idx="2232">
                  <c:v>-59.300420000000003</c:v>
                </c:pt>
                <c:pt idx="2233">
                  <c:v>7.4013439999999999</c:v>
                </c:pt>
                <c:pt idx="2234">
                  <c:v>59.932991000000001</c:v>
                </c:pt>
                <c:pt idx="2235">
                  <c:v>110.54652</c:v>
                </c:pt>
                <c:pt idx="2236">
                  <c:v>169.10772</c:v>
                </c:pt>
                <c:pt idx="2237">
                  <c:v>230.15231</c:v>
                </c:pt>
                <c:pt idx="2238">
                  <c:v>293.83267000000001</c:v>
                </c:pt>
                <c:pt idx="2239">
                  <c:v>358.02778999999998</c:v>
                </c:pt>
                <c:pt idx="2240">
                  <c:v>398.79020000000003</c:v>
                </c:pt>
                <c:pt idx="2241">
                  <c:v>-110.0834</c:v>
                </c:pt>
                <c:pt idx="2242">
                  <c:v>-148.6962</c:v>
                </c:pt>
                <c:pt idx="2243">
                  <c:v>-185.7099</c:v>
                </c:pt>
                <c:pt idx="2244">
                  <c:v>-223.5086</c:v>
                </c:pt>
                <c:pt idx="2245">
                  <c:v>443.97998999999999</c:v>
                </c:pt>
                <c:pt idx="2246">
                  <c:v>326.22613999999999</c:v>
                </c:pt>
                <c:pt idx="2247">
                  <c:v>378.65364</c:v>
                </c:pt>
                <c:pt idx="2248">
                  <c:v>256.79171000000002</c:v>
                </c:pt>
                <c:pt idx="2249">
                  <c:v>192.92689999999999</c:v>
                </c:pt>
                <c:pt idx="2250">
                  <c:v>129.69002</c:v>
                </c:pt>
                <c:pt idx="2251">
                  <c:v>61.391663999999999</c:v>
                </c:pt>
                <c:pt idx="2252">
                  <c:v>-4.2750380000000003</c:v>
                </c:pt>
                <c:pt idx="2253">
                  <c:v>-56.793570000000003</c:v>
                </c:pt>
                <c:pt idx="2254">
                  <c:v>-87.532640000000001</c:v>
                </c:pt>
                <c:pt idx="2255">
                  <c:v>-122.53749999999999</c:v>
                </c:pt>
                <c:pt idx="2256">
                  <c:v>-159.66460000000001</c:v>
                </c:pt>
                <c:pt idx="2257">
                  <c:v>-25.380140000000001</c:v>
                </c:pt>
                <c:pt idx="2258">
                  <c:v>32.07329</c:v>
                </c:pt>
                <c:pt idx="2259">
                  <c:v>93.310051000000001</c:v>
                </c:pt>
                <c:pt idx="2260">
                  <c:v>153.98737</c:v>
                </c:pt>
                <c:pt idx="2261">
                  <c:v>214.79801</c:v>
                </c:pt>
                <c:pt idx="2262">
                  <c:v>274.81846000000002</c:v>
                </c:pt>
                <c:pt idx="2263">
                  <c:v>326.08019000000002</c:v>
                </c:pt>
                <c:pt idx="2264">
                  <c:v>-56.956969999999998</c:v>
                </c:pt>
                <c:pt idx="2265">
                  <c:v>-93.977540000000005</c:v>
                </c:pt>
                <c:pt idx="2266">
                  <c:v>627.98656000000005</c:v>
                </c:pt>
                <c:pt idx="2267">
                  <c:v>655.30998</c:v>
                </c:pt>
                <c:pt idx="2268">
                  <c:v>673.71123</c:v>
                </c:pt>
                <c:pt idx="2269">
                  <c:v>793.66819999999996</c:v>
                </c:pt>
                <c:pt idx="2270">
                  <c:v>751.87189999999998</c:v>
                </c:pt>
                <c:pt idx="2271">
                  <c:v>811.84825000000001</c:v>
                </c:pt>
                <c:pt idx="2272">
                  <c:v>823.84321999999997</c:v>
                </c:pt>
                <c:pt idx="2273">
                  <c:v>827.75648000000001</c:v>
                </c:pt>
                <c:pt idx="2274">
                  <c:v>825.43812000000003</c:v>
                </c:pt>
                <c:pt idx="2275">
                  <c:v>816.39855999999997</c:v>
                </c:pt>
                <c:pt idx="2276">
                  <c:v>800.34892000000002</c:v>
                </c:pt>
                <c:pt idx="2277">
                  <c:v>714.0865</c:v>
                </c:pt>
                <c:pt idx="2278">
                  <c:v>678.38912000000005</c:v>
                </c:pt>
                <c:pt idx="2279">
                  <c:v>643.42663000000005</c:v>
                </c:pt>
                <c:pt idx="2280">
                  <c:v>782.69210999999996</c:v>
                </c:pt>
                <c:pt idx="2281">
                  <c:v>759.87249999999995</c:v>
                </c:pt>
                <c:pt idx="2282">
                  <c:v>732.77008999999998</c:v>
                </c:pt>
                <c:pt idx="2283">
                  <c:v>683.56520999999998</c:v>
                </c:pt>
                <c:pt idx="2284">
                  <c:v>585.78278</c:v>
                </c:pt>
                <c:pt idx="2285">
                  <c:v>531.19101000000001</c:v>
                </c:pt>
                <c:pt idx="2286">
                  <c:v>470.23435999999998</c:v>
                </c:pt>
                <c:pt idx="2287">
                  <c:v>401.49624999999997</c:v>
                </c:pt>
                <c:pt idx="2288">
                  <c:v>334.65728000000001</c:v>
                </c:pt>
                <c:pt idx="2289">
                  <c:v>270.62794000000002</c:v>
                </c:pt>
                <c:pt idx="2290">
                  <c:v>207.19855999999999</c:v>
                </c:pt>
                <c:pt idx="2291">
                  <c:v>9.6663911000000002</c:v>
                </c:pt>
                <c:pt idx="2292">
                  <c:v>63.636479999999999</c:v>
                </c:pt>
                <c:pt idx="2293">
                  <c:v>117.08102</c:v>
                </c:pt>
                <c:pt idx="2294">
                  <c:v>174.97846999999999</c:v>
                </c:pt>
                <c:pt idx="2295">
                  <c:v>235.12376</c:v>
                </c:pt>
                <c:pt idx="2296">
                  <c:v>294.62876999999997</c:v>
                </c:pt>
                <c:pt idx="2297">
                  <c:v>-28.339130000000001</c:v>
                </c:pt>
                <c:pt idx="2298">
                  <c:v>354.59199000000001</c:v>
                </c:pt>
                <c:pt idx="2299">
                  <c:v>413.99570999999997</c:v>
                </c:pt>
                <c:pt idx="2300">
                  <c:v>476.34088000000003</c:v>
                </c:pt>
                <c:pt idx="2301">
                  <c:v>528.97053000000005</c:v>
                </c:pt>
                <c:pt idx="2302">
                  <c:v>572.67679999999996</c:v>
                </c:pt>
                <c:pt idx="2303">
                  <c:v>695.25080000000003</c:v>
                </c:pt>
                <c:pt idx="2304">
                  <c:v>729.70074</c:v>
                </c:pt>
                <c:pt idx="2305">
                  <c:v>739.20366999999999</c:v>
                </c:pt>
                <c:pt idx="2306">
                  <c:v>758.50675999999999</c:v>
                </c:pt>
                <c:pt idx="2307">
                  <c:v>772.97838999999999</c:v>
                </c:pt>
                <c:pt idx="2308">
                  <c:v>776.20996000000002</c:v>
                </c:pt>
                <c:pt idx="2309">
                  <c:v>777.89491999999996</c:v>
                </c:pt>
                <c:pt idx="2310">
                  <c:v>771.23951</c:v>
                </c:pt>
                <c:pt idx="2311">
                  <c:v>754.92510000000004</c:v>
                </c:pt>
                <c:pt idx="2312">
                  <c:v>727.59010000000001</c:v>
                </c:pt>
                <c:pt idx="2313">
                  <c:v>689.59511999999995</c:v>
                </c:pt>
                <c:pt idx="2314">
                  <c:v>651.63606000000004</c:v>
                </c:pt>
                <c:pt idx="2315">
                  <c:v>615.59870000000001</c:v>
                </c:pt>
                <c:pt idx="2316">
                  <c:v>505.12180000000001</c:v>
                </c:pt>
                <c:pt idx="2317">
                  <c:v>557.59139000000005</c:v>
                </c:pt>
                <c:pt idx="2318">
                  <c:v>596.08963000000006</c:v>
                </c:pt>
                <c:pt idx="2319">
                  <c:v>618.18448999999998</c:v>
                </c:pt>
                <c:pt idx="2320">
                  <c:v>630.42998</c:v>
                </c:pt>
                <c:pt idx="2321">
                  <c:v>639.82902000000001</c:v>
                </c:pt>
                <c:pt idx="2322">
                  <c:v>447.02051999999998</c:v>
                </c:pt>
                <c:pt idx="2323">
                  <c:v>390.17334</c:v>
                </c:pt>
                <c:pt idx="2324">
                  <c:v>323.03223000000003</c:v>
                </c:pt>
                <c:pt idx="2325">
                  <c:v>255.30186</c:v>
                </c:pt>
                <c:pt idx="2326">
                  <c:v>192.03758999999999</c:v>
                </c:pt>
                <c:pt idx="2327">
                  <c:v>130.78281999999999</c:v>
                </c:pt>
                <c:pt idx="2328">
                  <c:v>72.260247000000007</c:v>
                </c:pt>
                <c:pt idx="2329">
                  <c:v>27.959658000000001</c:v>
                </c:pt>
                <c:pt idx="2330">
                  <c:v>78.757227</c:v>
                </c:pt>
                <c:pt idx="2331">
                  <c:v>141.48602</c:v>
                </c:pt>
                <c:pt idx="2332">
                  <c:v>205.67094</c:v>
                </c:pt>
                <c:pt idx="2333">
                  <c:v>268.66854999999998</c:v>
                </c:pt>
                <c:pt idx="2334">
                  <c:v>11.577757999999999</c:v>
                </c:pt>
                <c:pt idx="2335">
                  <c:v>83.961344999999994</c:v>
                </c:pt>
                <c:pt idx="2336">
                  <c:v>151.63672</c:v>
                </c:pt>
                <c:pt idx="2337">
                  <c:v>215.60900000000001</c:v>
                </c:pt>
                <c:pt idx="2338">
                  <c:v>-63.536949999999997</c:v>
                </c:pt>
                <c:pt idx="2339">
                  <c:v>-131.73330000000001</c:v>
                </c:pt>
                <c:pt idx="2340">
                  <c:v>-195.01480000000001</c:v>
                </c:pt>
                <c:pt idx="2341">
                  <c:v>-253.33439999999999</c:v>
                </c:pt>
                <c:pt idx="2342">
                  <c:v>-304.14019999999999</c:v>
                </c:pt>
                <c:pt idx="2343">
                  <c:v>-341.91079999999999</c:v>
                </c:pt>
                <c:pt idx="2344">
                  <c:v>-373.91800000000001</c:v>
                </c:pt>
                <c:pt idx="2345">
                  <c:v>-286.52</c:v>
                </c:pt>
                <c:pt idx="2346">
                  <c:v>-322.94940000000003</c:v>
                </c:pt>
                <c:pt idx="2347">
                  <c:v>-230.6515</c:v>
                </c:pt>
                <c:pt idx="2348">
                  <c:v>-170.46510000000001</c:v>
                </c:pt>
                <c:pt idx="2349">
                  <c:v>-105.81270000000001</c:v>
                </c:pt>
                <c:pt idx="2350">
                  <c:v>-365.8843</c:v>
                </c:pt>
                <c:pt idx="2351">
                  <c:v>-409.05250000000001</c:v>
                </c:pt>
                <c:pt idx="2352">
                  <c:v>-429.983</c:v>
                </c:pt>
                <c:pt idx="2353">
                  <c:v>-457.8449</c:v>
                </c:pt>
                <c:pt idx="2354">
                  <c:v>-37.681150000000002</c:v>
                </c:pt>
                <c:pt idx="2355">
                  <c:v>29.854811999999999</c:v>
                </c:pt>
                <c:pt idx="2356">
                  <c:v>96.493790000000004</c:v>
                </c:pt>
                <c:pt idx="2357">
                  <c:v>159.10390000000001</c:v>
                </c:pt>
                <c:pt idx="2358">
                  <c:v>-359.89449999999999</c:v>
                </c:pt>
                <c:pt idx="2359">
                  <c:v>-393.4418</c:v>
                </c:pt>
                <c:pt idx="2360">
                  <c:v>-309.9984</c:v>
                </c:pt>
                <c:pt idx="2361">
                  <c:v>-267.8236</c:v>
                </c:pt>
                <c:pt idx="2362">
                  <c:v>-209.46780000000001</c:v>
                </c:pt>
                <c:pt idx="2363">
                  <c:v>-147.96979999999999</c:v>
                </c:pt>
                <c:pt idx="2364">
                  <c:v>-83.788300000000007</c:v>
                </c:pt>
                <c:pt idx="2365">
                  <c:v>-249.58949999999999</c:v>
                </c:pt>
                <c:pt idx="2366">
                  <c:v>-188.71420000000001</c:v>
                </c:pt>
                <c:pt idx="2367">
                  <c:v>-126.94159999999999</c:v>
                </c:pt>
                <c:pt idx="2368">
                  <c:v>-19.33231</c:v>
                </c:pt>
                <c:pt idx="2369">
                  <c:v>44.429582000000003</c:v>
                </c:pt>
                <c:pt idx="2370">
                  <c:v>-64.682149999999993</c:v>
                </c:pt>
                <c:pt idx="2371">
                  <c:v>-3.1439119999999998</c:v>
                </c:pt>
                <c:pt idx="2372">
                  <c:v>106.25816</c:v>
                </c:pt>
                <c:pt idx="2373">
                  <c:v>57.371982000000003</c:v>
                </c:pt>
                <c:pt idx="2374">
                  <c:v>-291.80829999999997</c:v>
                </c:pt>
                <c:pt idx="2375">
                  <c:v>-329.8963</c:v>
                </c:pt>
                <c:pt idx="2376">
                  <c:v>-228.5076</c:v>
                </c:pt>
                <c:pt idx="2377">
                  <c:v>-167.22020000000001</c:v>
                </c:pt>
                <c:pt idx="2378">
                  <c:v>-106.48869999999999</c:v>
                </c:pt>
                <c:pt idx="2379">
                  <c:v>-46.158560000000001</c:v>
                </c:pt>
                <c:pt idx="2380">
                  <c:v>13.20335</c:v>
                </c:pt>
                <c:pt idx="2381">
                  <c:v>-266.67939999999999</c:v>
                </c:pt>
                <c:pt idx="2382">
                  <c:v>-205.21129999999999</c:v>
                </c:pt>
                <c:pt idx="2383">
                  <c:v>-145.55699999999999</c:v>
                </c:pt>
                <c:pt idx="2384">
                  <c:v>-86.400989999999993</c:v>
                </c:pt>
                <c:pt idx="2385">
                  <c:v>-27.631519999999998</c:v>
                </c:pt>
                <c:pt idx="2386">
                  <c:v>681.35757999999998</c:v>
                </c:pt>
                <c:pt idx="2387">
                  <c:v>646.55715999999995</c:v>
                </c:pt>
                <c:pt idx="2388">
                  <c:v>694.12180000000001</c:v>
                </c:pt>
                <c:pt idx="2389">
                  <c:v>724.24013000000002</c:v>
                </c:pt>
                <c:pt idx="2390">
                  <c:v>723.77734999999996</c:v>
                </c:pt>
                <c:pt idx="2391">
                  <c:v>724.83578</c:v>
                </c:pt>
                <c:pt idx="2392">
                  <c:v>731.89021000000002</c:v>
                </c:pt>
                <c:pt idx="2393">
                  <c:v>714.37892999999997</c:v>
                </c:pt>
                <c:pt idx="2394">
                  <c:v>696.57854999999995</c:v>
                </c:pt>
                <c:pt idx="2395">
                  <c:v>664.75751000000002</c:v>
                </c:pt>
                <c:pt idx="2396">
                  <c:v>626.05359999999996</c:v>
                </c:pt>
                <c:pt idx="2397">
                  <c:v>589.71301000000005</c:v>
                </c:pt>
                <c:pt idx="2398">
                  <c:v>557.53373999999997</c:v>
                </c:pt>
                <c:pt idx="2399">
                  <c:v>531.15116999999998</c:v>
                </c:pt>
                <c:pt idx="2400">
                  <c:v>483.24387999999999</c:v>
                </c:pt>
                <c:pt idx="2401">
                  <c:v>421.6241</c:v>
                </c:pt>
                <c:pt idx="2402">
                  <c:v>349.43928</c:v>
                </c:pt>
                <c:pt idx="2403">
                  <c:v>281.73576000000003</c:v>
                </c:pt>
                <c:pt idx="2404">
                  <c:v>222.11612</c:v>
                </c:pt>
                <c:pt idx="2405">
                  <c:v>-487.13209999999998</c:v>
                </c:pt>
                <c:pt idx="2406">
                  <c:v>-505.77620000000002</c:v>
                </c:pt>
                <c:pt idx="2407">
                  <c:v>-513.38919999999996</c:v>
                </c:pt>
                <c:pt idx="2408">
                  <c:v>-548.14250000000004</c:v>
                </c:pt>
                <c:pt idx="2409">
                  <c:v>-574.84500000000003</c:v>
                </c:pt>
                <c:pt idx="2410">
                  <c:v>-594.27300000000002</c:v>
                </c:pt>
                <c:pt idx="2411">
                  <c:v>-612.64340000000004</c:v>
                </c:pt>
                <c:pt idx="2412">
                  <c:v>-606.06799999999998</c:v>
                </c:pt>
                <c:pt idx="2413">
                  <c:v>-600.76840000000004</c:v>
                </c:pt>
                <c:pt idx="2414">
                  <c:v>-579.76229999999998</c:v>
                </c:pt>
                <c:pt idx="2415">
                  <c:v>-545.34559999999999</c:v>
                </c:pt>
                <c:pt idx="2416">
                  <c:v>-507.77429999999998</c:v>
                </c:pt>
                <c:pt idx="2417">
                  <c:v>-472.18549999999999</c:v>
                </c:pt>
                <c:pt idx="2418">
                  <c:v>-421.00409999999999</c:v>
                </c:pt>
                <c:pt idx="2419">
                  <c:v>-362.31970000000001</c:v>
                </c:pt>
                <c:pt idx="2420">
                  <c:v>-303.15469999999999</c:v>
                </c:pt>
                <c:pt idx="2421">
                  <c:v>-242.58789999999999</c:v>
                </c:pt>
                <c:pt idx="2422">
                  <c:v>-182.82429999999999</c:v>
                </c:pt>
                <c:pt idx="2423">
                  <c:v>-125.8822</c:v>
                </c:pt>
                <c:pt idx="2424">
                  <c:v>-67.230860000000007</c:v>
                </c:pt>
                <c:pt idx="2425">
                  <c:v>-444.25959999999998</c:v>
                </c:pt>
                <c:pt idx="2426">
                  <c:v>-391.82209999999998</c:v>
                </c:pt>
                <c:pt idx="2427">
                  <c:v>-339.67779999999999</c:v>
                </c:pt>
                <c:pt idx="2428">
                  <c:v>-282.26220000000001</c:v>
                </c:pt>
                <c:pt idx="2429">
                  <c:v>-486.04930000000002</c:v>
                </c:pt>
                <c:pt idx="2430">
                  <c:v>-522.68610000000001</c:v>
                </c:pt>
                <c:pt idx="2431">
                  <c:v>-553.6884</c:v>
                </c:pt>
                <c:pt idx="2432">
                  <c:v>-555.0779</c:v>
                </c:pt>
                <c:pt idx="2433">
                  <c:v>-555.64599999999996</c:v>
                </c:pt>
                <c:pt idx="2434">
                  <c:v>-222.3836</c:v>
                </c:pt>
                <c:pt idx="2435">
                  <c:v>-160.33959999999999</c:v>
                </c:pt>
                <c:pt idx="2436">
                  <c:v>-104.1327</c:v>
                </c:pt>
                <c:pt idx="2437">
                  <c:v>-535.37630000000001</c:v>
                </c:pt>
                <c:pt idx="2438">
                  <c:v>-513.25609999999995</c:v>
                </c:pt>
                <c:pt idx="2439">
                  <c:v>-483.95249999999999</c:v>
                </c:pt>
                <c:pt idx="2440">
                  <c:v>-441.1635</c:v>
                </c:pt>
                <c:pt idx="2441">
                  <c:v>-405.12</c:v>
                </c:pt>
                <c:pt idx="2442">
                  <c:v>-438.20600000000002</c:v>
                </c:pt>
                <c:pt idx="2443">
                  <c:v>-351.96319999999997</c:v>
                </c:pt>
                <c:pt idx="2444">
                  <c:v>-302.15969999999999</c:v>
                </c:pt>
                <c:pt idx="2445">
                  <c:v>-257.08749999999998</c:v>
                </c:pt>
                <c:pt idx="2446">
                  <c:v>-217.43709999999999</c:v>
                </c:pt>
                <c:pt idx="2447">
                  <c:v>-160.7276</c:v>
                </c:pt>
                <c:pt idx="2448">
                  <c:v>-96.148600000000002</c:v>
                </c:pt>
                <c:pt idx="2449">
                  <c:v>-35.291029999999999</c:v>
                </c:pt>
                <c:pt idx="2450">
                  <c:v>18.733654000000001</c:v>
                </c:pt>
                <c:pt idx="2451">
                  <c:v>56.290514999999999</c:v>
                </c:pt>
                <c:pt idx="2452">
                  <c:v>105.99149</c:v>
                </c:pt>
                <c:pt idx="2453">
                  <c:v>144.28380000000001</c:v>
                </c:pt>
                <c:pt idx="2454">
                  <c:v>162.70092</c:v>
                </c:pt>
                <c:pt idx="2455">
                  <c:v>-21.02214</c:v>
                </c:pt>
                <c:pt idx="2456">
                  <c:v>33.421571</c:v>
                </c:pt>
                <c:pt idx="2457">
                  <c:v>77.911313000000007</c:v>
                </c:pt>
                <c:pt idx="2458">
                  <c:v>111.35822</c:v>
                </c:pt>
                <c:pt idx="2459">
                  <c:v>-88.264160000000004</c:v>
                </c:pt>
                <c:pt idx="2460">
                  <c:v>-139.3511</c:v>
                </c:pt>
                <c:pt idx="2461">
                  <c:v>-196.0026</c:v>
                </c:pt>
                <c:pt idx="2462">
                  <c:v>-235.9615</c:v>
                </c:pt>
                <c:pt idx="2463">
                  <c:v>-287.76319999999998</c:v>
                </c:pt>
                <c:pt idx="2464">
                  <c:v>-339.95209999999997</c:v>
                </c:pt>
                <c:pt idx="2465">
                  <c:v>-386.85329999999999</c:v>
                </c:pt>
                <c:pt idx="2466">
                  <c:v>-160.3407</c:v>
                </c:pt>
                <c:pt idx="2467">
                  <c:v>-91.371639999999999</c:v>
                </c:pt>
                <c:pt idx="2468">
                  <c:v>-32.192709999999998</c:v>
                </c:pt>
                <c:pt idx="2469">
                  <c:v>17.436603999999999</c:v>
                </c:pt>
                <c:pt idx="2470">
                  <c:v>60.292036000000003</c:v>
                </c:pt>
                <c:pt idx="2471">
                  <c:v>110.84153999999999</c:v>
                </c:pt>
                <c:pt idx="2472">
                  <c:v>174.53539000000001</c:v>
                </c:pt>
                <c:pt idx="2473">
                  <c:v>223.93304000000001</c:v>
                </c:pt>
                <c:pt idx="2474">
                  <c:v>285.27965999999998</c:v>
                </c:pt>
                <c:pt idx="2475">
                  <c:v>-219.68520000000001</c:v>
                </c:pt>
                <c:pt idx="2476">
                  <c:v>-275.1551</c:v>
                </c:pt>
                <c:pt idx="2477">
                  <c:v>-154.4067</c:v>
                </c:pt>
                <c:pt idx="2478">
                  <c:v>-325.77800000000002</c:v>
                </c:pt>
                <c:pt idx="2479">
                  <c:v>-374.55</c:v>
                </c:pt>
                <c:pt idx="2480">
                  <c:v>-420.18549999999999</c:v>
                </c:pt>
                <c:pt idx="2481">
                  <c:v>-455.84629999999999</c:v>
                </c:pt>
                <c:pt idx="2482">
                  <c:v>-455.14609999999999</c:v>
                </c:pt>
                <c:pt idx="2483">
                  <c:v>-443.33929999999998</c:v>
                </c:pt>
                <c:pt idx="2484">
                  <c:v>-94.187849999999997</c:v>
                </c:pt>
                <c:pt idx="2485">
                  <c:v>-40.547060000000002</c:v>
                </c:pt>
                <c:pt idx="2486">
                  <c:v>4.1650359000000003</c:v>
                </c:pt>
                <c:pt idx="2487">
                  <c:v>45.467511000000002</c:v>
                </c:pt>
                <c:pt idx="2488">
                  <c:v>-211.63720000000001</c:v>
                </c:pt>
                <c:pt idx="2489">
                  <c:v>-264.24720000000002</c:v>
                </c:pt>
                <c:pt idx="2490">
                  <c:v>-151.36259999999999</c:v>
                </c:pt>
                <c:pt idx="2491">
                  <c:v>-96.012330000000006</c:v>
                </c:pt>
                <c:pt idx="2492">
                  <c:v>-47.261299999999999</c:v>
                </c:pt>
                <c:pt idx="2493">
                  <c:v>-21.17745</c:v>
                </c:pt>
                <c:pt idx="2494">
                  <c:v>-313.79849999999999</c:v>
                </c:pt>
                <c:pt idx="2495">
                  <c:v>-360.89530000000002</c:v>
                </c:pt>
                <c:pt idx="2496">
                  <c:v>-404.99169999999998</c:v>
                </c:pt>
                <c:pt idx="2497">
                  <c:v>-394.73320000000001</c:v>
                </c:pt>
                <c:pt idx="2498">
                  <c:v>-348.11020000000002</c:v>
                </c:pt>
                <c:pt idx="2499">
                  <c:v>-302.22179999999997</c:v>
                </c:pt>
                <c:pt idx="2500">
                  <c:v>-254.16820000000001</c:v>
                </c:pt>
                <c:pt idx="2501">
                  <c:v>-203.8466</c:v>
                </c:pt>
                <c:pt idx="2502">
                  <c:v>-145.34979999999999</c:v>
                </c:pt>
                <c:pt idx="2503">
                  <c:v>-87.316929999999999</c:v>
                </c:pt>
                <c:pt idx="2504">
                  <c:v>-194.6865</c:v>
                </c:pt>
                <c:pt idx="2505">
                  <c:v>-136.078</c:v>
                </c:pt>
                <c:pt idx="2506">
                  <c:v>-242.55670000000001</c:v>
                </c:pt>
                <c:pt idx="2507">
                  <c:v>-289.30029999999999</c:v>
                </c:pt>
                <c:pt idx="2508">
                  <c:v>-335.43389999999999</c:v>
                </c:pt>
                <c:pt idx="2509">
                  <c:v>-184.21129999999999</c:v>
                </c:pt>
                <c:pt idx="2510">
                  <c:v>-231.51349999999999</c:v>
                </c:pt>
                <c:pt idx="2511">
                  <c:v>-279.02140000000003</c:v>
                </c:pt>
                <c:pt idx="2512">
                  <c:v>-77.004840000000002</c:v>
                </c:pt>
                <c:pt idx="2513">
                  <c:v>-127.6857</c:v>
                </c:pt>
                <c:pt idx="2514">
                  <c:v>-176.66730000000001</c:v>
                </c:pt>
                <c:pt idx="2515">
                  <c:v>-225.7543</c:v>
                </c:pt>
                <c:pt idx="2516">
                  <c:v>-379.7432</c:v>
                </c:pt>
                <c:pt idx="2517">
                  <c:v>-322.31220000000002</c:v>
                </c:pt>
                <c:pt idx="2518">
                  <c:v>-272.12290000000002</c:v>
                </c:pt>
                <c:pt idx="2519">
                  <c:v>-421.08440000000002</c:v>
                </c:pt>
                <c:pt idx="2520">
                  <c:v>-454.14170000000001</c:v>
                </c:pt>
                <c:pt idx="2521">
                  <c:v>-475.4151</c:v>
                </c:pt>
                <c:pt idx="2522">
                  <c:v>-494.00850000000003</c:v>
                </c:pt>
                <c:pt idx="2523">
                  <c:v>-504.14</c:v>
                </c:pt>
                <c:pt idx="2524">
                  <c:v>-508.6198</c:v>
                </c:pt>
                <c:pt idx="2525">
                  <c:v>-469.5444</c:v>
                </c:pt>
                <c:pt idx="2526">
                  <c:v>-429.22160000000002</c:v>
                </c:pt>
                <c:pt idx="2527">
                  <c:v>-384.6438</c:v>
                </c:pt>
                <c:pt idx="2528">
                  <c:v>-325.9873</c:v>
                </c:pt>
                <c:pt idx="2529">
                  <c:v>-267.11</c:v>
                </c:pt>
                <c:pt idx="2530">
                  <c:v>-359.40230000000003</c:v>
                </c:pt>
                <c:pt idx="2531">
                  <c:v>-399.33479999999997</c:v>
                </c:pt>
                <c:pt idx="2532">
                  <c:v>-298.7937</c:v>
                </c:pt>
                <c:pt idx="2533">
                  <c:v>-414.64800000000002</c:v>
                </c:pt>
                <c:pt idx="2534">
                  <c:v>-433.81799999999998</c:v>
                </c:pt>
                <c:pt idx="2535">
                  <c:v>-447.81569999999999</c:v>
                </c:pt>
                <c:pt idx="2536">
                  <c:v>-457.62920000000003</c:v>
                </c:pt>
                <c:pt idx="2537">
                  <c:v>-414.72710000000001</c:v>
                </c:pt>
                <c:pt idx="2538">
                  <c:v>-370.79059999999998</c:v>
                </c:pt>
                <c:pt idx="2539">
                  <c:v>-402.48169999999999</c:v>
                </c:pt>
                <c:pt idx="2540">
                  <c:v>-390.1918</c:v>
                </c:pt>
                <c:pt idx="2541">
                  <c:v>-373.6234</c:v>
                </c:pt>
                <c:pt idx="2542">
                  <c:v>-350.69900000000001</c:v>
                </c:pt>
                <c:pt idx="2543">
                  <c:v>-357.678</c:v>
                </c:pt>
                <c:pt idx="2544">
                  <c:v>-312.25049999999999</c:v>
                </c:pt>
                <c:pt idx="2545">
                  <c:v>-345.51409999999998</c:v>
                </c:pt>
                <c:pt idx="2546">
                  <c:v>-332.43009999999998</c:v>
                </c:pt>
                <c:pt idx="2547">
                  <c:v>-316.19499999999999</c:v>
                </c:pt>
                <c:pt idx="2548">
                  <c:v>-294.52510000000001</c:v>
                </c:pt>
                <c:pt idx="2549">
                  <c:v>-299.8954</c:v>
                </c:pt>
                <c:pt idx="2550">
                  <c:v>-287.70299999999997</c:v>
                </c:pt>
                <c:pt idx="2551">
                  <c:v>-274.0016</c:v>
                </c:pt>
                <c:pt idx="2552">
                  <c:v>-256.97190000000001</c:v>
                </c:pt>
                <c:pt idx="2553">
                  <c:v>-254.1155</c:v>
                </c:pt>
                <c:pt idx="2554">
                  <c:v>-208.16579999999999</c:v>
                </c:pt>
                <c:pt idx="2555">
                  <c:v>-242.15389999999999</c:v>
                </c:pt>
                <c:pt idx="2556">
                  <c:v>-229.53659999999999</c:v>
                </c:pt>
                <c:pt idx="2557">
                  <c:v>-215.37739999999999</c:v>
                </c:pt>
                <c:pt idx="2558">
                  <c:v>-197.0958</c:v>
                </c:pt>
                <c:pt idx="2559">
                  <c:v>-152.38550000000001</c:v>
                </c:pt>
                <c:pt idx="2560">
                  <c:v>-104.77930000000001</c:v>
                </c:pt>
                <c:pt idx="2561">
                  <c:v>-244.4306</c:v>
                </c:pt>
                <c:pt idx="2562">
                  <c:v>-233.14060000000001</c:v>
                </c:pt>
                <c:pt idx="2563">
                  <c:v>-200.89169999999999</c:v>
                </c:pt>
                <c:pt idx="2564">
                  <c:v>-186.69820000000001</c:v>
                </c:pt>
                <c:pt idx="2565">
                  <c:v>-177.63489999999999</c:v>
                </c:pt>
                <c:pt idx="2566">
                  <c:v>-184.66139999999999</c:v>
                </c:pt>
                <c:pt idx="2567">
                  <c:v>-171.78479999999999</c:v>
                </c:pt>
                <c:pt idx="2568">
                  <c:v>-158.185</c:v>
                </c:pt>
                <c:pt idx="2569">
                  <c:v>-143.05250000000001</c:v>
                </c:pt>
                <c:pt idx="2570">
                  <c:v>-140.5849</c:v>
                </c:pt>
                <c:pt idx="2571">
                  <c:v>-95.927660000000003</c:v>
                </c:pt>
                <c:pt idx="2572">
                  <c:v>-129.1317</c:v>
                </c:pt>
                <c:pt idx="2573">
                  <c:v>-123.86709999999999</c:v>
                </c:pt>
                <c:pt idx="2574">
                  <c:v>-74.018230000000003</c:v>
                </c:pt>
                <c:pt idx="2575">
                  <c:v>-23.385380000000001</c:v>
                </c:pt>
                <c:pt idx="2576">
                  <c:v>31.213450999999999</c:v>
                </c:pt>
                <c:pt idx="2577">
                  <c:v>90.877684000000002</c:v>
                </c:pt>
                <c:pt idx="2578">
                  <c:v>151.79039</c:v>
                </c:pt>
                <c:pt idx="2579">
                  <c:v>-127.7389</c:v>
                </c:pt>
                <c:pt idx="2580">
                  <c:v>-114.6386</c:v>
                </c:pt>
                <c:pt idx="2581">
                  <c:v>-100.0446</c:v>
                </c:pt>
                <c:pt idx="2582">
                  <c:v>-84.070809999999994</c:v>
                </c:pt>
                <c:pt idx="2583">
                  <c:v>-85.053430000000006</c:v>
                </c:pt>
                <c:pt idx="2584">
                  <c:v>-71.014589999999998</c:v>
                </c:pt>
                <c:pt idx="2585">
                  <c:v>-56.676690000000001</c:v>
                </c:pt>
                <c:pt idx="2586">
                  <c:v>-41.907760000000003</c:v>
                </c:pt>
                <c:pt idx="2587">
                  <c:v>-70.216819999999998</c:v>
                </c:pt>
                <c:pt idx="2588">
                  <c:v>-29.229199999999999</c:v>
                </c:pt>
                <c:pt idx="2589">
                  <c:v>-22.60444</c:v>
                </c:pt>
                <c:pt idx="2590">
                  <c:v>-14.179270000000001</c:v>
                </c:pt>
                <c:pt idx="2591">
                  <c:v>26.644027999999999</c:v>
                </c:pt>
                <c:pt idx="2592">
                  <c:v>28.415806</c:v>
                </c:pt>
                <c:pt idx="2593">
                  <c:v>79.030593999999994</c:v>
                </c:pt>
                <c:pt idx="2594">
                  <c:v>133.50686999999999</c:v>
                </c:pt>
                <c:pt idx="2595">
                  <c:v>185.73102</c:v>
                </c:pt>
                <c:pt idx="2596">
                  <c:v>233.04567</c:v>
                </c:pt>
                <c:pt idx="2597">
                  <c:v>73.463402000000002</c:v>
                </c:pt>
                <c:pt idx="2598">
                  <c:v>125.98869999999999</c:v>
                </c:pt>
                <c:pt idx="2599">
                  <c:v>180.15116</c:v>
                </c:pt>
                <c:pt idx="2600">
                  <c:v>493.99392999999998</c:v>
                </c:pt>
                <c:pt idx="2601">
                  <c:v>445.62533999999999</c:v>
                </c:pt>
                <c:pt idx="2602">
                  <c:v>390.55031000000002</c:v>
                </c:pt>
                <c:pt idx="2603">
                  <c:v>333.92293000000001</c:v>
                </c:pt>
                <c:pt idx="2604">
                  <c:v>529.64229999999998</c:v>
                </c:pt>
                <c:pt idx="2605">
                  <c:v>564.76571000000001</c:v>
                </c:pt>
                <c:pt idx="2606">
                  <c:v>279.71622000000002</c:v>
                </c:pt>
                <c:pt idx="2607">
                  <c:v>228.55403999999999</c:v>
                </c:pt>
                <c:pt idx="2608">
                  <c:v>602.13634000000002</c:v>
                </c:pt>
                <c:pt idx="2609">
                  <c:v>641.86992999999995</c:v>
                </c:pt>
                <c:pt idx="2610">
                  <c:v>657.62890000000004</c:v>
                </c:pt>
                <c:pt idx="2611">
                  <c:v>675.37184000000002</c:v>
                </c:pt>
                <c:pt idx="2612">
                  <c:v>671.70902999999998</c:v>
                </c:pt>
                <c:pt idx="2613">
                  <c:v>676.06759999999997</c:v>
                </c:pt>
                <c:pt idx="2614">
                  <c:v>169.7354</c:v>
                </c:pt>
                <c:pt idx="2615">
                  <c:v>115.24469000000001</c:v>
                </c:pt>
                <c:pt idx="2616">
                  <c:v>73.341393999999994</c:v>
                </c:pt>
                <c:pt idx="2617">
                  <c:v>26.643857000000001</c:v>
                </c:pt>
                <c:pt idx="2618">
                  <c:v>17.248297000000001</c:v>
                </c:pt>
                <c:pt idx="2619">
                  <c:v>3.32782</c:v>
                </c:pt>
                <c:pt idx="2620">
                  <c:v>-12.83229</c:v>
                </c:pt>
                <c:pt idx="2621">
                  <c:v>-27.457709999999999</c:v>
                </c:pt>
                <c:pt idx="2622">
                  <c:v>-39.642539999999997</c:v>
                </c:pt>
                <c:pt idx="2623">
                  <c:v>-49.133850000000002</c:v>
                </c:pt>
                <c:pt idx="2624">
                  <c:v>-55.173949999999998</c:v>
                </c:pt>
                <c:pt idx="2625">
                  <c:v>-13.04571</c:v>
                </c:pt>
                <c:pt idx="2626">
                  <c:v>28.330839000000001</c:v>
                </c:pt>
                <c:pt idx="2627">
                  <c:v>70.827386000000004</c:v>
                </c:pt>
                <c:pt idx="2628">
                  <c:v>116.14566000000001</c:v>
                </c:pt>
                <c:pt idx="2629">
                  <c:v>164.35612</c:v>
                </c:pt>
                <c:pt idx="2630">
                  <c:v>215.44481999999999</c:v>
                </c:pt>
                <c:pt idx="2631">
                  <c:v>276.61786999999998</c:v>
                </c:pt>
                <c:pt idx="2632">
                  <c:v>326.36367000000001</c:v>
                </c:pt>
                <c:pt idx="2633">
                  <c:v>380.25184999999999</c:v>
                </c:pt>
                <c:pt idx="2634">
                  <c:v>442.27246000000002</c:v>
                </c:pt>
                <c:pt idx="2635">
                  <c:v>494.42961000000003</c:v>
                </c:pt>
                <c:pt idx="2636">
                  <c:v>538.03696000000002</c:v>
                </c:pt>
                <c:pt idx="2637">
                  <c:v>565.58186999999998</c:v>
                </c:pt>
                <c:pt idx="2638">
                  <c:v>576.73006999999996</c:v>
                </c:pt>
                <c:pt idx="2639">
                  <c:v>585.18092999999999</c:v>
                </c:pt>
                <c:pt idx="2640">
                  <c:v>594.55673000000002</c:v>
                </c:pt>
                <c:pt idx="2641">
                  <c:v>616.92305999999996</c:v>
                </c:pt>
                <c:pt idx="2642">
                  <c:v>645.37495999999999</c:v>
                </c:pt>
                <c:pt idx="2643">
                  <c:v>634.56403999999998</c:v>
                </c:pt>
                <c:pt idx="2644">
                  <c:v>621.40758000000005</c:v>
                </c:pt>
                <c:pt idx="2645">
                  <c:v>617.76724000000002</c:v>
                </c:pt>
                <c:pt idx="2646">
                  <c:v>620.92837999999995</c:v>
                </c:pt>
                <c:pt idx="2647">
                  <c:v>593.28578000000005</c:v>
                </c:pt>
                <c:pt idx="2648">
                  <c:v>75.701126000000002</c:v>
                </c:pt>
                <c:pt idx="2649">
                  <c:v>123.71366999999999</c:v>
                </c:pt>
                <c:pt idx="2650">
                  <c:v>66.528263999999993</c:v>
                </c:pt>
                <c:pt idx="2651">
                  <c:v>48.046014999999997</c:v>
                </c:pt>
                <c:pt idx="2652">
                  <c:v>31.189167999999999</c:v>
                </c:pt>
                <c:pt idx="2653">
                  <c:v>17.039497000000001</c:v>
                </c:pt>
                <c:pt idx="2654">
                  <c:v>6.0051246999999996</c:v>
                </c:pt>
                <c:pt idx="2655">
                  <c:v>-2.763398</c:v>
                </c:pt>
                <c:pt idx="2656">
                  <c:v>540.70254999999997</c:v>
                </c:pt>
                <c:pt idx="2657">
                  <c:v>592.82943999999998</c:v>
                </c:pt>
                <c:pt idx="2658">
                  <c:v>578.55868999999996</c:v>
                </c:pt>
                <c:pt idx="2659">
                  <c:v>561.05395999999996</c:v>
                </c:pt>
                <c:pt idx="2660">
                  <c:v>566.62572</c:v>
                </c:pt>
                <c:pt idx="2661">
                  <c:v>542.29561000000001</c:v>
                </c:pt>
                <c:pt idx="2662">
                  <c:v>504.89571000000001</c:v>
                </c:pt>
                <c:pt idx="2663">
                  <c:v>469.81108</c:v>
                </c:pt>
                <c:pt idx="2664">
                  <c:v>431.61318999999997</c:v>
                </c:pt>
                <c:pt idx="2665">
                  <c:v>374.35719999999998</c:v>
                </c:pt>
                <c:pt idx="2666">
                  <c:v>323.03888000000001</c:v>
                </c:pt>
                <c:pt idx="2667">
                  <c:v>282.41156999999998</c:v>
                </c:pt>
                <c:pt idx="2668">
                  <c:v>221.61615</c:v>
                </c:pt>
                <c:pt idx="2669">
                  <c:v>172.12031999999999</c:v>
                </c:pt>
                <c:pt idx="2670">
                  <c:v>133.36088000000001</c:v>
                </c:pt>
                <c:pt idx="2671">
                  <c:v>408.13517000000002</c:v>
                </c:pt>
                <c:pt idx="2672">
                  <c:v>442.71044999999998</c:v>
                </c:pt>
                <c:pt idx="2673">
                  <c:v>347.51539000000002</c:v>
                </c:pt>
                <c:pt idx="2674">
                  <c:v>380.1386</c:v>
                </c:pt>
                <c:pt idx="2675">
                  <c:v>317.85165999999998</c:v>
                </c:pt>
                <c:pt idx="2676">
                  <c:v>262.23181</c:v>
                </c:pt>
                <c:pt idx="2677">
                  <c:v>208.96955</c:v>
                </c:pt>
                <c:pt idx="2678">
                  <c:v>474.67977000000002</c:v>
                </c:pt>
                <c:pt idx="2679">
                  <c:v>495.11496</c:v>
                </c:pt>
                <c:pt idx="2680">
                  <c:v>411.50481000000002</c:v>
                </c:pt>
                <c:pt idx="2681">
                  <c:v>438.71471000000003</c:v>
                </c:pt>
                <c:pt idx="2682">
                  <c:v>507.12524999999999</c:v>
                </c:pt>
                <c:pt idx="2683">
                  <c:v>461.67027000000002</c:v>
                </c:pt>
                <c:pt idx="2684">
                  <c:v>517.77287999999999</c:v>
                </c:pt>
                <c:pt idx="2685">
                  <c:v>458.33364</c:v>
                </c:pt>
                <c:pt idx="2686">
                  <c:v>348.19272999999998</c:v>
                </c:pt>
                <c:pt idx="2687">
                  <c:v>381.56786</c:v>
                </c:pt>
                <c:pt idx="2688">
                  <c:v>413.80212999999998</c:v>
                </c:pt>
                <c:pt idx="2689">
                  <c:v>280.91388000000001</c:v>
                </c:pt>
                <c:pt idx="2690">
                  <c:v>322.53458000000001</c:v>
                </c:pt>
                <c:pt idx="2691">
                  <c:v>358.76278000000002</c:v>
                </c:pt>
                <c:pt idx="2692">
                  <c:v>397.43378000000001</c:v>
                </c:pt>
                <c:pt idx="2693">
                  <c:v>40.925154999999997</c:v>
                </c:pt>
                <c:pt idx="2694">
                  <c:v>51.219349000000001</c:v>
                </c:pt>
                <c:pt idx="2695">
                  <c:v>61.562598999999999</c:v>
                </c:pt>
                <c:pt idx="2696">
                  <c:v>83.631514999999993</c:v>
                </c:pt>
                <c:pt idx="2697">
                  <c:v>126.84384</c:v>
                </c:pt>
                <c:pt idx="2698">
                  <c:v>171.32117</c:v>
                </c:pt>
                <c:pt idx="2699">
                  <c:v>216.62909999999999</c:v>
                </c:pt>
                <c:pt idx="2700">
                  <c:v>74.555374</c:v>
                </c:pt>
                <c:pt idx="2701">
                  <c:v>90.884100000000004</c:v>
                </c:pt>
                <c:pt idx="2702">
                  <c:v>110.30934999999999</c:v>
                </c:pt>
                <c:pt idx="2703">
                  <c:v>171.17106999999999</c:v>
                </c:pt>
                <c:pt idx="2704">
                  <c:v>227.81791999999999</c:v>
                </c:pt>
                <c:pt idx="2705">
                  <c:v>266.62693000000002</c:v>
                </c:pt>
                <c:pt idx="2706">
                  <c:v>303.50740999999999</c:v>
                </c:pt>
                <c:pt idx="2707">
                  <c:v>340.80772000000002</c:v>
                </c:pt>
                <c:pt idx="2708">
                  <c:v>149.95459</c:v>
                </c:pt>
                <c:pt idx="2709">
                  <c:v>132.45411999999999</c:v>
                </c:pt>
                <c:pt idx="2710">
                  <c:v>207.93190000000001</c:v>
                </c:pt>
                <c:pt idx="2711">
                  <c:v>247.31989999999999</c:v>
                </c:pt>
                <c:pt idx="2712">
                  <c:v>189.99847</c:v>
                </c:pt>
                <c:pt idx="2713">
                  <c:v>117.80334999999999</c:v>
                </c:pt>
                <c:pt idx="2714">
                  <c:v>174.32533000000001</c:v>
                </c:pt>
                <c:pt idx="2715">
                  <c:v>105.88345</c:v>
                </c:pt>
                <c:pt idx="2716">
                  <c:v>95.095202</c:v>
                </c:pt>
                <c:pt idx="2717">
                  <c:v>138.33876000000001</c:v>
                </c:pt>
                <c:pt idx="2718">
                  <c:v>181.57646</c:v>
                </c:pt>
                <c:pt idx="2719">
                  <c:v>225.72783000000001</c:v>
                </c:pt>
                <c:pt idx="2720">
                  <c:v>160.95236</c:v>
                </c:pt>
                <c:pt idx="2721">
                  <c:v>149.36950999999999</c:v>
                </c:pt>
                <c:pt idx="2722">
                  <c:v>192.79245</c:v>
                </c:pt>
                <c:pt idx="2723">
                  <c:v>204.00054</c:v>
                </c:pt>
                <c:pt idx="2724">
                  <c:v>216.36376000000001</c:v>
                </c:pt>
                <c:pt idx="2725">
                  <c:v>230.68761000000001</c:v>
                </c:pt>
                <c:pt idx="2726">
                  <c:v>286.24059999999997</c:v>
                </c:pt>
                <c:pt idx="2727">
                  <c:v>271.33321000000001</c:v>
                </c:pt>
                <c:pt idx="2728">
                  <c:v>258.79041999999998</c:v>
                </c:pt>
                <c:pt idx="2729">
                  <c:v>247.16996</c:v>
                </c:pt>
                <c:pt idx="2730">
                  <c:v>235.88403</c:v>
                </c:pt>
                <c:pt idx="2731">
                  <c:v>324.97753999999998</c:v>
                </c:pt>
                <c:pt idx="2732">
                  <c:v>377.79626000000002</c:v>
                </c:pt>
                <c:pt idx="2733">
                  <c:v>434.90354000000002</c:v>
                </c:pt>
                <c:pt idx="2734">
                  <c:v>313.23302000000001</c:v>
                </c:pt>
                <c:pt idx="2735">
                  <c:v>302.29809999999998</c:v>
                </c:pt>
                <c:pt idx="2736">
                  <c:v>290.33629999999999</c:v>
                </c:pt>
                <c:pt idx="2737">
                  <c:v>366.80853999999999</c:v>
                </c:pt>
                <c:pt idx="2738">
                  <c:v>412.87551000000002</c:v>
                </c:pt>
                <c:pt idx="2739">
                  <c:v>358.98656</c:v>
                </c:pt>
                <c:pt idx="2740">
                  <c:v>345.14064999999999</c:v>
                </c:pt>
                <c:pt idx="2741">
                  <c:v>419.87792000000002</c:v>
                </c:pt>
                <c:pt idx="2742">
                  <c:v>400.76647000000003</c:v>
                </c:pt>
                <c:pt idx="2743">
                  <c:v>493.88216</c:v>
                </c:pt>
                <c:pt idx="2744">
                  <c:v>462.89607000000001</c:v>
                </c:pt>
                <c:pt idx="2745">
                  <c:v>521.92151999999999</c:v>
                </c:pt>
                <c:pt idx="2746">
                  <c:v>540.97621000000004</c:v>
                </c:pt>
                <c:pt idx="2747">
                  <c:v>482.99515000000002</c:v>
                </c:pt>
                <c:pt idx="2748">
                  <c:v>455.74243000000001</c:v>
                </c:pt>
                <c:pt idx="2749">
                  <c:v>280.00812000000002</c:v>
                </c:pt>
                <c:pt idx="2750">
                  <c:v>269.50563</c:v>
                </c:pt>
                <c:pt idx="2751">
                  <c:v>257.91248999999999</c:v>
                </c:pt>
                <c:pt idx="2752">
                  <c:v>333.24833999999998</c:v>
                </c:pt>
                <c:pt idx="2753">
                  <c:v>387.38252</c:v>
                </c:pt>
                <c:pt idx="2754">
                  <c:v>442.34548999999998</c:v>
                </c:pt>
                <c:pt idx="2755">
                  <c:v>321.15751999999998</c:v>
                </c:pt>
                <c:pt idx="2756">
                  <c:v>305.56759</c:v>
                </c:pt>
                <c:pt idx="2757">
                  <c:v>373.62659000000002</c:v>
                </c:pt>
                <c:pt idx="2758">
                  <c:v>429.46920999999998</c:v>
                </c:pt>
                <c:pt idx="2759">
                  <c:v>338.61741999999998</c:v>
                </c:pt>
                <c:pt idx="2760">
                  <c:v>357.45418999999998</c:v>
                </c:pt>
                <c:pt idx="2761">
                  <c:v>410.86392999999998</c:v>
                </c:pt>
                <c:pt idx="2762">
                  <c:v>383.14179000000001</c:v>
                </c:pt>
                <c:pt idx="2763">
                  <c:v>435.32634999999999</c:v>
                </c:pt>
                <c:pt idx="2764">
                  <c:v>391.94414</c:v>
                </c:pt>
                <c:pt idx="2765">
                  <c:v>434.54773</c:v>
                </c:pt>
                <c:pt idx="2766">
                  <c:v>482.54268000000002</c:v>
                </c:pt>
                <c:pt idx="2767">
                  <c:v>438.11604999999997</c:v>
                </c:pt>
                <c:pt idx="2768">
                  <c:v>518.76534000000004</c:v>
                </c:pt>
                <c:pt idx="2769">
                  <c:v>523.83936000000006</c:v>
                </c:pt>
                <c:pt idx="2770">
                  <c:v>529.79025999999999</c:v>
                </c:pt>
                <c:pt idx="2771">
                  <c:v>478.42293999999998</c:v>
                </c:pt>
                <c:pt idx="2772">
                  <c:v>541.22883999999999</c:v>
                </c:pt>
                <c:pt idx="2773">
                  <c:v>557.01819999999998</c:v>
                </c:pt>
                <c:pt idx="2774">
                  <c:v>507.90134</c:v>
                </c:pt>
                <c:pt idx="2775">
                  <c:v>498.83273000000003</c:v>
                </c:pt>
                <c:pt idx="2776">
                  <c:v>485.37130999999999</c:v>
                </c:pt>
                <c:pt idx="2777">
                  <c:v>472.03318999999999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1-4ECA-B006-3D6BCA7FE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53215"/>
        <c:axId val="725556095"/>
      </c:scatterChart>
      <c:valAx>
        <c:axId val="725553215"/>
        <c:scaling>
          <c:orientation val="minMax"/>
          <c:max val="1600"/>
          <c:min val="-1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56095"/>
        <c:crosses val="autoZero"/>
        <c:crossBetween val="midCat"/>
      </c:valAx>
      <c:valAx>
        <c:axId val="725556095"/>
        <c:scaling>
          <c:orientation val="minMax"/>
          <c:max val="1600"/>
          <c:min val="-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53215"/>
        <c:crosses val="autoZero"/>
        <c:crossBetween val="midCat"/>
      </c:valAx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3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'20'!$O$5:$O$8</c:f>
              <c:numCache>
                <c:formatCode>General</c:formatCode>
                <c:ptCount val="4"/>
                <c:pt idx="0">
                  <c:v>-382.75979999999998</c:v>
                </c:pt>
                <c:pt idx="1">
                  <c:v>-401.77409999999998</c:v>
                </c:pt>
                <c:pt idx="2">
                  <c:v>-341.22120000000001</c:v>
                </c:pt>
                <c:pt idx="3">
                  <c:v>-382.75979999999998</c:v>
                </c:pt>
              </c:numCache>
            </c:numRef>
          </c:xVal>
          <c:yVal>
            <c:numRef>
              <c:f>'20'!$P$5:$P$8</c:f>
              <c:numCache>
                <c:formatCode>General</c:formatCode>
                <c:ptCount val="4"/>
                <c:pt idx="0">
                  <c:v>438.11604999999997</c:v>
                </c:pt>
                <c:pt idx="1">
                  <c:v>478.42293999999998</c:v>
                </c:pt>
                <c:pt idx="2">
                  <c:v>472.03318999999999</c:v>
                </c:pt>
                <c:pt idx="3">
                  <c:v>438.11604999999997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E6-4A7B-ABFD-259AC8A3F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178079"/>
        <c:axId val="726178559"/>
      </c:scatterChart>
      <c:valAx>
        <c:axId val="72617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6178559"/>
        <c:crosses val="autoZero"/>
        <c:crossBetween val="midCat"/>
      </c:valAx>
      <c:valAx>
        <c:axId val="72617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6178079"/>
        <c:crosses val="autoZero"/>
        <c:crossBetween val="midCat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xVal>
            <c:numRef>
              <c:f>'20'!$O$5:$O$8</c:f>
              <c:numCache>
                <c:formatCode>General</c:formatCode>
                <c:ptCount val="4"/>
                <c:pt idx="0">
                  <c:v>-382.75979999999998</c:v>
                </c:pt>
                <c:pt idx="1">
                  <c:v>-401.77409999999998</c:v>
                </c:pt>
                <c:pt idx="2">
                  <c:v>-341.22120000000001</c:v>
                </c:pt>
                <c:pt idx="3">
                  <c:v>-382.75979999999998</c:v>
                </c:pt>
              </c:numCache>
            </c:numRef>
          </c:xVal>
          <c:yVal>
            <c:numRef>
              <c:f>'20'!$P$5:$P$8</c:f>
              <c:numCache>
                <c:formatCode>General</c:formatCode>
                <c:ptCount val="4"/>
                <c:pt idx="0">
                  <c:v>438.11604999999997</c:v>
                </c:pt>
                <c:pt idx="1">
                  <c:v>478.42293999999998</c:v>
                </c:pt>
                <c:pt idx="2">
                  <c:v>472.03318999999999</c:v>
                </c:pt>
                <c:pt idx="3">
                  <c:v>438.11604999999997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5A-457C-843F-2FEB3DB69488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'20'!$E$5:$E$2782</c:f>
              <c:numCache>
                <c:formatCode>0</c:formatCode>
                <c:ptCount val="2778"/>
                <c:pt idx="0">
                  <c:v>1470.8952999999999</c:v>
                </c:pt>
                <c:pt idx="1">
                  <c:v>1525</c:v>
                </c:pt>
                <c:pt idx="2">
                  <c:v>1524.3895</c:v>
                </c:pt>
                <c:pt idx="3">
                  <c:v>1524.3895</c:v>
                </c:pt>
                <c:pt idx="4">
                  <c:v>1475.6991</c:v>
                </c:pt>
                <c:pt idx="5">
                  <c:v>1523.7789</c:v>
                </c:pt>
                <c:pt idx="6">
                  <c:v>1521.9483</c:v>
                </c:pt>
                <c:pt idx="7">
                  <c:v>1471.5497</c:v>
                </c:pt>
                <c:pt idx="8">
                  <c:v>1523.7789</c:v>
                </c:pt>
                <c:pt idx="9">
                  <c:v>1521.9483</c:v>
                </c:pt>
                <c:pt idx="10">
                  <c:v>1463.8241</c:v>
                </c:pt>
                <c:pt idx="11">
                  <c:v>1520.1177</c:v>
                </c:pt>
                <c:pt idx="12">
                  <c:v>1517.0699</c:v>
                </c:pt>
                <c:pt idx="13">
                  <c:v>1460.4512</c:v>
                </c:pt>
                <c:pt idx="14">
                  <c:v>1514.0220999999999</c:v>
                </c:pt>
                <c:pt idx="15">
                  <c:v>1509.7619999999999</c:v>
                </c:pt>
                <c:pt idx="16">
                  <c:v>1453.4197999999999</c:v>
                </c:pt>
                <c:pt idx="17">
                  <c:v>1505.5019</c:v>
                </c:pt>
                <c:pt idx="18">
                  <c:v>1500.0363</c:v>
                </c:pt>
                <c:pt idx="19">
                  <c:v>1443.6622</c:v>
                </c:pt>
                <c:pt idx="20">
                  <c:v>1494.5708</c:v>
                </c:pt>
                <c:pt idx="21">
                  <c:v>1487.9085</c:v>
                </c:pt>
                <c:pt idx="22">
                  <c:v>1430.9793</c:v>
                </c:pt>
                <c:pt idx="23">
                  <c:v>1481.2463</c:v>
                </c:pt>
                <c:pt idx="24">
                  <c:v>1473.3979999999999</c:v>
                </c:pt>
                <c:pt idx="25">
                  <c:v>1415.7626</c:v>
                </c:pt>
                <c:pt idx="26">
                  <c:v>1465.5497</c:v>
                </c:pt>
                <c:pt idx="27">
                  <c:v>1456.5279</c:v>
                </c:pt>
                <c:pt idx="28">
                  <c:v>1398.2141999999999</c:v>
                </c:pt>
                <c:pt idx="29">
                  <c:v>1447.5061000000001</c:v>
                </c:pt>
                <c:pt idx="30">
                  <c:v>1437.3253</c:v>
                </c:pt>
                <c:pt idx="31">
                  <c:v>1378.4428</c:v>
                </c:pt>
                <c:pt idx="32">
                  <c:v>1427.1445000000001</c:v>
                </c:pt>
                <c:pt idx="33">
                  <c:v>1415.8209999999999</c:v>
                </c:pt>
                <c:pt idx="34">
                  <c:v>1356.4344000000001</c:v>
                </c:pt>
                <c:pt idx="35">
                  <c:v>1404.4974999999999</c:v>
                </c:pt>
                <c:pt idx="36">
                  <c:v>1392.0494000000001</c:v>
                </c:pt>
                <c:pt idx="37">
                  <c:v>1332.2216000000001</c:v>
                </c:pt>
                <c:pt idx="38">
                  <c:v>1379.6013</c:v>
                </c:pt>
                <c:pt idx="39">
                  <c:v>1366.0485000000001</c:v>
                </c:pt>
                <c:pt idx="40">
                  <c:v>1305.9342999999999</c:v>
                </c:pt>
                <c:pt idx="41">
                  <c:v>1352.4957999999999</c:v>
                </c:pt>
                <c:pt idx="42">
                  <c:v>1337.8601000000001</c:v>
                </c:pt>
                <c:pt idx="43">
                  <c:v>1277.6155000000001</c:v>
                </c:pt>
                <c:pt idx="44">
                  <c:v>1323.2243000000001</c:v>
                </c:pt>
                <c:pt idx="45">
                  <c:v>1307.5291</c:v>
                </c:pt>
                <c:pt idx="46">
                  <c:v>1247.2106000000001</c:v>
                </c:pt>
                <c:pt idx="47">
                  <c:v>1291.8339000000001</c:v>
                </c:pt>
                <c:pt idx="48">
                  <c:v>1275.1043</c:v>
                </c:pt>
                <c:pt idx="49">
                  <c:v>1214.7867000000001</c:v>
                </c:pt>
                <c:pt idx="50">
                  <c:v>1258.3747000000001</c:v>
                </c:pt>
                <c:pt idx="51">
                  <c:v>1240.6375</c:v>
                </c:pt>
                <c:pt idx="52">
                  <c:v>1180.4375</c:v>
                </c:pt>
                <c:pt idx="53">
                  <c:v>1222.9003</c:v>
                </c:pt>
                <c:pt idx="54">
                  <c:v>1204.184</c:v>
                </c:pt>
                <c:pt idx="55">
                  <c:v>1144.1867</c:v>
                </c:pt>
                <c:pt idx="56">
                  <c:v>1185.4675999999999</c:v>
                </c:pt>
                <c:pt idx="57">
                  <c:v>1165.8019999999999</c:v>
                </c:pt>
                <c:pt idx="58">
                  <c:v>1106.1066000000001</c:v>
                </c:pt>
                <c:pt idx="59">
                  <c:v>1146.1364000000001</c:v>
                </c:pt>
                <c:pt idx="60">
                  <c:v>1125.5531000000001</c:v>
                </c:pt>
                <c:pt idx="61">
                  <c:v>1066.2746999999999</c:v>
                </c:pt>
                <c:pt idx="62">
                  <c:v>1104.9698000000001</c:v>
                </c:pt>
                <c:pt idx="63">
                  <c:v>1083.5018</c:v>
                </c:pt>
                <c:pt idx="64">
                  <c:v>1024.6950999999999</c:v>
                </c:pt>
                <c:pt idx="65">
                  <c:v>1062.0337</c:v>
                </c:pt>
                <c:pt idx="66">
                  <c:v>1039.7153000000001</c:v>
                </c:pt>
                <c:pt idx="67">
                  <c:v>981.43407999999999</c:v>
                </c:pt>
                <c:pt idx="68">
                  <c:v>1017.3969</c:v>
                </c:pt>
                <c:pt idx="69">
                  <c:v>994.26382999999998</c:v>
                </c:pt>
                <c:pt idx="70">
                  <c:v>936.65007000000003</c:v>
                </c:pt>
                <c:pt idx="71">
                  <c:v>971.13076999999998</c:v>
                </c:pt>
                <c:pt idx="72">
                  <c:v>947.22011999999995</c:v>
                </c:pt>
                <c:pt idx="73">
                  <c:v>890.40824999999995</c:v>
                </c:pt>
                <c:pt idx="74">
                  <c:v>923.30947000000003</c:v>
                </c:pt>
                <c:pt idx="75">
                  <c:v>898.65952000000004</c:v>
                </c:pt>
                <c:pt idx="76">
                  <c:v>842.70618000000002</c:v>
                </c:pt>
                <c:pt idx="77">
                  <c:v>874.00957000000005</c:v>
                </c:pt>
                <c:pt idx="78">
                  <c:v>848.65980000000002</c:v>
                </c:pt>
                <c:pt idx="79">
                  <c:v>793.65336000000002</c:v>
                </c:pt>
                <c:pt idx="80">
                  <c:v>823.31002999999998</c:v>
                </c:pt>
                <c:pt idx="81">
                  <c:v>797.30102999999997</c:v>
                </c:pt>
                <c:pt idx="82">
                  <c:v>743.35536999999999</c:v>
                </c:pt>
                <c:pt idx="83">
                  <c:v>771.29202999999995</c:v>
                </c:pt>
                <c:pt idx="84">
                  <c:v>744.66544999999996</c:v>
                </c:pt>
                <c:pt idx="85">
                  <c:v>691.83015</c:v>
                </c:pt>
                <c:pt idx="86">
                  <c:v>718.03887999999995</c:v>
                </c:pt>
                <c:pt idx="87">
                  <c:v>690.83735999999999</c:v>
                </c:pt>
                <c:pt idx="88">
                  <c:v>639.15794000000005</c:v>
                </c:pt>
                <c:pt idx="89">
                  <c:v>663.63585</c:v>
                </c:pt>
                <c:pt idx="90">
                  <c:v>635.90296000000001</c:v>
                </c:pt>
                <c:pt idx="91">
                  <c:v>585.50064999999995</c:v>
                </c:pt>
                <c:pt idx="92">
                  <c:v>608.17006000000003</c:v>
                </c:pt>
                <c:pt idx="93">
                  <c:v>579.95020999999997</c:v>
                </c:pt>
                <c:pt idx="94">
                  <c:v>530.93181000000004</c:v>
                </c:pt>
                <c:pt idx="95">
                  <c:v>551.73035000000004</c:v>
                </c:pt>
                <c:pt idx="96">
                  <c:v>523.06871999999998</c:v>
                </c:pt>
                <c:pt idx="97">
                  <c:v>475.48599000000002</c:v>
                </c:pt>
                <c:pt idx="98">
                  <c:v>494.40708999999998</c:v>
                </c:pt>
                <c:pt idx="99">
                  <c:v>465.34958999999998</c:v>
                </c:pt>
                <c:pt idx="100">
                  <c:v>419.29230999999999</c:v>
                </c:pt>
                <c:pt idx="101">
                  <c:v>436.29208999999997</c:v>
                </c:pt>
                <c:pt idx="102">
                  <c:v>406.88524000000001</c:v>
                </c:pt>
                <c:pt idx="103">
                  <c:v>362.45524999999998</c:v>
                </c:pt>
                <c:pt idx="104">
                  <c:v>377.47840000000002</c:v>
                </c:pt>
                <c:pt idx="105">
                  <c:v>347.76931000000002</c:v>
                </c:pt>
                <c:pt idx="106">
                  <c:v>305.00448</c:v>
                </c:pt>
                <c:pt idx="107">
                  <c:v>318.06020999999998</c:v>
                </c:pt>
                <c:pt idx="108">
                  <c:v>288.09645</c:v>
                </c:pt>
                <c:pt idx="109">
                  <c:v>247.02937</c:v>
                </c:pt>
                <c:pt idx="110">
                  <c:v>258.13267999999999</c:v>
                </c:pt>
                <c:pt idx="111">
                  <c:v>227.96223000000001</c:v>
                </c:pt>
                <c:pt idx="112">
                  <c:v>188.68339</c:v>
                </c:pt>
                <c:pt idx="113">
                  <c:v>197.79177000000001</c:v>
                </c:pt>
                <c:pt idx="114">
                  <c:v>167.46295000000001</c:v>
                </c:pt>
                <c:pt idx="115">
                  <c:v>130.04303999999999</c:v>
                </c:pt>
                <c:pt idx="116">
                  <c:v>137.13412</c:v>
                </c:pt>
                <c:pt idx="117">
                  <c:v>106.69549000000001</c:v>
                </c:pt>
                <c:pt idx="118">
                  <c:v>71.177349000000007</c:v>
                </c:pt>
                <c:pt idx="119">
                  <c:v>76.256860000000003</c:v>
                </c:pt>
                <c:pt idx="120">
                  <c:v>45.757170000000002</c:v>
                </c:pt>
                <c:pt idx="121">
                  <c:v>12.225144999999999</c:v>
                </c:pt>
                <c:pt idx="122">
                  <c:v>15.257479999999999</c:v>
                </c:pt>
                <c:pt idx="123">
                  <c:v>-15.254429999999999</c:v>
                </c:pt>
                <c:pt idx="124">
                  <c:v>-46.717939999999999</c:v>
                </c:pt>
                <c:pt idx="125">
                  <c:v>-45.766330000000004</c:v>
                </c:pt>
                <c:pt idx="126">
                  <c:v>-76.241590000000002</c:v>
                </c:pt>
                <c:pt idx="127">
                  <c:v>-105.59529999999999</c:v>
                </c:pt>
                <c:pt idx="128">
                  <c:v>-106.7169</c:v>
                </c:pt>
                <c:pt idx="129">
                  <c:v>-137.10669999999999</c:v>
                </c:pt>
                <c:pt idx="130">
                  <c:v>-164.29740000000001</c:v>
                </c:pt>
                <c:pt idx="131">
                  <c:v>-167.4965</c:v>
                </c:pt>
                <c:pt idx="132">
                  <c:v>-197.75219999999999</c:v>
                </c:pt>
                <c:pt idx="133">
                  <c:v>-222.72300000000001</c:v>
                </c:pt>
                <c:pt idx="134">
                  <c:v>-228.00790000000001</c:v>
                </c:pt>
                <c:pt idx="135">
                  <c:v>-258.08100000000002</c:v>
                </c:pt>
                <c:pt idx="136">
                  <c:v>-280.82170000000002</c:v>
                </c:pt>
                <c:pt idx="137">
                  <c:v>-288.15410000000003</c:v>
                </c:pt>
                <c:pt idx="138">
                  <c:v>-317.99650000000003</c:v>
                </c:pt>
                <c:pt idx="139">
                  <c:v>-338.49970000000002</c:v>
                </c:pt>
                <c:pt idx="140">
                  <c:v>-347.83890000000002</c:v>
                </c:pt>
                <c:pt idx="141">
                  <c:v>-377.40280000000001</c:v>
                </c:pt>
                <c:pt idx="142">
                  <c:v>-395.6345</c:v>
                </c:pt>
                <c:pt idx="143">
                  <c:v>-406.9667</c:v>
                </c:pt>
                <c:pt idx="144">
                  <c:v>-436.2047</c:v>
                </c:pt>
                <c:pt idx="145">
                  <c:v>-452.15530000000001</c:v>
                </c:pt>
                <c:pt idx="146">
                  <c:v>-465.44279999999998</c:v>
                </c:pt>
                <c:pt idx="147">
                  <c:v>-494.30810000000002</c:v>
                </c:pt>
                <c:pt idx="148">
                  <c:v>-507.95319999999998</c:v>
                </c:pt>
                <c:pt idx="149">
                  <c:v>-523.17349999999999</c:v>
                </c:pt>
                <c:pt idx="150">
                  <c:v>-551.61990000000003</c:v>
                </c:pt>
                <c:pt idx="151">
                  <c:v>-562.89469999999994</c:v>
                </c:pt>
                <c:pt idx="152">
                  <c:v>-580.06629999999996</c:v>
                </c:pt>
                <c:pt idx="153">
                  <c:v>-608.04830000000004</c:v>
                </c:pt>
                <c:pt idx="154">
                  <c:v>-616.91020000000003</c:v>
                </c:pt>
                <c:pt idx="155">
                  <c:v>-636.03030000000001</c:v>
                </c:pt>
                <c:pt idx="156">
                  <c:v>-663.50300000000004</c:v>
                </c:pt>
                <c:pt idx="157">
                  <c:v>-669.95270000000005</c:v>
                </c:pt>
                <c:pt idx="158">
                  <c:v>-690.97569999999996</c:v>
                </c:pt>
                <c:pt idx="159">
                  <c:v>-717.89509999999996</c:v>
                </c:pt>
                <c:pt idx="160">
                  <c:v>-721.93979999999999</c:v>
                </c:pt>
                <c:pt idx="161">
                  <c:v>-744.81460000000004</c:v>
                </c:pt>
                <c:pt idx="162">
                  <c:v>-771.13760000000002</c:v>
                </c:pt>
                <c:pt idx="163">
                  <c:v>-772.78530000000001</c:v>
                </c:pt>
                <c:pt idx="164">
                  <c:v>-797.46069999999997</c:v>
                </c:pt>
                <c:pt idx="165">
                  <c:v>-823.14520000000005</c:v>
                </c:pt>
                <c:pt idx="166">
                  <c:v>-822.42949999999996</c:v>
                </c:pt>
                <c:pt idx="167">
                  <c:v>-848.8297</c:v>
                </c:pt>
                <c:pt idx="168">
                  <c:v>-873.83460000000002</c:v>
                </c:pt>
                <c:pt idx="169">
                  <c:v>-870.74639999999999</c:v>
                </c:pt>
                <c:pt idx="170">
                  <c:v>-898.83950000000004</c:v>
                </c:pt>
                <c:pt idx="171">
                  <c:v>-923.12459999999999</c:v>
                </c:pt>
                <c:pt idx="172">
                  <c:v>-917.61869999999999</c:v>
                </c:pt>
                <c:pt idx="173">
                  <c:v>-947.40980000000002</c:v>
                </c:pt>
                <c:pt idx="174">
                  <c:v>-970.93640000000005</c:v>
                </c:pt>
                <c:pt idx="175">
                  <c:v>-963.00210000000004</c:v>
                </c:pt>
                <c:pt idx="176">
                  <c:v>-994.46289999999999</c:v>
                </c:pt>
                <c:pt idx="177">
                  <c:v>-1017.193</c:v>
                </c:pt>
                <c:pt idx="178">
                  <c:v>-1006.846</c:v>
                </c:pt>
                <c:pt idx="179">
                  <c:v>-1039.924</c:v>
                </c:pt>
                <c:pt idx="180">
                  <c:v>-1061.8209999999999</c:v>
                </c:pt>
                <c:pt idx="181">
                  <c:v>-1049.0719999999999</c:v>
                </c:pt>
                <c:pt idx="182">
                  <c:v>-1083.7190000000001</c:v>
                </c:pt>
                <c:pt idx="183">
                  <c:v>-1104.749</c:v>
                </c:pt>
                <c:pt idx="184">
                  <c:v>-1089.617</c:v>
                </c:pt>
                <c:pt idx="185">
                  <c:v>-1125.779</c:v>
                </c:pt>
                <c:pt idx="186">
                  <c:v>-1145.9069999999999</c:v>
                </c:pt>
                <c:pt idx="187">
                  <c:v>-1128.422</c:v>
                </c:pt>
                <c:pt idx="188">
                  <c:v>-1166.0350000000001</c:v>
                </c:pt>
                <c:pt idx="189">
                  <c:v>-1185.23</c:v>
                </c:pt>
                <c:pt idx="190">
                  <c:v>-1165.424</c:v>
                </c:pt>
                <c:pt idx="191">
                  <c:v>-1204.425</c:v>
                </c:pt>
                <c:pt idx="192">
                  <c:v>-1222.6559999999999</c:v>
                </c:pt>
                <c:pt idx="193">
                  <c:v>-1200.596</c:v>
                </c:pt>
                <c:pt idx="194">
                  <c:v>-1240.886</c:v>
                </c:pt>
                <c:pt idx="195">
                  <c:v>-1258.123</c:v>
                </c:pt>
                <c:pt idx="196">
                  <c:v>-1233.902</c:v>
                </c:pt>
                <c:pt idx="197">
                  <c:v>-1275.3599999999999</c:v>
                </c:pt>
                <c:pt idx="198">
                  <c:v>-1291.575</c:v>
                </c:pt>
                <c:pt idx="199">
                  <c:v>-1265.2070000000001</c:v>
                </c:pt>
                <c:pt idx="200">
                  <c:v>-1307.7909999999999</c:v>
                </c:pt>
                <c:pt idx="201">
                  <c:v>-1322.9590000000001</c:v>
                </c:pt>
                <c:pt idx="202">
                  <c:v>-1294.432</c:v>
                </c:pt>
                <c:pt idx="203">
                  <c:v>-1338.1279999999999</c:v>
                </c:pt>
                <c:pt idx="204">
                  <c:v>-1352.2249999999999</c:v>
                </c:pt>
                <c:pt idx="205">
                  <c:v>-1321.575</c:v>
                </c:pt>
                <c:pt idx="206">
                  <c:v>-1366.3219999999999</c:v>
                </c:pt>
                <c:pt idx="207">
                  <c:v>-1379.325</c:v>
                </c:pt>
                <c:pt idx="208">
                  <c:v>-1346.5909999999999</c:v>
                </c:pt>
                <c:pt idx="209">
                  <c:v>-1392.328</c:v>
                </c:pt>
                <c:pt idx="210">
                  <c:v>-1404.2159999999999</c:v>
                </c:pt>
                <c:pt idx="211">
                  <c:v>-1369.441</c:v>
                </c:pt>
                <c:pt idx="212">
                  <c:v>-1416.105</c:v>
                </c:pt>
                <c:pt idx="213">
                  <c:v>-1426.8589999999999</c:v>
                </c:pt>
                <c:pt idx="214">
                  <c:v>-1390.146</c:v>
                </c:pt>
                <c:pt idx="215">
                  <c:v>-1437.6130000000001</c:v>
                </c:pt>
                <c:pt idx="216">
                  <c:v>-1447.2159999999999</c:v>
                </c:pt>
                <c:pt idx="217">
                  <c:v>-1408.6890000000001</c:v>
                </c:pt>
                <c:pt idx="218">
                  <c:v>-1456.82</c:v>
                </c:pt>
                <c:pt idx="219">
                  <c:v>-1465.2560000000001</c:v>
                </c:pt>
                <c:pt idx="220">
                  <c:v>-1424.943</c:v>
                </c:pt>
                <c:pt idx="221">
                  <c:v>-1473.693</c:v>
                </c:pt>
                <c:pt idx="222">
                  <c:v>-1480.95</c:v>
                </c:pt>
                <c:pt idx="223">
                  <c:v>-1438.865</c:v>
                </c:pt>
                <c:pt idx="224">
                  <c:v>-1488.2059999999999</c:v>
                </c:pt>
                <c:pt idx="225">
                  <c:v>-1494.2719999999999</c:v>
                </c:pt>
                <c:pt idx="226">
                  <c:v>-1450.48</c:v>
                </c:pt>
                <c:pt idx="227">
                  <c:v>-1500.337</c:v>
                </c:pt>
                <c:pt idx="228">
                  <c:v>-1505.2</c:v>
                </c:pt>
                <c:pt idx="229">
                  <c:v>-1459.752</c:v>
                </c:pt>
                <c:pt idx="230">
                  <c:v>-1510.0640000000001</c:v>
                </c:pt>
                <c:pt idx="231">
                  <c:v>-1513.7190000000001</c:v>
                </c:pt>
                <c:pt idx="232">
                  <c:v>-1466.6679999999999</c:v>
                </c:pt>
                <c:pt idx="233">
                  <c:v>-1517.374</c:v>
                </c:pt>
                <c:pt idx="234">
                  <c:v>-1519.8130000000001</c:v>
                </c:pt>
                <c:pt idx="235">
                  <c:v>-1471.306</c:v>
                </c:pt>
                <c:pt idx="236">
                  <c:v>-1522.2529999999999</c:v>
                </c:pt>
                <c:pt idx="237">
                  <c:v>-1523.4739999999999</c:v>
                </c:pt>
                <c:pt idx="238">
                  <c:v>-1473.6869999999999</c:v>
                </c:pt>
                <c:pt idx="239">
                  <c:v>-1524.6949999999999</c:v>
                </c:pt>
                <c:pt idx="240">
                  <c:v>-1524.6949999999999</c:v>
                </c:pt>
                <c:pt idx="241">
                  <c:v>-1473.672</c:v>
                </c:pt>
                <c:pt idx="242">
                  <c:v>-1524.6949999999999</c:v>
                </c:pt>
                <c:pt idx="243">
                  <c:v>-1523.4739999999999</c:v>
                </c:pt>
                <c:pt idx="244">
                  <c:v>-1471.19</c:v>
                </c:pt>
                <c:pt idx="245">
                  <c:v>-1522.2529999999999</c:v>
                </c:pt>
                <c:pt idx="246">
                  <c:v>-1519.8130000000001</c:v>
                </c:pt>
                <c:pt idx="247">
                  <c:v>-1466.297</c:v>
                </c:pt>
                <c:pt idx="248">
                  <c:v>-1517.374</c:v>
                </c:pt>
                <c:pt idx="249">
                  <c:v>-1513.7190000000001</c:v>
                </c:pt>
                <c:pt idx="250">
                  <c:v>-1459.0740000000001</c:v>
                </c:pt>
                <c:pt idx="251">
                  <c:v>-1510.0640000000001</c:v>
                </c:pt>
                <c:pt idx="252">
                  <c:v>-1505.2</c:v>
                </c:pt>
                <c:pt idx="253">
                  <c:v>-1449.57</c:v>
                </c:pt>
                <c:pt idx="254">
                  <c:v>-1500.337</c:v>
                </c:pt>
                <c:pt idx="255">
                  <c:v>-1494.2719999999999</c:v>
                </c:pt>
                <c:pt idx="256">
                  <c:v>-1437.77</c:v>
                </c:pt>
                <c:pt idx="257">
                  <c:v>-1488.2059999999999</c:v>
                </c:pt>
                <c:pt idx="258">
                  <c:v>-1480.95</c:v>
                </c:pt>
                <c:pt idx="259">
                  <c:v>-1423.623</c:v>
                </c:pt>
                <c:pt idx="260">
                  <c:v>-1473.693</c:v>
                </c:pt>
                <c:pt idx="261">
                  <c:v>-1465.2560000000001</c:v>
                </c:pt>
                <c:pt idx="262">
                  <c:v>-1407.163</c:v>
                </c:pt>
                <c:pt idx="263">
                  <c:v>-1456.82</c:v>
                </c:pt>
                <c:pt idx="264">
                  <c:v>-1447.2159999999999</c:v>
                </c:pt>
                <c:pt idx="265">
                  <c:v>-1388.508</c:v>
                </c:pt>
                <c:pt idx="266">
                  <c:v>-1437.6130000000001</c:v>
                </c:pt>
                <c:pt idx="267">
                  <c:v>-1426.8589999999999</c:v>
                </c:pt>
                <c:pt idx="268">
                  <c:v>-1367.693</c:v>
                </c:pt>
                <c:pt idx="269">
                  <c:v>-1416.105</c:v>
                </c:pt>
                <c:pt idx="270">
                  <c:v>-1404.2159999999999</c:v>
                </c:pt>
                <c:pt idx="271">
                  <c:v>-1344.6469999999999</c:v>
                </c:pt>
                <c:pt idx="272">
                  <c:v>-1392.328</c:v>
                </c:pt>
                <c:pt idx="273">
                  <c:v>-1379.325</c:v>
                </c:pt>
                <c:pt idx="274">
                  <c:v>-1319.4190000000001</c:v>
                </c:pt>
                <c:pt idx="275">
                  <c:v>-1366.3219999999999</c:v>
                </c:pt>
                <c:pt idx="276">
                  <c:v>-1352.2249999999999</c:v>
                </c:pt>
                <c:pt idx="277">
                  <c:v>-1292.0940000000001</c:v>
                </c:pt>
                <c:pt idx="278">
                  <c:v>-1338.1279999999999</c:v>
                </c:pt>
                <c:pt idx="279">
                  <c:v>-1322.9590000000001</c:v>
                </c:pt>
                <c:pt idx="280">
                  <c:v>-1262.665</c:v>
                </c:pt>
                <c:pt idx="281">
                  <c:v>-1307.7909999999999</c:v>
                </c:pt>
                <c:pt idx="282">
                  <c:v>-1291.575</c:v>
                </c:pt>
                <c:pt idx="283">
                  <c:v>-1231.1769999999999</c:v>
                </c:pt>
                <c:pt idx="284">
                  <c:v>-1275.3599999999999</c:v>
                </c:pt>
                <c:pt idx="285">
                  <c:v>-1258.123</c:v>
                </c:pt>
                <c:pt idx="286">
                  <c:v>-1197.7729999999999</c:v>
                </c:pt>
                <c:pt idx="287">
                  <c:v>-1240.886</c:v>
                </c:pt>
                <c:pt idx="288">
                  <c:v>-1222.6559999999999</c:v>
                </c:pt>
                <c:pt idx="289">
                  <c:v>-1162.5050000000001</c:v>
                </c:pt>
                <c:pt idx="290">
                  <c:v>-1204.425</c:v>
                </c:pt>
                <c:pt idx="291">
                  <c:v>-1185.23</c:v>
                </c:pt>
                <c:pt idx="292">
                  <c:v>-1125.337</c:v>
                </c:pt>
                <c:pt idx="293">
                  <c:v>-1166.0350000000001</c:v>
                </c:pt>
                <c:pt idx="294">
                  <c:v>-1145.9069999999999</c:v>
                </c:pt>
                <c:pt idx="295">
                  <c:v>-1086.3520000000001</c:v>
                </c:pt>
                <c:pt idx="296">
                  <c:v>-1125.779</c:v>
                </c:pt>
                <c:pt idx="297">
                  <c:v>-1104.749</c:v>
                </c:pt>
                <c:pt idx="298">
                  <c:v>-1045.6510000000001</c:v>
                </c:pt>
                <c:pt idx="299">
                  <c:v>-1083.7190000000001</c:v>
                </c:pt>
                <c:pt idx="300">
                  <c:v>-1061.8209999999999</c:v>
                </c:pt>
                <c:pt idx="301">
                  <c:v>-1003.263</c:v>
                </c:pt>
                <c:pt idx="302">
                  <c:v>-1039.924</c:v>
                </c:pt>
                <c:pt idx="303">
                  <c:v>-1017.193</c:v>
                </c:pt>
                <c:pt idx="304">
                  <c:v>-959.27200000000005</c:v>
                </c:pt>
                <c:pt idx="305">
                  <c:v>-994.46289999999999</c:v>
                </c:pt>
                <c:pt idx="306">
                  <c:v>-970.93640000000005</c:v>
                </c:pt>
                <c:pt idx="307">
                  <c:v>-913.76469999999995</c:v>
                </c:pt>
                <c:pt idx="308">
                  <c:v>-947.40980000000002</c:v>
                </c:pt>
                <c:pt idx="309">
                  <c:v>-923.12459999999999</c:v>
                </c:pt>
                <c:pt idx="310">
                  <c:v>-866.75329999999997</c:v>
                </c:pt>
                <c:pt idx="311">
                  <c:v>-898.83950000000004</c:v>
                </c:pt>
                <c:pt idx="312">
                  <c:v>-873.83460000000002</c:v>
                </c:pt>
                <c:pt idx="313">
                  <c:v>-818.31269999999995</c:v>
                </c:pt>
                <c:pt idx="314">
                  <c:v>-848.8297</c:v>
                </c:pt>
                <c:pt idx="315">
                  <c:v>-823.14520000000005</c:v>
                </c:pt>
                <c:pt idx="316">
                  <c:v>-768.60540000000003</c:v>
                </c:pt>
                <c:pt idx="317">
                  <c:v>-797.46069999999997</c:v>
                </c:pt>
                <c:pt idx="318">
                  <c:v>-771.13760000000002</c:v>
                </c:pt>
                <c:pt idx="319">
                  <c:v>-717.70150000000001</c:v>
                </c:pt>
                <c:pt idx="320">
                  <c:v>-744.81460000000004</c:v>
                </c:pt>
                <c:pt idx="321">
                  <c:v>-717.89509999999996</c:v>
                </c:pt>
                <c:pt idx="322">
                  <c:v>-665.61739999999998</c:v>
                </c:pt>
                <c:pt idx="323">
                  <c:v>-690.97569999999996</c:v>
                </c:pt>
                <c:pt idx="324">
                  <c:v>-663.50300000000004</c:v>
                </c:pt>
                <c:pt idx="325">
                  <c:v>-612.47360000000003</c:v>
                </c:pt>
                <c:pt idx="326">
                  <c:v>-636.03030000000001</c:v>
                </c:pt>
                <c:pt idx="327">
                  <c:v>-608.04830000000004</c:v>
                </c:pt>
                <c:pt idx="328">
                  <c:v>-558.37620000000004</c:v>
                </c:pt>
                <c:pt idx="329">
                  <c:v>-580.06629999999996</c:v>
                </c:pt>
                <c:pt idx="330">
                  <c:v>-551.61990000000003</c:v>
                </c:pt>
                <c:pt idx="331">
                  <c:v>-503.34910000000002</c:v>
                </c:pt>
                <c:pt idx="332">
                  <c:v>-523.17349999999999</c:v>
                </c:pt>
                <c:pt idx="333">
                  <c:v>-494.30810000000002</c:v>
                </c:pt>
                <c:pt idx="334">
                  <c:v>-447.47820000000002</c:v>
                </c:pt>
                <c:pt idx="335">
                  <c:v>-465.44279999999998</c:v>
                </c:pt>
                <c:pt idx="336">
                  <c:v>-436.2047</c:v>
                </c:pt>
                <c:pt idx="337">
                  <c:v>-390.92259999999999</c:v>
                </c:pt>
                <c:pt idx="338">
                  <c:v>-406.9667</c:v>
                </c:pt>
                <c:pt idx="339">
                  <c:v>-377.40280000000001</c:v>
                </c:pt>
                <c:pt idx="340">
                  <c:v>-333.75799999999998</c:v>
                </c:pt>
                <c:pt idx="341">
                  <c:v>-347.83890000000002</c:v>
                </c:pt>
                <c:pt idx="342">
                  <c:v>-317.99650000000003</c:v>
                </c:pt>
                <c:pt idx="343">
                  <c:v>-276.03680000000003</c:v>
                </c:pt>
                <c:pt idx="344">
                  <c:v>-288.15410000000003</c:v>
                </c:pt>
                <c:pt idx="345">
                  <c:v>-258.08100000000002</c:v>
                </c:pt>
                <c:pt idx="346">
                  <c:v>-217.89449999999999</c:v>
                </c:pt>
                <c:pt idx="347">
                  <c:v>-228.00790000000001</c:v>
                </c:pt>
                <c:pt idx="348">
                  <c:v>-197.75219999999999</c:v>
                </c:pt>
                <c:pt idx="349">
                  <c:v>-159.43219999999999</c:v>
                </c:pt>
                <c:pt idx="350">
                  <c:v>-167.4965</c:v>
                </c:pt>
                <c:pt idx="351">
                  <c:v>-137.10669999999999</c:v>
                </c:pt>
                <c:pt idx="352">
                  <c:v>-100.7046</c:v>
                </c:pt>
                <c:pt idx="353">
                  <c:v>-106.7169</c:v>
                </c:pt>
                <c:pt idx="354">
                  <c:v>-76.241590000000002</c:v>
                </c:pt>
                <c:pt idx="355">
                  <c:v>-41.821719999999999</c:v>
                </c:pt>
                <c:pt idx="356">
                  <c:v>-45.766330000000004</c:v>
                </c:pt>
                <c:pt idx="357">
                  <c:v>-15.254429999999999</c:v>
                </c:pt>
                <c:pt idx="358">
                  <c:v>17.112898999999999</c:v>
                </c:pt>
                <c:pt idx="359">
                  <c:v>15.257479999999999</c:v>
                </c:pt>
                <c:pt idx="360">
                  <c:v>45.757170000000002</c:v>
                </c:pt>
                <c:pt idx="361">
                  <c:v>76.053473999999994</c:v>
                </c:pt>
                <c:pt idx="362">
                  <c:v>76.256860000000003</c:v>
                </c:pt>
                <c:pt idx="363">
                  <c:v>106.69549000000001</c:v>
                </c:pt>
                <c:pt idx="364">
                  <c:v>134.90502000000001</c:v>
                </c:pt>
                <c:pt idx="365">
                  <c:v>137.13412</c:v>
                </c:pt>
                <c:pt idx="366">
                  <c:v>167.46295000000001</c:v>
                </c:pt>
                <c:pt idx="367">
                  <c:v>193.53135</c:v>
                </c:pt>
                <c:pt idx="368">
                  <c:v>197.79177000000001</c:v>
                </c:pt>
                <c:pt idx="369">
                  <c:v>227.96223000000001</c:v>
                </c:pt>
                <c:pt idx="370">
                  <c:v>251.85791</c:v>
                </c:pt>
                <c:pt idx="371">
                  <c:v>258.13267999999999</c:v>
                </c:pt>
                <c:pt idx="372">
                  <c:v>288.09645</c:v>
                </c:pt>
                <c:pt idx="373">
                  <c:v>309.78814</c:v>
                </c:pt>
                <c:pt idx="374">
                  <c:v>318.06020999999998</c:v>
                </c:pt>
                <c:pt idx="375">
                  <c:v>347.76931000000002</c:v>
                </c:pt>
                <c:pt idx="376">
                  <c:v>367.18407000000002</c:v>
                </c:pt>
                <c:pt idx="377">
                  <c:v>377.47840000000002</c:v>
                </c:pt>
                <c:pt idx="378">
                  <c:v>406.88524000000001</c:v>
                </c:pt>
                <c:pt idx="379">
                  <c:v>423.96577000000002</c:v>
                </c:pt>
                <c:pt idx="380">
                  <c:v>436.29208999999997</c:v>
                </c:pt>
                <c:pt idx="381">
                  <c:v>465.34958999999998</c:v>
                </c:pt>
                <c:pt idx="382">
                  <c:v>480.08801999999997</c:v>
                </c:pt>
                <c:pt idx="383">
                  <c:v>494.40708999999998</c:v>
                </c:pt>
                <c:pt idx="384">
                  <c:v>523.06871999999998</c:v>
                </c:pt>
                <c:pt idx="385">
                  <c:v>535.46374000000003</c:v>
                </c:pt>
                <c:pt idx="386">
                  <c:v>551.73035000000004</c:v>
                </c:pt>
                <c:pt idx="387">
                  <c:v>579.95020999999997</c:v>
                </c:pt>
                <c:pt idx="388">
                  <c:v>589.98829000000001</c:v>
                </c:pt>
                <c:pt idx="389">
                  <c:v>608.17006000000003</c:v>
                </c:pt>
                <c:pt idx="390">
                  <c:v>635.90296000000001</c:v>
                </c:pt>
                <c:pt idx="391">
                  <c:v>643.59599000000003</c:v>
                </c:pt>
                <c:pt idx="392">
                  <c:v>663.63585</c:v>
                </c:pt>
                <c:pt idx="393">
                  <c:v>690.83735999999999</c:v>
                </c:pt>
                <c:pt idx="394">
                  <c:v>696.16846999999996</c:v>
                </c:pt>
                <c:pt idx="395">
                  <c:v>718.03887999999995</c:v>
                </c:pt>
                <c:pt idx="396">
                  <c:v>744.66544999999996</c:v>
                </c:pt>
                <c:pt idx="397">
                  <c:v>747.57903999999996</c:v>
                </c:pt>
                <c:pt idx="398">
                  <c:v>771.29202999999995</c:v>
                </c:pt>
                <c:pt idx="399">
                  <c:v>797.30102999999997</c:v>
                </c:pt>
                <c:pt idx="400">
                  <c:v>797.77018999999996</c:v>
                </c:pt>
                <c:pt idx="401">
                  <c:v>823.31002999999998</c:v>
                </c:pt>
                <c:pt idx="402">
                  <c:v>848.65980000000002</c:v>
                </c:pt>
                <c:pt idx="403">
                  <c:v>846.69362999999998</c:v>
                </c:pt>
                <c:pt idx="404">
                  <c:v>874.00957000000005</c:v>
                </c:pt>
                <c:pt idx="405">
                  <c:v>898.65952000000004</c:v>
                </c:pt>
                <c:pt idx="406">
                  <c:v>894.27359000000001</c:v>
                </c:pt>
                <c:pt idx="407">
                  <c:v>923.30947000000003</c:v>
                </c:pt>
                <c:pt idx="408">
                  <c:v>947.22011999999995</c:v>
                </c:pt>
                <c:pt idx="409">
                  <c:v>940.43993999999998</c:v>
                </c:pt>
                <c:pt idx="410">
                  <c:v>971.13076999999998</c:v>
                </c:pt>
                <c:pt idx="411">
                  <c:v>994.26382999999998</c:v>
                </c:pt>
                <c:pt idx="412">
                  <c:v>985.15337999999997</c:v>
                </c:pt>
                <c:pt idx="413">
                  <c:v>1017.3969</c:v>
                </c:pt>
                <c:pt idx="414">
                  <c:v>1039.7153000000001</c:v>
                </c:pt>
                <c:pt idx="415">
                  <c:v>1028.2907</c:v>
                </c:pt>
                <c:pt idx="416">
                  <c:v>1062.0337</c:v>
                </c:pt>
                <c:pt idx="417">
                  <c:v>1083.5018</c:v>
                </c:pt>
                <c:pt idx="418">
                  <c:v>1069.7174</c:v>
                </c:pt>
                <c:pt idx="419">
                  <c:v>1104.9698000000001</c:v>
                </c:pt>
                <c:pt idx="420">
                  <c:v>1125.5531000000001</c:v>
                </c:pt>
                <c:pt idx="421">
                  <c:v>1109.3743999999999</c:v>
                </c:pt>
                <c:pt idx="422">
                  <c:v>1146.1364000000001</c:v>
                </c:pt>
                <c:pt idx="423">
                  <c:v>1165.8019999999999</c:v>
                </c:pt>
                <c:pt idx="424">
                  <c:v>1147.2458999999999</c:v>
                </c:pt>
                <c:pt idx="425">
                  <c:v>1185.4675999999999</c:v>
                </c:pt>
                <c:pt idx="426">
                  <c:v>1204.184</c:v>
                </c:pt>
                <c:pt idx="427">
                  <c:v>1183.3190999999999</c:v>
                </c:pt>
                <c:pt idx="428">
                  <c:v>1222.9003</c:v>
                </c:pt>
                <c:pt idx="429">
                  <c:v>1240.6375</c:v>
                </c:pt>
                <c:pt idx="430">
                  <c:v>1217.5160000000001</c:v>
                </c:pt>
                <c:pt idx="431">
                  <c:v>1258.3747000000001</c:v>
                </c:pt>
                <c:pt idx="432">
                  <c:v>1275.1043</c:v>
                </c:pt>
                <c:pt idx="433">
                  <c:v>1249.7465999999999</c:v>
                </c:pt>
                <c:pt idx="434">
                  <c:v>1291.8339000000001</c:v>
                </c:pt>
                <c:pt idx="435">
                  <c:v>1307.5291</c:v>
                </c:pt>
                <c:pt idx="436">
                  <c:v>1279.9703999999999</c:v>
                </c:pt>
                <c:pt idx="437">
                  <c:v>1323.2243000000001</c:v>
                </c:pt>
                <c:pt idx="438">
                  <c:v>1337.8601000000001</c:v>
                </c:pt>
                <c:pt idx="439">
                  <c:v>1308.1857</c:v>
                </c:pt>
                <c:pt idx="440">
                  <c:v>1352.4957999999999</c:v>
                </c:pt>
                <c:pt idx="441">
                  <c:v>1366.0485000000001</c:v>
                </c:pt>
                <c:pt idx="442">
                  <c:v>1334.3665000000001</c:v>
                </c:pt>
                <c:pt idx="443">
                  <c:v>1379.6013</c:v>
                </c:pt>
                <c:pt idx="444">
                  <c:v>1392.0494000000001</c:v>
                </c:pt>
                <c:pt idx="445">
                  <c:v>1358.3812</c:v>
                </c:pt>
                <c:pt idx="446">
                  <c:v>1404.4974999999999</c:v>
                </c:pt>
                <c:pt idx="447">
                  <c:v>1415.8209999999999</c:v>
                </c:pt>
                <c:pt idx="448">
                  <c:v>1380.1681000000001</c:v>
                </c:pt>
                <c:pt idx="449">
                  <c:v>1427.1445000000001</c:v>
                </c:pt>
                <c:pt idx="450">
                  <c:v>1437.3253</c:v>
                </c:pt>
                <c:pt idx="451">
                  <c:v>1399.7384</c:v>
                </c:pt>
                <c:pt idx="452">
                  <c:v>1447.5061000000001</c:v>
                </c:pt>
                <c:pt idx="453">
                  <c:v>1456.5279</c:v>
                </c:pt>
                <c:pt idx="454">
                  <c:v>1417.0514000000001</c:v>
                </c:pt>
                <c:pt idx="455">
                  <c:v>1465.5497</c:v>
                </c:pt>
                <c:pt idx="456">
                  <c:v>1473.3979999999999</c:v>
                </c:pt>
                <c:pt idx="457">
                  <c:v>1432.0788</c:v>
                </c:pt>
                <c:pt idx="458">
                  <c:v>1481.2463</c:v>
                </c:pt>
                <c:pt idx="459">
                  <c:v>1487.9085</c:v>
                </c:pt>
                <c:pt idx="460">
                  <c:v>1444.8407999999999</c:v>
                </c:pt>
                <c:pt idx="461">
                  <c:v>1494.5708</c:v>
                </c:pt>
                <c:pt idx="462">
                  <c:v>1500.0363</c:v>
                </c:pt>
                <c:pt idx="463">
                  <c:v>1455.2275</c:v>
                </c:pt>
                <c:pt idx="464">
                  <c:v>1505.5019</c:v>
                </c:pt>
                <c:pt idx="465">
                  <c:v>1509.7619999999999</c:v>
                </c:pt>
                <c:pt idx="466">
                  <c:v>1462.8028999999999</c:v>
                </c:pt>
                <c:pt idx="467">
                  <c:v>1514.0220999999999</c:v>
                </c:pt>
                <c:pt idx="468">
                  <c:v>1517.0699</c:v>
                </c:pt>
                <c:pt idx="469">
                  <c:v>1467.3791000000001</c:v>
                </c:pt>
                <c:pt idx="470">
                  <c:v>1520.1177</c:v>
                </c:pt>
                <c:pt idx="471">
                  <c:v>1412.0219</c:v>
                </c:pt>
                <c:pt idx="472">
                  <c:v>1411.2284999999999</c:v>
                </c:pt>
                <c:pt idx="473">
                  <c:v>1405.2038</c:v>
                </c:pt>
                <c:pt idx="474">
                  <c:v>1397.4601</c:v>
                </c:pt>
                <c:pt idx="475">
                  <c:v>1386.8848</c:v>
                </c:pt>
                <c:pt idx="476">
                  <c:v>1373.9066</c:v>
                </c:pt>
                <c:pt idx="477">
                  <c:v>1358.1953000000001</c:v>
                </c:pt>
                <c:pt idx="478">
                  <c:v>1340.1402</c:v>
                </c:pt>
                <c:pt idx="479">
                  <c:v>1319.8851999999999</c:v>
                </c:pt>
                <c:pt idx="480">
                  <c:v>1297.431</c:v>
                </c:pt>
                <c:pt idx="481">
                  <c:v>1272.9050999999999</c:v>
                </c:pt>
                <c:pt idx="482">
                  <c:v>1246.4664</c:v>
                </c:pt>
                <c:pt idx="483">
                  <c:v>1218.0655999999999</c:v>
                </c:pt>
                <c:pt idx="484">
                  <c:v>1187.6469</c:v>
                </c:pt>
                <c:pt idx="485">
                  <c:v>1155.3284000000001</c:v>
                </c:pt>
                <c:pt idx="486">
                  <c:v>1121.1650999999999</c:v>
                </c:pt>
                <c:pt idx="487">
                  <c:v>1085.1881000000001</c:v>
                </c:pt>
                <c:pt idx="488">
                  <c:v>1047.5077000000001</c:v>
                </c:pt>
                <c:pt idx="489">
                  <c:v>1008.1309</c:v>
                </c:pt>
                <c:pt idx="490">
                  <c:v>967.05429000000004</c:v>
                </c:pt>
                <c:pt idx="491">
                  <c:v>924.42561000000001</c:v>
                </c:pt>
                <c:pt idx="492">
                  <c:v>880.41758000000004</c:v>
                </c:pt>
                <c:pt idx="493">
                  <c:v>835.01187000000004</c:v>
                </c:pt>
                <c:pt idx="494">
                  <c:v>788.23041000000001</c:v>
                </c:pt>
                <c:pt idx="495">
                  <c:v>740.21844999999996</c:v>
                </c:pt>
                <c:pt idx="496">
                  <c:v>691.00476000000003</c:v>
                </c:pt>
                <c:pt idx="497">
                  <c:v>640.60316999999998</c:v>
                </c:pt>
                <c:pt idx="498">
                  <c:v>589.16989000000001</c:v>
                </c:pt>
                <c:pt idx="499">
                  <c:v>536.86937</c:v>
                </c:pt>
                <c:pt idx="500">
                  <c:v>483.70566000000002</c:v>
                </c:pt>
                <c:pt idx="501">
                  <c:v>429.7534</c:v>
                </c:pt>
                <c:pt idx="502">
                  <c:v>375.16458</c:v>
                </c:pt>
                <c:pt idx="503">
                  <c:v>319.95848000000001</c:v>
                </c:pt>
                <c:pt idx="504">
                  <c:v>264.16572000000002</c:v>
                </c:pt>
                <c:pt idx="505">
                  <c:v>207.94046</c:v>
                </c:pt>
                <c:pt idx="506">
                  <c:v>151.42715000000001</c:v>
                </c:pt>
                <c:pt idx="507">
                  <c:v>94.652438000000004</c:v>
                </c:pt>
                <c:pt idx="508">
                  <c:v>37.738520999999999</c:v>
                </c:pt>
                <c:pt idx="509">
                  <c:v>-19.16611</c:v>
                </c:pt>
                <c:pt idx="510">
                  <c:v>-76.036510000000007</c:v>
                </c:pt>
                <c:pt idx="511">
                  <c:v>-132.78790000000001</c:v>
                </c:pt>
                <c:pt idx="512">
                  <c:v>-189.29740000000001</c:v>
                </c:pt>
                <c:pt idx="513">
                  <c:v>-245.5361</c:v>
                </c:pt>
                <c:pt idx="514">
                  <c:v>-301.44299999999998</c:v>
                </c:pt>
                <c:pt idx="515">
                  <c:v>-356.88319999999999</c:v>
                </c:pt>
                <c:pt idx="516">
                  <c:v>-411.75850000000003</c:v>
                </c:pt>
                <c:pt idx="517">
                  <c:v>-466.01330000000002</c:v>
                </c:pt>
                <c:pt idx="518">
                  <c:v>-519.47540000000004</c:v>
                </c:pt>
                <c:pt idx="519">
                  <c:v>-572.02499999999998</c:v>
                </c:pt>
                <c:pt idx="520">
                  <c:v>-623.6703</c:v>
                </c:pt>
                <c:pt idx="521">
                  <c:v>-674.3519</c:v>
                </c:pt>
                <c:pt idx="522">
                  <c:v>-723.96870000000001</c:v>
                </c:pt>
                <c:pt idx="523">
                  <c:v>-772.46680000000003</c:v>
                </c:pt>
                <c:pt idx="524">
                  <c:v>-819.77629999999999</c:v>
                </c:pt>
                <c:pt idx="525">
                  <c:v>-865.70619999999997</c:v>
                </c:pt>
                <c:pt idx="526">
                  <c:v>-910.1662</c:v>
                </c:pt>
                <c:pt idx="527">
                  <c:v>-953.16859999999997</c:v>
                </c:pt>
                <c:pt idx="528">
                  <c:v>-994.63379999999995</c:v>
                </c:pt>
                <c:pt idx="529">
                  <c:v>-1034.4970000000001</c:v>
                </c:pt>
                <c:pt idx="530">
                  <c:v>-1072.729</c:v>
                </c:pt>
                <c:pt idx="531">
                  <c:v>-1109.251</c:v>
                </c:pt>
                <c:pt idx="532">
                  <c:v>-1144.0150000000001</c:v>
                </c:pt>
                <c:pt idx="533">
                  <c:v>-1177.0319999999999</c:v>
                </c:pt>
                <c:pt idx="534">
                  <c:v>-1208.22</c:v>
                </c:pt>
                <c:pt idx="535">
                  <c:v>-1237.3879999999999</c:v>
                </c:pt>
                <c:pt idx="536">
                  <c:v>-1264.501</c:v>
                </c:pt>
                <c:pt idx="537">
                  <c:v>-1289.5899999999999</c:v>
                </c:pt>
                <c:pt idx="538">
                  <c:v>-1312.5940000000001</c:v>
                </c:pt>
                <c:pt idx="539">
                  <c:v>-1333.51</c:v>
                </c:pt>
                <c:pt idx="540">
                  <c:v>-1352.3989999999999</c:v>
                </c:pt>
                <c:pt idx="541">
                  <c:v>-1369.1790000000001</c:v>
                </c:pt>
                <c:pt idx="542">
                  <c:v>-1383.674</c:v>
                </c:pt>
                <c:pt idx="543">
                  <c:v>-1395.893</c:v>
                </c:pt>
                <c:pt idx="544">
                  <c:v>-1405.873</c:v>
                </c:pt>
                <c:pt idx="545">
                  <c:v>-1413.5619999999999</c:v>
                </c:pt>
                <c:pt idx="546">
                  <c:v>-1419.0050000000001</c:v>
                </c:pt>
                <c:pt idx="547">
                  <c:v>-1422.335</c:v>
                </c:pt>
                <c:pt idx="548">
                  <c:v>-1423.5139999999999</c:v>
                </c:pt>
                <c:pt idx="549">
                  <c:v>-1422.3009999999999</c:v>
                </c:pt>
                <c:pt idx="550">
                  <c:v>-1418.5989999999999</c:v>
                </c:pt>
                <c:pt idx="551">
                  <c:v>-1412.538</c:v>
                </c:pt>
                <c:pt idx="552">
                  <c:v>-1404.2819999999999</c:v>
                </c:pt>
                <c:pt idx="553">
                  <c:v>-1393.9010000000001</c:v>
                </c:pt>
                <c:pt idx="554">
                  <c:v>-1381.297</c:v>
                </c:pt>
                <c:pt idx="555">
                  <c:v>-1366.385</c:v>
                </c:pt>
                <c:pt idx="556">
                  <c:v>-1349.289</c:v>
                </c:pt>
                <c:pt idx="557">
                  <c:v>-1330.1590000000001</c:v>
                </c:pt>
                <c:pt idx="558">
                  <c:v>-1308.9369999999999</c:v>
                </c:pt>
                <c:pt idx="559">
                  <c:v>-1285.5440000000001</c:v>
                </c:pt>
                <c:pt idx="560">
                  <c:v>-1260.08</c:v>
                </c:pt>
                <c:pt idx="561">
                  <c:v>-1232.586</c:v>
                </c:pt>
                <c:pt idx="562">
                  <c:v>-1203.04</c:v>
                </c:pt>
                <c:pt idx="563">
                  <c:v>-1171.5709999999999</c:v>
                </c:pt>
                <c:pt idx="564">
                  <c:v>-1138.3440000000001</c:v>
                </c:pt>
                <c:pt idx="565">
                  <c:v>-1103.3209999999999</c:v>
                </c:pt>
                <c:pt idx="566">
                  <c:v>-1066.472</c:v>
                </c:pt>
                <c:pt idx="567">
                  <c:v>-1027.93</c:v>
                </c:pt>
                <c:pt idx="568">
                  <c:v>-987.74609999999996</c:v>
                </c:pt>
                <c:pt idx="569">
                  <c:v>-945.96400000000006</c:v>
                </c:pt>
                <c:pt idx="570">
                  <c:v>-902.70270000000005</c:v>
                </c:pt>
                <c:pt idx="571">
                  <c:v>-857.97349999999994</c:v>
                </c:pt>
                <c:pt idx="572">
                  <c:v>-811.78359999999998</c:v>
                </c:pt>
                <c:pt idx="573">
                  <c:v>-764.28800000000001</c:v>
                </c:pt>
                <c:pt idx="574">
                  <c:v>-715.65750000000003</c:v>
                </c:pt>
                <c:pt idx="575">
                  <c:v>-665.88530000000003</c:v>
                </c:pt>
                <c:pt idx="576">
                  <c:v>-615.02009999999996</c:v>
                </c:pt>
                <c:pt idx="577">
                  <c:v>-563.21209999999996</c:v>
                </c:pt>
                <c:pt idx="578">
                  <c:v>-510.48559999999998</c:v>
                </c:pt>
                <c:pt idx="579">
                  <c:v>-456.86309999999997</c:v>
                </c:pt>
                <c:pt idx="580">
                  <c:v>-402.50119999999998</c:v>
                </c:pt>
                <c:pt idx="581">
                  <c:v>-347.55599999999998</c:v>
                </c:pt>
                <c:pt idx="582">
                  <c:v>-292.04300000000001</c:v>
                </c:pt>
                <c:pt idx="583">
                  <c:v>-236.06200000000001</c:v>
                </c:pt>
                <c:pt idx="584">
                  <c:v>-179.7654</c:v>
                </c:pt>
                <c:pt idx="585">
                  <c:v>-123.18510000000001</c:v>
                </c:pt>
                <c:pt idx="586">
                  <c:v>-66.401910000000001</c:v>
                </c:pt>
                <c:pt idx="587">
                  <c:v>-9.5443099999999994</c:v>
                </c:pt>
                <c:pt idx="588">
                  <c:v>47.360684999999997</c:v>
                </c:pt>
                <c:pt idx="589">
                  <c:v>104.25909</c:v>
                </c:pt>
                <c:pt idx="590">
                  <c:v>161.00555</c:v>
                </c:pt>
                <c:pt idx="591">
                  <c:v>217.48281</c:v>
                </c:pt>
                <c:pt idx="592">
                  <c:v>273.64440999999999</c:v>
                </c:pt>
                <c:pt idx="593">
                  <c:v>329.33299</c:v>
                </c:pt>
                <c:pt idx="594">
                  <c:v>384.41674999999998</c:v>
                </c:pt>
                <c:pt idx="595">
                  <c:v>438.89814000000001</c:v>
                </c:pt>
                <c:pt idx="596">
                  <c:v>492.72185999999999</c:v>
                </c:pt>
                <c:pt idx="597">
                  <c:v>545.77098000000001</c:v>
                </c:pt>
                <c:pt idx="598">
                  <c:v>597.96942999999999</c:v>
                </c:pt>
                <c:pt idx="599">
                  <c:v>649.25431000000003</c:v>
                </c:pt>
                <c:pt idx="600">
                  <c:v>699.44233999999994</c:v>
                </c:pt>
                <c:pt idx="601">
                  <c:v>748.42785000000003</c:v>
                </c:pt>
                <c:pt idx="602">
                  <c:v>796.22460999999998</c:v>
                </c:pt>
                <c:pt idx="603">
                  <c:v>842.77017999999998</c:v>
                </c:pt>
                <c:pt idx="604">
                  <c:v>887.97442999999998</c:v>
                </c:pt>
                <c:pt idx="605">
                  <c:v>931.81493</c:v>
                </c:pt>
                <c:pt idx="606">
                  <c:v>974.25347999999997</c:v>
                </c:pt>
                <c:pt idx="607">
                  <c:v>1015.091</c:v>
                </c:pt>
                <c:pt idx="608">
                  <c:v>1054.1495</c:v>
                </c:pt>
                <c:pt idx="609">
                  <c:v>1091.4333999999999</c:v>
                </c:pt>
                <c:pt idx="610">
                  <c:v>1126.9858999999999</c:v>
                </c:pt>
                <c:pt idx="611">
                  <c:v>1160.8196</c:v>
                </c:pt>
                <c:pt idx="612">
                  <c:v>1192.8342</c:v>
                </c:pt>
                <c:pt idx="613">
                  <c:v>1222.9007999999999</c:v>
                </c:pt>
                <c:pt idx="614">
                  <c:v>1251.0183</c:v>
                </c:pt>
                <c:pt idx="615">
                  <c:v>1277.2286999999999</c:v>
                </c:pt>
                <c:pt idx="616">
                  <c:v>1301.4505999999999</c:v>
                </c:pt>
                <c:pt idx="617">
                  <c:v>1323.4982</c:v>
                </c:pt>
                <c:pt idx="618">
                  <c:v>1343.3584000000001</c:v>
                </c:pt>
                <c:pt idx="619">
                  <c:v>1361.0662</c:v>
                </c:pt>
                <c:pt idx="620">
                  <c:v>1376.5615</c:v>
                </c:pt>
                <c:pt idx="621">
                  <c:v>1389.8529000000001</c:v>
                </c:pt>
                <c:pt idx="622">
                  <c:v>1400.9166</c:v>
                </c:pt>
                <c:pt idx="623">
                  <c:v>1409.3381999999999</c:v>
                </c:pt>
                <c:pt idx="624">
                  <c:v>1414.4706000000001</c:v>
                </c:pt>
                <c:pt idx="625">
                  <c:v>1417.2814000000001</c:v>
                </c:pt>
                <c:pt idx="626">
                  <c:v>1425.4585</c:v>
                </c:pt>
                <c:pt idx="627">
                  <c:v>1369.3566000000001</c:v>
                </c:pt>
                <c:pt idx="628">
                  <c:v>1366.4563000000001</c:v>
                </c:pt>
                <c:pt idx="629">
                  <c:v>1362.8869999999999</c:v>
                </c:pt>
                <c:pt idx="630">
                  <c:v>1356.723</c:v>
                </c:pt>
                <c:pt idx="631">
                  <c:v>1347.335</c:v>
                </c:pt>
                <c:pt idx="632">
                  <c:v>1335.6606999999999</c:v>
                </c:pt>
                <c:pt idx="633">
                  <c:v>1321.9383</c:v>
                </c:pt>
                <c:pt idx="634">
                  <c:v>1306.0644</c:v>
                </c:pt>
                <c:pt idx="635">
                  <c:v>1288.0684000000001</c:v>
                </c:pt>
                <c:pt idx="636">
                  <c:v>1267.9878000000001</c:v>
                </c:pt>
                <c:pt idx="637">
                  <c:v>1245.7530999999999</c:v>
                </c:pt>
                <c:pt idx="638">
                  <c:v>1221.4412</c:v>
                </c:pt>
                <c:pt idx="639">
                  <c:v>1195.3081999999999</c:v>
                </c:pt>
                <c:pt idx="640">
                  <c:v>1167.3951</c:v>
                </c:pt>
                <c:pt idx="641">
                  <c:v>1137.5761</c:v>
                </c:pt>
                <c:pt idx="642">
                  <c:v>1105.8996999999999</c:v>
                </c:pt>
                <c:pt idx="643">
                  <c:v>1072.5715</c:v>
                </c:pt>
                <c:pt idx="644">
                  <c:v>1037.691</c:v>
                </c:pt>
                <c:pt idx="645">
                  <c:v>1001.0916</c:v>
                </c:pt>
                <c:pt idx="646">
                  <c:v>962.60848999999996</c:v>
                </c:pt>
                <c:pt idx="647">
                  <c:v>922.37593000000004</c:v>
                </c:pt>
                <c:pt idx="648">
                  <c:v>880.71762000000001</c:v>
                </c:pt>
                <c:pt idx="649">
                  <c:v>837.81802000000005</c:v>
                </c:pt>
                <c:pt idx="650">
                  <c:v>793.66737000000001</c:v>
                </c:pt>
                <c:pt idx="651">
                  <c:v>748.26139000000001</c:v>
                </c:pt>
                <c:pt idx="652">
                  <c:v>701.66227000000003</c:v>
                </c:pt>
                <c:pt idx="653">
                  <c:v>653.88729999999998</c:v>
                </c:pt>
                <c:pt idx="654">
                  <c:v>604.94084999999995</c:v>
                </c:pt>
                <c:pt idx="655">
                  <c:v>554.99364000000003</c:v>
                </c:pt>
                <c:pt idx="656">
                  <c:v>504.24025</c:v>
                </c:pt>
                <c:pt idx="657">
                  <c:v>452.74351999999999</c:v>
                </c:pt>
                <c:pt idx="658">
                  <c:v>400.56000999999998</c:v>
                </c:pt>
                <c:pt idx="659">
                  <c:v>347.75342999999998</c:v>
                </c:pt>
                <c:pt idx="660">
                  <c:v>294.33684</c:v>
                </c:pt>
                <c:pt idx="661">
                  <c:v>240.34768</c:v>
                </c:pt>
                <c:pt idx="662">
                  <c:v>185.96831</c:v>
                </c:pt>
                <c:pt idx="663">
                  <c:v>131.33947000000001</c:v>
                </c:pt>
                <c:pt idx="664">
                  <c:v>76.524361999999996</c:v>
                </c:pt>
                <c:pt idx="665">
                  <c:v>21.641604999999998</c:v>
                </c:pt>
                <c:pt idx="666">
                  <c:v>-33.235140000000001</c:v>
                </c:pt>
                <c:pt idx="667">
                  <c:v>-88.049610000000001</c:v>
                </c:pt>
                <c:pt idx="668">
                  <c:v>-142.73439999999999</c:v>
                </c:pt>
                <c:pt idx="669">
                  <c:v>-197.18719999999999</c:v>
                </c:pt>
                <c:pt idx="670">
                  <c:v>-251.3793</c:v>
                </c:pt>
                <c:pt idx="671">
                  <c:v>-305.24020000000002</c:v>
                </c:pt>
                <c:pt idx="672">
                  <c:v>-358.58330000000001</c:v>
                </c:pt>
                <c:pt idx="673">
                  <c:v>-411.36090000000002</c:v>
                </c:pt>
                <c:pt idx="674">
                  <c:v>-463.51940000000002</c:v>
                </c:pt>
                <c:pt idx="675">
                  <c:v>-514.87369999999999</c:v>
                </c:pt>
                <c:pt idx="676">
                  <c:v>-565.36120000000005</c:v>
                </c:pt>
                <c:pt idx="677">
                  <c:v>-614.98209999999995</c:v>
                </c:pt>
                <c:pt idx="678">
                  <c:v>-663.63520000000005</c:v>
                </c:pt>
                <c:pt idx="679">
                  <c:v>-711.16880000000003</c:v>
                </c:pt>
                <c:pt idx="680">
                  <c:v>-757.6096</c:v>
                </c:pt>
                <c:pt idx="681">
                  <c:v>-802.9153</c:v>
                </c:pt>
                <c:pt idx="682">
                  <c:v>-846.86869999999999</c:v>
                </c:pt>
                <c:pt idx="683">
                  <c:v>-889.41409999999996</c:v>
                </c:pt>
                <c:pt idx="684">
                  <c:v>-930.54390000000001</c:v>
                </c:pt>
                <c:pt idx="685">
                  <c:v>-970.1848</c:v>
                </c:pt>
                <c:pt idx="686">
                  <c:v>-1008.252</c:v>
                </c:pt>
                <c:pt idx="687">
                  <c:v>-1044.7380000000001</c:v>
                </c:pt>
                <c:pt idx="688">
                  <c:v>-1079.5360000000001</c:v>
                </c:pt>
                <c:pt idx="689">
                  <c:v>-1112.5250000000001</c:v>
                </c:pt>
                <c:pt idx="690">
                  <c:v>-1143.828</c:v>
                </c:pt>
                <c:pt idx="691">
                  <c:v>-1173.425</c:v>
                </c:pt>
                <c:pt idx="692">
                  <c:v>-1201.0840000000001</c:v>
                </c:pt>
                <c:pt idx="693">
                  <c:v>-1226.7729999999999</c:v>
                </c:pt>
                <c:pt idx="694">
                  <c:v>-1250.5050000000001</c:v>
                </c:pt>
                <c:pt idx="695">
                  <c:v>-1272.1590000000001</c:v>
                </c:pt>
                <c:pt idx="696">
                  <c:v>-1291.682</c:v>
                </c:pt>
                <c:pt idx="697">
                  <c:v>-1309.2570000000001</c:v>
                </c:pt>
                <c:pt idx="698">
                  <c:v>-1324.8779999999999</c:v>
                </c:pt>
                <c:pt idx="699">
                  <c:v>-1338.3109999999999</c:v>
                </c:pt>
                <c:pt idx="700">
                  <c:v>-1349.538</c:v>
                </c:pt>
                <c:pt idx="701">
                  <c:v>-1358.7090000000001</c:v>
                </c:pt>
                <c:pt idx="702">
                  <c:v>-1365.875</c:v>
                </c:pt>
                <c:pt idx="703">
                  <c:v>-1370.8209999999999</c:v>
                </c:pt>
                <c:pt idx="704">
                  <c:v>-1373.3119999999999</c:v>
                </c:pt>
                <c:pt idx="705">
                  <c:v>-1373.3050000000001</c:v>
                </c:pt>
                <c:pt idx="706">
                  <c:v>-1371.11</c:v>
                </c:pt>
                <c:pt idx="707">
                  <c:v>-1367.009</c:v>
                </c:pt>
                <c:pt idx="708">
                  <c:v>-1360.8820000000001</c:v>
                </c:pt>
                <c:pt idx="709">
                  <c:v>-1352.5309999999999</c:v>
                </c:pt>
                <c:pt idx="710">
                  <c:v>-1341.9829999999999</c:v>
                </c:pt>
                <c:pt idx="711">
                  <c:v>-1329.258</c:v>
                </c:pt>
                <c:pt idx="712">
                  <c:v>-1314.271</c:v>
                </c:pt>
                <c:pt idx="713">
                  <c:v>-1297.0909999999999</c:v>
                </c:pt>
                <c:pt idx="714">
                  <c:v>-1277.973</c:v>
                </c:pt>
                <c:pt idx="715">
                  <c:v>-1256.9559999999999</c:v>
                </c:pt>
                <c:pt idx="716">
                  <c:v>-1233.915</c:v>
                </c:pt>
                <c:pt idx="717">
                  <c:v>-1208.8779999999999</c:v>
                </c:pt>
                <c:pt idx="718">
                  <c:v>-1181.866</c:v>
                </c:pt>
                <c:pt idx="719">
                  <c:v>-1152.8209999999999</c:v>
                </c:pt>
                <c:pt idx="720">
                  <c:v>-1121.855</c:v>
                </c:pt>
                <c:pt idx="721">
                  <c:v>-1089.223</c:v>
                </c:pt>
                <c:pt idx="722">
                  <c:v>-1054.9749999999999</c:v>
                </c:pt>
                <c:pt idx="723">
                  <c:v>-1019.048</c:v>
                </c:pt>
                <c:pt idx="724">
                  <c:v>-981.49270000000001</c:v>
                </c:pt>
                <c:pt idx="725">
                  <c:v>-942.3904</c:v>
                </c:pt>
                <c:pt idx="726">
                  <c:v>-901.76229999999998</c:v>
                </c:pt>
                <c:pt idx="727">
                  <c:v>-859.6721</c:v>
                </c:pt>
                <c:pt idx="728">
                  <c:v>-816.15729999999996</c:v>
                </c:pt>
                <c:pt idx="729">
                  <c:v>-771.20450000000005</c:v>
                </c:pt>
                <c:pt idx="730">
                  <c:v>-724.97</c:v>
                </c:pt>
                <c:pt idx="731">
                  <c:v>-677.67160000000001</c:v>
                </c:pt>
                <c:pt idx="732">
                  <c:v>-629.37090000000001</c:v>
                </c:pt>
                <c:pt idx="733">
                  <c:v>-580.09299999999996</c:v>
                </c:pt>
                <c:pt idx="734">
                  <c:v>-529.8981</c:v>
                </c:pt>
                <c:pt idx="735">
                  <c:v>-478.80149999999998</c:v>
                </c:pt>
                <c:pt idx="736">
                  <c:v>-426.82429999999999</c:v>
                </c:pt>
                <c:pt idx="737">
                  <c:v>-374.14479999999998</c:v>
                </c:pt>
                <c:pt idx="738">
                  <c:v>-320.9325</c:v>
                </c:pt>
                <c:pt idx="739">
                  <c:v>-267.25150000000002</c:v>
                </c:pt>
                <c:pt idx="740">
                  <c:v>-213.1917</c:v>
                </c:pt>
                <c:pt idx="741">
                  <c:v>-158.8262</c:v>
                </c:pt>
                <c:pt idx="742">
                  <c:v>-104.2189</c:v>
                </c:pt>
                <c:pt idx="743">
                  <c:v>-49.431669999999997</c:v>
                </c:pt>
                <c:pt idx="744">
                  <c:v>5.4351203000000003</c:v>
                </c:pt>
                <c:pt idx="745">
                  <c:v>60.349783000000002</c:v>
                </c:pt>
                <c:pt idx="746">
                  <c:v>115.25412</c:v>
                </c:pt>
                <c:pt idx="747">
                  <c:v>169.95776000000001</c:v>
                </c:pt>
                <c:pt idx="748">
                  <c:v>224.37835999999999</c:v>
                </c:pt>
                <c:pt idx="749">
                  <c:v>278.45791000000003</c:v>
                </c:pt>
                <c:pt idx="750">
                  <c:v>332.03251</c:v>
                </c:pt>
                <c:pt idx="751">
                  <c:v>385.03663999999998</c:v>
                </c:pt>
                <c:pt idx="752">
                  <c:v>437.46771999999999</c:v>
                </c:pt>
                <c:pt idx="753">
                  <c:v>489.23468000000003</c:v>
                </c:pt>
                <c:pt idx="754">
                  <c:v>540.17303000000004</c:v>
                </c:pt>
                <c:pt idx="755">
                  <c:v>590.27371000000005</c:v>
                </c:pt>
                <c:pt idx="756">
                  <c:v>639.48896999999999</c:v>
                </c:pt>
                <c:pt idx="757">
                  <c:v>687.61662000000001</c:v>
                </c:pt>
                <c:pt idx="758">
                  <c:v>734.59785999999997</c:v>
                </c:pt>
                <c:pt idx="759">
                  <c:v>780.43606</c:v>
                </c:pt>
                <c:pt idx="760">
                  <c:v>825.02192000000002</c:v>
                </c:pt>
                <c:pt idx="761">
                  <c:v>868.21951999999999</c:v>
                </c:pt>
                <c:pt idx="762">
                  <c:v>910.09094000000005</c:v>
                </c:pt>
                <c:pt idx="763">
                  <c:v>950.60104000000001</c:v>
                </c:pt>
                <c:pt idx="764">
                  <c:v>989.52369999999996</c:v>
                </c:pt>
                <c:pt idx="765">
                  <c:v>1026.8105</c:v>
                </c:pt>
                <c:pt idx="766">
                  <c:v>1062.4650999999999</c:v>
                </c:pt>
                <c:pt idx="767">
                  <c:v>1096.4172000000001</c:v>
                </c:pt>
                <c:pt idx="768">
                  <c:v>1128.5906</c:v>
                </c:pt>
                <c:pt idx="769">
                  <c:v>1158.9839999999999</c:v>
                </c:pt>
                <c:pt idx="770">
                  <c:v>1187.4878000000001</c:v>
                </c:pt>
                <c:pt idx="771">
                  <c:v>1214.0039999999999</c:v>
                </c:pt>
                <c:pt idx="772">
                  <c:v>1238.6855</c:v>
                </c:pt>
                <c:pt idx="773">
                  <c:v>1261.5195000000001</c:v>
                </c:pt>
                <c:pt idx="774">
                  <c:v>1282.2637999999999</c:v>
                </c:pt>
                <c:pt idx="775">
                  <c:v>1300.8258000000001</c:v>
                </c:pt>
                <c:pt idx="776">
                  <c:v>1317.0451</c:v>
                </c:pt>
                <c:pt idx="777">
                  <c:v>1330.3994</c:v>
                </c:pt>
                <c:pt idx="778">
                  <c:v>1340.7837</c:v>
                </c:pt>
                <c:pt idx="779">
                  <c:v>1350.9480000000001</c:v>
                </c:pt>
                <c:pt idx="780">
                  <c:v>1356.4883</c:v>
                </c:pt>
                <c:pt idx="781">
                  <c:v>1364.2445</c:v>
                </c:pt>
                <c:pt idx="782">
                  <c:v>1342.5983000000001</c:v>
                </c:pt>
                <c:pt idx="783">
                  <c:v>1301.5195000000001</c:v>
                </c:pt>
                <c:pt idx="784">
                  <c:v>1308.4306999999999</c:v>
                </c:pt>
                <c:pt idx="785">
                  <c:v>1294.6442999999999</c:v>
                </c:pt>
                <c:pt idx="786">
                  <c:v>1286.4205999999999</c:v>
                </c:pt>
                <c:pt idx="787">
                  <c:v>1275.6041</c:v>
                </c:pt>
                <c:pt idx="788">
                  <c:v>1261.3413</c:v>
                </c:pt>
                <c:pt idx="789">
                  <c:v>1244.3800000000001</c:v>
                </c:pt>
                <c:pt idx="790">
                  <c:v>1225.1957</c:v>
                </c:pt>
                <c:pt idx="791">
                  <c:v>1203.9938</c:v>
                </c:pt>
                <c:pt idx="792">
                  <c:v>1181.0248999999999</c:v>
                </c:pt>
                <c:pt idx="793">
                  <c:v>1156.3363999999999</c:v>
                </c:pt>
                <c:pt idx="794">
                  <c:v>1129.7492</c:v>
                </c:pt>
                <c:pt idx="795">
                  <c:v>1101.2642000000001</c:v>
                </c:pt>
                <c:pt idx="796">
                  <c:v>1071.0108</c:v>
                </c:pt>
                <c:pt idx="797">
                  <c:v>1039.0210999999999</c:v>
                </c:pt>
                <c:pt idx="798">
                  <c:v>1005.3478</c:v>
                </c:pt>
                <c:pt idx="799">
                  <c:v>970.06563000000006</c:v>
                </c:pt>
                <c:pt idx="800">
                  <c:v>933.18911000000003</c:v>
                </c:pt>
                <c:pt idx="801">
                  <c:v>894.76369999999997</c:v>
                </c:pt>
                <c:pt idx="802">
                  <c:v>855.01138000000003</c:v>
                </c:pt>
                <c:pt idx="803">
                  <c:v>813.99144000000001</c:v>
                </c:pt>
                <c:pt idx="804">
                  <c:v>771.60866999999996</c:v>
                </c:pt>
                <c:pt idx="805">
                  <c:v>727.94303000000002</c:v>
                </c:pt>
                <c:pt idx="806">
                  <c:v>683.11631999999997</c:v>
                </c:pt>
                <c:pt idx="807">
                  <c:v>637.15683999999999</c:v>
                </c:pt>
                <c:pt idx="808">
                  <c:v>590.12288000000001</c:v>
                </c:pt>
                <c:pt idx="809">
                  <c:v>542.21308999999997</c:v>
                </c:pt>
                <c:pt idx="810">
                  <c:v>493.48730999999998</c:v>
                </c:pt>
                <c:pt idx="811">
                  <c:v>443.92813000000001</c:v>
                </c:pt>
                <c:pt idx="812">
                  <c:v>393.66941000000003</c:v>
                </c:pt>
                <c:pt idx="813">
                  <c:v>342.81187</c:v>
                </c:pt>
                <c:pt idx="814">
                  <c:v>291.36612000000002</c:v>
                </c:pt>
                <c:pt idx="815">
                  <c:v>239.39885000000001</c:v>
                </c:pt>
                <c:pt idx="816">
                  <c:v>187.07267999999999</c:v>
                </c:pt>
                <c:pt idx="817">
                  <c:v>134.44654</c:v>
                </c:pt>
                <c:pt idx="818">
                  <c:v>81.593132999999995</c:v>
                </c:pt>
                <c:pt idx="819">
                  <c:v>28.693632999999998</c:v>
                </c:pt>
                <c:pt idx="820">
                  <c:v>-24.187860000000001</c:v>
                </c:pt>
                <c:pt idx="821">
                  <c:v>-77.046869999999998</c:v>
                </c:pt>
                <c:pt idx="822">
                  <c:v>-129.7551</c:v>
                </c:pt>
                <c:pt idx="823">
                  <c:v>-182.24199999999999</c:v>
                </c:pt>
                <c:pt idx="824">
                  <c:v>-234.4991</c:v>
                </c:pt>
                <c:pt idx="825">
                  <c:v>-286.44119999999998</c:v>
                </c:pt>
                <c:pt idx="826">
                  <c:v>-337.97230000000002</c:v>
                </c:pt>
                <c:pt idx="827">
                  <c:v>-389.04329999999999</c:v>
                </c:pt>
                <c:pt idx="828">
                  <c:v>-439.48599999999999</c:v>
                </c:pt>
                <c:pt idx="829">
                  <c:v>-489.08409999999998</c:v>
                </c:pt>
                <c:pt idx="830">
                  <c:v>-537.81610000000001</c:v>
                </c:pt>
                <c:pt idx="831">
                  <c:v>-585.71489999999994</c:v>
                </c:pt>
                <c:pt idx="832">
                  <c:v>-632.71590000000003</c:v>
                </c:pt>
                <c:pt idx="833">
                  <c:v>-678.79</c:v>
                </c:pt>
                <c:pt idx="834">
                  <c:v>-723.90300000000002</c:v>
                </c:pt>
                <c:pt idx="835">
                  <c:v>-767.83209999999997</c:v>
                </c:pt>
                <c:pt idx="836">
                  <c:v>-810.35919999999999</c:v>
                </c:pt>
                <c:pt idx="837">
                  <c:v>-851.50649999999996</c:v>
                </c:pt>
                <c:pt idx="838">
                  <c:v>-891.29349999999999</c:v>
                </c:pt>
                <c:pt idx="839">
                  <c:v>-929.6046</c:v>
                </c:pt>
                <c:pt idx="840">
                  <c:v>-966.41129999999998</c:v>
                </c:pt>
                <c:pt idx="841">
                  <c:v>-1001.7140000000001</c:v>
                </c:pt>
                <c:pt idx="842">
                  <c:v>-1035.4449999999999</c:v>
                </c:pt>
                <c:pt idx="843">
                  <c:v>-1067.6579999999999</c:v>
                </c:pt>
                <c:pt idx="844">
                  <c:v>-1098.337</c:v>
                </c:pt>
                <c:pt idx="845">
                  <c:v>-1127.2049999999999</c:v>
                </c:pt>
                <c:pt idx="846">
                  <c:v>-1154.0609999999999</c:v>
                </c:pt>
                <c:pt idx="847">
                  <c:v>-1178.971</c:v>
                </c:pt>
                <c:pt idx="848">
                  <c:v>-1201.998</c:v>
                </c:pt>
                <c:pt idx="849">
                  <c:v>-1223.107</c:v>
                </c:pt>
                <c:pt idx="850">
                  <c:v>-1242.4159999999999</c:v>
                </c:pt>
                <c:pt idx="851">
                  <c:v>-1259.9290000000001</c:v>
                </c:pt>
                <c:pt idx="852">
                  <c:v>-1275.3579999999999</c:v>
                </c:pt>
                <c:pt idx="853">
                  <c:v>-1288.5360000000001</c:v>
                </c:pt>
                <c:pt idx="854">
                  <c:v>-1299.56</c:v>
                </c:pt>
                <c:pt idx="855">
                  <c:v>-1308.4939999999999</c:v>
                </c:pt>
                <c:pt idx="856">
                  <c:v>-1315.2909999999999</c:v>
                </c:pt>
                <c:pt idx="857">
                  <c:v>-1320.1479999999999</c:v>
                </c:pt>
                <c:pt idx="858">
                  <c:v>-1323.248</c:v>
                </c:pt>
                <c:pt idx="859">
                  <c:v>-1324.3610000000001</c:v>
                </c:pt>
                <c:pt idx="860">
                  <c:v>-1323.066</c:v>
                </c:pt>
                <c:pt idx="861">
                  <c:v>-1319.2460000000001</c:v>
                </c:pt>
                <c:pt idx="862">
                  <c:v>-1313.165</c:v>
                </c:pt>
                <c:pt idx="863">
                  <c:v>-1305.1300000000001</c:v>
                </c:pt>
                <c:pt idx="864">
                  <c:v>-1295.162</c:v>
                </c:pt>
                <c:pt idx="865">
                  <c:v>-1283.1020000000001</c:v>
                </c:pt>
                <c:pt idx="866">
                  <c:v>-1268.93</c:v>
                </c:pt>
                <c:pt idx="867">
                  <c:v>-1252.8779999999999</c:v>
                </c:pt>
                <c:pt idx="868">
                  <c:v>-1234.9929999999999</c:v>
                </c:pt>
                <c:pt idx="869">
                  <c:v>-1215.056</c:v>
                </c:pt>
                <c:pt idx="870">
                  <c:v>-1193.027</c:v>
                </c:pt>
                <c:pt idx="871">
                  <c:v>-1169.0409999999999</c:v>
                </c:pt>
                <c:pt idx="872">
                  <c:v>-1143.154</c:v>
                </c:pt>
                <c:pt idx="873">
                  <c:v>-1115.396</c:v>
                </c:pt>
                <c:pt idx="874">
                  <c:v>-1085.99</c:v>
                </c:pt>
                <c:pt idx="875">
                  <c:v>-1054.991</c:v>
                </c:pt>
                <c:pt idx="876">
                  <c:v>-1022.255</c:v>
                </c:pt>
                <c:pt idx="877">
                  <c:v>-987.81619999999998</c:v>
                </c:pt>
                <c:pt idx="878">
                  <c:v>-951.80100000000004</c:v>
                </c:pt>
                <c:pt idx="879">
                  <c:v>-914.2396</c:v>
                </c:pt>
                <c:pt idx="880">
                  <c:v>-875.20119999999997</c:v>
                </c:pt>
                <c:pt idx="881">
                  <c:v>-834.76440000000002</c:v>
                </c:pt>
                <c:pt idx="882">
                  <c:v>-792.94380000000001</c:v>
                </c:pt>
                <c:pt idx="883">
                  <c:v>-749.79449999999997</c:v>
                </c:pt>
                <c:pt idx="884">
                  <c:v>-705.53089999999997</c:v>
                </c:pt>
                <c:pt idx="885">
                  <c:v>-660.21439999999996</c:v>
                </c:pt>
                <c:pt idx="886">
                  <c:v>-613.78859999999997</c:v>
                </c:pt>
                <c:pt idx="887">
                  <c:v>-566.36159999999995</c:v>
                </c:pt>
                <c:pt idx="888">
                  <c:v>-518.04600000000005</c:v>
                </c:pt>
                <c:pt idx="889">
                  <c:v>-468.86130000000003</c:v>
                </c:pt>
                <c:pt idx="890">
                  <c:v>-418.87079999999997</c:v>
                </c:pt>
                <c:pt idx="891">
                  <c:v>-368.25700000000001</c:v>
                </c:pt>
                <c:pt idx="892">
                  <c:v>-317.08100000000002</c:v>
                </c:pt>
                <c:pt idx="893">
                  <c:v>-265.3777</c:v>
                </c:pt>
                <c:pt idx="894">
                  <c:v>-213.30969999999999</c:v>
                </c:pt>
                <c:pt idx="895">
                  <c:v>-160.9562</c:v>
                </c:pt>
                <c:pt idx="896">
                  <c:v>-108.32689999999999</c:v>
                </c:pt>
                <c:pt idx="897">
                  <c:v>-55.545070000000003</c:v>
                </c:pt>
                <c:pt idx="898">
                  <c:v>-2.6866159999999999</c:v>
                </c:pt>
                <c:pt idx="899">
                  <c:v>50.238452000000002</c:v>
                </c:pt>
                <c:pt idx="900">
                  <c:v>103.14634</c:v>
                </c:pt>
                <c:pt idx="901">
                  <c:v>155.91367</c:v>
                </c:pt>
                <c:pt idx="902">
                  <c:v>208.48650000000001</c:v>
                </c:pt>
                <c:pt idx="903">
                  <c:v>260.73081000000002</c:v>
                </c:pt>
                <c:pt idx="904">
                  <c:v>312.43995999999999</c:v>
                </c:pt>
                <c:pt idx="905">
                  <c:v>363.57389999999998</c:v>
                </c:pt>
                <c:pt idx="906">
                  <c:v>414.15730000000002</c:v>
                </c:pt>
                <c:pt idx="907">
                  <c:v>464.12252999999998</c:v>
                </c:pt>
                <c:pt idx="908">
                  <c:v>513.40994999999998</c:v>
                </c:pt>
                <c:pt idx="909">
                  <c:v>561.97892000000002</c:v>
                </c:pt>
                <c:pt idx="910">
                  <c:v>609.63127999999995</c:v>
                </c:pt>
                <c:pt idx="911">
                  <c:v>656.14599999999996</c:v>
                </c:pt>
                <c:pt idx="912">
                  <c:v>701.5204</c:v>
                </c:pt>
                <c:pt idx="913">
                  <c:v>745.79488000000003</c:v>
                </c:pt>
                <c:pt idx="914">
                  <c:v>788.90801999999996</c:v>
                </c:pt>
                <c:pt idx="915">
                  <c:v>830.86811</c:v>
                </c:pt>
                <c:pt idx="916">
                  <c:v>871.70495000000005</c:v>
                </c:pt>
                <c:pt idx="917">
                  <c:v>911.25477999999998</c:v>
                </c:pt>
                <c:pt idx="918">
                  <c:v>949.11878000000002</c:v>
                </c:pt>
                <c:pt idx="919">
                  <c:v>985.04471999999998</c:v>
                </c:pt>
                <c:pt idx="920">
                  <c:v>1019.2368</c:v>
                </c:pt>
                <c:pt idx="921">
                  <c:v>1051.9662000000001</c:v>
                </c:pt>
                <c:pt idx="922">
                  <c:v>1083.2037</c:v>
                </c:pt>
                <c:pt idx="923">
                  <c:v>1112.7254</c:v>
                </c:pt>
                <c:pt idx="924">
                  <c:v>1140.4422999999999</c:v>
                </c:pt>
                <c:pt idx="925">
                  <c:v>1166.4659999999999</c:v>
                </c:pt>
                <c:pt idx="926">
                  <c:v>1190.8035</c:v>
                </c:pt>
                <c:pt idx="927">
                  <c:v>1213.1733999999999</c:v>
                </c:pt>
                <c:pt idx="928">
                  <c:v>1233.4043999999999</c:v>
                </c:pt>
                <c:pt idx="929">
                  <c:v>1251.5981999999999</c:v>
                </c:pt>
                <c:pt idx="930">
                  <c:v>1267.7938999999999</c:v>
                </c:pt>
                <c:pt idx="931">
                  <c:v>1281.8529000000001</c:v>
                </c:pt>
                <c:pt idx="932">
                  <c:v>1293.7816</c:v>
                </c:pt>
                <c:pt idx="933">
                  <c:v>1303.3638000000001</c:v>
                </c:pt>
                <c:pt idx="934">
                  <c:v>1310.4792</c:v>
                </c:pt>
                <c:pt idx="935">
                  <c:v>1314.4082000000001</c:v>
                </c:pt>
                <c:pt idx="936">
                  <c:v>1317.2411999999999</c:v>
                </c:pt>
                <c:pt idx="937">
                  <c:v>1306.27</c:v>
                </c:pt>
                <c:pt idx="938">
                  <c:v>1284.7322999999999</c:v>
                </c:pt>
                <c:pt idx="939">
                  <c:v>1251.575</c:v>
                </c:pt>
                <c:pt idx="940">
                  <c:v>1243.6478999999999</c:v>
                </c:pt>
                <c:pt idx="941">
                  <c:v>1235.3541</c:v>
                </c:pt>
                <c:pt idx="942">
                  <c:v>1223.1301000000001</c:v>
                </c:pt>
                <c:pt idx="943">
                  <c:v>1207.4670000000001</c:v>
                </c:pt>
                <c:pt idx="944">
                  <c:v>1189.8842</c:v>
                </c:pt>
                <c:pt idx="945">
                  <c:v>1170.3719000000001</c:v>
                </c:pt>
                <c:pt idx="946">
                  <c:v>1149.1832999999999</c:v>
                </c:pt>
                <c:pt idx="947">
                  <c:v>1126.3747000000001</c:v>
                </c:pt>
                <c:pt idx="948">
                  <c:v>1101.7791999999999</c:v>
                </c:pt>
                <c:pt idx="949">
                  <c:v>1075.3133</c:v>
                </c:pt>
                <c:pt idx="950">
                  <c:v>1047.0681999999999</c:v>
                </c:pt>
                <c:pt idx="951">
                  <c:v>1017.1043</c:v>
                </c:pt>
                <c:pt idx="952">
                  <c:v>985.47401000000002</c:v>
                </c:pt>
                <c:pt idx="953">
                  <c:v>952.21006</c:v>
                </c:pt>
                <c:pt idx="954">
                  <c:v>917.38567</c:v>
                </c:pt>
                <c:pt idx="955">
                  <c:v>881.10110999999995</c:v>
                </c:pt>
                <c:pt idx="956">
                  <c:v>843.51914999999997</c:v>
                </c:pt>
                <c:pt idx="957">
                  <c:v>804.70798000000002</c:v>
                </c:pt>
                <c:pt idx="958">
                  <c:v>764.58495000000005</c:v>
                </c:pt>
                <c:pt idx="959">
                  <c:v>723.15287000000001</c:v>
                </c:pt>
                <c:pt idx="960">
                  <c:v>680.49298999999996</c:v>
                </c:pt>
                <c:pt idx="961">
                  <c:v>636.70818999999995</c:v>
                </c:pt>
                <c:pt idx="962">
                  <c:v>591.89817000000005</c:v>
                </c:pt>
                <c:pt idx="963">
                  <c:v>546.21180000000004</c:v>
                </c:pt>
                <c:pt idx="964">
                  <c:v>499.71129999999999</c:v>
                </c:pt>
                <c:pt idx="965">
                  <c:v>452.39033999999998</c:v>
                </c:pt>
                <c:pt idx="966">
                  <c:v>404.33381000000003</c:v>
                </c:pt>
                <c:pt idx="967">
                  <c:v>355.61167999999998</c:v>
                </c:pt>
                <c:pt idx="968">
                  <c:v>306.29379999999998</c:v>
                </c:pt>
                <c:pt idx="969">
                  <c:v>256.46327000000002</c:v>
                </c:pt>
                <c:pt idx="970">
                  <c:v>206.24431000000001</c:v>
                </c:pt>
                <c:pt idx="971">
                  <c:v>155.6936</c:v>
                </c:pt>
                <c:pt idx="972">
                  <c:v>104.89787</c:v>
                </c:pt>
                <c:pt idx="973">
                  <c:v>54.028744000000003</c:v>
                </c:pt>
                <c:pt idx="974">
                  <c:v>3.1345244999999999</c:v>
                </c:pt>
                <c:pt idx="975">
                  <c:v>-47.7881</c:v>
                </c:pt>
                <c:pt idx="976">
                  <c:v>-98.631259999999997</c:v>
                </c:pt>
                <c:pt idx="977">
                  <c:v>-149.3218</c:v>
                </c:pt>
                <c:pt idx="978">
                  <c:v>-199.80109999999999</c:v>
                </c:pt>
                <c:pt idx="979">
                  <c:v>-250.0147</c:v>
                </c:pt>
                <c:pt idx="980">
                  <c:v>-299.88749999999999</c:v>
                </c:pt>
                <c:pt idx="981">
                  <c:v>-349.38440000000003</c:v>
                </c:pt>
                <c:pt idx="982">
                  <c:v>-398.33199999999999</c:v>
                </c:pt>
                <c:pt idx="983">
                  <c:v>-446.483</c:v>
                </c:pt>
                <c:pt idx="984">
                  <c:v>-493.81439999999998</c:v>
                </c:pt>
                <c:pt idx="985">
                  <c:v>-540.35329999999999</c:v>
                </c:pt>
                <c:pt idx="986">
                  <c:v>-586.08130000000006</c:v>
                </c:pt>
                <c:pt idx="987">
                  <c:v>-630.97220000000004</c:v>
                </c:pt>
                <c:pt idx="988">
                  <c:v>-675.00959999999998</c:v>
                </c:pt>
                <c:pt idx="989">
                  <c:v>-717.96609999999998</c:v>
                </c:pt>
                <c:pt idx="990">
                  <c:v>-759.57280000000003</c:v>
                </c:pt>
                <c:pt idx="991">
                  <c:v>-799.84310000000005</c:v>
                </c:pt>
                <c:pt idx="992">
                  <c:v>-838.82799999999997</c:v>
                </c:pt>
                <c:pt idx="993">
                  <c:v>-876.43700000000001</c:v>
                </c:pt>
                <c:pt idx="994">
                  <c:v>-912.60619999999994</c:v>
                </c:pt>
                <c:pt idx="995">
                  <c:v>-947.32050000000004</c:v>
                </c:pt>
                <c:pt idx="996">
                  <c:v>-980.59069999999997</c:v>
                </c:pt>
                <c:pt idx="997">
                  <c:v>-1012.45</c:v>
                </c:pt>
                <c:pt idx="998">
                  <c:v>-1042.9090000000001</c:v>
                </c:pt>
                <c:pt idx="999">
                  <c:v>-1071.693</c:v>
                </c:pt>
                <c:pt idx="1000">
                  <c:v>-1098.501</c:v>
                </c:pt>
                <c:pt idx="1001">
                  <c:v>-1123.3699999999999</c:v>
                </c:pt>
                <c:pt idx="1002">
                  <c:v>-1146.4110000000001</c:v>
                </c:pt>
                <c:pt idx="1003">
                  <c:v>-1167.6780000000001</c:v>
                </c:pt>
                <c:pt idx="1004">
                  <c:v>-1187.2550000000001</c:v>
                </c:pt>
                <c:pt idx="1005">
                  <c:v>-1205.171</c:v>
                </c:pt>
                <c:pt idx="1006">
                  <c:v>-1221.145</c:v>
                </c:pt>
                <c:pt idx="1007">
                  <c:v>-1234.896</c:v>
                </c:pt>
                <c:pt idx="1008">
                  <c:v>-1246.479</c:v>
                </c:pt>
                <c:pt idx="1009">
                  <c:v>-1256.0250000000001</c:v>
                </c:pt>
                <c:pt idx="1010">
                  <c:v>-1263.585</c:v>
                </c:pt>
                <c:pt idx="1011">
                  <c:v>-1269.3150000000001</c:v>
                </c:pt>
                <c:pt idx="1012">
                  <c:v>-1273.396</c:v>
                </c:pt>
                <c:pt idx="1013">
                  <c:v>-1275.6420000000001</c:v>
                </c:pt>
                <c:pt idx="1014">
                  <c:v>-1275.578</c:v>
                </c:pt>
                <c:pt idx="1015">
                  <c:v>-1273.0060000000001</c:v>
                </c:pt>
                <c:pt idx="1016">
                  <c:v>-1268.1510000000001</c:v>
                </c:pt>
                <c:pt idx="1017">
                  <c:v>-1261.3510000000001</c:v>
                </c:pt>
                <c:pt idx="1018">
                  <c:v>-1252.7</c:v>
                </c:pt>
                <c:pt idx="1019">
                  <c:v>-1242.058</c:v>
                </c:pt>
                <c:pt idx="1020">
                  <c:v>-1229.4079999999999</c:v>
                </c:pt>
                <c:pt idx="1021">
                  <c:v>-1214.9559999999999</c:v>
                </c:pt>
                <c:pt idx="1022">
                  <c:v>-1198.77</c:v>
                </c:pt>
                <c:pt idx="1023">
                  <c:v>-1180.643</c:v>
                </c:pt>
                <c:pt idx="1024">
                  <c:v>-1160.424</c:v>
                </c:pt>
                <c:pt idx="1025">
                  <c:v>-1138.1949999999999</c:v>
                </c:pt>
                <c:pt idx="1026">
                  <c:v>-1114.1010000000001</c:v>
                </c:pt>
                <c:pt idx="1027">
                  <c:v>-1088.251</c:v>
                </c:pt>
                <c:pt idx="1028">
                  <c:v>-1060.8109999999999</c:v>
                </c:pt>
                <c:pt idx="1029">
                  <c:v>-1031.8520000000001</c:v>
                </c:pt>
                <c:pt idx="1030">
                  <c:v>-1001.248</c:v>
                </c:pt>
                <c:pt idx="1031">
                  <c:v>-968.95809999999994</c:v>
                </c:pt>
                <c:pt idx="1032">
                  <c:v>-935.07420000000002</c:v>
                </c:pt>
                <c:pt idx="1033">
                  <c:v>-899.65060000000005</c:v>
                </c:pt>
                <c:pt idx="1034">
                  <c:v>-862.75289999999995</c:v>
                </c:pt>
                <c:pt idx="1035">
                  <c:v>-824.42319999999995</c:v>
                </c:pt>
                <c:pt idx="1036">
                  <c:v>-784.73659999999995</c:v>
                </c:pt>
                <c:pt idx="1037">
                  <c:v>-743.7921</c:v>
                </c:pt>
                <c:pt idx="1038">
                  <c:v>-701.74779999999998</c:v>
                </c:pt>
                <c:pt idx="1039">
                  <c:v>-658.67049999999995</c:v>
                </c:pt>
                <c:pt idx="1040">
                  <c:v>-614.51599999999996</c:v>
                </c:pt>
                <c:pt idx="1041">
                  <c:v>-569.3288</c:v>
                </c:pt>
                <c:pt idx="1042">
                  <c:v>-523.18550000000005</c:v>
                </c:pt>
                <c:pt idx="1043">
                  <c:v>-476.17340000000002</c:v>
                </c:pt>
                <c:pt idx="1044">
                  <c:v>-428.38499999999999</c:v>
                </c:pt>
                <c:pt idx="1045">
                  <c:v>-379.959</c:v>
                </c:pt>
                <c:pt idx="1046">
                  <c:v>-330.95740000000001</c:v>
                </c:pt>
                <c:pt idx="1047">
                  <c:v>-281.43090000000001</c:v>
                </c:pt>
                <c:pt idx="1048">
                  <c:v>-231.51929999999999</c:v>
                </c:pt>
                <c:pt idx="1049">
                  <c:v>-181.2818</c:v>
                </c:pt>
                <c:pt idx="1050">
                  <c:v>-130.72579999999999</c:v>
                </c:pt>
                <c:pt idx="1051">
                  <c:v>-79.956699999999998</c:v>
                </c:pt>
                <c:pt idx="1052">
                  <c:v>-29.045369999999998</c:v>
                </c:pt>
                <c:pt idx="1053">
                  <c:v>21.943455</c:v>
                </c:pt>
                <c:pt idx="1054">
                  <c:v>72.944019999999995</c:v>
                </c:pt>
                <c:pt idx="1055">
                  <c:v>123.86166</c:v>
                </c:pt>
                <c:pt idx="1056">
                  <c:v>174.65343999999999</c:v>
                </c:pt>
                <c:pt idx="1057">
                  <c:v>225.17867000000001</c:v>
                </c:pt>
                <c:pt idx="1058">
                  <c:v>275.21602999999999</c:v>
                </c:pt>
                <c:pt idx="1059">
                  <c:v>324.73104999999998</c:v>
                </c:pt>
                <c:pt idx="1060">
                  <c:v>373.73063000000002</c:v>
                </c:pt>
                <c:pt idx="1061">
                  <c:v>422.18153999999998</c:v>
                </c:pt>
                <c:pt idx="1062">
                  <c:v>470.03543999999999</c:v>
                </c:pt>
                <c:pt idx="1063">
                  <c:v>517.26842999999997</c:v>
                </c:pt>
                <c:pt idx="1064">
                  <c:v>563.67925000000002</c:v>
                </c:pt>
                <c:pt idx="1065">
                  <c:v>609.00027</c:v>
                </c:pt>
                <c:pt idx="1066">
                  <c:v>653.22090000000003</c:v>
                </c:pt>
                <c:pt idx="1067">
                  <c:v>696.38876000000005</c:v>
                </c:pt>
                <c:pt idx="1068">
                  <c:v>738.50292999999999</c:v>
                </c:pt>
                <c:pt idx="1069">
                  <c:v>779.56110000000001</c:v>
                </c:pt>
                <c:pt idx="1070">
                  <c:v>819.63169000000005</c:v>
                </c:pt>
                <c:pt idx="1071">
                  <c:v>858.56608000000006</c:v>
                </c:pt>
                <c:pt idx="1072">
                  <c:v>895.88329999999996</c:v>
                </c:pt>
                <c:pt idx="1073">
                  <c:v>931.21887000000004</c:v>
                </c:pt>
                <c:pt idx="1074">
                  <c:v>964.77846</c:v>
                </c:pt>
                <c:pt idx="1075">
                  <c:v>996.97567000000004</c:v>
                </c:pt>
                <c:pt idx="1076">
                  <c:v>1027.864</c:v>
                </c:pt>
                <c:pt idx="1077">
                  <c:v>1057.1714999999999</c:v>
                </c:pt>
                <c:pt idx="1078">
                  <c:v>1084.7506000000001</c:v>
                </c:pt>
                <c:pt idx="1079">
                  <c:v>1110.7362000000001</c:v>
                </c:pt>
                <c:pt idx="1080">
                  <c:v>1135.1643999999999</c:v>
                </c:pt>
                <c:pt idx="1081">
                  <c:v>1157.7492</c:v>
                </c:pt>
                <c:pt idx="1082">
                  <c:v>1178.2057</c:v>
                </c:pt>
                <c:pt idx="1083">
                  <c:v>1196.6070999999999</c:v>
                </c:pt>
                <c:pt idx="1084">
                  <c:v>1213.0173</c:v>
                </c:pt>
                <c:pt idx="1085">
                  <c:v>1227.2375999999999</c:v>
                </c:pt>
                <c:pt idx="1086">
                  <c:v>1239.0278000000001</c:v>
                </c:pt>
                <c:pt idx="1087">
                  <c:v>1248.8193000000001</c:v>
                </c:pt>
                <c:pt idx="1088">
                  <c:v>1256.0231000000001</c:v>
                </c:pt>
                <c:pt idx="1089">
                  <c:v>1262.0573999999999</c:v>
                </c:pt>
                <c:pt idx="1090">
                  <c:v>1262.7524000000001</c:v>
                </c:pt>
                <c:pt idx="1091">
                  <c:v>1264.538</c:v>
                </c:pt>
                <c:pt idx="1092">
                  <c:v>1242.6876999999999</c:v>
                </c:pt>
                <c:pt idx="1093">
                  <c:v>1234.5479</c:v>
                </c:pt>
                <c:pt idx="1094">
                  <c:v>1204.3024</c:v>
                </c:pt>
                <c:pt idx="1095">
                  <c:v>1215.3226</c:v>
                </c:pt>
                <c:pt idx="1096">
                  <c:v>1207.4744000000001</c:v>
                </c:pt>
                <c:pt idx="1097">
                  <c:v>1202.2645</c:v>
                </c:pt>
                <c:pt idx="1098">
                  <c:v>1192.5546999999999</c:v>
                </c:pt>
                <c:pt idx="1099">
                  <c:v>1183.6966</c:v>
                </c:pt>
                <c:pt idx="1100">
                  <c:v>1172.7206000000001</c:v>
                </c:pt>
                <c:pt idx="1101">
                  <c:v>1158.4443000000001</c:v>
                </c:pt>
                <c:pt idx="1102">
                  <c:v>1141.3492000000001</c:v>
                </c:pt>
                <c:pt idx="1103">
                  <c:v>1122.4592</c:v>
                </c:pt>
                <c:pt idx="1104">
                  <c:v>1101.3154</c:v>
                </c:pt>
                <c:pt idx="1105">
                  <c:v>1077.8492000000001</c:v>
                </c:pt>
                <c:pt idx="1106">
                  <c:v>1052.7048</c:v>
                </c:pt>
                <c:pt idx="1107">
                  <c:v>1027.2656999999999</c:v>
                </c:pt>
                <c:pt idx="1108">
                  <c:v>1000.5125</c:v>
                </c:pt>
                <c:pt idx="1109">
                  <c:v>971.2559</c:v>
                </c:pt>
                <c:pt idx="1110">
                  <c:v>940.01694999999995</c:v>
                </c:pt>
                <c:pt idx="1111">
                  <c:v>907.87486000000001</c:v>
                </c:pt>
                <c:pt idx="1112">
                  <c:v>875.3415</c:v>
                </c:pt>
                <c:pt idx="1113">
                  <c:v>840.98997999999995</c:v>
                </c:pt>
                <c:pt idx="1114">
                  <c:v>803.89218000000005</c:v>
                </c:pt>
                <c:pt idx="1115">
                  <c:v>764.95755999999994</c:v>
                </c:pt>
                <c:pt idx="1116">
                  <c:v>725.26644999999996</c:v>
                </c:pt>
                <c:pt idx="1117">
                  <c:v>685.64757999999995</c:v>
                </c:pt>
                <c:pt idx="1118">
                  <c:v>645.18304999999998</c:v>
                </c:pt>
                <c:pt idx="1119">
                  <c:v>603.08798999999999</c:v>
                </c:pt>
                <c:pt idx="1120">
                  <c:v>559.79159000000004</c:v>
                </c:pt>
                <c:pt idx="1121">
                  <c:v>515.38028999999995</c:v>
                </c:pt>
                <c:pt idx="1122">
                  <c:v>469.80263000000002</c:v>
                </c:pt>
                <c:pt idx="1123">
                  <c:v>423.55741999999998</c:v>
                </c:pt>
                <c:pt idx="1124">
                  <c:v>377.5684</c:v>
                </c:pt>
                <c:pt idx="1125">
                  <c:v>331.04381000000001</c:v>
                </c:pt>
                <c:pt idx="1126">
                  <c:v>283.49624</c:v>
                </c:pt>
                <c:pt idx="1127">
                  <c:v>235.53953999999999</c:v>
                </c:pt>
                <c:pt idx="1128">
                  <c:v>187.02561</c:v>
                </c:pt>
                <c:pt idx="1129">
                  <c:v>137.97319999999999</c:v>
                </c:pt>
                <c:pt idx="1130">
                  <c:v>88.769491000000002</c:v>
                </c:pt>
                <c:pt idx="1131">
                  <c:v>40.034502000000003</c:v>
                </c:pt>
                <c:pt idx="1132">
                  <c:v>-8.9170610000000003</c:v>
                </c:pt>
                <c:pt idx="1133">
                  <c:v>-58.253909999999998</c:v>
                </c:pt>
                <c:pt idx="1134">
                  <c:v>-107.1831</c:v>
                </c:pt>
                <c:pt idx="1135">
                  <c:v>-155.97819999999999</c:v>
                </c:pt>
                <c:pt idx="1136">
                  <c:v>-204.452</c:v>
                </c:pt>
                <c:pt idx="1137">
                  <c:v>-252.25200000000001</c:v>
                </c:pt>
                <c:pt idx="1138">
                  <c:v>-300.04480000000001</c:v>
                </c:pt>
                <c:pt idx="1139">
                  <c:v>-347.66930000000002</c:v>
                </c:pt>
                <c:pt idx="1140">
                  <c:v>-394.26229999999998</c:v>
                </c:pt>
                <c:pt idx="1141">
                  <c:v>-440.42720000000003</c:v>
                </c:pt>
                <c:pt idx="1142">
                  <c:v>-486.03829999999999</c:v>
                </c:pt>
                <c:pt idx="1143">
                  <c:v>-530.77769999999998</c:v>
                </c:pt>
                <c:pt idx="1144">
                  <c:v>-574.49990000000003</c:v>
                </c:pt>
                <c:pt idx="1145">
                  <c:v>-617.64520000000005</c:v>
                </c:pt>
                <c:pt idx="1146">
                  <c:v>-659.81740000000002</c:v>
                </c:pt>
                <c:pt idx="1147">
                  <c:v>-700.3152</c:v>
                </c:pt>
                <c:pt idx="1148">
                  <c:v>-740.01369999999997</c:v>
                </c:pt>
                <c:pt idx="1149">
                  <c:v>-778.65269999999998</c:v>
                </c:pt>
                <c:pt idx="1150">
                  <c:v>-815.94090000000006</c:v>
                </c:pt>
                <c:pt idx="1151">
                  <c:v>-852.07230000000004</c:v>
                </c:pt>
                <c:pt idx="1152">
                  <c:v>-887.24040000000002</c:v>
                </c:pt>
                <c:pt idx="1153">
                  <c:v>-920.80889999999999</c:v>
                </c:pt>
                <c:pt idx="1154">
                  <c:v>-952.09950000000003</c:v>
                </c:pt>
                <c:pt idx="1155">
                  <c:v>-981.92430000000002</c:v>
                </c:pt>
                <c:pt idx="1156">
                  <c:v>-1009.9829999999999</c:v>
                </c:pt>
                <c:pt idx="1157">
                  <c:v>-1036.47</c:v>
                </c:pt>
                <c:pt idx="1158">
                  <c:v>-1062.136</c:v>
                </c:pt>
                <c:pt idx="1159">
                  <c:v>-1086.837</c:v>
                </c:pt>
                <c:pt idx="1160">
                  <c:v>-1109.49</c:v>
                </c:pt>
                <c:pt idx="1161">
                  <c:v>-1129.366</c:v>
                </c:pt>
                <c:pt idx="1162">
                  <c:v>-1147.307</c:v>
                </c:pt>
                <c:pt idx="1163">
                  <c:v>-1163.0650000000001</c:v>
                </c:pt>
                <c:pt idx="1164">
                  <c:v>-1176.9949999999999</c:v>
                </c:pt>
                <c:pt idx="1165">
                  <c:v>-1190.1510000000001</c:v>
                </c:pt>
                <c:pt idx="1166">
                  <c:v>-1202.04</c:v>
                </c:pt>
                <c:pt idx="1167">
                  <c:v>-1211.3820000000001</c:v>
                </c:pt>
                <c:pt idx="1168">
                  <c:v>-1217.8440000000001</c:v>
                </c:pt>
                <c:pt idx="1169">
                  <c:v>-1222.7360000000001</c:v>
                </c:pt>
                <c:pt idx="1170">
                  <c:v>-1226.604</c:v>
                </c:pt>
                <c:pt idx="1171">
                  <c:v>-1228.577</c:v>
                </c:pt>
                <c:pt idx="1172">
                  <c:v>-1227.338</c:v>
                </c:pt>
                <c:pt idx="1173">
                  <c:v>-1222.98</c:v>
                </c:pt>
                <c:pt idx="1174">
                  <c:v>-1217.268</c:v>
                </c:pt>
                <c:pt idx="1175">
                  <c:v>-1211.125</c:v>
                </c:pt>
                <c:pt idx="1176">
                  <c:v>-1203.74</c:v>
                </c:pt>
                <c:pt idx="1177">
                  <c:v>-1193.8130000000001</c:v>
                </c:pt>
                <c:pt idx="1178">
                  <c:v>-1181.0889999999999</c:v>
                </c:pt>
                <c:pt idx="1179">
                  <c:v>-1166.241</c:v>
                </c:pt>
                <c:pt idx="1180">
                  <c:v>-1149.057</c:v>
                </c:pt>
                <c:pt idx="1181">
                  <c:v>-1130.1210000000001</c:v>
                </c:pt>
                <c:pt idx="1182">
                  <c:v>-1110.7809999999999</c:v>
                </c:pt>
                <c:pt idx="1183">
                  <c:v>-1090.268</c:v>
                </c:pt>
                <c:pt idx="1184">
                  <c:v>-1067.365</c:v>
                </c:pt>
                <c:pt idx="1185">
                  <c:v>-1042.0429999999999</c:v>
                </c:pt>
                <c:pt idx="1186">
                  <c:v>-1014.806</c:v>
                </c:pt>
                <c:pt idx="1187">
                  <c:v>-985.48429999999996</c:v>
                </c:pt>
                <c:pt idx="1188">
                  <c:v>-954.68</c:v>
                </c:pt>
                <c:pt idx="1189">
                  <c:v>-923.68979999999999</c:v>
                </c:pt>
                <c:pt idx="1190">
                  <c:v>-891.65459999999996</c:v>
                </c:pt>
                <c:pt idx="1191">
                  <c:v>-857.48599999999999</c:v>
                </c:pt>
                <c:pt idx="1192">
                  <c:v>-821.46289999999999</c:v>
                </c:pt>
                <c:pt idx="1193">
                  <c:v>-784.03240000000005</c:v>
                </c:pt>
                <c:pt idx="1194">
                  <c:v>-745.31679999999994</c:v>
                </c:pt>
                <c:pt idx="1195">
                  <c:v>-706.35680000000002</c:v>
                </c:pt>
                <c:pt idx="1196">
                  <c:v>-666.17880000000002</c:v>
                </c:pt>
                <c:pt idx="1197">
                  <c:v>-624.10509999999999</c:v>
                </c:pt>
                <c:pt idx="1198">
                  <c:v>-580.99019999999996</c:v>
                </c:pt>
                <c:pt idx="1199">
                  <c:v>-537.17939999999999</c:v>
                </c:pt>
                <c:pt idx="1200">
                  <c:v>-492.38720000000001</c:v>
                </c:pt>
                <c:pt idx="1201">
                  <c:v>-446.78429999999997</c:v>
                </c:pt>
                <c:pt idx="1202">
                  <c:v>-401.2448</c:v>
                </c:pt>
                <c:pt idx="1203">
                  <c:v>-354.86900000000003</c:v>
                </c:pt>
                <c:pt idx="1204">
                  <c:v>-307.24779999999998</c:v>
                </c:pt>
                <c:pt idx="1205">
                  <c:v>-259.30029999999999</c:v>
                </c:pt>
                <c:pt idx="1206">
                  <c:v>-211.0215</c:v>
                </c:pt>
                <c:pt idx="1207">
                  <c:v>-162.2704</c:v>
                </c:pt>
                <c:pt idx="1208">
                  <c:v>-113.2784</c:v>
                </c:pt>
                <c:pt idx="1209">
                  <c:v>-64.723640000000003</c:v>
                </c:pt>
                <c:pt idx="1210">
                  <c:v>-15.959680000000001</c:v>
                </c:pt>
                <c:pt idx="1211">
                  <c:v>33.175325000000001</c:v>
                </c:pt>
                <c:pt idx="1212">
                  <c:v>81.982067000000001</c:v>
                </c:pt>
                <c:pt idx="1213">
                  <c:v>130.8503</c:v>
                </c:pt>
                <c:pt idx="1214">
                  <c:v>179.67451</c:v>
                </c:pt>
                <c:pt idx="1215">
                  <c:v>228.18001000000001</c:v>
                </c:pt>
                <c:pt idx="1216">
                  <c:v>276.06851999999998</c:v>
                </c:pt>
                <c:pt idx="1217">
                  <c:v>323.85298</c:v>
                </c:pt>
                <c:pt idx="1218">
                  <c:v>371.32621</c:v>
                </c:pt>
                <c:pt idx="1219">
                  <c:v>417.64530000000002</c:v>
                </c:pt>
                <c:pt idx="1220">
                  <c:v>463.36333999999999</c:v>
                </c:pt>
                <c:pt idx="1221">
                  <c:v>508.33632</c:v>
                </c:pt>
                <c:pt idx="1222">
                  <c:v>552.46995000000004</c:v>
                </c:pt>
                <c:pt idx="1223">
                  <c:v>595.84933999999998</c:v>
                </c:pt>
                <c:pt idx="1224">
                  <c:v>638.78617999999994</c:v>
                </c:pt>
                <c:pt idx="1225">
                  <c:v>680.72828000000004</c:v>
                </c:pt>
                <c:pt idx="1226">
                  <c:v>720.80886999999996</c:v>
                </c:pt>
                <c:pt idx="1227">
                  <c:v>759.73451</c:v>
                </c:pt>
                <c:pt idx="1228">
                  <c:v>797.31057999999996</c:v>
                </c:pt>
                <c:pt idx="1229">
                  <c:v>833.61012000000005</c:v>
                </c:pt>
                <c:pt idx="1230">
                  <c:v>869.08450000000005</c:v>
                </c:pt>
                <c:pt idx="1231">
                  <c:v>903.80933000000005</c:v>
                </c:pt>
                <c:pt idx="1232">
                  <c:v>936.92602999999997</c:v>
                </c:pt>
                <c:pt idx="1233">
                  <c:v>967.63242000000002</c:v>
                </c:pt>
                <c:pt idx="1234">
                  <c:v>996.75617999999997</c:v>
                </c:pt>
                <c:pt idx="1235">
                  <c:v>1024.1573000000001</c:v>
                </c:pt>
                <c:pt idx="1236">
                  <c:v>1050.3833</c:v>
                </c:pt>
                <c:pt idx="1237">
                  <c:v>1075.3771999999999</c:v>
                </c:pt>
                <c:pt idx="1238">
                  <c:v>1098.2609</c:v>
                </c:pt>
                <c:pt idx="1239">
                  <c:v>1118.6982</c:v>
                </c:pt>
                <c:pt idx="1240">
                  <c:v>1137.8186000000001</c:v>
                </c:pt>
                <c:pt idx="1241">
                  <c:v>1155.0252</c:v>
                </c:pt>
                <c:pt idx="1242">
                  <c:v>1170.4656</c:v>
                </c:pt>
                <c:pt idx="1243">
                  <c:v>1185.7456</c:v>
                </c:pt>
                <c:pt idx="1244">
                  <c:v>1194.8742</c:v>
                </c:pt>
                <c:pt idx="1245">
                  <c:v>1196.8462999999999</c:v>
                </c:pt>
                <c:pt idx="1246">
                  <c:v>1191.8314</c:v>
                </c:pt>
                <c:pt idx="1247">
                  <c:v>1186.5141000000001</c:v>
                </c:pt>
                <c:pt idx="1248">
                  <c:v>1174.6298999999999</c:v>
                </c:pt>
                <c:pt idx="1249">
                  <c:v>1155.8744999999999</c:v>
                </c:pt>
                <c:pt idx="1250">
                  <c:v>1159.6651999999999</c:v>
                </c:pt>
                <c:pt idx="1251">
                  <c:v>1144.7777000000001</c:v>
                </c:pt>
                <c:pt idx="1252">
                  <c:v>1136.6225999999999</c:v>
                </c:pt>
                <c:pt idx="1253">
                  <c:v>1130.7759000000001</c:v>
                </c:pt>
                <c:pt idx="1254">
                  <c:v>1119.7551000000001</c:v>
                </c:pt>
                <c:pt idx="1255">
                  <c:v>1103.319</c:v>
                </c:pt>
                <c:pt idx="1256">
                  <c:v>1086.9159</c:v>
                </c:pt>
                <c:pt idx="1257">
                  <c:v>1067.2283</c:v>
                </c:pt>
                <c:pt idx="1258">
                  <c:v>1043.9467</c:v>
                </c:pt>
                <c:pt idx="1259">
                  <c:v>1018.4158</c:v>
                </c:pt>
                <c:pt idx="1260">
                  <c:v>993.10857999999996</c:v>
                </c:pt>
                <c:pt idx="1261">
                  <c:v>970.78668000000005</c:v>
                </c:pt>
                <c:pt idx="1262">
                  <c:v>944.23883999999998</c:v>
                </c:pt>
                <c:pt idx="1263">
                  <c:v>913.35994000000005</c:v>
                </c:pt>
                <c:pt idx="1264">
                  <c:v>881.93008999999995</c:v>
                </c:pt>
                <c:pt idx="1265">
                  <c:v>850.00352999999996</c:v>
                </c:pt>
                <c:pt idx="1266">
                  <c:v>820.37253999999996</c:v>
                </c:pt>
                <c:pt idx="1267">
                  <c:v>786.29522999999995</c:v>
                </c:pt>
                <c:pt idx="1268">
                  <c:v>748.3587</c:v>
                </c:pt>
                <c:pt idx="1269">
                  <c:v>709.40551000000005</c:v>
                </c:pt>
                <c:pt idx="1270">
                  <c:v>670.22653000000003</c:v>
                </c:pt>
                <c:pt idx="1271">
                  <c:v>633.83655999999996</c:v>
                </c:pt>
                <c:pt idx="1272">
                  <c:v>594.67074000000002</c:v>
                </c:pt>
                <c:pt idx="1273">
                  <c:v>554.07045000000005</c:v>
                </c:pt>
                <c:pt idx="1274">
                  <c:v>511.76100000000002</c:v>
                </c:pt>
                <c:pt idx="1275">
                  <c:v>467.29651999999999</c:v>
                </c:pt>
                <c:pt idx="1276">
                  <c:v>421.85462000000001</c:v>
                </c:pt>
                <c:pt idx="1277">
                  <c:v>376.61063000000001</c:v>
                </c:pt>
                <c:pt idx="1278">
                  <c:v>333.70173999999997</c:v>
                </c:pt>
                <c:pt idx="1279">
                  <c:v>288.74883999999997</c:v>
                </c:pt>
                <c:pt idx="1280">
                  <c:v>243.52144000000001</c:v>
                </c:pt>
                <c:pt idx="1281">
                  <c:v>197.52395999999999</c:v>
                </c:pt>
                <c:pt idx="1282">
                  <c:v>149.86199999999999</c:v>
                </c:pt>
                <c:pt idx="1283">
                  <c:v>101.38630999999999</c:v>
                </c:pt>
                <c:pt idx="1284">
                  <c:v>53.639586999999999</c:v>
                </c:pt>
                <c:pt idx="1285">
                  <c:v>7.5935366000000002</c:v>
                </c:pt>
                <c:pt idx="1286">
                  <c:v>-39.717199999999998</c:v>
                </c:pt>
                <c:pt idx="1287">
                  <c:v>-85.882390000000001</c:v>
                </c:pt>
                <c:pt idx="1288">
                  <c:v>-133.1497</c:v>
                </c:pt>
                <c:pt idx="1289">
                  <c:v>-180.57560000000001</c:v>
                </c:pt>
                <c:pt idx="1290">
                  <c:v>-227.38</c:v>
                </c:pt>
                <c:pt idx="1291">
                  <c:v>-272.93049999999999</c:v>
                </c:pt>
                <c:pt idx="1292">
                  <c:v>-318.76220000000001</c:v>
                </c:pt>
                <c:pt idx="1293">
                  <c:v>-362.3168</c:v>
                </c:pt>
                <c:pt idx="1294">
                  <c:v>-406.96620000000001</c:v>
                </c:pt>
                <c:pt idx="1295">
                  <c:v>-451.32650000000001</c:v>
                </c:pt>
                <c:pt idx="1296">
                  <c:v>-495.1961</c:v>
                </c:pt>
                <c:pt idx="1297">
                  <c:v>-537.75940000000003</c:v>
                </c:pt>
                <c:pt idx="1298">
                  <c:v>-579.40840000000003</c:v>
                </c:pt>
                <c:pt idx="1299">
                  <c:v>-620.59619999999995</c:v>
                </c:pt>
                <c:pt idx="1300">
                  <c:v>-658.18610000000001</c:v>
                </c:pt>
                <c:pt idx="1301">
                  <c:v>-697.05830000000003</c:v>
                </c:pt>
                <c:pt idx="1302">
                  <c:v>-734.99810000000002</c:v>
                </c:pt>
                <c:pt idx="1303">
                  <c:v>-771.56079999999997</c:v>
                </c:pt>
                <c:pt idx="1304">
                  <c:v>-806.87329999999997</c:v>
                </c:pt>
                <c:pt idx="1305">
                  <c:v>-842.19640000000004</c:v>
                </c:pt>
                <c:pt idx="1306">
                  <c:v>-875.52739999999994</c:v>
                </c:pt>
                <c:pt idx="1307">
                  <c:v>-904.42110000000002</c:v>
                </c:pt>
                <c:pt idx="1308">
                  <c:v>-933.75369999999998</c:v>
                </c:pt>
                <c:pt idx="1309">
                  <c:v>-960.61490000000003</c:v>
                </c:pt>
                <c:pt idx="1310">
                  <c:v>-985.46360000000004</c:v>
                </c:pt>
                <c:pt idx="1311">
                  <c:v>-1010.458</c:v>
                </c:pt>
                <c:pt idx="1312">
                  <c:v>-1036.9000000000001</c:v>
                </c:pt>
                <c:pt idx="1313">
                  <c:v>-1060.5029999999999</c:v>
                </c:pt>
                <c:pt idx="1314">
                  <c:v>-1078.645</c:v>
                </c:pt>
                <c:pt idx="1315">
                  <c:v>-1097.231</c:v>
                </c:pt>
                <c:pt idx="1316">
                  <c:v>-1112.7860000000001</c:v>
                </c:pt>
                <c:pt idx="1317">
                  <c:v>-1124.9590000000001</c:v>
                </c:pt>
                <c:pt idx="1318">
                  <c:v>-1137.0119999999999</c:v>
                </c:pt>
                <c:pt idx="1319">
                  <c:v>-1152.326</c:v>
                </c:pt>
                <c:pt idx="1320">
                  <c:v>-1163.672</c:v>
                </c:pt>
                <c:pt idx="1321">
                  <c:v>-1167.634</c:v>
                </c:pt>
                <c:pt idx="1322">
                  <c:v>-1171.133</c:v>
                </c:pt>
                <c:pt idx="1323">
                  <c:v>-1175.1420000000001</c:v>
                </c:pt>
                <c:pt idx="1324">
                  <c:v>-1181.4190000000001</c:v>
                </c:pt>
                <c:pt idx="1325">
                  <c:v>-1182.3019999999999</c:v>
                </c:pt>
                <c:pt idx="1326">
                  <c:v>-1176.011</c:v>
                </c:pt>
                <c:pt idx="1327">
                  <c:v>-1169.672</c:v>
                </c:pt>
                <c:pt idx="1328">
                  <c:v>-1163.521</c:v>
                </c:pt>
                <c:pt idx="1329">
                  <c:v>-1159.991</c:v>
                </c:pt>
                <c:pt idx="1330">
                  <c:v>-1152.5640000000001</c:v>
                </c:pt>
                <c:pt idx="1331">
                  <c:v>-1140.0119999999999</c:v>
                </c:pt>
                <c:pt idx="1332">
                  <c:v>-1127.3869999999999</c:v>
                </c:pt>
                <c:pt idx="1333">
                  <c:v>-1110.9549999999999</c:v>
                </c:pt>
                <c:pt idx="1334">
                  <c:v>-1091.124</c:v>
                </c:pt>
                <c:pt idx="1335">
                  <c:v>-1071.049</c:v>
                </c:pt>
                <c:pt idx="1336">
                  <c:v>-1054.8789999999999</c:v>
                </c:pt>
                <c:pt idx="1337">
                  <c:v>-1035.0250000000001</c:v>
                </c:pt>
                <c:pt idx="1338">
                  <c:v>-1010.761</c:v>
                </c:pt>
                <c:pt idx="1339">
                  <c:v>-986.17690000000005</c:v>
                </c:pt>
                <c:pt idx="1340">
                  <c:v>-957.91390000000001</c:v>
                </c:pt>
                <c:pt idx="1341">
                  <c:v>-926.59529999999995</c:v>
                </c:pt>
                <c:pt idx="1342">
                  <c:v>-895.2953</c:v>
                </c:pt>
                <c:pt idx="1343">
                  <c:v>-867.71669999999995</c:v>
                </c:pt>
                <c:pt idx="1344">
                  <c:v>-836.61890000000005</c:v>
                </c:pt>
                <c:pt idx="1345">
                  <c:v>-802.06259999999997</c:v>
                </c:pt>
                <c:pt idx="1346">
                  <c:v>-766.41430000000003</c:v>
                </c:pt>
                <c:pt idx="1347">
                  <c:v>-728.495</c:v>
                </c:pt>
                <c:pt idx="1348">
                  <c:v>-690.05790000000002</c:v>
                </c:pt>
                <c:pt idx="1349">
                  <c:v>-654.1173</c:v>
                </c:pt>
                <c:pt idx="1350">
                  <c:v>-614.92489999999998</c:v>
                </c:pt>
                <c:pt idx="1351">
                  <c:v>-573.72410000000002</c:v>
                </c:pt>
                <c:pt idx="1352">
                  <c:v>-531.95230000000004</c:v>
                </c:pt>
                <c:pt idx="1353">
                  <c:v>-489.15870000000001</c:v>
                </c:pt>
                <c:pt idx="1354">
                  <c:v>-444.38589999999999</c:v>
                </c:pt>
                <c:pt idx="1355">
                  <c:v>-399.22140000000002</c:v>
                </c:pt>
                <c:pt idx="1356">
                  <c:v>-356.62349999999998</c:v>
                </c:pt>
                <c:pt idx="1357">
                  <c:v>-311.77929999999998</c:v>
                </c:pt>
                <c:pt idx="1358">
                  <c:v>-266.37509999999997</c:v>
                </c:pt>
                <c:pt idx="1359">
                  <c:v>-220.0034</c:v>
                </c:pt>
                <c:pt idx="1360">
                  <c:v>-172.70310000000001</c:v>
                </c:pt>
                <c:pt idx="1361">
                  <c:v>-124.67749999999999</c:v>
                </c:pt>
                <c:pt idx="1362">
                  <c:v>-76.962940000000003</c:v>
                </c:pt>
                <c:pt idx="1363">
                  <c:v>-31.16385</c:v>
                </c:pt>
                <c:pt idx="1364">
                  <c:v>15.697685999999999</c:v>
                </c:pt>
                <c:pt idx="1365">
                  <c:v>61.263931999999997</c:v>
                </c:pt>
                <c:pt idx="1366">
                  <c:v>108.27085</c:v>
                </c:pt>
                <c:pt idx="1367">
                  <c:v>155.58876000000001</c:v>
                </c:pt>
                <c:pt idx="1368">
                  <c:v>202.6079</c:v>
                </c:pt>
                <c:pt idx="1369">
                  <c:v>249.57872</c:v>
                </c:pt>
                <c:pt idx="1370">
                  <c:v>295.57467000000003</c:v>
                </c:pt>
                <c:pt idx="1371">
                  <c:v>341.60741000000002</c:v>
                </c:pt>
                <c:pt idx="1372">
                  <c:v>384.97354000000001</c:v>
                </c:pt>
                <c:pt idx="1373">
                  <c:v>429.1574</c:v>
                </c:pt>
                <c:pt idx="1374">
                  <c:v>473.00589000000002</c:v>
                </c:pt>
                <c:pt idx="1375">
                  <c:v>515.80241000000001</c:v>
                </c:pt>
                <c:pt idx="1376">
                  <c:v>557.63690999999994</c:v>
                </c:pt>
                <c:pt idx="1377">
                  <c:v>599.81599000000006</c:v>
                </c:pt>
                <c:pt idx="1378">
                  <c:v>641.18946000000005</c:v>
                </c:pt>
                <c:pt idx="1379">
                  <c:v>678.58516999999995</c:v>
                </c:pt>
                <c:pt idx="1380">
                  <c:v>716.74860999999999</c:v>
                </c:pt>
                <c:pt idx="1381">
                  <c:v>753.51047000000005</c:v>
                </c:pt>
                <c:pt idx="1382">
                  <c:v>788.31489999999997</c:v>
                </c:pt>
                <c:pt idx="1383">
                  <c:v>822.13595999999995</c:v>
                </c:pt>
                <c:pt idx="1384">
                  <c:v>857.35576000000003</c:v>
                </c:pt>
                <c:pt idx="1385">
                  <c:v>890.78016000000002</c:v>
                </c:pt>
                <c:pt idx="1386">
                  <c:v>919.18371999999999</c:v>
                </c:pt>
                <c:pt idx="1387">
                  <c:v>948.00370999999996</c:v>
                </c:pt>
                <c:pt idx="1388">
                  <c:v>974.78184999999996</c:v>
                </c:pt>
                <c:pt idx="1389">
                  <c:v>1000.1889</c:v>
                </c:pt>
                <c:pt idx="1390">
                  <c:v>1026.3670999999999</c:v>
                </c:pt>
                <c:pt idx="1391">
                  <c:v>1049.6636000000001</c:v>
                </c:pt>
                <c:pt idx="1392">
                  <c:v>1067.8347000000001</c:v>
                </c:pt>
                <c:pt idx="1393">
                  <c:v>1086.8166000000001</c:v>
                </c:pt>
                <c:pt idx="1394">
                  <c:v>1103.7526</c:v>
                </c:pt>
                <c:pt idx="1395">
                  <c:v>1118.0356999999999</c:v>
                </c:pt>
                <c:pt idx="1396">
                  <c:v>1133.146</c:v>
                </c:pt>
                <c:pt idx="1397">
                  <c:v>1151.6822999999999</c:v>
                </c:pt>
                <c:pt idx="1398">
                  <c:v>1145.7932000000001</c:v>
                </c:pt>
                <c:pt idx="1399">
                  <c:v>1140.9018000000001</c:v>
                </c:pt>
                <c:pt idx="1400">
                  <c:v>1132.2997</c:v>
                </c:pt>
                <c:pt idx="1401">
                  <c:v>1141.4724000000001</c:v>
                </c:pt>
                <c:pt idx="1402">
                  <c:v>1124.4721</c:v>
                </c:pt>
                <c:pt idx="1403">
                  <c:v>1102.029</c:v>
                </c:pt>
                <c:pt idx="1404">
                  <c:v>1089.538</c:v>
                </c:pt>
                <c:pt idx="1405">
                  <c:v>1082.7351000000001</c:v>
                </c:pt>
                <c:pt idx="1406">
                  <c:v>1084.0805</c:v>
                </c:pt>
                <c:pt idx="1407">
                  <c:v>1065.4064000000001</c:v>
                </c:pt>
                <c:pt idx="1408">
                  <c:v>1050.0812000000001</c:v>
                </c:pt>
                <c:pt idx="1409">
                  <c:v>1034.6704</c:v>
                </c:pt>
                <c:pt idx="1410">
                  <c:v>1012.5044</c:v>
                </c:pt>
                <c:pt idx="1411">
                  <c:v>984.77331000000004</c:v>
                </c:pt>
                <c:pt idx="1412">
                  <c:v>957.65513999999996</c:v>
                </c:pt>
                <c:pt idx="1413">
                  <c:v>933.80616999999995</c:v>
                </c:pt>
                <c:pt idx="1414">
                  <c:v>920.39368999999999</c:v>
                </c:pt>
                <c:pt idx="1415">
                  <c:v>888.65853000000004</c:v>
                </c:pt>
                <c:pt idx="1416">
                  <c:v>856.83527000000004</c:v>
                </c:pt>
                <c:pt idx="1417">
                  <c:v>823.43991000000005</c:v>
                </c:pt>
                <c:pt idx="1418">
                  <c:v>792.2962</c:v>
                </c:pt>
                <c:pt idx="1419">
                  <c:v>771.25792000000001</c:v>
                </c:pt>
                <c:pt idx="1420">
                  <c:v>734.21511999999996</c:v>
                </c:pt>
                <c:pt idx="1421">
                  <c:v>695.04249000000004</c:v>
                </c:pt>
                <c:pt idx="1422">
                  <c:v>654.55632000000003</c:v>
                </c:pt>
                <c:pt idx="1423">
                  <c:v>616.13310999999999</c:v>
                </c:pt>
                <c:pt idx="1424">
                  <c:v>588.39444000000003</c:v>
                </c:pt>
                <c:pt idx="1425">
                  <c:v>549.48158000000001</c:v>
                </c:pt>
                <c:pt idx="1426">
                  <c:v>510.69585999999998</c:v>
                </c:pt>
                <c:pt idx="1427">
                  <c:v>467.71379999999999</c:v>
                </c:pt>
                <c:pt idx="1428">
                  <c:v>422.41735</c:v>
                </c:pt>
                <c:pt idx="1429">
                  <c:v>375.41399999999999</c:v>
                </c:pt>
                <c:pt idx="1430">
                  <c:v>330.66609999999997</c:v>
                </c:pt>
                <c:pt idx="1431">
                  <c:v>295.51148999999998</c:v>
                </c:pt>
                <c:pt idx="1432">
                  <c:v>254.35933</c:v>
                </c:pt>
                <c:pt idx="1433">
                  <c:v>208.6669</c:v>
                </c:pt>
                <c:pt idx="1434">
                  <c:v>163.76786999999999</c:v>
                </c:pt>
                <c:pt idx="1435">
                  <c:v>116.05240000000001</c:v>
                </c:pt>
                <c:pt idx="1436">
                  <c:v>68.140092999999993</c:v>
                </c:pt>
                <c:pt idx="1437">
                  <c:v>20.152697</c:v>
                </c:pt>
                <c:pt idx="1438">
                  <c:v>-20.20626</c:v>
                </c:pt>
                <c:pt idx="1439">
                  <c:v>-61.160769999999999</c:v>
                </c:pt>
                <c:pt idx="1440">
                  <c:v>-108.08969999999999</c:v>
                </c:pt>
                <c:pt idx="1441">
                  <c:v>-155.87459999999999</c:v>
                </c:pt>
                <c:pt idx="1442">
                  <c:v>-203.81729999999999</c:v>
                </c:pt>
                <c:pt idx="1443">
                  <c:v>-249.69220000000001</c:v>
                </c:pt>
                <c:pt idx="1444">
                  <c:v>-290.31270000000001</c:v>
                </c:pt>
                <c:pt idx="1445">
                  <c:v>-327.22699999999998</c:v>
                </c:pt>
                <c:pt idx="1446">
                  <c:v>-371.84350000000001</c:v>
                </c:pt>
                <c:pt idx="1447">
                  <c:v>-415.96550000000002</c:v>
                </c:pt>
                <c:pt idx="1448">
                  <c:v>-458.89659999999998</c:v>
                </c:pt>
                <c:pt idx="1449">
                  <c:v>-501.39589999999998</c:v>
                </c:pt>
                <c:pt idx="1450">
                  <c:v>-541.62049999999999</c:v>
                </c:pt>
                <c:pt idx="1451">
                  <c:v>-581.53660000000002</c:v>
                </c:pt>
                <c:pt idx="1452">
                  <c:v>-611.66520000000003</c:v>
                </c:pt>
                <c:pt idx="1453">
                  <c:v>-651.22839999999997</c:v>
                </c:pt>
                <c:pt idx="1454">
                  <c:v>-690.59569999999997</c:v>
                </c:pt>
                <c:pt idx="1455">
                  <c:v>-727.63160000000005</c:v>
                </c:pt>
                <c:pt idx="1456">
                  <c:v>-762.50800000000004</c:v>
                </c:pt>
                <c:pt idx="1457">
                  <c:v>-797.45249999999999</c:v>
                </c:pt>
                <c:pt idx="1458">
                  <c:v>-832.41570000000002</c:v>
                </c:pt>
                <c:pt idx="1459">
                  <c:v>-853.48379999999997</c:v>
                </c:pt>
                <c:pt idx="1460">
                  <c:v>-883.83230000000003</c:v>
                </c:pt>
                <c:pt idx="1461">
                  <c:v>-911.09230000000002</c:v>
                </c:pt>
                <c:pt idx="1462">
                  <c:v>-932.82619999999997</c:v>
                </c:pt>
                <c:pt idx="1463">
                  <c:v>-957.34580000000005</c:v>
                </c:pt>
                <c:pt idx="1464">
                  <c:v>-984.20950000000005</c:v>
                </c:pt>
                <c:pt idx="1465">
                  <c:v>-1013.94</c:v>
                </c:pt>
                <c:pt idx="1466">
                  <c:v>-1025.768</c:v>
                </c:pt>
                <c:pt idx="1467">
                  <c:v>-1045.096</c:v>
                </c:pt>
                <c:pt idx="1468">
                  <c:v>-1063.0820000000001</c:v>
                </c:pt>
                <c:pt idx="1469">
                  <c:v>-1074.865</c:v>
                </c:pt>
                <c:pt idx="1470">
                  <c:v>-1081.518</c:v>
                </c:pt>
                <c:pt idx="1471">
                  <c:v>-1097.18</c:v>
                </c:pt>
                <c:pt idx="1472">
                  <c:v>-1120.2850000000001</c:v>
                </c:pt>
                <c:pt idx="1473">
                  <c:v>-1117.886</c:v>
                </c:pt>
                <c:pt idx="1474">
                  <c:v>-1118.7239999999999</c:v>
                </c:pt>
                <c:pt idx="1475">
                  <c:v>-1121.252</c:v>
                </c:pt>
                <c:pt idx="1476">
                  <c:v>-1128.278</c:v>
                </c:pt>
                <c:pt idx="1477">
                  <c:v>-1141.1310000000001</c:v>
                </c:pt>
                <c:pt idx="1478">
                  <c:v>-1128.9069999999999</c:v>
                </c:pt>
                <c:pt idx="1479">
                  <c:v>-1120.509</c:v>
                </c:pt>
                <c:pt idx="1480">
                  <c:v>-1114.607</c:v>
                </c:pt>
                <c:pt idx="1481">
                  <c:v>-1109.934</c:v>
                </c:pt>
                <c:pt idx="1482">
                  <c:v>-1113.818</c:v>
                </c:pt>
                <c:pt idx="1483">
                  <c:v>-1097.4079999999999</c:v>
                </c:pt>
                <c:pt idx="1484">
                  <c:v>-1086.577</c:v>
                </c:pt>
                <c:pt idx="1485">
                  <c:v>-1075.6759999999999</c:v>
                </c:pt>
                <c:pt idx="1486">
                  <c:v>-1055.9549999999999</c:v>
                </c:pt>
                <c:pt idx="1487">
                  <c:v>-1031.1279999999999</c:v>
                </c:pt>
                <c:pt idx="1488">
                  <c:v>-1012.212</c:v>
                </c:pt>
                <c:pt idx="1489">
                  <c:v>-1005.325</c:v>
                </c:pt>
                <c:pt idx="1490">
                  <c:v>-979.80719999999997</c:v>
                </c:pt>
                <c:pt idx="1491">
                  <c:v>-956.31820000000005</c:v>
                </c:pt>
                <c:pt idx="1492">
                  <c:v>-932.29010000000005</c:v>
                </c:pt>
                <c:pt idx="1493">
                  <c:v>-901.31510000000003</c:v>
                </c:pt>
                <c:pt idx="1494">
                  <c:v>-867.08780000000002</c:v>
                </c:pt>
                <c:pt idx="1495">
                  <c:v>-836.86569999999995</c:v>
                </c:pt>
                <c:pt idx="1496">
                  <c:v>-818.22529999999995</c:v>
                </c:pt>
                <c:pt idx="1497">
                  <c:v>-783.57529999999997</c:v>
                </c:pt>
                <c:pt idx="1498">
                  <c:v>-749.65449999999998</c:v>
                </c:pt>
                <c:pt idx="1499">
                  <c:v>-713.05399999999997</c:v>
                </c:pt>
                <c:pt idx="1500">
                  <c:v>-672.96879999999999</c:v>
                </c:pt>
                <c:pt idx="1501">
                  <c:v>-635.06730000000005</c:v>
                </c:pt>
                <c:pt idx="1502">
                  <c:v>-607.84140000000002</c:v>
                </c:pt>
                <c:pt idx="1503">
                  <c:v>-568.98109999999997</c:v>
                </c:pt>
                <c:pt idx="1504">
                  <c:v>-527.88099999999997</c:v>
                </c:pt>
                <c:pt idx="1505">
                  <c:v>-485.25970000000001</c:v>
                </c:pt>
                <c:pt idx="1506">
                  <c:v>-443.5487</c:v>
                </c:pt>
                <c:pt idx="1507">
                  <c:v>-398.06599999999997</c:v>
                </c:pt>
                <c:pt idx="1508">
                  <c:v>-353.27080000000001</c:v>
                </c:pt>
                <c:pt idx="1509">
                  <c:v>-318.16809999999998</c:v>
                </c:pt>
                <c:pt idx="1510">
                  <c:v>-276.53570000000002</c:v>
                </c:pt>
                <c:pt idx="1511">
                  <c:v>-231.08459999999999</c:v>
                </c:pt>
                <c:pt idx="1512">
                  <c:v>-184.53489999999999</c:v>
                </c:pt>
                <c:pt idx="1513">
                  <c:v>-136.59790000000001</c:v>
                </c:pt>
                <c:pt idx="1514">
                  <c:v>-88.353819999999999</c:v>
                </c:pt>
                <c:pt idx="1515">
                  <c:v>-41.378889999999998</c:v>
                </c:pt>
                <c:pt idx="1516">
                  <c:v>-2.241168</c:v>
                </c:pt>
                <c:pt idx="1517">
                  <c:v>37.953679999999999</c:v>
                </c:pt>
                <c:pt idx="1518">
                  <c:v>82.894665000000003</c:v>
                </c:pt>
                <c:pt idx="1519">
                  <c:v>129.32805999999999</c:v>
                </c:pt>
                <c:pt idx="1520">
                  <c:v>174.70833999999999</c:v>
                </c:pt>
                <c:pt idx="1521">
                  <c:v>222.70011</c:v>
                </c:pt>
                <c:pt idx="1522">
                  <c:v>270.08890000000002</c:v>
                </c:pt>
                <c:pt idx="1523">
                  <c:v>311.89066000000003</c:v>
                </c:pt>
                <c:pt idx="1524">
                  <c:v>348.85174000000001</c:v>
                </c:pt>
                <c:pt idx="1525">
                  <c:v>393.26231999999999</c:v>
                </c:pt>
                <c:pt idx="1526">
                  <c:v>436.35563999999999</c:v>
                </c:pt>
                <c:pt idx="1527">
                  <c:v>478.40226000000001</c:v>
                </c:pt>
                <c:pt idx="1528">
                  <c:v>518.48518999999999</c:v>
                </c:pt>
                <c:pt idx="1529">
                  <c:v>561.14238999999998</c:v>
                </c:pt>
                <c:pt idx="1530">
                  <c:v>602.05070999999998</c:v>
                </c:pt>
                <c:pt idx="1531">
                  <c:v>632.57205999999996</c:v>
                </c:pt>
                <c:pt idx="1532">
                  <c:v>671.53727000000003</c:v>
                </c:pt>
                <c:pt idx="1533">
                  <c:v>708.84097999999994</c:v>
                </c:pt>
                <c:pt idx="1534">
                  <c:v>742.97865000000002</c:v>
                </c:pt>
                <c:pt idx="1535">
                  <c:v>774.04879000000005</c:v>
                </c:pt>
                <c:pt idx="1536">
                  <c:v>809.20722000000001</c:v>
                </c:pt>
                <c:pt idx="1537">
                  <c:v>845.60377000000005</c:v>
                </c:pt>
                <c:pt idx="1538">
                  <c:v>867.28533000000004</c:v>
                </c:pt>
                <c:pt idx="1539">
                  <c:v>897.68471999999997</c:v>
                </c:pt>
                <c:pt idx="1540">
                  <c:v>925.87654999999995</c:v>
                </c:pt>
                <c:pt idx="1541">
                  <c:v>950.71184000000005</c:v>
                </c:pt>
                <c:pt idx="1542">
                  <c:v>975.97721999999999</c:v>
                </c:pt>
                <c:pt idx="1543">
                  <c:v>1004.0715</c:v>
                </c:pt>
                <c:pt idx="1544">
                  <c:v>1015.0146</c:v>
                </c:pt>
                <c:pt idx="1545">
                  <c:v>1034.0326</c:v>
                </c:pt>
                <c:pt idx="1546">
                  <c:v>1052.4938</c:v>
                </c:pt>
                <c:pt idx="1547">
                  <c:v>1067.9209000000001</c:v>
                </c:pt>
                <c:pt idx="1548">
                  <c:v>1081.1728000000001</c:v>
                </c:pt>
                <c:pt idx="1549">
                  <c:v>1103.1235999999999</c:v>
                </c:pt>
                <c:pt idx="1550">
                  <c:v>1090.4418000000001</c:v>
                </c:pt>
                <c:pt idx="1551">
                  <c:v>1084.8490999999999</c:v>
                </c:pt>
                <c:pt idx="1552">
                  <c:v>1078.2212</c:v>
                </c:pt>
                <c:pt idx="1553">
                  <c:v>1094.1722</c:v>
                </c:pt>
                <c:pt idx="1554">
                  <c:v>1081.8920000000001</c:v>
                </c:pt>
                <c:pt idx="1555">
                  <c:v>1066.5296000000001</c:v>
                </c:pt>
                <c:pt idx="1556">
                  <c:v>1044.0963999999999</c:v>
                </c:pt>
                <c:pt idx="1557">
                  <c:v>1032.3820000000001</c:v>
                </c:pt>
                <c:pt idx="1558">
                  <c:v>1018.8302</c:v>
                </c:pt>
                <c:pt idx="1559">
                  <c:v>999.60386000000005</c:v>
                </c:pt>
                <c:pt idx="1560">
                  <c:v>979.16029000000003</c:v>
                </c:pt>
                <c:pt idx="1561">
                  <c:v>958.13286000000005</c:v>
                </c:pt>
                <c:pt idx="1562">
                  <c:v>925.90899000000002</c:v>
                </c:pt>
                <c:pt idx="1563">
                  <c:v>900.15135999999995</c:v>
                </c:pt>
                <c:pt idx="1564">
                  <c:v>876.36890000000005</c:v>
                </c:pt>
                <c:pt idx="1565">
                  <c:v>843.91854999999998</c:v>
                </c:pt>
                <c:pt idx="1566">
                  <c:v>805.56776000000002</c:v>
                </c:pt>
                <c:pt idx="1567">
                  <c:v>759.28962000000001</c:v>
                </c:pt>
                <c:pt idx="1568">
                  <c:v>722.24068</c:v>
                </c:pt>
                <c:pt idx="1569">
                  <c:v>699.18754999999999</c:v>
                </c:pt>
                <c:pt idx="1570">
                  <c:v>662.53791999999999</c:v>
                </c:pt>
                <c:pt idx="1571">
                  <c:v>623.42861000000005</c:v>
                </c:pt>
                <c:pt idx="1572">
                  <c:v>574.35180000000003</c:v>
                </c:pt>
                <c:pt idx="1573">
                  <c:v>520.35860000000002</c:v>
                </c:pt>
                <c:pt idx="1574">
                  <c:v>474.22528999999997</c:v>
                </c:pt>
                <c:pt idx="1575">
                  <c:v>441.18223999999998</c:v>
                </c:pt>
                <c:pt idx="1576">
                  <c:v>399.97494999999998</c:v>
                </c:pt>
                <c:pt idx="1577">
                  <c:v>354.07015000000001</c:v>
                </c:pt>
                <c:pt idx="1578">
                  <c:v>299.32713999999999</c:v>
                </c:pt>
                <c:pt idx="1579">
                  <c:v>243.29623000000001</c:v>
                </c:pt>
                <c:pt idx="1580">
                  <c:v>189.84040999999999</c:v>
                </c:pt>
                <c:pt idx="1581">
                  <c:v>140.80275</c:v>
                </c:pt>
                <c:pt idx="1582">
                  <c:v>100.67083</c:v>
                </c:pt>
                <c:pt idx="1583">
                  <c:v>56.157462000000002</c:v>
                </c:pt>
                <c:pt idx="1584">
                  <c:v>1.3149445</c:v>
                </c:pt>
                <c:pt idx="1585">
                  <c:v>-52.643810000000002</c:v>
                </c:pt>
                <c:pt idx="1586">
                  <c:v>-102.70359999999999</c:v>
                </c:pt>
                <c:pt idx="1587">
                  <c:v>-150.3064</c:v>
                </c:pt>
                <c:pt idx="1588">
                  <c:v>-198.39</c:v>
                </c:pt>
                <c:pt idx="1589">
                  <c:v>-246.44649999999999</c:v>
                </c:pt>
                <c:pt idx="1590">
                  <c:v>-301.82900000000001</c:v>
                </c:pt>
                <c:pt idx="1591">
                  <c:v>-354.60640000000001</c:v>
                </c:pt>
                <c:pt idx="1592">
                  <c:v>-401.03309999999999</c:v>
                </c:pt>
                <c:pt idx="1593">
                  <c:v>-436.53039999999999</c:v>
                </c:pt>
                <c:pt idx="1594">
                  <c:v>-481.82769999999999</c:v>
                </c:pt>
                <c:pt idx="1595">
                  <c:v>-528.46489999999994</c:v>
                </c:pt>
                <c:pt idx="1596">
                  <c:v>-577.26340000000005</c:v>
                </c:pt>
                <c:pt idx="1597">
                  <c:v>-615.99609999999996</c:v>
                </c:pt>
                <c:pt idx="1598">
                  <c:v>-660.09580000000005</c:v>
                </c:pt>
                <c:pt idx="1599">
                  <c:v>-700.1712</c:v>
                </c:pt>
                <c:pt idx="1600">
                  <c:v>-735.05119999999999</c:v>
                </c:pt>
                <c:pt idx="1601">
                  <c:v>-776.19719999999995</c:v>
                </c:pt>
                <c:pt idx="1602">
                  <c:v>-809.11379999999997</c:v>
                </c:pt>
                <c:pt idx="1603">
                  <c:v>-844.45159999999998</c:v>
                </c:pt>
                <c:pt idx="1604">
                  <c:v>-881.16160000000002</c:v>
                </c:pt>
                <c:pt idx="1605">
                  <c:v>-899.63099999999997</c:v>
                </c:pt>
                <c:pt idx="1606">
                  <c:v>-928.85519999999997</c:v>
                </c:pt>
                <c:pt idx="1607">
                  <c:v>-956.9769</c:v>
                </c:pt>
                <c:pt idx="1608">
                  <c:v>-970.30889999999999</c:v>
                </c:pt>
                <c:pt idx="1609">
                  <c:v>-997.55790000000002</c:v>
                </c:pt>
                <c:pt idx="1610">
                  <c:v>-1028.752</c:v>
                </c:pt>
                <c:pt idx="1611">
                  <c:v>-1034.309</c:v>
                </c:pt>
                <c:pt idx="1612">
                  <c:v>-1044.1890000000001</c:v>
                </c:pt>
                <c:pt idx="1613">
                  <c:v>-1058.82</c:v>
                </c:pt>
                <c:pt idx="1614">
                  <c:v>-1060.7380000000001</c:v>
                </c:pt>
                <c:pt idx="1615">
                  <c:v>-1066.126</c:v>
                </c:pt>
                <c:pt idx="1616">
                  <c:v>-1072.587</c:v>
                </c:pt>
                <c:pt idx="1617">
                  <c:v>-1089.9069999999999</c:v>
                </c:pt>
                <c:pt idx="1618">
                  <c:v>-1072.1569999999999</c:v>
                </c:pt>
                <c:pt idx="1619">
                  <c:v>-1067.182</c:v>
                </c:pt>
                <c:pt idx="1620">
                  <c:v>-1067.6110000000001</c:v>
                </c:pt>
                <c:pt idx="1621">
                  <c:v>-1072.944</c:v>
                </c:pt>
                <c:pt idx="1622">
                  <c:v>-1036.671</c:v>
                </c:pt>
                <c:pt idx="1623">
                  <c:v>-1027.895</c:v>
                </c:pt>
                <c:pt idx="1624">
                  <c:v>-1029.5609999999999</c:v>
                </c:pt>
                <c:pt idx="1625">
                  <c:v>-1009.11</c:v>
                </c:pt>
                <c:pt idx="1626">
                  <c:v>-992.00459999999998</c:v>
                </c:pt>
                <c:pt idx="1627">
                  <c:v>-967.79219999999998</c:v>
                </c:pt>
                <c:pt idx="1628">
                  <c:v>-930.2604</c:v>
                </c:pt>
                <c:pt idx="1629">
                  <c:v>-901.19309999999996</c:v>
                </c:pt>
                <c:pt idx="1630">
                  <c:v>-877.63319999999999</c:v>
                </c:pt>
                <c:pt idx="1631">
                  <c:v>-863.43489999999997</c:v>
                </c:pt>
                <c:pt idx="1632">
                  <c:v>-829.66330000000005</c:v>
                </c:pt>
                <c:pt idx="1633">
                  <c:v>-795.50689999999997</c:v>
                </c:pt>
                <c:pt idx="1634">
                  <c:v>-752.61959999999999</c:v>
                </c:pt>
                <c:pt idx="1635">
                  <c:v>-716.37480000000005</c:v>
                </c:pt>
                <c:pt idx="1636">
                  <c:v>-683.38670000000002</c:v>
                </c:pt>
                <c:pt idx="1637">
                  <c:v>-644.26059999999995</c:v>
                </c:pt>
                <c:pt idx="1638">
                  <c:v>-599.8116</c:v>
                </c:pt>
                <c:pt idx="1639">
                  <c:v>-552.73130000000003</c:v>
                </c:pt>
                <c:pt idx="1640">
                  <c:v>-500.8596</c:v>
                </c:pt>
                <c:pt idx="1641">
                  <c:v>-465.1635</c:v>
                </c:pt>
                <c:pt idx="1642">
                  <c:v>-424.04570000000001</c:v>
                </c:pt>
                <c:pt idx="1643">
                  <c:v>-379.39080000000001</c:v>
                </c:pt>
                <c:pt idx="1644">
                  <c:v>-332.99700000000001</c:v>
                </c:pt>
                <c:pt idx="1645">
                  <c:v>-279.42509999999999</c:v>
                </c:pt>
                <c:pt idx="1646">
                  <c:v>-226.8963</c:v>
                </c:pt>
                <c:pt idx="1647">
                  <c:v>-178.47290000000001</c:v>
                </c:pt>
                <c:pt idx="1648">
                  <c:v>-128.84010000000001</c:v>
                </c:pt>
                <c:pt idx="1649">
                  <c:v>-78.175430000000006</c:v>
                </c:pt>
                <c:pt idx="1650">
                  <c:v>-21.478200000000001</c:v>
                </c:pt>
                <c:pt idx="1651">
                  <c:v>36.302022000000001</c:v>
                </c:pt>
                <c:pt idx="1652">
                  <c:v>89.452087000000006</c:v>
                </c:pt>
                <c:pt idx="1653">
                  <c:v>133.35962000000001</c:v>
                </c:pt>
                <c:pt idx="1654">
                  <c:v>173.68967000000001</c:v>
                </c:pt>
                <c:pt idx="1655">
                  <c:v>223.43919</c:v>
                </c:pt>
                <c:pt idx="1656">
                  <c:v>279.28687000000002</c:v>
                </c:pt>
                <c:pt idx="1657">
                  <c:v>328.35993999999999</c:v>
                </c:pt>
                <c:pt idx="1658">
                  <c:v>380.36376999999999</c:v>
                </c:pt>
                <c:pt idx="1659">
                  <c:v>428.81900000000002</c:v>
                </c:pt>
                <c:pt idx="1660">
                  <c:v>472.27337</c:v>
                </c:pt>
                <c:pt idx="1661">
                  <c:v>508.07771000000002</c:v>
                </c:pt>
                <c:pt idx="1662">
                  <c:v>557.78062999999997</c:v>
                </c:pt>
                <c:pt idx="1663">
                  <c:v>600.25648000000001</c:v>
                </c:pt>
                <c:pt idx="1664">
                  <c:v>642.51670000000001</c:v>
                </c:pt>
                <c:pt idx="1665">
                  <c:v>687.00536</c:v>
                </c:pt>
                <c:pt idx="1666">
                  <c:v>732.88302999999996</c:v>
                </c:pt>
                <c:pt idx="1667">
                  <c:v>763.76409999999998</c:v>
                </c:pt>
                <c:pt idx="1668">
                  <c:v>798.87428</c:v>
                </c:pt>
                <c:pt idx="1669">
                  <c:v>836.99985000000004</c:v>
                </c:pt>
                <c:pt idx="1670">
                  <c:v>874.86131</c:v>
                </c:pt>
                <c:pt idx="1671">
                  <c:v>896.12746000000004</c:v>
                </c:pt>
                <c:pt idx="1672">
                  <c:v>923.80936999999994</c:v>
                </c:pt>
                <c:pt idx="1673">
                  <c:v>954.44772</c:v>
                </c:pt>
                <c:pt idx="1674">
                  <c:v>985.40926999999999</c:v>
                </c:pt>
                <c:pt idx="1675">
                  <c:v>995.67156999999997</c:v>
                </c:pt>
                <c:pt idx="1676">
                  <c:v>1015.4824</c:v>
                </c:pt>
                <c:pt idx="1677">
                  <c:v>1033.8678</c:v>
                </c:pt>
                <c:pt idx="1678">
                  <c:v>1034.6364000000001</c:v>
                </c:pt>
                <c:pt idx="1679">
                  <c:v>1041.7991999999999</c:v>
                </c:pt>
                <c:pt idx="1680">
                  <c:v>1043.2525000000001</c:v>
                </c:pt>
                <c:pt idx="1681">
                  <c:v>1033.6052</c:v>
                </c:pt>
                <c:pt idx="1682">
                  <c:v>1021.8029</c:v>
                </c:pt>
                <c:pt idx="1683">
                  <c:v>1036.1489999999999</c:v>
                </c:pt>
                <c:pt idx="1684">
                  <c:v>1029.0588</c:v>
                </c:pt>
                <c:pt idx="1685">
                  <c:v>1020.5841</c:v>
                </c:pt>
                <c:pt idx="1686">
                  <c:v>-1028.431</c:v>
                </c:pt>
                <c:pt idx="1687">
                  <c:v>-1019.717</c:v>
                </c:pt>
                <c:pt idx="1688">
                  <c:v>-1013.462</c:v>
                </c:pt>
                <c:pt idx="1689">
                  <c:v>-1008.112</c:v>
                </c:pt>
                <c:pt idx="1690">
                  <c:v>-1000.285</c:v>
                </c:pt>
                <c:pt idx="1691">
                  <c:v>-989.88760000000002</c:v>
                </c:pt>
                <c:pt idx="1692">
                  <c:v>-983.6902</c:v>
                </c:pt>
                <c:pt idx="1693">
                  <c:v>-938.37400000000002</c:v>
                </c:pt>
                <c:pt idx="1694">
                  <c:v>-909.80629999999996</c:v>
                </c:pt>
                <c:pt idx="1695">
                  <c:v>-905.40350000000001</c:v>
                </c:pt>
                <c:pt idx="1696">
                  <c:v>-870.74279999999999</c:v>
                </c:pt>
                <c:pt idx="1697">
                  <c:v>-835.33579999999995</c:v>
                </c:pt>
                <c:pt idx="1698">
                  <c:v>-790.26760000000002</c:v>
                </c:pt>
                <c:pt idx="1699">
                  <c:v>-752.178</c:v>
                </c:pt>
                <c:pt idx="1700">
                  <c:v>-716.3886</c:v>
                </c:pt>
                <c:pt idx="1701">
                  <c:v>-682.07399999999996</c:v>
                </c:pt>
                <c:pt idx="1702">
                  <c:v>-654.76829999999995</c:v>
                </c:pt>
                <c:pt idx="1703">
                  <c:v>-610.34079999999994</c:v>
                </c:pt>
                <c:pt idx="1704">
                  <c:v>-560.0412</c:v>
                </c:pt>
                <c:pt idx="1705">
                  <c:v>-531.10699999999997</c:v>
                </c:pt>
                <c:pt idx="1706">
                  <c:v>-483.86329999999998</c:v>
                </c:pt>
                <c:pt idx="1707">
                  <c:v>-432.3467</c:v>
                </c:pt>
                <c:pt idx="1708">
                  <c:v>-376.5813</c:v>
                </c:pt>
                <c:pt idx="1709">
                  <c:v>-1018.347</c:v>
                </c:pt>
                <c:pt idx="1710">
                  <c:v>-1014.5359999999999</c:v>
                </c:pt>
                <c:pt idx="1711">
                  <c:v>-1021.664</c:v>
                </c:pt>
                <c:pt idx="1712">
                  <c:v>-314.40370000000001</c:v>
                </c:pt>
                <c:pt idx="1713">
                  <c:v>-258.48509999999999</c:v>
                </c:pt>
                <c:pt idx="1714">
                  <c:v>-207.93440000000001</c:v>
                </c:pt>
                <c:pt idx="1715">
                  <c:v>-167.44749999999999</c:v>
                </c:pt>
                <c:pt idx="1716">
                  <c:v>-123.6045</c:v>
                </c:pt>
                <c:pt idx="1717">
                  <c:v>-74.333669999999998</c:v>
                </c:pt>
                <c:pt idx="1718">
                  <c:v>-21.450669999999999</c:v>
                </c:pt>
                <c:pt idx="1719">
                  <c:v>31.884229000000001</c:v>
                </c:pt>
                <c:pt idx="1720">
                  <c:v>91.975474000000006</c:v>
                </c:pt>
                <c:pt idx="1721">
                  <c:v>147.89843999999999</c:v>
                </c:pt>
                <c:pt idx="1722">
                  <c:v>204.69683000000001</c:v>
                </c:pt>
                <c:pt idx="1723">
                  <c:v>264.25369000000001</c:v>
                </c:pt>
                <c:pt idx="1724">
                  <c:v>317.22764000000001</c:v>
                </c:pt>
                <c:pt idx="1725">
                  <c:v>363.02508999999998</c:v>
                </c:pt>
                <c:pt idx="1726">
                  <c:v>417.25126999999998</c:v>
                </c:pt>
                <c:pt idx="1727">
                  <c:v>468.95312999999999</c:v>
                </c:pt>
                <c:pt idx="1728">
                  <c:v>523.29461000000003</c:v>
                </c:pt>
                <c:pt idx="1729">
                  <c:v>578.15039999999999</c:v>
                </c:pt>
                <c:pt idx="1730">
                  <c:v>616.40062</c:v>
                </c:pt>
                <c:pt idx="1731">
                  <c:v>662.04310999999996</c:v>
                </c:pt>
                <c:pt idx="1732">
                  <c:v>702.48425999999995</c:v>
                </c:pt>
                <c:pt idx="1733">
                  <c:v>747.23636999999997</c:v>
                </c:pt>
                <c:pt idx="1734">
                  <c:v>790.20050000000003</c:v>
                </c:pt>
                <c:pt idx="1735">
                  <c:v>828.84758999999997</c:v>
                </c:pt>
                <c:pt idx="1736">
                  <c:v>845.80155000000002</c:v>
                </c:pt>
                <c:pt idx="1737">
                  <c:v>869.12027</c:v>
                </c:pt>
                <c:pt idx="1738">
                  <c:v>898.13234</c:v>
                </c:pt>
                <c:pt idx="1739">
                  <c:v>924.78643</c:v>
                </c:pt>
                <c:pt idx="1740">
                  <c:v>946.35</c:v>
                </c:pt>
                <c:pt idx="1741">
                  <c:v>965.24122</c:v>
                </c:pt>
                <c:pt idx="1742">
                  <c:v>986.97739999999999</c:v>
                </c:pt>
                <c:pt idx="1743">
                  <c:v>987.82487000000003</c:v>
                </c:pt>
                <c:pt idx="1744">
                  <c:v>987.94318999999996</c:v>
                </c:pt>
                <c:pt idx="1745">
                  <c:v>980.63161000000002</c:v>
                </c:pt>
                <c:pt idx="1746">
                  <c:v>972.48551999999995</c:v>
                </c:pt>
                <c:pt idx="1747">
                  <c:v>967.77412000000004</c:v>
                </c:pt>
                <c:pt idx="1748">
                  <c:v>973.97536000000002</c:v>
                </c:pt>
                <c:pt idx="1749">
                  <c:v>985.81835000000001</c:v>
                </c:pt>
                <c:pt idx="1750">
                  <c:v>989.84968000000003</c:v>
                </c:pt>
                <c:pt idx="1751">
                  <c:v>984.66585999999995</c:v>
                </c:pt>
                <c:pt idx="1752">
                  <c:v>982.67885999999999</c:v>
                </c:pt>
                <c:pt idx="1753">
                  <c:v>986.10982000000001</c:v>
                </c:pt>
                <c:pt idx="1754">
                  <c:v>960.63921000000005</c:v>
                </c:pt>
                <c:pt idx="1755">
                  <c:v>936.07207000000005</c:v>
                </c:pt>
                <c:pt idx="1756">
                  <c:v>896.85913000000005</c:v>
                </c:pt>
                <c:pt idx="1757">
                  <c:v>860.59825000000001</c:v>
                </c:pt>
                <c:pt idx="1758">
                  <c:v>836.06380000000001</c:v>
                </c:pt>
                <c:pt idx="1759">
                  <c:v>821.58118000000002</c:v>
                </c:pt>
                <c:pt idx="1760">
                  <c:v>781.28071999999997</c:v>
                </c:pt>
                <c:pt idx="1761">
                  <c:v>739.17601000000002</c:v>
                </c:pt>
                <c:pt idx="1762">
                  <c:v>706.31528000000003</c:v>
                </c:pt>
                <c:pt idx="1763">
                  <c:v>682.48542999999995</c:v>
                </c:pt>
                <c:pt idx="1764">
                  <c:v>637.56389999999999</c:v>
                </c:pt>
                <c:pt idx="1765">
                  <c:v>590.96047999999996</c:v>
                </c:pt>
                <c:pt idx="1766">
                  <c:v>550.28652999999997</c:v>
                </c:pt>
                <c:pt idx="1767">
                  <c:v>504.42016999999998</c:v>
                </c:pt>
                <c:pt idx="1768">
                  <c:v>451.29180000000002</c:v>
                </c:pt>
                <c:pt idx="1769">
                  <c:v>392.91072000000003</c:v>
                </c:pt>
                <c:pt idx="1770">
                  <c:v>338.67934000000002</c:v>
                </c:pt>
                <c:pt idx="1771">
                  <c:v>279.06572999999997</c:v>
                </c:pt>
                <c:pt idx="1772">
                  <c:v>238.26471000000001</c:v>
                </c:pt>
                <c:pt idx="1773">
                  <c:v>185.96373</c:v>
                </c:pt>
                <c:pt idx="1774">
                  <c:v>127.01844</c:v>
                </c:pt>
                <c:pt idx="1775">
                  <c:v>64.713949</c:v>
                </c:pt>
                <c:pt idx="1776">
                  <c:v>4.7028577</c:v>
                </c:pt>
                <c:pt idx="1777">
                  <c:v>-51.32405</c:v>
                </c:pt>
                <c:pt idx="1778">
                  <c:v>-103.8322</c:v>
                </c:pt>
                <c:pt idx="1779">
                  <c:v>-149.59039999999999</c:v>
                </c:pt>
                <c:pt idx="1780">
                  <c:v>-192.54470000000001</c:v>
                </c:pt>
                <c:pt idx="1781">
                  <c:v>-244.39869999999999</c:v>
                </c:pt>
                <c:pt idx="1782">
                  <c:v>-295.63619999999997</c:v>
                </c:pt>
                <c:pt idx="1783">
                  <c:v>-339.08339999999998</c:v>
                </c:pt>
                <c:pt idx="1784">
                  <c:v>-387.84649999999999</c:v>
                </c:pt>
                <c:pt idx="1785">
                  <c:v>-444.14080000000001</c:v>
                </c:pt>
                <c:pt idx="1786">
                  <c:v>-498.6961</c:v>
                </c:pt>
                <c:pt idx="1787">
                  <c:v>-549.92319999999995</c:v>
                </c:pt>
                <c:pt idx="1788">
                  <c:v>-597.37469999999996</c:v>
                </c:pt>
                <c:pt idx="1789">
                  <c:v>-639.75630000000001</c:v>
                </c:pt>
                <c:pt idx="1790">
                  <c:v>-665.77629999999999</c:v>
                </c:pt>
                <c:pt idx="1791">
                  <c:v>-699.23350000000005</c:v>
                </c:pt>
                <c:pt idx="1792">
                  <c:v>-738.98509999999999</c:v>
                </c:pt>
                <c:pt idx="1793">
                  <c:v>-779.07470000000001</c:v>
                </c:pt>
                <c:pt idx="1794">
                  <c:v>-819.17070000000001</c:v>
                </c:pt>
                <c:pt idx="1795">
                  <c:v>-842.11279999999999</c:v>
                </c:pt>
                <c:pt idx="1796">
                  <c:v>-869.49950000000001</c:v>
                </c:pt>
                <c:pt idx="1797">
                  <c:v>-904.00239999999997</c:v>
                </c:pt>
                <c:pt idx="1798">
                  <c:v>-941.79399999999998</c:v>
                </c:pt>
                <c:pt idx="1799">
                  <c:v>-956.39670000000001</c:v>
                </c:pt>
                <c:pt idx="1800">
                  <c:v>-977.0557</c:v>
                </c:pt>
                <c:pt idx="1801">
                  <c:v>-978.15589999999997</c:v>
                </c:pt>
                <c:pt idx="1802">
                  <c:v>-983.44039999999995</c:v>
                </c:pt>
                <c:pt idx="1803">
                  <c:v>-961.0498</c:v>
                </c:pt>
                <c:pt idx="1804">
                  <c:v>-964.60910000000001</c:v>
                </c:pt>
                <c:pt idx="1805">
                  <c:v>-970.40350000000001</c:v>
                </c:pt>
                <c:pt idx="1806">
                  <c:v>-972.25800000000004</c:v>
                </c:pt>
                <c:pt idx="1807">
                  <c:v>-967.16229999999996</c:v>
                </c:pt>
                <c:pt idx="1808">
                  <c:v>-960.30070000000001</c:v>
                </c:pt>
                <c:pt idx="1809">
                  <c:v>-952.51790000000005</c:v>
                </c:pt>
                <c:pt idx="1810">
                  <c:v>-944.37599999999998</c:v>
                </c:pt>
                <c:pt idx="1811">
                  <c:v>-938.02229999999997</c:v>
                </c:pt>
                <c:pt idx="1812">
                  <c:v>-925.14670000000001</c:v>
                </c:pt>
                <c:pt idx="1813">
                  <c:v>-924.58510000000001</c:v>
                </c:pt>
                <c:pt idx="1814">
                  <c:v>-924.8048</c:v>
                </c:pt>
                <c:pt idx="1815">
                  <c:v>-893.57</c:v>
                </c:pt>
                <c:pt idx="1816">
                  <c:v>-837.10900000000004</c:v>
                </c:pt>
                <c:pt idx="1817">
                  <c:v>-805.9751</c:v>
                </c:pt>
                <c:pt idx="1818">
                  <c:v>-782.66989999999998</c:v>
                </c:pt>
                <c:pt idx="1819">
                  <c:v>-765.24390000000005</c:v>
                </c:pt>
                <c:pt idx="1820">
                  <c:v>-723.4049</c:v>
                </c:pt>
                <c:pt idx="1821">
                  <c:v>-681.15350000000001</c:v>
                </c:pt>
                <c:pt idx="1822">
                  <c:v>-639.67610000000002</c:v>
                </c:pt>
                <c:pt idx="1823">
                  <c:v>-609.04399999999998</c:v>
                </c:pt>
                <c:pt idx="1824">
                  <c:v>-555.5104</c:v>
                </c:pt>
                <c:pt idx="1825">
                  <c:v>-500.83600000000001</c:v>
                </c:pt>
                <c:pt idx="1826">
                  <c:v>-446.21780000000001</c:v>
                </c:pt>
                <c:pt idx="1827">
                  <c:v>-392.94330000000002</c:v>
                </c:pt>
                <c:pt idx="1828">
                  <c:v>-340.13659999999999</c:v>
                </c:pt>
                <c:pt idx="1829">
                  <c:v>-290.07639999999998</c:v>
                </c:pt>
                <c:pt idx="1830">
                  <c:v>-572.53920000000005</c:v>
                </c:pt>
                <c:pt idx="1831">
                  <c:v>-622.36320000000001</c:v>
                </c:pt>
                <c:pt idx="1832">
                  <c:v>-670.49360000000001</c:v>
                </c:pt>
                <c:pt idx="1833">
                  <c:v>-721.48929999999996</c:v>
                </c:pt>
                <c:pt idx="1834">
                  <c:v>-738.07669999999996</c:v>
                </c:pt>
                <c:pt idx="1835">
                  <c:v>-764.51139999999998</c:v>
                </c:pt>
                <c:pt idx="1836">
                  <c:v>-508.59890000000001</c:v>
                </c:pt>
                <c:pt idx="1837">
                  <c:v>-449.48930000000001</c:v>
                </c:pt>
                <c:pt idx="1838">
                  <c:v>-393.62279999999998</c:v>
                </c:pt>
                <c:pt idx="1839">
                  <c:v>-339.86610000000002</c:v>
                </c:pt>
                <c:pt idx="1840">
                  <c:v>-287.83659999999998</c:v>
                </c:pt>
                <c:pt idx="1841">
                  <c:v>-237.5993</c:v>
                </c:pt>
                <c:pt idx="1842">
                  <c:v>-189.73589999999999</c:v>
                </c:pt>
                <c:pt idx="1843">
                  <c:v>-142.2604</c:v>
                </c:pt>
                <c:pt idx="1844">
                  <c:v>-87.043350000000004</c:v>
                </c:pt>
                <c:pt idx="1845">
                  <c:v>-28.8901</c:v>
                </c:pt>
                <c:pt idx="1846">
                  <c:v>31.940785000000002</c:v>
                </c:pt>
                <c:pt idx="1847">
                  <c:v>94.316316999999998</c:v>
                </c:pt>
                <c:pt idx="1848">
                  <c:v>154.71951999999999</c:v>
                </c:pt>
                <c:pt idx="1849">
                  <c:v>215.58735999999999</c:v>
                </c:pt>
                <c:pt idx="1850">
                  <c:v>-669.37450000000001</c:v>
                </c:pt>
                <c:pt idx="1851">
                  <c:v>-615.60260000000005</c:v>
                </c:pt>
                <c:pt idx="1852">
                  <c:v>-565.16120000000001</c:v>
                </c:pt>
                <c:pt idx="1853">
                  <c:v>-511.27789999999999</c:v>
                </c:pt>
                <c:pt idx="1854">
                  <c:v>-695.79759999999999</c:v>
                </c:pt>
                <c:pt idx="1855">
                  <c:v>-451.86259999999999</c:v>
                </c:pt>
                <c:pt idx="1856">
                  <c:v>-393.91579999999999</c:v>
                </c:pt>
                <c:pt idx="1857">
                  <c:v>-338.17739999999998</c:v>
                </c:pt>
                <c:pt idx="1858">
                  <c:v>-284.0763</c:v>
                </c:pt>
                <c:pt idx="1859">
                  <c:v>-230.73330000000001</c:v>
                </c:pt>
                <c:pt idx="1860">
                  <c:v>-179.4828</c:v>
                </c:pt>
                <c:pt idx="1861">
                  <c:v>-130.79259999999999</c:v>
                </c:pt>
                <c:pt idx="1862">
                  <c:v>-69.897660000000002</c:v>
                </c:pt>
                <c:pt idx="1863">
                  <c:v>-6.8757130000000002</c:v>
                </c:pt>
                <c:pt idx="1864">
                  <c:v>57.979548999999999</c:v>
                </c:pt>
                <c:pt idx="1865">
                  <c:v>-116.88849999999999</c:v>
                </c:pt>
                <c:pt idx="1866">
                  <c:v>-168.68770000000001</c:v>
                </c:pt>
                <c:pt idx="1867">
                  <c:v>-223.6968</c:v>
                </c:pt>
                <c:pt idx="1868">
                  <c:v>-279.57029999999997</c:v>
                </c:pt>
                <c:pt idx="1869">
                  <c:v>122.75357</c:v>
                </c:pt>
                <c:pt idx="1870">
                  <c:v>185.65983</c:v>
                </c:pt>
                <c:pt idx="1871">
                  <c:v>248.61654999999999</c:v>
                </c:pt>
                <c:pt idx="1872">
                  <c:v>300.99122</c:v>
                </c:pt>
                <c:pt idx="1873">
                  <c:v>348.70513</c:v>
                </c:pt>
                <c:pt idx="1874">
                  <c:v>403.96852000000001</c:v>
                </c:pt>
                <c:pt idx="1875">
                  <c:v>456.64497</c:v>
                </c:pt>
                <c:pt idx="1876">
                  <c:v>504.70049999999998</c:v>
                </c:pt>
                <c:pt idx="1877">
                  <c:v>536.82628999999997</c:v>
                </c:pt>
                <c:pt idx="1878">
                  <c:v>593.36537999999996</c:v>
                </c:pt>
                <c:pt idx="1879">
                  <c:v>648.95487000000003</c:v>
                </c:pt>
                <c:pt idx="1880">
                  <c:v>674.37183000000005</c:v>
                </c:pt>
                <c:pt idx="1881">
                  <c:v>727.57208000000003</c:v>
                </c:pt>
                <c:pt idx="1882">
                  <c:v>779.10695999999996</c:v>
                </c:pt>
                <c:pt idx="1883">
                  <c:v>-51.660110000000003</c:v>
                </c:pt>
                <c:pt idx="1884">
                  <c:v>15.861879999999999</c:v>
                </c:pt>
                <c:pt idx="1885">
                  <c:v>86.665440000000004</c:v>
                </c:pt>
                <c:pt idx="1886">
                  <c:v>155.03018</c:v>
                </c:pt>
                <c:pt idx="1887">
                  <c:v>220.77301</c:v>
                </c:pt>
                <c:pt idx="1888">
                  <c:v>292.36005999999998</c:v>
                </c:pt>
                <c:pt idx="1889">
                  <c:v>356.33776999999998</c:v>
                </c:pt>
                <c:pt idx="1890">
                  <c:v>414.71386000000001</c:v>
                </c:pt>
                <c:pt idx="1891">
                  <c:v>472.13256999999999</c:v>
                </c:pt>
                <c:pt idx="1892">
                  <c:v>-102.9033</c:v>
                </c:pt>
                <c:pt idx="1893">
                  <c:v>-160.52520000000001</c:v>
                </c:pt>
                <c:pt idx="1894">
                  <c:v>-217.5334</c:v>
                </c:pt>
                <c:pt idx="1895">
                  <c:v>791.64835000000005</c:v>
                </c:pt>
                <c:pt idx="1896">
                  <c:v>834.43696</c:v>
                </c:pt>
                <c:pt idx="1897">
                  <c:v>873.66247999999996</c:v>
                </c:pt>
                <c:pt idx="1898">
                  <c:v>906.89925000000005</c:v>
                </c:pt>
                <c:pt idx="1899">
                  <c:v>938.64535000000001</c:v>
                </c:pt>
                <c:pt idx="1900">
                  <c:v>925.92427999999995</c:v>
                </c:pt>
                <c:pt idx="1901">
                  <c:v>936.88379999999995</c:v>
                </c:pt>
                <c:pt idx="1902">
                  <c:v>938.35176999999999</c:v>
                </c:pt>
                <c:pt idx="1903">
                  <c:v>930.22914000000003</c:v>
                </c:pt>
                <c:pt idx="1904">
                  <c:v>913.10171000000003</c:v>
                </c:pt>
                <c:pt idx="1905">
                  <c:v>917.23800000000006</c:v>
                </c:pt>
                <c:pt idx="1906">
                  <c:v>924.55439000000001</c:v>
                </c:pt>
                <c:pt idx="1907">
                  <c:v>932.42488000000003</c:v>
                </c:pt>
                <c:pt idx="1908">
                  <c:v>938.57239000000004</c:v>
                </c:pt>
                <c:pt idx="1909">
                  <c:v>936.73081999999999</c:v>
                </c:pt>
                <c:pt idx="1910">
                  <c:v>912.35383999999999</c:v>
                </c:pt>
                <c:pt idx="1911">
                  <c:v>893.41979000000003</c:v>
                </c:pt>
                <c:pt idx="1912">
                  <c:v>867.91567999999995</c:v>
                </c:pt>
                <c:pt idx="1913">
                  <c:v>837.33150000000001</c:v>
                </c:pt>
                <c:pt idx="1914">
                  <c:v>807.68371999999999</c:v>
                </c:pt>
                <c:pt idx="1915">
                  <c:v>788.61666000000002</c:v>
                </c:pt>
                <c:pt idx="1916">
                  <c:v>738.32060000000001</c:v>
                </c:pt>
                <c:pt idx="1917">
                  <c:v>689.78867000000002</c:v>
                </c:pt>
                <c:pt idx="1918">
                  <c:v>644.92142999999999</c:v>
                </c:pt>
                <c:pt idx="1919">
                  <c:v>603.50184999999999</c:v>
                </c:pt>
                <c:pt idx="1920">
                  <c:v>561.46038999999996</c:v>
                </c:pt>
                <c:pt idx="1921">
                  <c:v>740.68046000000004</c:v>
                </c:pt>
                <c:pt idx="1922">
                  <c:v>776.67616999999996</c:v>
                </c:pt>
                <c:pt idx="1923">
                  <c:v>808.41886999999997</c:v>
                </c:pt>
                <c:pt idx="1924">
                  <c:v>841.36739999999998</c:v>
                </c:pt>
                <c:pt idx="1925">
                  <c:v>853.64603</c:v>
                </c:pt>
                <c:pt idx="1926">
                  <c:v>874.82309999999995</c:v>
                </c:pt>
                <c:pt idx="1927">
                  <c:v>894.71295999999995</c:v>
                </c:pt>
                <c:pt idx="1928">
                  <c:v>884.90340000000003</c:v>
                </c:pt>
                <c:pt idx="1929">
                  <c:v>877.35397999999998</c:v>
                </c:pt>
                <c:pt idx="1930">
                  <c:v>868.21049000000005</c:v>
                </c:pt>
                <c:pt idx="1931">
                  <c:v>682.55200000000002</c:v>
                </c:pt>
                <c:pt idx="1932">
                  <c:v>859.50753999999995</c:v>
                </c:pt>
                <c:pt idx="1933">
                  <c:v>630.77391999999998</c:v>
                </c:pt>
                <c:pt idx="1934">
                  <c:v>586.12500999999997</c:v>
                </c:pt>
                <c:pt idx="1935">
                  <c:v>546.76791000000003</c:v>
                </c:pt>
                <c:pt idx="1936">
                  <c:v>507.25265999999999</c:v>
                </c:pt>
                <c:pt idx="1937">
                  <c:v>463.38231999999999</c:v>
                </c:pt>
                <c:pt idx="1938">
                  <c:v>413.58854000000002</c:v>
                </c:pt>
                <c:pt idx="1939">
                  <c:v>364.16836000000001</c:v>
                </c:pt>
                <c:pt idx="1940">
                  <c:v>313.88761</c:v>
                </c:pt>
                <c:pt idx="1941">
                  <c:v>-31.11093</c:v>
                </c:pt>
                <c:pt idx="1942">
                  <c:v>46.814507999999996</c:v>
                </c:pt>
                <c:pt idx="1943">
                  <c:v>119.98535</c:v>
                </c:pt>
                <c:pt idx="1944">
                  <c:v>192.86269999999999</c:v>
                </c:pt>
                <c:pt idx="1945">
                  <c:v>254.88654</c:v>
                </c:pt>
                <c:pt idx="1946">
                  <c:v>311.33456999999999</c:v>
                </c:pt>
                <c:pt idx="1947">
                  <c:v>369.98989</c:v>
                </c:pt>
                <c:pt idx="1948">
                  <c:v>429.50331999999997</c:v>
                </c:pt>
                <c:pt idx="1949">
                  <c:v>490.92210999999998</c:v>
                </c:pt>
                <c:pt idx="1950">
                  <c:v>549.90872999999999</c:v>
                </c:pt>
                <c:pt idx="1951">
                  <c:v>609.51523999999995</c:v>
                </c:pt>
                <c:pt idx="1952">
                  <c:v>-97.502440000000007</c:v>
                </c:pt>
                <c:pt idx="1953">
                  <c:v>-153.79669999999999</c:v>
                </c:pt>
                <c:pt idx="1954">
                  <c:v>-335.9631</c:v>
                </c:pt>
                <c:pt idx="1955">
                  <c:v>-275.34620000000001</c:v>
                </c:pt>
                <c:pt idx="1956">
                  <c:v>-392.89409999999998</c:v>
                </c:pt>
                <c:pt idx="1957">
                  <c:v>-214.05099999999999</c:v>
                </c:pt>
                <c:pt idx="1958">
                  <c:v>-449.9991</c:v>
                </c:pt>
                <c:pt idx="1959">
                  <c:v>-504.60079999999999</c:v>
                </c:pt>
                <c:pt idx="1960">
                  <c:v>-555.59379999999999</c:v>
                </c:pt>
                <c:pt idx="1961">
                  <c:v>-603.11929999999995</c:v>
                </c:pt>
                <c:pt idx="1962">
                  <c:v>-641.09969999999998</c:v>
                </c:pt>
                <c:pt idx="1963">
                  <c:v>-332.34460000000001</c:v>
                </c:pt>
                <c:pt idx="1964">
                  <c:v>-272.07819999999998</c:v>
                </c:pt>
                <c:pt idx="1965">
                  <c:v>-388.9649</c:v>
                </c:pt>
                <c:pt idx="1966">
                  <c:v>-444.4581</c:v>
                </c:pt>
                <c:pt idx="1967">
                  <c:v>-496.81950000000001</c:v>
                </c:pt>
                <c:pt idx="1968">
                  <c:v>-546.01009999999997</c:v>
                </c:pt>
                <c:pt idx="1969">
                  <c:v>-591.29380000000003</c:v>
                </c:pt>
                <c:pt idx="1970">
                  <c:v>729.93165999999997</c:v>
                </c:pt>
                <c:pt idx="1971">
                  <c:v>674.34857999999997</c:v>
                </c:pt>
                <c:pt idx="1972">
                  <c:v>619.34594000000004</c:v>
                </c:pt>
                <c:pt idx="1973">
                  <c:v>563.26751000000002</c:v>
                </c:pt>
                <c:pt idx="1974">
                  <c:v>504.452</c:v>
                </c:pt>
                <c:pt idx="1975">
                  <c:v>444.15147000000002</c:v>
                </c:pt>
                <c:pt idx="1976">
                  <c:v>381.57956999999999</c:v>
                </c:pt>
                <c:pt idx="1977">
                  <c:v>319.23433</c:v>
                </c:pt>
                <c:pt idx="1978">
                  <c:v>258.98424999999997</c:v>
                </c:pt>
                <c:pt idx="1979">
                  <c:v>-328.9504</c:v>
                </c:pt>
                <c:pt idx="1980">
                  <c:v>-385.58100000000002</c:v>
                </c:pt>
                <c:pt idx="1981">
                  <c:v>-440.43860000000001</c:v>
                </c:pt>
                <c:pt idx="1982">
                  <c:v>-491.54140000000001</c:v>
                </c:pt>
                <c:pt idx="1983">
                  <c:v>-539.13660000000004</c:v>
                </c:pt>
                <c:pt idx="1984">
                  <c:v>15.698624000000001</c:v>
                </c:pt>
                <c:pt idx="1985">
                  <c:v>83.971384999999998</c:v>
                </c:pt>
                <c:pt idx="1986">
                  <c:v>-44.630600000000001</c:v>
                </c:pt>
                <c:pt idx="1987">
                  <c:v>152.06614999999999</c:v>
                </c:pt>
                <c:pt idx="1988">
                  <c:v>210.78022999999999</c:v>
                </c:pt>
                <c:pt idx="1989">
                  <c:v>263.22559000000001</c:v>
                </c:pt>
                <c:pt idx="1990">
                  <c:v>327.80034999999998</c:v>
                </c:pt>
                <c:pt idx="1991">
                  <c:v>393.87486000000001</c:v>
                </c:pt>
                <c:pt idx="1992">
                  <c:v>458.83918999999997</c:v>
                </c:pt>
                <c:pt idx="1993">
                  <c:v>515.93809999999996</c:v>
                </c:pt>
                <c:pt idx="1994">
                  <c:v>562.21808999999996</c:v>
                </c:pt>
                <c:pt idx="1995">
                  <c:v>617.98611000000005</c:v>
                </c:pt>
                <c:pt idx="1996">
                  <c:v>673.18334000000004</c:v>
                </c:pt>
                <c:pt idx="1997">
                  <c:v>728.74626000000001</c:v>
                </c:pt>
                <c:pt idx="1998">
                  <c:v>775.17578000000003</c:v>
                </c:pt>
                <c:pt idx="1999">
                  <c:v>814.47040000000004</c:v>
                </c:pt>
                <c:pt idx="2000">
                  <c:v>850.75729000000001</c:v>
                </c:pt>
                <c:pt idx="2001">
                  <c:v>886.36459000000002</c:v>
                </c:pt>
                <c:pt idx="2002">
                  <c:v>-89.906980000000004</c:v>
                </c:pt>
                <c:pt idx="2003">
                  <c:v>-155.0051</c:v>
                </c:pt>
                <c:pt idx="2004">
                  <c:v>-214.38380000000001</c:v>
                </c:pt>
                <c:pt idx="2005">
                  <c:v>-270.3777</c:v>
                </c:pt>
                <c:pt idx="2006">
                  <c:v>194.43492000000001</c:v>
                </c:pt>
                <c:pt idx="2007">
                  <c:v>268.71830999999997</c:v>
                </c:pt>
                <c:pt idx="2008">
                  <c:v>341.41224999999997</c:v>
                </c:pt>
                <c:pt idx="2009">
                  <c:v>414.76085999999998</c:v>
                </c:pt>
                <c:pt idx="2010">
                  <c:v>491.48865000000001</c:v>
                </c:pt>
                <c:pt idx="2011">
                  <c:v>119.94378</c:v>
                </c:pt>
                <c:pt idx="2012">
                  <c:v>50.749878000000002</c:v>
                </c:pt>
                <c:pt idx="2013">
                  <c:v>-16.867439999999998</c:v>
                </c:pt>
                <c:pt idx="2014">
                  <c:v>558.05852000000004</c:v>
                </c:pt>
                <c:pt idx="2015">
                  <c:v>614.14126999999996</c:v>
                </c:pt>
                <c:pt idx="2016">
                  <c:v>670.90786000000003</c:v>
                </c:pt>
                <c:pt idx="2017">
                  <c:v>718.49967000000004</c:v>
                </c:pt>
                <c:pt idx="2018">
                  <c:v>756.4846</c:v>
                </c:pt>
                <c:pt idx="2019">
                  <c:v>793.00854000000004</c:v>
                </c:pt>
                <c:pt idx="2020">
                  <c:v>828.23064999999997</c:v>
                </c:pt>
                <c:pt idx="2021">
                  <c:v>863.37577999999996</c:v>
                </c:pt>
                <c:pt idx="2022">
                  <c:v>885.07663000000002</c:v>
                </c:pt>
                <c:pt idx="2023">
                  <c:v>888.56507999999997</c:v>
                </c:pt>
                <c:pt idx="2024">
                  <c:v>887.27422000000001</c:v>
                </c:pt>
                <c:pt idx="2025">
                  <c:v>875.08096</c:v>
                </c:pt>
                <c:pt idx="2026">
                  <c:v>851.02698999999996</c:v>
                </c:pt>
                <c:pt idx="2027">
                  <c:v>-326.99740000000003</c:v>
                </c:pt>
                <c:pt idx="2028">
                  <c:v>-386.37520000000001</c:v>
                </c:pt>
                <c:pt idx="2029">
                  <c:v>-443.2901</c:v>
                </c:pt>
                <c:pt idx="2030">
                  <c:v>-501.43950000000001</c:v>
                </c:pt>
                <c:pt idx="2031">
                  <c:v>-643.40779999999995</c:v>
                </c:pt>
                <c:pt idx="2032">
                  <c:v>-570.28189999999995</c:v>
                </c:pt>
                <c:pt idx="2033">
                  <c:v>-717.36360000000002</c:v>
                </c:pt>
                <c:pt idx="2034">
                  <c:v>-785.38379999999995</c:v>
                </c:pt>
                <c:pt idx="2035">
                  <c:v>-839.89419999999996</c:v>
                </c:pt>
                <c:pt idx="2036">
                  <c:v>-874.73860000000002</c:v>
                </c:pt>
                <c:pt idx="2037">
                  <c:v>-867.90880000000004</c:v>
                </c:pt>
                <c:pt idx="2038">
                  <c:v>-810.99270000000001</c:v>
                </c:pt>
                <c:pt idx="2039">
                  <c:v>-743.54579999999999</c:v>
                </c:pt>
                <c:pt idx="2040">
                  <c:v>-674.28779999999995</c:v>
                </c:pt>
                <c:pt idx="2041">
                  <c:v>-604.49639999999999</c:v>
                </c:pt>
                <c:pt idx="2042">
                  <c:v>-527.86490000000003</c:v>
                </c:pt>
                <c:pt idx="2043">
                  <c:v>-450.78519999999997</c:v>
                </c:pt>
                <c:pt idx="2044">
                  <c:v>-391.18959999999998</c:v>
                </c:pt>
                <c:pt idx="2045">
                  <c:v>-331.76080000000002</c:v>
                </c:pt>
                <c:pt idx="2046">
                  <c:v>-267.21600000000001</c:v>
                </c:pt>
                <c:pt idx="2047">
                  <c:v>-213.1953</c:v>
                </c:pt>
                <c:pt idx="2048">
                  <c:v>-160.27860000000001</c:v>
                </c:pt>
                <c:pt idx="2049">
                  <c:v>-104.27249999999999</c:v>
                </c:pt>
                <c:pt idx="2050">
                  <c:v>-44.880380000000002</c:v>
                </c:pt>
                <c:pt idx="2051">
                  <c:v>17.014721000000002</c:v>
                </c:pt>
                <c:pt idx="2052">
                  <c:v>80.840221</c:v>
                </c:pt>
                <c:pt idx="2053">
                  <c:v>146.03359</c:v>
                </c:pt>
                <c:pt idx="2054">
                  <c:v>214.90227999999999</c:v>
                </c:pt>
                <c:pt idx="2055">
                  <c:v>288.30644999999998</c:v>
                </c:pt>
                <c:pt idx="2056">
                  <c:v>362.65971000000002</c:v>
                </c:pt>
                <c:pt idx="2057">
                  <c:v>439.45298000000003</c:v>
                </c:pt>
                <c:pt idx="2058">
                  <c:v>503.95416</c:v>
                </c:pt>
                <c:pt idx="2059">
                  <c:v>553.81242999999995</c:v>
                </c:pt>
                <c:pt idx="2060">
                  <c:v>618.93517999999995</c:v>
                </c:pt>
                <c:pt idx="2061">
                  <c:v>667.16582000000005</c:v>
                </c:pt>
                <c:pt idx="2062">
                  <c:v>697.81685000000004</c:v>
                </c:pt>
                <c:pt idx="2063">
                  <c:v>734.19069000000002</c:v>
                </c:pt>
                <c:pt idx="2064">
                  <c:v>769.66729999999995</c:v>
                </c:pt>
                <c:pt idx="2065">
                  <c:v>804.21198000000004</c:v>
                </c:pt>
                <c:pt idx="2066">
                  <c:v>835.72337000000005</c:v>
                </c:pt>
                <c:pt idx="2067">
                  <c:v>837.10628999999994</c:v>
                </c:pt>
                <c:pt idx="2068">
                  <c:v>834.97014000000001</c:v>
                </c:pt>
                <c:pt idx="2069">
                  <c:v>836.89895000000001</c:v>
                </c:pt>
                <c:pt idx="2070">
                  <c:v>811.18317000000002</c:v>
                </c:pt>
                <c:pt idx="2071">
                  <c:v>794.94489999999996</c:v>
                </c:pt>
                <c:pt idx="2072">
                  <c:v>809.27733999999998</c:v>
                </c:pt>
                <c:pt idx="2073">
                  <c:v>820.90725999999995</c:v>
                </c:pt>
                <c:pt idx="2074">
                  <c:v>833.30917999999997</c:v>
                </c:pt>
                <c:pt idx="2075">
                  <c:v>839.55791999999997</c:v>
                </c:pt>
                <c:pt idx="2076">
                  <c:v>815.43195000000003</c:v>
                </c:pt>
                <c:pt idx="2077">
                  <c:v>789.64299000000005</c:v>
                </c:pt>
                <c:pt idx="2078">
                  <c:v>751.26806999999997</c:v>
                </c:pt>
                <c:pt idx="2079">
                  <c:v>718.98586999999998</c:v>
                </c:pt>
                <c:pt idx="2080">
                  <c:v>674.39733999999999</c:v>
                </c:pt>
                <c:pt idx="2081">
                  <c:v>618.12010999999995</c:v>
                </c:pt>
                <c:pt idx="2082">
                  <c:v>569.08236999999997</c:v>
                </c:pt>
                <c:pt idx="2083">
                  <c:v>528.05706999999995</c:v>
                </c:pt>
                <c:pt idx="2084">
                  <c:v>492.83080999999999</c:v>
                </c:pt>
                <c:pt idx="2085">
                  <c:v>452.51150999999999</c:v>
                </c:pt>
                <c:pt idx="2086">
                  <c:v>406.70060000000001</c:v>
                </c:pt>
                <c:pt idx="2087">
                  <c:v>359.17151999999999</c:v>
                </c:pt>
                <c:pt idx="2088">
                  <c:v>312.15390000000002</c:v>
                </c:pt>
                <c:pt idx="2089">
                  <c:v>266.66563000000002</c:v>
                </c:pt>
                <c:pt idx="2090">
                  <c:v>215.82705000000001</c:v>
                </c:pt>
                <c:pt idx="2091">
                  <c:v>159.83998</c:v>
                </c:pt>
                <c:pt idx="2092">
                  <c:v>104.45496</c:v>
                </c:pt>
                <c:pt idx="2093">
                  <c:v>57.836573000000001</c:v>
                </c:pt>
                <c:pt idx="2094">
                  <c:v>8.6775216000000004</c:v>
                </c:pt>
                <c:pt idx="2095">
                  <c:v>-47.786059999999999</c:v>
                </c:pt>
                <c:pt idx="2096">
                  <c:v>-105.4258</c:v>
                </c:pt>
                <c:pt idx="2097">
                  <c:v>-159.3527</c:v>
                </c:pt>
                <c:pt idx="2098">
                  <c:v>-208.79249999999999</c:v>
                </c:pt>
                <c:pt idx="2099">
                  <c:v>-267.72370000000001</c:v>
                </c:pt>
                <c:pt idx="2100">
                  <c:v>-327.88490000000002</c:v>
                </c:pt>
                <c:pt idx="2101">
                  <c:v>-385.09789999999998</c:v>
                </c:pt>
                <c:pt idx="2102">
                  <c:v>-441.471</c:v>
                </c:pt>
                <c:pt idx="2103">
                  <c:v>-498.18180000000001</c:v>
                </c:pt>
                <c:pt idx="2104">
                  <c:v>-149.33850000000001</c:v>
                </c:pt>
                <c:pt idx="2105">
                  <c:v>-79.915890000000005</c:v>
                </c:pt>
                <c:pt idx="2106">
                  <c:v>-14.908580000000001</c:v>
                </c:pt>
                <c:pt idx="2107">
                  <c:v>52.566710999999998</c:v>
                </c:pt>
                <c:pt idx="2108">
                  <c:v>116.6947</c:v>
                </c:pt>
                <c:pt idx="2109">
                  <c:v>173.78077999999999</c:v>
                </c:pt>
                <c:pt idx="2110">
                  <c:v>223.39703</c:v>
                </c:pt>
                <c:pt idx="2111">
                  <c:v>260.20641000000001</c:v>
                </c:pt>
                <c:pt idx="2112">
                  <c:v>304.07301999999999</c:v>
                </c:pt>
                <c:pt idx="2113">
                  <c:v>351.70463000000001</c:v>
                </c:pt>
                <c:pt idx="2114">
                  <c:v>398.29939000000002</c:v>
                </c:pt>
                <c:pt idx="2115">
                  <c:v>442.15759000000003</c:v>
                </c:pt>
                <c:pt idx="2116">
                  <c:v>469.32308</c:v>
                </c:pt>
                <c:pt idx="2117">
                  <c:v>507.94711000000001</c:v>
                </c:pt>
                <c:pt idx="2118">
                  <c:v>-215.88560000000001</c:v>
                </c:pt>
                <c:pt idx="2119">
                  <c:v>-278.55250000000001</c:v>
                </c:pt>
                <c:pt idx="2120">
                  <c:v>-338.83870000000002</c:v>
                </c:pt>
                <c:pt idx="2121">
                  <c:v>-397.57850000000002</c:v>
                </c:pt>
                <c:pt idx="2122">
                  <c:v>-457.65899999999999</c:v>
                </c:pt>
                <c:pt idx="2123">
                  <c:v>-517.49469999999997</c:v>
                </c:pt>
                <c:pt idx="2124">
                  <c:v>-572.14670000000001</c:v>
                </c:pt>
                <c:pt idx="2125">
                  <c:v>-625.90970000000004</c:v>
                </c:pt>
                <c:pt idx="2126">
                  <c:v>-655.99120000000005</c:v>
                </c:pt>
                <c:pt idx="2127">
                  <c:v>-691.91589999999997</c:v>
                </c:pt>
                <c:pt idx="2128">
                  <c:v>-730.73500000000001</c:v>
                </c:pt>
                <c:pt idx="2129">
                  <c:v>-772.23469999999998</c:v>
                </c:pt>
                <c:pt idx="2130">
                  <c:v>-813.04110000000003</c:v>
                </c:pt>
                <c:pt idx="2131">
                  <c:v>-855.87800000000004</c:v>
                </c:pt>
                <c:pt idx="2132">
                  <c:v>551.00166000000002</c:v>
                </c:pt>
                <c:pt idx="2133">
                  <c:v>612.81116999999995</c:v>
                </c:pt>
                <c:pt idx="2134">
                  <c:v>662.60013000000004</c:v>
                </c:pt>
                <c:pt idx="2135">
                  <c:v>689.09132999999997</c:v>
                </c:pt>
                <c:pt idx="2136">
                  <c:v>722.68445999999994</c:v>
                </c:pt>
                <c:pt idx="2137">
                  <c:v>754.97751000000005</c:v>
                </c:pt>
                <c:pt idx="2138">
                  <c:v>780.09142999999995</c:v>
                </c:pt>
                <c:pt idx="2139">
                  <c:v>794.25458000000003</c:v>
                </c:pt>
                <c:pt idx="2140">
                  <c:v>775.97158999999999</c:v>
                </c:pt>
                <c:pt idx="2141">
                  <c:v>760.97114999999997</c:v>
                </c:pt>
                <c:pt idx="2142">
                  <c:v>749.20777999999996</c:v>
                </c:pt>
                <c:pt idx="2143">
                  <c:v>622.24820999999997</c:v>
                </c:pt>
                <c:pt idx="2144">
                  <c:v>658.37152000000003</c:v>
                </c:pt>
                <c:pt idx="2145">
                  <c:v>563.62293</c:v>
                </c:pt>
                <c:pt idx="2146">
                  <c:v>692.06245999999999</c:v>
                </c:pt>
                <c:pt idx="2147">
                  <c:v>726.47445000000005</c:v>
                </c:pt>
                <c:pt idx="2148">
                  <c:v>740.18316000000004</c:v>
                </c:pt>
                <c:pt idx="2149">
                  <c:v>712.21785999999997</c:v>
                </c:pt>
                <c:pt idx="2150">
                  <c:v>699.26116999999999</c:v>
                </c:pt>
                <c:pt idx="2151">
                  <c:v>674.26538000000005</c:v>
                </c:pt>
                <c:pt idx="2152">
                  <c:v>632.38840000000005</c:v>
                </c:pt>
                <c:pt idx="2153">
                  <c:v>598.58502999999996</c:v>
                </c:pt>
                <c:pt idx="2154">
                  <c:v>568.33343000000002</c:v>
                </c:pt>
                <c:pt idx="2155">
                  <c:v>644.03692999999998</c:v>
                </c:pt>
                <c:pt idx="2156">
                  <c:v>605.47029999999995</c:v>
                </c:pt>
                <c:pt idx="2157">
                  <c:v>566.92998999999998</c:v>
                </c:pt>
                <c:pt idx="2158">
                  <c:v>535.80902000000003</c:v>
                </c:pt>
                <c:pt idx="2159">
                  <c:v>516.82159999999999</c:v>
                </c:pt>
                <c:pt idx="2160">
                  <c:v>504.34965</c:v>
                </c:pt>
                <c:pt idx="2161">
                  <c:v>476.30552999999998</c:v>
                </c:pt>
                <c:pt idx="2162">
                  <c:v>442.15722</c:v>
                </c:pt>
                <c:pt idx="2163">
                  <c:v>402.84035999999998</c:v>
                </c:pt>
                <c:pt idx="2164">
                  <c:v>347.33346</c:v>
                </c:pt>
                <c:pt idx="2165">
                  <c:v>295.43765000000002</c:v>
                </c:pt>
                <c:pt idx="2166">
                  <c:v>244.03933000000001</c:v>
                </c:pt>
                <c:pt idx="2167">
                  <c:v>201.13656</c:v>
                </c:pt>
                <c:pt idx="2168">
                  <c:v>142.17312999999999</c:v>
                </c:pt>
                <c:pt idx="2169">
                  <c:v>80.105557000000005</c:v>
                </c:pt>
                <c:pt idx="2170">
                  <c:v>18.573497</c:v>
                </c:pt>
                <c:pt idx="2171">
                  <c:v>-44.239310000000003</c:v>
                </c:pt>
                <c:pt idx="2172">
                  <c:v>-107.54949999999999</c:v>
                </c:pt>
                <c:pt idx="2173">
                  <c:v>-168.64080000000001</c:v>
                </c:pt>
                <c:pt idx="2174">
                  <c:v>-229.35910000000001</c:v>
                </c:pt>
                <c:pt idx="2175">
                  <c:v>-289.7715</c:v>
                </c:pt>
                <c:pt idx="2176">
                  <c:v>-351.24799999999999</c:v>
                </c:pt>
                <c:pt idx="2177">
                  <c:v>-417.13389999999998</c:v>
                </c:pt>
                <c:pt idx="2178">
                  <c:v>-478.8768</c:v>
                </c:pt>
                <c:pt idx="2179">
                  <c:v>-537.36069999999995</c:v>
                </c:pt>
                <c:pt idx="2180">
                  <c:v>-595.57050000000004</c:v>
                </c:pt>
                <c:pt idx="2181">
                  <c:v>-628.15</c:v>
                </c:pt>
                <c:pt idx="2182">
                  <c:v>-667.67949999999996</c:v>
                </c:pt>
                <c:pt idx="2183">
                  <c:v>-709.09370000000001</c:v>
                </c:pt>
                <c:pt idx="2184">
                  <c:v>-564.08889999999997</c:v>
                </c:pt>
                <c:pt idx="2185">
                  <c:v>-503.54989999999998</c:v>
                </c:pt>
                <c:pt idx="2186">
                  <c:v>-442.89190000000002</c:v>
                </c:pt>
                <c:pt idx="2187">
                  <c:v>-383.97879999999998</c:v>
                </c:pt>
                <c:pt idx="2188">
                  <c:v>-751.50490000000002</c:v>
                </c:pt>
                <c:pt idx="2189">
                  <c:v>-797.91250000000002</c:v>
                </c:pt>
                <c:pt idx="2190">
                  <c:v>-844.88810000000001</c:v>
                </c:pt>
                <c:pt idx="2191">
                  <c:v>-884.58010000000002</c:v>
                </c:pt>
                <c:pt idx="2192">
                  <c:v>-887.81569999999999</c:v>
                </c:pt>
                <c:pt idx="2193">
                  <c:v>-890.26779999999997</c:v>
                </c:pt>
                <c:pt idx="2194">
                  <c:v>-896.76419999999996</c:v>
                </c:pt>
                <c:pt idx="2195">
                  <c:v>-905.14210000000003</c:v>
                </c:pt>
                <c:pt idx="2196">
                  <c:v>-913.94669999999996</c:v>
                </c:pt>
                <c:pt idx="2197">
                  <c:v>-919.46429999999998</c:v>
                </c:pt>
                <c:pt idx="2198">
                  <c:v>-918.27710000000002</c:v>
                </c:pt>
                <c:pt idx="2199">
                  <c:v>-913.49159999999995</c:v>
                </c:pt>
                <c:pt idx="2200">
                  <c:v>-910.31659999999999</c:v>
                </c:pt>
                <c:pt idx="2201">
                  <c:v>-904.70050000000003</c:v>
                </c:pt>
                <c:pt idx="2202">
                  <c:v>-861.97789999999998</c:v>
                </c:pt>
                <c:pt idx="2203">
                  <c:v>-811.75940000000003</c:v>
                </c:pt>
                <c:pt idx="2204">
                  <c:v>-758.4271</c:v>
                </c:pt>
                <c:pt idx="2205">
                  <c:v>-699.57910000000004</c:v>
                </c:pt>
                <c:pt idx="2206">
                  <c:v>-635.36879999999996</c:v>
                </c:pt>
                <c:pt idx="2207">
                  <c:v>-573.63409999999999</c:v>
                </c:pt>
                <c:pt idx="2208">
                  <c:v>-600.80600000000004</c:v>
                </c:pt>
                <c:pt idx="2209">
                  <c:v>-646.03449999999998</c:v>
                </c:pt>
                <c:pt idx="2210">
                  <c:v>-686.51160000000004</c:v>
                </c:pt>
                <c:pt idx="2211">
                  <c:v>-739.63080000000002</c:v>
                </c:pt>
                <c:pt idx="2212">
                  <c:v>-788.34339999999997</c:v>
                </c:pt>
                <c:pt idx="2213">
                  <c:v>-835.19129999999996</c:v>
                </c:pt>
                <c:pt idx="2214">
                  <c:v>-835.98789999999997</c:v>
                </c:pt>
                <c:pt idx="2215">
                  <c:v>-840.62890000000004</c:v>
                </c:pt>
                <c:pt idx="2216">
                  <c:v>-848.86590000000001</c:v>
                </c:pt>
                <c:pt idx="2217">
                  <c:v>-858.03160000000003</c:v>
                </c:pt>
                <c:pt idx="2218">
                  <c:v>-867.69219999999996</c:v>
                </c:pt>
                <c:pt idx="2219">
                  <c:v>-868.61429999999996</c:v>
                </c:pt>
                <c:pt idx="2220">
                  <c:v>-859.90589999999997</c:v>
                </c:pt>
                <c:pt idx="2221">
                  <c:v>-855.8</c:v>
                </c:pt>
                <c:pt idx="2222">
                  <c:v>-855.87249999999995</c:v>
                </c:pt>
                <c:pt idx="2223">
                  <c:v>-807.98599999999999</c:v>
                </c:pt>
                <c:pt idx="2224">
                  <c:v>-803.37310000000002</c:v>
                </c:pt>
                <c:pt idx="2225">
                  <c:v>-759.15930000000003</c:v>
                </c:pt>
                <c:pt idx="2226">
                  <c:v>-708.93499999999995</c:v>
                </c:pt>
                <c:pt idx="2227">
                  <c:v>-659.87279999999998</c:v>
                </c:pt>
                <c:pt idx="2228">
                  <c:v>-754.21849999999995</c:v>
                </c:pt>
                <c:pt idx="2229">
                  <c:v>-603.66340000000002</c:v>
                </c:pt>
                <c:pt idx="2230">
                  <c:v>-704.43409999999994</c:v>
                </c:pt>
                <c:pt idx="2231">
                  <c:v>-653.51199999999994</c:v>
                </c:pt>
                <c:pt idx="2232">
                  <c:v>-797.92809999999997</c:v>
                </c:pt>
                <c:pt idx="2233">
                  <c:v>-810.29700000000003</c:v>
                </c:pt>
                <c:pt idx="2234">
                  <c:v>-823.52020000000005</c:v>
                </c:pt>
                <c:pt idx="2235">
                  <c:v>-810.91010000000006</c:v>
                </c:pt>
                <c:pt idx="2236">
                  <c:v>-801.92750000000001</c:v>
                </c:pt>
                <c:pt idx="2237">
                  <c:v>-792.53399999999999</c:v>
                </c:pt>
                <c:pt idx="2238">
                  <c:v>-783.92139999999995</c:v>
                </c:pt>
                <c:pt idx="2239">
                  <c:v>-782.04589999999996</c:v>
                </c:pt>
                <c:pt idx="2240">
                  <c:v>-733.85820000000001</c:v>
                </c:pt>
                <c:pt idx="2241">
                  <c:v>-748.23929999999996</c:v>
                </c:pt>
                <c:pt idx="2242">
                  <c:v>-697.58519999999999</c:v>
                </c:pt>
                <c:pt idx="2243">
                  <c:v>-647.76189999999997</c:v>
                </c:pt>
                <c:pt idx="2244">
                  <c:v>-598.84690000000001</c:v>
                </c:pt>
                <c:pt idx="2245">
                  <c:v>-685.6123</c:v>
                </c:pt>
                <c:pt idx="2246">
                  <c:v>-725.56989999999996</c:v>
                </c:pt>
                <c:pt idx="2247">
                  <c:v>-679.60619999999994</c:v>
                </c:pt>
                <c:pt idx="2248">
                  <c:v>-735.84079999999994</c:v>
                </c:pt>
                <c:pt idx="2249">
                  <c:v>-746.24379999999996</c:v>
                </c:pt>
                <c:pt idx="2250">
                  <c:v>-756.72799999999995</c:v>
                </c:pt>
                <c:pt idx="2251">
                  <c:v>-765.71579999999994</c:v>
                </c:pt>
                <c:pt idx="2252">
                  <c:v>-753.17970000000003</c:v>
                </c:pt>
                <c:pt idx="2253">
                  <c:v>-737.15719999999999</c:v>
                </c:pt>
                <c:pt idx="2254">
                  <c:v>-689.3845</c:v>
                </c:pt>
                <c:pt idx="2255">
                  <c:v>-639.95180000000005</c:v>
                </c:pt>
                <c:pt idx="2256">
                  <c:v>-591.3605</c:v>
                </c:pt>
                <c:pt idx="2257">
                  <c:v>-690.39189999999996</c:v>
                </c:pt>
                <c:pt idx="2258">
                  <c:v>-705.68700000000001</c:v>
                </c:pt>
                <c:pt idx="2259">
                  <c:v>-711.39400000000001</c:v>
                </c:pt>
                <c:pt idx="2260">
                  <c:v>-700.97590000000002</c:v>
                </c:pt>
                <c:pt idx="2261">
                  <c:v>-689.18340000000001</c:v>
                </c:pt>
                <c:pt idx="2262">
                  <c:v>-678.53909999999996</c:v>
                </c:pt>
                <c:pt idx="2263">
                  <c:v>-665.52449999999999</c:v>
                </c:pt>
                <c:pt idx="2264">
                  <c:v>-635.24850000000004</c:v>
                </c:pt>
                <c:pt idx="2265">
                  <c:v>-583.8048</c:v>
                </c:pt>
                <c:pt idx="2266">
                  <c:v>-530.71320000000003</c:v>
                </c:pt>
                <c:pt idx="2267">
                  <c:v>-464.61959999999999</c:v>
                </c:pt>
                <c:pt idx="2268">
                  <c:v>-404.1354</c:v>
                </c:pt>
                <c:pt idx="2269">
                  <c:v>177.50054</c:v>
                </c:pt>
                <c:pt idx="2270">
                  <c:v>235.72651999999999</c:v>
                </c:pt>
                <c:pt idx="2271">
                  <c:v>109.8516</c:v>
                </c:pt>
                <c:pt idx="2272">
                  <c:v>48.222552999999998</c:v>
                </c:pt>
                <c:pt idx="2273">
                  <c:v>-10.88442</c:v>
                </c:pt>
                <c:pt idx="2274">
                  <c:v>-69.162949999999995</c:v>
                </c:pt>
                <c:pt idx="2275">
                  <c:v>-127.06359999999999</c:v>
                </c:pt>
                <c:pt idx="2276">
                  <c:v>-183.38210000000001</c:v>
                </c:pt>
                <c:pt idx="2277">
                  <c:v>288.60834</c:v>
                </c:pt>
                <c:pt idx="2278">
                  <c:v>340.06768</c:v>
                </c:pt>
                <c:pt idx="2279">
                  <c:v>385.78953000000001</c:v>
                </c:pt>
                <c:pt idx="2280">
                  <c:v>-238.1994</c:v>
                </c:pt>
                <c:pt idx="2281">
                  <c:v>-291.0745</c:v>
                </c:pt>
                <c:pt idx="2282">
                  <c:v>-331.28789999999998</c:v>
                </c:pt>
                <c:pt idx="2283">
                  <c:v>-345.60039999999998</c:v>
                </c:pt>
                <c:pt idx="2284">
                  <c:v>402.43614000000002</c:v>
                </c:pt>
                <c:pt idx="2285">
                  <c:v>441.47726</c:v>
                </c:pt>
                <c:pt idx="2286">
                  <c:v>461.58832999999998</c:v>
                </c:pt>
                <c:pt idx="2287">
                  <c:v>476.34079000000003</c:v>
                </c:pt>
                <c:pt idx="2288">
                  <c:v>499.34312999999997</c:v>
                </c:pt>
                <c:pt idx="2289">
                  <c:v>535.44119000000001</c:v>
                </c:pt>
                <c:pt idx="2290">
                  <c:v>571.22589000000005</c:v>
                </c:pt>
                <c:pt idx="2291">
                  <c:v>-638.02880000000005</c:v>
                </c:pt>
                <c:pt idx="2292">
                  <c:v>-664.57989999999995</c:v>
                </c:pt>
                <c:pt idx="2293">
                  <c:v>-655.16359999999997</c:v>
                </c:pt>
                <c:pt idx="2294">
                  <c:v>-642.48779999999999</c:v>
                </c:pt>
                <c:pt idx="2295">
                  <c:v>-629.70460000000003</c:v>
                </c:pt>
                <c:pt idx="2296">
                  <c:v>-616.64210000000003</c:v>
                </c:pt>
                <c:pt idx="2297">
                  <c:v>-579.02980000000002</c:v>
                </c:pt>
                <c:pt idx="2298">
                  <c:v>-618.25329999999997</c:v>
                </c:pt>
                <c:pt idx="2299">
                  <c:v>-632.2672</c:v>
                </c:pt>
                <c:pt idx="2300">
                  <c:v>-633.53240000000005</c:v>
                </c:pt>
                <c:pt idx="2301">
                  <c:v>-622.99739999999997</c:v>
                </c:pt>
                <c:pt idx="2302">
                  <c:v>-579.91700000000003</c:v>
                </c:pt>
                <c:pt idx="2303">
                  <c:v>-283.66930000000002</c:v>
                </c:pt>
                <c:pt idx="2304">
                  <c:v>-243.91370000000001</c:v>
                </c:pt>
                <c:pt idx="2305">
                  <c:v>-192.95939999999999</c:v>
                </c:pt>
                <c:pt idx="2306">
                  <c:v>-142.47229999999999</c:v>
                </c:pt>
                <c:pt idx="2307">
                  <c:v>-88.696039999999996</c:v>
                </c:pt>
                <c:pt idx="2308">
                  <c:v>-35.442689999999999</c:v>
                </c:pt>
                <c:pt idx="2309">
                  <c:v>17.659154999999998</c:v>
                </c:pt>
                <c:pt idx="2310">
                  <c:v>73.366967000000002</c:v>
                </c:pt>
                <c:pt idx="2311">
                  <c:v>128.91951</c:v>
                </c:pt>
                <c:pt idx="2312">
                  <c:v>182.83088000000001</c:v>
                </c:pt>
                <c:pt idx="2313">
                  <c:v>233.83767</c:v>
                </c:pt>
                <c:pt idx="2314">
                  <c:v>284.50914999999998</c:v>
                </c:pt>
                <c:pt idx="2315">
                  <c:v>337.63357000000002</c:v>
                </c:pt>
                <c:pt idx="2316">
                  <c:v>-569.70989999999995</c:v>
                </c:pt>
                <c:pt idx="2317">
                  <c:v>-525.20889999999997</c:v>
                </c:pt>
                <c:pt idx="2318">
                  <c:v>-475.2747</c:v>
                </c:pt>
                <c:pt idx="2319">
                  <c:v>-417.6961</c:v>
                </c:pt>
                <c:pt idx="2320">
                  <c:v>-361.11520000000002</c:v>
                </c:pt>
                <c:pt idx="2321">
                  <c:v>-305.4633</c:v>
                </c:pt>
                <c:pt idx="2322">
                  <c:v>-589.90340000000003</c:v>
                </c:pt>
                <c:pt idx="2323">
                  <c:v>-574.58960000000002</c:v>
                </c:pt>
                <c:pt idx="2324">
                  <c:v>-553.96550000000002</c:v>
                </c:pt>
                <c:pt idx="2325">
                  <c:v>-567.42010000000005</c:v>
                </c:pt>
                <c:pt idx="2326">
                  <c:v>-582.68320000000006</c:v>
                </c:pt>
                <c:pt idx="2327">
                  <c:v>-596.84649999999999</c:v>
                </c:pt>
                <c:pt idx="2328">
                  <c:v>-613.71410000000003</c:v>
                </c:pt>
                <c:pt idx="2329">
                  <c:v>-579.86300000000006</c:v>
                </c:pt>
                <c:pt idx="2330">
                  <c:v>-554.59680000000003</c:v>
                </c:pt>
                <c:pt idx="2331">
                  <c:v>-537.84929999999997</c:v>
                </c:pt>
                <c:pt idx="2332">
                  <c:v>-521.26599999999996</c:v>
                </c:pt>
                <c:pt idx="2333">
                  <c:v>-502.96109999999999</c:v>
                </c:pt>
                <c:pt idx="2334">
                  <c:v>-520.24689999999998</c:v>
                </c:pt>
                <c:pt idx="2335">
                  <c:v>-497.06450000000001</c:v>
                </c:pt>
                <c:pt idx="2336">
                  <c:v>-478.31709999999998</c:v>
                </c:pt>
                <c:pt idx="2337">
                  <c:v>-458.62060000000002</c:v>
                </c:pt>
                <c:pt idx="2338">
                  <c:v>-527.08860000000004</c:v>
                </c:pt>
                <c:pt idx="2339">
                  <c:v>-535.17100000000005</c:v>
                </c:pt>
                <c:pt idx="2340">
                  <c:v>-542.92970000000003</c:v>
                </c:pt>
                <c:pt idx="2341">
                  <c:v>-549.12810000000002</c:v>
                </c:pt>
                <c:pt idx="2342">
                  <c:v>-549.05449999999996</c:v>
                </c:pt>
                <c:pt idx="2343">
                  <c:v>-512.63699999999994</c:v>
                </c:pt>
                <c:pt idx="2344">
                  <c:v>-471.68150000000003</c:v>
                </c:pt>
                <c:pt idx="2345">
                  <c:v>-497.89580000000001</c:v>
                </c:pt>
                <c:pt idx="2346">
                  <c:v>-453.38369999999998</c:v>
                </c:pt>
                <c:pt idx="2347">
                  <c:v>-492.6345</c:v>
                </c:pt>
                <c:pt idx="2348">
                  <c:v>-486.69839999999999</c:v>
                </c:pt>
                <c:pt idx="2349">
                  <c:v>-479.05500000000001</c:v>
                </c:pt>
                <c:pt idx="2350">
                  <c:v>-415.21910000000003</c:v>
                </c:pt>
                <c:pt idx="2351">
                  <c:v>-389.33300000000003</c:v>
                </c:pt>
                <c:pt idx="2352">
                  <c:v>-339.26159999999999</c:v>
                </c:pt>
                <c:pt idx="2353">
                  <c:v>-286.20710000000003</c:v>
                </c:pt>
                <c:pt idx="2354">
                  <c:v>-470.226</c:v>
                </c:pt>
                <c:pt idx="2355">
                  <c:v>-456.57569999999998</c:v>
                </c:pt>
                <c:pt idx="2356">
                  <c:v>-437.55520000000001</c:v>
                </c:pt>
                <c:pt idx="2357">
                  <c:v>-418.30759999999998</c:v>
                </c:pt>
                <c:pt idx="2358">
                  <c:v>-348.96559999999999</c:v>
                </c:pt>
                <c:pt idx="2359">
                  <c:v>-293.11399999999998</c:v>
                </c:pt>
                <c:pt idx="2360">
                  <c:v>-393.6585</c:v>
                </c:pt>
                <c:pt idx="2361">
                  <c:v>-441.56700000000001</c:v>
                </c:pt>
                <c:pt idx="2362">
                  <c:v>-436.07240000000002</c:v>
                </c:pt>
                <c:pt idx="2363">
                  <c:v>-430.59230000000002</c:v>
                </c:pt>
                <c:pt idx="2364">
                  <c:v>-422.57780000000002</c:v>
                </c:pt>
                <c:pt idx="2365">
                  <c:v>-384.64269999999999</c:v>
                </c:pt>
                <c:pt idx="2366">
                  <c:v>-379.79</c:v>
                </c:pt>
                <c:pt idx="2367">
                  <c:v>-374.20519999999999</c:v>
                </c:pt>
                <c:pt idx="2368">
                  <c:v>-411.18360000000001</c:v>
                </c:pt>
                <c:pt idx="2369">
                  <c:v>-396.15249999999997</c:v>
                </c:pt>
                <c:pt idx="2370">
                  <c:v>-365.14159999999998</c:v>
                </c:pt>
                <c:pt idx="2371">
                  <c:v>-352.32979999999998</c:v>
                </c:pt>
                <c:pt idx="2372">
                  <c:v>-377.7894</c:v>
                </c:pt>
                <c:pt idx="2373">
                  <c:v>-336.21660000000003</c:v>
                </c:pt>
                <c:pt idx="2374">
                  <c:v>-336.66199999999998</c:v>
                </c:pt>
                <c:pt idx="2375">
                  <c:v>-290.245</c:v>
                </c:pt>
                <c:pt idx="2376">
                  <c:v>-328.63720000000001</c:v>
                </c:pt>
                <c:pt idx="2377">
                  <c:v>-323.54539999999997</c:v>
                </c:pt>
                <c:pt idx="2378">
                  <c:v>-317.25009999999997</c:v>
                </c:pt>
                <c:pt idx="2379">
                  <c:v>-307.24860000000001</c:v>
                </c:pt>
                <c:pt idx="2380">
                  <c:v>-293.35129999999998</c:v>
                </c:pt>
                <c:pt idx="2381">
                  <c:v>-279.86369999999999</c:v>
                </c:pt>
                <c:pt idx="2382">
                  <c:v>-271.68509999999998</c:v>
                </c:pt>
                <c:pt idx="2383">
                  <c:v>-266.56909999999999</c:v>
                </c:pt>
                <c:pt idx="2384">
                  <c:v>-260.63799999999998</c:v>
                </c:pt>
                <c:pt idx="2385">
                  <c:v>-250.05950000000001</c:v>
                </c:pt>
                <c:pt idx="2386">
                  <c:v>-213.92099999999999</c:v>
                </c:pt>
                <c:pt idx="2387">
                  <c:v>-255.0342</c:v>
                </c:pt>
                <c:pt idx="2388">
                  <c:v>-148.84399999999999</c:v>
                </c:pt>
                <c:pt idx="2389">
                  <c:v>-104.97020000000001</c:v>
                </c:pt>
                <c:pt idx="2390">
                  <c:v>-56.09751</c:v>
                </c:pt>
                <c:pt idx="2391">
                  <c:v>-5.5256740000000004</c:v>
                </c:pt>
                <c:pt idx="2392">
                  <c:v>40.282604999999997</c:v>
                </c:pt>
                <c:pt idx="2393">
                  <c:v>83.741924999999995</c:v>
                </c:pt>
                <c:pt idx="2394">
                  <c:v>134.25461999999999</c:v>
                </c:pt>
                <c:pt idx="2395">
                  <c:v>182.6936</c:v>
                </c:pt>
                <c:pt idx="2396">
                  <c:v>228.46924000000001</c:v>
                </c:pt>
                <c:pt idx="2397">
                  <c:v>279.93509999999998</c:v>
                </c:pt>
                <c:pt idx="2398">
                  <c:v>335.06810999999999</c:v>
                </c:pt>
                <c:pt idx="2399">
                  <c:v>382.85462000000001</c:v>
                </c:pt>
                <c:pt idx="2400">
                  <c:v>403.30452000000002</c:v>
                </c:pt>
                <c:pt idx="2401">
                  <c:v>421.41300999999999</c:v>
                </c:pt>
                <c:pt idx="2402">
                  <c:v>430.66363999999999</c:v>
                </c:pt>
                <c:pt idx="2403">
                  <c:v>467.02728000000002</c:v>
                </c:pt>
                <c:pt idx="2404">
                  <c:v>503.53771999999998</c:v>
                </c:pt>
                <c:pt idx="2405">
                  <c:v>475.33679999999998</c:v>
                </c:pt>
                <c:pt idx="2406">
                  <c:v>393.03289000000001</c:v>
                </c:pt>
                <c:pt idx="2407">
                  <c:v>310.04176999999999</c:v>
                </c:pt>
                <c:pt idx="2408">
                  <c:v>233.6148</c:v>
                </c:pt>
                <c:pt idx="2409">
                  <c:v>163.89066</c:v>
                </c:pt>
                <c:pt idx="2410">
                  <c:v>100.37239</c:v>
                </c:pt>
                <c:pt idx="2411">
                  <c:v>47.937885000000001</c:v>
                </c:pt>
                <c:pt idx="2412">
                  <c:v>-2.8814920000000002</c:v>
                </c:pt>
                <c:pt idx="2413">
                  <c:v>-57.901890000000002</c:v>
                </c:pt>
                <c:pt idx="2414">
                  <c:v>-110.7445</c:v>
                </c:pt>
                <c:pt idx="2415">
                  <c:v>-156.4495</c:v>
                </c:pt>
                <c:pt idx="2416">
                  <c:v>-199.7499</c:v>
                </c:pt>
                <c:pt idx="2417">
                  <c:v>-234.65430000000001</c:v>
                </c:pt>
                <c:pt idx="2418">
                  <c:v>-240.8603</c:v>
                </c:pt>
                <c:pt idx="2419">
                  <c:v>-242.8681</c:v>
                </c:pt>
                <c:pt idx="2420">
                  <c:v>-233.54580000000001</c:v>
                </c:pt>
                <c:pt idx="2421">
                  <c:v>-222.54259999999999</c:v>
                </c:pt>
                <c:pt idx="2422">
                  <c:v>-212.95679999999999</c:v>
                </c:pt>
                <c:pt idx="2423">
                  <c:v>-211.36940000000001</c:v>
                </c:pt>
                <c:pt idx="2424">
                  <c:v>-207.23689999999999</c:v>
                </c:pt>
                <c:pt idx="2425">
                  <c:v>-182.23249999999999</c:v>
                </c:pt>
                <c:pt idx="2426">
                  <c:v>-200.82300000000001</c:v>
                </c:pt>
                <c:pt idx="2427">
                  <c:v>-189.6712</c:v>
                </c:pt>
                <c:pt idx="2428">
                  <c:v>-177.16970000000001</c:v>
                </c:pt>
                <c:pt idx="2429">
                  <c:v>-143.1585</c:v>
                </c:pt>
                <c:pt idx="2430">
                  <c:v>-104.3068</c:v>
                </c:pt>
                <c:pt idx="2431">
                  <c:v>-67.942220000000006</c:v>
                </c:pt>
                <c:pt idx="2432">
                  <c:v>-17.316050000000001</c:v>
                </c:pt>
                <c:pt idx="2433">
                  <c:v>45.574055000000001</c:v>
                </c:pt>
                <c:pt idx="2434">
                  <c:v>-164.32050000000001</c:v>
                </c:pt>
                <c:pt idx="2435">
                  <c:v>-151.07169999999999</c:v>
                </c:pt>
                <c:pt idx="2436">
                  <c:v>-167.1936</c:v>
                </c:pt>
                <c:pt idx="2437">
                  <c:v>111.68825</c:v>
                </c:pt>
                <c:pt idx="2438">
                  <c:v>177.36557999999999</c:v>
                </c:pt>
                <c:pt idx="2439">
                  <c:v>243.43498</c:v>
                </c:pt>
                <c:pt idx="2440">
                  <c:v>582.24720000000002</c:v>
                </c:pt>
                <c:pt idx="2441">
                  <c:v>632.94443999999999</c:v>
                </c:pt>
                <c:pt idx="2442">
                  <c:v>526.89225999999996</c:v>
                </c:pt>
                <c:pt idx="2443">
                  <c:v>673.62674000000004</c:v>
                </c:pt>
                <c:pt idx="2444">
                  <c:v>711.38603999999998</c:v>
                </c:pt>
                <c:pt idx="2445">
                  <c:v>748.57588999999996</c:v>
                </c:pt>
                <c:pt idx="2446">
                  <c:v>788.05331000000001</c:v>
                </c:pt>
                <c:pt idx="2447">
                  <c:v>785.11608000000001</c:v>
                </c:pt>
                <c:pt idx="2448">
                  <c:v>778.73924</c:v>
                </c:pt>
                <c:pt idx="2449">
                  <c:v>751.36951999999997</c:v>
                </c:pt>
                <c:pt idx="2450">
                  <c:v>733.81515999999999</c:v>
                </c:pt>
                <c:pt idx="2451">
                  <c:v>690.11531000000002</c:v>
                </c:pt>
                <c:pt idx="2452">
                  <c:v>643.93156999999997</c:v>
                </c:pt>
                <c:pt idx="2453">
                  <c:v>592.51531999999997</c:v>
                </c:pt>
                <c:pt idx="2454">
                  <c:v>531.60577999999998</c:v>
                </c:pt>
                <c:pt idx="2455">
                  <c:v>683.70896000000005</c:v>
                </c:pt>
                <c:pt idx="2456">
                  <c:v>636.76205000000004</c:v>
                </c:pt>
                <c:pt idx="2457">
                  <c:v>591.60164999999995</c:v>
                </c:pt>
                <c:pt idx="2458">
                  <c:v>547.35125000000005</c:v>
                </c:pt>
                <c:pt idx="2459">
                  <c:v>711.45726000000002</c:v>
                </c:pt>
                <c:pt idx="2460">
                  <c:v>736.14534000000003</c:v>
                </c:pt>
                <c:pt idx="2461">
                  <c:v>734.99811</c:v>
                </c:pt>
                <c:pt idx="2462">
                  <c:v>692.45367999999996</c:v>
                </c:pt>
                <c:pt idx="2463">
                  <c:v>654.28904</c:v>
                </c:pt>
                <c:pt idx="2464">
                  <c:v>615.40359999999998</c:v>
                </c:pt>
                <c:pt idx="2465">
                  <c:v>572.78994999999998</c:v>
                </c:pt>
                <c:pt idx="2466">
                  <c:v>679.74012000000005</c:v>
                </c:pt>
                <c:pt idx="2467">
                  <c:v>652.05616999999995</c:v>
                </c:pt>
                <c:pt idx="2468">
                  <c:v>619.89846999999997</c:v>
                </c:pt>
                <c:pt idx="2469">
                  <c:v>577.36276999999995</c:v>
                </c:pt>
                <c:pt idx="2470">
                  <c:v>531.63349000000005</c:v>
                </c:pt>
                <c:pt idx="2471">
                  <c:v>489.51733999999999</c:v>
                </c:pt>
                <c:pt idx="2472">
                  <c:v>479.57389999999998</c:v>
                </c:pt>
                <c:pt idx="2473">
                  <c:v>437.50143000000003</c:v>
                </c:pt>
                <c:pt idx="2474">
                  <c:v>403.67032999999998</c:v>
                </c:pt>
                <c:pt idx="2475">
                  <c:v>637.07006999999999</c:v>
                </c:pt>
                <c:pt idx="2476">
                  <c:v>597.22329000000002</c:v>
                </c:pt>
                <c:pt idx="2477">
                  <c:v>617.48013000000003</c:v>
                </c:pt>
                <c:pt idx="2478">
                  <c:v>557.42364999999995</c:v>
                </c:pt>
                <c:pt idx="2479">
                  <c:v>515.46004000000005</c:v>
                </c:pt>
                <c:pt idx="2480">
                  <c:v>470.44027</c:v>
                </c:pt>
                <c:pt idx="2481">
                  <c:v>422.71780999999999</c:v>
                </c:pt>
                <c:pt idx="2482">
                  <c:v>360.11034000000001</c:v>
                </c:pt>
                <c:pt idx="2483">
                  <c:v>298.76711999999998</c:v>
                </c:pt>
                <c:pt idx="2484">
                  <c:v>591.14418000000001</c:v>
                </c:pt>
                <c:pt idx="2485">
                  <c:v>559.48820999999998</c:v>
                </c:pt>
                <c:pt idx="2486">
                  <c:v>515.36347000000001</c:v>
                </c:pt>
                <c:pt idx="2487">
                  <c:v>472.06659999999999</c:v>
                </c:pt>
                <c:pt idx="2488">
                  <c:v>578.29118000000005</c:v>
                </c:pt>
                <c:pt idx="2489">
                  <c:v>538.80966000000001</c:v>
                </c:pt>
                <c:pt idx="2490">
                  <c:v>556.46821999999997</c:v>
                </c:pt>
                <c:pt idx="2491">
                  <c:v>530.87822000000006</c:v>
                </c:pt>
                <c:pt idx="2492">
                  <c:v>504.39863000000003</c:v>
                </c:pt>
                <c:pt idx="2493">
                  <c:v>449.95316000000003</c:v>
                </c:pt>
                <c:pt idx="2494">
                  <c:v>498.68549000000002</c:v>
                </c:pt>
                <c:pt idx="2495">
                  <c:v>455.82333</c:v>
                </c:pt>
                <c:pt idx="2496">
                  <c:v>408.29424</c:v>
                </c:pt>
                <c:pt idx="2497">
                  <c:v>347.64094999999998</c:v>
                </c:pt>
                <c:pt idx="2498">
                  <c:v>394.96379000000002</c:v>
                </c:pt>
                <c:pt idx="2499">
                  <c:v>438.70573999999999</c:v>
                </c:pt>
                <c:pt idx="2500">
                  <c:v>479.35739999999998</c:v>
                </c:pt>
                <c:pt idx="2501">
                  <c:v>518.44006000000002</c:v>
                </c:pt>
                <c:pt idx="2502">
                  <c:v>494.69911000000002</c:v>
                </c:pt>
                <c:pt idx="2503">
                  <c:v>468.15838000000002</c:v>
                </c:pt>
                <c:pt idx="2504">
                  <c:v>457.21514999999999</c:v>
                </c:pt>
                <c:pt idx="2505">
                  <c:v>431.60061999999999</c:v>
                </c:pt>
                <c:pt idx="2506">
                  <c:v>419.13278000000003</c:v>
                </c:pt>
                <c:pt idx="2507">
                  <c:v>380.04153000000002</c:v>
                </c:pt>
                <c:pt idx="2508">
                  <c:v>335.52154000000002</c:v>
                </c:pt>
                <c:pt idx="2509">
                  <c:v>394.59836000000001</c:v>
                </c:pt>
                <c:pt idx="2510">
                  <c:v>358.81067999999999</c:v>
                </c:pt>
                <c:pt idx="2511">
                  <c:v>321.85194000000001</c:v>
                </c:pt>
                <c:pt idx="2512">
                  <c:v>406.83521999999999</c:v>
                </c:pt>
                <c:pt idx="2513">
                  <c:v>367.43574999999998</c:v>
                </c:pt>
                <c:pt idx="2514">
                  <c:v>331.58523000000002</c:v>
                </c:pt>
                <c:pt idx="2515">
                  <c:v>298.83292999999998</c:v>
                </c:pt>
                <c:pt idx="2516">
                  <c:v>287.91444000000001</c:v>
                </c:pt>
                <c:pt idx="2517">
                  <c:v>275.65015</c:v>
                </c:pt>
                <c:pt idx="2518">
                  <c:v>268.57992999999999</c:v>
                </c:pt>
                <c:pt idx="2519">
                  <c:v>240.70658</c:v>
                </c:pt>
                <c:pt idx="2520">
                  <c:v>185.56511</c:v>
                </c:pt>
                <c:pt idx="2521">
                  <c:v>126.28174</c:v>
                </c:pt>
                <c:pt idx="2522">
                  <c:v>66.698051000000007</c:v>
                </c:pt>
                <c:pt idx="2523">
                  <c:v>9.1310075000000008</c:v>
                </c:pt>
                <c:pt idx="2524">
                  <c:v>-47.757739999999998</c:v>
                </c:pt>
                <c:pt idx="2525">
                  <c:v>-85.544849999999997</c:v>
                </c:pt>
                <c:pt idx="2526">
                  <c:v>-122.1738</c:v>
                </c:pt>
                <c:pt idx="2527">
                  <c:v>-153.28460000000001</c:v>
                </c:pt>
                <c:pt idx="2528">
                  <c:v>-136.2602</c:v>
                </c:pt>
                <c:pt idx="2529">
                  <c:v>-121.06659999999999</c:v>
                </c:pt>
                <c:pt idx="2530">
                  <c:v>228.65889999999999</c:v>
                </c:pt>
                <c:pt idx="2531">
                  <c:v>190.55916999999999</c:v>
                </c:pt>
                <c:pt idx="2532">
                  <c:v>216.49942999999999</c:v>
                </c:pt>
                <c:pt idx="2533">
                  <c:v>139.51918000000001</c:v>
                </c:pt>
                <c:pt idx="2534">
                  <c:v>83.549283000000003</c:v>
                </c:pt>
                <c:pt idx="2535">
                  <c:v>27.759543000000001</c:v>
                </c:pt>
                <c:pt idx="2536">
                  <c:v>-28.026309999999999</c:v>
                </c:pt>
                <c:pt idx="2537">
                  <c:v>-65.211969999999994</c:v>
                </c:pt>
                <c:pt idx="2538">
                  <c:v>-100.10550000000001</c:v>
                </c:pt>
                <c:pt idx="2539">
                  <c:v>-9.7520769999999999</c:v>
                </c:pt>
                <c:pt idx="2540">
                  <c:v>45.524048000000001</c:v>
                </c:pt>
                <c:pt idx="2541">
                  <c:v>102.70022</c:v>
                </c:pt>
                <c:pt idx="2542">
                  <c:v>165.42230000000001</c:v>
                </c:pt>
                <c:pt idx="2543">
                  <c:v>-45.455849999999998</c:v>
                </c:pt>
                <c:pt idx="2544">
                  <c:v>-81.877200000000002</c:v>
                </c:pt>
                <c:pt idx="2545">
                  <c:v>8.7374843000000002</c:v>
                </c:pt>
                <c:pt idx="2546">
                  <c:v>62.686078000000002</c:v>
                </c:pt>
                <c:pt idx="2547">
                  <c:v>116.39404</c:v>
                </c:pt>
                <c:pt idx="2548">
                  <c:v>163.99867</c:v>
                </c:pt>
                <c:pt idx="2549">
                  <c:v>-27.050540000000002</c:v>
                </c:pt>
                <c:pt idx="2550">
                  <c:v>26.702504000000001</c:v>
                </c:pt>
                <c:pt idx="2551">
                  <c:v>79.500693999999996</c:v>
                </c:pt>
                <c:pt idx="2552">
                  <c:v>131.41406000000001</c:v>
                </c:pt>
                <c:pt idx="2553">
                  <c:v>-64.732190000000003</c:v>
                </c:pt>
                <c:pt idx="2554">
                  <c:v>-106.0545</c:v>
                </c:pt>
                <c:pt idx="2555">
                  <c:v>-8.9227319999999999</c:v>
                </c:pt>
                <c:pt idx="2556">
                  <c:v>45.069074999999998</c:v>
                </c:pt>
                <c:pt idx="2557">
                  <c:v>98.205686999999998</c:v>
                </c:pt>
                <c:pt idx="2558">
                  <c:v>-46.404249999999998</c:v>
                </c:pt>
                <c:pt idx="2559">
                  <c:v>-85.489130000000003</c:v>
                </c:pt>
                <c:pt idx="2560">
                  <c:v>-117.5552</c:v>
                </c:pt>
                <c:pt idx="2561">
                  <c:v>186.30515</c:v>
                </c:pt>
                <c:pt idx="2562">
                  <c:v>239.74680000000001</c:v>
                </c:pt>
                <c:pt idx="2563">
                  <c:v>152.88655</c:v>
                </c:pt>
                <c:pt idx="2564">
                  <c:v>209.69837999999999</c:v>
                </c:pt>
                <c:pt idx="2565">
                  <c:v>269.44148000000001</c:v>
                </c:pt>
                <c:pt idx="2566">
                  <c:v>10.102865</c:v>
                </c:pt>
                <c:pt idx="2567">
                  <c:v>64.420649999999995</c:v>
                </c:pt>
                <c:pt idx="2568">
                  <c:v>119.05655</c:v>
                </c:pt>
                <c:pt idx="2569">
                  <c:v>176.54957999999999</c:v>
                </c:pt>
                <c:pt idx="2570">
                  <c:v>-26.38758</c:v>
                </c:pt>
                <c:pt idx="2571">
                  <c:v>-62.404429999999998</c:v>
                </c:pt>
                <c:pt idx="2572">
                  <c:v>237.93619000000001</c:v>
                </c:pt>
                <c:pt idx="2573">
                  <c:v>301.89098999999999</c:v>
                </c:pt>
                <c:pt idx="2574">
                  <c:v>339.73586999999998</c:v>
                </c:pt>
                <c:pt idx="2575">
                  <c:v>382.13234999999997</c:v>
                </c:pt>
                <c:pt idx="2576">
                  <c:v>412.63179000000002</c:v>
                </c:pt>
                <c:pt idx="2577">
                  <c:v>431.51132000000001</c:v>
                </c:pt>
                <c:pt idx="2578">
                  <c:v>438.41421000000003</c:v>
                </c:pt>
                <c:pt idx="2579">
                  <c:v>29.254964999999999</c:v>
                </c:pt>
                <c:pt idx="2580">
                  <c:v>84.156514000000001</c:v>
                </c:pt>
                <c:pt idx="2581">
                  <c:v>140.71250000000001</c:v>
                </c:pt>
                <c:pt idx="2582">
                  <c:v>-7.1431199999999997</c:v>
                </c:pt>
                <c:pt idx="2583">
                  <c:v>200.93778</c:v>
                </c:pt>
                <c:pt idx="2584">
                  <c:v>47.521715</c:v>
                </c:pt>
                <c:pt idx="2585">
                  <c:v>103.05186999999999</c:v>
                </c:pt>
                <c:pt idx="2586">
                  <c:v>159.41623999999999</c:v>
                </c:pt>
                <c:pt idx="2587">
                  <c:v>268.82594999999998</c:v>
                </c:pt>
                <c:pt idx="2588">
                  <c:v>216.02901</c:v>
                </c:pt>
                <c:pt idx="2589">
                  <c:v>318.75045</c:v>
                </c:pt>
                <c:pt idx="2590">
                  <c:v>265.77188000000001</c:v>
                </c:pt>
                <c:pt idx="2591">
                  <c:v>351.85635000000002</c:v>
                </c:pt>
                <c:pt idx="2592">
                  <c:v>292.13862</c:v>
                </c:pt>
                <c:pt idx="2593">
                  <c:v>374.55029000000002</c:v>
                </c:pt>
                <c:pt idx="2594">
                  <c:v>387.18925999999999</c:v>
                </c:pt>
                <c:pt idx="2595">
                  <c:v>396.84737000000001</c:v>
                </c:pt>
                <c:pt idx="2596">
                  <c:v>372.15098</c:v>
                </c:pt>
                <c:pt idx="2597">
                  <c:v>318.19087999999999</c:v>
                </c:pt>
                <c:pt idx="2598">
                  <c:v>334.37633</c:v>
                </c:pt>
                <c:pt idx="2599">
                  <c:v>344.86736000000002</c:v>
                </c:pt>
                <c:pt idx="2600">
                  <c:v>333.57508999999999</c:v>
                </c:pt>
                <c:pt idx="2601">
                  <c:v>369.35117000000002</c:v>
                </c:pt>
                <c:pt idx="2602">
                  <c:v>372.34435999999999</c:v>
                </c:pt>
                <c:pt idx="2603">
                  <c:v>365.25484999999998</c:v>
                </c:pt>
                <c:pt idx="2604">
                  <c:v>276.18831999999998</c:v>
                </c:pt>
                <c:pt idx="2605">
                  <c:v>219.57266999999999</c:v>
                </c:pt>
                <c:pt idx="2606">
                  <c:v>338.15953000000002</c:v>
                </c:pt>
                <c:pt idx="2607">
                  <c:v>308.85381000000001</c:v>
                </c:pt>
                <c:pt idx="2608">
                  <c:v>170.43619000000001</c:v>
                </c:pt>
                <c:pt idx="2609">
                  <c:v>135.50559999999999</c:v>
                </c:pt>
                <c:pt idx="2610">
                  <c:v>88.524485999999996</c:v>
                </c:pt>
                <c:pt idx="2611">
                  <c:v>31.512951000000001</c:v>
                </c:pt>
                <c:pt idx="2612">
                  <c:v>-28.215330000000002</c:v>
                </c:pt>
                <c:pt idx="2613">
                  <c:v>-86.308769999999996</c:v>
                </c:pt>
                <c:pt idx="2614">
                  <c:v>283.98149999999998</c:v>
                </c:pt>
                <c:pt idx="2615">
                  <c:v>285.81486999999998</c:v>
                </c:pt>
                <c:pt idx="2616">
                  <c:v>258.61106000000001</c:v>
                </c:pt>
                <c:pt idx="2617">
                  <c:v>232.12196</c:v>
                </c:pt>
                <c:pt idx="2618">
                  <c:v>177.21250000000001</c:v>
                </c:pt>
                <c:pt idx="2619">
                  <c:v>121.75396000000001</c:v>
                </c:pt>
                <c:pt idx="2620">
                  <c:v>66.045503999999994</c:v>
                </c:pt>
                <c:pt idx="2621">
                  <c:v>10.822438</c:v>
                </c:pt>
                <c:pt idx="2622">
                  <c:v>-43.809899999999999</c:v>
                </c:pt>
                <c:pt idx="2623">
                  <c:v>-98.327740000000006</c:v>
                </c:pt>
                <c:pt idx="2624">
                  <c:v>-152.64060000000001</c:v>
                </c:pt>
                <c:pt idx="2625">
                  <c:v>-193.09649999999999</c:v>
                </c:pt>
                <c:pt idx="2626">
                  <c:v>-234.64850000000001</c:v>
                </c:pt>
                <c:pt idx="2627">
                  <c:v>-276.6669</c:v>
                </c:pt>
                <c:pt idx="2628">
                  <c:v>-317.7389</c:v>
                </c:pt>
                <c:pt idx="2629">
                  <c:v>-357.45429999999999</c:v>
                </c:pt>
                <c:pt idx="2630">
                  <c:v>-397.55590000000001</c:v>
                </c:pt>
                <c:pt idx="2631">
                  <c:v>-432.68950000000001</c:v>
                </c:pt>
                <c:pt idx="2632">
                  <c:v>-482.25029999999998</c:v>
                </c:pt>
                <c:pt idx="2633">
                  <c:v>-517.42460000000005</c:v>
                </c:pt>
                <c:pt idx="2634">
                  <c:v>-540.86300000000006</c:v>
                </c:pt>
                <c:pt idx="2635">
                  <c:v>-511.49599999999998</c:v>
                </c:pt>
                <c:pt idx="2636">
                  <c:v>-472.99009999999998</c:v>
                </c:pt>
                <c:pt idx="2637">
                  <c:v>-423.76029999999997</c:v>
                </c:pt>
                <c:pt idx="2638">
                  <c:v>-370.43770000000001</c:v>
                </c:pt>
                <c:pt idx="2639">
                  <c:v>-316.63619999999997</c:v>
                </c:pt>
                <c:pt idx="2640">
                  <c:v>-262.0598</c:v>
                </c:pt>
                <c:pt idx="2641">
                  <c:v>-212.37819999999999</c:v>
                </c:pt>
                <c:pt idx="2642">
                  <c:v>-171.0506</c:v>
                </c:pt>
                <c:pt idx="2643">
                  <c:v>-119.8914</c:v>
                </c:pt>
                <c:pt idx="2644">
                  <c:v>-61.455240000000003</c:v>
                </c:pt>
                <c:pt idx="2645">
                  <c:v>-3.444134</c:v>
                </c:pt>
                <c:pt idx="2646">
                  <c:v>50.877989999999997</c:v>
                </c:pt>
                <c:pt idx="2647">
                  <c:v>104.2359</c:v>
                </c:pt>
                <c:pt idx="2648">
                  <c:v>199.46836999999999</c:v>
                </c:pt>
                <c:pt idx="2649">
                  <c:v>233.69429</c:v>
                </c:pt>
                <c:pt idx="2650">
                  <c:v>142.81751</c:v>
                </c:pt>
                <c:pt idx="2651">
                  <c:v>85.039219000000003</c:v>
                </c:pt>
                <c:pt idx="2652">
                  <c:v>28.585895000000001</c:v>
                </c:pt>
                <c:pt idx="2653">
                  <c:v>-26.374960000000002</c:v>
                </c:pt>
                <c:pt idx="2654">
                  <c:v>-81.231729999999999</c:v>
                </c:pt>
                <c:pt idx="2655">
                  <c:v>-136.7388</c:v>
                </c:pt>
                <c:pt idx="2656">
                  <c:v>155.15019000000001</c:v>
                </c:pt>
                <c:pt idx="2657">
                  <c:v>-160.84719999999999</c:v>
                </c:pt>
                <c:pt idx="2658">
                  <c:v>-101.30070000000001</c:v>
                </c:pt>
                <c:pt idx="2659">
                  <c:v>-37.802639999999997</c:v>
                </c:pt>
                <c:pt idx="2660">
                  <c:v>34.017055999999997</c:v>
                </c:pt>
                <c:pt idx="2661">
                  <c:v>90.414156000000006</c:v>
                </c:pt>
                <c:pt idx="2662">
                  <c:v>215.92055999999999</c:v>
                </c:pt>
                <c:pt idx="2663">
                  <c:v>271.02276000000001</c:v>
                </c:pt>
                <c:pt idx="2664">
                  <c:v>319.18326999999999</c:v>
                </c:pt>
                <c:pt idx="2665">
                  <c:v>315.17552000000001</c:v>
                </c:pt>
                <c:pt idx="2666">
                  <c:v>309.08902</c:v>
                </c:pt>
                <c:pt idx="2667">
                  <c:v>269.59598</c:v>
                </c:pt>
                <c:pt idx="2668">
                  <c:v>247.75322</c:v>
                </c:pt>
                <c:pt idx="2669">
                  <c:v>221.58958999999999</c:v>
                </c:pt>
                <c:pt idx="2670">
                  <c:v>169.80495999999999</c:v>
                </c:pt>
                <c:pt idx="2671">
                  <c:v>264.39742999999999</c:v>
                </c:pt>
                <c:pt idx="2672">
                  <c:v>214.62514999999999</c:v>
                </c:pt>
                <c:pt idx="2673">
                  <c:v>260.89564000000001</c:v>
                </c:pt>
                <c:pt idx="2674">
                  <c:v>211.23254</c:v>
                </c:pt>
                <c:pt idx="2675">
                  <c:v>210.94036</c:v>
                </c:pt>
                <c:pt idx="2676">
                  <c:v>211.6319</c:v>
                </c:pt>
                <c:pt idx="2677">
                  <c:v>178.85991000000001</c:v>
                </c:pt>
                <c:pt idx="2678">
                  <c:v>162.48418000000001</c:v>
                </c:pt>
                <c:pt idx="2679">
                  <c:v>108.86436999999999</c:v>
                </c:pt>
                <c:pt idx="2680">
                  <c:v>162.00019</c:v>
                </c:pt>
                <c:pt idx="2681">
                  <c:v>113.09623999999999</c:v>
                </c:pt>
                <c:pt idx="2682">
                  <c:v>50.122964000000003</c:v>
                </c:pt>
                <c:pt idx="2683">
                  <c:v>66.873172999999994</c:v>
                </c:pt>
                <c:pt idx="2684">
                  <c:v>2.0024834999999999</c:v>
                </c:pt>
                <c:pt idx="2685">
                  <c:v>12.289172000000001</c:v>
                </c:pt>
                <c:pt idx="2686">
                  <c:v>159.16408999999999</c:v>
                </c:pt>
                <c:pt idx="2687">
                  <c:v>109.58095</c:v>
                </c:pt>
                <c:pt idx="2688">
                  <c:v>59.654251000000002</c:v>
                </c:pt>
                <c:pt idx="2689">
                  <c:v>155.85452000000001</c:v>
                </c:pt>
                <c:pt idx="2690">
                  <c:v>105.51989</c:v>
                </c:pt>
                <c:pt idx="2691">
                  <c:v>56.055424000000002</c:v>
                </c:pt>
                <c:pt idx="2692">
                  <c:v>8.0090941999999998</c:v>
                </c:pt>
                <c:pt idx="2693">
                  <c:v>-177.02969999999999</c:v>
                </c:pt>
                <c:pt idx="2694">
                  <c:v>-120.7478</c:v>
                </c:pt>
                <c:pt idx="2695">
                  <c:v>-65.426689999999994</c:v>
                </c:pt>
                <c:pt idx="2696">
                  <c:v>-217.9941</c:v>
                </c:pt>
                <c:pt idx="2697">
                  <c:v>-257.95850000000002</c:v>
                </c:pt>
                <c:pt idx="2698">
                  <c:v>-297.02690000000001</c:v>
                </c:pt>
                <c:pt idx="2699">
                  <c:v>-335.5027</c:v>
                </c:pt>
                <c:pt idx="2700">
                  <c:v>-9.8817319999999995</c:v>
                </c:pt>
                <c:pt idx="2701">
                  <c:v>46.962010999999997</c:v>
                </c:pt>
                <c:pt idx="2702">
                  <c:v>106.51434999999999</c:v>
                </c:pt>
                <c:pt idx="2703">
                  <c:v>122.65555000000001</c:v>
                </c:pt>
                <c:pt idx="2704">
                  <c:v>127.35888</c:v>
                </c:pt>
                <c:pt idx="2705">
                  <c:v>92.190697</c:v>
                </c:pt>
                <c:pt idx="2706">
                  <c:v>47.862000000000002</c:v>
                </c:pt>
                <c:pt idx="2707">
                  <c:v>2.2013780999999999</c:v>
                </c:pt>
                <c:pt idx="2708">
                  <c:v>63.99982</c:v>
                </c:pt>
                <c:pt idx="2709">
                  <c:v>7.1446103000000001</c:v>
                </c:pt>
                <c:pt idx="2710">
                  <c:v>76.353950999999995</c:v>
                </c:pt>
                <c:pt idx="2711">
                  <c:v>35.377225000000003</c:v>
                </c:pt>
                <c:pt idx="2712">
                  <c:v>21.606121999999999</c:v>
                </c:pt>
                <c:pt idx="2713">
                  <c:v>-48.506970000000003</c:v>
                </c:pt>
                <c:pt idx="2714">
                  <c:v>-33.313400000000001</c:v>
                </c:pt>
                <c:pt idx="2715">
                  <c:v>-104.251</c:v>
                </c:pt>
                <c:pt idx="2716">
                  <c:v>-160.6696</c:v>
                </c:pt>
                <c:pt idx="2717">
                  <c:v>-200.1593</c:v>
                </c:pt>
                <c:pt idx="2718">
                  <c:v>-239.3888</c:v>
                </c:pt>
                <c:pt idx="2719">
                  <c:v>-278.94029999999998</c:v>
                </c:pt>
                <c:pt idx="2720">
                  <c:v>-88.187740000000005</c:v>
                </c:pt>
                <c:pt idx="2721">
                  <c:v>-143.92339999999999</c:v>
                </c:pt>
                <c:pt idx="2722">
                  <c:v>-183.62200000000001</c:v>
                </c:pt>
                <c:pt idx="2723">
                  <c:v>-128.6951</c:v>
                </c:pt>
                <c:pt idx="2724">
                  <c:v>-74.381799999999998</c:v>
                </c:pt>
                <c:pt idx="2725">
                  <c:v>-19.889309999999998</c:v>
                </c:pt>
                <c:pt idx="2726">
                  <c:v>-7.7784370000000003</c:v>
                </c:pt>
                <c:pt idx="2727">
                  <c:v>-62.219889999999999</c:v>
                </c:pt>
                <c:pt idx="2728">
                  <c:v>-115.7732</c:v>
                </c:pt>
                <c:pt idx="2729">
                  <c:v>-169.49799999999999</c:v>
                </c:pt>
                <c:pt idx="2730">
                  <c:v>-223.99860000000001</c:v>
                </c:pt>
                <c:pt idx="2731">
                  <c:v>-52.301879999999997</c:v>
                </c:pt>
                <c:pt idx="2732">
                  <c:v>-42.535350000000001</c:v>
                </c:pt>
                <c:pt idx="2733">
                  <c:v>-37.607410000000002</c:v>
                </c:pt>
                <c:pt idx="2734">
                  <c:v>-105.86969999999999</c:v>
                </c:pt>
                <c:pt idx="2735">
                  <c:v>-158.16589999999999</c:v>
                </c:pt>
                <c:pt idx="2736">
                  <c:v>-210.76130000000001</c:v>
                </c:pt>
                <c:pt idx="2737">
                  <c:v>-96.440370000000001</c:v>
                </c:pt>
                <c:pt idx="2738">
                  <c:v>-81.807720000000003</c:v>
                </c:pt>
                <c:pt idx="2739">
                  <c:v>-148.1046</c:v>
                </c:pt>
                <c:pt idx="2740">
                  <c:v>-200.40110000000001</c:v>
                </c:pt>
                <c:pt idx="2741">
                  <c:v>-135.21559999999999</c:v>
                </c:pt>
                <c:pt idx="2742">
                  <c:v>-190.76</c:v>
                </c:pt>
                <c:pt idx="2743">
                  <c:v>-41.5364</c:v>
                </c:pt>
                <c:pt idx="2744">
                  <c:v>-88.684060000000002</c:v>
                </c:pt>
                <c:pt idx="2745">
                  <c:v>-91.332390000000004</c:v>
                </c:pt>
                <c:pt idx="2746">
                  <c:v>-147.21209999999999</c:v>
                </c:pt>
                <c:pt idx="2747">
                  <c:v>-137.29519999999999</c:v>
                </c:pt>
                <c:pt idx="2748">
                  <c:v>-185.23159999999999</c:v>
                </c:pt>
                <c:pt idx="2749">
                  <c:v>-264.69229999999999</c:v>
                </c:pt>
                <c:pt idx="2750">
                  <c:v>-319.75450000000001</c:v>
                </c:pt>
                <c:pt idx="2751">
                  <c:v>-373.0059</c:v>
                </c:pt>
                <c:pt idx="2752">
                  <c:v>-254.39439999999999</c:v>
                </c:pt>
                <c:pt idx="2753">
                  <c:v>-245.42840000000001</c:v>
                </c:pt>
                <c:pt idx="2754">
                  <c:v>-238.16909999999999</c:v>
                </c:pt>
                <c:pt idx="2755">
                  <c:v>-310.82679999999999</c:v>
                </c:pt>
                <c:pt idx="2756">
                  <c:v>-370.83670000000001</c:v>
                </c:pt>
                <c:pt idx="2757">
                  <c:v>-300.39620000000002</c:v>
                </c:pt>
                <c:pt idx="2758">
                  <c:v>-292.41609999999997</c:v>
                </c:pt>
                <c:pt idx="2759">
                  <c:v>-418.98020000000002</c:v>
                </c:pt>
                <c:pt idx="2760">
                  <c:v>-357.9778</c:v>
                </c:pt>
                <c:pt idx="2761">
                  <c:v>-343.61919999999998</c:v>
                </c:pt>
                <c:pt idx="2762">
                  <c:v>-458.1567</c:v>
                </c:pt>
                <c:pt idx="2763">
                  <c:v>-488.01130000000001</c:v>
                </c:pt>
                <c:pt idx="2764">
                  <c:v>-400.33319999999998</c:v>
                </c:pt>
                <c:pt idx="2765">
                  <c:v>-433.69720000000001</c:v>
                </c:pt>
                <c:pt idx="2766">
                  <c:v>-457.81709999999998</c:v>
                </c:pt>
                <c:pt idx="2767">
                  <c:v>-382.75979999999998</c:v>
                </c:pt>
                <c:pt idx="2768">
                  <c:v>-426.89409999999998</c:v>
                </c:pt>
                <c:pt idx="2769">
                  <c:v>-378.31290000000001</c:v>
                </c:pt>
                <c:pt idx="2770">
                  <c:v>-326.40800000000002</c:v>
                </c:pt>
                <c:pt idx="2771">
                  <c:v>-401.77409999999998</c:v>
                </c:pt>
                <c:pt idx="2772">
                  <c:v>-271.27190000000002</c:v>
                </c:pt>
                <c:pt idx="2773">
                  <c:v>-210.86519999999999</c:v>
                </c:pt>
                <c:pt idx="2774">
                  <c:v>-183.1035</c:v>
                </c:pt>
                <c:pt idx="2775">
                  <c:v>-230.5607</c:v>
                </c:pt>
                <c:pt idx="2776">
                  <c:v>-284.1035</c:v>
                </c:pt>
                <c:pt idx="2777">
                  <c:v>-341.22120000000001</c:v>
                </c:pt>
              </c:numCache>
            </c:numRef>
          </c:xVal>
          <c:yVal>
            <c:numRef>
              <c:f>'20'!$F$5:$F$2782</c:f>
              <c:numCache>
                <c:formatCode>0</c:formatCode>
                <c:ptCount val="2778"/>
                <c:pt idx="0">
                  <c:v>7.3943706000000002</c:v>
                </c:pt>
                <c:pt idx="1">
                  <c:v>0</c:v>
                </c:pt>
                <c:pt idx="2">
                  <c:v>30.507325000000002</c:v>
                </c:pt>
                <c:pt idx="3">
                  <c:v>-30.50732</c:v>
                </c:pt>
                <c:pt idx="4">
                  <c:v>59.451079</c:v>
                </c:pt>
                <c:pt idx="5">
                  <c:v>61.014650000000003</c:v>
                </c:pt>
                <c:pt idx="6">
                  <c:v>91.473119999999994</c:v>
                </c:pt>
                <c:pt idx="7">
                  <c:v>-53.70288</c:v>
                </c:pt>
                <c:pt idx="8">
                  <c:v>-61.014650000000003</c:v>
                </c:pt>
                <c:pt idx="9">
                  <c:v>-91.473119999999994</c:v>
                </c:pt>
                <c:pt idx="10">
                  <c:v>111.07067000000001</c:v>
                </c:pt>
                <c:pt idx="11">
                  <c:v>121.93159</c:v>
                </c:pt>
                <c:pt idx="12">
                  <c:v>152.29243</c:v>
                </c:pt>
                <c:pt idx="13">
                  <c:v>173.42613</c:v>
                </c:pt>
                <c:pt idx="14">
                  <c:v>182.65326999999999</c:v>
                </c:pt>
                <c:pt idx="15">
                  <c:v>212.86786000000001</c:v>
                </c:pt>
                <c:pt idx="16">
                  <c:v>234.33116999999999</c:v>
                </c:pt>
                <c:pt idx="17">
                  <c:v>243.08243999999999</c:v>
                </c:pt>
                <c:pt idx="18">
                  <c:v>273.10239000000001</c:v>
                </c:pt>
                <c:pt idx="19">
                  <c:v>294.01616000000001</c:v>
                </c:pt>
                <c:pt idx="20">
                  <c:v>303.12234000000001</c:v>
                </c:pt>
                <c:pt idx="21">
                  <c:v>332.89958000000001</c:v>
                </c:pt>
                <c:pt idx="22">
                  <c:v>352.36941000000002</c:v>
                </c:pt>
                <c:pt idx="23">
                  <c:v>362.67682000000002</c:v>
                </c:pt>
                <c:pt idx="24">
                  <c:v>392.16365999999999</c:v>
                </c:pt>
                <c:pt idx="25">
                  <c:v>409.69202999999999</c:v>
                </c:pt>
                <c:pt idx="26">
                  <c:v>421.65051</c:v>
                </c:pt>
                <c:pt idx="27">
                  <c:v>450.79973000000001</c:v>
                </c:pt>
                <c:pt idx="28">
                  <c:v>466.11678000000001</c:v>
                </c:pt>
                <c:pt idx="29">
                  <c:v>479.94895000000002</c:v>
                </c:pt>
                <c:pt idx="30">
                  <c:v>508.71388000000002</c:v>
                </c:pt>
                <c:pt idx="31">
                  <c:v>521.69410000000005</c:v>
                </c:pt>
                <c:pt idx="32">
                  <c:v>537.47880999999995</c:v>
                </c:pt>
                <c:pt idx="33">
                  <c:v>565.81336999999996</c:v>
                </c:pt>
                <c:pt idx="34">
                  <c:v>576.42565000000002</c:v>
                </c:pt>
                <c:pt idx="35">
                  <c:v>594.14793999999995</c:v>
                </c:pt>
                <c:pt idx="36">
                  <c:v>622.00675999999999</c:v>
                </c:pt>
                <c:pt idx="37">
                  <c:v>630.24423999999999</c:v>
                </c:pt>
                <c:pt idx="38">
                  <c:v>649.86559</c:v>
                </c:pt>
                <c:pt idx="39">
                  <c:v>677.20407</c:v>
                </c:pt>
                <c:pt idx="40">
                  <c:v>683.06052</c:v>
                </c:pt>
                <c:pt idx="41">
                  <c:v>704.54255000000001</c:v>
                </c:pt>
                <c:pt idx="42">
                  <c:v>731.31688999999994</c:v>
                </c:pt>
                <c:pt idx="43">
                  <c:v>734.81394999999998</c:v>
                </c:pt>
                <c:pt idx="44">
                  <c:v>758.09123999999997</c:v>
                </c:pt>
                <c:pt idx="45">
                  <c:v>784.25858000000005</c:v>
                </c:pt>
                <c:pt idx="46">
                  <c:v>785.38283999999999</c:v>
                </c:pt>
                <c:pt idx="47">
                  <c:v>810.42592000000002</c:v>
                </c:pt>
                <c:pt idx="48">
                  <c:v>835.94434000000001</c:v>
                </c:pt>
                <c:pt idx="49">
                  <c:v>834.64514999999994</c:v>
                </c:pt>
                <c:pt idx="50">
                  <c:v>861.46276999999998</c:v>
                </c:pt>
                <c:pt idx="51">
                  <c:v>886.29142000000002</c:v>
                </c:pt>
                <c:pt idx="52">
                  <c:v>882.54984000000002</c:v>
                </c:pt>
                <c:pt idx="53">
                  <c:v>911.12007000000006</c:v>
                </c:pt>
                <c:pt idx="54">
                  <c:v>935.21918000000005</c:v>
                </c:pt>
                <c:pt idx="55">
                  <c:v>929.04443000000003</c:v>
                </c:pt>
                <c:pt idx="56">
                  <c:v>959.31829000000005</c:v>
                </c:pt>
                <c:pt idx="57">
                  <c:v>982.64927</c:v>
                </c:pt>
                <c:pt idx="58">
                  <c:v>974.04575</c:v>
                </c:pt>
                <c:pt idx="59">
                  <c:v>1005.9803000000001</c:v>
                </c:pt>
                <c:pt idx="60">
                  <c:v>1028.5056999999999</c:v>
                </c:pt>
                <c:pt idx="61">
                  <c:v>1017.4846</c:v>
                </c:pt>
                <c:pt idx="62">
                  <c:v>1051.0311999999999</c:v>
                </c:pt>
                <c:pt idx="63">
                  <c:v>1072.7152000000001</c:v>
                </c:pt>
                <c:pt idx="64">
                  <c:v>1059.3023000000001</c:v>
                </c:pt>
                <c:pt idx="65">
                  <c:v>1094.3991000000001</c:v>
                </c:pt>
                <c:pt idx="66">
                  <c:v>1115.2067</c:v>
                </c:pt>
                <c:pt idx="67">
                  <c:v>1099.4305999999999</c:v>
                </c:pt>
                <c:pt idx="68">
                  <c:v>1136.0143</c:v>
                </c:pt>
                <c:pt idx="69">
                  <c:v>1155.9123999999999</c:v>
                </c:pt>
                <c:pt idx="70">
                  <c:v>1137.8312000000001</c:v>
                </c:pt>
                <c:pt idx="71">
                  <c:v>1175.8104000000001</c:v>
                </c:pt>
                <c:pt idx="72">
                  <c:v>1194.7669000000001</c:v>
                </c:pt>
                <c:pt idx="73">
                  <c:v>1174.4628</c:v>
                </c:pt>
                <c:pt idx="74">
                  <c:v>1213.7235000000001</c:v>
                </c:pt>
                <c:pt idx="75">
                  <c:v>1231.7082</c:v>
                </c:pt>
                <c:pt idx="76">
                  <c:v>1209.1911</c:v>
                </c:pt>
                <c:pt idx="77">
                  <c:v>1249.6929</c:v>
                </c:pt>
                <c:pt idx="78">
                  <c:v>1266.6768999999999</c:v>
                </c:pt>
                <c:pt idx="79">
                  <c:v>1241.9296999999999</c:v>
                </c:pt>
                <c:pt idx="80">
                  <c:v>1283.6610000000001</c:v>
                </c:pt>
                <c:pt idx="81">
                  <c:v>1299.6171999999999</c:v>
                </c:pt>
                <c:pt idx="82">
                  <c:v>1272.6676</c:v>
                </c:pt>
                <c:pt idx="83">
                  <c:v>1315.5735</c:v>
                </c:pt>
                <c:pt idx="84">
                  <c:v>1330.4763</c:v>
                </c:pt>
                <c:pt idx="85">
                  <c:v>1301.3598</c:v>
                </c:pt>
                <c:pt idx="86">
                  <c:v>1345.3792000000001</c:v>
                </c:pt>
                <c:pt idx="87">
                  <c:v>1359.2048</c:v>
                </c:pt>
                <c:pt idx="88">
                  <c:v>1327.962</c:v>
                </c:pt>
                <c:pt idx="89">
                  <c:v>1373.0304000000001</c:v>
                </c:pt>
                <c:pt idx="90">
                  <c:v>1385.7565999999999</c:v>
                </c:pt>
                <c:pt idx="91">
                  <c:v>1352.4821999999999</c:v>
                </c:pt>
                <c:pt idx="92">
                  <c:v>1398.4828</c:v>
                </c:pt>
                <c:pt idx="93">
                  <c:v>1410.0891999999999</c:v>
                </c:pt>
                <c:pt idx="94">
                  <c:v>1374.8988999999999</c:v>
                </c:pt>
                <c:pt idx="95">
                  <c:v>1421.6957</c:v>
                </c:pt>
                <c:pt idx="96">
                  <c:v>1432.1638</c:v>
                </c:pt>
                <c:pt idx="97">
                  <c:v>1395.0827999999999</c:v>
                </c:pt>
                <c:pt idx="98">
                  <c:v>1442.6318000000001</c:v>
                </c:pt>
                <c:pt idx="99">
                  <c:v>1451.9448</c:v>
                </c:pt>
                <c:pt idx="100">
                  <c:v>1412.9809</c:v>
                </c:pt>
                <c:pt idx="101">
                  <c:v>1461.2578000000001</c:v>
                </c:pt>
                <c:pt idx="102">
                  <c:v>1469.4006999999999</c:v>
                </c:pt>
                <c:pt idx="103">
                  <c:v>1428.6120000000001</c:v>
                </c:pt>
                <c:pt idx="104">
                  <c:v>1477.5436</c:v>
                </c:pt>
                <c:pt idx="105">
                  <c:v>1484.5034000000001</c:v>
                </c:pt>
                <c:pt idx="106">
                  <c:v>1441.9376999999999</c:v>
                </c:pt>
                <c:pt idx="107">
                  <c:v>1491.4632999999999</c:v>
                </c:pt>
                <c:pt idx="108">
                  <c:v>1497.2289000000001</c:v>
                </c:pt>
                <c:pt idx="109">
                  <c:v>1452.9377999999999</c:v>
                </c:pt>
                <c:pt idx="110">
                  <c:v>1502.9945</c:v>
                </c:pt>
                <c:pt idx="111">
                  <c:v>1507.5567000000001</c:v>
                </c:pt>
                <c:pt idx="112">
                  <c:v>1461.6647</c:v>
                </c:pt>
                <c:pt idx="113">
                  <c:v>1512.1188</c:v>
                </c:pt>
                <c:pt idx="114">
                  <c:v>1515.4703</c:v>
                </c:pt>
                <c:pt idx="115">
                  <c:v>1468.1180999999999</c:v>
                </c:pt>
                <c:pt idx="116">
                  <c:v>1518.8217</c:v>
                </c:pt>
                <c:pt idx="117">
                  <c:v>1520.9568999999999</c:v>
                </c:pt>
                <c:pt idx="118">
                  <c:v>1472.1831</c:v>
                </c:pt>
                <c:pt idx="119">
                  <c:v>1523.0922</c:v>
                </c:pt>
                <c:pt idx="120">
                  <c:v>1524.0079000000001</c:v>
                </c:pt>
                <c:pt idx="121">
                  <c:v>1473.8448000000001</c:v>
                </c:pt>
                <c:pt idx="122">
                  <c:v>1524.9237000000001</c:v>
                </c:pt>
                <c:pt idx="123">
                  <c:v>1524.6184000000001</c:v>
                </c:pt>
                <c:pt idx="124">
                  <c:v>1473.1506999999999</c:v>
                </c:pt>
                <c:pt idx="125">
                  <c:v>1524.3131000000001</c:v>
                </c:pt>
                <c:pt idx="126">
                  <c:v>1522.7873</c:v>
                </c:pt>
                <c:pt idx="127">
                  <c:v>1470.0902000000001</c:v>
                </c:pt>
                <c:pt idx="128">
                  <c:v>1521.2615000000001</c:v>
                </c:pt>
                <c:pt idx="129">
                  <c:v>1518.5175999999999</c:v>
                </c:pt>
                <c:pt idx="130">
                  <c:v>1464.6747</c:v>
                </c:pt>
                <c:pt idx="131">
                  <c:v>1515.7737</c:v>
                </c:pt>
                <c:pt idx="132">
                  <c:v>1511.8161</c:v>
                </c:pt>
                <c:pt idx="133">
                  <c:v>1456.9281000000001</c:v>
                </c:pt>
                <c:pt idx="134">
                  <c:v>1507.8586</c:v>
                </c:pt>
                <c:pt idx="135">
                  <c:v>1502.6936000000001</c:v>
                </c:pt>
                <c:pt idx="136">
                  <c:v>1446.8203000000001</c:v>
                </c:pt>
                <c:pt idx="137">
                  <c:v>1497.5287000000001</c:v>
                </c:pt>
                <c:pt idx="138">
                  <c:v>1491.1647</c:v>
                </c:pt>
                <c:pt idx="139">
                  <c:v>1434.3664000000001</c:v>
                </c:pt>
                <c:pt idx="140">
                  <c:v>1484.8007</c:v>
                </c:pt>
                <c:pt idx="141">
                  <c:v>1477.2478000000001</c:v>
                </c:pt>
                <c:pt idx="142">
                  <c:v>1419.6742999999999</c:v>
                </c:pt>
                <c:pt idx="143">
                  <c:v>1469.6949</c:v>
                </c:pt>
                <c:pt idx="144">
                  <c:v>1460.9652000000001</c:v>
                </c:pt>
                <c:pt idx="145">
                  <c:v>1402.7737</c:v>
                </c:pt>
                <c:pt idx="146">
                  <c:v>1452.2355</c:v>
                </c:pt>
                <c:pt idx="147">
                  <c:v>1442.3430000000001</c:v>
                </c:pt>
                <c:pt idx="148">
                  <c:v>1383.5856000000001</c:v>
                </c:pt>
                <c:pt idx="149">
                  <c:v>1432.4504999999999</c:v>
                </c:pt>
                <c:pt idx="150">
                  <c:v>1421.4111</c:v>
                </c:pt>
                <c:pt idx="151">
                  <c:v>1362.1503</c:v>
                </c:pt>
                <c:pt idx="152">
                  <c:v>1410.3715999999999</c:v>
                </c:pt>
                <c:pt idx="153">
                  <c:v>1398.2028</c:v>
                </c:pt>
                <c:pt idx="154">
                  <c:v>1338.5479</c:v>
                </c:pt>
                <c:pt idx="155">
                  <c:v>1386.0341000000001</c:v>
                </c:pt>
                <c:pt idx="156">
                  <c:v>1372.7555</c:v>
                </c:pt>
                <c:pt idx="157">
                  <c:v>1312.7674</c:v>
                </c:pt>
                <c:pt idx="158">
                  <c:v>1359.4770000000001</c:v>
                </c:pt>
                <c:pt idx="159">
                  <c:v>1345.1098999999999</c:v>
                </c:pt>
                <c:pt idx="160">
                  <c:v>1284.8492000000001</c:v>
                </c:pt>
                <c:pt idx="161">
                  <c:v>1330.7427</c:v>
                </c:pt>
                <c:pt idx="162">
                  <c:v>1315.3100999999999</c:v>
                </c:pt>
                <c:pt idx="163">
                  <c:v>1254.9304999999999</c:v>
                </c:pt>
                <c:pt idx="164">
                  <c:v>1299.8775000000001</c:v>
                </c:pt>
                <c:pt idx="165">
                  <c:v>1283.404</c:v>
                </c:pt>
                <c:pt idx="166">
                  <c:v>1223.0594000000001</c:v>
                </c:pt>
                <c:pt idx="167">
                  <c:v>1266.9305999999999</c:v>
                </c:pt>
                <c:pt idx="168">
                  <c:v>1249.4427000000001</c:v>
                </c:pt>
                <c:pt idx="169">
                  <c:v>1189.1899000000001</c:v>
                </c:pt>
                <c:pt idx="170">
                  <c:v>1231.9548</c:v>
                </c:pt>
                <c:pt idx="171">
                  <c:v>1213.4804999999999</c:v>
                </c:pt>
                <c:pt idx="172">
                  <c:v>1153.3978</c:v>
                </c:pt>
                <c:pt idx="173">
                  <c:v>1195.0061000000001</c:v>
                </c:pt>
                <c:pt idx="174">
                  <c:v>1175.575</c:v>
                </c:pt>
                <c:pt idx="175">
                  <c:v>1115.7800999999999</c:v>
                </c:pt>
                <c:pt idx="176">
                  <c:v>1156.1438000000001</c:v>
                </c:pt>
                <c:pt idx="177">
                  <c:v>1135.7869000000001</c:v>
                </c:pt>
                <c:pt idx="178">
                  <c:v>1076.3642</c:v>
                </c:pt>
                <c:pt idx="179">
                  <c:v>1115.43</c:v>
                </c:pt>
                <c:pt idx="180">
                  <c:v>1094.18</c:v>
                </c:pt>
                <c:pt idx="181">
                  <c:v>1035.2279000000001</c:v>
                </c:pt>
                <c:pt idx="182">
                  <c:v>1072.9299000000001</c:v>
                </c:pt>
                <c:pt idx="183">
                  <c:v>1050.8208</c:v>
                </c:pt>
                <c:pt idx="184">
                  <c:v>992.45339000000001</c:v>
                </c:pt>
                <c:pt idx="185">
                  <c:v>1028.7117000000001</c:v>
                </c:pt>
                <c:pt idx="186">
                  <c:v>1005.7789</c:v>
                </c:pt>
                <c:pt idx="187">
                  <c:v>948.04903000000002</c:v>
                </c:pt>
                <c:pt idx="188">
                  <c:v>982.84604000000002</c:v>
                </c:pt>
                <c:pt idx="189">
                  <c:v>959.12624000000005</c:v>
                </c:pt>
                <c:pt idx="190">
                  <c:v>902.08554000000004</c:v>
                </c:pt>
                <c:pt idx="191">
                  <c:v>935.40644999999995</c:v>
                </c:pt>
                <c:pt idx="192">
                  <c:v>910.93767000000003</c:v>
                </c:pt>
                <c:pt idx="193">
                  <c:v>854.72375</c:v>
                </c:pt>
                <c:pt idx="194">
                  <c:v>886.46888999999999</c:v>
                </c:pt>
                <c:pt idx="195">
                  <c:v>861.29030999999998</c:v>
                </c:pt>
                <c:pt idx="196">
                  <c:v>806.03151000000003</c:v>
                </c:pt>
                <c:pt idx="197">
                  <c:v>836.11172999999997</c:v>
                </c:pt>
                <c:pt idx="198">
                  <c:v>810.26367000000005</c:v>
                </c:pt>
                <c:pt idx="199">
                  <c:v>756.01577999999995</c:v>
                </c:pt>
                <c:pt idx="200">
                  <c:v>784.41561999999999</c:v>
                </c:pt>
                <c:pt idx="201">
                  <c:v>757.93947000000003</c:v>
                </c:pt>
                <c:pt idx="202">
                  <c:v>704.79187000000002</c:v>
                </c:pt>
                <c:pt idx="203">
                  <c:v>731.46333000000004</c:v>
                </c:pt>
                <c:pt idx="204">
                  <c:v>704.40150000000006</c:v>
                </c:pt>
                <c:pt idx="205">
                  <c:v>652.46586000000002</c:v>
                </c:pt>
                <c:pt idx="206">
                  <c:v>677.33966999999996</c:v>
                </c:pt>
                <c:pt idx="207">
                  <c:v>649.73549000000003</c:v>
                </c:pt>
                <c:pt idx="208">
                  <c:v>599.05879000000004</c:v>
                </c:pt>
                <c:pt idx="209">
                  <c:v>622.13130999999998</c:v>
                </c:pt>
                <c:pt idx="210">
                  <c:v>594.02899000000002</c:v>
                </c:pt>
                <c:pt idx="211">
                  <c:v>544.65380000000005</c:v>
                </c:pt>
                <c:pt idx="212">
                  <c:v>565.92666999999994</c:v>
                </c:pt>
                <c:pt idx="213">
                  <c:v>537.37121000000002</c:v>
                </c:pt>
                <c:pt idx="214">
                  <c:v>489.4119</c:v>
                </c:pt>
                <c:pt idx="215">
                  <c:v>508.81574000000001</c:v>
                </c:pt>
                <c:pt idx="216">
                  <c:v>479.85287</c:v>
                </c:pt>
                <c:pt idx="217">
                  <c:v>433.40787</c:v>
                </c:pt>
                <c:pt idx="218">
                  <c:v>450.89</c:v>
                </c:pt>
                <c:pt idx="219">
                  <c:v>421.56608999999997</c:v>
                </c:pt>
                <c:pt idx="220">
                  <c:v>376.68527</c:v>
                </c:pt>
                <c:pt idx="221">
                  <c:v>392.24218999999999</c:v>
                </c:pt>
                <c:pt idx="222">
                  <c:v>362.60422</c:v>
                </c:pt>
                <c:pt idx="223">
                  <c:v>319.37662999999998</c:v>
                </c:pt>
                <c:pt idx="224">
                  <c:v>332.96624000000003</c:v>
                </c:pt>
                <c:pt idx="225">
                  <c:v>303.06166000000002</c:v>
                </c:pt>
                <c:pt idx="226">
                  <c:v>261.58485000000002</c:v>
                </c:pt>
                <c:pt idx="227">
                  <c:v>273.15708000000001</c:v>
                </c:pt>
                <c:pt idx="228">
                  <c:v>243.03378000000001</c:v>
                </c:pt>
                <c:pt idx="229">
                  <c:v>203.34229999999999</c:v>
                </c:pt>
                <c:pt idx="230">
                  <c:v>212.91048000000001</c:v>
                </c:pt>
                <c:pt idx="231">
                  <c:v>182.61670000000001</c:v>
                </c:pt>
                <c:pt idx="232">
                  <c:v>144.73983000000001</c:v>
                </c:pt>
                <c:pt idx="233">
                  <c:v>152.32292000000001</c:v>
                </c:pt>
                <c:pt idx="234">
                  <c:v>121.90718</c:v>
                </c:pt>
                <c:pt idx="235">
                  <c:v>85.946181999999993</c:v>
                </c:pt>
                <c:pt idx="236">
                  <c:v>91.491435999999993</c:v>
                </c:pt>
                <c:pt idx="237">
                  <c:v>61.002434999999998</c:v>
                </c:pt>
                <c:pt idx="238">
                  <c:v>27.033874000000001</c:v>
                </c:pt>
                <c:pt idx="239">
                  <c:v>30.513434</c:v>
                </c:pt>
                <c:pt idx="240">
                  <c:v>0</c:v>
                </c:pt>
                <c:pt idx="241">
                  <c:v>-31.95664</c:v>
                </c:pt>
                <c:pt idx="242">
                  <c:v>-30.51343</c:v>
                </c:pt>
                <c:pt idx="243">
                  <c:v>-61.00244</c:v>
                </c:pt>
                <c:pt idx="244">
                  <c:v>-90.908209999999997</c:v>
                </c:pt>
                <c:pt idx="245">
                  <c:v>-91.491439999999997</c:v>
                </c:pt>
                <c:pt idx="246">
                  <c:v>-121.9072</c:v>
                </c:pt>
                <c:pt idx="247">
                  <c:v>-149.68799999999999</c:v>
                </c:pt>
                <c:pt idx="248">
                  <c:v>-152.3229</c:v>
                </c:pt>
                <c:pt idx="249">
                  <c:v>-182.61670000000001</c:v>
                </c:pt>
                <c:pt idx="250">
                  <c:v>-208.19990000000001</c:v>
                </c:pt>
                <c:pt idx="251">
                  <c:v>-212.91050000000001</c:v>
                </c:pt>
                <c:pt idx="252">
                  <c:v>-243.03380000000001</c:v>
                </c:pt>
                <c:pt idx="253">
                  <c:v>-266.37849999999997</c:v>
                </c:pt>
                <c:pt idx="254">
                  <c:v>-273.15710000000001</c:v>
                </c:pt>
                <c:pt idx="255">
                  <c:v>-303.06169999999997</c:v>
                </c:pt>
                <c:pt idx="256">
                  <c:v>-324.13310000000001</c:v>
                </c:pt>
                <c:pt idx="257">
                  <c:v>-332.96620000000001</c:v>
                </c:pt>
                <c:pt idx="258">
                  <c:v>-362.60419999999999</c:v>
                </c:pt>
                <c:pt idx="259">
                  <c:v>-381.3877</c:v>
                </c:pt>
                <c:pt idx="260">
                  <c:v>-392.24220000000003</c:v>
                </c:pt>
                <c:pt idx="261">
                  <c:v>-421.56610000000001</c:v>
                </c:pt>
                <c:pt idx="262">
                  <c:v>-438.05489999999998</c:v>
                </c:pt>
                <c:pt idx="263">
                  <c:v>-450.89</c:v>
                </c:pt>
                <c:pt idx="264">
                  <c:v>-479.85289999999998</c:v>
                </c:pt>
                <c:pt idx="265">
                  <c:v>-494.02229999999997</c:v>
                </c:pt>
                <c:pt idx="266">
                  <c:v>-508.81569999999999</c:v>
                </c:pt>
                <c:pt idx="267">
                  <c:v>-537.37120000000004</c:v>
                </c:pt>
                <c:pt idx="268">
                  <c:v>-549.22199999999998</c:v>
                </c:pt>
                <c:pt idx="269">
                  <c:v>-565.92669999999998</c:v>
                </c:pt>
                <c:pt idx="270">
                  <c:v>-594.029</c:v>
                </c:pt>
                <c:pt idx="271">
                  <c:v>-603.54049999999995</c:v>
                </c:pt>
                <c:pt idx="272">
                  <c:v>-622.13130000000001</c:v>
                </c:pt>
                <c:pt idx="273">
                  <c:v>-649.7355</c:v>
                </c:pt>
                <c:pt idx="274">
                  <c:v>-656.84720000000004</c:v>
                </c:pt>
                <c:pt idx="275">
                  <c:v>-677.33969999999999</c:v>
                </c:pt>
                <c:pt idx="276">
                  <c:v>-704.40150000000006</c:v>
                </c:pt>
                <c:pt idx="277">
                  <c:v>-709.07860000000005</c:v>
                </c:pt>
                <c:pt idx="278">
                  <c:v>-731.4633</c:v>
                </c:pt>
                <c:pt idx="279">
                  <c:v>-757.93949999999995</c:v>
                </c:pt>
                <c:pt idx="280">
                  <c:v>-760.18690000000004</c:v>
                </c:pt>
                <c:pt idx="281">
                  <c:v>-784.41560000000004</c:v>
                </c:pt>
                <c:pt idx="282">
                  <c:v>-810.26369999999997</c:v>
                </c:pt>
                <c:pt idx="283">
                  <c:v>-810.09289999999999</c:v>
                </c:pt>
                <c:pt idx="284">
                  <c:v>-836.11170000000004</c:v>
                </c:pt>
                <c:pt idx="285">
                  <c:v>-861.2903</c:v>
                </c:pt>
                <c:pt idx="286">
                  <c:v>-858.71990000000005</c:v>
                </c:pt>
                <c:pt idx="287">
                  <c:v>-886.46889999999996</c:v>
                </c:pt>
                <c:pt idx="288">
                  <c:v>-910.93769999999995</c:v>
                </c:pt>
                <c:pt idx="289">
                  <c:v>-906.01189999999997</c:v>
                </c:pt>
                <c:pt idx="290">
                  <c:v>-935.40639999999996</c:v>
                </c:pt>
                <c:pt idx="291">
                  <c:v>-959.12620000000004</c:v>
                </c:pt>
                <c:pt idx="292">
                  <c:v>-951.84010000000001</c:v>
                </c:pt>
                <c:pt idx="293">
                  <c:v>-982.846</c:v>
                </c:pt>
                <c:pt idx="294">
                  <c:v>-1005.779</c:v>
                </c:pt>
                <c:pt idx="295">
                  <c:v>-996.09270000000004</c:v>
                </c:pt>
                <c:pt idx="296">
                  <c:v>-1028.712</c:v>
                </c:pt>
                <c:pt idx="297">
                  <c:v>-1050.8209999999999</c:v>
                </c:pt>
                <c:pt idx="298">
                  <c:v>-1038.732</c:v>
                </c:pt>
                <c:pt idx="299">
                  <c:v>-1072.93</c:v>
                </c:pt>
                <c:pt idx="300">
                  <c:v>-1094.18</c:v>
                </c:pt>
                <c:pt idx="301">
                  <c:v>-1079.71</c:v>
                </c:pt>
                <c:pt idx="302">
                  <c:v>-1115.43</c:v>
                </c:pt>
                <c:pt idx="303">
                  <c:v>-1135.787</c:v>
                </c:pt>
                <c:pt idx="304">
                  <c:v>-1118.954</c:v>
                </c:pt>
                <c:pt idx="305">
                  <c:v>-1156.144</c:v>
                </c:pt>
                <c:pt idx="306">
                  <c:v>-1175.575</c:v>
                </c:pt>
                <c:pt idx="307">
                  <c:v>-1156.405</c:v>
                </c:pt>
                <c:pt idx="308">
                  <c:v>-1195.0060000000001</c:v>
                </c:pt>
                <c:pt idx="309">
                  <c:v>-1213.48</c:v>
                </c:pt>
                <c:pt idx="310">
                  <c:v>-1192.008</c:v>
                </c:pt>
                <c:pt idx="311">
                  <c:v>-1231.9549999999999</c:v>
                </c:pt>
                <c:pt idx="312">
                  <c:v>-1249.443</c:v>
                </c:pt>
                <c:pt idx="313">
                  <c:v>-1225.703</c:v>
                </c:pt>
                <c:pt idx="314">
                  <c:v>-1266.931</c:v>
                </c:pt>
                <c:pt idx="315">
                  <c:v>-1283.404</c:v>
                </c:pt>
                <c:pt idx="316">
                  <c:v>-1257.4739999999999</c:v>
                </c:pt>
                <c:pt idx="317">
                  <c:v>-1299.877</c:v>
                </c:pt>
                <c:pt idx="318">
                  <c:v>-1315.31</c:v>
                </c:pt>
                <c:pt idx="319">
                  <c:v>-1287.2909999999999</c:v>
                </c:pt>
                <c:pt idx="320">
                  <c:v>-1330.7429999999999</c:v>
                </c:pt>
                <c:pt idx="321">
                  <c:v>-1345.11</c:v>
                </c:pt>
                <c:pt idx="322">
                  <c:v>-1315.018</c:v>
                </c:pt>
                <c:pt idx="323">
                  <c:v>-1359.4770000000001</c:v>
                </c:pt>
                <c:pt idx="324">
                  <c:v>-1372.7560000000001</c:v>
                </c:pt>
                <c:pt idx="325">
                  <c:v>-1340.587</c:v>
                </c:pt>
                <c:pt idx="326">
                  <c:v>-1386.0340000000001</c:v>
                </c:pt>
                <c:pt idx="327">
                  <c:v>-1398.203</c:v>
                </c:pt>
                <c:pt idx="328">
                  <c:v>-1364.001</c:v>
                </c:pt>
                <c:pt idx="329">
                  <c:v>-1410.3720000000001</c:v>
                </c:pt>
                <c:pt idx="330">
                  <c:v>-1421.4110000000001</c:v>
                </c:pt>
                <c:pt idx="331">
                  <c:v>-1385.2180000000001</c:v>
                </c:pt>
                <c:pt idx="332">
                  <c:v>-1432.451</c:v>
                </c:pt>
                <c:pt idx="333">
                  <c:v>-1442.3430000000001</c:v>
                </c:pt>
                <c:pt idx="334">
                  <c:v>-1404.2049999999999</c:v>
                </c:pt>
                <c:pt idx="335">
                  <c:v>-1452.2360000000001</c:v>
                </c:pt>
                <c:pt idx="336">
                  <c:v>-1460.9649999999999</c:v>
                </c:pt>
                <c:pt idx="337">
                  <c:v>-1420.9929999999999</c:v>
                </c:pt>
                <c:pt idx="338">
                  <c:v>-1469.6949999999999</c:v>
                </c:pt>
                <c:pt idx="339">
                  <c:v>-1477.248</c:v>
                </c:pt>
                <c:pt idx="340">
                  <c:v>-1435.5709999999999</c:v>
                </c:pt>
                <c:pt idx="341">
                  <c:v>-1484.8009999999999</c:v>
                </c:pt>
                <c:pt idx="342">
                  <c:v>-1491.165</c:v>
                </c:pt>
                <c:pt idx="343">
                  <c:v>-1447.816</c:v>
                </c:pt>
                <c:pt idx="344">
                  <c:v>-1497.529</c:v>
                </c:pt>
                <c:pt idx="345">
                  <c:v>-1502.694</c:v>
                </c:pt>
                <c:pt idx="346">
                  <c:v>-1457.692</c:v>
                </c:pt>
                <c:pt idx="347">
                  <c:v>-1507.8589999999999</c:v>
                </c:pt>
                <c:pt idx="348">
                  <c:v>-1511.816</c:v>
                </c:pt>
                <c:pt idx="349">
                  <c:v>-1465.2349999999999</c:v>
                </c:pt>
                <c:pt idx="350">
                  <c:v>-1515.7739999999999</c:v>
                </c:pt>
                <c:pt idx="351">
                  <c:v>-1518.518</c:v>
                </c:pt>
                <c:pt idx="352">
                  <c:v>-1470.425</c:v>
                </c:pt>
                <c:pt idx="353">
                  <c:v>-1521.261</c:v>
                </c:pt>
                <c:pt idx="354">
                  <c:v>-1522.787</c:v>
                </c:pt>
                <c:pt idx="355">
                  <c:v>-1473.26</c:v>
                </c:pt>
                <c:pt idx="356">
                  <c:v>-1524.3130000000001</c:v>
                </c:pt>
                <c:pt idx="357">
                  <c:v>-1524.6179999999999</c:v>
                </c:pt>
                <c:pt idx="358">
                  <c:v>-1473.7470000000001</c:v>
                </c:pt>
                <c:pt idx="359">
                  <c:v>-1524.924</c:v>
                </c:pt>
                <c:pt idx="360">
                  <c:v>-1524.008</c:v>
                </c:pt>
                <c:pt idx="361">
                  <c:v>-1471.85</c:v>
                </c:pt>
                <c:pt idx="362">
                  <c:v>-1523.0920000000001</c:v>
                </c:pt>
                <c:pt idx="363">
                  <c:v>-1520.9570000000001</c:v>
                </c:pt>
                <c:pt idx="364">
                  <c:v>-1467.5719999999999</c:v>
                </c:pt>
                <c:pt idx="365">
                  <c:v>-1518.8219999999999</c:v>
                </c:pt>
                <c:pt idx="366">
                  <c:v>-1515.47</c:v>
                </c:pt>
                <c:pt idx="367">
                  <c:v>-1461.001</c:v>
                </c:pt>
                <c:pt idx="368">
                  <c:v>-1512.1189999999999</c:v>
                </c:pt>
                <c:pt idx="369">
                  <c:v>-1507.557</c:v>
                </c:pt>
                <c:pt idx="370">
                  <c:v>-1452.1579999999999</c:v>
                </c:pt>
                <c:pt idx="371">
                  <c:v>-1502.9949999999999</c:v>
                </c:pt>
                <c:pt idx="372">
                  <c:v>-1497.229</c:v>
                </c:pt>
                <c:pt idx="373">
                  <c:v>-1440.9490000000001</c:v>
                </c:pt>
                <c:pt idx="374">
                  <c:v>-1491.463</c:v>
                </c:pt>
                <c:pt idx="375">
                  <c:v>-1484.5029999999999</c:v>
                </c:pt>
                <c:pt idx="376">
                  <c:v>-1427.395</c:v>
                </c:pt>
                <c:pt idx="377">
                  <c:v>-1477.5440000000001</c:v>
                </c:pt>
                <c:pt idx="378">
                  <c:v>-1469.4010000000001</c:v>
                </c:pt>
                <c:pt idx="379">
                  <c:v>-1411.566</c:v>
                </c:pt>
                <c:pt idx="380">
                  <c:v>-1461.258</c:v>
                </c:pt>
                <c:pt idx="381">
                  <c:v>-1451.9449999999999</c:v>
                </c:pt>
                <c:pt idx="382">
                  <c:v>-1393.444</c:v>
                </c:pt>
                <c:pt idx="383">
                  <c:v>-1442.6320000000001</c:v>
                </c:pt>
                <c:pt idx="384">
                  <c:v>-1432.164</c:v>
                </c:pt>
                <c:pt idx="385">
                  <c:v>-1373.059</c:v>
                </c:pt>
                <c:pt idx="386">
                  <c:v>-1421.6959999999999</c:v>
                </c:pt>
                <c:pt idx="387">
                  <c:v>-1410.0889999999999</c:v>
                </c:pt>
                <c:pt idx="388">
                  <c:v>-1350.5329999999999</c:v>
                </c:pt>
                <c:pt idx="389">
                  <c:v>-1398.4829999999999</c:v>
                </c:pt>
                <c:pt idx="390">
                  <c:v>-1385.7570000000001</c:v>
                </c:pt>
                <c:pt idx="391">
                  <c:v>-1325.9059999999999</c:v>
                </c:pt>
                <c:pt idx="392">
                  <c:v>-1373.03</c:v>
                </c:pt>
                <c:pt idx="393">
                  <c:v>-1359.2049999999999</c:v>
                </c:pt>
                <c:pt idx="394">
                  <c:v>-1299.114</c:v>
                </c:pt>
                <c:pt idx="395">
                  <c:v>-1345.3789999999999</c:v>
                </c:pt>
                <c:pt idx="396">
                  <c:v>-1330.4760000000001</c:v>
                </c:pt>
                <c:pt idx="397">
                  <c:v>-1270.2170000000001</c:v>
                </c:pt>
                <c:pt idx="398">
                  <c:v>-1315.5730000000001</c:v>
                </c:pt>
                <c:pt idx="399">
                  <c:v>-1299.617</c:v>
                </c:pt>
                <c:pt idx="400">
                  <c:v>-1239.3040000000001</c:v>
                </c:pt>
                <c:pt idx="401">
                  <c:v>-1283.6610000000001</c:v>
                </c:pt>
                <c:pt idx="402">
                  <c:v>-1266.6769999999999</c:v>
                </c:pt>
                <c:pt idx="403">
                  <c:v>-1206.3699999999999</c:v>
                </c:pt>
                <c:pt idx="404">
                  <c:v>-1249.693</c:v>
                </c:pt>
                <c:pt idx="405">
                  <c:v>-1231.7080000000001</c:v>
                </c:pt>
                <c:pt idx="406">
                  <c:v>-1171.4670000000001</c:v>
                </c:pt>
                <c:pt idx="407">
                  <c:v>-1213.723</c:v>
                </c:pt>
                <c:pt idx="408">
                  <c:v>-1194.7670000000001</c:v>
                </c:pt>
                <c:pt idx="409">
                  <c:v>-1134.7670000000001</c:v>
                </c:pt>
                <c:pt idx="410">
                  <c:v>-1175.81</c:v>
                </c:pt>
                <c:pt idx="411">
                  <c:v>-1155.912</c:v>
                </c:pt>
                <c:pt idx="412">
                  <c:v>-1096.335</c:v>
                </c:pt>
                <c:pt idx="413">
                  <c:v>-1136.0139999999999</c:v>
                </c:pt>
                <c:pt idx="414">
                  <c:v>-1115.2070000000001</c:v>
                </c:pt>
                <c:pt idx="415">
                  <c:v>-1056.098</c:v>
                </c:pt>
                <c:pt idx="416">
                  <c:v>-1094.3989999999999</c:v>
                </c:pt>
                <c:pt idx="417">
                  <c:v>-1072.7149999999999</c:v>
                </c:pt>
                <c:pt idx="418">
                  <c:v>-1014.083</c:v>
                </c:pt>
                <c:pt idx="419">
                  <c:v>-1051.0309999999999</c:v>
                </c:pt>
                <c:pt idx="420">
                  <c:v>-1028.5060000000001</c:v>
                </c:pt>
                <c:pt idx="421">
                  <c:v>-970.42129999999997</c:v>
                </c:pt>
                <c:pt idx="422">
                  <c:v>-1005.98</c:v>
                </c:pt>
                <c:pt idx="423">
                  <c:v>-982.64930000000004</c:v>
                </c:pt>
                <c:pt idx="424">
                  <c:v>-925.23760000000004</c:v>
                </c:pt>
                <c:pt idx="425">
                  <c:v>-959.31830000000002</c:v>
                </c:pt>
                <c:pt idx="426">
                  <c:v>-935.2192</c:v>
                </c:pt>
                <c:pt idx="427">
                  <c:v>-878.61379999999997</c:v>
                </c:pt>
                <c:pt idx="428">
                  <c:v>-911.12009999999998</c:v>
                </c:pt>
                <c:pt idx="429">
                  <c:v>-886.29139999999995</c:v>
                </c:pt>
                <c:pt idx="430">
                  <c:v>-830.59939999999995</c:v>
                </c:pt>
                <c:pt idx="431">
                  <c:v>-861.46280000000002</c:v>
                </c:pt>
                <c:pt idx="432">
                  <c:v>-835.9443</c:v>
                </c:pt>
                <c:pt idx="433">
                  <c:v>-781.2088</c:v>
                </c:pt>
                <c:pt idx="434">
                  <c:v>-810.42589999999996</c:v>
                </c:pt>
                <c:pt idx="435">
                  <c:v>-784.2586</c:v>
                </c:pt>
                <c:pt idx="436">
                  <c:v>-730.52729999999997</c:v>
                </c:pt>
                <c:pt idx="437">
                  <c:v>-758.09119999999996</c:v>
                </c:pt>
                <c:pt idx="438">
                  <c:v>-731.31690000000003</c:v>
                </c:pt>
                <c:pt idx="439">
                  <c:v>-678.71770000000004</c:v>
                </c:pt>
                <c:pt idx="440">
                  <c:v>-704.54250000000002</c:v>
                </c:pt>
                <c:pt idx="441">
                  <c:v>-677.20410000000004</c:v>
                </c:pt>
                <c:pt idx="442">
                  <c:v>-625.85159999999996</c:v>
                </c:pt>
                <c:pt idx="443">
                  <c:v>-649.86559999999997</c:v>
                </c:pt>
                <c:pt idx="444">
                  <c:v>-622.0068</c:v>
                </c:pt>
                <c:pt idx="445">
                  <c:v>-571.95439999999996</c:v>
                </c:pt>
                <c:pt idx="446">
                  <c:v>-594.14790000000005</c:v>
                </c:pt>
                <c:pt idx="447">
                  <c:v>-565.8134</c:v>
                </c:pt>
                <c:pt idx="448">
                  <c:v>-517.15120000000002</c:v>
                </c:pt>
                <c:pt idx="449">
                  <c:v>-537.47879999999998</c:v>
                </c:pt>
                <c:pt idx="450">
                  <c:v>-508.71390000000002</c:v>
                </c:pt>
                <c:pt idx="451">
                  <c:v>-461.54719999999998</c:v>
                </c:pt>
                <c:pt idx="452">
                  <c:v>-479.94900000000001</c:v>
                </c:pt>
                <c:pt idx="453">
                  <c:v>-450.79969999999997</c:v>
                </c:pt>
                <c:pt idx="454">
                  <c:v>-405.16899999999998</c:v>
                </c:pt>
                <c:pt idx="455">
                  <c:v>-421.65050000000002</c:v>
                </c:pt>
                <c:pt idx="456">
                  <c:v>-392.16370000000001</c:v>
                </c:pt>
                <c:pt idx="457">
                  <c:v>-348.10180000000003</c:v>
                </c:pt>
                <c:pt idx="458">
                  <c:v>-362.67680000000001</c:v>
                </c:pt>
                <c:pt idx="459">
                  <c:v>-332.89960000000002</c:v>
                </c:pt>
                <c:pt idx="460">
                  <c:v>-290.47190000000001</c:v>
                </c:pt>
                <c:pt idx="461">
                  <c:v>-303.1223</c:v>
                </c:pt>
                <c:pt idx="462">
                  <c:v>-273.10239999999999</c:v>
                </c:pt>
                <c:pt idx="463">
                  <c:v>-232.2347</c:v>
                </c:pt>
                <c:pt idx="464">
                  <c:v>-243.08240000000001</c:v>
                </c:pt>
                <c:pt idx="465">
                  <c:v>-212.86789999999999</c:v>
                </c:pt>
                <c:pt idx="466">
                  <c:v>-173.13419999999999</c:v>
                </c:pt>
                <c:pt idx="467">
                  <c:v>-182.6533</c:v>
                </c:pt>
                <c:pt idx="468">
                  <c:v>-152.29239999999999</c:v>
                </c:pt>
                <c:pt idx="469">
                  <c:v>-113.0048</c:v>
                </c:pt>
                <c:pt idx="470">
                  <c:v>-121.9316</c:v>
                </c:pt>
                <c:pt idx="471">
                  <c:v>53.442371999999999</c:v>
                </c:pt>
                <c:pt idx="472">
                  <c:v>130.79089999999999</c:v>
                </c:pt>
                <c:pt idx="473">
                  <c:v>195.19371000000001</c:v>
                </c:pt>
                <c:pt idx="474">
                  <c:v>255.66238999999999</c:v>
                </c:pt>
                <c:pt idx="475">
                  <c:v>313.37567000000001</c:v>
                </c:pt>
                <c:pt idx="476">
                  <c:v>369.85341</c:v>
                </c:pt>
                <c:pt idx="477">
                  <c:v>425.08636000000001</c:v>
                </c:pt>
                <c:pt idx="478">
                  <c:v>479.25850000000003</c:v>
                </c:pt>
                <c:pt idx="479">
                  <c:v>532.54384000000005</c:v>
                </c:pt>
                <c:pt idx="480">
                  <c:v>584.95578999999998</c:v>
                </c:pt>
                <c:pt idx="481">
                  <c:v>636.42519000000004</c:v>
                </c:pt>
                <c:pt idx="482">
                  <c:v>686.90060000000005</c:v>
                </c:pt>
                <c:pt idx="483">
                  <c:v>736.32005000000004</c:v>
                </c:pt>
                <c:pt idx="484">
                  <c:v>784.49721999999997</c:v>
                </c:pt>
                <c:pt idx="485">
                  <c:v>831.33411000000001</c:v>
                </c:pt>
                <c:pt idx="486">
                  <c:v>876.83909000000006</c:v>
                </c:pt>
                <c:pt idx="487">
                  <c:v>920.93034</c:v>
                </c:pt>
                <c:pt idx="488">
                  <c:v>963.53521000000001</c:v>
                </c:pt>
                <c:pt idx="489">
                  <c:v>1004.6235</c:v>
                </c:pt>
                <c:pt idx="490">
                  <c:v>1044.1179</c:v>
                </c:pt>
                <c:pt idx="491">
                  <c:v>1081.9576</c:v>
                </c:pt>
                <c:pt idx="492">
                  <c:v>1118.1433999999999</c:v>
                </c:pt>
                <c:pt idx="493">
                  <c:v>1152.5945999999999</c:v>
                </c:pt>
                <c:pt idx="494">
                  <c:v>1185.1164000000001</c:v>
                </c:pt>
                <c:pt idx="495">
                  <c:v>1215.6641999999999</c:v>
                </c:pt>
                <c:pt idx="496">
                  <c:v>1244.268</c:v>
                </c:pt>
                <c:pt idx="497">
                  <c:v>1270.8652</c:v>
                </c:pt>
                <c:pt idx="498">
                  <c:v>1295.4416000000001</c:v>
                </c:pt>
                <c:pt idx="499">
                  <c:v>1318.0464999999999</c:v>
                </c:pt>
                <c:pt idx="500">
                  <c:v>1338.5976000000001</c:v>
                </c:pt>
                <c:pt idx="501">
                  <c:v>1356.914</c:v>
                </c:pt>
                <c:pt idx="502">
                  <c:v>1372.9929</c:v>
                </c:pt>
                <c:pt idx="503">
                  <c:v>1386.8714</c:v>
                </c:pt>
                <c:pt idx="504">
                  <c:v>1398.4929</c:v>
                </c:pt>
                <c:pt idx="505">
                  <c:v>1407.8871999999999</c:v>
                </c:pt>
                <c:pt idx="506">
                  <c:v>1415.1469999999999</c:v>
                </c:pt>
                <c:pt idx="507">
                  <c:v>1420.1943000000001</c:v>
                </c:pt>
                <c:pt idx="508">
                  <c:v>1422.8761999999999</c:v>
                </c:pt>
                <c:pt idx="509">
                  <c:v>1423.2330999999999</c:v>
                </c:pt>
                <c:pt idx="510">
                  <c:v>1421.3149000000001</c:v>
                </c:pt>
                <c:pt idx="511">
                  <c:v>1417.1002000000001</c:v>
                </c:pt>
                <c:pt idx="512">
                  <c:v>1410.6376</c:v>
                </c:pt>
                <c:pt idx="513">
                  <c:v>1401.9157</c:v>
                </c:pt>
                <c:pt idx="514">
                  <c:v>1390.8873000000001</c:v>
                </c:pt>
                <c:pt idx="515">
                  <c:v>1377.6388999999999</c:v>
                </c:pt>
                <c:pt idx="516">
                  <c:v>1362.3121000000001</c:v>
                </c:pt>
                <c:pt idx="517">
                  <c:v>1344.8459</c:v>
                </c:pt>
                <c:pt idx="518">
                  <c:v>1325.1464000000001</c:v>
                </c:pt>
                <c:pt idx="519">
                  <c:v>1303.3072</c:v>
                </c:pt>
                <c:pt idx="520">
                  <c:v>1279.3690999999999</c:v>
                </c:pt>
                <c:pt idx="521">
                  <c:v>1253.3074999999999</c:v>
                </c:pt>
                <c:pt idx="522">
                  <c:v>1225.2424000000001</c:v>
                </c:pt>
                <c:pt idx="523">
                  <c:v>1195.3369</c:v>
                </c:pt>
                <c:pt idx="524">
                  <c:v>1163.5471</c:v>
                </c:pt>
                <c:pt idx="525">
                  <c:v>1129.8308999999999</c:v>
                </c:pt>
                <c:pt idx="526">
                  <c:v>1094.3132000000001</c:v>
                </c:pt>
                <c:pt idx="527">
                  <c:v>1057.0485000000001</c:v>
                </c:pt>
                <c:pt idx="528">
                  <c:v>1018.0734</c:v>
                </c:pt>
                <c:pt idx="529">
                  <c:v>977.50297999999998</c:v>
                </c:pt>
                <c:pt idx="530">
                  <c:v>935.34664999999995</c:v>
                </c:pt>
                <c:pt idx="531">
                  <c:v>891.60610999999994</c:v>
                </c:pt>
                <c:pt idx="532">
                  <c:v>846.43318999999997</c:v>
                </c:pt>
                <c:pt idx="533">
                  <c:v>800.00008000000003</c:v>
                </c:pt>
                <c:pt idx="534">
                  <c:v>752.29411000000005</c:v>
                </c:pt>
                <c:pt idx="535">
                  <c:v>703.35077000000001</c:v>
                </c:pt>
                <c:pt idx="536">
                  <c:v>653.31811000000005</c:v>
                </c:pt>
                <c:pt idx="537">
                  <c:v>602.22271000000001</c:v>
                </c:pt>
                <c:pt idx="538">
                  <c:v>550.08277999999996</c:v>
                </c:pt>
                <c:pt idx="539">
                  <c:v>497.05513999999999</c:v>
                </c:pt>
                <c:pt idx="540">
                  <c:v>443.30041999999997</c:v>
                </c:pt>
                <c:pt idx="541">
                  <c:v>388.82835999999998</c:v>
                </c:pt>
                <c:pt idx="542">
                  <c:v>333.72609999999997</c:v>
                </c:pt>
                <c:pt idx="543">
                  <c:v>278.14553000000001</c:v>
                </c:pt>
                <c:pt idx="544">
                  <c:v>222.10351</c:v>
                </c:pt>
                <c:pt idx="545">
                  <c:v>165.63538</c:v>
                </c:pt>
                <c:pt idx="546">
                  <c:v>108.90778</c:v>
                </c:pt>
                <c:pt idx="547">
                  <c:v>52.073802000000001</c:v>
                </c:pt>
                <c:pt idx="548">
                  <c:v>-4.8469530000000001</c:v>
                </c:pt>
                <c:pt idx="549">
                  <c:v>-61.801070000000003</c:v>
                </c:pt>
                <c:pt idx="550">
                  <c:v>-118.6343</c:v>
                </c:pt>
                <c:pt idx="551">
                  <c:v>-175.25450000000001</c:v>
                </c:pt>
                <c:pt idx="552">
                  <c:v>-231.5829</c:v>
                </c:pt>
                <c:pt idx="553">
                  <c:v>-287.52319999999997</c:v>
                </c:pt>
                <c:pt idx="554">
                  <c:v>-343.04509999999999</c:v>
                </c:pt>
                <c:pt idx="555">
                  <c:v>-398.0539</c:v>
                </c:pt>
                <c:pt idx="556">
                  <c:v>-452.4348</c:v>
                </c:pt>
                <c:pt idx="557">
                  <c:v>-506.10419999999999</c:v>
                </c:pt>
                <c:pt idx="558">
                  <c:v>-559.00409999999999</c:v>
                </c:pt>
                <c:pt idx="559">
                  <c:v>-610.95669999999996</c:v>
                </c:pt>
                <c:pt idx="560">
                  <c:v>-661.8492</c:v>
                </c:pt>
                <c:pt idx="561">
                  <c:v>-711.69259999999997</c:v>
                </c:pt>
                <c:pt idx="562">
                  <c:v>-760.42610000000002</c:v>
                </c:pt>
                <c:pt idx="563">
                  <c:v>-807.95709999999997</c:v>
                </c:pt>
                <c:pt idx="564">
                  <c:v>-854.24329999999998</c:v>
                </c:pt>
                <c:pt idx="565">
                  <c:v>-899.21199999999999</c:v>
                </c:pt>
                <c:pt idx="566">
                  <c:v>-942.66949999999997</c:v>
                </c:pt>
                <c:pt idx="567">
                  <c:v>-984.53480000000002</c:v>
                </c:pt>
                <c:pt idx="568">
                  <c:v>-1024.8240000000001</c:v>
                </c:pt>
                <c:pt idx="569">
                  <c:v>-1063.4590000000001</c:v>
                </c:pt>
                <c:pt idx="570">
                  <c:v>-1100.385</c:v>
                </c:pt>
                <c:pt idx="571">
                  <c:v>-1135.5730000000001</c:v>
                </c:pt>
                <c:pt idx="572">
                  <c:v>-1168.944</c:v>
                </c:pt>
                <c:pt idx="573">
                  <c:v>-1200.461</c:v>
                </c:pt>
                <c:pt idx="574">
                  <c:v>-1230.1469999999999</c:v>
                </c:pt>
                <c:pt idx="575">
                  <c:v>-1257.92</c:v>
                </c:pt>
                <c:pt idx="576">
                  <c:v>-1283.5909999999999</c:v>
                </c:pt>
                <c:pt idx="577">
                  <c:v>-1307.135</c:v>
                </c:pt>
                <c:pt idx="578">
                  <c:v>-1328.587</c:v>
                </c:pt>
                <c:pt idx="579">
                  <c:v>-1347.885</c:v>
                </c:pt>
                <c:pt idx="580">
                  <c:v>-1365.039</c:v>
                </c:pt>
                <c:pt idx="581">
                  <c:v>-1380.1189999999999</c:v>
                </c:pt>
                <c:pt idx="582">
                  <c:v>-1393.0450000000001</c:v>
                </c:pt>
                <c:pt idx="583">
                  <c:v>-1403.6479999999999</c:v>
                </c:pt>
                <c:pt idx="584">
                  <c:v>-1411.9480000000001</c:v>
                </c:pt>
                <c:pt idx="585">
                  <c:v>-1417.99</c:v>
                </c:pt>
                <c:pt idx="586">
                  <c:v>-1421.741</c:v>
                </c:pt>
                <c:pt idx="587">
                  <c:v>-1423.2329999999999</c:v>
                </c:pt>
                <c:pt idx="588">
                  <c:v>-1422.45</c:v>
                </c:pt>
                <c:pt idx="589">
                  <c:v>-1419.337</c:v>
                </c:pt>
                <c:pt idx="590">
                  <c:v>-1413.96</c:v>
                </c:pt>
                <c:pt idx="591">
                  <c:v>-1406.4469999999999</c:v>
                </c:pt>
                <c:pt idx="592">
                  <c:v>-1396.7280000000001</c:v>
                </c:pt>
                <c:pt idx="593">
                  <c:v>-1384.6880000000001</c:v>
                </c:pt>
                <c:pt idx="594">
                  <c:v>-1370.4010000000001</c:v>
                </c:pt>
                <c:pt idx="595">
                  <c:v>-1353.9090000000001</c:v>
                </c:pt>
                <c:pt idx="596">
                  <c:v>-1335.181</c:v>
                </c:pt>
                <c:pt idx="597">
                  <c:v>-1314.32</c:v>
                </c:pt>
                <c:pt idx="598">
                  <c:v>-1291.48</c:v>
                </c:pt>
                <c:pt idx="599">
                  <c:v>-1266.6079999999999</c:v>
                </c:pt>
                <c:pt idx="600">
                  <c:v>-1239.635</c:v>
                </c:pt>
                <c:pt idx="601">
                  <c:v>-1210.672</c:v>
                </c:pt>
                <c:pt idx="602">
                  <c:v>-1179.7560000000001</c:v>
                </c:pt>
                <c:pt idx="603">
                  <c:v>-1146.874</c:v>
                </c:pt>
                <c:pt idx="604">
                  <c:v>-1112.172</c:v>
                </c:pt>
                <c:pt idx="605">
                  <c:v>-1075.8510000000001</c:v>
                </c:pt>
                <c:pt idx="606">
                  <c:v>-1037.9000000000001</c:v>
                </c:pt>
                <c:pt idx="607">
                  <c:v>-998.18610000000001</c:v>
                </c:pt>
                <c:pt idx="608">
                  <c:v>-956.72709999999995</c:v>
                </c:pt>
                <c:pt idx="609">
                  <c:v>-913.67409999999995</c:v>
                </c:pt>
                <c:pt idx="610">
                  <c:v>-869.2174</c:v>
                </c:pt>
                <c:pt idx="611">
                  <c:v>-823.47900000000004</c:v>
                </c:pt>
                <c:pt idx="612">
                  <c:v>-776.39959999999996</c:v>
                </c:pt>
                <c:pt idx="613">
                  <c:v>-727.98209999999995</c:v>
                </c:pt>
                <c:pt idx="614">
                  <c:v>-678.39430000000004</c:v>
                </c:pt>
                <c:pt idx="615">
                  <c:v>-627.80399999999997</c:v>
                </c:pt>
                <c:pt idx="616">
                  <c:v>-576.20920000000001</c:v>
                </c:pt>
                <c:pt idx="617">
                  <c:v>-523.67110000000002</c:v>
                </c:pt>
                <c:pt idx="618">
                  <c:v>-470.34059999999999</c:v>
                </c:pt>
                <c:pt idx="619">
                  <c:v>-416.2373</c:v>
                </c:pt>
                <c:pt idx="620">
                  <c:v>-361.38</c:v>
                </c:pt>
                <c:pt idx="621">
                  <c:v>-305.8852</c:v>
                </c:pt>
                <c:pt idx="622">
                  <c:v>-249.7088</c:v>
                </c:pt>
                <c:pt idx="623">
                  <c:v>-192.4385</c:v>
                </c:pt>
                <c:pt idx="624">
                  <c:v>-132.82429999999999</c:v>
                </c:pt>
                <c:pt idx="625">
                  <c:v>-70.975740000000002</c:v>
                </c:pt>
                <c:pt idx="626">
                  <c:v>-13.74361</c:v>
                </c:pt>
                <c:pt idx="627">
                  <c:v>-15.310090000000001</c:v>
                </c:pt>
                <c:pt idx="628">
                  <c:v>-88.566730000000007</c:v>
                </c:pt>
                <c:pt idx="629">
                  <c:v>-151.1053</c:v>
                </c:pt>
                <c:pt idx="630">
                  <c:v>-209.0891</c:v>
                </c:pt>
                <c:pt idx="631">
                  <c:v>-264.42720000000003</c:v>
                </c:pt>
                <c:pt idx="632">
                  <c:v>-318.52850000000001</c:v>
                </c:pt>
                <c:pt idx="633">
                  <c:v>-371.89</c:v>
                </c:pt>
                <c:pt idx="634">
                  <c:v>-424.51569999999998</c:v>
                </c:pt>
                <c:pt idx="635">
                  <c:v>-476.38580000000002</c:v>
                </c:pt>
                <c:pt idx="636">
                  <c:v>-527.52250000000004</c:v>
                </c:pt>
                <c:pt idx="637">
                  <c:v>-577.85410000000002</c:v>
                </c:pt>
                <c:pt idx="638">
                  <c:v>-627.21119999999996</c:v>
                </c:pt>
                <c:pt idx="639">
                  <c:v>-675.6019</c:v>
                </c:pt>
                <c:pt idx="640">
                  <c:v>-722.98180000000002</c:v>
                </c:pt>
                <c:pt idx="641">
                  <c:v>-769.14670000000001</c:v>
                </c:pt>
                <c:pt idx="642">
                  <c:v>-814.029</c:v>
                </c:pt>
                <c:pt idx="643">
                  <c:v>-857.66510000000005</c:v>
                </c:pt>
                <c:pt idx="644">
                  <c:v>-900.05430000000001</c:v>
                </c:pt>
                <c:pt idx="645">
                  <c:v>-940.98450000000003</c:v>
                </c:pt>
                <c:pt idx="646">
                  <c:v>-980.21379999999999</c:v>
                </c:pt>
                <c:pt idx="647">
                  <c:v>-1017.641</c:v>
                </c:pt>
                <c:pt idx="648">
                  <c:v>-1053.4549999999999</c:v>
                </c:pt>
                <c:pt idx="649">
                  <c:v>-1087.8409999999999</c:v>
                </c:pt>
                <c:pt idx="650">
                  <c:v>-1120.625</c:v>
                </c:pt>
                <c:pt idx="651">
                  <c:v>-1151.54</c:v>
                </c:pt>
                <c:pt idx="652">
                  <c:v>-1180.5619999999999</c:v>
                </c:pt>
                <c:pt idx="653">
                  <c:v>-1207.7049999999999</c:v>
                </c:pt>
                <c:pt idx="654">
                  <c:v>-1232.847</c:v>
                </c:pt>
                <c:pt idx="655">
                  <c:v>-1255.924</c:v>
                </c:pt>
                <c:pt idx="656">
                  <c:v>-1277.104</c:v>
                </c:pt>
                <c:pt idx="657">
                  <c:v>-1296.3800000000001</c:v>
                </c:pt>
                <c:pt idx="658">
                  <c:v>-1313.529</c:v>
                </c:pt>
                <c:pt idx="659">
                  <c:v>-1328.53</c:v>
                </c:pt>
                <c:pt idx="660">
                  <c:v>-1341.4</c:v>
                </c:pt>
                <c:pt idx="661">
                  <c:v>-1352.0229999999999</c:v>
                </c:pt>
                <c:pt idx="662">
                  <c:v>-1360.385</c:v>
                </c:pt>
                <c:pt idx="663">
                  <c:v>-1366.701</c:v>
                </c:pt>
                <c:pt idx="664">
                  <c:v>-1370.982</c:v>
                </c:pt>
                <c:pt idx="665">
                  <c:v>-1373.03</c:v>
                </c:pt>
                <c:pt idx="666">
                  <c:v>-1372.847</c:v>
                </c:pt>
                <c:pt idx="667">
                  <c:v>-1370.49</c:v>
                </c:pt>
                <c:pt idx="668">
                  <c:v>-1365.9269999999999</c:v>
                </c:pt>
                <c:pt idx="669">
                  <c:v>-1359.1479999999999</c:v>
                </c:pt>
                <c:pt idx="670">
                  <c:v>-1350.1780000000001</c:v>
                </c:pt>
                <c:pt idx="671">
                  <c:v>-1338.934</c:v>
                </c:pt>
                <c:pt idx="672">
                  <c:v>-1325.4549999999999</c:v>
                </c:pt>
                <c:pt idx="673">
                  <c:v>-1309.9939999999999</c:v>
                </c:pt>
                <c:pt idx="674">
                  <c:v>-1292.586</c:v>
                </c:pt>
                <c:pt idx="675">
                  <c:v>-1273.0920000000001</c:v>
                </c:pt>
                <c:pt idx="676">
                  <c:v>-1251.5360000000001</c:v>
                </c:pt>
                <c:pt idx="677">
                  <c:v>-1227.9390000000001</c:v>
                </c:pt>
                <c:pt idx="678">
                  <c:v>-1202.2360000000001</c:v>
                </c:pt>
                <c:pt idx="679">
                  <c:v>-1174.529</c:v>
                </c:pt>
                <c:pt idx="680">
                  <c:v>-1145.076</c:v>
                </c:pt>
                <c:pt idx="681">
                  <c:v>-1113.923</c:v>
                </c:pt>
                <c:pt idx="682">
                  <c:v>-1080.991</c:v>
                </c:pt>
                <c:pt idx="683">
                  <c:v>-1046.329</c:v>
                </c:pt>
                <c:pt idx="684">
                  <c:v>-1010.016</c:v>
                </c:pt>
                <c:pt idx="685">
                  <c:v>-972.06989999999996</c:v>
                </c:pt>
                <c:pt idx="686">
                  <c:v>-932.5471</c:v>
                </c:pt>
                <c:pt idx="687">
                  <c:v>-891.48530000000005</c:v>
                </c:pt>
                <c:pt idx="688">
                  <c:v>-848.86339999999996</c:v>
                </c:pt>
                <c:pt idx="689">
                  <c:v>-804.82989999999995</c:v>
                </c:pt>
                <c:pt idx="690">
                  <c:v>-759.6114</c:v>
                </c:pt>
                <c:pt idx="691">
                  <c:v>-713.26840000000004</c:v>
                </c:pt>
                <c:pt idx="692">
                  <c:v>-665.80989999999997</c:v>
                </c:pt>
                <c:pt idx="693">
                  <c:v>-617.29380000000003</c:v>
                </c:pt>
                <c:pt idx="694">
                  <c:v>-567.73630000000003</c:v>
                </c:pt>
                <c:pt idx="695">
                  <c:v>-517.15009999999995</c:v>
                </c:pt>
                <c:pt idx="696">
                  <c:v>-465.7097</c:v>
                </c:pt>
                <c:pt idx="697">
                  <c:v>-413.59660000000002</c:v>
                </c:pt>
                <c:pt idx="698">
                  <c:v>-360.87060000000002</c:v>
                </c:pt>
                <c:pt idx="699">
                  <c:v>-307.57850000000002</c:v>
                </c:pt>
                <c:pt idx="700">
                  <c:v>-253.7996</c:v>
                </c:pt>
                <c:pt idx="701">
                  <c:v>-199.64789999999999</c:v>
                </c:pt>
                <c:pt idx="702">
                  <c:v>-145.21190000000001</c:v>
                </c:pt>
                <c:pt idx="703">
                  <c:v>-90.540260000000004</c:v>
                </c:pt>
                <c:pt idx="704">
                  <c:v>-35.674930000000003</c:v>
                </c:pt>
                <c:pt idx="705">
                  <c:v>19.271229000000002</c:v>
                </c:pt>
                <c:pt idx="706">
                  <c:v>74.168862000000004</c:v>
                </c:pt>
                <c:pt idx="707">
                  <c:v>128.99627000000001</c:v>
                </c:pt>
                <c:pt idx="708">
                  <c:v>183.64601999999999</c:v>
                </c:pt>
                <c:pt idx="709">
                  <c:v>237.93924999999999</c:v>
                </c:pt>
                <c:pt idx="710">
                  <c:v>291.81434999999999</c:v>
                </c:pt>
                <c:pt idx="711">
                  <c:v>345.26776000000001</c:v>
                </c:pt>
                <c:pt idx="712">
                  <c:v>398.21413000000001</c:v>
                </c:pt>
                <c:pt idx="713">
                  <c:v>450.48376000000002</c:v>
                </c:pt>
                <c:pt idx="714">
                  <c:v>502.04960999999997</c:v>
                </c:pt>
                <c:pt idx="715">
                  <c:v>552.86117000000002</c:v>
                </c:pt>
                <c:pt idx="716">
                  <c:v>602.72450000000003</c:v>
                </c:pt>
                <c:pt idx="717">
                  <c:v>651.57867999999996</c:v>
                </c:pt>
                <c:pt idx="718">
                  <c:v>699.42557999999997</c:v>
                </c:pt>
                <c:pt idx="719">
                  <c:v>746.15971000000002</c:v>
                </c:pt>
                <c:pt idx="720">
                  <c:v>791.63687000000004</c:v>
                </c:pt>
                <c:pt idx="721">
                  <c:v>835.90153999999995</c:v>
                </c:pt>
                <c:pt idx="722">
                  <c:v>878.91493000000003</c:v>
                </c:pt>
                <c:pt idx="723">
                  <c:v>920.45483999999999</c:v>
                </c:pt>
                <c:pt idx="724">
                  <c:v>960.46911</c:v>
                </c:pt>
                <c:pt idx="725">
                  <c:v>998.95568000000003</c:v>
                </c:pt>
                <c:pt idx="726">
                  <c:v>1035.8425999999999</c:v>
                </c:pt>
                <c:pt idx="727">
                  <c:v>1071.049</c:v>
                </c:pt>
                <c:pt idx="728">
                  <c:v>1104.5710999999999</c:v>
                </c:pt>
                <c:pt idx="729">
                  <c:v>1136.2995000000001</c:v>
                </c:pt>
                <c:pt idx="730">
                  <c:v>1166.1251999999999</c:v>
                </c:pt>
                <c:pt idx="731">
                  <c:v>1194.1858999999999</c:v>
                </c:pt>
                <c:pt idx="732">
                  <c:v>1220.4657999999999</c:v>
                </c:pt>
                <c:pt idx="733">
                  <c:v>1244.7352000000001</c:v>
                </c:pt>
                <c:pt idx="734">
                  <c:v>1266.9645</c:v>
                </c:pt>
                <c:pt idx="735">
                  <c:v>1287.1684</c:v>
                </c:pt>
                <c:pt idx="736">
                  <c:v>1305.2283</c:v>
                </c:pt>
                <c:pt idx="737">
                  <c:v>1321.1027999999999</c:v>
                </c:pt>
                <c:pt idx="738">
                  <c:v>1334.9865</c:v>
                </c:pt>
                <c:pt idx="739">
                  <c:v>1346.8815</c:v>
                </c:pt>
                <c:pt idx="740">
                  <c:v>1356.5743</c:v>
                </c:pt>
                <c:pt idx="741">
                  <c:v>1364.0573999999999</c:v>
                </c:pt>
                <c:pt idx="742">
                  <c:v>1369.3794</c:v>
                </c:pt>
                <c:pt idx="743">
                  <c:v>1372.4982</c:v>
                </c:pt>
                <c:pt idx="744">
                  <c:v>1373.3909000000001</c:v>
                </c:pt>
                <c:pt idx="745">
                  <c:v>1372.0779</c:v>
                </c:pt>
                <c:pt idx="746">
                  <c:v>1368.4661000000001</c:v>
                </c:pt>
                <c:pt idx="747">
                  <c:v>1362.5688</c:v>
                </c:pt>
                <c:pt idx="748">
                  <c:v>1354.6301000000001</c:v>
                </c:pt>
                <c:pt idx="749">
                  <c:v>1344.6766</c:v>
                </c:pt>
                <c:pt idx="750">
                  <c:v>1332.5455999999999</c:v>
                </c:pt>
                <c:pt idx="751">
                  <c:v>1318.2517</c:v>
                </c:pt>
                <c:pt idx="752">
                  <c:v>1301.8161</c:v>
                </c:pt>
                <c:pt idx="753">
                  <c:v>1283.1597999999999</c:v>
                </c:pt>
                <c:pt idx="754">
                  <c:v>1262.3626999999999</c:v>
                </c:pt>
                <c:pt idx="755">
                  <c:v>1239.6826000000001</c:v>
                </c:pt>
                <c:pt idx="756">
                  <c:v>1215.1608000000001</c:v>
                </c:pt>
                <c:pt idx="757">
                  <c:v>1188.6859999999999</c:v>
                </c:pt>
                <c:pt idx="758">
                  <c:v>1160.2906</c:v>
                </c:pt>
                <c:pt idx="759">
                  <c:v>1129.9956</c:v>
                </c:pt>
                <c:pt idx="760">
                  <c:v>1097.7502999999999</c:v>
                </c:pt>
                <c:pt idx="761">
                  <c:v>1063.6772000000001</c:v>
                </c:pt>
                <c:pt idx="762">
                  <c:v>1028.0266999999999</c:v>
                </c:pt>
                <c:pt idx="763">
                  <c:v>990.85238000000004</c:v>
                </c:pt>
                <c:pt idx="764">
                  <c:v>952.10563000000002</c:v>
                </c:pt>
                <c:pt idx="765">
                  <c:v>911.84204999999997</c:v>
                </c:pt>
                <c:pt idx="766">
                  <c:v>870.14187000000004</c:v>
                </c:pt>
                <c:pt idx="767">
                  <c:v>827.03168000000005</c:v>
                </c:pt>
                <c:pt idx="768">
                  <c:v>782.58047999999997</c:v>
                </c:pt>
                <c:pt idx="769">
                  <c:v>736.82593999999995</c:v>
                </c:pt>
                <c:pt idx="770">
                  <c:v>689.76178000000004</c:v>
                </c:pt>
                <c:pt idx="771">
                  <c:v>641.55046000000004</c:v>
                </c:pt>
                <c:pt idx="772">
                  <c:v>592.39522999999997</c:v>
                </c:pt>
                <c:pt idx="773">
                  <c:v>542.34580000000005</c:v>
                </c:pt>
                <c:pt idx="774">
                  <c:v>491.39558</c:v>
                </c:pt>
                <c:pt idx="775">
                  <c:v>439.49619999999999</c:v>
                </c:pt>
                <c:pt idx="776">
                  <c:v>386.40897999999999</c:v>
                </c:pt>
                <c:pt idx="777">
                  <c:v>331.68911000000003</c:v>
                </c:pt>
                <c:pt idx="778">
                  <c:v>275.40125999999998</c:v>
                </c:pt>
                <c:pt idx="779">
                  <c:v>218.69123999999999</c:v>
                </c:pt>
                <c:pt idx="780">
                  <c:v>157.96950000000001</c:v>
                </c:pt>
                <c:pt idx="781">
                  <c:v>101.29846999999999</c:v>
                </c:pt>
                <c:pt idx="782">
                  <c:v>52.162289999999999</c:v>
                </c:pt>
                <c:pt idx="783">
                  <c:v>119.52370000000001</c:v>
                </c:pt>
                <c:pt idx="784">
                  <c:v>180.80622</c:v>
                </c:pt>
                <c:pt idx="785">
                  <c:v>233.09596999999999</c:v>
                </c:pt>
                <c:pt idx="786">
                  <c:v>291.24596000000003</c:v>
                </c:pt>
                <c:pt idx="787">
                  <c:v>347.08776</c:v>
                </c:pt>
                <c:pt idx="788">
                  <c:v>400.11739999999998</c:v>
                </c:pt>
                <c:pt idx="789">
                  <c:v>451.18054000000001</c:v>
                </c:pt>
                <c:pt idx="790">
                  <c:v>500.93405000000001</c:v>
                </c:pt>
                <c:pt idx="791">
                  <c:v>549.68305999999995</c:v>
                </c:pt>
                <c:pt idx="792">
                  <c:v>597.53479000000004</c:v>
                </c:pt>
                <c:pt idx="793">
                  <c:v>644.51020000000005</c:v>
                </c:pt>
                <c:pt idx="794">
                  <c:v>690.41976</c:v>
                </c:pt>
                <c:pt idx="795">
                  <c:v>735.05268000000001</c:v>
                </c:pt>
                <c:pt idx="796">
                  <c:v>778.42487000000006</c:v>
                </c:pt>
                <c:pt idx="797">
                  <c:v>820.55475999999999</c:v>
                </c:pt>
                <c:pt idx="798">
                  <c:v>861.32312000000002</c:v>
                </c:pt>
                <c:pt idx="799">
                  <c:v>900.69623999999999</c:v>
                </c:pt>
                <c:pt idx="800">
                  <c:v>938.67403999999999</c:v>
                </c:pt>
                <c:pt idx="801">
                  <c:v>975.18435999999997</c:v>
                </c:pt>
                <c:pt idx="802">
                  <c:v>1010.2655</c:v>
                </c:pt>
                <c:pt idx="803">
                  <c:v>1043.8989999999999</c:v>
                </c:pt>
                <c:pt idx="804">
                  <c:v>1075.8126999999999</c:v>
                </c:pt>
                <c:pt idx="805">
                  <c:v>1105.7989</c:v>
                </c:pt>
                <c:pt idx="806">
                  <c:v>1133.9160999999999</c:v>
                </c:pt>
                <c:pt idx="807">
                  <c:v>1160.2247</c:v>
                </c:pt>
                <c:pt idx="808">
                  <c:v>1184.6863000000001</c:v>
                </c:pt>
                <c:pt idx="809">
                  <c:v>1207.4049</c:v>
                </c:pt>
                <c:pt idx="810">
                  <c:v>1228.3804</c:v>
                </c:pt>
                <c:pt idx="811">
                  <c:v>1247.3259</c:v>
                </c:pt>
                <c:pt idx="812">
                  <c:v>1264.0639000000001</c:v>
                </c:pt>
                <c:pt idx="813">
                  <c:v>1278.6847</c:v>
                </c:pt>
                <c:pt idx="814">
                  <c:v>1291.2538999999999</c:v>
                </c:pt>
                <c:pt idx="815">
                  <c:v>1301.7511999999999</c:v>
                </c:pt>
                <c:pt idx="816">
                  <c:v>1310.3315</c:v>
                </c:pt>
                <c:pt idx="817">
                  <c:v>1317.0129999999999</c:v>
                </c:pt>
                <c:pt idx="818">
                  <c:v>1321.5313000000001</c:v>
                </c:pt>
                <c:pt idx="819">
                  <c:v>1323.7638999999999</c:v>
                </c:pt>
                <c:pt idx="820">
                  <c:v>1323.825</c:v>
                </c:pt>
                <c:pt idx="821">
                  <c:v>1321.7514000000001</c:v>
                </c:pt>
                <c:pt idx="822">
                  <c:v>1317.5178000000001</c:v>
                </c:pt>
                <c:pt idx="823">
                  <c:v>1311.1660999999999</c:v>
                </c:pt>
                <c:pt idx="824">
                  <c:v>1302.7082</c:v>
                </c:pt>
                <c:pt idx="825">
                  <c:v>1292.1400000000001</c:v>
                </c:pt>
                <c:pt idx="826">
                  <c:v>1279.6654000000001</c:v>
                </c:pt>
                <c:pt idx="827">
                  <c:v>1265.3223</c:v>
                </c:pt>
                <c:pt idx="828">
                  <c:v>1248.8768</c:v>
                </c:pt>
                <c:pt idx="829">
                  <c:v>1230.2752</c:v>
                </c:pt>
                <c:pt idx="830">
                  <c:v>1209.6510000000001</c:v>
                </c:pt>
                <c:pt idx="831">
                  <c:v>1187.0619999999999</c:v>
                </c:pt>
                <c:pt idx="832">
                  <c:v>1162.5342000000001</c:v>
                </c:pt>
                <c:pt idx="833">
                  <c:v>1136.2904000000001</c:v>
                </c:pt>
                <c:pt idx="834">
                  <c:v>1108.3818000000001</c:v>
                </c:pt>
                <c:pt idx="835">
                  <c:v>1078.6487</c:v>
                </c:pt>
                <c:pt idx="836">
                  <c:v>1047.1098</c:v>
                </c:pt>
                <c:pt idx="837">
                  <c:v>1013.8942</c:v>
                </c:pt>
                <c:pt idx="838">
                  <c:v>979.03328999999997</c:v>
                </c:pt>
                <c:pt idx="839">
                  <c:v>942.58804999999995</c:v>
                </c:pt>
                <c:pt idx="840">
                  <c:v>904.63548000000003</c:v>
                </c:pt>
                <c:pt idx="841">
                  <c:v>865.19015000000002</c:v>
                </c:pt>
                <c:pt idx="842">
                  <c:v>824.30247999999995</c:v>
                </c:pt>
                <c:pt idx="843">
                  <c:v>782.19123999999999</c:v>
                </c:pt>
                <c:pt idx="844">
                  <c:v>738.91686000000004</c:v>
                </c:pt>
                <c:pt idx="845">
                  <c:v>694.40336000000002</c:v>
                </c:pt>
                <c:pt idx="846">
                  <c:v>648.74503000000004</c:v>
                </c:pt>
                <c:pt idx="847">
                  <c:v>602.05929000000003</c:v>
                </c:pt>
                <c:pt idx="848">
                  <c:v>554.37018</c:v>
                </c:pt>
                <c:pt idx="849">
                  <c:v>505.73853000000003</c:v>
                </c:pt>
                <c:pt idx="850">
                  <c:v>456.35527000000002</c:v>
                </c:pt>
                <c:pt idx="851">
                  <c:v>406.28008</c:v>
                </c:pt>
                <c:pt idx="852">
                  <c:v>355.51562000000001</c:v>
                </c:pt>
                <c:pt idx="853">
                  <c:v>304.20776999999998</c:v>
                </c:pt>
                <c:pt idx="854">
                  <c:v>252.45050000000001</c:v>
                </c:pt>
                <c:pt idx="855">
                  <c:v>200.24874</c:v>
                </c:pt>
                <c:pt idx="856">
                  <c:v>147.64205999999999</c:v>
                </c:pt>
                <c:pt idx="857">
                  <c:v>94.804209</c:v>
                </c:pt>
                <c:pt idx="858">
                  <c:v>41.885371999999997</c:v>
                </c:pt>
                <c:pt idx="859">
                  <c:v>-11.038069999999999</c:v>
                </c:pt>
                <c:pt idx="860">
                  <c:v>-63.897109999999998</c:v>
                </c:pt>
                <c:pt idx="861">
                  <c:v>-116.6105</c:v>
                </c:pt>
                <c:pt idx="862">
                  <c:v>-169.1574</c:v>
                </c:pt>
                <c:pt idx="863">
                  <c:v>-221.46950000000001</c:v>
                </c:pt>
                <c:pt idx="864">
                  <c:v>-273.476</c:v>
                </c:pt>
                <c:pt idx="865">
                  <c:v>-325.08080000000001</c:v>
                </c:pt>
                <c:pt idx="866">
                  <c:v>-376.18680000000001</c:v>
                </c:pt>
                <c:pt idx="867">
                  <c:v>-426.73079999999999</c:v>
                </c:pt>
                <c:pt idx="868">
                  <c:v>-476.67750000000001</c:v>
                </c:pt>
                <c:pt idx="869">
                  <c:v>-525.84720000000004</c:v>
                </c:pt>
                <c:pt idx="870">
                  <c:v>-574.02250000000004</c:v>
                </c:pt>
                <c:pt idx="871">
                  <c:v>-621.19169999999997</c:v>
                </c:pt>
                <c:pt idx="872">
                  <c:v>-667.39200000000005</c:v>
                </c:pt>
                <c:pt idx="873">
                  <c:v>-712.56089999999995</c:v>
                </c:pt>
                <c:pt idx="874">
                  <c:v>-756.68510000000003</c:v>
                </c:pt>
                <c:pt idx="875">
                  <c:v>-799.73400000000004</c:v>
                </c:pt>
                <c:pt idx="876">
                  <c:v>-841.47400000000005</c:v>
                </c:pt>
                <c:pt idx="877">
                  <c:v>-881.68899999999996</c:v>
                </c:pt>
                <c:pt idx="878">
                  <c:v>-920.41020000000003</c:v>
                </c:pt>
                <c:pt idx="879">
                  <c:v>-957.65930000000003</c:v>
                </c:pt>
                <c:pt idx="880">
                  <c:v>-993.3252</c:v>
                </c:pt>
                <c:pt idx="881">
                  <c:v>-1027.385</c:v>
                </c:pt>
                <c:pt idx="882">
                  <c:v>-1059.8399999999999</c:v>
                </c:pt>
                <c:pt idx="883">
                  <c:v>-1090.626</c:v>
                </c:pt>
                <c:pt idx="884">
                  <c:v>-1119.8109999999999</c:v>
                </c:pt>
                <c:pt idx="885">
                  <c:v>-1147.386</c:v>
                </c:pt>
                <c:pt idx="886">
                  <c:v>-1173.067</c:v>
                </c:pt>
                <c:pt idx="887">
                  <c:v>-1196.6610000000001</c:v>
                </c:pt>
                <c:pt idx="888">
                  <c:v>-1218.242</c:v>
                </c:pt>
                <c:pt idx="889">
                  <c:v>-1237.873</c:v>
                </c:pt>
                <c:pt idx="890">
                  <c:v>-1255.5260000000001</c:v>
                </c:pt>
                <c:pt idx="891">
                  <c:v>-1271.33</c:v>
                </c:pt>
                <c:pt idx="892">
                  <c:v>-1285.297</c:v>
                </c:pt>
                <c:pt idx="893">
                  <c:v>-1297.153</c:v>
                </c:pt>
                <c:pt idx="894">
                  <c:v>-1306.7529999999999</c:v>
                </c:pt>
                <c:pt idx="895">
                  <c:v>-1314.1990000000001</c:v>
                </c:pt>
                <c:pt idx="896">
                  <c:v>-1319.529</c:v>
                </c:pt>
                <c:pt idx="897">
                  <c:v>-1322.7</c:v>
                </c:pt>
                <c:pt idx="898">
                  <c:v>-1323.741</c:v>
                </c:pt>
                <c:pt idx="899">
                  <c:v>-1322.6659999999999</c:v>
                </c:pt>
                <c:pt idx="900">
                  <c:v>-1319.4559999999999</c:v>
                </c:pt>
                <c:pt idx="901">
                  <c:v>-1314.3019999999999</c:v>
                </c:pt>
                <c:pt idx="902">
                  <c:v>-1307.2329999999999</c:v>
                </c:pt>
                <c:pt idx="903">
                  <c:v>-1297.9949999999999</c:v>
                </c:pt>
                <c:pt idx="904">
                  <c:v>-1286.5029999999999</c:v>
                </c:pt>
                <c:pt idx="905">
                  <c:v>-1272.8889999999999</c:v>
                </c:pt>
                <c:pt idx="906">
                  <c:v>-1257.212</c:v>
                </c:pt>
                <c:pt idx="907">
                  <c:v>-1239.49</c:v>
                </c:pt>
                <c:pt idx="908">
                  <c:v>-1219.9380000000001</c:v>
                </c:pt>
                <c:pt idx="909">
                  <c:v>-1198.6020000000001</c:v>
                </c:pt>
                <c:pt idx="910">
                  <c:v>-1175.271</c:v>
                </c:pt>
                <c:pt idx="911">
                  <c:v>-1149.923</c:v>
                </c:pt>
                <c:pt idx="912">
                  <c:v>-1122.693</c:v>
                </c:pt>
                <c:pt idx="913">
                  <c:v>-1093.6310000000001</c:v>
                </c:pt>
                <c:pt idx="914">
                  <c:v>-1062.73</c:v>
                </c:pt>
                <c:pt idx="915">
                  <c:v>-1030.2550000000001</c:v>
                </c:pt>
                <c:pt idx="916">
                  <c:v>-996.4742</c:v>
                </c:pt>
                <c:pt idx="917">
                  <c:v>-961.27260000000001</c:v>
                </c:pt>
                <c:pt idx="918">
                  <c:v>-924.30539999999996</c:v>
                </c:pt>
                <c:pt idx="919">
                  <c:v>-885.52080000000001</c:v>
                </c:pt>
                <c:pt idx="920">
                  <c:v>-845.17579999999998</c:v>
                </c:pt>
                <c:pt idx="921">
                  <c:v>-803.60199999999998</c:v>
                </c:pt>
                <c:pt idx="922">
                  <c:v>-760.84590000000003</c:v>
                </c:pt>
                <c:pt idx="923">
                  <c:v>-716.83540000000005</c:v>
                </c:pt>
                <c:pt idx="924">
                  <c:v>-671.62009999999998</c:v>
                </c:pt>
                <c:pt idx="925">
                  <c:v>-625.41290000000004</c:v>
                </c:pt>
                <c:pt idx="926">
                  <c:v>-578.2731</c:v>
                </c:pt>
                <c:pt idx="927">
                  <c:v>-530.16219999999998</c:v>
                </c:pt>
                <c:pt idx="928">
                  <c:v>-481.22519999999997</c:v>
                </c:pt>
                <c:pt idx="929">
                  <c:v>-431.56599999999997</c:v>
                </c:pt>
                <c:pt idx="930">
                  <c:v>-381.1549</c:v>
                </c:pt>
                <c:pt idx="931">
                  <c:v>-329.98349999999999</c:v>
                </c:pt>
                <c:pt idx="932">
                  <c:v>-278.16460000000001</c:v>
                </c:pt>
                <c:pt idx="933">
                  <c:v>-225.4716</c:v>
                </c:pt>
                <c:pt idx="934">
                  <c:v>-171.36189999999999</c:v>
                </c:pt>
                <c:pt idx="935">
                  <c:v>-114.4362</c:v>
                </c:pt>
                <c:pt idx="936">
                  <c:v>-54.658239999999999</c:v>
                </c:pt>
                <c:pt idx="937">
                  <c:v>5.3904261</c:v>
                </c:pt>
                <c:pt idx="938">
                  <c:v>61.072290000000002</c:v>
                </c:pt>
                <c:pt idx="939">
                  <c:v>173.72059999999999</c:v>
                </c:pt>
                <c:pt idx="940">
                  <c:v>245.15672000000001</c:v>
                </c:pt>
                <c:pt idx="941">
                  <c:v>305.34134</c:v>
                </c:pt>
                <c:pt idx="942">
                  <c:v>359.30819000000002</c:v>
                </c:pt>
                <c:pt idx="943">
                  <c:v>409.30552</c:v>
                </c:pt>
                <c:pt idx="944">
                  <c:v>457.80718999999999</c:v>
                </c:pt>
                <c:pt idx="945">
                  <c:v>505.22773000000001</c:v>
                </c:pt>
                <c:pt idx="946">
                  <c:v>551.80100000000004</c:v>
                </c:pt>
                <c:pt idx="947">
                  <c:v>597.58054000000004</c:v>
                </c:pt>
                <c:pt idx="948">
                  <c:v>642.38158999999996</c:v>
                </c:pt>
                <c:pt idx="949">
                  <c:v>685.95281999999997</c:v>
                </c:pt>
                <c:pt idx="950">
                  <c:v>728.30615999999998</c:v>
                </c:pt>
                <c:pt idx="951">
                  <c:v>769.49057000000005</c:v>
                </c:pt>
                <c:pt idx="952">
                  <c:v>809.41218000000003</c:v>
                </c:pt>
                <c:pt idx="953">
                  <c:v>848.00495000000001</c:v>
                </c:pt>
                <c:pt idx="954">
                  <c:v>885.24881000000005</c:v>
                </c:pt>
                <c:pt idx="955">
                  <c:v>921.14742999999999</c:v>
                </c:pt>
                <c:pt idx="956">
                  <c:v>955.72316000000001</c:v>
                </c:pt>
                <c:pt idx="957">
                  <c:v>988.98092999999994</c:v>
                </c:pt>
                <c:pt idx="958">
                  <c:v>1020.6513</c:v>
                </c:pt>
                <c:pt idx="959">
                  <c:v>1050.4341999999999</c:v>
                </c:pt>
                <c:pt idx="960">
                  <c:v>1078.3583000000001</c:v>
                </c:pt>
                <c:pt idx="961">
                  <c:v>1104.5291</c:v>
                </c:pt>
                <c:pt idx="962">
                  <c:v>1128.9938999999999</c:v>
                </c:pt>
                <c:pt idx="963">
                  <c:v>1151.8254999999999</c:v>
                </c:pt>
                <c:pt idx="964">
                  <c:v>1173.0491999999999</c:v>
                </c:pt>
                <c:pt idx="965">
                  <c:v>1192.384</c:v>
                </c:pt>
                <c:pt idx="966">
                  <c:v>1209.5426</c:v>
                </c:pt>
                <c:pt idx="967">
                  <c:v>1224.5753</c:v>
                </c:pt>
                <c:pt idx="968">
                  <c:v>1237.6119000000001</c:v>
                </c:pt>
                <c:pt idx="969">
                  <c:v>1248.7257</c:v>
                </c:pt>
                <c:pt idx="970">
                  <c:v>1258.0283999999999</c:v>
                </c:pt>
                <c:pt idx="971">
                  <c:v>1265.5641000000001</c:v>
                </c:pt>
                <c:pt idx="972">
                  <c:v>1271.0785000000001</c:v>
                </c:pt>
                <c:pt idx="973">
                  <c:v>1274.3561999999999</c:v>
                </c:pt>
                <c:pt idx="974">
                  <c:v>1275.4783</c:v>
                </c:pt>
                <c:pt idx="975">
                  <c:v>1274.5219</c:v>
                </c:pt>
                <c:pt idx="976">
                  <c:v>1271.4761000000001</c:v>
                </c:pt>
                <c:pt idx="977">
                  <c:v>1266.3300999999999</c:v>
                </c:pt>
                <c:pt idx="978">
                  <c:v>1259.1322</c:v>
                </c:pt>
                <c:pt idx="979">
                  <c:v>1249.9668999999999</c:v>
                </c:pt>
                <c:pt idx="980">
                  <c:v>1238.9802</c:v>
                </c:pt>
                <c:pt idx="981">
                  <c:v>1226.2308</c:v>
                </c:pt>
                <c:pt idx="982">
                  <c:v>1211.4965999999999</c:v>
                </c:pt>
                <c:pt idx="983">
                  <c:v>1194.6079</c:v>
                </c:pt>
                <c:pt idx="984">
                  <c:v>1175.6478999999999</c:v>
                </c:pt>
                <c:pt idx="985">
                  <c:v>1154.7612999999999</c:v>
                </c:pt>
                <c:pt idx="986">
                  <c:v>1132.0573999999999</c:v>
                </c:pt>
                <c:pt idx="987">
                  <c:v>1107.7012999999999</c:v>
                </c:pt>
                <c:pt idx="988">
                  <c:v>1081.7628</c:v>
                </c:pt>
                <c:pt idx="989">
                  <c:v>1054.0989</c:v>
                </c:pt>
                <c:pt idx="990">
                  <c:v>1024.6501000000001</c:v>
                </c:pt>
                <c:pt idx="991">
                  <c:v>993.50982999999997</c:v>
                </c:pt>
                <c:pt idx="992">
                  <c:v>960.73589000000004</c:v>
                </c:pt>
                <c:pt idx="993">
                  <c:v>926.38774999999998</c:v>
                </c:pt>
                <c:pt idx="994">
                  <c:v>890.50286000000006</c:v>
                </c:pt>
                <c:pt idx="995">
                  <c:v>853.15575999999999</c:v>
                </c:pt>
                <c:pt idx="996">
                  <c:v>814.44626000000005</c:v>
                </c:pt>
                <c:pt idx="997">
                  <c:v>774.53517999999997</c:v>
                </c:pt>
                <c:pt idx="998">
                  <c:v>733.49023999999997</c:v>
                </c:pt>
                <c:pt idx="999">
                  <c:v>691.24779000000001</c:v>
                </c:pt>
                <c:pt idx="1000">
                  <c:v>647.83159000000001</c:v>
                </c:pt>
                <c:pt idx="1001">
                  <c:v>603.32070999999996</c:v>
                </c:pt>
                <c:pt idx="1002">
                  <c:v>557.81043</c:v>
                </c:pt>
                <c:pt idx="1003">
                  <c:v>511.39688999999998</c:v>
                </c:pt>
                <c:pt idx="1004">
                  <c:v>464.22352000000001</c:v>
                </c:pt>
                <c:pt idx="1005">
                  <c:v>416.35059000000001</c:v>
                </c:pt>
                <c:pt idx="1006">
                  <c:v>367.79129999999998</c:v>
                </c:pt>
                <c:pt idx="1007">
                  <c:v>318.64999</c:v>
                </c:pt>
                <c:pt idx="1008">
                  <c:v>268.99178999999998</c:v>
                </c:pt>
                <c:pt idx="1009">
                  <c:v>218.8734</c:v>
                </c:pt>
                <c:pt idx="1010">
                  <c:v>168.34375</c:v>
                </c:pt>
                <c:pt idx="1011">
                  <c:v>117.54604</c:v>
                </c:pt>
                <c:pt idx="1012">
                  <c:v>66.584708000000006</c:v>
                </c:pt>
                <c:pt idx="1013">
                  <c:v>15.56967</c:v>
                </c:pt>
                <c:pt idx="1014">
                  <c:v>-35.342190000000002</c:v>
                </c:pt>
                <c:pt idx="1015">
                  <c:v>-86.064959999999999</c:v>
                </c:pt>
                <c:pt idx="1016">
                  <c:v>-136.64750000000001</c:v>
                </c:pt>
                <c:pt idx="1017">
                  <c:v>-187.12190000000001</c:v>
                </c:pt>
                <c:pt idx="1018">
                  <c:v>-237.4298</c:v>
                </c:pt>
                <c:pt idx="1019">
                  <c:v>-287.40210000000002</c:v>
                </c:pt>
                <c:pt idx="1020">
                  <c:v>-336.89670000000001</c:v>
                </c:pt>
                <c:pt idx="1021">
                  <c:v>-385.89690000000002</c:v>
                </c:pt>
                <c:pt idx="1022">
                  <c:v>-434.38740000000001</c:v>
                </c:pt>
                <c:pt idx="1023">
                  <c:v>-482.1866</c:v>
                </c:pt>
                <c:pt idx="1024">
                  <c:v>-529.03840000000002</c:v>
                </c:pt>
                <c:pt idx="1025">
                  <c:v>-574.92690000000005</c:v>
                </c:pt>
                <c:pt idx="1026">
                  <c:v>-619.88969999999995</c:v>
                </c:pt>
                <c:pt idx="1027">
                  <c:v>-663.91629999999998</c:v>
                </c:pt>
                <c:pt idx="1028">
                  <c:v>-706.99199999999996</c:v>
                </c:pt>
                <c:pt idx="1029">
                  <c:v>-749.10540000000003</c:v>
                </c:pt>
                <c:pt idx="1030">
                  <c:v>-790.01980000000003</c:v>
                </c:pt>
                <c:pt idx="1031">
                  <c:v>-829.46270000000004</c:v>
                </c:pt>
                <c:pt idx="1032">
                  <c:v>-867.45389999999998</c:v>
                </c:pt>
                <c:pt idx="1033">
                  <c:v>-904.04870000000005</c:v>
                </c:pt>
                <c:pt idx="1034">
                  <c:v>-939.16049999999996</c:v>
                </c:pt>
                <c:pt idx="1035">
                  <c:v>-972.72860000000003</c:v>
                </c:pt>
                <c:pt idx="1036">
                  <c:v>-1004.7430000000001</c:v>
                </c:pt>
                <c:pt idx="1037">
                  <c:v>-1035.221</c:v>
                </c:pt>
                <c:pt idx="1038">
                  <c:v>-1064.2090000000001</c:v>
                </c:pt>
                <c:pt idx="1039">
                  <c:v>-1091.7190000000001</c:v>
                </c:pt>
                <c:pt idx="1040">
                  <c:v>-1117.4739999999999</c:v>
                </c:pt>
                <c:pt idx="1041">
                  <c:v>-1141.1769999999999</c:v>
                </c:pt>
                <c:pt idx="1042">
                  <c:v>-1162.8679999999999</c:v>
                </c:pt>
                <c:pt idx="1043">
                  <c:v>-1182.6659999999999</c:v>
                </c:pt>
                <c:pt idx="1044">
                  <c:v>-1200.6320000000001</c:v>
                </c:pt>
                <c:pt idx="1045">
                  <c:v>-1216.8579999999999</c:v>
                </c:pt>
                <c:pt idx="1046">
                  <c:v>-1231.3820000000001</c:v>
                </c:pt>
                <c:pt idx="1047">
                  <c:v>-1243.9380000000001</c:v>
                </c:pt>
                <c:pt idx="1048">
                  <c:v>-1254.29</c:v>
                </c:pt>
                <c:pt idx="1049">
                  <c:v>-1262.511</c:v>
                </c:pt>
                <c:pt idx="1050">
                  <c:v>-1268.6769999999999</c:v>
                </c:pt>
                <c:pt idx="1051">
                  <c:v>-1272.7639999999999</c:v>
                </c:pt>
                <c:pt idx="1052">
                  <c:v>-1274.75</c:v>
                </c:pt>
                <c:pt idx="1053">
                  <c:v>-1274.674</c:v>
                </c:pt>
                <c:pt idx="1054">
                  <c:v>-1272.614</c:v>
                </c:pt>
                <c:pt idx="1055">
                  <c:v>-1268.702</c:v>
                </c:pt>
                <c:pt idx="1056">
                  <c:v>-1262.992</c:v>
                </c:pt>
                <c:pt idx="1057">
                  <c:v>-1255.24</c:v>
                </c:pt>
                <c:pt idx="1058">
                  <c:v>-1245.2439999999999</c:v>
                </c:pt>
                <c:pt idx="1059">
                  <c:v>-1233.0820000000001</c:v>
                </c:pt>
                <c:pt idx="1060">
                  <c:v>-1218.902</c:v>
                </c:pt>
                <c:pt idx="1061">
                  <c:v>-1202.808</c:v>
                </c:pt>
                <c:pt idx="1062">
                  <c:v>-1184.96</c:v>
                </c:pt>
                <c:pt idx="1063">
                  <c:v>-1165.42</c:v>
                </c:pt>
                <c:pt idx="1064">
                  <c:v>-1143.991</c:v>
                </c:pt>
                <c:pt idx="1065">
                  <c:v>-1120.54</c:v>
                </c:pt>
                <c:pt idx="1066">
                  <c:v>-1095.1500000000001</c:v>
                </c:pt>
                <c:pt idx="1067">
                  <c:v>-1067.9559999999999</c:v>
                </c:pt>
                <c:pt idx="1068">
                  <c:v>-1039.0260000000001</c:v>
                </c:pt>
                <c:pt idx="1069">
                  <c:v>-1008.564</c:v>
                </c:pt>
                <c:pt idx="1070">
                  <c:v>-976.83320000000003</c:v>
                </c:pt>
                <c:pt idx="1071">
                  <c:v>-943.80430000000001</c:v>
                </c:pt>
                <c:pt idx="1072">
                  <c:v>-909.12339999999995</c:v>
                </c:pt>
                <c:pt idx="1073">
                  <c:v>-872.63329999999996</c:v>
                </c:pt>
                <c:pt idx="1074">
                  <c:v>-834.50480000000005</c:v>
                </c:pt>
                <c:pt idx="1075">
                  <c:v>-795.05070000000001</c:v>
                </c:pt>
                <c:pt idx="1076">
                  <c:v>-754.38720000000001</c:v>
                </c:pt>
                <c:pt idx="1077">
                  <c:v>-712.51739999999995</c:v>
                </c:pt>
                <c:pt idx="1078">
                  <c:v>-669.51059999999995</c:v>
                </c:pt>
                <c:pt idx="1079">
                  <c:v>-625.52329999999995</c:v>
                </c:pt>
                <c:pt idx="1080">
                  <c:v>-580.61210000000005</c:v>
                </c:pt>
                <c:pt idx="1081">
                  <c:v>-534.7373</c:v>
                </c:pt>
                <c:pt idx="1082">
                  <c:v>-487.99360000000001</c:v>
                </c:pt>
                <c:pt idx="1083">
                  <c:v>-440.45229999999998</c:v>
                </c:pt>
                <c:pt idx="1084">
                  <c:v>-392.07780000000002</c:v>
                </c:pt>
                <c:pt idx="1085">
                  <c:v>-342.79109999999997</c:v>
                </c:pt>
                <c:pt idx="1086">
                  <c:v>-292.59350000000001</c:v>
                </c:pt>
                <c:pt idx="1087">
                  <c:v>-241.852</c:v>
                </c:pt>
                <c:pt idx="1088">
                  <c:v>-189.7739</c:v>
                </c:pt>
                <c:pt idx="1089">
                  <c:v>-136.9511</c:v>
                </c:pt>
                <c:pt idx="1090">
                  <c:v>-81.084639999999993</c:v>
                </c:pt>
                <c:pt idx="1091">
                  <c:v>-29.98873</c:v>
                </c:pt>
                <c:pt idx="1092">
                  <c:v>21.356580999999998</c:v>
                </c:pt>
                <c:pt idx="1093">
                  <c:v>94.842212000000004</c:v>
                </c:pt>
                <c:pt idx="1094">
                  <c:v>-42.88653</c:v>
                </c:pt>
                <c:pt idx="1095">
                  <c:v>-102.7063</c:v>
                </c:pt>
                <c:pt idx="1096">
                  <c:v>-152.7397</c:v>
                </c:pt>
                <c:pt idx="1097">
                  <c:v>-206.9965</c:v>
                </c:pt>
                <c:pt idx="1098">
                  <c:v>-257.86619999999999</c:v>
                </c:pt>
                <c:pt idx="1099">
                  <c:v>-308.12270000000001</c:v>
                </c:pt>
                <c:pt idx="1100">
                  <c:v>-357.38279999999997</c:v>
                </c:pt>
                <c:pt idx="1101">
                  <c:v>-405.46030000000002</c:v>
                </c:pt>
                <c:pt idx="1102">
                  <c:v>-451.76089999999999</c:v>
                </c:pt>
                <c:pt idx="1103">
                  <c:v>-497.1497</c:v>
                </c:pt>
                <c:pt idx="1104">
                  <c:v>-541.68060000000003</c:v>
                </c:pt>
                <c:pt idx="1105">
                  <c:v>-585.20389999999998</c:v>
                </c:pt>
                <c:pt idx="1106">
                  <c:v>-627.71990000000005</c:v>
                </c:pt>
                <c:pt idx="1107">
                  <c:v>-669.43190000000004</c:v>
                </c:pt>
                <c:pt idx="1108">
                  <c:v>-710.63890000000004</c:v>
                </c:pt>
                <c:pt idx="1109">
                  <c:v>-750.67939999999999</c:v>
                </c:pt>
                <c:pt idx="1110">
                  <c:v>-788.71230000000003</c:v>
                </c:pt>
                <c:pt idx="1111">
                  <c:v>-825.59230000000002</c:v>
                </c:pt>
                <c:pt idx="1112">
                  <c:v>-861.38419999999996</c:v>
                </c:pt>
                <c:pt idx="1113">
                  <c:v>-895.93499999999995</c:v>
                </c:pt>
                <c:pt idx="1114">
                  <c:v>-928.52660000000003</c:v>
                </c:pt>
                <c:pt idx="1115">
                  <c:v>-958.77700000000004</c:v>
                </c:pt>
                <c:pt idx="1116">
                  <c:v>-988.01949999999999</c:v>
                </c:pt>
                <c:pt idx="1117">
                  <c:v>-1016.58</c:v>
                </c:pt>
                <c:pt idx="1118">
                  <c:v>-1044.211</c:v>
                </c:pt>
                <c:pt idx="1119">
                  <c:v>-1069.884</c:v>
                </c:pt>
                <c:pt idx="1120">
                  <c:v>-1092.8530000000001</c:v>
                </c:pt>
                <c:pt idx="1121">
                  <c:v>-1113.9559999999999</c:v>
                </c:pt>
                <c:pt idx="1122">
                  <c:v>-1132.952</c:v>
                </c:pt>
                <c:pt idx="1123">
                  <c:v>-1150.1769999999999</c:v>
                </c:pt>
                <c:pt idx="1124">
                  <c:v>-1166.6099999999999</c:v>
                </c:pt>
                <c:pt idx="1125">
                  <c:v>-1181.9390000000001</c:v>
                </c:pt>
                <c:pt idx="1126">
                  <c:v>-1194.954</c:v>
                </c:pt>
                <c:pt idx="1127">
                  <c:v>-1205.0429999999999</c:v>
                </c:pt>
                <c:pt idx="1128">
                  <c:v>-1213.0319999999999</c:v>
                </c:pt>
                <c:pt idx="1129">
                  <c:v>-1218.675</c:v>
                </c:pt>
                <c:pt idx="1130">
                  <c:v>-1222.432</c:v>
                </c:pt>
                <c:pt idx="1131">
                  <c:v>-1225.4970000000001</c:v>
                </c:pt>
                <c:pt idx="1132">
                  <c:v>-1227.336</c:v>
                </c:pt>
                <c:pt idx="1133">
                  <c:v>-1226.617</c:v>
                </c:pt>
                <c:pt idx="1134">
                  <c:v>-1222.9829999999999</c:v>
                </c:pt>
                <c:pt idx="1135">
                  <c:v>-1217.3</c:v>
                </c:pt>
                <c:pt idx="1136">
                  <c:v>-1209.56</c:v>
                </c:pt>
                <c:pt idx="1137">
                  <c:v>-1200.857</c:v>
                </c:pt>
                <c:pt idx="1138">
                  <c:v>-1190.4829999999999</c:v>
                </c:pt>
                <c:pt idx="1139">
                  <c:v>-1177.3610000000001</c:v>
                </c:pt>
                <c:pt idx="1140">
                  <c:v>-1161.8530000000001</c:v>
                </c:pt>
                <c:pt idx="1141">
                  <c:v>-1144.9949999999999</c:v>
                </c:pt>
                <c:pt idx="1142">
                  <c:v>-1126.279</c:v>
                </c:pt>
                <c:pt idx="1143">
                  <c:v>-1105.6410000000001</c:v>
                </c:pt>
                <c:pt idx="1144">
                  <c:v>-1084.143</c:v>
                </c:pt>
                <c:pt idx="1145">
                  <c:v>-1060.963</c:v>
                </c:pt>
                <c:pt idx="1146">
                  <c:v>-1035.173</c:v>
                </c:pt>
                <c:pt idx="1147">
                  <c:v>-1007.376</c:v>
                </c:pt>
                <c:pt idx="1148">
                  <c:v>-978.38080000000002</c:v>
                </c:pt>
                <c:pt idx="1149">
                  <c:v>-947.75239999999997</c:v>
                </c:pt>
                <c:pt idx="1150">
                  <c:v>-915.53539999999998</c:v>
                </c:pt>
                <c:pt idx="1151">
                  <c:v>-882.83770000000004</c:v>
                </c:pt>
                <c:pt idx="1152">
                  <c:v>-848.95609999999999</c:v>
                </c:pt>
                <c:pt idx="1153">
                  <c:v>-813.07590000000005</c:v>
                </c:pt>
                <c:pt idx="1154">
                  <c:v>-775.52080000000001</c:v>
                </c:pt>
                <c:pt idx="1155">
                  <c:v>-736.51499999999999</c:v>
                </c:pt>
                <c:pt idx="1156">
                  <c:v>-695.92330000000004</c:v>
                </c:pt>
                <c:pt idx="1157">
                  <c:v>-654.30100000000004</c:v>
                </c:pt>
                <c:pt idx="1158">
                  <c:v>-612.75779999999997</c:v>
                </c:pt>
                <c:pt idx="1159">
                  <c:v>-570.45740000000001</c:v>
                </c:pt>
                <c:pt idx="1160">
                  <c:v>-526.67280000000005</c:v>
                </c:pt>
                <c:pt idx="1161">
                  <c:v>-481.87720000000002</c:v>
                </c:pt>
                <c:pt idx="1162">
                  <c:v>-436.09800000000001</c:v>
                </c:pt>
                <c:pt idx="1163">
                  <c:v>-389.30099999999999</c:v>
                </c:pt>
                <c:pt idx="1164">
                  <c:v>-341.94229999999999</c:v>
                </c:pt>
                <c:pt idx="1165">
                  <c:v>-294.90289999999999</c:v>
                </c:pt>
                <c:pt idx="1166">
                  <c:v>-247.2637</c:v>
                </c:pt>
                <c:pt idx="1167">
                  <c:v>-198.62450000000001</c:v>
                </c:pt>
                <c:pt idx="1168">
                  <c:v>-149.86779999999999</c:v>
                </c:pt>
                <c:pt idx="1169">
                  <c:v>-101.1447</c:v>
                </c:pt>
                <c:pt idx="1170">
                  <c:v>-52.901200000000003</c:v>
                </c:pt>
                <c:pt idx="1171">
                  <c:v>-4.221819</c:v>
                </c:pt>
                <c:pt idx="1172">
                  <c:v>45.168596999999998</c:v>
                </c:pt>
                <c:pt idx="1173">
                  <c:v>94.296965</c:v>
                </c:pt>
                <c:pt idx="1174">
                  <c:v>143.25619</c:v>
                </c:pt>
                <c:pt idx="1175">
                  <c:v>191.69895</c:v>
                </c:pt>
                <c:pt idx="1176">
                  <c:v>240.13271</c:v>
                </c:pt>
                <c:pt idx="1177">
                  <c:v>288.42727000000002</c:v>
                </c:pt>
                <c:pt idx="1178">
                  <c:v>335.75734999999997</c:v>
                </c:pt>
                <c:pt idx="1179">
                  <c:v>382.63202999999999</c:v>
                </c:pt>
                <c:pt idx="1180">
                  <c:v>428.92288000000002</c:v>
                </c:pt>
                <c:pt idx="1181">
                  <c:v>474.49475999999999</c:v>
                </c:pt>
                <c:pt idx="1182">
                  <c:v>519.33915000000002</c:v>
                </c:pt>
                <c:pt idx="1183">
                  <c:v>563.82237999999995</c:v>
                </c:pt>
                <c:pt idx="1184">
                  <c:v>607.47608000000002</c:v>
                </c:pt>
                <c:pt idx="1185">
                  <c:v>649.43332999999996</c:v>
                </c:pt>
                <c:pt idx="1186">
                  <c:v>690.36713999999995</c:v>
                </c:pt>
                <c:pt idx="1187">
                  <c:v>730.09421999999995</c:v>
                </c:pt>
                <c:pt idx="1188">
                  <c:v>768.64570000000003</c:v>
                </c:pt>
                <c:pt idx="1189">
                  <c:v>806.38331000000005</c:v>
                </c:pt>
                <c:pt idx="1190">
                  <c:v>843.44302000000005</c:v>
                </c:pt>
                <c:pt idx="1191">
                  <c:v>879.04037000000005</c:v>
                </c:pt>
                <c:pt idx="1192">
                  <c:v>912.35143000000005</c:v>
                </c:pt>
                <c:pt idx="1193">
                  <c:v>944.16710999999998</c:v>
                </c:pt>
                <c:pt idx="1194">
                  <c:v>974.34535000000005</c:v>
                </c:pt>
                <c:pt idx="1195">
                  <c:v>1003.3746</c:v>
                </c:pt>
                <c:pt idx="1196">
                  <c:v>1031.2588000000001</c:v>
                </c:pt>
                <c:pt idx="1197">
                  <c:v>1057.1454000000001</c:v>
                </c:pt>
                <c:pt idx="1198">
                  <c:v>1080.6510000000001</c:v>
                </c:pt>
                <c:pt idx="1199">
                  <c:v>1102.9227000000001</c:v>
                </c:pt>
                <c:pt idx="1200">
                  <c:v>1123.5225</c:v>
                </c:pt>
                <c:pt idx="1201">
                  <c:v>1142.1745000000001</c:v>
                </c:pt>
                <c:pt idx="1202">
                  <c:v>1159.4949999999999</c:v>
                </c:pt>
                <c:pt idx="1203">
                  <c:v>1175.2473</c:v>
                </c:pt>
                <c:pt idx="1204">
                  <c:v>1188.5082</c:v>
                </c:pt>
                <c:pt idx="1205">
                  <c:v>1199.1755000000001</c:v>
                </c:pt>
                <c:pt idx="1206">
                  <c:v>1208.4412</c:v>
                </c:pt>
                <c:pt idx="1207">
                  <c:v>1215.8181999999999</c:v>
                </c:pt>
                <c:pt idx="1208">
                  <c:v>1221.1238000000001</c:v>
                </c:pt>
                <c:pt idx="1209">
                  <c:v>1225.2556</c:v>
                </c:pt>
                <c:pt idx="1210">
                  <c:v>1227.8755000000001</c:v>
                </c:pt>
                <c:pt idx="1211">
                  <c:v>1227.9625000000001</c:v>
                </c:pt>
                <c:pt idx="1212">
                  <c:v>1225.2411999999999</c:v>
                </c:pt>
                <c:pt idx="1213">
                  <c:v>1220.4585999999999</c:v>
                </c:pt>
                <c:pt idx="1214">
                  <c:v>1213.3027999999999</c:v>
                </c:pt>
                <c:pt idx="1215">
                  <c:v>1204.2940000000001</c:v>
                </c:pt>
                <c:pt idx="1216">
                  <c:v>1194.7391</c:v>
                </c:pt>
                <c:pt idx="1217">
                  <c:v>1183.962</c:v>
                </c:pt>
                <c:pt idx="1218">
                  <c:v>1170.6747</c:v>
                </c:pt>
                <c:pt idx="1219">
                  <c:v>1154.6672000000001</c:v>
                </c:pt>
                <c:pt idx="1220">
                  <c:v>1136.5733</c:v>
                </c:pt>
                <c:pt idx="1221">
                  <c:v>1116.1890000000001</c:v>
                </c:pt>
                <c:pt idx="1222">
                  <c:v>1094.1092000000001</c:v>
                </c:pt>
                <c:pt idx="1223">
                  <c:v>1071.6764000000001</c:v>
                </c:pt>
                <c:pt idx="1224">
                  <c:v>1048.0989999999999</c:v>
                </c:pt>
                <c:pt idx="1225">
                  <c:v>1022.1953999999999</c:v>
                </c:pt>
                <c:pt idx="1226">
                  <c:v>993.99694999999997</c:v>
                </c:pt>
                <c:pt idx="1227">
                  <c:v>963.95992999999999</c:v>
                </c:pt>
                <c:pt idx="1228">
                  <c:v>931.92850999999996</c:v>
                </c:pt>
                <c:pt idx="1229">
                  <c:v>898.50016000000005</c:v>
                </c:pt>
                <c:pt idx="1230">
                  <c:v>864.94362999999998</c:v>
                </c:pt>
                <c:pt idx="1231">
                  <c:v>830.39233999999999</c:v>
                </c:pt>
                <c:pt idx="1232">
                  <c:v>793.81500000000005</c:v>
                </c:pt>
                <c:pt idx="1233">
                  <c:v>755.54773</c:v>
                </c:pt>
                <c:pt idx="1234">
                  <c:v>715.99986000000001</c:v>
                </c:pt>
                <c:pt idx="1235">
                  <c:v>675.27179000000001</c:v>
                </c:pt>
                <c:pt idx="1236">
                  <c:v>634.36144000000002</c:v>
                </c:pt>
                <c:pt idx="1237">
                  <c:v>592.31705999999997</c:v>
                </c:pt>
                <c:pt idx="1238">
                  <c:v>548.52320999999995</c:v>
                </c:pt>
                <c:pt idx="1239">
                  <c:v>503.82583</c:v>
                </c:pt>
                <c:pt idx="1240">
                  <c:v>458.48226</c:v>
                </c:pt>
                <c:pt idx="1241">
                  <c:v>412.06482999999997</c:v>
                </c:pt>
                <c:pt idx="1242">
                  <c:v>365.38245000000001</c:v>
                </c:pt>
                <c:pt idx="1243">
                  <c:v>318.63826999999998</c:v>
                </c:pt>
                <c:pt idx="1244">
                  <c:v>265.36315999999999</c:v>
                </c:pt>
                <c:pt idx="1245">
                  <c:v>207.10837000000001</c:v>
                </c:pt>
                <c:pt idx="1246">
                  <c:v>145.25026</c:v>
                </c:pt>
                <c:pt idx="1247">
                  <c:v>26.773394</c:v>
                </c:pt>
                <c:pt idx="1248">
                  <c:v>84.908821000000003</c:v>
                </c:pt>
                <c:pt idx="1249">
                  <c:v>-105.9829</c:v>
                </c:pt>
                <c:pt idx="1250">
                  <c:v>-169.34280000000001</c:v>
                </c:pt>
                <c:pt idx="1251">
                  <c:v>-219.94460000000001</c:v>
                </c:pt>
                <c:pt idx="1252">
                  <c:v>-274.08350000000002</c:v>
                </c:pt>
                <c:pt idx="1253">
                  <c:v>-324.69380000000001</c:v>
                </c:pt>
                <c:pt idx="1254">
                  <c:v>-373.0523</c:v>
                </c:pt>
                <c:pt idx="1255">
                  <c:v>-417.30259999999998</c:v>
                </c:pt>
                <c:pt idx="1256">
                  <c:v>-461.6105</c:v>
                </c:pt>
                <c:pt idx="1257">
                  <c:v>-505.12799999999999</c:v>
                </c:pt>
                <c:pt idx="1258">
                  <c:v>-547.25099999999998</c:v>
                </c:pt>
                <c:pt idx="1259">
                  <c:v>-588.09230000000002</c:v>
                </c:pt>
                <c:pt idx="1260">
                  <c:v>-628.8261</c:v>
                </c:pt>
                <c:pt idx="1261">
                  <c:v>-669.64380000000006</c:v>
                </c:pt>
                <c:pt idx="1262">
                  <c:v>-709.18759999999997</c:v>
                </c:pt>
                <c:pt idx="1263">
                  <c:v>-744.5444</c:v>
                </c:pt>
                <c:pt idx="1264">
                  <c:v>-780.66010000000006</c:v>
                </c:pt>
                <c:pt idx="1265">
                  <c:v>-815.73040000000003</c:v>
                </c:pt>
                <c:pt idx="1266">
                  <c:v>-850.66409999999996</c:v>
                </c:pt>
                <c:pt idx="1267">
                  <c:v>-883.09429999999998</c:v>
                </c:pt>
                <c:pt idx="1268">
                  <c:v>-910.53639999999996</c:v>
                </c:pt>
                <c:pt idx="1269">
                  <c:v>-938.72940000000006</c:v>
                </c:pt>
                <c:pt idx="1270">
                  <c:v>-966.44880000000001</c:v>
                </c:pt>
                <c:pt idx="1271">
                  <c:v>-995.2627</c:v>
                </c:pt>
                <c:pt idx="1272">
                  <c:v>-1021.525</c:v>
                </c:pt>
                <c:pt idx="1273">
                  <c:v>-1042.7860000000001</c:v>
                </c:pt>
                <c:pt idx="1274">
                  <c:v>-1063.971</c:v>
                </c:pt>
                <c:pt idx="1275">
                  <c:v>-1081.9949999999999</c:v>
                </c:pt>
                <c:pt idx="1276">
                  <c:v>-1097.712</c:v>
                </c:pt>
                <c:pt idx="1277">
                  <c:v>-1113.5989999999999</c:v>
                </c:pt>
                <c:pt idx="1278">
                  <c:v>-1131.473</c:v>
                </c:pt>
                <c:pt idx="1279">
                  <c:v>-1146.011</c:v>
                </c:pt>
                <c:pt idx="1280">
                  <c:v>-1154.9110000000001</c:v>
                </c:pt>
                <c:pt idx="1281">
                  <c:v>-1164.1130000000001</c:v>
                </c:pt>
                <c:pt idx="1282">
                  <c:v>-1169.8889999999999</c:v>
                </c:pt>
                <c:pt idx="1283">
                  <c:v>-1172.2660000000001</c:v>
                </c:pt>
                <c:pt idx="1284">
                  <c:v>-1173.9880000000001</c:v>
                </c:pt>
                <c:pt idx="1285">
                  <c:v>-1179.212</c:v>
                </c:pt>
                <c:pt idx="1286">
                  <c:v>-1180.8030000000001</c:v>
                </c:pt>
                <c:pt idx="1287">
                  <c:v>-1176.596</c:v>
                </c:pt>
                <c:pt idx="1288">
                  <c:v>-1171.925</c:v>
                </c:pt>
                <c:pt idx="1289">
                  <c:v>-1164.297</c:v>
                </c:pt>
                <c:pt idx="1290">
                  <c:v>-1155.3810000000001</c:v>
                </c:pt>
                <c:pt idx="1291">
                  <c:v>-1148.71</c:v>
                </c:pt>
                <c:pt idx="1292">
                  <c:v>-1137.855</c:v>
                </c:pt>
                <c:pt idx="1293">
                  <c:v>-1122.1310000000001</c:v>
                </c:pt>
                <c:pt idx="1294">
                  <c:v>-1106.6469999999999</c:v>
                </c:pt>
                <c:pt idx="1295">
                  <c:v>-1089.4970000000001</c:v>
                </c:pt>
                <c:pt idx="1296">
                  <c:v>-1069.183</c:v>
                </c:pt>
                <c:pt idx="1297">
                  <c:v>-1047.116</c:v>
                </c:pt>
                <c:pt idx="1298">
                  <c:v>-1027.7059999999999</c:v>
                </c:pt>
                <c:pt idx="1299">
                  <c:v>-1004.796</c:v>
                </c:pt>
                <c:pt idx="1300">
                  <c:v>-977.76430000000005</c:v>
                </c:pt>
                <c:pt idx="1301">
                  <c:v>-950.60619999999994</c:v>
                </c:pt>
                <c:pt idx="1302">
                  <c:v>-921.30930000000001</c:v>
                </c:pt>
                <c:pt idx="1303">
                  <c:v>-889.73670000000004</c:v>
                </c:pt>
                <c:pt idx="1304">
                  <c:v>-857.42409999999995</c:v>
                </c:pt>
                <c:pt idx="1305">
                  <c:v>-827.74080000000004</c:v>
                </c:pt>
                <c:pt idx="1306">
                  <c:v>-794.74749999999995</c:v>
                </c:pt>
                <c:pt idx="1307">
                  <c:v>-759.38779999999997</c:v>
                </c:pt>
                <c:pt idx="1308">
                  <c:v>-722.46789999999999</c:v>
                </c:pt>
                <c:pt idx="1309">
                  <c:v>-682.81849999999997</c:v>
                </c:pt>
                <c:pt idx="1310">
                  <c:v>-641.70119999999997</c:v>
                </c:pt>
                <c:pt idx="1311">
                  <c:v>-600.78639999999996</c:v>
                </c:pt>
                <c:pt idx="1312">
                  <c:v>-562.55370000000005</c:v>
                </c:pt>
                <c:pt idx="1313">
                  <c:v>-521.6241</c:v>
                </c:pt>
                <c:pt idx="1314">
                  <c:v>-479.2475</c:v>
                </c:pt>
                <c:pt idx="1315">
                  <c:v>-436.15989999999999</c:v>
                </c:pt>
                <c:pt idx="1316">
                  <c:v>-390.69529999999997</c:v>
                </c:pt>
                <c:pt idx="1317">
                  <c:v>-343.4366</c:v>
                </c:pt>
                <c:pt idx="1318">
                  <c:v>-297.58659999999998</c:v>
                </c:pt>
                <c:pt idx="1319">
                  <c:v>-254.0094</c:v>
                </c:pt>
                <c:pt idx="1320">
                  <c:v>-207.49760000000001</c:v>
                </c:pt>
                <c:pt idx="1321">
                  <c:v>-160.34030000000001</c:v>
                </c:pt>
                <c:pt idx="1322">
                  <c:v>-112.55</c:v>
                </c:pt>
                <c:pt idx="1323">
                  <c:v>-65.667289999999994</c:v>
                </c:pt>
                <c:pt idx="1324">
                  <c:v>-20.346550000000001</c:v>
                </c:pt>
                <c:pt idx="1325">
                  <c:v>27.006688</c:v>
                </c:pt>
                <c:pt idx="1326">
                  <c:v>73.496780999999999</c:v>
                </c:pt>
                <c:pt idx="1327">
                  <c:v>120.90886</c:v>
                </c:pt>
                <c:pt idx="1328">
                  <c:v>168.51054999999999</c:v>
                </c:pt>
                <c:pt idx="1329">
                  <c:v>214.87824000000001</c:v>
                </c:pt>
                <c:pt idx="1330">
                  <c:v>261.53196000000003</c:v>
                </c:pt>
                <c:pt idx="1331">
                  <c:v>305.87894</c:v>
                </c:pt>
                <c:pt idx="1332">
                  <c:v>351.05716000000001</c:v>
                </c:pt>
                <c:pt idx="1333">
                  <c:v>396.16717999999997</c:v>
                </c:pt>
                <c:pt idx="1334">
                  <c:v>440.46091999999999</c:v>
                </c:pt>
                <c:pt idx="1335">
                  <c:v>483.80772000000002</c:v>
                </c:pt>
                <c:pt idx="1336">
                  <c:v>527.22738000000004</c:v>
                </c:pt>
                <c:pt idx="1337">
                  <c:v>570.09766000000002</c:v>
                </c:pt>
                <c:pt idx="1338">
                  <c:v>609.28907000000004</c:v>
                </c:pt>
                <c:pt idx="1339">
                  <c:v>649.2731</c:v>
                </c:pt>
                <c:pt idx="1340">
                  <c:v>688.10983999999996</c:v>
                </c:pt>
                <c:pt idx="1341">
                  <c:v>725.19838000000004</c:v>
                </c:pt>
                <c:pt idx="1342">
                  <c:v>761.30006000000003</c:v>
                </c:pt>
                <c:pt idx="1343">
                  <c:v>798.54408999999998</c:v>
                </c:pt>
                <c:pt idx="1344">
                  <c:v>834.23501999999996</c:v>
                </c:pt>
                <c:pt idx="1345">
                  <c:v>865.13446999999996</c:v>
                </c:pt>
                <c:pt idx="1346">
                  <c:v>896.52302999999995</c:v>
                </c:pt>
                <c:pt idx="1347">
                  <c:v>926.01079000000004</c:v>
                </c:pt>
                <c:pt idx="1348">
                  <c:v>954.1662</c:v>
                </c:pt>
                <c:pt idx="1349">
                  <c:v>982.93564000000003</c:v>
                </c:pt>
                <c:pt idx="1350">
                  <c:v>1009.0575</c:v>
                </c:pt>
                <c:pt idx="1351">
                  <c:v>1030.1935000000001</c:v>
                </c:pt>
                <c:pt idx="1352">
                  <c:v>1052.2941000000001</c:v>
                </c:pt>
                <c:pt idx="1353">
                  <c:v>1073.0471</c:v>
                </c:pt>
                <c:pt idx="1354">
                  <c:v>1091.2837</c:v>
                </c:pt>
                <c:pt idx="1355">
                  <c:v>1107.3692000000001</c:v>
                </c:pt>
                <c:pt idx="1356">
                  <c:v>1124.5983000000001</c:v>
                </c:pt>
                <c:pt idx="1357">
                  <c:v>1139.1026999999999</c:v>
                </c:pt>
                <c:pt idx="1358">
                  <c:v>1148.1652999999999</c:v>
                </c:pt>
                <c:pt idx="1359">
                  <c:v>1158.0795000000001</c:v>
                </c:pt>
                <c:pt idx="1360">
                  <c:v>1165.8532</c:v>
                </c:pt>
                <c:pt idx="1361">
                  <c:v>1171.0677000000001</c:v>
                </c:pt>
                <c:pt idx="1362">
                  <c:v>1174.8633</c:v>
                </c:pt>
                <c:pt idx="1363">
                  <c:v>1180.4597000000001</c:v>
                </c:pt>
                <c:pt idx="1364">
                  <c:v>1182.3420000000001</c:v>
                </c:pt>
                <c:pt idx="1365">
                  <c:v>1179.3648000000001</c:v>
                </c:pt>
                <c:pt idx="1366">
                  <c:v>1175.6449</c:v>
                </c:pt>
                <c:pt idx="1367">
                  <c:v>1168.2559000000001</c:v>
                </c:pt>
                <c:pt idx="1368">
                  <c:v>1158.3939</c:v>
                </c:pt>
                <c:pt idx="1369">
                  <c:v>1148.7771</c:v>
                </c:pt>
                <c:pt idx="1370">
                  <c:v>1142.0465999999999</c:v>
                </c:pt>
                <c:pt idx="1371">
                  <c:v>1131.4023999999999</c:v>
                </c:pt>
                <c:pt idx="1372">
                  <c:v>1115.7817</c:v>
                </c:pt>
                <c:pt idx="1373">
                  <c:v>1100.0232000000001</c:v>
                </c:pt>
                <c:pt idx="1374">
                  <c:v>1080.4715000000001</c:v>
                </c:pt>
                <c:pt idx="1375">
                  <c:v>1057.5871</c:v>
                </c:pt>
                <c:pt idx="1376">
                  <c:v>1034.5257999999999</c:v>
                </c:pt>
                <c:pt idx="1377">
                  <c:v>1015.355</c:v>
                </c:pt>
                <c:pt idx="1378">
                  <c:v>992.54759999999999</c:v>
                </c:pt>
                <c:pt idx="1379">
                  <c:v>965.59727999999996</c:v>
                </c:pt>
                <c:pt idx="1380">
                  <c:v>938.27342999999996</c:v>
                </c:pt>
                <c:pt idx="1381">
                  <c:v>907.35959000000003</c:v>
                </c:pt>
                <c:pt idx="1382">
                  <c:v>873.51989000000003</c:v>
                </c:pt>
                <c:pt idx="1383">
                  <c:v>839.76817000000005</c:v>
                </c:pt>
                <c:pt idx="1384">
                  <c:v>809.64957000000004</c:v>
                </c:pt>
                <c:pt idx="1385">
                  <c:v>776.12897999999996</c:v>
                </c:pt>
                <c:pt idx="1386">
                  <c:v>739.49374</c:v>
                </c:pt>
                <c:pt idx="1387">
                  <c:v>701.76210000000003</c:v>
                </c:pt>
                <c:pt idx="1388">
                  <c:v>661.91066000000001</c:v>
                </c:pt>
                <c:pt idx="1389">
                  <c:v>621.60834999999997</c:v>
                </c:pt>
                <c:pt idx="1390">
                  <c:v>583.71623</c:v>
                </c:pt>
                <c:pt idx="1391">
                  <c:v>542.74942999999996</c:v>
                </c:pt>
                <c:pt idx="1392">
                  <c:v>500.10046</c:v>
                </c:pt>
                <c:pt idx="1393">
                  <c:v>456.69121000000001</c:v>
                </c:pt>
                <c:pt idx="1394">
                  <c:v>411.66771</c:v>
                </c:pt>
                <c:pt idx="1395">
                  <c:v>365.16458999999998</c:v>
                </c:pt>
                <c:pt idx="1396">
                  <c:v>320.95463000000001</c:v>
                </c:pt>
                <c:pt idx="1397">
                  <c:v>282.02276000000001</c:v>
                </c:pt>
                <c:pt idx="1398">
                  <c:v>234.65126000000001</c:v>
                </c:pt>
                <c:pt idx="1399">
                  <c:v>179.61247</c:v>
                </c:pt>
                <c:pt idx="1400">
                  <c:v>117.10426</c:v>
                </c:pt>
                <c:pt idx="1401">
                  <c:v>-32.1449</c:v>
                </c:pt>
                <c:pt idx="1402">
                  <c:v>41.510018000000002</c:v>
                </c:pt>
                <c:pt idx="1403">
                  <c:v>-164.98519999999999</c:v>
                </c:pt>
                <c:pt idx="1404">
                  <c:v>-235.91210000000001</c:v>
                </c:pt>
                <c:pt idx="1405">
                  <c:v>-294.0326</c:v>
                </c:pt>
                <c:pt idx="1406">
                  <c:v>-340.52640000000002</c:v>
                </c:pt>
                <c:pt idx="1407">
                  <c:v>-379.57760000000002</c:v>
                </c:pt>
                <c:pt idx="1408">
                  <c:v>-424.45400000000001</c:v>
                </c:pt>
                <c:pt idx="1409">
                  <c:v>-467.35430000000002</c:v>
                </c:pt>
                <c:pt idx="1410">
                  <c:v>-508.47489999999999</c:v>
                </c:pt>
                <c:pt idx="1411">
                  <c:v>-546.678</c:v>
                </c:pt>
                <c:pt idx="1412">
                  <c:v>-587.47730000000001</c:v>
                </c:pt>
                <c:pt idx="1413">
                  <c:v>-629.19989999999996</c:v>
                </c:pt>
                <c:pt idx="1414">
                  <c:v>-668.9923</c:v>
                </c:pt>
                <c:pt idx="1415">
                  <c:v>-697.52890000000002</c:v>
                </c:pt>
                <c:pt idx="1416">
                  <c:v>-734.36009999999999</c:v>
                </c:pt>
                <c:pt idx="1417">
                  <c:v>-770.00329999999997</c:v>
                </c:pt>
                <c:pt idx="1418">
                  <c:v>-805.14229999999998</c:v>
                </c:pt>
                <c:pt idx="1419">
                  <c:v>-840.05640000000005</c:v>
                </c:pt>
                <c:pt idx="1420">
                  <c:v>-860.59490000000005</c:v>
                </c:pt>
                <c:pt idx="1421">
                  <c:v>-888.91319999999996</c:v>
                </c:pt>
                <c:pt idx="1422">
                  <c:v>-916.54510000000005</c:v>
                </c:pt>
                <c:pt idx="1423">
                  <c:v>-944.96460000000002</c:v>
                </c:pt>
                <c:pt idx="1424">
                  <c:v>-975.64340000000004</c:v>
                </c:pt>
                <c:pt idx="1425">
                  <c:v>-989.45749999999998</c:v>
                </c:pt>
                <c:pt idx="1426">
                  <c:v>-1012.741</c:v>
                </c:pt>
                <c:pt idx="1427">
                  <c:v>-1031.6880000000001</c:v>
                </c:pt>
                <c:pt idx="1428">
                  <c:v>-1044.501</c:v>
                </c:pt>
                <c:pt idx="1429">
                  <c:v>-1059.46</c:v>
                </c:pt>
                <c:pt idx="1430">
                  <c:v>-1076.9570000000001</c:v>
                </c:pt>
                <c:pt idx="1431">
                  <c:v>-1099.577</c:v>
                </c:pt>
                <c:pt idx="1432">
                  <c:v>-1102.827</c:v>
                </c:pt>
                <c:pt idx="1433">
                  <c:v>-1112.9929999999999</c:v>
                </c:pt>
                <c:pt idx="1434">
                  <c:v>-1121.883</c:v>
                </c:pt>
                <c:pt idx="1435">
                  <c:v>-1124.011</c:v>
                </c:pt>
                <c:pt idx="1436">
                  <c:v>-1121.895</c:v>
                </c:pt>
                <c:pt idx="1437">
                  <c:v>-1125.318</c:v>
                </c:pt>
                <c:pt idx="1438">
                  <c:v>-1137.461</c:v>
                </c:pt>
                <c:pt idx="1439">
                  <c:v>-1128.269</c:v>
                </c:pt>
                <c:pt idx="1440">
                  <c:v>-1125.643</c:v>
                </c:pt>
                <c:pt idx="1441">
                  <c:v>-1120.153</c:v>
                </c:pt>
                <c:pt idx="1442">
                  <c:v>-1110.0440000000001</c:v>
                </c:pt>
                <c:pt idx="1443">
                  <c:v>-1100.9939999999999</c:v>
                </c:pt>
                <c:pt idx="1444">
                  <c:v>-1101.6420000000001</c:v>
                </c:pt>
                <c:pt idx="1445">
                  <c:v>-1082.9259999999999</c:v>
                </c:pt>
                <c:pt idx="1446">
                  <c:v>-1068.33</c:v>
                </c:pt>
                <c:pt idx="1447">
                  <c:v>-1051.193</c:v>
                </c:pt>
                <c:pt idx="1448">
                  <c:v>-1034.19</c:v>
                </c:pt>
                <c:pt idx="1449">
                  <c:v>-1011.628</c:v>
                </c:pt>
                <c:pt idx="1450">
                  <c:v>-987.8854</c:v>
                </c:pt>
                <c:pt idx="1451">
                  <c:v>-977.10860000000002</c:v>
                </c:pt>
                <c:pt idx="1452">
                  <c:v>-948.27689999999996</c:v>
                </c:pt>
                <c:pt idx="1453">
                  <c:v>-923.02170000000001</c:v>
                </c:pt>
                <c:pt idx="1454">
                  <c:v>-896.08190000000002</c:v>
                </c:pt>
                <c:pt idx="1455">
                  <c:v>-865.07119999999998</c:v>
                </c:pt>
                <c:pt idx="1456">
                  <c:v>-831.62609999999995</c:v>
                </c:pt>
                <c:pt idx="1457">
                  <c:v>-799.97429999999997</c:v>
                </c:pt>
                <c:pt idx="1458">
                  <c:v>-779.06610000000001</c:v>
                </c:pt>
                <c:pt idx="1459">
                  <c:v>-743.72619999999995</c:v>
                </c:pt>
                <c:pt idx="1460">
                  <c:v>-710.54920000000004</c:v>
                </c:pt>
                <c:pt idx="1461">
                  <c:v>-672.42859999999996</c:v>
                </c:pt>
                <c:pt idx="1462">
                  <c:v>-630.47889999999995</c:v>
                </c:pt>
                <c:pt idx="1463">
                  <c:v>-587.99220000000003</c:v>
                </c:pt>
                <c:pt idx="1464">
                  <c:v>-548.24300000000005</c:v>
                </c:pt>
                <c:pt idx="1465">
                  <c:v>-518.68290000000002</c:v>
                </c:pt>
                <c:pt idx="1466">
                  <c:v>-479.02859999999998</c:v>
                </c:pt>
                <c:pt idx="1467">
                  <c:v>-436.46480000000003</c:v>
                </c:pt>
                <c:pt idx="1468">
                  <c:v>-394.25420000000003</c:v>
                </c:pt>
                <c:pt idx="1469">
                  <c:v>-347.38130000000001</c:v>
                </c:pt>
                <c:pt idx="1470">
                  <c:v>-298.71800000000002</c:v>
                </c:pt>
                <c:pt idx="1471">
                  <c:v>-254.6952</c:v>
                </c:pt>
                <c:pt idx="1472">
                  <c:v>-218.37639999999999</c:v>
                </c:pt>
                <c:pt idx="1473">
                  <c:v>-175.08260000000001</c:v>
                </c:pt>
                <c:pt idx="1474">
                  <c:v>-126.9525</c:v>
                </c:pt>
                <c:pt idx="1475">
                  <c:v>-77.729140000000001</c:v>
                </c:pt>
                <c:pt idx="1476">
                  <c:v>-31.58989</c:v>
                </c:pt>
                <c:pt idx="1477">
                  <c:v>7.8380242000000004</c:v>
                </c:pt>
                <c:pt idx="1478">
                  <c:v>48.479695999999997</c:v>
                </c:pt>
                <c:pt idx="1479">
                  <c:v>94.878162000000003</c:v>
                </c:pt>
                <c:pt idx="1480">
                  <c:v>144.47466</c:v>
                </c:pt>
                <c:pt idx="1481">
                  <c:v>193.11969999999999</c:v>
                </c:pt>
                <c:pt idx="1482">
                  <c:v>234.63640000000001</c:v>
                </c:pt>
                <c:pt idx="1483">
                  <c:v>272.83483000000001</c:v>
                </c:pt>
                <c:pt idx="1484">
                  <c:v>317.59884</c:v>
                </c:pt>
                <c:pt idx="1485">
                  <c:v>362.20193</c:v>
                </c:pt>
                <c:pt idx="1486">
                  <c:v>406.17437999999999</c:v>
                </c:pt>
                <c:pt idx="1487">
                  <c:v>447.80799000000002</c:v>
                </c:pt>
                <c:pt idx="1488">
                  <c:v>491.25592999999998</c:v>
                </c:pt>
                <c:pt idx="1489">
                  <c:v>532.86980000000005</c:v>
                </c:pt>
                <c:pt idx="1490">
                  <c:v>565.27274</c:v>
                </c:pt>
                <c:pt idx="1491">
                  <c:v>606.00897999999995</c:v>
                </c:pt>
                <c:pt idx="1492">
                  <c:v>645.11833999999999</c:v>
                </c:pt>
                <c:pt idx="1493">
                  <c:v>681.54177000000004</c:v>
                </c:pt>
                <c:pt idx="1494">
                  <c:v>715.15804000000003</c:v>
                </c:pt>
                <c:pt idx="1495">
                  <c:v>752.59852000000001</c:v>
                </c:pt>
                <c:pt idx="1496">
                  <c:v>790.40326000000005</c:v>
                </c:pt>
                <c:pt idx="1497">
                  <c:v>814.09123</c:v>
                </c:pt>
                <c:pt idx="1498">
                  <c:v>846.62806</c:v>
                </c:pt>
                <c:pt idx="1499">
                  <c:v>877.83649000000003</c:v>
                </c:pt>
                <c:pt idx="1500">
                  <c:v>906.01130999999998</c:v>
                </c:pt>
                <c:pt idx="1501">
                  <c:v>933.39567999999997</c:v>
                </c:pt>
                <c:pt idx="1502">
                  <c:v>963.55097000000001</c:v>
                </c:pt>
                <c:pt idx="1503">
                  <c:v>977.78953999999999</c:v>
                </c:pt>
                <c:pt idx="1504">
                  <c:v>1000.4715</c:v>
                </c:pt>
                <c:pt idx="1505">
                  <c:v>1021.0592</c:v>
                </c:pt>
                <c:pt idx="1506">
                  <c:v>1040.8674000000001</c:v>
                </c:pt>
                <c:pt idx="1507">
                  <c:v>1056.5687</c:v>
                </c:pt>
                <c:pt idx="1508">
                  <c:v>1069.8013000000001</c:v>
                </c:pt>
                <c:pt idx="1509">
                  <c:v>1091.6503</c:v>
                </c:pt>
                <c:pt idx="1510">
                  <c:v>1094.0275999999999</c:v>
                </c:pt>
                <c:pt idx="1511">
                  <c:v>1105.7452000000001</c:v>
                </c:pt>
                <c:pt idx="1512">
                  <c:v>1116.1705999999999</c:v>
                </c:pt>
                <c:pt idx="1513">
                  <c:v>1122.1147000000001</c:v>
                </c:pt>
                <c:pt idx="1514">
                  <c:v>1124.8197</c:v>
                </c:pt>
                <c:pt idx="1515">
                  <c:v>1128.8005000000001</c:v>
                </c:pt>
                <c:pt idx="1516">
                  <c:v>1140.116</c:v>
                </c:pt>
                <c:pt idx="1517">
                  <c:v>1131.4694999999999</c:v>
                </c:pt>
                <c:pt idx="1518">
                  <c:v>1131.1043</c:v>
                </c:pt>
                <c:pt idx="1519">
                  <c:v>1125.2055</c:v>
                </c:pt>
                <c:pt idx="1520">
                  <c:v>1112.9949999999999</c:v>
                </c:pt>
                <c:pt idx="1521">
                  <c:v>1101.7329999999999</c:v>
                </c:pt>
                <c:pt idx="1522">
                  <c:v>1093.7646</c:v>
                </c:pt>
                <c:pt idx="1523">
                  <c:v>1095.0834</c:v>
                </c:pt>
                <c:pt idx="1524">
                  <c:v>1076.7335</c:v>
                </c:pt>
                <c:pt idx="1525">
                  <c:v>1061.9911</c:v>
                </c:pt>
                <c:pt idx="1526">
                  <c:v>1046.5604000000001</c:v>
                </c:pt>
                <c:pt idx="1527">
                  <c:v>1023.991</c:v>
                </c:pt>
                <c:pt idx="1528">
                  <c:v>996.94478000000004</c:v>
                </c:pt>
                <c:pt idx="1529">
                  <c:v>975.52549999999997</c:v>
                </c:pt>
                <c:pt idx="1530">
                  <c:v>965.54650000000004</c:v>
                </c:pt>
                <c:pt idx="1531">
                  <c:v>937.80309</c:v>
                </c:pt>
                <c:pt idx="1532">
                  <c:v>911.49040000000002</c:v>
                </c:pt>
                <c:pt idx="1533">
                  <c:v>884.74467000000004</c:v>
                </c:pt>
                <c:pt idx="1534">
                  <c:v>851.21695</c:v>
                </c:pt>
                <c:pt idx="1535">
                  <c:v>814.45336999999995</c:v>
                </c:pt>
                <c:pt idx="1536">
                  <c:v>781.63657999999998</c:v>
                </c:pt>
                <c:pt idx="1537">
                  <c:v>760.56493</c:v>
                </c:pt>
                <c:pt idx="1538">
                  <c:v>725.22253999999998</c:v>
                </c:pt>
                <c:pt idx="1539">
                  <c:v>689.09157000000005</c:v>
                </c:pt>
                <c:pt idx="1540">
                  <c:v>649.79205000000002</c:v>
                </c:pt>
                <c:pt idx="1541">
                  <c:v>608.47852</c:v>
                </c:pt>
                <c:pt idx="1542">
                  <c:v>568.73159999999996</c:v>
                </c:pt>
                <c:pt idx="1543">
                  <c:v>539.09965</c:v>
                </c:pt>
                <c:pt idx="1544">
                  <c:v>498.70722000000001</c:v>
                </c:pt>
                <c:pt idx="1545">
                  <c:v>455.87632000000002</c:v>
                </c:pt>
                <c:pt idx="1546">
                  <c:v>412.17270000000002</c:v>
                </c:pt>
                <c:pt idx="1547">
                  <c:v>365.03886</c:v>
                </c:pt>
                <c:pt idx="1548">
                  <c:v>314.79066999999998</c:v>
                </c:pt>
                <c:pt idx="1549">
                  <c:v>269.84778999999997</c:v>
                </c:pt>
                <c:pt idx="1550">
                  <c:v>216.46054000000001</c:v>
                </c:pt>
                <c:pt idx="1551">
                  <c:v>156.99986000000001</c:v>
                </c:pt>
                <c:pt idx="1552">
                  <c:v>93.992249000000001</c:v>
                </c:pt>
                <c:pt idx="1553">
                  <c:v>-89.219009999999997</c:v>
                </c:pt>
                <c:pt idx="1554">
                  <c:v>-19.630849999999999</c:v>
                </c:pt>
                <c:pt idx="1555">
                  <c:v>37.410325999999998</c:v>
                </c:pt>
                <c:pt idx="1556">
                  <c:v>259.26582999999999</c:v>
                </c:pt>
                <c:pt idx="1557">
                  <c:v>317.41215</c:v>
                </c:pt>
                <c:pt idx="1558">
                  <c:v>368.41086000000001</c:v>
                </c:pt>
                <c:pt idx="1559">
                  <c:v>413.08452</c:v>
                </c:pt>
                <c:pt idx="1560">
                  <c:v>459.76902000000001</c:v>
                </c:pt>
                <c:pt idx="1561">
                  <c:v>511.12650000000002</c:v>
                </c:pt>
                <c:pt idx="1562">
                  <c:v>555.31210999999996</c:v>
                </c:pt>
                <c:pt idx="1563">
                  <c:v>598.26804000000004</c:v>
                </c:pt>
                <c:pt idx="1564">
                  <c:v>640.65268000000003</c:v>
                </c:pt>
                <c:pt idx="1565">
                  <c:v>680.79975999999999</c:v>
                </c:pt>
                <c:pt idx="1566">
                  <c:v>721.27533000000005</c:v>
                </c:pt>
                <c:pt idx="1567">
                  <c:v>755.82556</c:v>
                </c:pt>
                <c:pt idx="1568">
                  <c:v>794.35613999999998</c:v>
                </c:pt>
                <c:pt idx="1569">
                  <c:v>833.56407000000002</c:v>
                </c:pt>
                <c:pt idx="1570">
                  <c:v>854.85906</c:v>
                </c:pt>
                <c:pt idx="1571">
                  <c:v>887.13675000000001</c:v>
                </c:pt>
                <c:pt idx="1572">
                  <c:v>918.70262000000002</c:v>
                </c:pt>
                <c:pt idx="1573">
                  <c:v>936.71498999999994</c:v>
                </c:pt>
                <c:pt idx="1574">
                  <c:v>965.30205000000001</c:v>
                </c:pt>
                <c:pt idx="1575">
                  <c:v>996.18526999999995</c:v>
                </c:pt>
                <c:pt idx="1576">
                  <c:v>1006.5453</c:v>
                </c:pt>
                <c:pt idx="1577">
                  <c:v>1026.1601000000001</c:v>
                </c:pt>
                <c:pt idx="1578">
                  <c:v>1043.1614999999999</c:v>
                </c:pt>
                <c:pt idx="1579">
                  <c:v>1045.1337000000001</c:v>
                </c:pt>
                <c:pt idx="1580">
                  <c:v>1056.6714999999999</c:v>
                </c:pt>
                <c:pt idx="1581">
                  <c:v>1069.4051999999999</c:v>
                </c:pt>
                <c:pt idx="1582">
                  <c:v>1086.7999</c:v>
                </c:pt>
                <c:pt idx="1583">
                  <c:v>1081.9670000000001</c:v>
                </c:pt>
                <c:pt idx="1584">
                  <c:v>1086.3126999999999</c:v>
                </c:pt>
                <c:pt idx="1585">
                  <c:v>1077.9812999999999</c:v>
                </c:pt>
                <c:pt idx="1586">
                  <c:v>1075.1111000000001</c:v>
                </c:pt>
                <c:pt idx="1587">
                  <c:v>1074.3951999999999</c:v>
                </c:pt>
                <c:pt idx="1588">
                  <c:v>1065.7313999999999</c:v>
                </c:pt>
                <c:pt idx="1589">
                  <c:v>1049.7629999999999</c:v>
                </c:pt>
                <c:pt idx="1590">
                  <c:v>1037.0275999999999</c:v>
                </c:pt>
                <c:pt idx="1591">
                  <c:v>1015.3116</c:v>
                </c:pt>
                <c:pt idx="1592">
                  <c:v>1009.7924</c:v>
                </c:pt>
                <c:pt idx="1593">
                  <c:v>986.66913</c:v>
                </c:pt>
                <c:pt idx="1594">
                  <c:v>967.84793999999999</c:v>
                </c:pt>
                <c:pt idx="1595">
                  <c:v>947.89869999999996</c:v>
                </c:pt>
                <c:pt idx="1596">
                  <c:v>920.15018999999995</c:v>
                </c:pt>
                <c:pt idx="1597">
                  <c:v>884.44182000000001</c:v>
                </c:pt>
                <c:pt idx="1598">
                  <c:v>859.35224000000005</c:v>
                </c:pt>
                <c:pt idx="1599">
                  <c:v>828.85707000000002</c:v>
                </c:pt>
                <c:pt idx="1600">
                  <c:v>792.10622999999998</c:v>
                </c:pt>
                <c:pt idx="1601">
                  <c:v>752.94879000000003</c:v>
                </c:pt>
                <c:pt idx="1602">
                  <c:v>704.63003000000003</c:v>
                </c:pt>
                <c:pt idx="1603">
                  <c:v>664.88489000000004</c:v>
                </c:pt>
                <c:pt idx="1604">
                  <c:v>639.04408000000001</c:v>
                </c:pt>
                <c:pt idx="1605">
                  <c:v>600.94361000000004</c:v>
                </c:pt>
                <c:pt idx="1606">
                  <c:v>559.66863999999998</c:v>
                </c:pt>
                <c:pt idx="1607">
                  <c:v>508.41872999999998</c:v>
                </c:pt>
                <c:pt idx="1608">
                  <c:v>452.09005000000002</c:v>
                </c:pt>
                <c:pt idx="1609">
                  <c:v>407.07425000000001</c:v>
                </c:pt>
                <c:pt idx="1610">
                  <c:v>372.64452</c:v>
                </c:pt>
                <c:pt idx="1611">
                  <c:v>330.11536999999998</c:v>
                </c:pt>
                <c:pt idx="1612">
                  <c:v>281.40890000000002</c:v>
                </c:pt>
                <c:pt idx="1613">
                  <c:v>227.20581999999999</c:v>
                </c:pt>
                <c:pt idx="1614">
                  <c:v>169.67175</c:v>
                </c:pt>
                <c:pt idx="1615">
                  <c:v>113.73381000000001</c:v>
                </c:pt>
                <c:pt idx="1616">
                  <c:v>57.881309999999999</c:v>
                </c:pt>
                <c:pt idx="1617">
                  <c:v>8.7733392000000006</c:v>
                </c:pt>
                <c:pt idx="1618">
                  <c:v>-40.485750000000003</c:v>
                </c:pt>
                <c:pt idx="1619">
                  <c:v>-96.161000000000001</c:v>
                </c:pt>
                <c:pt idx="1620">
                  <c:v>-151.31389999999999</c:v>
                </c:pt>
                <c:pt idx="1621">
                  <c:v>-206.20699999999999</c:v>
                </c:pt>
                <c:pt idx="1622">
                  <c:v>-251.61619999999999</c:v>
                </c:pt>
                <c:pt idx="1623">
                  <c:v>-308.9067</c:v>
                </c:pt>
                <c:pt idx="1624">
                  <c:v>-355.77670000000001</c:v>
                </c:pt>
                <c:pt idx="1625">
                  <c:v>-393.8218</c:v>
                </c:pt>
                <c:pt idx="1626">
                  <c:v>-440.96510000000001</c:v>
                </c:pt>
                <c:pt idx="1627">
                  <c:v>-492.06349999999998</c:v>
                </c:pt>
                <c:pt idx="1628">
                  <c:v>-533.76170000000002</c:v>
                </c:pt>
                <c:pt idx="1629">
                  <c:v>-579.10339999999997</c:v>
                </c:pt>
                <c:pt idx="1630">
                  <c:v>-624.65179999999998</c:v>
                </c:pt>
                <c:pt idx="1631">
                  <c:v>-666.75900000000001</c:v>
                </c:pt>
                <c:pt idx="1632">
                  <c:v>-696.31129999999996</c:v>
                </c:pt>
                <c:pt idx="1633">
                  <c:v>-739.64369999999997</c:v>
                </c:pt>
                <c:pt idx="1634">
                  <c:v>-773.53359999999998</c:v>
                </c:pt>
                <c:pt idx="1635">
                  <c:v>-808.21489999999994</c:v>
                </c:pt>
                <c:pt idx="1636">
                  <c:v>-842.55240000000003</c:v>
                </c:pt>
                <c:pt idx="1637">
                  <c:v>-871.81759999999997</c:v>
                </c:pt>
                <c:pt idx="1638">
                  <c:v>-896.08010000000002</c:v>
                </c:pt>
                <c:pt idx="1639">
                  <c:v>-927.90629999999999</c:v>
                </c:pt>
                <c:pt idx="1640">
                  <c:v>-951.70280000000002</c:v>
                </c:pt>
                <c:pt idx="1641">
                  <c:v>-981.89959999999996</c:v>
                </c:pt>
                <c:pt idx="1642">
                  <c:v>-992.09630000000004</c:v>
                </c:pt>
                <c:pt idx="1643">
                  <c:v>-1012.395</c:v>
                </c:pt>
                <c:pt idx="1644">
                  <c:v>-1032.9059999999999</c:v>
                </c:pt>
                <c:pt idx="1645">
                  <c:v>-1049.6780000000001</c:v>
                </c:pt>
                <c:pt idx="1646">
                  <c:v>-1053.6600000000001</c:v>
                </c:pt>
                <c:pt idx="1647">
                  <c:v>-1068.81</c:v>
                </c:pt>
                <c:pt idx="1648">
                  <c:v>-1077.33</c:v>
                </c:pt>
                <c:pt idx="1649">
                  <c:v>-1077.7840000000001</c:v>
                </c:pt>
                <c:pt idx="1650">
                  <c:v>-1081.18</c:v>
                </c:pt>
                <c:pt idx="1651">
                  <c:v>-1072.3109999999999</c:v>
                </c:pt>
                <c:pt idx="1652">
                  <c:v>-1071.0640000000001</c:v>
                </c:pt>
                <c:pt idx="1653">
                  <c:v>-1080.309</c:v>
                </c:pt>
                <c:pt idx="1654">
                  <c:v>-1068.039</c:v>
                </c:pt>
                <c:pt idx="1655">
                  <c:v>-1061.8779999999999</c:v>
                </c:pt>
                <c:pt idx="1656">
                  <c:v>-1048.704</c:v>
                </c:pt>
                <c:pt idx="1657">
                  <c:v>-1021.948</c:v>
                </c:pt>
                <c:pt idx="1658">
                  <c:v>-1004.461</c:v>
                </c:pt>
                <c:pt idx="1659">
                  <c:v>-989.41049999999996</c:v>
                </c:pt>
                <c:pt idx="1660">
                  <c:v>-983.59429999999998</c:v>
                </c:pt>
                <c:pt idx="1661">
                  <c:v>-956.84490000000005</c:v>
                </c:pt>
                <c:pt idx="1662">
                  <c:v>-931.36659999999995</c:v>
                </c:pt>
                <c:pt idx="1663">
                  <c:v>-894.82659999999998</c:v>
                </c:pt>
                <c:pt idx="1664">
                  <c:v>-864.60670000000005</c:v>
                </c:pt>
                <c:pt idx="1665">
                  <c:v>-837.62390000000005</c:v>
                </c:pt>
                <c:pt idx="1666">
                  <c:v>-804.09019999999998</c:v>
                </c:pt>
                <c:pt idx="1667">
                  <c:v>-759.61689999999999</c:v>
                </c:pt>
                <c:pt idx="1668">
                  <c:v>-721.15729999999996</c:v>
                </c:pt>
                <c:pt idx="1669">
                  <c:v>-684.53689999999995</c:v>
                </c:pt>
                <c:pt idx="1670">
                  <c:v>-640.1318</c:v>
                </c:pt>
                <c:pt idx="1671">
                  <c:v>-587.96849999999995</c:v>
                </c:pt>
                <c:pt idx="1672">
                  <c:v>-542.20330000000001</c:v>
                </c:pt>
                <c:pt idx="1673">
                  <c:v>-500.88580000000002</c:v>
                </c:pt>
                <c:pt idx="1674">
                  <c:v>-470.39980000000003</c:v>
                </c:pt>
                <c:pt idx="1675">
                  <c:v>-429.762</c:v>
                </c:pt>
                <c:pt idx="1676">
                  <c:v>-384.33440000000002</c:v>
                </c:pt>
                <c:pt idx="1677">
                  <c:v>-328.29149999999998</c:v>
                </c:pt>
                <c:pt idx="1678">
                  <c:v>-266.42239999999998</c:v>
                </c:pt>
                <c:pt idx="1679">
                  <c:v>-201.64089999999999</c:v>
                </c:pt>
                <c:pt idx="1680">
                  <c:v>-133.3603</c:v>
                </c:pt>
                <c:pt idx="1681">
                  <c:v>-63.858159999999998</c:v>
                </c:pt>
                <c:pt idx="1682">
                  <c:v>2.1410121000000002</c:v>
                </c:pt>
                <c:pt idx="1683">
                  <c:v>194.93902</c:v>
                </c:pt>
                <c:pt idx="1684">
                  <c:v>131.89872</c:v>
                </c:pt>
                <c:pt idx="1685">
                  <c:v>67.993095999999994</c:v>
                </c:pt>
                <c:pt idx="1686">
                  <c:v>6.8644882000000003</c:v>
                </c:pt>
                <c:pt idx="1687">
                  <c:v>73.703958</c:v>
                </c:pt>
                <c:pt idx="1688">
                  <c:v>134.88326000000001</c:v>
                </c:pt>
                <c:pt idx="1689">
                  <c:v>192.82345000000001</c:v>
                </c:pt>
                <c:pt idx="1690">
                  <c:v>247.55962</c:v>
                </c:pt>
                <c:pt idx="1691">
                  <c:v>302.13171999999997</c:v>
                </c:pt>
                <c:pt idx="1692">
                  <c:v>356.73090999999999</c:v>
                </c:pt>
                <c:pt idx="1693">
                  <c:v>397.77404999999999</c:v>
                </c:pt>
                <c:pt idx="1694">
                  <c:v>461.27755999999999</c:v>
                </c:pt>
                <c:pt idx="1695">
                  <c:v>516.09745999999996</c:v>
                </c:pt>
                <c:pt idx="1696">
                  <c:v>556.62711000000002</c:v>
                </c:pt>
                <c:pt idx="1697">
                  <c:v>604.79552000000001</c:v>
                </c:pt>
                <c:pt idx="1698">
                  <c:v>648.15670999999998</c:v>
                </c:pt>
                <c:pt idx="1699">
                  <c:v>694.73509999999999</c:v>
                </c:pt>
                <c:pt idx="1700">
                  <c:v>737.98343</c:v>
                </c:pt>
                <c:pt idx="1701">
                  <c:v>777.78809999999999</c:v>
                </c:pt>
                <c:pt idx="1702">
                  <c:v>814.89313000000004</c:v>
                </c:pt>
                <c:pt idx="1703">
                  <c:v>832.20253000000002</c:v>
                </c:pt>
                <c:pt idx="1704">
                  <c:v>856.20570999999995</c:v>
                </c:pt>
                <c:pt idx="1705">
                  <c:v>899.27923999999996</c:v>
                </c:pt>
                <c:pt idx="1706">
                  <c:v>914.63269000000003</c:v>
                </c:pt>
                <c:pt idx="1707">
                  <c:v>933.27117999999996</c:v>
                </c:pt>
                <c:pt idx="1708">
                  <c:v>958.24679000000003</c:v>
                </c:pt>
                <c:pt idx="1709">
                  <c:v>-61.610349999999997</c:v>
                </c:pt>
                <c:pt idx="1710">
                  <c:v>-126.29900000000001</c:v>
                </c:pt>
                <c:pt idx="1711">
                  <c:v>-186.89609999999999</c:v>
                </c:pt>
                <c:pt idx="1712">
                  <c:v>974.86465999999996</c:v>
                </c:pt>
                <c:pt idx="1713">
                  <c:v>992.76484000000005</c:v>
                </c:pt>
                <c:pt idx="1714">
                  <c:v>1010.5049</c:v>
                </c:pt>
                <c:pt idx="1715">
                  <c:v>1030.7280000000001</c:v>
                </c:pt>
                <c:pt idx="1716">
                  <c:v>1025.4860000000001</c:v>
                </c:pt>
                <c:pt idx="1717">
                  <c:v>1025.4674</c:v>
                </c:pt>
                <c:pt idx="1718">
                  <c:v>1030.4501</c:v>
                </c:pt>
                <c:pt idx="1719">
                  <c:v>1035.1076</c:v>
                </c:pt>
                <c:pt idx="1720">
                  <c:v>1033.7307000000001</c:v>
                </c:pt>
                <c:pt idx="1721">
                  <c:v>1014.6665</c:v>
                </c:pt>
                <c:pt idx="1722">
                  <c:v>1001.7077</c:v>
                </c:pt>
                <c:pt idx="1723">
                  <c:v>987.32542000000001</c:v>
                </c:pt>
                <c:pt idx="1724">
                  <c:v>995.18780000000004</c:v>
                </c:pt>
                <c:pt idx="1725">
                  <c:v>970.97184000000004</c:v>
                </c:pt>
                <c:pt idx="1726">
                  <c:v>946.58731</c:v>
                </c:pt>
                <c:pt idx="1727">
                  <c:v>909.50612999999998</c:v>
                </c:pt>
                <c:pt idx="1728">
                  <c:v>874.08137999999997</c:v>
                </c:pt>
                <c:pt idx="1729">
                  <c:v>866.32430999999997</c:v>
                </c:pt>
                <c:pt idx="1730">
                  <c:v>828.38323000000003</c:v>
                </c:pt>
                <c:pt idx="1731">
                  <c:v>788.33423000000005</c:v>
                </c:pt>
                <c:pt idx="1732">
                  <c:v>738.73653999999999</c:v>
                </c:pt>
                <c:pt idx="1733">
                  <c:v>697.86679000000004</c:v>
                </c:pt>
                <c:pt idx="1734">
                  <c:v>663.82109000000003</c:v>
                </c:pt>
                <c:pt idx="1735">
                  <c:v>636.29196999999999</c:v>
                </c:pt>
                <c:pt idx="1736">
                  <c:v>594.18206999999995</c:v>
                </c:pt>
                <c:pt idx="1737">
                  <c:v>550.17092000000002</c:v>
                </c:pt>
                <c:pt idx="1738">
                  <c:v>507.12353000000002</c:v>
                </c:pt>
                <c:pt idx="1739">
                  <c:v>462.67547000000002</c:v>
                </c:pt>
                <c:pt idx="1740">
                  <c:v>414.89591000000001</c:v>
                </c:pt>
                <c:pt idx="1741">
                  <c:v>368.88087999999999</c:v>
                </c:pt>
                <c:pt idx="1742">
                  <c:v>329.93750999999997</c:v>
                </c:pt>
                <c:pt idx="1743">
                  <c:v>281.70551999999998</c:v>
                </c:pt>
                <c:pt idx="1744">
                  <c:v>226.34256999999999</c:v>
                </c:pt>
                <c:pt idx="1745">
                  <c:v>165.74028999999999</c:v>
                </c:pt>
                <c:pt idx="1746">
                  <c:v>101.40412000000001</c:v>
                </c:pt>
                <c:pt idx="1747">
                  <c:v>33.336919999999999</c:v>
                </c:pt>
                <c:pt idx="1748">
                  <c:v>-35.010109999999997</c:v>
                </c:pt>
                <c:pt idx="1749">
                  <c:v>-103.6545</c:v>
                </c:pt>
                <c:pt idx="1750">
                  <c:v>-170.8151</c:v>
                </c:pt>
                <c:pt idx="1751">
                  <c:v>-236.0889</c:v>
                </c:pt>
                <c:pt idx="1752">
                  <c:v>-295.42360000000002</c:v>
                </c:pt>
                <c:pt idx="1753">
                  <c:v>-346.65320000000003</c:v>
                </c:pt>
                <c:pt idx="1754">
                  <c:v>-390.40989999999999</c:v>
                </c:pt>
                <c:pt idx="1755">
                  <c:v>-443.3064</c:v>
                </c:pt>
                <c:pt idx="1756">
                  <c:v>-491.50360000000001</c:v>
                </c:pt>
                <c:pt idx="1757">
                  <c:v>-540.17449999999997</c:v>
                </c:pt>
                <c:pt idx="1758">
                  <c:v>-590.49249999999995</c:v>
                </c:pt>
                <c:pt idx="1759">
                  <c:v>-638.20830000000001</c:v>
                </c:pt>
                <c:pt idx="1760">
                  <c:v>-668.79089999999997</c:v>
                </c:pt>
                <c:pt idx="1761">
                  <c:v>-706.40030000000002</c:v>
                </c:pt>
                <c:pt idx="1762">
                  <c:v>-748.59069999999997</c:v>
                </c:pt>
                <c:pt idx="1763">
                  <c:v>-790.50480000000005</c:v>
                </c:pt>
                <c:pt idx="1764">
                  <c:v>-810.36</c:v>
                </c:pt>
                <c:pt idx="1765">
                  <c:v>-836.89710000000002</c:v>
                </c:pt>
                <c:pt idx="1766">
                  <c:v>-871.69420000000002</c:v>
                </c:pt>
                <c:pt idx="1767">
                  <c:v>-905.14729999999997</c:v>
                </c:pt>
                <c:pt idx="1768">
                  <c:v>-932.30499999999995</c:v>
                </c:pt>
                <c:pt idx="1769">
                  <c:v>-947.18709999999999</c:v>
                </c:pt>
                <c:pt idx="1770">
                  <c:v>-966.80050000000006</c:v>
                </c:pt>
                <c:pt idx="1771">
                  <c:v>-982.81060000000002</c:v>
                </c:pt>
                <c:pt idx="1772">
                  <c:v>-1015.739</c:v>
                </c:pt>
                <c:pt idx="1773">
                  <c:v>-1016.958</c:v>
                </c:pt>
                <c:pt idx="1774">
                  <c:v>-1023.4930000000001</c:v>
                </c:pt>
                <c:pt idx="1775">
                  <c:v>-1020.0069999999999</c:v>
                </c:pt>
                <c:pt idx="1776">
                  <c:v>-1023.914</c:v>
                </c:pt>
                <c:pt idx="1777">
                  <c:v>-1027.2260000000001</c:v>
                </c:pt>
                <c:pt idx="1778">
                  <c:v>-1029.27</c:v>
                </c:pt>
                <c:pt idx="1779">
                  <c:v>-1034.597</c:v>
                </c:pt>
                <c:pt idx="1780">
                  <c:v>-1013.9059999999999</c:v>
                </c:pt>
                <c:pt idx="1781">
                  <c:v>-993.4905</c:v>
                </c:pt>
                <c:pt idx="1782">
                  <c:v>-1001.684</c:v>
                </c:pt>
                <c:pt idx="1783">
                  <c:v>-977.59370000000001</c:v>
                </c:pt>
                <c:pt idx="1784">
                  <c:v>-952.61990000000003</c:v>
                </c:pt>
                <c:pt idx="1785">
                  <c:v>-928.85950000000003</c:v>
                </c:pt>
                <c:pt idx="1786">
                  <c:v>-894.70609999999999</c:v>
                </c:pt>
                <c:pt idx="1787">
                  <c:v>-865.98910000000001</c:v>
                </c:pt>
                <c:pt idx="1788">
                  <c:v>-841.0598</c:v>
                </c:pt>
                <c:pt idx="1789">
                  <c:v>-825.25260000000003</c:v>
                </c:pt>
                <c:pt idx="1790">
                  <c:v>-789.45249999999999</c:v>
                </c:pt>
                <c:pt idx="1791">
                  <c:v>-752.98069999999996</c:v>
                </c:pt>
                <c:pt idx="1792">
                  <c:v>-718.05259999999998</c:v>
                </c:pt>
                <c:pt idx="1793">
                  <c:v>-682.36620000000005</c:v>
                </c:pt>
                <c:pt idx="1794">
                  <c:v>-636.14020000000005</c:v>
                </c:pt>
                <c:pt idx="1795">
                  <c:v>-579.03449999999998</c:v>
                </c:pt>
                <c:pt idx="1796">
                  <c:v>-525.38930000000005</c:v>
                </c:pt>
                <c:pt idx="1797">
                  <c:v>-479.38869999999997</c:v>
                </c:pt>
                <c:pt idx="1798">
                  <c:v>-445.7201</c:v>
                </c:pt>
                <c:pt idx="1799">
                  <c:v>-398.68180000000001</c:v>
                </c:pt>
                <c:pt idx="1800">
                  <c:v>-341.07560000000001</c:v>
                </c:pt>
                <c:pt idx="1801">
                  <c:v>-279.36849999999998</c:v>
                </c:pt>
                <c:pt idx="1802">
                  <c:v>-224.62129999999999</c:v>
                </c:pt>
                <c:pt idx="1803">
                  <c:v>-167.2251</c:v>
                </c:pt>
                <c:pt idx="1804">
                  <c:v>-95.22833</c:v>
                </c:pt>
                <c:pt idx="1805">
                  <c:v>-28.183019999999999</c:v>
                </c:pt>
                <c:pt idx="1806">
                  <c:v>35.352770999999997</c:v>
                </c:pt>
                <c:pt idx="1807">
                  <c:v>98.227760000000004</c:v>
                </c:pt>
                <c:pt idx="1808">
                  <c:v>157.81604999999999</c:v>
                </c:pt>
                <c:pt idx="1809">
                  <c:v>214.78584000000001</c:v>
                </c:pt>
                <c:pt idx="1810">
                  <c:v>271.80383999999998</c:v>
                </c:pt>
                <c:pt idx="1811">
                  <c:v>331.48662999999999</c:v>
                </c:pt>
                <c:pt idx="1812">
                  <c:v>-240.00829999999999</c:v>
                </c:pt>
                <c:pt idx="1813">
                  <c:v>-306.67989999999998</c:v>
                </c:pt>
                <c:pt idx="1814">
                  <c:v>-362.69119999999998</c:v>
                </c:pt>
                <c:pt idx="1815">
                  <c:v>-416.81740000000002</c:v>
                </c:pt>
                <c:pt idx="1816">
                  <c:v>-465.2029</c:v>
                </c:pt>
                <c:pt idx="1817">
                  <c:v>-527.29399999999998</c:v>
                </c:pt>
                <c:pt idx="1818">
                  <c:v>-584.00390000000004</c:v>
                </c:pt>
                <c:pt idx="1819">
                  <c:v>-632.85320000000002</c:v>
                </c:pt>
                <c:pt idx="1820">
                  <c:v>-662.03890000000001</c:v>
                </c:pt>
                <c:pt idx="1821">
                  <c:v>-697.99649999999997</c:v>
                </c:pt>
                <c:pt idx="1822">
                  <c:v>-739.00689999999997</c:v>
                </c:pt>
                <c:pt idx="1823">
                  <c:v>-784.92930000000001</c:v>
                </c:pt>
                <c:pt idx="1824">
                  <c:v>-802.80169999999998</c:v>
                </c:pt>
                <c:pt idx="1825">
                  <c:v>-832.42909999999995</c:v>
                </c:pt>
                <c:pt idx="1826">
                  <c:v>-863.89359999999999</c:v>
                </c:pt>
                <c:pt idx="1827">
                  <c:v>-892.76369999999997</c:v>
                </c:pt>
                <c:pt idx="1828">
                  <c:v>-920.84379999999999</c:v>
                </c:pt>
                <c:pt idx="1829">
                  <c:v>-951.61360000000002</c:v>
                </c:pt>
                <c:pt idx="1830">
                  <c:v>-735.2921</c:v>
                </c:pt>
                <c:pt idx="1831">
                  <c:v>-683.69730000000004</c:v>
                </c:pt>
                <c:pt idx="1832">
                  <c:v>-637.14380000000006</c:v>
                </c:pt>
                <c:pt idx="1833">
                  <c:v>-601.36839999999995</c:v>
                </c:pt>
                <c:pt idx="1834">
                  <c:v>-542.13419999999996</c:v>
                </c:pt>
                <c:pt idx="1835">
                  <c:v>-480.60640000000001</c:v>
                </c:pt>
                <c:pt idx="1836">
                  <c:v>-768.13530000000003</c:v>
                </c:pt>
                <c:pt idx="1837">
                  <c:v>-799.81830000000002</c:v>
                </c:pt>
                <c:pt idx="1838">
                  <c:v>-830.79939999999999</c:v>
                </c:pt>
                <c:pt idx="1839">
                  <c:v>-862.07749999999999</c:v>
                </c:pt>
                <c:pt idx="1840">
                  <c:v>-894.45079999999996</c:v>
                </c:pt>
                <c:pt idx="1841">
                  <c:v>-929.12580000000003</c:v>
                </c:pt>
                <c:pt idx="1842">
                  <c:v>-959.11810000000003</c:v>
                </c:pt>
                <c:pt idx="1843">
                  <c:v>-988.32460000000003</c:v>
                </c:pt>
                <c:pt idx="1844">
                  <c:v>-977.79700000000003</c:v>
                </c:pt>
                <c:pt idx="1845">
                  <c:v>-972.42669999999998</c:v>
                </c:pt>
                <c:pt idx="1846">
                  <c:v>-969.02049999999997</c:v>
                </c:pt>
                <c:pt idx="1847">
                  <c:v>-968.13760000000002</c:v>
                </c:pt>
                <c:pt idx="1848">
                  <c:v>-967.64660000000003</c:v>
                </c:pt>
                <c:pt idx="1849">
                  <c:v>-968.1739</c:v>
                </c:pt>
                <c:pt idx="1850">
                  <c:v>-568.55560000000003</c:v>
                </c:pt>
                <c:pt idx="1851">
                  <c:v>-620.57550000000003</c:v>
                </c:pt>
                <c:pt idx="1852">
                  <c:v>-668.19970000000001</c:v>
                </c:pt>
                <c:pt idx="1853">
                  <c:v>-706.24419999999998</c:v>
                </c:pt>
                <c:pt idx="1854">
                  <c:v>-498.67989999999998</c:v>
                </c:pt>
                <c:pt idx="1855">
                  <c:v>-737.64850000000001</c:v>
                </c:pt>
                <c:pt idx="1856">
                  <c:v>-768.83799999999997</c:v>
                </c:pt>
                <c:pt idx="1857">
                  <c:v>-801.62350000000004</c:v>
                </c:pt>
                <c:pt idx="1858">
                  <c:v>-835.40620000000001</c:v>
                </c:pt>
                <c:pt idx="1859">
                  <c:v>-869.32360000000006</c:v>
                </c:pt>
                <c:pt idx="1860">
                  <c:v>-901.87829999999997</c:v>
                </c:pt>
                <c:pt idx="1861">
                  <c:v>-936.25009999999997</c:v>
                </c:pt>
                <c:pt idx="1862">
                  <c:v>-923.33339999999998</c:v>
                </c:pt>
                <c:pt idx="1863">
                  <c:v>-917.26490000000001</c:v>
                </c:pt>
                <c:pt idx="1864">
                  <c:v>-914.94150000000002</c:v>
                </c:pt>
                <c:pt idx="1865">
                  <c:v>-880.66</c:v>
                </c:pt>
                <c:pt idx="1866">
                  <c:v>-844.34040000000005</c:v>
                </c:pt>
                <c:pt idx="1867">
                  <c:v>-810.47519999999997</c:v>
                </c:pt>
                <c:pt idx="1868">
                  <c:v>-775.68219999999997</c:v>
                </c:pt>
                <c:pt idx="1869">
                  <c:v>-913.94529999999997</c:v>
                </c:pt>
                <c:pt idx="1870">
                  <c:v>-915.798</c:v>
                </c:pt>
                <c:pt idx="1871">
                  <c:v>-921.93050000000005</c:v>
                </c:pt>
                <c:pt idx="1872">
                  <c:v>-930.05520000000001</c:v>
                </c:pt>
                <c:pt idx="1873">
                  <c:v>-907.48749999999995</c:v>
                </c:pt>
                <c:pt idx="1874">
                  <c:v>-890.07529999999997</c:v>
                </c:pt>
                <c:pt idx="1875">
                  <c:v>-872.39739999999995</c:v>
                </c:pt>
                <c:pt idx="1876">
                  <c:v>-853.29369999999994</c:v>
                </c:pt>
                <c:pt idx="1877">
                  <c:v>-806.17939999999999</c:v>
                </c:pt>
                <c:pt idx="1878">
                  <c:v>-777.50469999999996</c:v>
                </c:pt>
                <c:pt idx="1879">
                  <c:v>-752.81529999999998</c:v>
                </c:pt>
                <c:pt idx="1880">
                  <c:v>-692.63879999999995</c:v>
                </c:pt>
                <c:pt idx="1881">
                  <c:v>-648.64</c:v>
                </c:pt>
                <c:pt idx="1882">
                  <c:v>-609.31389999999999</c:v>
                </c:pt>
                <c:pt idx="1883">
                  <c:v>-866.77049999999997</c:v>
                </c:pt>
                <c:pt idx="1884">
                  <c:v>-862.09640000000002</c:v>
                </c:pt>
                <c:pt idx="1885">
                  <c:v>-861.4665</c:v>
                </c:pt>
                <c:pt idx="1886">
                  <c:v>-860.02750000000003</c:v>
                </c:pt>
                <c:pt idx="1887">
                  <c:v>-866.98140000000001</c:v>
                </c:pt>
                <c:pt idx="1888">
                  <c:v>-872.19910000000004</c:v>
                </c:pt>
                <c:pt idx="1889">
                  <c:v>-849.67650000000003</c:v>
                </c:pt>
                <c:pt idx="1890">
                  <c:v>-830.72900000000004</c:v>
                </c:pt>
                <c:pt idx="1891">
                  <c:v>-814.07600000000002</c:v>
                </c:pt>
                <c:pt idx="1892">
                  <c:v>-823.50239999999997</c:v>
                </c:pt>
                <c:pt idx="1893">
                  <c:v>-786.57759999999996</c:v>
                </c:pt>
                <c:pt idx="1894">
                  <c:v>-751.47929999999997</c:v>
                </c:pt>
                <c:pt idx="1895">
                  <c:v>-544.36810000000003</c:v>
                </c:pt>
                <c:pt idx="1896">
                  <c:v>-489.16410000000002</c:v>
                </c:pt>
                <c:pt idx="1897">
                  <c:v>-438.71100000000001</c:v>
                </c:pt>
                <c:pt idx="1898">
                  <c:v>-388.20979999999997</c:v>
                </c:pt>
                <c:pt idx="1899">
                  <c:v>-335.38</c:v>
                </c:pt>
                <c:pt idx="1900">
                  <c:v>-272.3657</c:v>
                </c:pt>
                <c:pt idx="1901">
                  <c:v>-204.499</c:v>
                </c:pt>
                <c:pt idx="1902">
                  <c:v>-139.40889999999999</c:v>
                </c:pt>
                <c:pt idx="1903">
                  <c:v>-71.851200000000006</c:v>
                </c:pt>
                <c:pt idx="1904">
                  <c:v>0.26095770000000001</c:v>
                </c:pt>
                <c:pt idx="1905">
                  <c:v>71.153180000000006</c:v>
                </c:pt>
                <c:pt idx="1906">
                  <c:v>136.55364</c:v>
                </c:pt>
                <c:pt idx="1907">
                  <c:v>197.61165</c:v>
                </c:pt>
                <c:pt idx="1908">
                  <c:v>254.74906999999999</c:v>
                </c:pt>
                <c:pt idx="1909">
                  <c:v>314.54430000000002</c:v>
                </c:pt>
                <c:pt idx="1910">
                  <c:v>366.34719000000001</c:v>
                </c:pt>
                <c:pt idx="1911">
                  <c:v>415.21539999999999</c:v>
                </c:pt>
                <c:pt idx="1912">
                  <c:v>461.09784999999999</c:v>
                </c:pt>
                <c:pt idx="1913">
                  <c:v>504.06439</c:v>
                </c:pt>
                <c:pt idx="1914">
                  <c:v>552.66579000000002</c:v>
                </c:pt>
                <c:pt idx="1915">
                  <c:v>605.36684000000002</c:v>
                </c:pt>
                <c:pt idx="1916">
                  <c:v>635.22333000000003</c:v>
                </c:pt>
                <c:pt idx="1917">
                  <c:v>676.95698000000004</c:v>
                </c:pt>
                <c:pt idx="1918">
                  <c:v>723.28858000000002</c:v>
                </c:pt>
                <c:pt idx="1919">
                  <c:v>769.85374000000002</c:v>
                </c:pt>
                <c:pt idx="1920">
                  <c:v>817.25795000000005</c:v>
                </c:pt>
                <c:pt idx="1921">
                  <c:v>565.61030000000005</c:v>
                </c:pt>
                <c:pt idx="1922">
                  <c:v>504.85520000000002</c:v>
                </c:pt>
                <c:pt idx="1923">
                  <c:v>453.82146999999998</c:v>
                </c:pt>
                <c:pt idx="1924">
                  <c:v>417.64236</c:v>
                </c:pt>
                <c:pt idx="1925">
                  <c:v>372.20046000000002</c:v>
                </c:pt>
                <c:pt idx="1926">
                  <c:v>323.0711</c:v>
                </c:pt>
                <c:pt idx="1927">
                  <c:v>279.45970999999997</c:v>
                </c:pt>
                <c:pt idx="1928">
                  <c:v>229.79562999999999</c:v>
                </c:pt>
                <c:pt idx="1929">
                  <c:v>171.60282000000001</c:v>
                </c:pt>
                <c:pt idx="1930">
                  <c:v>110.62893</c:v>
                </c:pt>
                <c:pt idx="1931">
                  <c:v>612.30890999999997</c:v>
                </c:pt>
                <c:pt idx="1932">
                  <c:v>48.981718000000001</c:v>
                </c:pt>
                <c:pt idx="1933">
                  <c:v>658.51310999999998</c:v>
                </c:pt>
                <c:pt idx="1934">
                  <c:v>707.53610000000003</c:v>
                </c:pt>
                <c:pt idx="1935">
                  <c:v>758.61728000000005</c:v>
                </c:pt>
                <c:pt idx="1936">
                  <c:v>810.46217000000001</c:v>
                </c:pt>
                <c:pt idx="1937">
                  <c:v>852.34893</c:v>
                </c:pt>
                <c:pt idx="1938">
                  <c:v>886.36760000000004</c:v>
                </c:pt>
                <c:pt idx="1939">
                  <c:v>916.41114000000005</c:v>
                </c:pt>
                <c:pt idx="1940">
                  <c:v>946.41101000000003</c:v>
                </c:pt>
                <c:pt idx="1941">
                  <c:v>-806.90639999999996</c:v>
                </c:pt>
                <c:pt idx="1942">
                  <c:v>-810.27359999999999</c:v>
                </c:pt>
                <c:pt idx="1943">
                  <c:v>-807.59310000000005</c:v>
                </c:pt>
                <c:pt idx="1944">
                  <c:v>-804.85739999999998</c:v>
                </c:pt>
                <c:pt idx="1945">
                  <c:v>-825.77620000000002</c:v>
                </c:pt>
                <c:pt idx="1946">
                  <c:v>-809.73159999999996</c:v>
                </c:pt>
                <c:pt idx="1947">
                  <c:v>-788.79849999999999</c:v>
                </c:pt>
                <c:pt idx="1948">
                  <c:v>-771.80100000000004</c:v>
                </c:pt>
                <c:pt idx="1949">
                  <c:v>-759.41610000000003</c:v>
                </c:pt>
                <c:pt idx="1950">
                  <c:v>-742.07479999999998</c:v>
                </c:pt>
                <c:pt idx="1951">
                  <c:v>-716.38109999999995</c:v>
                </c:pt>
                <c:pt idx="1952">
                  <c:v>-765.09680000000003</c:v>
                </c:pt>
                <c:pt idx="1953">
                  <c:v>-726.93769999999995</c:v>
                </c:pt>
                <c:pt idx="1954">
                  <c:v>-740.65110000000004</c:v>
                </c:pt>
                <c:pt idx="1955">
                  <c:v>-715.37199999999996</c:v>
                </c:pt>
                <c:pt idx="1956">
                  <c:v>-707.52840000000003</c:v>
                </c:pt>
                <c:pt idx="1957">
                  <c:v>-691.65390000000002</c:v>
                </c:pt>
                <c:pt idx="1958">
                  <c:v>-676.80560000000003</c:v>
                </c:pt>
                <c:pt idx="1959">
                  <c:v>-644.85590000000002</c:v>
                </c:pt>
                <c:pt idx="1960">
                  <c:v>-607.19970000000001</c:v>
                </c:pt>
                <c:pt idx="1961">
                  <c:v>-562.6241</c:v>
                </c:pt>
                <c:pt idx="1962">
                  <c:v>-516.22019999999998</c:v>
                </c:pt>
                <c:pt idx="1963">
                  <c:v>-679.42190000000005</c:v>
                </c:pt>
                <c:pt idx="1964">
                  <c:v>-653.78179999999998</c:v>
                </c:pt>
                <c:pt idx="1965">
                  <c:v>-646.66700000000003</c:v>
                </c:pt>
                <c:pt idx="1966">
                  <c:v>-616.38220000000001</c:v>
                </c:pt>
                <c:pt idx="1967">
                  <c:v>-584.37980000000005</c:v>
                </c:pt>
                <c:pt idx="1968">
                  <c:v>-548.41869999999994</c:v>
                </c:pt>
                <c:pt idx="1969">
                  <c:v>-501.91399999999999</c:v>
                </c:pt>
                <c:pt idx="1970">
                  <c:v>-585.09069999999997</c:v>
                </c:pt>
                <c:pt idx="1971">
                  <c:v>-624.97389999999996</c:v>
                </c:pt>
                <c:pt idx="1972">
                  <c:v>-655.76340000000005</c:v>
                </c:pt>
                <c:pt idx="1973">
                  <c:v>-681.85839999999996</c:v>
                </c:pt>
                <c:pt idx="1974">
                  <c:v>-701.49800000000005</c:v>
                </c:pt>
                <c:pt idx="1975">
                  <c:v>-713.31330000000003</c:v>
                </c:pt>
                <c:pt idx="1976">
                  <c:v>-728.67830000000004</c:v>
                </c:pt>
                <c:pt idx="1977">
                  <c:v>-748.9941</c:v>
                </c:pt>
                <c:pt idx="1978">
                  <c:v>-773.64179999999999</c:v>
                </c:pt>
                <c:pt idx="1979">
                  <c:v>-617.76379999999995</c:v>
                </c:pt>
                <c:pt idx="1980">
                  <c:v>-586.03139999999996</c:v>
                </c:pt>
                <c:pt idx="1981">
                  <c:v>-554.95640000000003</c:v>
                </c:pt>
                <c:pt idx="1982">
                  <c:v>-523.40980000000002</c:v>
                </c:pt>
                <c:pt idx="1983">
                  <c:v>-495.41149999999999</c:v>
                </c:pt>
                <c:pt idx="1984">
                  <c:v>-757.85540000000003</c:v>
                </c:pt>
                <c:pt idx="1985">
                  <c:v>-756.77200000000005</c:v>
                </c:pt>
                <c:pt idx="1986">
                  <c:v>-747.24109999999996</c:v>
                </c:pt>
                <c:pt idx="1987">
                  <c:v>-750.2056</c:v>
                </c:pt>
                <c:pt idx="1988">
                  <c:v>-744.85910000000001</c:v>
                </c:pt>
                <c:pt idx="1989">
                  <c:v>-712.45640000000003</c:v>
                </c:pt>
                <c:pt idx="1990">
                  <c:v>-687.82299999999998</c:v>
                </c:pt>
                <c:pt idx="1991">
                  <c:v>-668.18119999999999</c:v>
                </c:pt>
                <c:pt idx="1992">
                  <c:v>-653.84900000000005</c:v>
                </c:pt>
                <c:pt idx="1993">
                  <c:v>-649.12180000000001</c:v>
                </c:pt>
                <c:pt idx="1994">
                  <c:v>-621.19510000000002</c:v>
                </c:pt>
                <c:pt idx="1995">
                  <c:v>-594.3175</c:v>
                </c:pt>
                <c:pt idx="1996">
                  <c:v>-562.96100000000001</c:v>
                </c:pt>
                <c:pt idx="1997">
                  <c:v>-525.33479999999997</c:v>
                </c:pt>
                <c:pt idx="1998">
                  <c:v>-481.22820000000002</c:v>
                </c:pt>
                <c:pt idx="1999">
                  <c:v>-431.61509999999998</c:v>
                </c:pt>
                <c:pt idx="2000">
                  <c:v>-381.78890000000001</c:v>
                </c:pt>
                <c:pt idx="2001">
                  <c:v>-329.67189999999999</c:v>
                </c:pt>
                <c:pt idx="2002">
                  <c:v>-699.9212</c:v>
                </c:pt>
                <c:pt idx="2003">
                  <c:v>-666.97149999999999</c:v>
                </c:pt>
                <c:pt idx="2004">
                  <c:v>-629.62030000000004</c:v>
                </c:pt>
                <c:pt idx="2005">
                  <c:v>-589.94669999999996</c:v>
                </c:pt>
                <c:pt idx="2006">
                  <c:v>-685.48530000000005</c:v>
                </c:pt>
                <c:pt idx="2007">
                  <c:v>-651.29769999999996</c:v>
                </c:pt>
                <c:pt idx="2008">
                  <c:v>-625.71489999999994</c:v>
                </c:pt>
                <c:pt idx="2009">
                  <c:v>-607.2251</c:v>
                </c:pt>
                <c:pt idx="2010">
                  <c:v>-595.66300000000001</c:v>
                </c:pt>
                <c:pt idx="2011">
                  <c:v>-699.50609999999995</c:v>
                </c:pt>
                <c:pt idx="2012">
                  <c:v>-706.90750000000003</c:v>
                </c:pt>
                <c:pt idx="2013">
                  <c:v>-704.06259999999997</c:v>
                </c:pt>
                <c:pt idx="2014">
                  <c:v>-563.92600000000004</c:v>
                </c:pt>
                <c:pt idx="2015">
                  <c:v>-533.87369999999999</c:v>
                </c:pt>
                <c:pt idx="2016">
                  <c:v>-505.29820000000001</c:v>
                </c:pt>
                <c:pt idx="2017">
                  <c:v>-466.24489999999997</c:v>
                </c:pt>
                <c:pt idx="2018">
                  <c:v>-421.03390000000002</c:v>
                </c:pt>
                <c:pt idx="2019">
                  <c:v>-373.46170000000001</c:v>
                </c:pt>
                <c:pt idx="2020">
                  <c:v>-325.79270000000002</c:v>
                </c:pt>
                <c:pt idx="2021">
                  <c:v>-278.79539999999997</c:v>
                </c:pt>
                <c:pt idx="2022">
                  <c:v>-225.85890000000001</c:v>
                </c:pt>
                <c:pt idx="2023">
                  <c:v>-168.09219999999999</c:v>
                </c:pt>
                <c:pt idx="2024">
                  <c:v>-110.1446</c:v>
                </c:pt>
                <c:pt idx="2025">
                  <c:v>-51.074829999999999</c:v>
                </c:pt>
                <c:pt idx="2026">
                  <c:v>-2.918892</c:v>
                </c:pt>
                <c:pt idx="2027">
                  <c:v>-555.62649999999996</c:v>
                </c:pt>
                <c:pt idx="2028">
                  <c:v>-524.91359999999997</c:v>
                </c:pt>
                <c:pt idx="2029">
                  <c:v>-490.9708</c:v>
                </c:pt>
                <c:pt idx="2030">
                  <c:v>-460.06630000000001</c:v>
                </c:pt>
                <c:pt idx="2031">
                  <c:v>-453.34440000000001</c:v>
                </c:pt>
                <c:pt idx="2032">
                  <c:v>-448.33210000000003</c:v>
                </c:pt>
                <c:pt idx="2033">
                  <c:v>-436.49349999999998</c:v>
                </c:pt>
                <c:pt idx="2034">
                  <c:v>-416.90260000000001</c:v>
                </c:pt>
                <c:pt idx="2035">
                  <c:v>-399.40800000000002</c:v>
                </c:pt>
                <c:pt idx="2036">
                  <c:v>-351.14370000000002</c:v>
                </c:pt>
                <c:pt idx="2037">
                  <c:v>-288.9196</c:v>
                </c:pt>
                <c:pt idx="2038">
                  <c:v>-342.47800000000001</c:v>
                </c:pt>
                <c:pt idx="2039">
                  <c:v>-372.64679999999998</c:v>
                </c:pt>
                <c:pt idx="2040">
                  <c:v>-392.53879999999998</c:v>
                </c:pt>
                <c:pt idx="2041">
                  <c:v>-399.95600000000002</c:v>
                </c:pt>
                <c:pt idx="2042">
                  <c:v>-401.40199999999999</c:v>
                </c:pt>
                <c:pt idx="2043">
                  <c:v>-425.26769999999999</c:v>
                </c:pt>
                <c:pt idx="2044">
                  <c:v>-464.10919999999999</c:v>
                </c:pt>
                <c:pt idx="2045">
                  <c:v>-494.44760000000002</c:v>
                </c:pt>
                <c:pt idx="2046">
                  <c:v>-523.38739999999996</c:v>
                </c:pt>
                <c:pt idx="2047">
                  <c:v>-566.44399999999996</c:v>
                </c:pt>
                <c:pt idx="2048">
                  <c:v>-605.14369999999997</c:v>
                </c:pt>
                <c:pt idx="2049">
                  <c:v>-637.20540000000005</c:v>
                </c:pt>
                <c:pt idx="2050">
                  <c:v>-653.69299999999998</c:v>
                </c:pt>
                <c:pt idx="2051">
                  <c:v>-658.71720000000005</c:v>
                </c:pt>
                <c:pt idx="2052">
                  <c:v>-654.10090000000002</c:v>
                </c:pt>
                <c:pt idx="2053">
                  <c:v>-638.77409999999998</c:v>
                </c:pt>
                <c:pt idx="2054">
                  <c:v>-615.35270000000003</c:v>
                </c:pt>
                <c:pt idx="2055">
                  <c:v>-584.42949999999996</c:v>
                </c:pt>
                <c:pt idx="2056">
                  <c:v>-562.90470000000005</c:v>
                </c:pt>
                <c:pt idx="2057">
                  <c:v>-548.93740000000003</c:v>
                </c:pt>
                <c:pt idx="2058">
                  <c:v>-538.30489999999998</c:v>
                </c:pt>
                <c:pt idx="2059">
                  <c:v>-498.0009</c:v>
                </c:pt>
                <c:pt idx="2060">
                  <c:v>-474.8168</c:v>
                </c:pt>
                <c:pt idx="2061">
                  <c:v>-451.27170000000001</c:v>
                </c:pt>
                <c:pt idx="2062">
                  <c:v>-408.16129999999998</c:v>
                </c:pt>
                <c:pt idx="2063">
                  <c:v>-362.27480000000003</c:v>
                </c:pt>
                <c:pt idx="2064">
                  <c:v>-316.02109999999999</c:v>
                </c:pt>
                <c:pt idx="2065">
                  <c:v>-273.17439999999999</c:v>
                </c:pt>
                <c:pt idx="2066">
                  <c:v>-236.42330000000001</c:v>
                </c:pt>
                <c:pt idx="2067">
                  <c:v>-188.68510000000001</c:v>
                </c:pt>
                <c:pt idx="2068">
                  <c:v>-135.70099999999999</c:v>
                </c:pt>
                <c:pt idx="2069">
                  <c:v>-86.503829999999994</c:v>
                </c:pt>
                <c:pt idx="2070">
                  <c:v>-39.909399999999998</c:v>
                </c:pt>
                <c:pt idx="2071">
                  <c:v>23.37481</c:v>
                </c:pt>
                <c:pt idx="2072">
                  <c:v>88.625209999999996</c:v>
                </c:pt>
                <c:pt idx="2073">
                  <c:v>149.25975</c:v>
                </c:pt>
                <c:pt idx="2074">
                  <c:v>207.62249</c:v>
                </c:pt>
                <c:pt idx="2075">
                  <c:v>271.71895000000001</c:v>
                </c:pt>
                <c:pt idx="2076">
                  <c:v>330.88252</c:v>
                </c:pt>
                <c:pt idx="2077">
                  <c:v>391.38765000000001</c:v>
                </c:pt>
                <c:pt idx="2078">
                  <c:v>445.68115</c:v>
                </c:pt>
                <c:pt idx="2079">
                  <c:v>502.25353999999999</c:v>
                </c:pt>
                <c:pt idx="2080">
                  <c:v>552.36085000000003</c:v>
                </c:pt>
                <c:pt idx="2081">
                  <c:v>594.23154</c:v>
                </c:pt>
                <c:pt idx="2082">
                  <c:v>642.20897000000002</c:v>
                </c:pt>
                <c:pt idx="2083">
                  <c:v>696.38624000000004</c:v>
                </c:pt>
                <c:pt idx="2084">
                  <c:v>749.33987000000002</c:v>
                </c:pt>
                <c:pt idx="2085">
                  <c:v>794.45226000000002</c:v>
                </c:pt>
                <c:pt idx="2086">
                  <c:v>827.47290999999996</c:v>
                </c:pt>
                <c:pt idx="2087">
                  <c:v>858.44272000000001</c:v>
                </c:pt>
                <c:pt idx="2088">
                  <c:v>889.84240999999997</c:v>
                </c:pt>
                <c:pt idx="2089">
                  <c:v>924.7251</c:v>
                </c:pt>
                <c:pt idx="2090">
                  <c:v>948.45921999999996</c:v>
                </c:pt>
                <c:pt idx="2091">
                  <c:v>958.97946999999999</c:v>
                </c:pt>
                <c:pt idx="2092">
                  <c:v>972.25266999999997</c:v>
                </c:pt>
                <c:pt idx="2093">
                  <c:v>989.50458000000003</c:v>
                </c:pt>
                <c:pt idx="2094">
                  <c:v>979.52954999999997</c:v>
                </c:pt>
                <c:pt idx="2095">
                  <c:v>975.77475000000004</c:v>
                </c:pt>
                <c:pt idx="2096">
                  <c:v>973.06515000000002</c:v>
                </c:pt>
                <c:pt idx="2097">
                  <c:v>981.29637000000002</c:v>
                </c:pt>
                <c:pt idx="2098">
                  <c:v>954.36743999999999</c:v>
                </c:pt>
                <c:pt idx="2099">
                  <c:v>934.75007000000005</c:v>
                </c:pt>
                <c:pt idx="2100">
                  <c:v>915.87121000000002</c:v>
                </c:pt>
                <c:pt idx="2101">
                  <c:v>896.15884000000005</c:v>
                </c:pt>
                <c:pt idx="2102">
                  <c:v>876.57523000000003</c:v>
                </c:pt>
                <c:pt idx="2103">
                  <c:v>861.04097999999999</c:v>
                </c:pt>
                <c:pt idx="2104">
                  <c:v>922.23161000000005</c:v>
                </c:pt>
                <c:pt idx="2105">
                  <c:v>924.09406000000001</c:v>
                </c:pt>
                <c:pt idx="2106">
                  <c:v>926.92666999999994</c:v>
                </c:pt>
                <c:pt idx="2107">
                  <c:v>930.24519999999995</c:v>
                </c:pt>
                <c:pt idx="2108">
                  <c:v>914.36743000000001</c:v>
                </c:pt>
                <c:pt idx="2109">
                  <c:v>903.52291000000002</c:v>
                </c:pt>
                <c:pt idx="2110">
                  <c:v>897.81893000000002</c:v>
                </c:pt>
                <c:pt idx="2111">
                  <c:v>864.90367000000003</c:v>
                </c:pt>
                <c:pt idx="2112">
                  <c:v>831.09520999999995</c:v>
                </c:pt>
                <c:pt idx="2113">
                  <c:v>799.10503000000006</c:v>
                </c:pt>
                <c:pt idx="2114">
                  <c:v>766.80754000000002</c:v>
                </c:pt>
                <c:pt idx="2115">
                  <c:v>740.19771000000003</c:v>
                </c:pt>
                <c:pt idx="2116">
                  <c:v>690.53877999999997</c:v>
                </c:pt>
                <c:pt idx="2117">
                  <c:v>634.12154999999996</c:v>
                </c:pt>
                <c:pt idx="2118">
                  <c:v>898.51513999999997</c:v>
                </c:pt>
                <c:pt idx="2119">
                  <c:v>876.88044000000002</c:v>
                </c:pt>
                <c:pt idx="2120">
                  <c:v>854.54530999999997</c:v>
                </c:pt>
                <c:pt idx="2121">
                  <c:v>835.60546999999997</c:v>
                </c:pt>
                <c:pt idx="2122">
                  <c:v>820.48216000000002</c:v>
                </c:pt>
                <c:pt idx="2123">
                  <c:v>807.36279000000002</c:v>
                </c:pt>
                <c:pt idx="2124">
                  <c:v>792.79638999999997</c:v>
                </c:pt>
                <c:pt idx="2125">
                  <c:v>777.97955000000002</c:v>
                </c:pt>
                <c:pt idx="2126">
                  <c:v>730.61063999999999</c:v>
                </c:pt>
                <c:pt idx="2127">
                  <c:v>684.62900999999999</c:v>
                </c:pt>
                <c:pt idx="2128">
                  <c:v>637.04940999999997</c:v>
                </c:pt>
                <c:pt idx="2129">
                  <c:v>590.53774999999996</c:v>
                </c:pt>
                <c:pt idx="2130">
                  <c:v>545.91822000000002</c:v>
                </c:pt>
                <c:pt idx="2131">
                  <c:v>501.17973999999998</c:v>
                </c:pt>
                <c:pt idx="2132">
                  <c:v>571.53368999999998</c:v>
                </c:pt>
                <c:pt idx="2133">
                  <c:v>528.75942999999995</c:v>
                </c:pt>
                <c:pt idx="2134">
                  <c:v>495.76603</c:v>
                </c:pt>
                <c:pt idx="2135">
                  <c:v>443.41550999999998</c:v>
                </c:pt>
                <c:pt idx="2136">
                  <c:v>389.16392999999999</c:v>
                </c:pt>
                <c:pt idx="2137">
                  <c:v>339.03847999999999</c:v>
                </c:pt>
                <c:pt idx="2138">
                  <c:v>286.38718</c:v>
                </c:pt>
                <c:pt idx="2139">
                  <c:v>238.74498</c:v>
                </c:pt>
                <c:pt idx="2140">
                  <c:v>189.18285</c:v>
                </c:pt>
                <c:pt idx="2141">
                  <c:v>134.19032999999999</c:v>
                </c:pt>
                <c:pt idx="2142">
                  <c:v>74.871015</c:v>
                </c:pt>
                <c:pt idx="2143">
                  <c:v>451.51166000000001</c:v>
                </c:pt>
                <c:pt idx="2144">
                  <c:v>386.28451999999999</c:v>
                </c:pt>
                <c:pt idx="2145">
                  <c:v>496.83183000000002</c:v>
                </c:pt>
                <c:pt idx="2146">
                  <c:v>329.10226</c:v>
                </c:pt>
                <c:pt idx="2147">
                  <c:v>288.44348000000002</c:v>
                </c:pt>
                <c:pt idx="2148">
                  <c:v>237.95661999999999</c:v>
                </c:pt>
                <c:pt idx="2149">
                  <c:v>186.74154999999999</c:v>
                </c:pt>
                <c:pt idx="2150">
                  <c:v>124.70184999999999</c:v>
                </c:pt>
                <c:pt idx="2151">
                  <c:v>253.92526000000001</c:v>
                </c:pt>
                <c:pt idx="2152">
                  <c:v>319.30306999999999</c:v>
                </c:pt>
                <c:pt idx="2153">
                  <c:v>381.71096</c:v>
                </c:pt>
                <c:pt idx="2154">
                  <c:v>434.31921</c:v>
                </c:pt>
                <c:pt idx="2155">
                  <c:v>184.58189999999999</c:v>
                </c:pt>
                <c:pt idx="2156">
                  <c:v>257.83382</c:v>
                </c:pt>
                <c:pt idx="2157">
                  <c:v>323.79397</c:v>
                </c:pt>
                <c:pt idx="2158">
                  <c:v>385.96570000000003</c:v>
                </c:pt>
                <c:pt idx="2159">
                  <c:v>452.79800999999998</c:v>
                </c:pt>
                <c:pt idx="2160">
                  <c:v>520.12959000000001</c:v>
                </c:pt>
                <c:pt idx="2161">
                  <c:v>581.11656000000005</c:v>
                </c:pt>
                <c:pt idx="2162">
                  <c:v>638.39642000000003</c:v>
                </c:pt>
                <c:pt idx="2163">
                  <c:v>699.03552000000002</c:v>
                </c:pt>
                <c:pt idx="2164">
                  <c:v>737.42813000000001</c:v>
                </c:pt>
                <c:pt idx="2165">
                  <c:v>773.00176999999996</c:v>
                </c:pt>
                <c:pt idx="2166">
                  <c:v>808.88831000000005</c:v>
                </c:pt>
                <c:pt idx="2167">
                  <c:v>849.81673000000001</c:v>
                </c:pt>
                <c:pt idx="2168">
                  <c:v>855.15911000000006</c:v>
                </c:pt>
                <c:pt idx="2169">
                  <c:v>869.81107999999995</c:v>
                </c:pt>
                <c:pt idx="2170">
                  <c:v>877.38405999999998</c:v>
                </c:pt>
                <c:pt idx="2171">
                  <c:v>876.61865</c:v>
                </c:pt>
                <c:pt idx="2172">
                  <c:v>872.69956000000002</c:v>
                </c:pt>
                <c:pt idx="2173">
                  <c:v>860.38851999999997</c:v>
                </c:pt>
                <c:pt idx="2174">
                  <c:v>840.09307000000001</c:v>
                </c:pt>
                <c:pt idx="2175">
                  <c:v>817.58365000000003</c:v>
                </c:pt>
                <c:pt idx="2176">
                  <c:v>790.14058</c:v>
                </c:pt>
                <c:pt idx="2177">
                  <c:v>777.56536000000006</c:v>
                </c:pt>
                <c:pt idx="2178">
                  <c:v>761.63189999999997</c:v>
                </c:pt>
                <c:pt idx="2179">
                  <c:v>746.00396999999998</c:v>
                </c:pt>
                <c:pt idx="2180">
                  <c:v>734.04587000000004</c:v>
                </c:pt>
                <c:pt idx="2181">
                  <c:v>681.47839999999997</c:v>
                </c:pt>
                <c:pt idx="2182">
                  <c:v>631.00305000000003</c:v>
                </c:pt>
                <c:pt idx="2183">
                  <c:v>578.65893000000005</c:v>
                </c:pt>
                <c:pt idx="2184">
                  <c:v>684.50562000000002</c:v>
                </c:pt>
                <c:pt idx="2185">
                  <c:v>697.54204000000004</c:v>
                </c:pt>
                <c:pt idx="2186">
                  <c:v>716.88878999999997</c:v>
                </c:pt>
                <c:pt idx="2187">
                  <c:v>731.16898000000003</c:v>
                </c:pt>
                <c:pt idx="2188">
                  <c:v>530.58903999999995</c:v>
                </c:pt>
                <c:pt idx="2189">
                  <c:v>486.54606999999999</c:v>
                </c:pt>
                <c:pt idx="2190">
                  <c:v>446.2756</c:v>
                </c:pt>
                <c:pt idx="2191">
                  <c:v>410.36135000000002</c:v>
                </c:pt>
                <c:pt idx="2192">
                  <c:v>356.61126999999999</c:v>
                </c:pt>
                <c:pt idx="2193">
                  <c:v>297.32844</c:v>
                </c:pt>
                <c:pt idx="2194">
                  <c:v>238.60547</c:v>
                </c:pt>
                <c:pt idx="2195">
                  <c:v>181.0472</c:v>
                </c:pt>
                <c:pt idx="2196">
                  <c:v>123.52705</c:v>
                </c:pt>
                <c:pt idx="2197">
                  <c:v>63.426856000000001</c:v>
                </c:pt>
                <c:pt idx="2198">
                  <c:v>1.5972523999999999</c:v>
                </c:pt>
                <c:pt idx="2199">
                  <c:v>-60.781689999999998</c:v>
                </c:pt>
                <c:pt idx="2200">
                  <c:v>-124.32250000000001</c:v>
                </c:pt>
                <c:pt idx="2201">
                  <c:v>-183.5068</c:v>
                </c:pt>
                <c:pt idx="2202">
                  <c:v>-225.0341</c:v>
                </c:pt>
                <c:pt idx="2203">
                  <c:v>-269.03739999999999</c:v>
                </c:pt>
                <c:pt idx="2204">
                  <c:v>-306.5693</c:v>
                </c:pt>
                <c:pt idx="2205">
                  <c:v>-333.90269999999998</c:v>
                </c:pt>
                <c:pt idx="2206">
                  <c:v>-346.03840000000002</c:v>
                </c:pt>
                <c:pt idx="2207">
                  <c:v>-350.3827</c:v>
                </c:pt>
                <c:pt idx="2208">
                  <c:v>628.77435000000003</c:v>
                </c:pt>
                <c:pt idx="2209">
                  <c:v>576.34817999999996</c:v>
                </c:pt>
                <c:pt idx="2210">
                  <c:v>514.81943000000001</c:v>
                </c:pt>
                <c:pt idx="2211">
                  <c:v>467.38342</c:v>
                </c:pt>
                <c:pt idx="2212">
                  <c:v>423.94416999999999</c:v>
                </c:pt>
                <c:pt idx="2213">
                  <c:v>385.53599000000003</c:v>
                </c:pt>
                <c:pt idx="2214">
                  <c:v>324.99549000000002</c:v>
                </c:pt>
                <c:pt idx="2215">
                  <c:v>264.26880999999997</c:v>
                </c:pt>
                <c:pt idx="2216">
                  <c:v>204.77008000000001</c:v>
                </c:pt>
                <c:pt idx="2217">
                  <c:v>147.20278999999999</c:v>
                </c:pt>
                <c:pt idx="2218">
                  <c:v>90.884282999999996</c:v>
                </c:pt>
                <c:pt idx="2219">
                  <c:v>31.149273000000001</c:v>
                </c:pt>
                <c:pt idx="2220">
                  <c:v>-29.60914</c:v>
                </c:pt>
                <c:pt idx="2221">
                  <c:v>-92.733620000000002</c:v>
                </c:pt>
                <c:pt idx="2222">
                  <c:v>-158.30179999999999</c:v>
                </c:pt>
                <c:pt idx="2223">
                  <c:v>-199.43559999999999</c:v>
                </c:pt>
                <c:pt idx="2224">
                  <c:v>-130.22319999999999</c:v>
                </c:pt>
                <c:pt idx="2225">
                  <c:v>-238.95609999999999</c:v>
                </c:pt>
                <c:pt idx="2226">
                  <c:v>-272.02460000000002</c:v>
                </c:pt>
                <c:pt idx="2227">
                  <c:v>-298.02589999999998</c:v>
                </c:pt>
                <c:pt idx="2228">
                  <c:v>-173.19470000000001</c:v>
                </c:pt>
                <c:pt idx="2229">
                  <c:v>-289.35829999999999</c:v>
                </c:pt>
                <c:pt idx="2230">
                  <c:v>-210.82069999999999</c:v>
                </c:pt>
                <c:pt idx="2231">
                  <c:v>-245.846</c:v>
                </c:pt>
                <c:pt idx="2232">
                  <c:v>-59.300420000000003</c:v>
                </c:pt>
                <c:pt idx="2233">
                  <c:v>7.4013439999999999</c:v>
                </c:pt>
                <c:pt idx="2234">
                  <c:v>59.932991000000001</c:v>
                </c:pt>
                <c:pt idx="2235">
                  <c:v>110.54652</c:v>
                </c:pt>
                <c:pt idx="2236">
                  <c:v>169.10772</c:v>
                </c:pt>
                <c:pt idx="2237">
                  <c:v>230.15231</c:v>
                </c:pt>
                <c:pt idx="2238">
                  <c:v>293.83267000000001</c:v>
                </c:pt>
                <c:pt idx="2239">
                  <c:v>358.02778999999998</c:v>
                </c:pt>
                <c:pt idx="2240">
                  <c:v>398.79020000000003</c:v>
                </c:pt>
                <c:pt idx="2241">
                  <c:v>-110.0834</c:v>
                </c:pt>
                <c:pt idx="2242">
                  <c:v>-148.6962</c:v>
                </c:pt>
                <c:pt idx="2243">
                  <c:v>-185.7099</c:v>
                </c:pt>
                <c:pt idx="2244">
                  <c:v>-223.5086</c:v>
                </c:pt>
                <c:pt idx="2245">
                  <c:v>443.97998999999999</c:v>
                </c:pt>
                <c:pt idx="2246">
                  <c:v>326.22613999999999</c:v>
                </c:pt>
                <c:pt idx="2247">
                  <c:v>378.65364</c:v>
                </c:pt>
                <c:pt idx="2248">
                  <c:v>256.79171000000002</c:v>
                </c:pt>
                <c:pt idx="2249">
                  <c:v>192.92689999999999</c:v>
                </c:pt>
                <c:pt idx="2250">
                  <c:v>129.69002</c:v>
                </c:pt>
                <c:pt idx="2251">
                  <c:v>61.391663999999999</c:v>
                </c:pt>
                <c:pt idx="2252">
                  <c:v>-4.2750380000000003</c:v>
                </c:pt>
                <c:pt idx="2253">
                  <c:v>-56.793570000000003</c:v>
                </c:pt>
                <c:pt idx="2254">
                  <c:v>-87.532640000000001</c:v>
                </c:pt>
                <c:pt idx="2255">
                  <c:v>-122.53749999999999</c:v>
                </c:pt>
                <c:pt idx="2256">
                  <c:v>-159.66460000000001</c:v>
                </c:pt>
                <c:pt idx="2257">
                  <c:v>-25.380140000000001</c:v>
                </c:pt>
                <c:pt idx="2258">
                  <c:v>32.07329</c:v>
                </c:pt>
                <c:pt idx="2259">
                  <c:v>93.310051000000001</c:v>
                </c:pt>
                <c:pt idx="2260">
                  <c:v>153.98737</c:v>
                </c:pt>
                <c:pt idx="2261">
                  <c:v>214.79801</c:v>
                </c:pt>
                <c:pt idx="2262">
                  <c:v>274.81846000000002</c:v>
                </c:pt>
                <c:pt idx="2263">
                  <c:v>326.08019000000002</c:v>
                </c:pt>
                <c:pt idx="2264">
                  <c:v>-56.956969999999998</c:v>
                </c:pt>
                <c:pt idx="2265">
                  <c:v>-93.977540000000005</c:v>
                </c:pt>
                <c:pt idx="2266">
                  <c:v>627.98656000000005</c:v>
                </c:pt>
                <c:pt idx="2267">
                  <c:v>655.30998</c:v>
                </c:pt>
                <c:pt idx="2268">
                  <c:v>673.71123</c:v>
                </c:pt>
                <c:pt idx="2269">
                  <c:v>793.66819999999996</c:v>
                </c:pt>
                <c:pt idx="2270">
                  <c:v>751.87189999999998</c:v>
                </c:pt>
                <c:pt idx="2271">
                  <c:v>811.84825000000001</c:v>
                </c:pt>
                <c:pt idx="2272">
                  <c:v>823.84321999999997</c:v>
                </c:pt>
                <c:pt idx="2273">
                  <c:v>827.75648000000001</c:v>
                </c:pt>
                <c:pt idx="2274">
                  <c:v>825.43812000000003</c:v>
                </c:pt>
                <c:pt idx="2275">
                  <c:v>816.39855999999997</c:v>
                </c:pt>
                <c:pt idx="2276">
                  <c:v>800.34892000000002</c:v>
                </c:pt>
                <c:pt idx="2277">
                  <c:v>714.0865</c:v>
                </c:pt>
                <c:pt idx="2278">
                  <c:v>678.38912000000005</c:v>
                </c:pt>
                <c:pt idx="2279">
                  <c:v>643.42663000000005</c:v>
                </c:pt>
                <c:pt idx="2280">
                  <c:v>782.69210999999996</c:v>
                </c:pt>
                <c:pt idx="2281">
                  <c:v>759.87249999999995</c:v>
                </c:pt>
                <c:pt idx="2282">
                  <c:v>732.77008999999998</c:v>
                </c:pt>
                <c:pt idx="2283">
                  <c:v>683.56520999999998</c:v>
                </c:pt>
                <c:pt idx="2284">
                  <c:v>585.78278</c:v>
                </c:pt>
                <c:pt idx="2285">
                  <c:v>531.19101000000001</c:v>
                </c:pt>
                <c:pt idx="2286">
                  <c:v>470.23435999999998</c:v>
                </c:pt>
                <c:pt idx="2287">
                  <c:v>401.49624999999997</c:v>
                </c:pt>
                <c:pt idx="2288">
                  <c:v>334.65728000000001</c:v>
                </c:pt>
                <c:pt idx="2289">
                  <c:v>270.62794000000002</c:v>
                </c:pt>
                <c:pt idx="2290">
                  <c:v>207.19855999999999</c:v>
                </c:pt>
                <c:pt idx="2291">
                  <c:v>9.6663911000000002</c:v>
                </c:pt>
                <c:pt idx="2292">
                  <c:v>63.636479999999999</c:v>
                </c:pt>
                <c:pt idx="2293">
                  <c:v>117.08102</c:v>
                </c:pt>
                <c:pt idx="2294">
                  <c:v>174.97846999999999</c:v>
                </c:pt>
                <c:pt idx="2295">
                  <c:v>235.12376</c:v>
                </c:pt>
                <c:pt idx="2296">
                  <c:v>294.62876999999997</c:v>
                </c:pt>
                <c:pt idx="2297">
                  <c:v>-28.339130000000001</c:v>
                </c:pt>
                <c:pt idx="2298">
                  <c:v>354.59199000000001</c:v>
                </c:pt>
                <c:pt idx="2299">
                  <c:v>413.99570999999997</c:v>
                </c:pt>
                <c:pt idx="2300">
                  <c:v>476.34088000000003</c:v>
                </c:pt>
                <c:pt idx="2301">
                  <c:v>528.97053000000005</c:v>
                </c:pt>
                <c:pt idx="2302">
                  <c:v>572.67679999999996</c:v>
                </c:pt>
                <c:pt idx="2303">
                  <c:v>695.25080000000003</c:v>
                </c:pt>
                <c:pt idx="2304">
                  <c:v>729.70074</c:v>
                </c:pt>
                <c:pt idx="2305">
                  <c:v>739.20366999999999</c:v>
                </c:pt>
                <c:pt idx="2306">
                  <c:v>758.50675999999999</c:v>
                </c:pt>
                <c:pt idx="2307">
                  <c:v>772.97838999999999</c:v>
                </c:pt>
                <c:pt idx="2308">
                  <c:v>776.20996000000002</c:v>
                </c:pt>
                <c:pt idx="2309">
                  <c:v>777.89491999999996</c:v>
                </c:pt>
                <c:pt idx="2310">
                  <c:v>771.23951</c:v>
                </c:pt>
                <c:pt idx="2311">
                  <c:v>754.92510000000004</c:v>
                </c:pt>
                <c:pt idx="2312">
                  <c:v>727.59010000000001</c:v>
                </c:pt>
                <c:pt idx="2313">
                  <c:v>689.59511999999995</c:v>
                </c:pt>
                <c:pt idx="2314">
                  <c:v>651.63606000000004</c:v>
                </c:pt>
                <c:pt idx="2315">
                  <c:v>615.59870000000001</c:v>
                </c:pt>
                <c:pt idx="2316">
                  <c:v>505.12180000000001</c:v>
                </c:pt>
                <c:pt idx="2317">
                  <c:v>557.59139000000005</c:v>
                </c:pt>
                <c:pt idx="2318">
                  <c:v>596.08963000000006</c:v>
                </c:pt>
                <c:pt idx="2319">
                  <c:v>618.18448999999998</c:v>
                </c:pt>
                <c:pt idx="2320">
                  <c:v>630.42998</c:v>
                </c:pt>
                <c:pt idx="2321">
                  <c:v>639.82902000000001</c:v>
                </c:pt>
                <c:pt idx="2322">
                  <c:v>447.02051999999998</c:v>
                </c:pt>
                <c:pt idx="2323">
                  <c:v>390.17334</c:v>
                </c:pt>
                <c:pt idx="2324">
                  <c:v>323.03223000000003</c:v>
                </c:pt>
                <c:pt idx="2325">
                  <c:v>255.30186</c:v>
                </c:pt>
                <c:pt idx="2326">
                  <c:v>192.03758999999999</c:v>
                </c:pt>
                <c:pt idx="2327">
                  <c:v>130.78281999999999</c:v>
                </c:pt>
                <c:pt idx="2328">
                  <c:v>72.260247000000007</c:v>
                </c:pt>
                <c:pt idx="2329">
                  <c:v>27.959658000000001</c:v>
                </c:pt>
                <c:pt idx="2330">
                  <c:v>78.757227</c:v>
                </c:pt>
                <c:pt idx="2331">
                  <c:v>141.48602</c:v>
                </c:pt>
                <c:pt idx="2332">
                  <c:v>205.67094</c:v>
                </c:pt>
                <c:pt idx="2333">
                  <c:v>268.66854999999998</c:v>
                </c:pt>
                <c:pt idx="2334">
                  <c:v>11.577757999999999</c:v>
                </c:pt>
                <c:pt idx="2335">
                  <c:v>83.961344999999994</c:v>
                </c:pt>
                <c:pt idx="2336">
                  <c:v>151.63672</c:v>
                </c:pt>
                <c:pt idx="2337">
                  <c:v>215.60900000000001</c:v>
                </c:pt>
                <c:pt idx="2338">
                  <c:v>-63.536949999999997</c:v>
                </c:pt>
                <c:pt idx="2339">
                  <c:v>-131.73330000000001</c:v>
                </c:pt>
                <c:pt idx="2340">
                  <c:v>-195.01480000000001</c:v>
                </c:pt>
                <c:pt idx="2341">
                  <c:v>-253.33439999999999</c:v>
                </c:pt>
                <c:pt idx="2342">
                  <c:v>-304.14019999999999</c:v>
                </c:pt>
                <c:pt idx="2343">
                  <c:v>-341.91079999999999</c:v>
                </c:pt>
                <c:pt idx="2344">
                  <c:v>-373.91800000000001</c:v>
                </c:pt>
                <c:pt idx="2345">
                  <c:v>-286.52</c:v>
                </c:pt>
                <c:pt idx="2346">
                  <c:v>-322.94940000000003</c:v>
                </c:pt>
                <c:pt idx="2347">
                  <c:v>-230.6515</c:v>
                </c:pt>
                <c:pt idx="2348">
                  <c:v>-170.46510000000001</c:v>
                </c:pt>
                <c:pt idx="2349">
                  <c:v>-105.81270000000001</c:v>
                </c:pt>
                <c:pt idx="2350">
                  <c:v>-365.8843</c:v>
                </c:pt>
                <c:pt idx="2351">
                  <c:v>-409.05250000000001</c:v>
                </c:pt>
                <c:pt idx="2352">
                  <c:v>-429.983</c:v>
                </c:pt>
                <c:pt idx="2353">
                  <c:v>-457.8449</c:v>
                </c:pt>
                <c:pt idx="2354">
                  <c:v>-37.681150000000002</c:v>
                </c:pt>
                <c:pt idx="2355">
                  <c:v>29.854811999999999</c:v>
                </c:pt>
                <c:pt idx="2356">
                  <c:v>96.493790000000004</c:v>
                </c:pt>
                <c:pt idx="2357">
                  <c:v>159.10390000000001</c:v>
                </c:pt>
                <c:pt idx="2358">
                  <c:v>-359.89449999999999</c:v>
                </c:pt>
                <c:pt idx="2359">
                  <c:v>-393.4418</c:v>
                </c:pt>
                <c:pt idx="2360">
                  <c:v>-309.9984</c:v>
                </c:pt>
                <c:pt idx="2361">
                  <c:v>-267.8236</c:v>
                </c:pt>
                <c:pt idx="2362">
                  <c:v>-209.46780000000001</c:v>
                </c:pt>
                <c:pt idx="2363">
                  <c:v>-147.96979999999999</c:v>
                </c:pt>
                <c:pt idx="2364">
                  <c:v>-83.788300000000007</c:v>
                </c:pt>
                <c:pt idx="2365">
                  <c:v>-249.58949999999999</c:v>
                </c:pt>
                <c:pt idx="2366">
                  <c:v>-188.71420000000001</c:v>
                </c:pt>
                <c:pt idx="2367">
                  <c:v>-126.94159999999999</c:v>
                </c:pt>
                <c:pt idx="2368">
                  <c:v>-19.33231</c:v>
                </c:pt>
                <c:pt idx="2369">
                  <c:v>44.429582000000003</c:v>
                </c:pt>
                <c:pt idx="2370">
                  <c:v>-64.682149999999993</c:v>
                </c:pt>
                <c:pt idx="2371">
                  <c:v>-3.1439119999999998</c:v>
                </c:pt>
                <c:pt idx="2372">
                  <c:v>106.25816</c:v>
                </c:pt>
                <c:pt idx="2373">
                  <c:v>57.371982000000003</c:v>
                </c:pt>
                <c:pt idx="2374">
                  <c:v>-291.80829999999997</c:v>
                </c:pt>
                <c:pt idx="2375">
                  <c:v>-329.8963</c:v>
                </c:pt>
                <c:pt idx="2376">
                  <c:v>-228.5076</c:v>
                </c:pt>
                <c:pt idx="2377">
                  <c:v>-167.22020000000001</c:v>
                </c:pt>
                <c:pt idx="2378">
                  <c:v>-106.48869999999999</c:v>
                </c:pt>
                <c:pt idx="2379">
                  <c:v>-46.158560000000001</c:v>
                </c:pt>
                <c:pt idx="2380">
                  <c:v>13.20335</c:v>
                </c:pt>
                <c:pt idx="2381">
                  <c:v>-266.67939999999999</c:v>
                </c:pt>
                <c:pt idx="2382">
                  <c:v>-205.21129999999999</c:v>
                </c:pt>
                <c:pt idx="2383">
                  <c:v>-145.55699999999999</c:v>
                </c:pt>
                <c:pt idx="2384">
                  <c:v>-86.400989999999993</c:v>
                </c:pt>
                <c:pt idx="2385">
                  <c:v>-27.631519999999998</c:v>
                </c:pt>
                <c:pt idx="2386">
                  <c:v>681.35757999999998</c:v>
                </c:pt>
                <c:pt idx="2387">
                  <c:v>646.55715999999995</c:v>
                </c:pt>
                <c:pt idx="2388">
                  <c:v>694.12180000000001</c:v>
                </c:pt>
                <c:pt idx="2389">
                  <c:v>724.24013000000002</c:v>
                </c:pt>
                <c:pt idx="2390">
                  <c:v>723.77734999999996</c:v>
                </c:pt>
                <c:pt idx="2391">
                  <c:v>724.83578</c:v>
                </c:pt>
                <c:pt idx="2392">
                  <c:v>731.89021000000002</c:v>
                </c:pt>
                <c:pt idx="2393">
                  <c:v>714.37892999999997</c:v>
                </c:pt>
                <c:pt idx="2394">
                  <c:v>696.57854999999995</c:v>
                </c:pt>
                <c:pt idx="2395">
                  <c:v>664.75751000000002</c:v>
                </c:pt>
                <c:pt idx="2396">
                  <c:v>626.05359999999996</c:v>
                </c:pt>
                <c:pt idx="2397">
                  <c:v>589.71301000000005</c:v>
                </c:pt>
                <c:pt idx="2398">
                  <c:v>557.53373999999997</c:v>
                </c:pt>
                <c:pt idx="2399">
                  <c:v>531.15116999999998</c:v>
                </c:pt>
                <c:pt idx="2400">
                  <c:v>483.24387999999999</c:v>
                </c:pt>
                <c:pt idx="2401">
                  <c:v>421.6241</c:v>
                </c:pt>
                <c:pt idx="2402">
                  <c:v>349.43928</c:v>
                </c:pt>
                <c:pt idx="2403">
                  <c:v>281.73576000000003</c:v>
                </c:pt>
                <c:pt idx="2404">
                  <c:v>222.11612</c:v>
                </c:pt>
                <c:pt idx="2405">
                  <c:v>-487.13209999999998</c:v>
                </c:pt>
                <c:pt idx="2406">
                  <c:v>-505.77620000000002</c:v>
                </c:pt>
                <c:pt idx="2407">
                  <c:v>-513.38919999999996</c:v>
                </c:pt>
                <c:pt idx="2408">
                  <c:v>-548.14250000000004</c:v>
                </c:pt>
                <c:pt idx="2409">
                  <c:v>-574.84500000000003</c:v>
                </c:pt>
                <c:pt idx="2410">
                  <c:v>-594.27300000000002</c:v>
                </c:pt>
                <c:pt idx="2411">
                  <c:v>-612.64340000000004</c:v>
                </c:pt>
                <c:pt idx="2412">
                  <c:v>-606.06799999999998</c:v>
                </c:pt>
                <c:pt idx="2413">
                  <c:v>-600.76840000000004</c:v>
                </c:pt>
                <c:pt idx="2414">
                  <c:v>-579.76229999999998</c:v>
                </c:pt>
                <c:pt idx="2415">
                  <c:v>-545.34559999999999</c:v>
                </c:pt>
                <c:pt idx="2416">
                  <c:v>-507.77429999999998</c:v>
                </c:pt>
                <c:pt idx="2417">
                  <c:v>-472.18549999999999</c:v>
                </c:pt>
                <c:pt idx="2418">
                  <c:v>-421.00409999999999</c:v>
                </c:pt>
                <c:pt idx="2419">
                  <c:v>-362.31970000000001</c:v>
                </c:pt>
                <c:pt idx="2420">
                  <c:v>-303.15469999999999</c:v>
                </c:pt>
                <c:pt idx="2421">
                  <c:v>-242.58789999999999</c:v>
                </c:pt>
                <c:pt idx="2422">
                  <c:v>-182.82429999999999</c:v>
                </c:pt>
                <c:pt idx="2423">
                  <c:v>-125.8822</c:v>
                </c:pt>
                <c:pt idx="2424">
                  <c:v>-67.230860000000007</c:v>
                </c:pt>
                <c:pt idx="2425">
                  <c:v>-444.25959999999998</c:v>
                </c:pt>
                <c:pt idx="2426">
                  <c:v>-391.82209999999998</c:v>
                </c:pt>
                <c:pt idx="2427">
                  <c:v>-339.67779999999999</c:v>
                </c:pt>
                <c:pt idx="2428">
                  <c:v>-282.26220000000001</c:v>
                </c:pt>
                <c:pt idx="2429">
                  <c:v>-486.04930000000002</c:v>
                </c:pt>
                <c:pt idx="2430">
                  <c:v>-522.68610000000001</c:v>
                </c:pt>
                <c:pt idx="2431">
                  <c:v>-553.6884</c:v>
                </c:pt>
                <c:pt idx="2432">
                  <c:v>-555.0779</c:v>
                </c:pt>
                <c:pt idx="2433">
                  <c:v>-555.64599999999996</c:v>
                </c:pt>
                <c:pt idx="2434">
                  <c:v>-222.3836</c:v>
                </c:pt>
                <c:pt idx="2435">
                  <c:v>-160.33959999999999</c:v>
                </c:pt>
                <c:pt idx="2436">
                  <c:v>-104.1327</c:v>
                </c:pt>
                <c:pt idx="2437">
                  <c:v>-535.37630000000001</c:v>
                </c:pt>
                <c:pt idx="2438">
                  <c:v>-513.25609999999995</c:v>
                </c:pt>
                <c:pt idx="2439">
                  <c:v>-483.95249999999999</c:v>
                </c:pt>
                <c:pt idx="2440">
                  <c:v>-441.1635</c:v>
                </c:pt>
                <c:pt idx="2441">
                  <c:v>-405.12</c:v>
                </c:pt>
                <c:pt idx="2442">
                  <c:v>-438.20600000000002</c:v>
                </c:pt>
                <c:pt idx="2443">
                  <c:v>-351.96319999999997</c:v>
                </c:pt>
                <c:pt idx="2444">
                  <c:v>-302.15969999999999</c:v>
                </c:pt>
                <c:pt idx="2445">
                  <c:v>-257.08749999999998</c:v>
                </c:pt>
                <c:pt idx="2446">
                  <c:v>-217.43709999999999</c:v>
                </c:pt>
                <c:pt idx="2447">
                  <c:v>-160.7276</c:v>
                </c:pt>
                <c:pt idx="2448">
                  <c:v>-96.148600000000002</c:v>
                </c:pt>
                <c:pt idx="2449">
                  <c:v>-35.291029999999999</c:v>
                </c:pt>
                <c:pt idx="2450">
                  <c:v>18.733654000000001</c:v>
                </c:pt>
                <c:pt idx="2451">
                  <c:v>56.290514999999999</c:v>
                </c:pt>
                <c:pt idx="2452">
                  <c:v>105.99149</c:v>
                </c:pt>
                <c:pt idx="2453">
                  <c:v>144.28380000000001</c:v>
                </c:pt>
                <c:pt idx="2454">
                  <c:v>162.70092</c:v>
                </c:pt>
                <c:pt idx="2455">
                  <c:v>-21.02214</c:v>
                </c:pt>
                <c:pt idx="2456">
                  <c:v>33.421571</c:v>
                </c:pt>
                <c:pt idx="2457">
                  <c:v>77.911313000000007</c:v>
                </c:pt>
                <c:pt idx="2458">
                  <c:v>111.35822</c:v>
                </c:pt>
                <c:pt idx="2459">
                  <c:v>-88.264160000000004</c:v>
                </c:pt>
                <c:pt idx="2460">
                  <c:v>-139.3511</c:v>
                </c:pt>
                <c:pt idx="2461">
                  <c:v>-196.0026</c:v>
                </c:pt>
                <c:pt idx="2462">
                  <c:v>-235.9615</c:v>
                </c:pt>
                <c:pt idx="2463">
                  <c:v>-287.76319999999998</c:v>
                </c:pt>
                <c:pt idx="2464">
                  <c:v>-339.95209999999997</c:v>
                </c:pt>
                <c:pt idx="2465">
                  <c:v>-386.85329999999999</c:v>
                </c:pt>
                <c:pt idx="2466">
                  <c:v>-160.3407</c:v>
                </c:pt>
                <c:pt idx="2467">
                  <c:v>-91.371639999999999</c:v>
                </c:pt>
                <c:pt idx="2468">
                  <c:v>-32.192709999999998</c:v>
                </c:pt>
                <c:pt idx="2469">
                  <c:v>17.436603999999999</c:v>
                </c:pt>
                <c:pt idx="2470">
                  <c:v>60.292036000000003</c:v>
                </c:pt>
                <c:pt idx="2471">
                  <c:v>110.84153999999999</c:v>
                </c:pt>
                <c:pt idx="2472">
                  <c:v>174.53539000000001</c:v>
                </c:pt>
                <c:pt idx="2473">
                  <c:v>223.93304000000001</c:v>
                </c:pt>
                <c:pt idx="2474">
                  <c:v>285.27965999999998</c:v>
                </c:pt>
                <c:pt idx="2475">
                  <c:v>-219.68520000000001</c:v>
                </c:pt>
                <c:pt idx="2476">
                  <c:v>-275.1551</c:v>
                </c:pt>
                <c:pt idx="2477">
                  <c:v>-154.4067</c:v>
                </c:pt>
                <c:pt idx="2478">
                  <c:v>-325.77800000000002</c:v>
                </c:pt>
                <c:pt idx="2479">
                  <c:v>-374.55</c:v>
                </c:pt>
                <c:pt idx="2480">
                  <c:v>-420.18549999999999</c:v>
                </c:pt>
                <c:pt idx="2481">
                  <c:v>-455.84629999999999</c:v>
                </c:pt>
                <c:pt idx="2482">
                  <c:v>-455.14609999999999</c:v>
                </c:pt>
                <c:pt idx="2483">
                  <c:v>-443.33929999999998</c:v>
                </c:pt>
                <c:pt idx="2484">
                  <c:v>-94.187849999999997</c:v>
                </c:pt>
                <c:pt idx="2485">
                  <c:v>-40.547060000000002</c:v>
                </c:pt>
                <c:pt idx="2486">
                  <c:v>4.1650359000000003</c:v>
                </c:pt>
                <c:pt idx="2487">
                  <c:v>45.467511000000002</c:v>
                </c:pt>
                <c:pt idx="2488">
                  <c:v>-211.63720000000001</c:v>
                </c:pt>
                <c:pt idx="2489">
                  <c:v>-264.24720000000002</c:v>
                </c:pt>
                <c:pt idx="2490">
                  <c:v>-151.36259999999999</c:v>
                </c:pt>
                <c:pt idx="2491">
                  <c:v>-96.012330000000006</c:v>
                </c:pt>
                <c:pt idx="2492">
                  <c:v>-47.261299999999999</c:v>
                </c:pt>
                <c:pt idx="2493">
                  <c:v>-21.17745</c:v>
                </c:pt>
                <c:pt idx="2494">
                  <c:v>-313.79849999999999</c:v>
                </c:pt>
                <c:pt idx="2495">
                  <c:v>-360.89530000000002</c:v>
                </c:pt>
                <c:pt idx="2496">
                  <c:v>-404.99169999999998</c:v>
                </c:pt>
                <c:pt idx="2497">
                  <c:v>-394.73320000000001</c:v>
                </c:pt>
                <c:pt idx="2498">
                  <c:v>-348.11020000000002</c:v>
                </c:pt>
                <c:pt idx="2499">
                  <c:v>-302.22179999999997</c:v>
                </c:pt>
                <c:pt idx="2500">
                  <c:v>-254.16820000000001</c:v>
                </c:pt>
                <c:pt idx="2501">
                  <c:v>-203.8466</c:v>
                </c:pt>
                <c:pt idx="2502">
                  <c:v>-145.34979999999999</c:v>
                </c:pt>
                <c:pt idx="2503">
                  <c:v>-87.316929999999999</c:v>
                </c:pt>
                <c:pt idx="2504">
                  <c:v>-194.6865</c:v>
                </c:pt>
                <c:pt idx="2505">
                  <c:v>-136.078</c:v>
                </c:pt>
                <c:pt idx="2506">
                  <c:v>-242.55670000000001</c:v>
                </c:pt>
                <c:pt idx="2507">
                  <c:v>-289.30029999999999</c:v>
                </c:pt>
                <c:pt idx="2508">
                  <c:v>-335.43389999999999</c:v>
                </c:pt>
                <c:pt idx="2509">
                  <c:v>-184.21129999999999</c:v>
                </c:pt>
                <c:pt idx="2510">
                  <c:v>-231.51349999999999</c:v>
                </c:pt>
                <c:pt idx="2511">
                  <c:v>-279.02140000000003</c:v>
                </c:pt>
                <c:pt idx="2512">
                  <c:v>-77.004840000000002</c:v>
                </c:pt>
                <c:pt idx="2513">
                  <c:v>-127.6857</c:v>
                </c:pt>
                <c:pt idx="2514">
                  <c:v>-176.66730000000001</c:v>
                </c:pt>
                <c:pt idx="2515">
                  <c:v>-225.7543</c:v>
                </c:pt>
                <c:pt idx="2516">
                  <c:v>-379.7432</c:v>
                </c:pt>
                <c:pt idx="2517">
                  <c:v>-322.31220000000002</c:v>
                </c:pt>
                <c:pt idx="2518">
                  <c:v>-272.12290000000002</c:v>
                </c:pt>
                <c:pt idx="2519">
                  <c:v>-421.08440000000002</c:v>
                </c:pt>
                <c:pt idx="2520">
                  <c:v>-454.14170000000001</c:v>
                </c:pt>
                <c:pt idx="2521">
                  <c:v>-475.4151</c:v>
                </c:pt>
                <c:pt idx="2522">
                  <c:v>-494.00850000000003</c:v>
                </c:pt>
                <c:pt idx="2523">
                  <c:v>-504.14</c:v>
                </c:pt>
                <c:pt idx="2524">
                  <c:v>-508.6198</c:v>
                </c:pt>
                <c:pt idx="2525">
                  <c:v>-469.5444</c:v>
                </c:pt>
                <c:pt idx="2526">
                  <c:v>-429.22160000000002</c:v>
                </c:pt>
                <c:pt idx="2527">
                  <c:v>-384.6438</c:v>
                </c:pt>
                <c:pt idx="2528">
                  <c:v>-325.9873</c:v>
                </c:pt>
                <c:pt idx="2529">
                  <c:v>-267.11</c:v>
                </c:pt>
                <c:pt idx="2530">
                  <c:v>-359.40230000000003</c:v>
                </c:pt>
                <c:pt idx="2531">
                  <c:v>-399.33479999999997</c:v>
                </c:pt>
                <c:pt idx="2532">
                  <c:v>-298.7937</c:v>
                </c:pt>
                <c:pt idx="2533">
                  <c:v>-414.64800000000002</c:v>
                </c:pt>
                <c:pt idx="2534">
                  <c:v>-433.81799999999998</c:v>
                </c:pt>
                <c:pt idx="2535">
                  <c:v>-447.81569999999999</c:v>
                </c:pt>
                <c:pt idx="2536">
                  <c:v>-457.62920000000003</c:v>
                </c:pt>
                <c:pt idx="2537">
                  <c:v>-414.72710000000001</c:v>
                </c:pt>
                <c:pt idx="2538">
                  <c:v>-370.79059999999998</c:v>
                </c:pt>
                <c:pt idx="2539">
                  <c:v>-402.48169999999999</c:v>
                </c:pt>
                <c:pt idx="2540">
                  <c:v>-390.1918</c:v>
                </c:pt>
                <c:pt idx="2541">
                  <c:v>-373.6234</c:v>
                </c:pt>
                <c:pt idx="2542">
                  <c:v>-350.69900000000001</c:v>
                </c:pt>
                <c:pt idx="2543">
                  <c:v>-357.678</c:v>
                </c:pt>
                <c:pt idx="2544">
                  <c:v>-312.25049999999999</c:v>
                </c:pt>
                <c:pt idx="2545">
                  <c:v>-345.51409999999998</c:v>
                </c:pt>
                <c:pt idx="2546">
                  <c:v>-332.43009999999998</c:v>
                </c:pt>
                <c:pt idx="2547">
                  <c:v>-316.19499999999999</c:v>
                </c:pt>
                <c:pt idx="2548">
                  <c:v>-294.52510000000001</c:v>
                </c:pt>
                <c:pt idx="2549">
                  <c:v>-299.8954</c:v>
                </c:pt>
                <c:pt idx="2550">
                  <c:v>-287.70299999999997</c:v>
                </c:pt>
                <c:pt idx="2551">
                  <c:v>-274.0016</c:v>
                </c:pt>
                <c:pt idx="2552">
                  <c:v>-256.97190000000001</c:v>
                </c:pt>
                <c:pt idx="2553">
                  <c:v>-254.1155</c:v>
                </c:pt>
                <c:pt idx="2554">
                  <c:v>-208.16579999999999</c:v>
                </c:pt>
                <c:pt idx="2555">
                  <c:v>-242.15389999999999</c:v>
                </c:pt>
                <c:pt idx="2556">
                  <c:v>-229.53659999999999</c:v>
                </c:pt>
                <c:pt idx="2557">
                  <c:v>-215.37739999999999</c:v>
                </c:pt>
                <c:pt idx="2558">
                  <c:v>-197.0958</c:v>
                </c:pt>
                <c:pt idx="2559">
                  <c:v>-152.38550000000001</c:v>
                </c:pt>
                <c:pt idx="2560">
                  <c:v>-104.77930000000001</c:v>
                </c:pt>
                <c:pt idx="2561">
                  <c:v>-244.4306</c:v>
                </c:pt>
                <c:pt idx="2562">
                  <c:v>-233.14060000000001</c:v>
                </c:pt>
                <c:pt idx="2563">
                  <c:v>-200.89169999999999</c:v>
                </c:pt>
                <c:pt idx="2564">
                  <c:v>-186.69820000000001</c:v>
                </c:pt>
                <c:pt idx="2565">
                  <c:v>-177.63489999999999</c:v>
                </c:pt>
                <c:pt idx="2566">
                  <c:v>-184.66139999999999</c:v>
                </c:pt>
                <c:pt idx="2567">
                  <c:v>-171.78479999999999</c:v>
                </c:pt>
                <c:pt idx="2568">
                  <c:v>-158.185</c:v>
                </c:pt>
                <c:pt idx="2569">
                  <c:v>-143.05250000000001</c:v>
                </c:pt>
                <c:pt idx="2570">
                  <c:v>-140.5849</c:v>
                </c:pt>
                <c:pt idx="2571">
                  <c:v>-95.927660000000003</c:v>
                </c:pt>
                <c:pt idx="2572">
                  <c:v>-129.1317</c:v>
                </c:pt>
                <c:pt idx="2573">
                  <c:v>-123.86709999999999</c:v>
                </c:pt>
                <c:pt idx="2574">
                  <c:v>-74.018230000000003</c:v>
                </c:pt>
                <c:pt idx="2575">
                  <c:v>-23.385380000000001</c:v>
                </c:pt>
                <c:pt idx="2576">
                  <c:v>31.213450999999999</c:v>
                </c:pt>
                <c:pt idx="2577">
                  <c:v>90.877684000000002</c:v>
                </c:pt>
                <c:pt idx="2578">
                  <c:v>151.79039</c:v>
                </c:pt>
                <c:pt idx="2579">
                  <c:v>-127.7389</c:v>
                </c:pt>
                <c:pt idx="2580">
                  <c:v>-114.6386</c:v>
                </c:pt>
                <c:pt idx="2581">
                  <c:v>-100.0446</c:v>
                </c:pt>
                <c:pt idx="2582">
                  <c:v>-84.070809999999994</c:v>
                </c:pt>
                <c:pt idx="2583">
                  <c:v>-85.053430000000006</c:v>
                </c:pt>
                <c:pt idx="2584">
                  <c:v>-71.014589999999998</c:v>
                </c:pt>
                <c:pt idx="2585">
                  <c:v>-56.676690000000001</c:v>
                </c:pt>
                <c:pt idx="2586">
                  <c:v>-41.907760000000003</c:v>
                </c:pt>
                <c:pt idx="2587">
                  <c:v>-70.216819999999998</c:v>
                </c:pt>
                <c:pt idx="2588">
                  <c:v>-29.229199999999999</c:v>
                </c:pt>
                <c:pt idx="2589">
                  <c:v>-22.60444</c:v>
                </c:pt>
                <c:pt idx="2590">
                  <c:v>-14.179270000000001</c:v>
                </c:pt>
                <c:pt idx="2591">
                  <c:v>26.644027999999999</c:v>
                </c:pt>
                <c:pt idx="2592">
                  <c:v>28.415806</c:v>
                </c:pt>
                <c:pt idx="2593">
                  <c:v>79.030593999999994</c:v>
                </c:pt>
                <c:pt idx="2594">
                  <c:v>133.50686999999999</c:v>
                </c:pt>
                <c:pt idx="2595">
                  <c:v>185.73102</c:v>
                </c:pt>
                <c:pt idx="2596">
                  <c:v>233.04567</c:v>
                </c:pt>
                <c:pt idx="2597">
                  <c:v>73.463402000000002</c:v>
                </c:pt>
                <c:pt idx="2598">
                  <c:v>125.98869999999999</c:v>
                </c:pt>
                <c:pt idx="2599">
                  <c:v>180.15116</c:v>
                </c:pt>
                <c:pt idx="2600">
                  <c:v>493.99392999999998</c:v>
                </c:pt>
                <c:pt idx="2601">
                  <c:v>445.62533999999999</c:v>
                </c:pt>
                <c:pt idx="2602">
                  <c:v>390.55031000000002</c:v>
                </c:pt>
                <c:pt idx="2603">
                  <c:v>333.92293000000001</c:v>
                </c:pt>
                <c:pt idx="2604">
                  <c:v>529.64229999999998</c:v>
                </c:pt>
                <c:pt idx="2605">
                  <c:v>564.76571000000001</c:v>
                </c:pt>
                <c:pt idx="2606">
                  <c:v>279.71622000000002</c:v>
                </c:pt>
                <c:pt idx="2607">
                  <c:v>228.55403999999999</c:v>
                </c:pt>
                <c:pt idx="2608">
                  <c:v>602.13634000000002</c:v>
                </c:pt>
                <c:pt idx="2609">
                  <c:v>641.86992999999995</c:v>
                </c:pt>
                <c:pt idx="2610">
                  <c:v>657.62890000000004</c:v>
                </c:pt>
                <c:pt idx="2611">
                  <c:v>675.37184000000002</c:v>
                </c:pt>
                <c:pt idx="2612">
                  <c:v>671.70902999999998</c:v>
                </c:pt>
                <c:pt idx="2613">
                  <c:v>676.06759999999997</c:v>
                </c:pt>
                <c:pt idx="2614">
                  <c:v>169.7354</c:v>
                </c:pt>
                <c:pt idx="2615">
                  <c:v>115.24469000000001</c:v>
                </c:pt>
                <c:pt idx="2616">
                  <c:v>73.341393999999994</c:v>
                </c:pt>
                <c:pt idx="2617">
                  <c:v>26.643857000000001</c:v>
                </c:pt>
                <c:pt idx="2618">
                  <c:v>17.248297000000001</c:v>
                </c:pt>
                <c:pt idx="2619">
                  <c:v>3.32782</c:v>
                </c:pt>
                <c:pt idx="2620">
                  <c:v>-12.83229</c:v>
                </c:pt>
                <c:pt idx="2621">
                  <c:v>-27.457709999999999</c:v>
                </c:pt>
                <c:pt idx="2622">
                  <c:v>-39.642539999999997</c:v>
                </c:pt>
                <c:pt idx="2623">
                  <c:v>-49.133850000000002</c:v>
                </c:pt>
                <c:pt idx="2624">
                  <c:v>-55.173949999999998</c:v>
                </c:pt>
                <c:pt idx="2625">
                  <c:v>-13.04571</c:v>
                </c:pt>
                <c:pt idx="2626">
                  <c:v>28.330839000000001</c:v>
                </c:pt>
                <c:pt idx="2627">
                  <c:v>70.827386000000004</c:v>
                </c:pt>
                <c:pt idx="2628">
                  <c:v>116.14566000000001</c:v>
                </c:pt>
                <c:pt idx="2629">
                  <c:v>164.35612</c:v>
                </c:pt>
                <c:pt idx="2630">
                  <c:v>215.44481999999999</c:v>
                </c:pt>
                <c:pt idx="2631">
                  <c:v>276.61786999999998</c:v>
                </c:pt>
                <c:pt idx="2632">
                  <c:v>326.36367000000001</c:v>
                </c:pt>
                <c:pt idx="2633">
                  <c:v>380.25184999999999</c:v>
                </c:pt>
                <c:pt idx="2634">
                  <c:v>442.27246000000002</c:v>
                </c:pt>
                <c:pt idx="2635">
                  <c:v>494.42961000000003</c:v>
                </c:pt>
                <c:pt idx="2636">
                  <c:v>538.03696000000002</c:v>
                </c:pt>
                <c:pt idx="2637">
                  <c:v>565.58186999999998</c:v>
                </c:pt>
                <c:pt idx="2638">
                  <c:v>576.73006999999996</c:v>
                </c:pt>
                <c:pt idx="2639">
                  <c:v>585.18092999999999</c:v>
                </c:pt>
                <c:pt idx="2640">
                  <c:v>594.55673000000002</c:v>
                </c:pt>
                <c:pt idx="2641">
                  <c:v>616.92305999999996</c:v>
                </c:pt>
                <c:pt idx="2642">
                  <c:v>645.37495999999999</c:v>
                </c:pt>
                <c:pt idx="2643">
                  <c:v>634.56403999999998</c:v>
                </c:pt>
                <c:pt idx="2644">
                  <c:v>621.40758000000005</c:v>
                </c:pt>
                <c:pt idx="2645">
                  <c:v>617.76724000000002</c:v>
                </c:pt>
                <c:pt idx="2646">
                  <c:v>620.92837999999995</c:v>
                </c:pt>
                <c:pt idx="2647">
                  <c:v>593.28578000000005</c:v>
                </c:pt>
                <c:pt idx="2648">
                  <c:v>75.701126000000002</c:v>
                </c:pt>
                <c:pt idx="2649">
                  <c:v>123.71366999999999</c:v>
                </c:pt>
                <c:pt idx="2650">
                  <c:v>66.528263999999993</c:v>
                </c:pt>
                <c:pt idx="2651">
                  <c:v>48.046014999999997</c:v>
                </c:pt>
                <c:pt idx="2652">
                  <c:v>31.189167999999999</c:v>
                </c:pt>
                <c:pt idx="2653">
                  <c:v>17.039497000000001</c:v>
                </c:pt>
                <c:pt idx="2654">
                  <c:v>6.0051246999999996</c:v>
                </c:pt>
                <c:pt idx="2655">
                  <c:v>-2.763398</c:v>
                </c:pt>
                <c:pt idx="2656">
                  <c:v>540.70254999999997</c:v>
                </c:pt>
                <c:pt idx="2657">
                  <c:v>592.82943999999998</c:v>
                </c:pt>
                <c:pt idx="2658">
                  <c:v>578.55868999999996</c:v>
                </c:pt>
                <c:pt idx="2659">
                  <c:v>561.05395999999996</c:v>
                </c:pt>
                <c:pt idx="2660">
                  <c:v>566.62572</c:v>
                </c:pt>
                <c:pt idx="2661">
                  <c:v>542.29561000000001</c:v>
                </c:pt>
                <c:pt idx="2662">
                  <c:v>504.89571000000001</c:v>
                </c:pt>
                <c:pt idx="2663">
                  <c:v>469.81108</c:v>
                </c:pt>
                <c:pt idx="2664">
                  <c:v>431.61318999999997</c:v>
                </c:pt>
                <c:pt idx="2665">
                  <c:v>374.35719999999998</c:v>
                </c:pt>
                <c:pt idx="2666">
                  <c:v>323.03888000000001</c:v>
                </c:pt>
                <c:pt idx="2667">
                  <c:v>282.41156999999998</c:v>
                </c:pt>
                <c:pt idx="2668">
                  <c:v>221.61615</c:v>
                </c:pt>
                <c:pt idx="2669">
                  <c:v>172.12031999999999</c:v>
                </c:pt>
                <c:pt idx="2670">
                  <c:v>133.36088000000001</c:v>
                </c:pt>
                <c:pt idx="2671">
                  <c:v>408.13517000000002</c:v>
                </c:pt>
                <c:pt idx="2672">
                  <c:v>442.71044999999998</c:v>
                </c:pt>
                <c:pt idx="2673">
                  <c:v>347.51539000000002</c:v>
                </c:pt>
                <c:pt idx="2674">
                  <c:v>380.1386</c:v>
                </c:pt>
                <c:pt idx="2675">
                  <c:v>317.85165999999998</c:v>
                </c:pt>
                <c:pt idx="2676">
                  <c:v>262.23181</c:v>
                </c:pt>
                <c:pt idx="2677">
                  <c:v>208.96955</c:v>
                </c:pt>
                <c:pt idx="2678">
                  <c:v>474.67977000000002</c:v>
                </c:pt>
                <c:pt idx="2679">
                  <c:v>495.11496</c:v>
                </c:pt>
                <c:pt idx="2680">
                  <c:v>411.50481000000002</c:v>
                </c:pt>
                <c:pt idx="2681">
                  <c:v>438.71471000000003</c:v>
                </c:pt>
                <c:pt idx="2682">
                  <c:v>507.12524999999999</c:v>
                </c:pt>
                <c:pt idx="2683">
                  <c:v>461.67027000000002</c:v>
                </c:pt>
                <c:pt idx="2684">
                  <c:v>517.77287999999999</c:v>
                </c:pt>
                <c:pt idx="2685">
                  <c:v>458.33364</c:v>
                </c:pt>
                <c:pt idx="2686">
                  <c:v>348.19272999999998</c:v>
                </c:pt>
                <c:pt idx="2687">
                  <c:v>381.56786</c:v>
                </c:pt>
                <c:pt idx="2688">
                  <c:v>413.80212999999998</c:v>
                </c:pt>
                <c:pt idx="2689">
                  <c:v>280.91388000000001</c:v>
                </c:pt>
                <c:pt idx="2690">
                  <c:v>322.53458000000001</c:v>
                </c:pt>
                <c:pt idx="2691">
                  <c:v>358.76278000000002</c:v>
                </c:pt>
                <c:pt idx="2692">
                  <c:v>397.43378000000001</c:v>
                </c:pt>
                <c:pt idx="2693">
                  <c:v>40.925154999999997</c:v>
                </c:pt>
                <c:pt idx="2694">
                  <c:v>51.219349000000001</c:v>
                </c:pt>
                <c:pt idx="2695">
                  <c:v>61.562598999999999</c:v>
                </c:pt>
                <c:pt idx="2696">
                  <c:v>83.631514999999993</c:v>
                </c:pt>
                <c:pt idx="2697">
                  <c:v>126.84384</c:v>
                </c:pt>
                <c:pt idx="2698">
                  <c:v>171.32117</c:v>
                </c:pt>
                <c:pt idx="2699">
                  <c:v>216.62909999999999</c:v>
                </c:pt>
                <c:pt idx="2700">
                  <c:v>74.555374</c:v>
                </c:pt>
                <c:pt idx="2701">
                  <c:v>90.884100000000004</c:v>
                </c:pt>
                <c:pt idx="2702">
                  <c:v>110.30934999999999</c:v>
                </c:pt>
                <c:pt idx="2703">
                  <c:v>171.17106999999999</c:v>
                </c:pt>
                <c:pt idx="2704">
                  <c:v>227.81791999999999</c:v>
                </c:pt>
                <c:pt idx="2705">
                  <c:v>266.62693000000002</c:v>
                </c:pt>
                <c:pt idx="2706">
                  <c:v>303.50740999999999</c:v>
                </c:pt>
                <c:pt idx="2707">
                  <c:v>340.80772000000002</c:v>
                </c:pt>
                <c:pt idx="2708">
                  <c:v>149.95459</c:v>
                </c:pt>
                <c:pt idx="2709">
                  <c:v>132.45411999999999</c:v>
                </c:pt>
                <c:pt idx="2710">
                  <c:v>207.93190000000001</c:v>
                </c:pt>
                <c:pt idx="2711">
                  <c:v>247.31989999999999</c:v>
                </c:pt>
                <c:pt idx="2712">
                  <c:v>189.99847</c:v>
                </c:pt>
                <c:pt idx="2713">
                  <c:v>117.80334999999999</c:v>
                </c:pt>
                <c:pt idx="2714">
                  <c:v>174.32533000000001</c:v>
                </c:pt>
                <c:pt idx="2715">
                  <c:v>105.88345</c:v>
                </c:pt>
                <c:pt idx="2716">
                  <c:v>95.095202</c:v>
                </c:pt>
                <c:pt idx="2717">
                  <c:v>138.33876000000001</c:v>
                </c:pt>
                <c:pt idx="2718">
                  <c:v>181.57646</c:v>
                </c:pt>
                <c:pt idx="2719">
                  <c:v>225.72783000000001</c:v>
                </c:pt>
                <c:pt idx="2720">
                  <c:v>160.95236</c:v>
                </c:pt>
                <c:pt idx="2721">
                  <c:v>149.36950999999999</c:v>
                </c:pt>
                <c:pt idx="2722">
                  <c:v>192.79245</c:v>
                </c:pt>
                <c:pt idx="2723">
                  <c:v>204.00054</c:v>
                </c:pt>
                <c:pt idx="2724">
                  <c:v>216.36376000000001</c:v>
                </c:pt>
                <c:pt idx="2725">
                  <c:v>230.68761000000001</c:v>
                </c:pt>
                <c:pt idx="2726">
                  <c:v>286.24059999999997</c:v>
                </c:pt>
                <c:pt idx="2727">
                  <c:v>271.33321000000001</c:v>
                </c:pt>
                <c:pt idx="2728">
                  <c:v>258.79041999999998</c:v>
                </c:pt>
                <c:pt idx="2729">
                  <c:v>247.16996</c:v>
                </c:pt>
                <c:pt idx="2730">
                  <c:v>235.88403</c:v>
                </c:pt>
                <c:pt idx="2731">
                  <c:v>324.97753999999998</c:v>
                </c:pt>
                <c:pt idx="2732">
                  <c:v>377.79626000000002</c:v>
                </c:pt>
                <c:pt idx="2733">
                  <c:v>434.90354000000002</c:v>
                </c:pt>
                <c:pt idx="2734">
                  <c:v>313.23302000000001</c:v>
                </c:pt>
                <c:pt idx="2735">
                  <c:v>302.29809999999998</c:v>
                </c:pt>
                <c:pt idx="2736">
                  <c:v>290.33629999999999</c:v>
                </c:pt>
                <c:pt idx="2737">
                  <c:v>366.80853999999999</c:v>
                </c:pt>
                <c:pt idx="2738">
                  <c:v>412.87551000000002</c:v>
                </c:pt>
                <c:pt idx="2739">
                  <c:v>358.98656</c:v>
                </c:pt>
                <c:pt idx="2740">
                  <c:v>345.14064999999999</c:v>
                </c:pt>
                <c:pt idx="2741">
                  <c:v>419.87792000000002</c:v>
                </c:pt>
                <c:pt idx="2742">
                  <c:v>400.76647000000003</c:v>
                </c:pt>
                <c:pt idx="2743">
                  <c:v>493.88216</c:v>
                </c:pt>
                <c:pt idx="2744">
                  <c:v>462.89607000000001</c:v>
                </c:pt>
                <c:pt idx="2745">
                  <c:v>521.92151999999999</c:v>
                </c:pt>
                <c:pt idx="2746">
                  <c:v>540.97621000000004</c:v>
                </c:pt>
                <c:pt idx="2747">
                  <c:v>482.99515000000002</c:v>
                </c:pt>
                <c:pt idx="2748">
                  <c:v>455.74243000000001</c:v>
                </c:pt>
                <c:pt idx="2749">
                  <c:v>280.00812000000002</c:v>
                </c:pt>
                <c:pt idx="2750">
                  <c:v>269.50563</c:v>
                </c:pt>
                <c:pt idx="2751">
                  <c:v>257.91248999999999</c:v>
                </c:pt>
                <c:pt idx="2752">
                  <c:v>333.24833999999998</c:v>
                </c:pt>
                <c:pt idx="2753">
                  <c:v>387.38252</c:v>
                </c:pt>
                <c:pt idx="2754">
                  <c:v>442.34548999999998</c:v>
                </c:pt>
                <c:pt idx="2755">
                  <c:v>321.15751999999998</c:v>
                </c:pt>
                <c:pt idx="2756">
                  <c:v>305.56759</c:v>
                </c:pt>
                <c:pt idx="2757">
                  <c:v>373.62659000000002</c:v>
                </c:pt>
                <c:pt idx="2758">
                  <c:v>429.46920999999998</c:v>
                </c:pt>
                <c:pt idx="2759">
                  <c:v>338.61741999999998</c:v>
                </c:pt>
                <c:pt idx="2760">
                  <c:v>357.45418999999998</c:v>
                </c:pt>
                <c:pt idx="2761">
                  <c:v>410.86392999999998</c:v>
                </c:pt>
                <c:pt idx="2762">
                  <c:v>383.14179000000001</c:v>
                </c:pt>
                <c:pt idx="2763">
                  <c:v>435.32634999999999</c:v>
                </c:pt>
                <c:pt idx="2764">
                  <c:v>391.94414</c:v>
                </c:pt>
                <c:pt idx="2765">
                  <c:v>434.54773</c:v>
                </c:pt>
                <c:pt idx="2766">
                  <c:v>482.54268000000002</c:v>
                </c:pt>
                <c:pt idx="2767">
                  <c:v>438.11604999999997</c:v>
                </c:pt>
                <c:pt idx="2768">
                  <c:v>518.76534000000004</c:v>
                </c:pt>
                <c:pt idx="2769">
                  <c:v>523.83936000000006</c:v>
                </c:pt>
                <c:pt idx="2770">
                  <c:v>529.79025999999999</c:v>
                </c:pt>
                <c:pt idx="2771">
                  <c:v>478.42293999999998</c:v>
                </c:pt>
                <c:pt idx="2772">
                  <c:v>541.22883999999999</c:v>
                </c:pt>
                <c:pt idx="2773">
                  <c:v>557.01819999999998</c:v>
                </c:pt>
                <c:pt idx="2774">
                  <c:v>507.90134</c:v>
                </c:pt>
                <c:pt idx="2775">
                  <c:v>498.83273000000003</c:v>
                </c:pt>
                <c:pt idx="2776">
                  <c:v>485.37130999999999</c:v>
                </c:pt>
                <c:pt idx="2777">
                  <c:v>472.03318999999999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5A-457C-843F-2FEB3DB69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53215"/>
        <c:axId val="725556095"/>
      </c:scatterChart>
      <c:valAx>
        <c:axId val="725553215"/>
        <c:scaling>
          <c:orientation val="minMax"/>
          <c:max val="-200"/>
          <c:min val="-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56095"/>
        <c:crosses val="autoZero"/>
        <c:crossBetween val="midCat"/>
      </c:valAx>
      <c:valAx>
        <c:axId val="725556095"/>
        <c:scaling>
          <c:orientation val="minMax"/>
          <c:max val="6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25553215"/>
        <c:crosses val="autoZero"/>
        <c:crossBetween val="midCat"/>
      </c:valAx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 sz="13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539370078740152E-2"/>
          <c:y val="4.1666666666666664E-2"/>
          <c:w val="0.78477952755905522"/>
          <c:h val="0.90740740740740744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'34'!$D$2</c:f>
              <c:strCache>
                <c:ptCount val="1"/>
                <c:pt idx="0">
                  <c:v>x=0.005</c:v>
                </c:pt>
              </c:strCache>
            </c:strRef>
          </c:tx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'34'!$D$4:$D$243</c:f>
              <c:numCache>
                <c:formatCode>General</c:formatCode>
                <c:ptCount val="240"/>
                <c:pt idx="0">
                  <c:v>0.28357731800000002</c:v>
                </c:pt>
                <c:pt idx="1">
                  <c:v>0.46247052239999997</c:v>
                </c:pt>
                <c:pt idx="2">
                  <c:v>0.58441305399999999</c:v>
                </c:pt>
                <c:pt idx="3">
                  <c:v>0.67206939840000002</c:v>
                </c:pt>
                <c:pt idx="4">
                  <c:v>0.73741560589999999</c:v>
                </c:pt>
                <c:pt idx="5">
                  <c:v>0.78739936740000005</c:v>
                </c:pt>
                <c:pt idx="6">
                  <c:v>0.82636306230000001</c:v>
                </c:pt>
                <c:pt idx="7">
                  <c:v>0.85717974100000005</c:v>
                </c:pt>
                <c:pt idx="8">
                  <c:v>0.88183412220000001</c:v>
                </c:pt>
                <c:pt idx="9">
                  <c:v>0.90174339889999999</c:v>
                </c:pt>
                <c:pt idx="10">
                  <c:v>0.91794608820000001</c:v>
                </c:pt>
                <c:pt idx="11">
                  <c:v>0.93121916449999997</c:v>
                </c:pt>
                <c:pt idx="12">
                  <c:v>0.94215385979999999</c:v>
                </c:pt>
                <c:pt idx="13">
                  <c:v>0.95119818180000004</c:v>
                </c:pt>
                <c:pt idx="14">
                  <c:v>0.95871854769999998</c:v>
                </c:pt>
                <c:pt idx="15">
                  <c:v>0.96499697890000002</c:v>
                </c:pt>
                <c:pt idx="16">
                  <c:v>0.97025648799999997</c:v>
                </c:pt>
                <c:pt idx="17">
                  <c:v>0.9746757975</c:v>
                </c:pt>
                <c:pt idx="18">
                  <c:v>0.97839931560000004</c:v>
                </c:pt>
                <c:pt idx="19">
                  <c:v>0.98154444460000001</c:v>
                </c:pt>
                <c:pt idx="20">
                  <c:v>0.98420712809999999</c:v>
                </c:pt>
                <c:pt idx="21">
                  <c:v>0.98646613559999996</c:v>
                </c:pt>
                <c:pt idx="22">
                  <c:v>0.98838640710000003</c:v>
                </c:pt>
                <c:pt idx="23">
                  <c:v>0.99002168690000003</c:v>
                </c:pt>
                <c:pt idx="24">
                  <c:v>0.99141660949999999</c:v>
                </c:pt>
                <c:pt idx="25">
                  <c:v>0.99260836379999995</c:v>
                </c:pt>
                <c:pt idx="26">
                  <c:v>0.99362802729999999</c:v>
                </c:pt>
                <c:pt idx="27">
                  <c:v>0.99450164200000002</c:v>
                </c:pt>
                <c:pt idx="28">
                  <c:v>0.9952510859</c:v>
                </c:pt>
                <c:pt idx="29">
                  <c:v>0.99589478220000005</c:v>
                </c:pt>
                <c:pt idx="30">
                  <c:v>0.99644827899999999</c:v>
                </c:pt>
                <c:pt idx="31">
                  <c:v>0.99692472499999996</c:v>
                </c:pt>
                <c:pt idx="32">
                  <c:v>0.99733526100000003</c:v>
                </c:pt>
                <c:pt idx="33">
                  <c:v>0.99768934340000004</c:v>
                </c:pt>
                <c:pt idx="34">
                  <c:v>0.9979950125</c:v>
                </c:pt>
                <c:pt idx="35">
                  <c:v>0.99825911519999999</c:v>
                </c:pt>
                <c:pt idx="36">
                  <c:v>0.998487491</c:v>
                </c:pt>
                <c:pt idx="37">
                  <c:v>0.99868512700000001</c:v>
                </c:pt>
                <c:pt idx="38">
                  <c:v>0.99885628800000004</c:v>
                </c:pt>
                <c:pt idx="39">
                  <c:v>0.99900462580000005</c:v>
                </c:pt>
                <c:pt idx="40">
                  <c:v>0.99913327110000005</c:v>
                </c:pt>
                <c:pt idx="41">
                  <c:v>0.99924491039999996</c:v>
                </c:pt>
                <c:pt idx="42">
                  <c:v>0.99934185200000003</c:v>
                </c:pt>
                <c:pt idx="43">
                  <c:v>0.99942608119999998</c:v>
                </c:pt>
                <c:pt idx="44">
                  <c:v>0.99949930669999998</c:v>
                </c:pt>
                <c:pt idx="45">
                  <c:v>0.99956300099999995</c:v>
                </c:pt>
                <c:pt idx="46">
                  <c:v>0.99961843380000004</c:v>
                </c:pt>
                <c:pt idx="47">
                  <c:v>0.99966670140000002</c:v>
                </c:pt>
                <c:pt idx="48">
                  <c:v>0.99970875020000005</c:v>
                </c:pt>
                <c:pt idx="49">
                  <c:v>0.99974539880000002</c:v>
                </c:pt>
                <c:pt idx="50">
                  <c:v>0.9997773552</c:v>
                </c:pt>
                <c:pt idx="51">
                  <c:v>0.99980523229999996</c:v>
                </c:pt>
                <c:pt idx="52">
                  <c:v>0.99982956119999999</c:v>
                </c:pt>
                <c:pt idx="53">
                  <c:v>0.99985080199999998</c:v>
                </c:pt>
                <c:pt idx="54">
                  <c:v>0.9998693541</c:v>
                </c:pt>
                <c:pt idx="55">
                  <c:v>0.99988556399999995</c:v>
                </c:pt>
                <c:pt idx="56">
                  <c:v>0.99989973269999999</c:v>
                </c:pt>
                <c:pt idx="57">
                  <c:v>0.99991212149999997</c:v>
                </c:pt>
                <c:pt idx="58">
                  <c:v>0.99992295779999996</c:v>
                </c:pt>
                <c:pt idx="59">
                  <c:v>0.99993243939999998</c:v>
                </c:pt>
                <c:pt idx="60">
                  <c:v>0.99994073819999996</c:v>
                </c:pt>
                <c:pt idx="61">
                  <c:v>0.99994800419999996</c:v>
                </c:pt>
                <c:pt idx="62">
                  <c:v>0.99995436780000002</c:v>
                </c:pt>
                <c:pt idx="63">
                  <c:v>0.9999599428</c:v>
                </c:pt>
                <c:pt idx="64">
                  <c:v>0.99996482819999999</c:v>
                </c:pt>
                <c:pt idx="65">
                  <c:v>0.99996911070000005</c:v>
                </c:pt>
                <c:pt idx="66">
                  <c:v>0.99997286549999997</c:v>
                </c:pt>
                <c:pt idx="67">
                  <c:v>0.99997615870000001</c:v>
                </c:pt>
                <c:pt idx="68">
                  <c:v>0.99997904770000001</c:v>
                </c:pt>
                <c:pt idx="69">
                  <c:v>0.99998158270000004</c:v>
                </c:pt>
                <c:pt idx="70">
                  <c:v>0.99998380769999995</c:v>
                </c:pt>
                <c:pt idx="71">
                  <c:v>0.99998576110000004</c:v>
                </c:pt>
                <c:pt idx="72">
                  <c:v>0.99998747629999996</c:v>
                </c:pt>
                <c:pt idx="73">
                  <c:v>0.99998898290000005</c:v>
                </c:pt>
                <c:pt idx="74">
                  <c:v>0.99999030639999997</c:v>
                </c:pt>
                <c:pt idx="75">
                  <c:v>0.99999146930000005</c:v>
                </c:pt>
                <c:pt idx="76">
                  <c:v>0.99999249140000002</c:v>
                </c:pt>
                <c:pt idx="77">
                  <c:v>0.99999338989999997</c:v>
                </c:pt>
                <c:pt idx="78">
                  <c:v>0.99999417989999995</c:v>
                </c:pt>
                <c:pt idx="79">
                  <c:v>0.99999487460000003</c:v>
                </c:pt>
                <c:pt idx="80">
                  <c:v>0.99999548569999996</c:v>
                </c:pt>
                <c:pt idx="81">
                  <c:v>0.99999602330000004</c:v>
                </c:pt>
                <c:pt idx="82">
                  <c:v>0.99999649629999998</c:v>
                </c:pt>
                <c:pt idx="83">
                  <c:v>0.99999691260000001</c:v>
                </c:pt>
                <c:pt idx="84">
                  <c:v>0.99999727900000002</c:v>
                </c:pt>
                <c:pt idx="85">
                  <c:v>0.99999760150000006</c:v>
                </c:pt>
                <c:pt idx="86">
                  <c:v>0.99999788560000002</c:v>
                </c:pt>
                <c:pt idx="87">
                  <c:v>0.99999813569999996</c:v>
                </c:pt>
                <c:pt idx="88">
                  <c:v>0.99999835599999998</c:v>
                </c:pt>
                <c:pt idx="89">
                  <c:v>0.99999855010000005</c:v>
                </c:pt>
                <c:pt idx="90">
                  <c:v>0.99999872109999999</c:v>
                </c:pt>
                <c:pt idx="91">
                  <c:v>0.99999887180000002</c:v>
                </c:pt>
                <c:pt idx="92">
                  <c:v>0.99999900460000002</c:v>
                </c:pt>
                <c:pt idx="93">
                  <c:v>0.99999912170000005</c:v>
                </c:pt>
                <c:pt idx="94">
                  <c:v>0.99999922490000004</c:v>
                </c:pt>
                <c:pt idx="95">
                  <c:v>0.99999931590000002</c:v>
                </c:pt>
                <c:pt idx="96">
                  <c:v>0.99999939609999999</c:v>
                </c:pt>
                <c:pt idx="97">
                  <c:v>0.99999946689999997</c:v>
                </c:pt>
                <c:pt idx="98">
                  <c:v>0.99999952930000002</c:v>
                </c:pt>
                <c:pt idx="99">
                  <c:v>0.99999958440000003</c:v>
                </c:pt>
                <c:pt idx="100">
                  <c:v>0.99999963300000005</c:v>
                </c:pt>
                <c:pt idx="101">
                  <c:v>0.99999967580000004</c:v>
                </c:pt>
                <c:pt idx="102">
                  <c:v>0.99999971369999996</c:v>
                </c:pt>
                <c:pt idx="103">
                  <c:v>0.99999974700000005</c:v>
                </c:pt>
                <c:pt idx="104">
                  <c:v>0.99999977650000005</c:v>
                </c:pt>
                <c:pt idx="105">
                  <c:v>0.99999980249999998</c:v>
                </c:pt>
                <c:pt idx="106">
                  <c:v>0.99999982549999999</c:v>
                </c:pt>
                <c:pt idx="107">
                  <c:v>0.99999984580000001</c:v>
                </c:pt>
                <c:pt idx="108">
                  <c:v>0.99999986370000005</c:v>
                </c:pt>
                <c:pt idx="109">
                  <c:v>0.99999987950000002</c:v>
                </c:pt>
                <c:pt idx="110">
                  <c:v>0.99999989349999996</c:v>
                </c:pt>
                <c:pt idx="111">
                  <c:v>0.99999990589999999</c:v>
                </c:pt>
                <c:pt idx="112">
                  <c:v>0.9999999168</c:v>
                </c:pt>
                <c:pt idx="113">
                  <c:v>0.99999992640000002</c:v>
                </c:pt>
                <c:pt idx="114">
                  <c:v>0.99999993490000005</c:v>
                </c:pt>
                <c:pt idx="115">
                  <c:v>0.99999994240000001</c:v>
                </c:pt>
                <c:pt idx="116">
                  <c:v>0.99999994910000001</c:v>
                </c:pt>
                <c:pt idx="117">
                  <c:v>0.99999995500000005</c:v>
                </c:pt>
                <c:pt idx="118">
                  <c:v>0.99999996020000004</c:v>
                </c:pt>
                <c:pt idx="119">
                  <c:v>0.99999996479999997</c:v>
                </c:pt>
                <c:pt idx="120">
                  <c:v>0.99999996879999997</c:v>
                </c:pt>
                <c:pt idx="121">
                  <c:v>0.99999997240000005</c:v>
                </c:pt>
                <c:pt idx="122">
                  <c:v>0.99999997559999998</c:v>
                </c:pt>
                <c:pt idx="123">
                  <c:v>0.99999997839999999</c:v>
                </c:pt>
                <c:pt idx="124">
                  <c:v>0.99999998089999997</c:v>
                </c:pt>
                <c:pt idx="125">
                  <c:v>0.99999998310000004</c:v>
                </c:pt>
                <c:pt idx="126">
                  <c:v>0.99999998499999998</c:v>
                </c:pt>
                <c:pt idx="127">
                  <c:v>0.99999998670000001</c:v>
                </c:pt>
                <c:pt idx="128">
                  <c:v>0.99999998830000003</c:v>
                </c:pt>
                <c:pt idx="129">
                  <c:v>0.99999998960000003</c:v>
                </c:pt>
                <c:pt idx="130">
                  <c:v>0.99999999080000002</c:v>
                </c:pt>
                <c:pt idx="131">
                  <c:v>0.9999999919</c:v>
                </c:pt>
                <c:pt idx="132">
                  <c:v>0.99999999279999996</c:v>
                </c:pt>
                <c:pt idx="133">
                  <c:v>0.99999999360000003</c:v>
                </c:pt>
                <c:pt idx="134">
                  <c:v>0.99999999429999997</c:v>
                </c:pt>
                <c:pt idx="135">
                  <c:v>0.99999999500000003</c:v>
                </c:pt>
                <c:pt idx="136">
                  <c:v>0.99999999559999997</c:v>
                </c:pt>
                <c:pt idx="137">
                  <c:v>0.99999999610000001</c:v>
                </c:pt>
                <c:pt idx="138">
                  <c:v>0.99999999650000004</c:v>
                </c:pt>
                <c:pt idx="139">
                  <c:v>0.99999999689999997</c:v>
                </c:pt>
                <c:pt idx="140">
                  <c:v>0.9999999973</c:v>
                </c:pt>
                <c:pt idx="141">
                  <c:v>0.99999999760000002</c:v>
                </c:pt>
                <c:pt idx="142">
                  <c:v>0.99999999790000005</c:v>
                </c:pt>
                <c:pt idx="143">
                  <c:v>0.99999999809999995</c:v>
                </c:pt>
                <c:pt idx="144">
                  <c:v>0.99999999829999997</c:v>
                </c:pt>
                <c:pt idx="145">
                  <c:v>0.99999999849999999</c:v>
                </c:pt>
                <c:pt idx="146">
                  <c:v>0.9999999987</c:v>
                </c:pt>
                <c:pt idx="147">
                  <c:v>0.99999999880000001</c:v>
                </c:pt>
                <c:pt idx="148">
                  <c:v>0.99999999900000003</c:v>
                </c:pt>
                <c:pt idx="149">
                  <c:v>0.99999999910000004</c:v>
                </c:pt>
                <c:pt idx="150">
                  <c:v>0.99999999920000004</c:v>
                </c:pt>
                <c:pt idx="151">
                  <c:v>0.99999999930000005</c:v>
                </c:pt>
                <c:pt idx="152">
                  <c:v>0.99999999939999995</c:v>
                </c:pt>
                <c:pt idx="153">
                  <c:v>0.99999999939999995</c:v>
                </c:pt>
                <c:pt idx="154">
                  <c:v>0.99999999949999996</c:v>
                </c:pt>
                <c:pt idx="155">
                  <c:v>0.99999999959999997</c:v>
                </c:pt>
                <c:pt idx="156">
                  <c:v>0.99999999959999997</c:v>
                </c:pt>
                <c:pt idx="157">
                  <c:v>0.99999999959999997</c:v>
                </c:pt>
                <c:pt idx="158">
                  <c:v>0.99999999969999998</c:v>
                </c:pt>
                <c:pt idx="159">
                  <c:v>0.99999999969999998</c:v>
                </c:pt>
                <c:pt idx="160">
                  <c:v>0.99999999979999998</c:v>
                </c:pt>
                <c:pt idx="161">
                  <c:v>0.99999999979999998</c:v>
                </c:pt>
                <c:pt idx="162">
                  <c:v>0.99999999979999998</c:v>
                </c:pt>
                <c:pt idx="163">
                  <c:v>0.99999999979999998</c:v>
                </c:pt>
                <c:pt idx="164">
                  <c:v>0.99999999979999998</c:v>
                </c:pt>
                <c:pt idx="165">
                  <c:v>0.99999999989999999</c:v>
                </c:pt>
                <c:pt idx="166">
                  <c:v>0.99999999989999999</c:v>
                </c:pt>
                <c:pt idx="167">
                  <c:v>0.99999999989999999</c:v>
                </c:pt>
                <c:pt idx="168">
                  <c:v>0.99999999989999999</c:v>
                </c:pt>
                <c:pt idx="169">
                  <c:v>0.99999999989999999</c:v>
                </c:pt>
                <c:pt idx="170">
                  <c:v>0.99999999989999999</c:v>
                </c:pt>
                <c:pt idx="171">
                  <c:v>0.99999999989999999</c:v>
                </c:pt>
                <c:pt idx="172">
                  <c:v>0.99999999989999999</c:v>
                </c:pt>
                <c:pt idx="173">
                  <c:v>0.99999999989999999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9D-439D-B89F-91E0D20142F1}"/>
            </c:ext>
          </c:extLst>
        </c:ser>
        <c:ser>
          <c:idx val="1"/>
          <c:order val="1"/>
          <c:tx>
            <c:strRef>
              <c:f>'34'!$E$2</c:f>
              <c:strCache>
                <c:ptCount val="1"/>
                <c:pt idx="0">
                  <c:v>x=4.05</c:v>
                </c:pt>
              </c:strCache>
            </c:strRef>
          </c:tx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9D-439D-B89F-91E0D20142F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79D-439D-B89F-91E0D20142F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79D-439D-B89F-91E0D20142F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79D-439D-B89F-91E0D20142F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79D-439D-B89F-91E0D20142F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79D-439D-B89F-91E0D20142F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79D-439D-B89F-91E0D20142F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79D-439D-B89F-91E0D20142F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79D-439D-B89F-91E0D20142F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79D-439D-B89F-91E0D20142F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79D-439D-B89F-91E0D20142F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79D-439D-B89F-91E0D20142F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79D-439D-B89F-91E0D20142F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79D-439D-B89F-91E0D20142F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79D-439D-B89F-91E0D20142F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79D-439D-B89F-91E0D20142F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79D-439D-B89F-91E0D20142F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79D-439D-B89F-91E0D20142F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79D-439D-B89F-91E0D20142F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79D-439D-B89F-91E0D20142F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79D-439D-B89F-91E0D20142F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79D-439D-B89F-91E0D20142F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79D-439D-B89F-91E0D20142F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79D-439D-B89F-91E0D20142F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79D-439D-B89F-91E0D20142F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79D-439D-B89F-91E0D20142F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79D-439D-B89F-91E0D20142F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79D-439D-B89F-91E0D20142F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79D-439D-B89F-91E0D20142F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79D-439D-B89F-91E0D20142F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79D-439D-B89F-91E0D20142F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79D-439D-B89F-91E0D20142F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79D-439D-B89F-91E0D20142F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779D-439D-B89F-91E0D20142F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79D-439D-B89F-91E0D20142F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79D-439D-B89F-91E0D20142F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79D-439D-B89F-91E0D20142F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79D-439D-B89F-91E0D20142F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79D-439D-B89F-91E0D20142F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79D-439D-B89F-91E0D20142F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79D-439D-B89F-91E0D20142F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79D-439D-B89F-91E0D20142F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79D-439D-B89F-91E0D20142F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79D-439D-B89F-91E0D20142F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79D-439D-B89F-91E0D20142F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79D-439D-B89F-91E0D20142F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79D-439D-B89F-91E0D20142F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79D-439D-B89F-91E0D20142F1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79D-439D-B89F-91E0D20142F1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79D-439D-B89F-91E0D20142F1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79D-439D-B89F-91E0D20142F1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79D-439D-B89F-91E0D20142F1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79D-439D-B89F-91E0D20142F1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79D-439D-B89F-91E0D20142F1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79D-439D-B89F-91E0D20142F1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79D-439D-B89F-91E0D20142F1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79D-439D-B89F-91E0D20142F1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79D-439D-B89F-91E0D20142F1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79D-439D-B89F-91E0D20142F1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779D-439D-B89F-91E0D20142F1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79D-439D-B89F-91E0D20142F1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779D-439D-B89F-91E0D20142F1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79D-439D-B89F-91E0D20142F1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779D-439D-B89F-91E0D20142F1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779D-439D-B89F-91E0D20142F1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779D-439D-B89F-91E0D20142F1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779D-439D-B89F-91E0D20142F1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779D-439D-B89F-91E0D20142F1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779D-439D-B89F-91E0D20142F1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779D-439D-B89F-91E0D20142F1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779D-439D-B89F-91E0D20142F1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779D-439D-B89F-91E0D20142F1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779D-439D-B89F-91E0D20142F1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779D-439D-B89F-91E0D20142F1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779D-439D-B89F-91E0D20142F1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779D-439D-B89F-91E0D20142F1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779D-439D-B89F-91E0D20142F1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779D-439D-B89F-91E0D20142F1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779D-439D-B89F-91E0D20142F1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779D-439D-B89F-91E0D20142F1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779D-439D-B89F-91E0D20142F1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779D-439D-B89F-91E0D20142F1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779D-439D-B89F-91E0D20142F1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779D-439D-B89F-91E0D20142F1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779D-439D-B89F-91E0D20142F1}"/>
                </c:ext>
              </c:extLst>
            </c:dLbl>
            <c:dLbl>
              <c:idx val="85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sz="1400" b="1"/>
                    </a:pPr>
                    <a:r>
                      <a:rPr lang="en-US" sz="1400" b="1"/>
                      <a:t>x=4.05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5-779D-439D-B89F-91E0D20142F1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779D-439D-B89F-91E0D20142F1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79D-439D-B89F-91E0D20142F1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779D-439D-B89F-91E0D20142F1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779D-439D-B89F-91E0D20142F1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779D-439D-B89F-91E0D20142F1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779D-439D-B89F-91E0D20142F1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779D-439D-B89F-91E0D20142F1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779D-439D-B89F-91E0D20142F1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779D-439D-B89F-91E0D20142F1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779D-439D-B89F-91E0D20142F1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779D-439D-B89F-91E0D20142F1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779D-439D-B89F-91E0D20142F1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779D-439D-B89F-91E0D20142F1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779D-439D-B89F-91E0D20142F1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779D-439D-B89F-91E0D20142F1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779D-439D-B89F-91E0D20142F1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779D-439D-B89F-91E0D20142F1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779D-439D-B89F-91E0D20142F1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779D-439D-B89F-91E0D20142F1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779D-439D-B89F-91E0D20142F1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779D-439D-B89F-91E0D20142F1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779D-439D-B89F-91E0D20142F1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779D-439D-B89F-91E0D20142F1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779D-439D-B89F-91E0D20142F1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779D-439D-B89F-91E0D20142F1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779D-439D-B89F-91E0D20142F1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779D-439D-B89F-91E0D20142F1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779D-439D-B89F-91E0D20142F1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779D-439D-B89F-91E0D20142F1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779D-439D-B89F-91E0D20142F1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779D-439D-B89F-91E0D20142F1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779D-439D-B89F-91E0D20142F1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779D-439D-B89F-91E0D20142F1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779D-439D-B89F-91E0D20142F1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779D-439D-B89F-91E0D20142F1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779D-439D-B89F-91E0D20142F1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779D-439D-B89F-91E0D20142F1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779D-439D-B89F-91E0D20142F1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779D-439D-B89F-91E0D20142F1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779D-439D-B89F-91E0D20142F1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779D-439D-B89F-91E0D20142F1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779D-439D-B89F-91E0D20142F1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779D-439D-B89F-91E0D20142F1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779D-439D-B89F-91E0D20142F1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779D-439D-B89F-91E0D20142F1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779D-439D-B89F-91E0D20142F1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779D-439D-B89F-91E0D20142F1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779D-439D-B89F-91E0D20142F1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779D-439D-B89F-91E0D20142F1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779D-439D-B89F-91E0D20142F1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779D-439D-B89F-91E0D20142F1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779D-439D-B89F-91E0D20142F1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779D-439D-B89F-91E0D20142F1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779D-439D-B89F-91E0D20142F1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779D-439D-B89F-91E0D20142F1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779D-439D-B89F-91E0D20142F1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779D-439D-B89F-91E0D20142F1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779D-439D-B89F-91E0D20142F1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779D-439D-B89F-91E0D20142F1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779D-439D-B89F-91E0D20142F1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779D-439D-B89F-91E0D20142F1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779D-439D-B89F-91E0D20142F1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779D-439D-B89F-91E0D20142F1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779D-439D-B89F-91E0D20142F1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779D-439D-B89F-91E0D20142F1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779D-439D-B89F-91E0D20142F1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779D-439D-B89F-91E0D20142F1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779D-439D-B89F-91E0D20142F1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779D-439D-B89F-91E0D20142F1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779D-439D-B89F-91E0D20142F1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779D-439D-B89F-91E0D20142F1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779D-439D-B89F-91E0D20142F1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779D-439D-B89F-91E0D20142F1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779D-439D-B89F-91E0D20142F1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779D-439D-B89F-91E0D20142F1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779D-439D-B89F-91E0D20142F1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779D-439D-B89F-91E0D20142F1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779D-439D-B89F-91E0D20142F1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779D-439D-B89F-91E0D20142F1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779D-439D-B89F-91E0D20142F1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779D-439D-B89F-91E0D20142F1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779D-439D-B89F-91E0D20142F1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779D-439D-B89F-91E0D20142F1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779D-439D-B89F-91E0D20142F1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779D-439D-B89F-91E0D20142F1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779D-439D-B89F-91E0D20142F1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779D-439D-B89F-91E0D20142F1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779D-439D-B89F-91E0D20142F1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779D-439D-B89F-91E0D20142F1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779D-439D-B89F-91E0D20142F1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779D-439D-B89F-91E0D20142F1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779D-439D-B89F-91E0D20142F1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779D-439D-B89F-91E0D20142F1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779D-439D-B89F-91E0D20142F1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779D-439D-B89F-91E0D20142F1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779D-439D-B89F-91E0D20142F1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779D-439D-B89F-91E0D20142F1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779D-439D-B89F-91E0D20142F1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779D-439D-B89F-91E0D20142F1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779D-439D-B89F-91E0D20142F1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779D-439D-B89F-91E0D20142F1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779D-439D-B89F-91E0D20142F1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779D-439D-B89F-91E0D20142F1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779D-439D-B89F-91E0D20142F1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779D-439D-B89F-91E0D20142F1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779D-439D-B89F-91E0D20142F1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779D-439D-B89F-91E0D20142F1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779D-439D-B89F-91E0D20142F1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779D-439D-B89F-91E0D20142F1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779D-439D-B89F-91E0D20142F1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779D-439D-B89F-91E0D20142F1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779D-439D-B89F-91E0D20142F1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779D-439D-B89F-91E0D20142F1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779D-439D-B89F-91E0D20142F1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779D-439D-B89F-91E0D20142F1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779D-439D-B89F-91E0D20142F1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779D-439D-B89F-91E0D20142F1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779D-439D-B89F-91E0D20142F1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779D-439D-B89F-91E0D20142F1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779D-439D-B89F-91E0D20142F1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779D-439D-B89F-91E0D20142F1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779D-439D-B89F-91E0D20142F1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779D-439D-B89F-91E0D20142F1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779D-439D-B89F-91E0D20142F1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779D-439D-B89F-91E0D20142F1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779D-439D-B89F-91E0D20142F1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779D-439D-B89F-91E0D20142F1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779D-439D-B89F-91E0D20142F1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779D-439D-B89F-91E0D20142F1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779D-439D-B89F-91E0D20142F1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779D-439D-B89F-91E0D20142F1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779D-439D-B89F-91E0D20142F1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779D-439D-B89F-91E0D20142F1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779D-439D-B89F-91E0D20142F1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779D-439D-B89F-91E0D20142F1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779D-439D-B89F-91E0D20142F1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779D-439D-B89F-91E0D20142F1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779D-439D-B89F-91E0D20142F1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779D-439D-B89F-91E0D20142F1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779D-439D-B89F-91E0D20142F1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779D-439D-B89F-91E0D20142F1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779D-439D-B89F-91E0D20142F1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779D-439D-B89F-91E0D20142F1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779D-439D-B89F-91E0D20142F1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779D-439D-B89F-91E0D20142F1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779D-439D-B89F-91E0D20142F1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779D-439D-B89F-91E0D20142F1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779D-439D-B89F-91E0D20142F1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779D-439D-B89F-91E0D20142F1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779D-439D-B89F-91E0D20142F1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779D-439D-B89F-91E0D20142F1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779D-439D-B89F-91E0D20142F1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779D-439D-B89F-91E0D20142F1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779D-439D-B89F-91E0D20142F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'34'!$E$4:$E$243</c:f>
              <c:numCache>
                <c:formatCode>0.00E+00</c:formatCode>
                <c:ptCount val="240"/>
                <c:pt idx="0">
                  <c:v>7.8314033459999999E-15</c:v>
                </c:pt>
                <c:pt idx="1">
                  <c:v>4.5270869649999999E-14</c:v>
                </c:pt>
                <c:pt idx="2">
                  <c:v>1.832274654E-13</c:v>
                </c:pt>
                <c:pt idx="3">
                  <c:v>6.2600250949999999E-13</c:v>
                </c:pt>
                <c:pt idx="4">
                  <c:v>1.9197381030000001E-12</c:v>
                </c:pt>
                <c:pt idx="5">
                  <c:v>5.4471665529999996E-12</c:v>
                </c:pt>
                <c:pt idx="6">
                  <c:v>1.4593915780000001E-11</c:v>
                </c:pt>
                <c:pt idx="7">
                  <c:v>3.7531593800000001E-11</c:v>
                </c:pt>
                <c:pt idx="8">
                  <c:v>9.3953348910000006E-11</c:v>
                </c:pt>
                <c:pt idx="9">
                  <c:v>2.313771073E-10</c:v>
                </c:pt>
                <c:pt idx="10">
                  <c:v>5.6385949149999997E-10</c:v>
                </c:pt>
                <c:pt idx="11">
                  <c:v>1.360775392E-9</c:v>
                </c:pt>
                <c:pt idx="12">
                  <c:v>3.2415531340000001E-9</c:v>
                </c:pt>
                <c:pt idx="13">
                  <c:v>6.837864436E-9</c:v>
                </c:pt>
                <c:pt idx="14">
                  <c:v>1.4746619610000001E-8</c:v>
                </c:pt>
                <c:pt idx="15">
                  <c:v>3.2034122350000003E-8</c:v>
                </c:pt>
                <c:pt idx="16">
                  <c:v>6.9053092039999999E-8</c:v>
                </c:pt>
                <c:pt idx="17">
                  <c:v>1.460287868E-7</c:v>
                </c:pt>
                <c:pt idx="18">
                  <c:v>3.0078378930000002E-7</c:v>
                </c:pt>
                <c:pt idx="19">
                  <c:v>6.0117703010000003E-7</c:v>
                </c:pt>
                <c:pt idx="20">
                  <c:v>1.164317044E-6</c:v>
                </c:pt>
                <c:pt idx="21">
                  <c:v>2.1851107470000002E-6</c:v>
                </c:pt>
                <c:pt idx="22">
                  <c:v>3.9771724970000003E-6</c:v>
                </c:pt>
                <c:pt idx="23">
                  <c:v>7.0294746920000003E-6</c:v>
                </c:pt>
                <c:pt idx="24">
                  <c:v>1.208229273E-5</c:v>
                </c:pt>
                <c:pt idx="25">
                  <c:v>2.0225905409999999E-5</c:v>
                </c:pt>
                <c:pt idx="26">
                  <c:v>3.3025088230000003E-5</c:v>
                </c:pt>
                <c:pt idx="27">
                  <c:v>5.267163274E-5</c:v>
                </c:pt>
                <c:pt idx="28">
                  <c:v>8.2165922470000001E-5</c:v>
                </c:pt>
                <c:pt idx="29">
                  <c:v>1.2552701269999999E-4</c:v>
                </c:pt>
                <c:pt idx="30">
                  <c:v>1.8802875700000001E-4</c:v>
                </c:pt>
                <c:pt idx="31">
                  <c:v>2.764573973E-4</c:v>
                </c:pt>
                <c:pt idx="32">
                  <c:v>3.9938381570000001E-4</c:v>
                </c:pt>
                <c:pt idx="33">
                  <c:v>5.674414984E-4</c:v>
                </c:pt>
                <c:pt idx="34">
                  <c:v>7.9359933890000005E-4</c:v>
                </c:pt>
                <c:pt idx="35">
                  <c:v>1.093416892E-3</c:v>
                </c:pt>
                <c:pt idx="36">
                  <c:v>1.4852687060000001E-3</c:v>
                </c:pt>
                <c:pt idx="37">
                  <c:v>1.9905240299999999E-3</c:v>
                </c:pt>
                <c:pt idx="38">
                  <c:v>2.6336686070000002E-3</c:v>
                </c:pt>
                <c:pt idx="39">
                  <c:v>3.4423563789999999E-3</c:v>
                </c:pt>
                <c:pt idx="40">
                  <c:v>4.4473808160000001E-3</c:v>
                </c:pt>
                <c:pt idx="41">
                  <c:v>5.6825580579999996E-3</c:v>
                </c:pt>
                <c:pt idx="42">
                  <c:v>7.1845170820000002E-3</c:v>
                </c:pt>
                <c:pt idx="43">
                  <c:v>8.9923954650000006E-3</c:v>
                </c:pt>
                <c:pt idx="44">
                  <c:v>1.114744287E-2</c:v>
                </c:pt>
                <c:pt idx="45">
                  <c:v>1.369253799E-2</c:v>
                </c:pt>
                <c:pt idx="46">
                  <c:v>1.667162791E-2</c:v>
                </c:pt>
                <c:pt idx="47">
                  <c:v>2.0129102150000001E-2</c:v>
                </c:pt>
                <c:pt idx="48">
                  <c:v>2.4109115850000001E-2</c:v>
                </c:pt>
                <c:pt idx="49">
                  <c:v>2.8654878849999999E-2</c:v>
                </c:pt>
                <c:pt idx="50">
                  <c:v>3.3807928459999997E-2</c:v>
                </c:pt>
                <c:pt idx="51">
                  <c:v>3.9607404399999997E-2</c:v>
                </c:pt>
                <c:pt idx="52">
                  <c:v>4.608934428E-2</c:v>
                </c:pt>
                <c:pt idx="53">
                  <c:v>5.3286017220000002E-2</c:v>
                </c:pt>
                <c:pt idx="54">
                  <c:v>6.122531187E-2</c:v>
                </c:pt>
                <c:pt idx="55">
                  <c:v>6.9930193060000007E-2</c:v>
                </c:pt>
                <c:pt idx="56">
                  <c:v>7.9418239299999999E-2</c:v>
                </c:pt>
                <c:pt idx="57">
                  <c:v>8.9701270629999996E-2</c:v>
                </c:pt>
                <c:pt idx="58" formatCode="General">
                  <c:v>0.1007850735</c:v>
                </c:pt>
                <c:pt idx="59" formatCode="General">
                  <c:v>0.1126692269</c:v>
                </c:pt>
                <c:pt idx="60" formatCode="General">
                  <c:v>0.12534703050000001</c:v>
                </c:pt>
                <c:pt idx="61" formatCode="General">
                  <c:v>0.13880553430000001</c:v>
                </c:pt>
                <c:pt idx="62" formatCode="General">
                  <c:v>0.15302566470000001</c:v>
                </c:pt>
                <c:pt idx="63" formatCode="General">
                  <c:v>0.16798244270000001</c:v>
                </c:pt>
                <c:pt idx="64" formatCode="General">
                  <c:v>0.18364528499999999</c:v>
                </c:pt>
                <c:pt idx="65" formatCode="General">
                  <c:v>0.19997837960000001</c:v>
                </c:pt>
                <c:pt idx="66" formatCode="General">
                  <c:v>0.21694112609999999</c:v>
                </c:pt>
                <c:pt idx="67" formatCode="General">
                  <c:v>0.2344886279</c:v>
                </c:pt>
                <c:pt idx="68" formatCode="General">
                  <c:v>0.25257222769999998</c:v>
                </c:pt>
                <c:pt idx="69" formatCode="General">
                  <c:v>0.27114007179999999</c:v>
                </c:pt>
                <c:pt idx="70" formatCode="General">
                  <c:v>0.29013769420000002</c:v>
                </c:pt>
                <c:pt idx="71" formatCode="General">
                  <c:v>0.30950860879999997</c:v>
                </c:pt>
                <c:pt idx="72" formatCode="General">
                  <c:v>0.32919489950000003</c:v>
                </c:pt>
                <c:pt idx="73" formatCode="General">
                  <c:v>0.34913779909999998</c:v>
                </c:pt>
                <c:pt idx="74" formatCode="General">
                  <c:v>0.36927824920000002</c:v>
                </c:pt>
                <c:pt idx="75" formatCode="General">
                  <c:v>0.3895574329</c:v>
                </c:pt>
                <c:pt idx="76" formatCode="General">
                  <c:v>0.4099172747</c:v>
                </c:pt>
                <c:pt idx="77" formatCode="General">
                  <c:v>0.4303009035</c:v>
                </c:pt>
                <c:pt idx="78" formatCode="General">
                  <c:v>0.45065307300000002</c:v>
                </c:pt>
                <c:pt idx="79" formatCode="General">
                  <c:v>0.470920538</c:v>
                </c:pt>
                <c:pt idx="80" formatCode="General">
                  <c:v>0.4910523852</c:v>
                </c:pt>
                <c:pt idx="81" formatCode="General">
                  <c:v>0.51100031580000005</c:v>
                </c:pt>
                <c:pt idx="82" formatCode="General">
                  <c:v>0.53071888270000001</c:v>
                </c:pt>
                <c:pt idx="83" formatCode="General">
                  <c:v>0.55016568020000001</c:v>
                </c:pt>
                <c:pt idx="84" formatCode="General">
                  <c:v>0.56930148950000004</c:v>
                </c:pt>
                <c:pt idx="85" formatCode="General">
                  <c:v>0.58809038219999998</c:v>
                </c:pt>
                <c:pt idx="86" formatCode="General">
                  <c:v>0.60649978230000001</c:v>
                </c:pt>
                <c:pt idx="87" formatCode="General">
                  <c:v>0.62450049200000002</c:v>
                </c:pt>
                <c:pt idx="88" formatCode="General">
                  <c:v>0.64206668239999998</c:v>
                </c:pt>
                <c:pt idx="89" formatCode="General">
                  <c:v>0.65917585310000004</c:v>
                </c:pt>
                <c:pt idx="90" formatCode="General">
                  <c:v>0.67580876489999997</c:v>
                </c:pt>
                <c:pt idx="91" formatCode="General">
                  <c:v>0.6919493471</c:v>
                </c:pt>
                <c:pt idx="92" formatCode="General">
                  <c:v>0.70758458489999998</c:v>
                </c:pt>
                <c:pt idx="93" formatCode="General">
                  <c:v>0.72270438810000004</c:v>
                </c:pt>
                <c:pt idx="94" formatCode="General">
                  <c:v>0.73730144620000004</c:v>
                </c:pt>
                <c:pt idx="95" formatCode="General">
                  <c:v>0.75137107169999995</c:v>
                </c:pt>
                <c:pt idx="96" formatCode="General">
                  <c:v>0.76491103419999995</c:v>
                </c:pt>
                <c:pt idx="97" formatCode="General">
                  <c:v>0.7779213895</c:v>
                </c:pt>
                <c:pt idx="98" formatCode="General">
                  <c:v>0.79040430429999997</c:v>
                </c:pt>
                <c:pt idx="99" formatCode="General">
                  <c:v>0.8023638797</c:v>
                </c:pt>
                <c:pt idx="100" formatCode="General">
                  <c:v>0.81380597489999995</c:v>
                </c:pt>
                <c:pt idx="101" formatCode="General">
                  <c:v>0.8247380339</c:v>
                </c:pt>
                <c:pt idx="102" formatCode="General">
                  <c:v>0.83516891449999997</c:v>
                </c:pt>
                <c:pt idx="103" formatCode="General">
                  <c:v>0.84510872400000003</c:v>
                </c:pt>
                <c:pt idx="104" formatCode="General">
                  <c:v>0.85456865920000002</c:v>
                </c:pt>
                <c:pt idx="105" formatCode="General">
                  <c:v>0.86356085449999997</c:v>
                </c:pt>
                <c:pt idx="106" formatCode="General">
                  <c:v>0.87209823710000001</c:v>
                </c:pt>
                <c:pt idx="107" formatCode="General">
                  <c:v>0.88019439030000002</c:v>
                </c:pt>
                <c:pt idx="108" formatCode="General">
                  <c:v>0.88786342559999998</c:v>
                </c:pt>
                <c:pt idx="109" formatCode="General">
                  <c:v>0.8951198628</c:v>
                </c:pt>
                <c:pt idx="110" formatCode="General">
                  <c:v>0.9019785199</c:v>
                </c:pt>
                <c:pt idx="111" formatCode="General">
                  <c:v>0.90845441100000002</c:v>
                </c:pt>
                <c:pt idx="112" formatCode="General">
                  <c:v>0.91456265319999996</c:v>
                </c:pt>
                <c:pt idx="113" formatCode="General">
                  <c:v>0.92031838239999997</c:v>
                </c:pt>
                <c:pt idx="114" formatCode="General">
                  <c:v>0.92573667699999995</c:v>
                </c:pt>
                <c:pt idx="115" formatCode="General">
                  <c:v>0.9308324898</c:v>
                </c:pt>
                <c:pt idx="116" formatCode="General">
                  <c:v>0.93562058749999999</c:v>
                </c:pt>
                <c:pt idx="117" formatCode="General">
                  <c:v>0.94011549790000004</c:v>
                </c:pt>
                <c:pt idx="118" formatCode="General">
                  <c:v>0.94433146349999997</c:v>
                </c:pt>
                <c:pt idx="119" formatCode="General">
                  <c:v>0.94828240190000002</c:v>
                </c:pt>
                <c:pt idx="120" formatCode="General">
                  <c:v>0.9519818726</c:v>
                </c:pt>
                <c:pt idx="121" formatCode="General">
                  <c:v>0.95544304869999996</c:v>
                </c:pt>
                <c:pt idx="122" formatCode="General">
                  <c:v>0.95867869449999998</c:v>
                </c:pt>
                <c:pt idx="123" formatCode="General">
                  <c:v>0.96170114760000003</c:v>
                </c:pt>
                <c:pt idx="124" formatCode="General">
                  <c:v>0.96452230549999995</c:v>
                </c:pt>
                <c:pt idx="125" formatCode="General">
                  <c:v>0.96715361629999996</c:v>
                </c:pt>
                <c:pt idx="126" formatCode="General">
                  <c:v>0.96960607229999995</c:v>
                </c:pt>
                <c:pt idx="127" formatCode="General">
                  <c:v>0.97189020810000004</c:v>
                </c:pt>
                <c:pt idx="128" formatCode="General">
                  <c:v>0.97401610019999996</c:v>
                </c:pt>
                <c:pt idx="129" formatCode="General">
                  <c:v>0.97599337019999999</c:v>
                </c:pt>
                <c:pt idx="130" formatCode="General">
                  <c:v>0.97783118930000001</c:v>
                </c:pt>
                <c:pt idx="131" formatCode="General">
                  <c:v>0.97953828590000003</c:v>
                </c:pt>
                <c:pt idx="132" formatCode="General">
                  <c:v>0.9811229534</c:v>
                </c:pt>
                <c:pt idx="133" formatCode="General">
                  <c:v>0.98259306089999998</c:v>
                </c:pt>
                <c:pt idx="134" formatCode="General">
                  <c:v>0.9839560638</c:v>
                </c:pt>
                <c:pt idx="135" formatCode="General">
                  <c:v>0.98521901609999996</c:v>
                </c:pt>
                <c:pt idx="136" formatCode="General">
                  <c:v>0.98638858350000003</c:v>
                </c:pt>
                <c:pt idx="137" formatCode="General">
                  <c:v>0.9874710565</c:v>
                </c:pt>
                <c:pt idx="138" formatCode="General">
                  <c:v>0.98847236449999998</c:v>
                </c:pt>
                <c:pt idx="139" formatCode="General">
                  <c:v>0.98939809020000002</c:v>
                </c:pt>
                <c:pt idx="140" formatCode="General">
                  <c:v>0.99025348349999998</c:v>
                </c:pt>
                <c:pt idx="141" formatCode="General">
                  <c:v>0.99104347650000002</c:v>
                </c:pt>
                <c:pt idx="142" formatCode="General">
                  <c:v>0.99177269759999998</c:v>
                </c:pt>
                <c:pt idx="143" formatCode="General">
                  <c:v>0.99244548590000004</c:v>
                </c:pt>
                <c:pt idx="144" formatCode="General">
                  <c:v>0.99306590510000003</c:v>
                </c:pt>
                <c:pt idx="145" formatCode="General">
                  <c:v>0.99363775769999996</c:v>
                </c:pt>
                <c:pt idx="146" formatCode="General">
                  <c:v>0.99416459850000005</c:v>
                </c:pt>
                <c:pt idx="147" formatCode="General">
                  <c:v>0.99464974740000001</c:v>
                </c:pt>
                <c:pt idx="148" formatCode="General">
                  <c:v>0.99509630270000005</c:v>
                </c:pt>
                <c:pt idx="149" formatCode="General">
                  <c:v>0.99550715329999995</c:v>
                </c:pt>
                <c:pt idx="150" formatCode="General">
                  <c:v>0.99588499050000001</c:v>
                </c:pt>
                <c:pt idx="151" formatCode="General">
                  <c:v>0.99623232009999996</c:v>
                </c:pt>
                <c:pt idx="152" formatCode="General">
                  <c:v>0.99655147259999999</c:v>
                </c:pt>
                <c:pt idx="153" formatCode="General">
                  <c:v>0.99684461469999996</c:v>
                </c:pt>
                <c:pt idx="154" formatCode="General">
                  <c:v>0.99711375869999996</c:v>
                </c:pt>
                <c:pt idx="155" formatCode="General">
                  <c:v>0.99736077249999999</c:v>
                </c:pt>
                <c:pt idx="156" formatCode="General">
                  <c:v>0.99758738879999997</c:v>
                </c:pt>
                <c:pt idx="157" formatCode="General">
                  <c:v>0.99779521370000002</c:v>
                </c:pt>
                <c:pt idx="158" formatCode="General">
                  <c:v>0.99798573499999998</c:v>
                </c:pt>
                <c:pt idx="159" formatCode="General">
                  <c:v>0.99816033029999995</c:v>
                </c:pt>
                <c:pt idx="160" formatCode="General">
                  <c:v>0.99832027410000002</c:v>
                </c:pt>
                <c:pt idx="161" formatCode="General">
                  <c:v>0.99846674469999996</c:v>
                </c:pt>
                <c:pt idx="162" formatCode="General">
                  <c:v>0.99860083119999998</c:v>
                </c:pt>
                <c:pt idx="163" formatCode="General">
                  <c:v>0.99872353960000004</c:v>
                </c:pt>
                <c:pt idx="164" formatCode="General">
                  <c:v>0.99883579830000002</c:v>
                </c:pt>
                <c:pt idx="165" formatCode="General">
                  <c:v>0.99893846409999998</c:v>
                </c:pt>
                <c:pt idx="166" formatCode="General">
                  <c:v>0.99903232689999999</c:v>
                </c:pt>
                <c:pt idx="167" formatCode="General">
                  <c:v>0.9991181147</c:v>
                </c:pt>
                <c:pt idx="168" formatCode="General">
                  <c:v>0.99919649830000001</c:v>
                </c:pt>
                <c:pt idx="169" formatCode="General">
                  <c:v>0.99926809520000004</c:v>
                </c:pt>
                <c:pt idx="170" formatCode="General">
                  <c:v>0.99933347380000004</c:v>
                </c:pt>
                <c:pt idx="171" formatCode="General">
                  <c:v>0.99939315679999996</c:v>
                </c:pt>
                <c:pt idx="172" formatCode="General">
                  <c:v>0.99944762490000005</c:v>
                </c:pt>
                <c:pt idx="173" formatCode="General">
                  <c:v>0.99949732000000002</c:v>
                </c:pt>
                <c:pt idx="174" formatCode="General">
                  <c:v>0.99954264770000001</c:v>
                </c:pt>
                <c:pt idx="175" formatCode="General">
                  <c:v>0.99958398079999999</c:v>
                </c:pt>
                <c:pt idx="176" formatCode="General">
                  <c:v>0.99962166139999997</c:v>
                </c:pt>
                <c:pt idx="177" formatCode="General">
                  <c:v>0.99965600330000004</c:v>
                </c:pt>
                <c:pt idx="178" formatCode="General">
                  <c:v>0.99968729420000002</c:v>
                </c:pt>
                <c:pt idx="179" formatCode="General">
                  <c:v>0.99971579820000001</c:v>
                </c:pt>
                <c:pt idx="180" formatCode="General">
                  <c:v>0.99974175700000001</c:v>
                </c:pt>
                <c:pt idx="181" formatCode="General">
                  <c:v>0.99976539210000004</c:v>
                </c:pt>
                <c:pt idx="182" formatCode="General">
                  <c:v>0.99978690650000002</c:v>
                </c:pt>
                <c:pt idx="183" formatCode="General">
                  <c:v>0.99980648569999997</c:v>
                </c:pt>
                <c:pt idx="184" formatCode="General">
                  <c:v>0.99982429989999999</c:v>
                </c:pt>
                <c:pt idx="185" formatCode="General">
                  <c:v>0.99984050440000005</c:v>
                </c:pt>
                <c:pt idx="186" formatCode="General">
                  <c:v>0.99985524140000004</c:v>
                </c:pt>
                <c:pt idx="187" formatCode="General">
                  <c:v>0.99986864090000005</c:v>
                </c:pt>
                <c:pt idx="188" formatCode="General">
                  <c:v>0.99988082160000002</c:v>
                </c:pt>
                <c:pt idx="189" formatCode="General">
                  <c:v>0.99989189209999996</c:v>
                </c:pt>
                <c:pt idx="190" formatCode="General">
                  <c:v>0.99990195140000004</c:v>
                </c:pt>
                <c:pt idx="191" formatCode="General">
                  <c:v>0.99991109010000001</c:v>
                </c:pt>
                <c:pt idx="192" formatCode="General">
                  <c:v>0.99991939070000002</c:v>
                </c:pt>
                <c:pt idx="193" formatCode="General">
                  <c:v>0.99992692859999999</c:v>
                </c:pt>
                <c:pt idx="194" formatCode="General">
                  <c:v>0.99993377260000005</c:v>
                </c:pt>
                <c:pt idx="195" formatCode="General">
                  <c:v>0.99993998529999994</c:v>
                </c:pt>
                <c:pt idx="196" formatCode="General">
                  <c:v>0.99994562389999997</c:v>
                </c:pt>
                <c:pt idx="197" formatCode="General">
                  <c:v>0.99995074049999999</c:v>
                </c:pt>
                <c:pt idx="198" formatCode="General">
                  <c:v>0.99995538260000005</c:v>
                </c:pt>
                <c:pt idx="199" formatCode="General">
                  <c:v>0.99995959339999996</c:v>
                </c:pt>
                <c:pt idx="200" formatCode="General">
                  <c:v>0.99996341229999997</c:v>
                </c:pt>
                <c:pt idx="201" formatCode="General">
                  <c:v>0.99996687520000005</c:v>
                </c:pt>
                <c:pt idx="202" formatCode="General">
                  <c:v>0.99997001480000003</c:v>
                </c:pt>
                <c:pt idx="203" formatCode="General">
                  <c:v>0.99997286070000002</c:v>
                </c:pt>
                <c:pt idx="204" formatCode="General">
                  <c:v>0.99997544000000005</c:v>
                </c:pt>
                <c:pt idx="205" formatCode="General">
                  <c:v>0.99997777720000003</c:v>
                </c:pt>
                <c:pt idx="206" formatCode="General">
                  <c:v>0.99997989490000005</c:v>
                </c:pt>
                <c:pt idx="207" formatCode="General">
                  <c:v>0.99998181320000001</c:v>
                </c:pt>
                <c:pt idx="208" formatCode="General">
                  <c:v>0.9999835507</c:v>
                </c:pt>
                <c:pt idx="209" formatCode="General">
                  <c:v>0.99998512409999996</c:v>
                </c:pt>
                <c:pt idx="210" formatCode="General">
                  <c:v>0.99998654890000005</c:v>
                </c:pt>
                <c:pt idx="211" formatCode="General">
                  <c:v>0.99998783869999996</c:v>
                </c:pt>
                <c:pt idx="212" formatCode="General">
                  <c:v>0.99998900619999997</c:v>
                </c:pt>
                <c:pt idx="213" formatCode="General">
                  <c:v>0.99999006290000003</c:v>
                </c:pt>
                <c:pt idx="214" formatCode="General">
                  <c:v>0.9999910192</c:v>
                </c:pt>
                <c:pt idx="215" formatCode="General">
                  <c:v>0.99999188439999998</c:v>
                </c:pt>
                <c:pt idx="216" formatCode="General">
                  <c:v>0.99999266710000001</c:v>
                </c:pt>
                <c:pt idx="217" formatCode="General">
                  <c:v>0.99999337519999998</c:v>
                </c:pt>
                <c:pt idx="218" formatCode="General">
                  <c:v>0.99999401560000001</c:v>
                </c:pt>
                <c:pt idx="219" formatCode="General">
                  <c:v>0.99999459469999996</c:v>
                </c:pt>
                <c:pt idx="220" formatCode="General">
                  <c:v>0.99999511829999999</c:v>
                </c:pt>
                <c:pt idx="221" formatCode="General">
                  <c:v>0.99999559169999996</c:v>
                </c:pt>
                <c:pt idx="222" formatCode="General">
                  <c:v>0.99999601959999995</c:v>
                </c:pt>
                <c:pt idx="223" formatCode="General">
                  <c:v>0.99999640639999998</c:v>
                </c:pt>
                <c:pt idx="224" formatCode="General">
                  <c:v>0.99999675590000003</c:v>
                </c:pt>
                <c:pt idx="225" formatCode="General">
                  <c:v>0.99999707179999997</c:v>
                </c:pt>
                <c:pt idx="226" formatCode="General">
                  <c:v>0.99999735720000005</c:v>
                </c:pt>
                <c:pt idx="227" formatCode="General">
                  <c:v>0.99999761509999996</c:v>
                </c:pt>
                <c:pt idx="228" formatCode="General">
                  <c:v>0.99999784800000002</c:v>
                </c:pt>
                <c:pt idx="229" formatCode="General">
                  <c:v>0.99999805829999999</c:v>
                </c:pt>
                <c:pt idx="230" formatCode="General">
                  <c:v>0.99999824829999995</c:v>
                </c:pt>
                <c:pt idx="231" formatCode="General">
                  <c:v>0.99999841990000005</c:v>
                </c:pt>
                <c:pt idx="232" formatCode="General">
                  <c:v>0.99999857479999998</c:v>
                </c:pt>
                <c:pt idx="233" formatCode="General">
                  <c:v>0.9999987146</c:v>
                </c:pt>
                <c:pt idx="234" formatCode="General">
                  <c:v>0.99999884090000002</c:v>
                </c:pt>
                <c:pt idx="235" formatCode="General">
                  <c:v>0.99999895480000001</c:v>
                </c:pt>
                <c:pt idx="236" formatCode="General">
                  <c:v>0.99999905769999997</c:v>
                </c:pt>
                <c:pt idx="237" formatCode="General">
                  <c:v>0.99999915049999999</c:v>
                </c:pt>
                <c:pt idx="238" formatCode="General">
                  <c:v>0.99999923420000003</c:v>
                </c:pt>
                <c:pt idx="239" formatCode="General">
                  <c:v>0.99999930969999995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'34'!$E$2</c15:f>
                <c15:dlblRangeCache>
                  <c:ptCount val="1"/>
                  <c:pt idx="0">
                    <c:v>x=4.05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9D-439D-B89F-91E0D20142F1}"/>
            </c:ext>
          </c:extLst>
        </c:ser>
        <c:ser>
          <c:idx val="0"/>
          <c:order val="2"/>
          <c:tx>
            <c:strRef>
              <c:f>'34'!$F$2</c:f>
              <c:strCache>
                <c:ptCount val="1"/>
                <c:pt idx="0">
                  <c:v>x=11.05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'34'!$C$4:$C$243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'34'!$F$4:$F$243</c:f>
              <c:numCache>
                <c:formatCode>0.00E+00</c:formatCode>
                <c:ptCount val="240"/>
                <c:pt idx="0">
                  <c:v>9.1370604360000005E-40</c:v>
                </c:pt>
                <c:pt idx="1">
                  <c:v>3.4678533289999999E-38</c:v>
                </c:pt>
                <c:pt idx="2">
                  <c:v>6.7067703010000004E-37</c:v>
                </c:pt>
                <c:pt idx="3">
                  <c:v>8.8098186410000004E-36</c:v>
                </c:pt>
                <c:pt idx="4">
                  <c:v>8.8394957880000003E-35</c:v>
                </c:pt>
                <c:pt idx="5">
                  <c:v>7.223873754E-34</c:v>
                </c:pt>
                <c:pt idx="6">
                  <c:v>5.0068432219999997E-33</c:v>
                </c:pt>
                <c:pt idx="7">
                  <c:v>3.0262416889999998E-32</c:v>
                </c:pt>
                <c:pt idx="8">
                  <c:v>1.627936178E-31</c:v>
                </c:pt>
                <c:pt idx="9">
                  <c:v>7.9165278560000004E-31</c:v>
                </c:pt>
                <c:pt idx="10">
                  <c:v>3.5233064789999997E-30</c:v>
                </c:pt>
                <c:pt idx="11">
                  <c:v>1.449533698E-29</c:v>
                </c:pt>
                <c:pt idx="12">
                  <c:v>5.5585327190000002E-29</c:v>
                </c:pt>
                <c:pt idx="13">
                  <c:v>2.000485482E-28</c:v>
                </c:pt>
                <c:pt idx="14">
                  <c:v>6.795369315E-28</c:v>
                </c:pt>
                <c:pt idx="15">
                  <c:v>2.1885823179999999E-27</c:v>
                </c:pt>
                <c:pt idx="16">
                  <c:v>6.7068264879999999E-27</c:v>
                </c:pt>
                <c:pt idx="17">
                  <c:v>1.9608685340000001E-26</c:v>
                </c:pt>
                <c:pt idx="18">
                  <c:v>5.481079812E-26</c:v>
                </c:pt>
                <c:pt idx="19">
                  <c:v>1.467264131E-25</c:v>
                </c:pt>
                <c:pt idx="20">
                  <c:v>3.7671827210000002E-25</c:v>
                </c:pt>
                <c:pt idx="21">
                  <c:v>9.2893244059999997E-25</c:v>
                </c:pt>
                <c:pt idx="22">
                  <c:v>2.202809238E-24</c:v>
                </c:pt>
                <c:pt idx="23">
                  <c:v>5.0296359899999998E-24</c:v>
                </c:pt>
                <c:pt idx="24">
                  <c:v>1.107052679E-23</c:v>
                </c:pt>
                <c:pt idx="25">
                  <c:v>2.3513712880000001E-23</c:v>
                </c:pt>
                <c:pt idx="26">
                  <c:v>4.8235234649999998E-23</c:v>
                </c:pt>
                <c:pt idx="27">
                  <c:v>9.5622187030000003E-23</c:v>
                </c:pt>
                <c:pt idx="28">
                  <c:v>1.8324060539999999E-22</c:v>
                </c:pt>
                <c:pt idx="29">
                  <c:v>3.3937544760000001E-22</c:v>
                </c:pt>
                <c:pt idx="30">
                  <c:v>6.0701619299999996E-22</c:v>
                </c:pt>
                <c:pt idx="31">
                  <c:v>1.0468299139999999E-21</c:v>
                </c:pt>
                <c:pt idx="32">
                  <c:v>1.7356316399999999E-21</c:v>
                </c:pt>
                <c:pt idx="33">
                  <c:v>2.753306498E-21</c:v>
                </c:pt>
                <c:pt idx="34">
                  <c:v>4.145521996E-21</c:v>
                </c:pt>
                <c:pt idx="35">
                  <c:v>5.8416587730000001E-21</c:v>
                </c:pt>
                <c:pt idx="36">
                  <c:v>7.4984170870000006E-21</c:v>
                </c:pt>
                <c:pt idx="37">
                  <c:v>8.2350549769999996E-21</c:v>
                </c:pt>
                <c:pt idx="38">
                  <c:v>6.2325314200000002E-21</c:v>
                </c:pt>
                <c:pt idx="39">
                  <c:v>-1.7953065809999998E-21</c:v>
                </c:pt>
                <c:pt idx="40">
                  <c:v>-2.1127629860000001E-20</c:v>
                </c:pt>
                <c:pt idx="41">
                  <c:v>-5.9097650869999996E-20</c:v>
                </c:pt>
                <c:pt idx="42">
                  <c:v>-1.2395679649999999E-19</c:v>
                </c:pt>
                <c:pt idx="43">
                  <c:v>-2.2088731089999999E-19</c:v>
                </c:pt>
                <c:pt idx="44">
                  <c:v>-3.4099051259999999E-19</c:v>
                </c:pt>
                <c:pt idx="45">
                  <c:v>-4.3424747160000004E-19</c:v>
                </c:pt>
                <c:pt idx="46">
                  <c:v>-3.4985403739999998E-19</c:v>
                </c:pt>
                <c:pt idx="47">
                  <c:v>2.860441169E-19</c:v>
                </c:pt>
                <c:pt idx="48">
                  <c:v>2.1500487390000001E-18</c:v>
                </c:pt>
                <c:pt idx="49">
                  <c:v>6.5436165299999997E-18</c:v>
                </c:pt>
                <c:pt idx="50">
                  <c:v>1.6084486109999999E-17</c:v>
                </c:pt>
                <c:pt idx="51">
                  <c:v>3.5820418819999998E-17</c:v>
                </c:pt>
                <c:pt idx="52">
                  <c:v>7.519037305E-17</c:v>
                </c:pt>
                <c:pt idx="53">
                  <c:v>1.5115992840000001E-16</c:v>
                </c:pt>
                <c:pt idx="54">
                  <c:v>2.9319300969999998E-16</c:v>
                </c:pt>
                <c:pt idx="55">
                  <c:v>7.0438239919999997E-16</c:v>
                </c:pt>
                <c:pt idx="56">
                  <c:v>1.576613921E-15</c:v>
                </c:pt>
                <c:pt idx="57">
                  <c:v>3.348752757E-15</c:v>
                </c:pt>
                <c:pt idx="58">
                  <c:v>6.8556185170000001E-15</c:v>
                </c:pt>
                <c:pt idx="59">
                  <c:v>1.3627014250000001E-14</c:v>
                </c:pt>
                <c:pt idx="60">
                  <c:v>2.6416394679999998E-14</c:v>
                </c:pt>
                <c:pt idx="61">
                  <c:v>5.0094693009999997E-14</c:v>
                </c:pt>
                <c:pt idx="62">
                  <c:v>9.3141090549999996E-14</c:v>
                </c:pt>
                <c:pt idx="63">
                  <c:v>1.7009337050000001E-13</c:v>
                </c:pt>
                <c:pt idx="64">
                  <c:v>3.0552235349999998E-13</c:v>
                </c:pt>
                <c:pt idx="65">
                  <c:v>5.4039599280000004E-13</c:v>
                </c:pt>
                <c:pt idx="66">
                  <c:v>9.4214510639999998E-13</c:v>
                </c:pt>
                <c:pt idx="67">
                  <c:v>1.6203964089999999E-12</c:v>
                </c:pt>
                <c:pt idx="68">
                  <c:v>2.7512850189999998E-12</c:v>
                </c:pt>
                <c:pt idx="69">
                  <c:v>4.6146142129999999E-12</c:v>
                </c:pt>
                <c:pt idx="70">
                  <c:v>7.6500511280000003E-12</c:v>
                </c:pt>
                <c:pt idx="71">
                  <c:v>1.2541241040000001E-11</c:v>
                </c:pt>
                <c:pt idx="72">
                  <c:v>2.034046279E-11</c:v>
                </c:pt>
                <c:pt idx="73">
                  <c:v>3.2651588759999999E-11</c:v>
                </c:pt>
                <c:pt idx="74">
                  <c:v>5.1896111740000003E-11</c:v>
                </c:pt>
                <c:pt idx="75">
                  <c:v>8.1696438830000004E-11</c:v>
                </c:pt>
                <c:pt idx="76">
                  <c:v>1.2742326249999999E-10</c:v>
                </c:pt>
                <c:pt idx="77">
                  <c:v>1.9697051340000001E-10</c:v>
                </c:pt>
                <c:pt idx="78">
                  <c:v>3.0184330490000002E-10</c:v>
                </c:pt>
                <c:pt idx="79">
                  <c:v>4.586727701E-10</c:v>
                </c:pt>
                <c:pt idx="80">
                  <c:v>6.9130842609999996E-10</c:v>
                </c:pt>
                <c:pt idx="81">
                  <c:v>1.0336856640000001E-9</c:v>
                </c:pt>
                <c:pt idx="82">
                  <c:v>1.5337254890000001E-9</c:v>
                </c:pt>
                <c:pt idx="83">
                  <c:v>2.2585984790000001E-9</c:v>
                </c:pt>
                <c:pt idx="84">
                  <c:v>3.3017782189999999E-9</c:v>
                </c:pt>
                <c:pt idx="85">
                  <c:v>4.7924248599999996E-9</c:v>
                </c:pt>
                <c:pt idx="86">
                  <c:v>6.9077809579999997E-9</c:v>
                </c:pt>
                <c:pt idx="87">
                  <c:v>9.8894339349999997E-9</c:v>
                </c:pt>
                <c:pt idx="88">
                  <c:v>1.406450734E-8</c:v>
                </c:pt>
                <c:pt idx="89">
                  <c:v>1.9873091910000001E-8</c:v>
                </c:pt>
                <c:pt idx="90">
                  <c:v>2.7903522929999999E-8</c:v>
                </c:pt>
                <c:pt idx="91">
                  <c:v>3.8937458720000002E-8</c:v>
                </c:pt>
                <c:pt idx="92">
                  <c:v>5.4007121909999997E-8</c:v>
                </c:pt>
                <c:pt idx="93">
                  <c:v>7.446753691E-8</c:v>
                </c:pt>
                <c:pt idx="94">
                  <c:v>1.020871397E-7</c:v>
                </c:pt>
                <c:pt idx="95">
                  <c:v>1.3916075409999999E-7</c:v>
                </c:pt>
                <c:pt idx="96">
                  <c:v>1.8864962810000001E-7</c:v>
                </c:pt>
                <c:pt idx="97">
                  <c:v>2.5435400699999997E-7</c:v>
                </c:pt>
                <c:pt idx="98">
                  <c:v>3.4112459180000002E-7</c:v>
                </c:pt>
                <c:pt idx="99">
                  <c:v>4.5512018630000001E-7</c:v>
                </c:pt>
                <c:pt idx="100">
                  <c:v>6.0411988290000002E-7</c:v>
                </c:pt>
                <c:pt idx="101">
                  <c:v>7.9789926209999996E-7</c:v>
                </c:pt>
                <c:pt idx="102">
                  <c:v>1.048681281E-6</c:v>
                </c:pt>
                <c:pt idx="103">
                  <c:v>1.371673796E-6</c:v>
                </c:pt>
                <c:pt idx="104">
                  <c:v>1.785706986E-6</c:v>
                </c:pt>
                <c:pt idx="105">
                  <c:v>2.313985294E-6</c:v>
                </c:pt>
                <c:pt idx="106">
                  <c:v>2.9849698810000001E-6</c:v>
                </c:pt>
                <c:pt idx="107">
                  <c:v>3.8334089480000003E-6</c:v>
                </c:pt>
                <c:pt idx="108">
                  <c:v>4.9015346040000002E-6</c:v>
                </c:pt>
                <c:pt idx="109">
                  <c:v>6.2404462020000001E-6</c:v>
                </c:pt>
                <c:pt idx="110">
                  <c:v>7.9117012149999998E-6</c:v>
                </c:pt>
                <c:pt idx="111">
                  <c:v>9.989135718E-6</c:v>
                </c:pt>
                <c:pt idx="112">
                  <c:v>1.2560937319999999E-5</c:v>
                </c:pt>
                <c:pt idx="113">
                  <c:v>1.5731993990000002E-5</c:v>
                </c:pt>
                <c:pt idx="114">
                  <c:v>1.962654243E-5</c:v>
                </c:pt>
                <c:pt idx="115">
                  <c:v>2.439113965E-5</c:v>
                </c:pt>
                <c:pt idx="116">
                  <c:v>3.0197980920000001E-5</c:v>
                </c:pt>
                <c:pt idx="117">
                  <c:v>3.724858637E-5</c:v>
                </c:pt>
                <c:pt idx="118">
                  <c:v>4.5777877200000001E-5</c:v>
                </c:pt>
                <c:pt idx="119">
                  <c:v>5.605866054E-5</c:v>
                </c:pt>
                <c:pt idx="120">
                  <c:v>6.8406539660000005E-5</c:v>
                </c:pt>
                <c:pt idx="121">
                  <c:v>8.3185263010000007E-5</c:v>
                </c:pt>
                <c:pt idx="122">
                  <c:v>1.008125223E-4</c:v>
                </c:pt>
                <c:pt idx="123">
                  <c:v>1.217662052E-4</c:v>
                </c:pt>
                <c:pt idx="124">
                  <c:v>1.4659110389999999E-4</c:v>
                </c:pt>
                <c:pt idx="125">
                  <c:v>1.759060743E-4</c:v>
                </c:pt>
                <c:pt idx="126">
                  <c:v>2.1041163650000001E-4</c:v>
                </c:pt>
                <c:pt idx="127">
                  <c:v>2.508979985E-4</c:v>
                </c:pt>
                <c:pt idx="128">
                  <c:v>2.9825347840000001E-4</c:v>
                </c:pt>
                <c:pt idx="129">
                  <c:v>3.5347329520000001E-4</c:v>
                </c:pt>
                <c:pt idx="130">
                  <c:v>4.1766868700000002E-4</c:v>
                </c:pt>
                <c:pt idx="131">
                  <c:v>4.920763085E-4</c:v>
                </c:pt>
                <c:pt idx="132">
                  <c:v>5.7806785349999998E-4</c:v>
                </c:pt>
                <c:pt idx="133">
                  <c:v>6.7715983590000003E-4</c:v>
                </c:pt>
                <c:pt idx="134">
                  <c:v>7.9102345759999996E-4</c:v>
                </c:pt>
                <c:pt idx="135">
                  <c:v>9.2149448120000001E-4</c:v>
                </c:pt>
                <c:pt idx="136">
                  <c:v>1.0705830200000001E-3</c:v>
                </c:pt>
                <c:pt idx="137">
                  <c:v>1.240483146E-3</c:v>
                </c:pt>
                <c:pt idx="138">
                  <c:v>1.4335822190000001E-3</c:v>
                </c:pt>
                <c:pt idx="139">
                  <c:v>1.6524698219999999E-3</c:v>
                </c:pt>
                <c:pt idx="140">
                  <c:v>1.8999461859999999E-3</c:v>
                </c:pt>
                <c:pt idx="141">
                  <c:v>2.1790300020000002E-3</c:v>
                </c:pt>
                <c:pt idx="142">
                  <c:v>2.492965475E-3</c:v>
                </c:pt>
                <c:pt idx="143">
                  <c:v>2.8452285190000001E-3</c:v>
                </c:pt>
                <c:pt idx="144">
                  <c:v>3.239531957E-3</c:v>
                </c:pt>
                <c:pt idx="145">
                  <c:v>3.6798296050000001E-3</c:v>
                </c:pt>
                <c:pt idx="146">
                  <c:v>4.1703191319999999E-3</c:v>
                </c:pt>
                <c:pt idx="147">
                  <c:v>4.7154435609999996E-3</c:v>
                </c:pt>
                <c:pt idx="148">
                  <c:v>5.3198913190000002E-3</c:v>
                </c:pt>
                <c:pt idx="149">
                  <c:v>5.9885947239999996E-3</c:v>
                </c:pt>
                <c:pt idx="150">
                  <c:v>6.7267268179999999E-3</c:v>
                </c:pt>
                <c:pt idx="151">
                  <c:v>7.5396964669999997E-3</c:v>
                </c:pt>
                <c:pt idx="152">
                  <c:v>8.4331416440000008E-3</c:v>
                </c:pt>
                <c:pt idx="153">
                  <c:v>9.4129208530000005E-3</c:v>
                </c:pt>
                <c:pt idx="154">
                  <c:v>1.0485102640000001E-2</c:v>
                </c:pt>
                <c:pt idx="155">
                  <c:v>1.165595316E-2</c:v>
                </c:pt>
                <c:pt idx="156">
                  <c:v>1.293192181E-2</c:v>
                </c:pt>
                <c:pt idx="157">
                  <c:v>1.431962486E-2</c:v>
                </c:pt>
                <c:pt idx="158">
                  <c:v>1.5825827260000001E-2</c:v>
                </c:pt>
                <c:pt idx="159">
                  <c:v>1.745742246E-2</c:v>
                </c:pt>
                <c:pt idx="160">
                  <c:v>1.9221410460000001E-2</c:v>
                </c:pt>
                <c:pt idx="161">
                  <c:v>2.11248741E-2</c:v>
                </c:pt>
                <c:pt idx="162">
                  <c:v>2.3174953700000001E-2</c:v>
                </c:pt>
                <c:pt idx="163">
                  <c:v>2.537882017E-2</c:v>
                </c:pt>
                <c:pt idx="164">
                  <c:v>2.7743646659999999E-2</c:v>
                </c:pt>
                <c:pt idx="165">
                  <c:v>3.027657903E-2</c:v>
                </c:pt>
                <c:pt idx="166">
                  <c:v>3.298470513E-2</c:v>
                </c:pt>
                <c:pt idx="167">
                  <c:v>3.5875023220000003E-2</c:v>
                </c:pt>
                <c:pt idx="168">
                  <c:v>3.895440956E-2</c:v>
                </c:pt>
                <c:pt idx="169">
                  <c:v>4.2229585559999998E-2</c:v>
                </c:pt>
                <c:pt idx="170">
                  <c:v>4.570708448E-2</c:v>
                </c:pt>
                <c:pt idx="171">
                  <c:v>4.9393218080000002E-2</c:v>
                </c:pt>
                <c:pt idx="172">
                  <c:v>5.3294043280000002E-2</c:v>
                </c:pt>
                <c:pt idx="173">
                  <c:v>5.7415329229999999E-2</c:v>
                </c:pt>
                <c:pt idx="174">
                  <c:v>6.176252477E-2</c:v>
                </c:pt>
                <c:pt idx="175">
                  <c:v>6.6340726779999998E-2</c:v>
                </c:pt>
                <c:pt idx="176">
                  <c:v>7.1154649390000005E-2</c:v>
                </c:pt>
                <c:pt idx="177">
                  <c:v>7.6208594419999998E-2</c:v>
                </c:pt>
                <c:pt idx="178">
                  <c:v>8.1506423179999996E-2</c:v>
                </c:pt>
                <c:pt idx="179">
                  <c:v>8.7051529919999995E-2</c:v>
                </c:pt>
                <c:pt idx="180">
                  <c:v>9.2846816939999993E-2</c:v>
                </c:pt>
                <c:pt idx="181">
                  <c:v>9.8894671719999994E-2</c:v>
                </c:pt>
                <c:pt idx="182" formatCode="General">
                  <c:v>0.1051969462</c:v>
                </c:pt>
                <c:pt idx="183" formatCode="General">
                  <c:v>0.1117549382</c:v>
                </c:pt>
                <c:pt idx="184" formatCode="General">
                  <c:v>0.11856937519999999</c:v>
                </c:pt>
                <c:pt idx="185" formatCode="General">
                  <c:v>0.12564040109999999</c:v>
                </c:pt>
                <c:pt idx="186" formatCode="General">
                  <c:v>0.13296756470000001</c:v>
                </c:pt>
                <c:pt idx="187" formatCode="General">
                  <c:v>0.1405498117</c:v>
                </c:pt>
                <c:pt idx="188" formatCode="General">
                  <c:v>0.1483854788</c:v>
                </c:pt>
                <c:pt idx="189" formatCode="General">
                  <c:v>0.15647229109999999</c:v>
                </c:pt>
                <c:pt idx="190" formatCode="General">
                  <c:v>0.1648073619</c:v>
                </c:pt>
                <c:pt idx="191" formatCode="General">
                  <c:v>0.1733871957</c:v>
                </c:pt>
                <c:pt idx="192" formatCode="General">
                  <c:v>0.18220769310000001</c:v>
                </c:pt>
                <c:pt idx="193" formatCode="General">
                  <c:v>0.19126415990000001</c:v>
                </c:pt>
                <c:pt idx="194" formatCode="General">
                  <c:v>0.20055131709999999</c:v>
                </c:pt>
                <c:pt idx="195" formatCode="General">
                  <c:v>0.21006331510000001</c:v>
                </c:pt>
                <c:pt idx="196" formatCode="General">
                  <c:v>0.2197937496</c:v>
                </c:pt>
                <c:pt idx="197" formatCode="General">
                  <c:v>0.22973567959999999</c:v>
                </c:pt>
                <c:pt idx="198" formatCode="General">
                  <c:v>0.2398816486</c:v>
                </c:pt>
                <c:pt idx="199" formatCode="General">
                  <c:v>0.2502237074</c:v>
                </c:pt>
                <c:pt idx="200" formatCode="General">
                  <c:v>0.26075343870000001</c:v>
                </c:pt>
                <c:pt idx="201" formatCode="General">
                  <c:v>0.27146198399999999</c:v>
                </c:pt>
                <c:pt idx="202" formatCode="General">
                  <c:v>0.28234007179999998</c:v>
                </c:pt>
                <c:pt idx="203" formatCode="General">
                  <c:v>0.29337804810000001</c:v>
                </c:pt>
                <c:pt idx="204" formatCode="General">
                  <c:v>0.3045659067</c:v>
                </c:pt>
                <c:pt idx="205" formatCode="General">
                  <c:v>0.31589332250000002</c:v>
                </c:pt>
                <c:pt idx="206" formatCode="General">
                  <c:v>0.32734968399999997</c:v>
                </c:pt>
                <c:pt idx="207" formatCode="General">
                  <c:v>0.33892412820000001</c:v>
                </c:pt>
                <c:pt idx="208" formatCode="General">
                  <c:v>0.35060557469999998</c:v>
                </c:pt>
                <c:pt idx="209" formatCode="General">
                  <c:v>0.36238276120000001</c:v>
                </c:pt>
                <c:pt idx="210" formatCode="General">
                  <c:v>0.37424427840000002</c:v>
                </c:pt>
                <c:pt idx="211" formatCode="General">
                  <c:v>0.38617860590000003</c:v>
                </c:pt>
                <c:pt idx="212" formatCode="General">
                  <c:v>0.3981741466</c:v>
                </c:pt>
                <c:pt idx="213" formatCode="General">
                  <c:v>0.41021926250000001</c:v>
                </c:pt>
                <c:pt idx="214" formatCode="General">
                  <c:v>0.42230230829999998</c:v>
                </c:pt>
                <c:pt idx="215" formatCode="General">
                  <c:v>0.4344116656</c:v>
                </c:pt>
                <c:pt idx="216" formatCode="General">
                  <c:v>0.44653577579999998</c:v>
                </c:pt>
                <c:pt idx="217" formatCode="General">
                  <c:v>0.4586631719</c:v>
                </c:pt>
                <c:pt idx="218" formatCode="General">
                  <c:v>0.47078250980000003</c:v>
                </c:pt>
                <c:pt idx="219" formatCode="General">
                  <c:v>0.48288259820000001</c:v>
                </c:pt>
                <c:pt idx="220" formatCode="General">
                  <c:v>0.4949524267</c:v>
                </c:pt>
                <c:pt idx="221" formatCode="General">
                  <c:v>0.50698119330000002</c:v>
                </c:pt>
                <c:pt idx="222" formatCode="General">
                  <c:v>0.51895833030000005</c:v>
                </c:pt>
                <c:pt idx="223" formatCode="General">
                  <c:v>0.53087352799999998</c:v>
                </c:pt>
                <c:pt idx="224" formatCode="General">
                  <c:v>0.54271675779999995</c:v>
                </c:pt>
                <c:pt idx="225" formatCode="General">
                  <c:v>0.55447829289999995</c:v>
                </c:pt>
                <c:pt idx="226" formatCode="General">
                  <c:v>0.56614872760000001</c:v>
                </c:pt>
                <c:pt idx="227" formatCode="General">
                  <c:v>0.5777189948</c:v>
                </c:pt>
                <c:pt idx="228" formatCode="General">
                  <c:v>0.58918038230000003</c:v>
                </c:pt>
                <c:pt idx="229" formatCode="General">
                  <c:v>0.60052454619999995</c:v>
                </c:pt>
                <c:pt idx="230" formatCode="General">
                  <c:v>0.61174352409999999</c:v>
                </c:pt>
                <c:pt idx="231" formatCode="General">
                  <c:v>0.62282974530000002</c:v>
                </c:pt>
                <c:pt idx="232" formatCode="General">
                  <c:v>0.63377604030000001</c:v>
                </c:pt>
                <c:pt idx="233" formatCode="General">
                  <c:v>0.64457564779999998</c:v>
                </c:pt>
                <c:pt idx="234" formatCode="General">
                  <c:v>0.65522222100000005</c:v>
                </c:pt>
                <c:pt idx="235" formatCode="General">
                  <c:v>0.66570983149999996</c:v>
                </c:pt>
                <c:pt idx="236" formatCode="General">
                  <c:v>0.67603297159999998</c:v>
                </c:pt>
                <c:pt idx="237" formatCode="General">
                  <c:v>0.68618655520000005</c:v>
                </c:pt>
                <c:pt idx="238" formatCode="General">
                  <c:v>0.69616591640000003</c:v>
                </c:pt>
                <c:pt idx="239" formatCode="General">
                  <c:v>0.70596680649999999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9D-439D-B89F-91E0D2014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98191"/>
        <c:axId val="1981296751"/>
      </c:scatterChart>
      <c:valAx>
        <c:axId val="198129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6751"/>
        <c:crosses val="autoZero"/>
        <c:crossBetween val="midCat"/>
      </c:valAx>
      <c:valAx>
        <c:axId val="1981296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129819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376334208223976"/>
          <c:y val="3.0655074365704287E-2"/>
          <c:w val="0.196236526037636"/>
          <c:h val="0.459519038287069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image" Target="../media/image2.png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chart" Target="../charts/chart12.xml"/><Relationship Id="rId16" Type="http://schemas.openxmlformats.org/officeDocument/2006/relationships/chart" Target="../charts/chart23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5" Type="http://schemas.openxmlformats.org/officeDocument/2006/relationships/image" Target="../media/image4.png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chart" Target="../charts/chart38.xml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171450</xdr:colOff>
      <xdr:row>5</xdr:row>
      <xdr:rowOff>133350</xdr:rowOff>
    </xdr:from>
    <xdr:to>
      <xdr:col>51</xdr:col>
      <xdr:colOff>95250</xdr:colOff>
      <xdr:row>6</xdr:row>
      <xdr:rowOff>174536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41FE2CA-BE96-4109-9002-45CF50DAA18C}"/>
            </a:ext>
          </a:extLst>
        </xdr:cNvPr>
        <xdr:cNvSpPr txBox="1"/>
      </xdr:nvSpPr>
      <xdr:spPr>
        <a:xfrm>
          <a:off x="15611475" y="1095375"/>
          <a:ext cx="419100" cy="231686"/>
        </a:xfrm>
        <a:prstGeom prst="rect">
          <a:avLst/>
        </a:prstGeom>
        <a:solidFill>
          <a:schemeClr val="bg1"/>
        </a:solidFill>
        <a:ln w="3175" cmpd="sng"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45720" bIns="0" rtlCol="0" anchor="ctr" anchorCtr="0"/>
        <a:lstStyle/>
        <a:p>
          <a:pPr algn="ctr"/>
          <a:r>
            <a:rPr lang="pt-BR" sz="1600" b="1"/>
            <a:t>XY</a:t>
          </a:r>
          <a:endParaRPr lang="LID4096" sz="1600" b="1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C5760B-0235-9AAF-2724-9AC89DB32BCC}"/>
            </a:ext>
          </a:extLst>
        </xdr:cNvPr>
        <xdr:cNvGrpSpPr/>
      </xdr:nvGrpSpPr>
      <xdr:grpSpPr>
        <a:xfrm>
          <a:off x="6448425" y="2762250"/>
          <a:ext cx="4638675" cy="2952750"/>
          <a:chOff x="6448425" y="2762250"/>
          <a:chExt cx="4638675" cy="295275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D441DCEB-27A9-4F44-82BC-21ED0BC3977D}"/>
              </a:ext>
            </a:extLst>
          </xdr:cNvPr>
          <xdr:cNvGrpSpPr/>
        </xdr:nvGrpSpPr>
        <xdr:grpSpPr>
          <a:xfrm>
            <a:off x="6448425" y="2762250"/>
            <a:ext cx="4638675" cy="2952750"/>
            <a:chOff x="6162675" y="2762250"/>
            <a:chExt cx="4638675" cy="2952750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34C22B0A-998B-E0F3-E2F0-CDF32F828D61}"/>
                </a:ext>
              </a:extLst>
            </xdr:cNvPr>
            <xdr:cNvGrpSpPr/>
          </xdr:nvGrpSpPr>
          <xdr:grpSpPr>
            <a:xfrm>
              <a:off x="6162675" y="2762250"/>
              <a:ext cx="4638675" cy="2952750"/>
              <a:chOff x="6162675" y="2762250"/>
              <a:chExt cx="4638675" cy="2952750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843D3E85-4596-B6FD-B080-082625E03C7D}"/>
                  </a:ext>
                </a:extLst>
              </xdr:cNvPr>
              <xdr:cNvGrpSpPr/>
            </xdr:nvGrpSpPr>
            <xdr:grpSpPr>
              <a:xfrm>
                <a:off x="6162675" y="2762250"/>
                <a:ext cx="4638675" cy="2952750"/>
                <a:chOff x="5286375" y="2819400"/>
                <a:chExt cx="4476750" cy="2952750"/>
              </a:xfrm>
            </xdr:grpSpPr>
            <xdr:graphicFrame macro="">
              <xdr:nvGraphicFramePr>
                <xdr:cNvPr id="37" name="Chart 36">
                  <a:extLst>
                    <a:ext uri="{FF2B5EF4-FFF2-40B4-BE49-F238E27FC236}">
                      <a16:creationId xmlns:a16="http://schemas.microsoft.com/office/drawing/2014/main" id="{3E444362-90F7-B575-7C4D-B206F8B099C7}"/>
                    </a:ext>
                  </a:extLst>
                </xdr:cNvPr>
                <xdr:cNvGraphicFramePr/>
              </xdr:nvGraphicFramePr>
              <xdr:xfrm>
                <a:off x="5286375" y="2819400"/>
                <a:ext cx="4476750" cy="295275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sp macro="" textlink="">
              <xdr:nvSpPr>
                <xdr:cNvPr id="38" name="Rectangle 37">
                  <a:extLst>
                    <a:ext uri="{FF2B5EF4-FFF2-40B4-BE49-F238E27FC236}">
                      <a16:creationId xmlns:a16="http://schemas.microsoft.com/office/drawing/2014/main" id="{A45BC24B-459C-CC94-3D5C-948754433431}"/>
                    </a:ext>
                  </a:extLst>
                </xdr:cNvPr>
                <xdr:cNvSpPr/>
              </xdr:nvSpPr>
              <xdr:spPr>
                <a:xfrm>
                  <a:off x="5736808" y="4038600"/>
                  <a:ext cx="338781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39" name="Rectangle 38">
                  <a:extLst>
                    <a:ext uri="{FF2B5EF4-FFF2-40B4-BE49-F238E27FC236}">
                      <a16:creationId xmlns:a16="http://schemas.microsoft.com/office/drawing/2014/main" id="{A930A0DF-2233-EB3F-702B-C13E18C03CDC}"/>
                    </a:ext>
                  </a:extLst>
                </xdr:cNvPr>
                <xdr:cNvSpPr/>
              </xdr:nvSpPr>
              <xdr:spPr>
                <a:xfrm>
                  <a:off x="5727615" y="4714875"/>
                  <a:ext cx="340686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LID4096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id="{20090DA3-0521-B8A5-9F9D-533CF31B2BD1}"/>
                    </a:ext>
                  </a:extLst>
                </xdr:cNvPr>
                <xdr:cNvSpPr txBox="1"/>
              </xdr:nvSpPr>
              <xdr:spPr>
                <a:xfrm>
                  <a:off x="8393441" y="4324350"/>
                  <a:ext cx="683883" cy="765086"/>
                </a:xfrm>
                <a:prstGeom prst="rect">
                  <a:avLst/>
                </a:prstGeom>
                <a:solidFill>
                  <a:schemeClr val="bg1"/>
                </a:solidFill>
                <a:ln w="3175" cmpd="sng">
                  <a:solidFill>
                    <a:schemeClr val="tx1"/>
                  </a:solidFill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91440" bIns="0" rtlCol="0" anchor="ctr" anchorCtr="0"/>
                <a:lstStyle/>
                <a:p>
                  <a:pPr algn="r"/>
                  <a:r>
                    <a:rPr lang="pt-BR" sz="1600" b="1"/>
                    <a:t>XY↔</a:t>
                  </a:r>
                </a:p>
                <a:p>
                  <a:pPr algn="r"/>
                  <a:r>
                    <a:rPr lang="pt-BR" sz="1600" b="1"/>
                    <a:t>Z↓</a:t>
                  </a:r>
                  <a:endParaRPr lang="LID4096" sz="1600" b="1"/>
                </a:p>
              </xdr:txBody>
            </xdr:sp>
          </xdr:grp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B7589AB8-389F-AF75-B4A9-4AE85F5B9AE2}"/>
                  </a:ext>
                </a:extLst>
              </xdr:cNvPr>
              <xdr:cNvSpPr txBox="1"/>
            </xdr:nvSpPr>
            <xdr:spPr>
              <a:xfrm>
                <a:off x="7067549" y="4657726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D5C1B239-35D2-EBAE-0C15-4831F70A3B78}"/>
                  </a:ext>
                </a:extLst>
              </xdr:cNvPr>
              <xdr:cNvSpPr txBox="1"/>
            </xdr:nvSpPr>
            <xdr:spPr>
              <a:xfrm>
                <a:off x="7077074" y="3981451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4" name="TextBox 33">
                <a:extLst>
                  <a:ext uri="{FF2B5EF4-FFF2-40B4-BE49-F238E27FC236}">
                    <a16:creationId xmlns:a16="http://schemas.microsoft.com/office/drawing/2014/main" id="{0653CA96-7E7D-7BA4-1DD8-7F8E1927A593}"/>
                  </a:ext>
                </a:extLst>
              </xdr:cNvPr>
              <xdr:cNvSpPr txBox="1"/>
            </xdr:nvSpPr>
            <xdr:spPr>
              <a:xfrm>
                <a:off x="6667500" y="3371850"/>
                <a:ext cx="800101" cy="5619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1 (k0)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D7BA7991-D8FE-E0A9-87DE-3D2641985AB6}"/>
                  </a:ext>
                </a:extLst>
              </xdr:cNvPr>
              <xdr:cNvSpPr txBox="1"/>
            </xdr:nvSpPr>
            <xdr:spPr>
              <a:xfrm>
                <a:off x="6677025" y="4162426"/>
                <a:ext cx="800101" cy="56197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3</a:t>
                </a:r>
              </a:p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(k2)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6684D165-149E-2E19-8E27-49CD59C1F979}"/>
                  </a:ext>
                </a:extLst>
              </xdr:cNvPr>
              <xdr:cNvSpPr txBox="1"/>
            </xdr:nvSpPr>
            <xdr:spPr>
              <a:xfrm>
                <a:off x="6657975" y="5019675"/>
                <a:ext cx="80010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5</a:t>
                </a:r>
                <a:endParaRPr lang="en-150" sz="1300">
                  <a:effectLst/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1BEC0AE7-69E6-1668-1645-B87D69B3DBD7}"/>
                </a:ext>
              </a:extLst>
            </xdr:cNvPr>
            <xdr:cNvSpPr txBox="1"/>
          </xdr:nvSpPr>
          <xdr:spPr>
            <a:xfrm>
              <a:off x="6162675" y="2981325"/>
              <a:ext cx="523876" cy="733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MF6</a:t>
              </a:r>
            </a:p>
            <a:p>
              <a:pPr algn="ctr"/>
              <a:endPara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B7CF724-07AF-A474-F832-4ED60FD1CD18}"/>
                </a:ext>
              </a:extLst>
            </xdr:cNvPr>
            <xdr:cNvSpPr txBox="1"/>
          </xdr:nvSpPr>
          <xdr:spPr>
            <a:xfrm>
              <a:off x="6172200" y="39528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FE15AEC-8498-20D0-6C0F-ED387F78DD1C}"/>
                </a:ext>
              </a:extLst>
            </xdr:cNvPr>
            <xdr:cNvSpPr txBox="1"/>
          </xdr:nvSpPr>
          <xdr:spPr>
            <a:xfrm>
              <a:off x="6172200" y="42957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4766822-4B1D-5332-A61F-91D40BE9CF11}"/>
                </a:ext>
              </a:extLst>
            </xdr:cNvPr>
            <xdr:cNvSpPr txBox="1"/>
          </xdr:nvSpPr>
          <xdr:spPr>
            <a:xfrm>
              <a:off x="6172200" y="461962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7B6B6CFA-4759-9EBB-8E3A-7D53FFEED4C0}"/>
                </a:ext>
              </a:extLst>
            </xdr:cNvPr>
            <xdr:cNvSpPr txBox="1"/>
          </xdr:nvSpPr>
          <xdr:spPr>
            <a:xfrm>
              <a:off x="6172200" y="4972050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DDB38E24-48BC-4484-B99E-EAF7785CD589}"/>
              </a:ext>
            </a:extLst>
          </xdr:cNvPr>
          <xdr:cNvSpPr txBox="1"/>
        </xdr:nvSpPr>
        <xdr:spPr>
          <a:xfrm>
            <a:off x="8639175" y="5400675"/>
            <a:ext cx="1790700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B3E70FE-6DD1-6135-FD51-24F4F8642135}"/>
            </a:ext>
          </a:extLst>
        </xdr:cNvPr>
        <xdr:cNvGrpSpPr/>
      </xdr:nvGrpSpPr>
      <xdr:grpSpPr>
        <a:xfrm>
          <a:off x="5848350" y="2790825"/>
          <a:ext cx="4638675" cy="2952750"/>
          <a:chOff x="5848350" y="2790825"/>
          <a:chExt cx="4638675" cy="2952750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5EAF047-7CB6-48DB-B099-ABBEC7B20220}"/>
              </a:ext>
            </a:extLst>
          </xdr:cNvPr>
          <xdr:cNvGraphicFramePr>
            <a:graphicFrameLocks/>
          </xdr:cNvGraphicFramePr>
        </xdr:nvGraphicFramePr>
        <xdr:xfrm>
          <a:off x="5848350" y="2790825"/>
          <a:ext cx="4638675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8F44F1-F489-4069-8CC4-F5D130350AD4}"/>
              </a:ext>
            </a:extLst>
          </xdr:cNvPr>
          <xdr:cNvGrpSpPr/>
        </xdr:nvGrpSpPr>
        <xdr:grpSpPr>
          <a:xfrm>
            <a:off x="6038850" y="3371850"/>
            <a:ext cx="3736274" cy="1612811"/>
            <a:chOff x="6640214" y="3448050"/>
            <a:chExt cx="3736274" cy="1612811"/>
          </a:xfrm>
        </xdr:grpSpPr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40A85554-A945-FB14-375B-160E6E2BDD40}"/>
                </a:ext>
              </a:extLst>
            </xdr:cNvPr>
            <xdr:cNvSpPr txBox="1"/>
          </xdr:nvSpPr>
          <xdr:spPr>
            <a:xfrm>
              <a:off x="9705360" y="4295775"/>
              <a:ext cx="671128" cy="765086"/>
            </a:xfrm>
            <a:prstGeom prst="rect">
              <a:avLst/>
            </a:prstGeom>
            <a:solidFill>
              <a:schemeClr val="bg1"/>
            </a:solidFill>
            <a:ln w="3175" cmpd="sng"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45720" bIns="0" rtlCol="0" anchor="ctr" anchorCtr="0"/>
            <a:lstStyle/>
            <a:p>
              <a:pPr algn="r"/>
              <a:r>
                <a:rPr lang="pt-BR" sz="1600" b="1"/>
                <a:t>XY↔</a:t>
              </a:r>
            </a:p>
            <a:p>
              <a:pPr algn="r"/>
              <a:r>
                <a:rPr lang="pt-BR" sz="1600" b="1"/>
                <a:t>Z↓</a:t>
              </a:r>
              <a:endParaRPr lang="LID4096" sz="1600" b="1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4ECCBD4-DD74-C19A-5EB2-5DEA0350B4BF}"/>
                </a:ext>
              </a:extLst>
            </xdr:cNvPr>
            <xdr:cNvSpPr txBox="1"/>
          </xdr:nvSpPr>
          <xdr:spPr>
            <a:xfrm>
              <a:off x="6640214" y="3448050"/>
              <a:ext cx="1036936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Top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46CB3CE7-9D05-7E7D-9B77-0DBF29FE60A7}"/>
                </a:ext>
              </a:extLst>
            </xdr:cNvPr>
            <xdr:cNvSpPr txBox="1"/>
          </xdr:nvSpPr>
          <xdr:spPr>
            <a:xfrm>
              <a:off x="8296275" y="3867150"/>
              <a:ext cx="1257300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10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B04BEC0D-95D1-3F4B-770E-63A9C2AFA360}"/>
                </a:ext>
              </a:extLst>
            </xdr:cNvPr>
            <xdr:cNvSpPr txBox="1"/>
          </xdr:nvSpPr>
          <xdr:spPr>
            <a:xfrm>
              <a:off x="6753225" y="3924301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Botn_1</a:t>
              </a: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55B8543-9B1A-80FE-936C-5C1C9CB13409}"/>
                </a:ext>
              </a:extLst>
            </xdr:cNvPr>
            <xdr:cNvSpPr txBox="1"/>
          </xdr:nvSpPr>
          <xdr:spPr>
            <a:xfrm>
              <a:off x="8343899" y="4791076"/>
              <a:ext cx="1247775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5</a:t>
              </a: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F449B333-B455-F3EB-0038-7669568AF1C5}"/>
                </a:ext>
              </a:extLst>
            </xdr:cNvPr>
            <xdr:cNvSpPr txBox="1"/>
          </xdr:nvSpPr>
          <xdr:spPr>
            <a:xfrm>
              <a:off x="6743700" y="4781551"/>
              <a:ext cx="819150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Botn_2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4CFD3D0-8C43-40E5-A5B0-A0BF414DCD04}"/>
              </a:ext>
            </a:extLst>
          </xdr:cNvPr>
          <xdr:cNvSpPr txBox="1"/>
        </xdr:nvSpPr>
        <xdr:spPr>
          <a:xfrm>
            <a:off x="6057900" y="2971800"/>
            <a:ext cx="17907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28575</xdr:rowOff>
    </xdr:from>
    <xdr:to>
      <xdr:col>11</xdr:col>
      <xdr:colOff>190500</xdr:colOff>
      <xdr:row>14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41141-2569-4AF7-92FF-321B3FAB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211829</xdr:colOff>
      <xdr:row>22</xdr:row>
      <xdr:rowOff>66675</xdr:rowOff>
    </xdr:from>
    <xdr:ext cx="5001682" cy="3705226"/>
    <xdr:grpSp>
      <xdr:nvGrpSpPr>
        <xdr:cNvPr id="5" name="Group 4">
          <a:extLst>
            <a:ext uri="{FF2B5EF4-FFF2-40B4-BE49-F238E27FC236}">
              <a16:creationId xmlns:a16="http://schemas.microsoft.com/office/drawing/2014/main" id="{8BF2A056-C9D0-27FB-DC0B-3396DA34EE74}"/>
            </a:ext>
          </a:extLst>
        </xdr:cNvPr>
        <xdr:cNvGrpSpPr>
          <a:grpSpLocks noChangeAspect="1"/>
        </xdr:cNvGrpSpPr>
      </xdr:nvGrpSpPr>
      <xdr:grpSpPr>
        <a:xfrm>
          <a:off x="211829" y="3571875"/>
          <a:ext cx="5001682" cy="3705226"/>
          <a:chOff x="211829" y="3571875"/>
          <a:chExt cx="5001682" cy="3705226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D316671-835A-54CE-8A68-D410C7F6BADD}"/>
              </a:ext>
            </a:extLst>
          </xdr:cNvPr>
          <xdr:cNvGrpSpPr/>
        </xdr:nvGrpSpPr>
        <xdr:grpSpPr>
          <a:xfrm>
            <a:off x="211829" y="3571875"/>
            <a:ext cx="5001682" cy="3705226"/>
            <a:chOff x="140738" y="3611749"/>
            <a:chExt cx="4064552" cy="3719941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1E9D42D-8E4D-4E0E-9CB0-83E94BC92B75}"/>
                </a:ext>
              </a:extLst>
            </xdr:cNvPr>
            <xdr:cNvGraphicFramePr>
              <a:graphicFrameLocks/>
            </xdr:cNvGraphicFramePr>
          </xdr:nvGraphicFramePr>
          <xdr:xfrm>
            <a:off x="164892" y="3611749"/>
            <a:ext cx="4039284" cy="9239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6EEDE28-E186-F5A6-6103-13AD5041386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40738" y="4103554"/>
              <a:ext cx="4064552" cy="3228136"/>
              <a:chOff x="139760" y="4103554"/>
              <a:chExt cx="3829456" cy="3228136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62608EBE-A9B2-D1E0-F4BD-50D917DD400A}"/>
                  </a:ext>
                </a:extLst>
              </xdr:cNvPr>
              <xdr:cNvGrpSpPr/>
            </xdr:nvGrpSpPr>
            <xdr:grpSpPr>
              <a:xfrm>
                <a:off x="158873" y="4542944"/>
                <a:ext cx="3810343" cy="2788746"/>
                <a:chOff x="207473" y="3796682"/>
                <a:chExt cx="4951885" cy="3488917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884FC222-42D8-CC77-BFF8-9138931FF10C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7473" y="3796682"/>
                  <a:ext cx="4951885" cy="1913408"/>
                  <a:chOff x="537177" y="4924424"/>
                  <a:chExt cx="5588424" cy="2652516"/>
                </a:xfrm>
              </xdr:grpSpPr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6A2E6257-D39E-A6B3-75C5-0DC12ACD8050}"/>
                      </a:ext>
                    </a:extLst>
                  </xdr:cNvPr>
                  <xdr:cNvGraphicFramePr/>
                </xdr:nvGraphicFramePr>
                <xdr:xfrm>
                  <a:off x="537177" y="4924424"/>
                  <a:ext cx="5585749" cy="155733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3"/>
                  </a:graphicData>
                </a:graphic>
              </xdr:graphicFrame>
              <xdr:graphicFrame macro="">
                <xdr:nvGraphicFramePr>
                  <xdr:cNvPr id="8" name="Chart 7">
                    <a:extLst>
                      <a:ext uri="{FF2B5EF4-FFF2-40B4-BE49-F238E27FC236}">
                        <a16:creationId xmlns:a16="http://schemas.microsoft.com/office/drawing/2014/main" id="{E5ED6FA4-0E38-4616-95EE-9FA3F2172C2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539852" y="6467278"/>
                  <a:ext cx="5585749" cy="1109662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4"/>
                  </a:graphicData>
                </a:graphic>
              </xdr:graphicFrame>
            </xdr:grpSp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E000E567-654B-974F-A389-81EF239B3F71}"/>
                    </a:ext>
                  </a:extLst>
                </xdr:cNvPr>
                <xdr:cNvGrpSpPr/>
              </xdr:nvGrpSpPr>
              <xdr:grpSpPr>
                <a:xfrm>
                  <a:off x="209454" y="5700366"/>
                  <a:ext cx="4949563" cy="1585233"/>
                  <a:chOff x="476154" y="2118966"/>
                  <a:chExt cx="4949563" cy="1585233"/>
                </a:xfrm>
              </xdr:grpSpPr>
              <xdr:graphicFrame macro="">
                <xdr:nvGraphicFramePr>
                  <xdr:cNvPr id="26" name="Chart 25">
                    <a:extLst>
                      <a:ext uri="{FF2B5EF4-FFF2-40B4-BE49-F238E27FC236}">
                        <a16:creationId xmlns:a16="http://schemas.microsoft.com/office/drawing/2014/main" id="{757E0560-4B1C-45C3-AF28-4649CF1098A7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203" y="2118966"/>
                  <a:ext cx="4949514" cy="800464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5"/>
                  </a:graphicData>
                </a:graphic>
              </xdr:graphicFrame>
              <xdr:graphicFrame macro="">
                <xdr:nvGraphicFramePr>
                  <xdr:cNvPr id="27" name="Chart 26">
                    <a:extLst>
                      <a:ext uri="{FF2B5EF4-FFF2-40B4-BE49-F238E27FC236}">
                        <a16:creationId xmlns:a16="http://schemas.microsoft.com/office/drawing/2014/main" id="{1D1CDF76-2131-4690-BBBC-9DCE6FBEC57F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154" y="2903739"/>
                  <a:ext cx="4949516" cy="80046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6"/>
                  </a:graphicData>
                </a:graphic>
              </xdr:graphicFrame>
            </xdr:grp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298E5004-CD0E-4900-8F16-066C4849E0BB}"/>
                    </a:ext>
                  </a:extLst>
                </xdr:cNvPr>
                <xdr:cNvSpPr txBox="1"/>
              </xdr:nvSpPr>
              <xdr:spPr>
                <a:xfrm>
                  <a:off x="3677447" y="6704141"/>
                  <a:ext cx="1448364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en-US" sz="1400" b="1"/>
                    <a:t>H1_13_8</a:t>
                  </a:r>
                  <a:endParaRPr lang="LID4096" sz="1400" b="1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E19C187E-D038-438B-96DF-EEDA0800464E}"/>
                    </a:ext>
                  </a:extLst>
                </xdr:cNvPr>
                <xdr:cNvSpPr txBox="1"/>
              </xdr:nvSpPr>
              <xdr:spPr>
                <a:xfrm>
                  <a:off x="4724400" y="5821454"/>
                  <a:ext cx="391885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pt-BR" sz="1400" b="1"/>
                    <a:t>Q</a:t>
                  </a:r>
                  <a:endParaRPr lang="LID4096" sz="1400" b="1"/>
                </a:p>
              </xdr:txBody>
            </xdr:sp>
          </xdr:grp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956F628E-BE53-44AA-A784-6C06130C6524}"/>
                  </a:ext>
                </a:extLst>
              </xdr:cNvPr>
              <xdr:cNvSpPr txBox="1"/>
            </xdr:nvSpPr>
            <xdr:spPr>
              <a:xfrm>
                <a:off x="139760" y="4103554"/>
                <a:ext cx="619125" cy="2392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l"/>
                <a:r>
                  <a:rPr lang="en-US" sz="900" b="1"/>
                  <a:t>Analytical</a:t>
                </a:r>
                <a:endParaRPr lang="LID4096" sz="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1F502736-0553-426C-9E0C-F3A135C9C397}"/>
                  </a:ext>
                </a:extLst>
              </xdr:cNvPr>
              <xdr:cNvSpPr txBox="1"/>
            </xdr:nvSpPr>
            <xdr:spPr>
              <a:xfrm>
                <a:off x="3313390" y="5091351"/>
                <a:ext cx="441784" cy="2498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ctr"/>
                <a:r>
                  <a:rPr lang="en-US" sz="1000" b="1"/>
                  <a:t>MOD</a:t>
                </a:r>
                <a:endParaRPr lang="LID4096" sz="1000" b="1"/>
              </a:p>
            </xdr:txBody>
          </xdr:sp>
        </xdr:grp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CE783E-6380-43F5-BF97-38575A772A2C}"/>
              </a:ext>
            </a:extLst>
          </xdr:cNvPr>
          <xdr:cNvSpPr txBox="1"/>
        </xdr:nvSpPr>
        <xdr:spPr>
          <a:xfrm>
            <a:off x="276225" y="4638286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RES_A</a:t>
            </a:r>
            <a:endParaRPr lang="LID4096" sz="1100" b="1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B373BC3-30A3-43B2-BF28-06A42614B90A}"/>
              </a:ext>
            </a:extLst>
          </xdr:cNvPr>
          <xdr:cNvSpPr txBox="1"/>
        </xdr:nvSpPr>
        <xdr:spPr>
          <a:xfrm>
            <a:off x="276225" y="5409811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RES_B</a:t>
            </a:r>
            <a:endParaRPr lang="LID4096" sz="1100" b="1"/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24848</xdr:colOff>
      <xdr:row>6</xdr:row>
      <xdr:rowOff>182219</xdr:rowOff>
    </xdr:from>
    <xdr:to>
      <xdr:col>41</xdr:col>
      <xdr:colOff>921854</xdr:colOff>
      <xdr:row>24</xdr:row>
      <xdr:rowOff>82827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18</xdr:row>
      <xdr:rowOff>85726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66674</xdr:colOff>
      <xdr:row>34</xdr:row>
      <xdr:rowOff>38099</xdr:rowOff>
    </xdr:from>
    <xdr:to>
      <xdr:col>28</xdr:col>
      <xdr:colOff>123824</xdr:colOff>
      <xdr:row>35</xdr:row>
      <xdr:rowOff>85724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657724" y="4571999"/>
          <a:ext cx="600075" cy="1809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.07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381000</xdr:colOff>
      <xdr:row>2</xdr:row>
      <xdr:rowOff>76199</xdr:rowOff>
    </xdr:from>
    <xdr:to>
      <xdr:col>86</xdr:col>
      <xdr:colOff>47625</xdr:colOff>
      <xdr:row>9</xdr:row>
      <xdr:rowOff>104774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E93971-27FB-4DFC-A917-19170A8BE8FB}"/>
            </a:ext>
          </a:extLst>
        </xdr:cNvPr>
        <xdr:cNvSpPr txBox="1"/>
      </xdr:nvSpPr>
      <xdr:spPr>
        <a:xfrm>
          <a:off x="15840075" y="342899"/>
          <a:ext cx="11811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exgdata</a:t>
          </a:r>
        </a:p>
        <a:p>
          <a:pPr algn="ctr"/>
          <a:endParaRPr lang="pt-BR" sz="1500" b="1"/>
        </a:p>
        <a:p>
          <a:pPr algn="ctr"/>
          <a:r>
            <a:rPr lang="pt-BR" sz="1500" b="1"/>
            <a:t>Exchange</a:t>
          </a:r>
          <a:endParaRPr lang="LID4096" sz="15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9525</xdr:colOff>
      <xdr:row>45</xdr:row>
      <xdr:rowOff>38100</xdr:rowOff>
    </xdr:from>
    <xdr:to>
      <xdr:col>84</xdr:col>
      <xdr:colOff>0</xdr:colOff>
      <xdr:row>49</xdr:row>
      <xdr:rowOff>180975</xdr:rowOff>
    </xdr:to>
    <xdr:sp macro="" textlink="">
      <xdr:nvSpPr>
        <xdr:cNvPr id="3" name="Cube 2">
          <a:extLst>
            <a:ext uri="{FF2B5EF4-FFF2-40B4-BE49-F238E27FC236}">
              <a16:creationId xmlns:a16="http://schemas.microsoft.com/office/drawing/2014/main" id="{F00020E0-B6CB-CEDA-2669-1CBA6606AEC4}"/>
            </a:ext>
          </a:extLst>
        </xdr:cNvPr>
        <xdr:cNvSpPr/>
      </xdr:nvSpPr>
      <xdr:spPr>
        <a:xfrm>
          <a:off x="6353175" y="4800600"/>
          <a:ext cx="3514725" cy="904875"/>
        </a:xfrm>
        <a:prstGeom prst="cube">
          <a:avLst>
            <a:gd name="adj" fmla="val 762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6</xdr:col>
      <xdr:colOff>66675</xdr:colOff>
      <xdr:row>44</xdr:row>
      <xdr:rowOff>171450</xdr:rowOff>
    </xdr:from>
    <xdr:to>
      <xdr:col>19</xdr:col>
      <xdr:colOff>38100</xdr:colOff>
      <xdr:row>50</xdr:row>
      <xdr:rowOff>114300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EE96442-568B-1F3D-6ADA-1D896BF47E42}"/>
            </a:ext>
          </a:extLst>
        </xdr:cNvPr>
        <xdr:cNvGrpSpPr/>
      </xdr:nvGrpSpPr>
      <xdr:grpSpPr>
        <a:xfrm>
          <a:off x="1990725" y="4743450"/>
          <a:ext cx="1209675" cy="1085850"/>
          <a:chOff x="1990725" y="4743450"/>
          <a:chExt cx="1209675" cy="10858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4F3AF07-C741-F035-7B04-12DCDDF705C2}"/>
              </a:ext>
            </a:extLst>
          </xdr:cNvPr>
          <xdr:cNvSpPr/>
        </xdr:nvSpPr>
        <xdr:spPr>
          <a:xfrm>
            <a:off x="1990725" y="47434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F8224AF-0D3A-42EE-8DDE-DAC1DD3D7FB2}"/>
              </a:ext>
            </a:extLst>
          </xdr:cNvPr>
          <xdr:cNvSpPr/>
        </xdr:nvSpPr>
        <xdr:spPr>
          <a:xfrm>
            <a:off x="2143125" y="48958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D022471-EFBA-49F6-9E11-47FB61CAE40F}"/>
              </a:ext>
            </a:extLst>
          </xdr:cNvPr>
          <xdr:cNvSpPr/>
        </xdr:nvSpPr>
        <xdr:spPr>
          <a:xfrm>
            <a:off x="2295525" y="50482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55C4699-F44B-4442-B55D-A57C4EC8CD76}"/>
              </a:ext>
            </a:extLst>
          </xdr:cNvPr>
          <xdr:cNvSpPr/>
        </xdr:nvSpPr>
        <xdr:spPr>
          <a:xfrm>
            <a:off x="2447925" y="52006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142875</xdr:colOff>
      <xdr:row>34</xdr:row>
      <xdr:rowOff>104775</xdr:rowOff>
    </xdr:from>
    <xdr:to>
      <xdr:col>80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18</xdr:row>
      <xdr:rowOff>0</xdr:rowOff>
    </xdr:from>
    <xdr:to>
      <xdr:col>12</xdr:col>
      <xdr:colOff>161926</xdr:colOff>
      <xdr:row>33</xdr:row>
      <xdr:rowOff>4762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133351</xdr:colOff>
      <xdr:row>18</xdr:row>
      <xdr:rowOff>123825</xdr:rowOff>
    </xdr:from>
    <xdr:to>
      <xdr:col>80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98</xdr:col>
      <xdr:colOff>590550</xdr:colOff>
      <xdr:row>4</xdr:row>
      <xdr:rowOff>57150</xdr:rowOff>
    </xdr:from>
    <xdr:to>
      <xdr:col>109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793325" y="581025"/>
          <a:ext cx="5648325" cy="654367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84</xdr:col>
      <xdr:colOff>209550</xdr:colOff>
      <xdr:row>1</xdr:row>
      <xdr:rowOff>38100</xdr:rowOff>
    </xdr:from>
    <xdr:to>
      <xdr:col>85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90</xdr:col>
      <xdr:colOff>0</xdr:colOff>
      <xdr:row>9</xdr:row>
      <xdr:rowOff>0</xdr:rowOff>
    </xdr:from>
    <xdr:to>
      <xdr:col>97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171451</xdr:colOff>
      <xdr:row>54</xdr:row>
      <xdr:rowOff>0</xdr:rowOff>
    </xdr:from>
    <xdr:to>
      <xdr:col>83</xdr:col>
      <xdr:colOff>38100</xdr:colOff>
      <xdr:row>95</xdr:row>
      <xdr:rowOff>99963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6EC000-7D74-6288-CD97-8F7E4B23A29A}"/>
            </a:ext>
          </a:extLst>
        </xdr:cNvPr>
        <xdr:cNvGrpSpPr/>
      </xdr:nvGrpSpPr>
      <xdr:grpSpPr>
        <a:xfrm>
          <a:off x="590551" y="8143875"/>
          <a:ext cx="15982949" cy="6348363"/>
          <a:chOff x="590551" y="8143875"/>
          <a:chExt cx="15982949" cy="634836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E427DD6-92A9-F18F-4783-828CDFBB0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0551" y="8143875"/>
            <a:ext cx="5543550" cy="371849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1C2AAC5-6C9D-C847-8BB3-C05A71350C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2115800" y="8162925"/>
            <a:ext cx="4457700" cy="632931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98AC07E-1644-B84E-A288-A1FACF1F9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19125" y="12011025"/>
            <a:ext cx="6476190" cy="1104762"/>
          </a:xfrm>
          <a:prstGeom prst="rect">
            <a:avLst/>
          </a:prstGeom>
        </xdr:spPr>
      </xdr:pic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6A352C06-84E6-47B0-982B-8D3EA7883031}"/>
              </a:ext>
            </a:extLst>
          </xdr:cNvPr>
          <xdr:cNvGraphicFramePr>
            <a:graphicFrameLocks/>
          </xdr:cNvGraphicFramePr>
        </xdr:nvGraphicFramePr>
        <xdr:xfrm>
          <a:off x="9934575" y="8143875"/>
          <a:ext cx="1590675" cy="2124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12121</xdr:colOff>
      <xdr:row>6</xdr:row>
      <xdr:rowOff>62298</xdr:rowOff>
    </xdr:from>
    <xdr:to>
      <xdr:col>26</xdr:col>
      <xdr:colOff>185863</xdr:colOff>
      <xdr:row>46</xdr:row>
      <xdr:rowOff>97847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3345871" y="789662"/>
          <a:ext cx="2130697" cy="4884640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121225</xdr:colOff>
      <xdr:row>9</xdr:row>
      <xdr:rowOff>103910</xdr:rowOff>
    </xdr:from>
    <xdr:to>
      <xdr:col>27</xdr:col>
      <xdr:colOff>233796</xdr:colOff>
      <xdr:row>49</xdr:row>
      <xdr:rowOff>75050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AB8B7C3-B2DA-4EE4-B5EA-0C7AF042DFAE}"/>
            </a:ext>
          </a:extLst>
        </xdr:cNvPr>
        <xdr:cNvGrpSpPr>
          <a:grpSpLocks noChangeAspect="1"/>
        </xdr:cNvGrpSpPr>
      </xdr:nvGrpSpPr>
      <xdr:grpSpPr>
        <a:xfrm>
          <a:off x="3238498" y="1194955"/>
          <a:ext cx="2597730" cy="4820231"/>
          <a:chOff x="8477250" y="409575"/>
          <a:chExt cx="3429000" cy="6362700"/>
        </a:xfrm>
        <a:effectLst>
          <a:outerShdw blurRad="50800" dist="38100" dir="8100000" algn="tr" rotWithShape="0">
            <a:prstClr val="black">
              <a:alpha val="40000"/>
            </a:prstClr>
          </a:outerShdw>
        </a:effectLst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3CB0005-2838-09FE-2E82-BE6B22A02AE3}"/>
              </a:ext>
            </a:extLst>
          </xdr:cNvPr>
          <xdr:cNvSpPr/>
        </xdr:nvSpPr>
        <xdr:spPr>
          <a:xfrm>
            <a:off x="8477250" y="409575"/>
            <a:ext cx="3429000" cy="63627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6DA35239-B7CD-90FD-6532-70F87EA92143}"/>
              </a:ext>
            </a:extLst>
          </xdr:cNvPr>
          <xdr:cNvGrpSpPr>
            <a:grpSpLocks noChangeAspect="1"/>
          </xdr:cNvGrpSpPr>
        </xdr:nvGrpSpPr>
        <xdr:grpSpPr>
          <a:xfrm>
            <a:off x="8543926" y="485776"/>
            <a:ext cx="3333751" cy="6153149"/>
            <a:chOff x="8210551" y="159152"/>
            <a:chExt cx="3627079" cy="669454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29E35C2-C5D6-C5BF-D78D-E33AD23291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10551" y="159152"/>
              <a:ext cx="3614509" cy="4563037"/>
            </a:xfrm>
            <a:prstGeom prst="rect">
              <a:avLst/>
            </a:prstGeom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342DDB63-B3E7-4D6A-2518-40E28F7659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17563" y="4758614"/>
              <a:ext cx="3620067" cy="2095087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36</xdr:col>
      <xdr:colOff>310860</xdr:colOff>
      <xdr:row>6</xdr:row>
      <xdr:rowOff>80532</xdr:rowOff>
    </xdr:from>
    <xdr:to>
      <xdr:col>43</xdr:col>
      <xdr:colOff>63225</xdr:colOff>
      <xdr:row>34</xdr:row>
      <xdr:rowOff>25978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FBAAEC-3993-BEAC-E435-2472AF70A4E4}"/>
            </a:ext>
          </a:extLst>
        </xdr:cNvPr>
        <xdr:cNvGrpSpPr>
          <a:grpSpLocks noChangeAspect="1"/>
        </xdr:cNvGrpSpPr>
      </xdr:nvGrpSpPr>
      <xdr:grpSpPr>
        <a:xfrm>
          <a:off x="8060746" y="807896"/>
          <a:ext cx="1735297" cy="3339809"/>
          <a:chOff x="3272270" y="851190"/>
          <a:chExt cx="1978249" cy="3807402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3A35A23-AE64-480D-AAE9-70F6F880D818}"/>
              </a:ext>
            </a:extLst>
          </xdr:cNvPr>
          <xdr:cNvGrpSpPr>
            <a:grpSpLocks noChangeAspect="1"/>
          </xdr:cNvGrpSpPr>
        </xdr:nvGrpSpPr>
        <xdr:grpSpPr>
          <a:xfrm>
            <a:off x="3272270" y="851190"/>
            <a:ext cx="1978249" cy="3807402"/>
            <a:chOff x="1905001" y="847725"/>
            <a:chExt cx="2435694" cy="5400675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2B3DE903-B980-8A22-F94A-2AB2FCD621A0}"/>
                </a:ext>
              </a:extLst>
            </xdr:cNvPr>
            <xdr:cNvGrpSpPr/>
          </xdr:nvGrpSpPr>
          <xdr:grpSpPr>
            <a:xfrm>
              <a:off x="1905001" y="847725"/>
              <a:ext cx="2435694" cy="5400675"/>
              <a:chOff x="2105025" y="3371850"/>
              <a:chExt cx="2600325" cy="5765714"/>
            </a:xfrm>
          </xdr:grpSpPr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FA782FB2-5FF8-D952-5B3F-8187D7D5E427}"/>
                  </a:ext>
                </a:extLst>
              </xdr:cNvPr>
              <xdr:cNvSpPr txBox="1"/>
            </xdr:nvSpPr>
            <xdr:spPr>
              <a:xfrm>
                <a:off x="2105025" y="3371850"/>
                <a:ext cx="2600325" cy="5765714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aa1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aa2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aa3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aa4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aa5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aa6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aa7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  <a:endParaRPr lang="LID4096" sz="1100" b="1">
                  <a:solidFill>
                    <a:sysClr val="windowText" lastClr="000000"/>
                  </a:solidFill>
                </a:endParaRPr>
              </a:p>
            </xdr:txBody>
          </xdr:sp>
          <xdr:pic>
            <xdr:nvPicPr>
              <xdr:cNvPr id="30" name="Picture 29">
                <a:extLst>
                  <a:ext uri="{FF2B5EF4-FFF2-40B4-BE49-F238E27FC236}">
                    <a16:creationId xmlns:a16="http://schemas.microsoft.com/office/drawing/2014/main" id="{53D316E3-5E13-2F77-EE71-3AA967D1B6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667001" y="3448050"/>
                <a:ext cx="1928474" cy="2105025"/>
              </a:xfrm>
              <a:prstGeom prst="rect">
                <a:avLst/>
              </a:prstGeom>
            </xdr:spPr>
          </xdr:pic>
        </xdr:grp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5D690A9F-C571-3D27-1924-B6E23FA792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76449" y="2933699"/>
              <a:ext cx="1971675" cy="3272431"/>
            </a:xfrm>
            <a:prstGeom prst="rect">
              <a:avLst/>
            </a:prstGeom>
          </xdr:spPr>
        </xdr:pic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EFB7BABE-ACB6-32E3-378D-23288EE5530E}"/>
                </a:ext>
              </a:extLst>
            </xdr:cNvPr>
            <xdr:cNvSpPr/>
          </xdr:nvSpPr>
          <xdr:spPr>
            <a:xfrm>
              <a:off x="1971675" y="5229225"/>
              <a:ext cx="2228850" cy="9525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26" name="Rectangle 25">
              <a:extLst>
                <a:ext uri="{FF2B5EF4-FFF2-40B4-BE49-F238E27FC236}">
                  <a16:creationId xmlns:a16="http://schemas.microsoft.com/office/drawing/2014/main" id="{868241CA-78F2-F3AD-6585-84759CD3821D}"/>
                </a:ext>
              </a:extLst>
            </xdr:cNvPr>
            <xdr:cNvSpPr/>
          </xdr:nvSpPr>
          <xdr:spPr>
            <a:xfrm>
              <a:off x="1971675" y="4086225"/>
              <a:ext cx="2228850" cy="3048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DFD7DB3-361F-E664-EDC0-E90FB6D3C7F9}"/>
              </a:ext>
            </a:extLst>
          </xdr:cNvPr>
          <xdr:cNvSpPr txBox="1"/>
        </xdr:nvSpPr>
        <xdr:spPr>
          <a:xfrm>
            <a:off x="4927025" y="3160568"/>
            <a:ext cx="181840" cy="16452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C9AA0B1-43CB-484C-862E-BE45E13EBF9E}"/>
              </a:ext>
            </a:extLst>
          </xdr:cNvPr>
          <xdr:cNvSpPr txBox="1"/>
        </xdr:nvSpPr>
        <xdr:spPr>
          <a:xfrm>
            <a:off x="4923561" y="2762250"/>
            <a:ext cx="193961" cy="25630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c2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9</xdr:row>
      <xdr:rowOff>6569</xdr:rowOff>
    </xdr:from>
    <xdr:to>
      <xdr:col>51</xdr:col>
      <xdr:colOff>118242</xdr:colOff>
      <xdr:row>36</xdr:row>
      <xdr:rowOff>28550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D2DAC43-F17D-48C0-BA3B-180AA0D25F28}"/>
            </a:ext>
          </a:extLst>
        </xdr:cNvPr>
        <xdr:cNvGrpSpPr/>
      </xdr:nvGrpSpPr>
      <xdr:grpSpPr>
        <a:xfrm>
          <a:off x="7580586" y="1129862"/>
          <a:ext cx="1234966" cy="3391860"/>
          <a:chOff x="8957304" y="-1476398"/>
          <a:chExt cx="2173409" cy="4984223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22C1085F-A7E2-506B-2BE1-67C7C905D98D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0" name="Gráfico 45">
            <a:extLst>
              <a:ext uri="{FF2B5EF4-FFF2-40B4-BE49-F238E27FC236}">
                <a16:creationId xmlns:a16="http://schemas.microsoft.com/office/drawing/2014/main" id="{0CE65BA3-9EE3-6F7F-DA1D-EF657C5D9378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31</xdr:col>
      <xdr:colOff>164223</xdr:colOff>
      <xdr:row>11</xdr:row>
      <xdr:rowOff>85396</xdr:rowOff>
    </xdr:from>
    <xdr:to>
      <xdr:col>36</xdr:col>
      <xdr:colOff>111673</xdr:colOff>
      <xdr:row>29</xdr:row>
      <xdr:rowOff>13138</xdr:rowOff>
    </xdr:to>
    <xdr:graphicFrame macro="">
      <xdr:nvGraphicFramePr>
        <xdr:cNvPr id="11" name="Gráfico 45">
          <a:extLst>
            <a:ext uri="{FF2B5EF4-FFF2-40B4-BE49-F238E27FC236}">
              <a16:creationId xmlns:a16="http://schemas.microsoft.com/office/drawing/2014/main" id="{595AE486-39D4-413E-AEC2-3210A8AC3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39414</xdr:colOff>
      <xdr:row>7</xdr:row>
      <xdr:rowOff>26276</xdr:rowOff>
    </xdr:from>
    <xdr:to>
      <xdr:col>63</xdr:col>
      <xdr:colOff>262758</xdr:colOff>
      <xdr:row>10</xdr:row>
      <xdr:rowOff>32845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9EA891-0913-F366-079C-2404A008C09E}"/>
            </a:ext>
          </a:extLst>
        </xdr:cNvPr>
        <xdr:cNvSpPr txBox="1"/>
      </xdr:nvSpPr>
      <xdr:spPr>
        <a:xfrm>
          <a:off x="9840311" y="899948"/>
          <a:ext cx="2292568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1100"/>
            <a:t>tdis_ds = list(zip(perlen, 	, tsmult))</a:t>
          </a:r>
          <a:endParaRPr lang="LID4096" sz="1100"/>
        </a:p>
      </xdr:txBody>
    </xdr:sp>
    <xdr:clientData/>
  </xdr:twoCellAnchor>
  <xdr:twoCellAnchor>
    <xdr:from>
      <xdr:col>56</xdr:col>
      <xdr:colOff>59121</xdr:colOff>
      <xdr:row>11</xdr:row>
      <xdr:rowOff>19706</xdr:rowOff>
    </xdr:from>
    <xdr:to>
      <xdr:col>63</xdr:col>
      <xdr:colOff>210207</xdr:colOff>
      <xdr:row>23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07DB34-2F50-4AC1-97D4-07CF5FE52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10</xdr:row>
      <xdr:rowOff>32846</xdr:rowOff>
    </xdr:from>
    <xdr:to>
      <xdr:col>51</xdr:col>
      <xdr:colOff>118242</xdr:colOff>
      <xdr:row>54</xdr:row>
      <xdr:rowOff>19707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DEC2176-5064-4F47-920A-2586D7B51779}"/>
            </a:ext>
          </a:extLst>
        </xdr:cNvPr>
        <xdr:cNvGrpSpPr/>
      </xdr:nvGrpSpPr>
      <xdr:grpSpPr>
        <a:xfrm>
          <a:off x="7580586" y="945932"/>
          <a:ext cx="1234966" cy="3744309"/>
          <a:chOff x="8957304" y="-1476398"/>
          <a:chExt cx="2173409" cy="4984223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E9A5F91F-EDA0-7B7D-FAA7-34513435042E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Gráfico 45">
            <a:extLst>
              <a:ext uri="{FF2B5EF4-FFF2-40B4-BE49-F238E27FC236}">
                <a16:creationId xmlns:a16="http://schemas.microsoft.com/office/drawing/2014/main" id="{EB17E99A-64FA-5759-57E1-5F72B3ADDCBD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32</xdr:col>
      <xdr:colOff>0</xdr:colOff>
      <xdr:row>13</xdr:row>
      <xdr:rowOff>85396</xdr:rowOff>
    </xdr:from>
    <xdr:to>
      <xdr:col>38</xdr:col>
      <xdr:colOff>124912</xdr:colOff>
      <xdr:row>37</xdr:row>
      <xdr:rowOff>51810</xdr:rowOff>
    </xdr:to>
    <xdr:graphicFrame macro="">
      <xdr:nvGraphicFramePr>
        <xdr:cNvPr id="6" name="Gráfico 45">
          <a:extLst>
            <a:ext uri="{FF2B5EF4-FFF2-40B4-BE49-F238E27FC236}">
              <a16:creationId xmlns:a16="http://schemas.microsoft.com/office/drawing/2014/main" id="{9537E5F9-132A-46E0-9574-F032C2806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2</xdr:row>
      <xdr:rowOff>28575</xdr:rowOff>
    </xdr:from>
    <xdr:to>
      <xdr:col>31</xdr:col>
      <xdr:colOff>0</xdr:colOff>
      <xdr:row>12</xdr:row>
      <xdr:rowOff>123825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ED77A985-D7FD-A7F7-4258-57F9A44936AB}"/>
            </a:ext>
          </a:extLst>
        </xdr:cNvPr>
        <xdr:cNvGrpSpPr/>
      </xdr:nvGrpSpPr>
      <xdr:grpSpPr>
        <a:xfrm>
          <a:off x="4886325" y="390525"/>
          <a:ext cx="742950" cy="1619250"/>
          <a:chOff x="14563725" y="752475"/>
          <a:chExt cx="1047750" cy="523875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80072C3-99D6-F9A0-51FC-4A5B1056090D}"/>
              </a:ext>
            </a:extLst>
          </xdr:cNvPr>
          <xdr:cNvSpPr/>
        </xdr:nvSpPr>
        <xdr:spPr>
          <a:xfrm>
            <a:off x="14563725" y="752475"/>
            <a:ext cx="1047750" cy="25717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 anchorCtr="0"/>
          <a:lstStyle/>
          <a:p>
            <a:pPr algn="ctr"/>
            <a:r>
              <a:rPr lang="pt-BR" sz="1100"/>
              <a:t>Top = -50</a:t>
            </a:r>
          </a:p>
          <a:p>
            <a:pPr algn="ctr"/>
            <a:endParaRPr lang="pt-BR" sz="1100"/>
          </a:p>
          <a:p>
            <a:pPr algn="ctr"/>
            <a:endParaRPr lang="pt-BR" sz="1100"/>
          </a:p>
          <a:p>
            <a:pPr algn="ctr"/>
            <a:r>
              <a:rPr lang="pt-BR" sz="1100"/>
              <a:t>-142.9</a:t>
            </a:r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748BBFE-5009-45A3-8374-B769BE91E153}"/>
              </a:ext>
            </a:extLst>
          </xdr:cNvPr>
          <xdr:cNvSpPr/>
        </xdr:nvSpPr>
        <xdr:spPr>
          <a:xfrm>
            <a:off x="14563725" y="1019175"/>
            <a:ext cx="1047750" cy="25717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2x Layers</a:t>
            </a:r>
          </a:p>
          <a:p>
            <a:pPr marL="0" indent="0" algn="ctr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-514.51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504825</xdr:colOff>
      <xdr:row>24</xdr:row>
      <xdr:rowOff>54960</xdr:rowOff>
    </xdr:from>
    <xdr:to>
      <xdr:col>93</xdr:col>
      <xdr:colOff>38593</xdr:colOff>
      <xdr:row>64</xdr:row>
      <xdr:rowOff>87172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EC136A6-E454-6C2F-D138-DC1199F2EE8B}"/>
            </a:ext>
          </a:extLst>
        </xdr:cNvPr>
        <xdr:cNvGrpSpPr/>
      </xdr:nvGrpSpPr>
      <xdr:grpSpPr>
        <a:xfrm>
          <a:off x="723900" y="3312510"/>
          <a:ext cx="7896718" cy="3842212"/>
          <a:chOff x="1114425" y="3255360"/>
          <a:chExt cx="11220943" cy="3842212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11EA6C8A-112C-1176-953C-C8F79086C413}"/>
              </a:ext>
            </a:extLst>
          </xdr:cNvPr>
          <xdr:cNvGrpSpPr>
            <a:grpSpLocks noChangeAspect="1"/>
          </xdr:cNvGrpSpPr>
        </xdr:nvGrpSpPr>
        <xdr:grpSpPr>
          <a:xfrm>
            <a:off x="1115172" y="3255360"/>
            <a:ext cx="11220196" cy="2231046"/>
            <a:chOff x="-3009483" y="4603830"/>
            <a:chExt cx="6741482" cy="1409700"/>
          </a:xfrm>
        </xdr:grpSpPr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B8C95B-4DE3-BAE2-298D-C0E8250B267C}"/>
                </a:ext>
              </a:extLst>
            </xdr:cNvPr>
            <xdr:cNvGraphicFramePr/>
          </xdr:nvGraphicFramePr>
          <xdr:xfrm>
            <a:off x="-3009483" y="4623272"/>
            <a:ext cx="2647950" cy="10661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5D368DD-A616-4375-9E0D-8C3EA335C8F3}"/>
                </a:ext>
              </a:extLst>
            </xdr:cNvPr>
            <xdr:cNvGraphicFramePr>
              <a:graphicFrameLocks/>
            </xdr:cNvGraphicFramePr>
          </xdr:nvGraphicFramePr>
          <xdr:xfrm>
            <a:off x="1017374" y="4603830"/>
            <a:ext cx="2714625" cy="14097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CA9119AF-2BE5-4A90-A264-81204AB907FE}"/>
              </a:ext>
            </a:extLst>
          </xdr:cNvPr>
          <xdr:cNvGraphicFramePr>
            <a:graphicFrameLocks/>
          </xdr:cNvGraphicFramePr>
        </xdr:nvGraphicFramePr>
        <xdr:xfrm>
          <a:off x="1114425" y="4972050"/>
          <a:ext cx="4407120" cy="21255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17</xdr:col>
      <xdr:colOff>38100</xdr:colOff>
      <xdr:row>51</xdr:row>
      <xdr:rowOff>57149</xdr:rowOff>
    </xdr:from>
    <xdr:to>
      <xdr:col>54</xdr:col>
      <xdr:colOff>19050</xdr:colOff>
      <xdr:row>66</xdr:row>
      <xdr:rowOff>52386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DAE46CE-08D4-5300-8342-A0C287B83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16566</xdr:colOff>
      <xdr:row>15</xdr:row>
      <xdr:rowOff>8283</xdr:rowOff>
    </xdr:from>
    <xdr:to>
      <xdr:col>40</xdr:col>
      <xdr:colOff>16566</xdr:colOff>
      <xdr:row>18</xdr:row>
      <xdr:rowOff>8284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F8F5CD1-879B-4C63-BB67-6371E1A85A30}"/>
            </a:ext>
          </a:extLst>
        </xdr:cNvPr>
        <xdr:cNvSpPr txBox="1"/>
      </xdr:nvSpPr>
      <xdr:spPr>
        <a:xfrm>
          <a:off x="8083827" y="2120348"/>
          <a:ext cx="844826" cy="4224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5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 Y</a:t>
          </a:r>
        </a:p>
        <a:p>
          <a:pPr algn="ctr"/>
          <a:r>
            <a:rPr lang="pt-BR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 41 Layers</a:t>
          </a:r>
          <a:endParaRPr lang="LID4096" sz="1200" b="1"/>
        </a:p>
      </xdr:txBody>
    </xdr:sp>
    <xdr:clientData/>
  </xdr:twoCellAnchor>
  <xdr:twoCellAnchor>
    <xdr:from>
      <xdr:col>1</xdr:col>
      <xdr:colOff>49695</xdr:colOff>
      <xdr:row>43</xdr:row>
      <xdr:rowOff>0</xdr:rowOff>
    </xdr:from>
    <xdr:to>
      <xdr:col>9</xdr:col>
      <xdr:colOff>306457</xdr:colOff>
      <xdr:row>44</xdr:row>
      <xdr:rowOff>74543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457715A6-A08C-4B08-ACB9-64AADF55E7EA}"/>
            </a:ext>
          </a:extLst>
        </xdr:cNvPr>
        <xdr:cNvSpPr txBox="1"/>
      </xdr:nvSpPr>
      <xdr:spPr>
        <a:xfrm>
          <a:off x="364434" y="5772978"/>
          <a:ext cx="3685762" cy="215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maw_conn = 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0, iconn, k, i, j, top, maw_bot, cond, -999 </a:t>
          </a:r>
          <a:endParaRPr lang="LID4096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33130</xdr:colOff>
      <xdr:row>41</xdr:row>
      <xdr:rowOff>107674</xdr:rowOff>
    </xdr:from>
    <xdr:to>
      <xdr:col>40</xdr:col>
      <xdr:colOff>77857</xdr:colOff>
      <xdr:row>43</xdr:row>
      <xdr:rowOff>69575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E6F7287-CA90-4F56-8BEF-C4EF20B09268}"/>
            </a:ext>
          </a:extLst>
        </xdr:cNvPr>
        <xdr:cNvSpPr txBox="1"/>
      </xdr:nvSpPr>
      <xdr:spPr>
        <a:xfrm>
          <a:off x="8522804" y="5880652"/>
          <a:ext cx="467140" cy="243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5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 Y</a:t>
          </a:r>
          <a:endParaRPr lang="LID4096" sz="1200" b="1"/>
        </a:p>
      </xdr:txBody>
    </xdr:sp>
    <xdr:clientData/>
  </xdr:twoCellAnchor>
  <xdr:twoCellAnchor>
    <xdr:from>
      <xdr:col>1</xdr:col>
      <xdr:colOff>306457</xdr:colOff>
      <xdr:row>18</xdr:row>
      <xdr:rowOff>57978</xdr:rowOff>
    </xdr:from>
    <xdr:to>
      <xdr:col>10</xdr:col>
      <xdr:colOff>140804</xdr:colOff>
      <xdr:row>40</xdr:row>
      <xdr:rowOff>8283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62A8865C-AA40-E2F8-39EF-8E3A5452A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207065</xdr:colOff>
      <xdr:row>11</xdr:row>
      <xdr:rowOff>124238</xdr:rowOff>
    </xdr:from>
    <xdr:to>
      <xdr:col>62</xdr:col>
      <xdr:colOff>117757</xdr:colOff>
      <xdr:row>32</xdr:row>
      <xdr:rowOff>33131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D2D42178-839B-DC56-4778-D82363595C88}"/>
            </a:ext>
          </a:extLst>
        </xdr:cNvPr>
        <xdr:cNvGrpSpPr/>
      </xdr:nvGrpSpPr>
      <xdr:grpSpPr>
        <a:xfrm>
          <a:off x="9665804" y="1673086"/>
          <a:ext cx="5211562" cy="2865784"/>
          <a:chOff x="9665804" y="1673086"/>
          <a:chExt cx="4383301" cy="2865784"/>
        </a:xfrm>
      </xdr:grpSpPr>
      <xdr:grpSp>
        <xdr:nvGrpSpPr>
          <xdr:cNvPr id="43" name="Group 42">
            <a:extLst>
              <a:ext uri="{FF2B5EF4-FFF2-40B4-BE49-F238E27FC236}">
                <a16:creationId xmlns:a16="http://schemas.microsoft.com/office/drawing/2014/main" id="{6EC7F7E2-5D7A-8D29-BBF1-15A68587C051}"/>
              </a:ext>
            </a:extLst>
          </xdr:cNvPr>
          <xdr:cNvGrpSpPr/>
        </xdr:nvGrpSpPr>
        <xdr:grpSpPr>
          <a:xfrm>
            <a:off x="9665804" y="1673086"/>
            <a:ext cx="4383301" cy="2865784"/>
            <a:chOff x="9210261" y="2112065"/>
            <a:chExt cx="5923865" cy="3495261"/>
          </a:xfrm>
        </xdr:grpSpPr>
        <xdr:grpSp>
          <xdr:nvGrpSpPr>
            <xdr:cNvPr id="40" name="Group 39">
              <a:extLst>
                <a:ext uri="{FF2B5EF4-FFF2-40B4-BE49-F238E27FC236}">
                  <a16:creationId xmlns:a16="http://schemas.microsoft.com/office/drawing/2014/main" id="{27293A41-2FBB-0051-B87C-3F5B80FEED08}"/>
                </a:ext>
              </a:extLst>
            </xdr:cNvPr>
            <xdr:cNvGrpSpPr/>
          </xdr:nvGrpSpPr>
          <xdr:grpSpPr>
            <a:xfrm>
              <a:off x="9210261" y="2112065"/>
              <a:ext cx="5923865" cy="3495261"/>
              <a:chOff x="9210261" y="2112065"/>
              <a:chExt cx="5923865" cy="3495261"/>
            </a:xfrm>
          </xdr:grpSpPr>
          <xdr:grpSp>
            <xdr:nvGrpSpPr>
              <xdr:cNvPr id="36" name="Group 35">
                <a:extLst>
                  <a:ext uri="{FF2B5EF4-FFF2-40B4-BE49-F238E27FC236}">
                    <a16:creationId xmlns:a16="http://schemas.microsoft.com/office/drawing/2014/main" id="{4CDFC7A6-9A00-A140-8F2A-4EF8DE2D83D1}"/>
                  </a:ext>
                </a:extLst>
              </xdr:cNvPr>
              <xdr:cNvGrpSpPr/>
            </xdr:nvGrpSpPr>
            <xdr:grpSpPr>
              <a:xfrm>
                <a:off x="9210261" y="2112065"/>
                <a:ext cx="5923865" cy="3495261"/>
                <a:chOff x="9210261" y="2112065"/>
                <a:chExt cx="5923865" cy="3495261"/>
              </a:xfrm>
            </xdr:grpSpPr>
            <xdr:grpSp>
              <xdr:nvGrpSpPr>
                <xdr:cNvPr id="34" name="Group 33">
                  <a:extLst>
                    <a:ext uri="{FF2B5EF4-FFF2-40B4-BE49-F238E27FC236}">
                      <a16:creationId xmlns:a16="http://schemas.microsoft.com/office/drawing/2014/main" id="{60514AA7-37DD-6BC5-8C1F-32837274BD68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9210261" y="2112065"/>
                  <a:ext cx="5923865" cy="3495261"/>
                  <a:chOff x="1706217" y="2468217"/>
                  <a:chExt cx="5923865" cy="3495261"/>
                </a:xfrm>
              </xdr:grpSpPr>
              <xdr:sp macro="" textlink="">
                <xdr:nvSpPr>
                  <xdr:cNvPr id="21" name="Rectangle 20">
                    <a:extLst>
                      <a:ext uri="{FF2B5EF4-FFF2-40B4-BE49-F238E27FC236}">
                        <a16:creationId xmlns:a16="http://schemas.microsoft.com/office/drawing/2014/main" id="{56E4FE33-4C23-4DBC-384B-0820F1AAF235}"/>
                      </a:ext>
                    </a:extLst>
                  </xdr:cNvPr>
                  <xdr:cNvSpPr/>
                </xdr:nvSpPr>
                <xdr:spPr>
                  <a:xfrm>
                    <a:off x="1706217" y="2468217"/>
                    <a:ext cx="5923865" cy="3495261"/>
                  </a:xfrm>
                  <a:prstGeom prst="rect">
                    <a:avLst/>
                  </a:prstGeom>
                  <a:effectLst>
                    <a:outerShdw blurRad="50800" dist="38100" dir="8100000" algn="tr" rotWithShape="0">
                      <a:prstClr val="black">
                        <a:alpha val="40000"/>
                      </a:prstClr>
                    </a:outerShdw>
                  </a:effectLst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1100"/>
                  </a:p>
                </xdr:txBody>
              </xdr:sp>
              <xdr:pic>
                <xdr:nvPicPr>
                  <xdr:cNvPr id="18" name="Picture 17">
                    <a:extLst>
                      <a:ext uri="{FF2B5EF4-FFF2-40B4-BE49-F238E27FC236}">
                        <a16:creationId xmlns:a16="http://schemas.microsoft.com/office/drawing/2014/main" id="{E69BCC6B-9E04-A855-559C-4D47C85B21FF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"/>
                  <a:stretch>
                    <a:fillRect/>
                  </a:stretch>
                </xdr:blipFill>
                <xdr:spPr>
                  <a:xfrm>
                    <a:off x="1766480" y="2504375"/>
                    <a:ext cx="5793573" cy="1976631"/>
                  </a:xfrm>
                  <a:prstGeom prst="rect">
                    <a:avLst/>
                  </a:prstGeom>
                </xdr:spPr>
              </xdr:pic>
              <xdr:pic>
                <xdr:nvPicPr>
                  <xdr:cNvPr id="19" name="Picture 18">
                    <a:extLst>
                      <a:ext uri="{FF2B5EF4-FFF2-40B4-BE49-F238E27FC236}">
                        <a16:creationId xmlns:a16="http://schemas.microsoft.com/office/drawing/2014/main" id="{EF938752-0F07-36A4-447D-46764AA15F16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3"/>
                  <a:stretch>
                    <a:fillRect/>
                  </a:stretch>
                </xdr:blipFill>
                <xdr:spPr>
                  <a:xfrm>
                    <a:off x="2453482" y="4532375"/>
                    <a:ext cx="2271920" cy="1161430"/>
                  </a:xfrm>
                  <a:prstGeom prst="rect">
                    <a:avLst/>
                  </a:prstGeom>
                  <a:ln w="28575">
                    <a:solidFill>
                      <a:srgbClr val="FF0000"/>
                    </a:solidFill>
                  </a:ln>
                </xdr:spPr>
              </xdr:pic>
              <xdr:grpSp>
                <xdr:nvGrpSpPr>
                  <xdr:cNvPr id="22" name="Group 21">
                    <a:extLst>
                      <a:ext uri="{FF2B5EF4-FFF2-40B4-BE49-F238E27FC236}">
                        <a16:creationId xmlns:a16="http://schemas.microsoft.com/office/drawing/2014/main" id="{6BC673C3-B7EC-48AE-A850-766F24FEFBFD}"/>
                      </a:ext>
                    </a:extLst>
                  </xdr:cNvPr>
                  <xdr:cNvGrpSpPr/>
                </xdr:nvGrpSpPr>
                <xdr:grpSpPr>
                  <a:xfrm>
                    <a:off x="4851952" y="3781953"/>
                    <a:ext cx="2036894" cy="1913659"/>
                    <a:chOff x="5314965" y="1946412"/>
                    <a:chExt cx="3365616" cy="3317604"/>
                  </a:xfrm>
                </xdr:grpSpPr>
                <xdr:grpSp>
                  <xdr:nvGrpSpPr>
                    <xdr:cNvPr id="23" name="Group 22">
                      <a:extLst>
                        <a:ext uri="{FF2B5EF4-FFF2-40B4-BE49-F238E27FC236}">
                          <a16:creationId xmlns:a16="http://schemas.microsoft.com/office/drawing/2014/main" id="{C2D6A74B-785B-B365-F62E-8862F9A2010C}"/>
                        </a:ext>
                      </a:extLst>
                    </xdr:cNvPr>
                    <xdr:cNvGrpSpPr/>
                  </xdr:nvGrpSpPr>
                  <xdr:grpSpPr>
                    <a:xfrm>
                      <a:off x="5314965" y="1946412"/>
                      <a:ext cx="3365616" cy="3317604"/>
                      <a:chOff x="4635791" y="1971260"/>
                      <a:chExt cx="3365616" cy="3317604"/>
                    </a:xfrm>
                  </xdr:grpSpPr>
                  <xdr:pic>
                    <xdr:nvPicPr>
                      <xdr:cNvPr id="25" name="Picture 24">
                        <a:extLst>
                          <a:ext uri="{FF2B5EF4-FFF2-40B4-BE49-F238E27FC236}">
                            <a16:creationId xmlns:a16="http://schemas.microsoft.com/office/drawing/2014/main" id="{203FA3C9-ADB0-BBA9-E01B-D68391438AD2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4"/>
                      <a:stretch>
                        <a:fillRect/>
                      </a:stretch>
                    </xdr:blipFill>
                    <xdr:spPr>
                      <a:xfrm>
                        <a:off x="4635791" y="1971260"/>
                        <a:ext cx="3365616" cy="3317604"/>
                      </a:xfrm>
                      <a:prstGeom prst="rect">
                        <a:avLst/>
                      </a:prstGeom>
                      <a:ln w="28575">
                        <a:solidFill>
                          <a:srgbClr val="FF0000"/>
                        </a:solidFill>
                      </a:ln>
                    </xdr:spPr>
                  </xdr:pic>
                  <xdr:sp macro="" textlink="">
                    <xdr:nvSpPr>
                      <xdr:cNvPr id="26" name="Rectangle 25">
                        <a:extLst>
                          <a:ext uri="{FF2B5EF4-FFF2-40B4-BE49-F238E27FC236}">
                            <a16:creationId xmlns:a16="http://schemas.microsoft.com/office/drawing/2014/main" id="{51F6713E-9803-3801-C51F-5EDBE387AB22}"/>
                          </a:ext>
                        </a:extLst>
                      </xdr:cNvPr>
                      <xdr:cNvSpPr/>
                    </xdr:nvSpPr>
                    <xdr:spPr>
                      <a:xfrm>
                        <a:off x="6203675" y="1979543"/>
                        <a:ext cx="596348" cy="157369"/>
                      </a:xfrm>
                      <a:prstGeom prst="rect">
                        <a:avLst/>
                      </a:prstGeom>
                      <a:solidFill>
                        <a:srgbClr val="66FF99"/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27" name="Rectangle 26">
                        <a:extLst>
                          <a:ext uri="{FF2B5EF4-FFF2-40B4-BE49-F238E27FC236}">
                            <a16:creationId xmlns:a16="http://schemas.microsoft.com/office/drawing/2014/main" id="{58BA667F-6F8A-376F-76DA-1D6681EA0AD0}"/>
                          </a:ext>
                        </a:extLst>
                      </xdr:cNvPr>
                      <xdr:cNvSpPr/>
                    </xdr:nvSpPr>
                    <xdr:spPr>
                      <a:xfrm>
                        <a:off x="6165575" y="4625008"/>
                        <a:ext cx="596348" cy="157369"/>
                      </a:xfrm>
                      <a:prstGeom prst="rect">
                        <a:avLst/>
                      </a:prstGeom>
                      <a:solidFill>
                        <a:srgbClr val="66FF99"/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28" name="Rectangle 27">
                        <a:extLst>
                          <a:ext uri="{FF2B5EF4-FFF2-40B4-BE49-F238E27FC236}">
                            <a16:creationId xmlns:a16="http://schemas.microsoft.com/office/drawing/2014/main" id="{A86D9A2F-3E01-CC1D-F430-7E2502088E28}"/>
                          </a:ext>
                        </a:extLst>
                      </xdr:cNvPr>
                      <xdr:cNvSpPr/>
                    </xdr:nvSpPr>
                    <xdr:spPr>
                      <a:xfrm>
                        <a:off x="4686299" y="4862984"/>
                        <a:ext cx="403850" cy="295425"/>
                      </a:xfrm>
                      <a:prstGeom prst="rect">
                        <a:avLst/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lIns="0" tIns="0" rIns="0" bIns="0" rtlCol="0" anchor="ctr" anchorCtr="0"/>
                      <a:lstStyle/>
                      <a:p>
                        <a:pPr algn="ctr"/>
                        <a:r>
                          <a:rPr lang="pt-BR" sz="1100" b="1">
                            <a:solidFill>
                              <a:sysClr val="windowText" lastClr="000000"/>
                            </a:solidFill>
                          </a:rPr>
                          <a:t>-65</a:t>
                        </a:r>
                        <a:endParaRPr lang="LID4096" sz="1100" b="1">
                          <a:solidFill>
                            <a:sysClr val="windowText" lastClr="000000"/>
                          </a:solidFill>
                        </a:endParaRPr>
                      </a:p>
                    </xdr:txBody>
                  </xdr:sp>
                </xdr:grpSp>
                <xdr:sp macro="" textlink="">
                  <xdr:nvSpPr>
                    <xdr:cNvPr id="24" name="Rectangle 23">
                      <a:extLst>
                        <a:ext uri="{FF2B5EF4-FFF2-40B4-BE49-F238E27FC236}">
                          <a16:creationId xmlns:a16="http://schemas.microsoft.com/office/drawing/2014/main" id="{48EEF9D8-3D38-4C98-3058-0E4070F33716}"/>
                        </a:ext>
                      </a:extLst>
                    </xdr:cNvPr>
                    <xdr:cNvSpPr/>
                  </xdr:nvSpPr>
                  <xdr:spPr>
                    <a:xfrm>
                      <a:off x="7917962" y="4298673"/>
                      <a:ext cx="579179" cy="352795"/>
                    </a:xfrm>
                    <a:prstGeom prst="rect">
                      <a:avLst/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lIns="0" tIns="0" rIns="0" bIns="0" rtlCol="0" anchor="ctr" anchorCtr="0"/>
                    <a:lstStyle/>
                    <a:p>
                      <a:pPr algn="ctr"/>
                      <a:r>
                        <a:rPr lang="pt-BR" sz="1100" b="1">
                          <a:solidFill>
                            <a:sysClr val="windowText" lastClr="000000"/>
                          </a:solidFill>
                        </a:rPr>
                        <a:t>12x</a:t>
                      </a:r>
                      <a:endParaRPr lang="LID4096" sz="1100" b="1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</xdr:grpSp>
              <xdr:pic>
                <xdr:nvPicPr>
                  <xdr:cNvPr id="29" name="Picture 28">
                    <a:extLst>
                      <a:ext uri="{FF2B5EF4-FFF2-40B4-BE49-F238E27FC236}">
                        <a16:creationId xmlns:a16="http://schemas.microsoft.com/office/drawing/2014/main" id="{69BE8828-FB57-161E-7410-227AA0CCE72D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5"/>
                  <a:stretch>
                    <a:fillRect/>
                  </a:stretch>
                </xdr:blipFill>
                <xdr:spPr>
                  <a:xfrm rot="10800000" flipH="1">
                    <a:off x="1770302" y="4524945"/>
                    <a:ext cx="623013" cy="751533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30" name="TextBox 29">
                    <a:extLst>
                      <a:ext uri="{FF2B5EF4-FFF2-40B4-BE49-F238E27FC236}">
                        <a16:creationId xmlns:a16="http://schemas.microsoft.com/office/drawing/2014/main" id="{A8E83AEC-BF70-4049-A2B7-61C52CA01741}"/>
                      </a:ext>
                    </a:extLst>
                  </xdr:cNvPr>
                  <xdr:cNvSpPr txBox="1"/>
                </xdr:nvSpPr>
                <xdr:spPr>
                  <a:xfrm>
                    <a:off x="2417323" y="5728452"/>
                    <a:ext cx="271184" cy="126552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en-US" sz="1200" b="1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0</a:t>
                    </a:r>
                    <a:endParaRPr lang="LID4096" sz="1200" b="1"/>
                  </a:p>
                </xdr:txBody>
              </xdr:sp>
              <xdr:sp macro="" textlink="">
                <xdr:nvSpPr>
                  <xdr:cNvPr id="31" name="TextBox 30">
                    <a:extLst>
                      <a:ext uri="{FF2B5EF4-FFF2-40B4-BE49-F238E27FC236}">
                        <a16:creationId xmlns:a16="http://schemas.microsoft.com/office/drawing/2014/main" id="{7A1585A8-AA3A-4BB4-AF43-462A828DD403}"/>
                      </a:ext>
                    </a:extLst>
                  </xdr:cNvPr>
                  <xdr:cNvSpPr txBox="1"/>
                </xdr:nvSpPr>
                <xdr:spPr>
                  <a:xfrm>
                    <a:off x="4466268" y="5728451"/>
                    <a:ext cx="271184" cy="126552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en-US" sz="1200" b="1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100</a:t>
                    </a:r>
                    <a:endParaRPr lang="LID4096" sz="1200" b="1"/>
                  </a:p>
                </xdr:txBody>
              </xdr:sp>
              <xdr:sp macro="" textlink="">
                <xdr:nvSpPr>
                  <xdr:cNvPr id="33" name="Rectangle 32">
                    <a:extLst>
                      <a:ext uri="{FF2B5EF4-FFF2-40B4-BE49-F238E27FC236}">
                        <a16:creationId xmlns:a16="http://schemas.microsoft.com/office/drawing/2014/main" id="{02717217-F8D2-4E58-9573-1989F9F07F99}"/>
                      </a:ext>
                    </a:extLst>
                  </xdr:cNvPr>
                  <xdr:cNvSpPr/>
                </xdr:nvSpPr>
                <xdr:spPr>
                  <a:xfrm>
                    <a:off x="1789043" y="2526198"/>
                    <a:ext cx="505239" cy="1929848"/>
                  </a:xfrm>
                  <a:prstGeom prst="rect">
                    <a:avLst/>
                  </a:prstGeom>
                  <a:noFill/>
                  <a:ln w="38100">
                    <a:solidFill>
                      <a:srgbClr val="FF0000"/>
                    </a:solidFill>
                  </a:ln>
                  <a:effectLst>
                    <a:outerShdw blurRad="50800" dist="38100" dir="8100000" algn="tr" rotWithShape="0">
                      <a:prstClr val="black">
                        <a:alpha val="40000"/>
                      </a:prstClr>
                    </a:outerShdw>
                  </a:effectLst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1100"/>
                  </a:p>
                </xdr:txBody>
              </xdr:sp>
            </xdr:grpSp>
            <xdr:sp macro="" textlink="">
              <xdr:nvSpPr>
                <xdr:cNvPr id="35" name="TextBox 34">
                  <a:extLst>
                    <a:ext uri="{FF2B5EF4-FFF2-40B4-BE49-F238E27FC236}">
                      <a16:creationId xmlns:a16="http://schemas.microsoft.com/office/drawing/2014/main" id="{74B53E3D-76FA-4BA8-8E7D-BDCA06334793}"/>
                    </a:ext>
                  </a:extLst>
                </xdr:cNvPr>
                <xdr:cNvSpPr txBox="1"/>
              </xdr:nvSpPr>
              <xdr:spPr>
                <a:xfrm>
                  <a:off x="12639261" y="4099891"/>
                  <a:ext cx="654326" cy="275639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en-US" sz="1200" b="1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Q=-3 +3</a:t>
                  </a:r>
                  <a:endParaRPr lang="LID4096" sz="1200" b="1"/>
                </a:p>
              </xdr:txBody>
            </xdr:sp>
          </xdr:grpSp>
          <xdr:sp macro="" textlink="">
            <xdr:nvSpPr>
              <xdr:cNvPr id="37" name="TextBox 36">
                <a:extLst>
                  <a:ext uri="{FF2B5EF4-FFF2-40B4-BE49-F238E27FC236}">
                    <a16:creationId xmlns:a16="http://schemas.microsoft.com/office/drawing/2014/main" id="{A3D32B0A-76A4-4C53-AF2D-32D485AA7509}"/>
                  </a:ext>
                </a:extLst>
              </xdr:cNvPr>
              <xdr:cNvSpPr txBox="1"/>
            </xdr:nvSpPr>
            <xdr:spPr>
              <a:xfrm>
                <a:off x="10030240" y="3023152"/>
                <a:ext cx="405848" cy="84482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en-US" sz="12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200c</a:t>
                </a:r>
              </a:p>
              <a:p>
                <a:pPr algn="ctr"/>
                <a:r>
                  <a:rPr lang="en-US" sz="12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x</a:t>
                </a:r>
              </a:p>
              <a:p>
                <a:pPr algn="ctr"/>
                <a:r>
                  <a:rPr lang="en-US" sz="12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21 L</a:t>
                </a:r>
              </a:p>
              <a:p>
                <a:pPr algn="ctr"/>
                <a:r>
                  <a:rPr lang="pt-BR" sz="1200" b="1"/>
                  <a:t>H|Z</a:t>
                </a:r>
                <a:endParaRPr lang="LID4096" sz="1200" b="1"/>
              </a:p>
            </xdr:txBody>
          </xdr:sp>
          <xdr:sp macro="" textlink="">
            <xdr:nvSpPr>
              <xdr:cNvPr id="39" name="TextBox 38">
                <a:extLst>
                  <a:ext uri="{FF2B5EF4-FFF2-40B4-BE49-F238E27FC236}">
                    <a16:creationId xmlns:a16="http://schemas.microsoft.com/office/drawing/2014/main" id="{EAD26568-8AE0-45B2-A8AA-BB29DE266203}"/>
                  </a:ext>
                </a:extLst>
              </xdr:cNvPr>
              <xdr:cNvSpPr txBox="1"/>
            </xdr:nvSpPr>
            <xdr:spPr>
              <a:xfrm>
                <a:off x="10286999" y="4224131"/>
                <a:ext cx="314739" cy="14311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en-US" sz="12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27c</a:t>
                </a:r>
                <a:endParaRPr lang="LID4096" sz="1200" b="1"/>
              </a:p>
            </xdr:txBody>
          </xdr:sp>
        </xdr:grpSp>
        <xdr:sp macro="" textlink="">
          <xdr:nvSpPr>
            <xdr:cNvPr id="42" name="TextBox 41">
              <a:extLst>
                <a:ext uri="{FF2B5EF4-FFF2-40B4-BE49-F238E27FC236}">
                  <a16:creationId xmlns:a16="http://schemas.microsoft.com/office/drawing/2014/main" id="{133B6CC8-BE57-443D-AAD3-88A4978F7048}"/>
                </a:ext>
              </a:extLst>
            </xdr:cNvPr>
            <xdr:cNvSpPr txBox="1"/>
          </xdr:nvSpPr>
          <xdr:spPr>
            <a:xfrm>
              <a:off x="10030238" y="2865782"/>
              <a:ext cx="927653" cy="16565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2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Regional (no)</a:t>
              </a:r>
              <a:endParaRPr lang="LID4096" sz="12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EE03B564-C4D8-4FCA-A013-E0C28C77DAC9}"/>
              </a:ext>
            </a:extLst>
          </xdr:cNvPr>
          <xdr:cNvSpPr txBox="1"/>
        </xdr:nvSpPr>
        <xdr:spPr>
          <a:xfrm>
            <a:off x="10775675" y="2675283"/>
            <a:ext cx="662608" cy="4224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lIns="0" tIns="0" rIns="0" bIns="0" rtlCol="0" anchor="ctr" anchorCtr="0"/>
          <a:lstStyle/>
          <a:p>
            <a:pPr algn="ctr"/>
            <a:r>
              <a:rPr lang="pt-BR" sz="12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H|V</a:t>
            </a:r>
          </a:p>
          <a:p>
            <a:pPr algn="ctr"/>
            <a:r>
              <a:rPr lang="pt-BR" sz="12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Z (Layers)</a:t>
            </a: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352425</xdr:colOff>
      <xdr:row>1</xdr:row>
      <xdr:rowOff>33337</xdr:rowOff>
    </xdr:from>
    <xdr:to>
      <xdr:col>166</xdr:col>
      <xdr:colOff>47625</xdr:colOff>
      <xdr:row>60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3BA67-4A25-F63A-D54B-9546A7449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109</xdr:col>
      <xdr:colOff>35984</xdr:colOff>
      <xdr:row>112</xdr:row>
      <xdr:rowOff>43390</xdr:rowOff>
    </xdr:from>
    <xdr:to>
      <xdr:col>153</xdr:col>
      <xdr:colOff>31750</xdr:colOff>
      <xdr:row>153</xdr:row>
      <xdr:rowOff>34881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8055C1-331A-4BFB-89C4-204FF23DB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158</xdr:col>
      <xdr:colOff>352425</xdr:colOff>
      <xdr:row>61</xdr:row>
      <xdr:rowOff>9525</xdr:rowOff>
    </xdr:from>
    <xdr:to>
      <xdr:col>166</xdr:col>
      <xdr:colOff>47625</xdr:colOff>
      <xdr:row>122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EBEA96-8DC5-47C7-B0AD-595BEDC19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106</xdr:col>
      <xdr:colOff>579967</xdr:colOff>
      <xdr:row>4</xdr:row>
      <xdr:rowOff>27516</xdr:rowOff>
    </xdr:from>
    <xdr:to>
      <xdr:col>156</xdr:col>
      <xdr:colOff>4233</xdr:colOff>
      <xdr:row>54</xdr:row>
      <xdr:rowOff>27515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F9677D-2444-41BD-83C5-098836A76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100851</xdr:colOff>
      <xdr:row>9</xdr:row>
      <xdr:rowOff>145676</xdr:rowOff>
    </xdr:from>
    <xdr:to>
      <xdr:col>12</xdr:col>
      <xdr:colOff>661145</xdr:colOff>
      <xdr:row>30</xdr:row>
      <xdr:rowOff>100852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0A95498-F956-86CB-D8BB-977FB06F3A9A}"/>
            </a:ext>
          </a:extLst>
        </xdr:cNvPr>
        <xdr:cNvGrpSpPr/>
      </xdr:nvGrpSpPr>
      <xdr:grpSpPr>
        <a:xfrm>
          <a:off x="493057" y="2084294"/>
          <a:ext cx="4672853" cy="3955676"/>
          <a:chOff x="6790763" y="493061"/>
          <a:chExt cx="5121089" cy="4751292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D989B876-9764-44CE-96A3-27B26FA93DFA}"/>
              </a:ext>
            </a:extLst>
          </xdr:cNvPr>
          <xdr:cNvGraphicFramePr>
            <a:graphicFrameLocks/>
          </xdr:cNvGraphicFramePr>
        </xdr:nvGraphicFramePr>
        <xdr:xfrm>
          <a:off x="6790763" y="493061"/>
          <a:ext cx="5121089" cy="47512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F86A6DC-C469-435D-972F-81A629D0069B}"/>
              </a:ext>
            </a:extLst>
          </xdr:cNvPr>
          <xdr:cNvSpPr txBox="1"/>
        </xdr:nvSpPr>
        <xdr:spPr>
          <a:xfrm>
            <a:off x="10679205" y="728382"/>
            <a:ext cx="862853" cy="2577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500" b="1" baseline="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NVERT</a:t>
            </a:r>
            <a:endParaRPr lang="LID4096" sz="12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12</xdr:col>
      <xdr:colOff>890867</xdr:colOff>
      <xdr:row>9</xdr:row>
      <xdr:rowOff>163606</xdr:rowOff>
    </xdr:from>
    <xdr:to>
      <xdr:col>19</xdr:col>
      <xdr:colOff>341779</xdr:colOff>
      <xdr:row>24</xdr:row>
      <xdr:rowOff>49306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27BFA-EF66-B319-7C54-4D5BDD4E0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560295</xdr:colOff>
      <xdr:row>9</xdr:row>
      <xdr:rowOff>78441</xdr:rowOff>
    </xdr:from>
    <xdr:to>
      <xdr:col>35</xdr:col>
      <xdr:colOff>437030</xdr:colOff>
      <xdr:row>24</xdr:row>
      <xdr:rowOff>100852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1275798-1C18-4AAE-BB6E-98CE7016A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161924</xdr:colOff>
      <xdr:row>7</xdr:row>
      <xdr:rowOff>109537</xdr:rowOff>
    </xdr:from>
    <xdr:to>
      <xdr:col>7</xdr:col>
      <xdr:colOff>287650</xdr:colOff>
      <xdr:row>26</xdr:row>
      <xdr:rowOff>161925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7A06CCE7-3D79-7BEB-686A-B79CCE078D67}"/>
            </a:ext>
          </a:extLst>
        </xdr:cNvPr>
        <xdr:cNvGrpSpPr>
          <a:grpSpLocks noChangeAspect="1"/>
        </xdr:cNvGrpSpPr>
      </xdr:nvGrpSpPr>
      <xdr:grpSpPr>
        <a:xfrm>
          <a:off x="676274" y="1443037"/>
          <a:ext cx="3173726" cy="3671888"/>
          <a:chOff x="676274" y="1443037"/>
          <a:chExt cx="4581526" cy="5300662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D5907113-1542-4070-8108-4DA54F163877}"/>
              </a:ext>
            </a:extLst>
          </xdr:cNvPr>
          <xdr:cNvSpPr txBox="1"/>
        </xdr:nvSpPr>
        <xdr:spPr>
          <a:xfrm>
            <a:off x="676274" y="4257674"/>
            <a:ext cx="4581525" cy="2486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i i</a:t>
            </a:r>
            <a:endParaRPr lang="LID4096" sz="1400" b="1"/>
          </a:p>
        </xdr:txBody>
      </xdr:sp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F4C8007C-5C9A-4E6D-A02E-B69C8D48F246}"/>
              </a:ext>
            </a:extLst>
          </xdr:cNvPr>
          <xdr:cNvGraphicFramePr>
            <a:graphicFrameLocks/>
          </xdr:cNvGraphicFramePr>
        </xdr:nvGraphicFramePr>
        <xdr:xfrm>
          <a:off x="685800" y="144303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8663D01A-90CC-431F-B4EA-D03FBCDA30FD}"/>
              </a:ext>
            </a:extLst>
          </xdr:cNvPr>
          <xdr:cNvSpPr txBox="1"/>
        </xdr:nvSpPr>
        <xdr:spPr>
          <a:xfrm>
            <a:off x="4238626" y="358140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Time</a:t>
            </a:r>
            <a:endParaRPr lang="LID4096" sz="1400" b="1"/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B290A1B-BED6-4DED-A978-844A944B11B3}"/>
              </a:ext>
            </a:extLst>
          </xdr:cNvPr>
          <xdr:cNvSpPr txBox="1"/>
        </xdr:nvSpPr>
        <xdr:spPr>
          <a:xfrm>
            <a:off x="4295775" y="6229350"/>
            <a:ext cx="781050" cy="31149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/>
          <a:p>
            <a:pPr algn="ctr"/>
            <a:r>
              <a:rPr lang="en-US" sz="1400" b="1"/>
              <a:t>Dist</a:t>
            </a:r>
            <a:endParaRPr lang="LID4096" sz="1400" b="1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5C71-20EA-4BDA-B869-B9817D6DE628}">
  <dimension ref="A1:AR2126"/>
  <sheetViews>
    <sheetView zoomScale="130" zoomScaleNormal="130" workbookViewId="0">
      <selection activeCell="AW24" sqref="AW24"/>
    </sheetView>
  </sheetViews>
  <sheetFormatPr defaultRowHeight="8.1" customHeight="1"/>
  <cols>
    <col min="1" max="1" width="3" style="324" customWidth="1"/>
    <col min="2" max="4" width="5.140625" style="85" customWidth="1"/>
    <col min="5" max="5" width="2.28515625" style="85" customWidth="1"/>
    <col min="6" max="6" width="6.5703125" style="85" customWidth="1"/>
    <col min="7" max="7" width="5" customWidth="1"/>
    <col min="8" max="9" width="3.85546875" customWidth="1"/>
    <col min="10" max="43" width="2.5703125" customWidth="1"/>
    <col min="44" max="210" width="3.7109375" customWidth="1"/>
  </cols>
  <sheetData>
    <row r="1" spans="1:44" ht="11.25" customHeight="1">
      <c r="A1" s="323"/>
      <c r="B1" s="323"/>
      <c r="C1" s="323"/>
      <c r="D1" s="388" t="s">
        <v>135</v>
      </c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4"/>
    </row>
    <row r="2" spans="1:44" ht="27" customHeight="1">
      <c r="A2" s="323"/>
      <c r="B2" s="316">
        <v>8</v>
      </c>
      <c r="C2" s="316">
        <v>20</v>
      </c>
      <c r="D2" s="318">
        <f>MAX(I27:AR27)+1</f>
        <v>24</v>
      </c>
      <c r="E2" s="311"/>
      <c r="F2" s="390" t="s">
        <v>602</v>
      </c>
      <c r="G2" s="391" t="s">
        <v>29</v>
      </c>
      <c r="H2" s="391" t="s">
        <v>601</v>
      </c>
      <c r="I2" s="391" t="s">
        <v>5</v>
      </c>
      <c r="J2" s="392">
        <v>2000</v>
      </c>
      <c r="K2" s="392">
        <v>1600</v>
      </c>
      <c r="L2" s="392">
        <v>800</v>
      </c>
      <c r="M2" s="392">
        <v>400</v>
      </c>
      <c r="N2" s="392">
        <v>200</v>
      </c>
      <c r="O2" s="392">
        <v>100</v>
      </c>
      <c r="P2" s="392">
        <v>50</v>
      </c>
      <c r="Q2" s="392">
        <v>50</v>
      </c>
      <c r="R2" s="392">
        <v>50</v>
      </c>
      <c r="S2" s="392">
        <v>50</v>
      </c>
      <c r="T2" s="392">
        <v>50</v>
      </c>
      <c r="U2" s="392">
        <v>50</v>
      </c>
      <c r="V2" s="392">
        <v>50</v>
      </c>
      <c r="W2" s="392">
        <v>50</v>
      </c>
      <c r="X2" s="392">
        <v>50</v>
      </c>
      <c r="Y2" s="392">
        <v>50</v>
      </c>
      <c r="Z2" s="392">
        <v>50</v>
      </c>
      <c r="AA2" s="392">
        <v>50</v>
      </c>
      <c r="AB2" s="392">
        <v>50</v>
      </c>
      <c r="AC2" s="392">
        <v>50</v>
      </c>
      <c r="AD2" s="392">
        <v>50</v>
      </c>
      <c r="AE2" s="392">
        <v>51</v>
      </c>
      <c r="AF2" s="392">
        <v>52</v>
      </c>
      <c r="AG2" s="392">
        <v>53</v>
      </c>
      <c r="AH2" s="392">
        <v>54</v>
      </c>
      <c r="AI2" s="392">
        <v>55</v>
      </c>
      <c r="AJ2" s="392">
        <v>56</v>
      </c>
      <c r="AK2" s="392">
        <v>57</v>
      </c>
      <c r="AL2" s="392">
        <v>58</v>
      </c>
      <c r="AM2" s="392">
        <v>59</v>
      </c>
      <c r="AN2" s="392">
        <v>60</v>
      </c>
      <c r="AO2" s="392">
        <v>61</v>
      </c>
      <c r="AP2" s="392">
        <v>62</v>
      </c>
      <c r="AQ2" s="392">
        <v>63</v>
      </c>
      <c r="AR2" s="314"/>
    </row>
    <row r="3" spans="1:44" ht="11.25" customHeight="1">
      <c r="A3" s="323"/>
      <c r="B3" s="313" t="s">
        <v>640</v>
      </c>
      <c r="C3" s="313" t="s">
        <v>641</v>
      </c>
      <c r="D3" s="318">
        <f>MAX(H44:H74)+1</f>
        <v>32</v>
      </c>
      <c r="E3" s="311"/>
      <c r="F3" s="391" t="s">
        <v>601</v>
      </c>
      <c r="G3" s="386" t="s">
        <v>29</v>
      </c>
      <c r="H3" s="386" t="s">
        <v>29</v>
      </c>
      <c r="I3" s="386" t="s">
        <v>29</v>
      </c>
      <c r="J3" s="320">
        <f t="shared" ref="J3:AQ3" si="0">J2/MIN($J$2:$AD$2)</f>
        <v>40</v>
      </c>
      <c r="K3" s="320">
        <f t="shared" si="0"/>
        <v>32</v>
      </c>
      <c r="L3" s="320">
        <f t="shared" si="0"/>
        <v>16</v>
      </c>
      <c r="M3" s="320">
        <f t="shared" si="0"/>
        <v>8</v>
      </c>
      <c r="N3" s="320">
        <f t="shared" si="0"/>
        <v>4</v>
      </c>
      <c r="O3" s="320">
        <f t="shared" si="0"/>
        <v>2</v>
      </c>
      <c r="P3" s="320">
        <f t="shared" si="0"/>
        <v>1</v>
      </c>
      <c r="Q3" s="320">
        <f t="shared" si="0"/>
        <v>1</v>
      </c>
      <c r="R3" s="320">
        <f t="shared" si="0"/>
        <v>1</v>
      </c>
      <c r="S3" s="320">
        <f t="shared" si="0"/>
        <v>1</v>
      </c>
      <c r="T3" s="320">
        <f t="shared" si="0"/>
        <v>1</v>
      </c>
      <c r="U3" s="320">
        <f t="shared" si="0"/>
        <v>1</v>
      </c>
      <c r="V3" s="320">
        <f t="shared" si="0"/>
        <v>1</v>
      </c>
      <c r="W3" s="320">
        <f t="shared" si="0"/>
        <v>1</v>
      </c>
      <c r="X3" s="320">
        <f t="shared" si="0"/>
        <v>1</v>
      </c>
      <c r="Y3" s="320">
        <f t="shared" si="0"/>
        <v>1</v>
      </c>
      <c r="Z3" s="320">
        <f t="shared" si="0"/>
        <v>1</v>
      </c>
      <c r="AA3" s="320">
        <f t="shared" si="0"/>
        <v>1</v>
      </c>
      <c r="AB3" s="320">
        <f t="shared" si="0"/>
        <v>1</v>
      </c>
      <c r="AC3" s="320">
        <f t="shared" si="0"/>
        <v>1</v>
      </c>
      <c r="AD3" s="321">
        <f t="shared" si="0"/>
        <v>1</v>
      </c>
      <c r="AE3" s="321">
        <f t="shared" si="0"/>
        <v>1.02</v>
      </c>
      <c r="AF3" s="321">
        <f t="shared" si="0"/>
        <v>1.04</v>
      </c>
      <c r="AG3" s="321">
        <f t="shared" si="0"/>
        <v>1.06</v>
      </c>
      <c r="AH3" s="321">
        <f t="shared" si="0"/>
        <v>1.08</v>
      </c>
      <c r="AI3" s="321">
        <f t="shared" si="0"/>
        <v>1.1000000000000001</v>
      </c>
      <c r="AJ3" s="321">
        <f t="shared" si="0"/>
        <v>1.1200000000000001</v>
      </c>
      <c r="AK3" s="321">
        <f t="shared" si="0"/>
        <v>1.1399999999999999</v>
      </c>
      <c r="AL3" s="321">
        <f t="shared" si="0"/>
        <v>1.1599999999999999</v>
      </c>
      <c r="AM3" s="321">
        <f t="shared" si="0"/>
        <v>1.18</v>
      </c>
      <c r="AN3" s="321">
        <f t="shared" si="0"/>
        <v>1.2</v>
      </c>
      <c r="AO3" s="321">
        <f t="shared" si="0"/>
        <v>1.22</v>
      </c>
      <c r="AP3" s="321">
        <f t="shared" si="0"/>
        <v>1.24</v>
      </c>
      <c r="AQ3" s="321">
        <f t="shared" si="0"/>
        <v>1.26</v>
      </c>
      <c r="AR3" s="314"/>
    </row>
    <row r="4" spans="1:44" ht="11.25" customHeight="1">
      <c r="A4" s="389">
        <f>ROW()</f>
        <v>4</v>
      </c>
      <c r="B4" s="313" t="s">
        <v>638</v>
      </c>
      <c r="C4" s="313" t="s">
        <v>639</v>
      </c>
      <c r="D4" s="94">
        <f>C2*B2</f>
        <v>160</v>
      </c>
      <c r="E4" s="311"/>
      <c r="F4" s="391" t="s">
        <v>4</v>
      </c>
      <c r="G4" s="387"/>
      <c r="H4" s="311"/>
      <c r="I4" s="319"/>
      <c r="J4" s="319">
        <f t="shared" ref="J4:AD4" si="1">I4+1</f>
        <v>1</v>
      </c>
      <c r="K4" s="319">
        <f t="shared" si="1"/>
        <v>2</v>
      </c>
      <c r="L4" s="319">
        <f t="shared" si="1"/>
        <v>3</v>
      </c>
      <c r="M4" s="319">
        <f t="shared" si="1"/>
        <v>4</v>
      </c>
      <c r="N4" s="319">
        <f t="shared" si="1"/>
        <v>5</v>
      </c>
      <c r="O4" s="319">
        <f t="shared" si="1"/>
        <v>6</v>
      </c>
      <c r="P4" s="319">
        <f t="shared" si="1"/>
        <v>7</v>
      </c>
      <c r="Q4" s="319">
        <f t="shared" si="1"/>
        <v>8</v>
      </c>
      <c r="R4" s="319">
        <f t="shared" si="1"/>
        <v>9</v>
      </c>
      <c r="S4" s="319">
        <f t="shared" si="1"/>
        <v>10</v>
      </c>
      <c r="T4" s="319">
        <f t="shared" si="1"/>
        <v>11</v>
      </c>
      <c r="U4" s="319">
        <f t="shared" si="1"/>
        <v>12</v>
      </c>
      <c r="V4" s="319">
        <f t="shared" si="1"/>
        <v>13</v>
      </c>
      <c r="W4" s="319">
        <f t="shared" si="1"/>
        <v>14</v>
      </c>
      <c r="X4" s="319">
        <f t="shared" si="1"/>
        <v>15</v>
      </c>
      <c r="Y4" s="319">
        <f t="shared" si="1"/>
        <v>16</v>
      </c>
      <c r="Z4" s="319">
        <f t="shared" si="1"/>
        <v>17</v>
      </c>
      <c r="AA4" s="319">
        <f t="shared" si="1"/>
        <v>18</v>
      </c>
      <c r="AB4" s="319">
        <f t="shared" si="1"/>
        <v>19</v>
      </c>
      <c r="AC4" s="319">
        <f t="shared" si="1"/>
        <v>20</v>
      </c>
      <c r="AD4" s="213">
        <f t="shared" si="1"/>
        <v>21</v>
      </c>
      <c r="AE4" s="213">
        <f t="shared" ref="AE4:AQ4" si="2">AD4+1</f>
        <v>22</v>
      </c>
      <c r="AF4" s="213">
        <f t="shared" si="2"/>
        <v>23</v>
      </c>
      <c r="AG4" s="213">
        <f t="shared" si="2"/>
        <v>24</v>
      </c>
      <c r="AH4" s="213">
        <f t="shared" si="2"/>
        <v>25</v>
      </c>
      <c r="AI4" s="213">
        <f t="shared" si="2"/>
        <v>26</v>
      </c>
      <c r="AJ4" s="213">
        <f t="shared" si="2"/>
        <v>27</v>
      </c>
      <c r="AK4" s="213">
        <f t="shared" si="2"/>
        <v>28</v>
      </c>
      <c r="AL4" s="213">
        <f t="shared" si="2"/>
        <v>29</v>
      </c>
      <c r="AM4" s="213">
        <f t="shared" si="2"/>
        <v>30</v>
      </c>
      <c r="AN4" s="213">
        <f t="shared" si="2"/>
        <v>31</v>
      </c>
      <c r="AO4" s="213">
        <f t="shared" si="2"/>
        <v>32</v>
      </c>
      <c r="AP4" s="213">
        <f t="shared" si="2"/>
        <v>33</v>
      </c>
      <c r="AQ4" s="213">
        <f t="shared" si="2"/>
        <v>34</v>
      </c>
      <c r="AR4" s="314"/>
    </row>
    <row r="5" spans="1:44" ht="5.0999999999999996" customHeight="1">
      <c r="A5" s="323">
        <f t="shared" ref="A5:A68" si="3">IF(ROW()-A$4&lt;=$D$4,ROW()-A$4,"")</f>
        <v>1</v>
      </c>
      <c r="B5" s="50">
        <f>IF(A5="","",IF(A3="",1,IF(ISNUMBER(A5),INT(A4/$C$2)+1,"")))</f>
        <v>1</v>
      </c>
      <c r="C5" s="50">
        <f>IF(B2&lt;&gt;B5,1,C2+1)</f>
        <v>1</v>
      </c>
      <c r="D5" s="273" t="str">
        <f>IF(AND(ISNUMBER(B5),ISNUMBER(C5)),_xlfn.CONCAT(C5-1,",",B5-1),"")</f>
        <v>0,0</v>
      </c>
      <c r="E5" s="311"/>
      <c r="F5" s="393">
        <v>2000</v>
      </c>
      <c r="G5" s="320">
        <f t="shared" ref="G5:G36" si="4">F5/MIN($F$5:$F$65)</f>
        <v>40</v>
      </c>
      <c r="H5" s="314"/>
      <c r="I5" s="319">
        <f t="shared" ref="I5:I24" si="5">I4+1</f>
        <v>1</v>
      </c>
      <c r="J5" s="322">
        <f t="shared" ref="J5:AQ5" si="6">IF(ISNUMBER(MATCH(J44,$D$5:$D$4999,0)),IF(ISNUMBER(MATCH(J44,$AL$5:$AL$24,0)),2,1),0)</f>
        <v>1</v>
      </c>
      <c r="K5" s="322">
        <f t="shared" si="6"/>
        <v>1</v>
      </c>
      <c r="L5" s="322">
        <f t="shared" si="6"/>
        <v>1</v>
      </c>
      <c r="M5" s="322">
        <f t="shared" si="6"/>
        <v>1</v>
      </c>
      <c r="N5" s="322">
        <f t="shared" si="6"/>
        <v>1</v>
      </c>
      <c r="O5" s="322">
        <f t="shared" si="6"/>
        <v>1</v>
      </c>
      <c r="P5" s="322">
        <f t="shared" si="6"/>
        <v>1</v>
      </c>
      <c r="Q5" s="322">
        <f t="shared" si="6"/>
        <v>1</v>
      </c>
      <c r="R5" s="322">
        <f t="shared" si="6"/>
        <v>1</v>
      </c>
      <c r="S5" s="322">
        <f t="shared" si="6"/>
        <v>1</v>
      </c>
      <c r="T5" s="322">
        <f t="shared" si="6"/>
        <v>1</v>
      </c>
      <c r="U5" s="322">
        <f t="shared" si="6"/>
        <v>1</v>
      </c>
      <c r="V5" s="322">
        <f t="shared" si="6"/>
        <v>1</v>
      </c>
      <c r="W5" s="322">
        <f t="shared" si="6"/>
        <v>1</v>
      </c>
      <c r="X5" s="322">
        <f t="shared" si="6"/>
        <v>1</v>
      </c>
      <c r="Y5" s="322">
        <f t="shared" si="6"/>
        <v>1</v>
      </c>
      <c r="Z5" s="322">
        <f t="shared" si="6"/>
        <v>1</v>
      </c>
      <c r="AA5" s="322">
        <f t="shared" si="6"/>
        <v>1</v>
      </c>
      <c r="AB5" s="322">
        <f t="shared" si="6"/>
        <v>1</v>
      </c>
      <c r="AC5" s="322">
        <f t="shared" si="6"/>
        <v>1</v>
      </c>
      <c r="AD5" s="322">
        <f t="shared" si="6"/>
        <v>0</v>
      </c>
      <c r="AE5" s="322">
        <f t="shared" si="6"/>
        <v>0</v>
      </c>
      <c r="AF5" s="322">
        <f t="shared" si="6"/>
        <v>0</v>
      </c>
      <c r="AG5" s="322">
        <f t="shared" si="6"/>
        <v>0</v>
      </c>
      <c r="AH5" s="322">
        <f t="shared" si="6"/>
        <v>0</v>
      </c>
      <c r="AI5" s="322">
        <f t="shared" si="6"/>
        <v>0</v>
      </c>
      <c r="AJ5" s="322">
        <f t="shared" si="6"/>
        <v>0</v>
      </c>
      <c r="AK5" s="322">
        <f t="shared" si="6"/>
        <v>0</v>
      </c>
      <c r="AL5" s="322">
        <f t="shared" si="6"/>
        <v>0</v>
      </c>
      <c r="AM5" s="322">
        <f t="shared" si="6"/>
        <v>0</v>
      </c>
      <c r="AN5" s="322">
        <f t="shared" si="6"/>
        <v>0</v>
      </c>
      <c r="AO5" s="322">
        <f t="shared" si="6"/>
        <v>0</v>
      </c>
      <c r="AP5" s="322">
        <f t="shared" si="6"/>
        <v>0</v>
      </c>
      <c r="AQ5" s="322">
        <f t="shared" si="6"/>
        <v>0</v>
      </c>
      <c r="AR5" s="314"/>
    </row>
    <row r="6" spans="1:44" ht="5.0999999999999996" customHeight="1">
      <c r="A6" s="323">
        <f t="shared" si="3"/>
        <v>2</v>
      </c>
      <c r="B6" s="50">
        <f t="shared" ref="B6:B69" si="7">IF(A6="","",IF(A4="",1,IF(ISNUMBER(A6),INT(A5/$C$2)+1,"")))</f>
        <v>1</v>
      </c>
      <c r="C6" s="50">
        <f t="shared" ref="C6:C69" si="8">IF(ISNUMBER(A6),IF(B5&lt;&gt;B6,1,C5+1),"")</f>
        <v>2</v>
      </c>
      <c r="D6" s="273" t="str">
        <f t="shared" ref="D6:D69" si="9">IF(AND(ISNUMBER(B6),ISNUMBER(C6)),_xlfn.CONCAT(C6-1,",",B6-1),"")</f>
        <v>1,0</v>
      </c>
      <c r="E6" s="311"/>
      <c r="F6" s="393">
        <v>2000</v>
      </c>
      <c r="G6" s="320">
        <f t="shared" si="4"/>
        <v>40</v>
      </c>
      <c r="H6" s="314"/>
      <c r="I6" s="319">
        <f t="shared" si="5"/>
        <v>2</v>
      </c>
      <c r="J6" s="322">
        <f t="shared" ref="J6:AQ6" si="10">IF(ISNUMBER(MATCH(J45,$D$5:$D$4999,0)),IF(ISNUMBER(MATCH(J45,$AL$5:$AL$24,0)),2,1),0)</f>
        <v>1</v>
      </c>
      <c r="K6" s="322">
        <f t="shared" si="10"/>
        <v>1</v>
      </c>
      <c r="L6" s="322">
        <f t="shared" si="10"/>
        <v>1</v>
      </c>
      <c r="M6" s="322">
        <f t="shared" si="10"/>
        <v>1</v>
      </c>
      <c r="N6" s="322">
        <f t="shared" si="10"/>
        <v>1</v>
      </c>
      <c r="O6" s="322">
        <f t="shared" si="10"/>
        <v>1</v>
      </c>
      <c r="P6" s="322">
        <f t="shared" si="10"/>
        <v>1</v>
      </c>
      <c r="Q6" s="322">
        <f t="shared" si="10"/>
        <v>1</v>
      </c>
      <c r="R6" s="322">
        <f t="shared" si="10"/>
        <v>1</v>
      </c>
      <c r="S6" s="322">
        <f t="shared" si="10"/>
        <v>1</v>
      </c>
      <c r="T6" s="322">
        <f t="shared" si="10"/>
        <v>1</v>
      </c>
      <c r="U6" s="322">
        <f t="shared" si="10"/>
        <v>1</v>
      </c>
      <c r="V6" s="322">
        <f t="shared" si="10"/>
        <v>1</v>
      </c>
      <c r="W6" s="322">
        <f t="shared" si="10"/>
        <v>1</v>
      </c>
      <c r="X6" s="322">
        <f t="shared" si="10"/>
        <v>1</v>
      </c>
      <c r="Y6" s="322">
        <f t="shared" si="10"/>
        <v>1</v>
      </c>
      <c r="Z6" s="322">
        <f t="shared" si="10"/>
        <v>1</v>
      </c>
      <c r="AA6" s="322">
        <f t="shared" si="10"/>
        <v>1</v>
      </c>
      <c r="AB6" s="322">
        <f t="shared" si="10"/>
        <v>1</v>
      </c>
      <c r="AC6" s="322">
        <f t="shared" si="10"/>
        <v>1</v>
      </c>
      <c r="AD6" s="322">
        <f t="shared" si="10"/>
        <v>0</v>
      </c>
      <c r="AE6" s="322">
        <f t="shared" si="10"/>
        <v>0</v>
      </c>
      <c r="AF6" s="322">
        <f t="shared" si="10"/>
        <v>0</v>
      </c>
      <c r="AG6" s="322">
        <f t="shared" si="10"/>
        <v>0</v>
      </c>
      <c r="AH6" s="322">
        <f t="shared" si="10"/>
        <v>0</v>
      </c>
      <c r="AI6" s="322">
        <f t="shared" si="10"/>
        <v>0</v>
      </c>
      <c r="AJ6" s="322">
        <f t="shared" si="10"/>
        <v>0</v>
      </c>
      <c r="AK6" s="322">
        <f t="shared" si="10"/>
        <v>0</v>
      </c>
      <c r="AL6" s="322">
        <f t="shared" si="10"/>
        <v>0</v>
      </c>
      <c r="AM6" s="322">
        <f t="shared" si="10"/>
        <v>0</v>
      </c>
      <c r="AN6" s="322">
        <f t="shared" si="10"/>
        <v>0</v>
      </c>
      <c r="AO6" s="322">
        <f t="shared" si="10"/>
        <v>0</v>
      </c>
      <c r="AP6" s="322">
        <f t="shared" si="10"/>
        <v>0</v>
      </c>
      <c r="AQ6" s="322">
        <f t="shared" si="10"/>
        <v>0</v>
      </c>
      <c r="AR6" s="314"/>
    </row>
    <row r="7" spans="1:44" ht="5.0999999999999996" customHeight="1">
      <c r="A7" s="323">
        <f t="shared" si="3"/>
        <v>3</v>
      </c>
      <c r="B7" s="50">
        <f t="shared" si="7"/>
        <v>1</v>
      </c>
      <c r="C7" s="50">
        <f t="shared" si="8"/>
        <v>3</v>
      </c>
      <c r="D7" s="273" t="str">
        <f t="shared" si="9"/>
        <v>2,0</v>
      </c>
      <c r="E7" s="311"/>
      <c r="F7" s="393">
        <v>2000</v>
      </c>
      <c r="G7" s="320">
        <f t="shared" si="4"/>
        <v>40</v>
      </c>
      <c r="H7" s="314"/>
      <c r="I7" s="319">
        <f t="shared" si="5"/>
        <v>3</v>
      </c>
      <c r="J7" s="322">
        <f t="shared" ref="J7:AQ7" si="11">IF(ISNUMBER(MATCH(J46,$D$5:$D$4999,0)),IF(ISNUMBER(MATCH(J46,$AL$5:$AL$24,0)),2,1),0)</f>
        <v>1</v>
      </c>
      <c r="K7" s="322">
        <f t="shared" si="11"/>
        <v>1</v>
      </c>
      <c r="L7" s="322">
        <f t="shared" si="11"/>
        <v>1</v>
      </c>
      <c r="M7" s="322">
        <f t="shared" si="11"/>
        <v>1</v>
      </c>
      <c r="N7" s="322">
        <f t="shared" si="11"/>
        <v>1</v>
      </c>
      <c r="O7" s="322">
        <f t="shared" si="11"/>
        <v>1</v>
      </c>
      <c r="P7" s="322">
        <f t="shared" si="11"/>
        <v>1</v>
      </c>
      <c r="Q7" s="322">
        <f t="shared" si="11"/>
        <v>1</v>
      </c>
      <c r="R7" s="322">
        <f t="shared" si="11"/>
        <v>1</v>
      </c>
      <c r="S7" s="322">
        <f t="shared" si="11"/>
        <v>1</v>
      </c>
      <c r="T7" s="322">
        <f t="shared" si="11"/>
        <v>1</v>
      </c>
      <c r="U7" s="322">
        <f t="shared" si="11"/>
        <v>1</v>
      </c>
      <c r="V7" s="322">
        <f t="shared" si="11"/>
        <v>1</v>
      </c>
      <c r="W7" s="322">
        <f t="shared" si="11"/>
        <v>1</v>
      </c>
      <c r="X7" s="322">
        <f t="shared" si="11"/>
        <v>1</v>
      </c>
      <c r="Y7" s="322">
        <f t="shared" si="11"/>
        <v>1</v>
      </c>
      <c r="Z7" s="322">
        <f t="shared" si="11"/>
        <v>1</v>
      </c>
      <c r="AA7" s="322">
        <f t="shared" si="11"/>
        <v>1</v>
      </c>
      <c r="AB7" s="322">
        <f t="shared" si="11"/>
        <v>1</v>
      </c>
      <c r="AC7" s="322">
        <f t="shared" si="11"/>
        <v>1</v>
      </c>
      <c r="AD7" s="322">
        <f t="shared" si="11"/>
        <v>0</v>
      </c>
      <c r="AE7" s="322">
        <f t="shared" si="11"/>
        <v>0</v>
      </c>
      <c r="AF7" s="322">
        <f t="shared" si="11"/>
        <v>0</v>
      </c>
      <c r="AG7" s="322">
        <f t="shared" si="11"/>
        <v>0</v>
      </c>
      <c r="AH7" s="322">
        <f t="shared" si="11"/>
        <v>0</v>
      </c>
      <c r="AI7" s="322">
        <f t="shared" si="11"/>
        <v>0</v>
      </c>
      <c r="AJ7" s="322">
        <f t="shared" si="11"/>
        <v>0</v>
      </c>
      <c r="AK7" s="322">
        <f t="shared" si="11"/>
        <v>0</v>
      </c>
      <c r="AL7" s="322">
        <f t="shared" si="11"/>
        <v>0</v>
      </c>
      <c r="AM7" s="322">
        <f t="shared" si="11"/>
        <v>0</v>
      </c>
      <c r="AN7" s="322">
        <f t="shared" si="11"/>
        <v>0</v>
      </c>
      <c r="AO7" s="322">
        <f t="shared" si="11"/>
        <v>0</v>
      </c>
      <c r="AP7" s="322">
        <f t="shared" si="11"/>
        <v>0</v>
      </c>
      <c r="AQ7" s="322">
        <f t="shared" si="11"/>
        <v>0</v>
      </c>
      <c r="AR7" s="314"/>
    </row>
    <row r="8" spans="1:44" ht="5.0999999999999996" customHeight="1">
      <c r="A8" s="323">
        <f t="shared" si="3"/>
        <v>4</v>
      </c>
      <c r="B8" s="50">
        <f t="shared" si="7"/>
        <v>1</v>
      </c>
      <c r="C8" s="50">
        <f t="shared" si="8"/>
        <v>4</v>
      </c>
      <c r="D8" s="273" t="str">
        <f t="shared" si="9"/>
        <v>3,0</v>
      </c>
      <c r="E8" s="311"/>
      <c r="F8" s="393">
        <v>1600</v>
      </c>
      <c r="G8" s="320">
        <f t="shared" si="4"/>
        <v>32</v>
      </c>
      <c r="H8" s="314"/>
      <c r="I8" s="319">
        <f t="shared" si="5"/>
        <v>4</v>
      </c>
      <c r="J8" s="322">
        <f t="shared" ref="J8:AQ8" si="12">IF(ISNUMBER(MATCH(J47,$D$5:$D$4999,0)),IF(ISNUMBER(MATCH(J47,$AL$5:$AL$24,0)),2,1),0)</f>
        <v>1</v>
      </c>
      <c r="K8" s="322">
        <f t="shared" si="12"/>
        <v>1</v>
      </c>
      <c r="L8" s="322">
        <f t="shared" si="12"/>
        <v>1</v>
      </c>
      <c r="M8" s="322">
        <f t="shared" si="12"/>
        <v>1</v>
      </c>
      <c r="N8" s="322">
        <f t="shared" si="12"/>
        <v>1</v>
      </c>
      <c r="O8" s="322">
        <f t="shared" si="12"/>
        <v>1</v>
      </c>
      <c r="P8" s="322">
        <f t="shared" si="12"/>
        <v>1</v>
      </c>
      <c r="Q8" s="322">
        <f t="shared" si="12"/>
        <v>1</v>
      </c>
      <c r="R8" s="322">
        <f t="shared" si="12"/>
        <v>1</v>
      </c>
      <c r="S8" s="322">
        <f t="shared" si="12"/>
        <v>1</v>
      </c>
      <c r="T8" s="322">
        <f t="shared" si="12"/>
        <v>1</v>
      </c>
      <c r="U8" s="322">
        <f t="shared" si="12"/>
        <v>1</v>
      </c>
      <c r="V8" s="322">
        <f t="shared" si="12"/>
        <v>1</v>
      </c>
      <c r="W8" s="322">
        <f t="shared" si="12"/>
        <v>1</v>
      </c>
      <c r="X8" s="322">
        <f t="shared" si="12"/>
        <v>1</v>
      </c>
      <c r="Y8" s="322">
        <f t="shared" si="12"/>
        <v>1</v>
      </c>
      <c r="Z8" s="322">
        <f t="shared" si="12"/>
        <v>1</v>
      </c>
      <c r="AA8" s="322">
        <f t="shared" si="12"/>
        <v>1</v>
      </c>
      <c r="AB8" s="322">
        <f t="shared" si="12"/>
        <v>1</v>
      </c>
      <c r="AC8" s="322">
        <f t="shared" si="12"/>
        <v>1</v>
      </c>
      <c r="AD8" s="322">
        <f t="shared" si="12"/>
        <v>0</v>
      </c>
      <c r="AE8" s="322">
        <f t="shared" si="12"/>
        <v>0</v>
      </c>
      <c r="AF8" s="322">
        <f t="shared" si="12"/>
        <v>0</v>
      </c>
      <c r="AG8" s="322">
        <f t="shared" si="12"/>
        <v>0</v>
      </c>
      <c r="AH8" s="322">
        <f t="shared" si="12"/>
        <v>0</v>
      </c>
      <c r="AI8" s="322">
        <f t="shared" si="12"/>
        <v>0</v>
      </c>
      <c r="AJ8" s="322">
        <f t="shared" si="12"/>
        <v>0</v>
      </c>
      <c r="AK8" s="322">
        <f t="shared" si="12"/>
        <v>0</v>
      </c>
      <c r="AL8" s="322">
        <f t="shared" si="12"/>
        <v>0</v>
      </c>
      <c r="AM8" s="322">
        <f t="shared" si="12"/>
        <v>0</v>
      </c>
      <c r="AN8" s="322">
        <f t="shared" si="12"/>
        <v>0</v>
      </c>
      <c r="AO8" s="322">
        <f t="shared" si="12"/>
        <v>0</v>
      </c>
      <c r="AP8" s="322">
        <f t="shared" si="12"/>
        <v>0</v>
      </c>
      <c r="AQ8" s="322">
        <f t="shared" si="12"/>
        <v>0</v>
      </c>
      <c r="AR8" s="314"/>
    </row>
    <row r="9" spans="1:44" ht="5.0999999999999996" customHeight="1">
      <c r="A9" s="323">
        <f t="shared" si="3"/>
        <v>5</v>
      </c>
      <c r="B9" s="50">
        <f t="shared" si="7"/>
        <v>1</v>
      </c>
      <c r="C9" s="50">
        <f t="shared" si="8"/>
        <v>5</v>
      </c>
      <c r="D9" s="273" t="str">
        <f t="shared" si="9"/>
        <v>4,0</v>
      </c>
      <c r="E9" s="311"/>
      <c r="F9" s="393">
        <v>800</v>
      </c>
      <c r="G9" s="320">
        <f t="shared" si="4"/>
        <v>16</v>
      </c>
      <c r="H9" s="314"/>
      <c r="I9" s="319">
        <f t="shared" si="5"/>
        <v>5</v>
      </c>
      <c r="J9" s="322">
        <f t="shared" ref="J9:AQ9" si="13">IF(ISNUMBER(MATCH(J48,$D$5:$D$4999,0)),IF(ISNUMBER(MATCH(J48,$AL$5:$AL$24,0)),2,1),0)</f>
        <v>1</v>
      </c>
      <c r="K9" s="322">
        <f t="shared" si="13"/>
        <v>1</v>
      </c>
      <c r="L9" s="322">
        <f t="shared" si="13"/>
        <v>1</v>
      </c>
      <c r="M9" s="322">
        <f t="shared" si="13"/>
        <v>1</v>
      </c>
      <c r="N9" s="322">
        <f t="shared" si="13"/>
        <v>1</v>
      </c>
      <c r="O9" s="322">
        <f t="shared" si="13"/>
        <v>1</v>
      </c>
      <c r="P9" s="322">
        <f t="shared" si="13"/>
        <v>1</v>
      </c>
      <c r="Q9" s="322">
        <f t="shared" si="13"/>
        <v>1</v>
      </c>
      <c r="R9" s="322">
        <f t="shared" si="13"/>
        <v>1</v>
      </c>
      <c r="S9" s="322">
        <f t="shared" si="13"/>
        <v>1</v>
      </c>
      <c r="T9" s="322">
        <f t="shared" si="13"/>
        <v>1</v>
      </c>
      <c r="U9" s="322">
        <f t="shared" si="13"/>
        <v>1</v>
      </c>
      <c r="V9" s="322">
        <f t="shared" si="13"/>
        <v>1</v>
      </c>
      <c r="W9" s="322">
        <f t="shared" si="13"/>
        <v>1</v>
      </c>
      <c r="X9" s="322">
        <f t="shared" si="13"/>
        <v>1</v>
      </c>
      <c r="Y9" s="322">
        <f t="shared" si="13"/>
        <v>1</v>
      </c>
      <c r="Z9" s="322">
        <f t="shared" si="13"/>
        <v>1</v>
      </c>
      <c r="AA9" s="322">
        <f t="shared" si="13"/>
        <v>1</v>
      </c>
      <c r="AB9" s="322">
        <f t="shared" si="13"/>
        <v>1</v>
      </c>
      <c r="AC9" s="322">
        <f t="shared" si="13"/>
        <v>1</v>
      </c>
      <c r="AD9" s="322">
        <f t="shared" si="13"/>
        <v>0</v>
      </c>
      <c r="AE9" s="322">
        <f t="shared" si="13"/>
        <v>0</v>
      </c>
      <c r="AF9" s="322">
        <f t="shared" si="13"/>
        <v>0</v>
      </c>
      <c r="AG9" s="322">
        <f t="shared" si="13"/>
        <v>0</v>
      </c>
      <c r="AH9" s="322">
        <f t="shared" si="13"/>
        <v>0</v>
      </c>
      <c r="AI9" s="322">
        <f t="shared" si="13"/>
        <v>0</v>
      </c>
      <c r="AJ9" s="322">
        <f t="shared" si="13"/>
        <v>0</v>
      </c>
      <c r="AK9" s="322">
        <f t="shared" si="13"/>
        <v>0</v>
      </c>
      <c r="AL9" s="322">
        <f t="shared" si="13"/>
        <v>0</v>
      </c>
      <c r="AM9" s="322">
        <f t="shared" si="13"/>
        <v>0</v>
      </c>
      <c r="AN9" s="322">
        <f t="shared" si="13"/>
        <v>0</v>
      </c>
      <c r="AO9" s="322">
        <f t="shared" si="13"/>
        <v>0</v>
      </c>
      <c r="AP9" s="322">
        <f t="shared" si="13"/>
        <v>0</v>
      </c>
      <c r="AQ9" s="322">
        <f t="shared" si="13"/>
        <v>0</v>
      </c>
      <c r="AR9" s="314"/>
    </row>
    <row r="10" spans="1:44" ht="5.0999999999999996" customHeight="1">
      <c r="A10" s="323">
        <f t="shared" si="3"/>
        <v>6</v>
      </c>
      <c r="B10" s="50">
        <f t="shared" si="7"/>
        <v>1</v>
      </c>
      <c r="C10" s="50">
        <f t="shared" si="8"/>
        <v>6</v>
      </c>
      <c r="D10" s="273" t="str">
        <f t="shared" si="9"/>
        <v>5,0</v>
      </c>
      <c r="E10" s="311"/>
      <c r="F10" s="393">
        <v>400</v>
      </c>
      <c r="G10" s="320">
        <f t="shared" si="4"/>
        <v>8</v>
      </c>
      <c r="H10" s="314"/>
      <c r="I10" s="319">
        <f t="shared" si="5"/>
        <v>6</v>
      </c>
      <c r="J10" s="322">
        <f t="shared" ref="J10:AQ10" si="14">IF(ISNUMBER(MATCH(J49,$D$5:$D$4999,0)),IF(ISNUMBER(MATCH(J49,$AL$5:$AL$24,0)),2,1),0)</f>
        <v>1</v>
      </c>
      <c r="K10" s="322">
        <f t="shared" si="14"/>
        <v>1</v>
      </c>
      <c r="L10" s="322">
        <f t="shared" si="14"/>
        <v>1</v>
      </c>
      <c r="M10" s="322">
        <f t="shared" si="14"/>
        <v>1</v>
      </c>
      <c r="N10" s="322">
        <f t="shared" si="14"/>
        <v>1</v>
      </c>
      <c r="O10" s="322">
        <f t="shared" si="14"/>
        <v>1</v>
      </c>
      <c r="P10" s="322">
        <f t="shared" si="14"/>
        <v>1</v>
      </c>
      <c r="Q10" s="322">
        <f t="shared" si="14"/>
        <v>1</v>
      </c>
      <c r="R10" s="322">
        <f t="shared" si="14"/>
        <v>1</v>
      </c>
      <c r="S10" s="322">
        <f t="shared" si="14"/>
        <v>1</v>
      </c>
      <c r="T10" s="322">
        <f t="shared" si="14"/>
        <v>1</v>
      </c>
      <c r="U10" s="322">
        <f t="shared" si="14"/>
        <v>1</v>
      </c>
      <c r="V10" s="322">
        <f t="shared" si="14"/>
        <v>1</v>
      </c>
      <c r="W10" s="322">
        <f t="shared" si="14"/>
        <v>1</v>
      </c>
      <c r="X10" s="322">
        <f t="shared" si="14"/>
        <v>1</v>
      </c>
      <c r="Y10" s="322">
        <f t="shared" si="14"/>
        <v>1</v>
      </c>
      <c r="Z10" s="322">
        <f t="shared" si="14"/>
        <v>1</v>
      </c>
      <c r="AA10" s="322">
        <f t="shared" si="14"/>
        <v>1</v>
      </c>
      <c r="AB10" s="322">
        <f t="shared" si="14"/>
        <v>1</v>
      </c>
      <c r="AC10" s="322">
        <f t="shared" si="14"/>
        <v>1</v>
      </c>
      <c r="AD10" s="322">
        <f t="shared" si="14"/>
        <v>0</v>
      </c>
      <c r="AE10" s="322">
        <f t="shared" si="14"/>
        <v>0</v>
      </c>
      <c r="AF10" s="322">
        <f t="shared" si="14"/>
        <v>0</v>
      </c>
      <c r="AG10" s="322">
        <f t="shared" si="14"/>
        <v>0</v>
      </c>
      <c r="AH10" s="322">
        <f t="shared" si="14"/>
        <v>0</v>
      </c>
      <c r="AI10" s="322">
        <f t="shared" si="14"/>
        <v>0</v>
      </c>
      <c r="AJ10" s="322">
        <f t="shared" si="14"/>
        <v>0</v>
      </c>
      <c r="AK10" s="322">
        <f t="shared" si="14"/>
        <v>0</v>
      </c>
      <c r="AL10" s="322">
        <f t="shared" si="14"/>
        <v>0</v>
      </c>
      <c r="AM10" s="322">
        <f t="shared" si="14"/>
        <v>0</v>
      </c>
      <c r="AN10" s="322">
        <f t="shared" si="14"/>
        <v>0</v>
      </c>
      <c r="AO10" s="322">
        <f t="shared" si="14"/>
        <v>0</v>
      </c>
      <c r="AP10" s="322">
        <f t="shared" si="14"/>
        <v>0</v>
      </c>
      <c r="AQ10" s="322">
        <f t="shared" si="14"/>
        <v>0</v>
      </c>
      <c r="AR10" s="314"/>
    </row>
    <row r="11" spans="1:44" ht="5.0999999999999996" customHeight="1">
      <c r="A11" s="323">
        <f t="shared" si="3"/>
        <v>7</v>
      </c>
      <c r="B11" s="50">
        <f t="shared" si="7"/>
        <v>1</v>
      </c>
      <c r="C11" s="50">
        <f t="shared" si="8"/>
        <v>7</v>
      </c>
      <c r="D11" s="273" t="str">
        <f t="shared" si="9"/>
        <v>6,0</v>
      </c>
      <c r="E11" s="311"/>
      <c r="F11" s="393">
        <v>200</v>
      </c>
      <c r="G11" s="320">
        <f t="shared" si="4"/>
        <v>4</v>
      </c>
      <c r="H11" s="314"/>
      <c r="I11" s="319">
        <f t="shared" si="5"/>
        <v>7</v>
      </c>
      <c r="J11" s="322">
        <f t="shared" ref="J11:AQ11" si="15">IF(ISNUMBER(MATCH(J50,$D$5:$D$4999,0)),IF(ISNUMBER(MATCH(J50,$AL$5:$AL$24,0)),2,1),0)</f>
        <v>1</v>
      </c>
      <c r="K11" s="322">
        <f t="shared" si="15"/>
        <v>1</v>
      </c>
      <c r="L11" s="322">
        <f t="shared" si="15"/>
        <v>1</v>
      </c>
      <c r="M11" s="322">
        <f t="shared" si="15"/>
        <v>1</v>
      </c>
      <c r="N11" s="322">
        <f t="shared" si="15"/>
        <v>1</v>
      </c>
      <c r="O11" s="322">
        <f t="shared" si="15"/>
        <v>1</v>
      </c>
      <c r="P11" s="322">
        <f t="shared" si="15"/>
        <v>1</v>
      </c>
      <c r="Q11" s="322">
        <f t="shared" si="15"/>
        <v>1</v>
      </c>
      <c r="R11" s="322">
        <f t="shared" si="15"/>
        <v>1</v>
      </c>
      <c r="S11" s="322">
        <f t="shared" si="15"/>
        <v>1</v>
      </c>
      <c r="T11" s="322">
        <f t="shared" si="15"/>
        <v>1</v>
      </c>
      <c r="U11" s="322">
        <f t="shared" si="15"/>
        <v>1</v>
      </c>
      <c r="V11" s="322">
        <f t="shared" si="15"/>
        <v>1</v>
      </c>
      <c r="W11" s="322">
        <f t="shared" si="15"/>
        <v>1</v>
      </c>
      <c r="X11" s="322">
        <f t="shared" si="15"/>
        <v>1</v>
      </c>
      <c r="Y11" s="322">
        <f t="shared" si="15"/>
        <v>1</v>
      </c>
      <c r="Z11" s="322">
        <f t="shared" si="15"/>
        <v>1</v>
      </c>
      <c r="AA11" s="322">
        <f t="shared" si="15"/>
        <v>1</v>
      </c>
      <c r="AB11" s="322">
        <f t="shared" si="15"/>
        <v>1</v>
      </c>
      <c r="AC11" s="322">
        <f t="shared" si="15"/>
        <v>1</v>
      </c>
      <c r="AD11" s="322">
        <f t="shared" si="15"/>
        <v>0</v>
      </c>
      <c r="AE11" s="322">
        <f t="shared" si="15"/>
        <v>0</v>
      </c>
      <c r="AF11" s="322">
        <f t="shared" si="15"/>
        <v>0</v>
      </c>
      <c r="AG11" s="322">
        <f t="shared" si="15"/>
        <v>0</v>
      </c>
      <c r="AH11" s="322">
        <f t="shared" si="15"/>
        <v>0</v>
      </c>
      <c r="AI11" s="322">
        <f t="shared" si="15"/>
        <v>0</v>
      </c>
      <c r="AJ11" s="322">
        <f t="shared" si="15"/>
        <v>0</v>
      </c>
      <c r="AK11" s="322">
        <f t="shared" si="15"/>
        <v>0</v>
      </c>
      <c r="AL11" s="322">
        <f t="shared" si="15"/>
        <v>0</v>
      </c>
      <c r="AM11" s="322">
        <f t="shared" si="15"/>
        <v>0</v>
      </c>
      <c r="AN11" s="322">
        <f t="shared" si="15"/>
        <v>0</v>
      </c>
      <c r="AO11" s="322">
        <f t="shared" si="15"/>
        <v>0</v>
      </c>
      <c r="AP11" s="322">
        <f t="shared" si="15"/>
        <v>0</v>
      </c>
      <c r="AQ11" s="322">
        <f t="shared" si="15"/>
        <v>0</v>
      </c>
      <c r="AR11" s="314"/>
    </row>
    <row r="12" spans="1:44" ht="5.0999999999999996" customHeight="1">
      <c r="A12" s="323">
        <f t="shared" si="3"/>
        <v>8</v>
      </c>
      <c r="B12" s="50">
        <f t="shared" si="7"/>
        <v>1</v>
      </c>
      <c r="C12" s="50">
        <f t="shared" si="8"/>
        <v>8</v>
      </c>
      <c r="D12" s="273" t="str">
        <f t="shared" si="9"/>
        <v>7,0</v>
      </c>
      <c r="E12" s="311"/>
      <c r="F12" s="393">
        <v>100</v>
      </c>
      <c r="G12" s="320">
        <f t="shared" si="4"/>
        <v>2</v>
      </c>
      <c r="H12" s="314"/>
      <c r="I12" s="319">
        <f t="shared" si="5"/>
        <v>8</v>
      </c>
      <c r="J12" s="322">
        <f t="shared" ref="J12:AQ12" si="16">IF(ISNUMBER(MATCH(J51,$D$5:$D$4999,0)),IF(ISNUMBER(MATCH(J51,$AL$5:$AL$24,0)),2,1),0)</f>
        <v>1</v>
      </c>
      <c r="K12" s="322">
        <f t="shared" si="16"/>
        <v>1</v>
      </c>
      <c r="L12" s="322">
        <f t="shared" si="16"/>
        <v>1</v>
      </c>
      <c r="M12" s="322">
        <f t="shared" si="16"/>
        <v>1</v>
      </c>
      <c r="N12" s="322">
        <f t="shared" si="16"/>
        <v>1</v>
      </c>
      <c r="O12" s="322">
        <f t="shared" si="16"/>
        <v>1</v>
      </c>
      <c r="P12" s="322">
        <f t="shared" si="16"/>
        <v>1</v>
      </c>
      <c r="Q12" s="322">
        <f t="shared" si="16"/>
        <v>1</v>
      </c>
      <c r="R12" s="322">
        <f t="shared" si="16"/>
        <v>1</v>
      </c>
      <c r="S12" s="322">
        <f t="shared" si="16"/>
        <v>1</v>
      </c>
      <c r="T12" s="322">
        <f t="shared" si="16"/>
        <v>1</v>
      </c>
      <c r="U12" s="322">
        <f t="shared" si="16"/>
        <v>1</v>
      </c>
      <c r="V12" s="322">
        <f t="shared" si="16"/>
        <v>1</v>
      </c>
      <c r="W12" s="322">
        <f t="shared" si="16"/>
        <v>1</v>
      </c>
      <c r="X12" s="322">
        <f t="shared" si="16"/>
        <v>1</v>
      </c>
      <c r="Y12" s="322">
        <f t="shared" si="16"/>
        <v>1</v>
      </c>
      <c r="Z12" s="322">
        <f t="shared" si="16"/>
        <v>1</v>
      </c>
      <c r="AA12" s="322">
        <f t="shared" si="16"/>
        <v>1</v>
      </c>
      <c r="AB12" s="322">
        <f t="shared" si="16"/>
        <v>1</v>
      </c>
      <c r="AC12" s="322">
        <f t="shared" si="16"/>
        <v>1</v>
      </c>
      <c r="AD12" s="322">
        <f t="shared" si="16"/>
        <v>0</v>
      </c>
      <c r="AE12" s="322">
        <f t="shared" si="16"/>
        <v>0</v>
      </c>
      <c r="AF12" s="322">
        <f t="shared" si="16"/>
        <v>0</v>
      </c>
      <c r="AG12" s="322">
        <f t="shared" si="16"/>
        <v>0</v>
      </c>
      <c r="AH12" s="322">
        <f t="shared" si="16"/>
        <v>0</v>
      </c>
      <c r="AI12" s="322">
        <f t="shared" si="16"/>
        <v>0</v>
      </c>
      <c r="AJ12" s="322">
        <f t="shared" si="16"/>
        <v>0</v>
      </c>
      <c r="AK12" s="322">
        <f t="shared" si="16"/>
        <v>0</v>
      </c>
      <c r="AL12" s="322">
        <f t="shared" si="16"/>
        <v>0</v>
      </c>
      <c r="AM12" s="322">
        <f t="shared" si="16"/>
        <v>0</v>
      </c>
      <c r="AN12" s="322">
        <f t="shared" si="16"/>
        <v>0</v>
      </c>
      <c r="AO12" s="322">
        <f t="shared" si="16"/>
        <v>0</v>
      </c>
      <c r="AP12" s="322">
        <f t="shared" si="16"/>
        <v>0</v>
      </c>
      <c r="AQ12" s="322">
        <f t="shared" si="16"/>
        <v>0</v>
      </c>
      <c r="AR12" s="314"/>
    </row>
    <row r="13" spans="1:44" ht="5.0999999999999996" customHeight="1">
      <c r="A13" s="323">
        <f t="shared" si="3"/>
        <v>9</v>
      </c>
      <c r="B13" s="50">
        <f t="shared" si="7"/>
        <v>1</v>
      </c>
      <c r="C13" s="50">
        <f t="shared" si="8"/>
        <v>9</v>
      </c>
      <c r="D13" s="273" t="str">
        <f t="shared" si="9"/>
        <v>8,0</v>
      </c>
      <c r="E13" s="311"/>
      <c r="F13" s="393">
        <v>50</v>
      </c>
      <c r="G13" s="320">
        <f t="shared" si="4"/>
        <v>1</v>
      </c>
      <c r="H13" s="314"/>
      <c r="I13" s="319">
        <f t="shared" si="5"/>
        <v>9</v>
      </c>
      <c r="J13" s="322">
        <f t="shared" ref="J13:AQ13" si="17">IF(ISNUMBER(MATCH(J52,$D$5:$D$4999,0)),IF(ISNUMBER(MATCH(J52,$AL$5:$AL$24,0)),2,1),0)</f>
        <v>0</v>
      </c>
      <c r="K13" s="322">
        <f t="shared" si="17"/>
        <v>0</v>
      </c>
      <c r="L13" s="322">
        <f t="shared" si="17"/>
        <v>0</v>
      </c>
      <c r="M13" s="322">
        <f t="shared" si="17"/>
        <v>0</v>
      </c>
      <c r="N13" s="322">
        <f t="shared" si="17"/>
        <v>0</v>
      </c>
      <c r="O13" s="322">
        <f t="shared" si="17"/>
        <v>0</v>
      </c>
      <c r="P13" s="322">
        <f t="shared" si="17"/>
        <v>0</v>
      </c>
      <c r="Q13" s="322">
        <f t="shared" si="17"/>
        <v>0</v>
      </c>
      <c r="R13" s="322">
        <f t="shared" si="17"/>
        <v>0</v>
      </c>
      <c r="S13" s="322">
        <f t="shared" si="17"/>
        <v>0</v>
      </c>
      <c r="T13" s="322">
        <f t="shared" si="17"/>
        <v>0</v>
      </c>
      <c r="U13" s="322">
        <f t="shared" si="17"/>
        <v>0</v>
      </c>
      <c r="V13" s="322">
        <f t="shared" si="17"/>
        <v>0</v>
      </c>
      <c r="W13" s="322">
        <f t="shared" si="17"/>
        <v>0</v>
      </c>
      <c r="X13" s="322">
        <f t="shared" si="17"/>
        <v>0</v>
      </c>
      <c r="Y13" s="322">
        <f t="shared" si="17"/>
        <v>0</v>
      </c>
      <c r="Z13" s="322">
        <f t="shared" si="17"/>
        <v>0</v>
      </c>
      <c r="AA13" s="322">
        <f t="shared" si="17"/>
        <v>0</v>
      </c>
      <c r="AB13" s="322">
        <f t="shared" si="17"/>
        <v>0</v>
      </c>
      <c r="AC13" s="322">
        <f t="shared" si="17"/>
        <v>0</v>
      </c>
      <c r="AD13" s="322">
        <f t="shared" si="17"/>
        <v>0</v>
      </c>
      <c r="AE13" s="322">
        <f t="shared" si="17"/>
        <v>0</v>
      </c>
      <c r="AF13" s="322">
        <f t="shared" si="17"/>
        <v>0</v>
      </c>
      <c r="AG13" s="322">
        <f t="shared" si="17"/>
        <v>0</v>
      </c>
      <c r="AH13" s="322">
        <f t="shared" si="17"/>
        <v>0</v>
      </c>
      <c r="AI13" s="322">
        <f t="shared" si="17"/>
        <v>0</v>
      </c>
      <c r="AJ13" s="322">
        <f t="shared" si="17"/>
        <v>0</v>
      </c>
      <c r="AK13" s="322">
        <f t="shared" si="17"/>
        <v>0</v>
      </c>
      <c r="AL13" s="322">
        <f t="shared" si="17"/>
        <v>0</v>
      </c>
      <c r="AM13" s="322">
        <f t="shared" si="17"/>
        <v>0</v>
      </c>
      <c r="AN13" s="322">
        <f t="shared" si="17"/>
        <v>0</v>
      </c>
      <c r="AO13" s="322">
        <f t="shared" si="17"/>
        <v>0</v>
      </c>
      <c r="AP13" s="322">
        <f t="shared" si="17"/>
        <v>0</v>
      </c>
      <c r="AQ13" s="322">
        <f t="shared" si="17"/>
        <v>0</v>
      </c>
      <c r="AR13" s="314"/>
    </row>
    <row r="14" spans="1:44" ht="5.0999999999999996" customHeight="1">
      <c r="A14" s="323">
        <f t="shared" si="3"/>
        <v>10</v>
      </c>
      <c r="B14" s="50">
        <f t="shared" si="7"/>
        <v>1</v>
      </c>
      <c r="C14" s="50">
        <f t="shared" si="8"/>
        <v>10</v>
      </c>
      <c r="D14" s="273" t="str">
        <f t="shared" si="9"/>
        <v>9,0</v>
      </c>
      <c r="E14" s="311"/>
      <c r="F14" s="393">
        <v>50</v>
      </c>
      <c r="G14" s="320">
        <f t="shared" si="4"/>
        <v>1</v>
      </c>
      <c r="H14" s="314"/>
      <c r="I14" s="319">
        <f t="shared" si="5"/>
        <v>10</v>
      </c>
      <c r="J14" s="322">
        <f t="shared" ref="J14:AQ14" si="18">IF(ISNUMBER(MATCH(J53,$D$5:$D$4999,0)),IF(ISNUMBER(MATCH(J53,$AL$5:$AL$24,0)),2,1),0)</f>
        <v>0</v>
      </c>
      <c r="K14" s="322">
        <f t="shared" si="18"/>
        <v>0</v>
      </c>
      <c r="L14" s="322">
        <f t="shared" si="18"/>
        <v>0</v>
      </c>
      <c r="M14" s="322">
        <f t="shared" si="18"/>
        <v>0</v>
      </c>
      <c r="N14" s="322">
        <f t="shared" si="18"/>
        <v>0</v>
      </c>
      <c r="O14" s="322">
        <f t="shared" si="18"/>
        <v>0</v>
      </c>
      <c r="P14" s="322">
        <f t="shared" si="18"/>
        <v>0</v>
      </c>
      <c r="Q14" s="322">
        <f t="shared" si="18"/>
        <v>0</v>
      </c>
      <c r="R14" s="322">
        <f t="shared" si="18"/>
        <v>0</v>
      </c>
      <c r="S14" s="322">
        <f t="shared" si="18"/>
        <v>0</v>
      </c>
      <c r="T14" s="322">
        <f t="shared" si="18"/>
        <v>0</v>
      </c>
      <c r="U14" s="322">
        <f t="shared" si="18"/>
        <v>0</v>
      </c>
      <c r="V14" s="322">
        <f t="shared" si="18"/>
        <v>0</v>
      </c>
      <c r="W14" s="322">
        <f t="shared" si="18"/>
        <v>0</v>
      </c>
      <c r="X14" s="322">
        <f t="shared" si="18"/>
        <v>0</v>
      </c>
      <c r="Y14" s="322">
        <f t="shared" si="18"/>
        <v>0</v>
      </c>
      <c r="Z14" s="322">
        <f t="shared" si="18"/>
        <v>0</v>
      </c>
      <c r="AA14" s="322">
        <f t="shared" si="18"/>
        <v>0</v>
      </c>
      <c r="AB14" s="322">
        <f t="shared" si="18"/>
        <v>0</v>
      </c>
      <c r="AC14" s="322">
        <f t="shared" si="18"/>
        <v>0</v>
      </c>
      <c r="AD14" s="322">
        <f t="shared" si="18"/>
        <v>0</v>
      </c>
      <c r="AE14" s="322">
        <f t="shared" si="18"/>
        <v>0</v>
      </c>
      <c r="AF14" s="322">
        <f t="shared" si="18"/>
        <v>0</v>
      </c>
      <c r="AG14" s="322">
        <f t="shared" si="18"/>
        <v>0</v>
      </c>
      <c r="AH14" s="322">
        <f t="shared" si="18"/>
        <v>0</v>
      </c>
      <c r="AI14" s="322">
        <f t="shared" si="18"/>
        <v>0</v>
      </c>
      <c r="AJ14" s="322">
        <f t="shared" si="18"/>
        <v>0</v>
      </c>
      <c r="AK14" s="322">
        <f t="shared" si="18"/>
        <v>0</v>
      </c>
      <c r="AL14" s="322">
        <f t="shared" si="18"/>
        <v>0</v>
      </c>
      <c r="AM14" s="322">
        <f t="shared" si="18"/>
        <v>0</v>
      </c>
      <c r="AN14" s="322">
        <f t="shared" si="18"/>
        <v>0</v>
      </c>
      <c r="AO14" s="322">
        <f t="shared" si="18"/>
        <v>0</v>
      </c>
      <c r="AP14" s="322">
        <f t="shared" si="18"/>
        <v>0</v>
      </c>
      <c r="AQ14" s="322">
        <f t="shared" si="18"/>
        <v>0</v>
      </c>
      <c r="AR14" s="314"/>
    </row>
    <row r="15" spans="1:44" ht="5.0999999999999996" customHeight="1">
      <c r="A15" s="323">
        <f t="shared" si="3"/>
        <v>11</v>
      </c>
      <c r="B15" s="50">
        <f t="shared" si="7"/>
        <v>1</v>
      </c>
      <c r="C15" s="50">
        <f t="shared" si="8"/>
        <v>11</v>
      </c>
      <c r="D15" s="273" t="str">
        <f t="shared" si="9"/>
        <v>10,0</v>
      </c>
      <c r="E15" s="311"/>
      <c r="F15" s="393">
        <v>50</v>
      </c>
      <c r="G15" s="320">
        <f t="shared" si="4"/>
        <v>1</v>
      </c>
      <c r="H15" s="314"/>
      <c r="I15" s="319">
        <f t="shared" si="5"/>
        <v>11</v>
      </c>
      <c r="J15" s="322">
        <f t="shared" ref="J15:AQ15" si="19">IF(ISNUMBER(MATCH(J54,$D$5:$D$4999,0)),IF(ISNUMBER(MATCH(J54,$AL$5:$AL$24,0)),2,1),0)</f>
        <v>0</v>
      </c>
      <c r="K15" s="322">
        <f t="shared" si="19"/>
        <v>0</v>
      </c>
      <c r="L15" s="322">
        <f t="shared" si="19"/>
        <v>0</v>
      </c>
      <c r="M15" s="322">
        <f t="shared" si="19"/>
        <v>0</v>
      </c>
      <c r="N15" s="322">
        <f t="shared" si="19"/>
        <v>0</v>
      </c>
      <c r="O15" s="322">
        <f t="shared" si="19"/>
        <v>0</v>
      </c>
      <c r="P15" s="322">
        <f t="shared" si="19"/>
        <v>0</v>
      </c>
      <c r="Q15" s="322">
        <f t="shared" si="19"/>
        <v>0</v>
      </c>
      <c r="R15" s="322">
        <f t="shared" si="19"/>
        <v>0</v>
      </c>
      <c r="S15" s="322">
        <f t="shared" si="19"/>
        <v>0</v>
      </c>
      <c r="T15" s="322">
        <f t="shared" si="19"/>
        <v>0</v>
      </c>
      <c r="U15" s="322">
        <f t="shared" si="19"/>
        <v>0</v>
      </c>
      <c r="V15" s="322">
        <f t="shared" si="19"/>
        <v>0</v>
      </c>
      <c r="W15" s="322">
        <f t="shared" si="19"/>
        <v>0</v>
      </c>
      <c r="X15" s="322">
        <f t="shared" si="19"/>
        <v>0</v>
      </c>
      <c r="Y15" s="322">
        <f t="shared" si="19"/>
        <v>0</v>
      </c>
      <c r="Z15" s="322">
        <f t="shared" si="19"/>
        <v>0</v>
      </c>
      <c r="AA15" s="322">
        <f t="shared" si="19"/>
        <v>0</v>
      </c>
      <c r="AB15" s="322">
        <f t="shared" si="19"/>
        <v>0</v>
      </c>
      <c r="AC15" s="322">
        <f t="shared" si="19"/>
        <v>0</v>
      </c>
      <c r="AD15" s="322">
        <f t="shared" si="19"/>
        <v>0</v>
      </c>
      <c r="AE15" s="322">
        <f t="shared" si="19"/>
        <v>0</v>
      </c>
      <c r="AF15" s="322">
        <f t="shared" si="19"/>
        <v>0</v>
      </c>
      <c r="AG15" s="322">
        <f t="shared" si="19"/>
        <v>0</v>
      </c>
      <c r="AH15" s="322">
        <f t="shared" si="19"/>
        <v>0</v>
      </c>
      <c r="AI15" s="322">
        <f t="shared" si="19"/>
        <v>0</v>
      </c>
      <c r="AJ15" s="322">
        <f t="shared" si="19"/>
        <v>0</v>
      </c>
      <c r="AK15" s="322">
        <f t="shared" si="19"/>
        <v>0</v>
      </c>
      <c r="AL15" s="322">
        <f t="shared" si="19"/>
        <v>0</v>
      </c>
      <c r="AM15" s="322">
        <f t="shared" si="19"/>
        <v>0</v>
      </c>
      <c r="AN15" s="322">
        <f t="shared" si="19"/>
        <v>0</v>
      </c>
      <c r="AO15" s="322">
        <f t="shared" si="19"/>
        <v>0</v>
      </c>
      <c r="AP15" s="322">
        <f t="shared" si="19"/>
        <v>0</v>
      </c>
      <c r="AQ15" s="322">
        <f t="shared" si="19"/>
        <v>0</v>
      </c>
      <c r="AR15" s="314"/>
    </row>
    <row r="16" spans="1:44" ht="5.0999999999999996" customHeight="1">
      <c r="A16" s="323">
        <f t="shared" si="3"/>
        <v>12</v>
      </c>
      <c r="B16" s="50">
        <f t="shared" si="7"/>
        <v>1</v>
      </c>
      <c r="C16" s="50">
        <f t="shared" si="8"/>
        <v>12</v>
      </c>
      <c r="D16" s="273" t="str">
        <f t="shared" si="9"/>
        <v>11,0</v>
      </c>
      <c r="E16" s="311"/>
      <c r="F16" s="393">
        <v>50</v>
      </c>
      <c r="G16" s="320">
        <f t="shared" si="4"/>
        <v>1</v>
      </c>
      <c r="H16" s="314"/>
      <c r="I16" s="319">
        <f t="shared" si="5"/>
        <v>12</v>
      </c>
      <c r="J16" s="322">
        <f t="shared" ref="J16:AQ16" si="20">IF(ISNUMBER(MATCH(J55,$D$5:$D$4999,0)),IF(ISNUMBER(MATCH(J55,$AL$5:$AL$24,0)),2,1),0)</f>
        <v>0</v>
      </c>
      <c r="K16" s="322">
        <f t="shared" si="20"/>
        <v>0</v>
      </c>
      <c r="L16" s="322">
        <f t="shared" si="20"/>
        <v>0</v>
      </c>
      <c r="M16" s="322">
        <f t="shared" si="20"/>
        <v>0</v>
      </c>
      <c r="N16" s="322">
        <f t="shared" si="20"/>
        <v>0</v>
      </c>
      <c r="O16" s="322">
        <f t="shared" si="20"/>
        <v>0</v>
      </c>
      <c r="P16" s="322">
        <f t="shared" si="20"/>
        <v>0</v>
      </c>
      <c r="Q16" s="322">
        <f t="shared" si="20"/>
        <v>0</v>
      </c>
      <c r="R16" s="322">
        <f t="shared" si="20"/>
        <v>0</v>
      </c>
      <c r="S16" s="322">
        <f t="shared" si="20"/>
        <v>0</v>
      </c>
      <c r="T16" s="322">
        <f t="shared" si="20"/>
        <v>0</v>
      </c>
      <c r="U16" s="322">
        <f t="shared" si="20"/>
        <v>0</v>
      </c>
      <c r="V16" s="322">
        <f t="shared" si="20"/>
        <v>0</v>
      </c>
      <c r="W16" s="322">
        <f t="shared" si="20"/>
        <v>0</v>
      </c>
      <c r="X16" s="322">
        <f t="shared" si="20"/>
        <v>0</v>
      </c>
      <c r="Y16" s="322">
        <f t="shared" si="20"/>
        <v>0</v>
      </c>
      <c r="Z16" s="322">
        <f t="shared" si="20"/>
        <v>0</v>
      </c>
      <c r="AA16" s="322">
        <f t="shared" si="20"/>
        <v>0</v>
      </c>
      <c r="AB16" s="322">
        <f t="shared" si="20"/>
        <v>0</v>
      </c>
      <c r="AC16" s="322">
        <f t="shared" si="20"/>
        <v>0</v>
      </c>
      <c r="AD16" s="322">
        <f t="shared" si="20"/>
        <v>0</v>
      </c>
      <c r="AE16" s="322">
        <f t="shared" si="20"/>
        <v>0</v>
      </c>
      <c r="AF16" s="322">
        <f t="shared" si="20"/>
        <v>0</v>
      </c>
      <c r="AG16" s="322">
        <f t="shared" si="20"/>
        <v>0</v>
      </c>
      <c r="AH16" s="322">
        <f t="shared" si="20"/>
        <v>0</v>
      </c>
      <c r="AI16" s="322">
        <f t="shared" si="20"/>
        <v>0</v>
      </c>
      <c r="AJ16" s="322">
        <f t="shared" si="20"/>
        <v>0</v>
      </c>
      <c r="AK16" s="322">
        <f t="shared" si="20"/>
        <v>0</v>
      </c>
      <c r="AL16" s="322">
        <f t="shared" si="20"/>
        <v>0</v>
      </c>
      <c r="AM16" s="322">
        <f t="shared" si="20"/>
        <v>0</v>
      </c>
      <c r="AN16" s="322">
        <f t="shared" si="20"/>
        <v>0</v>
      </c>
      <c r="AO16" s="322">
        <f t="shared" si="20"/>
        <v>0</v>
      </c>
      <c r="AP16" s="322">
        <f t="shared" si="20"/>
        <v>0</v>
      </c>
      <c r="AQ16" s="322">
        <f t="shared" si="20"/>
        <v>0</v>
      </c>
      <c r="AR16" s="314"/>
    </row>
    <row r="17" spans="1:44" ht="5.0999999999999996" customHeight="1">
      <c r="A17" s="323">
        <f t="shared" si="3"/>
        <v>13</v>
      </c>
      <c r="B17" s="50">
        <f t="shared" si="7"/>
        <v>1</v>
      </c>
      <c r="C17" s="50">
        <f t="shared" si="8"/>
        <v>13</v>
      </c>
      <c r="D17" s="273" t="str">
        <f t="shared" si="9"/>
        <v>12,0</v>
      </c>
      <c r="E17" s="311"/>
      <c r="F17" s="393">
        <v>50</v>
      </c>
      <c r="G17" s="320">
        <f t="shared" si="4"/>
        <v>1</v>
      </c>
      <c r="H17" s="314"/>
      <c r="I17" s="319">
        <f t="shared" si="5"/>
        <v>13</v>
      </c>
      <c r="J17" s="322">
        <f t="shared" ref="J17:AQ17" si="21">IF(ISNUMBER(MATCH(J56,$D$5:$D$4999,0)),IF(ISNUMBER(MATCH(J56,$AL$5:$AL$24,0)),2,1),0)</f>
        <v>0</v>
      </c>
      <c r="K17" s="322">
        <f t="shared" si="21"/>
        <v>0</v>
      </c>
      <c r="L17" s="322">
        <f t="shared" si="21"/>
        <v>0</v>
      </c>
      <c r="M17" s="322">
        <f t="shared" si="21"/>
        <v>0</v>
      </c>
      <c r="N17" s="322">
        <f t="shared" si="21"/>
        <v>0</v>
      </c>
      <c r="O17" s="322">
        <f t="shared" si="21"/>
        <v>0</v>
      </c>
      <c r="P17" s="322">
        <f t="shared" si="21"/>
        <v>0</v>
      </c>
      <c r="Q17" s="322">
        <f t="shared" si="21"/>
        <v>0</v>
      </c>
      <c r="R17" s="322">
        <f t="shared" si="21"/>
        <v>0</v>
      </c>
      <c r="S17" s="322">
        <f t="shared" si="21"/>
        <v>0</v>
      </c>
      <c r="T17" s="322">
        <f t="shared" si="21"/>
        <v>0</v>
      </c>
      <c r="U17" s="322">
        <f t="shared" si="21"/>
        <v>0</v>
      </c>
      <c r="V17" s="322">
        <f t="shared" si="21"/>
        <v>0</v>
      </c>
      <c r="W17" s="322">
        <f t="shared" si="21"/>
        <v>0</v>
      </c>
      <c r="X17" s="322">
        <f t="shared" si="21"/>
        <v>0</v>
      </c>
      <c r="Y17" s="322">
        <f t="shared" si="21"/>
        <v>0</v>
      </c>
      <c r="Z17" s="322">
        <f t="shared" si="21"/>
        <v>0</v>
      </c>
      <c r="AA17" s="322">
        <f t="shared" si="21"/>
        <v>0</v>
      </c>
      <c r="AB17" s="322">
        <f t="shared" si="21"/>
        <v>0</v>
      </c>
      <c r="AC17" s="322">
        <f t="shared" si="21"/>
        <v>0</v>
      </c>
      <c r="AD17" s="322">
        <f t="shared" si="21"/>
        <v>0</v>
      </c>
      <c r="AE17" s="322">
        <f t="shared" si="21"/>
        <v>0</v>
      </c>
      <c r="AF17" s="322">
        <f t="shared" si="21"/>
        <v>0</v>
      </c>
      <c r="AG17" s="322">
        <f t="shared" si="21"/>
        <v>0</v>
      </c>
      <c r="AH17" s="322">
        <f t="shared" si="21"/>
        <v>0</v>
      </c>
      <c r="AI17" s="322">
        <f t="shared" si="21"/>
        <v>0</v>
      </c>
      <c r="AJ17" s="322">
        <f t="shared" si="21"/>
        <v>0</v>
      </c>
      <c r="AK17" s="322">
        <f t="shared" si="21"/>
        <v>0</v>
      </c>
      <c r="AL17" s="322">
        <f t="shared" si="21"/>
        <v>0</v>
      </c>
      <c r="AM17" s="322">
        <f t="shared" si="21"/>
        <v>0</v>
      </c>
      <c r="AN17" s="322">
        <f t="shared" si="21"/>
        <v>0</v>
      </c>
      <c r="AO17" s="322">
        <f t="shared" si="21"/>
        <v>0</v>
      </c>
      <c r="AP17" s="322">
        <f t="shared" si="21"/>
        <v>0</v>
      </c>
      <c r="AQ17" s="322">
        <f t="shared" si="21"/>
        <v>0</v>
      </c>
      <c r="AR17" s="314"/>
    </row>
    <row r="18" spans="1:44" ht="5.0999999999999996" customHeight="1">
      <c r="A18" s="323">
        <f t="shared" si="3"/>
        <v>14</v>
      </c>
      <c r="B18" s="50">
        <f t="shared" si="7"/>
        <v>1</v>
      </c>
      <c r="C18" s="50">
        <f t="shared" si="8"/>
        <v>14</v>
      </c>
      <c r="D18" s="273" t="str">
        <f t="shared" si="9"/>
        <v>13,0</v>
      </c>
      <c r="E18" s="311"/>
      <c r="F18" s="393">
        <v>50</v>
      </c>
      <c r="G18" s="320">
        <f t="shared" si="4"/>
        <v>1</v>
      </c>
      <c r="H18" s="314"/>
      <c r="I18" s="319">
        <f t="shared" si="5"/>
        <v>14</v>
      </c>
      <c r="J18" s="322">
        <f t="shared" ref="J18:AQ18" si="22">IF(ISNUMBER(MATCH(J57,$D$5:$D$4999,0)),IF(ISNUMBER(MATCH(J57,$AL$5:$AL$24,0)),2,1),0)</f>
        <v>0</v>
      </c>
      <c r="K18" s="322">
        <f t="shared" si="22"/>
        <v>0</v>
      </c>
      <c r="L18" s="322">
        <f t="shared" si="22"/>
        <v>0</v>
      </c>
      <c r="M18" s="322">
        <f t="shared" si="22"/>
        <v>0</v>
      </c>
      <c r="N18" s="322">
        <f t="shared" si="22"/>
        <v>0</v>
      </c>
      <c r="O18" s="322">
        <f t="shared" si="22"/>
        <v>0</v>
      </c>
      <c r="P18" s="322">
        <f t="shared" si="22"/>
        <v>0</v>
      </c>
      <c r="Q18" s="322">
        <f t="shared" si="22"/>
        <v>0</v>
      </c>
      <c r="R18" s="322">
        <f t="shared" si="22"/>
        <v>0</v>
      </c>
      <c r="S18" s="322">
        <f t="shared" si="22"/>
        <v>0</v>
      </c>
      <c r="T18" s="322">
        <f t="shared" si="22"/>
        <v>0</v>
      </c>
      <c r="U18" s="322">
        <f t="shared" si="22"/>
        <v>0</v>
      </c>
      <c r="V18" s="322">
        <f t="shared" si="22"/>
        <v>0</v>
      </c>
      <c r="W18" s="322">
        <f t="shared" si="22"/>
        <v>0</v>
      </c>
      <c r="X18" s="322">
        <f t="shared" si="22"/>
        <v>0</v>
      </c>
      <c r="Y18" s="322">
        <f t="shared" si="22"/>
        <v>0</v>
      </c>
      <c r="Z18" s="322">
        <f t="shared" si="22"/>
        <v>0</v>
      </c>
      <c r="AA18" s="322">
        <f t="shared" si="22"/>
        <v>0</v>
      </c>
      <c r="AB18" s="322">
        <f t="shared" si="22"/>
        <v>0</v>
      </c>
      <c r="AC18" s="322">
        <f t="shared" si="22"/>
        <v>0</v>
      </c>
      <c r="AD18" s="322">
        <f t="shared" si="22"/>
        <v>0</v>
      </c>
      <c r="AE18" s="322">
        <f t="shared" si="22"/>
        <v>0</v>
      </c>
      <c r="AF18" s="322">
        <f t="shared" si="22"/>
        <v>0</v>
      </c>
      <c r="AG18" s="322">
        <f t="shared" si="22"/>
        <v>0</v>
      </c>
      <c r="AH18" s="322">
        <f t="shared" si="22"/>
        <v>0</v>
      </c>
      <c r="AI18" s="322">
        <f t="shared" si="22"/>
        <v>0</v>
      </c>
      <c r="AJ18" s="322">
        <f t="shared" si="22"/>
        <v>0</v>
      </c>
      <c r="AK18" s="322">
        <f t="shared" si="22"/>
        <v>0</v>
      </c>
      <c r="AL18" s="322">
        <f t="shared" si="22"/>
        <v>0</v>
      </c>
      <c r="AM18" s="322">
        <f t="shared" si="22"/>
        <v>0</v>
      </c>
      <c r="AN18" s="322">
        <f t="shared" si="22"/>
        <v>0</v>
      </c>
      <c r="AO18" s="322">
        <f t="shared" si="22"/>
        <v>0</v>
      </c>
      <c r="AP18" s="322">
        <f t="shared" si="22"/>
        <v>0</v>
      </c>
      <c r="AQ18" s="322">
        <f t="shared" si="22"/>
        <v>0</v>
      </c>
      <c r="AR18" s="314"/>
    </row>
    <row r="19" spans="1:44" ht="5.0999999999999996" customHeight="1">
      <c r="A19" s="323">
        <f t="shared" si="3"/>
        <v>15</v>
      </c>
      <c r="B19" s="50">
        <f t="shared" si="7"/>
        <v>1</v>
      </c>
      <c r="C19" s="50">
        <f t="shared" si="8"/>
        <v>15</v>
      </c>
      <c r="D19" s="273" t="str">
        <f t="shared" si="9"/>
        <v>14,0</v>
      </c>
      <c r="E19" s="311"/>
      <c r="F19" s="393">
        <v>50</v>
      </c>
      <c r="G19" s="320">
        <f t="shared" si="4"/>
        <v>1</v>
      </c>
      <c r="H19" s="314"/>
      <c r="I19" s="319">
        <f t="shared" si="5"/>
        <v>15</v>
      </c>
      <c r="J19" s="322">
        <f t="shared" ref="J19:AQ19" si="23">IF(ISNUMBER(MATCH(J58,$D$5:$D$4999,0)),IF(ISNUMBER(MATCH(J58,$AL$5:$AL$24,0)),2,1),0)</f>
        <v>0</v>
      </c>
      <c r="K19" s="322">
        <f t="shared" si="23"/>
        <v>0</v>
      </c>
      <c r="L19" s="322">
        <f t="shared" si="23"/>
        <v>0</v>
      </c>
      <c r="M19" s="322">
        <f t="shared" si="23"/>
        <v>0</v>
      </c>
      <c r="N19" s="322">
        <f t="shared" si="23"/>
        <v>0</v>
      </c>
      <c r="O19" s="322">
        <f t="shared" si="23"/>
        <v>0</v>
      </c>
      <c r="P19" s="322">
        <f t="shared" si="23"/>
        <v>0</v>
      </c>
      <c r="Q19" s="322">
        <f t="shared" si="23"/>
        <v>0</v>
      </c>
      <c r="R19" s="322">
        <f t="shared" si="23"/>
        <v>0</v>
      </c>
      <c r="S19" s="322">
        <f t="shared" si="23"/>
        <v>0</v>
      </c>
      <c r="T19" s="322">
        <f t="shared" si="23"/>
        <v>0</v>
      </c>
      <c r="U19" s="322">
        <f t="shared" si="23"/>
        <v>0</v>
      </c>
      <c r="V19" s="322">
        <f t="shared" si="23"/>
        <v>0</v>
      </c>
      <c r="W19" s="322">
        <f t="shared" si="23"/>
        <v>0</v>
      </c>
      <c r="X19" s="322">
        <f t="shared" si="23"/>
        <v>0</v>
      </c>
      <c r="Y19" s="322">
        <f t="shared" si="23"/>
        <v>0</v>
      </c>
      <c r="Z19" s="322">
        <f t="shared" si="23"/>
        <v>0</v>
      </c>
      <c r="AA19" s="322">
        <f t="shared" si="23"/>
        <v>0</v>
      </c>
      <c r="AB19" s="322">
        <f t="shared" si="23"/>
        <v>0</v>
      </c>
      <c r="AC19" s="322">
        <f t="shared" si="23"/>
        <v>0</v>
      </c>
      <c r="AD19" s="322">
        <f t="shared" si="23"/>
        <v>0</v>
      </c>
      <c r="AE19" s="322">
        <f t="shared" si="23"/>
        <v>0</v>
      </c>
      <c r="AF19" s="322">
        <f t="shared" si="23"/>
        <v>0</v>
      </c>
      <c r="AG19" s="322">
        <f t="shared" si="23"/>
        <v>0</v>
      </c>
      <c r="AH19" s="322">
        <f t="shared" si="23"/>
        <v>0</v>
      </c>
      <c r="AI19" s="322">
        <f t="shared" si="23"/>
        <v>0</v>
      </c>
      <c r="AJ19" s="322">
        <f t="shared" si="23"/>
        <v>0</v>
      </c>
      <c r="AK19" s="322">
        <f t="shared" si="23"/>
        <v>0</v>
      </c>
      <c r="AL19" s="322">
        <f t="shared" si="23"/>
        <v>0</v>
      </c>
      <c r="AM19" s="322">
        <f t="shared" si="23"/>
        <v>0</v>
      </c>
      <c r="AN19" s="322">
        <f t="shared" si="23"/>
        <v>0</v>
      </c>
      <c r="AO19" s="322">
        <f t="shared" si="23"/>
        <v>0</v>
      </c>
      <c r="AP19" s="322">
        <f t="shared" si="23"/>
        <v>0</v>
      </c>
      <c r="AQ19" s="322">
        <f t="shared" si="23"/>
        <v>0</v>
      </c>
      <c r="AR19" s="314"/>
    </row>
    <row r="20" spans="1:44" ht="5.0999999999999996" customHeight="1">
      <c r="A20" s="323">
        <f t="shared" si="3"/>
        <v>16</v>
      </c>
      <c r="B20" s="50">
        <f t="shared" si="7"/>
        <v>1</v>
      </c>
      <c r="C20" s="50">
        <f t="shared" si="8"/>
        <v>16</v>
      </c>
      <c r="D20" s="273" t="str">
        <f t="shared" si="9"/>
        <v>15,0</v>
      </c>
      <c r="E20" s="311"/>
      <c r="F20" s="393">
        <v>50</v>
      </c>
      <c r="G20" s="320">
        <f t="shared" si="4"/>
        <v>1</v>
      </c>
      <c r="H20" s="314"/>
      <c r="I20" s="319">
        <f t="shared" si="5"/>
        <v>16</v>
      </c>
      <c r="J20" s="322">
        <f t="shared" ref="J20:AQ20" si="24">IF(ISNUMBER(MATCH(J59,$D$5:$D$4999,0)),IF(ISNUMBER(MATCH(J59,$AL$5:$AL$24,0)),2,1),0)</f>
        <v>0</v>
      </c>
      <c r="K20" s="322">
        <f t="shared" si="24"/>
        <v>0</v>
      </c>
      <c r="L20" s="322">
        <f t="shared" si="24"/>
        <v>0</v>
      </c>
      <c r="M20" s="322">
        <f t="shared" si="24"/>
        <v>0</v>
      </c>
      <c r="N20" s="322">
        <f t="shared" si="24"/>
        <v>0</v>
      </c>
      <c r="O20" s="322">
        <f t="shared" si="24"/>
        <v>0</v>
      </c>
      <c r="P20" s="322">
        <f t="shared" si="24"/>
        <v>0</v>
      </c>
      <c r="Q20" s="322">
        <f t="shared" si="24"/>
        <v>0</v>
      </c>
      <c r="R20" s="322">
        <f t="shared" si="24"/>
        <v>0</v>
      </c>
      <c r="S20" s="322">
        <f t="shared" si="24"/>
        <v>0</v>
      </c>
      <c r="T20" s="322">
        <f t="shared" si="24"/>
        <v>0</v>
      </c>
      <c r="U20" s="322">
        <f t="shared" si="24"/>
        <v>0</v>
      </c>
      <c r="V20" s="322">
        <f t="shared" si="24"/>
        <v>0</v>
      </c>
      <c r="W20" s="322">
        <f t="shared" si="24"/>
        <v>0</v>
      </c>
      <c r="X20" s="322">
        <f t="shared" si="24"/>
        <v>0</v>
      </c>
      <c r="Y20" s="322">
        <f t="shared" si="24"/>
        <v>0</v>
      </c>
      <c r="Z20" s="322">
        <f t="shared" si="24"/>
        <v>0</v>
      </c>
      <c r="AA20" s="322">
        <f t="shared" si="24"/>
        <v>0</v>
      </c>
      <c r="AB20" s="322">
        <f t="shared" si="24"/>
        <v>0</v>
      </c>
      <c r="AC20" s="322">
        <f t="shared" si="24"/>
        <v>0</v>
      </c>
      <c r="AD20" s="322">
        <f t="shared" si="24"/>
        <v>0</v>
      </c>
      <c r="AE20" s="322">
        <f t="shared" si="24"/>
        <v>0</v>
      </c>
      <c r="AF20" s="322">
        <f t="shared" si="24"/>
        <v>0</v>
      </c>
      <c r="AG20" s="322">
        <f t="shared" si="24"/>
        <v>0</v>
      </c>
      <c r="AH20" s="322">
        <f t="shared" si="24"/>
        <v>0</v>
      </c>
      <c r="AI20" s="322">
        <f t="shared" si="24"/>
        <v>0</v>
      </c>
      <c r="AJ20" s="322">
        <f t="shared" si="24"/>
        <v>0</v>
      </c>
      <c r="AK20" s="322">
        <f t="shared" si="24"/>
        <v>0</v>
      </c>
      <c r="AL20" s="322">
        <f t="shared" si="24"/>
        <v>0</v>
      </c>
      <c r="AM20" s="322">
        <f t="shared" si="24"/>
        <v>0</v>
      </c>
      <c r="AN20" s="322">
        <f t="shared" si="24"/>
        <v>0</v>
      </c>
      <c r="AO20" s="322">
        <f t="shared" si="24"/>
        <v>0</v>
      </c>
      <c r="AP20" s="322">
        <f t="shared" si="24"/>
        <v>0</v>
      </c>
      <c r="AQ20" s="322">
        <f t="shared" si="24"/>
        <v>0</v>
      </c>
      <c r="AR20" s="314"/>
    </row>
    <row r="21" spans="1:44" ht="5.0999999999999996" customHeight="1">
      <c r="A21" s="323">
        <f t="shared" si="3"/>
        <v>17</v>
      </c>
      <c r="B21" s="50">
        <f t="shared" si="7"/>
        <v>1</v>
      </c>
      <c r="C21" s="50">
        <f t="shared" si="8"/>
        <v>17</v>
      </c>
      <c r="D21" s="273" t="str">
        <f t="shared" si="9"/>
        <v>16,0</v>
      </c>
      <c r="E21" s="311"/>
      <c r="F21" s="393">
        <v>50</v>
      </c>
      <c r="G21" s="320">
        <f t="shared" si="4"/>
        <v>1</v>
      </c>
      <c r="H21" s="314"/>
      <c r="I21" s="319">
        <f t="shared" si="5"/>
        <v>17</v>
      </c>
      <c r="J21" s="322">
        <f t="shared" ref="J21:AQ21" si="25">IF(ISNUMBER(MATCH(J60,$D$5:$D$4999,0)),IF(ISNUMBER(MATCH(J60,$AL$5:$AL$24,0)),2,1),0)</f>
        <v>0</v>
      </c>
      <c r="K21" s="322">
        <f t="shared" si="25"/>
        <v>0</v>
      </c>
      <c r="L21" s="322">
        <f t="shared" si="25"/>
        <v>0</v>
      </c>
      <c r="M21" s="322">
        <f t="shared" si="25"/>
        <v>0</v>
      </c>
      <c r="N21" s="322">
        <f t="shared" si="25"/>
        <v>0</v>
      </c>
      <c r="O21" s="322">
        <f t="shared" si="25"/>
        <v>0</v>
      </c>
      <c r="P21" s="322">
        <f t="shared" si="25"/>
        <v>0</v>
      </c>
      <c r="Q21" s="322">
        <f t="shared" si="25"/>
        <v>0</v>
      </c>
      <c r="R21" s="322">
        <f t="shared" si="25"/>
        <v>0</v>
      </c>
      <c r="S21" s="322">
        <f t="shared" si="25"/>
        <v>0</v>
      </c>
      <c r="T21" s="322">
        <f t="shared" si="25"/>
        <v>0</v>
      </c>
      <c r="U21" s="322">
        <f t="shared" si="25"/>
        <v>0</v>
      </c>
      <c r="V21" s="322">
        <f t="shared" si="25"/>
        <v>0</v>
      </c>
      <c r="W21" s="322">
        <f t="shared" si="25"/>
        <v>0</v>
      </c>
      <c r="X21" s="322">
        <f t="shared" si="25"/>
        <v>0</v>
      </c>
      <c r="Y21" s="322">
        <f t="shared" si="25"/>
        <v>0</v>
      </c>
      <c r="Z21" s="322">
        <f t="shared" si="25"/>
        <v>0</v>
      </c>
      <c r="AA21" s="322">
        <f t="shared" si="25"/>
        <v>0</v>
      </c>
      <c r="AB21" s="322">
        <f t="shared" si="25"/>
        <v>0</v>
      </c>
      <c r="AC21" s="322">
        <f t="shared" si="25"/>
        <v>0</v>
      </c>
      <c r="AD21" s="322">
        <f t="shared" si="25"/>
        <v>0</v>
      </c>
      <c r="AE21" s="322">
        <f t="shared" si="25"/>
        <v>0</v>
      </c>
      <c r="AF21" s="322">
        <f t="shared" si="25"/>
        <v>0</v>
      </c>
      <c r="AG21" s="322">
        <f t="shared" si="25"/>
        <v>0</v>
      </c>
      <c r="AH21" s="322">
        <f t="shared" si="25"/>
        <v>0</v>
      </c>
      <c r="AI21" s="322">
        <f t="shared" si="25"/>
        <v>0</v>
      </c>
      <c r="AJ21" s="322">
        <f t="shared" si="25"/>
        <v>0</v>
      </c>
      <c r="AK21" s="322">
        <f t="shared" si="25"/>
        <v>0</v>
      </c>
      <c r="AL21" s="322">
        <f t="shared" si="25"/>
        <v>0</v>
      </c>
      <c r="AM21" s="322">
        <f t="shared" si="25"/>
        <v>0</v>
      </c>
      <c r="AN21" s="322">
        <f t="shared" si="25"/>
        <v>0</v>
      </c>
      <c r="AO21" s="322">
        <f t="shared" si="25"/>
        <v>0</v>
      </c>
      <c r="AP21" s="322">
        <f t="shared" si="25"/>
        <v>0</v>
      </c>
      <c r="AQ21" s="322">
        <f t="shared" si="25"/>
        <v>0</v>
      </c>
      <c r="AR21" s="314"/>
    </row>
    <row r="22" spans="1:44" ht="5.0999999999999996" customHeight="1">
      <c r="A22" s="323">
        <f t="shared" si="3"/>
        <v>18</v>
      </c>
      <c r="B22" s="50">
        <f t="shared" si="7"/>
        <v>1</v>
      </c>
      <c r="C22" s="50">
        <f t="shared" si="8"/>
        <v>18</v>
      </c>
      <c r="D22" s="273" t="str">
        <f t="shared" si="9"/>
        <v>17,0</v>
      </c>
      <c r="E22" s="311"/>
      <c r="F22" s="393">
        <v>50</v>
      </c>
      <c r="G22" s="320">
        <f t="shared" si="4"/>
        <v>1</v>
      </c>
      <c r="H22" s="314"/>
      <c r="I22" s="319">
        <f t="shared" si="5"/>
        <v>18</v>
      </c>
      <c r="J22" s="322">
        <f t="shared" ref="J22:AQ22" si="26">IF(ISNUMBER(MATCH(J61,$D$5:$D$4999,0)),IF(ISNUMBER(MATCH(J61,$AL$5:$AL$24,0)),2,1),0)</f>
        <v>0</v>
      </c>
      <c r="K22" s="322">
        <f t="shared" si="26"/>
        <v>0</v>
      </c>
      <c r="L22" s="322">
        <f t="shared" si="26"/>
        <v>0</v>
      </c>
      <c r="M22" s="322">
        <f t="shared" si="26"/>
        <v>0</v>
      </c>
      <c r="N22" s="322">
        <f t="shared" si="26"/>
        <v>0</v>
      </c>
      <c r="O22" s="322">
        <f t="shared" si="26"/>
        <v>0</v>
      </c>
      <c r="P22" s="322">
        <f t="shared" si="26"/>
        <v>0</v>
      </c>
      <c r="Q22" s="322">
        <f t="shared" si="26"/>
        <v>0</v>
      </c>
      <c r="R22" s="322">
        <f t="shared" si="26"/>
        <v>0</v>
      </c>
      <c r="S22" s="322">
        <f t="shared" si="26"/>
        <v>0</v>
      </c>
      <c r="T22" s="322">
        <f t="shared" si="26"/>
        <v>0</v>
      </c>
      <c r="U22" s="322">
        <f t="shared" si="26"/>
        <v>0</v>
      </c>
      <c r="V22" s="322">
        <f t="shared" si="26"/>
        <v>0</v>
      </c>
      <c r="W22" s="322">
        <f t="shared" si="26"/>
        <v>0</v>
      </c>
      <c r="X22" s="322">
        <f t="shared" si="26"/>
        <v>0</v>
      </c>
      <c r="Y22" s="322">
        <f t="shared" si="26"/>
        <v>0</v>
      </c>
      <c r="Z22" s="322">
        <f t="shared" si="26"/>
        <v>0</v>
      </c>
      <c r="AA22" s="322">
        <f t="shared" si="26"/>
        <v>0</v>
      </c>
      <c r="AB22" s="322">
        <f t="shared" si="26"/>
        <v>0</v>
      </c>
      <c r="AC22" s="322">
        <f t="shared" si="26"/>
        <v>0</v>
      </c>
      <c r="AD22" s="322">
        <f t="shared" si="26"/>
        <v>0</v>
      </c>
      <c r="AE22" s="322">
        <f t="shared" si="26"/>
        <v>0</v>
      </c>
      <c r="AF22" s="322">
        <f t="shared" si="26"/>
        <v>0</v>
      </c>
      <c r="AG22" s="322">
        <f t="shared" si="26"/>
        <v>0</v>
      </c>
      <c r="AH22" s="322">
        <f t="shared" si="26"/>
        <v>0</v>
      </c>
      <c r="AI22" s="322">
        <f t="shared" si="26"/>
        <v>0</v>
      </c>
      <c r="AJ22" s="322">
        <f t="shared" si="26"/>
        <v>0</v>
      </c>
      <c r="AK22" s="322">
        <f t="shared" si="26"/>
        <v>0</v>
      </c>
      <c r="AL22" s="322">
        <f t="shared" si="26"/>
        <v>0</v>
      </c>
      <c r="AM22" s="322">
        <f t="shared" si="26"/>
        <v>0</v>
      </c>
      <c r="AN22" s="322">
        <f t="shared" si="26"/>
        <v>0</v>
      </c>
      <c r="AO22" s="322">
        <f t="shared" si="26"/>
        <v>0</v>
      </c>
      <c r="AP22" s="322">
        <f t="shared" si="26"/>
        <v>0</v>
      </c>
      <c r="AQ22" s="322">
        <f t="shared" si="26"/>
        <v>0</v>
      </c>
      <c r="AR22" s="314"/>
    </row>
    <row r="23" spans="1:44" ht="5.0999999999999996" customHeight="1">
      <c r="A23" s="323">
        <f t="shared" si="3"/>
        <v>19</v>
      </c>
      <c r="B23" s="50">
        <f t="shared" si="7"/>
        <v>1</v>
      </c>
      <c r="C23" s="50">
        <f t="shared" si="8"/>
        <v>19</v>
      </c>
      <c r="D23" s="273" t="str">
        <f t="shared" si="9"/>
        <v>18,0</v>
      </c>
      <c r="E23" s="311"/>
      <c r="F23" s="393">
        <v>50</v>
      </c>
      <c r="G23" s="320">
        <f t="shared" si="4"/>
        <v>1</v>
      </c>
      <c r="H23" s="314"/>
      <c r="I23" s="319">
        <f t="shared" si="5"/>
        <v>19</v>
      </c>
      <c r="J23" s="322">
        <f t="shared" ref="J23:AQ23" si="27">IF(ISNUMBER(MATCH(J62,$D$5:$D$4999,0)),IF(ISNUMBER(MATCH(J62,$AL$5:$AL$24,0)),2,1),0)</f>
        <v>0</v>
      </c>
      <c r="K23" s="322">
        <f t="shared" si="27"/>
        <v>0</v>
      </c>
      <c r="L23" s="322">
        <f t="shared" si="27"/>
        <v>0</v>
      </c>
      <c r="M23" s="322">
        <f t="shared" si="27"/>
        <v>0</v>
      </c>
      <c r="N23" s="322">
        <f t="shared" si="27"/>
        <v>0</v>
      </c>
      <c r="O23" s="322">
        <f t="shared" si="27"/>
        <v>0</v>
      </c>
      <c r="P23" s="322">
        <f t="shared" si="27"/>
        <v>0</v>
      </c>
      <c r="Q23" s="322">
        <f t="shared" si="27"/>
        <v>0</v>
      </c>
      <c r="R23" s="322">
        <f t="shared" si="27"/>
        <v>0</v>
      </c>
      <c r="S23" s="322">
        <f t="shared" si="27"/>
        <v>0</v>
      </c>
      <c r="T23" s="322">
        <f t="shared" si="27"/>
        <v>0</v>
      </c>
      <c r="U23" s="322">
        <f t="shared" si="27"/>
        <v>0</v>
      </c>
      <c r="V23" s="322">
        <f t="shared" si="27"/>
        <v>0</v>
      </c>
      <c r="W23" s="322">
        <f t="shared" si="27"/>
        <v>0</v>
      </c>
      <c r="X23" s="322">
        <f t="shared" si="27"/>
        <v>0</v>
      </c>
      <c r="Y23" s="322">
        <f t="shared" si="27"/>
        <v>0</v>
      </c>
      <c r="Z23" s="322">
        <f t="shared" si="27"/>
        <v>0</v>
      </c>
      <c r="AA23" s="322">
        <f t="shared" si="27"/>
        <v>0</v>
      </c>
      <c r="AB23" s="322">
        <f t="shared" si="27"/>
        <v>0</v>
      </c>
      <c r="AC23" s="322">
        <f t="shared" si="27"/>
        <v>0</v>
      </c>
      <c r="AD23" s="322">
        <f t="shared" si="27"/>
        <v>0</v>
      </c>
      <c r="AE23" s="322">
        <f t="shared" si="27"/>
        <v>0</v>
      </c>
      <c r="AF23" s="322">
        <f t="shared" si="27"/>
        <v>0</v>
      </c>
      <c r="AG23" s="322">
        <f t="shared" si="27"/>
        <v>0</v>
      </c>
      <c r="AH23" s="322">
        <f t="shared" si="27"/>
        <v>0</v>
      </c>
      <c r="AI23" s="322">
        <f t="shared" si="27"/>
        <v>0</v>
      </c>
      <c r="AJ23" s="322">
        <f t="shared" si="27"/>
        <v>0</v>
      </c>
      <c r="AK23" s="322">
        <f t="shared" si="27"/>
        <v>0</v>
      </c>
      <c r="AL23" s="322">
        <f t="shared" si="27"/>
        <v>0</v>
      </c>
      <c r="AM23" s="322">
        <f t="shared" si="27"/>
        <v>0</v>
      </c>
      <c r="AN23" s="322">
        <f t="shared" si="27"/>
        <v>0</v>
      </c>
      <c r="AO23" s="322">
        <f t="shared" si="27"/>
        <v>0</v>
      </c>
      <c r="AP23" s="322">
        <f t="shared" si="27"/>
        <v>0</v>
      </c>
      <c r="AQ23" s="322">
        <f t="shared" si="27"/>
        <v>0</v>
      </c>
      <c r="AR23" s="314"/>
    </row>
    <row r="24" spans="1:44" ht="5.0999999999999996" customHeight="1">
      <c r="A24" s="323">
        <f t="shared" si="3"/>
        <v>20</v>
      </c>
      <c r="B24" s="50">
        <f t="shared" si="7"/>
        <v>1</v>
      </c>
      <c r="C24" s="50">
        <f t="shared" si="8"/>
        <v>20</v>
      </c>
      <c r="D24" s="273" t="str">
        <f t="shared" si="9"/>
        <v>19,0</v>
      </c>
      <c r="E24" s="311"/>
      <c r="F24" s="393">
        <v>50</v>
      </c>
      <c r="G24" s="320">
        <f t="shared" si="4"/>
        <v>1</v>
      </c>
      <c r="H24" s="314"/>
      <c r="I24" s="319">
        <f t="shared" si="5"/>
        <v>20</v>
      </c>
      <c r="J24" s="322">
        <f t="shared" ref="J24:AQ24" si="28">IF(ISNUMBER(MATCH(J63,$D$5:$D$4999,0)),IF(ISNUMBER(MATCH(J63,$AL$5:$AL$24,0)),2,1),0)</f>
        <v>0</v>
      </c>
      <c r="K24" s="322">
        <f t="shared" si="28"/>
        <v>0</v>
      </c>
      <c r="L24" s="322">
        <f t="shared" si="28"/>
        <v>0</v>
      </c>
      <c r="M24" s="322">
        <f t="shared" si="28"/>
        <v>0</v>
      </c>
      <c r="N24" s="322">
        <f t="shared" si="28"/>
        <v>0</v>
      </c>
      <c r="O24" s="322">
        <f t="shared" si="28"/>
        <v>0</v>
      </c>
      <c r="P24" s="322">
        <f t="shared" si="28"/>
        <v>0</v>
      </c>
      <c r="Q24" s="322">
        <f t="shared" si="28"/>
        <v>0</v>
      </c>
      <c r="R24" s="322">
        <f t="shared" si="28"/>
        <v>0</v>
      </c>
      <c r="S24" s="322">
        <f t="shared" si="28"/>
        <v>0</v>
      </c>
      <c r="T24" s="322">
        <f t="shared" si="28"/>
        <v>0</v>
      </c>
      <c r="U24" s="322">
        <f t="shared" si="28"/>
        <v>0</v>
      </c>
      <c r="V24" s="322">
        <f t="shared" si="28"/>
        <v>0</v>
      </c>
      <c r="W24" s="322">
        <f t="shared" si="28"/>
        <v>0</v>
      </c>
      <c r="X24" s="322">
        <f t="shared" si="28"/>
        <v>0</v>
      </c>
      <c r="Y24" s="322">
        <f t="shared" si="28"/>
        <v>0</v>
      </c>
      <c r="Z24" s="322">
        <f t="shared" si="28"/>
        <v>0</v>
      </c>
      <c r="AA24" s="322">
        <f t="shared" si="28"/>
        <v>0</v>
      </c>
      <c r="AB24" s="322">
        <f t="shared" si="28"/>
        <v>0</v>
      </c>
      <c r="AC24" s="322">
        <f t="shared" si="28"/>
        <v>0</v>
      </c>
      <c r="AD24" s="322">
        <f t="shared" si="28"/>
        <v>0</v>
      </c>
      <c r="AE24" s="322">
        <f t="shared" si="28"/>
        <v>0</v>
      </c>
      <c r="AF24" s="322">
        <f t="shared" si="28"/>
        <v>0</v>
      </c>
      <c r="AG24" s="322">
        <f t="shared" si="28"/>
        <v>0</v>
      </c>
      <c r="AH24" s="322">
        <f t="shared" si="28"/>
        <v>0</v>
      </c>
      <c r="AI24" s="322">
        <f t="shared" si="28"/>
        <v>0</v>
      </c>
      <c r="AJ24" s="322">
        <f t="shared" si="28"/>
        <v>0</v>
      </c>
      <c r="AK24" s="322">
        <f t="shared" si="28"/>
        <v>0</v>
      </c>
      <c r="AL24" s="322">
        <f t="shared" si="28"/>
        <v>0</v>
      </c>
      <c r="AM24" s="322">
        <f t="shared" si="28"/>
        <v>0</v>
      </c>
      <c r="AN24" s="322">
        <f t="shared" si="28"/>
        <v>0</v>
      </c>
      <c r="AO24" s="322">
        <f t="shared" si="28"/>
        <v>0</v>
      </c>
      <c r="AP24" s="322">
        <f t="shared" si="28"/>
        <v>0</v>
      </c>
      <c r="AQ24" s="322">
        <f t="shared" si="28"/>
        <v>0</v>
      </c>
      <c r="AR24" s="314"/>
    </row>
    <row r="25" spans="1:44" ht="5.0999999999999996" customHeight="1">
      <c r="A25" s="323">
        <f t="shared" si="3"/>
        <v>21</v>
      </c>
      <c r="B25" s="50">
        <f t="shared" si="7"/>
        <v>2</v>
      </c>
      <c r="C25" s="50">
        <f t="shared" si="8"/>
        <v>1</v>
      </c>
      <c r="D25" s="273" t="str">
        <f t="shared" si="9"/>
        <v>0,1</v>
      </c>
      <c r="E25" s="311"/>
      <c r="F25" s="393">
        <v>50</v>
      </c>
      <c r="G25" s="320">
        <f t="shared" si="4"/>
        <v>1</v>
      </c>
      <c r="H25" s="314"/>
      <c r="I25" s="319">
        <f t="shared" ref="I25:I36" si="29">I24+1</f>
        <v>21</v>
      </c>
      <c r="J25" s="322">
        <f t="shared" ref="J25:AQ25" si="30">IF(ISNUMBER(MATCH(J64,$D$5:$D$4999,0)),IF(ISNUMBER(MATCH(J64,$AL$5:$AL$24,0)),2,1),0)</f>
        <v>0</v>
      </c>
      <c r="K25" s="322">
        <f t="shared" si="30"/>
        <v>0</v>
      </c>
      <c r="L25" s="322">
        <f t="shared" si="30"/>
        <v>0</v>
      </c>
      <c r="M25" s="322">
        <f t="shared" si="30"/>
        <v>0</v>
      </c>
      <c r="N25" s="322">
        <f t="shared" si="30"/>
        <v>0</v>
      </c>
      <c r="O25" s="322">
        <f t="shared" si="30"/>
        <v>0</v>
      </c>
      <c r="P25" s="322">
        <f t="shared" si="30"/>
        <v>0</v>
      </c>
      <c r="Q25" s="322">
        <f t="shared" si="30"/>
        <v>0</v>
      </c>
      <c r="R25" s="322">
        <f t="shared" si="30"/>
        <v>0</v>
      </c>
      <c r="S25" s="322">
        <f t="shared" si="30"/>
        <v>0</v>
      </c>
      <c r="T25" s="322">
        <f t="shared" si="30"/>
        <v>0</v>
      </c>
      <c r="U25" s="322">
        <f t="shared" si="30"/>
        <v>0</v>
      </c>
      <c r="V25" s="322">
        <f t="shared" si="30"/>
        <v>0</v>
      </c>
      <c r="W25" s="322">
        <f t="shared" si="30"/>
        <v>0</v>
      </c>
      <c r="X25" s="322">
        <f t="shared" si="30"/>
        <v>0</v>
      </c>
      <c r="Y25" s="322">
        <f t="shared" si="30"/>
        <v>0</v>
      </c>
      <c r="Z25" s="322">
        <f t="shared" si="30"/>
        <v>0</v>
      </c>
      <c r="AA25" s="322">
        <f t="shared" si="30"/>
        <v>0</v>
      </c>
      <c r="AB25" s="322">
        <f t="shared" si="30"/>
        <v>0</v>
      </c>
      <c r="AC25" s="322">
        <f t="shared" si="30"/>
        <v>0</v>
      </c>
      <c r="AD25" s="322">
        <f t="shared" si="30"/>
        <v>0</v>
      </c>
      <c r="AE25" s="322">
        <f t="shared" si="30"/>
        <v>0</v>
      </c>
      <c r="AF25" s="322">
        <f t="shared" si="30"/>
        <v>0</v>
      </c>
      <c r="AG25" s="322">
        <f t="shared" si="30"/>
        <v>0</v>
      </c>
      <c r="AH25" s="322">
        <f t="shared" si="30"/>
        <v>0</v>
      </c>
      <c r="AI25" s="322">
        <f t="shared" si="30"/>
        <v>0</v>
      </c>
      <c r="AJ25" s="322">
        <f t="shared" si="30"/>
        <v>0</v>
      </c>
      <c r="AK25" s="322">
        <f t="shared" si="30"/>
        <v>0</v>
      </c>
      <c r="AL25" s="322">
        <f t="shared" si="30"/>
        <v>0</v>
      </c>
      <c r="AM25" s="322">
        <f t="shared" si="30"/>
        <v>0</v>
      </c>
      <c r="AN25" s="322">
        <f t="shared" si="30"/>
        <v>0</v>
      </c>
      <c r="AO25" s="322">
        <f t="shared" si="30"/>
        <v>0</v>
      </c>
      <c r="AP25" s="322">
        <f t="shared" si="30"/>
        <v>0</v>
      </c>
      <c r="AQ25" s="322">
        <f t="shared" si="30"/>
        <v>0</v>
      </c>
      <c r="AR25" s="314"/>
    </row>
    <row r="26" spans="1:44" ht="5.0999999999999996" customHeight="1">
      <c r="A26" s="323">
        <f t="shared" si="3"/>
        <v>22</v>
      </c>
      <c r="B26" s="50">
        <f t="shared" si="7"/>
        <v>2</v>
      </c>
      <c r="C26" s="50">
        <f t="shared" si="8"/>
        <v>2</v>
      </c>
      <c r="D26" s="273" t="str">
        <f t="shared" si="9"/>
        <v>1,1</v>
      </c>
      <c r="E26" s="311"/>
      <c r="F26" s="393">
        <v>50</v>
      </c>
      <c r="G26" s="320">
        <f t="shared" si="4"/>
        <v>1</v>
      </c>
      <c r="H26" s="314"/>
      <c r="I26" s="319">
        <f t="shared" si="29"/>
        <v>22</v>
      </c>
      <c r="J26" s="322">
        <f t="shared" ref="J26:AQ26" si="31">IF(ISNUMBER(MATCH(J65,$D$5:$D$4999,0)),IF(ISNUMBER(MATCH(J65,$AL$5:$AL$24,0)),2,1),0)</f>
        <v>0</v>
      </c>
      <c r="K26" s="322">
        <f t="shared" si="31"/>
        <v>0</v>
      </c>
      <c r="L26" s="322">
        <f t="shared" si="31"/>
        <v>0</v>
      </c>
      <c r="M26" s="322">
        <f t="shared" si="31"/>
        <v>0</v>
      </c>
      <c r="N26" s="322">
        <f t="shared" si="31"/>
        <v>0</v>
      </c>
      <c r="O26" s="322">
        <f t="shared" si="31"/>
        <v>0</v>
      </c>
      <c r="P26" s="322">
        <f t="shared" si="31"/>
        <v>0</v>
      </c>
      <c r="Q26" s="322">
        <f t="shared" si="31"/>
        <v>0</v>
      </c>
      <c r="R26" s="322">
        <f t="shared" si="31"/>
        <v>0</v>
      </c>
      <c r="S26" s="322">
        <f t="shared" si="31"/>
        <v>0</v>
      </c>
      <c r="T26" s="322">
        <f t="shared" si="31"/>
        <v>0</v>
      </c>
      <c r="U26" s="322">
        <f t="shared" si="31"/>
        <v>0</v>
      </c>
      <c r="V26" s="322">
        <f t="shared" si="31"/>
        <v>0</v>
      </c>
      <c r="W26" s="322">
        <f t="shared" si="31"/>
        <v>0</v>
      </c>
      <c r="X26" s="322">
        <f t="shared" si="31"/>
        <v>0</v>
      </c>
      <c r="Y26" s="322">
        <f t="shared" si="31"/>
        <v>0</v>
      </c>
      <c r="Z26" s="322">
        <f t="shared" si="31"/>
        <v>0</v>
      </c>
      <c r="AA26" s="322">
        <f t="shared" si="31"/>
        <v>0</v>
      </c>
      <c r="AB26" s="322">
        <f t="shared" si="31"/>
        <v>0</v>
      </c>
      <c r="AC26" s="322">
        <f t="shared" si="31"/>
        <v>0</v>
      </c>
      <c r="AD26" s="322">
        <f t="shared" si="31"/>
        <v>0</v>
      </c>
      <c r="AE26" s="322">
        <f t="shared" si="31"/>
        <v>0</v>
      </c>
      <c r="AF26" s="322">
        <f t="shared" si="31"/>
        <v>0</v>
      </c>
      <c r="AG26" s="322">
        <f t="shared" si="31"/>
        <v>0</v>
      </c>
      <c r="AH26" s="322">
        <f t="shared" si="31"/>
        <v>0</v>
      </c>
      <c r="AI26" s="322">
        <f t="shared" si="31"/>
        <v>0</v>
      </c>
      <c r="AJ26" s="322">
        <f t="shared" si="31"/>
        <v>0</v>
      </c>
      <c r="AK26" s="322">
        <f t="shared" si="31"/>
        <v>0</v>
      </c>
      <c r="AL26" s="322">
        <f t="shared" si="31"/>
        <v>0</v>
      </c>
      <c r="AM26" s="322">
        <f t="shared" si="31"/>
        <v>0</v>
      </c>
      <c r="AN26" s="322">
        <f t="shared" si="31"/>
        <v>0</v>
      </c>
      <c r="AO26" s="322">
        <f t="shared" si="31"/>
        <v>0</v>
      </c>
      <c r="AP26" s="322">
        <f t="shared" si="31"/>
        <v>0</v>
      </c>
      <c r="AQ26" s="322">
        <f t="shared" si="31"/>
        <v>0</v>
      </c>
      <c r="AR26" s="314"/>
    </row>
    <row r="27" spans="1:44" ht="5.0999999999999996" customHeight="1">
      <c r="A27" s="323">
        <f t="shared" si="3"/>
        <v>23</v>
      </c>
      <c r="B27" s="50">
        <f t="shared" si="7"/>
        <v>2</v>
      </c>
      <c r="C27" s="50">
        <f t="shared" si="8"/>
        <v>3</v>
      </c>
      <c r="D27" s="273" t="str">
        <f t="shared" si="9"/>
        <v>2,1</v>
      </c>
      <c r="E27" s="311"/>
      <c r="F27" s="393">
        <v>50</v>
      </c>
      <c r="G27" s="320">
        <f t="shared" si="4"/>
        <v>1</v>
      </c>
      <c r="H27" s="314"/>
      <c r="I27" s="319">
        <f t="shared" si="29"/>
        <v>23</v>
      </c>
      <c r="J27" s="322">
        <f t="shared" ref="J27:AQ27" si="32">IF(ISNUMBER(MATCH(J66,$D$5:$D$4999,0)),IF(ISNUMBER(MATCH(J66,$AL$5:$AL$24,0)),2,1),0)</f>
        <v>0</v>
      </c>
      <c r="K27" s="322">
        <f t="shared" si="32"/>
        <v>0</v>
      </c>
      <c r="L27" s="322">
        <f t="shared" si="32"/>
        <v>0</v>
      </c>
      <c r="M27" s="322">
        <f t="shared" si="32"/>
        <v>0</v>
      </c>
      <c r="N27" s="322">
        <f t="shared" si="32"/>
        <v>0</v>
      </c>
      <c r="O27" s="322">
        <f t="shared" si="32"/>
        <v>0</v>
      </c>
      <c r="P27" s="322">
        <f t="shared" si="32"/>
        <v>0</v>
      </c>
      <c r="Q27" s="322">
        <f t="shared" si="32"/>
        <v>0</v>
      </c>
      <c r="R27" s="322">
        <f t="shared" si="32"/>
        <v>0</v>
      </c>
      <c r="S27" s="322">
        <f t="shared" si="32"/>
        <v>0</v>
      </c>
      <c r="T27" s="322">
        <f t="shared" si="32"/>
        <v>0</v>
      </c>
      <c r="U27" s="322">
        <f t="shared" si="32"/>
        <v>0</v>
      </c>
      <c r="V27" s="322">
        <f t="shared" si="32"/>
        <v>0</v>
      </c>
      <c r="W27" s="322">
        <f t="shared" si="32"/>
        <v>0</v>
      </c>
      <c r="X27" s="322">
        <f t="shared" si="32"/>
        <v>0</v>
      </c>
      <c r="Y27" s="322">
        <f t="shared" si="32"/>
        <v>0</v>
      </c>
      <c r="Z27" s="322">
        <f t="shared" si="32"/>
        <v>0</v>
      </c>
      <c r="AA27" s="322">
        <f t="shared" si="32"/>
        <v>0</v>
      </c>
      <c r="AB27" s="322">
        <f t="shared" si="32"/>
        <v>0</v>
      </c>
      <c r="AC27" s="322">
        <f t="shared" si="32"/>
        <v>0</v>
      </c>
      <c r="AD27" s="322">
        <f t="shared" si="32"/>
        <v>0</v>
      </c>
      <c r="AE27" s="322">
        <f t="shared" si="32"/>
        <v>0</v>
      </c>
      <c r="AF27" s="322">
        <f t="shared" si="32"/>
        <v>0</v>
      </c>
      <c r="AG27" s="322">
        <f t="shared" si="32"/>
        <v>0</v>
      </c>
      <c r="AH27" s="322">
        <f t="shared" si="32"/>
        <v>0</v>
      </c>
      <c r="AI27" s="322">
        <f t="shared" si="32"/>
        <v>0</v>
      </c>
      <c r="AJ27" s="322">
        <f t="shared" si="32"/>
        <v>0</v>
      </c>
      <c r="AK27" s="322">
        <f t="shared" si="32"/>
        <v>0</v>
      </c>
      <c r="AL27" s="322">
        <f t="shared" si="32"/>
        <v>0</v>
      </c>
      <c r="AM27" s="322">
        <f t="shared" si="32"/>
        <v>0</v>
      </c>
      <c r="AN27" s="322">
        <f t="shared" si="32"/>
        <v>0</v>
      </c>
      <c r="AO27" s="322">
        <f t="shared" si="32"/>
        <v>0</v>
      </c>
      <c r="AP27" s="322">
        <f t="shared" si="32"/>
        <v>0</v>
      </c>
      <c r="AQ27" s="322">
        <f t="shared" si="32"/>
        <v>0</v>
      </c>
      <c r="AR27" s="314"/>
    </row>
    <row r="28" spans="1:44" ht="5.0999999999999996" customHeight="1">
      <c r="A28" s="323">
        <f t="shared" si="3"/>
        <v>24</v>
      </c>
      <c r="B28" s="50">
        <f t="shared" si="7"/>
        <v>2</v>
      </c>
      <c r="C28" s="50">
        <f t="shared" si="8"/>
        <v>4</v>
      </c>
      <c r="D28" s="273" t="str">
        <f t="shared" si="9"/>
        <v>3,1</v>
      </c>
      <c r="E28" s="311"/>
      <c r="F28" s="393">
        <v>50</v>
      </c>
      <c r="G28" s="320">
        <f t="shared" si="4"/>
        <v>1</v>
      </c>
      <c r="H28" s="314"/>
      <c r="I28" s="319">
        <f t="shared" si="29"/>
        <v>24</v>
      </c>
      <c r="J28" s="322">
        <f t="shared" ref="J28:AQ28" si="33">IF(ISNUMBER(MATCH(J67,$D$5:$D$4999,0)),IF(ISNUMBER(MATCH(J67,$AL$5:$AL$24,0)),2,1),0)</f>
        <v>0</v>
      </c>
      <c r="K28" s="322">
        <f t="shared" si="33"/>
        <v>0</v>
      </c>
      <c r="L28" s="322">
        <f t="shared" si="33"/>
        <v>0</v>
      </c>
      <c r="M28" s="322">
        <f t="shared" si="33"/>
        <v>0</v>
      </c>
      <c r="N28" s="322">
        <f t="shared" si="33"/>
        <v>0</v>
      </c>
      <c r="O28" s="322">
        <f t="shared" si="33"/>
        <v>0</v>
      </c>
      <c r="P28" s="322">
        <f t="shared" si="33"/>
        <v>0</v>
      </c>
      <c r="Q28" s="322">
        <f t="shared" si="33"/>
        <v>0</v>
      </c>
      <c r="R28" s="322">
        <f t="shared" si="33"/>
        <v>0</v>
      </c>
      <c r="S28" s="322">
        <f t="shared" si="33"/>
        <v>0</v>
      </c>
      <c r="T28" s="322">
        <f t="shared" si="33"/>
        <v>0</v>
      </c>
      <c r="U28" s="322">
        <f t="shared" si="33"/>
        <v>0</v>
      </c>
      <c r="V28" s="322">
        <f t="shared" si="33"/>
        <v>0</v>
      </c>
      <c r="W28" s="322">
        <f t="shared" si="33"/>
        <v>0</v>
      </c>
      <c r="X28" s="322">
        <f t="shared" si="33"/>
        <v>0</v>
      </c>
      <c r="Y28" s="322">
        <f t="shared" si="33"/>
        <v>0</v>
      </c>
      <c r="Z28" s="322">
        <f t="shared" si="33"/>
        <v>0</v>
      </c>
      <c r="AA28" s="322">
        <f t="shared" si="33"/>
        <v>0</v>
      </c>
      <c r="AB28" s="322">
        <f t="shared" si="33"/>
        <v>0</v>
      </c>
      <c r="AC28" s="322">
        <f t="shared" si="33"/>
        <v>0</v>
      </c>
      <c r="AD28" s="322">
        <f t="shared" si="33"/>
        <v>0</v>
      </c>
      <c r="AE28" s="322">
        <f t="shared" si="33"/>
        <v>0</v>
      </c>
      <c r="AF28" s="322">
        <f t="shared" si="33"/>
        <v>0</v>
      </c>
      <c r="AG28" s="322">
        <f t="shared" si="33"/>
        <v>0</v>
      </c>
      <c r="AH28" s="322">
        <f t="shared" si="33"/>
        <v>0</v>
      </c>
      <c r="AI28" s="322">
        <f t="shared" si="33"/>
        <v>0</v>
      </c>
      <c r="AJ28" s="322">
        <f t="shared" si="33"/>
        <v>0</v>
      </c>
      <c r="AK28" s="322">
        <f t="shared" si="33"/>
        <v>0</v>
      </c>
      <c r="AL28" s="322">
        <f t="shared" si="33"/>
        <v>0</v>
      </c>
      <c r="AM28" s="322">
        <f t="shared" si="33"/>
        <v>0</v>
      </c>
      <c r="AN28" s="322">
        <f t="shared" si="33"/>
        <v>0</v>
      </c>
      <c r="AO28" s="322">
        <f t="shared" si="33"/>
        <v>0</v>
      </c>
      <c r="AP28" s="322">
        <f t="shared" si="33"/>
        <v>0</v>
      </c>
      <c r="AQ28" s="322">
        <f t="shared" si="33"/>
        <v>0</v>
      </c>
      <c r="AR28" s="314"/>
    </row>
    <row r="29" spans="1:44" ht="5.0999999999999996" customHeight="1">
      <c r="A29" s="323">
        <f t="shared" si="3"/>
        <v>25</v>
      </c>
      <c r="B29" s="50">
        <f t="shared" si="7"/>
        <v>2</v>
      </c>
      <c r="C29" s="50">
        <f t="shared" si="8"/>
        <v>5</v>
      </c>
      <c r="D29" s="273" t="str">
        <f t="shared" si="9"/>
        <v>4,1</v>
      </c>
      <c r="E29" s="311"/>
      <c r="F29" s="393">
        <v>50</v>
      </c>
      <c r="G29" s="320">
        <f t="shared" si="4"/>
        <v>1</v>
      </c>
      <c r="H29" s="314"/>
      <c r="I29" s="319">
        <f t="shared" si="29"/>
        <v>25</v>
      </c>
      <c r="J29" s="322">
        <f t="shared" ref="J29:AQ29" si="34">IF(ISNUMBER(MATCH(J68,$D$5:$D$4999,0)),IF(ISNUMBER(MATCH(J68,$AL$5:$AL$24,0)),2,1),0)</f>
        <v>0</v>
      </c>
      <c r="K29" s="322">
        <f t="shared" si="34"/>
        <v>0</v>
      </c>
      <c r="L29" s="322">
        <f t="shared" si="34"/>
        <v>0</v>
      </c>
      <c r="M29" s="322">
        <f t="shared" si="34"/>
        <v>0</v>
      </c>
      <c r="N29" s="322">
        <f t="shared" si="34"/>
        <v>0</v>
      </c>
      <c r="O29" s="322">
        <f t="shared" si="34"/>
        <v>0</v>
      </c>
      <c r="P29" s="322">
        <f t="shared" si="34"/>
        <v>0</v>
      </c>
      <c r="Q29" s="322">
        <f t="shared" si="34"/>
        <v>0</v>
      </c>
      <c r="R29" s="322">
        <f t="shared" si="34"/>
        <v>0</v>
      </c>
      <c r="S29" s="322">
        <f t="shared" si="34"/>
        <v>0</v>
      </c>
      <c r="T29" s="322">
        <f t="shared" si="34"/>
        <v>0</v>
      </c>
      <c r="U29" s="322">
        <f t="shared" si="34"/>
        <v>0</v>
      </c>
      <c r="V29" s="322">
        <f t="shared" si="34"/>
        <v>0</v>
      </c>
      <c r="W29" s="322">
        <f t="shared" si="34"/>
        <v>0</v>
      </c>
      <c r="X29" s="322">
        <f t="shared" si="34"/>
        <v>0</v>
      </c>
      <c r="Y29" s="322">
        <f t="shared" si="34"/>
        <v>0</v>
      </c>
      <c r="Z29" s="322">
        <f t="shared" si="34"/>
        <v>0</v>
      </c>
      <c r="AA29" s="322">
        <f t="shared" si="34"/>
        <v>0</v>
      </c>
      <c r="AB29" s="322">
        <f t="shared" si="34"/>
        <v>0</v>
      </c>
      <c r="AC29" s="322">
        <f t="shared" si="34"/>
        <v>0</v>
      </c>
      <c r="AD29" s="322">
        <f t="shared" si="34"/>
        <v>0</v>
      </c>
      <c r="AE29" s="322">
        <f t="shared" si="34"/>
        <v>0</v>
      </c>
      <c r="AF29" s="322">
        <f t="shared" si="34"/>
        <v>0</v>
      </c>
      <c r="AG29" s="322">
        <f t="shared" si="34"/>
        <v>0</v>
      </c>
      <c r="AH29" s="322">
        <f t="shared" si="34"/>
        <v>0</v>
      </c>
      <c r="AI29" s="322">
        <f t="shared" si="34"/>
        <v>0</v>
      </c>
      <c r="AJ29" s="322">
        <f t="shared" si="34"/>
        <v>0</v>
      </c>
      <c r="AK29" s="322">
        <f t="shared" si="34"/>
        <v>0</v>
      </c>
      <c r="AL29" s="322">
        <f t="shared" si="34"/>
        <v>0</v>
      </c>
      <c r="AM29" s="322">
        <f t="shared" si="34"/>
        <v>0</v>
      </c>
      <c r="AN29" s="322">
        <f t="shared" si="34"/>
        <v>0</v>
      </c>
      <c r="AO29" s="322">
        <f t="shared" si="34"/>
        <v>0</v>
      </c>
      <c r="AP29" s="322">
        <f t="shared" si="34"/>
        <v>0</v>
      </c>
      <c r="AQ29" s="322">
        <f t="shared" si="34"/>
        <v>0</v>
      </c>
      <c r="AR29" s="314"/>
    </row>
    <row r="30" spans="1:44" ht="5.0999999999999996" customHeight="1">
      <c r="A30" s="323">
        <f t="shared" si="3"/>
        <v>26</v>
      </c>
      <c r="B30" s="50">
        <f t="shared" si="7"/>
        <v>2</v>
      </c>
      <c r="C30" s="50">
        <f t="shared" si="8"/>
        <v>6</v>
      </c>
      <c r="D30" s="273" t="str">
        <f t="shared" si="9"/>
        <v>5,1</v>
      </c>
      <c r="E30" s="311"/>
      <c r="F30" s="393">
        <v>50</v>
      </c>
      <c r="G30" s="320">
        <f t="shared" si="4"/>
        <v>1</v>
      </c>
      <c r="H30" s="314"/>
      <c r="I30" s="319">
        <f t="shared" si="29"/>
        <v>26</v>
      </c>
      <c r="J30" s="322">
        <f t="shared" ref="J30:AQ30" si="35">IF(ISNUMBER(MATCH(J69,$D$5:$D$4999,0)),IF(ISNUMBER(MATCH(J69,$AL$5:$AL$24,0)),2,1),0)</f>
        <v>0</v>
      </c>
      <c r="K30" s="322">
        <f t="shared" si="35"/>
        <v>0</v>
      </c>
      <c r="L30" s="322">
        <f t="shared" si="35"/>
        <v>0</v>
      </c>
      <c r="M30" s="322">
        <f t="shared" si="35"/>
        <v>0</v>
      </c>
      <c r="N30" s="322">
        <f t="shared" si="35"/>
        <v>0</v>
      </c>
      <c r="O30" s="322">
        <f t="shared" si="35"/>
        <v>0</v>
      </c>
      <c r="P30" s="322">
        <f t="shared" si="35"/>
        <v>0</v>
      </c>
      <c r="Q30" s="322">
        <f t="shared" si="35"/>
        <v>0</v>
      </c>
      <c r="R30" s="322">
        <f t="shared" si="35"/>
        <v>0</v>
      </c>
      <c r="S30" s="322">
        <f t="shared" si="35"/>
        <v>0</v>
      </c>
      <c r="T30" s="322">
        <f t="shared" si="35"/>
        <v>0</v>
      </c>
      <c r="U30" s="322">
        <f t="shared" si="35"/>
        <v>0</v>
      </c>
      <c r="V30" s="322">
        <f t="shared" si="35"/>
        <v>0</v>
      </c>
      <c r="W30" s="322">
        <f t="shared" si="35"/>
        <v>0</v>
      </c>
      <c r="X30" s="322">
        <f t="shared" si="35"/>
        <v>0</v>
      </c>
      <c r="Y30" s="322">
        <f t="shared" si="35"/>
        <v>0</v>
      </c>
      <c r="Z30" s="322">
        <f t="shared" si="35"/>
        <v>0</v>
      </c>
      <c r="AA30" s="322">
        <f t="shared" si="35"/>
        <v>0</v>
      </c>
      <c r="AB30" s="322">
        <f t="shared" si="35"/>
        <v>0</v>
      </c>
      <c r="AC30" s="322">
        <f t="shared" si="35"/>
        <v>0</v>
      </c>
      <c r="AD30" s="322">
        <f t="shared" si="35"/>
        <v>0</v>
      </c>
      <c r="AE30" s="322">
        <f t="shared" si="35"/>
        <v>0</v>
      </c>
      <c r="AF30" s="322">
        <f t="shared" si="35"/>
        <v>0</v>
      </c>
      <c r="AG30" s="322">
        <f t="shared" si="35"/>
        <v>0</v>
      </c>
      <c r="AH30" s="322">
        <f t="shared" si="35"/>
        <v>0</v>
      </c>
      <c r="AI30" s="322">
        <f t="shared" si="35"/>
        <v>0</v>
      </c>
      <c r="AJ30" s="322">
        <f t="shared" si="35"/>
        <v>0</v>
      </c>
      <c r="AK30" s="322">
        <f t="shared" si="35"/>
        <v>0</v>
      </c>
      <c r="AL30" s="322">
        <f t="shared" si="35"/>
        <v>0</v>
      </c>
      <c r="AM30" s="322">
        <f t="shared" si="35"/>
        <v>0</v>
      </c>
      <c r="AN30" s="322">
        <f t="shared" si="35"/>
        <v>0</v>
      </c>
      <c r="AO30" s="322">
        <f t="shared" si="35"/>
        <v>0</v>
      </c>
      <c r="AP30" s="322">
        <f t="shared" si="35"/>
        <v>0</v>
      </c>
      <c r="AQ30" s="322">
        <f t="shared" si="35"/>
        <v>0</v>
      </c>
      <c r="AR30" s="314"/>
    </row>
    <row r="31" spans="1:44" ht="5.0999999999999996" customHeight="1">
      <c r="A31" s="323">
        <f t="shared" si="3"/>
        <v>27</v>
      </c>
      <c r="B31" s="50">
        <f t="shared" si="7"/>
        <v>2</v>
      </c>
      <c r="C31" s="50">
        <f t="shared" si="8"/>
        <v>7</v>
      </c>
      <c r="D31" s="273" t="str">
        <f t="shared" si="9"/>
        <v>6,1</v>
      </c>
      <c r="E31" s="311"/>
      <c r="F31" s="393">
        <v>50</v>
      </c>
      <c r="G31" s="320">
        <f t="shared" si="4"/>
        <v>1</v>
      </c>
      <c r="H31" s="314"/>
      <c r="I31" s="319">
        <f t="shared" si="29"/>
        <v>27</v>
      </c>
      <c r="J31" s="322">
        <f t="shared" ref="J31:AQ31" si="36">IF(ISNUMBER(MATCH(J70,$D$5:$D$4999,0)),IF(ISNUMBER(MATCH(J70,$AL$5:$AL$24,0)),2,1),0)</f>
        <v>0</v>
      </c>
      <c r="K31" s="322">
        <f t="shared" si="36"/>
        <v>0</v>
      </c>
      <c r="L31" s="322">
        <f t="shared" si="36"/>
        <v>0</v>
      </c>
      <c r="M31" s="322">
        <f t="shared" si="36"/>
        <v>0</v>
      </c>
      <c r="N31" s="322">
        <f t="shared" si="36"/>
        <v>0</v>
      </c>
      <c r="O31" s="322">
        <f t="shared" si="36"/>
        <v>0</v>
      </c>
      <c r="P31" s="322">
        <f t="shared" si="36"/>
        <v>0</v>
      </c>
      <c r="Q31" s="322">
        <f t="shared" si="36"/>
        <v>0</v>
      </c>
      <c r="R31" s="322">
        <f t="shared" si="36"/>
        <v>0</v>
      </c>
      <c r="S31" s="322">
        <f t="shared" si="36"/>
        <v>0</v>
      </c>
      <c r="T31" s="322">
        <f t="shared" si="36"/>
        <v>0</v>
      </c>
      <c r="U31" s="322">
        <f t="shared" si="36"/>
        <v>0</v>
      </c>
      <c r="V31" s="322">
        <f t="shared" si="36"/>
        <v>0</v>
      </c>
      <c r="W31" s="322">
        <f t="shared" si="36"/>
        <v>0</v>
      </c>
      <c r="X31" s="322">
        <f t="shared" si="36"/>
        <v>0</v>
      </c>
      <c r="Y31" s="322">
        <f t="shared" si="36"/>
        <v>0</v>
      </c>
      <c r="Z31" s="322">
        <f t="shared" si="36"/>
        <v>0</v>
      </c>
      <c r="AA31" s="322">
        <f t="shared" si="36"/>
        <v>0</v>
      </c>
      <c r="AB31" s="322">
        <f t="shared" si="36"/>
        <v>0</v>
      </c>
      <c r="AC31" s="322">
        <f t="shared" si="36"/>
        <v>0</v>
      </c>
      <c r="AD31" s="322">
        <f t="shared" si="36"/>
        <v>0</v>
      </c>
      <c r="AE31" s="322">
        <f t="shared" si="36"/>
        <v>0</v>
      </c>
      <c r="AF31" s="322">
        <f t="shared" si="36"/>
        <v>0</v>
      </c>
      <c r="AG31" s="322">
        <f t="shared" si="36"/>
        <v>0</v>
      </c>
      <c r="AH31" s="322">
        <f t="shared" si="36"/>
        <v>0</v>
      </c>
      <c r="AI31" s="322">
        <f t="shared" si="36"/>
        <v>0</v>
      </c>
      <c r="AJ31" s="322">
        <f t="shared" si="36"/>
        <v>0</v>
      </c>
      <c r="AK31" s="322">
        <f t="shared" si="36"/>
        <v>0</v>
      </c>
      <c r="AL31" s="322">
        <f t="shared" si="36"/>
        <v>0</v>
      </c>
      <c r="AM31" s="322">
        <f t="shared" si="36"/>
        <v>0</v>
      </c>
      <c r="AN31" s="322">
        <f t="shared" si="36"/>
        <v>0</v>
      </c>
      <c r="AO31" s="322">
        <f t="shared" si="36"/>
        <v>0</v>
      </c>
      <c r="AP31" s="322">
        <f t="shared" si="36"/>
        <v>0</v>
      </c>
      <c r="AQ31" s="322">
        <f t="shared" si="36"/>
        <v>0</v>
      </c>
      <c r="AR31" s="314"/>
    </row>
    <row r="32" spans="1:44" ht="5.0999999999999996" customHeight="1">
      <c r="A32" s="323">
        <f t="shared" si="3"/>
        <v>28</v>
      </c>
      <c r="B32" s="50">
        <f t="shared" si="7"/>
        <v>2</v>
      </c>
      <c r="C32" s="50">
        <f t="shared" si="8"/>
        <v>8</v>
      </c>
      <c r="D32" s="273" t="str">
        <f t="shared" si="9"/>
        <v>7,1</v>
      </c>
      <c r="E32" s="311"/>
      <c r="F32" s="393">
        <v>50</v>
      </c>
      <c r="G32" s="320">
        <f t="shared" si="4"/>
        <v>1</v>
      </c>
      <c r="H32" s="314"/>
      <c r="I32" s="319">
        <f t="shared" si="29"/>
        <v>28</v>
      </c>
      <c r="J32" s="322">
        <f t="shared" ref="J32:AQ32" si="37">IF(ISNUMBER(MATCH(J71,$D$5:$D$4999,0)),IF(ISNUMBER(MATCH(J71,$AL$5:$AL$24,0)),2,1),0)</f>
        <v>0</v>
      </c>
      <c r="K32" s="322">
        <f t="shared" si="37"/>
        <v>0</v>
      </c>
      <c r="L32" s="322">
        <f t="shared" si="37"/>
        <v>0</v>
      </c>
      <c r="M32" s="322">
        <f t="shared" si="37"/>
        <v>0</v>
      </c>
      <c r="N32" s="322">
        <f t="shared" si="37"/>
        <v>0</v>
      </c>
      <c r="O32" s="322">
        <f t="shared" si="37"/>
        <v>0</v>
      </c>
      <c r="P32" s="322">
        <f t="shared" si="37"/>
        <v>0</v>
      </c>
      <c r="Q32" s="322">
        <f t="shared" si="37"/>
        <v>0</v>
      </c>
      <c r="R32" s="322">
        <f t="shared" si="37"/>
        <v>0</v>
      </c>
      <c r="S32" s="322">
        <f t="shared" si="37"/>
        <v>0</v>
      </c>
      <c r="T32" s="322">
        <f t="shared" si="37"/>
        <v>0</v>
      </c>
      <c r="U32" s="322">
        <f t="shared" si="37"/>
        <v>0</v>
      </c>
      <c r="V32" s="322">
        <f t="shared" si="37"/>
        <v>0</v>
      </c>
      <c r="W32" s="322">
        <f t="shared" si="37"/>
        <v>0</v>
      </c>
      <c r="X32" s="322">
        <f t="shared" si="37"/>
        <v>0</v>
      </c>
      <c r="Y32" s="322">
        <f t="shared" si="37"/>
        <v>0</v>
      </c>
      <c r="Z32" s="322">
        <f t="shared" si="37"/>
        <v>0</v>
      </c>
      <c r="AA32" s="322">
        <f t="shared" si="37"/>
        <v>0</v>
      </c>
      <c r="AB32" s="322">
        <f t="shared" si="37"/>
        <v>0</v>
      </c>
      <c r="AC32" s="322">
        <f t="shared" si="37"/>
        <v>0</v>
      </c>
      <c r="AD32" s="322">
        <f t="shared" si="37"/>
        <v>0</v>
      </c>
      <c r="AE32" s="322">
        <f t="shared" si="37"/>
        <v>0</v>
      </c>
      <c r="AF32" s="322">
        <f t="shared" si="37"/>
        <v>0</v>
      </c>
      <c r="AG32" s="322">
        <f t="shared" si="37"/>
        <v>0</v>
      </c>
      <c r="AH32" s="322">
        <f t="shared" si="37"/>
        <v>0</v>
      </c>
      <c r="AI32" s="322">
        <f t="shared" si="37"/>
        <v>0</v>
      </c>
      <c r="AJ32" s="322">
        <f t="shared" si="37"/>
        <v>0</v>
      </c>
      <c r="AK32" s="322">
        <f t="shared" si="37"/>
        <v>0</v>
      </c>
      <c r="AL32" s="322">
        <f t="shared" si="37"/>
        <v>0</v>
      </c>
      <c r="AM32" s="322">
        <f t="shared" si="37"/>
        <v>0</v>
      </c>
      <c r="AN32" s="322">
        <f t="shared" si="37"/>
        <v>0</v>
      </c>
      <c r="AO32" s="322">
        <f t="shared" si="37"/>
        <v>0</v>
      </c>
      <c r="AP32" s="322">
        <f t="shared" si="37"/>
        <v>0</v>
      </c>
      <c r="AQ32" s="322">
        <f t="shared" si="37"/>
        <v>0</v>
      </c>
      <c r="AR32" s="314"/>
    </row>
    <row r="33" spans="1:44" ht="5.0999999999999996" customHeight="1">
      <c r="A33" s="323">
        <f t="shared" si="3"/>
        <v>29</v>
      </c>
      <c r="B33" s="50">
        <f t="shared" si="7"/>
        <v>2</v>
      </c>
      <c r="C33" s="50">
        <f t="shared" si="8"/>
        <v>9</v>
      </c>
      <c r="D33" s="273" t="str">
        <f t="shared" si="9"/>
        <v>8,1</v>
      </c>
      <c r="E33" s="311"/>
      <c r="F33" s="393">
        <v>50</v>
      </c>
      <c r="G33" s="320">
        <f t="shared" si="4"/>
        <v>1</v>
      </c>
      <c r="H33" s="314"/>
      <c r="I33" s="319">
        <f t="shared" si="29"/>
        <v>29</v>
      </c>
      <c r="J33" s="322">
        <f t="shared" ref="J33:AQ33" si="38">IF(ISNUMBER(MATCH(J72,$D$5:$D$4999,0)),IF(ISNUMBER(MATCH(J72,$AL$5:$AL$24,0)),2,1),0)</f>
        <v>0</v>
      </c>
      <c r="K33" s="322">
        <f t="shared" si="38"/>
        <v>0</v>
      </c>
      <c r="L33" s="322">
        <f t="shared" si="38"/>
        <v>0</v>
      </c>
      <c r="M33" s="322">
        <f t="shared" si="38"/>
        <v>0</v>
      </c>
      <c r="N33" s="322">
        <f t="shared" si="38"/>
        <v>0</v>
      </c>
      <c r="O33" s="322">
        <f t="shared" si="38"/>
        <v>0</v>
      </c>
      <c r="P33" s="322">
        <f t="shared" si="38"/>
        <v>0</v>
      </c>
      <c r="Q33" s="322">
        <f t="shared" si="38"/>
        <v>0</v>
      </c>
      <c r="R33" s="322">
        <f t="shared" si="38"/>
        <v>0</v>
      </c>
      <c r="S33" s="322">
        <f t="shared" si="38"/>
        <v>0</v>
      </c>
      <c r="T33" s="322">
        <f t="shared" si="38"/>
        <v>0</v>
      </c>
      <c r="U33" s="322">
        <f t="shared" si="38"/>
        <v>0</v>
      </c>
      <c r="V33" s="322">
        <f t="shared" si="38"/>
        <v>0</v>
      </c>
      <c r="W33" s="322">
        <f t="shared" si="38"/>
        <v>0</v>
      </c>
      <c r="X33" s="322">
        <f t="shared" si="38"/>
        <v>0</v>
      </c>
      <c r="Y33" s="322">
        <f t="shared" si="38"/>
        <v>0</v>
      </c>
      <c r="Z33" s="322">
        <f t="shared" si="38"/>
        <v>0</v>
      </c>
      <c r="AA33" s="322">
        <f t="shared" si="38"/>
        <v>0</v>
      </c>
      <c r="AB33" s="322">
        <f t="shared" si="38"/>
        <v>0</v>
      </c>
      <c r="AC33" s="322">
        <f t="shared" si="38"/>
        <v>0</v>
      </c>
      <c r="AD33" s="322">
        <f t="shared" si="38"/>
        <v>0</v>
      </c>
      <c r="AE33" s="322">
        <f t="shared" si="38"/>
        <v>0</v>
      </c>
      <c r="AF33" s="322">
        <f t="shared" si="38"/>
        <v>0</v>
      </c>
      <c r="AG33" s="322">
        <f t="shared" si="38"/>
        <v>0</v>
      </c>
      <c r="AH33" s="322">
        <f t="shared" si="38"/>
        <v>0</v>
      </c>
      <c r="AI33" s="322">
        <f t="shared" si="38"/>
        <v>0</v>
      </c>
      <c r="AJ33" s="322">
        <f t="shared" si="38"/>
        <v>0</v>
      </c>
      <c r="AK33" s="322">
        <f t="shared" si="38"/>
        <v>0</v>
      </c>
      <c r="AL33" s="322">
        <f t="shared" si="38"/>
        <v>0</v>
      </c>
      <c r="AM33" s="322">
        <f t="shared" si="38"/>
        <v>0</v>
      </c>
      <c r="AN33" s="322">
        <f t="shared" si="38"/>
        <v>0</v>
      </c>
      <c r="AO33" s="322">
        <f t="shared" si="38"/>
        <v>0</v>
      </c>
      <c r="AP33" s="322">
        <f t="shared" si="38"/>
        <v>0</v>
      </c>
      <c r="AQ33" s="322">
        <f t="shared" si="38"/>
        <v>0</v>
      </c>
      <c r="AR33" s="314"/>
    </row>
    <row r="34" spans="1:44" ht="5.0999999999999996" customHeight="1">
      <c r="A34" s="323">
        <f t="shared" si="3"/>
        <v>30</v>
      </c>
      <c r="B34" s="50">
        <f t="shared" si="7"/>
        <v>2</v>
      </c>
      <c r="C34" s="50">
        <f t="shared" si="8"/>
        <v>10</v>
      </c>
      <c r="D34" s="273" t="str">
        <f t="shared" si="9"/>
        <v>9,1</v>
      </c>
      <c r="E34" s="311"/>
      <c r="F34" s="393">
        <v>50</v>
      </c>
      <c r="G34" s="320">
        <f t="shared" si="4"/>
        <v>1</v>
      </c>
      <c r="H34" s="314"/>
      <c r="I34" s="319">
        <f t="shared" si="29"/>
        <v>30</v>
      </c>
      <c r="J34" s="322">
        <f t="shared" ref="J34:AQ34" si="39">IF(ISNUMBER(MATCH(J73,$D$5:$D$4999,0)),IF(ISNUMBER(MATCH(J73,$AL$5:$AL$24,0)),2,1),0)</f>
        <v>0</v>
      </c>
      <c r="K34" s="322">
        <f t="shared" si="39"/>
        <v>0</v>
      </c>
      <c r="L34" s="322">
        <f t="shared" si="39"/>
        <v>0</v>
      </c>
      <c r="M34" s="322">
        <f t="shared" si="39"/>
        <v>0</v>
      </c>
      <c r="N34" s="322">
        <f t="shared" si="39"/>
        <v>0</v>
      </c>
      <c r="O34" s="322">
        <f t="shared" si="39"/>
        <v>0</v>
      </c>
      <c r="P34" s="322">
        <f t="shared" si="39"/>
        <v>0</v>
      </c>
      <c r="Q34" s="322">
        <f t="shared" si="39"/>
        <v>0</v>
      </c>
      <c r="R34" s="322">
        <f t="shared" si="39"/>
        <v>0</v>
      </c>
      <c r="S34" s="322">
        <f t="shared" si="39"/>
        <v>0</v>
      </c>
      <c r="T34" s="322">
        <f t="shared" si="39"/>
        <v>0</v>
      </c>
      <c r="U34" s="322">
        <f t="shared" si="39"/>
        <v>0</v>
      </c>
      <c r="V34" s="322">
        <f t="shared" si="39"/>
        <v>0</v>
      </c>
      <c r="W34" s="322">
        <f t="shared" si="39"/>
        <v>0</v>
      </c>
      <c r="X34" s="322">
        <f t="shared" si="39"/>
        <v>0</v>
      </c>
      <c r="Y34" s="322">
        <f t="shared" si="39"/>
        <v>0</v>
      </c>
      <c r="Z34" s="322">
        <f t="shared" si="39"/>
        <v>0</v>
      </c>
      <c r="AA34" s="322">
        <f t="shared" si="39"/>
        <v>0</v>
      </c>
      <c r="AB34" s="322">
        <f t="shared" si="39"/>
        <v>0</v>
      </c>
      <c r="AC34" s="322">
        <f t="shared" si="39"/>
        <v>0</v>
      </c>
      <c r="AD34" s="322">
        <f t="shared" si="39"/>
        <v>0</v>
      </c>
      <c r="AE34" s="322">
        <f t="shared" si="39"/>
        <v>0</v>
      </c>
      <c r="AF34" s="322">
        <f t="shared" si="39"/>
        <v>0</v>
      </c>
      <c r="AG34" s="322">
        <f t="shared" si="39"/>
        <v>0</v>
      </c>
      <c r="AH34" s="322">
        <f t="shared" si="39"/>
        <v>0</v>
      </c>
      <c r="AI34" s="322">
        <f t="shared" si="39"/>
        <v>0</v>
      </c>
      <c r="AJ34" s="322">
        <f t="shared" si="39"/>
        <v>0</v>
      </c>
      <c r="AK34" s="322">
        <f t="shared" si="39"/>
        <v>0</v>
      </c>
      <c r="AL34" s="322">
        <f t="shared" si="39"/>
        <v>0</v>
      </c>
      <c r="AM34" s="322">
        <f t="shared" si="39"/>
        <v>0</v>
      </c>
      <c r="AN34" s="322">
        <f t="shared" si="39"/>
        <v>0</v>
      </c>
      <c r="AO34" s="322">
        <f t="shared" si="39"/>
        <v>0</v>
      </c>
      <c r="AP34" s="322">
        <f t="shared" si="39"/>
        <v>0</v>
      </c>
      <c r="AQ34" s="322">
        <f t="shared" si="39"/>
        <v>0</v>
      </c>
      <c r="AR34" s="314"/>
    </row>
    <row r="35" spans="1:44" ht="5.0999999999999996" customHeight="1">
      <c r="A35" s="323">
        <f t="shared" si="3"/>
        <v>31</v>
      </c>
      <c r="B35" s="50">
        <f t="shared" si="7"/>
        <v>2</v>
      </c>
      <c r="C35" s="50">
        <f t="shared" si="8"/>
        <v>11</v>
      </c>
      <c r="D35" s="273" t="str">
        <f t="shared" si="9"/>
        <v>10,1</v>
      </c>
      <c r="E35" s="311"/>
      <c r="F35" s="393">
        <v>50</v>
      </c>
      <c r="G35" s="320">
        <f t="shared" si="4"/>
        <v>1</v>
      </c>
      <c r="H35" s="314"/>
      <c r="I35" s="319">
        <f t="shared" si="29"/>
        <v>31</v>
      </c>
      <c r="J35" s="322">
        <f t="shared" ref="J35:AQ35" si="40">IF(ISNUMBER(MATCH(J74,$D$5:$D$4999,0)),IF(ISNUMBER(MATCH(J74,$AL$5:$AL$24,0)),2,1),0)</f>
        <v>0</v>
      </c>
      <c r="K35" s="322">
        <f t="shared" si="40"/>
        <v>0</v>
      </c>
      <c r="L35" s="322">
        <f t="shared" si="40"/>
        <v>0</v>
      </c>
      <c r="M35" s="322">
        <f t="shared" si="40"/>
        <v>0</v>
      </c>
      <c r="N35" s="322">
        <f t="shared" si="40"/>
        <v>0</v>
      </c>
      <c r="O35" s="322">
        <f t="shared" si="40"/>
        <v>0</v>
      </c>
      <c r="P35" s="322">
        <f t="shared" si="40"/>
        <v>0</v>
      </c>
      <c r="Q35" s="322">
        <f t="shared" si="40"/>
        <v>0</v>
      </c>
      <c r="R35" s="322">
        <f t="shared" si="40"/>
        <v>0</v>
      </c>
      <c r="S35" s="322">
        <f t="shared" si="40"/>
        <v>0</v>
      </c>
      <c r="T35" s="322">
        <f t="shared" si="40"/>
        <v>0</v>
      </c>
      <c r="U35" s="322">
        <f t="shared" si="40"/>
        <v>0</v>
      </c>
      <c r="V35" s="322">
        <f t="shared" si="40"/>
        <v>0</v>
      </c>
      <c r="W35" s="322">
        <f t="shared" si="40"/>
        <v>0</v>
      </c>
      <c r="X35" s="322">
        <f t="shared" si="40"/>
        <v>0</v>
      </c>
      <c r="Y35" s="322">
        <f t="shared" si="40"/>
        <v>0</v>
      </c>
      <c r="Z35" s="322">
        <f t="shared" si="40"/>
        <v>0</v>
      </c>
      <c r="AA35" s="322">
        <f t="shared" si="40"/>
        <v>0</v>
      </c>
      <c r="AB35" s="322">
        <f t="shared" si="40"/>
        <v>0</v>
      </c>
      <c r="AC35" s="322">
        <f t="shared" si="40"/>
        <v>0</v>
      </c>
      <c r="AD35" s="322">
        <f t="shared" si="40"/>
        <v>0</v>
      </c>
      <c r="AE35" s="322">
        <f t="shared" si="40"/>
        <v>0</v>
      </c>
      <c r="AF35" s="322">
        <f t="shared" si="40"/>
        <v>0</v>
      </c>
      <c r="AG35" s="322">
        <f t="shared" si="40"/>
        <v>0</v>
      </c>
      <c r="AH35" s="322">
        <f t="shared" si="40"/>
        <v>0</v>
      </c>
      <c r="AI35" s="322">
        <f t="shared" si="40"/>
        <v>0</v>
      </c>
      <c r="AJ35" s="322">
        <f t="shared" si="40"/>
        <v>0</v>
      </c>
      <c r="AK35" s="322">
        <f t="shared" si="40"/>
        <v>0</v>
      </c>
      <c r="AL35" s="322">
        <f t="shared" si="40"/>
        <v>0</v>
      </c>
      <c r="AM35" s="322">
        <f t="shared" si="40"/>
        <v>0</v>
      </c>
      <c r="AN35" s="322">
        <f t="shared" si="40"/>
        <v>0</v>
      </c>
      <c r="AO35" s="322">
        <f t="shared" si="40"/>
        <v>0</v>
      </c>
      <c r="AP35" s="322">
        <f t="shared" si="40"/>
        <v>0</v>
      </c>
      <c r="AQ35" s="322">
        <f t="shared" si="40"/>
        <v>0</v>
      </c>
      <c r="AR35" s="314"/>
    </row>
    <row r="36" spans="1:44" ht="5.0999999999999996" customHeight="1">
      <c r="A36" s="323">
        <f t="shared" si="3"/>
        <v>32</v>
      </c>
      <c r="B36" s="50">
        <f t="shared" si="7"/>
        <v>2</v>
      </c>
      <c r="C36" s="50">
        <f t="shared" si="8"/>
        <v>12</v>
      </c>
      <c r="D36" s="273" t="str">
        <f t="shared" si="9"/>
        <v>11,1</v>
      </c>
      <c r="E36" s="311"/>
      <c r="F36" s="393">
        <v>50</v>
      </c>
      <c r="G36" s="320">
        <f t="shared" si="4"/>
        <v>1</v>
      </c>
      <c r="H36" s="314"/>
      <c r="I36" s="319">
        <f t="shared" si="29"/>
        <v>32</v>
      </c>
      <c r="J36" s="322">
        <f t="shared" ref="J36:AQ36" si="41">IF(ISNUMBER(MATCH(J75,$D$5:$D$4999,0)),IF(ISNUMBER(MATCH(J75,$AL$5:$AL$24,0)),2,1),0)</f>
        <v>0</v>
      </c>
      <c r="K36" s="322">
        <f t="shared" si="41"/>
        <v>0</v>
      </c>
      <c r="L36" s="322">
        <f t="shared" si="41"/>
        <v>0</v>
      </c>
      <c r="M36" s="322">
        <f t="shared" si="41"/>
        <v>0</v>
      </c>
      <c r="N36" s="322">
        <f t="shared" si="41"/>
        <v>0</v>
      </c>
      <c r="O36" s="322">
        <f t="shared" si="41"/>
        <v>0</v>
      </c>
      <c r="P36" s="322">
        <f t="shared" si="41"/>
        <v>0</v>
      </c>
      <c r="Q36" s="322">
        <f t="shared" si="41"/>
        <v>0</v>
      </c>
      <c r="R36" s="322">
        <f t="shared" si="41"/>
        <v>0</v>
      </c>
      <c r="S36" s="322">
        <f t="shared" si="41"/>
        <v>0</v>
      </c>
      <c r="T36" s="322">
        <f t="shared" si="41"/>
        <v>0</v>
      </c>
      <c r="U36" s="322">
        <f t="shared" si="41"/>
        <v>0</v>
      </c>
      <c r="V36" s="322">
        <f t="shared" si="41"/>
        <v>0</v>
      </c>
      <c r="W36" s="322">
        <f t="shared" si="41"/>
        <v>0</v>
      </c>
      <c r="X36" s="322">
        <f t="shared" si="41"/>
        <v>0</v>
      </c>
      <c r="Y36" s="322">
        <f t="shared" si="41"/>
        <v>0</v>
      </c>
      <c r="Z36" s="322">
        <f t="shared" si="41"/>
        <v>0</v>
      </c>
      <c r="AA36" s="322">
        <f t="shared" si="41"/>
        <v>0</v>
      </c>
      <c r="AB36" s="322">
        <f t="shared" si="41"/>
        <v>0</v>
      </c>
      <c r="AC36" s="322">
        <f t="shared" si="41"/>
        <v>0</v>
      </c>
      <c r="AD36" s="322">
        <f t="shared" si="41"/>
        <v>0</v>
      </c>
      <c r="AE36" s="322">
        <f t="shared" si="41"/>
        <v>0</v>
      </c>
      <c r="AF36" s="322">
        <f t="shared" si="41"/>
        <v>0</v>
      </c>
      <c r="AG36" s="322">
        <f t="shared" si="41"/>
        <v>0</v>
      </c>
      <c r="AH36" s="322">
        <f t="shared" si="41"/>
        <v>0</v>
      </c>
      <c r="AI36" s="322">
        <f t="shared" si="41"/>
        <v>0</v>
      </c>
      <c r="AJ36" s="322">
        <f t="shared" si="41"/>
        <v>0</v>
      </c>
      <c r="AK36" s="322">
        <f t="shared" si="41"/>
        <v>0</v>
      </c>
      <c r="AL36" s="322">
        <f t="shared" si="41"/>
        <v>0</v>
      </c>
      <c r="AM36" s="322">
        <f t="shared" si="41"/>
        <v>0</v>
      </c>
      <c r="AN36" s="322">
        <f t="shared" si="41"/>
        <v>0</v>
      </c>
      <c r="AO36" s="322">
        <f t="shared" si="41"/>
        <v>0</v>
      </c>
      <c r="AP36" s="322">
        <f t="shared" si="41"/>
        <v>0</v>
      </c>
      <c r="AQ36" s="322">
        <f t="shared" si="41"/>
        <v>0</v>
      </c>
      <c r="AR36" s="314"/>
    </row>
    <row r="37" spans="1:44" ht="5.0999999999999996" customHeight="1">
      <c r="A37" s="323">
        <f t="shared" si="3"/>
        <v>33</v>
      </c>
      <c r="B37" s="50">
        <f t="shared" si="7"/>
        <v>2</v>
      </c>
      <c r="C37" s="50">
        <f t="shared" si="8"/>
        <v>13</v>
      </c>
      <c r="D37" s="273" t="str">
        <f t="shared" si="9"/>
        <v>12,1</v>
      </c>
      <c r="E37" s="311"/>
      <c r="F37" s="393">
        <v>50</v>
      </c>
      <c r="G37" s="320">
        <f t="shared" ref="G37:G65" si="42">F37/MIN($F$5:$F$65)</f>
        <v>1</v>
      </c>
      <c r="H37" s="314"/>
      <c r="I37" s="319">
        <f>I36+1</f>
        <v>33</v>
      </c>
      <c r="J37" s="322">
        <f t="shared" ref="J37:AQ37" si="43">IF(ISNUMBER(MATCH(J76,$D$5:$D$4999,0)),IF(ISNUMBER(MATCH(J76,$AL$5:$AL$24,0)),2,1),0)</f>
        <v>0</v>
      </c>
      <c r="K37" s="322">
        <f t="shared" si="43"/>
        <v>0</v>
      </c>
      <c r="L37" s="322">
        <f t="shared" si="43"/>
        <v>0</v>
      </c>
      <c r="M37" s="322">
        <f t="shared" si="43"/>
        <v>0</v>
      </c>
      <c r="N37" s="322">
        <f t="shared" si="43"/>
        <v>0</v>
      </c>
      <c r="O37" s="322">
        <f t="shared" si="43"/>
        <v>0</v>
      </c>
      <c r="P37" s="322">
        <f t="shared" si="43"/>
        <v>0</v>
      </c>
      <c r="Q37" s="322">
        <f t="shared" si="43"/>
        <v>0</v>
      </c>
      <c r="R37" s="322">
        <f t="shared" si="43"/>
        <v>0</v>
      </c>
      <c r="S37" s="322">
        <f t="shared" si="43"/>
        <v>0</v>
      </c>
      <c r="T37" s="322">
        <f t="shared" si="43"/>
        <v>0</v>
      </c>
      <c r="U37" s="322">
        <f t="shared" si="43"/>
        <v>0</v>
      </c>
      <c r="V37" s="322">
        <f t="shared" si="43"/>
        <v>0</v>
      </c>
      <c r="W37" s="322">
        <f t="shared" si="43"/>
        <v>0</v>
      </c>
      <c r="X37" s="322">
        <f t="shared" si="43"/>
        <v>0</v>
      </c>
      <c r="Y37" s="322">
        <f t="shared" si="43"/>
        <v>0</v>
      </c>
      <c r="Z37" s="322">
        <f t="shared" si="43"/>
        <v>0</v>
      </c>
      <c r="AA37" s="322">
        <f t="shared" si="43"/>
        <v>0</v>
      </c>
      <c r="AB37" s="322">
        <f t="shared" si="43"/>
        <v>0</v>
      </c>
      <c r="AC37" s="322">
        <f t="shared" si="43"/>
        <v>0</v>
      </c>
      <c r="AD37" s="322">
        <f t="shared" si="43"/>
        <v>0</v>
      </c>
      <c r="AE37" s="322">
        <f t="shared" si="43"/>
        <v>0</v>
      </c>
      <c r="AF37" s="322">
        <f t="shared" si="43"/>
        <v>0</v>
      </c>
      <c r="AG37" s="322">
        <f t="shared" si="43"/>
        <v>0</v>
      </c>
      <c r="AH37" s="322">
        <f t="shared" si="43"/>
        <v>0</v>
      </c>
      <c r="AI37" s="322">
        <f t="shared" si="43"/>
        <v>0</v>
      </c>
      <c r="AJ37" s="322">
        <f t="shared" si="43"/>
        <v>0</v>
      </c>
      <c r="AK37" s="322">
        <f t="shared" si="43"/>
        <v>0</v>
      </c>
      <c r="AL37" s="322">
        <f t="shared" si="43"/>
        <v>0</v>
      </c>
      <c r="AM37" s="322">
        <f t="shared" si="43"/>
        <v>0</v>
      </c>
      <c r="AN37" s="322">
        <f t="shared" si="43"/>
        <v>0</v>
      </c>
      <c r="AO37" s="322">
        <f t="shared" si="43"/>
        <v>0</v>
      </c>
      <c r="AP37" s="322">
        <f t="shared" si="43"/>
        <v>0</v>
      </c>
      <c r="AQ37" s="322">
        <f t="shared" si="43"/>
        <v>0</v>
      </c>
      <c r="AR37" s="314"/>
    </row>
    <row r="38" spans="1:44" ht="5.0999999999999996" customHeight="1">
      <c r="A38" s="323">
        <f t="shared" si="3"/>
        <v>34</v>
      </c>
      <c r="B38" s="50">
        <f t="shared" si="7"/>
        <v>2</v>
      </c>
      <c r="C38" s="50">
        <f t="shared" si="8"/>
        <v>14</v>
      </c>
      <c r="D38" s="273" t="str">
        <f t="shared" si="9"/>
        <v>13,1</v>
      </c>
      <c r="E38" s="311"/>
      <c r="F38" s="393">
        <v>50</v>
      </c>
      <c r="G38" s="320">
        <f t="shared" si="42"/>
        <v>1</v>
      </c>
      <c r="H38" s="314"/>
      <c r="I38" s="319">
        <f>I37+1</f>
        <v>34</v>
      </c>
      <c r="J38" s="322">
        <f t="shared" ref="J38:AQ38" si="44">IF(ISNUMBER(MATCH(J77,$D$5:$D$4999,0)),IF(ISNUMBER(MATCH(J77,$AL$5:$AL$24,0)),2,1),0)</f>
        <v>0</v>
      </c>
      <c r="K38" s="322">
        <f t="shared" si="44"/>
        <v>0</v>
      </c>
      <c r="L38" s="322">
        <f t="shared" si="44"/>
        <v>0</v>
      </c>
      <c r="M38" s="322">
        <f t="shared" si="44"/>
        <v>0</v>
      </c>
      <c r="N38" s="322">
        <f t="shared" si="44"/>
        <v>0</v>
      </c>
      <c r="O38" s="322">
        <f t="shared" si="44"/>
        <v>0</v>
      </c>
      <c r="P38" s="322">
        <f t="shared" si="44"/>
        <v>0</v>
      </c>
      <c r="Q38" s="322">
        <f t="shared" si="44"/>
        <v>0</v>
      </c>
      <c r="R38" s="322">
        <f t="shared" si="44"/>
        <v>0</v>
      </c>
      <c r="S38" s="322">
        <f t="shared" si="44"/>
        <v>0</v>
      </c>
      <c r="T38" s="322">
        <f t="shared" si="44"/>
        <v>0</v>
      </c>
      <c r="U38" s="322">
        <f t="shared" si="44"/>
        <v>0</v>
      </c>
      <c r="V38" s="322">
        <f t="shared" si="44"/>
        <v>0</v>
      </c>
      <c r="W38" s="322">
        <f t="shared" si="44"/>
        <v>0</v>
      </c>
      <c r="X38" s="322">
        <f t="shared" si="44"/>
        <v>0</v>
      </c>
      <c r="Y38" s="322">
        <f t="shared" si="44"/>
        <v>0</v>
      </c>
      <c r="Z38" s="322">
        <f t="shared" si="44"/>
        <v>0</v>
      </c>
      <c r="AA38" s="322">
        <f t="shared" si="44"/>
        <v>0</v>
      </c>
      <c r="AB38" s="322">
        <f t="shared" si="44"/>
        <v>0</v>
      </c>
      <c r="AC38" s="322">
        <f t="shared" si="44"/>
        <v>0</v>
      </c>
      <c r="AD38" s="322">
        <f t="shared" si="44"/>
        <v>0</v>
      </c>
      <c r="AE38" s="322">
        <f t="shared" si="44"/>
        <v>0</v>
      </c>
      <c r="AF38" s="322">
        <f t="shared" si="44"/>
        <v>0</v>
      </c>
      <c r="AG38" s="322">
        <f t="shared" si="44"/>
        <v>0</v>
      </c>
      <c r="AH38" s="322">
        <f t="shared" si="44"/>
        <v>0</v>
      </c>
      <c r="AI38" s="322">
        <f t="shared" si="44"/>
        <v>0</v>
      </c>
      <c r="AJ38" s="322">
        <f t="shared" si="44"/>
        <v>0</v>
      </c>
      <c r="AK38" s="322">
        <f t="shared" si="44"/>
        <v>0</v>
      </c>
      <c r="AL38" s="322">
        <f t="shared" si="44"/>
        <v>0</v>
      </c>
      <c r="AM38" s="322">
        <f t="shared" si="44"/>
        <v>0</v>
      </c>
      <c r="AN38" s="322">
        <f t="shared" si="44"/>
        <v>0</v>
      </c>
      <c r="AO38" s="322">
        <f t="shared" si="44"/>
        <v>0</v>
      </c>
      <c r="AP38" s="322">
        <f t="shared" si="44"/>
        <v>0</v>
      </c>
      <c r="AQ38" s="322">
        <f t="shared" si="44"/>
        <v>0</v>
      </c>
      <c r="AR38" s="314"/>
    </row>
    <row r="39" spans="1:44" ht="5.0999999999999996" customHeight="1">
      <c r="A39" s="323">
        <f t="shared" si="3"/>
        <v>35</v>
      </c>
      <c r="B39" s="50">
        <f t="shared" si="7"/>
        <v>2</v>
      </c>
      <c r="C39" s="50">
        <f t="shared" si="8"/>
        <v>15</v>
      </c>
      <c r="D39" s="273" t="str">
        <f t="shared" si="9"/>
        <v>14,1</v>
      </c>
      <c r="E39" s="311"/>
      <c r="F39" s="393">
        <v>50</v>
      </c>
      <c r="G39" s="320">
        <f t="shared" si="42"/>
        <v>1</v>
      </c>
      <c r="H39" s="314"/>
      <c r="I39" s="314"/>
      <c r="J39" s="314"/>
      <c r="K39" s="314"/>
      <c r="L39" s="314"/>
      <c r="M39" s="314"/>
      <c r="N39" s="314"/>
      <c r="O39" s="314"/>
      <c r="P39" s="314"/>
      <c r="Q39" s="314"/>
      <c r="R39" s="314"/>
      <c r="S39" s="314"/>
      <c r="T39" s="314"/>
      <c r="U39" s="314"/>
      <c r="V39" s="314"/>
      <c r="W39" s="314"/>
      <c r="X39" s="314"/>
      <c r="Y39" s="314"/>
      <c r="Z39" s="314"/>
      <c r="AA39" s="314"/>
      <c r="AB39" s="314"/>
      <c r="AC39" s="314"/>
      <c r="AD39" s="314"/>
      <c r="AE39" s="314"/>
      <c r="AF39" s="314"/>
      <c r="AG39" s="314"/>
      <c r="AH39" s="314"/>
      <c r="AI39" s="314"/>
      <c r="AJ39" s="314"/>
      <c r="AK39" s="314"/>
      <c r="AL39" s="314"/>
      <c r="AM39" s="314"/>
      <c r="AN39" s="314"/>
      <c r="AO39" s="314"/>
      <c r="AP39" s="314"/>
      <c r="AQ39" s="314"/>
      <c r="AR39" s="314"/>
    </row>
    <row r="40" spans="1:44" ht="5.0999999999999996" customHeight="1">
      <c r="A40" s="323">
        <f t="shared" si="3"/>
        <v>36</v>
      </c>
      <c r="B40" s="50">
        <f t="shared" si="7"/>
        <v>2</v>
      </c>
      <c r="C40" s="50">
        <f t="shared" si="8"/>
        <v>16</v>
      </c>
      <c r="D40" s="273" t="str">
        <f t="shared" si="9"/>
        <v>15,1</v>
      </c>
      <c r="E40" s="311"/>
      <c r="F40" s="393">
        <v>50</v>
      </c>
      <c r="G40" s="320">
        <f t="shared" si="42"/>
        <v>1</v>
      </c>
      <c r="H40" s="314"/>
      <c r="I40" s="314"/>
      <c r="J40" s="314"/>
      <c r="K40" s="314"/>
      <c r="L40" s="314"/>
      <c r="M40" s="314"/>
      <c r="N40" s="314"/>
      <c r="O40" s="314"/>
      <c r="P40" s="314"/>
      <c r="Q40" s="314"/>
      <c r="R40" s="314"/>
      <c r="S40" s="314"/>
      <c r="T40" s="314"/>
      <c r="U40" s="314"/>
      <c r="V40" s="314"/>
      <c r="W40" s="314"/>
      <c r="X40" s="314"/>
      <c r="Y40" s="314"/>
      <c r="Z40" s="314"/>
      <c r="AA40" s="314"/>
      <c r="AB40" s="314"/>
      <c r="AC40" s="314"/>
      <c r="AD40" s="314"/>
      <c r="AE40" s="314"/>
      <c r="AF40" s="314"/>
      <c r="AG40" s="314"/>
      <c r="AH40" s="314"/>
      <c r="AI40" s="314"/>
      <c r="AJ40" s="314"/>
      <c r="AK40" s="314"/>
      <c r="AL40" s="314"/>
      <c r="AM40" s="314"/>
      <c r="AN40" s="314"/>
      <c r="AO40" s="314"/>
      <c r="AP40" s="314"/>
      <c r="AQ40" s="314"/>
      <c r="AR40" s="314"/>
    </row>
    <row r="41" spans="1:44" ht="5.0999999999999996" customHeight="1">
      <c r="A41" s="323">
        <f t="shared" si="3"/>
        <v>37</v>
      </c>
      <c r="B41" s="50">
        <f t="shared" si="7"/>
        <v>2</v>
      </c>
      <c r="C41" s="50">
        <f t="shared" si="8"/>
        <v>17</v>
      </c>
      <c r="D41" s="273" t="str">
        <f t="shared" si="9"/>
        <v>16,1</v>
      </c>
      <c r="E41" s="311"/>
      <c r="F41" s="393">
        <v>50</v>
      </c>
      <c r="G41" s="320">
        <f t="shared" si="42"/>
        <v>1</v>
      </c>
      <c r="H41" s="314"/>
      <c r="I41" s="314"/>
      <c r="J41" s="314"/>
      <c r="K41" s="314"/>
      <c r="L41" s="314"/>
      <c r="M41" s="314"/>
      <c r="N41" s="314"/>
      <c r="O41" s="314"/>
      <c r="P41" s="314"/>
      <c r="Q41" s="314"/>
      <c r="R41" s="314"/>
      <c r="S41" s="314"/>
      <c r="T41" s="314"/>
      <c r="U41" s="314"/>
      <c r="V41" s="314"/>
      <c r="W41" s="314"/>
      <c r="X41" s="314"/>
      <c r="Y41" s="314"/>
      <c r="Z41" s="314"/>
      <c r="AA41" s="314"/>
      <c r="AB41" s="314"/>
      <c r="AC41" s="314"/>
      <c r="AD41" s="314"/>
      <c r="AE41" s="314"/>
      <c r="AF41" s="314"/>
      <c r="AG41" s="314"/>
      <c r="AH41" s="314"/>
      <c r="AI41" s="314"/>
      <c r="AJ41" s="314"/>
      <c r="AK41" s="314"/>
      <c r="AL41" s="314"/>
      <c r="AM41" s="314"/>
      <c r="AN41" s="314"/>
      <c r="AO41" s="314"/>
      <c r="AP41" s="314"/>
      <c r="AQ41" s="314"/>
      <c r="AR41" s="314"/>
    </row>
    <row r="42" spans="1:44" ht="5.0999999999999996" customHeight="1">
      <c r="A42" s="323">
        <f t="shared" si="3"/>
        <v>38</v>
      </c>
      <c r="B42" s="50">
        <f t="shared" si="7"/>
        <v>2</v>
      </c>
      <c r="C42" s="50">
        <f t="shared" si="8"/>
        <v>18</v>
      </c>
      <c r="D42" s="273" t="str">
        <f t="shared" si="9"/>
        <v>17,1</v>
      </c>
      <c r="E42" s="311"/>
      <c r="F42" s="393">
        <v>50</v>
      </c>
      <c r="G42" s="320">
        <f t="shared" si="42"/>
        <v>1</v>
      </c>
      <c r="H42" s="317" t="s">
        <v>599</v>
      </c>
      <c r="I42" s="319">
        <v>0</v>
      </c>
      <c r="J42" s="319">
        <f t="shared" ref="J42:AD42" si="45">I42+1</f>
        <v>1</v>
      </c>
      <c r="K42" s="319">
        <f t="shared" si="45"/>
        <v>2</v>
      </c>
      <c r="L42" s="319">
        <f t="shared" si="45"/>
        <v>3</v>
      </c>
      <c r="M42" s="319">
        <f t="shared" si="45"/>
        <v>4</v>
      </c>
      <c r="N42" s="319">
        <f t="shared" si="45"/>
        <v>5</v>
      </c>
      <c r="O42" s="319">
        <f t="shared" si="45"/>
        <v>6</v>
      </c>
      <c r="P42" s="319">
        <f t="shared" si="45"/>
        <v>7</v>
      </c>
      <c r="Q42" s="319">
        <f t="shared" si="45"/>
        <v>8</v>
      </c>
      <c r="R42" s="319">
        <f t="shared" si="45"/>
        <v>9</v>
      </c>
      <c r="S42" s="319">
        <f t="shared" si="45"/>
        <v>10</v>
      </c>
      <c r="T42" s="319">
        <f t="shared" si="45"/>
        <v>11</v>
      </c>
      <c r="U42" s="319">
        <f t="shared" si="45"/>
        <v>12</v>
      </c>
      <c r="V42" s="319">
        <f t="shared" si="45"/>
        <v>13</v>
      </c>
      <c r="W42" s="319">
        <f t="shared" si="45"/>
        <v>14</v>
      </c>
      <c r="X42" s="319">
        <f t="shared" si="45"/>
        <v>15</v>
      </c>
      <c r="Y42" s="319">
        <f t="shared" si="45"/>
        <v>16</v>
      </c>
      <c r="Z42" s="319">
        <f t="shared" si="45"/>
        <v>17</v>
      </c>
      <c r="AA42" s="319">
        <f t="shared" si="45"/>
        <v>18</v>
      </c>
      <c r="AB42" s="319">
        <f t="shared" si="45"/>
        <v>19</v>
      </c>
      <c r="AC42" s="319">
        <f t="shared" si="45"/>
        <v>20</v>
      </c>
      <c r="AD42" s="213">
        <f t="shared" si="45"/>
        <v>21</v>
      </c>
      <c r="AE42" s="213">
        <f t="shared" ref="AE42:AQ42" si="46">AD42+1</f>
        <v>22</v>
      </c>
      <c r="AF42" s="213">
        <f t="shared" si="46"/>
        <v>23</v>
      </c>
      <c r="AG42" s="213">
        <f t="shared" si="46"/>
        <v>24</v>
      </c>
      <c r="AH42" s="213">
        <f t="shared" si="46"/>
        <v>25</v>
      </c>
      <c r="AI42" s="213">
        <f t="shared" si="46"/>
        <v>26</v>
      </c>
      <c r="AJ42" s="213">
        <f t="shared" si="46"/>
        <v>27</v>
      </c>
      <c r="AK42" s="213">
        <f t="shared" si="46"/>
        <v>28</v>
      </c>
      <c r="AL42" s="213">
        <f t="shared" si="46"/>
        <v>29</v>
      </c>
      <c r="AM42" s="213">
        <f t="shared" si="46"/>
        <v>30</v>
      </c>
      <c r="AN42" s="213">
        <f t="shared" si="46"/>
        <v>31</v>
      </c>
      <c r="AO42" s="213">
        <f t="shared" si="46"/>
        <v>32</v>
      </c>
      <c r="AP42" s="213">
        <f t="shared" si="46"/>
        <v>33</v>
      </c>
      <c r="AQ42" s="213">
        <f t="shared" si="46"/>
        <v>34</v>
      </c>
      <c r="AR42" s="314"/>
    </row>
    <row r="43" spans="1:44" ht="5.0999999999999996" customHeight="1">
      <c r="A43" s="323">
        <f t="shared" si="3"/>
        <v>39</v>
      </c>
      <c r="B43" s="50">
        <f t="shared" si="7"/>
        <v>2</v>
      </c>
      <c r="C43" s="50">
        <f t="shared" si="8"/>
        <v>19</v>
      </c>
      <c r="D43" s="273" t="str">
        <f t="shared" si="9"/>
        <v>18,1</v>
      </c>
      <c r="E43" s="311"/>
      <c r="F43" s="393">
        <v>50</v>
      </c>
      <c r="G43" s="320">
        <f t="shared" si="42"/>
        <v>1</v>
      </c>
      <c r="H43" s="311"/>
      <c r="I43" s="317" t="s">
        <v>599</v>
      </c>
      <c r="J43" s="315">
        <f>ROW()</f>
        <v>43</v>
      </c>
      <c r="K43" s="315">
        <f>ROW()</f>
        <v>43</v>
      </c>
      <c r="L43" s="315">
        <f>ROW()</f>
        <v>43</v>
      </c>
      <c r="M43" s="315">
        <f>ROW()</f>
        <v>43</v>
      </c>
      <c r="N43" s="315">
        <f>ROW()</f>
        <v>43</v>
      </c>
      <c r="O43" s="315">
        <f>ROW()</f>
        <v>43</v>
      </c>
      <c r="P43" s="315">
        <f>ROW()</f>
        <v>43</v>
      </c>
      <c r="Q43" s="315">
        <f>ROW()</f>
        <v>43</v>
      </c>
      <c r="R43" s="315">
        <f>ROW()</f>
        <v>43</v>
      </c>
      <c r="S43" s="315">
        <f>ROW()</f>
        <v>43</v>
      </c>
      <c r="T43" s="315">
        <f>ROW()</f>
        <v>43</v>
      </c>
      <c r="U43" s="315">
        <f>ROW()</f>
        <v>43</v>
      </c>
      <c r="V43" s="315">
        <f>ROW()</f>
        <v>43</v>
      </c>
      <c r="W43" s="315">
        <f>ROW()</f>
        <v>43</v>
      </c>
      <c r="X43" s="315">
        <f>ROW()</f>
        <v>43</v>
      </c>
      <c r="Y43" s="315">
        <f>ROW()</f>
        <v>43</v>
      </c>
      <c r="Z43" s="315">
        <f>ROW()</f>
        <v>43</v>
      </c>
      <c r="AA43" s="315">
        <f>ROW()</f>
        <v>43</v>
      </c>
      <c r="AB43" s="315">
        <f>ROW()</f>
        <v>43</v>
      </c>
      <c r="AC43" s="315">
        <f>ROW()</f>
        <v>43</v>
      </c>
      <c r="AD43" s="315">
        <f>ROW()</f>
        <v>43</v>
      </c>
      <c r="AE43" s="315">
        <f>ROW()</f>
        <v>43</v>
      </c>
      <c r="AF43" s="315">
        <f>ROW()</f>
        <v>43</v>
      </c>
      <c r="AG43" s="315">
        <f>ROW()</f>
        <v>43</v>
      </c>
      <c r="AH43" s="315">
        <f>ROW()</f>
        <v>43</v>
      </c>
      <c r="AI43" s="315">
        <f>ROW()</f>
        <v>43</v>
      </c>
      <c r="AJ43" s="315">
        <f>ROW()</f>
        <v>43</v>
      </c>
      <c r="AK43" s="315">
        <f>ROW()</f>
        <v>43</v>
      </c>
      <c r="AL43" s="315">
        <f>ROW()</f>
        <v>43</v>
      </c>
      <c r="AM43" s="315">
        <f>ROW()</f>
        <v>43</v>
      </c>
      <c r="AN43" s="315">
        <f>ROW()</f>
        <v>43</v>
      </c>
      <c r="AO43" s="315">
        <f>ROW()</f>
        <v>43</v>
      </c>
      <c r="AP43" s="315">
        <f>ROW()</f>
        <v>43</v>
      </c>
      <c r="AQ43" s="315">
        <f>ROW()</f>
        <v>43</v>
      </c>
      <c r="AR43" s="314"/>
    </row>
    <row r="44" spans="1:44" ht="5.0999999999999996" customHeight="1">
      <c r="A44" s="323">
        <f t="shared" si="3"/>
        <v>40</v>
      </c>
      <c r="B44" s="50">
        <f t="shared" si="7"/>
        <v>2</v>
      </c>
      <c r="C44" s="50">
        <f t="shared" si="8"/>
        <v>20</v>
      </c>
      <c r="D44" s="273" t="str">
        <f t="shared" si="9"/>
        <v>19,1</v>
      </c>
      <c r="E44" s="311"/>
      <c r="F44" s="393">
        <v>50</v>
      </c>
      <c r="G44" s="320">
        <f t="shared" si="42"/>
        <v>1</v>
      </c>
      <c r="H44" s="319">
        <v>1</v>
      </c>
      <c r="I44" s="315">
        <f>COLUMN()</f>
        <v>9</v>
      </c>
      <c r="J44" s="394" t="str">
        <f t="shared" ref="J44:S53" si="47">_xlfn.CONCAT(COLUMN()-$I44-1,",",ROW()-J$43-1)</f>
        <v>0,0</v>
      </c>
      <c r="K44" s="394" t="str">
        <f t="shared" si="47"/>
        <v>1,0</v>
      </c>
      <c r="L44" s="394" t="str">
        <f t="shared" si="47"/>
        <v>2,0</v>
      </c>
      <c r="M44" s="394" t="str">
        <f t="shared" si="47"/>
        <v>3,0</v>
      </c>
      <c r="N44" s="394" t="str">
        <f t="shared" si="47"/>
        <v>4,0</v>
      </c>
      <c r="O44" s="394" t="str">
        <f t="shared" si="47"/>
        <v>5,0</v>
      </c>
      <c r="P44" s="394" t="str">
        <f t="shared" si="47"/>
        <v>6,0</v>
      </c>
      <c r="Q44" s="394" t="str">
        <f t="shared" si="47"/>
        <v>7,0</v>
      </c>
      <c r="R44" s="394" t="str">
        <f t="shared" si="47"/>
        <v>8,0</v>
      </c>
      <c r="S44" s="394" t="str">
        <f t="shared" si="47"/>
        <v>9,0</v>
      </c>
      <c r="T44" s="394" t="str">
        <f t="shared" ref="T44:AC53" si="48">_xlfn.CONCAT(COLUMN()-$I44-1,",",ROW()-T$43-1)</f>
        <v>10,0</v>
      </c>
      <c r="U44" s="394" t="str">
        <f t="shared" si="48"/>
        <v>11,0</v>
      </c>
      <c r="V44" s="394" t="str">
        <f t="shared" si="48"/>
        <v>12,0</v>
      </c>
      <c r="W44" s="394" t="str">
        <f t="shared" si="48"/>
        <v>13,0</v>
      </c>
      <c r="X44" s="394" t="str">
        <f t="shared" si="48"/>
        <v>14,0</v>
      </c>
      <c r="Y44" s="394" t="str">
        <f t="shared" si="48"/>
        <v>15,0</v>
      </c>
      <c r="Z44" s="394" t="str">
        <f t="shared" si="48"/>
        <v>16,0</v>
      </c>
      <c r="AA44" s="394" t="str">
        <f t="shared" si="48"/>
        <v>17,0</v>
      </c>
      <c r="AB44" s="394" t="str">
        <f t="shared" si="48"/>
        <v>18,0</v>
      </c>
      <c r="AC44" s="394" t="str">
        <f t="shared" si="48"/>
        <v>19,0</v>
      </c>
      <c r="AD44" s="395" t="str">
        <f t="shared" ref="AD44:AQ53" si="49">_xlfn.CONCAT(COLUMN()-$I44-1,",",ROW()-AD$43-1)</f>
        <v>20,0</v>
      </c>
      <c r="AE44" s="395" t="str">
        <f t="shared" si="49"/>
        <v>21,0</v>
      </c>
      <c r="AF44" s="395" t="str">
        <f t="shared" si="49"/>
        <v>22,0</v>
      </c>
      <c r="AG44" s="395" t="str">
        <f t="shared" si="49"/>
        <v>23,0</v>
      </c>
      <c r="AH44" s="395" t="str">
        <f t="shared" si="49"/>
        <v>24,0</v>
      </c>
      <c r="AI44" s="395" t="str">
        <f t="shared" si="49"/>
        <v>25,0</v>
      </c>
      <c r="AJ44" s="395" t="str">
        <f t="shared" si="49"/>
        <v>26,0</v>
      </c>
      <c r="AK44" s="395" t="str">
        <f t="shared" si="49"/>
        <v>27,0</v>
      </c>
      <c r="AL44" s="395" t="str">
        <f t="shared" si="49"/>
        <v>28,0</v>
      </c>
      <c r="AM44" s="395" t="str">
        <f t="shared" si="49"/>
        <v>29,0</v>
      </c>
      <c r="AN44" s="395" t="str">
        <f t="shared" si="49"/>
        <v>30,0</v>
      </c>
      <c r="AO44" s="395" t="str">
        <f t="shared" si="49"/>
        <v>31,0</v>
      </c>
      <c r="AP44" s="395" t="str">
        <f t="shared" si="49"/>
        <v>32,0</v>
      </c>
      <c r="AQ44" s="395" t="str">
        <f t="shared" si="49"/>
        <v>33,0</v>
      </c>
      <c r="AR44" s="314"/>
    </row>
    <row r="45" spans="1:44" ht="5.0999999999999996" customHeight="1">
      <c r="A45" s="323">
        <f t="shared" si="3"/>
        <v>41</v>
      </c>
      <c r="B45" s="50">
        <f t="shared" si="7"/>
        <v>3</v>
      </c>
      <c r="C45" s="50">
        <f t="shared" si="8"/>
        <v>1</v>
      </c>
      <c r="D45" s="273" t="str">
        <f t="shared" si="9"/>
        <v>0,2</v>
      </c>
      <c r="E45" s="311"/>
      <c r="F45" s="393">
        <v>50</v>
      </c>
      <c r="G45" s="320">
        <f t="shared" si="42"/>
        <v>1</v>
      </c>
      <c r="H45" s="319">
        <f t="shared" ref="H45:H77" si="50">H44+1</f>
        <v>2</v>
      </c>
      <c r="I45" s="315">
        <f>COLUMN()</f>
        <v>9</v>
      </c>
      <c r="J45" s="394" t="str">
        <f t="shared" si="47"/>
        <v>0,1</v>
      </c>
      <c r="K45" s="394" t="str">
        <f t="shared" si="47"/>
        <v>1,1</v>
      </c>
      <c r="L45" s="394" t="str">
        <f t="shared" si="47"/>
        <v>2,1</v>
      </c>
      <c r="M45" s="394" t="str">
        <f t="shared" si="47"/>
        <v>3,1</v>
      </c>
      <c r="N45" s="394" t="str">
        <f t="shared" si="47"/>
        <v>4,1</v>
      </c>
      <c r="O45" s="394" t="str">
        <f t="shared" si="47"/>
        <v>5,1</v>
      </c>
      <c r="P45" s="394" t="str">
        <f t="shared" si="47"/>
        <v>6,1</v>
      </c>
      <c r="Q45" s="394" t="str">
        <f t="shared" si="47"/>
        <v>7,1</v>
      </c>
      <c r="R45" s="394" t="str">
        <f t="shared" si="47"/>
        <v>8,1</v>
      </c>
      <c r="S45" s="394" t="str">
        <f t="shared" si="47"/>
        <v>9,1</v>
      </c>
      <c r="T45" s="394" t="str">
        <f t="shared" si="48"/>
        <v>10,1</v>
      </c>
      <c r="U45" s="394" t="str">
        <f t="shared" si="48"/>
        <v>11,1</v>
      </c>
      <c r="V45" s="394" t="str">
        <f t="shared" si="48"/>
        <v>12,1</v>
      </c>
      <c r="W45" s="394" t="str">
        <f t="shared" si="48"/>
        <v>13,1</v>
      </c>
      <c r="X45" s="394" t="str">
        <f t="shared" si="48"/>
        <v>14,1</v>
      </c>
      <c r="Y45" s="394" t="str">
        <f t="shared" si="48"/>
        <v>15,1</v>
      </c>
      <c r="Z45" s="394" t="str">
        <f t="shared" si="48"/>
        <v>16,1</v>
      </c>
      <c r="AA45" s="394" t="str">
        <f t="shared" si="48"/>
        <v>17,1</v>
      </c>
      <c r="AB45" s="394" t="str">
        <f t="shared" si="48"/>
        <v>18,1</v>
      </c>
      <c r="AC45" s="394" t="str">
        <f t="shared" si="48"/>
        <v>19,1</v>
      </c>
      <c r="AD45" s="395" t="str">
        <f t="shared" si="49"/>
        <v>20,1</v>
      </c>
      <c r="AE45" s="395" t="str">
        <f t="shared" si="49"/>
        <v>21,1</v>
      </c>
      <c r="AF45" s="395" t="str">
        <f t="shared" si="49"/>
        <v>22,1</v>
      </c>
      <c r="AG45" s="395" t="str">
        <f t="shared" si="49"/>
        <v>23,1</v>
      </c>
      <c r="AH45" s="395" t="str">
        <f t="shared" si="49"/>
        <v>24,1</v>
      </c>
      <c r="AI45" s="395" t="str">
        <f t="shared" si="49"/>
        <v>25,1</v>
      </c>
      <c r="AJ45" s="395" t="str">
        <f t="shared" si="49"/>
        <v>26,1</v>
      </c>
      <c r="AK45" s="395" t="str">
        <f t="shared" si="49"/>
        <v>27,1</v>
      </c>
      <c r="AL45" s="395" t="str">
        <f t="shared" si="49"/>
        <v>28,1</v>
      </c>
      <c r="AM45" s="395" t="str">
        <f t="shared" si="49"/>
        <v>29,1</v>
      </c>
      <c r="AN45" s="395" t="str">
        <f t="shared" si="49"/>
        <v>30,1</v>
      </c>
      <c r="AO45" s="395" t="str">
        <f t="shared" si="49"/>
        <v>31,1</v>
      </c>
      <c r="AP45" s="395" t="str">
        <f t="shared" si="49"/>
        <v>32,1</v>
      </c>
      <c r="AQ45" s="395" t="str">
        <f t="shared" si="49"/>
        <v>33,1</v>
      </c>
      <c r="AR45" s="314"/>
    </row>
    <row r="46" spans="1:44" ht="5.0999999999999996" customHeight="1">
      <c r="A46" s="323">
        <f t="shared" si="3"/>
        <v>42</v>
      </c>
      <c r="B46" s="50">
        <f t="shared" si="7"/>
        <v>3</v>
      </c>
      <c r="C46" s="50">
        <f t="shared" si="8"/>
        <v>2</v>
      </c>
      <c r="D46" s="273" t="str">
        <f t="shared" si="9"/>
        <v>1,2</v>
      </c>
      <c r="E46" s="311"/>
      <c r="F46" s="393">
        <v>50</v>
      </c>
      <c r="G46" s="320">
        <f t="shared" si="42"/>
        <v>1</v>
      </c>
      <c r="H46" s="319">
        <f t="shared" si="50"/>
        <v>3</v>
      </c>
      <c r="I46" s="315">
        <f>COLUMN()</f>
        <v>9</v>
      </c>
      <c r="J46" s="394" t="str">
        <f t="shared" si="47"/>
        <v>0,2</v>
      </c>
      <c r="K46" s="394" t="str">
        <f t="shared" si="47"/>
        <v>1,2</v>
      </c>
      <c r="L46" s="394" t="str">
        <f t="shared" si="47"/>
        <v>2,2</v>
      </c>
      <c r="M46" s="394" t="str">
        <f t="shared" si="47"/>
        <v>3,2</v>
      </c>
      <c r="N46" s="394" t="str">
        <f t="shared" si="47"/>
        <v>4,2</v>
      </c>
      <c r="O46" s="394" t="str">
        <f t="shared" si="47"/>
        <v>5,2</v>
      </c>
      <c r="P46" s="394" t="str">
        <f t="shared" si="47"/>
        <v>6,2</v>
      </c>
      <c r="Q46" s="394" t="str">
        <f t="shared" si="47"/>
        <v>7,2</v>
      </c>
      <c r="R46" s="394" t="str">
        <f t="shared" si="47"/>
        <v>8,2</v>
      </c>
      <c r="S46" s="394" t="str">
        <f t="shared" si="47"/>
        <v>9,2</v>
      </c>
      <c r="T46" s="394" t="str">
        <f t="shared" si="48"/>
        <v>10,2</v>
      </c>
      <c r="U46" s="394" t="str">
        <f t="shared" si="48"/>
        <v>11,2</v>
      </c>
      <c r="V46" s="394" t="str">
        <f t="shared" si="48"/>
        <v>12,2</v>
      </c>
      <c r="W46" s="394" t="str">
        <f t="shared" si="48"/>
        <v>13,2</v>
      </c>
      <c r="X46" s="394" t="str">
        <f t="shared" si="48"/>
        <v>14,2</v>
      </c>
      <c r="Y46" s="394" t="str">
        <f t="shared" si="48"/>
        <v>15,2</v>
      </c>
      <c r="Z46" s="394" t="str">
        <f t="shared" si="48"/>
        <v>16,2</v>
      </c>
      <c r="AA46" s="394" t="str">
        <f t="shared" si="48"/>
        <v>17,2</v>
      </c>
      <c r="AB46" s="394" t="str">
        <f t="shared" si="48"/>
        <v>18,2</v>
      </c>
      <c r="AC46" s="394" t="str">
        <f t="shared" si="48"/>
        <v>19,2</v>
      </c>
      <c r="AD46" s="395" t="str">
        <f t="shared" si="49"/>
        <v>20,2</v>
      </c>
      <c r="AE46" s="395" t="str">
        <f t="shared" si="49"/>
        <v>21,2</v>
      </c>
      <c r="AF46" s="395" t="str">
        <f t="shared" si="49"/>
        <v>22,2</v>
      </c>
      <c r="AG46" s="395" t="str">
        <f t="shared" si="49"/>
        <v>23,2</v>
      </c>
      <c r="AH46" s="395" t="str">
        <f t="shared" si="49"/>
        <v>24,2</v>
      </c>
      <c r="AI46" s="395" t="str">
        <f t="shared" si="49"/>
        <v>25,2</v>
      </c>
      <c r="AJ46" s="395" t="str">
        <f t="shared" si="49"/>
        <v>26,2</v>
      </c>
      <c r="AK46" s="395" t="str">
        <f t="shared" si="49"/>
        <v>27,2</v>
      </c>
      <c r="AL46" s="395" t="str">
        <f t="shared" si="49"/>
        <v>28,2</v>
      </c>
      <c r="AM46" s="395" t="str">
        <f t="shared" si="49"/>
        <v>29,2</v>
      </c>
      <c r="AN46" s="395" t="str">
        <f t="shared" si="49"/>
        <v>30,2</v>
      </c>
      <c r="AO46" s="395" t="str">
        <f t="shared" si="49"/>
        <v>31,2</v>
      </c>
      <c r="AP46" s="395" t="str">
        <f t="shared" si="49"/>
        <v>32,2</v>
      </c>
      <c r="AQ46" s="395" t="str">
        <f t="shared" si="49"/>
        <v>33,2</v>
      </c>
      <c r="AR46" s="314"/>
    </row>
    <row r="47" spans="1:44" ht="5.0999999999999996" customHeight="1">
      <c r="A47" s="323">
        <f t="shared" si="3"/>
        <v>43</v>
      </c>
      <c r="B47" s="50">
        <f t="shared" si="7"/>
        <v>3</v>
      </c>
      <c r="C47" s="50">
        <f t="shared" si="8"/>
        <v>3</v>
      </c>
      <c r="D47" s="273" t="str">
        <f t="shared" si="9"/>
        <v>2,2</v>
      </c>
      <c r="E47" s="311"/>
      <c r="F47" s="393">
        <v>50</v>
      </c>
      <c r="G47" s="320">
        <f t="shared" si="42"/>
        <v>1</v>
      </c>
      <c r="H47" s="319">
        <f t="shared" si="50"/>
        <v>4</v>
      </c>
      <c r="I47" s="315">
        <f>COLUMN()</f>
        <v>9</v>
      </c>
      <c r="J47" s="394" t="str">
        <f t="shared" si="47"/>
        <v>0,3</v>
      </c>
      <c r="K47" s="394" t="str">
        <f t="shared" si="47"/>
        <v>1,3</v>
      </c>
      <c r="L47" s="394" t="str">
        <f t="shared" si="47"/>
        <v>2,3</v>
      </c>
      <c r="M47" s="394" t="str">
        <f t="shared" si="47"/>
        <v>3,3</v>
      </c>
      <c r="N47" s="394" t="str">
        <f t="shared" si="47"/>
        <v>4,3</v>
      </c>
      <c r="O47" s="394" t="str">
        <f t="shared" si="47"/>
        <v>5,3</v>
      </c>
      <c r="P47" s="394" t="str">
        <f t="shared" si="47"/>
        <v>6,3</v>
      </c>
      <c r="Q47" s="394" t="str">
        <f t="shared" si="47"/>
        <v>7,3</v>
      </c>
      <c r="R47" s="394" t="str">
        <f t="shared" si="47"/>
        <v>8,3</v>
      </c>
      <c r="S47" s="394" t="str">
        <f t="shared" si="47"/>
        <v>9,3</v>
      </c>
      <c r="T47" s="394" t="str">
        <f t="shared" si="48"/>
        <v>10,3</v>
      </c>
      <c r="U47" s="394" t="str">
        <f t="shared" si="48"/>
        <v>11,3</v>
      </c>
      <c r="V47" s="394" t="str">
        <f t="shared" si="48"/>
        <v>12,3</v>
      </c>
      <c r="W47" s="394" t="str">
        <f t="shared" si="48"/>
        <v>13,3</v>
      </c>
      <c r="X47" s="394" t="str">
        <f t="shared" si="48"/>
        <v>14,3</v>
      </c>
      <c r="Y47" s="394" t="str">
        <f t="shared" si="48"/>
        <v>15,3</v>
      </c>
      <c r="Z47" s="394" t="str">
        <f t="shared" si="48"/>
        <v>16,3</v>
      </c>
      <c r="AA47" s="394" t="str">
        <f t="shared" si="48"/>
        <v>17,3</v>
      </c>
      <c r="AB47" s="394" t="str">
        <f t="shared" si="48"/>
        <v>18,3</v>
      </c>
      <c r="AC47" s="394" t="str">
        <f t="shared" si="48"/>
        <v>19,3</v>
      </c>
      <c r="AD47" s="395" t="str">
        <f t="shared" si="49"/>
        <v>20,3</v>
      </c>
      <c r="AE47" s="395" t="str">
        <f t="shared" si="49"/>
        <v>21,3</v>
      </c>
      <c r="AF47" s="395" t="str">
        <f t="shared" si="49"/>
        <v>22,3</v>
      </c>
      <c r="AG47" s="395" t="str">
        <f t="shared" si="49"/>
        <v>23,3</v>
      </c>
      <c r="AH47" s="395" t="str">
        <f t="shared" si="49"/>
        <v>24,3</v>
      </c>
      <c r="AI47" s="395" t="str">
        <f t="shared" si="49"/>
        <v>25,3</v>
      </c>
      <c r="AJ47" s="395" t="str">
        <f t="shared" si="49"/>
        <v>26,3</v>
      </c>
      <c r="AK47" s="395" t="str">
        <f t="shared" si="49"/>
        <v>27,3</v>
      </c>
      <c r="AL47" s="395" t="str">
        <f t="shared" si="49"/>
        <v>28,3</v>
      </c>
      <c r="AM47" s="395" t="str">
        <f t="shared" si="49"/>
        <v>29,3</v>
      </c>
      <c r="AN47" s="395" t="str">
        <f t="shared" si="49"/>
        <v>30,3</v>
      </c>
      <c r="AO47" s="395" t="str">
        <f t="shared" si="49"/>
        <v>31,3</v>
      </c>
      <c r="AP47" s="395" t="str">
        <f t="shared" si="49"/>
        <v>32,3</v>
      </c>
      <c r="AQ47" s="395" t="str">
        <f t="shared" si="49"/>
        <v>33,3</v>
      </c>
      <c r="AR47" s="314"/>
    </row>
    <row r="48" spans="1:44" ht="5.0999999999999996" customHeight="1">
      <c r="A48" s="323">
        <f t="shared" si="3"/>
        <v>44</v>
      </c>
      <c r="B48" s="50">
        <f t="shared" si="7"/>
        <v>3</v>
      </c>
      <c r="C48" s="50">
        <f t="shared" si="8"/>
        <v>4</v>
      </c>
      <c r="D48" s="273" t="str">
        <f t="shared" si="9"/>
        <v>3,2</v>
      </c>
      <c r="E48" s="311"/>
      <c r="F48" s="393">
        <v>50</v>
      </c>
      <c r="G48" s="320">
        <f t="shared" si="42"/>
        <v>1</v>
      </c>
      <c r="H48" s="319">
        <f t="shared" si="50"/>
        <v>5</v>
      </c>
      <c r="I48" s="315">
        <f>COLUMN()</f>
        <v>9</v>
      </c>
      <c r="J48" s="394" t="str">
        <f t="shared" si="47"/>
        <v>0,4</v>
      </c>
      <c r="K48" s="394" t="str">
        <f t="shared" si="47"/>
        <v>1,4</v>
      </c>
      <c r="L48" s="394" t="str">
        <f t="shared" si="47"/>
        <v>2,4</v>
      </c>
      <c r="M48" s="394" t="str">
        <f t="shared" si="47"/>
        <v>3,4</v>
      </c>
      <c r="N48" s="394" t="str">
        <f t="shared" si="47"/>
        <v>4,4</v>
      </c>
      <c r="O48" s="394" t="str">
        <f t="shared" si="47"/>
        <v>5,4</v>
      </c>
      <c r="P48" s="394" t="str">
        <f t="shared" si="47"/>
        <v>6,4</v>
      </c>
      <c r="Q48" s="394" t="str">
        <f t="shared" si="47"/>
        <v>7,4</v>
      </c>
      <c r="R48" s="394" t="str">
        <f t="shared" si="47"/>
        <v>8,4</v>
      </c>
      <c r="S48" s="394" t="str">
        <f t="shared" si="47"/>
        <v>9,4</v>
      </c>
      <c r="T48" s="394" t="str">
        <f t="shared" si="48"/>
        <v>10,4</v>
      </c>
      <c r="U48" s="394" t="str">
        <f t="shared" si="48"/>
        <v>11,4</v>
      </c>
      <c r="V48" s="394" t="str">
        <f t="shared" si="48"/>
        <v>12,4</v>
      </c>
      <c r="W48" s="394" t="str">
        <f t="shared" si="48"/>
        <v>13,4</v>
      </c>
      <c r="X48" s="394" t="str">
        <f t="shared" si="48"/>
        <v>14,4</v>
      </c>
      <c r="Y48" s="394" t="str">
        <f t="shared" si="48"/>
        <v>15,4</v>
      </c>
      <c r="Z48" s="394" t="str">
        <f t="shared" si="48"/>
        <v>16,4</v>
      </c>
      <c r="AA48" s="394" t="str">
        <f t="shared" si="48"/>
        <v>17,4</v>
      </c>
      <c r="AB48" s="394" t="str">
        <f t="shared" si="48"/>
        <v>18,4</v>
      </c>
      <c r="AC48" s="394" t="str">
        <f t="shared" si="48"/>
        <v>19,4</v>
      </c>
      <c r="AD48" s="395" t="str">
        <f t="shared" si="49"/>
        <v>20,4</v>
      </c>
      <c r="AE48" s="395" t="str">
        <f t="shared" si="49"/>
        <v>21,4</v>
      </c>
      <c r="AF48" s="395" t="str">
        <f t="shared" si="49"/>
        <v>22,4</v>
      </c>
      <c r="AG48" s="395" t="str">
        <f t="shared" si="49"/>
        <v>23,4</v>
      </c>
      <c r="AH48" s="395" t="str">
        <f t="shared" si="49"/>
        <v>24,4</v>
      </c>
      <c r="AI48" s="395" t="str">
        <f t="shared" si="49"/>
        <v>25,4</v>
      </c>
      <c r="AJ48" s="395" t="str">
        <f t="shared" si="49"/>
        <v>26,4</v>
      </c>
      <c r="AK48" s="395" t="str">
        <f t="shared" si="49"/>
        <v>27,4</v>
      </c>
      <c r="AL48" s="395" t="str">
        <f t="shared" si="49"/>
        <v>28,4</v>
      </c>
      <c r="AM48" s="395" t="str">
        <f t="shared" si="49"/>
        <v>29,4</v>
      </c>
      <c r="AN48" s="395" t="str">
        <f t="shared" si="49"/>
        <v>30,4</v>
      </c>
      <c r="AO48" s="395" t="str">
        <f t="shared" si="49"/>
        <v>31,4</v>
      </c>
      <c r="AP48" s="395" t="str">
        <f t="shared" si="49"/>
        <v>32,4</v>
      </c>
      <c r="AQ48" s="395" t="str">
        <f t="shared" si="49"/>
        <v>33,4</v>
      </c>
      <c r="AR48" s="314"/>
    </row>
    <row r="49" spans="1:44" ht="5.0999999999999996" customHeight="1">
      <c r="A49" s="323">
        <f t="shared" si="3"/>
        <v>45</v>
      </c>
      <c r="B49" s="50">
        <f t="shared" si="7"/>
        <v>3</v>
      </c>
      <c r="C49" s="50">
        <f t="shared" si="8"/>
        <v>5</v>
      </c>
      <c r="D49" s="273" t="str">
        <f t="shared" si="9"/>
        <v>4,2</v>
      </c>
      <c r="E49" s="311"/>
      <c r="F49" s="393">
        <v>50</v>
      </c>
      <c r="G49" s="320">
        <f t="shared" si="42"/>
        <v>1</v>
      </c>
      <c r="H49" s="319">
        <f t="shared" si="50"/>
        <v>6</v>
      </c>
      <c r="I49" s="315">
        <f>COLUMN()</f>
        <v>9</v>
      </c>
      <c r="J49" s="394" t="str">
        <f t="shared" si="47"/>
        <v>0,5</v>
      </c>
      <c r="K49" s="394" t="str">
        <f t="shared" si="47"/>
        <v>1,5</v>
      </c>
      <c r="L49" s="394" t="str">
        <f t="shared" si="47"/>
        <v>2,5</v>
      </c>
      <c r="M49" s="394" t="str">
        <f t="shared" si="47"/>
        <v>3,5</v>
      </c>
      <c r="N49" s="394" t="str">
        <f t="shared" si="47"/>
        <v>4,5</v>
      </c>
      <c r="O49" s="394" t="str">
        <f t="shared" si="47"/>
        <v>5,5</v>
      </c>
      <c r="P49" s="394" t="str">
        <f t="shared" si="47"/>
        <v>6,5</v>
      </c>
      <c r="Q49" s="394" t="str">
        <f t="shared" si="47"/>
        <v>7,5</v>
      </c>
      <c r="R49" s="394" t="str">
        <f t="shared" si="47"/>
        <v>8,5</v>
      </c>
      <c r="S49" s="394" t="str">
        <f t="shared" si="47"/>
        <v>9,5</v>
      </c>
      <c r="T49" s="394" t="str">
        <f t="shared" si="48"/>
        <v>10,5</v>
      </c>
      <c r="U49" s="394" t="str">
        <f t="shared" si="48"/>
        <v>11,5</v>
      </c>
      <c r="V49" s="394" t="str">
        <f t="shared" si="48"/>
        <v>12,5</v>
      </c>
      <c r="W49" s="394" t="str">
        <f t="shared" si="48"/>
        <v>13,5</v>
      </c>
      <c r="X49" s="394" t="str">
        <f t="shared" si="48"/>
        <v>14,5</v>
      </c>
      <c r="Y49" s="394" t="str">
        <f t="shared" si="48"/>
        <v>15,5</v>
      </c>
      <c r="Z49" s="394" t="str">
        <f t="shared" si="48"/>
        <v>16,5</v>
      </c>
      <c r="AA49" s="394" t="str">
        <f t="shared" si="48"/>
        <v>17,5</v>
      </c>
      <c r="AB49" s="394" t="str">
        <f t="shared" si="48"/>
        <v>18,5</v>
      </c>
      <c r="AC49" s="394" t="str">
        <f t="shared" si="48"/>
        <v>19,5</v>
      </c>
      <c r="AD49" s="395" t="str">
        <f t="shared" si="49"/>
        <v>20,5</v>
      </c>
      <c r="AE49" s="395" t="str">
        <f t="shared" si="49"/>
        <v>21,5</v>
      </c>
      <c r="AF49" s="395" t="str">
        <f t="shared" si="49"/>
        <v>22,5</v>
      </c>
      <c r="AG49" s="395" t="str">
        <f t="shared" si="49"/>
        <v>23,5</v>
      </c>
      <c r="AH49" s="395" t="str">
        <f t="shared" si="49"/>
        <v>24,5</v>
      </c>
      <c r="AI49" s="395" t="str">
        <f t="shared" si="49"/>
        <v>25,5</v>
      </c>
      <c r="AJ49" s="395" t="str">
        <f t="shared" si="49"/>
        <v>26,5</v>
      </c>
      <c r="AK49" s="395" t="str">
        <f t="shared" si="49"/>
        <v>27,5</v>
      </c>
      <c r="AL49" s="395" t="str">
        <f t="shared" si="49"/>
        <v>28,5</v>
      </c>
      <c r="AM49" s="395" t="str">
        <f t="shared" si="49"/>
        <v>29,5</v>
      </c>
      <c r="AN49" s="395" t="str">
        <f t="shared" si="49"/>
        <v>30,5</v>
      </c>
      <c r="AO49" s="395" t="str">
        <f t="shared" si="49"/>
        <v>31,5</v>
      </c>
      <c r="AP49" s="395" t="str">
        <f t="shared" si="49"/>
        <v>32,5</v>
      </c>
      <c r="AQ49" s="395" t="str">
        <f t="shared" si="49"/>
        <v>33,5</v>
      </c>
      <c r="AR49" s="314"/>
    </row>
    <row r="50" spans="1:44" ht="5.0999999999999996" customHeight="1">
      <c r="A50" s="323">
        <f t="shared" si="3"/>
        <v>46</v>
      </c>
      <c r="B50" s="50">
        <f t="shared" si="7"/>
        <v>3</v>
      </c>
      <c r="C50" s="50">
        <f t="shared" si="8"/>
        <v>6</v>
      </c>
      <c r="D50" s="273" t="str">
        <f t="shared" si="9"/>
        <v>5,2</v>
      </c>
      <c r="E50" s="311"/>
      <c r="F50" s="393">
        <v>50</v>
      </c>
      <c r="G50" s="320">
        <f t="shared" si="42"/>
        <v>1</v>
      </c>
      <c r="H50" s="319">
        <f t="shared" si="50"/>
        <v>7</v>
      </c>
      <c r="I50" s="315">
        <f>COLUMN()</f>
        <v>9</v>
      </c>
      <c r="J50" s="394" t="str">
        <f t="shared" si="47"/>
        <v>0,6</v>
      </c>
      <c r="K50" s="394" t="str">
        <f t="shared" si="47"/>
        <v>1,6</v>
      </c>
      <c r="L50" s="394" t="str">
        <f t="shared" si="47"/>
        <v>2,6</v>
      </c>
      <c r="M50" s="394" t="str">
        <f t="shared" si="47"/>
        <v>3,6</v>
      </c>
      <c r="N50" s="394" t="str">
        <f t="shared" si="47"/>
        <v>4,6</v>
      </c>
      <c r="O50" s="394" t="str">
        <f t="shared" si="47"/>
        <v>5,6</v>
      </c>
      <c r="P50" s="394" t="str">
        <f t="shared" si="47"/>
        <v>6,6</v>
      </c>
      <c r="Q50" s="394" t="str">
        <f t="shared" si="47"/>
        <v>7,6</v>
      </c>
      <c r="R50" s="394" t="str">
        <f t="shared" si="47"/>
        <v>8,6</v>
      </c>
      <c r="S50" s="394" t="str">
        <f t="shared" si="47"/>
        <v>9,6</v>
      </c>
      <c r="T50" s="394" t="str">
        <f t="shared" si="48"/>
        <v>10,6</v>
      </c>
      <c r="U50" s="394" t="str">
        <f t="shared" si="48"/>
        <v>11,6</v>
      </c>
      <c r="V50" s="394" t="str">
        <f t="shared" si="48"/>
        <v>12,6</v>
      </c>
      <c r="W50" s="394" t="str">
        <f t="shared" si="48"/>
        <v>13,6</v>
      </c>
      <c r="X50" s="394" t="str">
        <f t="shared" si="48"/>
        <v>14,6</v>
      </c>
      <c r="Y50" s="394" t="str">
        <f t="shared" si="48"/>
        <v>15,6</v>
      </c>
      <c r="Z50" s="394" t="str">
        <f t="shared" si="48"/>
        <v>16,6</v>
      </c>
      <c r="AA50" s="394" t="str">
        <f t="shared" si="48"/>
        <v>17,6</v>
      </c>
      <c r="AB50" s="394" t="str">
        <f t="shared" si="48"/>
        <v>18,6</v>
      </c>
      <c r="AC50" s="394" t="str">
        <f t="shared" si="48"/>
        <v>19,6</v>
      </c>
      <c r="AD50" s="395" t="str">
        <f t="shared" si="49"/>
        <v>20,6</v>
      </c>
      <c r="AE50" s="395" t="str">
        <f t="shared" si="49"/>
        <v>21,6</v>
      </c>
      <c r="AF50" s="395" t="str">
        <f t="shared" si="49"/>
        <v>22,6</v>
      </c>
      <c r="AG50" s="395" t="str">
        <f t="shared" si="49"/>
        <v>23,6</v>
      </c>
      <c r="AH50" s="395" t="str">
        <f t="shared" si="49"/>
        <v>24,6</v>
      </c>
      <c r="AI50" s="395" t="str">
        <f t="shared" si="49"/>
        <v>25,6</v>
      </c>
      <c r="AJ50" s="395" t="str">
        <f t="shared" si="49"/>
        <v>26,6</v>
      </c>
      <c r="AK50" s="395" t="str">
        <f t="shared" si="49"/>
        <v>27,6</v>
      </c>
      <c r="AL50" s="395" t="str">
        <f t="shared" si="49"/>
        <v>28,6</v>
      </c>
      <c r="AM50" s="395" t="str">
        <f t="shared" si="49"/>
        <v>29,6</v>
      </c>
      <c r="AN50" s="395" t="str">
        <f t="shared" si="49"/>
        <v>30,6</v>
      </c>
      <c r="AO50" s="395" t="str">
        <f t="shared" si="49"/>
        <v>31,6</v>
      </c>
      <c r="AP50" s="395" t="str">
        <f t="shared" si="49"/>
        <v>32,6</v>
      </c>
      <c r="AQ50" s="395" t="str">
        <f t="shared" si="49"/>
        <v>33,6</v>
      </c>
      <c r="AR50" s="314"/>
    </row>
    <row r="51" spans="1:44" ht="5.0999999999999996" customHeight="1">
      <c r="A51" s="323">
        <f t="shared" si="3"/>
        <v>47</v>
      </c>
      <c r="B51" s="50">
        <f t="shared" si="7"/>
        <v>3</v>
      </c>
      <c r="C51" s="50">
        <f t="shared" si="8"/>
        <v>7</v>
      </c>
      <c r="D51" s="273" t="str">
        <f t="shared" si="9"/>
        <v>6,2</v>
      </c>
      <c r="E51" s="311"/>
      <c r="F51" s="393">
        <v>50</v>
      </c>
      <c r="G51" s="320">
        <f t="shared" si="42"/>
        <v>1</v>
      </c>
      <c r="H51" s="319">
        <f t="shared" si="50"/>
        <v>8</v>
      </c>
      <c r="I51" s="315">
        <f>COLUMN()</f>
        <v>9</v>
      </c>
      <c r="J51" s="394" t="str">
        <f t="shared" si="47"/>
        <v>0,7</v>
      </c>
      <c r="K51" s="394" t="str">
        <f t="shared" si="47"/>
        <v>1,7</v>
      </c>
      <c r="L51" s="394" t="str">
        <f t="shared" si="47"/>
        <v>2,7</v>
      </c>
      <c r="M51" s="394" t="str">
        <f t="shared" si="47"/>
        <v>3,7</v>
      </c>
      <c r="N51" s="394" t="str">
        <f t="shared" si="47"/>
        <v>4,7</v>
      </c>
      <c r="O51" s="394" t="str">
        <f t="shared" si="47"/>
        <v>5,7</v>
      </c>
      <c r="P51" s="394" t="str">
        <f t="shared" si="47"/>
        <v>6,7</v>
      </c>
      <c r="Q51" s="394" t="str">
        <f t="shared" si="47"/>
        <v>7,7</v>
      </c>
      <c r="R51" s="394" t="str">
        <f t="shared" si="47"/>
        <v>8,7</v>
      </c>
      <c r="S51" s="394" t="str">
        <f t="shared" si="47"/>
        <v>9,7</v>
      </c>
      <c r="T51" s="394" t="str">
        <f t="shared" si="48"/>
        <v>10,7</v>
      </c>
      <c r="U51" s="394" t="str">
        <f t="shared" si="48"/>
        <v>11,7</v>
      </c>
      <c r="V51" s="394" t="str">
        <f t="shared" si="48"/>
        <v>12,7</v>
      </c>
      <c r="W51" s="394" t="str">
        <f t="shared" si="48"/>
        <v>13,7</v>
      </c>
      <c r="X51" s="394" t="str">
        <f t="shared" si="48"/>
        <v>14,7</v>
      </c>
      <c r="Y51" s="394" t="str">
        <f t="shared" si="48"/>
        <v>15,7</v>
      </c>
      <c r="Z51" s="394" t="str">
        <f t="shared" si="48"/>
        <v>16,7</v>
      </c>
      <c r="AA51" s="394" t="str">
        <f t="shared" si="48"/>
        <v>17,7</v>
      </c>
      <c r="AB51" s="394" t="str">
        <f t="shared" si="48"/>
        <v>18,7</v>
      </c>
      <c r="AC51" s="394" t="str">
        <f t="shared" si="48"/>
        <v>19,7</v>
      </c>
      <c r="AD51" s="395" t="str">
        <f t="shared" si="49"/>
        <v>20,7</v>
      </c>
      <c r="AE51" s="395" t="str">
        <f t="shared" si="49"/>
        <v>21,7</v>
      </c>
      <c r="AF51" s="395" t="str">
        <f t="shared" si="49"/>
        <v>22,7</v>
      </c>
      <c r="AG51" s="395" t="str">
        <f t="shared" si="49"/>
        <v>23,7</v>
      </c>
      <c r="AH51" s="395" t="str">
        <f t="shared" si="49"/>
        <v>24,7</v>
      </c>
      <c r="AI51" s="395" t="str">
        <f t="shared" si="49"/>
        <v>25,7</v>
      </c>
      <c r="AJ51" s="395" t="str">
        <f t="shared" si="49"/>
        <v>26,7</v>
      </c>
      <c r="AK51" s="395" t="str">
        <f t="shared" si="49"/>
        <v>27,7</v>
      </c>
      <c r="AL51" s="395" t="str">
        <f t="shared" si="49"/>
        <v>28,7</v>
      </c>
      <c r="AM51" s="395" t="str">
        <f t="shared" si="49"/>
        <v>29,7</v>
      </c>
      <c r="AN51" s="395" t="str">
        <f t="shared" si="49"/>
        <v>30,7</v>
      </c>
      <c r="AO51" s="395" t="str">
        <f t="shared" si="49"/>
        <v>31,7</v>
      </c>
      <c r="AP51" s="395" t="str">
        <f t="shared" si="49"/>
        <v>32,7</v>
      </c>
      <c r="AQ51" s="395" t="str">
        <f t="shared" si="49"/>
        <v>33,7</v>
      </c>
      <c r="AR51" s="314"/>
    </row>
    <row r="52" spans="1:44" ht="5.0999999999999996" customHeight="1">
      <c r="A52" s="323">
        <f t="shared" si="3"/>
        <v>48</v>
      </c>
      <c r="B52" s="50">
        <f t="shared" si="7"/>
        <v>3</v>
      </c>
      <c r="C52" s="50">
        <f t="shared" si="8"/>
        <v>8</v>
      </c>
      <c r="D52" s="273" t="str">
        <f t="shared" si="9"/>
        <v>7,2</v>
      </c>
      <c r="E52" s="311"/>
      <c r="F52" s="393">
        <v>50</v>
      </c>
      <c r="G52" s="320">
        <f t="shared" si="42"/>
        <v>1</v>
      </c>
      <c r="H52" s="319">
        <f t="shared" si="50"/>
        <v>9</v>
      </c>
      <c r="I52" s="315">
        <f>COLUMN()</f>
        <v>9</v>
      </c>
      <c r="J52" s="394" t="str">
        <f t="shared" si="47"/>
        <v>0,8</v>
      </c>
      <c r="K52" s="394" t="str">
        <f t="shared" si="47"/>
        <v>1,8</v>
      </c>
      <c r="L52" s="394" t="str">
        <f t="shared" si="47"/>
        <v>2,8</v>
      </c>
      <c r="M52" s="394" t="str">
        <f t="shared" si="47"/>
        <v>3,8</v>
      </c>
      <c r="N52" s="394" t="str">
        <f t="shared" si="47"/>
        <v>4,8</v>
      </c>
      <c r="O52" s="394" t="str">
        <f t="shared" si="47"/>
        <v>5,8</v>
      </c>
      <c r="P52" s="394" t="str">
        <f t="shared" si="47"/>
        <v>6,8</v>
      </c>
      <c r="Q52" s="394" t="str">
        <f t="shared" si="47"/>
        <v>7,8</v>
      </c>
      <c r="R52" s="394" t="str">
        <f t="shared" si="47"/>
        <v>8,8</v>
      </c>
      <c r="S52" s="394" t="str">
        <f t="shared" si="47"/>
        <v>9,8</v>
      </c>
      <c r="T52" s="394" t="str">
        <f t="shared" si="48"/>
        <v>10,8</v>
      </c>
      <c r="U52" s="394" t="str">
        <f t="shared" si="48"/>
        <v>11,8</v>
      </c>
      <c r="V52" s="394" t="str">
        <f t="shared" si="48"/>
        <v>12,8</v>
      </c>
      <c r="W52" s="394" t="str">
        <f t="shared" si="48"/>
        <v>13,8</v>
      </c>
      <c r="X52" s="394" t="str">
        <f t="shared" si="48"/>
        <v>14,8</v>
      </c>
      <c r="Y52" s="394" t="str">
        <f t="shared" si="48"/>
        <v>15,8</v>
      </c>
      <c r="Z52" s="394" t="str">
        <f t="shared" si="48"/>
        <v>16,8</v>
      </c>
      <c r="AA52" s="394" t="str">
        <f t="shared" si="48"/>
        <v>17,8</v>
      </c>
      <c r="AB52" s="394" t="str">
        <f t="shared" si="48"/>
        <v>18,8</v>
      </c>
      <c r="AC52" s="394" t="str">
        <f t="shared" si="48"/>
        <v>19,8</v>
      </c>
      <c r="AD52" s="395" t="str">
        <f t="shared" si="49"/>
        <v>20,8</v>
      </c>
      <c r="AE52" s="395" t="str">
        <f t="shared" si="49"/>
        <v>21,8</v>
      </c>
      <c r="AF52" s="395" t="str">
        <f t="shared" si="49"/>
        <v>22,8</v>
      </c>
      <c r="AG52" s="395" t="str">
        <f t="shared" si="49"/>
        <v>23,8</v>
      </c>
      <c r="AH52" s="395" t="str">
        <f t="shared" si="49"/>
        <v>24,8</v>
      </c>
      <c r="AI52" s="395" t="str">
        <f t="shared" si="49"/>
        <v>25,8</v>
      </c>
      <c r="AJ52" s="395" t="str">
        <f t="shared" si="49"/>
        <v>26,8</v>
      </c>
      <c r="AK52" s="395" t="str">
        <f t="shared" si="49"/>
        <v>27,8</v>
      </c>
      <c r="AL52" s="395" t="str">
        <f t="shared" si="49"/>
        <v>28,8</v>
      </c>
      <c r="AM52" s="395" t="str">
        <f t="shared" si="49"/>
        <v>29,8</v>
      </c>
      <c r="AN52" s="395" t="str">
        <f t="shared" si="49"/>
        <v>30,8</v>
      </c>
      <c r="AO52" s="395" t="str">
        <f t="shared" si="49"/>
        <v>31,8</v>
      </c>
      <c r="AP52" s="395" t="str">
        <f t="shared" si="49"/>
        <v>32,8</v>
      </c>
      <c r="AQ52" s="395" t="str">
        <f t="shared" si="49"/>
        <v>33,8</v>
      </c>
      <c r="AR52" s="314"/>
    </row>
    <row r="53" spans="1:44" ht="5.0999999999999996" customHeight="1">
      <c r="A53" s="323">
        <f t="shared" si="3"/>
        <v>49</v>
      </c>
      <c r="B53" s="50">
        <f t="shared" si="7"/>
        <v>3</v>
      </c>
      <c r="C53" s="50">
        <f t="shared" si="8"/>
        <v>9</v>
      </c>
      <c r="D53" s="273" t="str">
        <f t="shared" si="9"/>
        <v>8,2</v>
      </c>
      <c r="E53" s="311"/>
      <c r="F53" s="393">
        <v>50</v>
      </c>
      <c r="G53" s="320">
        <f t="shared" si="42"/>
        <v>1</v>
      </c>
      <c r="H53" s="319">
        <f t="shared" si="50"/>
        <v>10</v>
      </c>
      <c r="I53" s="315">
        <f>COLUMN()</f>
        <v>9</v>
      </c>
      <c r="J53" s="394" t="str">
        <f t="shared" si="47"/>
        <v>0,9</v>
      </c>
      <c r="K53" s="394" t="str">
        <f t="shared" si="47"/>
        <v>1,9</v>
      </c>
      <c r="L53" s="394" t="str">
        <f t="shared" si="47"/>
        <v>2,9</v>
      </c>
      <c r="M53" s="394" t="str">
        <f t="shared" si="47"/>
        <v>3,9</v>
      </c>
      <c r="N53" s="394" t="str">
        <f t="shared" si="47"/>
        <v>4,9</v>
      </c>
      <c r="O53" s="394" t="str">
        <f t="shared" si="47"/>
        <v>5,9</v>
      </c>
      <c r="P53" s="394" t="str">
        <f t="shared" si="47"/>
        <v>6,9</v>
      </c>
      <c r="Q53" s="394" t="str">
        <f t="shared" si="47"/>
        <v>7,9</v>
      </c>
      <c r="R53" s="394" t="str">
        <f t="shared" si="47"/>
        <v>8,9</v>
      </c>
      <c r="S53" s="394" t="str">
        <f t="shared" si="47"/>
        <v>9,9</v>
      </c>
      <c r="T53" s="394" t="str">
        <f t="shared" si="48"/>
        <v>10,9</v>
      </c>
      <c r="U53" s="394" t="str">
        <f t="shared" si="48"/>
        <v>11,9</v>
      </c>
      <c r="V53" s="394" t="str">
        <f t="shared" si="48"/>
        <v>12,9</v>
      </c>
      <c r="W53" s="394" t="str">
        <f t="shared" si="48"/>
        <v>13,9</v>
      </c>
      <c r="X53" s="394" t="str">
        <f t="shared" si="48"/>
        <v>14,9</v>
      </c>
      <c r="Y53" s="394" t="str">
        <f t="shared" si="48"/>
        <v>15,9</v>
      </c>
      <c r="Z53" s="394" t="str">
        <f t="shared" si="48"/>
        <v>16,9</v>
      </c>
      <c r="AA53" s="394" t="str">
        <f t="shared" si="48"/>
        <v>17,9</v>
      </c>
      <c r="AB53" s="394" t="str">
        <f t="shared" si="48"/>
        <v>18,9</v>
      </c>
      <c r="AC53" s="394" t="str">
        <f t="shared" si="48"/>
        <v>19,9</v>
      </c>
      <c r="AD53" s="395" t="str">
        <f t="shared" si="49"/>
        <v>20,9</v>
      </c>
      <c r="AE53" s="395" t="str">
        <f t="shared" si="49"/>
        <v>21,9</v>
      </c>
      <c r="AF53" s="395" t="str">
        <f t="shared" si="49"/>
        <v>22,9</v>
      </c>
      <c r="AG53" s="395" t="str">
        <f t="shared" si="49"/>
        <v>23,9</v>
      </c>
      <c r="AH53" s="395" t="str">
        <f t="shared" si="49"/>
        <v>24,9</v>
      </c>
      <c r="AI53" s="395" t="str">
        <f t="shared" si="49"/>
        <v>25,9</v>
      </c>
      <c r="AJ53" s="395" t="str">
        <f t="shared" si="49"/>
        <v>26,9</v>
      </c>
      <c r="AK53" s="395" t="str">
        <f t="shared" si="49"/>
        <v>27,9</v>
      </c>
      <c r="AL53" s="395" t="str">
        <f t="shared" si="49"/>
        <v>28,9</v>
      </c>
      <c r="AM53" s="395" t="str">
        <f t="shared" si="49"/>
        <v>29,9</v>
      </c>
      <c r="AN53" s="395" t="str">
        <f t="shared" si="49"/>
        <v>30,9</v>
      </c>
      <c r="AO53" s="395" t="str">
        <f t="shared" si="49"/>
        <v>31,9</v>
      </c>
      <c r="AP53" s="395" t="str">
        <f t="shared" si="49"/>
        <v>32,9</v>
      </c>
      <c r="AQ53" s="395" t="str">
        <f t="shared" si="49"/>
        <v>33,9</v>
      </c>
      <c r="AR53" s="314"/>
    </row>
    <row r="54" spans="1:44" ht="5.0999999999999996" customHeight="1">
      <c r="A54" s="323">
        <f t="shared" si="3"/>
        <v>50</v>
      </c>
      <c r="B54" s="50">
        <f t="shared" si="7"/>
        <v>3</v>
      </c>
      <c r="C54" s="50">
        <f t="shared" si="8"/>
        <v>10</v>
      </c>
      <c r="D54" s="273" t="str">
        <f t="shared" si="9"/>
        <v>9,2</v>
      </c>
      <c r="E54" s="311"/>
      <c r="F54" s="393">
        <v>50</v>
      </c>
      <c r="G54" s="320">
        <f t="shared" si="42"/>
        <v>1</v>
      </c>
      <c r="H54" s="319">
        <f t="shared" si="50"/>
        <v>11</v>
      </c>
      <c r="I54" s="315">
        <f>COLUMN()</f>
        <v>9</v>
      </c>
      <c r="J54" s="394" t="str">
        <f t="shared" ref="J54:S63" si="51">_xlfn.CONCAT(COLUMN()-$I54-1,",",ROW()-J$43-1)</f>
        <v>0,10</v>
      </c>
      <c r="K54" s="394" t="str">
        <f t="shared" si="51"/>
        <v>1,10</v>
      </c>
      <c r="L54" s="394" t="str">
        <f t="shared" si="51"/>
        <v>2,10</v>
      </c>
      <c r="M54" s="394" t="str">
        <f t="shared" si="51"/>
        <v>3,10</v>
      </c>
      <c r="N54" s="394" t="str">
        <f t="shared" si="51"/>
        <v>4,10</v>
      </c>
      <c r="O54" s="394" t="str">
        <f t="shared" si="51"/>
        <v>5,10</v>
      </c>
      <c r="P54" s="394" t="str">
        <f t="shared" si="51"/>
        <v>6,10</v>
      </c>
      <c r="Q54" s="394" t="str">
        <f t="shared" si="51"/>
        <v>7,10</v>
      </c>
      <c r="R54" s="394" t="str">
        <f t="shared" si="51"/>
        <v>8,10</v>
      </c>
      <c r="S54" s="394" t="str">
        <f t="shared" si="51"/>
        <v>9,10</v>
      </c>
      <c r="T54" s="394" t="str">
        <f t="shared" ref="T54:AC63" si="52">_xlfn.CONCAT(COLUMN()-$I54-1,",",ROW()-T$43-1)</f>
        <v>10,10</v>
      </c>
      <c r="U54" s="394" t="str">
        <f t="shared" si="52"/>
        <v>11,10</v>
      </c>
      <c r="V54" s="394" t="str">
        <f t="shared" si="52"/>
        <v>12,10</v>
      </c>
      <c r="W54" s="394" t="str">
        <f t="shared" si="52"/>
        <v>13,10</v>
      </c>
      <c r="X54" s="394" t="str">
        <f t="shared" si="52"/>
        <v>14,10</v>
      </c>
      <c r="Y54" s="394" t="str">
        <f t="shared" si="52"/>
        <v>15,10</v>
      </c>
      <c r="Z54" s="394" t="str">
        <f t="shared" si="52"/>
        <v>16,10</v>
      </c>
      <c r="AA54" s="394" t="str">
        <f t="shared" si="52"/>
        <v>17,10</v>
      </c>
      <c r="AB54" s="394" t="str">
        <f t="shared" si="52"/>
        <v>18,10</v>
      </c>
      <c r="AC54" s="394" t="str">
        <f t="shared" si="52"/>
        <v>19,10</v>
      </c>
      <c r="AD54" s="395" t="str">
        <f t="shared" ref="AD54:AQ63" si="53">_xlfn.CONCAT(COLUMN()-$I54-1,",",ROW()-AD$43-1)</f>
        <v>20,10</v>
      </c>
      <c r="AE54" s="395" t="str">
        <f t="shared" si="53"/>
        <v>21,10</v>
      </c>
      <c r="AF54" s="395" t="str">
        <f t="shared" si="53"/>
        <v>22,10</v>
      </c>
      <c r="AG54" s="395" t="str">
        <f t="shared" si="53"/>
        <v>23,10</v>
      </c>
      <c r="AH54" s="395" t="str">
        <f t="shared" si="53"/>
        <v>24,10</v>
      </c>
      <c r="AI54" s="395" t="str">
        <f t="shared" si="53"/>
        <v>25,10</v>
      </c>
      <c r="AJ54" s="395" t="str">
        <f t="shared" si="53"/>
        <v>26,10</v>
      </c>
      <c r="AK54" s="395" t="str">
        <f t="shared" si="53"/>
        <v>27,10</v>
      </c>
      <c r="AL54" s="395" t="str">
        <f t="shared" si="53"/>
        <v>28,10</v>
      </c>
      <c r="AM54" s="395" t="str">
        <f t="shared" si="53"/>
        <v>29,10</v>
      </c>
      <c r="AN54" s="395" t="str">
        <f t="shared" si="53"/>
        <v>30,10</v>
      </c>
      <c r="AO54" s="395" t="str">
        <f t="shared" si="53"/>
        <v>31,10</v>
      </c>
      <c r="AP54" s="395" t="str">
        <f t="shared" si="53"/>
        <v>32,10</v>
      </c>
      <c r="AQ54" s="395" t="str">
        <f t="shared" si="53"/>
        <v>33,10</v>
      </c>
      <c r="AR54" s="314"/>
    </row>
    <row r="55" spans="1:44" ht="5.0999999999999996" customHeight="1">
      <c r="A55" s="323">
        <f t="shared" si="3"/>
        <v>51</v>
      </c>
      <c r="B55" s="50">
        <f t="shared" si="7"/>
        <v>3</v>
      </c>
      <c r="C55" s="50">
        <f t="shared" si="8"/>
        <v>11</v>
      </c>
      <c r="D55" s="273" t="str">
        <f t="shared" si="9"/>
        <v>10,2</v>
      </c>
      <c r="E55" s="311"/>
      <c r="F55" s="393">
        <v>50</v>
      </c>
      <c r="G55" s="320">
        <f t="shared" si="42"/>
        <v>1</v>
      </c>
      <c r="H55" s="319">
        <f t="shared" si="50"/>
        <v>12</v>
      </c>
      <c r="I55" s="315">
        <f>COLUMN()</f>
        <v>9</v>
      </c>
      <c r="J55" s="394" t="str">
        <f t="shared" si="51"/>
        <v>0,11</v>
      </c>
      <c r="K55" s="394" t="str">
        <f t="shared" si="51"/>
        <v>1,11</v>
      </c>
      <c r="L55" s="394" t="str">
        <f t="shared" si="51"/>
        <v>2,11</v>
      </c>
      <c r="M55" s="394" t="str">
        <f t="shared" si="51"/>
        <v>3,11</v>
      </c>
      <c r="N55" s="394" t="str">
        <f t="shared" si="51"/>
        <v>4,11</v>
      </c>
      <c r="O55" s="394" t="str">
        <f t="shared" si="51"/>
        <v>5,11</v>
      </c>
      <c r="P55" s="394" t="str">
        <f t="shared" si="51"/>
        <v>6,11</v>
      </c>
      <c r="Q55" s="394" t="str">
        <f t="shared" si="51"/>
        <v>7,11</v>
      </c>
      <c r="R55" s="394" t="str">
        <f t="shared" si="51"/>
        <v>8,11</v>
      </c>
      <c r="S55" s="394" t="str">
        <f t="shared" si="51"/>
        <v>9,11</v>
      </c>
      <c r="T55" s="394" t="str">
        <f t="shared" si="52"/>
        <v>10,11</v>
      </c>
      <c r="U55" s="394" t="str">
        <f t="shared" si="52"/>
        <v>11,11</v>
      </c>
      <c r="V55" s="394" t="str">
        <f t="shared" si="52"/>
        <v>12,11</v>
      </c>
      <c r="W55" s="394" t="str">
        <f t="shared" si="52"/>
        <v>13,11</v>
      </c>
      <c r="X55" s="394" t="str">
        <f t="shared" si="52"/>
        <v>14,11</v>
      </c>
      <c r="Y55" s="394" t="str">
        <f t="shared" si="52"/>
        <v>15,11</v>
      </c>
      <c r="Z55" s="394" t="str">
        <f t="shared" si="52"/>
        <v>16,11</v>
      </c>
      <c r="AA55" s="394" t="str">
        <f t="shared" si="52"/>
        <v>17,11</v>
      </c>
      <c r="AB55" s="394" t="str">
        <f t="shared" si="52"/>
        <v>18,11</v>
      </c>
      <c r="AC55" s="394" t="str">
        <f t="shared" si="52"/>
        <v>19,11</v>
      </c>
      <c r="AD55" s="395" t="str">
        <f t="shared" si="53"/>
        <v>20,11</v>
      </c>
      <c r="AE55" s="395" t="str">
        <f t="shared" si="53"/>
        <v>21,11</v>
      </c>
      <c r="AF55" s="395" t="str">
        <f t="shared" si="53"/>
        <v>22,11</v>
      </c>
      <c r="AG55" s="395" t="str">
        <f t="shared" si="53"/>
        <v>23,11</v>
      </c>
      <c r="AH55" s="395" t="str">
        <f t="shared" si="53"/>
        <v>24,11</v>
      </c>
      <c r="AI55" s="395" t="str">
        <f t="shared" si="53"/>
        <v>25,11</v>
      </c>
      <c r="AJ55" s="395" t="str">
        <f t="shared" si="53"/>
        <v>26,11</v>
      </c>
      <c r="AK55" s="395" t="str">
        <f t="shared" si="53"/>
        <v>27,11</v>
      </c>
      <c r="AL55" s="395" t="str">
        <f t="shared" si="53"/>
        <v>28,11</v>
      </c>
      <c r="AM55" s="395" t="str">
        <f t="shared" si="53"/>
        <v>29,11</v>
      </c>
      <c r="AN55" s="395" t="str">
        <f t="shared" si="53"/>
        <v>30,11</v>
      </c>
      <c r="AO55" s="395" t="str">
        <f t="shared" si="53"/>
        <v>31,11</v>
      </c>
      <c r="AP55" s="395" t="str">
        <f t="shared" si="53"/>
        <v>32,11</v>
      </c>
      <c r="AQ55" s="395" t="str">
        <f t="shared" si="53"/>
        <v>33,11</v>
      </c>
      <c r="AR55" s="314"/>
    </row>
    <row r="56" spans="1:44" ht="5.0999999999999996" customHeight="1">
      <c r="A56" s="323">
        <f t="shared" si="3"/>
        <v>52</v>
      </c>
      <c r="B56" s="50">
        <f t="shared" si="7"/>
        <v>3</v>
      </c>
      <c r="C56" s="50">
        <f t="shared" si="8"/>
        <v>12</v>
      </c>
      <c r="D56" s="273" t="str">
        <f t="shared" si="9"/>
        <v>11,2</v>
      </c>
      <c r="E56" s="311"/>
      <c r="F56" s="393">
        <v>50</v>
      </c>
      <c r="G56" s="320">
        <f t="shared" si="42"/>
        <v>1</v>
      </c>
      <c r="H56" s="319">
        <f t="shared" si="50"/>
        <v>13</v>
      </c>
      <c r="I56" s="315">
        <f>COLUMN()</f>
        <v>9</v>
      </c>
      <c r="J56" s="394" t="str">
        <f t="shared" si="51"/>
        <v>0,12</v>
      </c>
      <c r="K56" s="394" t="str">
        <f t="shared" si="51"/>
        <v>1,12</v>
      </c>
      <c r="L56" s="394" t="str">
        <f t="shared" si="51"/>
        <v>2,12</v>
      </c>
      <c r="M56" s="394" t="str">
        <f t="shared" si="51"/>
        <v>3,12</v>
      </c>
      <c r="N56" s="394" t="str">
        <f t="shared" si="51"/>
        <v>4,12</v>
      </c>
      <c r="O56" s="394" t="str">
        <f t="shared" si="51"/>
        <v>5,12</v>
      </c>
      <c r="P56" s="394" t="str">
        <f t="shared" si="51"/>
        <v>6,12</v>
      </c>
      <c r="Q56" s="394" t="str">
        <f t="shared" si="51"/>
        <v>7,12</v>
      </c>
      <c r="R56" s="394" t="str">
        <f t="shared" si="51"/>
        <v>8,12</v>
      </c>
      <c r="S56" s="394" t="str">
        <f t="shared" si="51"/>
        <v>9,12</v>
      </c>
      <c r="T56" s="394" t="str">
        <f t="shared" si="52"/>
        <v>10,12</v>
      </c>
      <c r="U56" s="394" t="str">
        <f t="shared" si="52"/>
        <v>11,12</v>
      </c>
      <c r="V56" s="394" t="str">
        <f t="shared" si="52"/>
        <v>12,12</v>
      </c>
      <c r="W56" s="394" t="str">
        <f t="shared" si="52"/>
        <v>13,12</v>
      </c>
      <c r="X56" s="394" t="str">
        <f t="shared" si="52"/>
        <v>14,12</v>
      </c>
      <c r="Y56" s="394" t="str">
        <f t="shared" si="52"/>
        <v>15,12</v>
      </c>
      <c r="Z56" s="394" t="str">
        <f t="shared" si="52"/>
        <v>16,12</v>
      </c>
      <c r="AA56" s="394" t="str">
        <f t="shared" si="52"/>
        <v>17,12</v>
      </c>
      <c r="AB56" s="394" t="str">
        <f t="shared" si="52"/>
        <v>18,12</v>
      </c>
      <c r="AC56" s="394" t="str">
        <f t="shared" si="52"/>
        <v>19,12</v>
      </c>
      <c r="AD56" s="395" t="str">
        <f t="shared" si="53"/>
        <v>20,12</v>
      </c>
      <c r="AE56" s="395" t="str">
        <f t="shared" si="53"/>
        <v>21,12</v>
      </c>
      <c r="AF56" s="395" t="str">
        <f t="shared" si="53"/>
        <v>22,12</v>
      </c>
      <c r="AG56" s="395" t="str">
        <f t="shared" si="53"/>
        <v>23,12</v>
      </c>
      <c r="AH56" s="395" t="str">
        <f t="shared" si="53"/>
        <v>24,12</v>
      </c>
      <c r="AI56" s="395" t="str">
        <f t="shared" si="53"/>
        <v>25,12</v>
      </c>
      <c r="AJ56" s="395" t="str">
        <f t="shared" si="53"/>
        <v>26,12</v>
      </c>
      <c r="AK56" s="395" t="str">
        <f t="shared" si="53"/>
        <v>27,12</v>
      </c>
      <c r="AL56" s="395" t="str">
        <f t="shared" si="53"/>
        <v>28,12</v>
      </c>
      <c r="AM56" s="395" t="str">
        <f t="shared" si="53"/>
        <v>29,12</v>
      </c>
      <c r="AN56" s="395" t="str">
        <f t="shared" si="53"/>
        <v>30,12</v>
      </c>
      <c r="AO56" s="395" t="str">
        <f t="shared" si="53"/>
        <v>31,12</v>
      </c>
      <c r="AP56" s="395" t="str">
        <f t="shared" si="53"/>
        <v>32,12</v>
      </c>
      <c r="AQ56" s="395" t="str">
        <f t="shared" si="53"/>
        <v>33,12</v>
      </c>
      <c r="AR56" s="314"/>
    </row>
    <row r="57" spans="1:44" ht="5.0999999999999996" customHeight="1">
      <c r="A57" s="323">
        <f t="shared" si="3"/>
        <v>53</v>
      </c>
      <c r="B57" s="50">
        <f t="shared" si="7"/>
        <v>3</v>
      </c>
      <c r="C57" s="50">
        <f t="shared" si="8"/>
        <v>13</v>
      </c>
      <c r="D57" s="273" t="str">
        <f t="shared" si="9"/>
        <v>12,2</v>
      </c>
      <c r="E57" s="311"/>
      <c r="F57" s="393">
        <v>50</v>
      </c>
      <c r="G57" s="320">
        <f t="shared" si="42"/>
        <v>1</v>
      </c>
      <c r="H57" s="319">
        <f t="shared" si="50"/>
        <v>14</v>
      </c>
      <c r="I57" s="315">
        <f>COLUMN()</f>
        <v>9</v>
      </c>
      <c r="J57" s="394" t="str">
        <f t="shared" si="51"/>
        <v>0,13</v>
      </c>
      <c r="K57" s="394" t="str">
        <f t="shared" si="51"/>
        <v>1,13</v>
      </c>
      <c r="L57" s="394" t="str">
        <f t="shared" si="51"/>
        <v>2,13</v>
      </c>
      <c r="M57" s="394" t="str">
        <f t="shared" si="51"/>
        <v>3,13</v>
      </c>
      <c r="N57" s="394" t="str">
        <f t="shared" si="51"/>
        <v>4,13</v>
      </c>
      <c r="O57" s="394" t="str">
        <f t="shared" si="51"/>
        <v>5,13</v>
      </c>
      <c r="P57" s="394" t="str">
        <f t="shared" si="51"/>
        <v>6,13</v>
      </c>
      <c r="Q57" s="394" t="str">
        <f t="shared" si="51"/>
        <v>7,13</v>
      </c>
      <c r="R57" s="394" t="str">
        <f t="shared" si="51"/>
        <v>8,13</v>
      </c>
      <c r="S57" s="394" t="str">
        <f t="shared" si="51"/>
        <v>9,13</v>
      </c>
      <c r="T57" s="394" t="str">
        <f t="shared" si="52"/>
        <v>10,13</v>
      </c>
      <c r="U57" s="394" t="str">
        <f t="shared" si="52"/>
        <v>11,13</v>
      </c>
      <c r="V57" s="394" t="str">
        <f t="shared" si="52"/>
        <v>12,13</v>
      </c>
      <c r="W57" s="394" t="str">
        <f t="shared" si="52"/>
        <v>13,13</v>
      </c>
      <c r="X57" s="394" t="str">
        <f t="shared" si="52"/>
        <v>14,13</v>
      </c>
      <c r="Y57" s="394" t="str">
        <f t="shared" si="52"/>
        <v>15,13</v>
      </c>
      <c r="Z57" s="394" t="str">
        <f t="shared" si="52"/>
        <v>16,13</v>
      </c>
      <c r="AA57" s="394" t="str">
        <f t="shared" si="52"/>
        <v>17,13</v>
      </c>
      <c r="AB57" s="394" t="str">
        <f t="shared" si="52"/>
        <v>18,13</v>
      </c>
      <c r="AC57" s="394" t="str">
        <f t="shared" si="52"/>
        <v>19,13</v>
      </c>
      <c r="AD57" s="395" t="str">
        <f t="shared" si="53"/>
        <v>20,13</v>
      </c>
      <c r="AE57" s="395" t="str">
        <f t="shared" si="53"/>
        <v>21,13</v>
      </c>
      <c r="AF57" s="395" t="str">
        <f t="shared" si="53"/>
        <v>22,13</v>
      </c>
      <c r="AG57" s="395" t="str">
        <f t="shared" si="53"/>
        <v>23,13</v>
      </c>
      <c r="AH57" s="395" t="str">
        <f t="shared" si="53"/>
        <v>24,13</v>
      </c>
      <c r="AI57" s="395" t="str">
        <f t="shared" si="53"/>
        <v>25,13</v>
      </c>
      <c r="AJ57" s="395" t="str">
        <f t="shared" si="53"/>
        <v>26,13</v>
      </c>
      <c r="AK57" s="395" t="str">
        <f t="shared" si="53"/>
        <v>27,13</v>
      </c>
      <c r="AL57" s="395" t="str">
        <f t="shared" si="53"/>
        <v>28,13</v>
      </c>
      <c r="AM57" s="395" t="str">
        <f t="shared" si="53"/>
        <v>29,13</v>
      </c>
      <c r="AN57" s="395" t="str">
        <f t="shared" si="53"/>
        <v>30,13</v>
      </c>
      <c r="AO57" s="395" t="str">
        <f t="shared" si="53"/>
        <v>31,13</v>
      </c>
      <c r="AP57" s="395" t="str">
        <f t="shared" si="53"/>
        <v>32,13</v>
      </c>
      <c r="AQ57" s="395" t="str">
        <f t="shared" si="53"/>
        <v>33,13</v>
      </c>
      <c r="AR57" s="314"/>
    </row>
    <row r="58" spans="1:44" ht="5.0999999999999996" customHeight="1">
      <c r="A58" s="323">
        <f t="shared" si="3"/>
        <v>54</v>
      </c>
      <c r="B58" s="50">
        <f t="shared" si="7"/>
        <v>3</v>
      </c>
      <c r="C58" s="50">
        <f t="shared" si="8"/>
        <v>14</v>
      </c>
      <c r="D58" s="273" t="str">
        <f t="shared" si="9"/>
        <v>13,2</v>
      </c>
      <c r="E58" s="311"/>
      <c r="F58" s="393">
        <v>100</v>
      </c>
      <c r="G58" s="320">
        <f t="shared" si="42"/>
        <v>2</v>
      </c>
      <c r="H58" s="319">
        <f t="shared" si="50"/>
        <v>15</v>
      </c>
      <c r="I58" s="315">
        <f>COLUMN()</f>
        <v>9</v>
      </c>
      <c r="J58" s="394" t="str">
        <f t="shared" si="51"/>
        <v>0,14</v>
      </c>
      <c r="K58" s="394" t="str">
        <f t="shared" si="51"/>
        <v>1,14</v>
      </c>
      <c r="L58" s="394" t="str">
        <f t="shared" si="51"/>
        <v>2,14</v>
      </c>
      <c r="M58" s="394" t="str">
        <f t="shared" si="51"/>
        <v>3,14</v>
      </c>
      <c r="N58" s="394" t="str">
        <f t="shared" si="51"/>
        <v>4,14</v>
      </c>
      <c r="O58" s="394" t="str">
        <f t="shared" si="51"/>
        <v>5,14</v>
      </c>
      <c r="P58" s="394" t="str">
        <f t="shared" si="51"/>
        <v>6,14</v>
      </c>
      <c r="Q58" s="394" t="str">
        <f t="shared" si="51"/>
        <v>7,14</v>
      </c>
      <c r="R58" s="394" t="str">
        <f t="shared" si="51"/>
        <v>8,14</v>
      </c>
      <c r="S58" s="394" t="str">
        <f t="shared" si="51"/>
        <v>9,14</v>
      </c>
      <c r="T58" s="394" t="str">
        <f t="shared" si="52"/>
        <v>10,14</v>
      </c>
      <c r="U58" s="394" t="str">
        <f t="shared" si="52"/>
        <v>11,14</v>
      </c>
      <c r="V58" s="394" t="str">
        <f t="shared" si="52"/>
        <v>12,14</v>
      </c>
      <c r="W58" s="394" t="str">
        <f t="shared" si="52"/>
        <v>13,14</v>
      </c>
      <c r="X58" s="394" t="str">
        <f t="shared" si="52"/>
        <v>14,14</v>
      </c>
      <c r="Y58" s="394" t="str">
        <f t="shared" si="52"/>
        <v>15,14</v>
      </c>
      <c r="Z58" s="394" t="str">
        <f t="shared" si="52"/>
        <v>16,14</v>
      </c>
      <c r="AA58" s="394" t="str">
        <f t="shared" si="52"/>
        <v>17,14</v>
      </c>
      <c r="AB58" s="394" t="str">
        <f t="shared" si="52"/>
        <v>18,14</v>
      </c>
      <c r="AC58" s="394" t="str">
        <f t="shared" si="52"/>
        <v>19,14</v>
      </c>
      <c r="AD58" s="395" t="str">
        <f t="shared" si="53"/>
        <v>20,14</v>
      </c>
      <c r="AE58" s="395" t="str">
        <f t="shared" si="53"/>
        <v>21,14</v>
      </c>
      <c r="AF58" s="395" t="str">
        <f t="shared" si="53"/>
        <v>22,14</v>
      </c>
      <c r="AG58" s="395" t="str">
        <f t="shared" si="53"/>
        <v>23,14</v>
      </c>
      <c r="AH58" s="395" t="str">
        <f t="shared" si="53"/>
        <v>24,14</v>
      </c>
      <c r="AI58" s="395" t="str">
        <f t="shared" si="53"/>
        <v>25,14</v>
      </c>
      <c r="AJ58" s="395" t="str">
        <f t="shared" si="53"/>
        <v>26,14</v>
      </c>
      <c r="AK58" s="395" t="str">
        <f t="shared" si="53"/>
        <v>27,14</v>
      </c>
      <c r="AL58" s="395" t="str">
        <f t="shared" si="53"/>
        <v>28,14</v>
      </c>
      <c r="AM58" s="395" t="str">
        <f t="shared" si="53"/>
        <v>29,14</v>
      </c>
      <c r="AN58" s="395" t="str">
        <f t="shared" si="53"/>
        <v>30,14</v>
      </c>
      <c r="AO58" s="395" t="str">
        <f t="shared" si="53"/>
        <v>31,14</v>
      </c>
      <c r="AP58" s="395" t="str">
        <f t="shared" si="53"/>
        <v>32,14</v>
      </c>
      <c r="AQ58" s="395" t="str">
        <f t="shared" si="53"/>
        <v>33,14</v>
      </c>
      <c r="AR58" s="314"/>
    </row>
    <row r="59" spans="1:44" ht="5.0999999999999996" customHeight="1">
      <c r="A59" s="323">
        <f t="shared" si="3"/>
        <v>55</v>
      </c>
      <c r="B59" s="50">
        <f t="shared" si="7"/>
        <v>3</v>
      </c>
      <c r="C59" s="50">
        <f t="shared" si="8"/>
        <v>15</v>
      </c>
      <c r="D59" s="273" t="str">
        <f t="shared" si="9"/>
        <v>14,2</v>
      </c>
      <c r="E59" s="311"/>
      <c r="F59" s="393">
        <v>200</v>
      </c>
      <c r="G59" s="320">
        <f t="shared" si="42"/>
        <v>4</v>
      </c>
      <c r="H59" s="319">
        <f t="shared" si="50"/>
        <v>16</v>
      </c>
      <c r="I59" s="315">
        <f>COLUMN()</f>
        <v>9</v>
      </c>
      <c r="J59" s="394" t="str">
        <f t="shared" si="51"/>
        <v>0,15</v>
      </c>
      <c r="K59" s="394" t="str">
        <f t="shared" si="51"/>
        <v>1,15</v>
      </c>
      <c r="L59" s="394" t="str">
        <f t="shared" si="51"/>
        <v>2,15</v>
      </c>
      <c r="M59" s="394" t="str">
        <f t="shared" si="51"/>
        <v>3,15</v>
      </c>
      <c r="N59" s="394" t="str">
        <f t="shared" si="51"/>
        <v>4,15</v>
      </c>
      <c r="O59" s="394" t="str">
        <f t="shared" si="51"/>
        <v>5,15</v>
      </c>
      <c r="P59" s="394" t="str">
        <f t="shared" si="51"/>
        <v>6,15</v>
      </c>
      <c r="Q59" s="394" t="str">
        <f t="shared" si="51"/>
        <v>7,15</v>
      </c>
      <c r="R59" s="394" t="str">
        <f t="shared" si="51"/>
        <v>8,15</v>
      </c>
      <c r="S59" s="394" t="str">
        <f t="shared" si="51"/>
        <v>9,15</v>
      </c>
      <c r="T59" s="394" t="str">
        <f t="shared" si="52"/>
        <v>10,15</v>
      </c>
      <c r="U59" s="394" t="str">
        <f t="shared" si="52"/>
        <v>11,15</v>
      </c>
      <c r="V59" s="394" t="str">
        <f t="shared" si="52"/>
        <v>12,15</v>
      </c>
      <c r="W59" s="394" t="str">
        <f t="shared" si="52"/>
        <v>13,15</v>
      </c>
      <c r="X59" s="394" t="str">
        <f t="shared" si="52"/>
        <v>14,15</v>
      </c>
      <c r="Y59" s="394" t="str">
        <f t="shared" si="52"/>
        <v>15,15</v>
      </c>
      <c r="Z59" s="394" t="str">
        <f t="shared" si="52"/>
        <v>16,15</v>
      </c>
      <c r="AA59" s="394" t="str">
        <f t="shared" si="52"/>
        <v>17,15</v>
      </c>
      <c r="AB59" s="394" t="str">
        <f t="shared" si="52"/>
        <v>18,15</v>
      </c>
      <c r="AC59" s="394" t="str">
        <f t="shared" si="52"/>
        <v>19,15</v>
      </c>
      <c r="AD59" s="395" t="str">
        <f t="shared" si="53"/>
        <v>20,15</v>
      </c>
      <c r="AE59" s="395" t="str">
        <f t="shared" si="53"/>
        <v>21,15</v>
      </c>
      <c r="AF59" s="395" t="str">
        <f t="shared" si="53"/>
        <v>22,15</v>
      </c>
      <c r="AG59" s="395" t="str">
        <f t="shared" si="53"/>
        <v>23,15</v>
      </c>
      <c r="AH59" s="395" t="str">
        <f t="shared" si="53"/>
        <v>24,15</v>
      </c>
      <c r="AI59" s="395" t="str">
        <f t="shared" si="53"/>
        <v>25,15</v>
      </c>
      <c r="AJ59" s="395" t="str">
        <f t="shared" si="53"/>
        <v>26,15</v>
      </c>
      <c r="AK59" s="395" t="str">
        <f t="shared" si="53"/>
        <v>27,15</v>
      </c>
      <c r="AL59" s="395" t="str">
        <f t="shared" si="53"/>
        <v>28,15</v>
      </c>
      <c r="AM59" s="395" t="str">
        <f t="shared" si="53"/>
        <v>29,15</v>
      </c>
      <c r="AN59" s="395" t="str">
        <f t="shared" si="53"/>
        <v>30,15</v>
      </c>
      <c r="AO59" s="395" t="str">
        <f t="shared" si="53"/>
        <v>31,15</v>
      </c>
      <c r="AP59" s="395" t="str">
        <f t="shared" si="53"/>
        <v>32,15</v>
      </c>
      <c r="AQ59" s="395" t="str">
        <f t="shared" si="53"/>
        <v>33,15</v>
      </c>
      <c r="AR59" s="314"/>
    </row>
    <row r="60" spans="1:44" ht="5.0999999999999996" customHeight="1">
      <c r="A60" s="323">
        <f t="shared" si="3"/>
        <v>56</v>
      </c>
      <c r="B60" s="50">
        <f t="shared" si="7"/>
        <v>3</v>
      </c>
      <c r="C60" s="50">
        <f t="shared" si="8"/>
        <v>16</v>
      </c>
      <c r="D60" s="273" t="str">
        <f t="shared" si="9"/>
        <v>15,2</v>
      </c>
      <c r="E60" s="311"/>
      <c r="F60" s="393">
        <v>400</v>
      </c>
      <c r="G60" s="320">
        <f t="shared" si="42"/>
        <v>8</v>
      </c>
      <c r="H60" s="319">
        <f t="shared" si="50"/>
        <v>17</v>
      </c>
      <c r="I60" s="315">
        <f>COLUMN()</f>
        <v>9</v>
      </c>
      <c r="J60" s="394" t="str">
        <f t="shared" si="51"/>
        <v>0,16</v>
      </c>
      <c r="K60" s="394" t="str">
        <f t="shared" si="51"/>
        <v>1,16</v>
      </c>
      <c r="L60" s="394" t="str">
        <f t="shared" si="51"/>
        <v>2,16</v>
      </c>
      <c r="M60" s="394" t="str">
        <f t="shared" si="51"/>
        <v>3,16</v>
      </c>
      <c r="N60" s="394" t="str">
        <f t="shared" si="51"/>
        <v>4,16</v>
      </c>
      <c r="O60" s="394" t="str">
        <f t="shared" si="51"/>
        <v>5,16</v>
      </c>
      <c r="P60" s="394" t="str">
        <f t="shared" si="51"/>
        <v>6,16</v>
      </c>
      <c r="Q60" s="394" t="str">
        <f t="shared" si="51"/>
        <v>7,16</v>
      </c>
      <c r="R60" s="394" t="str">
        <f t="shared" si="51"/>
        <v>8,16</v>
      </c>
      <c r="S60" s="394" t="str">
        <f t="shared" si="51"/>
        <v>9,16</v>
      </c>
      <c r="T60" s="394" t="str">
        <f t="shared" si="52"/>
        <v>10,16</v>
      </c>
      <c r="U60" s="394" t="str">
        <f t="shared" si="52"/>
        <v>11,16</v>
      </c>
      <c r="V60" s="394" t="str">
        <f t="shared" si="52"/>
        <v>12,16</v>
      </c>
      <c r="W60" s="394" t="str">
        <f t="shared" si="52"/>
        <v>13,16</v>
      </c>
      <c r="X60" s="394" t="str">
        <f t="shared" si="52"/>
        <v>14,16</v>
      </c>
      <c r="Y60" s="394" t="str">
        <f t="shared" si="52"/>
        <v>15,16</v>
      </c>
      <c r="Z60" s="394" t="str">
        <f t="shared" si="52"/>
        <v>16,16</v>
      </c>
      <c r="AA60" s="394" t="str">
        <f t="shared" si="52"/>
        <v>17,16</v>
      </c>
      <c r="AB60" s="394" t="str">
        <f t="shared" si="52"/>
        <v>18,16</v>
      </c>
      <c r="AC60" s="394" t="str">
        <f t="shared" si="52"/>
        <v>19,16</v>
      </c>
      <c r="AD60" s="395" t="str">
        <f t="shared" si="53"/>
        <v>20,16</v>
      </c>
      <c r="AE60" s="395" t="str">
        <f t="shared" si="53"/>
        <v>21,16</v>
      </c>
      <c r="AF60" s="395" t="str">
        <f t="shared" si="53"/>
        <v>22,16</v>
      </c>
      <c r="AG60" s="395" t="str">
        <f t="shared" si="53"/>
        <v>23,16</v>
      </c>
      <c r="AH60" s="395" t="str">
        <f t="shared" si="53"/>
        <v>24,16</v>
      </c>
      <c r="AI60" s="395" t="str">
        <f t="shared" si="53"/>
        <v>25,16</v>
      </c>
      <c r="AJ60" s="395" t="str">
        <f t="shared" si="53"/>
        <v>26,16</v>
      </c>
      <c r="AK60" s="395" t="str">
        <f t="shared" si="53"/>
        <v>27,16</v>
      </c>
      <c r="AL60" s="395" t="str">
        <f t="shared" si="53"/>
        <v>28,16</v>
      </c>
      <c r="AM60" s="395" t="str">
        <f t="shared" si="53"/>
        <v>29,16</v>
      </c>
      <c r="AN60" s="395" t="str">
        <f t="shared" si="53"/>
        <v>30,16</v>
      </c>
      <c r="AO60" s="395" t="str">
        <f t="shared" si="53"/>
        <v>31,16</v>
      </c>
      <c r="AP60" s="395" t="str">
        <f t="shared" si="53"/>
        <v>32,16</v>
      </c>
      <c r="AQ60" s="395" t="str">
        <f t="shared" si="53"/>
        <v>33,16</v>
      </c>
      <c r="AR60" s="314"/>
    </row>
    <row r="61" spans="1:44" ht="5.0999999999999996" customHeight="1">
      <c r="A61" s="323">
        <f t="shared" si="3"/>
        <v>57</v>
      </c>
      <c r="B61" s="50">
        <f t="shared" si="7"/>
        <v>3</v>
      </c>
      <c r="C61" s="50">
        <f t="shared" si="8"/>
        <v>17</v>
      </c>
      <c r="D61" s="273" t="str">
        <f t="shared" si="9"/>
        <v>16,2</v>
      </c>
      <c r="E61" s="311"/>
      <c r="F61" s="393">
        <v>800</v>
      </c>
      <c r="G61" s="320">
        <f t="shared" si="42"/>
        <v>16</v>
      </c>
      <c r="H61" s="319">
        <f t="shared" si="50"/>
        <v>18</v>
      </c>
      <c r="I61" s="315">
        <f>COLUMN()</f>
        <v>9</v>
      </c>
      <c r="J61" s="394" t="str">
        <f t="shared" si="51"/>
        <v>0,17</v>
      </c>
      <c r="K61" s="394" t="str">
        <f t="shared" si="51"/>
        <v>1,17</v>
      </c>
      <c r="L61" s="394" t="str">
        <f t="shared" si="51"/>
        <v>2,17</v>
      </c>
      <c r="M61" s="394" t="str">
        <f t="shared" si="51"/>
        <v>3,17</v>
      </c>
      <c r="N61" s="394" t="str">
        <f t="shared" si="51"/>
        <v>4,17</v>
      </c>
      <c r="O61" s="394" t="str">
        <f t="shared" si="51"/>
        <v>5,17</v>
      </c>
      <c r="P61" s="394" t="str">
        <f t="shared" si="51"/>
        <v>6,17</v>
      </c>
      <c r="Q61" s="394" t="str">
        <f t="shared" si="51"/>
        <v>7,17</v>
      </c>
      <c r="R61" s="394" t="str">
        <f t="shared" si="51"/>
        <v>8,17</v>
      </c>
      <c r="S61" s="394" t="str">
        <f t="shared" si="51"/>
        <v>9,17</v>
      </c>
      <c r="T61" s="394" t="str">
        <f t="shared" si="52"/>
        <v>10,17</v>
      </c>
      <c r="U61" s="394" t="str">
        <f t="shared" si="52"/>
        <v>11,17</v>
      </c>
      <c r="V61" s="394" t="str">
        <f t="shared" si="52"/>
        <v>12,17</v>
      </c>
      <c r="W61" s="394" t="str">
        <f t="shared" si="52"/>
        <v>13,17</v>
      </c>
      <c r="X61" s="394" t="str">
        <f t="shared" si="52"/>
        <v>14,17</v>
      </c>
      <c r="Y61" s="394" t="str">
        <f t="shared" si="52"/>
        <v>15,17</v>
      </c>
      <c r="Z61" s="394" t="str">
        <f t="shared" si="52"/>
        <v>16,17</v>
      </c>
      <c r="AA61" s="394" t="str">
        <f t="shared" si="52"/>
        <v>17,17</v>
      </c>
      <c r="AB61" s="394" t="str">
        <f t="shared" si="52"/>
        <v>18,17</v>
      </c>
      <c r="AC61" s="394" t="str">
        <f t="shared" si="52"/>
        <v>19,17</v>
      </c>
      <c r="AD61" s="395" t="str">
        <f t="shared" si="53"/>
        <v>20,17</v>
      </c>
      <c r="AE61" s="395" t="str">
        <f t="shared" si="53"/>
        <v>21,17</v>
      </c>
      <c r="AF61" s="395" t="str">
        <f t="shared" si="53"/>
        <v>22,17</v>
      </c>
      <c r="AG61" s="395" t="str">
        <f t="shared" si="53"/>
        <v>23,17</v>
      </c>
      <c r="AH61" s="395" t="str">
        <f t="shared" si="53"/>
        <v>24,17</v>
      </c>
      <c r="AI61" s="395" t="str">
        <f t="shared" si="53"/>
        <v>25,17</v>
      </c>
      <c r="AJ61" s="395" t="str">
        <f t="shared" si="53"/>
        <v>26,17</v>
      </c>
      <c r="AK61" s="395" t="str">
        <f t="shared" si="53"/>
        <v>27,17</v>
      </c>
      <c r="AL61" s="395" t="str">
        <f t="shared" si="53"/>
        <v>28,17</v>
      </c>
      <c r="AM61" s="395" t="str">
        <f t="shared" si="53"/>
        <v>29,17</v>
      </c>
      <c r="AN61" s="395" t="str">
        <f t="shared" si="53"/>
        <v>30,17</v>
      </c>
      <c r="AO61" s="395" t="str">
        <f t="shared" si="53"/>
        <v>31,17</v>
      </c>
      <c r="AP61" s="395" t="str">
        <f t="shared" si="53"/>
        <v>32,17</v>
      </c>
      <c r="AQ61" s="395" t="str">
        <f t="shared" si="53"/>
        <v>33,17</v>
      </c>
      <c r="AR61" s="314"/>
    </row>
    <row r="62" spans="1:44" ht="5.0999999999999996" customHeight="1">
      <c r="A62" s="323">
        <f t="shared" si="3"/>
        <v>58</v>
      </c>
      <c r="B62" s="50">
        <f t="shared" si="7"/>
        <v>3</v>
      </c>
      <c r="C62" s="50">
        <f t="shared" si="8"/>
        <v>18</v>
      </c>
      <c r="D62" s="273" t="str">
        <f t="shared" si="9"/>
        <v>17,2</v>
      </c>
      <c r="E62" s="311"/>
      <c r="F62" s="393">
        <v>1600</v>
      </c>
      <c r="G62" s="320">
        <f t="shared" si="42"/>
        <v>32</v>
      </c>
      <c r="H62" s="319">
        <f t="shared" si="50"/>
        <v>19</v>
      </c>
      <c r="I62" s="315">
        <f>COLUMN()</f>
        <v>9</v>
      </c>
      <c r="J62" s="394" t="str">
        <f t="shared" si="51"/>
        <v>0,18</v>
      </c>
      <c r="K62" s="394" t="str">
        <f t="shared" si="51"/>
        <v>1,18</v>
      </c>
      <c r="L62" s="394" t="str">
        <f t="shared" si="51"/>
        <v>2,18</v>
      </c>
      <c r="M62" s="394" t="str">
        <f t="shared" si="51"/>
        <v>3,18</v>
      </c>
      <c r="N62" s="394" t="str">
        <f t="shared" si="51"/>
        <v>4,18</v>
      </c>
      <c r="O62" s="394" t="str">
        <f t="shared" si="51"/>
        <v>5,18</v>
      </c>
      <c r="P62" s="394" t="str">
        <f t="shared" si="51"/>
        <v>6,18</v>
      </c>
      <c r="Q62" s="394" t="str">
        <f t="shared" si="51"/>
        <v>7,18</v>
      </c>
      <c r="R62" s="394" t="str">
        <f t="shared" si="51"/>
        <v>8,18</v>
      </c>
      <c r="S62" s="394" t="str">
        <f t="shared" si="51"/>
        <v>9,18</v>
      </c>
      <c r="T62" s="394" t="str">
        <f t="shared" si="52"/>
        <v>10,18</v>
      </c>
      <c r="U62" s="394" t="str">
        <f t="shared" si="52"/>
        <v>11,18</v>
      </c>
      <c r="V62" s="394" t="str">
        <f t="shared" si="52"/>
        <v>12,18</v>
      </c>
      <c r="W62" s="394" t="str">
        <f t="shared" si="52"/>
        <v>13,18</v>
      </c>
      <c r="X62" s="394" t="str">
        <f t="shared" si="52"/>
        <v>14,18</v>
      </c>
      <c r="Y62" s="394" t="str">
        <f t="shared" si="52"/>
        <v>15,18</v>
      </c>
      <c r="Z62" s="394" t="str">
        <f t="shared" si="52"/>
        <v>16,18</v>
      </c>
      <c r="AA62" s="394" t="str">
        <f t="shared" si="52"/>
        <v>17,18</v>
      </c>
      <c r="AB62" s="394" t="str">
        <f t="shared" si="52"/>
        <v>18,18</v>
      </c>
      <c r="AC62" s="394" t="str">
        <f t="shared" si="52"/>
        <v>19,18</v>
      </c>
      <c r="AD62" s="395" t="str">
        <f t="shared" si="53"/>
        <v>20,18</v>
      </c>
      <c r="AE62" s="395" t="str">
        <f t="shared" si="53"/>
        <v>21,18</v>
      </c>
      <c r="AF62" s="395" t="str">
        <f t="shared" si="53"/>
        <v>22,18</v>
      </c>
      <c r="AG62" s="395" t="str">
        <f t="shared" si="53"/>
        <v>23,18</v>
      </c>
      <c r="AH62" s="395" t="str">
        <f t="shared" si="53"/>
        <v>24,18</v>
      </c>
      <c r="AI62" s="395" t="str">
        <f t="shared" si="53"/>
        <v>25,18</v>
      </c>
      <c r="AJ62" s="395" t="str">
        <f t="shared" si="53"/>
        <v>26,18</v>
      </c>
      <c r="AK62" s="395" t="str">
        <f t="shared" si="53"/>
        <v>27,18</v>
      </c>
      <c r="AL62" s="395" t="str">
        <f t="shared" si="53"/>
        <v>28,18</v>
      </c>
      <c r="AM62" s="395" t="str">
        <f t="shared" si="53"/>
        <v>29,18</v>
      </c>
      <c r="AN62" s="395" t="str">
        <f t="shared" si="53"/>
        <v>30,18</v>
      </c>
      <c r="AO62" s="395" t="str">
        <f t="shared" si="53"/>
        <v>31,18</v>
      </c>
      <c r="AP62" s="395" t="str">
        <f t="shared" si="53"/>
        <v>32,18</v>
      </c>
      <c r="AQ62" s="395" t="str">
        <f t="shared" si="53"/>
        <v>33,18</v>
      </c>
      <c r="AR62" s="314"/>
    </row>
    <row r="63" spans="1:44" ht="5.0999999999999996" customHeight="1">
      <c r="A63" s="323">
        <f t="shared" si="3"/>
        <v>59</v>
      </c>
      <c r="B63" s="50">
        <f t="shared" si="7"/>
        <v>3</v>
      </c>
      <c r="C63" s="50">
        <f t="shared" si="8"/>
        <v>19</v>
      </c>
      <c r="D63" s="273" t="str">
        <f t="shared" si="9"/>
        <v>18,2</v>
      </c>
      <c r="E63" s="311"/>
      <c r="F63" s="393">
        <v>2000</v>
      </c>
      <c r="G63" s="320">
        <f t="shared" si="42"/>
        <v>40</v>
      </c>
      <c r="H63" s="319">
        <f t="shared" si="50"/>
        <v>20</v>
      </c>
      <c r="I63" s="315">
        <f>COLUMN()</f>
        <v>9</v>
      </c>
      <c r="J63" s="394" t="str">
        <f t="shared" si="51"/>
        <v>0,19</v>
      </c>
      <c r="K63" s="394" t="str">
        <f t="shared" si="51"/>
        <v>1,19</v>
      </c>
      <c r="L63" s="394" t="str">
        <f t="shared" si="51"/>
        <v>2,19</v>
      </c>
      <c r="M63" s="394" t="str">
        <f t="shared" si="51"/>
        <v>3,19</v>
      </c>
      <c r="N63" s="394" t="str">
        <f t="shared" si="51"/>
        <v>4,19</v>
      </c>
      <c r="O63" s="394" t="str">
        <f t="shared" si="51"/>
        <v>5,19</v>
      </c>
      <c r="P63" s="394" t="str">
        <f t="shared" si="51"/>
        <v>6,19</v>
      </c>
      <c r="Q63" s="394" t="str">
        <f t="shared" si="51"/>
        <v>7,19</v>
      </c>
      <c r="R63" s="394" t="str">
        <f t="shared" si="51"/>
        <v>8,19</v>
      </c>
      <c r="S63" s="394" t="str">
        <f t="shared" si="51"/>
        <v>9,19</v>
      </c>
      <c r="T63" s="394" t="str">
        <f t="shared" si="52"/>
        <v>10,19</v>
      </c>
      <c r="U63" s="394" t="str">
        <f t="shared" si="52"/>
        <v>11,19</v>
      </c>
      <c r="V63" s="394" t="str">
        <f t="shared" si="52"/>
        <v>12,19</v>
      </c>
      <c r="W63" s="394" t="str">
        <f t="shared" si="52"/>
        <v>13,19</v>
      </c>
      <c r="X63" s="394" t="str">
        <f t="shared" si="52"/>
        <v>14,19</v>
      </c>
      <c r="Y63" s="394" t="str">
        <f t="shared" si="52"/>
        <v>15,19</v>
      </c>
      <c r="Z63" s="394" t="str">
        <f t="shared" si="52"/>
        <v>16,19</v>
      </c>
      <c r="AA63" s="394" t="str">
        <f t="shared" si="52"/>
        <v>17,19</v>
      </c>
      <c r="AB63" s="394" t="str">
        <f t="shared" si="52"/>
        <v>18,19</v>
      </c>
      <c r="AC63" s="394" t="str">
        <f t="shared" si="52"/>
        <v>19,19</v>
      </c>
      <c r="AD63" s="395" t="str">
        <f t="shared" si="53"/>
        <v>20,19</v>
      </c>
      <c r="AE63" s="395" t="str">
        <f t="shared" si="53"/>
        <v>21,19</v>
      </c>
      <c r="AF63" s="395" t="str">
        <f t="shared" si="53"/>
        <v>22,19</v>
      </c>
      <c r="AG63" s="395" t="str">
        <f t="shared" si="53"/>
        <v>23,19</v>
      </c>
      <c r="AH63" s="395" t="str">
        <f t="shared" si="53"/>
        <v>24,19</v>
      </c>
      <c r="AI63" s="395" t="str">
        <f t="shared" si="53"/>
        <v>25,19</v>
      </c>
      <c r="AJ63" s="395" t="str">
        <f t="shared" si="53"/>
        <v>26,19</v>
      </c>
      <c r="AK63" s="395" t="str">
        <f t="shared" si="53"/>
        <v>27,19</v>
      </c>
      <c r="AL63" s="395" t="str">
        <f t="shared" si="53"/>
        <v>28,19</v>
      </c>
      <c r="AM63" s="395" t="str">
        <f t="shared" si="53"/>
        <v>29,19</v>
      </c>
      <c r="AN63" s="395" t="str">
        <f t="shared" si="53"/>
        <v>30,19</v>
      </c>
      <c r="AO63" s="395" t="str">
        <f t="shared" si="53"/>
        <v>31,19</v>
      </c>
      <c r="AP63" s="395" t="str">
        <f t="shared" si="53"/>
        <v>32,19</v>
      </c>
      <c r="AQ63" s="395" t="str">
        <f t="shared" si="53"/>
        <v>33,19</v>
      </c>
      <c r="AR63" s="314"/>
    </row>
    <row r="64" spans="1:44" ht="5.0999999999999996" customHeight="1">
      <c r="A64" s="323">
        <f t="shared" si="3"/>
        <v>60</v>
      </c>
      <c r="B64" s="50">
        <f t="shared" si="7"/>
        <v>3</v>
      </c>
      <c r="C64" s="50">
        <f t="shared" si="8"/>
        <v>20</v>
      </c>
      <c r="D64" s="273" t="str">
        <f t="shared" si="9"/>
        <v>19,2</v>
      </c>
      <c r="E64" s="311"/>
      <c r="F64" s="393">
        <v>2000</v>
      </c>
      <c r="G64" s="320">
        <f t="shared" si="42"/>
        <v>40</v>
      </c>
      <c r="H64" s="319">
        <f t="shared" si="50"/>
        <v>21</v>
      </c>
      <c r="I64" s="315">
        <f>COLUMN()</f>
        <v>9</v>
      </c>
      <c r="J64" s="394" t="str">
        <f t="shared" ref="J64:S77" si="54">_xlfn.CONCAT(COLUMN()-$I64-1,",",ROW()-J$43-1)</f>
        <v>0,20</v>
      </c>
      <c r="K64" s="394" t="str">
        <f t="shared" si="54"/>
        <v>1,20</v>
      </c>
      <c r="L64" s="394" t="str">
        <f t="shared" si="54"/>
        <v>2,20</v>
      </c>
      <c r="M64" s="394" t="str">
        <f t="shared" si="54"/>
        <v>3,20</v>
      </c>
      <c r="N64" s="394" t="str">
        <f t="shared" si="54"/>
        <v>4,20</v>
      </c>
      <c r="O64" s="394" t="str">
        <f t="shared" si="54"/>
        <v>5,20</v>
      </c>
      <c r="P64" s="394" t="str">
        <f t="shared" si="54"/>
        <v>6,20</v>
      </c>
      <c r="Q64" s="394" t="str">
        <f t="shared" si="54"/>
        <v>7,20</v>
      </c>
      <c r="R64" s="394" t="str">
        <f t="shared" si="54"/>
        <v>8,20</v>
      </c>
      <c r="S64" s="394" t="str">
        <f t="shared" si="54"/>
        <v>9,20</v>
      </c>
      <c r="T64" s="394" t="str">
        <f t="shared" ref="T64:AC77" si="55">_xlfn.CONCAT(COLUMN()-$I64-1,",",ROW()-T$43-1)</f>
        <v>10,20</v>
      </c>
      <c r="U64" s="394" t="str">
        <f t="shared" si="55"/>
        <v>11,20</v>
      </c>
      <c r="V64" s="394" t="str">
        <f t="shared" si="55"/>
        <v>12,20</v>
      </c>
      <c r="W64" s="394" t="str">
        <f t="shared" si="55"/>
        <v>13,20</v>
      </c>
      <c r="X64" s="394" t="str">
        <f t="shared" si="55"/>
        <v>14,20</v>
      </c>
      <c r="Y64" s="394" t="str">
        <f t="shared" si="55"/>
        <v>15,20</v>
      </c>
      <c r="Z64" s="394" t="str">
        <f t="shared" si="55"/>
        <v>16,20</v>
      </c>
      <c r="AA64" s="394" t="str">
        <f t="shared" si="55"/>
        <v>17,20</v>
      </c>
      <c r="AB64" s="394" t="str">
        <f t="shared" si="55"/>
        <v>18,20</v>
      </c>
      <c r="AC64" s="394" t="str">
        <f t="shared" si="55"/>
        <v>19,20</v>
      </c>
      <c r="AD64" s="395" t="str">
        <f t="shared" ref="AD64:AQ77" si="56">_xlfn.CONCAT(COLUMN()-$I64-1,",",ROW()-AD$43-1)</f>
        <v>20,20</v>
      </c>
      <c r="AE64" s="395" t="str">
        <f t="shared" si="56"/>
        <v>21,20</v>
      </c>
      <c r="AF64" s="395" t="str">
        <f t="shared" si="56"/>
        <v>22,20</v>
      </c>
      <c r="AG64" s="395" t="str">
        <f t="shared" si="56"/>
        <v>23,20</v>
      </c>
      <c r="AH64" s="395" t="str">
        <f t="shared" si="56"/>
        <v>24,20</v>
      </c>
      <c r="AI64" s="395" t="str">
        <f t="shared" si="56"/>
        <v>25,20</v>
      </c>
      <c r="AJ64" s="395" t="str">
        <f t="shared" si="56"/>
        <v>26,20</v>
      </c>
      <c r="AK64" s="395" t="str">
        <f t="shared" si="56"/>
        <v>27,20</v>
      </c>
      <c r="AL64" s="395" t="str">
        <f t="shared" si="56"/>
        <v>28,20</v>
      </c>
      <c r="AM64" s="395" t="str">
        <f t="shared" si="56"/>
        <v>29,20</v>
      </c>
      <c r="AN64" s="395" t="str">
        <f t="shared" si="56"/>
        <v>30,20</v>
      </c>
      <c r="AO64" s="395" t="str">
        <f t="shared" si="56"/>
        <v>31,20</v>
      </c>
      <c r="AP64" s="395" t="str">
        <f t="shared" si="56"/>
        <v>32,20</v>
      </c>
      <c r="AQ64" s="395" t="str">
        <f t="shared" si="56"/>
        <v>33,20</v>
      </c>
      <c r="AR64" s="314"/>
    </row>
    <row r="65" spans="1:44" ht="5.0999999999999996" customHeight="1">
      <c r="A65" s="323">
        <f t="shared" si="3"/>
        <v>61</v>
      </c>
      <c r="B65" s="50">
        <f t="shared" si="7"/>
        <v>4</v>
      </c>
      <c r="C65" s="50">
        <f t="shared" si="8"/>
        <v>1</v>
      </c>
      <c r="D65" s="273" t="str">
        <f t="shared" si="9"/>
        <v>0,3</v>
      </c>
      <c r="E65" s="311"/>
      <c r="F65" s="393">
        <v>2000</v>
      </c>
      <c r="G65" s="320">
        <f t="shared" si="42"/>
        <v>40</v>
      </c>
      <c r="H65" s="319">
        <f t="shared" si="50"/>
        <v>22</v>
      </c>
      <c r="I65" s="315">
        <f>COLUMN()</f>
        <v>9</v>
      </c>
      <c r="J65" s="394" t="str">
        <f t="shared" si="54"/>
        <v>0,21</v>
      </c>
      <c r="K65" s="394" t="str">
        <f t="shared" si="54"/>
        <v>1,21</v>
      </c>
      <c r="L65" s="394" t="str">
        <f t="shared" si="54"/>
        <v>2,21</v>
      </c>
      <c r="M65" s="394" t="str">
        <f t="shared" si="54"/>
        <v>3,21</v>
      </c>
      <c r="N65" s="394" t="str">
        <f t="shared" si="54"/>
        <v>4,21</v>
      </c>
      <c r="O65" s="394" t="str">
        <f t="shared" si="54"/>
        <v>5,21</v>
      </c>
      <c r="P65" s="394" t="str">
        <f t="shared" si="54"/>
        <v>6,21</v>
      </c>
      <c r="Q65" s="394" t="str">
        <f t="shared" si="54"/>
        <v>7,21</v>
      </c>
      <c r="R65" s="394" t="str">
        <f t="shared" si="54"/>
        <v>8,21</v>
      </c>
      <c r="S65" s="394" t="str">
        <f t="shared" si="54"/>
        <v>9,21</v>
      </c>
      <c r="T65" s="394" t="str">
        <f t="shared" si="55"/>
        <v>10,21</v>
      </c>
      <c r="U65" s="394" t="str">
        <f t="shared" si="55"/>
        <v>11,21</v>
      </c>
      <c r="V65" s="394" t="str">
        <f t="shared" si="55"/>
        <v>12,21</v>
      </c>
      <c r="W65" s="394" t="str">
        <f t="shared" si="55"/>
        <v>13,21</v>
      </c>
      <c r="X65" s="394" t="str">
        <f t="shared" si="55"/>
        <v>14,21</v>
      </c>
      <c r="Y65" s="394" t="str">
        <f t="shared" si="55"/>
        <v>15,21</v>
      </c>
      <c r="Z65" s="394" t="str">
        <f t="shared" si="55"/>
        <v>16,21</v>
      </c>
      <c r="AA65" s="394" t="str">
        <f t="shared" si="55"/>
        <v>17,21</v>
      </c>
      <c r="AB65" s="394" t="str">
        <f t="shared" si="55"/>
        <v>18,21</v>
      </c>
      <c r="AC65" s="394" t="str">
        <f t="shared" si="55"/>
        <v>19,21</v>
      </c>
      <c r="AD65" s="395" t="str">
        <f t="shared" si="56"/>
        <v>20,21</v>
      </c>
      <c r="AE65" s="395" t="str">
        <f t="shared" si="56"/>
        <v>21,21</v>
      </c>
      <c r="AF65" s="395" t="str">
        <f t="shared" si="56"/>
        <v>22,21</v>
      </c>
      <c r="AG65" s="395" t="str">
        <f t="shared" si="56"/>
        <v>23,21</v>
      </c>
      <c r="AH65" s="395" t="str">
        <f t="shared" si="56"/>
        <v>24,21</v>
      </c>
      <c r="AI65" s="395" t="str">
        <f t="shared" si="56"/>
        <v>25,21</v>
      </c>
      <c r="AJ65" s="395" t="str">
        <f t="shared" si="56"/>
        <v>26,21</v>
      </c>
      <c r="AK65" s="395" t="str">
        <f t="shared" si="56"/>
        <v>27,21</v>
      </c>
      <c r="AL65" s="395" t="str">
        <f t="shared" si="56"/>
        <v>28,21</v>
      </c>
      <c r="AM65" s="395" t="str">
        <f t="shared" si="56"/>
        <v>29,21</v>
      </c>
      <c r="AN65" s="395" t="str">
        <f t="shared" si="56"/>
        <v>30,21</v>
      </c>
      <c r="AO65" s="395" t="str">
        <f t="shared" si="56"/>
        <v>31,21</v>
      </c>
      <c r="AP65" s="395" t="str">
        <f t="shared" si="56"/>
        <v>32,21</v>
      </c>
      <c r="AQ65" s="395" t="str">
        <f t="shared" si="56"/>
        <v>33,21</v>
      </c>
      <c r="AR65" s="314"/>
    </row>
    <row r="66" spans="1:44" ht="5.0999999999999996" customHeight="1">
      <c r="A66" s="323">
        <f t="shared" si="3"/>
        <v>62</v>
      </c>
      <c r="B66" s="50">
        <f t="shared" si="7"/>
        <v>4</v>
      </c>
      <c r="C66" s="50">
        <f t="shared" si="8"/>
        <v>2</v>
      </c>
      <c r="D66" s="273" t="str">
        <f t="shared" si="9"/>
        <v>1,3</v>
      </c>
      <c r="E66" s="311"/>
      <c r="F66" s="312"/>
      <c r="G66" s="312"/>
      <c r="H66" s="319">
        <f t="shared" si="50"/>
        <v>23</v>
      </c>
      <c r="I66" s="315">
        <f>COLUMN()</f>
        <v>9</v>
      </c>
      <c r="J66" s="394" t="str">
        <f t="shared" si="54"/>
        <v>0,22</v>
      </c>
      <c r="K66" s="394" t="str">
        <f t="shared" si="54"/>
        <v>1,22</v>
      </c>
      <c r="L66" s="394" t="str">
        <f t="shared" si="54"/>
        <v>2,22</v>
      </c>
      <c r="M66" s="394" t="str">
        <f t="shared" si="54"/>
        <v>3,22</v>
      </c>
      <c r="N66" s="394" t="str">
        <f t="shared" si="54"/>
        <v>4,22</v>
      </c>
      <c r="O66" s="394" t="str">
        <f t="shared" si="54"/>
        <v>5,22</v>
      </c>
      <c r="P66" s="394" t="str">
        <f t="shared" si="54"/>
        <v>6,22</v>
      </c>
      <c r="Q66" s="394" t="str">
        <f t="shared" si="54"/>
        <v>7,22</v>
      </c>
      <c r="R66" s="394" t="str">
        <f t="shared" si="54"/>
        <v>8,22</v>
      </c>
      <c r="S66" s="394" t="str">
        <f t="shared" si="54"/>
        <v>9,22</v>
      </c>
      <c r="T66" s="394" t="str">
        <f t="shared" si="55"/>
        <v>10,22</v>
      </c>
      <c r="U66" s="394" t="str">
        <f t="shared" si="55"/>
        <v>11,22</v>
      </c>
      <c r="V66" s="394" t="str">
        <f t="shared" si="55"/>
        <v>12,22</v>
      </c>
      <c r="W66" s="394" t="str">
        <f t="shared" si="55"/>
        <v>13,22</v>
      </c>
      <c r="X66" s="394" t="str">
        <f t="shared" si="55"/>
        <v>14,22</v>
      </c>
      <c r="Y66" s="394" t="str">
        <f t="shared" si="55"/>
        <v>15,22</v>
      </c>
      <c r="Z66" s="394" t="str">
        <f t="shared" si="55"/>
        <v>16,22</v>
      </c>
      <c r="AA66" s="394" t="str">
        <f t="shared" si="55"/>
        <v>17,22</v>
      </c>
      <c r="AB66" s="394" t="str">
        <f t="shared" si="55"/>
        <v>18,22</v>
      </c>
      <c r="AC66" s="394" t="str">
        <f t="shared" si="55"/>
        <v>19,22</v>
      </c>
      <c r="AD66" s="395" t="str">
        <f t="shared" si="56"/>
        <v>20,22</v>
      </c>
      <c r="AE66" s="395" t="str">
        <f t="shared" si="56"/>
        <v>21,22</v>
      </c>
      <c r="AF66" s="395" t="str">
        <f t="shared" si="56"/>
        <v>22,22</v>
      </c>
      <c r="AG66" s="395" t="str">
        <f t="shared" si="56"/>
        <v>23,22</v>
      </c>
      <c r="AH66" s="395" t="str">
        <f t="shared" si="56"/>
        <v>24,22</v>
      </c>
      <c r="AI66" s="395" t="str">
        <f t="shared" si="56"/>
        <v>25,22</v>
      </c>
      <c r="AJ66" s="395" t="str">
        <f t="shared" si="56"/>
        <v>26,22</v>
      </c>
      <c r="AK66" s="395" t="str">
        <f t="shared" si="56"/>
        <v>27,22</v>
      </c>
      <c r="AL66" s="395" t="str">
        <f t="shared" si="56"/>
        <v>28,22</v>
      </c>
      <c r="AM66" s="395" t="str">
        <f t="shared" si="56"/>
        <v>29,22</v>
      </c>
      <c r="AN66" s="395" t="str">
        <f t="shared" si="56"/>
        <v>30,22</v>
      </c>
      <c r="AO66" s="395" t="str">
        <f t="shared" si="56"/>
        <v>31,22</v>
      </c>
      <c r="AP66" s="395" t="str">
        <f t="shared" si="56"/>
        <v>32,22</v>
      </c>
      <c r="AQ66" s="395" t="str">
        <f t="shared" si="56"/>
        <v>33,22</v>
      </c>
      <c r="AR66" s="314"/>
    </row>
    <row r="67" spans="1:44" ht="5.0999999999999996" customHeight="1">
      <c r="A67" s="323">
        <f t="shared" si="3"/>
        <v>63</v>
      </c>
      <c r="B67" s="50">
        <f t="shared" si="7"/>
        <v>4</v>
      </c>
      <c r="C67" s="50">
        <f t="shared" si="8"/>
        <v>3</v>
      </c>
      <c r="D67" s="273" t="str">
        <f t="shared" si="9"/>
        <v>2,3</v>
      </c>
      <c r="E67" s="311"/>
      <c r="F67" s="312"/>
      <c r="G67" s="312"/>
      <c r="H67" s="319">
        <f t="shared" si="50"/>
        <v>24</v>
      </c>
      <c r="I67" s="315">
        <f>COLUMN()</f>
        <v>9</v>
      </c>
      <c r="J67" s="394" t="str">
        <f t="shared" si="54"/>
        <v>0,23</v>
      </c>
      <c r="K67" s="394" t="str">
        <f t="shared" si="54"/>
        <v>1,23</v>
      </c>
      <c r="L67" s="394" t="str">
        <f t="shared" si="54"/>
        <v>2,23</v>
      </c>
      <c r="M67" s="394" t="str">
        <f t="shared" si="54"/>
        <v>3,23</v>
      </c>
      <c r="N67" s="394" t="str">
        <f t="shared" si="54"/>
        <v>4,23</v>
      </c>
      <c r="O67" s="394" t="str">
        <f t="shared" si="54"/>
        <v>5,23</v>
      </c>
      <c r="P67" s="394" t="str">
        <f t="shared" si="54"/>
        <v>6,23</v>
      </c>
      <c r="Q67" s="394" t="str">
        <f t="shared" si="54"/>
        <v>7,23</v>
      </c>
      <c r="R67" s="394" t="str">
        <f t="shared" si="54"/>
        <v>8,23</v>
      </c>
      <c r="S67" s="394" t="str">
        <f t="shared" si="54"/>
        <v>9,23</v>
      </c>
      <c r="T67" s="394" t="str">
        <f t="shared" si="55"/>
        <v>10,23</v>
      </c>
      <c r="U67" s="394" t="str">
        <f t="shared" si="55"/>
        <v>11,23</v>
      </c>
      <c r="V67" s="394" t="str">
        <f t="shared" si="55"/>
        <v>12,23</v>
      </c>
      <c r="W67" s="394" t="str">
        <f t="shared" si="55"/>
        <v>13,23</v>
      </c>
      <c r="X67" s="394" t="str">
        <f t="shared" si="55"/>
        <v>14,23</v>
      </c>
      <c r="Y67" s="394" t="str">
        <f t="shared" si="55"/>
        <v>15,23</v>
      </c>
      <c r="Z67" s="394" t="str">
        <f t="shared" si="55"/>
        <v>16,23</v>
      </c>
      <c r="AA67" s="394" t="str">
        <f t="shared" si="55"/>
        <v>17,23</v>
      </c>
      <c r="AB67" s="394" t="str">
        <f t="shared" si="55"/>
        <v>18,23</v>
      </c>
      <c r="AC67" s="394" t="str">
        <f t="shared" si="55"/>
        <v>19,23</v>
      </c>
      <c r="AD67" s="395" t="str">
        <f t="shared" si="56"/>
        <v>20,23</v>
      </c>
      <c r="AE67" s="395" t="str">
        <f t="shared" si="56"/>
        <v>21,23</v>
      </c>
      <c r="AF67" s="395" t="str">
        <f t="shared" si="56"/>
        <v>22,23</v>
      </c>
      <c r="AG67" s="395" t="str">
        <f t="shared" si="56"/>
        <v>23,23</v>
      </c>
      <c r="AH67" s="395" t="str">
        <f t="shared" si="56"/>
        <v>24,23</v>
      </c>
      <c r="AI67" s="395" t="str">
        <f t="shared" si="56"/>
        <v>25,23</v>
      </c>
      <c r="AJ67" s="395" t="str">
        <f t="shared" si="56"/>
        <v>26,23</v>
      </c>
      <c r="AK67" s="395" t="str">
        <f t="shared" si="56"/>
        <v>27,23</v>
      </c>
      <c r="AL67" s="395" t="str">
        <f t="shared" si="56"/>
        <v>28,23</v>
      </c>
      <c r="AM67" s="395" t="str">
        <f t="shared" si="56"/>
        <v>29,23</v>
      </c>
      <c r="AN67" s="395" t="str">
        <f t="shared" si="56"/>
        <v>30,23</v>
      </c>
      <c r="AO67" s="395" t="str">
        <f t="shared" si="56"/>
        <v>31,23</v>
      </c>
      <c r="AP67" s="395" t="str">
        <f t="shared" si="56"/>
        <v>32,23</v>
      </c>
      <c r="AQ67" s="395" t="str">
        <f t="shared" si="56"/>
        <v>33,23</v>
      </c>
      <c r="AR67" s="314"/>
    </row>
    <row r="68" spans="1:44" ht="5.0999999999999996" customHeight="1">
      <c r="A68" s="323">
        <f t="shared" si="3"/>
        <v>64</v>
      </c>
      <c r="B68" s="50">
        <f t="shared" si="7"/>
        <v>4</v>
      </c>
      <c r="C68" s="50">
        <f t="shared" si="8"/>
        <v>4</v>
      </c>
      <c r="D68" s="273" t="str">
        <f t="shared" si="9"/>
        <v>3,3</v>
      </c>
      <c r="E68" s="311"/>
      <c r="F68" s="312"/>
      <c r="G68" s="312"/>
      <c r="H68" s="319">
        <f t="shared" si="50"/>
        <v>25</v>
      </c>
      <c r="I68" s="315">
        <f>COLUMN()</f>
        <v>9</v>
      </c>
      <c r="J68" s="394" t="str">
        <f t="shared" si="54"/>
        <v>0,24</v>
      </c>
      <c r="K68" s="394" t="str">
        <f t="shared" si="54"/>
        <v>1,24</v>
      </c>
      <c r="L68" s="394" t="str">
        <f t="shared" si="54"/>
        <v>2,24</v>
      </c>
      <c r="M68" s="394" t="str">
        <f t="shared" si="54"/>
        <v>3,24</v>
      </c>
      <c r="N68" s="394" t="str">
        <f t="shared" si="54"/>
        <v>4,24</v>
      </c>
      <c r="O68" s="394" t="str">
        <f t="shared" si="54"/>
        <v>5,24</v>
      </c>
      <c r="P68" s="394" t="str">
        <f t="shared" si="54"/>
        <v>6,24</v>
      </c>
      <c r="Q68" s="394" t="str">
        <f t="shared" si="54"/>
        <v>7,24</v>
      </c>
      <c r="R68" s="394" t="str">
        <f t="shared" si="54"/>
        <v>8,24</v>
      </c>
      <c r="S68" s="394" t="str">
        <f t="shared" si="54"/>
        <v>9,24</v>
      </c>
      <c r="T68" s="394" t="str">
        <f t="shared" si="55"/>
        <v>10,24</v>
      </c>
      <c r="U68" s="394" t="str">
        <f t="shared" si="55"/>
        <v>11,24</v>
      </c>
      <c r="V68" s="394" t="str">
        <f t="shared" si="55"/>
        <v>12,24</v>
      </c>
      <c r="W68" s="394" t="str">
        <f t="shared" si="55"/>
        <v>13,24</v>
      </c>
      <c r="X68" s="394" t="str">
        <f t="shared" si="55"/>
        <v>14,24</v>
      </c>
      <c r="Y68" s="394" t="str">
        <f t="shared" si="55"/>
        <v>15,24</v>
      </c>
      <c r="Z68" s="394" t="str">
        <f t="shared" si="55"/>
        <v>16,24</v>
      </c>
      <c r="AA68" s="394" t="str">
        <f t="shared" si="55"/>
        <v>17,24</v>
      </c>
      <c r="AB68" s="394" t="str">
        <f t="shared" si="55"/>
        <v>18,24</v>
      </c>
      <c r="AC68" s="394" t="str">
        <f t="shared" si="55"/>
        <v>19,24</v>
      </c>
      <c r="AD68" s="395" t="str">
        <f t="shared" si="56"/>
        <v>20,24</v>
      </c>
      <c r="AE68" s="395" t="str">
        <f t="shared" si="56"/>
        <v>21,24</v>
      </c>
      <c r="AF68" s="395" t="str">
        <f t="shared" si="56"/>
        <v>22,24</v>
      </c>
      <c r="AG68" s="395" t="str">
        <f t="shared" si="56"/>
        <v>23,24</v>
      </c>
      <c r="AH68" s="395" t="str">
        <f t="shared" si="56"/>
        <v>24,24</v>
      </c>
      <c r="AI68" s="395" t="str">
        <f t="shared" si="56"/>
        <v>25,24</v>
      </c>
      <c r="AJ68" s="395" t="str">
        <f t="shared" si="56"/>
        <v>26,24</v>
      </c>
      <c r="AK68" s="395" t="str">
        <f t="shared" si="56"/>
        <v>27,24</v>
      </c>
      <c r="AL68" s="395" t="str">
        <f t="shared" si="56"/>
        <v>28,24</v>
      </c>
      <c r="AM68" s="395" t="str">
        <f t="shared" si="56"/>
        <v>29,24</v>
      </c>
      <c r="AN68" s="395" t="str">
        <f t="shared" si="56"/>
        <v>30,24</v>
      </c>
      <c r="AO68" s="395" t="str">
        <f t="shared" si="56"/>
        <v>31,24</v>
      </c>
      <c r="AP68" s="395" t="str">
        <f t="shared" si="56"/>
        <v>32,24</v>
      </c>
      <c r="AQ68" s="395" t="str">
        <f t="shared" si="56"/>
        <v>33,24</v>
      </c>
      <c r="AR68" s="314"/>
    </row>
    <row r="69" spans="1:44" ht="5.0999999999999996" customHeight="1">
      <c r="A69" s="323">
        <f t="shared" ref="A69:A132" si="57">IF(ROW()-A$4&lt;=$D$4,ROW()-A$4,"")</f>
        <v>65</v>
      </c>
      <c r="B69" s="50">
        <f t="shared" si="7"/>
        <v>4</v>
      </c>
      <c r="C69" s="50">
        <f t="shared" si="8"/>
        <v>5</v>
      </c>
      <c r="D69" s="273" t="str">
        <f t="shared" si="9"/>
        <v>4,3</v>
      </c>
      <c r="E69" s="311"/>
      <c r="F69" s="312"/>
      <c r="G69" s="312"/>
      <c r="H69" s="319">
        <f t="shared" si="50"/>
        <v>26</v>
      </c>
      <c r="I69" s="315">
        <f>COLUMN()</f>
        <v>9</v>
      </c>
      <c r="J69" s="394" t="str">
        <f t="shared" si="54"/>
        <v>0,25</v>
      </c>
      <c r="K69" s="394" t="str">
        <f t="shared" si="54"/>
        <v>1,25</v>
      </c>
      <c r="L69" s="394" t="str">
        <f t="shared" si="54"/>
        <v>2,25</v>
      </c>
      <c r="M69" s="394" t="str">
        <f t="shared" si="54"/>
        <v>3,25</v>
      </c>
      <c r="N69" s="394" t="str">
        <f t="shared" si="54"/>
        <v>4,25</v>
      </c>
      <c r="O69" s="394" t="str">
        <f t="shared" si="54"/>
        <v>5,25</v>
      </c>
      <c r="P69" s="394" t="str">
        <f t="shared" si="54"/>
        <v>6,25</v>
      </c>
      <c r="Q69" s="394" t="str">
        <f t="shared" si="54"/>
        <v>7,25</v>
      </c>
      <c r="R69" s="394" t="str">
        <f t="shared" si="54"/>
        <v>8,25</v>
      </c>
      <c r="S69" s="394" t="str">
        <f t="shared" si="54"/>
        <v>9,25</v>
      </c>
      <c r="T69" s="394" t="str">
        <f t="shared" si="55"/>
        <v>10,25</v>
      </c>
      <c r="U69" s="394" t="str">
        <f t="shared" si="55"/>
        <v>11,25</v>
      </c>
      <c r="V69" s="394" t="str">
        <f t="shared" si="55"/>
        <v>12,25</v>
      </c>
      <c r="W69" s="394" t="str">
        <f t="shared" si="55"/>
        <v>13,25</v>
      </c>
      <c r="X69" s="394" t="str">
        <f t="shared" si="55"/>
        <v>14,25</v>
      </c>
      <c r="Y69" s="394" t="str">
        <f t="shared" si="55"/>
        <v>15,25</v>
      </c>
      <c r="Z69" s="394" t="str">
        <f t="shared" si="55"/>
        <v>16,25</v>
      </c>
      <c r="AA69" s="394" t="str">
        <f t="shared" si="55"/>
        <v>17,25</v>
      </c>
      <c r="AB69" s="394" t="str">
        <f t="shared" si="55"/>
        <v>18,25</v>
      </c>
      <c r="AC69" s="394" t="str">
        <f t="shared" si="55"/>
        <v>19,25</v>
      </c>
      <c r="AD69" s="395" t="str">
        <f t="shared" si="56"/>
        <v>20,25</v>
      </c>
      <c r="AE69" s="395" t="str">
        <f t="shared" si="56"/>
        <v>21,25</v>
      </c>
      <c r="AF69" s="395" t="str">
        <f t="shared" si="56"/>
        <v>22,25</v>
      </c>
      <c r="AG69" s="395" t="str">
        <f t="shared" si="56"/>
        <v>23,25</v>
      </c>
      <c r="AH69" s="395" t="str">
        <f t="shared" si="56"/>
        <v>24,25</v>
      </c>
      <c r="AI69" s="395" t="str">
        <f t="shared" si="56"/>
        <v>25,25</v>
      </c>
      <c r="AJ69" s="395" t="str">
        <f t="shared" si="56"/>
        <v>26,25</v>
      </c>
      <c r="AK69" s="395" t="str">
        <f t="shared" si="56"/>
        <v>27,25</v>
      </c>
      <c r="AL69" s="395" t="str">
        <f t="shared" si="56"/>
        <v>28,25</v>
      </c>
      <c r="AM69" s="395" t="str">
        <f t="shared" si="56"/>
        <v>29,25</v>
      </c>
      <c r="AN69" s="395" t="str">
        <f t="shared" si="56"/>
        <v>30,25</v>
      </c>
      <c r="AO69" s="395" t="str">
        <f t="shared" si="56"/>
        <v>31,25</v>
      </c>
      <c r="AP69" s="395" t="str">
        <f t="shared" si="56"/>
        <v>32,25</v>
      </c>
      <c r="AQ69" s="395" t="str">
        <f t="shared" si="56"/>
        <v>33,25</v>
      </c>
      <c r="AR69" s="314"/>
    </row>
    <row r="70" spans="1:44" ht="5.0999999999999996" customHeight="1">
      <c r="A70" s="323">
        <f t="shared" si="57"/>
        <v>66</v>
      </c>
      <c r="B70" s="50">
        <f t="shared" ref="B70:B133" si="58">IF(A70="","",IF(A68="",1,IF(ISNUMBER(A70),INT(A69/$C$2)+1,"")))</f>
        <v>4</v>
      </c>
      <c r="C70" s="50">
        <f t="shared" ref="C70:C133" si="59">IF(ISNUMBER(A70),IF(B69&lt;&gt;B70,1,C69+1),"")</f>
        <v>6</v>
      </c>
      <c r="D70" s="273" t="str">
        <f t="shared" ref="D70:D133" si="60">IF(AND(ISNUMBER(B70),ISNUMBER(C70)),_xlfn.CONCAT(C70-1,",",B70-1),"")</f>
        <v>5,3</v>
      </c>
      <c r="E70" s="311"/>
      <c r="F70" s="312"/>
      <c r="G70" s="312"/>
      <c r="H70" s="319">
        <f t="shared" si="50"/>
        <v>27</v>
      </c>
      <c r="I70" s="315">
        <f>COLUMN()</f>
        <v>9</v>
      </c>
      <c r="J70" s="394" t="str">
        <f t="shared" si="54"/>
        <v>0,26</v>
      </c>
      <c r="K70" s="394" t="str">
        <f t="shared" si="54"/>
        <v>1,26</v>
      </c>
      <c r="L70" s="394" t="str">
        <f t="shared" si="54"/>
        <v>2,26</v>
      </c>
      <c r="M70" s="394" t="str">
        <f t="shared" si="54"/>
        <v>3,26</v>
      </c>
      <c r="N70" s="394" t="str">
        <f t="shared" si="54"/>
        <v>4,26</v>
      </c>
      <c r="O70" s="394" t="str">
        <f t="shared" si="54"/>
        <v>5,26</v>
      </c>
      <c r="P70" s="394" t="str">
        <f t="shared" si="54"/>
        <v>6,26</v>
      </c>
      <c r="Q70" s="394" t="str">
        <f t="shared" si="54"/>
        <v>7,26</v>
      </c>
      <c r="R70" s="394" t="str">
        <f t="shared" si="54"/>
        <v>8,26</v>
      </c>
      <c r="S70" s="394" t="str">
        <f t="shared" si="54"/>
        <v>9,26</v>
      </c>
      <c r="T70" s="394" t="str">
        <f t="shared" si="55"/>
        <v>10,26</v>
      </c>
      <c r="U70" s="394" t="str">
        <f t="shared" si="55"/>
        <v>11,26</v>
      </c>
      <c r="V70" s="394" t="str">
        <f t="shared" si="55"/>
        <v>12,26</v>
      </c>
      <c r="W70" s="394" t="str">
        <f t="shared" si="55"/>
        <v>13,26</v>
      </c>
      <c r="X70" s="394" t="str">
        <f t="shared" si="55"/>
        <v>14,26</v>
      </c>
      <c r="Y70" s="394" t="str">
        <f t="shared" si="55"/>
        <v>15,26</v>
      </c>
      <c r="Z70" s="394" t="str">
        <f t="shared" si="55"/>
        <v>16,26</v>
      </c>
      <c r="AA70" s="394" t="str">
        <f t="shared" si="55"/>
        <v>17,26</v>
      </c>
      <c r="AB70" s="394" t="str">
        <f t="shared" si="55"/>
        <v>18,26</v>
      </c>
      <c r="AC70" s="394" t="str">
        <f t="shared" si="55"/>
        <v>19,26</v>
      </c>
      <c r="AD70" s="395" t="str">
        <f t="shared" si="56"/>
        <v>20,26</v>
      </c>
      <c r="AE70" s="395" t="str">
        <f t="shared" si="56"/>
        <v>21,26</v>
      </c>
      <c r="AF70" s="395" t="str">
        <f t="shared" si="56"/>
        <v>22,26</v>
      </c>
      <c r="AG70" s="395" t="str">
        <f t="shared" si="56"/>
        <v>23,26</v>
      </c>
      <c r="AH70" s="395" t="str">
        <f t="shared" si="56"/>
        <v>24,26</v>
      </c>
      <c r="AI70" s="395" t="str">
        <f t="shared" si="56"/>
        <v>25,26</v>
      </c>
      <c r="AJ70" s="395" t="str">
        <f t="shared" si="56"/>
        <v>26,26</v>
      </c>
      <c r="AK70" s="395" t="str">
        <f t="shared" si="56"/>
        <v>27,26</v>
      </c>
      <c r="AL70" s="395" t="str">
        <f t="shared" si="56"/>
        <v>28,26</v>
      </c>
      <c r="AM70" s="395" t="str">
        <f t="shared" si="56"/>
        <v>29,26</v>
      </c>
      <c r="AN70" s="395" t="str">
        <f t="shared" si="56"/>
        <v>30,26</v>
      </c>
      <c r="AO70" s="395" t="str">
        <f t="shared" si="56"/>
        <v>31,26</v>
      </c>
      <c r="AP70" s="395" t="str">
        <f t="shared" si="56"/>
        <v>32,26</v>
      </c>
      <c r="AQ70" s="395" t="str">
        <f t="shared" si="56"/>
        <v>33,26</v>
      </c>
      <c r="AR70" s="314"/>
    </row>
    <row r="71" spans="1:44" ht="5.0999999999999996" customHeight="1">
      <c r="A71" s="323">
        <f t="shared" si="57"/>
        <v>67</v>
      </c>
      <c r="B71" s="50">
        <f t="shared" si="58"/>
        <v>4</v>
      </c>
      <c r="C71" s="50">
        <f t="shared" si="59"/>
        <v>7</v>
      </c>
      <c r="D71" s="273" t="str">
        <f t="shared" si="60"/>
        <v>6,3</v>
      </c>
      <c r="E71" s="311"/>
      <c r="F71" s="312"/>
      <c r="G71" s="312"/>
      <c r="H71" s="319">
        <f t="shared" si="50"/>
        <v>28</v>
      </c>
      <c r="I71" s="315">
        <f>COLUMN()</f>
        <v>9</v>
      </c>
      <c r="J71" s="394" t="str">
        <f t="shared" si="54"/>
        <v>0,27</v>
      </c>
      <c r="K71" s="394" t="str">
        <f t="shared" si="54"/>
        <v>1,27</v>
      </c>
      <c r="L71" s="394" t="str">
        <f t="shared" si="54"/>
        <v>2,27</v>
      </c>
      <c r="M71" s="394" t="str">
        <f t="shared" si="54"/>
        <v>3,27</v>
      </c>
      <c r="N71" s="394" t="str">
        <f t="shared" si="54"/>
        <v>4,27</v>
      </c>
      <c r="O71" s="394" t="str">
        <f t="shared" si="54"/>
        <v>5,27</v>
      </c>
      <c r="P71" s="394" t="str">
        <f t="shared" si="54"/>
        <v>6,27</v>
      </c>
      <c r="Q71" s="394" t="str">
        <f t="shared" si="54"/>
        <v>7,27</v>
      </c>
      <c r="R71" s="394" t="str">
        <f t="shared" si="54"/>
        <v>8,27</v>
      </c>
      <c r="S71" s="394" t="str">
        <f t="shared" si="54"/>
        <v>9,27</v>
      </c>
      <c r="T71" s="394" t="str">
        <f t="shared" si="55"/>
        <v>10,27</v>
      </c>
      <c r="U71" s="394" t="str">
        <f t="shared" si="55"/>
        <v>11,27</v>
      </c>
      <c r="V71" s="394" t="str">
        <f t="shared" si="55"/>
        <v>12,27</v>
      </c>
      <c r="W71" s="394" t="str">
        <f t="shared" si="55"/>
        <v>13,27</v>
      </c>
      <c r="X71" s="394" t="str">
        <f t="shared" si="55"/>
        <v>14,27</v>
      </c>
      <c r="Y71" s="394" t="str">
        <f t="shared" si="55"/>
        <v>15,27</v>
      </c>
      <c r="Z71" s="394" t="str">
        <f t="shared" si="55"/>
        <v>16,27</v>
      </c>
      <c r="AA71" s="394" t="str">
        <f t="shared" si="55"/>
        <v>17,27</v>
      </c>
      <c r="AB71" s="394" t="str">
        <f t="shared" si="55"/>
        <v>18,27</v>
      </c>
      <c r="AC71" s="394" t="str">
        <f t="shared" si="55"/>
        <v>19,27</v>
      </c>
      <c r="AD71" s="395" t="str">
        <f t="shared" si="56"/>
        <v>20,27</v>
      </c>
      <c r="AE71" s="395" t="str">
        <f t="shared" si="56"/>
        <v>21,27</v>
      </c>
      <c r="AF71" s="395" t="str">
        <f t="shared" si="56"/>
        <v>22,27</v>
      </c>
      <c r="AG71" s="395" t="str">
        <f t="shared" si="56"/>
        <v>23,27</v>
      </c>
      <c r="AH71" s="395" t="str">
        <f t="shared" si="56"/>
        <v>24,27</v>
      </c>
      <c r="AI71" s="395" t="str">
        <f t="shared" si="56"/>
        <v>25,27</v>
      </c>
      <c r="AJ71" s="395" t="str">
        <f t="shared" si="56"/>
        <v>26,27</v>
      </c>
      <c r="AK71" s="395" t="str">
        <f t="shared" si="56"/>
        <v>27,27</v>
      </c>
      <c r="AL71" s="395" t="str">
        <f t="shared" si="56"/>
        <v>28,27</v>
      </c>
      <c r="AM71" s="395" t="str">
        <f t="shared" si="56"/>
        <v>29,27</v>
      </c>
      <c r="AN71" s="395" t="str">
        <f t="shared" si="56"/>
        <v>30,27</v>
      </c>
      <c r="AO71" s="395" t="str">
        <f t="shared" si="56"/>
        <v>31,27</v>
      </c>
      <c r="AP71" s="395" t="str">
        <f t="shared" si="56"/>
        <v>32,27</v>
      </c>
      <c r="AQ71" s="395" t="str">
        <f t="shared" si="56"/>
        <v>33,27</v>
      </c>
      <c r="AR71" s="314"/>
    </row>
    <row r="72" spans="1:44" ht="5.0999999999999996" customHeight="1">
      <c r="A72" s="323">
        <f t="shared" si="57"/>
        <v>68</v>
      </c>
      <c r="B72" s="50">
        <f t="shared" si="58"/>
        <v>4</v>
      </c>
      <c r="C72" s="50">
        <f t="shared" si="59"/>
        <v>8</v>
      </c>
      <c r="D72" s="273" t="str">
        <f t="shared" si="60"/>
        <v>7,3</v>
      </c>
      <c r="E72" s="311"/>
      <c r="F72" s="312"/>
      <c r="G72" s="312"/>
      <c r="H72" s="319">
        <f t="shared" si="50"/>
        <v>29</v>
      </c>
      <c r="I72" s="315">
        <f>COLUMN()</f>
        <v>9</v>
      </c>
      <c r="J72" s="394" t="str">
        <f t="shared" si="54"/>
        <v>0,28</v>
      </c>
      <c r="K72" s="394" t="str">
        <f t="shared" si="54"/>
        <v>1,28</v>
      </c>
      <c r="L72" s="394" t="str">
        <f t="shared" si="54"/>
        <v>2,28</v>
      </c>
      <c r="M72" s="394" t="str">
        <f t="shared" si="54"/>
        <v>3,28</v>
      </c>
      <c r="N72" s="394" t="str">
        <f t="shared" si="54"/>
        <v>4,28</v>
      </c>
      <c r="O72" s="394" t="str">
        <f t="shared" si="54"/>
        <v>5,28</v>
      </c>
      <c r="P72" s="394" t="str">
        <f t="shared" si="54"/>
        <v>6,28</v>
      </c>
      <c r="Q72" s="394" t="str">
        <f t="shared" si="54"/>
        <v>7,28</v>
      </c>
      <c r="R72" s="394" t="str">
        <f t="shared" si="54"/>
        <v>8,28</v>
      </c>
      <c r="S72" s="394" t="str">
        <f t="shared" si="54"/>
        <v>9,28</v>
      </c>
      <c r="T72" s="394" t="str">
        <f t="shared" si="55"/>
        <v>10,28</v>
      </c>
      <c r="U72" s="394" t="str">
        <f t="shared" si="55"/>
        <v>11,28</v>
      </c>
      <c r="V72" s="394" t="str">
        <f t="shared" si="55"/>
        <v>12,28</v>
      </c>
      <c r="W72" s="394" t="str">
        <f t="shared" si="55"/>
        <v>13,28</v>
      </c>
      <c r="X72" s="394" t="str">
        <f t="shared" si="55"/>
        <v>14,28</v>
      </c>
      <c r="Y72" s="394" t="str">
        <f t="shared" si="55"/>
        <v>15,28</v>
      </c>
      <c r="Z72" s="394" t="str">
        <f t="shared" si="55"/>
        <v>16,28</v>
      </c>
      <c r="AA72" s="394" t="str">
        <f t="shared" si="55"/>
        <v>17,28</v>
      </c>
      <c r="AB72" s="394" t="str">
        <f t="shared" si="55"/>
        <v>18,28</v>
      </c>
      <c r="AC72" s="394" t="str">
        <f t="shared" si="55"/>
        <v>19,28</v>
      </c>
      <c r="AD72" s="395" t="str">
        <f t="shared" si="56"/>
        <v>20,28</v>
      </c>
      <c r="AE72" s="395" t="str">
        <f t="shared" si="56"/>
        <v>21,28</v>
      </c>
      <c r="AF72" s="395" t="str">
        <f t="shared" si="56"/>
        <v>22,28</v>
      </c>
      <c r="AG72" s="395" t="str">
        <f t="shared" si="56"/>
        <v>23,28</v>
      </c>
      <c r="AH72" s="395" t="str">
        <f t="shared" si="56"/>
        <v>24,28</v>
      </c>
      <c r="AI72" s="395" t="str">
        <f t="shared" si="56"/>
        <v>25,28</v>
      </c>
      <c r="AJ72" s="395" t="str">
        <f t="shared" si="56"/>
        <v>26,28</v>
      </c>
      <c r="AK72" s="395" t="str">
        <f t="shared" si="56"/>
        <v>27,28</v>
      </c>
      <c r="AL72" s="395" t="str">
        <f t="shared" si="56"/>
        <v>28,28</v>
      </c>
      <c r="AM72" s="395" t="str">
        <f t="shared" si="56"/>
        <v>29,28</v>
      </c>
      <c r="AN72" s="395" t="str">
        <f t="shared" si="56"/>
        <v>30,28</v>
      </c>
      <c r="AO72" s="395" t="str">
        <f t="shared" si="56"/>
        <v>31,28</v>
      </c>
      <c r="AP72" s="395" t="str">
        <f t="shared" si="56"/>
        <v>32,28</v>
      </c>
      <c r="AQ72" s="395" t="str">
        <f t="shared" si="56"/>
        <v>33,28</v>
      </c>
      <c r="AR72" s="314"/>
    </row>
    <row r="73" spans="1:44" ht="5.0999999999999996" customHeight="1">
      <c r="A73" s="323">
        <f t="shared" si="57"/>
        <v>69</v>
      </c>
      <c r="B73" s="50">
        <f t="shared" si="58"/>
        <v>4</v>
      </c>
      <c r="C73" s="50">
        <f t="shared" si="59"/>
        <v>9</v>
      </c>
      <c r="D73" s="273" t="str">
        <f t="shared" si="60"/>
        <v>8,3</v>
      </c>
      <c r="E73" s="311"/>
      <c r="F73" s="312"/>
      <c r="G73" s="312"/>
      <c r="H73" s="319">
        <f t="shared" si="50"/>
        <v>30</v>
      </c>
      <c r="I73" s="315">
        <f>COLUMN()</f>
        <v>9</v>
      </c>
      <c r="J73" s="394" t="str">
        <f t="shared" si="54"/>
        <v>0,29</v>
      </c>
      <c r="K73" s="394" t="str">
        <f t="shared" si="54"/>
        <v>1,29</v>
      </c>
      <c r="L73" s="394" t="str">
        <f t="shared" si="54"/>
        <v>2,29</v>
      </c>
      <c r="M73" s="394" t="str">
        <f t="shared" si="54"/>
        <v>3,29</v>
      </c>
      <c r="N73" s="394" t="str">
        <f t="shared" si="54"/>
        <v>4,29</v>
      </c>
      <c r="O73" s="394" t="str">
        <f t="shared" si="54"/>
        <v>5,29</v>
      </c>
      <c r="P73" s="394" t="str">
        <f t="shared" si="54"/>
        <v>6,29</v>
      </c>
      <c r="Q73" s="394" t="str">
        <f t="shared" si="54"/>
        <v>7,29</v>
      </c>
      <c r="R73" s="394" t="str">
        <f t="shared" si="54"/>
        <v>8,29</v>
      </c>
      <c r="S73" s="394" t="str">
        <f t="shared" si="54"/>
        <v>9,29</v>
      </c>
      <c r="T73" s="394" t="str">
        <f t="shared" si="55"/>
        <v>10,29</v>
      </c>
      <c r="U73" s="394" t="str">
        <f t="shared" si="55"/>
        <v>11,29</v>
      </c>
      <c r="V73" s="394" t="str">
        <f t="shared" si="55"/>
        <v>12,29</v>
      </c>
      <c r="W73" s="394" t="str">
        <f t="shared" si="55"/>
        <v>13,29</v>
      </c>
      <c r="X73" s="394" t="str">
        <f t="shared" si="55"/>
        <v>14,29</v>
      </c>
      <c r="Y73" s="394" t="str">
        <f t="shared" si="55"/>
        <v>15,29</v>
      </c>
      <c r="Z73" s="394" t="str">
        <f t="shared" si="55"/>
        <v>16,29</v>
      </c>
      <c r="AA73" s="394" t="str">
        <f t="shared" si="55"/>
        <v>17,29</v>
      </c>
      <c r="AB73" s="394" t="str">
        <f t="shared" si="55"/>
        <v>18,29</v>
      </c>
      <c r="AC73" s="394" t="str">
        <f t="shared" si="55"/>
        <v>19,29</v>
      </c>
      <c r="AD73" s="395" t="str">
        <f t="shared" si="56"/>
        <v>20,29</v>
      </c>
      <c r="AE73" s="395" t="str">
        <f t="shared" si="56"/>
        <v>21,29</v>
      </c>
      <c r="AF73" s="395" t="str">
        <f t="shared" si="56"/>
        <v>22,29</v>
      </c>
      <c r="AG73" s="395" t="str">
        <f t="shared" si="56"/>
        <v>23,29</v>
      </c>
      <c r="AH73" s="395" t="str">
        <f t="shared" si="56"/>
        <v>24,29</v>
      </c>
      <c r="AI73" s="395" t="str">
        <f t="shared" si="56"/>
        <v>25,29</v>
      </c>
      <c r="AJ73" s="395" t="str">
        <f t="shared" si="56"/>
        <v>26,29</v>
      </c>
      <c r="AK73" s="395" t="str">
        <f t="shared" si="56"/>
        <v>27,29</v>
      </c>
      <c r="AL73" s="395" t="str">
        <f t="shared" si="56"/>
        <v>28,29</v>
      </c>
      <c r="AM73" s="395" t="str">
        <f t="shared" si="56"/>
        <v>29,29</v>
      </c>
      <c r="AN73" s="395" t="str">
        <f t="shared" si="56"/>
        <v>30,29</v>
      </c>
      <c r="AO73" s="395" t="str">
        <f t="shared" si="56"/>
        <v>31,29</v>
      </c>
      <c r="AP73" s="395" t="str">
        <f t="shared" si="56"/>
        <v>32,29</v>
      </c>
      <c r="AQ73" s="395" t="str">
        <f t="shared" si="56"/>
        <v>33,29</v>
      </c>
      <c r="AR73" s="314"/>
    </row>
    <row r="74" spans="1:44" ht="5.0999999999999996" customHeight="1">
      <c r="A74" s="323">
        <f t="shared" si="57"/>
        <v>70</v>
      </c>
      <c r="B74" s="50">
        <f t="shared" si="58"/>
        <v>4</v>
      </c>
      <c r="C74" s="50">
        <f t="shared" si="59"/>
        <v>10</v>
      </c>
      <c r="D74" s="273" t="str">
        <f t="shared" si="60"/>
        <v>9,3</v>
      </c>
      <c r="E74" s="311"/>
      <c r="F74" s="312"/>
      <c r="G74" s="312"/>
      <c r="H74" s="319">
        <f t="shared" si="50"/>
        <v>31</v>
      </c>
      <c r="I74" s="315">
        <f>COLUMN()</f>
        <v>9</v>
      </c>
      <c r="J74" s="394" t="str">
        <f t="shared" si="54"/>
        <v>0,30</v>
      </c>
      <c r="K74" s="394" t="str">
        <f t="shared" si="54"/>
        <v>1,30</v>
      </c>
      <c r="L74" s="394" t="str">
        <f t="shared" si="54"/>
        <v>2,30</v>
      </c>
      <c r="M74" s="394" t="str">
        <f t="shared" si="54"/>
        <v>3,30</v>
      </c>
      <c r="N74" s="394" t="str">
        <f t="shared" si="54"/>
        <v>4,30</v>
      </c>
      <c r="O74" s="394" t="str">
        <f t="shared" si="54"/>
        <v>5,30</v>
      </c>
      <c r="P74" s="394" t="str">
        <f t="shared" si="54"/>
        <v>6,30</v>
      </c>
      <c r="Q74" s="394" t="str">
        <f t="shared" si="54"/>
        <v>7,30</v>
      </c>
      <c r="R74" s="394" t="str">
        <f t="shared" si="54"/>
        <v>8,30</v>
      </c>
      <c r="S74" s="394" t="str">
        <f t="shared" si="54"/>
        <v>9,30</v>
      </c>
      <c r="T74" s="394" t="str">
        <f t="shared" si="55"/>
        <v>10,30</v>
      </c>
      <c r="U74" s="394" t="str">
        <f t="shared" si="55"/>
        <v>11,30</v>
      </c>
      <c r="V74" s="394" t="str">
        <f t="shared" si="55"/>
        <v>12,30</v>
      </c>
      <c r="W74" s="394" t="str">
        <f t="shared" si="55"/>
        <v>13,30</v>
      </c>
      <c r="X74" s="394" t="str">
        <f t="shared" si="55"/>
        <v>14,30</v>
      </c>
      <c r="Y74" s="394" t="str">
        <f t="shared" si="55"/>
        <v>15,30</v>
      </c>
      <c r="Z74" s="394" t="str">
        <f t="shared" si="55"/>
        <v>16,30</v>
      </c>
      <c r="AA74" s="394" t="str">
        <f t="shared" si="55"/>
        <v>17,30</v>
      </c>
      <c r="AB74" s="394" t="str">
        <f t="shared" si="55"/>
        <v>18,30</v>
      </c>
      <c r="AC74" s="394" t="str">
        <f t="shared" si="55"/>
        <v>19,30</v>
      </c>
      <c r="AD74" s="395" t="str">
        <f t="shared" si="56"/>
        <v>20,30</v>
      </c>
      <c r="AE74" s="395" t="str">
        <f t="shared" si="56"/>
        <v>21,30</v>
      </c>
      <c r="AF74" s="395" t="str">
        <f t="shared" si="56"/>
        <v>22,30</v>
      </c>
      <c r="AG74" s="395" t="str">
        <f t="shared" si="56"/>
        <v>23,30</v>
      </c>
      <c r="AH74" s="395" t="str">
        <f t="shared" si="56"/>
        <v>24,30</v>
      </c>
      <c r="AI74" s="395" t="str">
        <f t="shared" si="56"/>
        <v>25,30</v>
      </c>
      <c r="AJ74" s="395" t="str">
        <f t="shared" si="56"/>
        <v>26,30</v>
      </c>
      <c r="AK74" s="395" t="str">
        <f t="shared" si="56"/>
        <v>27,30</v>
      </c>
      <c r="AL74" s="395" t="str">
        <f t="shared" si="56"/>
        <v>28,30</v>
      </c>
      <c r="AM74" s="395" t="str">
        <f t="shared" si="56"/>
        <v>29,30</v>
      </c>
      <c r="AN74" s="395" t="str">
        <f t="shared" si="56"/>
        <v>30,30</v>
      </c>
      <c r="AO74" s="395" t="str">
        <f t="shared" si="56"/>
        <v>31,30</v>
      </c>
      <c r="AP74" s="395" t="str">
        <f t="shared" si="56"/>
        <v>32,30</v>
      </c>
      <c r="AQ74" s="395" t="str">
        <f t="shared" si="56"/>
        <v>33,30</v>
      </c>
      <c r="AR74" s="314"/>
    </row>
    <row r="75" spans="1:44" ht="8.1" customHeight="1">
      <c r="A75" s="323">
        <f t="shared" si="57"/>
        <v>71</v>
      </c>
      <c r="B75" s="50">
        <f t="shared" si="58"/>
        <v>4</v>
      </c>
      <c r="C75" s="50">
        <f t="shared" si="59"/>
        <v>11</v>
      </c>
      <c r="D75" s="273" t="str">
        <f t="shared" si="60"/>
        <v>10,3</v>
      </c>
      <c r="E75" s="311"/>
      <c r="F75" s="312"/>
      <c r="G75" s="312"/>
      <c r="H75" s="319">
        <f t="shared" si="50"/>
        <v>32</v>
      </c>
      <c r="I75" s="315">
        <f>COLUMN()</f>
        <v>9</v>
      </c>
      <c r="J75" s="394" t="str">
        <f t="shared" si="54"/>
        <v>0,31</v>
      </c>
      <c r="K75" s="394" t="str">
        <f t="shared" si="54"/>
        <v>1,31</v>
      </c>
      <c r="L75" s="394" t="str">
        <f t="shared" si="54"/>
        <v>2,31</v>
      </c>
      <c r="M75" s="394" t="str">
        <f t="shared" si="54"/>
        <v>3,31</v>
      </c>
      <c r="N75" s="394" t="str">
        <f t="shared" si="54"/>
        <v>4,31</v>
      </c>
      <c r="O75" s="394" t="str">
        <f t="shared" si="54"/>
        <v>5,31</v>
      </c>
      <c r="P75" s="394" t="str">
        <f t="shared" si="54"/>
        <v>6,31</v>
      </c>
      <c r="Q75" s="394" t="str">
        <f t="shared" si="54"/>
        <v>7,31</v>
      </c>
      <c r="R75" s="394" t="str">
        <f t="shared" si="54"/>
        <v>8,31</v>
      </c>
      <c r="S75" s="394" t="str">
        <f t="shared" si="54"/>
        <v>9,31</v>
      </c>
      <c r="T75" s="394" t="str">
        <f t="shared" si="55"/>
        <v>10,31</v>
      </c>
      <c r="U75" s="394" t="str">
        <f t="shared" si="55"/>
        <v>11,31</v>
      </c>
      <c r="V75" s="394" t="str">
        <f t="shared" si="55"/>
        <v>12,31</v>
      </c>
      <c r="W75" s="394" t="str">
        <f t="shared" si="55"/>
        <v>13,31</v>
      </c>
      <c r="X75" s="394" t="str">
        <f t="shared" si="55"/>
        <v>14,31</v>
      </c>
      <c r="Y75" s="394" t="str">
        <f t="shared" si="55"/>
        <v>15,31</v>
      </c>
      <c r="Z75" s="394" t="str">
        <f t="shared" si="55"/>
        <v>16,31</v>
      </c>
      <c r="AA75" s="394" t="str">
        <f t="shared" si="55"/>
        <v>17,31</v>
      </c>
      <c r="AB75" s="394" t="str">
        <f t="shared" si="55"/>
        <v>18,31</v>
      </c>
      <c r="AC75" s="394" t="str">
        <f t="shared" si="55"/>
        <v>19,31</v>
      </c>
      <c r="AD75" s="395" t="str">
        <f t="shared" si="56"/>
        <v>20,31</v>
      </c>
      <c r="AE75" s="395" t="str">
        <f t="shared" si="56"/>
        <v>21,31</v>
      </c>
      <c r="AF75" s="395" t="str">
        <f t="shared" si="56"/>
        <v>22,31</v>
      </c>
      <c r="AG75" s="395" t="str">
        <f t="shared" si="56"/>
        <v>23,31</v>
      </c>
      <c r="AH75" s="395" t="str">
        <f t="shared" si="56"/>
        <v>24,31</v>
      </c>
      <c r="AI75" s="395" t="str">
        <f t="shared" si="56"/>
        <v>25,31</v>
      </c>
      <c r="AJ75" s="395" t="str">
        <f t="shared" si="56"/>
        <v>26,31</v>
      </c>
      <c r="AK75" s="395" t="str">
        <f t="shared" si="56"/>
        <v>27,31</v>
      </c>
      <c r="AL75" s="395" t="str">
        <f t="shared" si="56"/>
        <v>28,31</v>
      </c>
      <c r="AM75" s="395" t="str">
        <f t="shared" si="56"/>
        <v>29,31</v>
      </c>
      <c r="AN75" s="395" t="str">
        <f t="shared" si="56"/>
        <v>30,31</v>
      </c>
      <c r="AO75" s="395" t="str">
        <f t="shared" si="56"/>
        <v>31,31</v>
      </c>
      <c r="AP75" s="395" t="str">
        <f t="shared" si="56"/>
        <v>32,31</v>
      </c>
      <c r="AQ75" s="395" t="str">
        <f t="shared" si="56"/>
        <v>33,31</v>
      </c>
      <c r="AR75" s="314"/>
    </row>
    <row r="76" spans="1:44" ht="8.1" customHeight="1">
      <c r="A76" s="323">
        <f t="shared" si="57"/>
        <v>72</v>
      </c>
      <c r="B76" s="50">
        <f t="shared" si="58"/>
        <v>4</v>
      </c>
      <c r="C76" s="50">
        <f t="shared" si="59"/>
        <v>12</v>
      </c>
      <c r="D76" s="273" t="str">
        <f t="shared" si="60"/>
        <v>11,3</v>
      </c>
      <c r="E76" s="311"/>
      <c r="F76" s="312"/>
      <c r="G76" s="312"/>
      <c r="H76" s="319">
        <f t="shared" si="50"/>
        <v>33</v>
      </c>
      <c r="I76" s="315">
        <f>COLUMN()</f>
        <v>9</v>
      </c>
      <c r="J76" s="394" t="str">
        <f t="shared" si="54"/>
        <v>0,32</v>
      </c>
      <c r="K76" s="394" t="str">
        <f t="shared" si="54"/>
        <v>1,32</v>
      </c>
      <c r="L76" s="394" t="str">
        <f t="shared" si="54"/>
        <v>2,32</v>
      </c>
      <c r="M76" s="394" t="str">
        <f t="shared" si="54"/>
        <v>3,32</v>
      </c>
      <c r="N76" s="394" t="str">
        <f t="shared" si="54"/>
        <v>4,32</v>
      </c>
      <c r="O76" s="394" t="str">
        <f t="shared" si="54"/>
        <v>5,32</v>
      </c>
      <c r="P76" s="394" t="str">
        <f t="shared" si="54"/>
        <v>6,32</v>
      </c>
      <c r="Q76" s="394" t="str">
        <f t="shared" si="54"/>
        <v>7,32</v>
      </c>
      <c r="R76" s="394" t="str">
        <f t="shared" si="54"/>
        <v>8,32</v>
      </c>
      <c r="S76" s="394" t="str">
        <f t="shared" si="54"/>
        <v>9,32</v>
      </c>
      <c r="T76" s="394" t="str">
        <f t="shared" si="55"/>
        <v>10,32</v>
      </c>
      <c r="U76" s="394" t="str">
        <f t="shared" si="55"/>
        <v>11,32</v>
      </c>
      <c r="V76" s="394" t="str">
        <f t="shared" si="55"/>
        <v>12,32</v>
      </c>
      <c r="W76" s="394" t="str">
        <f t="shared" si="55"/>
        <v>13,32</v>
      </c>
      <c r="X76" s="394" t="str">
        <f t="shared" si="55"/>
        <v>14,32</v>
      </c>
      <c r="Y76" s="394" t="str">
        <f t="shared" si="55"/>
        <v>15,32</v>
      </c>
      <c r="Z76" s="394" t="str">
        <f t="shared" si="55"/>
        <v>16,32</v>
      </c>
      <c r="AA76" s="394" t="str">
        <f t="shared" si="55"/>
        <v>17,32</v>
      </c>
      <c r="AB76" s="394" t="str">
        <f t="shared" si="55"/>
        <v>18,32</v>
      </c>
      <c r="AC76" s="394" t="str">
        <f t="shared" si="55"/>
        <v>19,32</v>
      </c>
      <c r="AD76" s="395" t="str">
        <f t="shared" si="56"/>
        <v>20,32</v>
      </c>
      <c r="AE76" s="395" t="str">
        <f t="shared" si="56"/>
        <v>21,32</v>
      </c>
      <c r="AF76" s="395" t="str">
        <f t="shared" si="56"/>
        <v>22,32</v>
      </c>
      <c r="AG76" s="395" t="str">
        <f t="shared" si="56"/>
        <v>23,32</v>
      </c>
      <c r="AH76" s="395" t="str">
        <f t="shared" si="56"/>
        <v>24,32</v>
      </c>
      <c r="AI76" s="395" t="str">
        <f t="shared" si="56"/>
        <v>25,32</v>
      </c>
      <c r="AJ76" s="395" t="str">
        <f t="shared" si="56"/>
        <v>26,32</v>
      </c>
      <c r="AK76" s="395" t="str">
        <f t="shared" si="56"/>
        <v>27,32</v>
      </c>
      <c r="AL76" s="395" t="str">
        <f t="shared" si="56"/>
        <v>28,32</v>
      </c>
      <c r="AM76" s="395" t="str">
        <f t="shared" si="56"/>
        <v>29,32</v>
      </c>
      <c r="AN76" s="395" t="str">
        <f t="shared" si="56"/>
        <v>30,32</v>
      </c>
      <c r="AO76" s="395" t="str">
        <f t="shared" si="56"/>
        <v>31,32</v>
      </c>
      <c r="AP76" s="395" t="str">
        <f t="shared" si="56"/>
        <v>32,32</v>
      </c>
      <c r="AQ76" s="395" t="str">
        <f t="shared" si="56"/>
        <v>33,32</v>
      </c>
      <c r="AR76" s="314"/>
    </row>
    <row r="77" spans="1:44" ht="8.1" customHeight="1">
      <c r="A77" s="323">
        <f t="shared" si="57"/>
        <v>73</v>
      </c>
      <c r="B77" s="50">
        <f t="shared" si="58"/>
        <v>4</v>
      </c>
      <c r="C77" s="50">
        <f t="shared" si="59"/>
        <v>13</v>
      </c>
      <c r="D77" s="273" t="str">
        <f t="shared" si="60"/>
        <v>12,3</v>
      </c>
      <c r="E77" s="311"/>
      <c r="F77" s="312"/>
      <c r="G77" s="312"/>
      <c r="H77" s="319">
        <f t="shared" si="50"/>
        <v>34</v>
      </c>
      <c r="I77" s="315">
        <f>COLUMN()</f>
        <v>9</v>
      </c>
      <c r="J77" s="394" t="str">
        <f t="shared" si="54"/>
        <v>0,33</v>
      </c>
      <c r="K77" s="394" t="str">
        <f t="shared" si="54"/>
        <v>1,33</v>
      </c>
      <c r="L77" s="394" t="str">
        <f t="shared" si="54"/>
        <v>2,33</v>
      </c>
      <c r="M77" s="394" t="str">
        <f t="shared" si="54"/>
        <v>3,33</v>
      </c>
      <c r="N77" s="394" t="str">
        <f t="shared" si="54"/>
        <v>4,33</v>
      </c>
      <c r="O77" s="394" t="str">
        <f t="shared" si="54"/>
        <v>5,33</v>
      </c>
      <c r="P77" s="394" t="str">
        <f t="shared" si="54"/>
        <v>6,33</v>
      </c>
      <c r="Q77" s="394" t="str">
        <f t="shared" si="54"/>
        <v>7,33</v>
      </c>
      <c r="R77" s="394" t="str">
        <f t="shared" si="54"/>
        <v>8,33</v>
      </c>
      <c r="S77" s="394" t="str">
        <f t="shared" si="54"/>
        <v>9,33</v>
      </c>
      <c r="T77" s="394" t="str">
        <f t="shared" si="55"/>
        <v>10,33</v>
      </c>
      <c r="U77" s="394" t="str">
        <f t="shared" si="55"/>
        <v>11,33</v>
      </c>
      <c r="V77" s="394" t="str">
        <f t="shared" si="55"/>
        <v>12,33</v>
      </c>
      <c r="W77" s="394" t="str">
        <f t="shared" si="55"/>
        <v>13,33</v>
      </c>
      <c r="X77" s="394" t="str">
        <f t="shared" si="55"/>
        <v>14,33</v>
      </c>
      <c r="Y77" s="394" t="str">
        <f t="shared" si="55"/>
        <v>15,33</v>
      </c>
      <c r="Z77" s="394" t="str">
        <f t="shared" si="55"/>
        <v>16,33</v>
      </c>
      <c r="AA77" s="394" t="str">
        <f t="shared" si="55"/>
        <v>17,33</v>
      </c>
      <c r="AB77" s="394" t="str">
        <f t="shared" si="55"/>
        <v>18,33</v>
      </c>
      <c r="AC77" s="394" t="str">
        <f t="shared" si="55"/>
        <v>19,33</v>
      </c>
      <c r="AD77" s="395" t="str">
        <f t="shared" si="56"/>
        <v>20,33</v>
      </c>
      <c r="AE77" s="395" t="str">
        <f t="shared" si="56"/>
        <v>21,33</v>
      </c>
      <c r="AF77" s="395" t="str">
        <f t="shared" si="56"/>
        <v>22,33</v>
      </c>
      <c r="AG77" s="395" t="str">
        <f t="shared" si="56"/>
        <v>23,33</v>
      </c>
      <c r="AH77" s="395" t="str">
        <f t="shared" si="56"/>
        <v>24,33</v>
      </c>
      <c r="AI77" s="395" t="str">
        <f t="shared" si="56"/>
        <v>25,33</v>
      </c>
      <c r="AJ77" s="395" t="str">
        <f t="shared" si="56"/>
        <v>26,33</v>
      </c>
      <c r="AK77" s="395" t="str">
        <f t="shared" si="56"/>
        <v>27,33</v>
      </c>
      <c r="AL77" s="395" t="str">
        <f t="shared" si="56"/>
        <v>28,33</v>
      </c>
      <c r="AM77" s="395" t="str">
        <f t="shared" si="56"/>
        <v>29,33</v>
      </c>
      <c r="AN77" s="395" t="str">
        <f t="shared" si="56"/>
        <v>30,33</v>
      </c>
      <c r="AO77" s="395" t="str">
        <f t="shared" si="56"/>
        <v>31,33</v>
      </c>
      <c r="AP77" s="395" t="str">
        <f t="shared" si="56"/>
        <v>32,33</v>
      </c>
      <c r="AQ77" s="395" t="str">
        <f t="shared" si="56"/>
        <v>33,33</v>
      </c>
      <c r="AR77" s="314"/>
    </row>
    <row r="78" spans="1:44" ht="8.1" customHeight="1">
      <c r="A78" s="323">
        <f t="shared" si="57"/>
        <v>74</v>
      </c>
      <c r="B78" s="50">
        <f t="shared" si="58"/>
        <v>4</v>
      </c>
      <c r="C78" s="50">
        <f t="shared" si="59"/>
        <v>14</v>
      </c>
      <c r="D78" s="273" t="str">
        <f t="shared" si="60"/>
        <v>13,3</v>
      </c>
      <c r="E78" s="314"/>
      <c r="F78" s="314"/>
      <c r="G78" s="314"/>
      <c r="H78" s="314"/>
      <c r="I78" s="314"/>
      <c r="J78" s="314"/>
      <c r="K78" s="314"/>
      <c r="L78" s="314"/>
      <c r="M78" s="314"/>
      <c r="N78" s="314"/>
      <c r="O78" s="314"/>
      <c r="P78" s="314"/>
      <c r="Q78" s="314"/>
      <c r="R78" s="314"/>
      <c r="S78" s="314"/>
      <c r="T78" s="314"/>
      <c r="U78" s="314"/>
      <c r="V78" s="314"/>
      <c r="W78" s="314"/>
      <c r="X78" s="314"/>
      <c r="Y78" s="314"/>
      <c r="Z78" s="314"/>
      <c r="AA78" s="314"/>
      <c r="AB78" s="314"/>
      <c r="AC78" s="314"/>
      <c r="AD78" s="314"/>
      <c r="AE78" s="314"/>
      <c r="AF78" s="314"/>
      <c r="AG78" s="314"/>
      <c r="AH78" s="314"/>
      <c r="AI78" s="314"/>
      <c r="AJ78" s="314"/>
      <c r="AK78" s="314"/>
      <c r="AL78" s="314"/>
      <c r="AM78" s="314"/>
      <c r="AN78" s="314"/>
      <c r="AO78" s="314"/>
      <c r="AP78" s="314"/>
      <c r="AQ78" s="314"/>
      <c r="AR78" s="314"/>
    </row>
    <row r="79" spans="1:44" ht="8.1" customHeight="1">
      <c r="A79" s="323">
        <f t="shared" si="57"/>
        <v>75</v>
      </c>
      <c r="B79" s="50">
        <f t="shared" si="58"/>
        <v>4</v>
      </c>
      <c r="C79" s="50">
        <f t="shared" si="59"/>
        <v>15</v>
      </c>
      <c r="D79" s="273" t="str">
        <f t="shared" si="60"/>
        <v>14,3</v>
      </c>
      <c r="E79" s="311"/>
      <c r="F79" s="312"/>
      <c r="G79" s="312"/>
      <c r="H79" s="291"/>
      <c r="I79" s="291"/>
      <c r="J79" s="291"/>
      <c r="K79" s="291"/>
      <c r="L79" s="291"/>
      <c r="M79" s="291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  <c r="AD79" s="291"/>
      <c r="AE79" s="291"/>
      <c r="AF79" s="291"/>
      <c r="AG79" s="291"/>
      <c r="AH79" s="291"/>
      <c r="AI79" s="291"/>
      <c r="AJ79" s="291"/>
      <c r="AK79" s="291"/>
      <c r="AL79" s="291"/>
      <c r="AM79" s="291"/>
      <c r="AN79" s="291"/>
      <c r="AO79" s="291"/>
      <c r="AP79" s="291"/>
      <c r="AQ79" s="291"/>
      <c r="AR79" s="291"/>
    </row>
    <row r="80" spans="1:44" ht="8.1" customHeight="1">
      <c r="A80" s="323">
        <f t="shared" si="57"/>
        <v>76</v>
      </c>
      <c r="B80" s="50">
        <f t="shared" si="58"/>
        <v>4</v>
      </c>
      <c r="C80" s="50">
        <f t="shared" si="59"/>
        <v>16</v>
      </c>
      <c r="D80" s="273" t="str">
        <f t="shared" si="60"/>
        <v>15,3</v>
      </c>
      <c r="E80" s="311"/>
      <c r="F80" s="312"/>
      <c r="G80" s="312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291"/>
      <c r="AL80" s="291"/>
      <c r="AM80" s="291"/>
      <c r="AN80" s="291"/>
      <c r="AO80" s="291"/>
      <c r="AP80" s="291"/>
      <c r="AQ80" s="291"/>
      <c r="AR80" s="291"/>
    </row>
    <row r="81" spans="1:44" ht="8.1" customHeight="1">
      <c r="A81" s="323">
        <f t="shared" si="57"/>
        <v>77</v>
      </c>
      <c r="B81" s="50">
        <f t="shared" si="58"/>
        <v>4</v>
      </c>
      <c r="C81" s="50">
        <f t="shared" si="59"/>
        <v>17</v>
      </c>
      <c r="D81" s="273" t="str">
        <f t="shared" si="60"/>
        <v>16,3</v>
      </c>
      <c r="E81" s="311"/>
      <c r="F81" s="312"/>
      <c r="G81" s="312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291"/>
      <c r="AL81" s="291"/>
      <c r="AM81" s="291"/>
      <c r="AN81" s="291"/>
      <c r="AO81" s="291"/>
      <c r="AP81" s="291"/>
      <c r="AQ81" s="291"/>
      <c r="AR81" s="291"/>
    </row>
    <row r="82" spans="1:44" ht="8.1" customHeight="1">
      <c r="A82" s="323">
        <f t="shared" si="57"/>
        <v>78</v>
      </c>
      <c r="B82" s="50">
        <f t="shared" si="58"/>
        <v>4</v>
      </c>
      <c r="C82" s="50">
        <f t="shared" si="59"/>
        <v>18</v>
      </c>
      <c r="D82" s="273" t="str">
        <f t="shared" si="60"/>
        <v>17,3</v>
      </c>
      <c r="E82" s="311"/>
      <c r="F82" s="312"/>
      <c r="G82" s="312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291"/>
      <c r="AL82" s="291"/>
      <c r="AM82" s="291"/>
      <c r="AN82" s="291"/>
      <c r="AO82" s="291"/>
      <c r="AP82" s="291"/>
      <c r="AQ82" s="291"/>
      <c r="AR82" s="291"/>
    </row>
    <row r="83" spans="1:44" ht="8.1" customHeight="1">
      <c r="A83" s="323">
        <f t="shared" si="57"/>
        <v>79</v>
      </c>
      <c r="B83" s="50">
        <f t="shared" si="58"/>
        <v>4</v>
      </c>
      <c r="C83" s="50">
        <f t="shared" si="59"/>
        <v>19</v>
      </c>
      <c r="D83" s="273" t="str">
        <f t="shared" si="60"/>
        <v>18,3</v>
      </c>
      <c r="E83" s="311"/>
      <c r="F83" s="312"/>
      <c r="G83" s="312"/>
      <c r="H83" s="291"/>
      <c r="I83" s="291"/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  <c r="AK83" s="291"/>
      <c r="AL83" s="291"/>
      <c r="AM83" s="291"/>
      <c r="AN83" s="291"/>
      <c r="AO83" s="291"/>
      <c r="AP83" s="291"/>
      <c r="AQ83" s="291"/>
      <c r="AR83" s="291"/>
    </row>
    <row r="84" spans="1:44" ht="8.1" customHeight="1">
      <c r="A84" s="323">
        <f t="shared" si="57"/>
        <v>80</v>
      </c>
      <c r="B84" s="50">
        <f t="shared" si="58"/>
        <v>4</v>
      </c>
      <c r="C84" s="50">
        <f t="shared" si="59"/>
        <v>20</v>
      </c>
      <c r="D84" s="273" t="str">
        <f t="shared" si="60"/>
        <v>19,3</v>
      </c>
      <c r="E84" s="311"/>
      <c r="F84" s="312"/>
      <c r="G84" s="312"/>
      <c r="H84" s="291"/>
      <c r="I84" s="291"/>
      <c r="J84" s="291"/>
      <c r="K84" s="291"/>
      <c r="L84" s="291"/>
      <c r="M84" s="291"/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  <c r="AD84" s="291"/>
      <c r="AE84" s="291"/>
      <c r="AF84" s="291"/>
      <c r="AG84" s="291"/>
      <c r="AH84" s="291"/>
      <c r="AI84" s="291"/>
      <c r="AJ84" s="291"/>
      <c r="AK84" s="291"/>
      <c r="AL84" s="291"/>
      <c r="AM84" s="291"/>
      <c r="AN84" s="291"/>
      <c r="AO84" s="291"/>
      <c r="AP84" s="291"/>
      <c r="AQ84" s="291"/>
      <c r="AR84" s="291"/>
    </row>
    <row r="85" spans="1:44" ht="8.1" customHeight="1">
      <c r="A85" s="323">
        <f t="shared" si="57"/>
        <v>81</v>
      </c>
      <c r="B85" s="50">
        <f t="shared" si="58"/>
        <v>5</v>
      </c>
      <c r="C85" s="50">
        <f t="shared" si="59"/>
        <v>1</v>
      </c>
      <c r="D85" s="273" t="str">
        <f t="shared" si="60"/>
        <v>0,4</v>
      </c>
      <c r="E85" s="311"/>
      <c r="F85" s="312"/>
      <c r="G85" s="312"/>
      <c r="H85" s="291"/>
      <c r="I85" s="291"/>
      <c r="J85" s="291"/>
      <c r="K85" s="291"/>
      <c r="L85" s="291"/>
      <c r="M85" s="291"/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  <c r="AK85" s="291"/>
      <c r="AL85" s="291"/>
      <c r="AM85" s="291"/>
      <c r="AN85" s="291"/>
      <c r="AO85" s="291"/>
      <c r="AP85" s="291"/>
      <c r="AQ85" s="291"/>
      <c r="AR85" s="291"/>
    </row>
    <row r="86" spans="1:44" ht="8.1" customHeight="1">
      <c r="A86" s="323">
        <f t="shared" si="57"/>
        <v>82</v>
      </c>
      <c r="B86" s="50">
        <f t="shared" si="58"/>
        <v>5</v>
      </c>
      <c r="C86" s="50">
        <f t="shared" si="59"/>
        <v>2</v>
      </c>
      <c r="D86" s="273" t="str">
        <f t="shared" si="60"/>
        <v>1,4</v>
      </c>
      <c r="E86" s="311"/>
      <c r="F86" s="312"/>
      <c r="G86" s="312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291"/>
      <c r="AL86" s="291"/>
      <c r="AM86" s="291"/>
      <c r="AN86" s="291"/>
      <c r="AO86" s="291"/>
      <c r="AP86" s="291"/>
      <c r="AQ86" s="291"/>
      <c r="AR86" s="291"/>
    </row>
    <row r="87" spans="1:44" ht="8.1" customHeight="1">
      <c r="A87" s="323">
        <f t="shared" si="57"/>
        <v>83</v>
      </c>
      <c r="B87" s="50">
        <f t="shared" si="58"/>
        <v>5</v>
      </c>
      <c r="C87" s="50">
        <f t="shared" si="59"/>
        <v>3</v>
      </c>
      <c r="D87" s="273" t="str">
        <f t="shared" si="60"/>
        <v>2,4</v>
      </c>
      <c r="E87" s="311"/>
      <c r="F87" s="312"/>
      <c r="G87" s="312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291"/>
      <c r="AL87" s="291"/>
      <c r="AM87" s="291"/>
      <c r="AN87" s="291"/>
      <c r="AO87" s="291"/>
      <c r="AP87" s="291"/>
      <c r="AQ87" s="291"/>
      <c r="AR87" s="291"/>
    </row>
    <row r="88" spans="1:44" ht="8.1" customHeight="1">
      <c r="A88" s="323">
        <f t="shared" si="57"/>
        <v>84</v>
      </c>
      <c r="B88" s="50">
        <f t="shared" si="58"/>
        <v>5</v>
      </c>
      <c r="C88" s="50">
        <f t="shared" si="59"/>
        <v>4</v>
      </c>
      <c r="D88" s="273" t="str">
        <f t="shared" si="60"/>
        <v>3,4</v>
      </c>
      <c r="E88" s="311"/>
      <c r="F88" s="312"/>
      <c r="G88" s="312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291"/>
      <c r="AL88" s="291"/>
      <c r="AM88" s="291"/>
      <c r="AN88" s="291"/>
      <c r="AO88" s="291"/>
      <c r="AP88" s="291"/>
      <c r="AQ88" s="291"/>
      <c r="AR88" s="291"/>
    </row>
    <row r="89" spans="1:44" ht="8.1" customHeight="1">
      <c r="A89" s="323">
        <f t="shared" si="57"/>
        <v>85</v>
      </c>
      <c r="B89" s="50">
        <f t="shared" si="58"/>
        <v>5</v>
      </c>
      <c r="C89" s="50">
        <f t="shared" si="59"/>
        <v>5</v>
      </c>
      <c r="D89" s="273" t="str">
        <f t="shared" si="60"/>
        <v>4,4</v>
      </c>
      <c r="E89" s="311"/>
      <c r="F89" s="312"/>
      <c r="G89" s="312"/>
      <c r="H89" s="291"/>
      <c r="I89" s="291"/>
      <c r="J89" s="291"/>
      <c r="K89" s="291"/>
      <c r="L89" s="291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  <c r="AK89" s="291"/>
      <c r="AL89" s="291"/>
      <c r="AM89" s="291"/>
      <c r="AN89" s="291"/>
      <c r="AO89" s="291"/>
      <c r="AP89" s="291"/>
      <c r="AQ89" s="291"/>
      <c r="AR89" s="291"/>
    </row>
    <row r="90" spans="1:44" ht="8.1" customHeight="1">
      <c r="A90" s="323">
        <f t="shared" si="57"/>
        <v>86</v>
      </c>
      <c r="B90" s="50">
        <f t="shared" si="58"/>
        <v>5</v>
      </c>
      <c r="C90" s="50">
        <f t="shared" si="59"/>
        <v>6</v>
      </c>
      <c r="D90" s="273" t="str">
        <f t="shared" si="60"/>
        <v>5,4</v>
      </c>
      <c r="E90" s="311"/>
      <c r="F90" s="312"/>
      <c r="G90" s="312"/>
      <c r="H90" s="291"/>
      <c r="I90" s="291"/>
      <c r="J90" s="291"/>
      <c r="K90" s="291"/>
      <c r="L90" s="291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  <c r="AD90" s="291"/>
      <c r="AE90" s="291"/>
      <c r="AF90" s="291"/>
      <c r="AG90" s="291"/>
      <c r="AH90" s="291"/>
      <c r="AI90" s="291"/>
      <c r="AJ90" s="291"/>
      <c r="AK90" s="291"/>
      <c r="AL90" s="291"/>
      <c r="AM90" s="291"/>
      <c r="AN90" s="291"/>
      <c r="AO90" s="291"/>
      <c r="AP90" s="291"/>
      <c r="AQ90" s="291"/>
      <c r="AR90" s="291"/>
    </row>
    <row r="91" spans="1:44" ht="8.1" customHeight="1">
      <c r="A91" s="323">
        <f t="shared" si="57"/>
        <v>87</v>
      </c>
      <c r="B91" s="50">
        <f t="shared" si="58"/>
        <v>5</v>
      </c>
      <c r="C91" s="50">
        <f t="shared" si="59"/>
        <v>7</v>
      </c>
      <c r="D91" s="273" t="str">
        <f t="shared" si="60"/>
        <v>6,4</v>
      </c>
      <c r="E91" s="311"/>
      <c r="F91" s="312"/>
      <c r="G91" s="312"/>
      <c r="H91" s="291"/>
      <c r="I91" s="291"/>
      <c r="J91" s="291"/>
      <c r="K91" s="291"/>
      <c r="L91" s="291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  <c r="AD91" s="291"/>
      <c r="AE91" s="291"/>
      <c r="AF91" s="291"/>
      <c r="AG91" s="291"/>
      <c r="AH91" s="291"/>
      <c r="AI91" s="291"/>
      <c r="AJ91" s="291"/>
      <c r="AK91" s="291"/>
      <c r="AL91" s="291"/>
      <c r="AM91" s="291"/>
      <c r="AN91" s="291"/>
      <c r="AO91" s="291"/>
      <c r="AP91" s="291"/>
      <c r="AQ91" s="291"/>
      <c r="AR91" s="291"/>
    </row>
    <row r="92" spans="1:44" ht="8.1" customHeight="1">
      <c r="A92" s="323">
        <f t="shared" si="57"/>
        <v>88</v>
      </c>
      <c r="B92" s="50">
        <f t="shared" si="58"/>
        <v>5</v>
      </c>
      <c r="C92" s="50">
        <f t="shared" si="59"/>
        <v>8</v>
      </c>
      <c r="D92" s="273" t="str">
        <f t="shared" si="60"/>
        <v>7,4</v>
      </c>
      <c r="E92" s="311"/>
      <c r="F92" s="312"/>
      <c r="G92" s="312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291"/>
      <c r="AL92" s="291"/>
      <c r="AM92" s="291"/>
      <c r="AN92" s="291"/>
      <c r="AO92" s="291"/>
      <c r="AP92" s="291"/>
      <c r="AQ92" s="291"/>
      <c r="AR92" s="291"/>
    </row>
    <row r="93" spans="1:44" ht="8.1" customHeight="1">
      <c r="A93" s="323">
        <f t="shared" si="57"/>
        <v>89</v>
      </c>
      <c r="B93" s="50">
        <f t="shared" si="58"/>
        <v>5</v>
      </c>
      <c r="C93" s="50">
        <f t="shared" si="59"/>
        <v>9</v>
      </c>
      <c r="D93" s="273" t="str">
        <f t="shared" si="60"/>
        <v>8,4</v>
      </c>
      <c r="E93" s="311"/>
      <c r="F93" s="312"/>
      <c r="G93" s="312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291"/>
      <c r="AL93" s="291"/>
      <c r="AM93" s="291"/>
      <c r="AN93" s="291"/>
      <c r="AO93" s="291"/>
      <c r="AP93" s="291"/>
      <c r="AQ93" s="291"/>
      <c r="AR93" s="291"/>
    </row>
    <row r="94" spans="1:44" ht="8.1" customHeight="1">
      <c r="A94" s="323">
        <f t="shared" si="57"/>
        <v>90</v>
      </c>
      <c r="B94" s="50">
        <f t="shared" si="58"/>
        <v>5</v>
      </c>
      <c r="C94" s="50">
        <f t="shared" si="59"/>
        <v>10</v>
      </c>
      <c r="D94" s="273" t="str">
        <f t="shared" si="60"/>
        <v>9,4</v>
      </c>
      <c r="E94" s="311"/>
      <c r="F94" s="312"/>
      <c r="G94" s="312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291"/>
      <c r="AL94" s="291"/>
      <c r="AM94" s="291"/>
      <c r="AN94" s="291"/>
      <c r="AO94" s="291"/>
      <c r="AP94" s="291"/>
      <c r="AQ94" s="291"/>
      <c r="AR94" s="291"/>
    </row>
    <row r="95" spans="1:44" ht="8.1" customHeight="1">
      <c r="A95" s="323">
        <f t="shared" si="57"/>
        <v>91</v>
      </c>
      <c r="B95" s="50">
        <f t="shared" si="58"/>
        <v>5</v>
      </c>
      <c r="C95" s="50">
        <f t="shared" si="59"/>
        <v>11</v>
      </c>
      <c r="D95" s="273" t="str">
        <f t="shared" si="60"/>
        <v>10,4</v>
      </c>
      <c r="E95" s="311"/>
      <c r="F95" s="312"/>
      <c r="G95" s="312"/>
      <c r="H95" s="291"/>
      <c r="I95" s="291"/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  <c r="AK95" s="291"/>
      <c r="AL95" s="291"/>
      <c r="AM95" s="291"/>
      <c r="AN95" s="291"/>
      <c r="AO95" s="291"/>
      <c r="AP95" s="291"/>
      <c r="AQ95" s="291"/>
      <c r="AR95" s="291"/>
    </row>
    <row r="96" spans="1:44" ht="8.1" customHeight="1">
      <c r="A96" s="323">
        <f t="shared" si="57"/>
        <v>92</v>
      </c>
      <c r="B96" s="50">
        <f t="shared" si="58"/>
        <v>5</v>
      </c>
      <c r="C96" s="50">
        <f t="shared" si="59"/>
        <v>12</v>
      </c>
      <c r="D96" s="273" t="str">
        <f t="shared" si="60"/>
        <v>11,4</v>
      </c>
      <c r="E96" s="311"/>
      <c r="F96" s="312"/>
      <c r="G96" s="312"/>
      <c r="H96" s="291"/>
      <c r="I96" s="291"/>
      <c r="J96" s="291"/>
      <c r="K96" s="291"/>
      <c r="L96" s="291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  <c r="AD96" s="291"/>
      <c r="AE96" s="291"/>
      <c r="AF96" s="291"/>
      <c r="AG96" s="291"/>
      <c r="AH96" s="291"/>
      <c r="AI96" s="291"/>
      <c r="AJ96" s="291"/>
      <c r="AK96" s="291"/>
      <c r="AL96" s="291"/>
      <c r="AM96" s="291"/>
      <c r="AN96" s="291"/>
      <c r="AO96" s="291"/>
      <c r="AP96" s="291"/>
      <c r="AQ96" s="291"/>
      <c r="AR96" s="291"/>
    </row>
    <row r="97" spans="1:44" ht="8.1" customHeight="1">
      <c r="A97" s="323">
        <f t="shared" si="57"/>
        <v>93</v>
      </c>
      <c r="B97" s="50">
        <f t="shared" si="58"/>
        <v>5</v>
      </c>
      <c r="C97" s="50">
        <f t="shared" si="59"/>
        <v>13</v>
      </c>
      <c r="D97" s="273" t="str">
        <f t="shared" si="60"/>
        <v>12,4</v>
      </c>
      <c r="E97" s="311"/>
      <c r="F97" s="312"/>
      <c r="G97" s="312"/>
      <c r="H97" s="291"/>
      <c r="I97" s="291"/>
      <c r="J97" s="291"/>
      <c r="K97" s="291"/>
      <c r="L97" s="291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  <c r="AD97" s="291"/>
      <c r="AE97" s="291"/>
      <c r="AF97" s="291"/>
      <c r="AG97" s="291"/>
      <c r="AH97" s="291"/>
      <c r="AI97" s="291"/>
      <c r="AJ97" s="291"/>
      <c r="AK97" s="291"/>
      <c r="AL97" s="291"/>
      <c r="AM97" s="291"/>
      <c r="AN97" s="291"/>
      <c r="AO97" s="291"/>
      <c r="AP97" s="291"/>
      <c r="AQ97" s="291"/>
      <c r="AR97" s="291"/>
    </row>
    <row r="98" spans="1:44" ht="8.1" customHeight="1">
      <c r="A98" s="323">
        <f t="shared" si="57"/>
        <v>94</v>
      </c>
      <c r="B98" s="50">
        <f t="shared" si="58"/>
        <v>5</v>
      </c>
      <c r="C98" s="50">
        <f t="shared" si="59"/>
        <v>14</v>
      </c>
      <c r="D98" s="273" t="str">
        <f t="shared" si="60"/>
        <v>13,4</v>
      </c>
      <c r="E98" s="311"/>
      <c r="F98" s="312"/>
      <c r="G98" s="312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291"/>
      <c r="AL98" s="291"/>
      <c r="AM98" s="291"/>
      <c r="AN98" s="291"/>
      <c r="AO98" s="291"/>
      <c r="AP98" s="291"/>
      <c r="AQ98" s="291"/>
      <c r="AR98" s="291"/>
    </row>
    <row r="99" spans="1:44" ht="8.1" customHeight="1">
      <c r="A99" s="323">
        <f t="shared" si="57"/>
        <v>95</v>
      </c>
      <c r="B99" s="50">
        <f t="shared" si="58"/>
        <v>5</v>
      </c>
      <c r="C99" s="50">
        <f t="shared" si="59"/>
        <v>15</v>
      </c>
      <c r="D99" s="273" t="str">
        <f t="shared" si="60"/>
        <v>14,4</v>
      </c>
      <c r="E99" s="311"/>
      <c r="F99" s="312"/>
      <c r="G99" s="312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291"/>
      <c r="AL99" s="291"/>
      <c r="AM99" s="291"/>
      <c r="AN99" s="291"/>
      <c r="AO99" s="291"/>
      <c r="AP99" s="291"/>
      <c r="AQ99" s="291"/>
      <c r="AR99" s="291"/>
    </row>
    <row r="100" spans="1:44" ht="8.1" customHeight="1">
      <c r="A100" s="323">
        <f t="shared" si="57"/>
        <v>96</v>
      </c>
      <c r="B100" s="50">
        <f t="shared" si="58"/>
        <v>5</v>
      </c>
      <c r="C100" s="50">
        <f t="shared" si="59"/>
        <v>16</v>
      </c>
      <c r="D100" s="273" t="str">
        <f t="shared" si="60"/>
        <v>15,4</v>
      </c>
      <c r="E100" s="311"/>
      <c r="F100" s="312"/>
      <c r="G100" s="312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291"/>
      <c r="AL100" s="291"/>
      <c r="AM100" s="291"/>
      <c r="AN100" s="291"/>
      <c r="AO100" s="291"/>
      <c r="AP100" s="291"/>
      <c r="AQ100" s="291"/>
      <c r="AR100" s="291"/>
    </row>
    <row r="101" spans="1:44" ht="8.1" customHeight="1">
      <c r="A101" s="323">
        <f t="shared" si="57"/>
        <v>97</v>
      </c>
      <c r="B101" s="50">
        <f t="shared" si="58"/>
        <v>5</v>
      </c>
      <c r="C101" s="50">
        <f t="shared" si="59"/>
        <v>17</v>
      </c>
      <c r="D101" s="273" t="str">
        <f t="shared" si="60"/>
        <v>16,4</v>
      </c>
      <c r="E101" s="311"/>
      <c r="F101" s="312"/>
      <c r="G101" s="312"/>
      <c r="H101" s="291"/>
      <c r="I101" s="291"/>
      <c r="J101" s="291"/>
      <c r="K101" s="291"/>
      <c r="L101" s="291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  <c r="AD101" s="291"/>
      <c r="AE101" s="291"/>
      <c r="AF101" s="291"/>
      <c r="AG101" s="291"/>
      <c r="AH101" s="291"/>
      <c r="AI101" s="291"/>
      <c r="AJ101" s="291"/>
      <c r="AK101" s="291"/>
      <c r="AL101" s="291"/>
      <c r="AM101" s="291"/>
      <c r="AN101" s="291"/>
      <c r="AO101" s="291"/>
      <c r="AP101" s="291"/>
      <c r="AQ101" s="291"/>
      <c r="AR101" s="291"/>
    </row>
    <row r="102" spans="1:44" ht="8.1" customHeight="1">
      <c r="A102" s="323">
        <f t="shared" si="57"/>
        <v>98</v>
      </c>
      <c r="B102" s="50">
        <f t="shared" si="58"/>
        <v>5</v>
      </c>
      <c r="C102" s="50">
        <f t="shared" si="59"/>
        <v>18</v>
      </c>
      <c r="D102" s="273" t="str">
        <f t="shared" si="60"/>
        <v>17,4</v>
      </c>
      <c r="E102" s="311"/>
      <c r="F102" s="312"/>
      <c r="G102" s="312"/>
      <c r="H102" s="291"/>
      <c r="I102" s="291"/>
      <c r="J102" s="291"/>
      <c r="K102" s="291"/>
      <c r="L102" s="291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  <c r="AD102" s="291"/>
      <c r="AE102" s="291"/>
      <c r="AF102" s="291"/>
      <c r="AG102" s="291"/>
      <c r="AH102" s="291"/>
      <c r="AI102" s="291"/>
      <c r="AJ102" s="291"/>
      <c r="AK102" s="291"/>
      <c r="AL102" s="291"/>
      <c r="AM102" s="291"/>
      <c r="AN102" s="291"/>
      <c r="AO102" s="291"/>
      <c r="AP102" s="291"/>
      <c r="AQ102" s="291"/>
      <c r="AR102" s="291"/>
    </row>
    <row r="103" spans="1:44" ht="8.1" customHeight="1">
      <c r="A103" s="323">
        <f t="shared" si="57"/>
        <v>99</v>
      </c>
      <c r="B103" s="50">
        <f t="shared" si="58"/>
        <v>5</v>
      </c>
      <c r="C103" s="50">
        <f t="shared" si="59"/>
        <v>19</v>
      </c>
      <c r="D103" s="273" t="str">
        <f t="shared" si="60"/>
        <v>18,4</v>
      </c>
      <c r="E103" s="311"/>
      <c r="F103" s="312"/>
      <c r="G103" s="312"/>
      <c r="H103" s="291"/>
      <c r="I103" s="291"/>
      <c r="J103" s="291"/>
      <c r="K103" s="291"/>
      <c r="L103" s="291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  <c r="AD103" s="291"/>
      <c r="AE103" s="291"/>
      <c r="AF103" s="291"/>
      <c r="AG103" s="291"/>
      <c r="AH103" s="291"/>
      <c r="AI103" s="291"/>
      <c r="AJ103" s="291"/>
      <c r="AK103" s="291"/>
      <c r="AL103" s="291"/>
      <c r="AM103" s="291"/>
      <c r="AN103" s="291"/>
      <c r="AO103" s="291"/>
      <c r="AP103" s="291"/>
      <c r="AQ103" s="291"/>
      <c r="AR103" s="291"/>
    </row>
    <row r="104" spans="1:44" ht="8.1" customHeight="1">
      <c r="A104" s="323">
        <f t="shared" si="57"/>
        <v>100</v>
      </c>
      <c r="B104" s="50">
        <f t="shared" si="58"/>
        <v>5</v>
      </c>
      <c r="C104" s="50">
        <f t="shared" si="59"/>
        <v>20</v>
      </c>
      <c r="D104" s="273" t="str">
        <f t="shared" si="60"/>
        <v>19,4</v>
      </c>
      <c r="E104" s="311"/>
      <c r="F104" s="312"/>
      <c r="G104" s="312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291"/>
      <c r="AL104" s="291"/>
      <c r="AM104" s="291"/>
      <c r="AN104" s="291"/>
      <c r="AO104" s="291"/>
      <c r="AP104" s="291"/>
      <c r="AQ104" s="291"/>
      <c r="AR104" s="291"/>
    </row>
    <row r="105" spans="1:44" ht="8.1" customHeight="1">
      <c r="A105" s="323">
        <f t="shared" si="57"/>
        <v>101</v>
      </c>
      <c r="B105" s="50">
        <f t="shared" si="58"/>
        <v>6</v>
      </c>
      <c r="C105" s="50">
        <f t="shared" si="59"/>
        <v>1</v>
      </c>
      <c r="D105" s="273" t="str">
        <f t="shared" si="60"/>
        <v>0,5</v>
      </c>
      <c r="E105" s="311"/>
      <c r="F105" s="312"/>
      <c r="G105" s="312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291"/>
      <c r="AL105" s="291"/>
      <c r="AM105" s="291"/>
      <c r="AN105" s="291"/>
      <c r="AO105" s="291"/>
      <c r="AP105" s="291"/>
      <c r="AQ105" s="291"/>
      <c r="AR105" s="291"/>
    </row>
    <row r="106" spans="1:44" ht="8.1" customHeight="1">
      <c r="A106" s="323">
        <f t="shared" si="57"/>
        <v>102</v>
      </c>
      <c r="B106" s="50">
        <f t="shared" si="58"/>
        <v>6</v>
      </c>
      <c r="C106" s="50">
        <f t="shared" si="59"/>
        <v>2</v>
      </c>
      <c r="D106" s="273" t="str">
        <f t="shared" si="60"/>
        <v>1,5</v>
      </c>
      <c r="E106" s="311"/>
      <c r="F106" s="312"/>
      <c r="G106" s="312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291"/>
      <c r="AL106" s="291"/>
      <c r="AM106" s="291"/>
      <c r="AN106" s="291"/>
      <c r="AO106" s="291"/>
      <c r="AP106" s="291"/>
      <c r="AQ106" s="291"/>
      <c r="AR106" s="291"/>
    </row>
    <row r="107" spans="1:44" ht="8.1" customHeight="1">
      <c r="A107" s="323">
        <f t="shared" si="57"/>
        <v>103</v>
      </c>
      <c r="B107" s="50">
        <f t="shared" si="58"/>
        <v>6</v>
      </c>
      <c r="C107" s="50">
        <f t="shared" si="59"/>
        <v>3</v>
      </c>
      <c r="D107" s="273" t="str">
        <f t="shared" si="60"/>
        <v>2,5</v>
      </c>
      <c r="E107" s="311"/>
      <c r="F107" s="312"/>
      <c r="G107" s="312"/>
      <c r="H107" s="291"/>
      <c r="I107" s="291"/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  <c r="AD107" s="291"/>
      <c r="AE107" s="291"/>
      <c r="AF107" s="291"/>
      <c r="AG107" s="291"/>
      <c r="AH107" s="291"/>
      <c r="AI107" s="291"/>
      <c r="AJ107" s="291"/>
      <c r="AK107" s="291"/>
      <c r="AL107" s="291"/>
      <c r="AM107" s="291"/>
      <c r="AN107" s="291"/>
      <c r="AO107" s="291"/>
      <c r="AP107" s="291"/>
      <c r="AQ107" s="291"/>
      <c r="AR107" s="291"/>
    </row>
    <row r="108" spans="1:44" ht="8.1" customHeight="1">
      <c r="A108" s="323">
        <f t="shared" si="57"/>
        <v>104</v>
      </c>
      <c r="B108" s="50">
        <f t="shared" si="58"/>
        <v>6</v>
      </c>
      <c r="C108" s="50">
        <f t="shared" si="59"/>
        <v>4</v>
      </c>
      <c r="D108" s="273" t="str">
        <f t="shared" si="60"/>
        <v>3,5</v>
      </c>
      <c r="E108" s="311"/>
      <c r="F108" s="312"/>
      <c r="G108" s="312"/>
      <c r="H108" s="291"/>
      <c r="I108" s="291"/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  <c r="AK108" s="291"/>
      <c r="AL108" s="291"/>
      <c r="AM108" s="291"/>
      <c r="AN108" s="291"/>
      <c r="AO108" s="291"/>
      <c r="AP108" s="291"/>
      <c r="AQ108" s="291"/>
      <c r="AR108" s="291"/>
    </row>
    <row r="109" spans="1:44" ht="8.1" customHeight="1">
      <c r="A109" s="323">
        <f t="shared" si="57"/>
        <v>105</v>
      </c>
      <c r="B109" s="50">
        <f t="shared" si="58"/>
        <v>6</v>
      </c>
      <c r="C109" s="50">
        <f t="shared" si="59"/>
        <v>5</v>
      </c>
      <c r="D109" s="273" t="str">
        <f t="shared" si="60"/>
        <v>4,5</v>
      </c>
      <c r="E109" s="311"/>
      <c r="F109" s="312"/>
      <c r="G109" s="312"/>
      <c r="H109" s="291"/>
      <c r="I109" s="291"/>
      <c r="J109" s="291"/>
      <c r="K109" s="291"/>
      <c r="L109" s="291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  <c r="AD109" s="291"/>
      <c r="AE109" s="291"/>
      <c r="AF109" s="291"/>
      <c r="AG109" s="291"/>
      <c r="AH109" s="291"/>
      <c r="AI109" s="291"/>
      <c r="AJ109" s="291"/>
      <c r="AK109" s="291"/>
      <c r="AL109" s="291"/>
      <c r="AM109" s="291"/>
      <c r="AN109" s="291"/>
      <c r="AO109" s="291"/>
      <c r="AP109" s="291"/>
      <c r="AQ109" s="291"/>
      <c r="AR109" s="291"/>
    </row>
    <row r="110" spans="1:44" ht="8.1" customHeight="1">
      <c r="A110" s="323">
        <f t="shared" si="57"/>
        <v>106</v>
      </c>
      <c r="B110" s="50">
        <f t="shared" si="58"/>
        <v>6</v>
      </c>
      <c r="C110" s="50">
        <f t="shared" si="59"/>
        <v>6</v>
      </c>
      <c r="D110" s="273" t="str">
        <f t="shared" si="60"/>
        <v>5,5</v>
      </c>
      <c r="E110" s="311"/>
      <c r="F110" s="312"/>
      <c r="G110" s="312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291"/>
      <c r="AL110" s="291"/>
      <c r="AM110" s="291"/>
      <c r="AN110" s="291"/>
      <c r="AO110" s="291"/>
      <c r="AP110" s="291"/>
      <c r="AQ110" s="291"/>
      <c r="AR110" s="291"/>
    </row>
    <row r="111" spans="1:44" ht="8.1" customHeight="1">
      <c r="A111" s="323">
        <f t="shared" si="57"/>
        <v>107</v>
      </c>
      <c r="B111" s="50">
        <f t="shared" si="58"/>
        <v>6</v>
      </c>
      <c r="C111" s="50">
        <f t="shared" si="59"/>
        <v>7</v>
      </c>
      <c r="D111" s="273" t="str">
        <f t="shared" si="60"/>
        <v>6,5</v>
      </c>
      <c r="E111" s="311"/>
      <c r="F111" s="312"/>
      <c r="G111" s="312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291"/>
      <c r="AL111" s="291"/>
      <c r="AM111" s="291"/>
      <c r="AN111" s="291"/>
      <c r="AO111" s="291"/>
      <c r="AP111" s="291"/>
      <c r="AQ111" s="291"/>
      <c r="AR111" s="291"/>
    </row>
    <row r="112" spans="1:44" ht="8.1" customHeight="1">
      <c r="A112" s="323">
        <f t="shared" si="57"/>
        <v>108</v>
      </c>
      <c r="B112" s="50">
        <f t="shared" si="58"/>
        <v>6</v>
      </c>
      <c r="C112" s="50">
        <f t="shared" si="59"/>
        <v>8</v>
      </c>
      <c r="D112" s="273" t="str">
        <f t="shared" si="60"/>
        <v>7,5</v>
      </c>
      <c r="E112" s="311"/>
      <c r="F112" s="312"/>
      <c r="G112" s="312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291"/>
      <c r="AL112" s="291"/>
      <c r="AM112" s="291"/>
      <c r="AN112" s="291"/>
      <c r="AO112" s="291"/>
      <c r="AP112" s="291"/>
      <c r="AQ112" s="291"/>
      <c r="AR112" s="291"/>
    </row>
    <row r="113" spans="1:44" ht="8.1" customHeight="1">
      <c r="A113" s="323">
        <f t="shared" si="57"/>
        <v>109</v>
      </c>
      <c r="B113" s="50">
        <f t="shared" si="58"/>
        <v>6</v>
      </c>
      <c r="C113" s="50">
        <f t="shared" si="59"/>
        <v>9</v>
      </c>
      <c r="D113" s="273" t="str">
        <f t="shared" si="60"/>
        <v>8,5</v>
      </c>
      <c r="E113" s="311"/>
      <c r="F113" s="312"/>
      <c r="G113" s="312"/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  <c r="AD113" s="291"/>
      <c r="AE113" s="291"/>
      <c r="AF113" s="291"/>
      <c r="AG113" s="291"/>
      <c r="AH113" s="291"/>
      <c r="AI113" s="291"/>
      <c r="AJ113" s="291"/>
      <c r="AK113" s="291"/>
      <c r="AL113" s="291"/>
      <c r="AM113" s="291"/>
      <c r="AN113" s="291"/>
      <c r="AO113" s="291"/>
      <c r="AP113" s="291"/>
      <c r="AQ113" s="291"/>
      <c r="AR113" s="291"/>
    </row>
    <row r="114" spans="1:44" ht="8.1" customHeight="1">
      <c r="A114" s="323">
        <f t="shared" si="57"/>
        <v>110</v>
      </c>
      <c r="B114" s="50">
        <f t="shared" si="58"/>
        <v>6</v>
      </c>
      <c r="C114" s="50">
        <f t="shared" si="59"/>
        <v>10</v>
      </c>
      <c r="D114" s="273" t="str">
        <f t="shared" si="60"/>
        <v>9,5</v>
      </c>
      <c r="E114" s="311"/>
      <c r="F114" s="312"/>
      <c r="G114" s="312"/>
      <c r="H114" s="291"/>
      <c r="I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  <c r="AD114" s="291"/>
      <c r="AE114" s="291"/>
      <c r="AF114" s="291"/>
      <c r="AG114" s="291"/>
      <c r="AH114" s="291"/>
      <c r="AI114" s="291"/>
      <c r="AJ114" s="291"/>
      <c r="AK114" s="291"/>
      <c r="AL114" s="291"/>
      <c r="AM114" s="291"/>
      <c r="AN114" s="291"/>
      <c r="AO114" s="291"/>
      <c r="AP114" s="291"/>
      <c r="AQ114" s="291"/>
      <c r="AR114" s="291"/>
    </row>
    <row r="115" spans="1:44" ht="8.1" customHeight="1">
      <c r="A115" s="323">
        <f t="shared" si="57"/>
        <v>111</v>
      </c>
      <c r="B115" s="50">
        <f t="shared" si="58"/>
        <v>6</v>
      </c>
      <c r="C115" s="50">
        <f t="shared" si="59"/>
        <v>11</v>
      </c>
      <c r="D115" s="273" t="str">
        <f t="shared" si="60"/>
        <v>10,5</v>
      </c>
      <c r="E115" s="311"/>
      <c r="F115" s="312"/>
      <c r="G115" s="312"/>
      <c r="H115" s="291"/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  <c r="AD115" s="291"/>
      <c r="AE115" s="291"/>
      <c r="AF115" s="291"/>
      <c r="AG115" s="291"/>
      <c r="AH115" s="291"/>
      <c r="AI115" s="291"/>
      <c r="AJ115" s="291"/>
      <c r="AK115" s="291"/>
      <c r="AL115" s="291"/>
      <c r="AM115" s="291"/>
      <c r="AN115" s="291"/>
      <c r="AO115" s="291"/>
      <c r="AP115" s="291"/>
      <c r="AQ115" s="291"/>
      <c r="AR115" s="291"/>
    </row>
    <row r="116" spans="1:44" ht="8.1" customHeight="1">
      <c r="A116" s="323">
        <f t="shared" si="57"/>
        <v>112</v>
      </c>
      <c r="B116" s="50">
        <f t="shared" si="58"/>
        <v>6</v>
      </c>
      <c r="C116" s="50">
        <f t="shared" si="59"/>
        <v>12</v>
      </c>
      <c r="D116" s="273" t="str">
        <f t="shared" si="60"/>
        <v>11,5</v>
      </c>
      <c r="E116" s="311"/>
      <c r="F116" s="312"/>
      <c r="G116" s="312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291"/>
      <c r="AL116" s="291"/>
      <c r="AM116" s="291"/>
      <c r="AN116" s="291"/>
      <c r="AO116" s="291"/>
      <c r="AP116" s="291"/>
      <c r="AQ116" s="291"/>
      <c r="AR116" s="291"/>
    </row>
    <row r="117" spans="1:44" ht="8.1" customHeight="1">
      <c r="A117" s="323">
        <f t="shared" si="57"/>
        <v>113</v>
      </c>
      <c r="B117" s="50">
        <f t="shared" si="58"/>
        <v>6</v>
      </c>
      <c r="C117" s="50">
        <f t="shared" si="59"/>
        <v>13</v>
      </c>
      <c r="D117" s="273" t="str">
        <f t="shared" si="60"/>
        <v>12,5</v>
      </c>
      <c r="E117" s="311"/>
      <c r="F117" s="312"/>
      <c r="G117" s="312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291"/>
      <c r="AL117" s="291"/>
      <c r="AM117" s="291"/>
      <c r="AN117" s="291"/>
      <c r="AO117" s="291"/>
      <c r="AP117" s="291"/>
      <c r="AQ117" s="291"/>
      <c r="AR117" s="291"/>
    </row>
    <row r="118" spans="1:44" ht="8.1" customHeight="1">
      <c r="A118" s="323">
        <f t="shared" si="57"/>
        <v>114</v>
      </c>
      <c r="B118" s="50">
        <f t="shared" si="58"/>
        <v>6</v>
      </c>
      <c r="C118" s="50">
        <f t="shared" si="59"/>
        <v>14</v>
      </c>
      <c r="D118" s="273" t="str">
        <f t="shared" si="60"/>
        <v>13,5</v>
      </c>
      <c r="E118" s="311"/>
      <c r="F118" s="312"/>
      <c r="G118" s="312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291"/>
      <c r="AL118" s="291"/>
      <c r="AM118" s="291"/>
      <c r="AN118" s="291"/>
      <c r="AO118" s="291"/>
      <c r="AP118" s="291"/>
      <c r="AQ118" s="291"/>
      <c r="AR118" s="291"/>
    </row>
    <row r="119" spans="1:44" ht="8.1" customHeight="1">
      <c r="A119" s="323">
        <f t="shared" si="57"/>
        <v>115</v>
      </c>
      <c r="B119" s="50">
        <f t="shared" si="58"/>
        <v>6</v>
      </c>
      <c r="C119" s="50">
        <f t="shared" si="59"/>
        <v>15</v>
      </c>
      <c r="D119" s="273" t="str">
        <f t="shared" si="60"/>
        <v>14,5</v>
      </c>
      <c r="E119" s="311"/>
      <c r="F119" s="312"/>
      <c r="G119" s="312"/>
      <c r="H119" s="291"/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  <c r="AD119" s="291"/>
      <c r="AE119" s="291"/>
      <c r="AF119" s="291"/>
      <c r="AG119" s="291"/>
      <c r="AH119" s="291"/>
      <c r="AI119" s="291"/>
      <c r="AJ119" s="291"/>
      <c r="AK119" s="291"/>
      <c r="AL119" s="291"/>
      <c r="AM119" s="291"/>
      <c r="AN119" s="291"/>
      <c r="AO119" s="291"/>
      <c r="AP119" s="291"/>
      <c r="AQ119" s="291"/>
      <c r="AR119" s="291"/>
    </row>
    <row r="120" spans="1:44" ht="8.1" customHeight="1">
      <c r="A120" s="323">
        <f t="shared" si="57"/>
        <v>116</v>
      </c>
      <c r="B120" s="50">
        <f t="shared" si="58"/>
        <v>6</v>
      </c>
      <c r="C120" s="50">
        <f t="shared" si="59"/>
        <v>16</v>
      </c>
      <c r="D120" s="273" t="str">
        <f t="shared" si="60"/>
        <v>15,5</v>
      </c>
      <c r="E120" s="311"/>
      <c r="F120" s="312"/>
      <c r="G120" s="312"/>
      <c r="H120" s="291"/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  <c r="AD120" s="291"/>
      <c r="AE120" s="291"/>
      <c r="AF120" s="291"/>
      <c r="AG120" s="291"/>
      <c r="AH120" s="291"/>
      <c r="AI120" s="291"/>
      <c r="AJ120" s="291"/>
      <c r="AK120" s="291"/>
      <c r="AL120" s="291"/>
      <c r="AM120" s="291"/>
      <c r="AN120" s="291"/>
      <c r="AO120" s="291"/>
      <c r="AP120" s="291"/>
      <c r="AQ120" s="291"/>
      <c r="AR120" s="291"/>
    </row>
    <row r="121" spans="1:44" ht="8.1" customHeight="1">
      <c r="A121" s="323">
        <f t="shared" si="57"/>
        <v>117</v>
      </c>
      <c r="B121" s="50">
        <f t="shared" si="58"/>
        <v>6</v>
      </c>
      <c r="C121" s="50">
        <f t="shared" si="59"/>
        <v>17</v>
      </c>
      <c r="D121" s="273" t="str">
        <f t="shared" si="60"/>
        <v>16,5</v>
      </c>
      <c r="E121" s="311"/>
      <c r="F121" s="312"/>
      <c r="G121" s="312"/>
      <c r="H121" s="291"/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  <c r="AD121" s="291"/>
      <c r="AE121" s="291"/>
      <c r="AF121" s="291"/>
      <c r="AG121" s="291"/>
      <c r="AH121" s="291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</row>
    <row r="122" spans="1:44" ht="8.1" customHeight="1">
      <c r="A122" s="323">
        <f t="shared" si="57"/>
        <v>118</v>
      </c>
      <c r="B122" s="50">
        <f t="shared" si="58"/>
        <v>6</v>
      </c>
      <c r="C122" s="50">
        <f t="shared" si="59"/>
        <v>18</v>
      </c>
      <c r="D122" s="273" t="str">
        <f t="shared" si="60"/>
        <v>17,5</v>
      </c>
      <c r="E122" s="311"/>
      <c r="F122" s="312"/>
      <c r="G122" s="312"/>
      <c r="H122" s="29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  <c r="AD122" s="291"/>
      <c r="AE122" s="291"/>
      <c r="AF122" s="291"/>
      <c r="AG122" s="291"/>
      <c r="AH122" s="291"/>
      <c r="AI122" s="291"/>
      <c r="AJ122" s="291"/>
      <c r="AK122" s="291"/>
      <c r="AL122" s="291"/>
      <c r="AM122" s="291"/>
      <c r="AN122" s="291"/>
      <c r="AO122" s="291"/>
      <c r="AP122" s="291"/>
      <c r="AQ122" s="291"/>
      <c r="AR122" s="291"/>
    </row>
    <row r="123" spans="1:44" ht="8.1" customHeight="1">
      <c r="A123" s="323">
        <f t="shared" si="57"/>
        <v>119</v>
      </c>
      <c r="B123" s="50">
        <f t="shared" si="58"/>
        <v>6</v>
      </c>
      <c r="C123" s="50">
        <f t="shared" si="59"/>
        <v>19</v>
      </c>
      <c r="D123" s="273" t="str">
        <f t="shared" si="60"/>
        <v>18,5</v>
      </c>
      <c r="E123" s="311"/>
      <c r="F123" s="312"/>
      <c r="G123" s="312"/>
      <c r="H123" s="291"/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  <c r="AD123" s="291"/>
      <c r="AE123" s="291"/>
      <c r="AF123" s="291"/>
      <c r="AG123" s="291"/>
      <c r="AH123" s="291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</row>
    <row r="124" spans="1:44" ht="8.1" customHeight="1">
      <c r="A124" s="323">
        <f t="shared" si="57"/>
        <v>120</v>
      </c>
      <c r="B124" s="50">
        <f t="shared" si="58"/>
        <v>6</v>
      </c>
      <c r="C124" s="50">
        <f t="shared" si="59"/>
        <v>20</v>
      </c>
      <c r="D124" s="273" t="str">
        <f t="shared" si="60"/>
        <v>19,5</v>
      </c>
      <c r="E124" s="311"/>
      <c r="F124" s="312"/>
      <c r="G124" s="312"/>
      <c r="H124" s="29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  <c r="AD124" s="291"/>
      <c r="AE124" s="291"/>
      <c r="AF124" s="291"/>
      <c r="AG124" s="291"/>
      <c r="AH124" s="291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</row>
    <row r="125" spans="1:44" ht="8.1" customHeight="1">
      <c r="A125" s="323">
        <f t="shared" si="57"/>
        <v>121</v>
      </c>
      <c r="B125" s="50">
        <f t="shared" si="58"/>
        <v>7</v>
      </c>
      <c r="C125" s="50">
        <f t="shared" si="59"/>
        <v>1</v>
      </c>
      <c r="D125" s="273" t="str">
        <f t="shared" si="60"/>
        <v>0,6</v>
      </c>
      <c r="E125" s="311"/>
      <c r="F125" s="312"/>
      <c r="G125" s="312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</row>
    <row r="126" spans="1:44" ht="8.1" customHeight="1">
      <c r="A126" s="323">
        <f t="shared" si="57"/>
        <v>122</v>
      </c>
      <c r="B126" s="50">
        <f t="shared" si="58"/>
        <v>7</v>
      </c>
      <c r="C126" s="50">
        <f t="shared" si="59"/>
        <v>2</v>
      </c>
      <c r="D126" s="273" t="str">
        <f t="shared" si="60"/>
        <v>1,6</v>
      </c>
      <c r="E126" s="311"/>
      <c r="F126" s="312"/>
      <c r="G126" s="312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291"/>
      <c r="AL126" s="291"/>
      <c r="AM126" s="291"/>
      <c r="AN126" s="291"/>
      <c r="AO126" s="291"/>
      <c r="AP126" s="291"/>
      <c r="AQ126" s="291"/>
      <c r="AR126" s="291"/>
    </row>
    <row r="127" spans="1:44" ht="8.1" customHeight="1">
      <c r="A127" s="323">
        <f t="shared" si="57"/>
        <v>123</v>
      </c>
      <c r="B127" s="50">
        <f t="shared" si="58"/>
        <v>7</v>
      </c>
      <c r="C127" s="50">
        <f t="shared" si="59"/>
        <v>3</v>
      </c>
      <c r="D127" s="273" t="str">
        <f t="shared" si="60"/>
        <v>2,6</v>
      </c>
      <c r="E127" s="311"/>
      <c r="F127" s="312"/>
      <c r="G127" s="312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291"/>
      <c r="AL127" s="291"/>
      <c r="AM127" s="291"/>
      <c r="AN127" s="291"/>
      <c r="AO127" s="291"/>
      <c r="AP127" s="291"/>
      <c r="AQ127" s="291"/>
      <c r="AR127" s="291"/>
    </row>
    <row r="128" spans="1:44" ht="8.1" customHeight="1">
      <c r="A128" s="323">
        <f t="shared" si="57"/>
        <v>124</v>
      </c>
      <c r="B128" s="50">
        <f t="shared" si="58"/>
        <v>7</v>
      </c>
      <c r="C128" s="50">
        <f t="shared" si="59"/>
        <v>4</v>
      </c>
      <c r="D128" s="273" t="str">
        <f t="shared" si="60"/>
        <v>3,6</v>
      </c>
      <c r="E128" s="311"/>
      <c r="F128" s="312"/>
      <c r="G128" s="312"/>
      <c r="H128" s="29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  <c r="AD128" s="291"/>
      <c r="AE128" s="291"/>
      <c r="AF128" s="291"/>
      <c r="AG128" s="291"/>
      <c r="AH128" s="291"/>
      <c r="AI128" s="291"/>
      <c r="AJ128" s="291"/>
      <c r="AK128" s="291"/>
      <c r="AL128" s="291"/>
      <c r="AM128" s="291"/>
      <c r="AN128" s="291"/>
      <c r="AO128" s="291"/>
      <c r="AP128" s="291"/>
      <c r="AQ128" s="291"/>
      <c r="AR128" s="291"/>
    </row>
    <row r="129" spans="1:44" ht="8.1" customHeight="1">
      <c r="A129" s="323">
        <f t="shared" si="57"/>
        <v>125</v>
      </c>
      <c r="B129" s="50">
        <f t="shared" si="58"/>
        <v>7</v>
      </c>
      <c r="C129" s="50">
        <f t="shared" si="59"/>
        <v>5</v>
      </c>
      <c r="D129" s="273" t="str">
        <f t="shared" si="60"/>
        <v>4,6</v>
      </c>
      <c r="E129" s="311"/>
      <c r="F129" s="312"/>
      <c r="G129" s="312"/>
      <c r="H129" s="29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  <c r="AD129" s="291"/>
      <c r="AE129" s="291"/>
      <c r="AF129" s="291"/>
      <c r="AG129" s="291"/>
      <c r="AH129" s="291"/>
      <c r="AI129" s="291"/>
      <c r="AJ129" s="291"/>
      <c r="AK129" s="291"/>
      <c r="AL129" s="291"/>
      <c r="AM129" s="291"/>
      <c r="AN129" s="291"/>
      <c r="AO129" s="291"/>
      <c r="AP129" s="291"/>
      <c r="AQ129" s="291"/>
      <c r="AR129" s="291"/>
    </row>
    <row r="130" spans="1:44" ht="8.1" customHeight="1">
      <c r="A130" s="323">
        <f t="shared" si="57"/>
        <v>126</v>
      </c>
      <c r="B130" s="50">
        <f t="shared" si="58"/>
        <v>7</v>
      </c>
      <c r="C130" s="50">
        <f t="shared" si="59"/>
        <v>6</v>
      </c>
      <c r="D130" s="273" t="str">
        <f t="shared" si="60"/>
        <v>5,6</v>
      </c>
      <c r="E130" s="311"/>
      <c r="F130" s="312"/>
      <c r="G130" s="312"/>
      <c r="H130" s="29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  <c r="AD130" s="291"/>
      <c r="AE130" s="291"/>
      <c r="AF130" s="291"/>
      <c r="AG130" s="291"/>
      <c r="AH130" s="291"/>
      <c r="AI130" s="291"/>
      <c r="AJ130" s="291"/>
      <c r="AK130" s="291"/>
      <c r="AL130" s="291"/>
      <c r="AM130" s="291"/>
      <c r="AN130" s="291"/>
      <c r="AO130" s="291"/>
      <c r="AP130" s="291"/>
      <c r="AQ130" s="291"/>
      <c r="AR130" s="291"/>
    </row>
    <row r="131" spans="1:44" ht="8.1" customHeight="1">
      <c r="A131" s="323">
        <f t="shared" si="57"/>
        <v>127</v>
      </c>
      <c r="B131" s="50">
        <f t="shared" si="58"/>
        <v>7</v>
      </c>
      <c r="C131" s="50">
        <f t="shared" si="59"/>
        <v>7</v>
      </c>
      <c r="D131" s="273" t="str">
        <f t="shared" si="60"/>
        <v>6,6</v>
      </c>
      <c r="E131" s="311"/>
      <c r="F131" s="312"/>
      <c r="G131" s="312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291"/>
      <c r="AL131" s="291"/>
      <c r="AM131" s="291"/>
      <c r="AN131" s="291"/>
      <c r="AO131" s="291"/>
      <c r="AP131" s="291"/>
      <c r="AQ131" s="291"/>
      <c r="AR131" s="291"/>
    </row>
    <row r="132" spans="1:44" ht="8.1" customHeight="1">
      <c r="A132" s="323">
        <f t="shared" si="57"/>
        <v>128</v>
      </c>
      <c r="B132" s="50">
        <f t="shared" si="58"/>
        <v>7</v>
      </c>
      <c r="C132" s="50">
        <f t="shared" si="59"/>
        <v>8</v>
      </c>
      <c r="D132" s="273" t="str">
        <f t="shared" si="60"/>
        <v>7,6</v>
      </c>
      <c r="E132" s="311"/>
      <c r="F132" s="312"/>
      <c r="G132" s="312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291"/>
      <c r="AL132" s="291"/>
      <c r="AM132" s="291"/>
      <c r="AN132" s="291"/>
      <c r="AO132" s="291"/>
      <c r="AP132" s="291"/>
      <c r="AQ132" s="291"/>
      <c r="AR132" s="291"/>
    </row>
    <row r="133" spans="1:44" ht="8.1" customHeight="1">
      <c r="A133" s="323">
        <f t="shared" ref="A133:A196" si="61">IF(ROW()-A$4&lt;=$D$4,ROW()-A$4,"")</f>
        <v>129</v>
      </c>
      <c r="B133" s="50">
        <f t="shared" si="58"/>
        <v>7</v>
      </c>
      <c r="C133" s="50">
        <f t="shared" si="59"/>
        <v>9</v>
      </c>
      <c r="D133" s="273" t="str">
        <f t="shared" si="60"/>
        <v>8,6</v>
      </c>
      <c r="E133" s="311"/>
      <c r="F133" s="312"/>
      <c r="G133" s="312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291"/>
      <c r="AL133" s="291"/>
      <c r="AM133" s="291"/>
      <c r="AN133" s="291"/>
      <c r="AO133" s="291"/>
      <c r="AP133" s="291"/>
      <c r="AQ133" s="291"/>
      <c r="AR133" s="291"/>
    </row>
    <row r="134" spans="1:44" ht="8.1" customHeight="1">
      <c r="A134" s="323">
        <f t="shared" si="61"/>
        <v>130</v>
      </c>
      <c r="B134" s="50">
        <f t="shared" ref="B134:B197" si="62">IF(A134="","",IF(A132="",1,IF(ISNUMBER(A134),INT(A133/$C$2)+1,"")))</f>
        <v>7</v>
      </c>
      <c r="C134" s="50">
        <f t="shared" ref="C134:C197" si="63">IF(ISNUMBER(A134),IF(B133&lt;&gt;B134,1,C133+1),"")</f>
        <v>10</v>
      </c>
      <c r="D134" s="273" t="str">
        <f t="shared" ref="D134:D197" si="64">IF(AND(ISNUMBER(B134),ISNUMBER(C134)),_xlfn.CONCAT(C134-1,",",B134-1),"")</f>
        <v>9,6</v>
      </c>
      <c r="E134" s="311"/>
      <c r="F134" s="312"/>
      <c r="G134" s="312"/>
      <c r="H134" s="29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  <c r="AD134" s="291"/>
      <c r="AE134" s="291"/>
      <c r="AF134" s="291"/>
      <c r="AG134" s="291"/>
      <c r="AH134" s="291"/>
      <c r="AI134" s="291"/>
      <c r="AJ134" s="291"/>
      <c r="AK134" s="291"/>
      <c r="AL134" s="291"/>
      <c r="AM134" s="291"/>
      <c r="AN134" s="291"/>
      <c r="AO134" s="291"/>
      <c r="AP134" s="291"/>
      <c r="AQ134" s="291"/>
      <c r="AR134" s="291"/>
    </row>
    <row r="135" spans="1:44" ht="8.1" customHeight="1">
      <c r="A135" s="323">
        <f t="shared" si="61"/>
        <v>131</v>
      </c>
      <c r="B135" s="50">
        <f t="shared" si="62"/>
        <v>7</v>
      </c>
      <c r="C135" s="50">
        <f t="shared" si="63"/>
        <v>11</v>
      </c>
      <c r="D135" s="273" t="str">
        <f t="shared" si="64"/>
        <v>10,6</v>
      </c>
      <c r="E135" s="311"/>
      <c r="F135" s="312"/>
      <c r="G135" s="312"/>
      <c r="H135" s="29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  <c r="AD135" s="291"/>
      <c r="AE135" s="291"/>
      <c r="AF135" s="291"/>
      <c r="AG135" s="291"/>
      <c r="AH135" s="291"/>
      <c r="AI135" s="291"/>
      <c r="AJ135" s="291"/>
      <c r="AK135" s="291"/>
      <c r="AL135" s="291"/>
      <c r="AM135" s="291"/>
      <c r="AN135" s="291"/>
      <c r="AO135" s="291"/>
      <c r="AP135" s="291"/>
      <c r="AQ135" s="291"/>
      <c r="AR135" s="291"/>
    </row>
    <row r="136" spans="1:44" ht="8.1" customHeight="1">
      <c r="A136" s="323">
        <f t="shared" si="61"/>
        <v>132</v>
      </c>
      <c r="B136" s="50">
        <f t="shared" si="62"/>
        <v>7</v>
      </c>
      <c r="C136" s="50">
        <f t="shared" si="63"/>
        <v>12</v>
      </c>
      <c r="D136" s="273" t="str">
        <f t="shared" si="64"/>
        <v>11,6</v>
      </c>
      <c r="E136" s="311"/>
      <c r="F136" s="312"/>
      <c r="G136" s="312"/>
      <c r="H136" s="29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  <c r="AD136" s="291"/>
      <c r="AE136" s="291"/>
      <c r="AF136" s="291"/>
      <c r="AG136" s="291"/>
      <c r="AH136" s="291"/>
      <c r="AI136" s="291"/>
      <c r="AJ136" s="291"/>
      <c r="AK136" s="291"/>
      <c r="AL136" s="291"/>
      <c r="AM136" s="291"/>
      <c r="AN136" s="291"/>
      <c r="AO136" s="291"/>
      <c r="AP136" s="291"/>
      <c r="AQ136" s="291"/>
      <c r="AR136" s="291"/>
    </row>
    <row r="137" spans="1:44" ht="8.1" customHeight="1">
      <c r="A137" s="323">
        <f t="shared" si="61"/>
        <v>133</v>
      </c>
      <c r="B137" s="50">
        <f t="shared" si="62"/>
        <v>7</v>
      </c>
      <c r="C137" s="50">
        <f t="shared" si="63"/>
        <v>13</v>
      </c>
      <c r="D137" s="273" t="str">
        <f t="shared" si="64"/>
        <v>12,6</v>
      </c>
      <c r="E137" s="311"/>
      <c r="F137" s="312"/>
      <c r="G137" s="312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291"/>
      <c r="AL137" s="291"/>
      <c r="AM137" s="291"/>
      <c r="AN137" s="291"/>
      <c r="AO137" s="291"/>
      <c r="AP137" s="291"/>
      <c r="AQ137" s="291"/>
      <c r="AR137" s="291"/>
    </row>
    <row r="138" spans="1:44" ht="8.1" customHeight="1">
      <c r="A138" s="323">
        <f t="shared" si="61"/>
        <v>134</v>
      </c>
      <c r="B138" s="50">
        <f t="shared" si="62"/>
        <v>7</v>
      </c>
      <c r="C138" s="50">
        <f t="shared" si="63"/>
        <v>14</v>
      </c>
      <c r="D138" s="273" t="str">
        <f t="shared" si="64"/>
        <v>13,6</v>
      </c>
      <c r="E138" s="311"/>
      <c r="F138" s="312"/>
      <c r="G138" s="312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291"/>
      <c r="AL138" s="291"/>
      <c r="AM138" s="291"/>
      <c r="AN138" s="291"/>
      <c r="AO138" s="291"/>
      <c r="AP138" s="291"/>
      <c r="AQ138" s="291"/>
      <c r="AR138" s="291"/>
    </row>
    <row r="139" spans="1:44" ht="8.1" customHeight="1">
      <c r="A139" s="323">
        <f t="shared" si="61"/>
        <v>135</v>
      </c>
      <c r="B139" s="50">
        <f t="shared" si="62"/>
        <v>7</v>
      </c>
      <c r="C139" s="50">
        <f t="shared" si="63"/>
        <v>15</v>
      </c>
      <c r="D139" s="273" t="str">
        <f t="shared" si="64"/>
        <v>14,6</v>
      </c>
      <c r="E139" s="311"/>
      <c r="F139" s="312"/>
      <c r="G139" s="312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291"/>
      <c r="AL139" s="291"/>
      <c r="AM139" s="291"/>
      <c r="AN139" s="291"/>
      <c r="AO139" s="291"/>
      <c r="AP139" s="291"/>
      <c r="AQ139" s="291"/>
      <c r="AR139" s="291"/>
    </row>
    <row r="140" spans="1:44" ht="8.1" customHeight="1">
      <c r="A140" s="323">
        <f t="shared" si="61"/>
        <v>136</v>
      </c>
      <c r="B140" s="50">
        <f t="shared" si="62"/>
        <v>7</v>
      </c>
      <c r="C140" s="50">
        <f t="shared" si="63"/>
        <v>16</v>
      </c>
      <c r="D140" s="273" t="str">
        <f t="shared" si="64"/>
        <v>15,6</v>
      </c>
      <c r="E140" s="311"/>
      <c r="F140" s="312"/>
      <c r="G140" s="312"/>
      <c r="H140" s="29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  <c r="AD140" s="291"/>
      <c r="AE140" s="291"/>
      <c r="AF140" s="291"/>
      <c r="AG140" s="291"/>
      <c r="AH140" s="291"/>
      <c r="AI140" s="291"/>
      <c r="AJ140" s="291"/>
      <c r="AK140" s="291"/>
      <c r="AL140" s="291"/>
      <c r="AM140" s="291"/>
      <c r="AN140" s="291"/>
      <c r="AO140" s="291"/>
      <c r="AP140" s="291"/>
      <c r="AQ140" s="291"/>
      <c r="AR140" s="291"/>
    </row>
    <row r="141" spans="1:44" ht="8.1" customHeight="1">
      <c r="A141" s="323">
        <f t="shared" si="61"/>
        <v>137</v>
      </c>
      <c r="B141" s="50">
        <f t="shared" si="62"/>
        <v>7</v>
      </c>
      <c r="C141" s="50">
        <f t="shared" si="63"/>
        <v>17</v>
      </c>
      <c r="D141" s="273" t="str">
        <f t="shared" si="64"/>
        <v>16,6</v>
      </c>
      <c r="E141" s="311"/>
      <c r="F141" s="312"/>
      <c r="G141" s="312"/>
      <c r="H141" s="29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  <c r="AD141" s="291"/>
      <c r="AE141" s="291"/>
      <c r="AF141" s="291"/>
      <c r="AG141" s="291"/>
      <c r="AH141" s="291"/>
      <c r="AI141" s="291"/>
      <c r="AJ141" s="291"/>
      <c r="AK141" s="291"/>
      <c r="AL141" s="291"/>
      <c r="AM141" s="291"/>
      <c r="AN141" s="291"/>
      <c r="AO141" s="291"/>
      <c r="AP141" s="291"/>
      <c r="AQ141" s="291"/>
      <c r="AR141" s="291"/>
    </row>
    <row r="142" spans="1:44" ht="8.1" customHeight="1">
      <c r="A142" s="323">
        <f t="shared" si="61"/>
        <v>138</v>
      </c>
      <c r="B142" s="50">
        <f t="shared" si="62"/>
        <v>7</v>
      </c>
      <c r="C142" s="50">
        <f t="shared" si="63"/>
        <v>18</v>
      </c>
      <c r="D142" s="273" t="str">
        <f t="shared" si="64"/>
        <v>17,6</v>
      </c>
      <c r="E142" s="311"/>
      <c r="F142" s="312"/>
      <c r="G142" s="312"/>
      <c r="H142" s="291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  <c r="AD142" s="291"/>
      <c r="AE142" s="291"/>
      <c r="AF142" s="291"/>
      <c r="AG142" s="291"/>
      <c r="AH142" s="291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291"/>
    </row>
    <row r="143" spans="1:44" ht="8.1" customHeight="1">
      <c r="A143" s="323">
        <f t="shared" si="61"/>
        <v>139</v>
      </c>
      <c r="B143" s="50">
        <f t="shared" si="62"/>
        <v>7</v>
      </c>
      <c r="C143" s="50">
        <f t="shared" si="63"/>
        <v>19</v>
      </c>
      <c r="D143" s="273" t="str">
        <f t="shared" si="64"/>
        <v>18,6</v>
      </c>
      <c r="E143" s="311"/>
      <c r="F143" s="312"/>
      <c r="G143" s="312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  <c r="AE143" s="291"/>
      <c r="AF143" s="291"/>
      <c r="AG143" s="291"/>
      <c r="AH143" s="291"/>
      <c r="AI143" s="291"/>
      <c r="AJ143" s="291"/>
      <c r="AK143" s="291"/>
      <c r="AL143" s="291"/>
      <c r="AM143" s="291"/>
      <c r="AN143" s="291"/>
      <c r="AO143" s="291"/>
      <c r="AP143" s="291"/>
      <c r="AQ143" s="291"/>
      <c r="AR143" s="291"/>
    </row>
    <row r="144" spans="1:44" ht="8.1" customHeight="1">
      <c r="A144" s="323">
        <f t="shared" si="61"/>
        <v>140</v>
      </c>
      <c r="B144" s="50">
        <f t="shared" si="62"/>
        <v>7</v>
      </c>
      <c r="C144" s="50">
        <f t="shared" si="63"/>
        <v>20</v>
      </c>
      <c r="D144" s="273" t="str">
        <f t="shared" si="64"/>
        <v>19,6</v>
      </c>
      <c r="E144" s="311"/>
      <c r="F144" s="312"/>
      <c r="G144" s="312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  <c r="AD144" s="291"/>
      <c r="AE144" s="291"/>
      <c r="AF144" s="291"/>
      <c r="AG144" s="291"/>
      <c r="AH144" s="291"/>
      <c r="AI144" s="291"/>
      <c r="AJ144" s="291"/>
      <c r="AK144" s="291"/>
      <c r="AL144" s="291"/>
      <c r="AM144" s="291"/>
      <c r="AN144" s="291"/>
      <c r="AO144" s="291"/>
      <c r="AP144" s="291"/>
      <c r="AQ144" s="291"/>
      <c r="AR144" s="291"/>
    </row>
    <row r="145" spans="1:44" ht="8.1" customHeight="1">
      <c r="A145" s="323">
        <f t="shared" si="61"/>
        <v>141</v>
      </c>
      <c r="B145" s="50">
        <f t="shared" si="62"/>
        <v>8</v>
      </c>
      <c r="C145" s="50">
        <f t="shared" si="63"/>
        <v>1</v>
      </c>
      <c r="D145" s="273" t="str">
        <f t="shared" si="64"/>
        <v>0,7</v>
      </c>
      <c r="E145" s="311"/>
      <c r="F145" s="312"/>
      <c r="G145" s="312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  <c r="AE145" s="291"/>
      <c r="AF145" s="291"/>
      <c r="AG145" s="291"/>
      <c r="AH145" s="291"/>
      <c r="AI145" s="291"/>
      <c r="AJ145" s="291"/>
      <c r="AK145" s="291"/>
      <c r="AL145" s="291"/>
      <c r="AM145" s="291"/>
      <c r="AN145" s="291"/>
      <c r="AO145" s="291"/>
      <c r="AP145" s="291"/>
      <c r="AQ145" s="291"/>
      <c r="AR145" s="291"/>
    </row>
    <row r="146" spans="1:44" ht="8.1" customHeight="1">
      <c r="A146" s="323">
        <f t="shared" si="61"/>
        <v>142</v>
      </c>
      <c r="B146" s="50">
        <f t="shared" si="62"/>
        <v>8</v>
      </c>
      <c r="C146" s="50">
        <f t="shared" si="63"/>
        <v>2</v>
      </c>
      <c r="D146" s="273" t="str">
        <f t="shared" si="64"/>
        <v>1,7</v>
      </c>
      <c r="E146" s="311"/>
      <c r="F146" s="312"/>
      <c r="G146" s="312"/>
      <c r="H146" s="29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  <c r="AD146" s="291"/>
      <c r="AE146" s="291"/>
      <c r="AF146" s="291"/>
      <c r="AG146" s="291"/>
      <c r="AH146" s="291"/>
      <c r="AI146" s="291"/>
      <c r="AJ146" s="291"/>
      <c r="AK146" s="291"/>
      <c r="AL146" s="291"/>
      <c r="AM146" s="291"/>
      <c r="AN146" s="291"/>
      <c r="AO146" s="291"/>
      <c r="AP146" s="291"/>
      <c r="AQ146" s="291"/>
      <c r="AR146" s="291"/>
    </row>
    <row r="147" spans="1:44" ht="8.1" customHeight="1">
      <c r="A147" s="323">
        <f t="shared" si="61"/>
        <v>143</v>
      </c>
      <c r="B147" s="50">
        <f t="shared" si="62"/>
        <v>8</v>
      </c>
      <c r="C147" s="50">
        <f t="shared" si="63"/>
        <v>3</v>
      </c>
      <c r="D147" s="273" t="str">
        <f t="shared" si="64"/>
        <v>2,7</v>
      </c>
      <c r="E147" s="311"/>
      <c r="F147" s="312"/>
      <c r="G147" s="312"/>
      <c r="H147" s="29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  <c r="AD147" s="291"/>
      <c r="AE147" s="291"/>
      <c r="AF147" s="291"/>
      <c r="AG147" s="291"/>
      <c r="AH147" s="291"/>
      <c r="AI147" s="291"/>
      <c r="AJ147" s="291"/>
      <c r="AK147" s="291"/>
      <c r="AL147" s="291"/>
      <c r="AM147" s="291"/>
      <c r="AN147" s="291"/>
      <c r="AO147" s="291"/>
      <c r="AP147" s="291"/>
      <c r="AQ147" s="291"/>
      <c r="AR147" s="291"/>
    </row>
    <row r="148" spans="1:44" ht="8.1" customHeight="1">
      <c r="A148" s="323">
        <f t="shared" si="61"/>
        <v>144</v>
      </c>
      <c r="B148" s="50">
        <f t="shared" si="62"/>
        <v>8</v>
      </c>
      <c r="C148" s="50">
        <f t="shared" si="63"/>
        <v>4</v>
      </c>
      <c r="D148" s="273" t="str">
        <f t="shared" si="64"/>
        <v>3,7</v>
      </c>
      <c r="E148" s="311"/>
      <c r="F148" s="312"/>
      <c r="G148" s="312"/>
      <c r="H148" s="29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  <c r="AD148" s="291"/>
      <c r="AE148" s="291"/>
      <c r="AF148" s="291"/>
      <c r="AG148" s="291"/>
      <c r="AH148" s="291"/>
      <c r="AI148" s="291"/>
      <c r="AJ148" s="291"/>
      <c r="AK148" s="291"/>
      <c r="AL148" s="291"/>
      <c r="AM148" s="291"/>
      <c r="AN148" s="291"/>
      <c r="AO148" s="291"/>
      <c r="AP148" s="291"/>
      <c r="AQ148" s="291"/>
      <c r="AR148" s="291"/>
    </row>
    <row r="149" spans="1:44" ht="8.1" customHeight="1">
      <c r="A149" s="323">
        <f t="shared" si="61"/>
        <v>145</v>
      </c>
      <c r="B149" s="50">
        <f t="shared" si="62"/>
        <v>8</v>
      </c>
      <c r="C149" s="50">
        <f t="shared" si="63"/>
        <v>5</v>
      </c>
      <c r="D149" s="273" t="str">
        <f t="shared" si="64"/>
        <v>4,7</v>
      </c>
      <c r="E149" s="311"/>
      <c r="F149" s="312"/>
      <c r="G149" s="312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291"/>
      <c r="AL149" s="291"/>
      <c r="AM149" s="291"/>
      <c r="AN149" s="291"/>
      <c r="AO149" s="291"/>
      <c r="AP149" s="291"/>
      <c r="AQ149" s="291"/>
      <c r="AR149" s="291"/>
    </row>
    <row r="150" spans="1:44" ht="8.1" customHeight="1">
      <c r="A150" s="323">
        <f t="shared" si="61"/>
        <v>146</v>
      </c>
      <c r="B150" s="50">
        <f t="shared" si="62"/>
        <v>8</v>
      </c>
      <c r="C150" s="50">
        <f t="shared" si="63"/>
        <v>6</v>
      </c>
      <c r="D150" s="273" t="str">
        <f t="shared" si="64"/>
        <v>5,7</v>
      </c>
      <c r="E150" s="311"/>
      <c r="F150" s="312"/>
      <c r="G150" s="312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291"/>
      <c r="AL150" s="291"/>
      <c r="AM150" s="291"/>
      <c r="AN150" s="291"/>
      <c r="AO150" s="291"/>
      <c r="AP150" s="291"/>
      <c r="AQ150" s="291"/>
      <c r="AR150" s="291"/>
    </row>
    <row r="151" spans="1:44" ht="8.1" customHeight="1">
      <c r="A151" s="323">
        <f t="shared" si="61"/>
        <v>147</v>
      </c>
      <c r="B151" s="50">
        <f t="shared" si="62"/>
        <v>8</v>
      </c>
      <c r="C151" s="50">
        <f t="shared" si="63"/>
        <v>7</v>
      </c>
      <c r="D151" s="273" t="str">
        <f t="shared" si="64"/>
        <v>6,7</v>
      </c>
      <c r="E151" s="311"/>
      <c r="F151" s="312"/>
      <c r="G151" s="312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291"/>
      <c r="AL151" s="291"/>
      <c r="AM151" s="291"/>
      <c r="AN151" s="291"/>
      <c r="AO151" s="291"/>
      <c r="AP151" s="291"/>
      <c r="AQ151" s="291"/>
      <c r="AR151" s="291"/>
    </row>
    <row r="152" spans="1:44" ht="8.1" customHeight="1">
      <c r="A152" s="323">
        <f t="shared" si="61"/>
        <v>148</v>
      </c>
      <c r="B152" s="50">
        <f t="shared" si="62"/>
        <v>8</v>
      </c>
      <c r="C152" s="50">
        <f t="shared" si="63"/>
        <v>8</v>
      </c>
      <c r="D152" s="273" t="str">
        <f t="shared" si="64"/>
        <v>7,7</v>
      </c>
      <c r="E152" s="311"/>
      <c r="F152" s="312"/>
      <c r="G152" s="312"/>
      <c r="H152" s="29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  <c r="AD152" s="291"/>
      <c r="AE152" s="291"/>
      <c r="AF152" s="291"/>
      <c r="AG152" s="291"/>
      <c r="AH152" s="291"/>
      <c r="AI152" s="291"/>
      <c r="AJ152" s="291"/>
      <c r="AK152" s="291"/>
      <c r="AL152" s="291"/>
      <c r="AM152" s="291"/>
      <c r="AN152" s="291"/>
      <c r="AO152" s="291"/>
      <c r="AP152" s="291"/>
      <c r="AQ152" s="291"/>
      <c r="AR152" s="291"/>
    </row>
    <row r="153" spans="1:44" ht="8.1" customHeight="1">
      <c r="A153" s="323">
        <f t="shared" si="61"/>
        <v>149</v>
      </c>
      <c r="B153" s="50">
        <f t="shared" si="62"/>
        <v>8</v>
      </c>
      <c r="C153" s="50">
        <f t="shared" si="63"/>
        <v>9</v>
      </c>
      <c r="D153" s="273" t="str">
        <f t="shared" si="64"/>
        <v>8,7</v>
      </c>
      <c r="E153" s="311"/>
      <c r="F153" s="312"/>
      <c r="G153" s="312"/>
      <c r="H153" s="29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  <c r="AD153" s="291"/>
      <c r="AE153" s="291"/>
      <c r="AF153" s="291"/>
      <c r="AG153" s="291"/>
      <c r="AH153" s="291"/>
      <c r="AI153" s="291"/>
      <c r="AJ153" s="291"/>
      <c r="AK153" s="291"/>
      <c r="AL153" s="291"/>
      <c r="AM153" s="291"/>
      <c r="AN153" s="291"/>
      <c r="AO153" s="291"/>
      <c r="AP153" s="291"/>
      <c r="AQ153" s="291"/>
      <c r="AR153" s="291"/>
    </row>
    <row r="154" spans="1:44" ht="8.1" customHeight="1">
      <c r="A154" s="323">
        <f t="shared" si="61"/>
        <v>150</v>
      </c>
      <c r="B154" s="50">
        <f t="shared" si="62"/>
        <v>8</v>
      </c>
      <c r="C154" s="50">
        <f t="shared" si="63"/>
        <v>10</v>
      </c>
      <c r="D154" s="273" t="str">
        <f t="shared" si="64"/>
        <v>9,7</v>
      </c>
      <c r="E154" s="311"/>
      <c r="F154" s="312"/>
      <c r="G154" s="312"/>
      <c r="H154" s="29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  <c r="AD154" s="291"/>
      <c r="AE154" s="291"/>
      <c r="AF154" s="291"/>
      <c r="AG154" s="291"/>
      <c r="AH154" s="291"/>
      <c r="AI154" s="291"/>
      <c r="AJ154" s="291"/>
      <c r="AK154" s="291"/>
      <c r="AL154" s="291"/>
      <c r="AM154" s="291"/>
      <c r="AN154" s="291"/>
      <c r="AO154" s="291"/>
      <c r="AP154" s="291"/>
      <c r="AQ154" s="291"/>
      <c r="AR154" s="291"/>
    </row>
    <row r="155" spans="1:44" ht="8.1" customHeight="1">
      <c r="A155" s="323">
        <f t="shared" si="61"/>
        <v>151</v>
      </c>
      <c r="B155" s="50">
        <f t="shared" si="62"/>
        <v>8</v>
      </c>
      <c r="C155" s="50">
        <f t="shared" si="63"/>
        <v>11</v>
      </c>
      <c r="D155" s="273" t="str">
        <f t="shared" si="64"/>
        <v>10,7</v>
      </c>
      <c r="E155" s="311"/>
      <c r="F155" s="312"/>
      <c r="G155" s="312"/>
      <c r="H155" s="29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  <c r="AD155" s="291"/>
      <c r="AE155" s="291"/>
      <c r="AF155" s="291"/>
      <c r="AG155" s="291"/>
      <c r="AH155" s="291"/>
      <c r="AI155" s="291"/>
      <c r="AJ155" s="291"/>
      <c r="AK155" s="291"/>
      <c r="AL155" s="291"/>
      <c r="AM155" s="291"/>
      <c r="AN155" s="291"/>
      <c r="AO155" s="291"/>
      <c r="AP155" s="291"/>
      <c r="AQ155" s="291"/>
      <c r="AR155" s="291"/>
    </row>
    <row r="156" spans="1:44" ht="8.1" customHeight="1">
      <c r="A156" s="323">
        <f t="shared" si="61"/>
        <v>152</v>
      </c>
      <c r="B156" s="50">
        <f t="shared" si="62"/>
        <v>8</v>
      </c>
      <c r="C156" s="50">
        <f t="shared" si="63"/>
        <v>12</v>
      </c>
      <c r="D156" s="273" t="str">
        <f t="shared" si="64"/>
        <v>11,7</v>
      </c>
      <c r="E156" s="311"/>
      <c r="F156" s="312"/>
      <c r="G156" s="312"/>
      <c r="H156" s="29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  <c r="AD156" s="291"/>
      <c r="AE156" s="291"/>
      <c r="AF156" s="291"/>
      <c r="AG156" s="291"/>
      <c r="AH156" s="291"/>
      <c r="AI156" s="291"/>
      <c r="AJ156" s="291"/>
      <c r="AK156" s="291"/>
      <c r="AL156" s="291"/>
      <c r="AM156" s="291"/>
      <c r="AN156" s="291"/>
      <c r="AO156" s="291"/>
      <c r="AP156" s="291"/>
      <c r="AQ156" s="291"/>
      <c r="AR156" s="291"/>
    </row>
    <row r="157" spans="1:44" ht="8.1" customHeight="1">
      <c r="A157" s="323">
        <f t="shared" si="61"/>
        <v>153</v>
      </c>
      <c r="B157" s="50">
        <f t="shared" si="62"/>
        <v>8</v>
      </c>
      <c r="C157" s="50">
        <f t="shared" si="63"/>
        <v>13</v>
      </c>
      <c r="D157" s="273" t="str">
        <f t="shared" si="64"/>
        <v>12,7</v>
      </c>
      <c r="E157" s="311"/>
      <c r="F157" s="312"/>
      <c r="G157" s="312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  <c r="AD157" s="291"/>
      <c r="AE157" s="291"/>
      <c r="AF157" s="291"/>
      <c r="AG157" s="291"/>
      <c r="AH157" s="291"/>
      <c r="AI157" s="291"/>
      <c r="AJ157" s="291"/>
      <c r="AK157" s="291"/>
      <c r="AL157" s="291"/>
      <c r="AM157" s="291"/>
      <c r="AN157" s="291"/>
      <c r="AO157" s="291"/>
      <c r="AP157" s="291"/>
      <c r="AQ157" s="291"/>
      <c r="AR157" s="291"/>
    </row>
    <row r="158" spans="1:44" ht="8.1" customHeight="1">
      <c r="A158" s="323">
        <f t="shared" si="61"/>
        <v>154</v>
      </c>
      <c r="B158" s="50">
        <f t="shared" si="62"/>
        <v>8</v>
      </c>
      <c r="C158" s="50">
        <f t="shared" si="63"/>
        <v>14</v>
      </c>
      <c r="D158" s="273" t="str">
        <f t="shared" si="64"/>
        <v>13,7</v>
      </c>
      <c r="E158" s="311"/>
      <c r="F158" s="312"/>
      <c r="G158" s="312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291"/>
      <c r="AL158" s="291"/>
      <c r="AM158" s="291"/>
      <c r="AN158" s="291"/>
      <c r="AO158" s="291"/>
      <c r="AP158" s="291"/>
      <c r="AQ158" s="291"/>
      <c r="AR158" s="291"/>
    </row>
    <row r="159" spans="1:44" ht="8.1" customHeight="1">
      <c r="A159" s="323">
        <f t="shared" si="61"/>
        <v>155</v>
      </c>
      <c r="B159" s="50">
        <f t="shared" si="62"/>
        <v>8</v>
      </c>
      <c r="C159" s="50">
        <f t="shared" si="63"/>
        <v>15</v>
      </c>
      <c r="D159" s="273" t="str">
        <f t="shared" si="64"/>
        <v>14,7</v>
      </c>
      <c r="E159" s="311"/>
      <c r="F159" s="312"/>
      <c r="G159" s="312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291"/>
      <c r="AL159" s="291"/>
      <c r="AM159" s="291"/>
      <c r="AN159" s="291"/>
      <c r="AO159" s="291"/>
      <c r="AP159" s="291"/>
      <c r="AQ159" s="291"/>
      <c r="AR159" s="291"/>
    </row>
    <row r="160" spans="1:44" ht="8.1" customHeight="1">
      <c r="A160" s="323">
        <f t="shared" si="61"/>
        <v>156</v>
      </c>
      <c r="B160" s="50">
        <f t="shared" si="62"/>
        <v>8</v>
      </c>
      <c r="C160" s="50">
        <f t="shared" si="63"/>
        <v>16</v>
      </c>
      <c r="D160" s="273" t="str">
        <f t="shared" si="64"/>
        <v>15,7</v>
      </c>
      <c r="E160" s="311"/>
      <c r="F160" s="312"/>
      <c r="G160" s="312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291"/>
      <c r="AL160" s="291"/>
      <c r="AM160" s="291"/>
      <c r="AN160" s="291"/>
      <c r="AO160" s="291"/>
      <c r="AP160" s="291"/>
      <c r="AQ160" s="291"/>
      <c r="AR160" s="291"/>
    </row>
    <row r="161" spans="1:44" ht="8.1" customHeight="1">
      <c r="A161" s="323">
        <f t="shared" si="61"/>
        <v>157</v>
      </c>
      <c r="B161" s="50">
        <f t="shared" si="62"/>
        <v>8</v>
      </c>
      <c r="C161" s="50">
        <f t="shared" si="63"/>
        <v>17</v>
      </c>
      <c r="D161" s="273" t="str">
        <f t="shared" si="64"/>
        <v>16,7</v>
      </c>
      <c r="E161" s="311"/>
      <c r="F161" s="312"/>
      <c r="G161" s="312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  <c r="AD161" s="291"/>
      <c r="AE161" s="291"/>
      <c r="AF161" s="291"/>
      <c r="AG161" s="291"/>
      <c r="AH161" s="291"/>
      <c r="AI161" s="291"/>
      <c r="AJ161" s="291"/>
      <c r="AK161" s="291"/>
      <c r="AL161" s="291"/>
      <c r="AM161" s="291"/>
      <c r="AN161" s="291"/>
      <c r="AO161" s="291"/>
      <c r="AP161" s="291"/>
      <c r="AQ161" s="291"/>
      <c r="AR161" s="291"/>
    </row>
    <row r="162" spans="1:44" ht="8.1" customHeight="1">
      <c r="A162" s="323">
        <f t="shared" si="61"/>
        <v>158</v>
      </c>
      <c r="B162" s="50">
        <f t="shared" si="62"/>
        <v>8</v>
      </c>
      <c r="C162" s="50">
        <f t="shared" si="63"/>
        <v>18</v>
      </c>
      <c r="D162" s="273" t="str">
        <f t="shared" si="64"/>
        <v>17,7</v>
      </c>
      <c r="E162" s="311"/>
      <c r="F162" s="312"/>
      <c r="G162" s="312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  <c r="AD162" s="291"/>
      <c r="AE162" s="291"/>
      <c r="AF162" s="291"/>
      <c r="AG162" s="291"/>
      <c r="AH162" s="291"/>
      <c r="AI162" s="291"/>
      <c r="AJ162" s="291"/>
      <c r="AK162" s="291"/>
      <c r="AL162" s="291"/>
      <c r="AM162" s="291"/>
      <c r="AN162" s="291"/>
      <c r="AO162" s="291"/>
      <c r="AP162" s="291"/>
      <c r="AQ162" s="291"/>
      <c r="AR162" s="291"/>
    </row>
    <row r="163" spans="1:44" ht="8.1" customHeight="1">
      <c r="A163" s="323">
        <f t="shared" si="61"/>
        <v>159</v>
      </c>
      <c r="B163" s="50">
        <f t="shared" si="62"/>
        <v>8</v>
      </c>
      <c r="C163" s="50">
        <f t="shared" si="63"/>
        <v>19</v>
      </c>
      <c r="D163" s="273" t="str">
        <f t="shared" si="64"/>
        <v>18,7</v>
      </c>
      <c r="E163" s="311"/>
      <c r="F163" s="312"/>
      <c r="G163" s="312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  <c r="AD163" s="291"/>
      <c r="AE163" s="291"/>
      <c r="AF163" s="291"/>
      <c r="AG163" s="291"/>
      <c r="AH163" s="291"/>
      <c r="AI163" s="291"/>
      <c r="AJ163" s="291"/>
      <c r="AK163" s="291"/>
      <c r="AL163" s="291"/>
      <c r="AM163" s="291"/>
      <c r="AN163" s="291"/>
      <c r="AO163" s="291"/>
      <c r="AP163" s="291"/>
      <c r="AQ163" s="291"/>
      <c r="AR163" s="291"/>
    </row>
    <row r="164" spans="1:44" ht="8.1" customHeight="1">
      <c r="A164" s="323">
        <f t="shared" si="61"/>
        <v>160</v>
      </c>
      <c r="B164" s="50">
        <f t="shared" si="62"/>
        <v>8</v>
      </c>
      <c r="C164" s="50">
        <f t="shared" si="63"/>
        <v>20</v>
      </c>
      <c r="D164" s="273" t="str">
        <f t="shared" si="64"/>
        <v>19,7</v>
      </c>
      <c r="E164" s="311"/>
      <c r="F164" s="312"/>
      <c r="G164" s="312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291"/>
      <c r="AL164" s="291"/>
      <c r="AM164" s="291"/>
      <c r="AN164" s="291"/>
      <c r="AO164" s="291"/>
      <c r="AP164" s="291"/>
      <c r="AQ164" s="291"/>
      <c r="AR164" s="291"/>
    </row>
    <row r="165" spans="1:44" ht="8.1" customHeight="1">
      <c r="A165" s="323" t="str">
        <f t="shared" si="61"/>
        <v/>
      </c>
      <c r="B165" s="50" t="str">
        <f t="shared" si="62"/>
        <v/>
      </c>
      <c r="C165" s="50" t="str">
        <f t="shared" si="63"/>
        <v/>
      </c>
      <c r="D165" s="273" t="str">
        <f t="shared" si="64"/>
        <v/>
      </c>
      <c r="E165" s="311"/>
      <c r="F165" s="312"/>
      <c r="G165" s="312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291"/>
      <c r="AL165" s="291"/>
      <c r="AM165" s="291"/>
      <c r="AN165" s="291"/>
      <c r="AO165" s="291"/>
      <c r="AP165" s="291"/>
      <c r="AQ165" s="291"/>
      <c r="AR165" s="291"/>
    </row>
    <row r="166" spans="1:44" ht="8.1" customHeight="1">
      <c r="A166" s="323" t="str">
        <f t="shared" si="61"/>
        <v/>
      </c>
      <c r="B166" s="50" t="str">
        <f t="shared" si="62"/>
        <v/>
      </c>
      <c r="C166" s="50" t="str">
        <f t="shared" si="63"/>
        <v/>
      </c>
      <c r="D166" s="273" t="str">
        <f t="shared" si="64"/>
        <v/>
      </c>
      <c r="E166" s="311"/>
      <c r="F166" s="312"/>
      <c r="G166" s="312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291"/>
      <c r="AL166" s="291"/>
      <c r="AM166" s="291"/>
      <c r="AN166" s="291"/>
      <c r="AO166" s="291"/>
      <c r="AP166" s="291"/>
      <c r="AQ166" s="291"/>
      <c r="AR166" s="291"/>
    </row>
    <row r="167" spans="1:44" ht="8.1" customHeight="1">
      <c r="A167" s="323" t="str">
        <f t="shared" si="61"/>
        <v/>
      </c>
      <c r="B167" s="50" t="str">
        <f t="shared" si="62"/>
        <v/>
      </c>
      <c r="C167" s="50" t="str">
        <f t="shared" si="63"/>
        <v/>
      </c>
      <c r="D167" s="273" t="str">
        <f t="shared" si="64"/>
        <v/>
      </c>
      <c r="E167" s="311"/>
      <c r="F167" s="312"/>
      <c r="G167" s="312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  <c r="AD167" s="291"/>
      <c r="AE167" s="291"/>
      <c r="AF167" s="291"/>
      <c r="AG167" s="291"/>
      <c r="AH167" s="291"/>
      <c r="AI167" s="291"/>
      <c r="AJ167" s="291"/>
      <c r="AK167" s="291"/>
      <c r="AL167" s="291"/>
      <c r="AM167" s="291"/>
      <c r="AN167" s="291"/>
      <c r="AO167" s="291"/>
      <c r="AP167" s="291"/>
      <c r="AQ167" s="291"/>
      <c r="AR167" s="291"/>
    </row>
    <row r="168" spans="1:44" ht="8.1" customHeight="1">
      <c r="A168" s="323" t="str">
        <f t="shared" si="61"/>
        <v/>
      </c>
      <c r="B168" s="50" t="str">
        <f t="shared" si="62"/>
        <v/>
      </c>
      <c r="C168" s="50" t="str">
        <f t="shared" si="63"/>
        <v/>
      </c>
      <c r="D168" s="273" t="str">
        <f t="shared" si="64"/>
        <v/>
      </c>
      <c r="E168" s="311"/>
      <c r="F168" s="312"/>
      <c r="G168" s="312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  <c r="AD168" s="291"/>
      <c r="AE168" s="291"/>
      <c r="AF168" s="291"/>
      <c r="AG168" s="291"/>
      <c r="AH168" s="291"/>
      <c r="AI168" s="291"/>
      <c r="AJ168" s="291"/>
      <c r="AK168" s="291"/>
      <c r="AL168" s="291"/>
      <c r="AM168" s="291"/>
      <c r="AN168" s="291"/>
      <c r="AO168" s="291"/>
      <c r="AP168" s="291"/>
      <c r="AQ168" s="291"/>
      <c r="AR168" s="291"/>
    </row>
    <row r="169" spans="1:44" ht="8.1" customHeight="1">
      <c r="A169" s="323" t="str">
        <f t="shared" si="61"/>
        <v/>
      </c>
      <c r="B169" s="50" t="str">
        <f t="shared" si="62"/>
        <v/>
      </c>
      <c r="C169" s="50" t="str">
        <f t="shared" si="63"/>
        <v/>
      </c>
      <c r="D169" s="273" t="str">
        <f t="shared" si="64"/>
        <v/>
      </c>
      <c r="E169" s="311"/>
      <c r="F169" s="312"/>
      <c r="G169" s="312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  <c r="AD169" s="291"/>
      <c r="AE169" s="291"/>
      <c r="AF169" s="291"/>
      <c r="AG169" s="291"/>
      <c r="AH169" s="291"/>
      <c r="AI169" s="291"/>
      <c r="AJ169" s="291"/>
      <c r="AK169" s="291"/>
      <c r="AL169" s="291"/>
      <c r="AM169" s="291"/>
      <c r="AN169" s="291"/>
      <c r="AO169" s="291"/>
      <c r="AP169" s="291"/>
      <c r="AQ169" s="291"/>
      <c r="AR169" s="291"/>
    </row>
    <row r="170" spans="1:44" ht="8.1" customHeight="1">
      <c r="A170" s="323" t="str">
        <f t="shared" si="61"/>
        <v/>
      </c>
      <c r="B170" s="50" t="str">
        <f t="shared" si="62"/>
        <v/>
      </c>
      <c r="C170" s="50" t="str">
        <f t="shared" si="63"/>
        <v/>
      </c>
      <c r="D170" s="273" t="str">
        <f t="shared" si="64"/>
        <v/>
      </c>
      <c r="E170" s="311"/>
      <c r="F170" s="312"/>
      <c r="G170" s="312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291"/>
      <c r="AL170" s="291"/>
      <c r="AM170" s="291"/>
      <c r="AN170" s="291"/>
      <c r="AO170" s="291"/>
      <c r="AP170" s="291"/>
      <c r="AQ170" s="291"/>
      <c r="AR170" s="291"/>
    </row>
    <row r="171" spans="1:44" ht="8.1" customHeight="1">
      <c r="A171" s="323" t="str">
        <f t="shared" si="61"/>
        <v/>
      </c>
      <c r="B171" s="50" t="str">
        <f t="shared" si="62"/>
        <v/>
      </c>
      <c r="C171" s="50" t="str">
        <f t="shared" si="63"/>
        <v/>
      </c>
      <c r="D171" s="273" t="str">
        <f t="shared" si="64"/>
        <v/>
      </c>
      <c r="E171" s="311"/>
      <c r="F171" s="312"/>
      <c r="G171" s="312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291"/>
      <c r="AL171" s="291"/>
      <c r="AM171" s="291"/>
      <c r="AN171" s="291"/>
      <c r="AO171" s="291"/>
      <c r="AP171" s="291"/>
      <c r="AQ171" s="291"/>
      <c r="AR171" s="291"/>
    </row>
    <row r="172" spans="1:44" ht="8.1" customHeight="1">
      <c r="A172" s="323" t="str">
        <f t="shared" si="61"/>
        <v/>
      </c>
      <c r="B172" s="50" t="str">
        <f t="shared" si="62"/>
        <v/>
      </c>
      <c r="C172" s="50" t="str">
        <f t="shared" si="63"/>
        <v/>
      </c>
      <c r="D172" s="273" t="str">
        <f t="shared" si="64"/>
        <v/>
      </c>
      <c r="E172" s="311"/>
      <c r="F172" s="312"/>
      <c r="G172" s="312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291"/>
      <c r="AL172" s="291"/>
      <c r="AM172" s="291"/>
      <c r="AN172" s="291"/>
      <c r="AO172" s="291"/>
      <c r="AP172" s="291"/>
      <c r="AQ172" s="291"/>
      <c r="AR172" s="291"/>
    </row>
    <row r="173" spans="1:44" ht="8.1" customHeight="1">
      <c r="A173" s="323" t="str">
        <f t="shared" si="61"/>
        <v/>
      </c>
      <c r="B173" s="50" t="str">
        <f t="shared" si="62"/>
        <v/>
      </c>
      <c r="C173" s="50" t="str">
        <f t="shared" si="63"/>
        <v/>
      </c>
      <c r="D173" s="273" t="str">
        <f t="shared" si="64"/>
        <v/>
      </c>
      <c r="E173" s="311"/>
      <c r="F173" s="312"/>
      <c r="G173" s="312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  <c r="AD173" s="291"/>
      <c r="AE173" s="291"/>
      <c r="AF173" s="291"/>
      <c r="AG173" s="291"/>
      <c r="AH173" s="291"/>
      <c r="AI173" s="291"/>
      <c r="AJ173" s="291"/>
      <c r="AK173" s="291"/>
      <c r="AL173" s="291"/>
      <c r="AM173" s="291"/>
      <c r="AN173" s="291"/>
      <c r="AO173" s="291"/>
      <c r="AP173" s="291"/>
      <c r="AQ173" s="291"/>
      <c r="AR173" s="291"/>
    </row>
    <row r="174" spans="1:44" ht="8.1" customHeight="1">
      <c r="A174" s="323" t="str">
        <f t="shared" si="61"/>
        <v/>
      </c>
      <c r="B174" s="50" t="str">
        <f t="shared" si="62"/>
        <v/>
      </c>
      <c r="C174" s="50" t="str">
        <f t="shared" si="63"/>
        <v/>
      </c>
      <c r="D174" s="273" t="str">
        <f t="shared" si="64"/>
        <v/>
      </c>
      <c r="E174" s="311"/>
      <c r="F174" s="312"/>
      <c r="G174" s="312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  <c r="AD174" s="291"/>
      <c r="AE174" s="291"/>
      <c r="AF174" s="291"/>
      <c r="AG174" s="291"/>
      <c r="AH174" s="291"/>
      <c r="AI174" s="291"/>
      <c r="AJ174" s="291"/>
      <c r="AK174" s="291"/>
      <c r="AL174" s="291"/>
      <c r="AM174" s="291"/>
      <c r="AN174" s="291"/>
      <c r="AO174" s="291"/>
      <c r="AP174" s="291"/>
      <c r="AQ174" s="291"/>
      <c r="AR174" s="291"/>
    </row>
    <row r="175" spans="1:44" ht="8.1" customHeight="1">
      <c r="A175" s="323" t="str">
        <f t="shared" si="61"/>
        <v/>
      </c>
      <c r="B175" s="50" t="str">
        <f t="shared" si="62"/>
        <v/>
      </c>
      <c r="C175" s="50" t="str">
        <f t="shared" si="63"/>
        <v/>
      </c>
      <c r="D175" s="273" t="str">
        <f t="shared" si="64"/>
        <v/>
      </c>
      <c r="E175" s="311"/>
      <c r="F175" s="312"/>
      <c r="G175" s="312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  <c r="AD175" s="291"/>
      <c r="AE175" s="291"/>
      <c r="AF175" s="291"/>
      <c r="AG175" s="291"/>
      <c r="AH175" s="291"/>
      <c r="AI175" s="291"/>
      <c r="AJ175" s="291"/>
      <c r="AK175" s="291"/>
      <c r="AL175" s="291"/>
      <c r="AM175" s="291"/>
      <c r="AN175" s="291"/>
      <c r="AO175" s="291"/>
      <c r="AP175" s="291"/>
      <c r="AQ175" s="291"/>
      <c r="AR175" s="291"/>
    </row>
    <row r="176" spans="1:44" ht="8.1" customHeight="1">
      <c r="A176" s="323" t="str">
        <f t="shared" si="61"/>
        <v/>
      </c>
      <c r="B176" s="50" t="str">
        <f t="shared" si="62"/>
        <v/>
      </c>
      <c r="C176" s="50" t="str">
        <f t="shared" si="63"/>
        <v/>
      </c>
      <c r="D176" s="273" t="str">
        <f t="shared" si="64"/>
        <v/>
      </c>
      <c r="E176" s="311"/>
      <c r="F176" s="312"/>
      <c r="G176" s="312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291"/>
      <c r="AL176" s="291"/>
      <c r="AM176" s="291"/>
      <c r="AN176" s="291"/>
      <c r="AO176" s="291"/>
      <c r="AP176" s="291"/>
      <c r="AQ176" s="291"/>
      <c r="AR176" s="291"/>
    </row>
    <row r="177" spans="1:44" ht="8.1" customHeight="1">
      <c r="A177" s="323" t="str">
        <f t="shared" si="61"/>
        <v/>
      </c>
      <c r="B177" s="50" t="str">
        <f t="shared" si="62"/>
        <v/>
      </c>
      <c r="C177" s="50" t="str">
        <f t="shared" si="63"/>
        <v/>
      </c>
      <c r="D177" s="273" t="str">
        <f t="shared" si="64"/>
        <v/>
      </c>
      <c r="E177" s="311"/>
      <c r="F177" s="312"/>
      <c r="G177" s="312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291"/>
      <c r="AL177" s="291"/>
      <c r="AM177" s="291"/>
      <c r="AN177" s="291"/>
      <c r="AO177" s="291"/>
      <c r="AP177" s="291"/>
      <c r="AQ177" s="291"/>
      <c r="AR177" s="291"/>
    </row>
    <row r="178" spans="1:44" ht="8.1" customHeight="1">
      <c r="A178" s="323" t="str">
        <f t="shared" si="61"/>
        <v/>
      </c>
      <c r="B178" s="50" t="str">
        <f t="shared" si="62"/>
        <v/>
      </c>
      <c r="C178" s="50" t="str">
        <f t="shared" si="63"/>
        <v/>
      </c>
      <c r="D178" s="273" t="str">
        <f t="shared" si="64"/>
        <v/>
      </c>
      <c r="E178" s="311"/>
      <c r="F178" s="312"/>
      <c r="G178" s="312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291"/>
      <c r="AL178" s="291"/>
      <c r="AM178" s="291"/>
      <c r="AN178" s="291"/>
      <c r="AO178" s="291"/>
      <c r="AP178" s="291"/>
      <c r="AQ178" s="291"/>
      <c r="AR178" s="291"/>
    </row>
    <row r="179" spans="1:44" ht="8.1" customHeight="1">
      <c r="A179" s="323" t="str">
        <f t="shared" si="61"/>
        <v/>
      </c>
      <c r="B179" s="50" t="str">
        <f t="shared" si="62"/>
        <v/>
      </c>
      <c r="C179" s="50" t="str">
        <f t="shared" si="63"/>
        <v/>
      </c>
      <c r="D179" s="273" t="str">
        <f t="shared" si="64"/>
        <v/>
      </c>
      <c r="E179" s="311"/>
      <c r="F179" s="312"/>
      <c r="G179" s="312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  <c r="AD179" s="291"/>
      <c r="AE179" s="291"/>
      <c r="AF179" s="291"/>
      <c r="AG179" s="291"/>
      <c r="AH179" s="291"/>
      <c r="AI179" s="291"/>
      <c r="AJ179" s="291"/>
      <c r="AK179" s="291"/>
      <c r="AL179" s="291"/>
      <c r="AM179" s="291"/>
      <c r="AN179" s="291"/>
      <c r="AO179" s="291"/>
      <c r="AP179" s="291"/>
      <c r="AQ179" s="291"/>
      <c r="AR179" s="291"/>
    </row>
    <row r="180" spans="1:44" ht="8.1" customHeight="1">
      <c r="A180" s="323" t="str">
        <f t="shared" si="61"/>
        <v/>
      </c>
      <c r="B180" s="50" t="str">
        <f t="shared" si="62"/>
        <v/>
      </c>
      <c r="C180" s="50" t="str">
        <f t="shared" si="63"/>
        <v/>
      </c>
      <c r="D180" s="273" t="str">
        <f t="shared" si="64"/>
        <v/>
      </c>
      <c r="E180" s="311"/>
      <c r="F180" s="312"/>
      <c r="G180" s="312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  <c r="AD180" s="291"/>
      <c r="AE180" s="291"/>
      <c r="AF180" s="291"/>
      <c r="AG180" s="291"/>
      <c r="AH180" s="291"/>
      <c r="AI180" s="291"/>
      <c r="AJ180" s="291"/>
      <c r="AK180" s="291"/>
      <c r="AL180" s="291"/>
      <c r="AM180" s="291"/>
      <c r="AN180" s="291"/>
      <c r="AO180" s="291"/>
      <c r="AP180" s="291"/>
      <c r="AQ180" s="291"/>
      <c r="AR180" s="291"/>
    </row>
    <row r="181" spans="1:44" ht="8.1" customHeight="1">
      <c r="A181" s="323" t="str">
        <f t="shared" si="61"/>
        <v/>
      </c>
      <c r="B181" s="50" t="str">
        <f t="shared" si="62"/>
        <v/>
      </c>
      <c r="C181" s="50" t="str">
        <f t="shared" si="63"/>
        <v/>
      </c>
      <c r="D181" s="273" t="str">
        <f t="shared" si="64"/>
        <v/>
      </c>
      <c r="E181" s="311"/>
      <c r="F181" s="312"/>
      <c r="G181" s="312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  <c r="AD181" s="291"/>
      <c r="AE181" s="291"/>
      <c r="AF181" s="291"/>
      <c r="AG181" s="291"/>
      <c r="AH181" s="291"/>
      <c r="AI181" s="291"/>
      <c r="AJ181" s="291"/>
      <c r="AK181" s="291"/>
      <c r="AL181" s="291"/>
      <c r="AM181" s="291"/>
      <c r="AN181" s="291"/>
      <c r="AO181" s="291"/>
      <c r="AP181" s="291"/>
      <c r="AQ181" s="291"/>
      <c r="AR181" s="291"/>
    </row>
    <row r="182" spans="1:44" ht="8.1" customHeight="1">
      <c r="A182" s="323" t="str">
        <f t="shared" si="61"/>
        <v/>
      </c>
      <c r="B182" s="50" t="str">
        <f t="shared" si="62"/>
        <v/>
      </c>
      <c r="C182" s="50" t="str">
        <f t="shared" si="63"/>
        <v/>
      </c>
      <c r="D182" s="273" t="str">
        <f t="shared" si="64"/>
        <v/>
      </c>
      <c r="E182" s="311"/>
      <c r="F182" s="312"/>
      <c r="G182" s="312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291"/>
      <c r="AL182" s="291"/>
      <c r="AM182" s="291"/>
      <c r="AN182" s="291"/>
      <c r="AO182" s="291"/>
      <c r="AP182" s="291"/>
      <c r="AQ182" s="291"/>
      <c r="AR182" s="291"/>
    </row>
    <row r="183" spans="1:44" ht="8.1" customHeight="1">
      <c r="A183" s="323" t="str">
        <f t="shared" si="61"/>
        <v/>
      </c>
      <c r="B183" s="50" t="str">
        <f t="shared" si="62"/>
        <v/>
      </c>
      <c r="C183" s="50" t="str">
        <f t="shared" si="63"/>
        <v/>
      </c>
      <c r="D183" s="273" t="str">
        <f t="shared" si="64"/>
        <v/>
      </c>
      <c r="E183" s="311"/>
      <c r="F183" s="312"/>
      <c r="G183" s="312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291"/>
      <c r="AL183" s="291"/>
      <c r="AM183" s="291"/>
      <c r="AN183" s="291"/>
      <c r="AO183" s="291"/>
      <c r="AP183" s="291"/>
      <c r="AQ183" s="291"/>
      <c r="AR183" s="291"/>
    </row>
    <row r="184" spans="1:44" ht="8.1" customHeight="1">
      <c r="A184" s="323" t="str">
        <f t="shared" si="61"/>
        <v/>
      </c>
      <c r="B184" s="50" t="str">
        <f t="shared" si="62"/>
        <v/>
      </c>
      <c r="C184" s="50" t="str">
        <f t="shared" si="63"/>
        <v/>
      </c>
      <c r="D184" s="273" t="str">
        <f t="shared" si="64"/>
        <v/>
      </c>
      <c r="E184" s="311"/>
      <c r="F184" s="312"/>
      <c r="G184" s="312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291"/>
      <c r="AL184" s="291"/>
      <c r="AM184" s="291"/>
      <c r="AN184" s="291"/>
      <c r="AO184" s="291"/>
      <c r="AP184" s="291"/>
      <c r="AQ184" s="291"/>
      <c r="AR184" s="291"/>
    </row>
    <row r="185" spans="1:44" ht="8.1" customHeight="1">
      <c r="A185" s="323" t="str">
        <f t="shared" si="61"/>
        <v/>
      </c>
      <c r="B185" s="50" t="str">
        <f t="shared" si="62"/>
        <v/>
      </c>
      <c r="C185" s="50" t="str">
        <f t="shared" si="63"/>
        <v/>
      </c>
      <c r="D185" s="273" t="str">
        <f t="shared" si="64"/>
        <v/>
      </c>
      <c r="E185" s="311"/>
      <c r="F185" s="312"/>
      <c r="G185" s="312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  <c r="AD185" s="291"/>
      <c r="AE185" s="291"/>
      <c r="AF185" s="291"/>
      <c r="AG185" s="291"/>
      <c r="AH185" s="291"/>
      <c r="AI185" s="291"/>
      <c r="AJ185" s="291"/>
      <c r="AK185" s="291"/>
      <c r="AL185" s="291"/>
      <c r="AM185" s="291"/>
      <c r="AN185" s="291"/>
      <c r="AO185" s="291"/>
      <c r="AP185" s="291"/>
      <c r="AQ185" s="291"/>
      <c r="AR185" s="291"/>
    </row>
    <row r="186" spans="1:44" ht="8.1" customHeight="1">
      <c r="A186" s="323" t="str">
        <f t="shared" si="61"/>
        <v/>
      </c>
      <c r="B186" s="50" t="str">
        <f t="shared" si="62"/>
        <v/>
      </c>
      <c r="C186" s="50" t="str">
        <f t="shared" si="63"/>
        <v/>
      </c>
      <c r="D186" s="273" t="str">
        <f t="shared" si="64"/>
        <v/>
      </c>
      <c r="E186" s="311"/>
      <c r="F186" s="312"/>
      <c r="G186" s="312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  <c r="AD186" s="291"/>
      <c r="AE186" s="291"/>
      <c r="AF186" s="291"/>
      <c r="AG186" s="291"/>
      <c r="AH186" s="291"/>
      <c r="AI186" s="291"/>
      <c r="AJ186" s="291"/>
      <c r="AK186" s="291"/>
      <c r="AL186" s="291"/>
      <c r="AM186" s="291"/>
      <c r="AN186" s="291"/>
      <c r="AO186" s="291"/>
      <c r="AP186" s="291"/>
      <c r="AQ186" s="291"/>
      <c r="AR186" s="291"/>
    </row>
    <row r="187" spans="1:44" ht="8.1" customHeight="1">
      <c r="A187" s="323" t="str">
        <f t="shared" si="61"/>
        <v/>
      </c>
      <c r="B187" s="50" t="str">
        <f t="shared" si="62"/>
        <v/>
      </c>
      <c r="C187" s="50" t="str">
        <f t="shared" si="63"/>
        <v/>
      </c>
      <c r="D187" s="273" t="str">
        <f t="shared" si="64"/>
        <v/>
      </c>
      <c r="E187" s="311"/>
      <c r="F187" s="312"/>
      <c r="G187" s="312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  <c r="AD187" s="291"/>
      <c r="AE187" s="291"/>
      <c r="AF187" s="291"/>
      <c r="AG187" s="291"/>
      <c r="AH187" s="291"/>
      <c r="AI187" s="291"/>
      <c r="AJ187" s="291"/>
      <c r="AK187" s="291"/>
      <c r="AL187" s="291"/>
      <c r="AM187" s="291"/>
      <c r="AN187" s="291"/>
      <c r="AO187" s="291"/>
      <c r="AP187" s="291"/>
      <c r="AQ187" s="291"/>
      <c r="AR187" s="291"/>
    </row>
    <row r="188" spans="1:44" ht="8.1" customHeight="1">
      <c r="A188" s="323" t="str">
        <f t="shared" si="61"/>
        <v/>
      </c>
      <c r="B188" s="50" t="str">
        <f t="shared" si="62"/>
        <v/>
      </c>
      <c r="C188" s="50" t="str">
        <f t="shared" si="63"/>
        <v/>
      </c>
      <c r="D188" s="273" t="str">
        <f t="shared" si="64"/>
        <v/>
      </c>
      <c r="E188" s="311"/>
      <c r="F188" s="312"/>
      <c r="G188" s="312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291"/>
      <c r="AL188" s="291"/>
      <c r="AM188" s="291"/>
      <c r="AN188" s="291"/>
      <c r="AO188" s="291"/>
      <c r="AP188" s="291"/>
      <c r="AQ188" s="291"/>
      <c r="AR188" s="291"/>
    </row>
    <row r="189" spans="1:44" ht="8.1" customHeight="1">
      <c r="A189" s="323" t="str">
        <f t="shared" si="61"/>
        <v/>
      </c>
      <c r="B189" s="50" t="str">
        <f t="shared" si="62"/>
        <v/>
      </c>
      <c r="C189" s="50" t="str">
        <f t="shared" si="63"/>
        <v/>
      </c>
      <c r="D189" s="273" t="str">
        <f t="shared" si="64"/>
        <v/>
      </c>
      <c r="E189" s="311"/>
      <c r="F189" s="312"/>
      <c r="G189" s="312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291"/>
      <c r="AL189" s="291"/>
      <c r="AM189" s="291"/>
      <c r="AN189" s="291"/>
      <c r="AO189" s="291"/>
      <c r="AP189" s="291"/>
      <c r="AQ189" s="291"/>
      <c r="AR189" s="291"/>
    </row>
    <row r="190" spans="1:44" ht="8.1" customHeight="1">
      <c r="A190" s="323" t="str">
        <f t="shared" si="61"/>
        <v/>
      </c>
      <c r="B190" s="50" t="str">
        <f t="shared" si="62"/>
        <v/>
      </c>
      <c r="C190" s="50" t="str">
        <f t="shared" si="63"/>
        <v/>
      </c>
      <c r="D190" s="273" t="str">
        <f t="shared" si="64"/>
        <v/>
      </c>
      <c r="E190" s="311"/>
      <c r="F190" s="312"/>
      <c r="G190" s="312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291"/>
      <c r="AL190" s="291"/>
      <c r="AM190" s="291"/>
      <c r="AN190" s="291"/>
      <c r="AO190" s="291"/>
      <c r="AP190" s="291"/>
      <c r="AQ190" s="291"/>
      <c r="AR190" s="291"/>
    </row>
    <row r="191" spans="1:44" ht="8.1" customHeight="1">
      <c r="A191" s="323" t="str">
        <f t="shared" si="61"/>
        <v/>
      </c>
      <c r="B191" s="50" t="str">
        <f t="shared" si="62"/>
        <v/>
      </c>
      <c r="C191" s="50" t="str">
        <f t="shared" si="63"/>
        <v/>
      </c>
      <c r="D191" s="273" t="str">
        <f t="shared" si="64"/>
        <v/>
      </c>
      <c r="E191" s="311"/>
      <c r="F191" s="312"/>
      <c r="G191" s="312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  <c r="AD191" s="291"/>
      <c r="AE191" s="291"/>
      <c r="AF191" s="291"/>
      <c r="AG191" s="291"/>
      <c r="AH191" s="291"/>
      <c r="AI191" s="291"/>
      <c r="AJ191" s="291"/>
      <c r="AK191" s="291"/>
      <c r="AL191" s="291"/>
      <c r="AM191" s="291"/>
      <c r="AN191" s="291"/>
      <c r="AO191" s="291"/>
      <c r="AP191" s="291"/>
      <c r="AQ191" s="291"/>
      <c r="AR191" s="291"/>
    </row>
    <row r="192" spans="1:44" ht="8.1" customHeight="1">
      <c r="A192" s="323" t="str">
        <f t="shared" si="61"/>
        <v/>
      </c>
      <c r="B192" s="50" t="str">
        <f t="shared" si="62"/>
        <v/>
      </c>
      <c r="C192" s="50" t="str">
        <f t="shared" si="63"/>
        <v/>
      </c>
      <c r="D192" s="273" t="str">
        <f t="shared" si="64"/>
        <v/>
      </c>
      <c r="E192" s="311"/>
      <c r="F192" s="312"/>
      <c r="G192" s="312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  <c r="AD192" s="291"/>
      <c r="AE192" s="291"/>
      <c r="AF192" s="291"/>
      <c r="AG192" s="291"/>
      <c r="AH192" s="291"/>
      <c r="AI192" s="291"/>
      <c r="AJ192" s="291"/>
      <c r="AK192" s="291"/>
      <c r="AL192" s="291"/>
      <c r="AM192" s="291"/>
      <c r="AN192" s="291"/>
      <c r="AO192" s="291"/>
      <c r="AP192" s="291"/>
      <c r="AQ192" s="291"/>
      <c r="AR192" s="291"/>
    </row>
    <row r="193" spans="1:44" ht="8.1" customHeight="1">
      <c r="A193" s="323" t="str">
        <f t="shared" si="61"/>
        <v/>
      </c>
      <c r="B193" s="50" t="str">
        <f t="shared" si="62"/>
        <v/>
      </c>
      <c r="C193" s="50" t="str">
        <f t="shared" si="63"/>
        <v/>
      </c>
      <c r="D193" s="273" t="str">
        <f t="shared" si="64"/>
        <v/>
      </c>
      <c r="E193" s="311"/>
      <c r="F193" s="312"/>
      <c r="G193" s="312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  <c r="AD193" s="291"/>
      <c r="AE193" s="291"/>
      <c r="AF193" s="291"/>
      <c r="AG193" s="291"/>
      <c r="AH193" s="291"/>
      <c r="AI193" s="291"/>
      <c r="AJ193" s="291"/>
      <c r="AK193" s="291"/>
      <c r="AL193" s="291"/>
      <c r="AM193" s="291"/>
      <c r="AN193" s="291"/>
      <c r="AO193" s="291"/>
      <c r="AP193" s="291"/>
      <c r="AQ193" s="291"/>
      <c r="AR193" s="291"/>
    </row>
    <row r="194" spans="1:44" ht="8.1" customHeight="1">
      <c r="A194" s="323" t="str">
        <f t="shared" si="61"/>
        <v/>
      </c>
      <c r="B194" s="50" t="str">
        <f t="shared" si="62"/>
        <v/>
      </c>
      <c r="C194" s="50" t="str">
        <f t="shared" si="63"/>
        <v/>
      </c>
      <c r="D194" s="273" t="str">
        <f t="shared" si="64"/>
        <v/>
      </c>
      <c r="E194" s="311"/>
      <c r="F194" s="312"/>
      <c r="G194" s="312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291"/>
      <c r="AL194" s="291"/>
      <c r="AM194" s="291"/>
      <c r="AN194" s="291"/>
      <c r="AO194" s="291"/>
      <c r="AP194" s="291"/>
      <c r="AQ194" s="291"/>
      <c r="AR194" s="291"/>
    </row>
    <row r="195" spans="1:44" ht="8.1" customHeight="1">
      <c r="A195" s="323" t="str">
        <f t="shared" si="61"/>
        <v/>
      </c>
      <c r="B195" s="50" t="str">
        <f t="shared" si="62"/>
        <v/>
      </c>
      <c r="C195" s="50" t="str">
        <f t="shared" si="63"/>
        <v/>
      </c>
      <c r="D195" s="273" t="str">
        <f t="shared" si="64"/>
        <v/>
      </c>
      <c r="E195" s="311"/>
      <c r="F195" s="312"/>
      <c r="G195" s="312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291"/>
      <c r="AL195" s="291"/>
      <c r="AM195" s="291"/>
      <c r="AN195" s="291"/>
      <c r="AO195" s="291"/>
      <c r="AP195" s="291"/>
      <c r="AQ195" s="291"/>
      <c r="AR195" s="291"/>
    </row>
    <row r="196" spans="1:44" ht="8.1" customHeight="1">
      <c r="A196" s="323" t="str">
        <f t="shared" si="61"/>
        <v/>
      </c>
      <c r="B196" s="50" t="str">
        <f t="shared" si="62"/>
        <v/>
      </c>
      <c r="C196" s="50" t="str">
        <f t="shared" si="63"/>
        <v/>
      </c>
      <c r="D196" s="273" t="str">
        <f t="shared" si="64"/>
        <v/>
      </c>
      <c r="E196" s="311"/>
      <c r="F196" s="312"/>
      <c r="G196" s="312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291"/>
      <c r="AL196" s="291"/>
      <c r="AM196" s="291"/>
      <c r="AN196" s="291"/>
      <c r="AO196" s="291"/>
      <c r="AP196" s="291"/>
      <c r="AQ196" s="291"/>
      <c r="AR196" s="291"/>
    </row>
    <row r="197" spans="1:44" ht="8.1" customHeight="1">
      <c r="A197" s="323" t="str">
        <f t="shared" ref="A197:A260" si="65">IF(ROW()-A$4&lt;=$D$4,ROW()-A$4,"")</f>
        <v/>
      </c>
      <c r="B197" s="50" t="str">
        <f t="shared" si="62"/>
        <v/>
      </c>
      <c r="C197" s="50" t="str">
        <f t="shared" si="63"/>
        <v/>
      </c>
      <c r="D197" s="273" t="str">
        <f t="shared" si="64"/>
        <v/>
      </c>
      <c r="E197" s="311"/>
      <c r="F197" s="312"/>
      <c r="G197" s="312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  <c r="AD197" s="291"/>
      <c r="AE197" s="291"/>
      <c r="AF197" s="291"/>
      <c r="AG197" s="291"/>
      <c r="AH197" s="291"/>
      <c r="AI197" s="291"/>
      <c r="AJ197" s="291"/>
      <c r="AK197" s="291"/>
      <c r="AL197" s="291"/>
      <c r="AM197" s="291"/>
      <c r="AN197" s="291"/>
      <c r="AO197" s="291"/>
      <c r="AP197" s="291"/>
      <c r="AQ197" s="291"/>
      <c r="AR197" s="291"/>
    </row>
    <row r="198" spans="1:44" ht="8.1" customHeight="1">
      <c r="A198" s="323" t="str">
        <f t="shared" si="65"/>
        <v/>
      </c>
      <c r="B198" s="50" t="str">
        <f t="shared" ref="B198:B261" si="66">IF(A198="","",IF(A196="",1,IF(ISNUMBER(A198),INT(A197/$C$2)+1,"")))</f>
        <v/>
      </c>
      <c r="C198" s="50" t="str">
        <f t="shared" ref="C198:C261" si="67">IF(ISNUMBER(A198),IF(B197&lt;&gt;B198,1,C197+1),"")</f>
        <v/>
      </c>
      <c r="D198" s="273" t="str">
        <f t="shared" ref="D198:D261" si="68">IF(AND(ISNUMBER(B198),ISNUMBER(C198)),_xlfn.CONCAT(C198-1,",",B198-1),"")</f>
        <v/>
      </c>
      <c r="E198" s="311"/>
      <c r="F198" s="312"/>
      <c r="G198" s="312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  <c r="AD198" s="291"/>
      <c r="AE198" s="291"/>
      <c r="AF198" s="291"/>
      <c r="AG198" s="291"/>
      <c r="AH198" s="291"/>
      <c r="AI198" s="291"/>
      <c r="AJ198" s="291"/>
      <c r="AK198" s="291"/>
      <c r="AL198" s="291"/>
      <c r="AM198" s="291"/>
      <c r="AN198" s="291"/>
      <c r="AO198" s="291"/>
      <c r="AP198" s="291"/>
      <c r="AQ198" s="291"/>
      <c r="AR198" s="291"/>
    </row>
    <row r="199" spans="1:44" ht="8.1" customHeight="1">
      <c r="A199" s="323" t="str">
        <f t="shared" si="65"/>
        <v/>
      </c>
      <c r="B199" s="50" t="str">
        <f t="shared" si="66"/>
        <v/>
      </c>
      <c r="C199" s="50" t="str">
        <f t="shared" si="67"/>
        <v/>
      </c>
      <c r="D199" s="273" t="str">
        <f t="shared" si="68"/>
        <v/>
      </c>
      <c r="E199" s="311"/>
      <c r="F199" s="312"/>
      <c r="G199" s="312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  <c r="AD199" s="291"/>
      <c r="AE199" s="291"/>
      <c r="AF199" s="291"/>
      <c r="AG199" s="291"/>
      <c r="AH199" s="291"/>
      <c r="AI199" s="291"/>
      <c r="AJ199" s="291"/>
      <c r="AK199" s="291"/>
      <c r="AL199" s="291"/>
      <c r="AM199" s="291"/>
      <c r="AN199" s="291"/>
      <c r="AO199" s="291"/>
      <c r="AP199" s="291"/>
      <c r="AQ199" s="291"/>
      <c r="AR199" s="291"/>
    </row>
    <row r="200" spans="1:44" ht="8.1" customHeight="1">
      <c r="A200" s="323" t="str">
        <f t="shared" si="65"/>
        <v/>
      </c>
      <c r="B200" s="50" t="str">
        <f t="shared" si="66"/>
        <v/>
      </c>
      <c r="C200" s="50" t="str">
        <f t="shared" si="67"/>
        <v/>
      </c>
      <c r="D200" s="273" t="str">
        <f t="shared" si="68"/>
        <v/>
      </c>
      <c r="E200" s="311"/>
      <c r="F200" s="312"/>
      <c r="G200" s="312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291"/>
      <c r="AL200" s="291"/>
      <c r="AM200" s="291"/>
      <c r="AN200" s="291"/>
      <c r="AO200" s="291"/>
      <c r="AP200" s="291"/>
      <c r="AQ200" s="291"/>
      <c r="AR200" s="291"/>
    </row>
    <row r="201" spans="1:44" ht="8.1" customHeight="1">
      <c r="A201" s="323" t="str">
        <f t="shared" si="65"/>
        <v/>
      </c>
      <c r="B201" s="50" t="str">
        <f t="shared" si="66"/>
        <v/>
      </c>
      <c r="C201" s="50" t="str">
        <f t="shared" si="67"/>
        <v/>
      </c>
      <c r="D201" s="273" t="str">
        <f t="shared" si="68"/>
        <v/>
      </c>
      <c r="E201" s="311"/>
      <c r="F201" s="312"/>
      <c r="G201" s="312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291"/>
      <c r="AL201" s="291"/>
      <c r="AM201" s="291"/>
      <c r="AN201" s="291"/>
      <c r="AO201" s="291"/>
      <c r="AP201" s="291"/>
      <c r="AQ201" s="291"/>
      <c r="AR201" s="291"/>
    </row>
    <row r="202" spans="1:44" ht="8.1" customHeight="1">
      <c r="A202" s="323" t="str">
        <f t="shared" si="65"/>
        <v/>
      </c>
      <c r="B202" s="50" t="str">
        <f t="shared" si="66"/>
        <v/>
      </c>
      <c r="C202" s="50" t="str">
        <f t="shared" si="67"/>
        <v/>
      </c>
      <c r="D202" s="273" t="str">
        <f t="shared" si="68"/>
        <v/>
      </c>
      <c r="E202" s="311"/>
      <c r="F202" s="312"/>
      <c r="G202" s="312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291"/>
      <c r="AL202" s="291"/>
      <c r="AM202" s="291"/>
      <c r="AN202" s="291"/>
      <c r="AO202" s="291"/>
      <c r="AP202" s="291"/>
      <c r="AQ202" s="291"/>
      <c r="AR202" s="291"/>
    </row>
    <row r="203" spans="1:44" ht="8.1" customHeight="1">
      <c r="A203" s="323" t="str">
        <f t="shared" si="65"/>
        <v/>
      </c>
      <c r="B203" s="50" t="str">
        <f t="shared" si="66"/>
        <v/>
      </c>
      <c r="C203" s="50" t="str">
        <f t="shared" si="67"/>
        <v/>
      </c>
      <c r="D203" s="273" t="str">
        <f t="shared" si="68"/>
        <v/>
      </c>
      <c r="E203" s="311"/>
      <c r="F203" s="312"/>
      <c r="G203" s="312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  <c r="AD203" s="291"/>
      <c r="AE203" s="291"/>
      <c r="AF203" s="291"/>
      <c r="AG203" s="291"/>
      <c r="AH203" s="291"/>
      <c r="AI203" s="291"/>
      <c r="AJ203" s="291"/>
      <c r="AK203" s="291"/>
      <c r="AL203" s="291"/>
      <c r="AM203" s="291"/>
      <c r="AN203" s="291"/>
      <c r="AO203" s="291"/>
      <c r="AP203" s="291"/>
      <c r="AQ203" s="291"/>
      <c r="AR203" s="291"/>
    </row>
    <row r="204" spans="1:44" ht="8.1" customHeight="1">
      <c r="A204" s="323" t="str">
        <f t="shared" si="65"/>
        <v/>
      </c>
      <c r="B204" s="50" t="str">
        <f t="shared" si="66"/>
        <v/>
      </c>
      <c r="C204" s="50" t="str">
        <f t="shared" si="67"/>
        <v/>
      </c>
      <c r="D204" s="273" t="str">
        <f t="shared" si="68"/>
        <v/>
      </c>
      <c r="E204" s="311"/>
      <c r="F204" s="312"/>
      <c r="G204" s="312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  <c r="AD204" s="291"/>
      <c r="AE204" s="291"/>
      <c r="AF204" s="291"/>
      <c r="AG204" s="291"/>
      <c r="AH204" s="291"/>
      <c r="AI204" s="291"/>
      <c r="AJ204" s="291"/>
      <c r="AK204" s="291"/>
      <c r="AL204" s="291"/>
      <c r="AM204" s="291"/>
      <c r="AN204" s="291"/>
      <c r="AO204" s="291"/>
      <c r="AP204" s="291"/>
      <c r="AQ204" s="291"/>
      <c r="AR204" s="291"/>
    </row>
    <row r="205" spans="1:44" ht="8.1" customHeight="1">
      <c r="A205" s="323" t="str">
        <f t="shared" si="65"/>
        <v/>
      </c>
      <c r="B205" s="50" t="str">
        <f t="shared" si="66"/>
        <v/>
      </c>
      <c r="C205" s="50" t="str">
        <f t="shared" si="67"/>
        <v/>
      </c>
      <c r="D205" s="273" t="str">
        <f t="shared" si="68"/>
        <v/>
      </c>
      <c r="E205" s="311"/>
      <c r="F205" s="312"/>
      <c r="G205" s="312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  <c r="AD205" s="291"/>
      <c r="AE205" s="291"/>
      <c r="AF205" s="291"/>
      <c r="AG205" s="291"/>
      <c r="AH205" s="291"/>
      <c r="AI205" s="291"/>
      <c r="AJ205" s="291"/>
      <c r="AK205" s="291"/>
      <c r="AL205" s="291"/>
      <c r="AM205" s="291"/>
      <c r="AN205" s="291"/>
      <c r="AO205" s="291"/>
      <c r="AP205" s="291"/>
      <c r="AQ205" s="291"/>
      <c r="AR205" s="291"/>
    </row>
    <row r="206" spans="1:44" ht="8.1" customHeight="1">
      <c r="A206" s="323" t="str">
        <f t="shared" si="65"/>
        <v/>
      </c>
      <c r="B206" s="50" t="str">
        <f t="shared" si="66"/>
        <v/>
      </c>
      <c r="C206" s="50" t="str">
        <f t="shared" si="67"/>
        <v/>
      </c>
      <c r="D206" s="273" t="str">
        <f t="shared" si="68"/>
        <v/>
      </c>
      <c r="E206" s="311"/>
      <c r="F206" s="312"/>
      <c r="G206" s="312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291"/>
      <c r="AL206" s="291"/>
      <c r="AM206" s="291"/>
      <c r="AN206" s="291"/>
      <c r="AO206" s="291"/>
      <c r="AP206" s="291"/>
      <c r="AQ206" s="291"/>
      <c r="AR206" s="291"/>
    </row>
    <row r="207" spans="1:44" ht="8.1" customHeight="1">
      <c r="A207" s="323" t="str">
        <f t="shared" si="65"/>
        <v/>
      </c>
      <c r="B207" s="50" t="str">
        <f t="shared" si="66"/>
        <v/>
      </c>
      <c r="C207" s="50" t="str">
        <f t="shared" si="67"/>
        <v/>
      </c>
      <c r="D207" s="273" t="str">
        <f t="shared" si="68"/>
        <v/>
      </c>
      <c r="E207" s="311"/>
      <c r="F207" s="312"/>
      <c r="G207" s="312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291"/>
      <c r="AL207" s="291"/>
      <c r="AM207" s="291"/>
      <c r="AN207" s="291"/>
      <c r="AO207" s="291"/>
      <c r="AP207" s="291"/>
      <c r="AQ207" s="291"/>
      <c r="AR207" s="291"/>
    </row>
    <row r="208" spans="1:44" ht="8.1" customHeight="1">
      <c r="A208" s="323" t="str">
        <f t="shared" si="65"/>
        <v/>
      </c>
      <c r="B208" s="50" t="str">
        <f t="shared" si="66"/>
        <v/>
      </c>
      <c r="C208" s="50" t="str">
        <f t="shared" si="67"/>
        <v/>
      </c>
      <c r="D208" s="273" t="str">
        <f t="shared" si="68"/>
        <v/>
      </c>
      <c r="E208" s="311"/>
      <c r="F208" s="312"/>
      <c r="G208" s="312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291"/>
      <c r="AL208" s="291"/>
      <c r="AM208" s="291"/>
      <c r="AN208" s="291"/>
      <c r="AO208" s="291"/>
      <c r="AP208" s="291"/>
      <c r="AQ208" s="291"/>
      <c r="AR208" s="291"/>
    </row>
    <row r="209" spans="1:44" ht="8.1" customHeight="1">
      <c r="A209" s="323" t="str">
        <f t="shared" si="65"/>
        <v/>
      </c>
      <c r="B209" s="50" t="str">
        <f t="shared" si="66"/>
        <v/>
      </c>
      <c r="C209" s="50" t="str">
        <f t="shared" si="67"/>
        <v/>
      </c>
      <c r="D209" s="273" t="str">
        <f t="shared" si="68"/>
        <v/>
      </c>
      <c r="E209" s="311"/>
      <c r="F209" s="312"/>
      <c r="G209" s="312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  <c r="AD209" s="291"/>
      <c r="AE209" s="291"/>
      <c r="AF209" s="291"/>
      <c r="AG209" s="291"/>
      <c r="AH209" s="291"/>
      <c r="AI209" s="291"/>
      <c r="AJ209" s="291"/>
      <c r="AK209" s="291"/>
      <c r="AL209" s="291"/>
      <c r="AM209" s="291"/>
      <c r="AN209" s="291"/>
      <c r="AO209" s="291"/>
      <c r="AP209" s="291"/>
      <c r="AQ209" s="291"/>
      <c r="AR209" s="291"/>
    </row>
    <row r="210" spans="1:44" ht="8.1" customHeight="1">
      <c r="A210" s="323" t="str">
        <f t="shared" si="65"/>
        <v/>
      </c>
      <c r="B210" s="50" t="str">
        <f t="shared" si="66"/>
        <v/>
      </c>
      <c r="C210" s="50" t="str">
        <f t="shared" si="67"/>
        <v/>
      </c>
      <c r="D210" s="273" t="str">
        <f t="shared" si="68"/>
        <v/>
      </c>
      <c r="E210" s="311"/>
      <c r="F210" s="312"/>
      <c r="G210" s="312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  <c r="AD210" s="291"/>
      <c r="AE210" s="291"/>
      <c r="AF210" s="291"/>
      <c r="AG210" s="291"/>
      <c r="AH210" s="291"/>
      <c r="AI210" s="291"/>
      <c r="AJ210" s="291"/>
      <c r="AK210" s="291"/>
      <c r="AL210" s="291"/>
      <c r="AM210" s="291"/>
      <c r="AN210" s="291"/>
      <c r="AO210" s="291"/>
      <c r="AP210" s="291"/>
      <c r="AQ210" s="291"/>
      <c r="AR210" s="291"/>
    </row>
    <row r="211" spans="1:44" ht="8.1" customHeight="1">
      <c r="A211" s="323" t="str">
        <f t="shared" si="65"/>
        <v/>
      </c>
      <c r="B211" s="50" t="str">
        <f t="shared" si="66"/>
        <v/>
      </c>
      <c r="C211" s="50" t="str">
        <f t="shared" si="67"/>
        <v/>
      </c>
      <c r="D211" s="273" t="str">
        <f t="shared" si="68"/>
        <v/>
      </c>
      <c r="E211" s="311"/>
      <c r="F211" s="312"/>
      <c r="G211" s="312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  <c r="AD211" s="291"/>
      <c r="AE211" s="291"/>
      <c r="AF211" s="291"/>
      <c r="AG211" s="291"/>
      <c r="AH211" s="291"/>
      <c r="AI211" s="291"/>
      <c r="AJ211" s="291"/>
      <c r="AK211" s="291"/>
      <c r="AL211" s="291"/>
      <c r="AM211" s="291"/>
      <c r="AN211" s="291"/>
      <c r="AO211" s="291"/>
      <c r="AP211" s="291"/>
      <c r="AQ211" s="291"/>
      <c r="AR211" s="291"/>
    </row>
    <row r="212" spans="1:44" ht="8.1" customHeight="1">
      <c r="A212" s="323" t="str">
        <f t="shared" si="65"/>
        <v/>
      </c>
      <c r="B212" s="50" t="str">
        <f t="shared" si="66"/>
        <v/>
      </c>
      <c r="C212" s="50" t="str">
        <f t="shared" si="67"/>
        <v/>
      </c>
      <c r="D212" s="273" t="str">
        <f t="shared" si="68"/>
        <v/>
      </c>
      <c r="E212" s="311"/>
      <c r="F212" s="312"/>
      <c r="G212" s="312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  <c r="AD212" s="291"/>
      <c r="AE212" s="291"/>
      <c r="AF212" s="291"/>
      <c r="AG212" s="291"/>
      <c r="AH212" s="291"/>
      <c r="AI212" s="291"/>
      <c r="AJ212" s="291"/>
      <c r="AK212" s="291"/>
      <c r="AL212" s="291"/>
      <c r="AM212" s="291"/>
      <c r="AN212" s="291"/>
      <c r="AO212" s="291"/>
      <c r="AP212" s="291"/>
      <c r="AQ212" s="291"/>
      <c r="AR212" s="291"/>
    </row>
    <row r="213" spans="1:44" ht="8.1" customHeight="1">
      <c r="A213" s="323" t="str">
        <f t="shared" si="65"/>
        <v/>
      </c>
      <c r="B213" s="50" t="str">
        <f t="shared" si="66"/>
        <v/>
      </c>
      <c r="C213" s="50" t="str">
        <f t="shared" si="67"/>
        <v/>
      </c>
      <c r="D213" s="273" t="str">
        <f t="shared" si="68"/>
        <v/>
      </c>
      <c r="E213" s="311"/>
      <c r="F213" s="312"/>
      <c r="G213" s="312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  <c r="AD213" s="291"/>
      <c r="AE213" s="291"/>
      <c r="AF213" s="291"/>
      <c r="AG213" s="291"/>
      <c r="AH213" s="291"/>
      <c r="AI213" s="291"/>
      <c r="AJ213" s="291"/>
      <c r="AK213" s="291"/>
      <c r="AL213" s="291"/>
      <c r="AM213" s="291"/>
      <c r="AN213" s="291"/>
      <c r="AO213" s="291"/>
      <c r="AP213" s="291"/>
      <c r="AQ213" s="291"/>
      <c r="AR213" s="291"/>
    </row>
    <row r="214" spans="1:44" ht="8.1" customHeight="1">
      <c r="A214" s="323" t="str">
        <f t="shared" si="65"/>
        <v/>
      </c>
      <c r="B214" s="50" t="str">
        <f t="shared" si="66"/>
        <v/>
      </c>
      <c r="C214" s="50" t="str">
        <f t="shared" si="67"/>
        <v/>
      </c>
      <c r="D214" s="273" t="str">
        <f t="shared" si="68"/>
        <v/>
      </c>
      <c r="E214" s="311"/>
      <c r="F214" s="312"/>
      <c r="G214" s="312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  <c r="AD214" s="291"/>
      <c r="AE214" s="291"/>
      <c r="AF214" s="291"/>
      <c r="AG214" s="291"/>
      <c r="AH214" s="291"/>
      <c r="AI214" s="291"/>
      <c r="AJ214" s="291"/>
      <c r="AK214" s="291"/>
      <c r="AL214" s="291"/>
      <c r="AM214" s="291"/>
      <c r="AN214" s="291"/>
      <c r="AO214" s="291"/>
      <c r="AP214" s="291"/>
      <c r="AQ214" s="291"/>
      <c r="AR214" s="291"/>
    </row>
    <row r="215" spans="1:44" ht="8.1" customHeight="1">
      <c r="A215" s="323" t="str">
        <f t="shared" si="65"/>
        <v/>
      </c>
      <c r="B215" s="50" t="str">
        <f t="shared" si="66"/>
        <v/>
      </c>
      <c r="C215" s="50" t="str">
        <f t="shared" si="67"/>
        <v/>
      </c>
      <c r="D215" s="273" t="str">
        <f t="shared" si="68"/>
        <v/>
      </c>
      <c r="E215" s="311"/>
      <c r="F215" s="312"/>
      <c r="G215" s="312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291"/>
      <c r="AL215" s="291"/>
      <c r="AM215" s="291"/>
      <c r="AN215" s="291"/>
      <c r="AO215" s="291"/>
      <c r="AP215" s="291"/>
      <c r="AQ215" s="291"/>
      <c r="AR215" s="291"/>
    </row>
    <row r="216" spans="1:44" ht="8.1" customHeight="1">
      <c r="A216" s="323" t="str">
        <f t="shared" si="65"/>
        <v/>
      </c>
      <c r="B216" s="50" t="str">
        <f t="shared" si="66"/>
        <v/>
      </c>
      <c r="C216" s="50" t="str">
        <f t="shared" si="67"/>
        <v/>
      </c>
      <c r="D216" s="273" t="str">
        <f t="shared" si="68"/>
        <v/>
      </c>
      <c r="E216" s="311"/>
      <c r="F216" s="312"/>
      <c r="G216" s="312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291"/>
      <c r="AL216" s="291"/>
      <c r="AM216" s="291"/>
      <c r="AN216" s="291"/>
      <c r="AO216" s="291"/>
      <c r="AP216" s="291"/>
      <c r="AQ216" s="291"/>
      <c r="AR216" s="291"/>
    </row>
    <row r="217" spans="1:44" ht="8.1" customHeight="1">
      <c r="A217" s="323" t="str">
        <f t="shared" si="65"/>
        <v/>
      </c>
      <c r="B217" s="50" t="str">
        <f t="shared" si="66"/>
        <v/>
      </c>
      <c r="C217" s="50" t="str">
        <f t="shared" si="67"/>
        <v/>
      </c>
      <c r="D217" s="273" t="str">
        <f t="shared" si="68"/>
        <v/>
      </c>
      <c r="E217" s="311"/>
      <c r="F217" s="312"/>
      <c r="G217" s="312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291"/>
      <c r="AL217" s="291"/>
      <c r="AM217" s="291"/>
      <c r="AN217" s="291"/>
      <c r="AO217" s="291"/>
      <c r="AP217" s="291"/>
      <c r="AQ217" s="291"/>
      <c r="AR217" s="291"/>
    </row>
    <row r="218" spans="1:44" ht="8.1" customHeight="1">
      <c r="A218" s="323" t="str">
        <f t="shared" si="65"/>
        <v/>
      </c>
      <c r="B218" s="50" t="str">
        <f t="shared" si="66"/>
        <v/>
      </c>
      <c r="C218" s="50" t="str">
        <f t="shared" si="67"/>
        <v/>
      </c>
      <c r="D218" s="273" t="str">
        <f t="shared" si="68"/>
        <v/>
      </c>
      <c r="E218" s="311"/>
      <c r="F218" s="312"/>
      <c r="G218" s="312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  <c r="AD218" s="291"/>
      <c r="AE218" s="291"/>
      <c r="AF218" s="291"/>
      <c r="AG218" s="291"/>
      <c r="AH218" s="291"/>
      <c r="AI218" s="291"/>
      <c r="AJ218" s="291"/>
      <c r="AK218" s="291"/>
      <c r="AL218" s="291"/>
      <c r="AM218" s="291"/>
      <c r="AN218" s="291"/>
      <c r="AO218" s="291"/>
      <c r="AP218" s="291"/>
      <c r="AQ218" s="291"/>
      <c r="AR218" s="291"/>
    </row>
    <row r="219" spans="1:44" ht="8.1" customHeight="1">
      <c r="A219" s="323" t="str">
        <f t="shared" si="65"/>
        <v/>
      </c>
      <c r="B219" s="50" t="str">
        <f t="shared" si="66"/>
        <v/>
      </c>
      <c r="C219" s="50" t="str">
        <f t="shared" si="67"/>
        <v/>
      </c>
      <c r="D219" s="273" t="str">
        <f t="shared" si="68"/>
        <v/>
      </c>
      <c r="E219" s="311"/>
      <c r="F219" s="312"/>
      <c r="G219" s="312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  <c r="AD219" s="291"/>
      <c r="AE219" s="291"/>
      <c r="AF219" s="291"/>
      <c r="AG219" s="291"/>
      <c r="AH219" s="291"/>
      <c r="AI219" s="291"/>
      <c r="AJ219" s="291"/>
      <c r="AK219" s="291"/>
      <c r="AL219" s="291"/>
      <c r="AM219" s="291"/>
      <c r="AN219" s="291"/>
      <c r="AO219" s="291"/>
      <c r="AP219" s="291"/>
      <c r="AQ219" s="291"/>
      <c r="AR219" s="291"/>
    </row>
    <row r="220" spans="1:44" ht="8.1" customHeight="1">
      <c r="A220" s="323" t="str">
        <f t="shared" si="65"/>
        <v/>
      </c>
      <c r="B220" s="50" t="str">
        <f t="shared" si="66"/>
        <v/>
      </c>
      <c r="C220" s="50" t="str">
        <f t="shared" si="67"/>
        <v/>
      </c>
      <c r="D220" s="273" t="str">
        <f t="shared" si="68"/>
        <v/>
      </c>
      <c r="E220" s="311"/>
      <c r="F220" s="312"/>
      <c r="G220" s="312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  <c r="AD220" s="291"/>
      <c r="AE220" s="291"/>
      <c r="AF220" s="291"/>
      <c r="AG220" s="291"/>
      <c r="AH220" s="291"/>
      <c r="AI220" s="291"/>
      <c r="AJ220" s="291"/>
      <c r="AK220" s="291"/>
      <c r="AL220" s="291"/>
      <c r="AM220" s="291"/>
      <c r="AN220" s="291"/>
      <c r="AO220" s="291"/>
      <c r="AP220" s="291"/>
      <c r="AQ220" s="291"/>
      <c r="AR220" s="291"/>
    </row>
    <row r="221" spans="1:44" ht="8.1" customHeight="1">
      <c r="A221" s="323" t="str">
        <f t="shared" si="65"/>
        <v/>
      </c>
      <c r="B221" s="50" t="str">
        <f t="shared" si="66"/>
        <v/>
      </c>
      <c r="C221" s="50" t="str">
        <f t="shared" si="67"/>
        <v/>
      </c>
      <c r="D221" s="273" t="str">
        <f t="shared" si="68"/>
        <v/>
      </c>
      <c r="E221" s="311"/>
      <c r="F221" s="312"/>
      <c r="G221" s="312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291"/>
      <c r="AL221" s="291"/>
      <c r="AM221" s="291"/>
      <c r="AN221" s="291"/>
      <c r="AO221" s="291"/>
      <c r="AP221" s="291"/>
      <c r="AQ221" s="291"/>
      <c r="AR221" s="291"/>
    </row>
    <row r="222" spans="1:44" ht="8.1" customHeight="1">
      <c r="A222" s="323" t="str">
        <f t="shared" si="65"/>
        <v/>
      </c>
      <c r="B222" s="50" t="str">
        <f t="shared" si="66"/>
        <v/>
      </c>
      <c r="C222" s="50" t="str">
        <f t="shared" si="67"/>
        <v/>
      </c>
      <c r="D222" s="273" t="str">
        <f t="shared" si="68"/>
        <v/>
      </c>
      <c r="E222" s="311"/>
      <c r="F222" s="312"/>
      <c r="G222" s="312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291"/>
      <c r="AL222" s="291"/>
      <c r="AM222" s="291"/>
      <c r="AN222" s="291"/>
      <c r="AO222" s="291"/>
      <c r="AP222" s="291"/>
      <c r="AQ222" s="291"/>
      <c r="AR222" s="291"/>
    </row>
    <row r="223" spans="1:44" ht="8.1" customHeight="1">
      <c r="A223" s="323" t="str">
        <f t="shared" si="65"/>
        <v/>
      </c>
      <c r="B223" s="50" t="str">
        <f t="shared" si="66"/>
        <v/>
      </c>
      <c r="C223" s="50" t="str">
        <f t="shared" si="67"/>
        <v/>
      </c>
      <c r="D223" s="273" t="str">
        <f t="shared" si="68"/>
        <v/>
      </c>
      <c r="E223" s="311"/>
      <c r="F223" s="312"/>
      <c r="G223" s="312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291"/>
      <c r="AL223" s="291"/>
      <c r="AM223" s="291"/>
      <c r="AN223" s="291"/>
      <c r="AO223" s="291"/>
      <c r="AP223" s="291"/>
      <c r="AQ223" s="291"/>
      <c r="AR223" s="291"/>
    </row>
    <row r="224" spans="1:44" ht="8.1" customHeight="1">
      <c r="A224" s="323" t="str">
        <f t="shared" si="65"/>
        <v/>
      </c>
      <c r="B224" s="50" t="str">
        <f t="shared" si="66"/>
        <v/>
      </c>
      <c r="C224" s="50" t="str">
        <f t="shared" si="67"/>
        <v/>
      </c>
      <c r="D224" s="273" t="str">
        <f t="shared" si="68"/>
        <v/>
      </c>
      <c r="E224" s="311"/>
      <c r="F224" s="312"/>
      <c r="G224" s="312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  <c r="AD224" s="291"/>
      <c r="AE224" s="291"/>
      <c r="AF224" s="291"/>
      <c r="AG224" s="291"/>
      <c r="AH224" s="291"/>
      <c r="AI224" s="291"/>
      <c r="AJ224" s="291"/>
      <c r="AK224" s="291"/>
      <c r="AL224" s="291"/>
      <c r="AM224" s="291"/>
      <c r="AN224" s="291"/>
      <c r="AO224" s="291"/>
      <c r="AP224" s="291"/>
      <c r="AQ224" s="291"/>
      <c r="AR224" s="291"/>
    </row>
    <row r="225" spans="1:44" ht="8.1" customHeight="1">
      <c r="A225" s="323" t="str">
        <f t="shared" si="65"/>
        <v/>
      </c>
      <c r="B225" s="50" t="str">
        <f t="shared" si="66"/>
        <v/>
      </c>
      <c r="C225" s="50" t="str">
        <f t="shared" si="67"/>
        <v/>
      </c>
      <c r="D225" s="273" t="str">
        <f t="shared" si="68"/>
        <v/>
      </c>
      <c r="E225" s="311"/>
      <c r="F225" s="312"/>
      <c r="G225" s="312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  <c r="AD225" s="291"/>
      <c r="AE225" s="291"/>
      <c r="AF225" s="291"/>
      <c r="AG225" s="291"/>
      <c r="AH225" s="291"/>
      <c r="AI225" s="291"/>
      <c r="AJ225" s="291"/>
      <c r="AK225" s="291"/>
      <c r="AL225" s="291"/>
      <c r="AM225" s="291"/>
      <c r="AN225" s="291"/>
      <c r="AO225" s="291"/>
      <c r="AP225" s="291"/>
      <c r="AQ225" s="291"/>
      <c r="AR225" s="291"/>
    </row>
    <row r="226" spans="1:44" ht="8.1" customHeight="1">
      <c r="A226" s="323" t="str">
        <f t="shared" si="65"/>
        <v/>
      </c>
      <c r="B226" s="50" t="str">
        <f t="shared" si="66"/>
        <v/>
      </c>
      <c r="C226" s="50" t="str">
        <f t="shared" si="67"/>
        <v/>
      </c>
      <c r="D226" s="273" t="str">
        <f t="shared" si="68"/>
        <v/>
      </c>
      <c r="E226" s="311"/>
      <c r="F226" s="312"/>
      <c r="G226" s="312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  <c r="AD226" s="291"/>
      <c r="AE226" s="291"/>
      <c r="AF226" s="291"/>
      <c r="AG226" s="291"/>
      <c r="AH226" s="291"/>
      <c r="AI226" s="291"/>
      <c r="AJ226" s="291"/>
      <c r="AK226" s="291"/>
      <c r="AL226" s="291"/>
      <c r="AM226" s="291"/>
      <c r="AN226" s="291"/>
      <c r="AO226" s="291"/>
      <c r="AP226" s="291"/>
      <c r="AQ226" s="291"/>
      <c r="AR226" s="291"/>
    </row>
    <row r="227" spans="1:44" ht="8.1" customHeight="1">
      <c r="A227" s="323" t="str">
        <f t="shared" si="65"/>
        <v/>
      </c>
      <c r="B227" s="50" t="str">
        <f t="shared" si="66"/>
        <v/>
      </c>
      <c r="C227" s="50" t="str">
        <f t="shared" si="67"/>
        <v/>
      </c>
      <c r="D227" s="273" t="str">
        <f t="shared" si="68"/>
        <v/>
      </c>
      <c r="E227" s="311"/>
      <c r="F227" s="312"/>
      <c r="G227" s="312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291"/>
      <c r="AL227" s="291"/>
      <c r="AM227" s="291"/>
      <c r="AN227" s="291"/>
      <c r="AO227" s="291"/>
      <c r="AP227" s="291"/>
      <c r="AQ227" s="291"/>
      <c r="AR227" s="291"/>
    </row>
    <row r="228" spans="1:44" ht="8.1" customHeight="1">
      <c r="A228" s="323" t="str">
        <f t="shared" si="65"/>
        <v/>
      </c>
      <c r="B228" s="50" t="str">
        <f t="shared" si="66"/>
        <v/>
      </c>
      <c r="C228" s="50" t="str">
        <f t="shared" si="67"/>
        <v/>
      </c>
      <c r="D228" s="273" t="str">
        <f t="shared" si="68"/>
        <v/>
      </c>
      <c r="E228" s="311"/>
      <c r="F228" s="312"/>
      <c r="G228" s="312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291"/>
      <c r="AL228" s="291"/>
      <c r="AM228" s="291"/>
      <c r="AN228" s="291"/>
      <c r="AO228" s="291"/>
      <c r="AP228" s="291"/>
      <c r="AQ228" s="291"/>
      <c r="AR228" s="291"/>
    </row>
    <row r="229" spans="1:44" ht="8.1" customHeight="1">
      <c r="A229" s="323" t="str">
        <f t="shared" si="65"/>
        <v/>
      </c>
      <c r="B229" s="50" t="str">
        <f t="shared" si="66"/>
        <v/>
      </c>
      <c r="C229" s="50" t="str">
        <f t="shared" si="67"/>
        <v/>
      </c>
      <c r="D229" s="273" t="str">
        <f t="shared" si="68"/>
        <v/>
      </c>
      <c r="E229" s="311"/>
      <c r="F229" s="312"/>
      <c r="G229" s="312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291"/>
      <c r="AL229" s="291"/>
      <c r="AM229" s="291"/>
      <c r="AN229" s="291"/>
      <c r="AO229" s="291"/>
      <c r="AP229" s="291"/>
      <c r="AQ229" s="291"/>
      <c r="AR229" s="291"/>
    </row>
    <row r="230" spans="1:44" ht="8.1" customHeight="1">
      <c r="A230" s="323" t="str">
        <f t="shared" si="65"/>
        <v/>
      </c>
      <c r="B230" s="50" t="str">
        <f t="shared" si="66"/>
        <v/>
      </c>
      <c r="C230" s="50" t="str">
        <f t="shared" si="67"/>
        <v/>
      </c>
      <c r="D230" s="273" t="str">
        <f t="shared" si="68"/>
        <v/>
      </c>
      <c r="E230" s="311"/>
      <c r="F230" s="312"/>
      <c r="G230" s="312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  <c r="AD230" s="291"/>
      <c r="AE230" s="291"/>
      <c r="AF230" s="291"/>
      <c r="AG230" s="291"/>
      <c r="AH230" s="291"/>
      <c r="AI230" s="291"/>
      <c r="AJ230" s="291"/>
      <c r="AK230" s="291"/>
      <c r="AL230" s="291"/>
      <c r="AM230" s="291"/>
      <c r="AN230" s="291"/>
      <c r="AO230" s="291"/>
      <c r="AP230" s="291"/>
      <c r="AQ230" s="291"/>
      <c r="AR230" s="291"/>
    </row>
    <row r="231" spans="1:44" ht="8.1" customHeight="1">
      <c r="A231" s="323" t="str">
        <f t="shared" si="65"/>
        <v/>
      </c>
      <c r="B231" s="50" t="str">
        <f t="shared" si="66"/>
        <v/>
      </c>
      <c r="C231" s="50" t="str">
        <f t="shared" si="67"/>
        <v/>
      </c>
      <c r="D231" s="273" t="str">
        <f t="shared" si="68"/>
        <v/>
      </c>
      <c r="E231" s="311"/>
      <c r="F231" s="312"/>
      <c r="G231" s="312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  <c r="AD231" s="291"/>
      <c r="AE231" s="291"/>
      <c r="AF231" s="291"/>
      <c r="AG231" s="291"/>
      <c r="AH231" s="291"/>
      <c r="AI231" s="291"/>
      <c r="AJ231" s="291"/>
      <c r="AK231" s="291"/>
      <c r="AL231" s="291"/>
      <c r="AM231" s="291"/>
      <c r="AN231" s="291"/>
      <c r="AO231" s="291"/>
      <c r="AP231" s="291"/>
      <c r="AQ231" s="291"/>
      <c r="AR231" s="291"/>
    </row>
    <row r="232" spans="1:44" ht="8.1" customHeight="1">
      <c r="A232" s="323" t="str">
        <f t="shared" si="65"/>
        <v/>
      </c>
      <c r="B232" s="50" t="str">
        <f t="shared" si="66"/>
        <v/>
      </c>
      <c r="C232" s="50" t="str">
        <f t="shared" si="67"/>
        <v/>
      </c>
      <c r="D232" s="273" t="str">
        <f t="shared" si="68"/>
        <v/>
      </c>
      <c r="E232" s="311"/>
      <c r="F232" s="312"/>
      <c r="G232" s="312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  <c r="AD232" s="291"/>
      <c r="AE232" s="291"/>
      <c r="AF232" s="291"/>
      <c r="AG232" s="291"/>
      <c r="AH232" s="291"/>
      <c r="AI232" s="291"/>
      <c r="AJ232" s="291"/>
      <c r="AK232" s="291"/>
      <c r="AL232" s="291"/>
      <c r="AM232" s="291"/>
      <c r="AN232" s="291"/>
      <c r="AO232" s="291"/>
      <c r="AP232" s="291"/>
      <c r="AQ232" s="291"/>
      <c r="AR232" s="291"/>
    </row>
    <row r="233" spans="1:44" ht="8.1" customHeight="1">
      <c r="A233" s="323" t="str">
        <f t="shared" si="65"/>
        <v/>
      </c>
      <c r="B233" s="50" t="str">
        <f t="shared" si="66"/>
        <v/>
      </c>
      <c r="C233" s="50" t="str">
        <f t="shared" si="67"/>
        <v/>
      </c>
      <c r="D233" s="273" t="str">
        <f t="shared" si="68"/>
        <v/>
      </c>
      <c r="E233" s="311"/>
      <c r="F233" s="312"/>
      <c r="G233" s="312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291"/>
      <c r="AL233" s="291"/>
      <c r="AM233" s="291"/>
      <c r="AN233" s="291"/>
      <c r="AO233" s="291"/>
      <c r="AP233" s="291"/>
      <c r="AQ233" s="291"/>
      <c r="AR233" s="291"/>
    </row>
    <row r="234" spans="1:44" ht="8.1" customHeight="1">
      <c r="A234" s="323" t="str">
        <f t="shared" si="65"/>
        <v/>
      </c>
      <c r="B234" s="50" t="str">
        <f t="shared" si="66"/>
        <v/>
      </c>
      <c r="C234" s="50" t="str">
        <f t="shared" si="67"/>
        <v/>
      </c>
      <c r="D234" s="273" t="str">
        <f t="shared" si="68"/>
        <v/>
      </c>
      <c r="E234" s="311"/>
      <c r="F234" s="312"/>
      <c r="G234" s="312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291"/>
      <c r="AL234" s="291"/>
      <c r="AM234" s="291"/>
      <c r="AN234" s="291"/>
      <c r="AO234" s="291"/>
      <c r="AP234" s="291"/>
      <c r="AQ234" s="291"/>
      <c r="AR234" s="291"/>
    </row>
    <row r="235" spans="1:44" ht="8.1" customHeight="1">
      <c r="A235" s="323" t="str">
        <f t="shared" si="65"/>
        <v/>
      </c>
      <c r="B235" s="50" t="str">
        <f t="shared" si="66"/>
        <v/>
      </c>
      <c r="C235" s="50" t="str">
        <f t="shared" si="67"/>
        <v/>
      </c>
      <c r="D235" s="273" t="str">
        <f t="shared" si="68"/>
        <v/>
      </c>
      <c r="E235" s="311"/>
      <c r="F235" s="312"/>
      <c r="G235" s="312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291"/>
      <c r="AL235" s="291"/>
      <c r="AM235" s="291"/>
      <c r="AN235" s="291"/>
      <c r="AO235" s="291"/>
      <c r="AP235" s="291"/>
      <c r="AQ235" s="291"/>
      <c r="AR235" s="291"/>
    </row>
    <row r="236" spans="1:44" ht="8.1" customHeight="1">
      <c r="A236" s="323" t="str">
        <f t="shared" si="65"/>
        <v/>
      </c>
      <c r="B236" s="50" t="str">
        <f t="shared" si="66"/>
        <v/>
      </c>
      <c r="C236" s="50" t="str">
        <f t="shared" si="67"/>
        <v/>
      </c>
      <c r="D236" s="273" t="str">
        <f t="shared" si="68"/>
        <v/>
      </c>
      <c r="E236" s="311"/>
      <c r="F236" s="312"/>
      <c r="G236" s="312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  <c r="AD236" s="291"/>
      <c r="AE236" s="291"/>
      <c r="AF236" s="291"/>
      <c r="AG236" s="291"/>
      <c r="AH236" s="291"/>
      <c r="AI236" s="291"/>
      <c r="AJ236" s="291"/>
      <c r="AK236" s="291"/>
      <c r="AL236" s="291"/>
      <c r="AM236" s="291"/>
      <c r="AN236" s="291"/>
      <c r="AO236" s="291"/>
      <c r="AP236" s="291"/>
      <c r="AQ236" s="291"/>
      <c r="AR236" s="291"/>
    </row>
    <row r="237" spans="1:44" ht="8.1" customHeight="1">
      <c r="A237" s="323" t="str">
        <f t="shared" si="65"/>
        <v/>
      </c>
      <c r="B237" s="50" t="str">
        <f t="shared" si="66"/>
        <v/>
      </c>
      <c r="C237" s="50" t="str">
        <f t="shared" si="67"/>
        <v/>
      </c>
      <c r="D237" s="273" t="str">
        <f t="shared" si="68"/>
        <v/>
      </c>
      <c r="E237" s="311"/>
      <c r="F237" s="312"/>
      <c r="G237" s="312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  <c r="AD237" s="291"/>
      <c r="AE237" s="291"/>
      <c r="AF237" s="291"/>
      <c r="AG237" s="291"/>
      <c r="AH237" s="291"/>
      <c r="AI237" s="291"/>
      <c r="AJ237" s="291"/>
      <c r="AK237" s="291"/>
      <c r="AL237" s="291"/>
      <c r="AM237" s="291"/>
      <c r="AN237" s="291"/>
      <c r="AO237" s="291"/>
      <c r="AP237" s="291"/>
      <c r="AQ237" s="291"/>
      <c r="AR237" s="291"/>
    </row>
    <row r="238" spans="1:44" ht="8.1" customHeight="1">
      <c r="A238" s="323" t="str">
        <f t="shared" si="65"/>
        <v/>
      </c>
      <c r="B238" s="50" t="str">
        <f t="shared" si="66"/>
        <v/>
      </c>
      <c r="C238" s="50" t="str">
        <f t="shared" si="67"/>
        <v/>
      </c>
      <c r="D238" s="273" t="str">
        <f t="shared" si="68"/>
        <v/>
      </c>
      <c r="E238" s="311"/>
      <c r="F238" s="312"/>
      <c r="G238" s="312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  <c r="AD238" s="291"/>
      <c r="AE238" s="291"/>
      <c r="AF238" s="291"/>
      <c r="AG238" s="291"/>
      <c r="AH238" s="291"/>
      <c r="AI238" s="291"/>
      <c r="AJ238" s="291"/>
      <c r="AK238" s="291"/>
      <c r="AL238" s="291"/>
      <c r="AM238" s="291"/>
      <c r="AN238" s="291"/>
      <c r="AO238" s="291"/>
      <c r="AP238" s="291"/>
      <c r="AQ238" s="291"/>
      <c r="AR238" s="291"/>
    </row>
    <row r="239" spans="1:44" ht="8.1" customHeight="1">
      <c r="A239" s="323" t="str">
        <f t="shared" si="65"/>
        <v/>
      </c>
      <c r="B239" s="50" t="str">
        <f t="shared" si="66"/>
        <v/>
      </c>
      <c r="C239" s="50" t="str">
        <f t="shared" si="67"/>
        <v/>
      </c>
      <c r="D239" s="273" t="str">
        <f t="shared" si="68"/>
        <v/>
      </c>
      <c r="E239" s="311"/>
      <c r="F239" s="312"/>
      <c r="G239" s="312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291"/>
      <c r="AL239" s="291"/>
      <c r="AM239" s="291"/>
      <c r="AN239" s="291"/>
      <c r="AO239" s="291"/>
      <c r="AP239" s="291"/>
      <c r="AQ239" s="291"/>
      <c r="AR239" s="291"/>
    </row>
    <row r="240" spans="1:44" ht="8.1" customHeight="1">
      <c r="A240" s="323" t="str">
        <f t="shared" si="65"/>
        <v/>
      </c>
      <c r="B240" s="50" t="str">
        <f t="shared" si="66"/>
        <v/>
      </c>
      <c r="C240" s="50" t="str">
        <f t="shared" si="67"/>
        <v/>
      </c>
      <c r="D240" s="273" t="str">
        <f t="shared" si="68"/>
        <v/>
      </c>
      <c r="E240" s="311"/>
      <c r="F240" s="312"/>
      <c r="G240" s="312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291"/>
      <c r="AL240" s="291"/>
      <c r="AM240" s="291"/>
      <c r="AN240" s="291"/>
      <c r="AO240" s="291"/>
      <c r="AP240" s="291"/>
      <c r="AQ240" s="291"/>
      <c r="AR240" s="291"/>
    </row>
    <row r="241" spans="1:44" ht="8.1" customHeight="1">
      <c r="A241" s="323" t="str">
        <f t="shared" si="65"/>
        <v/>
      </c>
      <c r="B241" s="50" t="str">
        <f t="shared" si="66"/>
        <v/>
      </c>
      <c r="C241" s="50" t="str">
        <f t="shared" si="67"/>
        <v/>
      </c>
      <c r="D241" s="273" t="str">
        <f t="shared" si="68"/>
        <v/>
      </c>
      <c r="E241" s="311"/>
      <c r="F241" s="312"/>
      <c r="G241" s="312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291"/>
      <c r="AL241" s="291"/>
      <c r="AM241" s="291"/>
      <c r="AN241" s="291"/>
      <c r="AO241" s="291"/>
      <c r="AP241" s="291"/>
      <c r="AQ241" s="291"/>
      <c r="AR241" s="291"/>
    </row>
    <row r="242" spans="1:44" ht="8.1" customHeight="1">
      <c r="A242" s="323" t="str">
        <f t="shared" si="65"/>
        <v/>
      </c>
      <c r="B242" s="50" t="str">
        <f t="shared" si="66"/>
        <v/>
      </c>
      <c r="C242" s="50" t="str">
        <f t="shared" si="67"/>
        <v/>
      </c>
      <c r="D242" s="273" t="str">
        <f t="shared" si="68"/>
        <v/>
      </c>
      <c r="E242" s="311"/>
      <c r="F242" s="312"/>
      <c r="G242" s="312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  <c r="AD242" s="291"/>
      <c r="AE242" s="291"/>
      <c r="AF242" s="291"/>
      <c r="AG242" s="291"/>
      <c r="AH242" s="291"/>
      <c r="AI242" s="291"/>
      <c r="AJ242" s="291"/>
      <c r="AK242" s="291"/>
      <c r="AL242" s="291"/>
      <c r="AM242" s="291"/>
      <c r="AN242" s="291"/>
      <c r="AO242" s="291"/>
      <c r="AP242" s="291"/>
      <c r="AQ242" s="291"/>
      <c r="AR242" s="291"/>
    </row>
    <row r="243" spans="1:44" ht="8.1" customHeight="1">
      <c r="A243" s="323" t="str">
        <f t="shared" si="65"/>
        <v/>
      </c>
      <c r="B243" s="50" t="str">
        <f t="shared" si="66"/>
        <v/>
      </c>
      <c r="C243" s="50" t="str">
        <f t="shared" si="67"/>
        <v/>
      </c>
      <c r="D243" s="273" t="str">
        <f t="shared" si="68"/>
        <v/>
      </c>
      <c r="E243" s="311"/>
      <c r="F243" s="312"/>
      <c r="G243" s="312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  <c r="AD243" s="291"/>
      <c r="AE243" s="291"/>
      <c r="AF243" s="291"/>
      <c r="AG243" s="291"/>
      <c r="AH243" s="291"/>
      <c r="AI243" s="291"/>
      <c r="AJ243" s="291"/>
      <c r="AK243" s="291"/>
      <c r="AL243" s="291"/>
      <c r="AM243" s="291"/>
      <c r="AN243" s="291"/>
      <c r="AO243" s="291"/>
      <c r="AP243" s="291"/>
      <c r="AQ243" s="291"/>
      <c r="AR243" s="291"/>
    </row>
    <row r="244" spans="1:44" ht="8.1" customHeight="1">
      <c r="A244" s="323" t="str">
        <f t="shared" si="65"/>
        <v/>
      </c>
      <c r="B244" s="50" t="str">
        <f t="shared" si="66"/>
        <v/>
      </c>
      <c r="C244" s="50" t="str">
        <f t="shared" si="67"/>
        <v/>
      </c>
      <c r="D244" s="273" t="str">
        <f t="shared" si="68"/>
        <v/>
      </c>
      <c r="E244" s="311"/>
      <c r="F244" s="312"/>
      <c r="G244" s="312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  <c r="AD244" s="291"/>
      <c r="AE244" s="291"/>
      <c r="AF244" s="291"/>
      <c r="AG244" s="291"/>
      <c r="AH244" s="291"/>
      <c r="AI244" s="291"/>
      <c r="AJ244" s="291"/>
      <c r="AK244" s="291"/>
      <c r="AL244" s="291"/>
      <c r="AM244" s="291"/>
      <c r="AN244" s="291"/>
      <c r="AO244" s="291"/>
      <c r="AP244" s="291"/>
      <c r="AQ244" s="291"/>
      <c r="AR244" s="291"/>
    </row>
    <row r="245" spans="1:44" ht="8.1" customHeight="1">
      <c r="A245" s="323" t="str">
        <f t="shared" si="65"/>
        <v/>
      </c>
      <c r="B245" s="50" t="str">
        <f t="shared" si="66"/>
        <v/>
      </c>
      <c r="C245" s="50" t="str">
        <f t="shared" si="67"/>
        <v/>
      </c>
      <c r="D245" s="273" t="str">
        <f t="shared" si="68"/>
        <v/>
      </c>
      <c r="E245" s="311"/>
      <c r="F245" s="312"/>
      <c r="G245" s="312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291"/>
      <c r="AL245" s="291"/>
      <c r="AM245" s="291"/>
      <c r="AN245" s="291"/>
      <c r="AO245" s="291"/>
      <c r="AP245" s="291"/>
      <c r="AQ245" s="291"/>
      <c r="AR245" s="291"/>
    </row>
    <row r="246" spans="1:44" ht="8.1" customHeight="1">
      <c r="A246" s="323" t="str">
        <f t="shared" si="65"/>
        <v/>
      </c>
      <c r="B246" s="50" t="str">
        <f t="shared" si="66"/>
        <v/>
      </c>
      <c r="C246" s="50" t="str">
        <f t="shared" si="67"/>
        <v/>
      </c>
      <c r="D246" s="273" t="str">
        <f t="shared" si="68"/>
        <v/>
      </c>
      <c r="E246" s="311"/>
      <c r="F246" s="312"/>
      <c r="G246" s="312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291"/>
      <c r="AL246" s="291"/>
      <c r="AM246" s="291"/>
      <c r="AN246" s="291"/>
      <c r="AO246" s="291"/>
      <c r="AP246" s="291"/>
      <c r="AQ246" s="291"/>
      <c r="AR246" s="291"/>
    </row>
    <row r="247" spans="1:44" ht="8.1" customHeight="1">
      <c r="A247" s="323" t="str">
        <f t="shared" si="65"/>
        <v/>
      </c>
      <c r="B247" s="50" t="str">
        <f t="shared" si="66"/>
        <v/>
      </c>
      <c r="C247" s="50" t="str">
        <f t="shared" si="67"/>
        <v/>
      </c>
      <c r="D247" s="273" t="str">
        <f t="shared" si="68"/>
        <v/>
      </c>
      <c r="E247" s="311"/>
      <c r="F247" s="312"/>
      <c r="G247" s="312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291"/>
      <c r="AL247" s="291"/>
      <c r="AM247" s="291"/>
      <c r="AN247" s="291"/>
      <c r="AO247" s="291"/>
      <c r="AP247" s="291"/>
      <c r="AQ247" s="291"/>
      <c r="AR247" s="291"/>
    </row>
    <row r="248" spans="1:44" ht="8.1" customHeight="1">
      <c r="A248" s="323" t="str">
        <f t="shared" si="65"/>
        <v/>
      </c>
      <c r="B248" s="50" t="str">
        <f t="shared" si="66"/>
        <v/>
      </c>
      <c r="C248" s="50" t="str">
        <f t="shared" si="67"/>
        <v/>
      </c>
      <c r="D248" s="273" t="str">
        <f t="shared" si="68"/>
        <v/>
      </c>
      <c r="E248" s="311"/>
      <c r="F248" s="312"/>
      <c r="G248" s="312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  <c r="AD248" s="291"/>
      <c r="AE248" s="291"/>
      <c r="AF248" s="291"/>
      <c r="AG248" s="291"/>
      <c r="AH248" s="291"/>
      <c r="AI248" s="291"/>
      <c r="AJ248" s="291"/>
      <c r="AK248" s="291"/>
      <c r="AL248" s="291"/>
      <c r="AM248" s="291"/>
      <c r="AN248" s="291"/>
      <c r="AO248" s="291"/>
      <c r="AP248" s="291"/>
      <c r="AQ248" s="291"/>
      <c r="AR248" s="291"/>
    </row>
    <row r="249" spans="1:44" ht="8.1" customHeight="1">
      <c r="A249" s="323" t="str">
        <f t="shared" si="65"/>
        <v/>
      </c>
      <c r="B249" s="50" t="str">
        <f t="shared" si="66"/>
        <v/>
      </c>
      <c r="C249" s="50" t="str">
        <f t="shared" si="67"/>
        <v/>
      </c>
      <c r="D249" s="273" t="str">
        <f t="shared" si="68"/>
        <v/>
      </c>
      <c r="E249" s="311"/>
      <c r="F249" s="312"/>
      <c r="G249" s="312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  <c r="AD249" s="291"/>
      <c r="AE249" s="291"/>
      <c r="AF249" s="291"/>
      <c r="AG249" s="291"/>
      <c r="AH249" s="291"/>
      <c r="AI249" s="291"/>
      <c r="AJ249" s="291"/>
      <c r="AK249" s="291"/>
      <c r="AL249" s="291"/>
      <c r="AM249" s="291"/>
      <c r="AN249" s="291"/>
      <c r="AO249" s="291"/>
      <c r="AP249" s="291"/>
      <c r="AQ249" s="291"/>
      <c r="AR249" s="291"/>
    </row>
    <row r="250" spans="1:44" ht="8.1" customHeight="1">
      <c r="A250" s="323" t="str">
        <f t="shared" si="65"/>
        <v/>
      </c>
      <c r="B250" s="50" t="str">
        <f t="shared" si="66"/>
        <v/>
      </c>
      <c r="C250" s="50" t="str">
        <f t="shared" si="67"/>
        <v/>
      </c>
      <c r="D250" s="273" t="str">
        <f t="shared" si="68"/>
        <v/>
      </c>
      <c r="E250" s="311"/>
      <c r="F250" s="312"/>
      <c r="G250" s="312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  <c r="AD250" s="291"/>
      <c r="AE250" s="291"/>
      <c r="AF250" s="291"/>
      <c r="AG250" s="291"/>
      <c r="AH250" s="291"/>
      <c r="AI250" s="291"/>
      <c r="AJ250" s="291"/>
      <c r="AK250" s="291"/>
      <c r="AL250" s="291"/>
      <c r="AM250" s="291"/>
      <c r="AN250" s="291"/>
      <c r="AO250" s="291"/>
      <c r="AP250" s="291"/>
      <c r="AQ250" s="291"/>
      <c r="AR250" s="291"/>
    </row>
    <row r="251" spans="1:44" ht="8.1" customHeight="1">
      <c r="A251" s="323" t="str">
        <f t="shared" si="65"/>
        <v/>
      </c>
      <c r="B251" s="50" t="str">
        <f t="shared" si="66"/>
        <v/>
      </c>
      <c r="C251" s="50" t="str">
        <f t="shared" si="67"/>
        <v/>
      </c>
      <c r="D251" s="273" t="str">
        <f t="shared" si="68"/>
        <v/>
      </c>
      <c r="E251" s="311"/>
      <c r="F251" s="312"/>
      <c r="G251" s="312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  <c r="AD251" s="291"/>
      <c r="AE251" s="291"/>
      <c r="AF251" s="291"/>
      <c r="AG251" s="291"/>
      <c r="AH251" s="291"/>
      <c r="AI251" s="291"/>
      <c r="AJ251" s="291"/>
      <c r="AK251" s="291"/>
      <c r="AL251" s="291"/>
      <c r="AM251" s="291"/>
      <c r="AN251" s="291"/>
      <c r="AO251" s="291"/>
      <c r="AP251" s="291"/>
      <c r="AQ251" s="291"/>
      <c r="AR251" s="291"/>
    </row>
    <row r="252" spans="1:44" ht="8.1" customHeight="1">
      <c r="A252" s="323" t="str">
        <f t="shared" si="65"/>
        <v/>
      </c>
      <c r="B252" s="50" t="str">
        <f t="shared" si="66"/>
        <v/>
      </c>
      <c r="C252" s="50" t="str">
        <f t="shared" si="67"/>
        <v/>
      </c>
      <c r="D252" s="273" t="str">
        <f t="shared" si="68"/>
        <v/>
      </c>
      <c r="E252" s="311"/>
      <c r="F252" s="312"/>
      <c r="G252" s="312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  <c r="AD252" s="291"/>
      <c r="AE252" s="291"/>
      <c r="AF252" s="291"/>
      <c r="AG252" s="291"/>
      <c r="AH252" s="291"/>
      <c r="AI252" s="291"/>
      <c r="AJ252" s="291"/>
      <c r="AK252" s="291"/>
      <c r="AL252" s="291"/>
      <c r="AM252" s="291"/>
      <c r="AN252" s="291"/>
      <c r="AO252" s="291"/>
      <c r="AP252" s="291"/>
      <c r="AQ252" s="291"/>
      <c r="AR252" s="291"/>
    </row>
    <row r="253" spans="1:44" ht="8.1" customHeight="1">
      <c r="A253" s="323" t="str">
        <f t="shared" si="65"/>
        <v/>
      </c>
      <c r="B253" s="50" t="str">
        <f t="shared" si="66"/>
        <v/>
      </c>
      <c r="C253" s="50" t="str">
        <f t="shared" si="67"/>
        <v/>
      </c>
      <c r="D253" s="273" t="str">
        <f t="shared" si="68"/>
        <v/>
      </c>
      <c r="E253" s="311"/>
      <c r="F253" s="312"/>
      <c r="G253" s="312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  <c r="AD253" s="291"/>
      <c r="AE253" s="291"/>
      <c r="AF253" s="291"/>
      <c r="AG253" s="291"/>
      <c r="AH253" s="291"/>
      <c r="AI253" s="291"/>
      <c r="AJ253" s="291"/>
      <c r="AK253" s="291"/>
      <c r="AL253" s="291"/>
      <c r="AM253" s="291"/>
      <c r="AN253" s="291"/>
      <c r="AO253" s="291"/>
      <c r="AP253" s="291"/>
      <c r="AQ253" s="291"/>
      <c r="AR253" s="291"/>
    </row>
    <row r="254" spans="1:44" ht="8.1" customHeight="1">
      <c r="A254" s="323" t="str">
        <f t="shared" si="65"/>
        <v/>
      </c>
      <c r="B254" s="50" t="str">
        <f t="shared" si="66"/>
        <v/>
      </c>
      <c r="C254" s="50" t="str">
        <f t="shared" si="67"/>
        <v/>
      </c>
      <c r="D254" s="273" t="str">
        <f t="shared" si="68"/>
        <v/>
      </c>
      <c r="E254" s="311"/>
      <c r="F254" s="312"/>
      <c r="G254" s="312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291"/>
      <c r="AL254" s="291"/>
      <c r="AM254" s="291"/>
      <c r="AN254" s="291"/>
      <c r="AO254" s="291"/>
      <c r="AP254" s="291"/>
      <c r="AQ254" s="291"/>
      <c r="AR254" s="291"/>
    </row>
    <row r="255" spans="1:44" ht="8.1" customHeight="1">
      <c r="A255" s="323" t="str">
        <f t="shared" si="65"/>
        <v/>
      </c>
      <c r="B255" s="50" t="str">
        <f t="shared" si="66"/>
        <v/>
      </c>
      <c r="C255" s="50" t="str">
        <f t="shared" si="67"/>
        <v/>
      </c>
      <c r="D255" s="273" t="str">
        <f t="shared" si="68"/>
        <v/>
      </c>
      <c r="E255" s="311"/>
      <c r="F255" s="312"/>
      <c r="G255" s="312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291"/>
      <c r="AL255" s="291"/>
      <c r="AM255" s="291"/>
      <c r="AN255" s="291"/>
      <c r="AO255" s="291"/>
      <c r="AP255" s="291"/>
      <c r="AQ255" s="291"/>
      <c r="AR255" s="291"/>
    </row>
    <row r="256" spans="1:44" ht="8.1" customHeight="1">
      <c r="A256" s="323" t="str">
        <f t="shared" si="65"/>
        <v/>
      </c>
      <c r="B256" s="50" t="str">
        <f t="shared" si="66"/>
        <v/>
      </c>
      <c r="C256" s="50" t="str">
        <f t="shared" si="67"/>
        <v/>
      </c>
      <c r="D256" s="273" t="str">
        <f t="shared" si="68"/>
        <v/>
      </c>
      <c r="E256" s="311"/>
      <c r="F256" s="312"/>
      <c r="G256" s="312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291"/>
      <c r="AL256" s="291"/>
      <c r="AM256" s="291"/>
      <c r="AN256" s="291"/>
      <c r="AO256" s="291"/>
      <c r="AP256" s="291"/>
      <c r="AQ256" s="291"/>
      <c r="AR256" s="291"/>
    </row>
    <row r="257" spans="1:44" ht="8.1" customHeight="1">
      <c r="A257" s="323" t="str">
        <f t="shared" si="65"/>
        <v/>
      </c>
      <c r="B257" s="50" t="str">
        <f t="shared" si="66"/>
        <v/>
      </c>
      <c r="C257" s="50" t="str">
        <f t="shared" si="67"/>
        <v/>
      </c>
      <c r="D257" s="273" t="str">
        <f t="shared" si="68"/>
        <v/>
      </c>
      <c r="E257" s="311"/>
      <c r="F257" s="312"/>
      <c r="G257" s="312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  <c r="AD257" s="291"/>
      <c r="AE257" s="291"/>
      <c r="AF257" s="291"/>
      <c r="AG257" s="291"/>
      <c r="AH257" s="291"/>
      <c r="AI257" s="291"/>
      <c r="AJ257" s="291"/>
      <c r="AK257" s="291"/>
      <c r="AL257" s="291"/>
      <c r="AM257" s="291"/>
      <c r="AN257" s="291"/>
      <c r="AO257" s="291"/>
      <c r="AP257" s="291"/>
      <c r="AQ257" s="291"/>
      <c r="AR257" s="291"/>
    </row>
    <row r="258" spans="1:44" ht="8.1" customHeight="1">
      <c r="A258" s="323" t="str">
        <f t="shared" si="65"/>
        <v/>
      </c>
      <c r="B258" s="50" t="str">
        <f t="shared" si="66"/>
        <v/>
      </c>
      <c r="C258" s="50" t="str">
        <f t="shared" si="67"/>
        <v/>
      </c>
      <c r="D258" s="273" t="str">
        <f t="shared" si="68"/>
        <v/>
      </c>
      <c r="E258" s="311"/>
      <c r="F258" s="312"/>
      <c r="G258" s="312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  <c r="AD258" s="291"/>
      <c r="AE258" s="291"/>
      <c r="AF258" s="291"/>
      <c r="AG258" s="291"/>
      <c r="AH258" s="291"/>
      <c r="AI258" s="291"/>
      <c r="AJ258" s="291"/>
      <c r="AK258" s="291"/>
      <c r="AL258" s="291"/>
      <c r="AM258" s="291"/>
      <c r="AN258" s="291"/>
      <c r="AO258" s="291"/>
      <c r="AP258" s="291"/>
      <c r="AQ258" s="291"/>
      <c r="AR258" s="291"/>
    </row>
    <row r="259" spans="1:44" ht="8.1" customHeight="1">
      <c r="A259" s="323" t="str">
        <f t="shared" si="65"/>
        <v/>
      </c>
      <c r="B259" s="50" t="str">
        <f t="shared" si="66"/>
        <v/>
      </c>
      <c r="C259" s="50" t="str">
        <f t="shared" si="67"/>
        <v/>
      </c>
      <c r="D259" s="273" t="str">
        <f t="shared" si="68"/>
        <v/>
      </c>
      <c r="E259" s="311"/>
      <c r="F259" s="312"/>
      <c r="G259" s="312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  <c r="AD259" s="291"/>
      <c r="AE259" s="291"/>
      <c r="AF259" s="291"/>
      <c r="AG259" s="291"/>
      <c r="AH259" s="291"/>
      <c r="AI259" s="291"/>
      <c r="AJ259" s="291"/>
      <c r="AK259" s="291"/>
      <c r="AL259" s="291"/>
      <c r="AM259" s="291"/>
      <c r="AN259" s="291"/>
      <c r="AO259" s="291"/>
      <c r="AP259" s="291"/>
      <c r="AQ259" s="291"/>
      <c r="AR259" s="291"/>
    </row>
    <row r="260" spans="1:44" ht="8.1" customHeight="1">
      <c r="A260" s="323" t="str">
        <f t="shared" si="65"/>
        <v/>
      </c>
      <c r="B260" s="50" t="str">
        <f t="shared" si="66"/>
        <v/>
      </c>
      <c r="C260" s="50" t="str">
        <f t="shared" si="67"/>
        <v/>
      </c>
      <c r="D260" s="273" t="str">
        <f t="shared" si="68"/>
        <v/>
      </c>
      <c r="E260" s="311"/>
      <c r="F260" s="312"/>
      <c r="G260" s="312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291"/>
      <c r="AL260" s="291"/>
      <c r="AM260" s="291"/>
      <c r="AN260" s="291"/>
      <c r="AO260" s="291"/>
      <c r="AP260" s="291"/>
      <c r="AQ260" s="291"/>
      <c r="AR260" s="291"/>
    </row>
    <row r="261" spans="1:44" ht="8.1" customHeight="1">
      <c r="A261" s="323" t="str">
        <f t="shared" ref="A261:A324" si="69">IF(ROW()-A$4&lt;=$D$4,ROW()-A$4,"")</f>
        <v/>
      </c>
      <c r="B261" s="50" t="str">
        <f t="shared" si="66"/>
        <v/>
      </c>
      <c r="C261" s="50" t="str">
        <f t="shared" si="67"/>
        <v/>
      </c>
      <c r="D261" s="273" t="str">
        <f t="shared" si="68"/>
        <v/>
      </c>
      <c r="E261" s="311"/>
      <c r="F261" s="312"/>
      <c r="G261" s="312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291"/>
      <c r="AL261" s="291"/>
      <c r="AM261" s="291"/>
      <c r="AN261" s="291"/>
      <c r="AO261" s="291"/>
      <c r="AP261" s="291"/>
      <c r="AQ261" s="291"/>
      <c r="AR261" s="291"/>
    </row>
    <row r="262" spans="1:44" ht="8.1" customHeight="1">
      <c r="A262" s="323" t="str">
        <f t="shared" si="69"/>
        <v/>
      </c>
      <c r="B262" s="50" t="str">
        <f t="shared" ref="B262:B325" si="70">IF(A262="","",IF(A260="",1,IF(ISNUMBER(A262),INT(A261/$C$2)+1,"")))</f>
        <v/>
      </c>
      <c r="C262" s="50" t="str">
        <f t="shared" ref="C262:C325" si="71">IF(ISNUMBER(A262),IF(B261&lt;&gt;B262,1,C261+1),"")</f>
        <v/>
      </c>
      <c r="D262" s="273" t="str">
        <f t="shared" ref="D262:D325" si="72">IF(AND(ISNUMBER(B262),ISNUMBER(C262)),_xlfn.CONCAT(C262-1,",",B262-1),"")</f>
        <v/>
      </c>
      <c r="E262" s="311"/>
      <c r="F262" s="312"/>
      <c r="G262" s="312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291"/>
      <c r="AL262" s="291"/>
      <c r="AM262" s="291"/>
      <c r="AN262" s="291"/>
      <c r="AO262" s="291"/>
      <c r="AP262" s="291"/>
      <c r="AQ262" s="291"/>
      <c r="AR262" s="291"/>
    </row>
    <row r="263" spans="1:44" ht="8.1" customHeight="1">
      <c r="A263" s="323" t="str">
        <f t="shared" si="69"/>
        <v/>
      </c>
      <c r="B263" s="50" t="str">
        <f t="shared" si="70"/>
        <v/>
      </c>
      <c r="C263" s="50" t="str">
        <f t="shared" si="71"/>
        <v/>
      </c>
      <c r="D263" s="273" t="str">
        <f t="shared" si="72"/>
        <v/>
      </c>
      <c r="E263" s="311"/>
      <c r="F263" s="312"/>
      <c r="G263" s="312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  <c r="AD263" s="291"/>
      <c r="AE263" s="291"/>
      <c r="AF263" s="291"/>
      <c r="AG263" s="291"/>
      <c r="AH263" s="291"/>
      <c r="AI263" s="291"/>
      <c r="AJ263" s="291"/>
      <c r="AK263" s="291"/>
      <c r="AL263" s="291"/>
      <c r="AM263" s="291"/>
      <c r="AN263" s="291"/>
      <c r="AO263" s="291"/>
      <c r="AP263" s="291"/>
      <c r="AQ263" s="291"/>
      <c r="AR263" s="291"/>
    </row>
    <row r="264" spans="1:44" ht="8.1" customHeight="1">
      <c r="A264" s="323" t="str">
        <f t="shared" si="69"/>
        <v/>
      </c>
      <c r="B264" s="50" t="str">
        <f t="shared" si="70"/>
        <v/>
      </c>
      <c r="C264" s="50" t="str">
        <f t="shared" si="71"/>
        <v/>
      </c>
      <c r="D264" s="273" t="str">
        <f t="shared" si="72"/>
        <v/>
      </c>
      <c r="E264" s="311"/>
      <c r="F264" s="312"/>
      <c r="G264" s="312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  <c r="AD264" s="291"/>
      <c r="AE264" s="291"/>
      <c r="AF264" s="291"/>
      <c r="AG264" s="291"/>
      <c r="AH264" s="291"/>
      <c r="AI264" s="291"/>
      <c r="AJ264" s="291"/>
      <c r="AK264" s="291"/>
      <c r="AL264" s="291"/>
      <c r="AM264" s="291"/>
      <c r="AN264" s="291"/>
      <c r="AO264" s="291"/>
      <c r="AP264" s="291"/>
      <c r="AQ264" s="291"/>
      <c r="AR264" s="291"/>
    </row>
    <row r="265" spans="1:44" ht="8.1" customHeight="1">
      <c r="A265" s="323" t="str">
        <f t="shared" si="69"/>
        <v/>
      </c>
      <c r="B265" s="50" t="str">
        <f t="shared" si="70"/>
        <v/>
      </c>
      <c r="C265" s="50" t="str">
        <f t="shared" si="71"/>
        <v/>
      </c>
      <c r="D265" s="273" t="str">
        <f t="shared" si="72"/>
        <v/>
      </c>
      <c r="E265" s="311"/>
      <c r="F265" s="312"/>
      <c r="G265" s="312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  <c r="AD265" s="291"/>
      <c r="AE265" s="291"/>
      <c r="AF265" s="291"/>
      <c r="AG265" s="291"/>
      <c r="AH265" s="291"/>
      <c r="AI265" s="291"/>
      <c r="AJ265" s="291"/>
      <c r="AK265" s="291"/>
      <c r="AL265" s="291"/>
      <c r="AM265" s="291"/>
      <c r="AN265" s="291"/>
      <c r="AO265" s="291"/>
      <c r="AP265" s="291"/>
      <c r="AQ265" s="291"/>
      <c r="AR265" s="291"/>
    </row>
    <row r="266" spans="1:44" ht="8.1" customHeight="1">
      <c r="A266" s="323" t="str">
        <f t="shared" si="69"/>
        <v/>
      </c>
      <c r="B266" s="50" t="str">
        <f t="shared" si="70"/>
        <v/>
      </c>
      <c r="C266" s="50" t="str">
        <f t="shared" si="71"/>
        <v/>
      </c>
      <c r="D266" s="273" t="str">
        <f t="shared" si="72"/>
        <v/>
      </c>
      <c r="E266" s="311"/>
      <c r="F266" s="312"/>
      <c r="G266" s="312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291"/>
      <c r="AL266" s="291"/>
      <c r="AM266" s="291"/>
      <c r="AN266" s="291"/>
      <c r="AO266" s="291"/>
      <c r="AP266" s="291"/>
      <c r="AQ266" s="291"/>
      <c r="AR266" s="291"/>
    </row>
    <row r="267" spans="1:44" ht="8.1" customHeight="1">
      <c r="A267" s="323" t="str">
        <f t="shared" si="69"/>
        <v/>
      </c>
      <c r="B267" s="50" t="str">
        <f t="shared" si="70"/>
        <v/>
      </c>
      <c r="C267" s="50" t="str">
        <f t="shared" si="71"/>
        <v/>
      </c>
      <c r="D267" s="273" t="str">
        <f t="shared" si="72"/>
        <v/>
      </c>
      <c r="E267" s="311"/>
      <c r="F267" s="312"/>
      <c r="G267" s="312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291"/>
      <c r="AL267" s="291"/>
      <c r="AM267" s="291"/>
      <c r="AN267" s="291"/>
      <c r="AO267" s="291"/>
      <c r="AP267" s="291"/>
      <c r="AQ267" s="291"/>
      <c r="AR267" s="291"/>
    </row>
    <row r="268" spans="1:44" ht="8.1" customHeight="1">
      <c r="A268" s="323" t="str">
        <f t="shared" si="69"/>
        <v/>
      </c>
      <c r="B268" s="50" t="str">
        <f t="shared" si="70"/>
        <v/>
      </c>
      <c r="C268" s="50" t="str">
        <f t="shared" si="71"/>
        <v/>
      </c>
      <c r="D268" s="273" t="str">
        <f t="shared" si="72"/>
        <v/>
      </c>
      <c r="E268" s="311"/>
      <c r="F268" s="312"/>
      <c r="G268" s="312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291"/>
      <c r="AL268" s="291"/>
      <c r="AM268" s="291"/>
      <c r="AN268" s="291"/>
      <c r="AO268" s="291"/>
      <c r="AP268" s="291"/>
      <c r="AQ268" s="291"/>
      <c r="AR268" s="291"/>
    </row>
    <row r="269" spans="1:44" ht="8.1" customHeight="1">
      <c r="A269" s="323" t="str">
        <f t="shared" si="69"/>
        <v/>
      </c>
      <c r="B269" s="50" t="str">
        <f t="shared" si="70"/>
        <v/>
      </c>
      <c r="C269" s="50" t="str">
        <f t="shared" si="71"/>
        <v/>
      </c>
      <c r="D269" s="273" t="str">
        <f t="shared" si="72"/>
        <v/>
      </c>
      <c r="E269" s="311"/>
      <c r="F269" s="312"/>
      <c r="G269" s="312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  <c r="AD269" s="291"/>
      <c r="AE269" s="291"/>
      <c r="AF269" s="291"/>
      <c r="AG269" s="291"/>
      <c r="AH269" s="291"/>
      <c r="AI269" s="291"/>
      <c r="AJ269" s="291"/>
      <c r="AK269" s="291"/>
      <c r="AL269" s="291"/>
      <c r="AM269" s="291"/>
      <c r="AN269" s="291"/>
      <c r="AO269" s="291"/>
      <c r="AP269" s="291"/>
      <c r="AQ269" s="291"/>
      <c r="AR269" s="291"/>
    </row>
    <row r="270" spans="1:44" ht="8.1" customHeight="1">
      <c r="A270" s="323" t="str">
        <f t="shared" si="69"/>
        <v/>
      </c>
      <c r="B270" s="50" t="str">
        <f t="shared" si="70"/>
        <v/>
      </c>
      <c r="C270" s="50" t="str">
        <f t="shared" si="71"/>
        <v/>
      </c>
      <c r="D270" s="273" t="str">
        <f t="shared" si="72"/>
        <v/>
      </c>
      <c r="E270" s="311"/>
      <c r="F270" s="312"/>
      <c r="G270" s="312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  <c r="AD270" s="291"/>
      <c r="AE270" s="291"/>
      <c r="AF270" s="291"/>
      <c r="AG270" s="291"/>
      <c r="AH270" s="291"/>
      <c r="AI270" s="291"/>
      <c r="AJ270" s="291"/>
      <c r="AK270" s="291"/>
      <c r="AL270" s="291"/>
      <c r="AM270" s="291"/>
      <c r="AN270" s="291"/>
      <c r="AO270" s="291"/>
      <c r="AP270" s="291"/>
      <c r="AQ270" s="291"/>
      <c r="AR270" s="291"/>
    </row>
    <row r="271" spans="1:44" ht="8.1" customHeight="1">
      <c r="A271" s="323" t="str">
        <f t="shared" si="69"/>
        <v/>
      </c>
      <c r="B271" s="50" t="str">
        <f t="shared" si="70"/>
        <v/>
      </c>
      <c r="C271" s="50" t="str">
        <f t="shared" si="71"/>
        <v/>
      </c>
      <c r="D271" s="273" t="str">
        <f t="shared" si="72"/>
        <v/>
      </c>
      <c r="E271" s="311"/>
      <c r="F271" s="312"/>
      <c r="G271" s="312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  <c r="AD271" s="291"/>
      <c r="AE271" s="291"/>
      <c r="AF271" s="291"/>
      <c r="AG271" s="291"/>
      <c r="AH271" s="291"/>
      <c r="AI271" s="291"/>
      <c r="AJ271" s="291"/>
      <c r="AK271" s="291"/>
      <c r="AL271" s="291"/>
      <c r="AM271" s="291"/>
      <c r="AN271" s="291"/>
      <c r="AO271" s="291"/>
      <c r="AP271" s="291"/>
      <c r="AQ271" s="291"/>
      <c r="AR271" s="291"/>
    </row>
    <row r="272" spans="1:44" ht="8.1" customHeight="1">
      <c r="A272" s="323" t="str">
        <f t="shared" si="69"/>
        <v/>
      </c>
      <c r="B272" s="50" t="str">
        <f t="shared" si="70"/>
        <v/>
      </c>
      <c r="C272" s="50" t="str">
        <f t="shared" si="71"/>
        <v/>
      </c>
      <c r="D272" s="273" t="str">
        <f t="shared" si="72"/>
        <v/>
      </c>
      <c r="E272" s="311"/>
      <c r="F272" s="312"/>
      <c r="G272" s="312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291"/>
      <c r="AL272" s="291"/>
      <c r="AM272" s="291"/>
      <c r="AN272" s="291"/>
      <c r="AO272" s="291"/>
      <c r="AP272" s="291"/>
      <c r="AQ272" s="291"/>
      <c r="AR272" s="291"/>
    </row>
    <row r="273" spans="1:44" ht="8.1" customHeight="1">
      <c r="A273" s="323" t="str">
        <f t="shared" si="69"/>
        <v/>
      </c>
      <c r="B273" s="50" t="str">
        <f t="shared" si="70"/>
        <v/>
      </c>
      <c r="C273" s="50" t="str">
        <f t="shared" si="71"/>
        <v/>
      </c>
      <c r="D273" s="273" t="str">
        <f t="shared" si="72"/>
        <v/>
      </c>
      <c r="E273" s="311"/>
      <c r="F273" s="312"/>
      <c r="G273" s="312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291"/>
      <c r="AL273" s="291"/>
      <c r="AM273" s="291"/>
      <c r="AN273" s="291"/>
      <c r="AO273" s="291"/>
      <c r="AP273" s="291"/>
      <c r="AQ273" s="291"/>
      <c r="AR273" s="291"/>
    </row>
    <row r="274" spans="1:44" ht="8.1" customHeight="1">
      <c r="A274" s="323" t="str">
        <f t="shared" si="69"/>
        <v/>
      </c>
      <c r="B274" s="50" t="str">
        <f t="shared" si="70"/>
        <v/>
      </c>
      <c r="C274" s="50" t="str">
        <f t="shared" si="71"/>
        <v/>
      </c>
      <c r="D274" s="273" t="str">
        <f t="shared" si="72"/>
        <v/>
      </c>
      <c r="E274" s="311"/>
      <c r="F274" s="312"/>
      <c r="G274" s="312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291"/>
      <c r="AL274" s="291"/>
      <c r="AM274" s="291"/>
      <c r="AN274" s="291"/>
      <c r="AO274" s="291"/>
      <c r="AP274" s="291"/>
      <c r="AQ274" s="291"/>
      <c r="AR274" s="291"/>
    </row>
    <row r="275" spans="1:44" ht="8.1" customHeight="1">
      <c r="A275" s="323" t="str">
        <f t="shared" si="69"/>
        <v/>
      </c>
      <c r="B275" s="50" t="str">
        <f t="shared" si="70"/>
        <v/>
      </c>
      <c r="C275" s="50" t="str">
        <f t="shared" si="71"/>
        <v/>
      </c>
      <c r="D275" s="273" t="str">
        <f t="shared" si="72"/>
        <v/>
      </c>
      <c r="E275" s="311"/>
      <c r="F275" s="312"/>
      <c r="G275" s="312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  <c r="AD275" s="291"/>
      <c r="AE275" s="291"/>
      <c r="AF275" s="291"/>
      <c r="AG275" s="291"/>
      <c r="AH275" s="291"/>
      <c r="AI275" s="291"/>
      <c r="AJ275" s="291"/>
      <c r="AK275" s="291"/>
      <c r="AL275" s="291"/>
      <c r="AM275" s="291"/>
      <c r="AN275" s="291"/>
      <c r="AO275" s="291"/>
      <c r="AP275" s="291"/>
      <c r="AQ275" s="291"/>
      <c r="AR275" s="291"/>
    </row>
    <row r="276" spans="1:44" ht="8.1" customHeight="1">
      <c r="A276" s="323" t="str">
        <f t="shared" si="69"/>
        <v/>
      </c>
      <c r="B276" s="50" t="str">
        <f t="shared" si="70"/>
        <v/>
      </c>
      <c r="C276" s="50" t="str">
        <f t="shared" si="71"/>
        <v/>
      </c>
      <c r="D276" s="273" t="str">
        <f t="shared" si="72"/>
        <v/>
      </c>
      <c r="E276" s="311"/>
      <c r="F276" s="312"/>
      <c r="G276" s="312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  <c r="AD276" s="291"/>
      <c r="AE276" s="291"/>
      <c r="AF276" s="291"/>
      <c r="AG276" s="291"/>
      <c r="AH276" s="291"/>
      <c r="AI276" s="291"/>
      <c r="AJ276" s="291"/>
      <c r="AK276" s="291"/>
      <c r="AL276" s="291"/>
      <c r="AM276" s="291"/>
      <c r="AN276" s="291"/>
      <c r="AO276" s="291"/>
      <c r="AP276" s="291"/>
      <c r="AQ276" s="291"/>
      <c r="AR276" s="291"/>
    </row>
    <row r="277" spans="1:44" ht="8.1" customHeight="1">
      <c r="A277" s="323" t="str">
        <f t="shared" si="69"/>
        <v/>
      </c>
      <c r="B277" s="50" t="str">
        <f t="shared" si="70"/>
        <v/>
      </c>
      <c r="C277" s="50" t="str">
        <f t="shared" si="71"/>
        <v/>
      </c>
      <c r="D277" s="273" t="str">
        <f t="shared" si="72"/>
        <v/>
      </c>
      <c r="E277" s="311"/>
      <c r="F277" s="312"/>
      <c r="G277" s="312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  <c r="AD277" s="291"/>
      <c r="AE277" s="291"/>
      <c r="AF277" s="291"/>
      <c r="AG277" s="291"/>
      <c r="AH277" s="291"/>
      <c r="AI277" s="291"/>
      <c r="AJ277" s="291"/>
      <c r="AK277" s="291"/>
      <c r="AL277" s="291"/>
      <c r="AM277" s="291"/>
      <c r="AN277" s="291"/>
      <c r="AO277" s="291"/>
      <c r="AP277" s="291"/>
      <c r="AQ277" s="291"/>
      <c r="AR277" s="291"/>
    </row>
    <row r="278" spans="1:44" ht="8.1" customHeight="1">
      <c r="A278" s="323" t="str">
        <f t="shared" si="69"/>
        <v/>
      </c>
      <c r="B278" s="50" t="str">
        <f t="shared" si="70"/>
        <v/>
      </c>
      <c r="C278" s="50" t="str">
        <f t="shared" si="71"/>
        <v/>
      </c>
      <c r="D278" s="273" t="str">
        <f t="shared" si="72"/>
        <v/>
      </c>
      <c r="E278" s="311"/>
      <c r="F278" s="312"/>
      <c r="G278" s="312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291"/>
      <c r="AL278" s="291"/>
      <c r="AM278" s="291"/>
      <c r="AN278" s="291"/>
      <c r="AO278" s="291"/>
      <c r="AP278" s="291"/>
      <c r="AQ278" s="291"/>
      <c r="AR278" s="291"/>
    </row>
    <row r="279" spans="1:44" ht="8.1" customHeight="1">
      <c r="A279" s="323" t="str">
        <f t="shared" si="69"/>
        <v/>
      </c>
      <c r="B279" s="50" t="str">
        <f t="shared" si="70"/>
        <v/>
      </c>
      <c r="C279" s="50" t="str">
        <f t="shared" si="71"/>
        <v/>
      </c>
      <c r="D279" s="273" t="str">
        <f t="shared" si="72"/>
        <v/>
      </c>
      <c r="E279" s="311"/>
      <c r="F279" s="312"/>
      <c r="G279" s="312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291"/>
      <c r="AL279" s="291"/>
      <c r="AM279" s="291"/>
      <c r="AN279" s="291"/>
      <c r="AO279" s="291"/>
      <c r="AP279" s="291"/>
      <c r="AQ279" s="291"/>
      <c r="AR279" s="291"/>
    </row>
    <row r="280" spans="1:44" ht="8.1" customHeight="1">
      <c r="A280" s="323" t="str">
        <f t="shared" si="69"/>
        <v/>
      </c>
      <c r="B280" s="50" t="str">
        <f t="shared" si="70"/>
        <v/>
      </c>
      <c r="C280" s="50" t="str">
        <f t="shared" si="71"/>
        <v/>
      </c>
      <c r="D280" s="273" t="str">
        <f t="shared" si="72"/>
        <v/>
      </c>
      <c r="E280" s="311"/>
      <c r="F280" s="312"/>
      <c r="G280" s="312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291"/>
    </row>
    <row r="281" spans="1:44" ht="8.1" customHeight="1">
      <c r="A281" s="323" t="str">
        <f t="shared" si="69"/>
        <v/>
      </c>
      <c r="B281" s="50" t="str">
        <f t="shared" si="70"/>
        <v/>
      </c>
      <c r="C281" s="50" t="str">
        <f t="shared" si="71"/>
        <v/>
      </c>
      <c r="D281" s="273" t="str">
        <f t="shared" si="72"/>
        <v/>
      </c>
      <c r="E281" s="311"/>
      <c r="F281" s="312"/>
      <c r="G281" s="312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  <c r="AD281" s="291"/>
      <c r="AE281" s="291"/>
      <c r="AF281" s="291"/>
      <c r="AG281" s="291"/>
      <c r="AH281" s="291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291"/>
    </row>
    <row r="282" spans="1:44" ht="8.1" customHeight="1">
      <c r="A282" s="323" t="str">
        <f t="shared" si="69"/>
        <v/>
      </c>
      <c r="B282" s="50" t="str">
        <f t="shared" si="70"/>
        <v/>
      </c>
      <c r="C282" s="50" t="str">
        <f t="shared" si="71"/>
        <v/>
      </c>
      <c r="D282" s="273" t="str">
        <f t="shared" si="72"/>
        <v/>
      </c>
      <c r="E282" s="311"/>
      <c r="F282" s="312"/>
      <c r="G282" s="312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  <c r="AD282" s="291"/>
      <c r="AE282" s="291"/>
      <c r="AF282" s="291"/>
      <c r="AG282" s="291"/>
      <c r="AH282" s="291"/>
      <c r="AI282" s="291"/>
      <c r="AJ282" s="291"/>
      <c r="AK282" s="291"/>
      <c r="AL282" s="291"/>
      <c r="AM282" s="291"/>
      <c r="AN282" s="291"/>
      <c r="AO282" s="291"/>
      <c r="AP282" s="291"/>
      <c r="AQ282" s="291"/>
      <c r="AR282" s="291"/>
    </row>
    <row r="283" spans="1:44" ht="8.1" customHeight="1">
      <c r="A283" s="323" t="str">
        <f t="shared" si="69"/>
        <v/>
      </c>
      <c r="B283" s="50" t="str">
        <f t="shared" si="70"/>
        <v/>
      </c>
      <c r="C283" s="50" t="str">
        <f t="shared" si="71"/>
        <v/>
      </c>
      <c r="D283" s="273" t="str">
        <f t="shared" si="72"/>
        <v/>
      </c>
      <c r="E283" s="311"/>
      <c r="F283" s="312"/>
      <c r="G283" s="312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  <c r="AD283" s="291"/>
      <c r="AE283" s="291"/>
      <c r="AF283" s="291"/>
      <c r="AG283" s="291"/>
      <c r="AH283" s="291"/>
      <c r="AI283" s="291"/>
      <c r="AJ283" s="291"/>
      <c r="AK283" s="291"/>
      <c r="AL283" s="291"/>
      <c r="AM283" s="291"/>
      <c r="AN283" s="291"/>
      <c r="AO283" s="291"/>
      <c r="AP283" s="291"/>
      <c r="AQ283" s="291"/>
      <c r="AR283" s="291"/>
    </row>
    <row r="284" spans="1:44" ht="8.1" customHeight="1">
      <c r="A284" s="323" t="str">
        <f t="shared" si="69"/>
        <v/>
      </c>
      <c r="B284" s="50" t="str">
        <f t="shared" si="70"/>
        <v/>
      </c>
      <c r="C284" s="50" t="str">
        <f t="shared" si="71"/>
        <v/>
      </c>
      <c r="D284" s="273" t="str">
        <f t="shared" si="72"/>
        <v/>
      </c>
      <c r="E284" s="311"/>
      <c r="F284" s="312"/>
      <c r="G284" s="312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291"/>
      <c r="AL284" s="291"/>
      <c r="AM284" s="291"/>
      <c r="AN284" s="291"/>
      <c r="AO284" s="291"/>
      <c r="AP284" s="291"/>
      <c r="AQ284" s="291"/>
      <c r="AR284" s="291"/>
    </row>
    <row r="285" spans="1:44" ht="8.1" customHeight="1">
      <c r="A285" s="323" t="str">
        <f t="shared" si="69"/>
        <v/>
      </c>
      <c r="B285" s="50" t="str">
        <f t="shared" si="70"/>
        <v/>
      </c>
      <c r="C285" s="50" t="str">
        <f t="shared" si="71"/>
        <v/>
      </c>
      <c r="D285" s="273" t="str">
        <f t="shared" si="72"/>
        <v/>
      </c>
      <c r="E285" s="311"/>
      <c r="F285" s="312"/>
      <c r="G285" s="312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291"/>
      <c r="AL285" s="291"/>
      <c r="AM285" s="291"/>
      <c r="AN285" s="291"/>
      <c r="AO285" s="291"/>
      <c r="AP285" s="291"/>
      <c r="AQ285" s="291"/>
      <c r="AR285" s="291"/>
    </row>
    <row r="286" spans="1:44" ht="8.1" customHeight="1">
      <c r="A286" s="323" t="str">
        <f t="shared" si="69"/>
        <v/>
      </c>
      <c r="B286" s="50" t="str">
        <f t="shared" si="70"/>
        <v/>
      </c>
      <c r="C286" s="50" t="str">
        <f t="shared" si="71"/>
        <v/>
      </c>
      <c r="D286" s="273" t="str">
        <f t="shared" si="72"/>
        <v/>
      </c>
      <c r="E286" s="311"/>
      <c r="F286" s="312"/>
      <c r="G286" s="312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291"/>
      <c r="AL286" s="291"/>
      <c r="AM286" s="291"/>
      <c r="AN286" s="291"/>
      <c r="AO286" s="291"/>
      <c r="AP286" s="291"/>
      <c r="AQ286" s="291"/>
      <c r="AR286" s="291"/>
    </row>
    <row r="287" spans="1:44" ht="8.1" customHeight="1">
      <c r="A287" s="323" t="str">
        <f t="shared" si="69"/>
        <v/>
      </c>
      <c r="B287" s="50" t="str">
        <f t="shared" si="70"/>
        <v/>
      </c>
      <c r="C287" s="50" t="str">
        <f t="shared" si="71"/>
        <v/>
      </c>
      <c r="D287" s="273" t="str">
        <f t="shared" si="72"/>
        <v/>
      </c>
      <c r="E287" s="311"/>
      <c r="F287" s="312"/>
      <c r="G287" s="312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  <c r="AD287" s="291"/>
      <c r="AE287" s="291"/>
      <c r="AF287" s="291"/>
      <c r="AG287" s="291"/>
      <c r="AH287" s="291"/>
      <c r="AI287" s="291"/>
      <c r="AJ287" s="291"/>
      <c r="AK287" s="291"/>
      <c r="AL287" s="291"/>
      <c r="AM287" s="291"/>
      <c r="AN287" s="291"/>
      <c r="AO287" s="291"/>
      <c r="AP287" s="291"/>
      <c r="AQ287" s="291"/>
      <c r="AR287" s="291"/>
    </row>
    <row r="288" spans="1:44" ht="8.1" customHeight="1">
      <c r="A288" s="323" t="str">
        <f t="shared" si="69"/>
        <v/>
      </c>
      <c r="B288" s="50" t="str">
        <f t="shared" si="70"/>
        <v/>
      </c>
      <c r="C288" s="50" t="str">
        <f t="shared" si="71"/>
        <v/>
      </c>
      <c r="D288" s="273" t="str">
        <f t="shared" si="72"/>
        <v/>
      </c>
      <c r="E288" s="311"/>
      <c r="F288" s="312"/>
      <c r="G288" s="312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  <c r="AD288" s="291"/>
      <c r="AE288" s="291"/>
      <c r="AF288" s="291"/>
      <c r="AG288" s="291"/>
      <c r="AH288" s="291"/>
      <c r="AI288" s="291"/>
      <c r="AJ288" s="291"/>
      <c r="AK288" s="291"/>
      <c r="AL288" s="291"/>
      <c r="AM288" s="291"/>
      <c r="AN288" s="291"/>
      <c r="AO288" s="291"/>
      <c r="AP288" s="291"/>
      <c r="AQ288" s="291"/>
      <c r="AR288" s="291"/>
    </row>
    <row r="289" spans="1:44" ht="8.1" customHeight="1">
      <c r="A289" s="323" t="str">
        <f t="shared" si="69"/>
        <v/>
      </c>
      <c r="B289" s="50" t="str">
        <f t="shared" si="70"/>
        <v/>
      </c>
      <c r="C289" s="50" t="str">
        <f t="shared" si="71"/>
        <v/>
      </c>
      <c r="D289" s="273" t="str">
        <f t="shared" si="72"/>
        <v/>
      </c>
      <c r="E289" s="311"/>
      <c r="F289" s="312"/>
      <c r="G289" s="312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  <c r="AD289" s="291"/>
      <c r="AE289" s="291"/>
      <c r="AF289" s="291"/>
      <c r="AG289" s="291"/>
      <c r="AH289" s="291"/>
      <c r="AI289" s="291"/>
      <c r="AJ289" s="291"/>
      <c r="AK289" s="291"/>
      <c r="AL289" s="291"/>
      <c r="AM289" s="291"/>
      <c r="AN289" s="291"/>
      <c r="AO289" s="291"/>
      <c r="AP289" s="291"/>
      <c r="AQ289" s="291"/>
      <c r="AR289" s="291"/>
    </row>
    <row r="290" spans="1:44" ht="8.1" customHeight="1">
      <c r="A290" s="323" t="str">
        <f t="shared" si="69"/>
        <v/>
      </c>
      <c r="B290" s="50" t="str">
        <f t="shared" si="70"/>
        <v/>
      </c>
      <c r="C290" s="50" t="str">
        <f t="shared" si="71"/>
        <v/>
      </c>
      <c r="D290" s="273" t="str">
        <f t="shared" si="72"/>
        <v/>
      </c>
      <c r="E290" s="311"/>
      <c r="F290" s="312"/>
      <c r="G290" s="312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291"/>
      <c r="AL290" s="291"/>
      <c r="AM290" s="291"/>
      <c r="AN290" s="291"/>
      <c r="AO290" s="291"/>
      <c r="AP290" s="291"/>
      <c r="AQ290" s="291"/>
      <c r="AR290" s="291"/>
    </row>
    <row r="291" spans="1:44" ht="8.1" customHeight="1">
      <c r="A291" s="323" t="str">
        <f t="shared" si="69"/>
        <v/>
      </c>
      <c r="B291" s="50" t="str">
        <f t="shared" si="70"/>
        <v/>
      </c>
      <c r="C291" s="50" t="str">
        <f t="shared" si="71"/>
        <v/>
      </c>
      <c r="D291" s="273" t="str">
        <f t="shared" si="72"/>
        <v/>
      </c>
      <c r="E291" s="311"/>
      <c r="F291" s="312"/>
      <c r="G291" s="312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291"/>
      <c r="AL291" s="291"/>
      <c r="AM291" s="291"/>
      <c r="AN291" s="291"/>
      <c r="AO291" s="291"/>
      <c r="AP291" s="291"/>
      <c r="AQ291" s="291"/>
      <c r="AR291" s="291"/>
    </row>
    <row r="292" spans="1:44" ht="8.1" customHeight="1">
      <c r="A292" s="323" t="str">
        <f t="shared" si="69"/>
        <v/>
      </c>
      <c r="B292" s="50" t="str">
        <f t="shared" si="70"/>
        <v/>
      </c>
      <c r="C292" s="50" t="str">
        <f t="shared" si="71"/>
        <v/>
      </c>
      <c r="D292" s="273" t="str">
        <f t="shared" si="72"/>
        <v/>
      </c>
      <c r="E292" s="311"/>
      <c r="F292" s="312"/>
      <c r="G292" s="312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291"/>
      <c r="AL292" s="291"/>
      <c r="AM292" s="291"/>
      <c r="AN292" s="291"/>
      <c r="AO292" s="291"/>
      <c r="AP292" s="291"/>
      <c r="AQ292" s="291"/>
      <c r="AR292" s="291"/>
    </row>
    <row r="293" spans="1:44" ht="8.1" customHeight="1">
      <c r="A293" s="323" t="str">
        <f t="shared" si="69"/>
        <v/>
      </c>
      <c r="B293" s="50" t="str">
        <f t="shared" si="70"/>
        <v/>
      </c>
      <c r="C293" s="50" t="str">
        <f t="shared" si="71"/>
        <v/>
      </c>
      <c r="D293" s="273" t="str">
        <f t="shared" si="72"/>
        <v/>
      </c>
      <c r="E293" s="311"/>
      <c r="F293" s="312"/>
      <c r="G293" s="312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  <c r="AD293" s="291"/>
      <c r="AE293" s="291"/>
      <c r="AF293" s="291"/>
      <c r="AG293" s="291"/>
      <c r="AH293" s="291"/>
      <c r="AI293" s="291"/>
      <c r="AJ293" s="291"/>
      <c r="AK293" s="291"/>
      <c r="AL293" s="291"/>
      <c r="AM293" s="291"/>
      <c r="AN293" s="291"/>
      <c r="AO293" s="291"/>
      <c r="AP293" s="291"/>
      <c r="AQ293" s="291"/>
      <c r="AR293" s="291"/>
    </row>
    <row r="294" spans="1:44" ht="8.1" customHeight="1">
      <c r="A294" s="323" t="str">
        <f t="shared" si="69"/>
        <v/>
      </c>
      <c r="B294" s="50" t="str">
        <f t="shared" si="70"/>
        <v/>
      </c>
      <c r="C294" s="50" t="str">
        <f t="shared" si="71"/>
        <v/>
      </c>
      <c r="D294" s="273" t="str">
        <f t="shared" si="72"/>
        <v/>
      </c>
      <c r="E294" s="311"/>
      <c r="F294" s="312"/>
      <c r="G294" s="312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  <c r="AD294" s="291"/>
      <c r="AE294" s="291"/>
      <c r="AF294" s="291"/>
      <c r="AG294" s="291"/>
      <c r="AH294" s="291"/>
      <c r="AI294" s="291"/>
      <c r="AJ294" s="291"/>
      <c r="AK294" s="291"/>
      <c r="AL294" s="291"/>
      <c r="AM294" s="291"/>
      <c r="AN294" s="291"/>
      <c r="AO294" s="291"/>
      <c r="AP294" s="291"/>
      <c r="AQ294" s="291"/>
      <c r="AR294" s="291"/>
    </row>
    <row r="295" spans="1:44" ht="8.1" customHeight="1">
      <c r="A295" s="323" t="str">
        <f t="shared" si="69"/>
        <v/>
      </c>
      <c r="B295" s="50" t="str">
        <f t="shared" si="70"/>
        <v/>
      </c>
      <c r="C295" s="50" t="str">
        <f t="shared" si="71"/>
        <v/>
      </c>
      <c r="D295" s="273" t="str">
        <f t="shared" si="72"/>
        <v/>
      </c>
      <c r="E295" s="311"/>
      <c r="F295" s="312"/>
      <c r="G295" s="312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  <c r="AD295" s="291"/>
      <c r="AE295" s="291"/>
      <c r="AF295" s="291"/>
      <c r="AG295" s="291"/>
      <c r="AH295" s="291"/>
      <c r="AI295" s="291"/>
      <c r="AJ295" s="291"/>
      <c r="AK295" s="291"/>
      <c r="AL295" s="291"/>
      <c r="AM295" s="291"/>
      <c r="AN295" s="291"/>
      <c r="AO295" s="291"/>
      <c r="AP295" s="291"/>
      <c r="AQ295" s="291"/>
      <c r="AR295" s="291"/>
    </row>
    <row r="296" spans="1:44" ht="8.1" customHeight="1">
      <c r="A296" s="323" t="str">
        <f t="shared" si="69"/>
        <v/>
      </c>
      <c r="B296" s="50" t="str">
        <f t="shared" si="70"/>
        <v/>
      </c>
      <c r="C296" s="50" t="str">
        <f t="shared" si="71"/>
        <v/>
      </c>
      <c r="D296" s="273" t="str">
        <f t="shared" si="72"/>
        <v/>
      </c>
      <c r="E296" s="311"/>
      <c r="F296" s="312"/>
      <c r="G296" s="312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291"/>
      <c r="AL296" s="291"/>
      <c r="AM296" s="291"/>
      <c r="AN296" s="291"/>
      <c r="AO296" s="291"/>
      <c r="AP296" s="291"/>
      <c r="AQ296" s="291"/>
      <c r="AR296" s="291"/>
    </row>
    <row r="297" spans="1:44" ht="8.1" customHeight="1">
      <c r="A297" s="323" t="str">
        <f t="shared" si="69"/>
        <v/>
      </c>
      <c r="B297" s="50" t="str">
        <f t="shared" si="70"/>
        <v/>
      </c>
      <c r="C297" s="50" t="str">
        <f t="shared" si="71"/>
        <v/>
      </c>
      <c r="D297" s="273" t="str">
        <f t="shared" si="72"/>
        <v/>
      </c>
      <c r="E297" s="311"/>
      <c r="F297" s="312"/>
      <c r="G297" s="312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291"/>
      <c r="AL297" s="291"/>
      <c r="AM297" s="291"/>
      <c r="AN297" s="291"/>
      <c r="AO297" s="291"/>
      <c r="AP297" s="291"/>
      <c r="AQ297" s="291"/>
      <c r="AR297" s="291"/>
    </row>
    <row r="298" spans="1:44" ht="8.1" customHeight="1">
      <c r="A298" s="323" t="str">
        <f t="shared" si="69"/>
        <v/>
      </c>
      <c r="B298" s="50" t="str">
        <f t="shared" si="70"/>
        <v/>
      </c>
      <c r="C298" s="50" t="str">
        <f t="shared" si="71"/>
        <v/>
      </c>
      <c r="D298" s="273" t="str">
        <f t="shared" si="72"/>
        <v/>
      </c>
      <c r="E298" s="311"/>
      <c r="F298" s="312"/>
      <c r="G298" s="312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291"/>
      <c r="AL298" s="291"/>
      <c r="AM298" s="291"/>
      <c r="AN298" s="291"/>
      <c r="AO298" s="291"/>
      <c r="AP298" s="291"/>
      <c r="AQ298" s="291"/>
      <c r="AR298" s="291"/>
    </row>
    <row r="299" spans="1:44" ht="8.1" customHeight="1">
      <c r="A299" s="323" t="str">
        <f t="shared" si="69"/>
        <v/>
      </c>
      <c r="B299" s="50" t="str">
        <f t="shared" si="70"/>
        <v/>
      </c>
      <c r="C299" s="50" t="str">
        <f t="shared" si="71"/>
        <v/>
      </c>
      <c r="D299" s="273" t="str">
        <f t="shared" si="72"/>
        <v/>
      </c>
      <c r="E299" s="311"/>
      <c r="F299" s="312"/>
      <c r="G299" s="312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  <c r="AD299" s="291"/>
      <c r="AE299" s="291"/>
      <c r="AF299" s="291"/>
      <c r="AG299" s="291"/>
      <c r="AH299" s="291"/>
      <c r="AI299" s="291"/>
      <c r="AJ299" s="291"/>
      <c r="AK299" s="291"/>
      <c r="AL299" s="291"/>
      <c r="AM299" s="291"/>
      <c r="AN299" s="291"/>
      <c r="AO299" s="291"/>
      <c r="AP299" s="291"/>
      <c r="AQ299" s="291"/>
      <c r="AR299" s="291"/>
    </row>
    <row r="300" spans="1:44" ht="8.1" customHeight="1">
      <c r="A300" s="323" t="str">
        <f t="shared" si="69"/>
        <v/>
      </c>
      <c r="B300" s="50" t="str">
        <f t="shared" si="70"/>
        <v/>
      </c>
      <c r="C300" s="50" t="str">
        <f t="shared" si="71"/>
        <v/>
      </c>
      <c r="D300" s="273" t="str">
        <f t="shared" si="72"/>
        <v/>
      </c>
      <c r="E300" s="311"/>
      <c r="F300" s="312"/>
      <c r="G300" s="312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  <c r="AD300" s="291"/>
      <c r="AE300" s="291"/>
      <c r="AF300" s="291"/>
      <c r="AG300" s="291"/>
      <c r="AH300" s="291"/>
      <c r="AI300" s="291"/>
      <c r="AJ300" s="291"/>
      <c r="AK300" s="291"/>
      <c r="AL300" s="291"/>
      <c r="AM300" s="291"/>
      <c r="AN300" s="291"/>
      <c r="AO300" s="291"/>
      <c r="AP300" s="291"/>
      <c r="AQ300" s="291"/>
      <c r="AR300" s="291"/>
    </row>
    <row r="301" spans="1:44" ht="8.1" customHeight="1">
      <c r="A301" s="323" t="str">
        <f t="shared" si="69"/>
        <v/>
      </c>
      <c r="B301" s="50" t="str">
        <f t="shared" si="70"/>
        <v/>
      </c>
      <c r="C301" s="50" t="str">
        <f t="shared" si="71"/>
        <v/>
      </c>
      <c r="D301" s="273" t="str">
        <f t="shared" si="72"/>
        <v/>
      </c>
      <c r="E301" s="311"/>
      <c r="F301" s="312"/>
      <c r="G301" s="312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  <c r="AD301" s="291"/>
      <c r="AE301" s="291"/>
      <c r="AF301" s="291"/>
      <c r="AG301" s="291"/>
      <c r="AH301" s="291"/>
      <c r="AI301" s="291"/>
      <c r="AJ301" s="291"/>
      <c r="AK301" s="291"/>
      <c r="AL301" s="291"/>
      <c r="AM301" s="291"/>
      <c r="AN301" s="291"/>
      <c r="AO301" s="291"/>
      <c r="AP301" s="291"/>
      <c r="AQ301" s="291"/>
      <c r="AR301" s="291"/>
    </row>
    <row r="302" spans="1:44" ht="8.1" customHeight="1">
      <c r="A302" s="323" t="str">
        <f t="shared" si="69"/>
        <v/>
      </c>
      <c r="B302" s="50" t="str">
        <f t="shared" si="70"/>
        <v/>
      </c>
      <c r="C302" s="50" t="str">
        <f t="shared" si="71"/>
        <v/>
      </c>
      <c r="D302" s="273" t="str">
        <f t="shared" si="72"/>
        <v/>
      </c>
      <c r="E302" s="311"/>
      <c r="F302" s="312"/>
      <c r="G302" s="312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  <c r="AD302" s="291"/>
      <c r="AE302" s="291"/>
      <c r="AF302" s="291"/>
      <c r="AG302" s="291"/>
      <c r="AH302" s="291"/>
      <c r="AI302" s="291"/>
      <c r="AJ302" s="291"/>
      <c r="AK302" s="291"/>
      <c r="AL302" s="291"/>
      <c r="AM302" s="291"/>
      <c r="AN302" s="291"/>
      <c r="AO302" s="291"/>
      <c r="AP302" s="291"/>
      <c r="AQ302" s="291"/>
      <c r="AR302" s="291"/>
    </row>
    <row r="303" spans="1:44" ht="8.1" customHeight="1">
      <c r="A303" s="323" t="str">
        <f t="shared" si="69"/>
        <v/>
      </c>
      <c r="B303" s="50" t="str">
        <f t="shared" si="70"/>
        <v/>
      </c>
      <c r="C303" s="50" t="str">
        <f t="shared" si="71"/>
        <v/>
      </c>
      <c r="D303" s="273" t="str">
        <f t="shared" si="72"/>
        <v/>
      </c>
      <c r="E303" s="311"/>
      <c r="F303" s="312"/>
      <c r="G303" s="312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  <c r="AD303" s="291"/>
      <c r="AE303" s="291"/>
      <c r="AF303" s="291"/>
      <c r="AG303" s="291"/>
      <c r="AH303" s="291"/>
      <c r="AI303" s="291"/>
      <c r="AJ303" s="291"/>
      <c r="AK303" s="291"/>
      <c r="AL303" s="291"/>
      <c r="AM303" s="291"/>
      <c r="AN303" s="291"/>
      <c r="AO303" s="291"/>
      <c r="AP303" s="291"/>
      <c r="AQ303" s="291"/>
      <c r="AR303" s="291"/>
    </row>
    <row r="304" spans="1:44" ht="8.1" customHeight="1">
      <c r="A304" s="323" t="str">
        <f t="shared" si="69"/>
        <v/>
      </c>
      <c r="B304" s="50" t="str">
        <f t="shared" si="70"/>
        <v/>
      </c>
      <c r="C304" s="50" t="str">
        <f t="shared" si="71"/>
        <v/>
      </c>
      <c r="D304" s="273" t="str">
        <f t="shared" si="72"/>
        <v/>
      </c>
      <c r="E304" s="311"/>
      <c r="F304" s="312"/>
      <c r="G304" s="312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  <c r="AD304" s="291"/>
      <c r="AE304" s="291"/>
      <c r="AF304" s="291"/>
      <c r="AG304" s="291"/>
      <c r="AH304" s="291"/>
      <c r="AI304" s="291"/>
      <c r="AJ304" s="291"/>
      <c r="AK304" s="291"/>
      <c r="AL304" s="291"/>
      <c r="AM304" s="291"/>
      <c r="AN304" s="291"/>
      <c r="AO304" s="291"/>
      <c r="AP304" s="291"/>
      <c r="AQ304" s="291"/>
      <c r="AR304" s="291"/>
    </row>
    <row r="305" spans="1:44" ht="8.1" customHeight="1">
      <c r="A305" s="323" t="str">
        <f t="shared" si="69"/>
        <v/>
      </c>
      <c r="B305" s="50" t="str">
        <f t="shared" si="70"/>
        <v/>
      </c>
      <c r="C305" s="50" t="str">
        <f t="shared" si="71"/>
        <v/>
      </c>
      <c r="D305" s="273" t="str">
        <f t="shared" si="72"/>
        <v/>
      </c>
      <c r="E305" s="311"/>
      <c r="F305" s="312"/>
      <c r="G305" s="312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291"/>
      <c r="AL305" s="291"/>
      <c r="AM305" s="291"/>
      <c r="AN305" s="291"/>
      <c r="AO305" s="291"/>
      <c r="AP305" s="291"/>
      <c r="AQ305" s="291"/>
      <c r="AR305" s="291"/>
    </row>
    <row r="306" spans="1:44" ht="8.1" customHeight="1">
      <c r="A306" s="323" t="str">
        <f t="shared" si="69"/>
        <v/>
      </c>
      <c r="B306" s="50" t="str">
        <f t="shared" si="70"/>
        <v/>
      </c>
      <c r="C306" s="50" t="str">
        <f t="shared" si="71"/>
        <v/>
      </c>
      <c r="D306" s="273" t="str">
        <f t="shared" si="72"/>
        <v/>
      </c>
      <c r="E306" s="311"/>
      <c r="F306" s="312"/>
      <c r="G306" s="312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291"/>
      <c r="AL306" s="291"/>
      <c r="AM306" s="291"/>
      <c r="AN306" s="291"/>
      <c r="AO306" s="291"/>
      <c r="AP306" s="291"/>
      <c r="AQ306" s="291"/>
      <c r="AR306" s="291"/>
    </row>
    <row r="307" spans="1:44" ht="8.1" customHeight="1">
      <c r="A307" s="323" t="str">
        <f t="shared" si="69"/>
        <v/>
      </c>
      <c r="B307" s="50" t="str">
        <f t="shared" si="70"/>
        <v/>
      </c>
      <c r="C307" s="50" t="str">
        <f t="shared" si="71"/>
        <v/>
      </c>
      <c r="D307" s="273" t="str">
        <f t="shared" si="72"/>
        <v/>
      </c>
      <c r="E307" s="311"/>
      <c r="F307" s="312"/>
      <c r="G307" s="312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291"/>
      <c r="AL307" s="291"/>
      <c r="AM307" s="291"/>
      <c r="AN307" s="291"/>
      <c r="AO307" s="291"/>
      <c r="AP307" s="291"/>
      <c r="AQ307" s="291"/>
      <c r="AR307" s="291"/>
    </row>
    <row r="308" spans="1:44" ht="8.1" customHeight="1">
      <c r="A308" s="323" t="str">
        <f t="shared" si="69"/>
        <v/>
      </c>
      <c r="B308" s="50" t="str">
        <f t="shared" si="70"/>
        <v/>
      </c>
      <c r="C308" s="50" t="str">
        <f t="shared" si="71"/>
        <v/>
      </c>
      <c r="D308" s="273" t="str">
        <f t="shared" si="72"/>
        <v/>
      </c>
      <c r="E308" s="311"/>
      <c r="F308" s="312"/>
      <c r="G308" s="312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  <c r="AD308" s="291"/>
      <c r="AE308" s="291"/>
      <c r="AF308" s="291"/>
      <c r="AG308" s="291"/>
      <c r="AH308" s="291"/>
      <c r="AI308" s="291"/>
      <c r="AJ308" s="291"/>
      <c r="AK308" s="291"/>
      <c r="AL308" s="291"/>
      <c r="AM308" s="291"/>
      <c r="AN308" s="291"/>
      <c r="AO308" s="291"/>
      <c r="AP308" s="291"/>
      <c r="AQ308" s="291"/>
      <c r="AR308" s="291"/>
    </row>
    <row r="309" spans="1:44" ht="8.1" customHeight="1">
      <c r="A309" s="323" t="str">
        <f t="shared" si="69"/>
        <v/>
      </c>
      <c r="B309" s="50" t="str">
        <f t="shared" si="70"/>
        <v/>
      </c>
      <c r="C309" s="50" t="str">
        <f t="shared" si="71"/>
        <v/>
      </c>
      <c r="D309" s="273" t="str">
        <f t="shared" si="72"/>
        <v/>
      </c>
      <c r="E309" s="311"/>
      <c r="F309" s="312"/>
      <c r="G309" s="312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  <c r="AD309" s="291"/>
      <c r="AE309" s="291"/>
      <c r="AF309" s="291"/>
      <c r="AG309" s="291"/>
      <c r="AH309" s="291"/>
      <c r="AI309" s="291"/>
      <c r="AJ309" s="291"/>
      <c r="AK309" s="291"/>
      <c r="AL309" s="291"/>
      <c r="AM309" s="291"/>
      <c r="AN309" s="291"/>
      <c r="AO309" s="291"/>
      <c r="AP309" s="291"/>
      <c r="AQ309" s="291"/>
      <c r="AR309" s="291"/>
    </row>
    <row r="310" spans="1:44" ht="8.1" customHeight="1">
      <c r="A310" s="323" t="str">
        <f t="shared" si="69"/>
        <v/>
      </c>
      <c r="B310" s="50" t="str">
        <f t="shared" si="70"/>
        <v/>
      </c>
      <c r="C310" s="50" t="str">
        <f t="shared" si="71"/>
        <v/>
      </c>
      <c r="D310" s="273" t="str">
        <f t="shared" si="72"/>
        <v/>
      </c>
      <c r="E310" s="311"/>
      <c r="F310" s="312"/>
      <c r="G310" s="312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  <c r="AD310" s="291"/>
      <c r="AE310" s="291"/>
      <c r="AF310" s="291"/>
      <c r="AG310" s="291"/>
      <c r="AH310" s="291"/>
      <c r="AI310" s="291"/>
      <c r="AJ310" s="291"/>
      <c r="AK310" s="291"/>
      <c r="AL310" s="291"/>
      <c r="AM310" s="291"/>
      <c r="AN310" s="291"/>
      <c r="AO310" s="291"/>
      <c r="AP310" s="291"/>
      <c r="AQ310" s="291"/>
      <c r="AR310" s="291"/>
    </row>
    <row r="311" spans="1:44" ht="8.1" customHeight="1">
      <c r="A311" s="323" t="str">
        <f t="shared" si="69"/>
        <v/>
      </c>
      <c r="B311" s="50" t="str">
        <f t="shared" si="70"/>
        <v/>
      </c>
      <c r="C311" s="50" t="str">
        <f t="shared" si="71"/>
        <v/>
      </c>
      <c r="D311" s="273" t="str">
        <f t="shared" si="72"/>
        <v/>
      </c>
      <c r="E311" s="311"/>
      <c r="F311" s="312"/>
      <c r="G311" s="312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</row>
    <row r="312" spans="1:44" ht="8.1" customHeight="1">
      <c r="A312" s="323" t="str">
        <f t="shared" si="69"/>
        <v/>
      </c>
      <c r="B312" s="50" t="str">
        <f t="shared" si="70"/>
        <v/>
      </c>
      <c r="C312" s="50" t="str">
        <f t="shared" si="71"/>
        <v/>
      </c>
      <c r="D312" s="273" t="str">
        <f t="shared" si="72"/>
        <v/>
      </c>
      <c r="E312" s="311"/>
      <c r="F312" s="312"/>
      <c r="G312" s="312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291"/>
      <c r="AL312" s="291"/>
      <c r="AM312" s="291"/>
      <c r="AN312" s="291"/>
      <c r="AO312" s="291"/>
      <c r="AP312" s="291"/>
      <c r="AQ312" s="291"/>
      <c r="AR312" s="291"/>
    </row>
    <row r="313" spans="1:44" ht="8.1" customHeight="1">
      <c r="A313" s="323" t="str">
        <f t="shared" si="69"/>
        <v/>
      </c>
      <c r="B313" s="50" t="str">
        <f t="shared" si="70"/>
        <v/>
      </c>
      <c r="C313" s="50" t="str">
        <f t="shared" si="71"/>
        <v/>
      </c>
      <c r="D313" s="273" t="str">
        <f t="shared" si="72"/>
        <v/>
      </c>
      <c r="E313" s="311"/>
      <c r="F313" s="312"/>
      <c r="G313" s="312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291"/>
      <c r="AL313" s="291"/>
      <c r="AM313" s="291"/>
      <c r="AN313" s="291"/>
      <c r="AO313" s="291"/>
      <c r="AP313" s="291"/>
      <c r="AQ313" s="291"/>
      <c r="AR313" s="291"/>
    </row>
    <row r="314" spans="1:44" ht="8.1" customHeight="1">
      <c r="A314" s="323" t="str">
        <f t="shared" si="69"/>
        <v/>
      </c>
      <c r="B314" s="50" t="str">
        <f t="shared" si="70"/>
        <v/>
      </c>
      <c r="C314" s="50" t="str">
        <f t="shared" si="71"/>
        <v/>
      </c>
      <c r="D314" s="273" t="str">
        <f t="shared" si="72"/>
        <v/>
      </c>
      <c r="E314" s="311"/>
      <c r="F314" s="312"/>
      <c r="G314" s="312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  <c r="AD314" s="291"/>
      <c r="AE314" s="291"/>
      <c r="AF314" s="291"/>
      <c r="AG314" s="291"/>
      <c r="AH314" s="291"/>
      <c r="AI314" s="291"/>
      <c r="AJ314" s="291"/>
      <c r="AK314" s="291"/>
      <c r="AL314" s="291"/>
      <c r="AM314" s="291"/>
      <c r="AN314" s="291"/>
      <c r="AO314" s="291"/>
      <c r="AP314" s="291"/>
      <c r="AQ314" s="291"/>
      <c r="AR314" s="291"/>
    </row>
    <row r="315" spans="1:44" ht="8.1" customHeight="1">
      <c r="A315" s="323" t="str">
        <f t="shared" si="69"/>
        <v/>
      </c>
      <c r="B315" s="50" t="str">
        <f t="shared" si="70"/>
        <v/>
      </c>
      <c r="C315" s="50" t="str">
        <f t="shared" si="71"/>
        <v/>
      </c>
      <c r="D315" s="273" t="str">
        <f t="shared" si="72"/>
        <v/>
      </c>
      <c r="E315" s="311"/>
      <c r="F315" s="312"/>
      <c r="G315" s="312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  <c r="AD315" s="291"/>
      <c r="AE315" s="291"/>
      <c r="AF315" s="291"/>
      <c r="AG315" s="291"/>
      <c r="AH315" s="291"/>
      <c r="AI315" s="291"/>
      <c r="AJ315" s="291"/>
      <c r="AK315" s="291"/>
      <c r="AL315" s="291"/>
      <c r="AM315" s="291"/>
      <c r="AN315" s="291"/>
      <c r="AO315" s="291"/>
      <c r="AP315" s="291"/>
      <c r="AQ315" s="291"/>
      <c r="AR315" s="291"/>
    </row>
    <row r="316" spans="1:44" ht="8.1" customHeight="1">
      <c r="A316" s="323" t="str">
        <f t="shared" si="69"/>
        <v/>
      </c>
      <c r="B316" s="50" t="str">
        <f t="shared" si="70"/>
        <v/>
      </c>
      <c r="C316" s="50" t="str">
        <f t="shared" si="71"/>
        <v/>
      </c>
      <c r="D316" s="273" t="str">
        <f t="shared" si="72"/>
        <v/>
      </c>
      <c r="E316" s="311"/>
      <c r="F316" s="312"/>
      <c r="G316" s="312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  <c r="AD316" s="291"/>
      <c r="AE316" s="291"/>
      <c r="AF316" s="291"/>
      <c r="AG316" s="291"/>
      <c r="AH316" s="291"/>
      <c r="AI316" s="291"/>
      <c r="AJ316" s="291"/>
      <c r="AK316" s="291"/>
      <c r="AL316" s="291"/>
      <c r="AM316" s="291"/>
      <c r="AN316" s="291"/>
      <c r="AO316" s="291"/>
      <c r="AP316" s="291"/>
      <c r="AQ316" s="291"/>
      <c r="AR316" s="291"/>
    </row>
    <row r="317" spans="1:44" ht="8.1" customHeight="1">
      <c r="A317" s="323" t="str">
        <f t="shared" si="69"/>
        <v/>
      </c>
      <c r="B317" s="50" t="str">
        <f t="shared" si="70"/>
        <v/>
      </c>
      <c r="C317" s="50" t="str">
        <f t="shared" si="71"/>
        <v/>
      </c>
      <c r="D317" s="273" t="str">
        <f t="shared" si="72"/>
        <v/>
      </c>
      <c r="E317" s="311"/>
      <c r="F317" s="312"/>
      <c r="G317" s="312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291"/>
      <c r="AL317" s="291"/>
      <c r="AM317" s="291"/>
      <c r="AN317" s="291"/>
      <c r="AO317" s="291"/>
      <c r="AP317" s="291"/>
      <c r="AQ317" s="291"/>
      <c r="AR317" s="291"/>
    </row>
    <row r="318" spans="1:44" ht="8.1" customHeight="1">
      <c r="A318" s="323" t="str">
        <f t="shared" si="69"/>
        <v/>
      </c>
      <c r="B318" s="50" t="str">
        <f t="shared" si="70"/>
        <v/>
      </c>
      <c r="C318" s="50" t="str">
        <f t="shared" si="71"/>
        <v/>
      </c>
      <c r="D318" s="273" t="str">
        <f t="shared" si="72"/>
        <v/>
      </c>
      <c r="E318" s="311"/>
      <c r="F318" s="312"/>
      <c r="G318" s="312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291"/>
      <c r="AL318" s="291"/>
      <c r="AM318" s="291"/>
      <c r="AN318" s="291"/>
      <c r="AO318" s="291"/>
      <c r="AP318" s="291"/>
      <c r="AQ318" s="291"/>
      <c r="AR318" s="291"/>
    </row>
    <row r="319" spans="1:44" ht="8.1" customHeight="1">
      <c r="A319" s="323" t="str">
        <f t="shared" si="69"/>
        <v/>
      </c>
      <c r="B319" s="50" t="str">
        <f t="shared" si="70"/>
        <v/>
      </c>
      <c r="C319" s="50" t="str">
        <f t="shared" si="71"/>
        <v/>
      </c>
      <c r="D319" s="273" t="str">
        <f t="shared" si="72"/>
        <v/>
      </c>
      <c r="E319" s="311"/>
      <c r="F319" s="312"/>
      <c r="G319" s="312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291"/>
      <c r="AL319" s="291"/>
      <c r="AM319" s="291"/>
      <c r="AN319" s="291"/>
      <c r="AO319" s="291"/>
      <c r="AP319" s="291"/>
      <c r="AQ319" s="291"/>
      <c r="AR319" s="291"/>
    </row>
    <row r="320" spans="1:44" ht="8.1" customHeight="1">
      <c r="A320" s="323" t="str">
        <f t="shared" si="69"/>
        <v/>
      </c>
      <c r="B320" s="50" t="str">
        <f t="shared" si="70"/>
        <v/>
      </c>
      <c r="C320" s="50" t="str">
        <f t="shared" si="71"/>
        <v/>
      </c>
      <c r="D320" s="273" t="str">
        <f t="shared" si="72"/>
        <v/>
      </c>
      <c r="E320" s="311"/>
      <c r="F320" s="312"/>
      <c r="G320" s="312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  <c r="AD320" s="291"/>
      <c r="AE320" s="291"/>
      <c r="AF320" s="291"/>
      <c r="AG320" s="291"/>
      <c r="AH320" s="291"/>
      <c r="AI320" s="291"/>
      <c r="AJ320" s="291"/>
      <c r="AK320" s="291"/>
      <c r="AL320" s="291"/>
      <c r="AM320" s="291"/>
      <c r="AN320" s="291"/>
      <c r="AO320" s="291"/>
      <c r="AP320" s="291"/>
      <c r="AQ320" s="291"/>
      <c r="AR320" s="291"/>
    </row>
    <row r="321" spans="1:44" ht="8.1" customHeight="1">
      <c r="A321" s="323" t="str">
        <f t="shared" si="69"/>
        <v/>
      </c>
      <c r="B321" s="50" t="str">
        <f t="shared" si="70"/>
        <v/>
      </c>
      <c r="C321" s="50" t="str">
        <f t="shared" si="71"/>
        <v/>
      </c>
      <c r="D321" s="273" t="str">
        <f t="shared" si="72"/>
        <v/>
      </c>
      <c r="E321" s="311"/>
      <c r="F321" s="312"/>
      <c r="G321" s="312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  <c r="AD321" s="291"/>
      <c r="AE321" s="291"/>
      <c r="AF321" s="291"/>
      <c r="AG321" s="291"/>
      <c r="AH321" s="291"/>
      <c r="AI321" s="291"/>
      <c r="AJ321" s="291"/>
      <c r="AK321" s="291"/>
      <c r="AL321" s="291"/>
      <c r="AM321" s="291"/>
      <c r="AN321" s="291"/>
      <c r="AO321" s="291"/>
      <c r="AP321" s="291"/>
      <c r="AQ321" s="291"/>
      <c r="AR321" s="291"/>
    </row>
    <row r="322" spans="1:44" ht="8.1" customHeight="1">
      <c r="A322" s="323" t="str">
        <f t="shared" si="69"/>
        <v/>
      </c>
      <c r="B322" s="50" t="str">
        <f t="shared" si="70"/>
        <v/>
      </c>
      <c r="C322" s="50" t="str">
        <f t="shared" si="71"/>
        <v/>
      </c>
      <c r="D322" s="273" t="str">
        <f t="shared" si="72"/>
        <v/>
      </c>
      <c r="E322" s="311"/>
      <c r="F322" s="312"/>
      <c r="G322" s="312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  <c r="AD322" s="291"/>
      <c r="AE322" s="291"/>
      <c r="AF322" s="291"/>
      <c r="AG322" s="291"/>
      <c r="AH322" s="291"/>
      <c r="AI322" s="291"/>
      <c r="AJ322" s="291"/>
      <c r="AK322" s="291"/>
      <c r="AL322" s="291"/>
      <c r="AM322" s="291"/>
      <c r="AN322" s="291"/>
      <c r="AO322" s="291"/>
      <c r="AP322" s="291"/>
      <c r="AQ322" s="291"/>
      <c r="AR322" s="291"/>
    </row>
    <row r="323" spans="1:44" ht="8.1" customHeight="1">
      <c r="A323" s="323" t="str">
        <f t="shared" si="69"/>
        <v/>
      </c>
      <c r="B323" s="50" t="str">
        <f t="shared" si="70"/>
        <v/>
      </c>
      <c r="C323" s="50" t="str">
        <f t="shared" si="71"/>
        <v/>
      </c>
      <c r="D323" s="273" t="str">
        <f t="shared" si="72"/>
        <v/>
      </c>
      <c r="E323" s="311"/>
      <c r="F323" s="312"/>
      <c r="G323" s="312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291"/>
      <c r="AL323" s="291"/>
      <c r="AM323" s="291"/>
      <c r="AN323" s="291"/>
      <c r="AO323" s="291"/>
      <c r="AP323" s="291"/>
      <c r="AQ323" s="291"/>
      <c r="AR323" s="291"/>
    </row>
    <row r="324" spans="1:44" ht="8.1" customHeight="1">
      <c r="A324" s="323" t="str">
        <f t="shared" si="69"/>
        <v/>
      </c>
      <c r="B324" s="50" t="str">
        <f t="shared" si="70"/>
        <v/>
      </c>
      <c r="C324" s="50" t="str">
        <f t="shared" si="71"/>
        <v/>
      </c>
      <c r="D324" s="273" t="str">
        <f t="shared" si="72"/>
        <v/>
      </c>
      <c r="E324" s="311"/>
      <c r="F324" s="312"/>
      <c r="G324" s="312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291"/>
      <c r="AL324" s="291"/>
      <c r="AM324" s="291"/>
      <c r="AN324" s="291"/>
      <c r="AO324" s="291"/>
      <c r="AP324" s="291"/>
      <c r="AQ324" s="291"/>
      <c r="AR324" s="291"/>
    </row>
    <row r="325" spans="1:44" ht="8.1" customHeight="1">
      <c r="A325" s="323" t="str">
        <f t="shared" ref="A325:A388" si="73">IF(ROW()-A$4&lt;=$D$4,ROW()-A$4,"")</f>
        <v/>
      </c>
      <c r="B325" s="50" t="str">
        <f t="shared" si="70"/>
        <v/>
      </c>
      <c r="C325" s="50" t="str">
        <f t="shared" si="71"/>
        <v/>
      </c>
      <c r="D325" s="273" t="str">
        <f t="shared" si="72"/>
        <v/>
      </c>
      <c r="E325" s="311"/>
      <c r="F325" s="312"/>
      <c r="G325" s="312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291"/>
      <c r="AL325" s="291"/>
      <c r="AM325" s="291"/>
      <c r="AN325" s="291"/>
      <c r="AO325" s="291"/>
      <c r="AP325" s="291"/>
      <c r="AQ325" s="291"/>
      <c r="AR325" s="291"/>
    </row>
    <row r="326" spans="1:44" ht="8.1" customHeight="1">
      <c r="A326" s="323" t="str">
        <f t="shared" si="73"/>
        <v/>
      </c>
      <c r="B326" s="50" t="str">
        <f t="shared" ref="B326:B389" si="74">IF(A326="","",IF(A324="",1,IF(ISNUMBER(A326),INT(A325/$C$2)+1,"")))</f>
        <v/>
      </c>
      <c r="C326" s="50" t="str">
        <f t="shared" ref="C326:C389" si="75">IF(ISNUMBER(A326),IF(B325&lt;&gt;B326,1,C325+1),"")</f>
        <v/>
      </c>
      <c r="D326" s="273" t="str">
        <f t="shared" ref="D326:D389" si="76">IF(AND(ISNUMBER(B326),ISNUMBER(C326)),_xlfn.CONCAT(C326-1,",",B326-1),"")</f>
        <v/>
      </c>
      <c r="E326" s="311"/>
      <c r="F326" s="312"/>
      <c r="G326" s="312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  <c r="AD326" s="291"/>
      <c r="AE326" s="291"/>
      <c r="AF326" s="291"/>
      <c r="AG326" s="291"/>
      <c r="AH326" s="291"/>
      <c r="AI326" s="291"/>
      <c r="AJ326" s="291"/>
      <c r="AK326" s="291"/>
      <c r="AL326" s="291"/>
      <c r="AM326" s="291"/>
      <c r="AN326" s="291"/>
      <c r="AO326" s="291"/>
      <c r="AP326" s="291"/>
      <c r="AQ326" s="291"/>
      <c r="AR326" s="291"/>
    </row>
    <row r="327" spans="1:44" ht="8.1" customHeight="1">
      <c r="A327" s="323" t="str">
        <f t="shared" si="73"/>
        <v/>
      </c>
      <c r="B327" s="50" t="str">
        <f t="shared" si="74"/>
        <v/>
      </c>
      <c r="C327" s="50" t="str">
        <f t="shared" si="75"/>
        <v/>
      </c>
      <c r="D327" s="273" t="str">
        <f t="shared" si="76"/>
        <v/>
      </c>
      <c r="E327" s="311"/>
      <c r="F327" s="312"/>
      <c r="G327" s="312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  <c r="AD327" s="291"/>
      <c r="AE327" s="291"/>
      <c r="AF327" s="291"/>
      <c r="AG327" s="291"/>
      <c r="AH327" s="291"/>
      <c r="AI327" s="291"/>
      <c r="AJ327" s="291"/>
      <c r="AK327" s="291"/>
      <c r="AL327" s="291"/>
      <c r="AM327" s="291"/>
      <c r="AN327" s="291"/>
      <c r="AO327" s="291"/>
      <c r="AP327" s="291"/>
      <c r="AQ327" s="291"/>
      <c r="AR327" s="291"/>
    </row>
    <row r="328" spans="1:44" ht="8.1" customHeight="1">
      <c r="A328" s="323" t="str">
        <f t="shared" si="73"/>
        <v/>
      </c>
      <c r="B328" s="50" t="str">
        <f t="shared" si="74"/>
        <v/>
      </c>
      <c r="C328" s="50" t="str">
        <f t="shared" si="75"/>
        <v/>
      </c>
      <c r="D328" s="273" t="str">
        <f t="shared" si="76"/>
        <v/>
      </c>
      <c r="E328" s="311"/>
      <c r="F328" s="312"/>
      <c r="G328" s="312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  <c r="AD328" s="291"/>
      <c r="AE328" s="291"/>
      <c r="AF328" s="291"/>
      <c r="AG328" s="291"/>
      <c r="AH328" s="291"/>
      <c r="AI328" s="291"/>
      <c r="AJ328" s="291"/>
      <c r="AK328" s="291"/>
      <c r="AL328" s="291"/>
      <c r="AM328" s="291"/>
      <c r="AN328" s="291"/>
      <c r="AO328" s="291"/>
      <c r="AP328" s="291"/>
      <c r="AQ328" s="291"/>
      <c r="AR328" s="291"/>
    </row>
    <row r="329" spans="1:44" ht="8.1" customHeight="1">
      <c r="A329" s="323" t="str">
        <f t="shared" si="73"/>
        <v/>
      </c>
      <c r="B329" s="50" t="str">
        <f t="shared" si="74"/>
        <v/>
      </c>
      <c r="C329" s="50" t="str">
        <f t="shared" si="75"/>
        <v/>
      </c>
      <c r="D329" s="273" t="str">
        <f t="shared" si="76"/>
        <v/>
      </c>
      <c r="E329" s="311"/>
      <c r="F329" s="312"/>
      <c r="G329" s="312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  <c r="AD329" s="291"/>
      <c r="AE329" s="291"/>
      <c r="AF329" s="291"/>
      <c r="AG329" s="291"/>
      <c r="AH329" s="291"/>
      <c r="AI329" s="291"/>
      <c r="AJ329" s="291"/>
      <c r="AK329" s="291"/>
      <c r="AL329" s="291"/>
      <c r="AM329" s="291"/>
      <c r="AN329" s="291"/>
      <c r="AO329" s="291"/>
      <c r="AP329" s="291"/>
      <c r="AQ329" s="291"/>
      <c r="AR329" s="291"/>
    </row>
    <row r="330" spans="1:44" ht="8.1" customHeight="1">
      <c r="A330" s="323" t="str">
        <f t="shared" si="73"/>
        <v/>
      </c>
      <c r="B330" s="50" t="str">
        <f t="shared" si="74"/>
        <v/>
      </c>
      <c r="C330" s="50" t="str">
        <f t="shared" si="75"/>
        <v/>
      </c>
      <c r="D330" s="273" t="str">
        <f t="shared" si="76"/>
        <v/>
      </c>
      <c r="E330" s="311"/>
      <c r="F330" s="312"/>
      <c r="G330" s="312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  <c r="AD330" s="291"/>
      <c r="AE330" s="291"/>
      <c r="AF330" s="291"/>
      <c r="AG330" s="291"/>
      <c r="AH330" s="291"/>
      <c r="AI330" s="291"/>
      <c r="AJ330" s="291"/>
      <c r="AK330" s="291"/>
      <c r="AL330" s="291"/>
      <c r="AM330" s="291"/>
      <c r="AN330" s="291"/>
      <c r="AO330" s="291"/>
      <c r="AP330" s="291"/>
      <c r="AQ330" s="291"/>
      <c r="AR330" s="291"/>
    </row>
    <row r="331" spans="1:44" ht="8.1" customHeight="1">
      <c r="A331" s="323" t="str">
        <f t="shared" si="73"/>
        <v/>
      </c>
      <c r="B331" s="50" t="str">
        <f t="shared" si="74"/>
        <v/>
      </c>
      <c r="C331" s="50" t="str">
        <f t="shared" si="75"/>
        <v/>
      </c>
      <c r="D331" s="273" t="str">
        <f t="shared" si="76"/>
        <v/>
      </c>
      <c r="E331" s="311"/>
      <c r="F331" s="312"/>
      <c r="G331" s="312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  <c r="AD331" s="291"/>
      <c r="AE331" s="291"/>
      <c r="AF331" s="291"/>
      <c r="AG331" s="291"/>
      <c r="AH331" s="291"/>
      <c r="AI331" s="291"/>
      <c r="AJ331" s="291"/>
      <c r="AK331" s="291"/>
      <c r="AL331" s="291"/>
      <c r="AM331" s="291"/>
      <c r="AN331" s="291"/>
      <c r="AO331" s="291"/>
      <c r="AP331" s="291"/>
      <c r="AQ331" s="291"/>
      <c r="AR331" s="291"/>
    </row>
    <row r="332" spans="1:44" ht="8.1" customHeight="1">
      <c r="A332" s="323" t="str">
        <f t="shared" si="73"/>
        <v/>
      </c>
      <c r="B332" s="50" t="str">
        <f t="shared" si="74"/>
        <v/>
      </c>
      <c r="C332" s="50" t="str">
        <f t="shared" si="75"/>
        <v/>
      </c>
      <c r="D332" s="273" t="str">
        <f t="shared" si="76"/>
        <v/>
      </c>
      <c r="E332" s="311"/>
      <c r="F332" s="312"/>
      <c r="G332" s="312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  <c r="AD332" s="291"/>
      <c r="AE332" s="291"/>
      <c r="AF332" s="291"/>
      <c r="AG332" s="291"/>
      <c r="AH332" s="291"/>
      <c r="AI332" s="291"/>
      <c r="AJ332" s="291"/>
      <c r="AK332" s="291"/>
      <c r="AL332" s="291"/>
      <c r="AM332" s="291"/>
      <c r="AN332" s="291"/>
      <c r="AO332" s="291"/>
      <c r="AP332" s="291"/>
      <c r="AQ332" s="291"/>
      <c r="AR332" s="291"/>
    </row>
    <row r="333" spans="1:44" ht="8.1" customHeight="1">
      <c r="A333" s="323" t="str">
        <f t="shared" si="73"/>
        <v/>
      </c>
      <c r="B333" s="50" t="str">
        <f t="shared" si="74"/>
        <v/>
      </c>
      <c r="C333" s="50" t="str">
        <f t="shared" si="75"/>
        <v/>
      </c>
      <c r="D333" s="273" t="str">
        <f t="shared" si="76"/>
        <v/>
      </c>
      <c r="E333" s="311"/>
      <c r="F333" s="312"/>
      <c r="G333" s="312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  <c r="AD333" s="291"/>
      <c r="AE333" s="291"/>
      <c r="AF333" s="291"/>
      <c r="AG333" s="291"/>
      <c r="AH333" s="291"/>
      <c r="AI333" s="291"/>
      <c r="AJ333" s="291"/>
      <c r="AK333" s="291"/>
      <c r="AL333" s="291"/>
      <c r="AM333" s="291"/>
      <c r="AN333" s="291"/>
      <c r="AO333" s="291"/>
      <c r="AP333" s="291"/>
      <c r="AQ333" s="291"/>
      <c r="AR333" s="291"/>
    </row>
    <row r="334" spans="1:44" ht="8.1" customHeight="1">
      <c r="A334" s="323" t="str">
        <f t="shared" si="73"/>
        <v/>
      </c>
      <c r="B334" s="50" t="str">
        <f t="shared" si="74"/>
        <v/>
      </c>
      <c r="C334" s="50" t="str">
        <f t="shared" si="75"/>
        <v/>
      </c>
      <c r="D334" s="273" t="str">
        <f t="shared" si="76"/>
        <v/>
      </c>
      <c r="E334" s="311"/>
      <c r="F334" s="312"/>
      <c r="G334" s="312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  <c r="AD334" s="291"/>
      <c r="AE334" s="291"/>
      <c r="AF334" s="291"/>
      <c r="AG334" s="291"/>
      <c r="AH334" s="291"/>
      <c r="AI334" s="291"/>
      <c r="AJ334" s="291"/>
      <c r="AK334" s="291"/>
      <c r="AL334" s="291"/>
      <c r="AM334" s="291"/>
      <c r="AN334" s="291"/>
      <c r="AO334" s="291"/>
      <c r="AP334" s="291"/>
      <c r="AQ334" s="291"/>
      <c r="AR334" s="291"/>
    </row>
    <row r="335" spans="1:44" ht="8.1" customHeight="1">
      <c r="A335" s="323" t="str">
        <f t="shared" si="73"/>
        <v/>
      </c>
      <c r="B335" s="50" t="str">
        <f t="shared" si="74"/>
        <v/>
      </c>
      <c r="C335" s="50" t="str">
        <f t="shared" si="75"/>
        <v/>
      </c>
      <c r="D335" s="273" t="str">
        <f t="shared" si="76"/>
        <v/>
      </c>
      <c r="E335" s="311"/>
      <c r="F335" s="312"/>
      <c r="G335" s="312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  <c r="AD335" s="291"/>
      <c r="AE335" s="291"/>
      <c r="AF335" s="291"/>
      <c r="AG335" s="291"/>
      <c r="AH335" s="291"/>
      <c r="AI335" s="291"/>
      <c r="AJ335" s="291"/>
      <c r="AK335" s="291"/>
      <c r="AL335" s="291"/>
      <c r="AM335" s="291"/>
      <c r="AN335" s="291"/>
      <c r="AO335" s="291"/>
      <c r="AP335" s="291"/>
      <c r="AQ335" s="291"/>
      <c r="AR335" s="291"/>
    </row>
    <row r="336" spans="1:44" ht="8.1" customHeight="1">
      <c r="A336" s="323" t="str">
        <f t="shared" si="73"/>
        <v/>
      </c>
      <c r="B336" s="50" t="str">
        <f t="shared" si="74"/>
        <v/>
      </c>
      <c r="C336" s="50" t="str">
        <f t="shared" si="75"/>
        <v/>
      </c>
      <c r="D336" s="273" t="str">
        <f t="shared" si="76"/>
        <v/>
      </c>
      <c r="E336" s="311"/>
      <c r="F336" s="312"/>
      <c r="G336" s="312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  <c r="AD336" s="291"/>
      <c r="AE336" s="291"/>
      <c r="AF336" s="291"/>
      <c r="AG336" s="291"/>
      <c r="AH336" s="291"/>
      <c r="AI336" s="291"/>
      <c r="AJ336" s="291"/>
      <c r="AK336" s="291"/>
      <c r="AL336" s="291"/>
      <c r="AM336" s="291"/>
      <c r="AN336" s="291"/>
      <c r="AO336" s="291"/>
      <c r="AP336" s="291"/>
      <c r="AQ336" s="291"/>
      <c r="AR336" s="291"/>
    </row>
    <row r="337" spans="1:44" ht="8.1" customHeight="1">
      <c r="A337" s="323" t="str">
        <f t="shared" si="73"/>
        <v/>
      </c>
      <c r="B337" s="50" t="str">
        <f t="shared" si="74"/>
        <v/>
      </c>
      <c r="C337" s="50" t="str">
        <f t="shared" si="75"/>
        <v/>
      </c>
      <c r="D337" s="273" t="str">
        <f t="shared" si="76"/>
        <v/>
      </c>
      <c r="E337" s="311"/>
      <c r="F337" s="312"/>
      <c r="G337" s="312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  <c r="AD337" s="291"/>
      <c r="AE337" s="291"/>
      <c r="AF337" s="291"/>
      <c r="AG337" s="291"/>
      <c r="AH337" s="291"/>
      <c r="AI337" s="291"/>
      <c r="AJ337" s="291"/>
      <c r="AK337" s="291"/>
      <c r="AL337" s="291"/>
      <c r="AM337" s="291"/>
      <c r="AN337" s="291"/>
      <c r="AO337" s="291"/>
      <c r="AP337" s="291"/>
      <c r="AQ337" s="291"/>
      <c r="AR337" s="291"/>
    </row>
    <row r="338" spans="1:44" ht="8.1" customHeight="1">
      <c r="A338" s="323" t="str">
        <f t="shared" si="73"/>
        <v/>
      </c>
      <c r="B338" s="50" t="str">
        <f t="shared" si="74"/>
        <v/>
      </c>
      <c r="C338" s="50" t="str">
        <f t="shared" si="75"/>
        <v/>
      </c>
      <c r="D338" s="273" t="str">
        <f t="shared" si="76"/>
        <v/>
      </c>
      <c r="E338" s="311"/>
      <c r="F338" s="312"/>
      <c r="G338" s="312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  <c r="AD338" s="291"/>
      <c r="AE338" s="291"/>
      <c r="AF338" s="291"/>
      <c r="AG338" s="291"/>
      <c r="AH338" s="291"/>
      <c r="AI338" s="291"/>
      <c r="AJ338" s="291"/>
      <c r="AK338" s="291"/>
      <c r="AL338" s="291"/>
      <c r="AM338" s="291"/>
      <c r="AN338" s="291"/>
      <c r="AO338" s="291"/>
      <c r="AP338" s="291"/>
      <c r="AQ338" s="291"/>
      <c r="AR338" s="291"/>
    </row>
    <row r="339" spans="1:44" ht="8.1" customHeight="1">
      <c r="A339" s="323" t="str">
        <f t="shared" si="73"/>
        <v/>
      </c>
      <c r="B339" s="50" t="str">
        <f t="shared" si="74"/>
        <v/>
      </c>
      <c r="C339" s="50" t="str">
        <f t="shared" si="75"/>
        <v/>
      </c>
      <c r="D339" s="273" t="str">
        <f t="shared" si="76"/>
        <v/>
      </c>
      <c r="E339" s="311"/>
      <c r="F339" s="312"/>
      <c r="G339" s="312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  <c r="AD339" s="291"/>
      <c r="AE339" s="291"/>
      <c r="AF339" s="291"/>
      <c r="AG339" s="291"/>
      <c r="AH339" s="291"/>
      <c r="AI339" s="291"/>
      <c r="AJ339" s="291"/>
      <c r="AK339" s="291"/>
      <c r="AL339" s="291"/>
      <c r="AM339" s="291"/>
      <c r="AN339" s="291"/>
      <c r="AO339" s="291"/>
      <c r="AP339" s="291"/>
      <c r="AQ339" s="291"/>
      <c r="AR339" s="291"/>
    </row>
    <row r="340" spans="1:44" ht="8.1" customHeight="1">
      <c r="A340" s="323" t="str">
        <f t="shared" si="73"/>
        <v/>
      </c>
      <c r="B340" s="50" t="str">
        <f t="shared" si="74"/>
        <v/>
      </c>
      <c r="C340" s="50" t="str">
        <f t="shared" si="75"/>
        <v/>
      </c>
      <c r="D340" s="273" t="str">
        <f t="shared" si="76"/>
        <v/>
      </c>
      <c r="E340" s="311"/>
      <c r="F340" s="312"/>
      <c r="G340" s="312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  <c r="AD340" s="291"/>
      <c r="AE340" s="291"/>
      <c r="AF340" s="291"/>
      <c r="AG340" s="291"/>
      <c r="AH340" s="291"/>
      <c r="AI340" s="291"/>
      <c r="AJ340" s="291"/>
      <c r="AK340" s="291"/>
      <c r="AL340" s="291"/>
      <c r="AM340" s="291"/>
      <c r="AN340" s="291"/>
      <c r="AO340" s="291"/>
      <c r="AP340" s="291"/>
      <c r="AQ340" s="291"/>
      <c r="AR340" s="291"/>
    </row>
    <row r="341" spans="1:44" ht="8.1" customHeight="1">
      <c r="A341" s="323" t="str">
        <f t="shared" si="73"/>
        <v/>
      </c>
      <c r="B341" s="50" t="str">
        <f t="shared" si="74"/>
        <v/>
      </c>
      <c r="C341" s="50" t="str">
        <f t="shared" si="75"/>
        <v/>
      </c>
      <c r="D341" s="273" t="str">
        <f t="shared" si="76"/>
        <v/>
      </c>
      <c r="E341" s="311"/>
      <c r="F341" s="312"/>
      <c r="G341" s="312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  <c r="AD341" s="291"/>
      <c r="AE341" s="291"/>
      <c r="AF341" s="291"/>
      <c r="AG341" s="291"/>
      <c r="AH341" s="291"/>
      <c r="AI341" s="291"/>
      <c r="AJ341" s="291"/>
      <c r="AK341" s="291"/>
      <c r="AL341" s="291"/>
      <c r="AM341" s="291"/>
      <c r="AN341" s="291"/>
      <c r="AO341" s="291"/>
      <c r="AP341" s="291"/>
      <c r="AQ341" s="291"/>
      <c r="AR341" s="291"/>
    </row>
    <row r="342" spans="1:44" ht="8.1" customHeight="1">
      <c r="A342" s="323" t="str">
        <f t="shared" si="73"/>
        <v/>
      </c>
      <c r="B342" s="50" t="str">
        <f t="shared" si="74"/>
        <v/>
      </c>
      <c r="C342" s="50" t="str">
        <f t="shared" si="75"/>
        <v/>
      </c>
      <c r="D342" s="273" t="str">
        <f t="shared" si="76"/>
        <v/>
      </c>
      <c r="E342" s="311"/>
      <c r="F342" s="312"/>
      <c r="G342" s="312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  <c r="AD342" s="291"/>
      <c r="AE342" s="291"/>
      <c r="AF342" s="291"/>
      <c r="AG342" s="291"/>
      <c r="AH342" s="291"/>
      <c r="AI342" s="291"/>
      <c r="AJ342" s="291"/>
      <c r="AK342" s="291"/>
      <c r="AL342" s="291"/>
      <c r="AM342" s="291"/>
      <c r="AN342" s="291"/>
      <c r="AO342" s="291"/>
      <c r="AP342" s="291"/>
      <c r="AQ342" s="291"/>
      <c r="AR342" s="291"/>
    </row>
    <row r="343" spans="1:44" ht="8.1" customHeight="1">
      <c r="A343" s="323" t="str">
        <f t="shared" si="73"/>
        <v/>
      </c>
      <c r="B343" s="50" t="str">
        <f t="shared" si="74"/>
        <v/>
      </c>
      <c r="C343" s="50" t="str">
        <f t="shared" si="75"/>
        <v/>
      </c>
      <c r="D343" s="273" t="str">
        <f t="shared" si="76"/>
        <v/>
      </c>
      <c r="E343" s="311"/>
      <c r="F343" s="312"/>
      <c r="G343" s="312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  <c r="AD343" s="291"/>
      <c r="AE343" s="291"/>
      <c r="AF343" s="291"/>
      <c r="AG343" s="291"/>
      <c r="AH343" s="291"/>
      <c r="AI343" s="291"/>
      <c r="AJ343" s="291"/>
      <c r="AK343" s="291"/>
      <c r="AL343" s="291"/>
      <c r="AM343" s="291"/>
      <c r="AN343" s="291"/>
      <c r="AO343" s="291"/>
      <c r="AP343" s="291"/>
      <c r="AQ343" s="291"/>
      <c r="AR343" s="291"/>
    </row>
    <row r="344" spans="1:44" ht="8.1" customHeight="1">
      <c r="A344" s="323" t="str">
        <f t="shared" si="73"/>
        <v/>
      </c>
      <c r="B344" s="50" t="str">
        <f t="shared" si="74"/>
        <v/>
      </c>
      <c r="C344" s="50" t="str">
        <f t="shared" si="75"/>
        <v/>
      </c>
      <c r="D344" s="273" t="str">
        <f t="shared" si="76"/>
        <v/>
      </c>
      <c r="E344" s="311"/>
      <c r="F344" s="312"/>
      <c r="G344" s="312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  <c r="AD344" s="291"/>
      <c r="AE344" s="291"/>
      <c r="AF344" s="291"/>
      <c r="AG344" s="291"/>
      <c r="AH344" s="291"/>
      <c r="AI344" s="291"/>
      <c r="AJ344" s="291"/>
      <c r="AK344" s="291"/>
      <c r="AL344" s="291"/>
      <c r="AM344" s="291"/>
      <c r="AN344" s="291"/>
      <c r="AO344" s="291"/>
      <c r="AP344" s="291"/>
      <c r="AQ344" s="291"/>
      <c r="AR344" s="291"/>
    </row>
    <row r="345" spans="1:44" ht="8.1" customHeight="1">
      <c r="A345" s="323" t="str">
        <f t="shared" si="73"/>
        <v/>
      </c>
      <c r="B345" s="50" t="str">
        <f t="shared" si="74"/>
        <v/>
      </c>
      <c r="C345" s="50" t="str">
        <f t="shared" si="75"/>
        <v/>
      </c>
      <c r="D345" s="273" t="str">
        <f t="shared" si="76"/>
        <v/>
      </c>
      <c r="E345" s="311"/>
      <c r="F345" s="312"/>
      <c r="G345" s="312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  <c r="AD345" s="291"/>
      <c r="AE345" s="291"/>
      <c r="AF345" s="291"/>
      <c r="AG345" s="291"/>
      <c r="AH345" s="291"/>
      <c r="AI345" s="291"/>
      <c r="AJ345" s="291"/>
      <c r="AK345" s="291"/>
      <c r="AL345" s="291"/>
      <c r="AM345" s="291"/>
      <c r="AN345" s="291"/>
      <c r="AO345" s="291"/>
      <c r="AP345" s="291"/>
      <c r="AQ345" s="291"/>
      <c r="AR345" s="291"/>
    </row>
    <row r="346" spans="1:44" ht="8.1" customHeight="1">
      <c r="A346" s="323" t="str">
        <f t="shared" si="73"/>
        <v/>
      </c>
      <c r="B346" s="50" t="str">
        <f t="shared" si="74"/>
        <v/>
      </c>
      <c r="C346" s="50" t="str">
        <f t="shared" si="75"/>
        <v/>
      </c>
      <c r="D346" s="273" t="str">
        <f t="shared" si="76"/>
        <v/>
      </c>
      <c r="E346" s="311"/>
      <c r="F346" s="312"/>
      <c r="G346" s="312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  <c r="AD346" s="291"/>
      <c r="AE346" s="291"/>
      <c r="AF346" s="291"/>
      <c r="AG346" s="291"/>
      <c r="AH346" s="291"/>
      <c r="AI346" s="291"/>
      <c r="AJ346" s="291"/>
      <c r="AK346" s="291"/>
      <c r="AL346" s="291"/>
      <c r="AM346" s="291"/>
      <c r="AN346" s="291"/>
      <c r="AO346" s="291"/>
      <c r="AP346" s="291"/>
      <c r="AQ346" s="291"/>
      <c r="AR346" s="291"/>
    </row>
    <row r="347" spans="1:44" ht="8.1" customHeight="1">
      <c r="A347" s="323" t="str">
        <f t="shared" si="73"/>
        <v/>
      </c>
      <c r="B347" s="50" t="str">
        <f t="shared" si="74"/>
        <v/>
      </c>
      <c r="C347" s="50" t="str">
        <f t="shared" si="75"/>
        <v/>
      </c>
      <c r="D347" s="273" t="str">
        <f t="shared" si="76"/>
        <v/>
      </c>
      <c r="E347" s="311"/>
      <c r="F347" s="312"/>
      <c r="G347" s="312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  <c r="AD347" s="291"/>
      <c r="AE347" s="291"/>
      <c r="AF347" s="291"/>
      <c r="AG347" s="291"/>
      <c r="AH347" s="291"/>
      <c r="AI347" s="291"/>
      <c r="AJ347" s="291"/>
      <c r="AK347" s="291"/>
      <c r="AL347" s="291"/>
      <c r="AM347" s="291"/>
      <c r="AN347" s="291"/>
      <c r="AO347" s="291"/>
      <c r="AP347" s="291"/>
      <c r="AQ347" s="291"/>
      <c r="AR347" s="291"/>
    </row>
    <row r="348" spans="1:44" ht="8.1" customHeight="1">
      <c r="A348" s="323" t="str">
        <f t="shared" si="73"/>
        <v/>
      </c>
      <c r="B348" s="50" t="str">
        <f t="shared" si="74"/>
        <v/>
      </c>
      <c r="C348" s="50" t="str">
        <f t="shared" si="75"/>
        <v/>
      </c>
      <c r="D348" s="273" t="str">
        <f t="shared" si="76"/>
        <v/>
      </c>
      <c r="E348" s="311"/>
      <c r="F348" s="312"/>
      <c r="G348" s="312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  <c r="AD348" s="291"/>
      <c r="AE348" s="291"/>
      <c r="AF348" s="291"/>
      <c r="AG348" s="291"/>
      <c r="AH348" s="291"/>
      <c r="AI348" s="291"/>
      <c r="AJ348" s="291"/>
      <c r="AK348" s="291"/>
      <c r="AL348" s="291"/>
      <c r="AM348" s="291"/>
      <c r="AN348" s="291"/>
      <c r="AO348" s="291"/>
      <c r="AP348" s="291"/>
      <c r="AQ348" s="291"/>
      <c r="AR348" s="291"/>
    </row>
    <row r="349" spans="1:44" ht="8.1" customHeight="1">
      <c r="A349" s="323" t="str">
        <f t="shared" si="73"/>
        <v/>
      </c>
      <c r="B349" s="50" t="str">
        <f t="shared" si="74"/>
        <v/>
      </c>
      <c r="C349" s="50" t="str">
        <f t="shared" si="75"/>
        <v/>
      </c>
      <c r="D349" s="273" t="str">
        <f t="shared" si="76"/>
        <v/>
      </c>
      <c r="E349" s="311"/>
      <c r="F349" s="312"/>
      <c r="G349" s="312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  <c r="AD349" s="291"/>
      <c r="AE349" s="291"/>
      <c r="AF349" s="291"/>
      <c r="AG349" s="291"/>
      <c r="AH349" s="291"/>
      <c r="AI349" s="291"/>
      <c r="AJ349" s="291"/>
      <c r="AK349" s="291"/>
      <c r="AL349" s="291"/>
      <c r="AM349" s="291"/>
      <c r="AN349" s="291"/>
      <c r="AO349" s="291"/>
      <c r="AP349" s="291"/>
      <c r="AQ349" s="291"/>
      <c r="AR349" s="291"/>
    </row>
    <row r="350" spans="1:44" ht="8.1" customHeight="1">
      <c r="A350" s="323" t="str">
        <f t="shared" si="73"/>
        <v/>
      </c>
      <c r="B350" s="50" t="str">
        <f t="shared" si="74"/>
        <v/>
      </c>
      <c r="C350" s="50" t="str">
        <f t="shared" si="75"/>
        <v/>
      </c>
      <c r="D350" s="273" t="str">
        <f t="shared" si="76"/>
        <v/>
      </c>
      <c r="E350" s="311"/>
      <c r="F350" s="312"/>
      <c r="G350" s="312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  <c r="AD350" s="291"/>
      <c r="AE350" s="291"/>
      <c r="AF350" s="291"/>
      <c r="AG350" s="291"/>
      <c r="AH350" s="291"/>
      <c r="AI350" s="291"/>
      <c r="AJ350" s="291"/>
      <c r="AK350" s="291"/>
      <c r="AL350" s="291"/>
      <c r="AM350" s="291"/>
      <c r="AN350" s="291"/>
      <c r="AO350" s="291"/>
      <c r="AP350" s="291"/>
      <c r="AQ350" s="291"/>
      <c r="AR350" s="291"/>
    </row>
    <row r="351" spans="1:44" ht="8.1" customHeight="1">
      <c r="A351" s="323" t="str">
        <f t="shared" si="73"/>
        <v/>
      </c>
      <c r="B351" s="50" t="str">
        <f t="shared" si="74"/>
        <v/>
      </c>
      <c r="C351" s="50" t="str">
        <f t="shared" si="75"/>
        <v/>
      </c>
      <c r="D351" s="273" t="str">
        <f t="shared" si="76"/>
        <v/>
      </c>
      <c r="E351" s="311"/>
      <c r="F351" s="312"/>
      <c r="G351" s="312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  <c r="AD351" s="291"/>
      <c r="AE351" s="291"/>
      <c r="AF351" s="291"/>
      <c r="AG351" s="291"/>
      <c r="AH351" s="291"/>
      <c r="AI351" s="291"/>
      <c r="AJ351" s="291"/>
      <c r="AK351" s="291"/>
      <c r="AL351" s="291"/>
      <c r="AM351" s="291"/>
      <c r="AN351" s="291"/>
      <c r="AO351" s="291"/>
      <c r="AP351" s="291"/>
      <c r="AQ351" s="291"/>
      <c r="AR351" s="291"/>
    </row>
    <row r="352" spans="1:44" ht="8.1" customHeight="1">
      <c r="A352" s="323" t="str">
        <f t="shared" si="73"/>
        <v/>
      </c>
      <c r="B352" s="50" t="str">
        <f t="shared" si="74"/>
        <v/>
      </c>
      <c r="C352" s="50" t="str">
        <f t="shared" si="75"/>
        <v/>
      </c>
      <c r="D352" s="273" t="str">
        <f t="shared" si="76"/>
        <v/>
      </c>
      <c r="E352" s="311"/>
      <c r="F352" s="312"/>
      <c r="G352" s="312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  <c r="AD352" s="291"/>
      <c r="AE352" s="291"/>
      <c r="AF352" s="291"/>
      <c r="AG352" s="291"/>
      <c r="AH352" s="291"/>
      <c r="AI352" s="291"/>
      <c r="AJ352" s="291"/>
      <c r="AK352" s="291"/>
      <c r="AL352" s="291"/>
      <c r="AM352" s="291"/>
      <c r="AN352" s="291"/>
      <c r="AO352" s="291"/>
      <c r="AP352" s="291"/>
      <c r="AQ352" s="291"/>
      <c r="AR352" s="291"/>
    </row>
    <row r="353" spans="1:44" ht="8.1" customHeight="1">
      <c r="A353" s="323" t="str">
        <f t="shared" si="73"/>
        <v/>
      </c>
      <c r="B353" s="50" t="str">
        <f t="shared" si="74"/>
        <v/>
      </c>
      <c r="C353" s="50" t="str">
        <f t="shared" si="75"/>
        <v/>
      </c>
      <c r="D353" s="273" t="str">
        <f t="shared" si="76"/>
        <v/>
      </c>
      <c r="E353" s="311"/>
      <c r="F353" s="312"/>
      <c r="G353" s="312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  <c r="AD353" s="291"/>
      <c r="AE353" s="291"/>
      <c r="AF353" s="291"/>
      <c r="AG353" s="291"/>
      <c r="AH353" s="291"/>
      <c r="AI353" s="291"/>
      <c r="AJ353" s="291"/>
      <c r="AK353" s="291"/>
      <c r="AL353" s="291"/>
      <c r="AM353" s="291"/>
      <c r="AN353" s="291"/>
      <c r="AO353" s="291"/>
      <c r="AP353" s="291"/>
      <c r="AQ353" s="291"/>
      <c r="AR353" s="291"/>
    </row>
    <row r="354" spans="1:44" ht="8.1" customHeight="1">
      <c r="A354" s="323" t="str">
        <f t="shared" si="73"/>
        <v/>
      </c>
      <c r="B354" s="50" t="str">
        <f t="shared" si="74"/>
        <v/>
      </c>
      <c r="C354" s="50" t="str">
        <f t="shared" si="75"/>
        <v/>
      </c>
      <c r="D354" s="273" t="str">
        <f t="shared" si="76"/>
        <v/>
      </c>
      <c r="E354" s="311"/>
      <c r="F354" s="312"/>
      <c r="G354" s="312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  <c r="AD354" s="291"/>
      <c r="AE354" s="291"/>
      <c r="AF354" s="291"/>
      <c r="AG354" s="291"/>
      <c r="AH354" s="291"/>
      <c r="AI354" s="291"/>
      <c r="AJ354" s="291"/>
      <c r="AK354" s="291"/>
      <c r="AL354" s="291"/>
      <c r="AM354" s="291"/>
      <c r="AN354" s="291"/>
      <c r="AO354" s="291"/>
      <c r="AP354" s="291"/>
      <c r="AQ354" s="291"/>
      <c r="AR354" s="291"/>
    </row>
    <row r="355" spans="1:44" ht="8.1" customHeight="1">
      <c r="A355" s="323" t="str">
        <f t="shared" si="73"/>
        <v/>
      </c>
      <c r="B355" s="50" t="str">
        <f t="shared" si="74"/>
        <v/>
      </c>
      <c r="C355" s="50" t="str">
        <f t="shared" si="75"/>
        <v/>
      </c>
      <c r="D355" s="273" t="str">
        <f t="shared" si="76"/>
        <v/>
      </c>
      <c r="E355" s="311"/>
      <c r="F355" s="312"/>
      <c r="G355" s="312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  <c r="AD355" s="291"/>
      <c r="AE355" s="291"/>
      <c r="AF355" s="291"/>
      <c r="AG355" s="291"/>
      <c r="AH355" s="291"/>
      <c r="AI355" s="291"/>
      <c r="AJ355" s="291"/>
      <c r="AK355" s="291"/>
      <c r="AL355" s="291"/>
      <c r="AM355" s="291"/>
      <c r="AN355" s="291"/>
      <c r="AO355" s="291"/>
      <c r="AP355" s="291"/>
      <c r="AQ355" s="291"/>
      <c r="AR355" s="291"/>
    </row>
    <row r="356" spans="1:44" ht="8.1" customHeight="1">
      <c r="A356" s="323" t="str">
        <f t="shared" si="73"/>
        <v/>
      </c>
      <c r="B356" s="50" t="str">
        <f t="shared" si="74"/>
        <v/>
      </c>
      <c r="C356" s="50" t="str">
        <f t="shared" si="75"/>
        <v/>
      </c>
      <c r="D356" s="273" t="str">
        <f t="shared" si="76"/>
        <v/>
      </c>
      <c r="E356" s="311"/>
      <c r="F356" s="312"/>
      <c r="G356" s="312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  <c r="AD356" s="291"/>
      <c r="AE356" s="291"/>
      <c r="AF356" s="291"/>
      <c r="AG356" s="291"/>
      <c r="AH356" s="291"/>
      <c r="AI356" s="291"/>
      <c r="AJ356" s="291"/>
      <c r="AK356" s="291"/>
      <c r="AL356" s="291"/>
      <c r="AM356" s="291"/>
      <c r="AN356" s="291"/>
      <c r="AO356" s="291"/>
      <c r="AP356" s="291"/>
      <c r="AQ356" s="291"/>
      <c r="AR356" s="291"/>
    </row>
    <row r="357" spans="1:44" ht="8.1" customHeight="1">
      <c r="A357" s="323" t="str">
        <f t="shared" si="73"/>
        <v/>
      </c>
      <c r="B357" s="50" t="str">
        <f t="shared" si="74"/>
        <v/>
      </c>
      <c r="C357" s="50" t="str">
        <f t="shared" si="75"/>
        <v/>
      </c>
      <c r="D357" s="273" t="str">
        <f t="shared" si="76"/>
        <v/>
      </c>
      <c r="E357" s="311"/>
      <c r="F357" s="312"/>
      <c r="G357" s="312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  <c r="AD357" s="291"/>
      <c r="AE357" s="291"/>
      <c r="AF357" s="291"/>
      <c r="AG357" s="291"/>
      <c r="AH357" s="291"/>
      <c r="AI357" s="291"/>
      <c r="AJ357" s="291"/>
      <c r="AK357" s="291"/>
      <c r="AL357" s="291"/>
      <c r="AM357" s="291"/>
      <c r="AN357" s="291"/>
      <c r="AO357" s="291"/>
      <c r="AP357" s="291"/>
      <c r="AQ357" s="291"/>
      <c r="AR357" s="291"/>
    </row>
    <row r="358" spans="1:44" ht="8.1" customHeight="1">
      <c r="A358" s="323" t="str">
        <f t="shared" si="73"/>
        <v/>
      </c>
      <c r="B358" s="50" t="str">
        <f t="shared" si="74"/>
        <v/>
      </c>
      <c r="C358" s="50" t="str">
        <f t="shared" si="75"/>
        <v/>
      </c>
      <c r="D358" s="273" t="str">
        <f t="shared" si="76"/>
        <v/>
      </c>
      <c r="E358" s="311"/>
      <c r="F358" s="312"/>
      <c r="G358" s="312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  <c r="AD358" s="291"/>
      <c r="AE358" s="291"/>
      <c r="AF358" s="291"/>
      <c r="AG358" s="291"/>
      <c r="AH358" s="291"/>
      <c r="AI358" s="291"/>
      <c r="AJ358" s="291"/>
      <c r="AK358" s="291"/>
      <c r="AL358" s="291"/>
      <c r="AM358" s="291"/>
      <c r="AN358" s="291"/>
      <c r="AO358" s="291"/>
      <c r="AP358" s="291"/>
      <c r="AQ358" s="291"/>
      <c r="AR358" s="291"/>
    </row>
    <row r="359" spans="1:44" ht="8.1" customHeight="1">
      <c r="A359" s="323" t="str">
        <f t="shared" si="73"/>
        <v/>
      </c>
      <c r="B359" s="50" t="str">
        <f t="shared" si="74"/>
        <v/>
      </c>
      <c r="C359" s="50" t="str">
        <f t="shared" si="75"/>
        <v/>
      </c>
      <c r="D359" s="273" t="str">
        <f t="shared" si="76"/>
        <v/>
      </c>
      <c r="E359" s="311"/>
      <c r="F359" s="312"/>
      <c r="G359" s="312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  <c r="AD359" s="291"/>
      <c r="AE359" s="291"/>
      <c r="AF359" s="291"/>
      <c r="AG359" s="291"/>
      <c r="AH359" s="291"/>
      <c r="AI359" s="291"/>
      <c r="AJ359" s="291"/>
      <c r="AK359" s="291"/>
      <c r="AL359" s="291"/>
      <c r="AM359" s="291"/>
      <c r="AN359" s="291"/>
      <c r="AO359" s="291"/>
      <c r="AP359" s="291"/>
      <c r="AQ359" s="291"/>
      <c r="AR359" s="291"/>
    </row>
    <row r="360" spans="1:44" ht="8.1" customHeight="1">
      <c r="A360" s="323" t="str">
        <f t="shared" si="73"/>
        <v/>
      </c>
      <c r="B360" s="50" t="str">
        <f t="shared" si="74"/>
        <v/>
      </c>
      <c r="C360" s="50" t="str">
        <f t="shared" si="75"/>
        <v/>
      </c>
      <c r="D360" s="273" t="str">
        <f t="shared" si="76"/>
        <v/>
      </c>
      <c r="E360" s="311"/>
      <c r="F360" s="312"/>
      <c r="G360" s="312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  <c r="AD360" s="291"/>
      <c r="AE360" s="291"/>
      <c r="AF360" s="291"/>
      <c r="AG360" s="291"/>
      <c r="AH360" s="291"/>
      <c r="AI360" s="291"/>
      <c r="AJ360" s="291"/>
      <c r="AK360" s="291"/>
      <c r="AL360" s="291"/>
      <c r="AM360" s="291"/>
      <c r="AN360" s="291"/>
      <c r="AO360" s="291"/>
      <c r="AP360" s="291"/>
      <c r="AQ360" s="291"/>
      <c r="AR360" s="291"/>
    </row>
    <row r="361" spans="1:44" ht="8.1" customHeight="1">
      <c r="A361" s="323" t="str">
        <f t="shared" si="73"/>
        <v/>
      </c>
      <c r="B361" s="50" t="str">
        <f t="shared" si="74"/>
        <v/>
      </c>
      <c r="C361" s="50" t="str">
        <f t="shared" si="75"/>
        <v/>
      </c>
      <c r="D361" s="273" t="str">
        <f t="shared" si="76"/>
        <v/>
      </c>
      <c r="E361" s="311"/>
      <c r="F361" s="312"/>
      <c r="G361" s="312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  <c r="AD361" s="291"/>
      <c r="AE361" s="291"/>
      <c r="AF361" s="291"/>
      <c r="AG361" s="291"/>
      <c r="AH361" s="291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</row>
    <row r="362" spans="1:44" ht="8.1" customHeight="1">
      <c r="A362" s="323" t="str">
        <f t="shared" si="73"/>
        <v/>
      </c>
      <c r="B362" s="50" t="str">
        <f t="shared" si="74"/>
        <v/>
      </c>
      <c r="C362" s="50" t="str">
        <f t="shared" si="75"/>
        <v/>
      </c>
      <c r="D362" s="273" t="str">
        <f t="shared" si="76"/>
        <v/>
      </c>
      <c r="E362" s="311"/>
      <c r="F362" s="312"/>
      <c r="G362" s="312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  <c r="AD362" s="291"/>
      <c r="AE362" s="291"/>
      <c r="AF362" s="291"/>
      <c r="AG362" s="291"/>
      <c r="AH362" s="291"/>
      <c r="AI362" s="291"/>
      <c r="AJ362" s="291"/>
      <c r="AK362" s="291"/>
      <c r="AL362" s="291"/>
      <c r="AM362" s="291"/>
      <c r="AN362" s="291"/>
      <c r="AO362" s="291"/>
      <c r="AP362" s="291"/>
      <c r="AQ362" s="291"/>
      <c r="AR362" s="291"/>
    </row>
    <row r="363" spans="1:44" ht="8.1" customHeight="1">
      <c r="A363" s="323" t="str">
        <f t="shared" si="73"/>
        <v/>
      </c>
      <c r="B363" s="50" t="str">
        <f t="shared" si="74"/>
        <v/>
      </c>
      <c r="C363" s="50" t="str">
        <f t="shared" si="75"/>
        <v/>
      </c>
      <c r="D363" s="273" t="str">
        <f t="shared" si="76"/>
        <v/>
      </c>
      <c r="E363" s="311"/>
      <c r="F363" s="312"/>
      <c r="G363" s="312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  <c r="AD363" s="291"/>
      <c r="AE363" s="291"/>
      <c r="AF363" s="291"/>
      <c r="AG363" s="291"/>
      <c r="AH363" s="291"/>
      <c r="AI363" s="291"/>
      <c r="AJ363" s="291"/>
      <c r="AK363" s="291"/>
      <c r="AL363" s="291"/>
      <c r="AM363" s="291"/>
      <c r="AN363" s="291"/>
      <c r="AO363" s="291"/>
      <c r="AP363" s="291"/>
      <c r="AQ363" s="291"/>
      <c r="AR363" s="291"/>
    </row>
    <row r="364" spans="1:44" ht="8.1" customHeight="1">
      <c r="A364" s="323" t="str">
        <f t="shared" si="73"/>
        <v/>
      </c>
      <c r="B364" s="50" t="str">
        <f t="shared" si="74"/>
        <v/>
      </c>
      <c r="C364" s="50" t="str">
        <f t="shared" si="75"/>
        <v/>
      </c>
      <c r="D364" s="273" t="str">
        <f t="shared" si="76"/>
        <v/>
      </c>
      <c r="E364" s="311"/>
      <c r="F364" s="312"/>
      <c r="G364" s="312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  <c r="AD364" s="291"/>
      <c r="AE364" s="291"/>
      <c r="AF364" s="291"/>
      <c r="AG364" s="291"/>
      <c r="AH364" s="291"/>
      <c r="AI364" s="291"/>
      <c r="AJ364" s="291"/>
      <c r="AK364" s="291"/>
      <c r="AL364" s="291"/>
      <c r="AM364" s="291"/>
      <c r="AN364" s="291"/>
      <c r="AO364" s="291"/>
      <c r="AP364" s="291"/>
      <c r="AQ364" s="291"/>
      <c r="AR364" s="291"/>
    </row>
    <row r="365" spans="1:44" ht="8.1" customHeight="1">
      <c r="A365" s="323" t="str">
        <f t="shared" si="73"/>
        <v/>
      </c>
      <c r="B365" s="50" t="str">
        <f t="shared" si="74"/>
        <v/>
      </c>
      <c r="C365" s="50" t="str">
        <f t="shared" si="75"/>
        <v/>
      </c>
      <c r="D365" s="273" t="str">
        <f t="shared" si="76"/>
        <v/>
      </c>
      <c r="E365" s="311"/>
      <c r="F365" s="312"/>
      <c r="G365" s="312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  <c r="AD365" s="291"/>
      <c r="AE365" s="291"/>
      <c r="AF365" s="291"/>
      <c r="AG365" s="291"/>
      <c r="AH365" s="291"/>
      <c r="AI365" s="291"/>
      <c r="AJ365" s="291"/>
      <c r="AK365" s="291"/>
      <c r="AL365" s="291"/>
      <c r="AM365" s="291"/>
      <c r="AN365" s="291"/>
      <c r="AO365" s="291"/>
      <c r="AP365" s="291"/>
      <c r="AQ365" s="291"/>
      <c r="AR365" s="291"/>
    </row>
    <row r="366" spans="1:44" ht="8.1" customHeight="1">
      <c r="A366" s="323" t="str">
        <f t="shared" si="73"/>
        <v/>
      </c>
      <c r="B366" s="50" t="str">
        <f t="shared" si="74"/>
        <v/>
      </c>
      <c r="C366" s="50" t="str">
        <f t="shared" si="75"/>
        <v/>
      </c>
      <c r="D366" s="273" t="str">
        <f t="shared" si="76"/>
        <v/>
      </c>
      <c r="E366" s="311"/>
      <c r="F366" s="312"/>
      <c r="G366" s="312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  <c r="AD366" s="291"/>
      <c r="AE366" s="291"/>
      <c r="AF366" s="291"/>
      <c r="AG366" s="291"/>
      <c r="AH366" s="291"/>
      <c r="AI366" s="291"/>
      <c r="AJ366" s="291"/>
      <c r="AK366" s="291"/>
      <c r="AL366" s="291"/>
      <c r="AM366" s="291"/>
      <c r="AN366" s="291"/>
      <c r="AO366" s="291"/>
      <c r="AP366" s="291"/>
      <c r="AQ366" s="291"/>
      <c r="AR366" s="291"/>
    </row>
    <row r="367" spans="1:44" ht="8.1" customHeight="1">
      <c r="A367" s="323" t="str">
        <f t="shared" si="73"/>
        <v/>
      </c>
      <c r="B367" s="50" t="str">
        <f t="shared" si="74"/>
        <v/>
      </c>
      <c r="C367" s="50" t="str">
        <f t="shared" si="75"/>
        <v/>
      </c>
      <c r="D367" s="273" t="str">
        <f t="shared" si="76"/>
        <v/>
      </c>
      <c r="E367" s="311"/>
      <c r="F367" s="312"/>
      <c r="G367" s="312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  <c r="AD367" s="291"/>
      <c r="AE367" s="291"/>
      <c r="AF367" s="291"/>
      <c r="AG367" s="291"/>
      <c r="AH367" s="291"/>
      <c r="AI367" s="291"/>
      <c r="AJ367" s="291"/>
      <c r="AK367" s="291"/>
      <c r="AL367" s="291"/>
      <c r="AM367" s="291"/>
      <c r="AN367" s="291"/>
      <c r="AO367" s="291"/>
      <c r="AP367" s="291"/>
      <c r="AQ367" s="291"/>
      <c r="AR367" s="291"/>
    </row>
    <row r="368" spans="1:44" ht="8.1" customHeight="1">
      <c r="A368" s="323" t="str">
        <f t="shared" si="73"/>
        <v/>
      </c>
      <c r="B368" s="50" t="str">
        <f t="shared" si="74"/>
        <v/>
      </c>
      <c r="C368" s="50" t="str">
        <f t="shared" si="75"/>
        <v/>
      </c>
      <c r="D368" s="273" t="str">
        <f t="shared" si="76"/>
        <v/>
      </c>
      <c r="E368" s="311"/>
      <c r="F368" s="312"/>
      <c r="G368" s="312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  <c r="AD368" s="291"/>
      <c r="AE368" s="291"/>
      <c r="AF368" s="291"/>
      <c r="AG368" s="291"/>
      <c r="AH368" s="291"/>
      <c r="AI368" s="291"/>
      <c r="AJ368" s="291"/>
      <c r="AK368" s="291"/>
      <c r="AL368" s="291"/>
      <c r="AM368" s="291"/>
      <c r="AN368" s="291"/>
      <c r="AO368" s="291"/>
      <c r="AP368" s="291"/>
      <c r="AQ368" s="291"/>
      <c r="AR368" s="291"/>
    </row>
    <row r="369" spans="1:44" ht="8.1" customHeight="1">
      <c r="A369" s="323" t="str">
        <f t="shared" si="73"/>
        <v/>
      </c>
      <c r="B369" s="50" t="str">
        <f t="shared" si="74"/>
        <v/>
      </c>
      <c r="C369" s="50" t="str">
        <f t="shared" si="75"/>
        <v/>
      </c>
      <c r="D369" s="273" t="str">
        <f t="shared" si="76"/>
        <v/>
      </c>
      <c r="E369" s="311"/>
      <c r="F369" s="312"/>
      <c r="G369" s="312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  <c r="AD369" s="291"/>
      <c r="AE369" s="291"/>
      <c r="AF369" s="291"/>
      <c r="AG369" s="291"/>
      <c r="AH369" s="291"/>
      <c r="AI369" s="291"/>
      <c r="AJ369" s="291"/>
      <c r="AK369" s="291"/>
      <c r="AL369" s="291"/>
      <c r="AM369" s="291"/>
      <c r="AN369" s="291"/>
      <c r="AO369" s="291"/>
      <c r="AP369" s="291"/>
      <c r="AQ369" s="291"/>
      <c r="AR369" s="291"/>
    </row>
    <row r="370" spans="1:44" ht="8.1" customHeight="1">
      <c r="A370" s="323" t="str">
        <f t="shared" si="73"/>
        <v/>
      </c>
      <c r="B370" s="50" t="str">
        <f t="shared" si="74"/>
        <v/>
      </c>
      <c r="C370" s="50" t="str">
        <f t="shared" si="75"/>
        <v/>
      </c>
      <c r="D370" s="273" t="str">
        <f t="shared" si="76"/>
        <v/>
      </c>
      <c r="E370" s="311"/>
      <c r="F370" s="312"/>
      <c r="G370" s="312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  <c r="AD370" s="291"/>
      <c r="AE370" s="291"/>
      <c r="AF370" s="291"/>
      <c r="AG370" s="291"/>
      <c r="AH370" s="291"/>
      <c r="AI370" s="291"/>
      <c r="AJ370" s="291"/>
      <c r="AK370" s="291"/>
      <c r="AL370" s="291"/>
      <c r="AM370" s="291"/>
      <c r="AN370" s="291"/>
      <c r="AO370" s="291"/>
      <c r="AP370" s="291"/>
      <c r="AQ370" s="291"/>
      <c r="AR370" s="291"/>
    </row>
    <row r="371" spans="1:44" ht="8.1" customHeight="1">
      <c r="A371" s="323" t="str">
        <f t="shared" si="73"/>
        <v/>
      </c>
      <c r="B371" s="50" t="str">
        <f t="shared" si="74"/>
        <v/>
      </c>
      <c r="C371" s="50" t="str">
        <f t="shared" si="75"/>
        <v/>
      </c>
      <c r="D371" s="273" t="str">
        <f t="shared" si="76"/>
        <v/>
      </c>
      <c r="E371" s="311"/>
      <c r="F371" s="312"/>
      <c r="G371" s="312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  <c r="AD371" s="291"/>
      <c r="AE371" s="291"/>
      <c r="AF371" s="291"/>
      <c r="AG371" s="291"/>
      <c r="AH371" s="291"/>
      <c r="AI371" s="291"/>
      <c r="AJ371" s="291"/>
      <c r="AK371" s="291"/>
      <c r="AL371" s="291"/>
      <c r="AM371" s="291"/>
      <c r="AN371" s="291"/>
      <c r="AO371" s="291"/>
      <c r="AP371" s="291"/>
      <c r="AQ371" s="291"/>
      <c r="AR371" s="291"/>
    </row>
    <row r="372" spans="1:44" ht="8.1" customHeight="1">
      <c r="A372" s="323" t="str">
        <f t="shared" si="73"/>
        <v/>
      </c>
      <c r="B372" s="50" t="str">
        <f t="shared" si="74"/>
        <v/>
      </c>
      <c r="C372" s="50" t="str">
        <f t="shared" si="75"/>
        <v/>
      </c>
      <c r="D372" s="273" t="str">
        <f t="shared" si="76"/>
        <v/>
      </c>
      <c r="E372" s="311"/>
      <c r="F372" s="312"/>
      <c r="G372" s="312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  <c r="AD372" s="291"/>
      <c r="AE372" s="291"/>
      <c r="AF372" s="291"/>
      <c r="AG372" s="291"/>
      <c r="AH372" s="291"/>
      <c r="AI372" s="291"/>
      <c r="AJ372" s="291"/>
      <c r="AK372" s="291"/>
      <c r="AL372" s="291"/>
      <c r="AM372" s="291"/>
      <c r="AN372" s="291"/>
      <c r="AO372" s="291"/>
      <c r="AP372" s="291"/>
      <c r="AQ372" s="291"/>
      <c r="AR372" s="291"/>
    </row>
    <row r="373" spans="1:44" ht="8.1" customHeight="1">
      <c r="A373" s="323" t="str">
        <f t="shared" si="73"/>
        <v/>
      </c>
      <c r="B373" s="50" t="str">
        <f t="shared" si="74"/>
        <v/>
      </c>
      <c r="C373" s="50" t="str">
        <f t="shared" si="75"/>
        <v/>
      </c>
      <c r="D373" s="273" t="str">
        <f t="shared" si="76"/>
        <v/>
      </c>
      <c r="E373" s="311"/>
      <c r="F373" s="312"/>
      <c r="G373" s="312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  <c r="AD373" s="291"/>
      <c r="AE373" s="291"/>
      <c r="AF373" s="291"/>
      <c r="AG373" s="291"/>
      <c r="AH373" s="291"/>
      <c r="AI373" s="291"/>
      <c r="AJ373" s="291"/>
      <c r="AK373" s="291"/>
      <c r="AL373" s="291"/>
      <c r="AM373" s="291"/>
      <c r="AN373" s="291"/>
      <c r="AO373" s="291"/>
      <c r="AP373" s="291"/>
      <c r="AQ373" s="291"/>
      <c r="AR373" s="291"/>
    </row>
    <row r="374" spans="1:44" ht="8.1" customHeight="1">
      <c r="A374" s="323" t="str">
        <f t="shared" si="73"/>
        <v/>
      </c>
      <c r="B374" s="50" t="str">
        <f t="shared" si="74"/>
        <v/>
      </c>
      <c r="C374" s="50" t="str">
        <f t="shared" si="75"/>
        <v/>
      </c>
      <c r="D374" s="273" t="str">
        <f t="shared" si="76"/>
        <v/>
      </c>
      <c r="E374" s="311"/>
      <c r="F374" s="312"/>
      <c r="G374" s="312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  <c r="AD374" s="291"/>
      <c r="AE374" s="291"/>
      <c r="AF374" s="291"/>
      <c r="AG374" s="291"/>
      <c r="AH374" s="291"/>
      <c r="AI374" s="291"/>
      <c r="AJ374" s="291"/>
      <c r="AK374" s="291"/>
      <c r="AL374" s="291"/>
      <c r="AM374" s="291"/>
      <c r="AN374" s="291"/>
      <c r="AO374" s="291"/>
      <c r="AP374" s="291"/>
      <c r="AQ374" s="291"/>
      <c r="AR374" s="291"/>
    </row>
    <row r="375" spans="1:44" ht="8.1" customHeight="1">
      <c r="A375" s="323" t="str">
        <f t="shared" si="73"/>
        <v/>
      </c>
      <c r="B375" s="50" t="str">
        <f t="shared" si="74"/>
        <v/>
      </c>
      <c r="C375" s="50" t="str">
        <f t="shared" si="75"/>
        <v/>
      </c>
      <c r="D375" s="273" t="str">
        <f t="shared" si="76"/>
        <v/>
      </c>
      <c r="E375" s="311"/>
      <c r="F375" s="312"/>
      <c r="G375" s="312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  <c r="AD375" s="291"/>
      <c r="AE375" s="291"/>
      <c r="AF375" s="291"/>
      <c r="AG375" s="291"/>
      <c r="AH375" s="291"/>
      <c r="AI375" s="291"/>
      <c r="AJ375" s="291"/>
      <c r="AK375" s="291"/>
      <c r="AL375" s="291"/>
      <c r="AM375" s="291"/>
      <c r="AN375" s="291"/>
      <c r="AO375" s="291"/>
      <c r="AP375" s="291"/>
      <c r="AQ375" s="291"/>
      <c r="AR375" s="291"/>
    </row>
    <row r="376" spans="1:44" ht="8.1" customHeight="1">
      <c r="A376" s="323" t="str">
        <f t="shared" si="73"/>
        <v/>
      </c>
      <c r="B376" s="50" t="str">
        <f t="shared" si="74"/>
        <v/>
      </c>
      <c r="C376" s="50" t="str">
        <f t="shared" si="75"/>
        <v/>
      </c>
      <c r="D376" s="273" t="str">
        <f t="shared" si="76"/>
        <v/>
      </c>
      <c r="E376" s="311"/>
      <c r="F376" s="312"/>
      <c r="G376" s="312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  <c r="AD376" s="291"/>
      <c r="AE376" s="291"/>
      <c r="AF376" s="291"/>
      <c r="AG376" s="291"/>
      <c r="AH376" s="291"/>
      <c r="AI376" s="291"/>
      <c r="AJ376" s="291"/>
      <c r="AK376" s="291"/>
      <c r="AL376" s="291"/>
      <c r="AM376" s="291"/>
      <c r="AN376" s="291"/>
      <c r="AO376" s="291"/>
      <c r="AP376" s="291"/>
      <c r="AQ376" s="291"/>
      <c r="AR376" s="291"/>
    </row>
    <row r="377" spans="1:44" ht="8.1" customHeight="1">
      <c r="A377" s="323" t="str">
        <f t="shared" si="73"/>
        <v/>
      </c>
      <c r="B377" s="50" t="str">
        <f t="shared" si="74"/>
        <v/>
      </c>
      <c r="C377" s="50" t="str">
        <f t="shared" si="75"/>
        <v/>
      </c>
      <c r="D377" s="273" t="str">
        <f t="shared" si="76"/>
        <v/>
      </c>
      <c r="E377" s="311"/>
      <c r="F377" s="312"/>
      <c r="G377" s="312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  <c r="AD377" s="291"/>
      <c r="AE377" s="291"/>
      <c r="AF377" s="291"/>
      <c r="AG377" s="291"/>
      <c r="AH377" s="291"/>
      <c r="AI377" s="291"/>
      <c r="AJ377" s="291"/>
      <c r="AK377" s="291"/>
      <c r="AL377" s="291"/>
      <c r="AM377" s="291"/>
      <c r="AN377" s="291"/>
      <c r="AO377" s="291"/>
      <c r="AP377" s="291"/>
      <c r="AQ377" s="291"/>
      <c r="AR377" s="291"/>
    </row>
    <row r="378" spans="1:44" ht="8.1" customHeight="1">
      <c r="A378" s="323" t="str">
        <f t="shared" si="73"/>
        <v/>
      </c>
      <c r="B378" s="50" t="str">
        <f t="shared" si="74"/>
        <v/>
      </c>
      <c r="C378" s="50" t="str">
        <f t="shared" si="75"/>
        <v/>
      </c>
      <c r="D378" s="273" t="str">
        <f t="shared" si="76"/>
        <v/>
      </c>
      <c r="E378" s="311"/>
      <c r="F378" s="312"/>
      <c r="G378" s="312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  <c r="AD378" s="291"/>
      <c r="AE378" s="291"/>
      <c r="AF378" s="291"/>
      <c r="AG378" s="291"/>
      <c r="AH378" s="291"/>
      <c r="AI378" s="291"/>
      <c r="AJ378" s="291"/>
      <c r="AK378" s="291"/>
      <c r="AL378" s="291"/>
      <c r="AM378" s="291"/>
      <c r="AN378" s="291"/>
      <c r="AO378" s="291"/>
      <c r="AP378" s="291"/>
      <c r="AQ378" s="291"/>
      <c r="AR378" s="291"/>
    </row>
    <row r="379" spans="1:44" ht="8.1" customHeight="1">
      <c r="A379" s="323" t="str">
        <f t="shared" si="73"/>
        <v/>
      </c>
      <c r="B379" s="50" t="str">
        <f t="shared" si="74"/>
        <v/>
      </c>
      <c r="C379" s="50" t="str">
        <f t="shared" si="75"/>
        <v/>
      </c>
      <c r="D379" s="273" t="str">
        <f t="shared" si="76"/>
        <v/>
      </c>
      <c r="E379" s="311"/>
      <c r="F379" s="312"/>
      <c r="G379" s="312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  <c r="AD379" s="291"/>
      <c r="AE379" s="291"/>
      <c r="AF379" s="291"/>
      <c r="AG379" s="291"/>
      <c r="AH379" s="291"/>
      <c r="AI379" s="291"/>
      <c r="AJ379" s="291"/>
      <c r="AK379" s="291"/>
      <c r="AL379" s="291"/>
      <c r="AM379" s="291"/>
      <c r="AN379" s="291"/>
      <c r="AO379" s="291"/>
      <c r="AP379" s="291"/>
      <c r="AQ379" s="291"/>
      <c r="AR379" s="291"/>
    </row>
    <row r="380" spans="1:44" ht="8.1" customHeight="1">
      <c r="A380" s="323" t="str">
        <f t="shared" si="73"/>
        <v/>
      </c>
      <c r="B380" s="50" t="str">
        <f t="shared" si="74"/>
        <v/>
      </c>
      <c r="C380" s="50" t="str">
        <f t="shared" si="75"/>
        <v/>
      </c>
      <c r="D380" s="273" t="str">
        <f t="shared" si="76"/>
        <v/>
      </c>
      <c r="E380" s="311"/>
      <c r="F380" s="312"/>
      <c r="G380" s="312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  <c r="AD380" s="291"/>
      <c r="AE380" s="291"/>
      <c r="AF380" s="291"/>
      <c r="AG380" s="291"/>
      <c r="AH380" s="291"/>
      <c r="AI380" s="291"/>
      <c r="AJ380" s="291"/>
      <c r="AK380" s="291"/>
      <c r="AL380" s="291"/>
      <c r="AM380" s="291"/>
      <c r="AN380" s="291"/>
      <c r="AO380" s="291"/>
      <c r="AP380" s="291"/>
      <c r="AQ380" s="291"/>
      <c r="AR380" s="291"/>
    </row>
    <row r="381" spans="1:44" ht="8.1" customHeight="1">
      <c r="A381" s="323" t="str">
        <f t="shared" si="73"/>
        <v/>
      </c>
      <c r="B381" s="50" t="str">
        <f t="shared" si="74"/>
        <v/>
      </c>
      <c r="C381" s="50" t="str">
        <f t="shared" si="75"/>
        <v/>
      </c>
      <c r="D381" s="273" t="str">
        <f t="shared" si="76"/>
        <v/>
      </c>
      <c r="E381" s="311"/>
      <c r="F381" s="312"/>
      <c r="G381" s="312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  <c r="AD381" s="291"/>
      <c r="AE381" s="291"/>
      <c r="AF381" s="291"/>
      <c r="AG381" s="291"/>
      <c r="AH381" s="291"/>
      <c r="AI381" s="291"/>
      <c r="AJ381" s="291"/>
      <c r="AK381" s="291"/>
      <c r="AL381" s="291"/>
      <c r="AM381" s="291"/>
      <c r="AN381" s="291"/>
      <c r="AO381" s="291"/>
      <c r="AP381" s="291"/>
      <c r="AQ381" s="291"/>
      <c r="AR381" s="291"/>
    </row>
    <row r="382" spans="1:44" ht="8.1" customHeight="1">
      <c r="A382" s="323" t="str">
        <f t="shared" si="73"/>
        <v/>
      </c>
      <c r="B382" s="50" t="str">
        <f t="shared" si="74"/>
        <v/>
      </c>
      <c r="C382" s="50" t="str">
        <f t="shared" si="75"/>
        <v/>
      </c>
      <c r="D382" s="273" t="str">
        <f t="shared" si="76"/>
        <v/>
      </c>
      <c r="E382" s="311"/>
      <c r="F382" s="312"/>
      <c r="G382" s="312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  <c r="AD382" s="291"/>
      <c r="AE382" s="291"/>
      <c r="AF382" s="291"/>
      <c r="AG382" s="291"/>
      <c r="AH382" s="291"/>
      <c r="AI382" s="291"/>
      <c r="AJ382" s="291"/>
      <c r="AK382" s="291"/>
      <c r="AL382" s="291"/>
      <c r="AM382" s="291"/>
      <c r="AN382" s="291"/>
      <c r="AO382" s="291"/>
      <c r="AP382" s="291"/>
      <c r="AQ382" s="291"/>
      <c r="AR382" s="291"/>
    </row>
    <row r="383" spans="1:44" ht="8.1" customHeight="1">
      <c r="A383" s="323" t="str">
        <f t="shared" si="73"/>
        <v/>
      </c>
      <c r="B383" s="50" t="str">
        <f t="shared" si="74"/>
        <v/>
      </c>
      <c r="C383" s="50" t="str">
        <f t="shared" si="75"/>
        <v/>
      </c>
      <c r="D383" s="273" t="str">
        <f t="shared" si="76"/>
        <v/>
      </c>
      <c r="E383" s="311"/>
      <c r="F383" s="312"/>
      <c r="G383" s="312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  <c r="AD383" s="291"/>
      <c r="AE383" s="291"/>
      <c r="AF383" s="291"/>
      <c r="AG383" s="291"/>
      <c r="AH383" s="291"/>
      <c r="AI383" s="291"/>
      <c r="AJ383" s="291"/>
      <c r="AK383" s="291"/>
      <c r="AL383" s="291"/>
      <c r="AM383" s="291"/>
      <c r="AN383" s="291"/>
      <c r="AO383" s="291"/>
      <c r="AP383" s="291"/>
      <c r="AQ383" s="291"/>
      <c r="AR383" s="291"/>
    </row>
    <row r="384" spans="1:44" ht="8.1" customHeight="1">
      <c r="A384" s="323" t="str">
        <f t="shared" si="73"/>
        <v/>
      </c>
      <c r="B384" s="50" t="str">
        <f t="shared" si="74"/>
        <v/>
      </c>
      <c r="C384" s="50" t="str">
        <f t="shared" si="75"/>
        <v/>
      </c>
      <c r="D384" s="273" t="str">
        <f t="shared" si="76"/>
        <v/>
      </c>
      <c r="E384" s="311"/>
      <c r="F384" s="312"/>
      <c r="G384" s="312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  <c r="AD384" s="291"/>
      <c r="AE384" s="291"/>
      <c r="AF384" s="291"/>
      <c r="AG384" s="291"/>
      <c r="AH384" s="291"/>
      <c r="AI384" s="291"/>
      <c r="AJ384" s="291"/>
      <c r="AK384" s="291"/>
      <c r="AL384" s="291"/>
      <c r="AM384" s="291"/>
      <c r="AN384" s="291"/>
      <c r="AO384" s="291"/>
      <c r="AP384" s="291"/>
      <c r="AQ384" s="291"/>
      <c r="AR384" s="291"/>
    </row>
    <row r="385" spans="1:44" ht="8.1" customHeight="1">
      <c r="A385" s="323" t="str">
        <f t="shared" si="73"/>
        <v/>
      </c>
      <c r="B385" s="50" t="str">
        <f t="shared" si="74"/>
        <v/>
      </c>
      <c r="C385" s="50" t="str">
        <f t="shared" si="75"/>
        <v/>
      </c>
      <c r="D385" s="273" t="str">
        <f t="shared" si="76"/>
        <v/>
      </c>
      <c r="E385" s="311"/>
      <c r="F385" s="312"/>
      <c r="G385" s="312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  <c r="AD385" s="291"/>
      <c r="AE385" s="291"/>
      <c r="AF385" s="291"/>
      <c r="AG385" s="291"/>
      <c r="AH385" s="291"/>
      <c r="AI385" s="291"/>
      <c r="AJ385" s="291"/>
      <c r="AK385" s="291"/>
      <c r="AL385" s="291"/>
      <c r="AM385" s="291"/>
      <c r="AN385" s="291"/>
      <c r="AO385" s="291"/>
      <c r="AP385" s="291"/>
      <c r="AQ385" s="291"/>
      <c r="AR385" s="291"/>
    </row>
    <row r="386" spans="1:44" ht="8.1" customHeight="1">
      <c r="A386" s="323" t="str">
        <f t="shared" si="73"/>
        <v/>
      </c>
      <c r="B386" s="50" t="str">
        <f t="shared" si="74"/>
        <v/>
      </c>
      <c r="C386" s="50" t="str">
        <f t="shared" si="75"/>
        <v/>
      </c>
      <c r="D386" s="273" t="str">
        <f t="shared" si="76"/>
        <v/>
      </c>
      <c r="E386" s="311"/>
      <c r="F386" s="312"/>
      <c r="G386" s="312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  <c r="AD386" s="291"/>
      <c r="AE386" s="291"/>
      <c r="AF386" s="291"/>
      <c r="AG386" s="291"/>
      <c r="AH386" s="291"/>
      <c r="AI386" s="291"/>
      <c r="AJ386" s="291"/>
      <c r="AK386" s="291"/>
      <c r="AL386" s="291"/>
      <c r="AM386" s="291"/>
      <c r="AN386" s="291"/>
      <c r="AO386" s="291"/>
      <c r="AP386" s="291"/>
      <c r="AQ386" s="291"/>
      <c r="AR386" s="291"/>
    </row>
    <row r="387" spans="1:44" ht="8.1" customHeight="1">
      <c r="A387" s="323" t="str">
        <f t="shared" si="73"/>
        <v/>
      </c>
      <c r="B387" s="50" t="str">
        <f t="shared" si="74"/>
        <v/>
      </c>
      <c r="C387" s="50" t="str">
        <f t="shared" si="75"/>
        <v/>
      </c>
      <c r="D387" s="273" t="str">
        <f t="shared" si="76"/>
        <v/>
      </c>
      <c r="E387" s="311"/>
      <c r="F387" s="312"/>
      <c r="G387" s="312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  <c r="AD387" s="291"/>
      <c r="AE387" s="291"/>
      <c r="AF387" s="291"/>
      <c r="AG387" s="291"/>
      <c r="AH387" s="291"/>
      <c r="AI387" s="291"/>
      <c r="AJ387" s="291"/>
      <c r="AK387" s="291"/>
      <c r="AL387" s="291"/>
      <c r="AM387" s="291"/>
      <c r="AN387" s="291"/>
      <c r="AO387" s="291"/>
      <c r="AP387" s="291"/>
      <c r="AQ387" s="291"/>
      <c r="AR387" s="291"/>
    </row>
    <row r="388" spans="1:44" ht="8.1" customHeight="1">
      <c r="A388" s="323" t="str">
        <f t="shared" si="73"/>
        <v/>
      </c>
      <c r="B388" s="50" t="str">
        <f t="shared" si="74"/>
        <v/>
      </c>
      <c r="C388" s="50" t="str">
        <f t="shared" si="75"/>
        <v/>
      </c>
      <c r="D388" s="273" t="str">
        <f t="shared" si="76"/>
        <v/>
      </c>
      <c r="E388" s="311"/>
      <c r="F388" s="312"/>
      <c r="G388" s="312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  <c r="AD388" s="291"/>
      <c r="AE388" s="291"/>
      <c r="AF388" s="291"/>
      <c r="AG388" s="291"/>
      <c r="AH388" s="291"/>
      <c r="AI388" s="291"/>
      <c r="AJ388" s="291"/>
      <c r="AK388" s="291"/>
      <c r="AL388" s="291"/>
      <c r="AM388" s="291"/>
      <c r="AN388" s="291"/>
      <c r="AO388" s="291"/>
      <c r="AP388" s="291"/>
      <c r="AQ388" s="291"/>
      <c r="AR388" s="291"/>
    </row>
    <row r="389" spans="1:44" ht="8.1" customHeight="1">
      <c r="A389" s="323" t="str">
        <f t="shared" ref="A389:A452" si="77">IF(ROW()-A$4&lt;=$D$4,ROW()-A$4,"")</f>
        <v/>
      </c>
      <c r="B389" s="50" t="str">
        <f t="shared" si="74"/>
        <v/>
      </c>
      <c r="C389" s="50" t="str">
        <f t="shared" si="75"/>
        <v/>
      </c>
      <c r="D389" s="273" t="str">
        <f t="shared" si="76"/>
        <v/>
      </c>
      <c r="E389" s="311"/>
      <c r="F389" s="312"/>
      <c r="G389" s="312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  <c r="AD389" s="291"/>
      <c r="AE389" s="291"/>
      <c r="AF389" s="291"/>
      <c r="AG389" s="291"/>
      <c r="AH389" s="291"/>
      <c r="AI389" s="291"/>
      <c r="AJ389" s="291"/>
      <c r="AK389" s="291"/>
      <c r="AL389" s="291"/>
      <c r="AM389" s="291"/>
      <c r="AN389" s="291"/>
      <c r="AO389" s="291"/>
      <c r="AP389" s="291"/>
      <c r="AQ389" s="291"/>
      <c r="AR389" s="291"/>
    </row>
    <row r="390" spans="1:44" ht="8.1" customHeight="1">
      <c r="A390" s="323" t="str">
        <f t="shared" si="77"/>
        <v/>
      </c>
      <c r="B390" s="50" t="str">
        <f t="shared" ref="B390:B453" si="78">IF(A390="","",IF(A388="",1,IF(ISNUMBER(A390),INT(A389/$C$2)+1,"")))</f>
        <v/>
      </c>
      <c r="C390" s="50" t="str">
        <f t="shared" ref="C390:C453" si="79">IF(ISNUMBER(A390),IF(B389&lt;&gt;B390,1,C389+1),"")</f>
        <v/>
      </c>
      <c r="D390" s="273" t="str">
        <f t="shared" ref="D390:D453" si="80">IF(AND(ISNUMBER(B390),ISNUMBER(C390)),_xlfn.CONCAT(C390-1,",",B390-1),"")</f>
        <v/>
      </c>
      <c r="E390" s="311"/>
      <c r="F390" s="312"/>
      <c r="G390" s="312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  <c r="AD390" s="291"/>
      <c r="AE390" s="291"/>
      <c r="AF390" s="291"/>
      <c r="AG390" s="291"/>
      <c r="AH390" s="291"/>
      <c r="AI390" s="291"/>
      <c r="AJ390" s="291"/>
      <c r="AK390" s="291"/>
      <c r="AL390" s="291"/>
      <c r="AM390" s="291"/>
      <c r="AN390" s="291"/>
      <c r="AO390" s="291"/>
      <c r="AP390" s="291"/>
      <c r="AQ390" s="291"/>
      <c r="AR390" s="291"/>
    </row>
    <row r="391" spans="1:44" ht="8.1" customHeight="1">
      <c r="A391" s="323" t="str">
        <f t="shared" si="77"/>
        <v/>
      </c>
      <c r="B391" s="50" t="str">
        <f t="shared" si="78"/>
        <v/>
      </c>
      <c r="C391" s="50" t="str">
        <f t="shared" si="79"/>
        <v/>
      </c>
      <c r="D391" s="273" t="str">
        <f t="shared" si="80"/>
        <v/>
      </c>
      <c r="E391" s="311"/>
      <c r="F391" s="312"/>
      <c r="G391" s="312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  <c r="AD391" s="291"/>
      <c r="AE391" s="291"/>
      <c r="AF391" s="291"/>
      <c r="AG391" s="291"/>
      <c r="AH391" s="291"/>
      <c r="AI391" s="291"/>
      <c r="AJ391" s="291"/>
      <c r="AK391" s="291"/>
      <c r="AL391" s="291"/>
      <c r="AM391" s="291"/>
      <c r="AN391" s="291"/>
      <c r="AO391" s="291"/>
      <c r="AP391" s="291"/>
      <c r="AQ391" s="291"/>
      <c r="AR391" s="291"/>
    </row>
    <row r="392" spans="1:44" ht="8.1" customHeight="1">
      <c r="A392" s="323" t="str">
        <f t="shared" si="77"/>
        <v/>
      </c>
      <c r="B392" s="50" t="str">
        <f t="shared" si="78"/>
        <v/>
      </c>
      <c r="C392" s="50" t="str">
        <f t="shared" si="79"/>
        <v/>
      </c>
      <c r="D392" s="273" t="str">
        <f t="shared" si="80"/>
        <v/>
      </c>
      <c r="E392" s="311"/>
      <c r="F392" s="312"/>
      <c r="G392" s="312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  <c r="AD392" s="291"/>
      <c r="AE392" s="291"/>
      <c r="AF392" s="291"/>
      <c r="AG392" s="291"/>
      <c r="AH392" s="291"/>
      <c r="AI392" s="291"/>
      <c r="AJ392" s="291"/>
      <c r="AK392" s="291"/>
      <c r="AL392" s="291"/>
      <c r="AM392" s="291"/>
      <c r="AN392" s="291"/>
      <c r="AO392" s="291"/>
      <c r="AP392" s="291"/>
      <c r="AQ392" s="291"/>
      <c r="AR392" s="291"/>
    </row>
    <row r="393" spans="1:44" ht="8.1" customHeight="1">
      <c r="A393" s="323" t="str">
        <f t="shared" si="77"/>
        <v/>
      </c>
      <c r="B393" s="50" t="str">
        <f t="shared" si="78"/>
        <v/>
      </c>
      <c r="C393" s="50" t="str">
        <f t="shared" si="79"/>
        <v/>
      </c>
      <c r="D393" s="273" t="str">
        <f t="shared" si="80"/>
        <v/>
      </c>
      <c r="E393" s="311"/>
      <c r="F393" s="312"/>
      <c r="G393" s="312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  <c r="AD393" s="291"/>
      <c r="AE393" s="291"/>
      <c r="AF393" s="291"/>
      <c r="AG393" s="291"/>
      <c r="AH393" s="291"/>
      <c r="AI393" s="291"/>
      <c r="AJ393" s="291"/>
      <c r="AK393" s="291"/>
      <c r="AL393" s="291"/>
      <c r="AM393" s="291"/>
      <c r="AN393" s="291"/>
      <c r="AO393" s="291"/>
      <c r="AP393" s="291"/>
      <c r="AQ393" s="291"/>
      <c r="AR393" s="291"/>
    </row>
    <row r="394" spans="1:44" ht="8.1" customHeight="1">
      <c r="A394" s="323" t="str">
        <f t="shared" si="77"/>
        <v/>
      </c>
      <c r="B394" s="50" t="str">
        <f t="shared" si="78"/>
        <v/>
      </c>
      <c r="C394" s="50" t="str">
        <f t="shared" si="79"/>
        <v/>
      </c>
      <c r="D394" s="273" t="str">
        <f t="shared" si="80"/>
        <v/>
      </c>
      <c r="E394" s="311"/>
      <c r="F394" s="312"/>
      <c r="G394" s="312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  <c r="AD394" s="291"/>
      <c r="AE394" s="291"/>
      <c r="AF394" s="291"/>
      <c r="AG394" s="291"/>
      <c r="AH394" s="291"/>
      <c r="AI394" s="291"/>
      <c r="AJ394" s="291"/>
      <c r="AK394" s="291"/>
      <c r="AL394" s="291"/>
      <c r="AM394" s="291"/>
      <c r="AN394" s="291"/>
      <c r="AO394" s="291"/>
      <c r="AP394" s="291"/>
      <c r="AQ394" s="291"/>
      <c r="AR394" s="291"/>
    </row>
    <row r="395" spans="1:44" ht="8.1" customHeight="1">
      <c r="A395" s="323" t="str">
        <f t="shared" si="77"/>
        <v/>
      </c>
      <c r="B395" s="50" t="str">
        <f t="shared" si="78"/>
        <v/>
      </c>
      <c r="C395" s="50" t="str">
        <f t="shared" si="79"/>
        <v/>
      </c>
      <c r="D395" s="273" t="str">
        <f t="shared" si="80"/>
        <v/>
      </c>
      <c r="E395" s="311"/>
      <c r="F395" s="312"/>
      <c r="G395" s="312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  <c r="AD395" s="291"/>
      <c r="AE395" s="291"/>
      <c r="AF395" s="291"/>
      <c r="AG395" s="291"/>
      <c r="AH395" s="291"/>
      <c r="AI395" s="291"/>
      <c r="AJ395" s="291"/>
      <c r="AK395" s="291"/>
      <c r="AL395" s="291"/>
      <c r="AM395" s="291"/>
      <c r="AN395" s="291"/>
      <c r="AO395" s="291"/>
      <c r="AP395" s="291"/>
      <c r="AQ395" s="291"/>
      <c r="AR395" s="291"/>
    </row>
    <row r="396" spans="1:44" ht="8.1" customHeight="1">
      <c r="A396" s="323" t="str">
        <f t="shared" si="77"/>
        <v/>
      </c>
      <c r="B396" s="50" t="str">
        <f t="shared" si="78"/>
        <v/>
      </c>
      <c r="C396" s="50" t="str">
        <f t="shared" si="79"/>
        <v/>
      </c>
      <c r="D396" s="273" t="str">
        <f t="shared" si="80"/>
        <v/>
      </c>
      <c r="E396" s="311"/>
      <c r="F396" s="312"/>
      <c r="G396" s="312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  <c r="AD396" s="291"/>
      <c r="AE396" s="291"/>
      <c r="AF396" s="291"/>
      <c r="AG396" s="291"/>
      <c r="AH396" s="291"/>
      <c r="AI396" s="291"/>
      <c r="AJ396" s="291"/>
      <c r="AK396" s="291"/>
      <c r="AL396" s="291"/>
      <c r="AM396" s="291"/>
      <c r="AN396" s="291"/>
      <c r="AO396" s="291"/>
      <c r="AP396" s="291"/>
      <c r="AQ396" s="291"/>
      <c r="AR396" s="291"/>
    </row>
    <row r="397" spans="1:44" ht="8.1" customHeight="1">
      <c r="A397" s="323" t="str">
        <f t="shared" si="77"/>
        <v/>
      </c>
      <c r="B397" s="50" t="str">
        <f t="shared" si="78"/>
        <v/>
      </c>
      <c r="C397" s="50" t="str">
        <f t="shared" si="79"/>
        <v/>
      </c>
      <c r="D397" s="273" t="str">
        <f t="shared" si="80"/>
        <v/>
      </c>
      <c r="E397" s="311"/>
      <c r="F397" s="312"/>
      <c r="G397" s="312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  <c r="AD397" s="291"/>
      <c r="AE397" s="291"/>
      <c r="AF397" s="291"/>
      <c r="AG397" s="291"/>
      <c r="AH397" s="291"/>
      <c r="AI397" s="291"/>
      <c r="AJ397" s="291"/>
      <c r="AK397" s="291"/>
      <c r="AL397" s="291"/>
      <c r="AM397" s="291"/>
      <c r="AN397" s="291"/>
      <c r="AO397" s="291"/>
      <c r="AP397" s="291"/>
      <c r="AQ397" s="291"/>
      <c r="AR397" s="291"/>
    </row>
    <row r="398" spans="1:44" ht="8.1" customHeight="1">
      <c r="A398" s="323" t="str">
        <f t="shared" si="77"/>
        <v/>
      </c>
      <c r="B398" s="50" t="str">
        <f t="shared" si="78"/>
        <v/>
      </c>
      <c r="C398" s="50" t="str">
        <f t="shared" si="79"/>
        <v/>
      </c>
      <c r="D398" s="273" t="str">
        <f t="shared" si="80"/>
        <v/>
      </c>
      <c r="E398" s="311"/>
      <c r="F398" s="312"/>
      <c r="G398" s="312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</row>
    <row r="399" spans="1:44" ht="8.1" customHeight="1">
      <c r="A399" s="323" t="str">
        <f t="shared" si="77"/>
        <v/>
      </c>
      <c r="B399" s="50" t="str">
        <f t="shared" si="78"/>
        <v/>
      </c>
      <c r="C399" s="50" t="str">
        <f t="shared" si="79"/>
        <v/>
      </c>
      <c r="D399" s="273" t="str">
        <f t="shared" si="80"/>
        <v/>
      </c>
      <c r="E399" s="311"/>
      <c r="F399" s="312"/>
      <c r="G399" s="312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</row>
    <row r="400" spans="1:44" ht="8.1" customHeight="1">
      <c r="A400" s="323" t="str">
        <f t="shared" si="77"/>
        <v/>
      </c>
      <c r="B400" s="50" t="str">
        <f t="shared" si="78"/>
        <v/>
      </c>
      <c r="C400" s="50" t="str">
        <f t="shared" si="79"/>
        <v/>
      </c>
      <c r="D400" s="273" t="str">
        <f t="shared" si="80"/>
        <v/>
      </c>
      <c r="E400" s="311"/>
      <c r="F400" s="312"/>
      <c r="G400" s="312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</row>
    <row r="401" spans="1:44" ht="8.1" customHeight="1">
      <c r="A401" s="323" t="str">
        <f t="shared" si="77"/>
        <v/>
      </c>
      <c r="B401" s="50" t="str">
        <f t="shared" si="78"/>
        <v/>
      </c>
      <c r="C401" s="50" t="str">
        <f t="shared" si="79"/>
        <v/>
      </c>
      <c r="D401" s="273" t="str">
        <f t="shared" si="80"/>
        <v/>
      </c>
      <c r="E401" s="311"/>
      <c r="F401" s="312"/>
      <c r="G401" s="312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</row>
    <row r="402" spans="1:44" ht="8.1" customHeight="1">
      <c r="A402" s="323" t="str">
        <f t="shared" si="77"/>
        <v/>
      </c>
      <c r="B402" s="50" t="str">
        <f t="shared" si="78"/>
        <v/>
      </c>
      <c r="C402" s="50" t="str">
        <f t="shared" si="79"/>
        <v/>
      </c>
      <c r="D402" s="273" t="str">
        <f t="shared" si="80"/>
        <v/>
      </c>
      <c r="E402" s="311"/>
      <c r="F402" s="312"/>
      <c r="G402" s="312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</row>
    <row r="403" spans="1:44" ht="8.1" customHeight="1">
      <c r="A403" s="323" t="str">
        <f t="shared" si="77"/>
        <v/>
      </c>
      <c r="B403" s="50" t="str">
        <f t="shared" si="78"/>
        <v/>
      </c>
      <c r="C403" s="50" t="str">
        <f t="shared" si="79"/>
        <v/>
      </c>
      <c r="D403" s="273" t="str">
        <f t="shared" si="80"/>
        <v/>
      </c>
      <c r="E403" s="311"/>
      <c r="F403" s="312"/>
      <c r="G403" s="312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</row>
    <row r="404" spans="1:44" ht="8.1" customHeight="1">
      <c r="A404" s="323" t="str">
        <f t="shared" si="77"/>
        <v/>
      </c>
      <c r="B404" s="50" t="str">
        <f t="shared" si="78"/>
        <v/>
      </c>
      <c r="C404" s="50" t="str">
        <f t="shared" si="79"/>
        <v/>
      </c>
      <c r="D404" s="273" t="str">
        <f t="shared" si="80"/>
        <v/>
      </c>
      <c r="E404" s="311"/>
      <c r="F404" s="312"/>
      <c r="G404" s="312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  <c r="AD404" s="291"/>
      <c r="AE404" s="291"/>
      <c r="AF404" s="291"/>
      <c r="AG404" s="291"/>
      <c r="AH404" s="291"/>
      <c r="AI404" s="291"/>
      <c r="AJ404" s="291"/>
      <c r="AK404" s="291"/>
      <c r="AL404" s="291"/>
      <c r="AM404" s="291"/>
      <c r="AN404" s="291"/>
      <c r="AO404" s="291"/>
      <c r="AP404" s="291"/>
      <c r="AQ404" s="291"/>
      <c r="AR404" s="291"/>
    </row>
    <row r="405" spans="1:44" ht="8.1" customHeight="1">
      <c r="A405" s="323" t="str">
        <f t="shared" si="77"/>
        <v/>
      </c>
      <c r="B405" s="50" t="str">
        <f t="shared" si="78"/>
        <v/>
      </c>
      <c r="C405" s="50" t="str">
        <f t="shared" si="79"/>
        <v/>
      </c>
      <c r="D405" s="273" t="str">
        <f t="shared" si="80"/>
        <v/>
      </c>
      <c r="E405" s="311"/>
      <c r="F405" s="312"/>
      <c r="G405" s="312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  <c r="AD405" s="291"/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</row>
    <row r="406" spans="1:44" ht="8.1" customHeight="1">
      <c r="A406" s="323" t="str">
        <f t="shared" si="77"/>
        <v/>
      </c>
      <c r="B406" s="50" t="str">
        <f t="shared" si="78"/>
        <v/>
      </c>
      <c r="C406" s="50" t="str">
        <f t="shared" si="79"/>
        <v/>
      </c>
      <c r="D406" s="273" t="str">
        <f t="shared" si="80"/>
        <v/>
      </c>
      <c r="E406" s="311"/>
      <c r="F406" s="312"/>
      <c r="G406" s="312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  <c r="AD406" s="291"/>
      <c r="AE406" s="291"/>
      <c r="AF406" s="291"/>
      <c r="AG406" s="291"/>
      <c r="AH406" s="291"/>
      <c r="AI406" s="291"/>
      <c r="AJ406" s="291"/>
      <c r="AK406" s="291"/>
      <c r="AL406" s="291"/>
      <c r="AM406" s="291"/>
      <c r="AN406" s="291"/>
      <c r="AO406" s="291"/>
      <c r="AP406" s="291"/>
      <c r="AQ406" s="291"/>
      <c r="AR406" s="291"/>
    </row>
    <row r="407" spans="1:44" ht="8.1" customHeight="1">
      <c r="A407" s="323" t="str">
        <f t="shared" si="77"/>
        <v/>
      </c>
      <c r="B407" s="50" t="str">
        <f t="shared" si="78"/>
        <v/>
      </c>
      <c r="C407" s="50" t="str">
        <f t="shared" si="79"/>
        <v/>
      </c>
      <c r="D407" s="273" t="str">
        <f t="shared" si="80"/>
        <v/>
      </c>
      <c r="E407" s="311"/>
      <c r="F407" s="312"/>
      <c r="G407" s="312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  <c r="AD407" s="291"/>
      <c r="AE407" s="291"/>
      <c r="AF407" s="291"/>
      <c r="AG407" s="291"/>
      <c r="AH407" s="291"/>
      <c r="AI407" s="291"/>
      <c r="AJ407" s="291"/>
      <c r="AK407" s="291"/>
      <c r="AL407" s="291"/>
      <c r="AM407" s="291"/>
      <c r="AN407" s="291"/>
      <c r="AO407" s="291"/>
      <c r="AP407" s="291"/>
      <c r="AQ407" s="291"/>
      <c r="AR407" s="291"/>
    </row>
    <row r="408" spans="1:44" ht="8.1" customHeight="1">
      <c r="A408" s="323" t="str">
        <f t="shared" si="77"/>
        <v/>
      </c>
      <c r="B408" s="50" t="str">
        <f t="shared" si="78"/>
        <v/>
      </c>
      <c r="C408" s="50" t="str">
        <f t="shared" si="79"/>
        <v/>
      </c>
      <c r="D408" s="273" t="str">
        <f t="shared" si="80"/>
        <v/>
      </c>
      <c r="E408" s="311"/>
      <c r="F408" s="312"/>
      <c r="G408" s="312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  <c r="AD408" s="291"/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</row>
    <row r="409" spans="1:44" ht="8.1" customHeight="1">
      <c r="A409" s="323" t="str">
        <f t="shared" si="77"/>
        <v/>
      </c>
      <c r="B409" s="50" t="str">
        <f t="shared" si="78"/>
        <v/>
      </c>
      <c r="C409" s="50" t="str">
        <f t="shared" si="79"/>
        <v/>
      </c>
      <c r="D409" s="273" t="str">
        <f t="shared" si="80"/>
        <v/>
      </c>
      <c r="E409" s="311"/>
      <c r="F409" s="312"/>
      <c r="G409" s="312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  <c r="AD409" s="291"/>
      <c r="AE409" s="291"/>
      <c r="AF409" s="291"/>
      <c r="AG409" s="291"/>
      <c r="AH409" s="291"/>
      <c r="AI409" s="291"/>
      <c r="AJ409" s="291"/>
      <c r="AK409" s="291"/>
      <c r="AL409" s="291"/>
      <c r="AM409" s="291"/>
      <c r="AN409" s="291"/>
      <c r="AO409" s="291"/>
      <c r="AP409" s="291"/>
      <c r="AQ409" s="291"/>
      <c r="AR409" s="291"/>
    </row>
    <row r="410" spans="1:44" ht="8.1" customHeight="1">
      <c r="A410" s="323" t="str">
        <f t="shared" si="77"/>
        <v/>
      </c>
      <c r="B410" s="50" t="str">
        <f t="shared" si="78"/>
        <v/>
      </c>
      <c r="C410" s="50" t="str">
        <f t="shared" si="79"/>
        <v/>
      </c>
      <c r="D410" s="273" t="str">
        <f t="shared" si="80"/>
        <v/>
      </c>
      <c r="E410" s="311"/>
      <c r="F410" s="312"/>
      <c r="G410" s="312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  <c r="AD410" s="291"/>
      <c r="AE410" s="291"/>
      <c r="AF410" s="291"/>
      <c r="AG410" s="291"/>
      <c r="AH410" s="291"/>
      <c r="AI410" s="291"/>
      <c r="AJ410" s="291"/>
      <c r="AK410" s="291"/>
      <c r="AL410" s="291"/>
      <c r="AM410" s="291"/>
      <c r="AN410" s="291"/>
      <c r="AO410" s="291"/>
      <c r="AP410" s="291"/>
      <c r="AQ410" s="291"/>
      <c r="AR410" s="291"/>
    </row>
    <row r="411" spans="1:44" ht="8.1" customHeight="1">
      <c r="A411" s="323" t="str">
        <f t="shared" si="77"/>
        <v/>
      </c>
      <c r="B411" s="50" t="str">
        <f t="shared" si="78"/>
        <v/>
      </c>
      <c r="C411" s="50" t="str">
        <f t="shared" si="79"/>
        <v/>
      </c>
      <c r="D411" s="273" t="str">
        <f t="shared" si="80"/>
        <v/>
      </c>
      <c r="E411" s="311"/>
      <c r="F411" s="312"/>
      <c r="G411" s="312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  <c r="AD411" s="291"/>
      <c r="AE411" s="291"/>
      <c r="AF411" s="291"/>
      <c r="AG411" s="291"/>
      <c r="AH411" s="291"/>
      <c r="AI411" s="291"/>
      <c r="AJ411" s="291"/>
      <c r="AK411" s="291"/>
      <c r="AL411" s="291"/>
      <c r="AM411" s="291"/>
      <c r="AN411" s="291"/>
      <c r="AO411" s="291"/>
      <c r="AP411" s="291"/>
      <c r="AQ411" s="291"/>
      <c r="AR411" s="291"/>
    </row>
    <row r="412" spans="1:44" ht="8.1" customHeight="1">
      <c r="A412" s="323" t="str">
        <f t="shared" si="77"/>
        <v/>
      </c>
      <c r="B412" s="50" t="str">
        <f t="shared" si="78"/>
        <v/>
      </c>
      <c r="C412" s="50" t="str">
        <f t="shared" si="79"/>
        <v/>
      </c>
      <c r="D412" s="273" t="str">
        <f t="shared" si="80"/>
        <v/>
      </c>
      <c r="E412" s="311"/>
      <c r="F412" s="312"/>
      <c r="G412" s="312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  <c r="AD412" s="291"/>
      <c r="AE412" s="291"/>
      <c r="AF412" s="291"/>
      <c r="AG412" s="291"/>
      <c r="AH412" s="291"/>
      <c r="AI412" s="291"/>
      <c r="AJ412" s="291"/>
      <c r="AK412" s="291"/>
      <c r="AL412" s="291"/>
      <c r="AM412" s="291"/>
      <c r="AN412" s="291"/>
      <c r="AO412" s="291"/>
      <c r="AP412" s="291"/>
      <c r="AQ412" s="291"/>
      <c r="AR412" s="291"/>
    </row>
    <row r="413" spans="1:44" ht="8.1" customHeight="1">
      <c r="A413" s="323" t="str">
        <f t="shared" si="77"/>
        <v/>
      </c>
      <c r="B413" s="50" t="str">
        <f t="shared" si="78"/>
        <v/>
      </c>
      <c r="C413" s="50" t="str">
        <f t="shared" si="79"/>
        <v/>
      </c>
      <c r="D413" s="273" t="str">
        <f t="shared" si="80"/>
        <v/>
      </c>
      <c r="E413" s="311"/>
      <c r="F413" s="312"/>
      <c r="G413" s="312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  <c r="AD413" s="291"/>
      <c r="AE413" s="291"/>
      <c r="AF413" s="291"/>
      <c r="AG413" s="291"/>
      <c r="AH413" s="291"/>
      <c r="AI413" s="291"/>
      <c r="AJ413" s="291"/>
      <c r="AK413" s="291"/>
      <c r="AL413" s="291"/>
      <c r="AM413" s="291"/>
      <c r="AN413" s="291"/>
      <c r="AO413" s="291"/>
      <c r="AP413" s="291"/>
      <c r="AQ413" s="291"/>
      <c r="AR413" s="291"/>
    </row>
    <row r="414" spans="1:44" ht="8.1" customHeight="1">
      <c r="A414" s="323" t="str">
        <f t="shared" si="77"/>
        <v/>
      </c>
      <c r="B414" s="50" t="str">
        <f t="shared" si="78"/>
        <v/>
      </c>
      <c r="C414" s="50" t="str">
        <f t="shared" si="79"/>
        <v/>
      </c>
      <c r="D414" s="273" t="str">
        <f t="shared" si="80"/>
        <v/>
      </c>
      <c r="E414" s="311"/>
      <c r="F414" s="312"/>
      <c r="G414" s="312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  <c r="AD414" s="291"/>
      <c r="AE414" s="291"/>
      <c r="AF414" s="291"/>
      <c r="AG414" s="291"/>
      <c r="AH414" s="291"/>
      <c r="AI414" s="291"/>
      <c r="AJ414" s="291"/>
      <c r="AK414" s="291"/>
      <c r="AL414" s="291"/>
      <c r="AM414" s="291"/>
      <c r="AN414" s="291"/>
      <c r="AO414" s="291"/>
      <c r="AP414" s="291"/>
      <c r="AQ414" s="291"/>
      <c r="AR414" s="291"/>
    </row>
    <row r="415" spans="1:44" ht="8.1" customHeight="1">
      <c r="A415" s="323" t="str">
        <f t="shared" si="77"/>
        <v/>
      </c>
      <c r="B415" s="50" t="str">
        <f t="shared" si="78"/>
        <v/>
      </c>
      <c r="C415" s="50" t="str">
        <f t="shared" si="79"/>
        <v/>
      </c>
      <c r="D415" s="273" t="str">
        <f t="shared" si="80"/>
        <v/>
      </c>
      <c r="E415" s="311"/>
      <c r="F415" s="312"/>
      <c r="G415" s="312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  <c r="AD415" s="291"/>
      <c r="AE415" s="291"/>
      <c r="AF415" s="291"/>
      <c r="AG415" s="291"/>
      <c r="AH415" s="291"/>
      <c r="AI415" s="291"/>
      <c r="AJ415" s="291"/>
      <c r="AK415" s="291"/>
      <c r="AL415" s="291"/>
      <c r="AM415" s="291"/>
      <c r="AN415" s="291"/>
      <c r="AO415" s="291"/>
      <c r="AP415" s="291"/>
      <c r="AQ415" s="291"/>
      <c r="AR415" s="291"/>
    </row>
    <row r="416" spans="1:44" ht="8.1" customHeight="1">
      <c r="A416" s="323" t="str">
        <f t="shared" si="77"/>
        <v/>
      </c>
      <c r="B416" s="50" t="str">
        <f t="shared" si="78"/>
        <v/>
      </c>
      <c r="C416" s="50" t="str">
        <f t="shared" si="79"/>
        <v/>
      </c>
      <c r="D416" s="273" t="str">
        <f t="shared" si="80"/>
        <v/>
      </c>
      <c r="E416" s="311"/>
      <c r="F416" s="312"/>
      <c r="G416" s="312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  <c r="AD416" s="291"/>
      <c r="AE416" s="291"/>
      <c r="AF416" s="291"/>
      <c r="AG416" s="291"/>
      <c r="AH416" s="291"/>
      <c r="AI416" s="291"/>
      <c r="AJ416" s="291"/>
      <c r="AK416" s="291"/>
      <c r="AL416" s="291"/>
      <c r="AM416" s="291"/>
      <c r="AN416" s="291"/>
      <c r="AO416" s="291"/>
      <c r="AP416" s="291"/>
      <c r="AQ416" s="291"/>
      <c r="AR416" s="291"/>
    </row>
    <row r="417" spans="1:44" ht="8.1" customHeight="1">
      <c r="A417" s="323" t="str">
        <f t="shared" si="77"/>
        <v/>
      </c>
      <c r="B417" s="50" t="str">
        <f t="shared" si="78"/>
        <v/>
      </c>
      <c r="C417" s="50" t="str">
        <f t="shared" si="79"/>
        <v/>
      </c>
      <c r="D417" s="273" t="str">
        <f t="shared" si="80"/>
        <v/>
      </c>
      <c r="E417" s="311"/>
      <c r="F417" s="312"/>
      <c r="G417" s="312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  <c r="AD417" s="291"/>
      <c r="AE417" s="291"/>
      <c r="AF417" s="291"/>
      <c r="AG417" s="291"/>
      <c r="AH417" s="291"/>
      <c r="AI417" s="291"/>
      <c r="AJ417" s="291"/>
      <c r="AK417" s="291"/>
      <c r="AL417" s="291"/>
      <c r="AM417" s="291"/>
      <c r="AN417" s="291"/>
      <c r="AO417" s="291"/>
      <c r="AP417" s="291"/>
      <c r="AQ417" s="291"/>
      <c r="AR417" s="291"/>
    </row>
    <row r="418" spans="1:44" ht="8.1" customHeight="1">
      <c r="A418" s="323" t="str">
        <f t="shared" si="77"/>
        <v/>
      </c>
      <c r="B418" s="50" t="str">
        <f t="shared" si="78"/>
        <v/>
      </c>
      <c r="C418" s="50" t="str">
        <f t="shared" si="79"/>
        <v/>
      </c>
      <c r="D418" s="273" t="str">
        <f t="shared" si="80"/>
        <v/>
      </c>
      <c r="E418" s="311"/>
      <c r="F418" s="312"/>
      <c r="G418" s="312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  <c r="AD418" s="291"/>
      <c r="AE418" s="291"/>
      <c r="AF418" s="291"/>
      <c r="AG418" s="291"/>
      <c r="AH418" s="291"/>
      <c r="AI418" s="291"/>
      <c r="AJ418" s="291"/>
      <c r="AK418" s="291"/>
      <c r="AL418" s="291"/>
      <c r="AM418" s="291"/>
      <c r="AN418" s="291"/>
      <c r="AO418" s="291"/>
      <c r="AP418" s="291"/>
      <c r="AQ418" s="291"/>
      <c r="AR418" s="291"/>
    </row>
    <row r="419" spans="1:44" ht="8.1" customHeight="1">
      <c r="A419" s="323" t="str">
        <f t="shared" si="77"/>
        <v/>
      </c>
      <c r="B419" s="50" t="str">
        <f t="shared" si="78"/>
        <v/>
      </c>
      <c r="C419" s="50" t="str">
        <f t="shared" si="79"/>
        <v/>
      </c>
      <c r="D419" s="273" t="str">
        <f t="shared" si="80"/>
        <v/>
      </c>
      <c r="E419" s="311"/>
      <c r="F419" s="312"/>
      <c r="G419" s="312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  <c r="AD419" s="291"/>
      <c r="AE419" s="291"/>
      <c r="AF419" s="291"/>
      <c r="AG419" s="291"/>
      <c r="AH419" s="291"/>
      <c r="AI419" s="291"/>
      <c r="AJ419" s="291"/>
      <c r="AK419" s="291"/>
      <c r="AL419" s="291"/>
      <c r="AM419" s="291"/>
      <c r="AN419" s="291"/>
      <c r="AO419" s="291"/>
      <c r="AP419" s="291"/>
      <c r="AQ419" s="291"/>
      <c r="AR419" s="291"/>
    </row>
    <row r="420" spans="1:44" ht="8.1" customHeight="1">
      <c r="A420" s="323" t="str">
        <f t="shared" si="77"/>
        <v/>
      </c>
      <c r="B420" s="50" t="str">
        <f t="shared" si="78"/>
        <v/>
      </c>
      <c r="C420" s="50" t="str">
        <f t="shared" si="79"/>
        <v/>
      </c>
      <c r="D420" s="273" t="str">
        <f t="shared" si="80"/>
        <v/>
      </c>
      <c r="E420" s="311"/>
      <c r="F420" s="312"/>
      <c r="G420" s="312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  <c r="AD420" s="291"/>
      <c r="AE420" s="291"/>
      <c r="AF420" s="291"/>
      <c r="AG420" s="291"/>
      <c r="AH420" s="291"/>
      <c r="AI420" s="291"/>
      <c r="AJ420" s="291"/>
      <c r="AK420" s="291"/>
      <c r="AL420" s="291"/>
      <c r="AM420" s="291"/>
      <c r="AN420" s="291"/>
      <c r="AO420" s="291"/>
      <c r="AP420" s="291"/>
      <c r="AQ420" s="291"/>
      <c r="AR420" s="291"/>
    </row>
    <row r="421" spans="1:44" ht="8.1" customHeight="1">
      <c r="A421" s="323" t="str">
        <f t="shared" si="77"/>
        <v/>
      </c>
      <c r="B421" s="50" t="str">
        <f t="shared" si="78"/>
        <v/>
      </c>
      <c r="C421" s="50" t="str">
        <f t="shared" si="79"/>
        <v/>
      </c>
      <c r="D421" s="273" t="str">
        <f t="shared" si="80"/>
        <v/>
      </c>
      <c r="E421" s="311"/>
      <c r="F421" s="312"/>
      <c r="G421" s="312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  <c r="AD421" s="291"/>
      <c r="AE421" s="291"/>
      <c r="AF421" s="291"/>
      <c r="AG421" s="291"/>
      <c r="AH421" s="291"/>
      <c r="AI421" s="291"/>
      <c r="AJ421" s="291"/>
      <c r="AK421" s="291"/>
      <c r="AL421" s="291"/>
      <c r="AM421" s="291"/>
      <c r="AN421" s="291"/>
      <c r="AO421" s="291"/>
      <c r="AP421" s="291"/>
      <c r="AQ421" s="291"/>
      <c r="AR421" s="291"/>
    </row>
    <row r="422" spans="1:44" ht="8.1" customHeight="1">
      <c r="A422" s="323" t="str">
        <f t="shared" si="77"/>
        <v/>
      </c>
      <c r="B422" s="50" t="str">
        <f t="shared" si="78"/>
        <v/>
      </c>
      <c r="C422" s="50" t="str">
        <f t="shared" si="79"/>
        <v/>
      </c>
      <c r="D422" s="273" t="str">
        <f t="shared" si="80"/>
        <v/>
      </c>
      <c r="E422" s="311"/>
      <c r="F422" s="312"/>
      <c r="G422" s="312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  <c r="AD422" s="291"/>
      <c r="AE422" s="291"/>
      <c r="AF422" s="291"/>
      <c r="AG422" s="291"/>
      <c r="AH422" s="291"/>
      <c r="AI422" s="291"/>
      <c r="AJ422" s="291"/>
      <c r="AK422" s="291"/>
      <c r="AL422" s="291"/>
      <c r="AM422" s="291"/>
      <c r="AN422" s="291"/>
      <c r="AO422" s="291"/>
      <c r="AP422" s="291"/>
      <c r="AQ422" s="291"/>
      <c r="AR422" s="291"/>
    </row>
    <row r="423" spans="1:44" ht="8.1" customHeight="1">
      <c r="A423" s="323" t="str">
        <f t="shared" si="77"/>
        <v/>
      </c>
      <c r="B423" s="50" t="str">
        <f t="shared" si="78"/>
        <v/>
      </c>
      <c r="C423" s="50" t="str">
        <f t="shared" si="79"/>
        <v/>
      </c>
      <c r="D423" s="273" t="str">
        <f t="shared" si="80"/>
        <v/>
      </c>
      <c r="E423" s="311"/>
      <c r="F423" s="312"/>
      <c r="G423" s="312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  <c r="AD423" s="291"/>
      <c r="AE423" s="291"/>
      <c r="AF423" s="291"/>
      <c r="AG423" s="291"/>
      <c r="AH423" s="291"/>
      <c r="AI423" s="291"/>
      <c r="AJ423" s="291"/>
      <c r="AK423" s="291"/>
      <c r="AL423" s="291"/>
      <c r="AM423" s="291"/>
      <c r="AN423" s="291"/>
      <c r="AO423" s="291"/>
      <c r="AP423" s="291"/>
      <c r="AQ423" s="291"/>
      <c r="AR423" s="291"/>
    </row>
    <row r="424" spans="1:44" ht="8.1" customHeight="1">
      <c r="A424" s="323" t="str">
        <f t="shared" si="77"/>
        <v/>
      </c>
      <c r="B424" s="50" t="str">
        <f t="shared" si="78"/>
        <v/>
      </c>
      <c r="C424" s="50" t="str">
        <f t="shared" si="79"/>
        <v/>
      </c>
      <c r="D424" s="273" t="str">
        <f t="shared" si="80"/>
        <v/>
      </c>
      <c r="E424" s="311"/>
      <c r="F424" s="312"/>
      <c r="G424" s="312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  <c r="AD424" s="291"/>
      <c r="AE424" s="291"/>
      <c r="AF424" s="291"/>
      <c r="AG424" s="291"/>
      <c r="AH424" s="291"/>
      <c r="AI424" s="291"/>
      <c r="AJ424" s="291"/>
      <c r="AK424" s="291"/>
      <c r="AL424" s="291"/>
      <c r="AM424" s="291"/>
      <c r="AN424" s="291"/>
      <c r="AO424" s="291"/>
      <c r="AP424" s="291"/>
      <c r="AQ424" s="291"/>
      <c r="AR424" s="291"/>
    </row>
    <row r="425" spans="1:44" ht="8.1" customHeight="1">
      <c r="A425" s="323" t="str">
        <f t="shared" si="77"/>
        <v/>
      </c>
      <c r="B425" s="50" t="str">
        <f t="shared" si="78"/>
        <v/>
      </c>
      <c r="C425" s="50" t="str">
        <f t="shared" si="79"/>
        <v/>
      </c>
      <c r="D425" s="273" t="str">
        <f t="shared" si="80"/>
        <v/>
      </c>
      <c r="E425" s="311"/>
      <c r="F425" s="312"/>
      <c r="G425" s="312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  <c r="AD425" s="291"/>
      <c r="AE425" s="291"/>
      <c r="AF425" s="291"/>
      <c r="AG425" s="291"/>
      <c r="AH425" s="291"/>
      <c r="AI425" s="291"/>
      <c r="AJ425" s="291"/>
      <c r="AK425" s="291"/>
      <c r="AL425" s="291"/>
      <c r="AM425" s="291"/>
      <c r="AN425" s="291"/>
      <c r="AO425" s="291"/>
      <c r="AP425" s="291"/>
      <c r="AQ425" s="291"/>
      <c r="AR425" s="291"/>
    </row>
    <row r="426" spans="1:44" ht="8.1" customHeight="1">
      <c r="A426" s="323" t="str">
        <f t="shared" si="77"/>
        <v/>
      </c>
      <c r="B426" s="50" t="str">
        <f t="shared" si="78"/>
        <v/>
      </c>
      <c r="C426" s="50" t="str">
        <f t="shared" si="79"/>
        <v/>
      </c>
      <c r="D426" s="273" t="str">
        <f t="shared" si="80"/>
        <v/>
      </c>
      <c r="E426" s="311"/>
      <c r="F426" s="312"/>
      <c r="G426" s="312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  <c r="AD426" s="291"/>
      <c r="AE426" s="291"/>
      <c r="AF426" s="291"/>
      <c r="AG426" s="291"/>
      <c r="AH426" s="291"/>
      <c r="AI426" s="291"/>
      <c r="AJ426" s="291"/>
      <c r="AK426" s="291"/>
      <c r="AL426" s="291"/>
      <c r="AM426" s="291"/>
      <c r="AN426" s="291"/>
      <c r="AO426" s="291"/>
      <c r="AP426" s="291"/>
      <c r="AQ426" s="291"/>
      <c r="AR426" s="291"/>
    </row>
    <row r="427" spans="1:44" ht="8.1" customHeight="1">
      <c r="A427" s="323" t="str">
        <f t="shared" si="77"/>
        <v/>
      </c>
      <c r="B427" s="50" t="str">
        <f t="shared" si="78"/>
        <v/>
      </c>
      <c r="C427" s="50" t="str">
        <f t="shared" si="79"/>
        <v/>
      </c>
      <c r="D427" s="273" t="str">
        <f t="shared" si="80"/>
        <v/>
      </c>
      <c r="E427" s="311"/>
      <c r="F427" s="312"/>
      <c r="G427" s="312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  <c r="AD427" s="291"/>
      <c r="AE427" s="291"/>
      <c r="AF427" s="291"/>
      <c r="AG427" s="291"/>
      <c r="AH427" s="291"/>
      <c r="AI427" s="291"/>
      <c r="AJ427" s="291"/>
      <c r="AK427" s="291"/>
      <c r="AL427" s="291"/>
      <c r="AM427" s="291"/>
      <c r="AN427" s="291"/>
      <c r="AO427" s="291"/>
      <c r="AP427" s="291"/>
      <c r="AQ427" s="291"/>
      <c r="AR427" s="291"/>
    </row>
    <row r="428" spans="1:44" ht="8.1" customHeight="1">
      <c r="A428" s="323" t="str">
        <f t="shared" si="77"/>
        <v/>
      </c>
      <c r="B428" s="50" t="str">
        <f t="shared" si="78"/>
        <v/>
      </c>
      <c r="C428" s="50" t="str">
        <f t="shared" si="79"/>
        <v/>
      </c>
      <c r="D428" s="273" t="str">
        <f t="shared" si="80"/>
        <v/>
      </c>
      <c r="E428" s="311"/>
      <c r="F428" s="312"/>
      <c r="G428" s="312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  <c r="AD428" s="291"/>
      <c r="AE428" s="291"/>
      <c r="AF428" s="291"/>
      <c r="AG428" s="291"/>
      <c r="AH428" s="291"/>
      <c r="AI428" s="291"/>
      <c r="AJ428" s="291"/>
      <c r="AK428" s="291"/>
      <c r="AL428" s="291"/>
      <c r="AM428" s="291"/>
      <c r="AN428" s="291"/>
      <c r="AO428" s="291"/>
      <c r="AP428" s="291"/>
      <c r="AQ428" s="291"/>
      <c r="AR428" s="291"/>
    </row>
    <row r="429" spans="1:44" ht="8.1" customHeight="1">
      <c r="A429" s="323" t="str">
        <f t="shared" si="77"/>
        <v/>
      </c>
      <c r="B429" s="50" t="str">
        <f t="shared" si="78"/>
        <v/>
      </c>
      <c r="C429" s="50" t="str">
        <f t="shared" si="79"/>
        <v/>
      </c>
      <c r="D429" s="273" t="str">
        <f t="shared" si="80"/>
        <v/>
      </c>
      <c r="E429" s="311"/>
      <c r="F429" s="312"/>
      <c r="G429" s="312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  <c r="AD429" s="291"/>
      <c r="AE429" s="291"/>
      <c r="AF429" s="291"/>
      <c r="AG429" s="291"/>
      <c r="AH429" s="291"/>
      <c r="AI429" s="291"/>
      <c r="AJ429" s="291"/>
      <c r="AK429" s="291"/>
      <c r="AL429" s="291"/>
      <c r="AM429" s="291"/>
      <c r="AN429" s="291"/>
      <c r="AO429" s="291"/>
      <c r="AP429" s="291"/>
      <c r="AQ429" s="291"/>
      <c r="AR429" s="291"/>
    </row>
    <row r="430" spans="1:44" ht="8.1" customHeight="1">
      <c r="A430" s="323" t="str">
        <f t="shared" si="77"/>
        <v/>
      </c>
      <c r="B430" s="50" t="str">
        <f t="shared" si="78"/>
        <v/>
      </c>
      <c r="C430" s="50" t="str">
        <f t="shared" si="79"/>
        <v/>
      </c>
      <c r="D430" s="273" t="str">
        <f t="shared" si="80"/>
        <v/>
      </c>
      <c r="E430" s="311"/>
      <c r="F430" s="312"/>
      <c r="G430" s="312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  <c r="AD430" s="291"/>
      <c r="AE430" s="291"/>
      <c r="AF430" s="291"/>
      <c r="AG430" s="291"/>
      <c r="AH430" s="291"/>
      <c r="AI430" s="291"/>
      <c r="AJ430" s="291"/>
      <c r="AK430" s="291"/>
      <c r="AL430" s="291"/>
      <c r="AM430" s="291"/>
      <c r="AN430" s="291"/>
      <c r="AO430" s="291"/>
      <c r="AP430" s="291"/>
      <c r="AQ430" s="291"/>
      <c r="AR430" s="291"/>
    </row>
    <row r="431" spans="1:44" ht="8.1" customHeight="1">
      <c r="A431" s="323" t="str">
        <f t="shared" si="77"/>
        <v/>
      </c>
      <c r="B431" s="50" t="str">
        <f t="shared" si="78"/>
        <v/>
      </c>
      <c r="C431" s="50" t="str">
        <f t="shared" si="79"/>
        <v/>
      </c>
      <c r="D431" s="273" t="str">
        <f t="shared" si="80"/>
        <v/>
      </c>
      <c r="E431" s="311"/>
      <c r="F431" s="312"/>
      <c r="G431" s="312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  <c r="AD431" s="291"/>
      <c r="AE431" s="291"/>
      <c r="AF431" s="291"/>
      <c r="AG431" s="291"/>
      <c r="AH431" s="291"/>
      <c r="AI431" s="291"/>
      <c r="AJ431" s="291"/>
      <c r="AK431" s="291"/>
      <c r="AL431" s="291"/>
      <c r="AM431" s="291"/>
      <c r="AN431" s="291"/>
      <c r="AO431" s="291"/>
      <c r="AP431" s="291"/>
      <c r="AQ431" s="291"/>
      <c r="AR431" s="291"/>
    </row>
    <row r="432" spans="1:44" ht="8.1" customHeight="1">
      <c r="A432" s="323" t="str">
        <f t="shared" si="77"/>
        <v/>
      </c>
      <c r="B432" s="50" t="str">
        <f t="shared" si="78"/>
        <v/>
      </c>
      <c r="C432" s="50" t="str">
        <f t="shared" si="79"/>
        <v/>
      </c>
      <c r="D432" s="273" t="str">
        <f t="shared" si="80"/>
        <v/>
      </c>
      <c r="E432" s="311"/>
      <c r="F432" s="312"/>
      <c r="G432" s="312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  <c r="AD432" s="291"/>
      <c r="AE432" s="291"/>
      <c r="AF432" s="291"/>
      <c r="AG432" s="291"/>
      <c r="AH432" s="291"/>
      <c r="AI432" s="291"/>
      <c r="AJ432" s="291"/>
      <c r="AK432" s="291"/>
      <c r="AL432" s="291"/>
      <c r="AM432" s="291"/>
      <c r="AN432" s="291"/>
      <c r="AO432" s="291"/>
      <c r="AP432" s="291"/>
      <c r="AQ432" s="291"/>
      <c r="AR432" s="291"/>
    </row>
    <row r="433" spans="1:44" ht="8.1" customHeight="1">
      <c r="A433" s="323" t="str">
        <f t="shared" si="77"/>
        <v/>
      </c>
      <c r="B433" s="50" t="str">
        <f t="shared" si="78"/>
        <v/>
      </c>
      <c r="C433" s="50" t="str">
        <f t="shared" si="79"/>
        <v/>
      </c>
      <c r="D433" s="273" t="str">
        <f t="shared" si="80"/>
        <v/>
      </c>
      <c r="E433" s="311"/>
      <c r="F433" s="312"/>
      <c r="G433" s="312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  <c r="AD433" s="291"/>
      <c r="AE433" s="291"/>
      <c r="AF433" s="291"/>
      <c r="AG433" s="291"/>
      <c r="AH433" s="291"/>
      <c r="AI433" s="291"/>
      <c r="AJ433" s="291"/>
      <c r="AK433" s="291"/>
      <c r="AL433" s="291"/>
      <c r="AM433" s="291"/>
      <c r="AN433" s="291"/>
      <c r="AO433" s="291"/>
      <c r="AP433" s="291"/>
      <c r="AQ433" s="291"/>
      <c r="AR433" s="291"/>
    </row>
    <row r="434" spans="1:44" ht="8.1" customHeight="1">
      <c r="A434" s="323" t="str">
        <f t="shared" si="77"/>
        <v/>
      </c>
      <c r="B434" s="50" t="str">
        <f t="shared" si="78"/>
        <v/>
      </c>
      <c r="C434" s="50" t="str">
        <f t="shared" si="79"/>
        <v/>
      </c>
      <c r="D434" s="273" t="str">
        <f t="shared" si="80"/>
        <v/>
      </c>
      <c r="E434" s="311"/>
      <c r="F434" s="312"/>
      <c r="G434" s="312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  <c r="AD434" s="291"/>
      <c r="AE434" s="291"/>
      <c r="AF434" s="291"/>
      <c r="AG434" s="291"/>
      <c r="AH434" s="291"/>
      <c r="AI434" s="291"/>
      <c r="AJ434" s="291"/>
      <c r="AK434" s="291"/>
      <c r="AL434" s="291"/>
      <c r="AM434" s="291"/>
      <c r="AN434" s="291"/>
      <c r="AO434" s="291"/>
      <c r="AP434" s="291"/>
      <c r="AQ434" s="291"/>
      <c r="AR434" s="291"/>
    </row>
    <row r="435" spans="1:44" ht="8.1" customHeight="1">
      <c r="A435" s="323" t="str">
        <f t="shared" si="77"/>
        <v/>
      </c>
      <c r="B435" s="50" t="str">
        <f t="shared" si="78"/>
        <v/>
      </c>
      <c r="C435" s="50" t="str">
        <f t="shared" si="79"/>
        <v/>
      </c>
      <c r="D435" s="273" t="str">
        <f t="shared" si="80"/>
        <v/>
      </c>
      <c r="E435" s="311"/>
      <c r="F435" s="312"/>
      <c r="G435" s="312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  <c r="AD435" s="291"/>
      <c r="AE435" s="291"/>
      <c r="AF435" s="291"/>
      <c r="AG435" s="291"/>
      <c r="AH435" s="291"/>
      <c r="AI435" s="291"/>
      <c r="AJ435" s="291"/>
      <c r="AK435" s="291"/>
      <c r="AL435" s="291"/>
      <c r="AM435" s="291"/>
      <c r="AN435" s="291"/>
      <c r="AO435" s="291"/>
      <c r="AP435" s="291"/>
      <c r="AQ435" s="291"/>
      <c r="AR435" s="291"/>
    </row>
    <row r="436" spans="1:44" ht="8.1" customHeight="1">
      <c r="A436" s="323" t="str">
        <f t="shared" si="77"/>
        <v/>
      </c>
      <c r="B436" s="50" t="str">
        <f t="shared" si="78"/>
        <v/>
      </c>
      <c r="C436" s="50" t="str">
        <f t="shared" si="79"/>
        <v/>
      </c>
      <c r="D436" s="273" t="str">
        <f t="shared" si="80"/>
        <v/>
      </c>
      <c r="E436" s="311"/>
      <c r="F436" s="312"/>
      <c r="G436" s="312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  <c r="AD436" s="291"/>
      <c r="AE436" s="291"/>
      <c r="AF436" s="291"/>
      <c r="AG436" s="291"/>
      <c r="AH436" s="291"/>
      <c r="AI436" s="291"/>
      <c r="AJ436" s="291"/>
      <c r="AK436" s="291"/>
      <c r="AL436" s="291"/>
      <c r="AM436" s="291"/>
      <c r="AN436" s="291"/>
      <c r="AO436" s="291"/>
      <c r="AP436" s="291"/>
      <c r="AQ436" s="291"/>
      <c r="AR436" s="291"/>
    </row>
    <row r="437" spans="1:44" ht="8.1" customHeight="1">
      <c r="A437" s="323" t="str">
        <f t="shared" si="77"/>
        <v/>
      </c>
      <c r="B437" s="50" t="str">
        <f t="shared" si="78"/>
        <v/>
      </c>
      <c r="C437" s="50" t="str">
        <f t="shared" si="79"/>
        <v/>
      </c>
      <c r="D437" s="273" t="str">
        <f t="shared" si="80"/>
        <v/>
      </c>
      <c r="E437" s="311"/>
      <c r="F437" s="312"/>
      <c r="G437" s="312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  <c r="AD437" s="291"/>
      <c r="AE437" s="291"/>
      <c r="AF437" s="291"/>
      <c r="AG437" s="291"/>
      <c r="AH437" s="291"/>
      <c r="AI437" s="291"/>
      <c r="AJ437" s="291"/>
      <c r="AK437" s="291"/>
      <c r="AL437" s="291"/>
      <c r="AM437" s="291"/>
      <c r="AN437" s="291"/>
      <c r="AO437" s="291"/>
      <c r="AP437" s="291"/>
      <c r="AQ437" s="291"/>
      <c r="AR437" s="291"/>
    </row>
    <row r="438" spans="1:44" ht="8.1" customHeight="1">
      <c r="A438" s="323" t="str">
        <f t="shared" si="77"/>
        <v/>
      </c>
      <c r="B438" s="50" t="str">
        <f t="shared" si="78"/>
        <v/>
      </c>
      <c r="C438" s="50" t="str">
        <f t="shared" si="79"/>
        <v/>
      </c>
      <c r="D438" s="273" t="str">
        <f t="shared" si="80"/>
        <v/>
      </c>
      <c r="E438" s="311"/>
      <c r="F438" s="312"/>
      <c r="G438" s="312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  <c r="AD438" s="291"/>
      <c r="AE438" s="291"/>
      <c r="AF438" s="291"/>
      <c r="AG438" s="291"/>
      <c r="AH438" s="291"/>
      <c r="AI438" s="291"/>
      <c r="AJ438" s="291"/>
      <c r="AK438" s="291"/>
      <c r="AL438" s="291"/>
      <c r="AM438" s="291"/>
      <c r="AN438" s="291"/>
      <c r="AO438" s="291"/>
      <c r="AP438" s="291"/>
      <c r="AQ438" s="291"/>
      <c r="AR438" s="291"/>
    </row>
    <row r="439" spans="1:44" ht="8.1" customHeight="1">
      <c r="A439" s="323" t="str">
        <f t="shared" si="77"/>
        <v/>
      </c>
      <c r="B439" s="50" t="str">
        <f t="shared" si="78"/>
        <v/>
      </c>
      <c r="C439" s="50" t="str">
        <f t="shared" si="79"/>
        <v/>
      </c>
      <c r="D439" s="273" t="str">
        <f t="shared" si="80"/>
        <v/>
      </c>
      <c r="E439" s="311"/>
      <c r="F439" s="312"/>
      <c r="G439" s="312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  <c r="AD439" s="291"/>
      <c r="AE439" s="291"/>
      <c r="AF439" s="291"/>
      <c r="AG439" s="291"/>
      <c r="AH439" s="291"/>
      <c r="AI439" s="291"/>
      <c r="AJ439" s="291"/>
      <c r="AK439" s="291"/>
      <c r="AL439" s="291"/>
      <c r="AM439" s="291"/>
      <c r="AN439" s="291"/>
      <c r="AO439" s="291"/>
      <c r="AP439" s="291"/>
      <c r="AQ439" s="291"/>
      <c r="AR439" s="291"/>
    </row>
    <row r="440" spans="1:44" ht="8.1" customHeight="1">
      <c r="A440" s="323" t="str">
        <f t="shared" si="77"/>
        <v/>
      </c>
      <c r="B440" s="50" t="str">
        <f t="shared" si="78"/>
        <v/>
      </c>
      <c r="C440" s="50" t="str">
        <f t="shared" si="79"/>
        <v/>
      </c>
      <c r="D440" s="273" t="str">
        <f t="shared" si="80"/>
        <v/>
      </c>
      <c r="E440" s="311"/>
      <c r="F440" s="312"/>
      <c r="G440" s="312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  <c r="AD440" s="291"/>
      <c r="AE440" s="291"/>
      <c r="AF440" s="291"/>
      <c r="AG440" s="291"/>
      <c r="AH440" s="291"/>
      <c r="AI440" s="291"/>
      <c r="AJ440" s="291"/>
      <c r="AK440" s="291"/>
      <c r="AL440" s="291"/>
      <c r="AM440" s="291"/>
      <c r="AN440" s="291"/>
      <c r="AO440" s="291"/>
      <c r="AP440" s="291"/>
      <c r="AQ440" s="291"/>
      <c r="AR440" s="291"/>
    </row>
    <row r="441" spans="1:44" ht="8.1" customHeight="1">
      <c r="A441" s="323" t="str">
        <f t="shared" si="77"/>
        <v/>
      </c>
      <c r="B441" s="50" t="str">
        <f t="shared" si="78"/>
        <v/>
      </c>
      <c r="C441" s="50" t="str">
        <f t="shared" si="79"/>
        <v/>
      </c>
      <c r="D441" s="273" t="str">
        <f t="shared" si="80"/>
        <v/>
      </c>
      <c r="E441" s="311"/>
      <c r="F441" s="312"/>
      <c r="G441" s="312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  <c r="AD441" s="291"/>
      <c r="AE441" s="291"/>
      <c r="AF441" s="291"/>
      <c r="AG441" s="291"/>
      <c r="AH441" s="291"/>
      <c r="AI441" s="291"/>
      <c r="AJ441" s="291"/>
      <c r="AK441" s="291"/>
      <c r="AL441" s="291"/>
      <c r="AM441" s="291"/>
      <c r="AN441" s="291"/>
      <c r="AO441" s="291"/>
      <c r="AP441" s="291"/>
      <c r="AQ441" s="291"/>
      <c r="AR441" s="291"/>
    </row>
    <row r="442" spans="1:44" ht="8.1" customHeight="1">
      <c r="A442" s="323" t="str">
        <f t="shared" si="77"/>
        <v/>
      </c>
      <c r="B442" s="50" t="str">
        <f t="shared" si="78"/>
        <v/>
      </c>
      <c r="C442" s="50" t="str">
        <f t="shared" si="79"/>
        <v/>
      </c>
      <c r="D442" s="273" t="str">
        <f t="shared" si="80"/>
        <v/>
      </c>
      <c r="E442" s="311"/>
      <c r="F442" s="312"/>
      <c r="G442" s="312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  <c r="AD442" s="291"/>
      <c r="AE442" s="291"/>
      <c r="AF442" s="291"/>
      <c r="AG442" s="291"/>
      <c r="AH442" s="291"/>
      <c r="AI442" s="291"/>
      <c r="AJ442" s="291"/>
      <c r="AK442" s="291"/>
      <c r="AL442" s="291"/>
      <c r="AM442" s="291"/>
      <c r="AN442" s="291"/>
      <c r="AO442" s="291"/>
      <c r="AP442" s="291"/>
      <c r="AQ442" s="291"/>
      <c r="AR442" s="291"/>
    </row>
    <row r="443" spans="1:44" ht="8.1" customHeight="1">
      <c r="A443" s="323" t="str">
        <f t="shared" si="77"/>
        <v/>
      </c>
      <c r="B443" s="50" t="str">
        <f t="shared" si="78"/>
        <v/>
      </c>
      <c r="C443" s="50" t="str">
        <f t="shared" si="79"/>
        <v/>
      </c>
      <c r="D443" s="273" t="str">
        <f t="shared" si="80"/>
        <v/>
      </c>
      <c r="E443" s="311"/>
      <c r="F443" s="312"/>
      <c r="G443" s="312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  <c r="AD443" s="291"/>
      <c r="AE443" s="291"/>
      <c r="AF443" s="291"/>
      <c r="AG443" s="291"/>
      <c r="AH443" s="291"/>
      <c r="AI443" s="291"/>
      <c r="AJ443" s="291"/>
      <c r="AK443" s="291"/>
      <c r="AL443" s="291"/>
      <c r="AM443" s="291"/>
      <c r="AN443" s="291"/>
      <c r="AO443" s="291"/>
      <c r="AP443" s="291"/>
      <c r="AQ443" s="291"/>
      <c r="AR443" s="291"/>
    </row>
    <row r="444" spans="1:44" ht="8.1" customHeight="1">
      <c r="A444" s="323" t="str">
        <f t="shared" si="77"/>
        <v/>
      </c>
      <c r="B444" s="50" t="str">
        <f t="shared" si="78"/>
        <v/>
      </c>
      <c r="C444" s="50" t="str">
        <f t="shared" si="79"/>
        <v/>
      </c>
      <c r="D444" s="273" t="str">
        <f t="shared" si="80"/>
        <v/>
      </c>
      <c r="E444" s="311"/>
      <c r="F444" s="312"/>
      <c r="G444" s="312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  <c r="AD444" s="291"/>
      <c r="AE444" s="291"/>
      <c r="AF444" s="291"/>
      <c r="AG444" s="291"/>
      <c r="AH444" s="291"/>
      <c r="AI444" s="291"/>
      <c r="AJ444" s="291"/>
      <c r="AK444" s="291"/>
      <c r="AL444" s="291"/>
      <c r="AM444" s="291"/>
      <c r="AN444" s="291"/>
      <c r="AO444" s="291"/>
      <c r="AP444" s="291"/>
      <c r="AQ444" s="291"/>
      <c r="AR444" s="291"/>
    </row>
    <row r="445" spans="1:44" ht="8.1" customHeight="1">
      <c r="A445" s="323" t="str">
        <f t="shared" si="77"/>
        <v/>
      </c>
      <c r="B445" s="50" t="str">
        <f t="shared" si="78"/>
        <v/>
      </c>
      <c r="C445" s="50" t="str">
        <f t="shared" si="79"/>
        <v/>
      </c>
      <c r="D445" s="273" t="str">
        <f t="shared" si="80"/>
        <v/>
      </c>
      <c r="E445" s="311"/>
      <c r="F445" s="312"/>
      <c r="G445" s="312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  <c r="AD445" s="291"/>
      <c r="AE445" s="291"/>
      <c r="AF445" s="291"/>
      <c r="AG445" s="291"/>
      <c r="AH445" s="291"/>
      <c r="AI445" s="291"/>
      <c r="AJ445" s="291"/>
      <c r="AK445" s="291"/>
      <c r="AL445" s="291"/>
      <c r="AM445" s="291"/>
      <c r="AN445" s="291"/>
      <c r="AO445" s="291"/>
      <c r="AP445" s="291"/>
      <c r="AQ445" s="291"/>
      <c r="AR445" s="291"/>
    </row>
    <row r="446" spans="1:44" ht="8.1" customHeight="1">
      <c r="A446" s="323" t="str">
        <f t="shared" si="77"/>
        <v/>
      </c>
      <c r="B446" s="50" t="str">
        <f t="shared" si="78"/>
        <v/>
      </c>
      <c r="C446" s="50" t="str">
        <f t="shared" si="79"/>
        <v/>
      </c>
      <c r="D446" s="273" t="str">
        <f t="shared" si="80"/>
        <v/>
      </c>
      <c r="E446" s="311"/>
      <c r="F446" s="312"/>
      <c r="G446" s="312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  <c r="AD446" s="291"/>
      <c r="AE446" s="291"/>
      <c r="AF446" s="291"/>
      <c r="AG446" s="291"/>
      <c r="AH446" s="291"/>
      <c r="AI446" s="291"/>
      <c r="AJ446" s="291"/>
      <c r="AK446" s="291"/>
      <c r="AL446" s="291"/>
      <c r="AM446" s="291"/>
      <c r="AN446" s="291"/>
      <c r="AO446" s="291"/>
      <c r="AP446" s="291"/>
      <c r="AQ446" s="291"/>
      <c r="AR446" s="291"/>
    </row>
    <row r="447" spans="1:44" ht="8.1" customHeight="1">
      <c r="A447" s="323" t="str">
        <f t="shared" si="77"/>
        <v/>
      </c>
      <c r="B447" s="50" t="str">
        <f t="shared" si="78"/>
        <v/>
      </c>
      <c r="C447" s="50" t="str">
        <f t="shared" si="79"/>
        <v/>
      </c>
      <c r="D447" s="273" t="str">
        <f t="shared" si="80"/>
        <v/>
      </c>
      <c r="E447" s="311"/>
      <c r="F447" s="312"/>
      <c r="G447" s="312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  <c r="AD447" s="291"/>
      <c r="AE447" s="291"/>
      <c r="AF447" s="291"/>
      <c r="AG447" s="291"/>
      <c r="AH447" s="291"/>
      <c r="AI447" s="291"/>
      <c r="AJ447" s="291"/>
      <c r="AK447" s="291"/>
      <c r="AL447" s="291"/>
      <c r="AM447" s="291"/>
      <c r="AN447" s="291"/>
      <c r="AO447" s="291"/>
      <c r="AP447" s="291"/>
      <c r="AQ447" s="291"/>
      <c r="AR447" s="291"/>
    </row>
    <row r="448" spans="1:44" ht="8.1" customHeight="1">
      <c r="A448" s="323" t="str">
        <f t="shared" si="77"/>
        <v/>
      </c>
      <c r="B448" s="50" t="str">
        <f t="shared" si="78"/>
        <v/>
      </c>
      <c r="C448" s="50" t="str">
        <f t="shared" si="79"/>
        <v/>
      </c>
      <c r="D448" s="273" t="str">
        <f t="shared" si="80"/>
        <v/>
      </c>
      <c r="E448" s="311"/>
      <c r="F448" s="312"/>
      <c r="G448" s="312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  <c r="AD448" s="291"/>
      <c r="AE448" s="291"/>
      <c r="AF448" s="291"/>
      <c r="AG448" s="291"/>
      <c r="AH448" s="291"/>
      <c r="AI448" s="291"/>
      <c r="AJ448" s="291"/>
      <c r="AK448" s="291"/>
      <c r="AL448" s="291"/>
      <c r="AM448" s="291"/>
      <c r="AN448" s="291"/>
      <c r="AO448" s="291"/>
      <c r="AP448" s="291"/>
      <c r="AQ448" s="291"/>
      <c r="AR448" s="291"/>
    </row>
    <row r="449" spans="1:44" ht="8.1" customHeight="1">
      <c r="A449" s="323" t="str">
        <f t="shared" si="77"/>
        <v/>
      </c>
      <c r="B449" s="50" t="str">
        <f t="shared" si="78"/>
        <v/>
      </c>
      <c r="C449" s="50" t="str">
        <f t="shared" si="79"/>
        <v/>
      </c>
      <c r="D449" s="273" t="str">
        <f t="shared" si="80"/>
        <v/>
      </c>
      <c r="E449" s="311"/>
      <c r="F449" s="312"/>
      <c r="G449" s="312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  <c r="AD449" s="291"/>
      <c r="AE449" s="291"/>
      <c r="AF449" s="291"/>
      <c r="AG449" s="291"/>
      <c r="AH449" s="291"/>
      <c r="AI449" s="291"/>
      <c r="AJ449" s="291"/>
      <c r="AK449" s="291"/>
      <c r="AL449" s="291"/>
      <c r="AM449" s="291"/>
      <c r="AN449" s="291"/>
      <c r="AO449" s="291"/>
      <c r="AP449" s="291"/>
      <c r="AQ449" s="291"/>
      <c r="AR449" s="291"/>
    </row>
    <row r="450" spans="1:44" ht="8.1" customHeight="1">
      <c r="A450" s="323" t="str">
        <f t="shared" si="77"/>
        <v/>
      </c>
      <c r="B450" s="50" t="str">
        <f t="shared" si="78"/>
        <v/>
      </c>
      <c r="C450" s="50" t="str">
        <f t="shared" si="79"/>
        <v/>
      </c>
      <c r="D450" s="273" t="str">
        <f t="shared" si="80"/>
        <v/>
      </c>
      <c r="E450" s="311"/>
      <c r="F450" s="312"/>
      <c r="G450" s="312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  <c r="AD450" s="291"/>
      <c r="AE450" s="291"/>
      <c r="AF450" s="291"/>
      <c r="AG450" s="291"/>
      <c r="AH450" s="291"/>
      <c r="AI450" s="291"/>
      <c r="AJ450" s="291"/>
      <c r="AK450" s="291"/>
      <c r="AL450" s="291"/>
      <c r="AM450" s="291"/>
      <c r="AN450" s="291"/>
      <c r="AO450" s="291"/>
      <c r="AP450" s="291"/>
      <c r="AQ450" s="291"/>
      <c r="AR450" s="291"/>
    </row>
    <row r="451" spans="1:44" ht="8.1" customHeight="1">
      <c r="A451" s="323" t="str">
        <f t="shared" si="77"/>
        <v/>
      </c>
      <c r="B451" s="50" t="str">
        <f t="shared" si="78"/>
        <v/>
      </c>
      <c r="C451" s="50" t="str">
        <f t="shared" si="79"/>
        <v/>
      </c>
      <c r="D451" s="273" t="str">
        <f t="shared" si="80"/>
        <v/>
      </c>
      <c r="E451" s="311"/>
      <c r="F451" s="312"/>
      <c r="G451" s="312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  <c r="AD451" s="291"/>
      <c r="AE451" s="291"/>
      <c r="AF451" s="291"/>
      <c r="AG451" s="291"/>
      <c r="AH451" s="291"/>
      <c r="AI451" s="291"/>
      <c r="AJ451" s="291"/>
      <c r="AK451" s="291"/>
      <c r="AL451" s="291"/>
      <c r="AM451" s="291"/>
      <c r="AN451" s="291"/>
      <c r="AO451" s="291"/>
      <c r="AP451" s="291"/>
      <c r="AQ451" s="291"/>
      <c r="AR451" s="291"/>
    </row>
    <row r="452" spans="1:44" ht="8.1" customHeight="1">
      <c r="A452" s="323" t="str">
        <f t="shared" si="77"/>
        <v/>
      </c>
      <c r="B452" s="50" t="str">
        <f t="shared" si="78"/>
        <v/>
      </c>
      <c r="C452" s="50" t="str">
        <f t="shared" si="79"/>
        <v/>
      </c>
      <c r="D452" s="273" t="str">
        <f t="shared" si="80"/>
        <v/>
      </c>
      <c r="E452" s="311"/>
      <c r="F452" s="312"/>
      <c r="G452" s="312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  <c r="AD452" s="291"/>
      <c r="AE452" s="291"/>
      <c r="AF452" s="291"/>
      <c r="AG452" s="291"/>
      <c r="AH452" s="291"/>
      <c r="AI452" s="291"/>
      <c r="AJ452" s="291"/>
      <c r="AK452" s="291"/>
      <c r="AL452" s="291"/>
      <c r="AM452" s="291"/>
      <c r="AN452" s="291"/>
      <c r="AO452" s="291"/>
      <c r="AP452" s="291"/>
      <c r="AQ452" s="291"/>
      <c r="AR452" s="291"/>
    </row>
    <row r="453" spans="1:44" ht="8.1" customHeight="1">
      <c r="A453" s="323" t="str">
        <f t="shared" ref="A453:A516" si="81">IF(ROW()-A$4&lt;=$D$4,ROW()-A$4,"")</f>
        <v/>
      </c>
      <c r="B453" s="50" t="str">
        <f t="shared" si="78"/>
        <v/>
      </c>
      <c r="C453" s="50" t="str">
        <f t="shared" si="79"/>
        <v/>
      </c>
      <c r="D453" s="273" t="str">
        <f t="shared" si="80"/>
        <v/>
      </c>
      <c r="E453" s="311"/>
      <c r="F453" s="312"/>
      <c r="G453" s="312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  <c r="AD453" s="291"/>
      <c r="AE453" s="291"/>
      <c r="AF453" s="291"/>
      <c r="AG453" s="291"/>
      <c r="AH453" s="291"/>
      <c r="AI453" s="291"/>
      <c r="AJ453" s="291"/>
      <c r="AK453" s="291"/>
      <c r="AL453" s="291"/>
      <c r="AM453" s="291"/>
      <c r="AN453" s="291"/>
      <c r="AO453" s="291"/>
      <c r="AP453" s="291"/>
      <c r="AQ453" s="291"/>
      <c r="AR453" s="291"/>
    </row>
    <row r="454" spans="1:44" ht="8.1" customHeight="1">
      <c r="A454" s="323" t="str">
        <f t="shared" si="81"/>
        <v/>
      </c>
      <c r="B454" s="50" t="str">
        <f t="shared" ref="B454:B517" si="82">IF(A454="","",IF(A452="",1,IF(ISNUMBER(A454),INT(A453/$C$2)+1,"")))</f>
        <v/>
      </c>
      <c r="C454" s="50" t="str">
        <f t="shared" ref="C454:C517" si="83">IF(ISNUMBER(A454),IF(B453&lt;&gt;B454,1,C453+1),"")</f>
        <v/>
      </c>
      <c r="D454" s="273" t="str">
        <f t="shared" ref="D454:D517" si="84">IF(AND(ISNUMBER(B454),ISNUMBER(C454)),_xlfn.CONCAT(C454-1,",",B454-1),"")</f>
        <v/>
      </c>
      <c r="E454" s="311"/>
      <c r="F454" s="312"/>
      <c r="G454" s="312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  <c r="AD454" s="291"/>
      <c r="AE454" s="291"/>
      <c r="AF454" s="291"/>
      <c r="AG454" s="291"/>
      <c r="AH454" s="291"/>
      <c r="AI454" s="291"/>
      <c r="AJ454" s="291"/>
      <c r="AK454" s="291"/>
      <c r="AL454" s="291"/>
      <c r="AM454" s="291"/>
      <c r="AN454" s="291"/>
      <c r="AO454" s="291"/>
      <c r="AP454" s="291"/>
      <c r="AQ454" s="291"/>
      <c r="AR454" s="291"/>
    </row>
    <row r="455" spans="1:44" ht="8.1" customHeight="1">
      <c r="A455" s="323" t="str">
        <f t="shared" si="81"/>
        <v/>
      </c>
      <c r="B455" s="50" t="str">
        <f t="shared" si="82"/>
        <v/>
      </c>
      <c r="C455" s="50" t="str">
        <f t="shared" si="83"/>
        <v/>
      </c>
      <c r="D455" s="273" t="str">
        <f t="shared" si="84"/>
        <v/>
      </c>
      <c r="E455" s="311"/>
      <c r="F455" s="312"/>
      <c r="G455" s="312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  <c r="AD455" s="291"/>
      <c r="AE455" s="291"/>
      <c r="AF455" s="291"/>
      <c r="AG455" s="291"/>
      <c r="AH455" s="291"/>
      <c r="AI455" s="291"/>
      <c r="AJ455" s="291"/>
      <c r="AK455" s="291"/>
      <c r="AL455" s="291"/>
      <c r="AM455" s="291"/>
      <c r="AN455" s="291"/>
      <c r="AO455" s="291"/>
      <c r="AP455" s="291"/>
      <c r="AQ455" s="291"/>
      <c r="AR455" s="291"/>
    </row>
    <row r="456" spans="1:44" ht="8.1" customHeight="1">
      <c r="A456" s="323" t="str">
        <f t="shared" si="81"/>
        <v/>
      </c>
      <c r="B456" s="50" t="str">
        <f t="shared" si="82"/>
        <v/>
      </c>
      <c r="C456" s="50" t="str">
        <f t="shared" si="83"/>
        <v/>
      </c>
      <c r="D456" s="273" t="str">
        <f t="shared" si="84"/>
        <v/>
      </c>
      <c r="E456" s="311"/>
      <c r="F456" s="312"/>
      <c r="G456" s="312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  <c r="AD456" s="291"/>
      <c r="AE456" s="291"/>
      <c r="AF456" s="291"/>
      <c r="AG456" s="291"/>
      <c r="AH456" s="291"/>
      <c r="AI456" s="291"/>
      <c r="AJ456" s="291"/>
      <c r="AK456" s="291"/>
      <c r="AL456" s="291"/>
      <c r="AM456" s="291"/>
      <c r="AN456" s="291"/>
      <c r="AO456" s="291"/>
      <c r="AP456" s="291"/>
      <c r="AQ456" s="291"/>
      <c r="AR456" s="291"/>
    </row>
    <row r="457" spans="1:44" ht="8.1" customHeight="1">
      <c r="A457" s="323" t="str">
        <f t="shared" si="81"/>
        <v/>
      </c>
      <c r="B457" s="50" t="str">
        <f t="shared" si="82"/>
        <v/>
      </c>
      <c r="C457" s="50" t="str">
        <f t="shared" si="83"/>
        <v/>
      </c>
      <c r="D457" s="273" t="str">
        <f t="shared" si="84"/>
        <v/>
      </c>
      <c r="E457" s="311"/>
      <c r="F457" s="312"/>
      <c r="G457" s="312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  <c r="AD457" s="291"/>
      <c r="AE457" s="291"/>
      <c r="AF457" s="291"/>
      <c r="AG457" s="291"/>
      <c r="AH457" s="291"/>
      <c r="AI457" s="291"/>
      <c r="AJ457" s="291"/>
      <c r="AK457" s="291"/>
      <c r="AL457" s="291"/>
      <c r="AM457" s="291"/>
      <c r="AN457" s="291"/>
      <c r="AO457" s="291"/>
      <c r="AP457" s="291"/>
      <c r="AQ457" s="291"/>
      <c r="AR457" s="291"/>
    </row>
    <row r="458" spans="1:44" ht="8.1" customHeight="1">
      <c r="A458" s="323" t="str">
        <f t="shared" si="81"/>
        <v/>
      </c>
      <c r="B458" s="50" t="str">
        <f t="shared" si="82"/>
        <v/>
      </c>
      <c r="C458" s="50" t="str">
        <f t="shared" si="83"/>
        <v/>
      </c>
      <c r="D458" s="273" t="str">
        <f t="shared" si="84"/>
        <v/>
      </c>
      <c r="E458" s="311"/>
      <c r="F458" s="312"/>
      <c r="G458" s="312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  <c r="AD458" s="291"/>
      <c r="AE458" s="291"/>
      <c r="AF458" s="291"/>
      <c r="AG458" s="291"/>
      <c r="AH458" s="291"/>
      <c r="AI458" s="291"/>
      <c r="AJ458" s="291"/>
      <c r="AK458" s="291"/>
      <c r="AL458" s="291"/>
      <c r="AM458" s="291"/>
      <c r="AN458" s="291"/>
      <c r="AO458" s="291"/>
      <c r="AP458" s="291"/>
      <c r="AQ458" s="291"/>
      <c r="AR458" s="291"/>
    </row>
    <row r="459" spans="1:44" ht="8.1" customHeight="1">
      <c r="A459" s="323" t="str">
        <f t="shared" si="81"/>
        <v/>
      </c>
      <c r="B459" s="50" t="str">
        <f t="shared" si="82"/>
        <v/>
      </c>
      <c r="C459" s="50" t="str">
        <f t="shared" si="83"/>
        <v/>
      </c>
      <c r="D459" s="273" t="str">
        <f t="shared" si="84"/>
        <v/>
      </c>
      <c r="E459" s="311"/>
      <c r="F459" s="312"/>
      <c r="G459" s="312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  <c r="AD459" s="291"/>
      <c r="AE459" s="291"/>
      <c r="AF459" s="291"/>
      <c r="AG459" s="291"/>
      <c r="AH459" s="291"/>
      <c r="AI459" s="291"/>
      <c r="AJ459" s="291"/>
      <c r="AK459" s="291"/>
      <c r="AL459" s="291"/>
      <c r="AM459" s="291"/>
      <c r="AN459" s="291"/>
      <c r="AO459" s="291"/>
      <c r="AP459" s="291"/>
      <c r="AQ459" s="291"/>
      <c r="AR459" s="291"/>
    </row>
    <row r="460" spans="1:44" ht="8.1" customHeight="1">
      <c r="A460" s="323" t="str">
        <f t="shared" si="81"/>
        <v/>
      </c>
      <c r="B460" s="50" t="str">
        <f t="shared" si="82"/>
        <v/>
      </c>
      <c r="C460" s="50" t="str">
        <f t="shared" si="83"/>
        <v/>
      </c>
      <c r="D460" s="273" t="str">
        <f t="shared" si="84"/>
        <v/>
      </c>
      <c r="E460" s="311"/>
      <c r="F460" s="312"/>
      <c r="G460" s="312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  <c r="AD460" s="291"/>
      <c r="AE460" s="291"/>
      <c r="AF460" s="291"/>
      <c r="AG460" s="291"/>
      <c r="AH460" s="291"/>
      <c r="AI460" s="291"/>
      <c r="AJ460" s="291"/>
      <c r="AK460" s="291"/>
      <c r="AL460" s="291"/>
      <c r="AM460" s="291"/>
      <c r="AN460" s="291"/>
      <c r="AO460" s="291"/>
      <c r="AP460" s="291"/>
      <c r="AQ460" s="291"/>
      <c r="AR460" s="291"/>
    </row>
    <row r="461" spans="1:44" ht="8.1" customHeight="1">
      <c r="A461" s="323" t="str">
        <f t="shared" si="81"/>
        <v/>
      </c>
      <c r="B461" s="50" t="str">
        <f t="shared" si="82"/>
        <v/>
      </c>
      <c r="C461" s="50" t="str">
        <f t="shared" si="83"/>
        <v/>
      </c>
      <c r="D461" s="273" t="str">
        <f t="shared" si="84"/>
        <v/>
      </c>
      <c r="E461" s="311"/>
      <c r="F461" s="312"/>
      <c r="G461" s="312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  <c r="AD461" s="291"/>
      <c r="AE461" s="291"/>
      <c r="AF461" s="291"/>
      <c r="AG461" s="291"/>
      <c r="AH461" s="291"/>
      <c r="AI461" s="291"/>
      <c r="AJ461" s="291"/>
      <c r="AK461" s="291"/>
      <c r="AL461" s="291"/>
      <c r="AM461" s="291"/>
      <c r="AN461" s="291"/>
      <c r="AO461" s="291"/>
      <c r="AP461" s="291"/>
      <c r="AQ461" s="291"/>
      <c r="AR461" s="291"/>
    </row>
    <row r="462" spans="1:44" ht="8.1" customHeight="1">
      <c r="A462" s="323" t="str">
        <f t="shared" si="81"/>
        <v/>
      </c>
      <c r="B462" s="50" t="str">
        <f t="shared" si="82"/>
        <v/>
      </c>
      <c r="C462" s="50" t="str">
        <f t="shared" si="83"/>
        <v/>
      </c>
      <c r="D462" s="273" t="str">
        <f t="shared" si="84"/>
        <v/>
      </c>
      <c r="E462" s="311"/>
      <c r="F462" s="312"/>
      <c r="G462" s="312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  <c r="AD462" s="291"/>
      <c r="AE462" s="291"/>
      <c r="AF462" s="291"/>
      <c r="AG462" s="291"/>
      <c r="AH462" s="291"/>
      <c r="AI462" s="291"/>
      <c r="AJ462" s="291"/>
      <c r="AK462" s="291"/>
      <c r="AL462" s="291"/>
      <c r="AM462" s="291"/>
      <c r="AN462" s="291"/>
      <c r="AO462" s="291"/>
      <c r="AP462" s="291"/>
      <c r="AQ462" s="291"/>
      <c r="AR462" s="291"/>
    </row>
    <row r="463" spans="1:44" ht="8.1" customHeight="1">
      <c r="A463" s="323" t="str">
        <f t="shared" si="81"/>
        <v/>
      </c>
      <c r="B463" s="50" t="str">
        <f t="shared" si="82"/>
        <v/>
      </c>
      <c r="C463" s="50" t="str">
        <f t="shared" si="83"/>
        <v/>
      </c>
      <c r="D463" s="273" t="str">
        <f t="shared" si="84"/>
        <v/>
      </c>
      <c r="E463" s="311"/>
      <c r="F463" s="312"/>
      <c r="G463" s="312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  <c r="AD463" s="291"/>
      <c r="AE463" s="291"/>
      <c r="AF463" s="291"/>
      <c r="AG463" s="291"/>
      <c r="AH463" s="291"/>
      <c r="AI463" s="291"/>
      <c r="AJ463" s="291"/>
      <c r="AK463" s="291"/>
      <c r="AL463" s="291"/>
      <c r="AM463" s="291"/>
      <c r="AN463" s="291"/>
      <c r="AO463" s="291"/>
      <c r="AP463" s="291"/>
      <c r="AQ463" s="291"/>
      <c r="AR463" s="291"/>
    </row>
    <row r="464" spans="1:44" ht="8.1" customHeight="1">
      <c r="A464" s="323" t="str">
        <f t="shared" si="81"/>
        <v/>
      </c>
      <c r="B464" s="50" t="str">
        <f t="shared" si="82"/>
        <v/>
      </c>
      <c r="C464" s="50" t="str">
        <f t="shared" si="83"/>
        <v/>
      </c>
      <c r="D464" s="273" t="str">
        <f t="shared" si="84"/>
        <v/>
      </c>
      <c r="E464" s="311"/>
      <c r="F464" s="312"/>
      <c r="G464" s="312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  <c r="AD464" s="291"/>
      <c r="AE464" s="291"/>
      <c r="AF464" s="291"/>
      <c r="AG464" s="291"/>
      <c r="AH464" s="291"/>
      <c r="AI464" s="291"/>
      <c r="AJ464" s="291"/>
      <c r="AK464" s="291"/>
      <c r="AL464" s="291"/>
      <c r="AM464" s="291"/>
      <c r="AN464" s="291"/>
      <c r="AO464" s="291"/>
      <c r="AP464" s="291"/>
      <c r="AQ464" s="291"/>
      <c r="AR464" s="291"/>
    </row>
    <row r="465" spans="1:44" ht="8.1" customHeight="1">
      <c r="A465" s="323" t="str">
        <f t="shared" si="81"/>
        <v/>
      </c>
      <c r="B465" s="50" t="str">
        <f t="shared" si="82"/>
        <v/>
      </c>
      <c r="C465" s="50" t="str">
        <f t="shared" si="83"/>
        <v/>
      </c>
      <c r="D465" s="273" t="str">
        <f t="shared" si="84"/>
        <v/>
      </c>
      <c r="E465" s="311"/>
      <c r="F465" s="312"/>
      <c r="G465" s="312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  <c r="AD465" s="291"/>
      <c r="AE465" s="291"/>
      <c r="AF465" s="291"/>
      <c r="AG465" s="291"/>
      <c r="AH465" s="291"/>
      <c r="AI465" s="291"/>
      <c r="AJ465" s="291"/>
      <c r="AK465" s="291"/>
      <c r="AL465" s="291"/>
      <c r="AM465" s="291"/>
      <c r="AN465" s="291"/>
      <c r="AO465" s="291"/>
      <c r="AP465" s="291"/>
      <c r="AQ465" s="291"/>
      <c r="AR465" s="291"/>
    </row>
    <row r="466" spans="1:44" ht="8.1" customHeight="1">
      <c r="A466" s="323" t="str">
        <f t="shared" si="81"/>
        <v/>
      </c>
      <c r="B466" s="50" t="str">
        <f t="shared" si="82"/>
        <v/>
      </c>
      <c r="C466" s="50" t="str">
        <f t="shared" si="83"/>
        <v/>
      </c>
      <c r="D466" s="273" t="str">
        <f t="shared" si="84"/>
        <v/>
      </c>
      <c r="E466" s="311"/>
      <c r="F466" s="312"/>
      <c r="G466" s="312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  <c r="AD466" s="291"/>
      <c r="AE466" s="291"/>
      <c r="AF466" s="291"/>
      <c r="AG466" s="291"/>
      <c r="AH466" s="291"/>
      <c r="AI466" s="291"/>
      <c r="AJ466" s="291"/>
      <c r="AK466" s="291"/>
      <c r="AL466" s="291"/>
      <c r="AM466" s="291"/>
      <c r="AN466" s="291"/>
      <c r="AO466" s="291"/>
      <c r="AP466" s="291"/>
      <c r="AQ466" s="291"/>
      <c r="AR466" s="291"/>
    </row>
    <row r="467" spans="1:44" ht="8.1" customHeight="1">
      <c r="A467" s="323" t="str">
        <f t="shared" si="81"/>
        <v/>
      </c>
      <c r="B467" s="50" t="str">
        <f t="shared" si="82"/>
        <v/>
      </c>
      <c r="C467" s="50" t="str">
        <f t="shared" si="83"/>
        <v/>
      </c>
      <c r="D467" s="273" t="str">
        <f t="shared" si="84"/>
        <v/>
      </c>
      <c r="E467" s="311"/>
      <c r="F467" s="312"/>
      <c r="G467" s="312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  <c r="AD467" s="291"/>
      <c r="AE467" s="291"/>
      <c r="AF467" s="291"/>
      <c r="AG467" s="291"/>
      <c r="AH467" s="291"/>
      <c r="AI467" s="291"/>
      <c r="AJ467" s="291"/>
      <c r="AK467" s="291"/>
      <c r="AL467" s="291"/>
      <c r="AM467" s="291"/>
      <c r="AN467" s="291"/>
      <c r="AO467" s="291"/>
      <c r="AP467" s="291"/>
      <c r="AQ467" s="291"/>
      <c r="AR467" s="291"/>
    </row>
    <row r="468" spans="1:44" ht="8.1" customHeight="1">
      <c r="A468" s="323" t="str">
        <f t="shared" si="81"/>
        <v/>
      </c>
      <c r="B468" s="50" t="str">
        <f t="shared" si="82"/>
        <v/>
      </c>
      <c r="C468" s="50" t="str">
        <f t="shared" si="83"/>
        <v/>
      </c>
      <c r="D468" s="273" t="str">
        <f t="shared" si="84"/>
        <v/>
      </c>
      <c r="E468" s="311"/>
      <c r="F468" s="312"/>
      <c r="G468" s="312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  <c r="AD468" s="291"/>
      <c r="AE468" s="291"/>
      <c r="AF468" s="291"/>
      <c r="AG468" s="291"/>
      <c r="AH468" s="291"/>
      <c r="AI468" s="291"/>
      <c r="AJ468" s="291"/>
      <c r="AK468" s="291"/>
      <c r="AL468" s="291"/>
      <c r="AM468" s="291"/>
      <c r="AN468" s="291"/>
      <c r="AO468" s="291"/>
      <c r="AP468" s="291"/>
      <c r="AQ468" s="291"/>
      <c r="AR468" s="291"/>
    </row>
    <row r="469" spans="1:44" ht="8.1" customHeight="1">
      <c r="A469" s="323" t="str">
        <f t="shared" si="81"/>
        <v/>
      </c>
      <c r="B469" s="50" t="str">
        <f t="shared" si="82"/>
        <v/>
      </c>
      <c r="C469" s="50" t="str">
        <f t="shared" si="83"/>
        <v/>
      </c>
      <c r="D469" s="273" t="str">
        <f t="shared" si="84"/>
        <v/>
      </c>
      <c r="E469" s="311"/>
      <c r="F469" s="312"/>
      <c r="G469" s="312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  <c r="AD469" s="291"/>
      <c r="AE469" s="291"/>
      <c r="AF469" s="291"/>
      <c r="AG469" s="291"/>
      <c r="AH469" s="291"/>
      <c r="AI469" s="291"/>
      <c r="AJ469" s="291"/>
      <c r="AK469" s="291"/>
      <c r="AL469" s="291"/>
      <c r="AM469" s="291"/>
      <c r="AN469" s="291"/>
      <c r="AO469" s="291"/>
      <c r="AP469" s="291"/>
      <c r="AQ469" s="291"/>
      <c r="AR469" s="291"/>
    </row>
    <row r="470" spans="1:44" ht="8.1" customHeight="1">
      <c r="A470" s="323" t="str">
        <f t="shared" si="81"/>
        <v/>
      </c>
      <c r="B470" s="50" t="str">
        <f t="shared" si="82"/>
        <v/>
      </c>
      <c r="C470" s="50" t="str">
        <f t="shared" si="83"/>
        <v/>
      </c>
      <c r="D470" s="273" t="str">
        <f t="shared" si="84"/>
        <v/>
      </c>
      <c r="E470" s="311"/>
      <c r="F470" s="312"/>
      <c r="G470" s="312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  <c r="AD470" s="291"/>
      <c r="AE470" s="291"/>
      <c r="AF470" s="291"/>
      <c r="AG470" s="291"/>
      <c r="AH470" s="291"/>
      <c r="AI470" s="291"/>
      <c r="AJ470" s="291"/>
      <c r="AK470" s="291"/>
      <c r="AL470" s="291"/>
      <c r="AM470" s="291"/>
      <c r="AN470" s="291"/>
      <c r="AO470" s="291"/>
      <c r="AP470" s="291"/>
      <c r="AQ470" s="291"/>
      <c r="AR470" s="291"/>
    </row>
    <row r="471" spans="1:44" ht="8.1" customHeight="1">
      <c r="A471" s="323" t="str">
        <f t="shared" si="81"/>
        <v/>
      </c>
      <c r="B471" s="50" t="str">
        <f t="shared" si="82"/>
        <v/>
      </c>
      <c r="C471" s="50" t="str">
        <f t="shared" si="83"/>
        <v/>
      </c>
      <c r="D471" s="273" t="str">
        <f t="shared" si="84"/>
        <v/>
      </c>
      <c r="E471" s="311"/>
      <c r="F471" s="312"/>
      <c r="G471" s="312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  <c r="AD471" s="291"/>
      <c r="AE471" s="291"/>
      <c r="AF471" s="291"/>
      <c r="AG471" s="291"/>
      <c r="AH471" s="291"/>
      <c r="AI471" s="291"/>
      <c r="AJ471" s="291"/>
      <c r="AK471" s="291"/>
      <c r="AL471" s="291"/>
      <c r="AM471" s="291"/>
      <c r="AN471" s="291"/>
      <c r="AO471" s="291"/>
      <c r="AP471" s="291"/>
      <c r="AQ471" s="291"/>
      <c r="AR471" s="291"/>
    </row>
    <row r="472" spans="1:44" ht="8.1" customHeight="1">
      <c r="A472" s="323" t="str">
        <f t="shared" si="81"/>
        <v/>
      </c>
      <c r="B472" s="50" t="str">
        <f t="shared" si="82"/>
        <v/>
      </c>
      <c r="C472" s="50" t="str">
        <f t="shared" si="83"/>
        <v/>
      </c>
      <c r="D472" s="273" t="str">
        <f t="shared" si="84"/>
        <v/>
      </c>
      <c r="E472" s="311"/>
      <c r="F472" s="312"/>
      <c r="G472" s="312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  <c r="AD472" s="291"/>
      <c r="AE472" s="291"/>
      <c r="AF472" s="291"/>
      <c r="AG472" s="291"/>
      <c r="AH472" s="291"/>
      <c r="AI472" s="291"/>
      <c r="AJ472" s="291"/>
      <c r="AK472" s="291"/>
      <c r="AL472" s="291"/>
      <c r="AM472" s="291"/>
      <c r="AN472" s="291"/>
      <c r="AO472" s="291"/>
      <c r="AP472" s="291"/>
      <c r="AQ472" s="291"/>
      <c r="AR472" s="291"/>
    </row>
    <row r="473" spans="1:44" ht="8.1" customHeight="1">
      <c r="A473" s="323" t="str">
        <f t="shared" si="81"/>
        <v/>
      </c>
      <c r="B473" s="50" t="str">
        <f t="shared" si="82"/>
        <v/>
      </c>
      <c r="C473" s="50" t="str">
        <f t="shared" si="83"/>
        <v/>
      </c>
      <c r="D473" s="273" t="str">
        <f t="shared" si="84"/>
        <v/>
      </c>
      <c r="E473" s="311"/>
      <c r="F473" s="312"/>
      <c r="G473" s="312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  <c r="AD473" s="291"/>
      <c r="AE473" s="291"/>
      <c r="AF473" s="291"/>
      <c r="AG473" s="291"/>
      <c r="AH473" s="291"/>
      <c r="AI473" s="291"/>
      <c r="AJ473" s="291"/>
      <c r="AK473" s="291"/>
      <c r="AL473" s="291"/>
      <c r="AM473" s="291"/>
      <c r="AN473" s="291"/>
      <c r="AO473" s="291"/>
      <c r="AP473" s="291"/>
      <c r="AQ473" s="291"/>
      <c r="AR473" s="291"/>
    </row>
    <row r="474" spans="1:44" ht="8.1" customHeight="1">
      <c r="A474" s="323" t="str">
        <f t="shared" si="81"/>
        <v/>
      </c>
      <c r="B474" s="50" t="str">
        <f t="shared" si="82"/>
        <v/>
      </c>
      <c r="C474" s="50" t="str">
        <f t="shared" si="83"/>
        <v/>
      </c>
      <c r="D474" s="273" t="str">
        <f t="shared" si="84"/>
        <v/>
      </c>
      <c r="E474" s="311"/>
      <c r="F474" s="312"/>
      <c r="G474" s="312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  <c r="AD474" s="291"/>
      <c r="AE474" s="291"/>
      <c r="AF474" s="291"/>
      <c r="AG474" s="291"/>
      <c r="AH474" s="291"/>
      <c r="AI474" s="291"/>
      <c r="AJ474" s="291"/>
      <c r="AK474" s="291"/>
      <c r="AL474" s="291"/>
      <c r="AM474" s="291"/>
      <c r="AN474" s="291"/>
      <c r="AO474" s="291"/>
      <c r="AP474" s="291"/>
      <c r="AQ474" s="291"/>
      <c r="AR474" s="291"/>
    </row>
    <row r="475" spans="1:44" ht="8.1" customHeight="1">
      <c r="A475" s="323" t="str">
        <f t="shared" si="81"/>
        <v/>
      </c>
      <c r="B475" s="50" t="str">
        <f t="shared" si="82"/>
        <v/>
      </c>
      <c r="C475" s="50" t="str">
        <f t="shared" si="83"/>
        <v/>
      </c>
      <c r="D475" s="273" t="str">
        <f t="shared" si="84"/>
        <v/>
      </c>
      <c r="E475" s="311"/>
      <c r="F475" s="312"/>
      <c r="G475" s="312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  <c r="AD475" s="291"/>
      <c r="AE475" s="291"/>
      <c r="AF475" s="291"/>
      <c r="AG475" s="291"/>
      <c r="AH475" s="291"/>
      <c r="AI475" s="291"/>
      <c r="AJ475" s="291"/>
      <c r="AK475" s="291"/>
      <c r="AL475" s="291"/>
      <c r="AM475" s="291"/>
      <c r="AN475" s="291"/>
      <c r="AO475" s="291"/>
      <c r="AP475" s="291"/>
      <c r="AQ475" s="291"/>
      <c r="AR475" s="291"/>
    </row>
    <row r="476" spans="1:44" ht="8.1" customHeight="1">
      <c r="A476" s="323" t="str">
        <f t="shared" si="81"/>
        <v/>
      </c>
      <c r="B476" s="50" t="str">
        <f t="shared" si="82"/>
        <v/>
      </c>
      <c r="C476" s="50" t="str">
        <f t="shared" si="83"/>
        <v/>
      </c>
      <c r="D476" s="273" t="str">
        <f t="shared" si="84"/>
        <v/>
      </c>
      <c r="E476" s="311"/>
      <c r="F476" s="312"/>
      <c r="G476" s="312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  <c r="AD476" s="291"/>
      <c r="AE476" s="291"/>
      <c r="AF476" s="291"/>
      <c r="AG476" s="291"/>
      <c r="AH476" s="291"/>
      <c r="AI476" s="291"/>
      <c r="AJ476" s="291"/>
      <c r="AK476" s="291"/>
      <c r="AL476" s="291"/>
      <c r="AM476" s="291"/>
      <c r="AN476" s="291"/>
      <c r="AO476" s="291"/>
      <c r="AP476" s="291"/>
      <c r="AQ476" s="291"/>
      <c r="AR476" s="291"/>
    </row>
    <row r="477" spans="1:44" ht="8.1" customHeight="1">
      <c r="A477" s="323" t="str">
        <f t="shared" si="81"/>
        <v/>
      </c>
      <c r="B477" s="50" t="str">
        <f t="shared" si="82"/>
        <v/>
      </c>
      <c r="C477" s="50" t="str">
        <f t="shared" si="83"/>
        <v/>
      </c>
      <c r="D477" s="273" t="str">
        <f t="shared" si="84"/>
        <v/>
      </c>
      <c r="E477" s="311"/>
      <c r="F477" s="312"/>
      <c r="G477" s="312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  <c r="AD477" s="291"/>
      <c r="AE477" s="291"/>
      <c r="AF477" s="291"/>
      <c r="AG477" s="291"/>
      <c r="AH477" s="291"/>
      <c r="AI477" s="291"/>
      <c r="AJ477" s="291"/>
      <c r="AK477" s="291"/>
      <c r="AL477" s="291"/>
      <c r="AM477" s="291"/>
      <c r="AN477" s="291"/>
      <c r="AO477" s="291"/>
      <c r="AP477" s="291"/>
      <c r="AQ477" s="291"/>
      <c r="AR477" s="291"/>
    </row>
    <row r="478" spans="1:44" ht="8.1" customHeight="1">
      <c r="A478" s="323" t="str">
        <f t="shared" si="81"/>
        <v/>
      </c>
      <c r="B478" s="50" t="str">
        <f t="shared" si="82"/>
        <v/>
      </c>
      <c r="C478" s="50" t="str">
        <f t="shared" si="83"/>
        <v/>
      </c>
      <c r="D478" s="273" t="str">
        <f t="shared" si="84"/>
        <v/>
      </c>
      <c r="E478" s="311"/>
      <c r="F478" s="312"/>
      <c r="G478" s="312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  <c r="AD478" s="291"/>
      <c r="AE478" s="291"/>
      <c r="AF478" s="291"/>
      <c r="AG478" s="291"/>
      <c r="AH478" s="291"/>
      <c r="AI478" s="291"/>
      <c r="AJ478" s="291"/>
      <c r="AK478" s="291"/>
      <c r="AL478" s="291"/>
      <c r="AM478" s="291"/>
      <c r="AN478" s="291"/>
      <c r="AO478" s="291"/>
      <c r="AP478" s="291"/>
      <c r="AQ478" s="291"/>
      <c r="AR478" s="291"/>
    </row>
    <row r="479" spans="1:44" ht="8.1" customHeight="1">
      <c r="A479" s="323" t="str">
        <f t="shared" si="81"/>
        <v/>
      </c>
      <c r="B479" s="50" t="str">
        <f t="shared" si="82"/>
        <v/>
      </c>
      <c r="C479" s="50" t="str">
        <f t="shared" si="83"/>
        <v/>
      </c>
      <c r="D479" s="273" t="str">
        <f t="shared" si="84"/>
        <v/>
      </c>
      <c r="E479" s="311"/>
      <c r="F479" s="312"/>
      <c r="G479" s="312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  <c r="AD479" s="291"/>
      <c r="AE479" s="291"/>
      <c r="AF479" s="291"/>
      <c r="AG479" s="291"/>
      <c r="AH479" s="291"/>
      <c r="AI479" s="291"/>
      <c r="AJ479" s="291"/>
      <c r="AK479" s="291"/>
      <c r="AL479" s="291"/>
      <c r="AM479" s="291"/>
      <c r="AN479" s="291"/>
      <c r="AO479" s="291"/>
      <c r="AP479" s="291"/>
      <c r="AQ479" s="291"/>
      <c r="AR479" s="291"/>
    </row>
    <row r="480" spans="1:44" ht="8.1" customHeight="1">
      <c r="A480" s="323" t="str">
        <f t="shared" si="81"/>
        <v/>
      </c>
      <c r="B480" s="50" t="str">
        <f t="shared" si="82"/>
        <v/>
      </c>
      <c r="C480" s="50" t="str">
        <f t="shared" si="83"/>
        <v/>
      </c>
      <c r="D480" s="273" t="str">
        <f t="shared" si="84"/>
        <v/>
      </c>
      <c r="E480" s="311"/>
      <c r="F480" s="312"/>
      <c r="G480" s="312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  <c r="AD480" s="291"/>
      <c r="AE480" s="291"/>
      <c r="AF480" s="291"/>
      <c r="AG480" s="291"/>
      <c r="AH480" s="291"/>
      <c r="AI480" s="291"/>
      <c r="AJ480" s="291"/>
      <c r="AK480" s="291"/>
      <c r="AL480" s="291"/>
      <c r="AM480" s="291"/>
      <c r="AN480" s="291"/>
      <c r="AO480" s="291"/>
      <c r="AP480" s="291"/>
      <c r="AQ480" s="291"/>
      <c r="AR480" s="291"/>
    </row>
    <row r="481" spans="1:44" ht="8.1" customHeight="1">
      <c r="A481" s="323" t="str">
        <f t="shared" si="81"/>
        <v/>
      </c>
      <c r="B481" s="50" t="str">
        <f t="shared" si="82"/>
        <v/>
      </c>
      <c r="C481" s="50" t="str">
        <f t="shared" si="83"/>
        <v/>
      </c>
      <c r="D481" s="273" t="str">
        <f t="shared" si="84"/>
        <v/>
      </c>
      <c r="E481" s="311"/>
      <c r="F481" s="312"/>
      <c r="G481" s="312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  <c r="AD481" s="291"/>
      <c r="AE481" s="291"/>
      <c r="AF481" s="291"/>
      <c r="AG481" s="291"/>
      <c r="AH481" s="291"/>
      <c r="AI481" s="291"/>
      <c r="AJ481" s="291"/>
      <c r="AK481" s="291"/>
      <c r="AL481" s="291"/>
      <c r="AM481" s="291"/>
      <c r="AN481" s="291"/>
      <c r="AO481" s="291"/>
      <c r="AP481" s="291"/>
      <c r="AQ481" s="291"/>
      <c r="AR481" s="291"/>
    </row>
    <row r="482" spans="1:44" ht="8.1" customHeight="1">
      <c r="A482" s="323" t="str">
        <f t="shared" si="81"/>
        <v/>
      </c>
      <c r="B482" s="50" t="str">
        <f t="shared" si="82"/>
        <v/>
      </c>
      <c r="C482" s="50" t="str">
        <f t="shared" si="83"/>
        <v/>
      </c>
      <c r="D482" s="273" t="str">
        <f t="shared" si="84"/>
        <v/>
      </c>
      <c r="E482" s="311"/>
      <c r="F482" s="312"/>
      <c r="G482" s="312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  <c r="AD482" s="291"/>
      <c r="AE482" s="291"/>
      <c r="AF482" s="291"/>
      <c r="AG482" s="291"/>
      <c r="AH482" s="291"/>
      <c r="AI482" s="291"/>
      <c r="AJ482" s="291"/>
      <c r="AK482" s="291"/>
      <c r="AL482" s="291"/>
      <c r="AM482" s="291"/>
      <c r="AN482" s="291"/>
      <c r="AO482" s="291"/>
      <c r="AP482" s="291"/>
      <c r="AQ482" s="291"/>
      <c r="AR482" s="291"/>
    </row>
    <row r="483" spans="1:44" ht="8.1" customHeight="1">
      <c r="A483" s="323" t="str">
        <f t="shared" si="81"/>
        <v/>
      </c>
      <c r="B483" s="50" t="str">
        <f t="shared" si="82"/>
        <v/>
      </c>
      <c r="C483" s="50" t="str">
        <f t="shared" si="83"/>
        <v/>
      </c>
      <c r="D483" s="273" t="str">
        <f t="shared" si="84"/>
        <v/>
      </c>
      <c r="E483" s="311"/>
      <c r="F483" s="312"/>
      <c r="G483" s="312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  <c r="AD483" s="291"/>
      <c r="AE483" s="291"/>
      <c r="AF483" s="291"/>
      <c r="AG483" s="291"/>
      <c r="AH483" s="291"/>
      <c r="AI483" s="291"/>
      <c r="AJ483" s="291"/>
      <c r="AK483" s="291"/>
      <c r="AL483" s="291"/>
      <c r="AM483" s="291"/>
      <c r="AN483" s="291"/>
      <c r="AO483" s="291"/>
      <c r="AP483" s="291"/>
      <c r="AQ483" s="291"/>
      <c r="AR483" s="291"/>
    </row>
    <row r="484" spans="1:44" ht="8.1" customHeight="1">
      <c r="A484" s="323" t="str">
        <f t="shared" si="81"/>
        <v/>
      </c>
      <c r="B484" s="50" t="str">
        <f t="shared" si="82"/>
        <v/>
      </c>
      <c r="C484" s="50" t="str">
        <f t="shared" si="83"/>
        <v/>
      </c>
      <c r="D484" s="273" t="str">
        <f t="shared" si="84"/>
        <v/>
      </c>
      <c r="E484" s="311"/>
      <c r="F484" s="312"/>
      <c r="G484" s="312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  <c r="AD484" s="291"/>
      <c r="AE484" s="291"/>
      <c r="AF484" s="291"/>
      <c r="AG484" s="291"/>
      <c r="AH484" s="291"/>
      <c r="AI484" s="291"/>
      <c r="AJ484" s="291"/>
      <c r="AK484" s="291"/>
      <c r="AL484" s="291"/>
      <c r="AM484" s="291"/>
      <c r="AN484" s="291"/>
      <c r="AO484" s="291"/>
      <c r="AP484" s="291"/>
      <c r="AQ484" s="291"/>
      <c r="AR484" s="291"/>
    </row>
    <row r="485" spans="1:44" ht="8.1" customHeight="1">
      <c r="A485" s="323" t="str">
        <f t="shared" si="81"/>
        <v/>
      </c>
      <c r="B485" s="50" t="str">
        <f t="shared" si="82"/>
        <v/>
      </c>
      <c r="C485" s="50" t="str">
        <f t="shared" si="83"/>
        <v/>
      </c>
      <c r="D485" s="273" t="str">
        <f t="shared" si="84"/>
        <v/>
      </c>
      <c r="E485" s="311"/>
      <c r="F485" s="312"/>
      <c r="G485" s="312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  <c r="AD485" s="291"/>
      <c r="AE485" s="291"/>
      <c r="AF485" s="291"/>
      <c r="AG485" s="291"/>
      <c r="AH485" s="291"/>
      <c r="AI485" s="291"/>
      <c r="AJ485" s="291"/>
      <c r="AK485" s="291"/>
      <c r="AL485" s="291"/>
      <c r="AM485" s="291"/>
      <c r="AN485" s="291"/>
      <c r="AO485" s="291"/>
      <c r="AP485" s="291"/>
      <c r="AQ485" s="291"/>
      <c r="AR485" s="291"/>
    </row>
    <row r="486" spans="1:44" ht="8.1" customHeight="1">
      <c r="A486" s="323" t="str">
        <f t="shared" si="81"/>
        <v/>
      </c>
      <c r="B486" s="50" t="str">
        <f t="shared" si="82"/>
        <v/>
      </c>
      <c r="C486" s="50" t="str">
        <f t="shared" si="83"/>
        <v/>
      </c>
      <c r="D486" s="273" t="str">
        <f t="shared" si="84"/>
        <v/>
      </c>
      <c r="E486" s="311"/>
      <c r="F486" s="312"/>
      <c r="G486" s="312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  <c r="AD486" s="291"/>
      <c r="AE486" s="291"/>
      <c r="AF486" s="291"/>
      <c r="AG486" s="291"/>
      <c r="AH486" s="291"/>
      <c r="AI486" s="291"/>
      <c r="AJ486" s="291"/>
      <c r="AK486" s="291"/>
      <c r="AL486" s="291"/>
      <c r="AM486" s="291"/>
      <c r="AN486" s="291"/>
      <c r="AO486" s="291"/>
      <c r="AP486" s="291"/>
      <c r="AQ486" s="291"/>
      <c r="AR486" s="291"/>
    </row>
    <row r="487" spans="1:44" ht="8.1" customHeight="1">
      <c r="A487" s="323" t="str">
        <f t="shared" si="81"/>
        <v/>
      </c>
      <c r="B487" s="50" t="str">
        <f t="shared" si="82"/>
        <v/>
      </c>
      <c r="C487" s="50" t="str">
        <f t="shared" si="83"/>
        <v/>
      </c>
      <c r="D487" s="273" t="str">
        <f t="shared" si="84"/>
        <v/>
      </c>
      <c r="E487" s="311"/>
      <c r="F487" s="312"/>
      <c r="G487" s="312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  <c r="AD487" s="291"/>
      <c r="AE487" s="291"/>
      <c r="AF487" s="291"/>
      <c r="AG487" s="291"/>
      <c r="AH487" s="291"/>
      <c r="AI487" s="291"/>
      <c r="AJ487" s="291"/>
      <c r="AK487" s="291"/>
      <c r="AL487" s="291"/>
      <c r="AM487" s="291"/>
      <c r="AN487" s="291"/>
      <c r="AO487" s="291"/>
      <c r="AP487" s="291"/>
      <c r="AQ487" s="291"/>
      <c r="AR487" s="291"/>
    </row>
    <row r="488" spans="1:44" ht="8.1" customHeight="1">
      <c r="A488" s="323" t="str">
        <f t="shared" si="81"/>
        <v/>
      </c>
      <c r="B488" s="50" t="str">
        <f t="shared" si="82"/>
        <v/>
      </c>
      <c r="C488" s="50" t="str">
        <f t="shared" si="83"/>
        <v/>
      </c>
      <c r="D488" s="273" t="str">
        <f t="shared" si="84"/>
        <v/>
      </c>
      <c r="E488" s="311"/>
      <c r="F488" s="312"/>
      <c r="G488" s="312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  <c r="AD488" s="291"/>
      <c r="AE488" s="291"/>
      <c r="AF488" s="291"/>
      <c r="AG488" s="291"/>
      <c r="AH488" s="291"/>
      <c r="AI488" s="291"/>
      <c r="AJ488" s="291"/>
      <c r="AK488" s="291"/>
      <c r="AL488" s="291"/>
      <c r="AM488" s="291"/>
      <c r="AN488" s="291"/>
      <c r="AO488" s="291"/>
      <c r="AP488" s="291"/>
      <c r="AQ488" s="291"/>
      <c r="AR488" s="291"/>
    </row>
    <row r="489" spans="1:44" ht="8.1" customHeight="1">
      <c r="A489" s="323" t="str">
        <f t="shared" si="81"/>
        <v/>
      </c>
      <c r="B489" s="50" t="str">
        <f t="shared" si="82"/>
        <v/>
      </c>
      <c r="C489" s="50" t="str">
        <f t="shared" si="83"/>
        <v/>
      </c>
      <c r="D489" s="273" t="str">
        <f t="shared" si="84"/>
        <v/>
      </c>
      <c r="E489" s="311"/>
      <c r="F489" s="312"/>
      <c r="G489" s="312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  <c r="AD489" s="291"/>
      <c r="AE489" s="291"/>
      <c r="AF489" s="291"/>
      <c r="AG489" s="291"/>
      <c r="AH489" s="291"/>
      <c r="AI489" s="291"/>
      <c r="AJ489" s="291"/>
      <c r="AK489" s="291"/>
      <c r="AL489" s="291"/>
      <c r="AM489" s="291"/>
      <c r="AN489" s="291"/>
      <c r="AO489" s="291"/>
      <c r="AP489" s="291"/>
      <c r="AQ489" s="291"/>
      <c r="AR489" s="291"/>
    </row>
    <row r="490" spans="1:44" ht="8.1" customHeight="1">
      <c r="A490" s="323" t="str">
        <f t="shared" si="81"/>
        <v/>
      </c>
      <c r="B490" s="50" t="str">
        <f t="shared" si="82"/>
        <v/>
      </c>
      <c r="C490" s="50" t="str">
        <f t="shared" si="83"/>
        <v/>
      </c>
      <c r="D490" s="273" t="str">
        <f t="shared" si="84"/>
        <v/>
      </c>
      <c r="E490" s="311"/>
      <c r="F490" s="312"/>
      <c r="G490" s="312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  <c r="AD490" s="291"/>
      <c r="AE490" s="291"/>
      <c r="AF490" s="291"/>
      <c r="AG490" s="291"/>
      <c r="AH490" s="291"/>
      <c r="AI490" s="291"/>
      <c r="AJ490" s="291"/>
      <c r="AK490" s="291"/>
      <c r="AL490" s="291"/>
      <c r="AM490" s="291"/>
      <c r="AN490" s="291"/>
      <c r="AO490" s="291"/>
      <c r="AP490" s="291"/>
      <c r="AQ490" s="291"/>
      <c r="AR490" s="291"/>
    </row>
    <row r="491" spans="1:44" ht="8.1" customHeight="1">
      <c r="A491" s="323" t="str">
        <f t="shared" si="81"/>
        <v/>
      </c>
      <c r="B491" s="50" t="str">
        <f t="shared" si="82"/>
        <v/>
      </c>
      <c r="C491" s="50" t="str">
        <f t="shared" si="83"/>
        <v/>
      </c>
      <c r="D491" s="273" t="str">
        <f t="shared" si="84"/>
        <v/>
      </c>
      <c r="E491" s="311"/>
      <c r="F491" s="312"/>
      <c r="G491" s="312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  <c r="AD491" s="291"/>
      <c r="AE491" s="291"/>
      <c r="AF491" s="291"/>
      <c r="AG491" s="291"/>
      <c r="AH491" s="291"/>
      <c r="AI491" s="291"/>
      <c r="AJ491" s="291"/>
      <c r="AK491" s="291"/>
      <c r="AL491" s="291"/>
      <c r="AM491" s="291"/>
      <c r="AN491" s="291"/>
      <c r="AO491" s="291"/>
      <c r="AP491" s="291"/>
      <c r="AQ491" s="291"/>
      <c r="AR491" s="291"/>
    </row>
    <row r="492" spans="1:44" ht="8.1" customHeight="1">
      <c r="A492" s="323" t="str">
        <f t="shared" si="81"/>
        <v/>
      </c>
      <c r="B492" s="50" t="str">
        <f t="shared" si="82"/>
        <v/>
      </c>
      <c r="C492" s="50" t="str">
        <f t="shared" si="83"/>
        <v/>
      </c>
      <c r="D492" s="273" t="str">
        <f t="shared" si="84"/>
        <v/>
      </c>
      <c r="E492" s="311"/>
      <c r="F492" s="312"/>
      <c r="G492" s="312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  <c r="AD492" s="291"/>
      <c r="AE492" s="291"/>
      <c r="AF492" s="291"/>
      <c r="AG492" s="291"/>
      <c r="AH492" s="291"/>
      <c r="AI492" s="291"/>
      <c r="AJ492" s="291"/>
      <c r="AK492" s="291"/>
      <c r="AL492" s="291"/>
      <c r="AM492" s="291"/>
      <c r="AN492" s="291"/>
      <c r="AO492" s="291"/>
      <c r="AP492" s="291"/>
      <c r="AQ492" s="291"/>
      <c r="AR492" s="291"/>
    </row>
    <row r="493" spans="1:44" ht="8.1" customHeight="1">
      <c r="A493" s="323" t="str">
        <f t="shared" si="81"/>
        <v/>
      </c>
      <c r="B493" s="50" t="str">
        <f t="shared" si="82"/>
        <v/>
      </c>
      <c r="C493" s="50" t="str">
        <f t="shared" si="83"/>
        <v/>
      </c>
      <c r="D493" s="273" t="str">
        <f t="shared" si="84"/>
        <v/>
      </c>
      <c r="E493" s="311"/>
      <c r="F493" s="312"/>
      <c r="G493" s="312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  <c r="AD493" s="291"/>
      <c r="AE493" s="291"/>
      <c r="AF493" s="291"/>
      <c r="AG493" s="291"/>
      <c r="AH493" s="291"/>
      <c r="AI493" s="291"/>
      <c r="AJ493" s="291"/>
      <c r="AK493" s="291"/>
      <c r="AL493" s="291"/>
      <c r="AM493" s="291"/>
      <c r="AN493" s="291"/>
      <c r="AO493" s="291"/>
      <c r="AP493" s="291"/>
      <c r="AQ493" s="291"/>
      <c r="AR493" s="291"/>
    </row>
    <row r="494" spans="1:44" ht="8.1" customHeight="1">
      <c r="A494" s="323" t="str">
        <f t="shared" si="81"/>
        <v/>
      </c>
      <c r="B494" s="50" t="str">
        <f t="shared" si="82"/>
        <v/>
      </c>
      <c r="C494" s="50" t="str">
        <f t="shared" si="83"/>
        <v/>
      </c>
      <c r="D494" s="273" t="str">
        <f t="shared" si="84"/>
        <v/>
      </c>
      <c r="E494" s="311"/>
      <c r="F494" s="312"/>
      <c r="G494" s="312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  <c r="AD494" s="291"/>
      <c r="AE494" s="291"/>
      <c r="AF494" s="291"/>
      <c r="AG494" s="291"/>
      <c r="AH494" s="291"/>
      <c r="AI494" s="291"/>
      <c r="AJ494" s="291"/>
      <c r="AK494" s="291"/>
      <c r="AL494" s="291"/>
      <c r="AM494" s="291"/>
      <c r="AN494" s="291"/>
      <c r="AO494" s="291"/>
      <c r="AP494" s="291"/>
      <c r="AQ494" s="291"/>
      <c r="AR494" s="291"/>
    </row>
    <row r="495" spans="1:44" ht="8.1" customHeight="1">
      <c r="A495" s="323" t="str">
        <f t="shared" si="81"/>
        <v/>
      </c>
      <c r="B495" s="50" t="str">
        <f t="shared" si="82"/>
        <v/>
      </c>
      <c r="C495" s="50" t="str">
        <f t="shared" si="83"/>
        <v/>
      </c>
      <c r="D495" s="273" t="str">
        <f t="shared" si="84"/>
        <v/>
      </c>
      <c r="E495" s="311"/>
      <c r="F495" s="312"/>
      <c r="G495" s="312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  <c r="AD495" s="291"/>
      <c r="AE495" s="291"/>
      <c r="AF495" s="291"/>
      <c r="AG495" s="291"/>
      <c r="AH495" s="291"/>
      <c r="AI495" s="291"/>
      <c r="AJ495" s="291"/>
      <c r="AK495" s="291"/>
      <c r="AL495" s="291"/>
      <c r="AM495" s="291"/>
      <c r="AN495" s="291"/>
      <c r="AO495" s="291"/>
      <c r="AP495" s="291"/>
      <c r="AQ495" s="291"/>
      <c r="AR495" s="291"/>
    </row>
    <row r="496" spans="1:44" ht="8.1" customHeight="1">
      <c r="A496" s="323" t="str">
        <f t="shared" si="81"/>
        <v/>
      </c>
      <c r="B496" s="50" t="str">
        <f t="shared" si="82"/>
        <v/>
      </c>
      <c r="C496" s="50" t="str">
        <f t="shared" si="83"/>
        <v/>
      </c>
      <c r="D496" s="273" t="str">
        <f t="shared" si="84"/>
        <v/>
      </c>
      <c r="E496" s="311"/>
      <c r="F496" s="312"/>
      <c r="G496" s="312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  <c r="AD496" s="291"/>
      <c r="AE496" s="291"/>
      <c r="AF496" s="291"/>
      <c r="AG496" s="291"/>
      <c r="AH496" s="291"/>
      <c r="AI496" s="291"/>
      <c r="AJ496" s="291"/>
      <c r="AK496" s="291"/>
      <c r="AL496" s="291"/>
      <c r="AM496" s="291"/>
      <c r="AN496" s="291"/>
      <c r="AO496" s="291"/>
      <c r="AP496" s="291"/>
      <c r="AQ496" s="291"/>
      <c r="AR496" s="291"/>
    </row>
    <row r="497" spans="1:44" ht="8.1" customHeight="1">
      <c r="A497" s="323" t="str">
        <f t="shared" si="81"/>
        <v/>
      </c>
      <c r="B497" s="50" t="str">
        <f t="shared" si="82"/>
        <v/>
      </c>
      <c r="C497" s="50" t="str">
        <f t="shared" si="83"/>
        <v/>
      </c>
      <c r="D497" s="273" t="str">
        <f t="shared" si="84"/>
        <v/>
      </c>
      <c r="E497" s="311"/>
      <c r="F497" s="312"/>
      <c r="G497" s="312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  <c r="AD497" s="291"/>
      <c r="AE497" s="291"/>
      <c r="AF497" s="291"/>
      <c r="AG497" s="291"/>
      <c r="AH497" s="291"/>
      <c r="AI497" s="291"/>
      <c r="AJ497" s="291"/>
      <c r="AK497" s="291"/>
      <c r="AL497" s="291"/>
      <c r="AM497" s="291"/>
      <c r="AN497" s="291"/>
      <c r="AO497" s="291"/>
      <c r="AP497" s="291"/>
      <c r="AQ497" s="291"/>
      <c r="AR497" s="291"/>
    </row>
    <row r="498" spans="1:44" ht="8.1" customHeight="1">
      <c r="A498" s="323" t="str">
        <f t="shared" si="81"/>
        <v/>
      </c>
      <c r="B498" s="50" t="str">
        <f t="shared" si="82"/>
        <v/>
      </c>
      <c r="C498" s="50" t="str">
        <f t="shared" si="83"/>
        <v/>
      </c>
      <c r="D498" s="273" t="str">
        <f t="shared" si="84"/>
        <v/>
      </c>
      <c r="E498" s="311"/>
      <c r="F498" s="312"/>
      <c r="G498" s="312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  <c r="AD498" s="291"/>
      <c r="AE498" s="291"/>
      <c r="AF498" s="291"/>
      <c r="AG498" s="291"/>
      <c r="AH498" s="291"/>
      <c r="AI498" s="291"/>
      <c r="AJ498" s="291"/>
      <c r="AK498" s="291"/>
      <c r="AL498" s="291"/>
      <c r="AM498" s="291"/>
      <c r="AN498" s="291"/>
      <c r="AO498" s="291"/>
      <c r="AP498" s="291"/>
      <c r="AQ498" s="291"/>
      <c r="AR498" s="291"/>
    </row>
    <row r="499" spans="1:44" ht="8.1" customHeight="1">
      <c r="A499" s="323" t="str">
        <f t="shared" si="81"/>
        <v/>
      </c>
      <c r="B499" s="50" t="str">
        <f t="shared" si="82"/>
        <v/>
      </c>
      <c r="C499" s="50" t="str">
        <f t="shared" si="83"/>
        <v/>
      </c>
      <c r="D499" s="273" t="str">
        <f t="shared" si="84"/>
        <v/>
      </c>
      <c r="E499" s="311"/>
      <c r="F499" s="312"/>
      <c r="G499" s="312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  <c r="AD499" s="291"/>
      <c r="AE499" s="291"/>
      <c r="AF499" s="291"/>
      <c r="AG499" s="291"/>
      <c r="AH499" s="291"/>
      <c r="AI499" s="291"/>
      <c r="AJ499" s="291"/>
      <c r="AK499" s="291"/>
      <c r="AL499" s="291"/>
      <c r="AM499" s="291"/>
      <c r="AN499" s="291"/>
      <c r="AO499" s="291"/>
      <c r="AP499" s="291"/>
      <c r="AQ499" s="291"/>
      <c r="AR499" s="291"/>
    </row>
    <row r="500" spans="1:44" ht="8.1" customHeight="1">
      <c r="A500" s="323" t="str">
        <f t="shared" si="81"/>
        <v/>
      </c>
      <c r="B500" s="50" t="str">
        <f t="shared" si="82"/>
        <v/>
      </c>
      <c r="C500" s="50" t="str">
        <f t="shared" si="83"/>
        <v/>
      </c>
      <c r="D500" s="273" t="str">
        <f t="shared" si="84"/>
        <v/>
      </c>
      <c r="E500" s="311"/>
      <c r="F500" s="312"/>
      <c r="G500" s="312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  <c r="AD500" s="291"/>
      <c r="AE500" s="291"/>
      <c r="AF500" s="291"/>
      <c r="AG500" s="291"/>
      <c r="AH500" s="291"/>
      <c r="AI500" s="291"/>
      <c r="AJ500" s="291"/>
      <c r="AK500" s="291"/>
      <c r="AL500" s="291"/>
      <c r="AM500" s="291"/>
      <c r="AN500" s="291"/>
      <c r="AO500" s="291"/>
      <c r="AP500" s="291"/>
      <c r="AQ500" s="291"/>
      <c r="AR500" s="291"/>
    </row>
    <row r="501" spans="1:44" ht="8.1" customHeight="1">
      <c r="A501" s="323" t="str">
        <f t="shared" si="81"/>
        <v/>
      </c>
      <c r="B501" s="50" t="str">
        <f t="shared" si="82"/>
        <v/>
      </c>
      <c r="C501" s="50" t="str">
        <f t="shared" si="83"/>
        <v/>
      </c>
      <c r="D501" s="273" t="str">
        <f t="shared" si="84"/>
        <v/>
      </c>
      <c r="E501" s="311"/>
      <c r="F501" s="312"/>
      <c r="G501" s="312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  <c r="AD501" s="291"/>
      <c r="AE501" s="291"/>
      <c r="AF501" s="291"/>
      <c r="AG501" s="291"/>
      <c r="AH501" s="291"/>
      <c r="AI501" s="291"/>
      <c r="AJ501" s="291"/>
      <c r="AK501" s="291"/>
      <c r="AL501" s="291"/>
      <c r="AM501" s="291"/>
      <c r="AN501" s="291"/>
      <c r="AO501" s="291"/>
      <c r="AP501" s="291"/>
      <c r="AQ501" s="291"/>
      <c r="AR501" s="291"/>
    </row>
    <row r="502" spans="1:44" ht="8.1" customHeight="1">
      <c r="A502" s="323" t="str">
        <f t="shared" si="81"/>
        <v/>
      </c>
      <c r="B502" s="50" t="str">
        <f t="shared" si="82"/>
        <v/>
      </c>
      <c r="C502" s="50" t="str">
        <f t="shared" si="83"/>
        <v/>
      </c>
      <c r="D502" s="273" t="str">
        <f t="shared" si="84"/>
        <v/>
      </c>
      <c r="E502" s="311"/>
      <c r="F502" s="312"/>
      <c r="G502" s="312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  <c r="AD502" s="291"/>
      <c r="AE502" s="291"/>
      <c r="AF502" s="291"/>
      <c r="AG502" s="291"/>
      <c r="AH502" s="291"/>
      <c r="AI502" s="291"/>
      <c r="AJ502" s="291"/>
      <c r="AK502" s="291"/>
      <c r="AL502" s="291"/>
      <c r="AM502" s="291"/>
      <c r="AN502" s="291"/>
      <c r="AO502" s="291"/>
      <c r="AP502" s="291"/>
      <c r="AQ502" s="291"/>
      <c r="AR502" s="291"/>
    </row>
    <row r="503" spans="1:44" ht="8.1" customHeight="1">
      <c r="A503" s="323" t="str">
        <f t="shared" si="81"/>
        <v/>
      </c>
      <c r="B503" s="50" t="str">
        <f t="shared" si="82"/>
        <v/>
      </c>
      <c r="C503" s="50" t="str">
        <f t="shared" si="83"/>
        <v/>
      </c>
      <c r="D503" s="273" t="str">
        <f t="shared" si="84"/>
        <v/>
      </c>
      <c r="E503" s="311"/>
      <c r="F503" s="312"/>
      <c r="G503" s="312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  <c r="AD503" s="291"/>
      <c r="AE503" s="291"/>
      <c r="AF503" s="291"/>
      <c r="AG503" s="291"/>
      <c r="AH503" s="291"/>
      <c r="AI503" s="291"/>
      <c r="AJ503" s="291"/>
      <c r="AK503" s="291"/>
      <c r="AL503" s="291"/>
      <c r="AM503" s="291"/>
      <c r="AN503" s="291"/>
      <c r="AO503" s="291"/>
      <c r="AP503" s="291"/>
      <c r="AQ503" s="291"/>
      <c r="AR503" s="291"/>
    </row>
    <row r="504" spans="1:44" ht="8.1" customHeight="1">
      <c r="A504" s="323" t="str">
        <f t="shared" si="81"/>
        <v/>
      </c>
      <c r="B504" s="50" t="str">
        <f t="shared" si="82"/>
        <v/>
      </c>
      <c r="C504" s="50" t="str">
        <f t="shared" si="83"/>
        <v/>
      </c>
      <c r="D504" s="273" t="str">
        <f t="shared" si="84"/>
        <v/>
      </c>
      <c r="E504" s="311"/>
      <c r="F504" s="312"/>
      <c r="G504" s="312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  <c r="AD504" s="291"/>
      <c r="AE504" s="291"/>
      <c r="AF504" s="291"/>
      <c r="AG504" s="291"/>
      <c r="AH504" s="291"/>
      <c r="AI504" s="291"/>
      <c r="AJ504" s="291"/>
      <c r="AK504" s="291"/>
      <c r="AL504" s="291"/>
      <c r="AM504" s="291"/>
      <c r="AN504" s="291"/>
      <c r="AO504" s="291"/>
      <c r="AP504" s="291"/>
      <c r="AQ504" s="291"/>
      <c r="AR504" s="291"/>
    </row>
    <row r="505" spans="1:44" ht="8.1" customHeight="1">
      <c r="A505" s="323" t="str">
        <f t="shared" si="81"/>
        <v/>
      </c>
      <c r="B505" s="50" t="str">
        <f t="shared" si="82"/>
        <v/>
      </c>
      <c r="C505" s="50" t="str">
        <f t="shared" si="83"/>
        <v/>
      </c>
      <c r="D505" s="273" t="str">
        <f t="shared" si="84"/>
        <v/>
      </c>
      <c r="E505" s="311"/>
      <c r="F505" s="312"/>
      <c r="G505" s="312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  <c r="AD505" s="291"/>
      <c r="AE505" s="291"/>
      <c r="AF505" s="291"/>
      <c r="AG505" s="291"/>
      <c r="AH505" s="291"/>
      <c r="AI505" s="291"/>
      <c r="AJ505" s="291"/>
      <c r="AK505" s="291"/>
      <c r="AL505" s="291"/>
      <c r="AM505" s="291"/>
      <c r="AN505" s="291"/>
      <c r="AO505" s="291"/>
      <c r="AP505" s="291"/>
      <c r="AQ505" s="291"/>
      <c r="AR505" s="291"/>
    </row>
    <row r="506" spans="1:44" ht="8.1" customHeight="1">
      <c r="A506" s="323" t="str">
        <f t="shared" si="81"/>
        <v/>
      </c>
      <c r="B506" s="50" t="str">
        <f t="shared" si="82"/>
        <v/>
      </c>
      <c r="C506" s="50" t="str">
        <f t="shared" si="83"/>
        <v/>
      </c>
      <c r="D506" s="273" t="str">
        <f t="shared" si="84"/>
        <v/>
      </c>
      <c r="E506" s="311"/>
      <c r="F506" s="312"/>
      <c r="G506" s="312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  <c r="AD506" s="291"/>
      <c r="AE506" s="291"/>
      <c r="AF506" s="291"/>
      <c r="AG506" s="291"/>
      <c r="AH506" s="291"/>
      <c r="AI506" s="291"/>
      <c r="AJ506" s="291"/>
      <c r="AK506" s="291"/>
      <c r="AL506" s="291"/>
      <c r="AM506" s="291"/>
      <c r="AN506" s="291"/>
      <c r="AO506" s="291"/>
      <c r="AP506" s="291"/>
      <c r="AQ506" s="291"/>
      <c r="AR506" s="291"/>
    </row>
    <row r="507" spans="1:44" ht="8.1" customHeight="1">
      <c r="A507" s="323" t="str">
        <f t="shared" si="81"/>
        <v/>
      </c>
      <c r="B507" s="50" t="str">
        <f t="shared" si="82"/>
        <v/>
      </c>
      <c r="C507" s="50" t="str">
        <f t="shared" si="83"/>
        <v/>
      </c>
      <c r="D507" s="273" t="str">
        <f t="shared" si="84"/>
        <v/>
      </c>
      <c r="E507" s="311"/>
      <c r="F507" s="312"/>
      <c r="G507" s="312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  <c r="AD507" s="291"/>
      <c r="AE507" s="291"/>
      <c r="AF507" s="291"/>
      <c r="AG507" s="291"/>
      <c r="AH507" s="291"/>
      <c r="AI507" s="291"/>
      <c r="AJ507" s="291"/>
      <c r="AK507" s="291"/>
      <c r="AL507" s="291"/>
      <c r="AM507" s="291"/>
      <c r="AN507" s="291"/>
      <c r="AO507" s="291"/>
      <c r="AP507" s="291"/>
      <c r="AQ507" s="291"/>
      <c r="AR507" s="291"/>
    </row>
    <row r="508" spans="1:44" ht="8.1" customHeight="1">
      <c r="A508" s="323" t="str">
        <f t="shared" si="81"/>
        <v/>
      </c>
      <c r="B508" s="50" t="str">
        <f t="shared" si="82"/>
        <v/>
      </c>
      <c r="C508" s="50" t="str">
        <f t="shared" si="83"/>
        <v/>
      </c>
      <c r="D508" s="273" t="str">
        <f t="shared" si="84"/>
        <v/>
      </c>
      <c r="E508" s="311"/>
      <c r="F508" s="312"/>
      <c r="G508" s="312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  <c r="AD508" s="291"/>
      <c r="AE508" s="291"/>
      <c r="AF508" s="291"/>
      <c r="AG508" s="291"/>
      <c r="AH508" s="291"/>
      <c r="AI508" s="291"/>
      <c r="AJ508" s="291"/>
      <c r="AK508" s="291"/>
      <c r="AL508" s="291"/>
      <c r="AM508" s="291"/>
      <c r="AN508" s="291"/>
      <c r="AO508" s="291"/>
      <c r="AP508" s="291"/>
      <c r="AQ508" s="291"/>
      <c r="AR508" s="291"/>
    </row>
    <row r="509" spans="1:44" ht="8.1" customHeight="1">
      <c r="A509" s="323" t="str">
        <f t="shared" si="81"/>
        <v/>
      </c>
      <c r="B509" s="50" t="str">
        <f t="shared" si="82"/>
        <v/>
      </c>
      <c r="C509" s="50" t="str">
        <f t="shared" si="83"/>
        <v/>
      </c>
      <c r="D509" s="273" t="str">
        <f t="shared" si="84"/>
        <v/>
      </c>
      <c r="E509" s="311"/>
      <c r="F509" s="312"/>
      <c r="G509" s="312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  <c r="AD509" s="291"/>
      <c r="AE509" s="291"/>
      <c r="AF509" s="291"/>
      <c r="AG509" s="291"/>
      <c r="AH509" s="291"/>
      <c r="AI509" s="291"/>
      <c r="AJ509" s="291"/>
      <c r="AK509" s="291"/>
      <c r="AL509" s="291"/>
      <c r="AM509" s="291"/>
      <c r="AN509" s="291"/>
      <c r="AO509" s="291"/>
      <c r="AP509" s="291"/>
      <c r="AQ509" s="291"/>
      <c r="AR509" s="291"/>
    </row>
    <row r="510" spans="1:44" ht="8.1" customHeight="1">
      <c r="A510" s="323" t="str">
        <f t="shared" si="81"/>
        <v/>
      </c>
      <c r="B510" s="50" t="str">
        <f t="shared" si="82"/>
        <v/>
      </c>
      <c r="C510" s="50" t="str">
        <f t="shared" si="83"/>
        <v/>
      </c>
      <c r="D510" s="273" t="str">
        <f t="shared" si="84"/>
        <v/>
      </c>
      <c r="E510" s="311"/>
      <c r="F510" s="312"/>
      <c r="G510" s="312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  <c r="AD510" s="291"/>
      <c r="AE510" s="291"/>
      <c r="AF510" s="291"/>
      <c r="AG510" s="291"/>
      <c r="AH510" s="291"/>
      <c r="AI510" s="291"/>
      <c r="AJ510" s="291"/>
      <c r="AK510" s="291"/>
      <c r="AL510" s="291"/>
      <c r="AM510" s="291"/>
      <c r="AN510" s="291"/>
      <c r="AO510" s="291"/>
      <c r="AP510" s="291"/>
      <c r="AQ510" s="291"/>
      <c r="AR510" s="291"/>
    </row>
    <row r="511" spans="1:44" ht="8.1" customHeight="1">
      <c r="A511" s="323" t="str">
        <f t="shared" si="81"/>
        <v/>
      </c>
      <c r="B511" s="50" t="str">
        <f t="shared" si="82"/>
        <v/>
      </c>
      <c r="C511" s="50" t="str">
        <f t="shared" si="83"/>
        <v/>
      </c>
      <c r="D511" s="273" t="str">
        <f t="shared" si="84"/>
        <v/>
      </c>
      <c r="E511" s="311"/>
      <c r="F511" s="312"/>
      <c r="G511" s="312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  <c r="AD511" s="291"/>
      <c r="AE511" s="291"/>
      <c r="AF511" s="291"/>
      <c r="AG511" s="291"/>
      <c r="AH511" s="291"/>
      <c r="AI511" s="291"/>
      <c r="AJ511" s="291"/>
      <c r="AK511" s="291"/>
      <c r="AL511" s="291"/>
      <c r="AM511" s="291"/>
      <c r="AN511" s="291"/>
      <c r="AO511" s="291"/>
      <c r="AP511" s="291"/>
      <c r="AQ511" s="291"/>
      <c r="AR511" s="291"/>
    </row>
    <row r="512" spans="1:44" ht="8.1" customHeight="1">
      <c r="A512" s="323" t="str">
        <f t="shared" si="81"/>
        <v/>
      </c>
      <c r="B512" s="50" t="str">
        <f t="shared" si="82"/>
        <v/>
      </c>
      <c r="C512" s="50" t="str">
        <f t="shared" si="83"/>
        <v/>
      </c>
      <c r="D512" s="273" t="str">
        <f t="shared" si="84"/>
        <v/>
      </c>
      <c r="E512" s="311"/>
      <c r="F512" s="312"/>
      <c r="G512" s="312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  <c r="AD512" s="291"/>
      <c r="AE512" s="291"/>
      <c r="AF512" s="291"/>
      <c r="AG512" s="291"/>
      <c r="AH512" s="291"/>
      <c r="AI512" s="291"/>
      <c r="AJ512" s="291"/>
      <c r="AK512" s="291"/>
      <c r="AL512" s="291"/>
      <c r="AM512" s="291"/>
      <c r="AN512" s="291"/>
      <c r="AO512" s="291"/>
      <c r="AP512" s="291"/>
      <c r="AQ512" s="291"/>
      <c r="AR512" s="291"/>
    </row>
    <row r="513" spans="1:44" ht="8.1" customHeight="1">
      <c r="A513" s="323" t="str">
        <f t="shared" si="81"/>
        <v/>
      </c>
      <c r="B513" s="50" t="str">
        <f t="shared" si="82"/>
        <v/>
      </c>
      <c r="C513" s="50" t="str">
        <f t="shared" si="83"/>
        <v/>
      </c>
      <c r="D513" s="273" t="str">
        <f t="shared" si="84"/>
        <v/>
      </c>
      <c r="E513" s="311"/>
      <c r="F513" s="312"/>
      <c r="G513" s="312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  <c r="AD513" s="291"/>
      <c r="AE513" s="291"/>
      <c r="AF513" s="291"/>
      <c r="AG513" s="291"/>
      <c r="AH513" s="291"/>
      <c r="AI513" s="291"/>
      <c r="AJ513" s="291"/>
      <c r="AK513" s="291"/>
      <c r="AL513" s="291"/>
      <c r="AM513" s="291"/>
      <c r="AN513" s="291"/>
      <c r="AO513" s="291"/>
      <c r="AP513" s="291"/>
      <c r="AQ513" s="291"/>
      <c r="AR513" s="291"/>
    </row>
    <row r="514" spans="1:44" ht="8.1" customHeight="1">
      <c r="A514" s="323" t="str">
        <f t="shared" si="81"/>
        <v/>
      </c>
      <c r="B514" s="50" t="str">
        <f t="shared" si="82"/>
        <v/>
      </c>
      <c r="C514" s="50" t="str">
        <f t="shared" si="83"/>
        <v/>
      </c>
      <c r="D514" s="273" t="str">
        <f t="shared" si="84"/>
        <v/>
      </c>
      <c r="E514" s="311"/>
      <c r="F514" s="312"/>
      <c r="G514" s="312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  <c r="AD514" s="291"/>
      <c r="AE514" s="291"/>
      <c r="AF514" s="291"/>
      <c r="AG514" s="291"/>
      <c r="AH514" s="291"/>
      <c r="AI514" s="291"/>
      <c r="AJ514" s="291"/>
      <c r="AK514" s="291"/>
      <c r="AL514" s="291"/>
      <c r="AM514" s="291"/>
      <c r="AN514" s="291"/>
      <c r="AO514" s="291"/>
      <c r="AP514" s="291"/>
      <c r="AQ514" s="291"/>
      <c r="AR514" s="291"/>
    </row>
    <row r="515" spans="1:44" ht="8.1" customHeight="1">
      <c r="A515" s="323" t="str">
        <f t="shared" si="81"/>
        <v/>
      </c>
      <c r="B515" s="50" t="str">
        <f t="shared" si="82"/>
        <v/>
      </c>
      <c r="C515" s="50" t="str">
        <f t="shared" si="83"/>
        <v/>
      </c>
      <c r="D515" s="273" t="str">
        <f t="shared" si="84"/>
        <v/>
      </c>
      <c r="E515" s="311"/>
      <c r="F515" s="312"/>
      <c r="G515" s="312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  <c r="AD515" s="291"/>
      <c r="AE515" s="291"/>
      <c r="AF515" s="291"/>
      <c r="AG515" s="291"/>
      <c r="AH515" s="291"/>
      <c r="AI515" s="291"/>
      <c r="AJ515" s="291"/>
      <c r="AK515" s="291"/>
      <c r="AL515" s="291"/>
      <c r="AM515" s="291"/>
      <c r="AN515" s="291"/>
      <c r="AO515" s="291"/>
      <c r="AP515" s="291"/>
      <c r="AQ515" s="291"/>
      <c r="AR515" s="291"/>
    </row>
    <row r="516" spans="1:44" ht="8.1" customHeight="1">
      <c r="A516" s="323" t="str">
        <f t="shared" si="81"/>
        <v/>
      </c>
      <c r="B516" s="50" t="str">
        <f t="shared" si="82"/>
        <v/>
      </c>
      <c r="C516" s="50" t="str">
        <f t="shared" si="83"/>
        <v/>
      </c>
      <c r="D516" s="273" t="str">
        <f t="shared" si="84"/>
        <v/>
      </c>
      <c r="E516" s="311"/>
      <c r="F516" s="312"/>
      <c r="G516" s="312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  <c r="AD516" s="291"/>
      <c r="AE516" s="291"/>
      <c r="AF516" s="291"/>
      <c r="AG516" s="291"/>
      <c r="AH516" s="291"/>
      <c r="AI516" s="291"/>
      <c r="AJ516" s="291"/>
      <c r="AK516" s="291"/>
      <c r="AL516" s="291"/>
      <c r="AM516" s="291"/>
      <c r="AN516" s="291"/>
      <c r="AO516" s="291"/>
      <c r="AP516" s="291"/>
      <c r="AQ516" s="291"/>
      <c r="AR516" s="291"/>
    </row>
    <row r="517" spans="1:44" ht="8.1" customHeight="1">
      <c r="A517" s="323" t="str">
        <f t="shared" ref="A517:A580" si="85">IF(ROW()-A$4&lt;=$D$4,ROW()-A$4,"")</f>
        <v/>
      </c>
      <c r="B517" s="50" t="str">
        <f t="shared" si="82"/>
        <v/>
      </c>
      <c r="C517" s="50" t="str">
        <f t="shared" si="83"/>
        <v/>
      </c>
      <c r="D517" s="273" t="str">
        <f t="shared" si="84"/>
        <v/>
      </c>
      <c r="E517" s="311"/>
      <c r="F517" s="312"/>
      <c r="G517" s="312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  <c r="AD517" s="291"/>
      <c r="AE517" s="291"/>
      <c r="AF517" s="291"/>
      <c r="AG517" s="291"/>
      <c r="AH517" s="291"/>
      <c r="AI517" s="291"/>
      <c r="AJ517" s="291"/>
      <c r="AK517" s="291"/>
      <c r="AL517" s="291"/>
      <c r="AM517" s="291"/>
      <c r="AN517" s="291"/>
      <c r="AO517" s="291"/>
      <c r="AP517" s="291"/>
      <c r="AQ517" s="291"/>
      <c r="AR517" s="291"/>
    </row>
    <row r="518" spans="1:44" ht="8.1" customHeight="1">
      <c r="A518" s="323" t="str">
        <f t="shared" si="85"/>
        <v/>
      </c>
      <c r="B518" s="50" t="str">
        <f t="shared" ref="B518:B581" si="86">IF(A518="","",IF(A516="",1,IF(ISNUMBER(A518),INT(A517/$C$2)+1,"")))</f>
        <v/>
      </c>
      <c r="C518" s="50" t="str">
        <f t="shared" ref="C518:C581" si="87">IF(ISNUMBER(A518),IF(B517&lt;&gt;B518,1,C517+1),"")</f>
        <v/>
      </c>
      <c r="D518" s="273" t="str">
        <f t="shared" ref="D518:D581" si="88">IF(AND(ISNUMBER(B518),ISNUMBER(C518)),_xlfn.CONCAT(C518-1,",",B518-1),"")</f>
        <v/>
      </c>
      <c r="E518" s="311"/>
      <c r="F518" s="312"/>
      <c r="G518" s="312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  <c r="AD518" s="291"/>
      <c r="AE518" s="291"/>
      <c r="AF518" s="291"/>
      <c r="AG518" s="291"/>
      <c r="AH518" s="291"/>
      <c r="AI518" s="291"/>
      <c r="AJ518" s="291"/>
      <c r="AK518" s="291"/>
      <c r="AL518" s="291"/>
      <c r="AM518" s="291"/>
      <c r="AN518" s="291"/>
      <c r="AO518" s="291"/>
      <c r="AP518" s="291"/>
      <c r="AQ518" s="291"/>
      <c r="AR518" s="291"/>
    </row>
    <row r="519" spans="1:44" ht="8.1" customHeight="1">
      <c r="A519" s="323" t="str">
        <f t="shared" si="85"/>
        <v/>
      </c>
      <c r="B519" s="50" t="str">
        <f t="shared" si="86"/>
        <v/>
      </c>
      <c r="C519" s="50" t="str">
        <f t="shared" si="87"/>
        <v/>
      </c>
      <c r="D519" s="273" t="str">
        <f t="shared" si="88"/>
        <v/>
      </c>
      <c r="E519" s="311"/>
      <c r="F519" s="312"/>
      <c r="G519" s="312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  <c r="AD519" s="291"/>
      <c r="AE519" s="291"/>
      <c r="AF519" s="291"/>
      <c r="AG519" s="291"/>
      <c r="AH519" s="291"/>
      <c r="AI519" s="291"/>
      <c r="AJ519" s="291"/>
      <c r="AK519" s="291"/>
      <c r="AL519" s="291"/>
      <c r="AM519" s="291"/>
      <c r="AN519" s="291"/>
      <c r="AO519" s="291"/>
      <c r="AP519" s="291"/>
      <c r="AQ519" s="291"/>
      <c r="AR519" s="291"/>
    </row>
    <row r="520" spans="1:44" ht="8.1" customHeight="1">
      <c r="A520" s="323" t="str">
        <f t="shared" si="85"/>
        <v/>
      </c>
      <c r="B520" s="50" t="str">
        <f t="shared" si="86"/>
        <v/>
      </c>
      <c r="C520" s="50" t="str">
        <f t="shared" si="87"/>
        <v/>
      </c>
      <c r="D520" s="273" t="str">
        <f t="shared" si="88"/>
        <v/>
      </c>
      <c r="E520" s="311"/>
      <c r="F520" s="312"/>
      <c r="G520" s="312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  <c r="AD520" s="291"/>
      <c r="AE520" s="291"/>
      <c r="AF520" s="291"/>
      <c r="AG520" s="291"/>
      <c r="AH520" s="291"/>
      <c r="AI520" s="291"/>
      <c r="AJ520" s="291"/>
      <c r="AK520" s="291"/>
      <c r="AL520" s="291"/>
      <c r="AM520" s="291"/>
      <c r="AN520" s="291"/>
      <c r="AO520" s="291"/>
      <c r="AP520" s="291"/>
      <c r="AQ520" s="291"/>
      <c r="AR520" s="291"/>
    </row>
    <row r="521" spans="1:44" ht="8.1" customHeight="1">
      <c r="A521" s="323" t="str">
        <f t="shared" si="85"/>
        <v/>
      </c>
      <c r="B521" s="50" t="str">
        <f t="shared" si="86"/>
        <v/>
      </c>
      <c r="C521" s="50" t="str">
        <f t="shared" si="87"/>
        <v/>
      </c>
      <c r="D521" s="273" t="str">
        <f t="shared" si="88"/>
        <v/>
      </c>
      <c r="E521" s="311"/>
      <c r="F521" s="312"/>
      <c r="G521" s="312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  <c r="AD521" s="291"/>
      <c r="AE521" s="291"/>
      <c r="AF521" s="291"/>
      <c r="AG521" s="291"/>
      <c r="AH521" s="291"/>
      <c r="AI521" s="291"/>
      <c r="AJ521" s="291"/>
      <c r="AK521" s="291"/>
      <c r="AL521" s="291"/>
      <c r="AM521" s="291"/>
      <c r="AN521" s="291"/>
      <c r="AO521" s="291"/>
      <c r="AP521" s="291"/>
      <c r="AQ521" s="291"/>
      <c r="AR521" s="291"/>
    </row>
    <row r="522" spans="1:44" ht="8.1" customHeight="1">
      <c r="A522" s="323" t="str">
        <f t="shared" si="85"/>
        <v/>
      </c>
      <c r="B522" s="50" t="str">
        <f t="shared" si="86"/>
        <v/>
      </c>
      <c r="C522" s="50" t="str">
        <f t="shared" si="87"/>
        <v/>
      </c>
      <c r="D522" s="273" t="str">
        <f t="shared" si="88"/>
        <v/>
      </c>
      <c r="E522" s="311"/>
      <c r="F522" s="312"/>
      <c r="G522" s="312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  <c r="AD522" s="291"/>
      <c r="AE522" s="291"/>
      <c r="AF522" s="291"/>
      <c r="AG522" s="291"/>
      <c r="AH522" s="291"/>
      <c r="AI522" s="291"/>
      <c r="AJ522" s="291"/>
      <c r="AK522" s="291"/>
      <c r="AL522" s="291"/>
      <c r="AM522" s="291"/>
      <c r="AN522" s="291"/>
      <c r="AO522" s="291"/>
      <c r="AP522" s="291"/>
      <c r="AQ522" s="291"/>
      <c r="AR522" s="291"/>
    </row>
    <row r="523" spans="1:44" ht="8.1" customHeight="1">
      <c r="A523" s="323" t="str">
        <f t="shared" si="85"/>
        <v/>
      </c>
      <c r="B523" s="50" t="str">
        <f t="shared" si="86"/>
        <v/>
      </c>
      <c r="C523" s="50" t="str">
        <f t="shared" si="87"/>
        <v/>
      </c>
      <c r="D523" s="273" t="str">
        <f t="shared" si="88"/>
        <v/>
      </c>
      <c r="E523" s="311"/>
      <c r="F523" s="312"/>
      <c r="G523" s="312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  <c r="AD523" s="291"/>
      <c r="AE523" s="291"/>
      <c r="AF523" s="291"/>
      <c r="AG523" s="291"/>
      <c r="AH523" s="291"/>
      <c r="AI523" s="291"/>
      <c r="AJ523" s="291"/>
      <c r="AK523" s="291"/>
      <c r="AL523" s="291"/>
      <c r="AM523" s="291"/>
      <c r="AN523" s="291"/>
      <c r="AO523" s="291"/>
      <c r="AP523" s="291"/>
      <c r="AQ523" s="291"/>
      <c r="AR523" s="291"/>
    </row>
    <row r="524" spans="1:44" ht="8.1" customHeight="1">
      <c r="A524" s="323" t="str">
        <f t="shared" si="85"/>
        <v/>
      </c>
      <c r="B524" s="50" t="str">
        <f t="shared" si="86"/>
        <v/>
      </c>
      <c r="C524" s="50" t="str">
        <f t="shared" si="87"/>
        <v/>
      </c>
      <c r="D524" s="273" t="str">
        <f t="shared" si="88"/>
        <v/>
      </c>
      <c r="E524" s="311"/>
      <c r="F524" s="312"/>
      <c r="G524" s="312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  <c r="AD524" s="291"/>
      <c r="AE524" s="291"/>
      <c r="AF524" s="291"/>
      <c r="AG524" s="291"/>
      <c r="AH524" s="291"/>
      <c r="AI524" s="291"/>
      <c r="AJ524" s="291"/>
      <c r="AK524" s="291"/>
      <c r="AL524" s="291"/>
      <c r="AM524" s="291"/>
      <c r="AN524" s="291"/>
      <c r="AO524" s="291"/>
      <c r="AP524" s="291"/>
      <c r="AQ524" s="291"/>
      <c r="AR524" s="291"/>
    </row>
    <row r="525" spans="1:44" ht="8.1" customHeight="1">
      <c r="A525" s="323" t="str">
        <f t="shared" si="85"/>
        <v/>
      </c>
      <c r="B525" s="50" t="str">
        <f t="shared" si="86"/>
        <v/>
      </c>
      <c r="C525" s="50" t="str">
        <f t="shared" si="87"/>
        <v/>
      </c>
      <c r="D525" s="273" t="str">
        <f t="shared" si="88"/>
        <v/>
      </c>
      <c r="E525" s="311"/>
      <c r="F525" s="312"/>
      <c r="G525" s="312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  <c r="AD525" s="291"/>
      <c r="AE525" s="291"/>
      <c r="AF525" s="291"/>
      <c r="AG525" s="291"/>
      <c r="AH525" s="291"/>
      <c r="AI525" s="291"/>
      <c r="AJ525" s="291"/>
      <c r="AK525" s="291"/>
      <c r="AL525" s="291"/>
      <c r="AM525" s="291"/>
      <c r="AN525" s="291"/>
      <c r="AO525" s="291"/>
      <c r="AP525" s="291"/>
      <c r="AQ525" s="291"/>
      <c r="AR525" s="291"/>
    </row>
    <row r="526" spans="1:44" ht="8.1" customHeight="1">
      <c r="A526" s="323" t="str">
        <f t="shared" si="85"/>
        <v/>
      </c>
      <c r="B526" s="50" t="str">
        <f t="shared" si="86"/>
        <v/>
      </c>
      <c r="C526" s="50" t="str">
        <f t="shared" si="87"/>
        <v/>
      </c>
      <c r="D526" s="273" t="str">
        <f t="shared" si="88"/>
        <v/>
      </c>
      <c r="E526" s="311"/>
      <c r="F526" s="312"/>
      <c r="G526" s="312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  <c r="AD526" s="291"/>
      <c r="AE526" s="291"/>
      <c r="AF526" s="291"/>
      <c r="AG526" s="291"/>
      <c r="AH526" s="291"/>
      <c r="AI526" s="291"/>
      <c r="AJ526" s="291"/>
      <c r="AK526" s="291"/>
      <c r="AL526" s="291"/>
      <c r="AM526" s="291"/>
      <c r="AN526" s="291"/>
      <c r="AO526" s="291"/>
      <c r="AP526" s="291"/>
      <c r="AQ526" s="291"/>
      <c r="AR526" s="291"/>
    </row>
    <row r="527" spans="1:44" ht="8.1" customHeight="1">
      <c r="A527" s="323" t="str">
        <f t="shared" si="85"/>
        <v/>
      </c>
      <c r="B527" s="50" t="str">
        <f t="shared" si="86"/>
        <v/>
      </c>
      <c r="C527" s="50" t="str">
        <f t="shared" si="87"/>
        <v/>
      </c>
      <c r="D527" s="273" t="str">
        <f t="shared" si="88"/>
        <v/>
      </c>
      <c r="E527" s="311"/>
      <c r="F527" s="312"/>
      <c r="G527" s="312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  <c r="AD527" s="291"/>
      <c r="AE527" s="291"/>
      <c r="AF527" s="291"/>
      <c r="AG527" s="291"/>
      <c r="AH527" s="291"/>
      <c r="AI527" s="291"/>
      <c r="AJ527" s="291"/>
      <c r="AK527" s="291"/>
      <c r="AL527" s="291"/>
      <c r="AM527" s="291"/>
      <c r="AN527" s="291"/>
      <c r="AO527" s="291"/>
      <c r="AP527" s="291"/>
      <c r="AQ527" s="291"/>
      <c r="AR527" s="291"/>
    </row>
    <row r="528" spans="1:44" ht="8.1" customHeight="1">
      <c r="A528" s="323" t="str">
        <f t="shared" si="85"/>
        <v/>
      </c>
      <c r="B528" s="50" t="str">
        <f t="shared" si="86"/>
        <v/>
      </c>
      <c r="C528" s="50" t="str">
        <f t="shared" si="87"/>
        <v/>
      </c>
      <c r="D528" s="273" t="str">
        <f t="shared" si="88"/>
        <v/>
      </c>
      <c r="E528" s="311"/>
      <c r="F528" s="312"/>
      <c r="G528" s="312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  <c r="AD528" s="291"/>
      <c r="AE528" s="291"/>
      <c r="AF528" s="291"/>
      <c r="AG528" s="291"/>
      <c r="AH528" s="291"/>
      <c r="AI528" s="291"/>
      <c r="AJ528" s="291"/>
      <c r="AK528" s="291"/>
      <c r="AL528" s="291"/>
      <c r="AM528" s="291"/>
      <c r="AN528" s="291"/>
      <c r="AO528" s="291"/>
      <c r="AP528" s="291"/>
      <c r="AQ528" s="291"/>
      <c r="AR528" s="291"/>
    </row>
    <row r="529" spans="1:44" ht="8.1" customHeight="1">
      <c r="A529" s="323" t="str">
        <f t="shared" si="85"/>
        <v/>
      </c>
      <c r="B529" s="50" t="str">
        <f t="shared" si="86"/>
        <v/>
      </c>
      <c r="C529" s="50" t="str">
        <f t="shared" si="87"/>
        <v/>
      </c>
      <c r="D529" s="273" t="str">
        <f t="shared" si="88"/>
        <v/>
      </c>
      <c r="E529" s="311"/>
      <c r="F529" s="312"/>
      <c r="G529" s="312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  <c r="AD529" s="291"/>
      <c r="AE529" s="291"/>
      <c r="AF529" s="291"/>
      <c r="AG529" s="291"/>
      <c r="AH529" s="291"/>
      <c r="AI529" s="291"/>
      <c r="AJ529" s="291"/>
      <c r="AK529" s="291"/>
      <c r="AL529" s="291"/>
      <c r="AM529" s="291"/>
      <c r="AN529" s="291"/>
      <c r="AO529" s="291"/>
      <c r="AP529" s="291"/>
      <c r="AQ529" s="291"/>
      <c r="AR529" s="291"/>
    </row>
    <row r="530" spans="1:44" ht="8.1" customHeight="1">
      <c r="A530" s="323" t="str">
        <f t="shared" si="85"/>
        <v/>
      </c>
      <c r="B530" s="50" t="str">
        <f t="shared" si="86"/>
        <v/>
      </c>
      <c r="C530" s="50" t="str">
        <f t="shared" si="87"/>
        <v/>
      </c>
      <c r="D530" s="273" t="str">
        <f t="shared" si="88"/>
        <v/>
      </c>
      <c r="E530" s="311"/>
      <c r="F530" s="312"/>
      <c r="G530" s="312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  <c r="AD530" s="291"/>
      <c r="AE530" s="291"/>
      <c r="AF530" s="291"/>
      <c r="AG530" s="291"/>
      <c r="AH530" s="291"/>
      <c r="AI530" s="291"/>
      <c r="AJ530" s="291"/>
      <c r="AK530" s="291"/>
      <c r="AL530" s="291"/>
      <c r="AM530" s="291"/>
      <c r="AN530" s="291"/>
      <c r="AO530" s="291"/>
      <c r="AP530" s="291"/>
      <c r="AQ530" s="291"/>
      <c r="AR530" s="291"/>
    </row>
    <row r="531" spans="1:44" ht="8.1" customHeight="1">
      <c r="A531" s="323" t="str">
        <f t="shared" si="85"/>
        <v/>
      </c>
      <c r="B531" s="50" t="str">
        <f t="shared" si="86"/>
        <v/>
      </c>
      <c r="C531" s="50" t="str">
        <f t="shared" si="87"/>
        <v/>
      </c>
      <c r="D531" s="273" t="str">
        <f t="shared" si="88"/>
        <v/>
      </c>
      <c r="E531" s="311"/>
      <c r="F531" s="312"/>
      <c r="G531" s="312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  <c r="AD531" s="291"/>
      <c r="AE531" s="291"/>
      <c r="AF531" s="291"/>
      <c r="AG531" s="291"/>
      <c r="AH531" s="291"/>
      <c r="AI531" s="291"/>
      <c r="AJ531" s="291"/>
      <c r="AK531" s="291"/>
      <c r="AL531" s="291"/>
      <c r="AM531" s="291"/>
      <c r="AN531" s="291"/>
      <c r="AO531" s="291"/>
      <c r="AP531" s="291"/>
      <c r="AQ531" s="291"/>
      <c r="AR531" s="291"/>
    </row>
    <row r="532" spans="1:44" ht="8.1" customHeight="1">
      <c r="A532" s="323" t="str">
        <f t="shared" si="85"/>
        <v/>
      </c>
      <c r="B532" s="50" t="str">
        <f t="shared" si="86"/>
        <v/>
      </c>
      <c r="C532" s="50" t="str">
        <f t="shared" si="87"/>
        <v/>
      </c>
      <c r="D532" s="273" t="str">
        <f t="shared" si="88"/>
        <v/>
      </c>
      <c r="E532" s="311"/>
      <c r="F532" s="312"/>
      <c r="G532" s="312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  <c r="AD532" s="291"/>
      <c r="AE532" s="291"/>
      <c r="AF532" s="291"/>
      <c r="AG532" s="291"/>
      <c r="AH532" s="291"/>
      <c r="AI532" s="291"/>
      <c r="AJ532" s="291"/>
      <c r="AK532" s="291"/>
      <c r="AL532" s="291"/>
      <c r="AM532" s="291"/>
      <c r="AN532" s="291"/>
      <c r="AO532" s="291"/>
      <c r="AP532" s="291"/>
      <c r="AQ532" s="291"/>
      <c r="AR532" s="291"/>
    </row>
    <row r="533" spans="1:44" ht="8.1" customHeight="1">
      <c r="A533" s="323" t="str">
        <f t="shared" si="85"/>
        <v/>
      </c>
      <c r="B533" s="50" t="str">
        <f t="shared" si="86"/>
        <v/>
      </c>
      <c r="C533" s="50" t="str">
        <f t="shared" si="87"/>
        <v/>
      </c>
      <c r="D533" s="273" t="str">
        <f t="shared" si="88"/>
        <v/>
      </c>
      <c r="E533" s="311"/>
      <c r="F533" s="312"/>
      <c r="G533" s="312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  <c r="AD533" s="291"/>
      <c r="AE533" s="291"/>
      <c r="AF533" s="291"/>
      <c r="AG533" s="291"/>
      <c r="AH533" s="291"/>
      <c r="AI533" s="291"/>
      <c r="AJ533" s="291"/>
      <c r="AK533" s="291"/>
      <c r="AL533" s="291"/>
      <c r="AM533" s="291"/>
      <c r="AN533" s="291"/>
      <c r="AO533" s="291"/>
      <c r="AP533" s="291"/>
      <c r="AQ533" s="291"/>
      <c r="AR533" s="291"/>
    </row>
    <row r="534" spans="1:44" ht="8.1" customHeight="1">
      <c r="A534" s="323" t="str">
        <f t="shared" si="85"/>
        <v/>
      </c>
      <c r="B534" s="50" t="str">
        <f t="shared" si="86"/>
        <v/>
      </c>
      <c r="C534" s="50" t="str">
        <f t="shared" si="87"/>
        <v/>
      </c>
      <c r="D534" s="273" t="str">
        <f t="shared" si="88"/>
        <v/>
      </c>
      <c r="E534" s="311"/>
      <c r="F534" s="312"/>
      <c r="G534" s="312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  <c r="AD534" s="291"/>
      <c r="AE534" s="291"/>
      <c r="AF534" s="291"/>
      <c r="AG534" s="291"/>
      <c r="AH534" s="291"/>
      <c r="AI534" s="291"/>
      <c r="AJ534" s="291"/>
      <c r="AK534" s="291"/>
      <c r="AL534" s="291"/>
      <c r="AM534" s="291"/>
      <c r="AN534" s="291"/>
      <c r="AO534" s="291"/>
      <c r="AP534" s="291"/>
      <c r="AQ534" s="291"/>
      <c r="AR534" s="291"/>
    </row>
    <row r="535" spans="1:44" ht="8.1" customHeight="1">
      <c r="A535" s="323" t="str">
        <f t="shared" si="85"/>
        <v/>
      </c>
      <c r="B535" s="50" t="str">
        <f t="shared" si="86"/>
        <v/>
      </c>
      <c r="C535" s="50" t="str">
        <f t="shared" si="87"/>
        <v/>
      </c>
      <c r="D535" s="273" t="str">
        <f t="shared" si="88"/>
        <v/>
      </c>
      <c r="E535" s="311"/>
      <c r="F535" s="312"/>
      <c r="G535" s="312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  <c r="AD535" s="291"/>
      <c r="AE535" s="291"/>
      <c r="AF535" s="291"/>
      <c r="AG535" s="291"/>
      <c r="AH535" s="291"/>
      <c r="AI535" s="291"/>
      <c r="AJ535" s="291"/>
      <c r="AK535" s="291"/>
      <c r="AL535" s="291"/>
      <c r="AM535" s="291"/>
      <c r="AN535" s="291"/>
      <c r="AO535" s="291"/>
      <c r="AP535" s="291"/>
      <c r="AQ535" s="291"/>
      <c r="AR535" s="291"/>
    </row>
    <row r="536" spans="1:44" ht="8.1" customHeight="1">
      <c r="A536" s="323" t="str">
        <f t="shared" si="85"/>
        <v/>
      </c>
      <c r="B536" s="50" t="str">
        <f t="shared" si="86"/>
        <v/>
      </c>
      <c r="C536" s="50" t="str">
        <f t="shared" si="87"/>
        <v/>
      </c>
      <c r="D536" s="273" t="str">
        <f t="shared" si="88"/>
        <v/>
      </c>
      <c r="E536" s="311"/>
      <c r="F536" s="312"/>
      <c r="G536" s="312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  <c r="AD536" s="291"/>
      <c r="AE536" s="291"/>
      <c r="AF536" s="291"/>
      <c r="AG536" s="291"/>
      <c r="AH536" s="291"/>
      <c r="AI536" s="291"/>
      <c r="AJ536" s="291"/>
      <c r="AK536" s="291"/>
      <c r="AL536" s="291"/>
      <c r="AM536" s="291"/>
      <c r="AN536" s="291"/>
      <c r="AO536" s="291"/>
      <c r="AP536" s="291"/>
      <c r="AQ536" s="291"/>
      <c r="AR536" s="291"/>
    </row>
    <row r="537" spans="1:44" ht="8.1" customHeight="1">
      <c r="A537" s="323" t="str">
        <f t="shared" si="85"/>
        <v/>
      </c>
      <c r="B537" s="50" t="str">
        <f t="shared" si="86"/>
        <v/>
      </c>
      <c r="C537" s="50" t="str">
        <f t="shared" si="87"/>
        <v/>
      </c>
      <c r="D537" s="273" t="str">
        <f t="shared" si="88"/>
        <v/>
      </c>
      <c r="E537" s="311"/>
      <c r="F537" s="312"/>
      <c r="G537" s="312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  <c r="AD537" s="291"/>
      <c r="AE537" s="291"/>
      <c r="AF537" s="291"/>
      <c r="AG537" s="291"/>
      <c r="AH537" s="291"/>
      <c r="AI537" s="291"/>
      <c r="AJ537" s="291"/>
      <c r="AK537" s="291"/>
      <c r="AL537" s="291"/>
      <c r="AM537" s="291"/>
      <c r="AN537" s="291"/>
      <c r="AO537" s="291"/>
      <c r="AP537" s="291"/>
      <c r="AQ537" s="291"/>
      <c r="AR537" s="291"/>
    </row>
    <row r="538" spans="1:44" ht="8.1" customHeight="1">
      <c r="A538" s="323" t="str">
        <f t="shared" si="85"/>
        <v/>
      </c>
      <c r="B538" s="50" t="str">
        <f t="shared" si="86"/>
        <v/>
      </c>
      <c r="C538" s="50" t="str">
        <f t="shared" si="87"/>
        <v/>
      </c>
      <c r="D538" s="273" t="str">
        <f t="shared" si="88"/>
        <v/>
      </c>
      <c r="E538" s="311"/>
      <c r="F538" s="312"/>
      <c r="G538" s="312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  <c r="AD538" s="291"/>
      <c r="AE538" s="291"/>
      <c r="AF538" s="291"/>
      <c r="AG538" s="291"/>
      <c r="AH538" s="291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</row>
    <row r="539" spans="1:44" ht="8.1" customHeight="1">
      <c r="A539" s="323" t="str">
        <f t="shared" si="85"/>
        <v/>
      </c>
      <c r="B539" s="50" t="str">
        <f t="shared" si="86"/>
        <v/>
      </c>
      <c r="C539" s="50" t="str">
        <f t="shared" si="87"/>
        <v/>
      </c>
      <c r="D539" s="273" t="str">
        <f t="shared" si="88"/>
        <v/>
      </c>
      <c r="E539" s="311"/>
      <c r="F539" s="312"/>
      <c r="G539" s="312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  <c r="AD539" s="291"/>
      <c r="AE539" s="291"/>
      <c r="AF539" s="291"/>
      <c r="AG539" s="291"/>
      <c r="AH539" s="291"/>
      <c r="AI539" s="291"/>
      <c r="AJ539" s="291"/>
      <c r="AK539" s="291"/>
      <c r="AL539" s="291"/>
      <c r="AM539" s="291"/>
      <c r="AN539" s="291"/>
      <c r="AO539" s="291"/>
      <c r="AP539" s="291"/>
      <c r="AQ539" s="291"/>
      <c r="AR539" s="291"/>
    </row>
    <row r="540" spans="1:44" ht="8.1" customHeight="1">
      <c r="A540" s="323" t="str">
        <f t="shared" si="85"/>
        <v/>
      </c>
      <c r="B540" s="50" t="str">
        <f t="shared" si="86"/>
        <v/>
      </c>
      <c r="C540" s="50" t="str">
        <f t="shared" si="87"/>
        <v/>
      </c>
      <c r="D540" s="273" t="str">
        <f t="shared" si="88"/>
        <v/>
      </c>
      <c r="E540" s="311"/>
      <c r="F540" s="312"/>
      <c r="G540" s="312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  <c r="AD540" s="291"/>
      <c r="AE540" s="291"/>
      <c r="AF540" s="291"/>
      <c r="AG540" s="291"/>
      <c r="AH540" s="291"/>
      <c r="AI540" s="291"/>
      <c r="AJ540" s="291"/>
      <c r="AK540" s="291"/>
      <c r="AL540" s="291"/>
      <c r="AM540" s="291"/>
      <c r="AN540" s="291"/>
      <c r="AO540" s="291"/>
      <c r="AP540" s="291"/>
      <c r="AQ540" s="291"/>
      <c r="AR540" s="291"/>
    </row>
    <row r="541" spans="1:44" ht="8.1" customHeight="1">
      <c r="A541" s="323" t="str">
        <f t="shared" si="85"/>
        <v/>
      </c>
      <c r="B541" s="50" t="str">
        <f t="shared" si="86"/>
        <v/>
      </c>
      <c r="C541" s="50" t="str">
        <f t="shared" si="87"/>
        <v/>
      </c>
      <c r="D541" s="273" t="str">
        <f t="shared" si="88"/>
        <v/>
      </c>
      <c r="E541" s="311"/>
      <c r="F541" s="312"/>
      <c r="G541" s="312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  <c r="AD541" s="291"/>
      <c r="AE541" s="291"/>
      <c r="AF541" s="291"/>
      <c r="AG541" s="291"/>
      <c r="AH541" s="291"/>
      <c r="AI541" s="291"/>
      <c r="AJ541" s="291"/>
      <c r="AK541" s="291"/>
      <c r="AL541" s="291"/>
      <c r="AM541" s="291"/>
      <c r="AN541" s="291"/>
      <c r="AO541" s="291"/>
      <c r="AP541" s="291"/>
      <c r="AQ541" s="291"/>
      <c r="AR541" s="291"/>
    </row>
    <row r="542" spans="1:44" ht="8.1" customHeight="1">
      <c r="A542" s="323" t="str">
        <f t="shared" si="85"/>
        <v/>
      </c>
      <c r="B542" s="50" t="str">
        <f t="shared" si="86"/>
        <v/>
      </c>
      <c r="C542" s="50" t="str">
        <f t="shared" si="87"/>
        <v/>
      </c>
      <c r="D542" s="273" t="str">
        <f t="shared" si="88"/>
        <v/>
      </c>
      <c r="E542" s="311"/>
      <c r="F542" s="312"/>
      <c r="G542" s="312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  <c r="AD542" s="291"/>
      <c r="AE542" s="291"/>
      <c r="AF542" s="291"/>
      <c r="AG542" s="291"/>
      <c r="AH542" s="291"/>
      <c r="AI542" s="291"/>
      <c r="AJ542" s="291"/>
      <c r="AK542" s="291"/>
      <c r="AL542" s="291"/>
      <c r="AM542" s="291"/>
      <c r="AN542" s="291"/>
      <c r="AO542" s="291"/>
      <c r="AP542" s="291"/>
      <c r="AQ542" s="291"/>
      <c r="AR542" s="291"/>
    </row>
    <row r="543" spans="1:44" ht="8.1" customHeight="1">
      <c r="A543" s="323" t="str">
        <f t="shared" si="85"/>
        <v/>
      </c>
      <c r="B543" s="50" t="str">
        <f t="shared" si="86"/>
        <v/>
      </c>
      <c r="C543" s="50" t="str">
        <f t="shared" si="87"/>
        <v/>
      </c>
      <c r="D543" s="273" t="str">
        <f t="shared" si="88"/>
        <v/>
      </c>
      <c r="E543" s="311"/>
      <c r="F543" s="312"/>
      <c r="G543" s="312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  <c r="AD543" s="291"/>
      <c r="AE543" s="291"/>
      <c r="AF543" s="291"/>
      <c r="AG543" s="291"/>
      <c r="AH543" s="291"/>
      <c r="AI543" s="291"/>
      <c r="AJ543" s="291"/>
      <c r="AK543" s="291"/>
      <c r="AL543" s="291"/>
      <c r="AM543" s="291"/>
      <c r="AN543" s="291"/>
      <c r="AO543" s="291"/>
      <c r="AP543" s="291"/>
      <c r="AQ543" s="291"/>
      <c r="AR543" s="291"/>
    </row>
    <row r="544" spans="1:44" ht="8.1" customHeight="1">
      <c r="A544" s="323" t="str">
        <f t="shared" si="85"/>
        <v/>
      </c>
      <c r="B544" s="50" t="str">
        <f t="shared" si="86"/>
        <v/>
      </c>
      <c r="C544" s="50" t="str">
        <f t="shared" si="87"/>
        <v/>
      </c>
      <c r="D544" s="273" t="str">
        <f t="shared" si="88"/>
        <v/>
      </c>
      <c r="E544" s="311"/>
      <c r="F544" s="312"/>
      <c r="G544" s="312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  <c r="AD544" s="291"/>
      <c r="AE544" s="291"/>
      <c r="AF544" s="291"/>
      <c r="AG544" s="291"/>
      <c r="AH544" s="291"/>
      <c r="AI544" s="291"/>
      <c r="AJ544" s="291"/>
      <c r="AK544" s="291"/>
      <c r="AL544" s="291"/>
      <c r="AM544" s="291"/>
      <c r="AN544" s="291"/>
      <c r="AO544" s="291"/>
      <c r="AP544" s="291"/>
      <c r="AQ544" s="291"/>
      <c r="AR544" s="291"/>
    </row>
    <row r="545" spans="1:44" ht="8.1" customHeight="1">
      <c r="A545" s="323" t="str">
        <f t="shared" si="85"/>
        <v/>
      </c>
      <c r="B545" s="50" t="str">
        <f t="shared" si="86"/>
        <v/>
      </c>
      <c r="C545" s="50" t="str">
        <f t="shared" si="87"/>
        <v/>
      </c>
      <c r="D545" s="273" t="str">
        <f t="shared" si="88"/>
        <v/>
      </c>
      <c r="E545" s="311"/>
      <c r="F545" s="312"/>
      <c r="G545" s="312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  <c r="AD545" s="291"/>
      <c r="AE545" s="291"/>
      <c r="AF545" s="291"/>
      <c r="AG545" s="291"/>
      <c r="AH545" s="291"/>
      <c r="AI545" s="291"/>
      <c r="AJ545" s="291"/>
      <c r="AK545" s="291"/>
      <c r="AL545" s="291"/>
      <c r="AM545" s="291"/>
      <c r="AN545" s="291"/>
      <c r="AO545" s="291"/>
      <c r="AP545" s="291"/>
      <c r="AQ545" s="291"/>
      <c r="AR545" s="291"/>
    </row>
    <row r="546" spans="1:44" ht="8.1" customHeight="1">
      <c r="A546" s="323" t="str">
        <f t="shared" si="85"/>
        <v/>
      </c>
      <c r="B546" s="50" t="str">
        <f t="shared" si="86"/>
        <v/>
      </c>
      <c r="C546" s="50" t="str">
        <f t="shared" si="87"/>
        <v/>
      </c>
      <c r="D546" s="273" t="str">
        <f t="shared" si="88"/>
        <v/>
      </c>
      <c r="E546" s="311"/>
      <c r="F546" s="312"/>
      <c r="G546" s="312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  <c r="AD546" s="291"/>
      <c r="AE546" s="291"/>
      <c r="AF546" s="291"/>
      <c r="AG546" s="291"/>
      <c r="AH546" s="291"/>
      <c r="AI546" s="291"/>
      <c r="AJ546" s="291"/>
      <c r="AK546" s="291"/>
      <c r="AL546" s="291"/>
      <c r="AM546" s="291"/>
      <c r="AN546" s="291"/>
      <c r="AO546" s="291"/>
      <c r="AP546" s="291"/>
      <c r="AQ546" s="291"/>
      <c r="AR546" s="291"/>
    </row>
    <row r="547" spans="1:44" ht="8.1" customHeight="1">
      <c r="A547" s="323" t="str">
        <f t="shared" si="85"/>
        <v/>
      </c>
      <c r="B547" s="50" t="str">
        <f t="shared" si="86"/>
        <v/>
      </c>
      <c r="C547" s="50" t="str">
        <f t="shared" si="87"/>
        <v/>
      </c>
      <c r="D547" s="273" t="str">
        <f t="shared" si="88"/>
        <v/>
      </c>
      <c r="E547" s="311"/>
      <c r="F547" s="312"/>
      <c r="G547" s="312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  <c r="AD547" s="291"/>
      <c r="AE547" s="291"/>
      <c r="AF547" s="291"/>
      <c r="AG547" s="291"/>
      <c r="AH547" s="291"/>
      <c r="AI547" s="291"/>
      <c r="AJ547" s="291"/>
      <c r="AK547" s="291"/>
      <c r="AL547" s="291"/>
      <c r="AM547" s="291"/>
      <c r="AN547" s="291"/>
      <c r="AO547" s="291"/>
      <c r="AP547" s="291"/>
      <c r="AQ547" s="291"/>
      <c r="AR547" s="291"/>
    </row>
    <row r="548" spans="1:44" ht="8.1" customHeight="1">
      <c r="A548" s="323" t="str">
        <f t="shared" si="85"/>
        <v/>
      </c>
      <c r="B548" s="50" t="str">
        <f t="shared" si="86"/>
        <v/>
      </c>
      <c r="C548" s="50" t="str">
        <f t="shared" si="87"/>
        <v/>
      </c>
      <c r="D548" s="273" t="str">
        <f t="shared" si="88"/>
        <v/>
      </c>
      <c r="E548" s="311"/>
      <c r="F548" s="312"/>
      <c r="G548" s="312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  <c r="AD548" s="291"/>
      <c r="AE548" s="291"/>
      <c r="AF548" s="291"/>
      <c r="AG548" s="291"/>
      <c r="AH548" s="291"/>
      <c r="AI548" s="291"/>
      <c r="AJ548" s="291"/>
      <c r="AK548" s="291"/>
      <c r="AL548" s="291"/>
      <c r="AM548" s="291"/>
      <c r="AN548" s="291"/>
      <c r="AO548" s="291"/>
      <c r="AP548" s="291"/>
      <c r="AQ548" s="291"/>
      <c r="AR548" s="291"/>
    </row>
    <row r="549" spans="1:44" ht="8.1" customHeight="1">
      <c r="A549" s="323" t="str">
        <f t="shared" si="85"/>
        <v/>
      </c>
      <c r="B549" s="50" t="str">
        <f t="shared" si="86"/>
        <v/>
      </c>
      <c r="C549" s="50" t="str">
        <f t="shared" si="87"/>
        <v/>
      </c>
      <c r="D549" s="273" t="str">
        <f t="shared" si="88"/>
        <v/>
      </c>
      <c r="E549" s="311"/>
      <c r="F549" s="312"/>
      <c r="G549" s="312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  <c r="AD549" s="291"/>
      <c r="AE549" s="291"/>
      <c r="AF549" s="291"/>
      <c r="AG549" s="291"/>
      <c r="AH549" s="291"/>
      <c r="AI549" s="291"/>
      <c r="AJ549" s="291"/>
      <c r="AK549" s="291"/>
      <c r="AL549" s="291"/>
      <c r="AM549" s="291"/>
      <c r="AN549" s="291"/>
      <c r="AO549" s="291"/>
      <c r="AP549" s="291"/>
      <c r="AQ549" s="291"/>
      <c r="AR549" s="291"/>
    </row>
    <row r="550" spans="1:44" ht="8.1" customHeight="1">
      <c r="A550" s="323" t="str">
        <f t="shared" si="85"/>
        <v/>
      </c>
      <c r="B550" s="50" t="str">
        <f t="shared" si="86"/>
        <v/>
      </c>
      <c r="C550" s="50" t="str">
        <f t="shared" si="87"/>
        <v/>
      </c>
      <c r="D550" s="273" t="str">
        <f t="shared" si="88"/>
        <v/>
      </c>
      <c r="E550" s="311"/>
      <c r="F550" s="312"/>
      <c r="G550" s="312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  <c r="AD550" s="291"/>
      <c r="AE550" s="291"/>
      <c r="AF550" s="291"/>
      <c r="AG550" s="291"/>
      <c r="AH550" s="291"/>
      <c r="AI550" s="291"/>
      <c r="AJ550" s="291"/>
      <c r="AK550" s="291"/>
      <c r="AL550" s="291"/>
      <c r="AM550" s="291"/>
      <c r="AN550" s="291"/>
      <c r="AO550" s="291"/>
      <c r="AP550" s="291"/>
      <c r="AQ550" s="291"/>
      <c r="AR550" s="291"/>
    </row>
    <row r="551" spans="1:44" ht="8.1" customHeight="1">
      <c r="A551" s="323" t="str">
        <f t="shared" si="85"/>
        <v/>
      </c>
      <c r="B551" s="50" t="str">
        <f t="shared" si="86"/>
        <v/>
      </c>
      <c r="C551" s="50" t="str">
        <f t="shared" si="87"/>
        <v/>
      </c>
      <c r="D551" s="273" t="str">
        <f t="shared" si="88"/>
        <v/>
      </c>
      <c r="E551" s="311"/>
      <c r="F551" s="312"/>
      <c r="G551" s="312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  <c r="AD551" s="291"/>
      <c r="AE551" s="291"/>
      <c r="AF551" s="291"/>
      <c r="AG551" s="291"/>
      <c r="AH551" s="291"/>
      <c r="AI551" s="291"/>
      <c r="AJ551" s="291"/>
      <c r="AK551" s="291"/>
      <c r="AL551" s="291"/>
      <c r="AM551" s="291"/>
      <c r="AN551" s="291"/>
      <c r="AO551" s="291"/>
      <c r="AP551" s="291"/>
      <c r="AQ551" s="291"/>
      <c r="AR551" s="291"/>
    </row>
    <row r="552" spans="1:44" ht="8.1" customHeight="1">
      <c r="A552" s="323" t="str">
        <f t="shared" si="85"/>
        <v/>
      </c>
      <c r="B552" s="50" t="str">
        <f t="shared" si="86"/>
        <v/>
      </c>
      <c r="C552" s="50" t="str">
        <f t="shared" si="87"/>
        <v/>
      </c>
      <c r="D552" s="273" t="str">
        <f t="shared" si="88"/>
        <v/>
      </c>
      <c r="E552" s="311"/>
      <c r="F552" s="312"/>
      <c r="G552" s="312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  <c r="AD552" s="291"/>
      <c r="AE552" s="291"/>
      <c r="AF552" s="291"/>
      <c r="AG552" s="291"/>
      <c r="AH552" s="291"/>
      <c r="AI552" s="291"/>
      <c r="AJ552" s="291"/>
      <c r="AK552" s="291"/>
      <c r="AL552" s="291"/>
      <c r="AM552" s="291"/>
      <c r="AN552" s="291"/>
      <c r="AO552" s="291"/>
      <c r="AP552" s="291"/>
      <c r="AQ552" s="291"/>
      <c r="AR552" s="291"/>
    </row>
    <row r="553" spans="1:44" ht="8.1" customHeight="1">
      <c r="A553" s="323" t="str">
        <f t="shared" si="85"/>
        <v/>
      </c>
      <c r="B553" s="50" t="str">
        <f t="shared" si="86"/>
        <v/>
      </c>
      <c r="C553" s="50" t="str">
        <f t="shared" si="87"/>
        <v/>
      </c>
      <c r="D553" s="273" t="str">
        <f t="shared" si="88"/>
        <v/>
      </c>
      <c r="E553" s="311"/>
      <c r="F553" s="312"/>
      <c r="G553" s="312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  <c r="AD553" s="291"/>
      <c r="AE553" s="291"/>
      <c r="AF553" s="291"/>
      <c r="AG553" s="291"/>
      <c r="AH553" s="291"/>
      <c r="AI553" s="291"/>
      <c r="AJ553" s="291"/>
      <c r="AK553" s="291"/>
      <c r="AL553" s="291"/>
      <c r="AM553" s="291"/>
      <c r="AN553" s="291"/>
      <c r="AO553" s="291"/>
      <c r="AP553" s="291"/>
      <c r="AQ553" s="291"/>
      <c r="AR553" s="291"/>
    </row>
    <row r="554" spans="1:44" ht="8.1" customHeight="1">
      <c r="A554" s="323" t="str">
        <f t="shared" si="85"/>
        <v/>
      </c>
      <c r="B554" s="50" t="str">
        <f t="shared" si="86"/>
        <v/>
      </c>
      <c r="C554" s="50" t="str">
        <f t="shared" si="87"/>
        <v/>
      </c>
      <c r="D554" s="273" t="str">
        <f t="shared" si="88"/>
        <v/>
      </c>
      <c r="E554" s="311"/>
      <c r="F554" s="312"/>
      <c r="G554" s="312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  <c r="AD554" s="291"/>
      <c r="AE554" s="291"/>
      <c r="AF554" s="291"/>
      <c r="AG554" s="291"/>
      <c r="AH554" s="291"/>
      <c r="AI554" s="291"/>
      <c r="AJ554" s="291"/>
      <c r="AK554" s="291"/>
      <c r="AL554" s="291"/>
      <c r="AM554" s="291"/>
      <c r="AN554" s="291"/>
      <c r="AO554" s="291"/>
      <c r="AP554" s="291"/>
      <c r="AQ554" s="291"/>
      <c r="AR554" s="291"/>
    </row>
    <row r="555" spans="1:44" ht="8.1" customHeight="1">
      <c r="A555" s="323" t="str">
        <f t="shared" si="85"/>
        <v/>
      </c>
      <c r="B555" s="50" t="str">
        <f t="shared" si="86"/>
        <v/>
      </c>
      <c r="C555" s="50" t="str">
        <f t="shared" si="87"/>
        <v/>
      </c>
      <c r="D555" s="273" t="str">
        <f t="shared" si="88"/>
        <v/>
      </c>
      <c r="E555" s="311"/>
      <c r="F555" s="312"/>
      <c r="G555" s="312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  <c r="AD555" s="291"/>
      <c r="AE555" s="291"/>
      <c r="AF555" s="291"/>
      <c r="AG555" s="291"/>
      <c r="AH555" s="291"/>
      <c r="AI555" s="291"/>
      <c r="AJ555" s="291"/>
      <c r="AK555" s="291"/>
      <c r="AL555" s="291"/>
      <c r="AM555" s="291"/>
      <c r="AN555" s="291"/>
      <c r="AO555" s="291"/>
      <c r="AP555" s="291"/>
      <c r="AQ555" s="291"/>
      <c r="AR555" s="291"/>
    </row>
    <row r="556" spans="1:44" ht="8.1" customHeight="1">
      <c r="A556" s="323" t="str">
        <f t="shared" si="85"/>
        <v/>
      </c>
      <c r="B556" s="50" t="str">
        <f t="shared" si="86"/>
        <v/>
      </c>
      <c r="C556" s="50" t="str">
        <f t="shared" si="87"/>
        <v/>
      </c>
      <c r="D556" s="273" t="str">
        <f t="shared" si="88"/>
        <v/>
      </c>
      <c r="E556" s="311"/>
      <c r="F556" s="312"/>
      <c r="G556" s="312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  <c r="AD556" s="291"/>
      <c r="AE556" s="291"/>
      <c r="AF556" s="291"/>
      <c r="AG556" s="291"/>
      <c r="AH556" s="291"/>
      <c r="AI556" s="291"/>
      <c r="AJ556" s="291"/>
      <c r="AK556" s="291"/>
      <c r="AL556" s="291"/>
      <c r="AM556" s="291"/>
      <c r="AN556" s="291"/>
      <c r="AO556" s="291"/>
      <c r="AP556" s="291"/>
      <c r="AQ556" s="291"/>
      <c r="AR556" s="291"/>
    </row>
    <row r="557" spans="1:44" ht="8.1" customHeight="1">
      <c r="A557" s="323" t="str">
        <f t="shared" si="85"/>
        <v/>
      </c>
      <c r="B557" s="50" t="str">
        <f t="shared" si="86"/>
        <v/>
      </c>
      <c r="C557" s="50" t="str">
        <f t="shared" si="87"/>
        <v/>
      </c>
      <c r="D557" s="273" t="str">
        <f t="shared" si="88"/>
        <v/>
      </c>
      <c r="E557" s="311"/>
      <c r="F557" s="312"/>
      <c r="G557" s="312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  <c r="AD557" s="291"/>
      <c r="AE557" s="291"/>
      <c r="AF557" s="291"/>
      <c r="AG557" s="291"/>
      <c r="AH557" s="291"/>
      <c r="AI557" s="291"/>
      <c r="AJ557" s="291"/>
      <c r="AK557" s="291"/>
      <c r="AL557" s="291"/>
      <c r="AM557" s="291"/>
      <c r="AN557" s="291"/>
      <c r="AO557" s="291"/>
      <c r="AP557" s="291"/>
      <c r="AQ557" s="291"/>
      <c r="AR557" s="291"/>
    </row>
    <row r="558" spans="1:44" ht="8.1" customHeight="1">
      <c r="A558" s="323" t="str">
        <f t="shared" si="85"/>
        <v/>
      </c>
      <c r="B558" s="50" t="str">
        <f t="shared" si="86"/>
        <v/>
      </c>
      <c r="C558" s="50" t="str">
        <f t="shared" si="87"/>
        <v/>
      </c>
      <c r="D558" s="273" t="str">
        <f t="shared" si="88"/>
        <v/>
      </c>
      <c r="E558" s="311"/>
      <c r="F558" s="312"/>
      <c r="G558" s="312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  <c r="AD558" s="291"/>
      <c r="AE558" s="291"/>
      <c r="AF558" s="291"/>
      <c r="AG558" s="291"/>
      <c r="AH558" s="291"/>
      <c r="AI558" s="291"/>
      <c r="AJ558" s="291"/>
      <c r="AK558" s="291"/>
      <c r="AL558" s="291"/>
      <c r="AM558" s="291"/>
      <c r="AN558" s="291"/>
      <c r="AO558" s="291"/>
      <c r="AP558" s="291"/>
      <c r="AQ558" s="291"/>
      <c r="AR558" s="291"/>
    </row>
    <row r="559" spans="1:44" ht="8.1" customHeight="1">
      <c r="A559" s="323" t="str">
        <f t="shared" si="85"/>
        <v/>
      </c>
      <c r="B559" s="50" t="str">
        <f t="shared" si="86"/>
        <v/>
      </c>
      <c r="C559" s="50" t="str">
        <f t="shared" si="87"/>
        <v/>
      </c>
      <c r="D559" s="273" t="str">
        <f t="shared" si="88"/>
        <v/>
      </c>
      <c r="E559" s="311"/>
      <c r="F559" s="312"/>
      <c r="G559" s="312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  <c r="AD559" s="291"/>
      <c r="AE559" s="291"/>
      <c r="AF559" s="291"/>
      <c r="AG559" s="291"/>
      <c r="AH559" s="291"/>
      <c r="AI559" s="291"/>
      <c r="AJ559" s="291"/>
      <c r="AK559" s="291"/>
      <c r="AL559" s="291"/>
      <c r="AM559" s="291"/>
      <c r="AN559" s="291"/>
      <c r="AO559" s="291"/>
      <c r="AP559" s="291"/>
      <c r="AQ559" s="291"/>
      <c r="AR559" s="291"/>
    </row>
    <row r="560" spans="1:44" ht="8.1" customHeight="1">
      <c r="A560" s="323" t="str">
        <f t="shared" si="85"/>
        <v/>
      </c>
      <c r="B560" s="50" t="str">
        <f t="shared" si="86"/>
        <v/>
      </c>
      <c r="C560" s="50" t="str">
        <f t="shared" si="87"/>
        <v/>
      </c>
      <c r="D560" s="273" t="str">
        <f t="shared" si="88"/>
        <v/>
      </c>
      <c r="E560" s="311"/>
      <c r="F560" s="312"/>
      <c r="G560" s="312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  <c r="AD560" s="291"/>
      <c r="AE560" s="291"/>
      <c r="AF560" s="291"/>
      <c r="AG560" s="291"/>
      <c r="AH560" s="291"/>
      <c r="AI560" s="291"/>
      <c r="AJ560" s="291"/>
      <c r="AK560" s="291"/>
      <c r="AL560" s="291"/>
      <c r="AM560" s="291"/>
      <c r="AN560" s="291"/>
      <c r="AO560" s="291"/>
      <c r="AP560" s="291"/>
      <c r="AQ560" s="291"/>
      <c r="AR560" s="291"/>
    </row>
    <row r="561" spans="1:44" ht="8.1" customHeight="1">
      <c r="A561" s="323" t="str">
        <f t="shared" si="85"/>
        <v/>
      </c>
      <c r="B561" s="50" t="str">
        <f t="shared" si="86"/>
        <v/>
      </c>
      <c r="C561" s="50" t="str">
        <f t="shared" si="87"/>
        <v/>
      </c>
      <c r="D561" s="273" t="str">
        <f t="shared" si="88"/>
        <v/>
      </c>
      <c r="E561" s="311"/>
      <c r="F561" s="312"/>
      <c r="G561" s="312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  <c r="AD561" s="291"/>
      <c r="AE561" s="291"/>
      <c r="AF561" s="291"/>
      <c r="AG561" s="291"/>
      <c r="AH561" s="291"/>
      <c r="AI561" s="291"/>
      <c r="AJ561" s="291"/>
      <c r="AK561" s="291"/>
      <c r="AL561" s="291"/>
      <c r="AM561" s="291"/>
      <c r="AN561" s="291"/>
      <c r="AO561" s="291"/>
      <c r="AP561" s="291"/>
      <c r="AQ561" s="291"/>
      <c r="AR561" s="291"/>
    </row>
    <row r="562" spans="1:44" ht="8.1" customHeight="1">
      <c r="A562" s="323" t="str">
        <f t="shared" si="85"/>
        <v/>
      </c>
      <c r="B562" s="50" t="str">
        <f t="shared" si="86"/>
        <v/>
      </c>
      <c r="C562" s="50" t="str">
        <f t="shared" si="87"/>
        <v/>
      </c>
      <c r="D562" s="273" t="str">
        <f t="shared" si="88"/>
        <v/>
      </c>
      <c r="E562" s="311"/>
      <c r="F562" s="312"/>
      <c r="G562" s="312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  <c r="AD562" s="291"/>
      <c r="AE562" s="291"/>
      <c r="AF562" s="291"/>
      <c r="AG562" s="291"/>
      <c r="AH562" s="291"/>
      <c r="AI562" s="291"/>
      <c r="AJ562" s="291"/>
      <c r="AK562" s="291"/>
      <c r="AL562" s="291"/>
      <c r="AM562" s="291"/>
      <c r="AN562" s="291"/>
      <c r="AO562" s="291"/>
      <c r="AP562" s="291"/>
      <c r="AQ562" s="291"/>
      <c r="AR562" s="291"/>
    </row>
    <row r="563" spans="1:44" ht="8.1" customHeight="1">
      <c r="A563" s="323" t="str">
        <f t="shared" si="85"/>
        <v/>
      </c>
      <c r="B563" s="50" t="str">
        <f t="shared" si="86"/>
        <v/>
      </c>
      <c r="C563" s="50" t="str">
        <f t="shared" si="87"/>
        <v/>
      </c>
      <c r="D563" s="273" t="str">
        <f t="shared" si="88"/>
        <v/>
      </c>
      <c r="E563" s="311"/>
      <c r="F563" s="312"/>
      <c r="G563" s="312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  <c r="AD563" s="291"/>
      <c r="AE563" s="291"/>
      <c r="AF563" s="291"/>
      <c r="AG563" s="291"/>
      <c r="AH563" s="291"/>
      <c r="AI563" s="291"/>
      <c r="AJ563" s="291"/>
      <c r="AK563" s="291"/>
      <c r="AL563" s="291"/>
      <c r="AM563" s="291"/>
      <c r="AN563" s="291"/>
      <c r="AO563" s="291"/>
      <c r="AP563" s="291"/>
      <c r="AQ563" s="291"/>
      <c r="AR563" s="291"/>
    </row>
    <row r="564" spans="1:44" ht="8.1" customHeight="1">
      <c r="A564" s="323" t="str">
        <f t="shared" si="85"/>
        <v/>
      </c>
      <c r="B564" s="50" t="str">
        <f t="shared" si="86"/>
        <v/>
      </c>
      <c r="C564" s="50" t="str">
        <f t="shared" si="87"/>
        <v/>
      </c>
      <c r="D564" s="273" t="str">
        <f t="shared" si="88"/>
        <v/>
      </c>
      <c r="E564" s="311"/>
      <c r="F564" s="312"/>
      <c r="G564" s="312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  <c r="AD564" s="291"/>
      <c r="AE564" s="291"/>
      <c r="AF564" s="291"/>
      <c r="AG564" s="291"/>
      <c r="AH564" s="291"/>
      <c r="AI564" s="291"/>
      <c r="AJ564" s="291"/>
      <c r="AK564" s="291"/>
      <c r="AL564" s="291"/>
      <c r="AM564" s="291"/>
      <c r="AN564" s="291"/>
      <c r="AO564" s="291"/>
      <c r="AP564" s="291"/>
      <c r="AQ564" s="291"/>
      <c r="AR564" s="291"/>
    </row>
    <row r="565" spans="1:44" ht="8.1" customHeight="1">
      <c r="A565" s="323" t="str">
        <f t="shared" si="85"/>
        <v/>
      </c>
      <c r="B565" s="50" t="str">
        <f t="shared" si="86"/>
        <v/>
      </c>
      <c r="C565" s="50" t="str">
        <f t="shared" si="87"/>
        <v/>
      </c>
      <c r="D565" s="273" t="str">
        <f t="shared" si="88"/>
        <v/>
      </c>
      <c r="E565" s="311"/>
      <c r="F565" s="312"/>
      <c r="G565" s="312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  <c r="AD565" s="291"/>
      <c r="AE565" s="291"/>
      <c r="AF565" s="291"/>
      <c r="AG565" s="291"/>
      <c r="AH565" s="291"/>
      <c r="AI565" s="291"/>
      <c r="AJ565" s="291"/>
      <c r="AK565" s="291"/>
      <c r="AL565" s="291"/>
      <c r="AM565" s="291"/>
      <c r="AN565" s="291"/>
      <c r="AO565" s="291"/>
      <c r="AP565" s="291"/>
      <c r="AQ565" s="291"/>
      <c r="AR565" s="291"/>
    </row>
    <row r="566" spans="1:44" ht="8.1" customHeight="1">
      <c r="A566" s="323" t="str">
        <f t="shared" si="85"/>
        <v/>
      </c>
      <c r="B566" s="50" t="str">
        <f t="shared" si="86"/>
        <v/>
      </c>
      <c r="C566" s="50" t="str">
        <f t="shared" si="87"/>
        <v/>
      </c>
      <c r="D566" s="273" t="str">
        <f t="shared" si="88"/>
        <v/>
      </c>
      <c r="E566" s="311"/>
      <c r="F566" s="312"/>
      <c r="G566" s="312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  <c r="AD566" s="291"/>
      <c r="AE566" s="291"/>
      <c r="AF566" s="291"/>
      <c r="AG566" s="291"/>
      <c r="AH566" s="291"/>
      <c r="AI566" s="291"/>
      <c r="AJ566" s="291"/>
      <c r="AK566" s="291"/>
      <c r="AL566" s="291"/>
      <c r="AM566" s="291"/>
      <c r="AN566" s="291"/>
      <c r="AO566" s="291"/>
      <c r="AP566" s="291"/>
      <c r="AQ566" s="291"/>
      <c r="AR566" s="291"/>
    </row>
    <row r="567" spans="1:44" ht="8.1" customHeight="1">
      <c r="A567" s="323" t="str">
        <f t="shared" si="85"/>
        <v/>
      </c>
      <c r="B567" s="50" t="str">
        <f t="shared" si="86"/>
        <v/>
      </c>
      <c r="C567" s="50" t="str">
        <f t="shared" si="87"/>
        <v/>
      </c>
      <c r="D567" s="273" t="str">
        <f t="shared" si="88"/>
        <v/>
      </c>
      <c r="E567" s="311"/>
      <c r="F567" s="312"/>
      <c r="G567" s="312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  <c r="AD567" s="291"/>
      <c r="AE567" s="291"/>
      <c r="AF567" s="291"/>
      <c r="AG567" s="291"/>
      <c r="AH567" s="291"/>
      <c r="AI567" s="291"/>
      <c r="AJ567" s="291"/>
      <c r="AK567" s="291"/>
      <c r="AL567" s="291"/>
      <c r="AM567" s="291"/>
      <c r="AN567" s="291"/>
      <c r="AO567" s="291"/>
      <c r="AP567" s="291"/>
      <c r="AQ567" s="291"/>
      <c r="AR567" s="291"/>
    </row>
    <row r="568" spans="1:44" ht="8.1" customHeight="1">
      <c r="A568" s="323" t="str">
        <f t="shared" si="85"/>
        <v/>
      </c>
      <c r="B568" s="50" t="str">
        <f t="shared" si="86"/>
        <v/>
      </c>
      <c r="C568" s="50" t="str">
        <f t="shared" si="87"/>
        <v/>
      </c>
      <c r="D568" s="273" t="str">
        <f t="shared" si="88"/>
        <v/>
      </c>
      <c r="E568" s="311"/>
      <c r="F568" s="312"/>
      <c r="G568" s="312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  <c r="AD568" s="291"/>
      <c r="AE568" s="291"/>
      <c r="AF568" s="291"/>
      <c r="AG568" s="291"/>
      <c r="AH568" s="291"/>
      <c r="AI568" s="291"/>
      <c r="AJ568" s="291"/>
      <c r="AK568" s="291"/>
      <c r="AL568" s="291"/>
      <c r="AM568" s="291"/>
      <c r="AN568" s="291"/>
      <c r="AO568" s="291"/>
      <c r="AP568" s="291"/>
      <c r="AQ568" s="291"/>
      <c r="AR568" s="291"/>
    </row>
    <row r="569" spans="1:44" ht="8.1" customHeight="1">
      <c r="A569" s="323" t="str">
        <f t="shared" si="85"/>
        <v/>
      </c>
      <c r="B569" s="50" t="str">
        <f t="shared" si="86"/>
        <v/>
      </c>
      <c r="C569" s="50" t="str">
        <f t="shared" si="87"/>
        <v/>
      </c>
      <c r="D569" s="273" t="str">
        <f t="shared" si="88"/>
        <v/>
      </c>
      <c r="E569" s="311"/>
      <c r="F569" s="312"/>
      <c r="G569" s="312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  <c r="AD569" s="291"/>
      <c r="AE569" s="291"/>
      <c r="AF569" s="291"/>
      <c r="AG569" s="291"/>
      <c r="AH569" s="291"/>
      <c r="AI569" s="291"/>
      <c r="AJ569" s="291"/>
      <c r="AK569" s="291"/>
      <c r="AL569" s="291"/>
      <c r="AM569" s="291"/>
      <c r="AN569" s="291"/>
      <c r="AO569" s="291"/>
      <c r="AP569" s="291"/>
      <c r="AQ569" s="291"/>
      <c r="AR569" s="291"/>
    </row>
    <row r="570" spans="1:44" ht="8.1" customHeight="1">
      <c r="A570" s="323" t="str">
        <f t="shared" si="85"/>
        <v/>
      </c>
      <c r="B570" s="50" t="str">
        <f t="shared" si="86"/>
        <v/>
      </c>
      <c r="C570" s="50" t="str">
        <f t="shared" si="87"/>
        <v/>
      </c>
      <c r="D570" s="273" t="str">
        <f t="shared" si="88"/>
        <v/>
      </c>
      <c r="E570" s="311"/>
      <c r="F570" s="312"/>
      <c r="G570" s="312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  <c r="AD570" s="291"/>
      <c r="AE570" s="291"/>
      <c r="AF570" s="291"/>
      <c r="AG570" s="291"/>
      <c r="AH570" s="291"/>
      <c r="AI570" s="291"/>
      <c r="AJ570" s="291"/>
      <c r="AK570" s="291"/>
      <c r="AL570" s="291"/>
      <c r="AM570" s="291"/>
      <c r="AN570" s="291"/>
      <c r="AO570" s="291"/>
      <c r="AP570" s="291"/>
      <c r="AQ570" s="291"/>
      <c r="AR570" s="291"/>
    </row>
    <row r="571" spans="1:44" ht="8.1" customHeight="1">
      <c r="A571" s="323" t="str">
        <f t="shared" si="85"/>
        <v/>
      </c>
      <c r="B571" s="50" t="str">
        <f t="shared" si="86"/>
        <v/>
      </c>
      <c r="C571" s="50" t="str">
        <f t="shared" si="87"/>
        <v/>
      </c>
      <c r="D571" s="273" t="str">
        <f t="shared" si="88"/>
        <v/>
      </c>
      <c r="E571" s="311"/>
      <c r="F571" s="312"/>
      <c r="G571" s="312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  <c r="AD571" s="291"/>
      <c r="AE571" s="291"/>
      <c r="AF571" s="291"/>
      <c r="AG571" s="291"/>
      <c r="AH571" s="291"/>
      <c r="AI571" s="291"/>
      <c r="AJ571" s="291"/>
      <c r="AK571" s="291"/>
      <c r="AL571" s="291"/>
      <c r="AM571" s="291"/>
      <c r="AN571" s="291"/>
      <c r="AO571" s="291"/>
      <c r="AP571" s="291"/>
      <c r="AQ571" s="291"/>
      <c r="AR571" s="291"/>
    </row>
    <row r="572" spans="1:44" ht="8.1" customHeight="1">
      <c r="A572" s="323" t="str">
        <f t="shared" si="85"/>
        <v/>
      </c>
      <c r="B572" s="50" t="str">
        <f t="shared" si="86"/>
        <v/>
      </c>
      <c r="C572" s="50" t="str">
        <f t="shared" si="87"/>
        <v/>
      </c>
      <c r="D572" s="273" t="str">
        <f t="shared" si="88"/>
        <v/>
      </c>
      <c r="E572" s="311"/>
      <c r="F572" s="312"/>
      <c r="G572" s="312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  <c r="AD572" s="291"/>
      <c r="AE572" s="291"/>
      <c r="AF572" s="291"/>
      <c r="AG572" s="291"/>
      <c r="AH572" s="291"/>
      <c r="AI572" s="291"/>
      <c r="AJ572" s="291"/>
      <c r="AK572" s="291"/>
      <c r="AL572" s="291"/>
      <c r="AM572" s="291"/>
      <c r="AN572" s="291"/>
      <c r="AO572" s="291"/>
      <c r="AP572" s="291"/>
      <c r="AQ572" s="291"/>
      <c r="AR572" s="291"/>
    </row>
    <row r="573" spans="1:44" ht="8.1" customHeight="1">
      <c r="A573" s="323" t="str">
        <f t="shared" si="85"/>
        <v/>
      </c>
      <c r="B573" s="50" t="str">
        <f t="shared" si="86"/>
        <v/>
      </c>
      <c r="C573" s="50" t="str">
        <f t="shared" si="87"/>
        <v/>
      </c>
      <c r="D573" s="273" t="str">
        <f t="shared" si="88"/>
        <v/>
      </c>
      <c r="E573" s="311"/>
      <c r="F573" s="312"/>
      <c r="G573" s="312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  <c r="AD573" s="291"/>
      <c r="AE573" s="291"/>
      <c r="AF573" s="291"/>
      <c r="AG573" s="291"/>
      <c r="AH573" s="291"/>
      <c r="AI573" s="291"/>
      <c r="AJ573" s="291"/>
      <c r="AK573" s="291"/>
      <c r="AL573" s="291"/>
      <c r="AM573" s="291"/>
      <c r="AN573" s="291"/>
      <c r="AO573" s="291"/>
      <c r="AP573" s="291"/>
      <c r="AQ573" s="291"/>
      <c r="AR573" s="291"/>
    </row>
    <row r="574" spans="1:44" ht="8.1" customHeight="1">
      <c r="A574" s="323" t="str">
        <f t="shared" si="85"/>
        <v/>
      </c>
      <c r="B574" s="50" t="str">
        <f t="shared" si="86"/>
        <v/>
      </c>
      <c r="C574" s="50" t="str">
        <f t="shared" si="87"/>
        <v/>
      </c>
      <c r="D574" s="273" t="str">
        <f t="shared" si="88"/>
        <v/>
      </c>
      <c r="E574" s="311"/>
      <c r="F574" s="312"/>
      <c r="G574" s="312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  <c r="AD574" s="291"/>
      <c r="AE574" s="291"/>
      <c r="AF574" s="291"/>
      <c r="AG574" s="291"/>
      <c r="AH574" s="291"/>
      <c r="AI574" s="291"/>
      <c r="AJ574" s="291"/>
      <c r="AK574" s="291"/>
      <c r="AL574" s="291"/>
      <c r="AM574" s="291"/>
      <c r="AN574" s="291"/>
      <c r="AO574" s="291"/>
      <c r="AP574" s="291"/>
      <c r="AQ574" s="291"/>
      <c r="AR574" s="291"/>
    </row>
    <row r="575" spans="1:44" ht="8.1" customHeight="1">
      <c r="A575" s="323" t="str">
        <f t="shared" si="85"/>
        <v/>
      </c>
      <c r="B575" s="50" t="str">
        <f t="shared" si="86"/>
        <v/>
      </c>
      <c r="C575" s="50" t="str">
        <f t="shared" si="87"/>
        <v/>
      </c>
      <c r="D575" s="273" t="str">
        <f t="shared" si="88"/>
        <v/>
      </c>
      <c r="E575" s="311"/>
      <c r="F575" s="312"/>
      <c r="G575" s="312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  <c r="AD575" s="291"/>
      <c r="AE575" s="291"/>
      <c r="AF575" s="291"/>
      <c r="AG575" s="291"/>
      <c r="AH575" s="291"/>
      <c r="AI575" s="291"/>
      <c r="AJ575" s="291"/>
      <c r="AK575" s="291"/>
      <c r="AL575" s="291"/>
      <c r="AM575" s="291"/>
      <c r="AN575" s="291"/>
      <c r="AO575" s="291"/>
      <c r="AP575" s="291"/>
      <c r="AQ575" s="291"/>
      <c r="AR575" s="291"/>
    </row>
    <row r="576" spans="1:44" ht="8.1" customHeight="1">
      <c r="A576" s="323" t="str">
        <f t="shared" si="85"/>
        <v/>
      </c>
      <c r="B576" s="50" t="str">
        <f t="shared" si="86"/>
        <v/>
      </c>
      <c r="C576" s="50" t="str">
        <f t="shared" si="87"/>
        <v/>
      </c>
      <c r="D576" s="273" t="str">
        <f t="shared" si="88"/>
        <v/>
      </c>
      <c r="E576" s="311"/>
      <c r="F576" s="312"/>
      <c r="G576" s="312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  <c r="AD576" s="291"/>
      <c r="AE576" s="291"/>
      <c r="AF576" s="291"/>
      <c r="AG576" s="291"/>
      <c r="AH576" s="291"/>
      <c r="AI576" s="291"/>
      <c r="AJ576" s="291"/>
      <c r="AK576" s="291"/>
      <c r="AL576" s="291"/>
      <c r="AM576" s="291"/>
      <c r="AN576" s="291"/>
      <c r="AO576" s="291"/>
      <c r="AP576" s="291"/>
      <c r="AQ576" s="291"/>
      <c r="AR576" s="291"/>
    </row>
    <row r="577" spans="1:44" ht="8.1" customHeight="1">
      <c r="A577" s="323" t="str">
        <f t="shared" si="85"/>
        <v/>
      </c>
      <c r="B577" s="50" t="str">
        <f t="shared" si="86"/>
        <v/>
      </c>
      <c r="C577" s="50" t="str">
        <f t="shared" si="87"/>
        <v/>
      </c>
      <c r="D577" s="273" t="str">
        <f t="shared" si="88"/>
        <v/>
      </c>
      <c r="E577" s="311"/>
      <c r="F577" s="312"/>
      <c r="G577" s="312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  <c r="AD577" s="291"/>
      <c r="AE577" s="291"/>
      <c r="AF577" s="291"/>
      <c r="AG577" s="291"/>
      <c r="AH577" s="291"/>
      <c r="AI577" s="291"/>
      <c r="AJ577" s="291"/>
      <c r="AK577" s="291"/>
      <c r="AL577" s="291"/>
      <c r="AM577" s="291"/>
      <c r="AN577" s="291"/>
      <c r="AO577" s="291"/>
      <c r="AP577" s="291"/>
      <c r="AQ577" s="291"/>
      <c r="AR577" s="291"/>
    </row>
    <row r="578" spans="1:44" ht="8.1" customHeight="1">
      <c r="A578" s="323" t="str">
        <f t="shared" si="85"/>
        <v/>
      </c>
      <c r="B578" s="50" t="str">
        <f t="shared" si="86"/>
        <v/>
      </c>
      <c r="C578" s="50" t="str">
        <f t="shared" si="87"/>
        <v/>
      </c>
      <c r="D578" s="273" t="str">
        <f t="shared" si="88"/>
        <v/>
      </c>
      <c r="E578" s="311"/>
      <c r="F578" s="312"/>
      <c r="G578" s="312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  <c r="AD578" s="291"/>
      <c r="AE578" s="291"/>
      <c r="AF578" s="291"/>
      <c r="AG578" s="291"/>
      <c r="AH578" s="291"/>
      <c r="AI578" s="291"/>
      <c r="AJ578" s="291"/>
      <c r="AK578" s="291"/>
      <c r="AL578" s="291"/>
      <c r="AM578" s="291"/>
      <c r="AN578" s="291"/>
      <c r="AO578" s="291"/>
      <c r="AP578" s="291"/>
      <c r="AQ578" s="291"/>
      <c r="AR578" s="291"/>
    </row>
    <row r="579" spans="1:44" ht="8.1" customHeight="1">
      <c r="A579" s="323" t="str">
        <f t="shared" si="85"/>
        <v/>
      </c>
      <c r="B579" s="50" t="str">
        <f t="shared" si="86"/>
        <v/>
      </c>
      <c r="C579" s="50" t="str">
        <f t="shared" si="87"/>
        <v/>
      </c>
      <c r="D579" s="273" t="str">
        <f t="shared" si="88"/>
        <v/>
      </c>
      <c r="E579" s="311"/>
      <c r="F579" s="312"/>
      <c r="G579" s="312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  <c r="AD579" s="291"/>
      <c r="AE579" s="291"/>
      <c r="AF579" s="291"/>
      <c r="AG579" s="291"/>
      <c r="AH579" s="291"/>
      <c r="AI579" s="291"/>
      <c r="AJ579" s="291"/>
      <c r="AK579" s="291"/>
      <c r="AL579" s="291"/>
      <c r="AM579" s="291"/>
      <c r="AN579" s="291"/>
      <c r="AO579" s="291"/>
      <c r="AP579" s="291"/>
      <c r="AQ579" s="291"/>
      <c r="AR579" s="291"/>
    </row>
    <row r="580" spans="1:44" ht="8.1" customHeight="1">
      <c r="A580" s="323" t="str">
        <f t="shared" si="85"/>
        <v/>
      </c>
      <c r="B580" s="50" t="str">
        <f t="shared" si="86"/>
        <v/>
      </c>
      <c r="C580" s="50" t="str">
        <f t="shared" si="87"/>
        <v/>
      </c>
      <c r="D580" s="273" t="str">
        <f t="shared" si="88"/>
        <v/>
      </c>
      <c r="E580" s="311"/>
      <c r="F580" s="312"/>
      <c r="G580" s="312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  <c r="AD580" s="291"/>
      <c r="AE580" s="291"/>
      <c r="AF580" s="291"/>
      <c r="AG580" s="291"/>
      <c r="AH580" s="291"/>
      <c r="AI580" s="291"/>
      <c r="AJ580" s="291"/>
      <c r="AK580" s="291"/>
      <c r="AL580" s="291"/>
      <c r="AM580" s="291"/>
      <c r="AN580" s="291"/>
      <c r="AO580" s="291"/>
      <c r="AP580" s="291"/>
      <c r="AQ580" s="291"/>
      <c r="AR580" s="291"/>
    </row>
    <row r="581" spans="1:44" ht="8.1" customHeight="1">
      <c r="A581" s="323" t="str">
        <f t="shared" ref="A581:A644" si="89">IF(ROW()-A$4&lt;=$D$4,ROW()-A$4,"")</f>
        <v/>
      </c>
      <c r="B581" s="50" t="str">
        <f t="shared" si="86"/>
        <v/>
      </c>
      <c r="C581" s="50" t="str">
        <f t="shared" si="87"/>
        <v/>
      </c>
      <c r="D581" s="273" t="str">
        <f t="shared" si="88"/>
        <v/>
      </c>
      <c r="E581" s="311"/>
      <c r="F581" s="312"/>
      <c r="G581" s="312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  <c r="AD581" s="291"/>
      <c r="AE581" s="291"/>
      <c r="AF581" s="291"/>
      <c r="AG581" s="291"/>
      <c r="AH581" s="291"/>
      <c r="AI581" s="291"/>
      <c r="AJ581" s="291"/>
      <c r="AK581" s="291"/>
      <c r="AL581" s="291"/>
      <c r="AM581" s="291"/>
      <c r="AN581" s="291"/>
      <c r="AO581" s="291"/>
      <c r="AP581" s="291"/>
      <c r="AQ581" s="291"/>
      <c r="AR581" s="291"/>
    </row>
    <row r="582" spans="1:44" ht="8.1" customHeight="1">
      <c r="A582" s="323" t="str">
        <f t="shared" si="89"/>
        <v/>
      </c>
      <c r="B582" s="50" t="str">
        <f t="shared" ref="B582:B645" si="90">IF(A582="","",IF(A580="",1,IF(ISNUMBER(A582),INT(A581/$C$2)+1,"")))</f>
        <v/>
      </c>
      <c r="C582" s="50" t="str">
        <f t="shared" ref="C582:C645" si="91">IF(ISNUMBER(A582),IF(B581&lt;&gt;B582,1,C581+1),"")</f>
        <v/>
      </c>
      <c r="D582" s="273" t="str">
        <f t="shared" ref="D582:D645" si="92">IF(AND(ISNUMBER(B582),ISNUMBER(C582)),_xlfn.CONCAT(C582-1,",",B582-1),"")</f>
        <v/>
      </c>
      <c r="E582" s="311"/>
      <c r="F582" s="312"/>
      <c r="G582" s="312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  <c r="AD582" s="291"/>
      <c r="AE582" s="291"/>
      <c r="AF582" s="291"/>
      <c r="AG582" s="291"/>
      <c r="AH582" s="291"/>
      <c r="AI582" s="291"/>
      <c r="AJ582" s="291"/>
      <c r="AK582" s="291"/>
      <c r="AL582" s="291"/>
      <c r="AM582" s="291"/>
      <c r="AN582" s="291"/>
      <c r="AO582" s="291"/>
      <c r="AP582" s="291"/>
      <c r="AQ582" s="291"/>
      <c r="AR582" s="291"/>
    </row>
    <row r="583" spans="1:44" ht="8.1" customHeight="1">
      <c r="A583" s="323" t="str">
        <f t="shared" si="89"/>
        <v/>
      </c>
      <c r="B583" s="50" t="str">
        <f t="shared" si="90"/>
        <v/>
      </c>
      <c r="C583" s="50" t="str">
        <f t="shared" si="91"/>
        <v/>
      </c>
      <c r="D583" s="273" t="str">
        <f t="shared" si="92"/>
        <v/>
      </c>
      <c r="E583" s="311"/>
      <c r="F583" s="312"/>
      <c r="G583" s="312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  <c r="AD583" s="291"/>
      <c r="AE583" s="291"/>
      <c r="AF583" s="291"/>
      <c r="AG583" s="291"/>
      <c r="AH583" s="291"/>
      <c r="AI583" s="291"/>
      <c r="AJ583" s="291"/>
      <c r="AK583" s="291"/>
      <c r="AL583" s="291"/>
      <c r="AM583" s="291"/>
      <c r="AN583" s="291"/>
      <c r="AO583" s="291"/>
      <c r="AP583" s="291"/>
      <c r="AQ583" s="291"/>
      <c r="AR583" s="291"/>
    </row>
    <row r="584" spans="1:44" ht="8.1" customHeight="1">
      <c r="A584" s="323" t="str">
        <f t="shared" si="89"/>
        <v/>
      </c>
      <c r="B584" s="50" t="str">
        <f t="shared" si="90"/>
        <v/>
      </c>
      <c r="C584" s="50" t="str">
        <f t="shared" si="91"/>
        <v/>
      </c>
      <c r="D584" s="273" t="str">
        <f t="shared" si="92"/>
        <v/>
      </c>
      <c r="E584" s="311"/>
      <c r="F584" s="312"/>
      <c r="G584" s="312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  <c r="AD584" s="291"/>
      <c r="AE584" s="291"/>
      <c r="AF584" s="291"/>
      <c r="AG584" s="291"/>
      <c r="AH584" s="291"/>
      <c r="AI584" s="291"/>
      <c r="AJ584" s="291"/>
      <c r="AK584" s="291"/>
      <c r="AL584" s="291"/>
      <c r="AM584" s="291"/>
      <c r="AN584" s="291"/>
      <c r="AO584" s="291"/>
      <c r="AP584" s="291"/>
      <c r="AQ584" s="291"/>
      <c r="AR584" s="291"/>
    </row>
    <row r="585" spans="1:44" ht="8.1" customHeight="1">
      <c r="A585" s="323" t="str">
        <f t="shared" si="89"/>
        <v/>
      </c>
      <c r="B585" s="50" t="str">
        <f t="shared" si="90"/>
        <v/>
      </c>
      <c r="C585" s="50" t="str">
        <f t="shared" si="91"/>
        <v/>
      </c>
      <c r="D585" s="273" t="str">
        <f t="shared" si="92"/>
        <v/>
      </c>
      <c r="E585" s="311"/>
      <c r="F585" s="312"/>
      <c r="G585" s="312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  <c r="AD585" s="291"/>
      <c r="AE585" s="291"/>
      <c r="AF585" s="291"/>
      <c r="AG585" s="291"/>
      <c r="AH585" s="291"/>
      <c r="AI585" s="291"/>
      <c r="AJ585" s="291"/>
      <c r="AK585" s="291"/>
      <c r="AL585" s="291"/>
      <c r="AM585" s="291"/>
      <c r="AN585" s="291"/>
      <c r="AO585" s="291"/>
      <c r="AP585" s="291"/>
      <c r="AQ585" s="291"/>
      <c r="AR585" s="291"/>
    </row>
    <row r="586" spans="1:44" ht="8.1" customHeight="1">
      <c r="A586" s="323" t="str">
        <f t="shared" si="89"/>
        <v/>
      </c>
      <c r="B586" s="50" t="str">
        <f t="shared" si="90"/>
        <v/>
      </c>
      <c r="C586" s="50" t="str">
        <f t="shared" si="91"/>
        <v/>
      </c>
      <c r="D586" s="273" t="str">
        <f t="shared" si="92"/>
        <v/>
      </c>
      <c r="E586" s="311"/>
      <c r="F586" s="312"/>
      <c r="G586" s="312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  <c r="AD586" s="291"/>
      <c r="AE586" s="291"/>
      <c r="AF586" s="291"/>
      <c r="AG586" s="291"/>
      <c r="AH586" s="291"/>
      <c r="AI586" s="291"/>
      <c r="AJ586" s="291"/>
      <c r="AK586" s="291"/>
      <c r="AL586" s="291"/>
      <c r="AM586" s="291"/>
      <c r="AN586" s="291"/>
      <c r="AO586" s="291"/>
      <c r="AP586" s="291"/>
      <c r="AQ586" s="291"/>
      <c r="AR586" s="291"/>
    </row>
    <row r="587" spans="1:44" ht="8.1" customHeight="1">
      <c r="A587" s="323" t="str">
        <f t="shared" si="89"/>
        <v/>
      </c>
      <c r="B587" s="50" t="str">
        <f t="shared" si="90"/>
        <v/>
      </c>
      <c r="C587" s="50" t="str">
        <f t="shared" si="91"/>
        <v/>
      </c>
      <c r="D587" s="273" t="str">
        <f t="shared" si="92"/>
        <v/>
      </c>
      <c r="E587" s="311"/>
      <c r="F587" s="312"/>
      <c r="G587" s="312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  <c r="AD587" s="291"/>
      <c r="AE587" s="291"/>
      <c r="AF587" s="291"/>
      <c r="AG587" s="291"/>
      <c r="AH587" s="291"/>
      <c r="AI587" s="291"/>
      <c r="AJ587" s="291"/>
      <c r="AK587" s="291"/>
      <c r="AL587" s="291"/>
      <c r="AM587" s="291"/>
      <c r="AN587" s="291"/>
      <c r="AO587" s="291"/>
      <c r="AP587" s="291"/>
      <c r="AQ587" s="291"/>
      <c r="AR587" s="291"/>
    </row>
    <row r="588" spans="1:44" ht="8.1" customHeight="1">
      <c r="A588" s="323" t="str">
        <f t="shared" si="89"/>
        <v/>
      </c>
      <c r="B588" s="50" t="str">
        <f t="shared" si="90"/>
        <v/>
      </c>
      <c r="C588" s="50" t="str">
        <f t="shared" si="91"/>
        <v/>
      </c>
      <c r="D588" s="273" t="str">
        <f t="shared" si="92"/>
        <v/>
      </c>
      <c r="E588" s="311"/>
      <c r="F588" s="312"/>
      <c r="G588" s="312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  <c r="AD588" s="291"/>
      <c r="AE588" s="291"/>
      <c r="AF588" s="291"/>
      <c r="AG588" s="291"/>
      <c r="AH588" s="291"/>
      <c r="AI588" s="291"/>
      <c r="AJ588" s="291"/>
      <c r="AK588" s="291"/>
      <c r="AL588" s="291"/>
      <c r="AM588" s="291"/>
      <c r="AN588" s="291"/>
      <c r="AO588" s="291"/>
      <c r="AP588" s="291"/>
      <c r="AQ588" s="291"/>
      <c r="AR588" s="291"/>
    </row>
    <row r="589" spans="1:44" ht="8.1" customHeight="1">
      <c r="A589" s="323" t="str">
        <f t="shared" si="89"/>
        <v/>
      </c>
      <c r="B589" s="50" t="str">
        <f t="shared" si="90"/>
        <v/>
      </c>
      <c r="C589" s="50" t="str">
        <f t="shared" si="91"/>
        <v/>
      </c>
      <c r="D589" s="273" t="str">
        <f t="shared" si="92"/>
        <v/>
      </c>
      <c r="E589" s="311"/>
      <c r="F589" s="312"/>
      <c r="G589" s="312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  <c r="AD589" s="291"/>
      <c r="AE589" s="291"/>
      <c r="AF589" s="291"/>
      <c r="AG589" s="291"/>
      <c r="AH589" s="291"/>
      <c r="AI589" s="291"/>
      <c r="AJ589" s="291"/>
      <c r="AK589" s="291"/>
      <c r="AL589" s="291"/>
      <c r="AM589" s="291"/>
      <c r="AN589" s="291"/>
      <c r="AO589" s="291"/>
      <c r="AP589" s="291"/>
      <c r="AQ589" s="291"/>
      <c r="AR589" s="291"/>
    </row>
    <row r="590" spans="1:44" ht="8.1" customHeight="1">
      <c r="A590" s="323" t="str">
        <f t="shared" si="89"/>
        <v/>
      </c>
      <c r="B590" s="50" t="str">
        <f t="shared" si="90"/>
        <v/>
      </c>
      <c r="C590" s="50" t="str">
        <f t="shared" si="91"/>
        <v/>
      </c>
      <c r="D590" s="273" t="str">
        <f t="shared" si="92"/>
        <v/>
      </c>
      <c r="E590" s="311"/>
      <c r="F590" s="312"/>
      <c r="G590" s="312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  <c r="AD590" s="291"/>
      <c r="AE590" s="291"/>
      <c r="AF590" s="291"/>
      <c r="AG590" s="291"/>
      <c r="AH590" s="291"/>
      <c r="AI590" s="291"/>
      <c r="AJ590" s="291"/>
      <c r="AK590" s="291"/>
      <c r="AL590" s="291"/>
      <c r="AM590" s="291"/>
      <c r="AN590" s="291"/>
      <c r="AO590" s="291"/>
      <c r="AP590" s="291"/>
      <c r="AQ590" s="291"/>
      <c r="AR590" s="291"/>
    </row>
    <row r="591" spans="1:44" ht="8.1" customHeight="1">
      <c r="A591" s="323" t="str">
        <f t="shared" si="89"/>
        <v/>
      </c>
      <c r="B591" s="50" t="str">
        <f t="shared" si="90"/>
        <v/>
      </c>
      <c r="C591" s="50" t="str">
        <f t="shared" si="91"/>
        <v/>
      </c>
      <c r="D591" s="273" t="str">
        <f t="shared" si="92"/>
        <v/>
      </c>
      <c r="E591" s="311"/>
      <c r="F591" s="312"/>
      <c r="G591" s="312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  <c r="AD591" s="291"/>
      <c r="AE591" s="291"/>
      <c r="AF591" s="291"/>
      <c r="AG591" s="291"/>
      <c r="AH591" s="291"/>
      <c r="AI591" s="291"/>
      <c r="AJ591" s="291"/>
      <c r="AK591" s="291"/>
      <c r="AL591" s="291"/>
      <c r="AM591" s="291"/>
      <c r="AN591" s="291"/>
      <c r="AO591" s="291"/>
      <c r="AP591" s="291"/>
      <c r="AQ591" s="291"/>
      <c r="AR591" s="291"/>
    </row>
    <row r="592" spans="1:44" ht="8.1" customHeight="1">
      <c r="A592" s="323" t="str">
        <f t="shared" si="89"/>
        <v/>
      </c>
      <c r="B592" s="50" t="str">
        <f t="shared" si="90"/>
        <v/>
      </c>
      <c r="C592" s="50" t="str">
        <f t="shared" si="91"/>
        <v/>
      </c>
      <c r="D592" s="273" t="str">
        <f t="shared" si="92"/>
        <v/>
      </c>
      <c r="E592" s="311"/>
      <c r="F592" s="312"/>
      <c r="G592" s="312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  <c r="AD592" s="291"/>
      <c r="AE592" s="291"/>
      <c r="AF592" s="291"/>
      <c r="AG592" s="291"/>
      <c r="AH592" s="291"/>
      <c r="AI592" s="291"/>
      <c r="AJ592" s="291"/>
      <c r="AK592" s="291"/>
      <c r="AL592" s="291"/>
      <c r="AM592" s="291"/>
      <c r="AN592" s="291"/>
      <c r="AO592" s="291"/>
      <c r="AP592" s="291"/>
      <c r="AQ592" s="291"/>
      <c r="AR592" s="291"/>
    </row>
    <row r="593" spans="1:44" ht="8.1" customHeight="1">
      <c r="A593" s="323" t="str">
        <f t="shared" si="89"/>
        <v/>
      </c>
      <c r="B593" s="50" t="str">
        <f t="shared" si="90"/>
        <v/>
      </c>
      <c r="C593" s="50" t="str">
        <f t="shared" si="91"/>
        <v/>
      </c>
      <c r="D593" s="273" t="str">
        <f t="shared" si="92"/>
        <v/>
      </c>
      <c r="E593" s="311"/>
      <c r="F593" s="312"/>
      <c r="G593" s="312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  <c r="AD593" s="291"/>
      <c r="AE593" s="291"/>
      <c r="AF593" s="291"/>
      <c r="AG593" s="291"/>
      <c r="AH593" s="291"/>
      <c r="AI593" s="291"/>
      <c r="AJ593" s="291"/>
      <c r="AK593" s="291"/>
      <c r="AL593" s="291"/>
      <c r="AM593" s="291"/>
      <c r="AN593" s="291"/>
      <c r="AO593" s="291"/>
      <c r="AP593" s="291"/>
      <c r="AQ593" s="291"/>
      <c r="AR593" s="291"/>
    </row>
    <row r="594" spans="1:44" ht="8.1" customHeight="1">
      <c r="A594" s="323" t="str">
        <f t="shared" si="89"/>
        <v/>
      </c>
      <c r="B594" s="50" t="str">
        <f t="shared" si="90"/>
        <v/>
      </c>
      <c r="C594" s="50" t="str">
        <f t="shared" si="91"/>
        <v/>
      </c>
      <c r="D594" s="273" t="str">
        <f t="shared" si="92"/>
        <v/>
      </c>
      <c r="E594" s="311"/>
      <c r="F594" s="312"/>
      <c r="G594" s="312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  <c r="AD594" s="291"/>
      <c r="AE594" s="291"/>
      <c r="AF594" s="291"/>
      <c r="AG594" s="291"/>
      <c r="AH594" s="291"/>
      <c r="AI594" s="291"/>
      <c r="AJ594" s="291"/>
      <c r="AK594" s="291"/>
      <c r="AL594" s="291"/>
      <c r="AM594" s="291"/>
      <c r="AN594" s="291"/>
      <c r="AO594" s="291"/>
      <c r="AP594" s="291"/>
      <c r="AQ594" s="291"/>
      <c r="AR594" s="291"/>
    </row>
    <row r="595" spans="1:44" ht="8.1" customHeight="1">
      <c r="A595" s="323" t="str">
        <f t="shared" si="89"/>
        <v/>
      </c>
      <c r="B595" s="50" t="str">
        <f t="shared" si="90"/>
        <v/>
      </c>
      <c r="C595" s="50" t="str">
        <f t="shared" si="91"/>
        <v/>
      </c>
      <c r="D595" s="273" t="str">
        <f t="shared" si="92"/>
        <v/>
      </c>
      <c r="E595" s="311"/>
      <c r="F595" s="312"/>
      <c r="G595" s="312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  <c r="AD595" s="291"/>
      <c r="AE595" s="291"/>
      <c r="AF595" s="291"/>
      <c r="AG595" s="291"/>
      <c r="AH595" s="291"/>
      <c r="AI595" s="291"/>
      <c r="AJ595" s="291"/>
      <c r="AK595" s="291"/>
      <c r="AL595" s="291"/>
      <c r="AM595" s="291"/>
      <c r="AN595" s="291"/>
      <c r="AO595" s="291"/>
      <c r="AP595" s="291"/>
      <c r="AQ595" s="291"/>
      <c r="AR595" s="291"/>
    </row>
    <row r="596" spans="1:44" ht="8.1" customHeight="1">
      <c r="A596" s="323" t="str">
        <f t="shared" si="89"/>
        <v/>
      </c>
      <c r="B596" s="50" t="str">
        <f t="shared" si="90"/>
        <v/>
      </c>
      <c r="C596" s="50" t="str">
        <f t="shared" si="91"/>
        <v/>
      </c>
      <c r="D596" s="273" t="str">
        <f t="shared" si="92"/>
        <v/>
      </c>
      <c r="E596" s="311"/>
      <c r="F596" s="312"/>
      <c r="G596" s="312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  <c r="AD596" s="291"/>
      <c r="AE596" s="291"/>
      <c r="AF596" s="291"/>
      <c r="AG596" s="291"/>
      <c r="AH596" s="291"/>
      <c r="AI596" s="291"/>
      <c r="AJ596" s="291"/>
      <c r="AK596" s="291"/>
      <c r="AL596" s="291"/>
      <c r="AM596" s="291"/>
      <c r="AN596" s="291"/>
      <c r="AO596" s="291"/>
      <c r="AP596" s="291"/>
      <c r="AQ596" s="291"/>
      <c r="AR596" s="291"/>
    </row>
    <row r="597" spans="1:44" ht="8.1" customHeight="1">
      <c r="A597" s="323" t="str">
        <f t="shared" si="89"/>
        <v/>
      </c>
      <c r="B597" s="50" t="str">
        <f t="shared" si="90"/>
        <v/>
      </c>
      <c r="C597" s="50" t="str">
        <f t="shared" si="91"/>
        <v/>
      </c>
      <c r="D597" s="273" t="str">
        <f t="shared" si="92"/>
        <v/>
      </c>
      <c r="E597" s="311"/>
      <c r="F597" s="312"/>
      <c r="G597" s="312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  <c r="AD597" s="291"/>
      <c r="AE597" s="291"/>
      <c r="AF597" s="291"/>
      <c r="AG597" s="291"/>
      <c r="AH597" s="291"/>
      <c r="AI597" s="291"/>
      <c r="AJ597" s="291"/>
      <c r="AK597" s="291"/>
      <c r="AL597" s="291"/>
      <c r="AM597" s="291"/>
      <c r="AN597" s="291"/>
      <c r="AO597" s="291"/>
      <c r="AP597" s="291"/>
      <c r="AQ597" s="291"/>
      <c r="AR597" s="291"/>
    </row>
    <row r="598" spans="1:44" ht="8.1" customHeight="1">
      <c r="A598" s="323" t="str">
        <f t="shared" si="89"/>
        <v/>
      </c>
      <c r="B598" s="50" t="str">
        <f t="shared" si="90"/>
        <v/>
      </c>
      <c r="C598" s="50" t="str">
        <f t="shared" si="91"/>
        <v/>
      </c>
      <c r="D598" s="273" t="str">
        <f t="shared" si="92"/>
        <v/>
      </c>
      <c r="E598" s="311"/>
      <c r="F598" s="312"/>
      <c r="G598" s="312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  <c r="AD598" s="291"/>
      <c r="AE598" s="291"/>
      <c r="AF598" s="291"/>
      <c r="AG598" s="291"/>
      <c r="AH598" s="291"/>
      <c r="AI598" s="291"/>
      <c r="AJ598" s="291"/>
      <c r="AK598" s="291"/>
      <c r="AL598" s="291"/>
      <c r="AM598" s="291"/>
      <c r="AN598" s="291"/>
      <c r="AO598" s="291"/>
      <c r="AP598" s="291"/>
      <c r="AQ598" s="291"/>
      <c r="AR598" s="291"/>
    </row>
    <row r="599" spans="1:44" ht="8.1" customHeight="1">
      <c r="A599" s="323" t="str">
        <f t="shared" si="89"/>
        <v/>
      </c>
      <c r="B599" s="50" t="str">
        <f t="shared" si="90"/>
        <v/>
      </c>
      <c r="C599" s="50" t="str">
        <f t="shared" si="91"/>
        <v/>
      </c>
      <c r="D599" s="273" t="str">
        <f t="shared" si="92"/>
        <v/>
      </c>
      <c r="E599" s="311"/>
      <c r="F599" s="312"/>
      <c r="G599" s="312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  <c r="AD599" s="291"/>
      <c r="AE599" s="291"/>
      <c r="AF599" s="291"/>
      <c r="AG599" s="291"/>
      <c r="AH599" s="291"/>
      <c r="AI599" s="291"/>
      <c r="AJ599" s="291"/>
      <c r="AK599" s="291"/>
      <c r="AL599" s="291"/>
      <c r="AM599" s="291"/>
      <c r="AN599" s="291"/>
      <c r="AO599" s="291"/>
      <c r="AP599" s="291"/>
      <c r="AQ599" s="291"/>
      <c r="AR599" s="291"/>
    </row>
    <row r="600" spans="1:44" ht="8.1" customHeight="1">
      <c r="A600" s="323" t="str">
        <f t="shared" si="89"/>
        <v/>
      </c>
      <c r="B600" s="50" t="str">
        <f t="shared" si="90"/>
        <v/>
      </c>
      <c r="C600" s="50" t="str">
        <f t="shared" si="91"/>
        <v/>
      </c>
      <c r="D600" s="273" t="str">
        <f t="shared" si="92"/>
        <v/>
      </c>
      <c r="E600" s="311"/>
      <c r="F600" s="312"/>
      <c r="G600" s="312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  <c r="AD600" s="291"/>
      <c r="AE600" s="291"/>
      <c r="AF600" s="291"/>
      <c r="AG600" s="291"/>
      <c r="AH600" s="291"/>
      <c r="AI600" s="291"/>
      <c r="AJ600" s="291"/>
      <c r="AK600" s="291"/>
      <c r="AL600" s="291"/>
      <c r="AM600" s="291"/>
      <c r="AN600" s="291"/>
      <c r="AO600" s="291"/>
      <c r="AP600" s="291"/>
      <c r="AQ600" s="291"/>
      <c r="AR600" s="291"/>
    </row>
    <row r="601" spans="1:44" ht="8.1" customHeight="1">
      <c r="A601" s="323" t="str">
        <f t="shared" si="89"/>
        <v/>
      </c>
      <c r="B601" s="50" t="str">
        <f t="shared" si="90"/>
        <v/>
      </c>
      <c r="C601" s="50" t="str">
        <f t="shared" si="91"/>
        <v/>
      </c>
      <c r="D601" s="273" t="str">
        <f t="shared" si="92"/>
        <v/>
      </c>
      <c r="E601" s="311"/>
      <c r="F601" s="312"/>
      <c r="G601" s="312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  <c r="AD601" s="291"/>
      <c r="AE601" s="291"/>
      <c r="AF601" s="291"/>
      <c r="AG601" s="291"/>
      <c r="AH601" s="291"/>
      <c r="AI601" s="291"/>
      <c r="AJ601" s="291"/>
      <c r="AK601" s="291"/>
      <c r="AL601" s="291"/>
      <c r="AM601" s="291"/>
      <c r="AN601" s="291"/>
      <c r="AO601" s="291"/>
      <c r="AP601" s="291"/>
      <c r="AQ601" s="291"/>
      <c r="AR601" s="291"/>
    </row>
    <row r="602" spans="1:44" ht="8.1" customHeight="1">
      <c r="A602" s="323" t="str">
        <f t="shared" si="89"/>
        <v/>
      </c>
      <c r="B602" s="50" t="str">
        <f t="shared" si="90"/>
        <v/>
      </c>
      <c r="C602" s="50" t="str">
        <f t="shared" si="91"/>
        <v/>
      </c>
      <c r="D602" s="273" t="str">
        <f t="shared" si="92"/>
        <v/>
      </c>
      <c r="E602" s="311"/>
      <c r="F602" s="312"/>
      <c r="G602" s="312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  <c r="AD602" s="291"/>
      <c r="AE602" s="291"/>
      <c r="AF602" s="291"/>
      <c r="AG602" s="291"/>
      <c r="AH602" s="291"/>
      <c r="AI602" s="291"/>
      <c r="AJ602" s="291"/>
      <c r="AK602" s="291"/>
      <c r="AL602" s="291"/>
      <c r="AM602" s="291"/>
      <c r="AN602" s="291"/>
      <c r="AO602" s="291"/>
      <c r="AP602" s="291"/>
      <c r="AQ602" s="291"/>
      <c r="AR602" s="291"/>
    </row>
    <row r="603" spans="1:44" ht="8.1" customHeight="1">
      <c r="A603" s="323" t="str">
        <f t="shared" si="89"/>
        <v/>
      </c>
      <c r="B603" s="50" t="str">
        <f t="shared" si="90"/>
        <v/>
      </c>
      <c r="C603" s="50" t="str">
        <f t="shared" si="91"/>
        <v/>
      </c>
      <c r="D603" s="273" t="str">
        <f t="shared" si="92"/>
        <v/>
      </c>
      <c r="E603" s="311"/>
      <c r="F603" s="312"/>
      <c r="G603" s="312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  <c r="AD603" s="291"/>
      <c r="AE603" s="291"/>
      <c r="AF603" s="291"/>
      <c r="AG603" s="291"/>
      <c r="AH603" s="291"/>
      <c r="AI603" s="291"/>
      <c r="AJ603" s="291"/>
      <c r="AK603" s="291"/>
      <c r="AL603" s="291"/>
      <c r="AM603" s="291"/>
      <c r="AN603" s="291"/>
      <c r="AO603" s="291"/>
      <c r="AP603" s="291"/>
      <c r="AQ603" s="291"/>
      <c r="AR603" s="291"/>
    </row>
    <row r="604" spans="1:44" ht="8.1" customHeight="1">
      <c r="A604" s="323" t="str">
        <f t="shared" si="89"/>
        <v/>
      </c>
      <c r="B604" s="50" t="str">
        <f t="shared" si="90"/>
        <v/>
      </c>
      <c r="C604" s="50" t="str">
        <f t="shared" si="91"/>
        <v/>
      </c>
      <c r="D604" s="273" t="str">
        <f t="shared" si="92"/>
        <v/>
      </c>
      <c r="E604" s="311"/>
      <c r="F604" s="312"/>
      <c r="G604" s="312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  <c r="AD604" s="291"/>
      <c r="AE604" s="291"/>
      <c r="AF604" s="291"/>
      <c r="AG604" s="291"/>
      <c r="AH604" s="291"/>
      <c r="AI604" s="291"/>
      <c r="AJ604" s="291"/>
      <c r="AK604" s="291"/>
      <c r="AL604" s="291"/>
      <c r="AM604" s="291"/>
      <c r="AN604" s="291"/>
      <c r="AO604" s="291"/>
      <c r="AP604" s="291"/>
      <c r="AQ604" s="291"/>
      <c r="AR604" s="291"/>
    </row>
    <row r="605" spans="1:44" ht="8.1" customHeight="1">
      <c r="A605" s="323" t="str">
        <f t="shared" si="89"/>
        <v/>
      </c>
      <c r="B605" s="50" t="str">
        <f t="shared" si="90"/>
        <v/>
      </c>
      <c r="C605" s="50" t="str">
        <f t="shared" si="91"/>
        <v/>
      </c>
      <c r="D605" s="273" t="str">
        <f t="shared" si="92"/>
        <v/>
      </c>
      <c r="E605" s="311"/>
      <c r="F605" s="312"/>
      <c r="G605" s="312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  <c r="AD605" s="291"/>
      <c r="AE605" s="291"/>
      <c r="AF605" s="291"/>
      <c r="AG605" s="291"/>
      <c r="AH605" s="291"/>
      <c r="AI605" s="291"/>
      <c r="AJ605" s="291"/>
      <c r="AK605" s="291"/>
      <c r="AL605" s="291"/>
      <c r="AM605" s="291"/>
      <c r="AN605" s="291"/>
      <c r="AO605" s="291"/>
      <c r="AP605" s="291"/>
      <c r="AQ605" s="291"/>
      <c r="AR605" s="291"/>
    </row>
    <row r="606" spans="1:44" ht="8.1" customHeight="1">
      <c r="A606" s="323" t="str">
        <f t="shared" si="89"/>
        <v/>
      </c>
      <c r="B606" s="50" t="str">
        <f t="shared" si="90"/>
        <v/>
      </c>
      <c r="C606" s="50" t="str">
        <f t="shared" si="91"/>
        <v/>
      </c>
      <c r="D606" s="273" t="str">
        <f t="shared" si="92"/>
        <v/>
      </c>
      <c r="E606" s="311"/>
      <c r="F606" s="312"/>
      <c r="G606" s="312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  <c r="AD606" s="291"/>
      <c r="AE606" s="291"/>
      <c r="AF606" s="291"/>
      <c r="AG606" s="291"/>
      <c r="AH606" s="291"/>
      <c r="AI606" s="291"/>
      <c r="AJ606" s="291"/>
      <c r="AK606" s="291"/>
      <c r="AL606" s="291"/>
      <c r="AM606" s="291"/>
      <c r="AN606" s="291"/>
      <c r="AO606" s="291"/>
      <c r="AP606" s="291"/>
      <c r="AQ606" s="291"/>
      <c r="AR606" s="291"/>
    </row>
    <row r="607" spans="1:44" ht="8.1" customHeight="1">
      <c r="A607" s="323" t="str">
        <f t="shared" si="89"/>
        <v/>
      </c>
      <c r="B607" s="50" t="str">
        <f t="shared" si="90"/>
        <v/>
      </c>
      <c r="C607" s="50" t="str">
        <f t="shared" si="91"/>
        <v/>
      </c>
      <c r="D607" s="273" t="str">
        <f t="shared" si="92"/>
        <v/>
      </c>
      <c r="E607" s="311"/>
      <c r="F607" s="312"/>
      <c r="G607" s="312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  <c r="AD607" s="291"/>
      <c r="AE607" s="291"/>
      <c r="AF607" s="291"/>
      <c r="AG607" s="291"/>
      <c r="AH607" s="291"/>
      <c r="AI607" s="291"/>
      <c r="AJ607" s="291"/>
      <c r="AK607" s="291"/>
      <c r="AL607" s="291"/>
      <c r="AM607" s="291"/>
      <c r="AN607" s="291"/>
      <c r="AO607" s="291"/>
      <c r="AP607" s="291"/>
      <c r="AQ607" s="291"/>
      <c r="AR607" s="291"/>
    </row>
    <row r="608" spans="1:44" ht="8.1" customHeight="1">
      <c r="A608" s="323" t="str">
        <f t="shared" si="89"/>
        <v/>
      </c>
      <c r="B608" s="50" t="str">
        <f t="shared" si="90"/>
        <v/>
      </c>
      <c r="C608" s="50" t="str">
        <f t="shared" si="91"/>
        <v/>
      </c>
      <c r="D608" s="273" t="str">
        <f t="shared" si="92"/>
        <v/>
      </c>
      <c r="E608" s="311"/>
      <c r="F608" s="312"/>
      <c r="G608" s="312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  <c r="AD608" s="291"/>
      <c r="AE608" s="291"/>
      <c r="AF608" s="291"/>
      <c r="AG608" s="291"/>
      <c r="AH608" s="291"/>
      <c r="AI608" s="291"/>
      <c r="AJ608" s="291"/>
      <c r="AK608" s="291"/>
      <c r="AL608" s="291"/>
      <c r="AM608" s="291"/>
      <c r="AN608" s="291"/>
      <c r="AO608" s="291"/>
      <c r="AP608" s="291"/>
      <c r="AQ608" s="291"/>
      <c r="AR608" s="291"/>
    </row>
    <row r="609" spans="1:44" ht="8.1" customHeight="1">
      <c r="A609" s="323" t="str">
        <f t="shared" si="89"/>
        <v/>
      </c>
      <c r="B609" s="50" t="str">
        <f t="shared" si="90"/>
        <v/>
      </c>
      <c r="C609" s="50" t="str">
        <f t="shared" si="91"/>
        <v/>
      </c>
      <c r="D609" s="273" t="str">
        <f t="shared" si="92"/>
        <v/>
      </c>
      <c r="E609" s="311"/>
      <c r="F609" s="312"/>
      <c r="G609" s="312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  <c r="AD609" s="291"/>
      <c r="AE609" s="291"/>
      <c r="AF609" s="291"/>
      <c r="AG609" s="291"/>
      <c r="AH609" s="291"/>
      <c r="AI609" s="291"/>
      <c r="AJ609" s="291"/>
      <c r="AK609" s="291"/>
      <c r="AL609" s="291"/>
      <c r="AM609" s="291"/>
      <c r="AN609" s="291"/>
      <c r="AO609" s="291"/>
      <c r="AP609" s="291"/>
      <c r="AQ609" s="291"/>
      <c r="AR609" s="291"/>
    </row>
    <row r="610" spans="1:44" ht="8.1" customHeight="1">
      <c r="A610" s="323" t="str">
        <f t="shared" si="89"/>
        <v/>
      </c>
      <c r="B610" s="50" t="str">
        <f t="shared" si="90"/>
        <v/>
      </c>
      <c r="C610" s="50" t="str">
        <f t="shared" si="91"/>
        <v/>
      </c>
      <c r="D610" s="273" t="str">
        <f t="shared" si="92"/>
        <v/>
      </c>
      <c r="E610" s="311"/>
      <c r="F610" s="312"/>
      <c r="G610" s="312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  <c r="AD610" s="291"/>
      <c r="AE610" s="291"/>
      <c r="AF610" s="291"/>
      <c r="AG610" s="291"/>
      <c r="AH610" s="291"/>
      <c r="AI610" s="291"/>
      <c r="AJ610" s="291"/>
      <c r="AK610" s="291"/>
      <c r="AL610" s="291"/>
      <c r="AM610" s="291"/>
      <c r="AN610" s="291"/>
      <c r="AO610" s="291"/>
      <c r="AP610" s="291"/>
      <c r="AQ610" s="291"/>
      <c r="AR610" s="291"/>
    </row>
    <row r="611" spans="1:44" ht="8.1" customHeight="1">
      <c r="A611" s="323" t="str">
        <f t="shared" si="89"/>
        <v/>
      </c>
      <c r="B611" s="50" t="str">
        <f t="shared" si="90"/>
        <v/>
      </c>
      <c r="C611" s="50" t="str">
        <f t="shared" si="91"/>
        <v/>
      </c>
      <c r="D611" s="273" t="str">
        <f t="shared" si="92"/>
        <v/>
      </c>
      <c r="E611" s="311"/>
      <c r="F611" s="312"/>
      <c r="G611" s="312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  <c r="AD611" s="291"/>
      <c r="AE611" s="291"/>
      <c r="AF611" s="291"/>
      <c r="AG611" s="291"/>
      <c r="AH611" s="291"/>
      <c r="AI611" s="291"/>
      <c r="AJ611" s="291"/>
      <c r="AK611" s="291"/>
      <c r="AL611" s="291"/>
      <c r="AM611" s="291"/>
      <c r="AN611" s="291"/>
      <c r="AO611" s="291"/>
      <c r="AP611" s="291"/>
      <c r="AQ611" s="291"/>
      <c r="AR611" s="291"/>
    </row>
    <row r="612" spans="1:44" ht="8.1" customHeight="1">
      <c r="A612" s="323" t="str">
        <f t="shared" si="89"/>
        <v/>
      </c>
      <c r="B612" s="50" t="str">
        <f t="shared" si="90"/>
        <v/>
      </c>
      <c r="C612" s="50" t="str">
        <f t="shared" si="91"/>
        <v/>
      </c>
      <c r="D612" s="273" t="str">
        <f t="shared" si="92"/>
        <v/>
      </c>
      <c r="E612" s="311"/>
      <c r="F612" s="312"/>
      <c r="G612" s="312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  <c r="AD612" s="291"/>
      <c r="AE612" s="291"/>
      <c r="AF612" s="291"/>
      <c r="AG612" s="291"/>
      <c r="AH612" s="291"/>
      <c r="AI612" s="291"/>
      <c r="AJ612" s="291"/>
      <c r="AK612" s="291"/>
      <c r="AL612" s="291"/>
      <c r="AM612" s="291"/>
      <c r="AN612" s="291"/>
      <c r="AO612" s="291"/>
      <c r="AP612" s="291"/>
      <c r="AQ612" s="291"/>
      <c r="AR612" s="291"/>
    </row>
    <row r="613" spans="1:44" ht="8.1" customHeight="1">
      <c r="A613" s="323" t="str">
        <f t="shared" si="89"/>
        <v/>
      </c>
      <c r="B613" s="50" t="str">
        <f t="shared" si="90"/>
        <v/>
      </c>
      <c r="C613" s="50" t="str">
        <f t="shared" si="91"/>
        <v/>
      </c>
      <c r="D613" s="273" t="str">
        <f t="shared" si="92"/>
        <v/>
      </c>
      <c r="E613" s="311"/>
      <c r="F613" s="312"/>
      <c r="G613" s="312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  <c r="AD613" s="291"/>
      <c r="AE613" s="291"/>
      <c r="AF613" s="291"/>
      <c r="AG613" s="291"/>
      <c r="AH613" s="291"/>
      <c r="AI613" s="291"/>
      <c r="AJ613" s="291"/>
      <c r="AK613" s="291"/>
      <c r="AL613" s="291"/>
      <c r="AM613" s="291"/>
      <c r="AN613" s="291"/>
      <c r="AO613" s="291"/>
      <c r="AP613" s="291"/>
      <c r="AQ613" s="291"/>
      <c r="AR613" s="291"/>
    </row>
    <row r="614" spans="1:44" ht="8.1" customHeight="1">
      <c r="A614" s="323" t="str">
        <f t="shared" si="89"/>
        <v/>
      </c>
      <c r="B614" s="50" t="str">
        <f t="shared" si="90"/>
        <v/>
      </c>
      <c r="C614" s="50" t="str">
        <f t="shared" si="91"/>
        <v/>
      </c>
      <c r="D614" s="273" t="str">
        <f t="shared" si="92"/>
        <v/>
      </c>
      <c r="E614" s="311"/>
      <c r="F614" s="312"/>
      <c r="G614" s="312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  <c r="AD614" s="291"/>
      <c r="AE614" s="291"/>
      <c r="AF614" s="291"/>
      <c r="AG614" s="291"/>
      <c r="AH614" s="291"/>
      <c r="AI614" s="291"/>
      <c r="AJ614" s="291"/>
      <c r="AK614" s="291"/>
      <c r="AL614" s="291"/>
      <c r="AM614" s="291"/>
      <c r="AN614" s="291"/>
      <c r="AO614" s="291"/>
      <c r="AP614" s="291"/>
      <c r="AQ614" s="291"/>
      <c r="AR614" s="291"/>
    </row>
    <row r="615" spans="1:44" ht="8.1" customHeight="1">
      <c r="A615" s="323" t="str">
        <f t="shared" si="89"/>
        <v/>
      </c>
      <c r="B615" s="50" t="str">
        <f t="shared" si="90"/>
        <v/>
      </c>
      <c r="C615" s="50" t="str">
        <f t="shared" si="91"/>
        <v/>
      </c>
      <c r="D615" s="273" t="str">
        <f t="shared" si="92"/>
        <v/>
      </c>
      <c r="E615" s="311"/>
      <c r="F615" s="312"/>
      <c r="G615" s="312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  <c r="AD615" s="291"/>
      <c r="AE615" s="291"/>
      <c r="AF615" s="291"/>
      <c r="AG615" s="291"/>
      <c r="AH615" s="291"/>
      <c r="AI615" s="291"/>
      <c r="AJ615" s="291"/>
      <c r="AK615" s="291"/>
      <c r="AL615" s="291"/>
      <c r="AM615" s="291"/>
      <c r="AN615" s="291"/>
      <c r="AO615" s="291"/>
      <c r="AP615" s="291"/>
      <c r="AQ615" s="291"/>
      <c r="AR615" s="291"/>
    </row>
    <row r="616" spans="1:44" ht="8.1" customHeight="1">
      <c r="A616" s="323" t="str">
        <f t="shared" si="89"/>
        <v/>
      </c>
      <c r="B616" s="50" t="str">
        <f t="shared" si="90"/>
        <v/>
      </c>
      <c r="C616" s="50" t="str">
        <f t="shared" si="91"/>
        <v/>
      </c>
      <c r="D616" s="273" t="str">
        <f t="shared" si="92"/>
        <v/>
      </c>
      <c r="E616" s="311"/>
      <c r="F616" s="312"/>
      <c r="G616" s="312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  <c r="AD616" s="291"/>
      <c r="AE616" s="291"/>
      <c r="AF616" s="291"/>
      <c r="AG616" s="291"/>
      <c r="AH616" s="291"/>
      <c r="AI616" s="291"/>
      <c r="AJ616" s="291"/>
      <c r="AK616" s="291"/>
      <c r="AL616" s="291"/>
      <c r="AM616" s="291"/>
      <c r="AN616" s="291"/>
      <c r="AO616" s="291"/>
      <c r="AP616" s="291"/>
      <c r="AQ616" s="291"/>
      <c r="AR616" s="291"/>
    </row>
    <row r="617" spans="1:44" ht="8.1" customHeight="1">
      <c r="A617" s="323" t="str">
        <f t="shared" si="89"/>
        <v/>
      </c>
      <c r="B617" s="50" t="str">
        <f t="shared" si="90"/>
        <v/>
      </c>
      <c r="C617" s="50" t="str">
        <f t="shared" si="91"/>
        <v/>
      </c>
      <c r="D617" s="273" t="str">
        <f t="shared" si="92"/>
        <v/>
      </c>
      <c r="E617" s="311"/>
      <c r="F617" s="312"/>
      <c r="G617" s="312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  <c r="AD617" s="291"/>
      <c r="AE617" s="291"/>
      <c r="AF617" s="291"/>
      <c r="AG617" s="291"/>
      <c r="AH617" s="291"/>
      <c r="AI617" s="291"/>
      <c r="AJ617" s="291"/>
      <c r="AK617" s="291"/>
      <c r="AL617" s="291"/>
      <c r="AM617" s="291"/>
      <c r="AN617" s="291"/>
      <c r="AO617" s="291"/>
      <c r="AP617" s="291"/>
      <c r="AQ617" s="291"/>
      <c r="AR617" s="291"/>
    </row>
    <row r="618" spans="1:44" ht="8.1" customHeight="1">
      <c r="A618" s="323" t="str">
        <f t="shared" si="89"/>
        <v/>
      </c>
      <c r="B618" s="50" t="str">
        <f t="shared" si="90"/>
        <v/>
      </c>
      <c r="C618" s="50" t="str">
        <f t="shared" si="91"/>
        <v/>
      </c>
      <c r="D618" s="273" t="str">
        <f t="shared" si="92"/>
        <v/>
      </c>
      <c r="E618" s="311"/>
      <c r="F618" s="312"/>
      <c r="G618" s="312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  <c r="AD618" s="291"/>
      <c r="AE618" s="291"/>
      <c r="AF618" s="291"/>
      <c r="AG618" s="291"/>
      <c r="AH618" s="291"/>
      <c r="AI618" s="291"/>
      <c r="AJ618" s="291"/>
      <c r="AK618" s="291"/>
      <c r="AL618" s="291"/>
      <c r="AM618" s="291"/>
      <c r="AN618" s="291"/>
      <c r="AO618" s="291"/>
      <c r="AP618" s="291"/>
      <c r="AQ618" s="291"/>
      <c r="AR618" s="291"/>
    </row>
    <row r="619" spans="1:44" ht="8.1" customHeight="1">
      <c r="A619" s="323" t="str">
        <f t="shared" si="89"/>
        <v/>
      </c>
      <c r="B619" s="50" t="str">
        <f t="shared" si="90"/>
        <v/>
      </c>
      <c r="C619" s="50" t="str">
        <f t="shared" si="91"/>
        <v/>
      </c>
      <c r="D619" s="273" t="str">
        <f t="shared" si="92"/>
        <v/>
      </c>
      <c r="E619" s="311"/>
      <c r="F619" s="312"/>
      <c r="G619" s="312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  <c r="AD619" s="291"/>
      <c r="AE619" s="291"/>
      <c r="AF619" s="291"/>
      <c r="AG619" s="291"/>
      <c r="AH619" s="291"/>
      <c r="AI619" s="291"/>
      <c r="AJ619" s="291"/>
      <c r="AK619" s="291"/>
      <c r="AL619" s="291"/>
      <c r="AM619" s="291"/>
      <c r="AN619" s="291"/>
      <c r="AO619" s="291"/>
      <c r="AP619" s="291"/>
      <c r="AQ619" s="291"/>
      <c r="AR619" s="291"/>
    </row>
    <row r="620" spans="1:44" ht="8.1" customHeight="1">
      <c r="A620" s="323" t="str">
        <f t="shared" si="89"/>
        <v/>
      </c>
      <c r="B620" s="50" t="str">
        <f t="shared" si="90"/>
        <v/>
      </c>
      <c r="C620" s="50" t="str">
        <f t="shared" si="91"/>
        <v/>
      </c>
      <c r="D620" s="273" t="str">
        <f t="shared" si="92"/>
        <v/>
      </c>
      <c r="E620" s="311"/>
      <c r="F620" s="312"/>
      <c r="G620" s="312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  <c r="AD620" s="291"/>
      <c r="AE620" s="291"/>
      <c r="AF620" s="291"/>
      <c r="AG620" s="291"/>
      <c r="AH620" s="291"/>
      <c r="AI620" s="291"/>
      <c r="AJ620" s="291"/>
      <c r="AK620" s="291"/>
      <c r="AL620" s="291"/>
      <c r="AM620" s="291"/>
      <c r="AN620" s="291"/>
      <c r="AO620" s="291"/>
      <c r="AP620" s="291"/>
      <c r="AQ620" s="291"/>
      <c r="AR620" s="291"/>
    </row>
    <row r="621" spans="1:44" ht="8.1" customHeight="1">
      <c r="A621" s="323" t="str">
        <f t="shared" si="89"/>
        <v/>
      </c>
      <c r="B621" s="50" t="str">
        <f t="shared" si="90"/>
        <v/>
      </c>
      <c r="C621" s="50" t="str">
        <f t="shared" si="91"/>
        <v/>
      </c>
      <c r="D621" s="273" t="str">
        <f t="shared" si="92"/>
        <v/>
      </c>
      <c r="E621" s="311"/>
      <c r="F621" s="312"/>
      <c r="G621" s="312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  <c r="AD621" s="291"/>
      <c r="AE621" s="291"/>
      <c r="AF621" s="291"/>
      <c r="AG621" s="291"/>
      <c r="AH621" s="291"/>
      <c r="AI621" s="291"/>
      <c r="AJ621" s="291"/>
      <c r="AK621" s="291"/>
      <c r="AL621" s="291"/>
      <c r="AM621" s="291"/>
      <c r="AN621" s="291"/>
      <c r="AO621" s="291"/>
      <c r="AP621" s="291"/>
      <c r="AQ621" s="291"/>
      <c r="AR621" s="291"/>
    </row>
    <row r="622" spans="1:44" ht="8.1" customHeight="1">
      <c r="A622" s="323" t="str">
        <f t="shared" si="89"/>
        <v/>
      </c>
      <c r="B622" s="50" t="str">
        <f t="shared" si="90"/>
        <v/>
      </c>
      <c r="C622" s="50" t="str">
        <f t="shared" si="91"/>
        <v/>
      </c>
      <c r="D622" s="273" t="str">
        <f t="shared" si="92"/>
        <v/>
      </c>
      <c r="E622" s="311"/>
      <c r="F622" s="312"/>
      <c r="G622" s="312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  <c r="AD622" s="291"/>
      <c r="AE622" s="291"/>
      <c r="AF622" s="291"/>
      <c r="AG622" s="291"/>
      <c r="AH622" s="291"/>
      <c r="AI622" s="291"/>
      <c r="AJ622" s="291"/>
      <c r="AK622" s="291"/>
      <c r="AL622" s="291"/>
      <c r="AM622" s="291"/>
      <c r="AN622" s="291"/>
      <c r="AO622" s="291"/>
      <c r="AP622" s="291"/>
      <c r="AQ622" s="291"/>
      <c r="AR622" s="291"/>
    </row>
    <row r="623" spans="1:44" ht="8.1" customHeight="1">
      <c r="A623" s="323" t="str">
        <f t="shared" si="89"/>
        <v/>
      </c>
      <c r="B623" s="50" t="str">
        <f t="shared" si="90"/>
        <v/>
      </c>
      <c r="C623" s="50" t="str">
        <f t="shared" si="91"/>
        <v/>
      </c>
      <c r="D623" s="273" t="str">
        <f t="shared" si="92"/>
        <v/>
      </c>
      <c r="E623" s="311"/>
      <c r="F623" s="312"/>
      <c r="G623" s="312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  <c r="AD623" s="291"/>
      <c r="AE623" s="291"/>
      <c r="AF623" s="291"/>
      <c r="AG623" s="291"/>
      <c r="AH623" s="291"/>
      <c r="AI623" s="291"/>
      <c r="AJ623" s="291"/>
      <c r="AK623" s="291"/>
      <c r="AL623" s="291"/>
      <c r="AM623" s="291"/>
      <c r="AN623" s="291"/>
      <c r="AO623" s="291"/>
      <c r="AP623" s="291"/>
      <c r="AQ623" s="291"/>
      <c r="AR623" s="291"/>
    </row>
    <row r="624" spans="1:44" ht="8.1" customHeight="1">
      <c r="A624" s="323" t="str">
        <f t="shared" si="89"/>
        <v/>
      </c>
      <c r="B624" s="50" t="str">
        <f t="shared" si="90"/>
        <v/>
      </c>
      <c r="C624" s="50" t="str">
        <f t="shared" si="91"/>
        <v/>
      </c>
      <c r="D624" s="273" t="str">
        <f t="shared" si="92"/>
        <v/>
      </c>
      <c r="E624" s="311"/>
      <c r="F624" s="312"/>
      <c r="G624" s="312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  <c r="AD624" s="291"/>
      <c r="AE624" s="291"/>
      <c r="AF624" s="291"/>
      <c r="AG624" s="291"/>
      <c r="AH624" s="291"/>
      <c r="AI624" s="291"/>
      <c r="AJ624" s="291"/>
      <c r="AK624" s="291"/>
      <c r="AL624" s="291"/>
      <c r="AM624" s="291"/>
      <c r="AN624" s="291"/>
      <c r="AO624" s="291"/>
      <c r="AP624" s="291"/>
      <c r="AQ624" s="291"/>
      <c r="AR624" s="291"/>
    </row>
    <row r="625" spans="1:44" ht="8.1" customHeight="1">
      <c r="A625" s="323" t="str">
        <f t="shared" si="89"/>
        <v/>
      </c>
      <c r="B625" s="50" t="str">
        <f t="shared" si="90"/>
        <v/>
      </c>
      <c r="C625" s="50" t="str">
        <f t="shared" si="91"/>
        <v/>
      </c>
      <c r="D625" s="273" t="str">
        <f t="shared" si="92"/>
        <v/>
      </c>
      <c r="E625" s="311"/>
      <c r="F625" s="312"/>
      <c r="G625" s="312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  <c r="AD625" s="291"/>
      <c r="AE625" s="291"/>
      <c r="AF625" s="291"/>
      <c r="AG625" s="291"/>
      <c r="AH625" s="291"/>
      <c r="AI625" s="291"/>
      <c r="AJ625" s="291"/>
      <c r="AK625" s="291"/>
      <c r="AL625" s="291"/>
      <c r="AM625" s="291"/>
      <c r="AN625" s="291"/>
      <c r="AO625" s="291"/>
      <c r="AP625" s="291"/>
      <c r="AQ625" s="291"/>
      <c r="AR625" s="291"/>
    </row>
    <row r="626" spans="1:44" ht="8.1" customHeight="1">
      <c r="A626" s="323" t="str">
        <f t="shared" si="89"/>
        <v/>
      </c>
      <c r="B626" s="50" t="str">
        <f t="shared" si="90"/>
        <v/>
      </c>
      <c r="C626" s="50" t="str">
        <f t="shared" si="91"/>
        <v/>
      </c>
      <c r="D626" s="273" t="str">
        <f t="shared" si="92"/>
        <v/>
      </c>
      <c r="E626" s="311"/>
      <c r="F626" s="312"/>
      <c r="G626" s="312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  <c r="AD626" s="291"/>
      <c r="AE626" s="291"/>
      <c r="AF626" s="291"/>
      <c r="AG626" s="291"/>
      <c r="AH626" s="291"/>
      <c r="AI626" s="291"/>
      <c r="AJ626" s="291"/>
      <c r="AK626" s="291"/>
      <c r="AL626" s="291"/>
      <c r="AM626" s="291"/>
      <c r="AN626" s="291"/>
      <c r="AO626" s="291"/>
      <c r="AP626" s="291"/>
      <c r="AQ626" s="291"/>
      <c r="AR626" s="291"/>
    </row>
    <row r="627" spans="1:44" ht="8.1" customHeight="1">
      <c r="A627" s="323" t="str">
        <f t="shared" si="89"/>
        <v/>
      </c>
      <c r="B627" s="50" t="str">
        <f t="shared" si="90"/>
        <v/>
      </c>
      <c r="C627" s="50" t="str">
        <f t="shared" si="91"/>
        <v/>
      </c>
      <c r="D627" s="273" t="str">
        <f t="shared" si="92"/>
        <v/>
      </c>
      <c r="E627" s="311"/>
      <c r="F627" s="312"/>
      <c r="G627" s="312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  <c r="AD627" s="291"/>
      <c r="AE627" s="291"/>
      <c r="AF627" s="291"/>
      <c r="AG627" s="291"/>
      <c r="AH627" s="291"/>
      <c r="AI627" s="291"/>
      <c r="AJ627" s="291"/>
      <c r="AK627" s="291"/>
      <c r="AL627" s="291"/>
      <c r="AM627" s="291"/>
      <c r="AN627" s="291"/>
      <c r="AO627" s="291"/>
      <c r="AP627" s="291"/>
      <c r="AQ627" s="291"/>
      <c r="AR627" s="291"/>
    </row>
    <row r="628" spans="1:44" ht="8.1" customHeight="1">
      <c r="A628" s="323" t="str">
        <f t="shared" si="89"/>
        <v/>
      </c>
      <c r="B628" s="50" t="str">
        <f t="shared" si="90"/>
        <v/>
      </c>
      <c r="C628" s="50" t="str">
        <f t="shared" si="91"/>
        <v/>
      </c>
      <c r="D628" s="273" t="str">
        <f t="shared" si="92"/>
        <v/>
      </c>
      <c r="E628" s="311"/>
      <c r="F628" s="312"/>
      <c r="G628" s="312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  <c r="AD628" s="291"/>
      <c r="AE628" s="291"/>
      <c r="AF628" s="291"/>
      <c r="AG628" s="291"/>
      <c r="AH628" s="291"/>
      <c r="AI628" s="291"/>
      <c r="AJ628" s="291"/>
      <c r="AK628" s="291"/>
      <c r="AL628" s="291"/>
      <c r="AM628" s="291"/>
      <c r="AN628" s="291"/>
      <c r="AO628" s="291"/>
      <c r="AP628" s="291"/>
      <c r="AQ628" s="291"/>
      <c r="AR628" s="291"/>
    </row>
    <row r="629" spans="1:44" ht="8.1" customHeight="1">
      <c r="A629" s="323" t="str">
        <f t="shared" si="89"/>
        <v/>
      </c>
      <c r="B629" s="50" t="str">
        <f t="shared" si="90"/>
        <v/>
      </c>
      <c r="C629" s="50" t="str">
        <f t="shared" si="91"/>
        <v/>
      </c>
      <c r="D629" s="273" t="str">
        <f t="shared" si="92"/>
        <v/>
      </c>
      <c r="E629" s="311"/>
      <c r="F629" s="312"/>
      <c r="G629" s="312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  <c r="AD629" s="291"/>
      <c r="AE629" s="291"/>
      <c r="AF629" s="291"/>
      <c r="AG629" s="291"/>
      <c r="AH629" s="291"/>
      <c r="AI629" s="291"/>
      <c r="AJ629" s="291"/>
      <c r="AK629" s="291"/>
      <c r="AL629" s="291"/>
      <c r="AM629" s="291"/>
      <c r="AN629" s="291"/>
      <c r="AO629" s="291"/>
      <c r="AP629" s="291"/>
      <c r="AQ629" s="291"/>
      <c r="AR629" s="291"/>
    </row>
    <row r="630" spans="1:44" ht="8.1" customHeight="1">
      <c r="A630" s="323" t="str">
        <f t="shared" si="89"/>
        <v/>
      </c>
      <c r="B630" s="50" t="str">
        <f t="shared" si="90"/>
        <v/>
      </c>
      <c r="C630" s="50" t="str">
        <f t="shared" si="91"/>
        <v/>
      </c>
      <c r="D630" s="273" t="str">
        <f t="shared" si="92"/>
        <v/>
      </c>
      <c r="E630" s="311"/>
      <c r="F630" s="312"/>
      <c r="G630" s="312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  <c r="AD630" s="291"/>
      <c r="AE630" s="291"/>
      <c r="AF630" s="291"/>
      <c r="AG630" s="291"/>
      <c r="AH630" s="291"/>
      <c r="AI630" s="291"/>
      <c r="AJ630" s="291"/>
      <c r="AK630" s="291"/>
      <c r="AL630" s="291"/>
      <c r="AM630" s="291"/>
      <c r="AN630" s="291"/>
      <c r="AO630" s="291"/>
      <c r="AP630" s="291"/>
      <c r="AQ630" s="291"/>
      <c r="AR630" s="291"/>
    </row>
    <row r="631" spans="1:44" ht="8.1" customHeight="1">
      <c r="A631" s="323" t="str">
        <f t="shared" si="89"/>
        <v/>
      </c>
      <c r="B631" s="50" t="str">
        <f t="shared" si="90"/>
        <v/>
      </c>
      <c r="C631" s="50" t="str">
        <f t="shared" si="91"/>
        <v/>
      </c>
      <c r="D631" s="273" t="str">
        <f t="shared" si="92"/>
        <v/>
      </c>
      <c r="E631" s="311"/>
      <c r="F631" s="312"/>
      <c r="G631" s="312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  <c r="AD631" s="291"/>
      <c r="AE631" s="291"/>
      <c r="AF631" s="291"/>
      <c r="AG631" s="291"/>
      <c r="AH631" s="291"/>
      <c r="AI631" s="291"/>
      <c r="AJ631" s="291"/>
      <c r="AK631" s="291"/>
      <c r="AL631" s="291"/>
      <c r="AM631" s="291"/>
      <c r="AN631" s="291"/>
      <c r="AO631" s="291"/>
      <c r="AP631" s="291"/>
      <c r="AQ631" s="291"/>
      <c r="AR631" s="291"/>
    </row>
    <row r="632" spans="1:44" ht="8.1" customHeight="1">
      <c r="A632" s="323" t="str">
        <f t="shared" si="89"/>
        <v/>
      </c>
      <c r="B632" s="50" t="str">
        <f t="shared" si="90"/>
        <v/>
      </c>
      <c r="C632" s="50" t="str">
        <f t="shared" si="91"/>
        <v/>
      </c>
      <c r="D632" s="273" t="str">
        <f t="shared" si="92"/>
        <v/>
      </c>
      <c r="E632" s="311"/>
      <c r="F632" s="312"/>
      <c r="G632" s="312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  <c r="AD632" s="291"/>
      <c r="AE632" s="291"/>
      <c r="AF632" s="291"/>
      <c r="AG632" s="291"/>
      <c r="AH632" s="291"/>
      <c r="AI632" s="291"/>
      <c r="AJ632" s="291"/>
      <c r="AK632" s="291"/>
      <c r="AL632" s="291"/>
      <c r="AM632" s="291"/>
      <c r="AN632" s="291"/>
      <c r="AO632" s="291"/>
      <c r="AP632" s="291"/>
      <c r="AQ632" s="291"/>
      <c r="AR632" s="291"/>
    </row>
    <row r="633" spans="1:44" ht="8.1" customHeight="1">
      <c r="A633" s="323" t="str">
        <f t="shared" si="89"/>
        <v/>
      </c>
      <c r="B633" s="50" t="str">
        <f t="shared" si="90"/>
        <v/>
      </c>
      <c r="C633" s="50" t="str">
        <f t="shared" si="91"/>
        <v/>
      </c>
      <c r="D633" s="273" t="str">
        <f t="shared" si="92"/>
        <v/>
      </c>
      <c r="E633" s="311"/>
      <c r="F633" s="312"/>
      <c r="G633" s="312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  <c r="AD633" s="291"/>
      <c r="AE633" s="291"/>
      <c r="AF633" s="291"/>
      <c r="AG633" s="291"/>
      <c r="AH633" s="291"/>
      <c r="AI633" s="291"/>
      <c r="AJ633" s="291"/>
      <c r="AK633" s="291"/>
      <c r="AL633" s="291"/>
      <c r="AM633" s="291"/>
      <c r="AN633" s="291"/>
      <c r="AO633" s="291"/>
      <c r="AP633" s="291"/>
      <c r="AQ633" s="291"/>
      <c r="AR633" s="291"/>
    </row>
    <row r="634" spans="1:44" ht="8.1" customHeight="1">
      <c r="A634" s="323" t="str">
        <f t="shared" si="89"/>
        <v/>
      </c>
      <c r="B634" s="50" t="str">
        <f t="shared" si="90"/>
        <v/>
      </c>
      <c r="C634" s="50" t="str">
        <f t="shared" si="91"/>
        <v/>
      </c>
      <c r="D634" s="273" t="str">
        <f t="shared" si="92"/>
        <v/>
      </c>
      <c r="E634" s="311"/>
      <c r="F634" s="312"/>
      <c r="G634" s="312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  <c r="AD634" s="291"/>
      <c r="AE634" s="291"/>
      <c r="AF634" s="291"/>
      <c r="AG634" s="291"/>
      <c r="AH634" s="291"/>
      <c r="AI634" s="291"/>
      <c r="AJ634" s="291"/>
      <c r="AK634" s="291"/>
      <c r="AL634" s="291"/>
      <c r="AM634" s="291"/>
      <c r="AN634" s="291"/>
      <c r="AO634" s="291"/>
      <c r="AP634" s="291"/>
      <c r="AQ634" s="291"/>
      <c r="AR634" s="291"/>
    </row>
    <row r="635" spans="1:44" ht="8.1" customHeight="1">
      <c r="A635" s="323" t="str">
        <f t="shared" si="89"/>
        <v/>
      </c>
      <c r="B635" s="50" t="str">
        <f t="shared" si="90"/>
        <v/>
      </c>
      <c r="C635" s="50" t="str">
        <f t="shared" si="91"/>
        <v/>
      </c>
      <c r="D635" s="273" t="str">
        <f t="shared" si="92"/>
        <v/>
      </c>
      <c r="E635" s="311"/>
      <c r="F635" s="312"/>
      <c r="G635" s="312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  <c r="AD635" s="291"/>
      <c r="AE635" s="291"/>
      <c r="AF635" s="291"/>
      <c r="AG635" s="291"/>
      <c r="AH635" s="291"/>
      <c r="AI635" s="291"/>
      <c r="AJ635" s="291"/>
      <c r="AK635" s="291"/>
      <c r="AL635" s="291"/>
      <c r="AM635" s="291"/>
      <c r="AN635" s="291"/>
      <c r="AO635" s="291"/>
      <c r="AP635" s="291"/>
      <c r="AQ635" s="291"/>
      <c r="AR635" s="291"/>
    </row>
    <row r="636" spans="1:44" ht="8.1" customHeight="1">
      <c r="A636" s="323" t="str">
        <f t="shared" si="89"/>
        <v/>
      </c>
      <c r="B636" s="50" t="str">
        <f t="shared" si="90"/>
        <v/>
      </c>
      <c r="C636" s="50" t="str">
        <f t="shared" si="91"/>
        <v/>
      </c>
      <c r="D636" s="273" t="str">
        <f t="shared" si="92"/>
        <v/>
      </c>
      <c r="E636" s="311"/>
      <c r="F636" s="312"/>
      <c r="G636" s="312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  <c r="AD636" s="291"/>
      <c r="AE636" s="291"/>
      <c r="AF636" s="291"/>
      <c r="AG636" s="291"/>
      <c r="AH636" s="291"/>
      <c r="AI636" s="291"/>
      <c r="AJ636" s="291"/>
      <c r="AK636" s="291"/>
      <c r="AL636" s="291"/>
      <c r="AM636" s="291"/>
      <c r="AN636" s="291"/>
      <c r="AO636" s="291"/>
      <c r="AP636" s="291"/>
      <c r="AQ636" s="291"/>
      <c r="AR636" s="291"/>
    </row>
    <row r="637" spans="1:44" ht="8.1" customHeight="1">
      <c r="A637" s="323" t="str">
        <f t="shared" si="89"/>
        <v/>
      </c>
      <c r="B637" s="50" t="str">
        <f t="shared" si="90"/>
        <v/>
      </c>
      <c r="C637" s="50" t="str">
        <f t="shared" si="91"/>
        <v/>
      </c>
      <c r="D637" s="273" t="str">
        <f t="shared" si="92"/>
        <v/>
      </c>
      <c r="E637" s="311"/>
      <c r="F637" s="312"/>
      <c r="G637" s="312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  <c r="AD637" s="291"/>
      <c r="AE637" s="291"/>
      <c r="AF637" s="291"/>
      <c r="AG637" s="291"/>
      <c r="AH637" s="291"/>
      <c r="AI637" s="291"/>
      <c r="AJ637" s="291"/>
      <c r="AK637" s="291"/>
      <c r="AL637" s="291"/>
      <c r="AM637" s="291"/>
      <c r="AN637" s="291"/>
      <c r="AO637" s="291"/>
      <c r="AP637" s="291"/>
      <c r="AQ637" s="291"/>
      <c r="AR637" s="291"/>
    </row>
    <row r="638" spans="1:44" ht="8.1" customHeight="1">
      <c r="A638" s="323" t="str">
        <f t="shared" si="89"/>
        <v/>
      </c>
      <c r="B638" s="50" t="str">
        <f t="shared" si="90"/>
        <v/>
      </c>
      <c r="C638" s="50" t="str">
        <f t="shared" si="91"/>
        <v/>
      </c>
      <c r="D638" s="273" t="str">
        <f t="shared" si="92"/>
        <v/>
      </c>
      <c r="E638" s="311"/>
      <c r="F638" s="312"/>
      <c r="G638" s="312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  <c r="AD638" s="291"/>
      <c r="AE638" s="291"/>
      <c r="AF638" s="291"/>
      <c r="AG638" s="291"/>
      <c r="AH638" s="291"/>
      <c r="AI638" s="291"/>
      <c r="AJ638" s="291"/>
      <c r="AK638" s="291"/>
      <c r="AL638" s="291"/>
      <c r="AM638" s="291"/>
      <c r="AN638" s="291"/>
      <c r="AO638" s="291"/>
      <c r="AP638" s="291"/>
      <c r="AQ638" s="291"/>
      <c r="AR638" s="291"/>
    </row>
    <row r="639" spans="1:44" ht="8.1" customHeight="1">
      <c r="A639" s="323" t="str">
        <f t="shared" si="89"/>
        <v/>
      </c>
      <c r="B639" s="50" t="str">
        <f t="shared" si="90"/>
        <v/>
      </c>
      <c r="C639" s="50" t="str">
        <f t="shared" si="91"/>
        <v/>
      </c>
      <c r="D639" s="273" t="str">
        <f t="shared" si="92"/>
        <v/>
      </c>
      <c r="E639" s="311"/>
      <c r="F639" s="312"/>
      <c r="G639" s="312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  <c r="AD639" s="291"/>
      <c r="AE639" s="291"/>
      <c r="AF639" s="291"/>
      <c r="AG639" s="291"/>
      <c r="AH639" s="291"/>
      <c r="AI639" s="291"/>
      <c r="AJ639" s="291"/>
      <c r="AK639" s="291"/>
      <c r="AL639" s="291"/>
      <c r="AM639" s="291"/>
      <c r="AN639" s="291"/>
      <c r="AO639" s="291"/>
      <c r="AP639" s="291"/>
      <c r="AQ639" s="291"/>
      <c r="AR639" s="291"/>
    </row>
    <row r="640" spans="1:44" ht="8.1" customHeight="1">
      <c r="A640" s="323" t="str">
        <f t="shared" si="89"/>
        <v/>
      </c>
      <c r="B640" s="50" t="str">
        <f t="shared" si="90"/>
        <v/>
      </c>
      <c r="C640" s="50" t="str">
        <f t="shared" si="91"/>
        <v/>
      </c>
      <c r="D640" s="273" t="str">
        <f t="shared" si="92"/>
        <v/>
      </c>
      <c r="E640" s="311"/>
      <c r="F640" s="312"/>
      <c r="G640" s="312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  <c r="AD640" s="291"/>
      <c r="AE640" s="291"/>
      <c r="AF640" s="291"/>
      <c r="AG640" s="291"/>
      <c r="AH640" s="291"/>
      <c r="AI640" s="291"/>
      <c r="AJ640" s="291"/>
      <c r="AK640" s="291"/>
      <c r="AL640" s="291"/>
      <c r="AM640" s="291"/>
      <c r="AN640" s="291"/>
      <c r="AO640" s="291"/>
      <c r="AP640" s="291"/>
      <c r="AQ640" s="291"/>
      <c r="AR640" s="291"/>
    </row>
    <row r="641" spans="1:44" ht="8.1" customHeight="1">
      <c r="A641" s="323" t="str">
        <f t="shared" si="89"/>
        <v/>
      </c>
      <c r="B641" s="50" t="str">
        <f t="shared" si="90"/>
        <v/>
      </c>
      <c r="C641" s="50" t="str">
        <f t="shared" si="91"/>
        <v/>
      </c>
      <c r="D641" s="273" t="str">
        <f t="shared" si="92"/>
        <v/>
      </c>
      <c r="E641" s="311"/>
      <c r="F641" s="312"/>
      <c r="G641" s="312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  <c r="AD641" s="291"/>
      <c r="AE641" s="291"/>
      <c r="AF641" s="291"/>
      <c r="AG641" s="291"/>
      <c r="AH641" s="291"/>
      <c r="AI641" s="291"/>
      <c r="AJ641" s="291"/>
      <c r="AK641" s="291"/>
      <c r="AL641" s="291"/>
      <c r="AM641" s="291"/>
      <c r="AN641" s="291"/>
      <c r="AO641" s="291"/>
      <c r="AP641" s="291"/>
      <c r="AQ641" s="291"/>
      <c r="AR641" s="291"/>
    </row>
    <row r="642" spans="1:44" ht="8.1" customHeight="1">
      <c r="A642" s="323" t="str">
        <f t="shared" si="89"/>
        <v/>
      </c>
      <c r="B642" s="50" t="str">
        <f t="shared" si="90"/>
        <v/>
      </c>
      <c r="C642" s="50" t="str">
        <f t="shared" si="91"/>
        <v/>
      </c>
      <c r="D642" s="273" t="str">
        <f t="shared" si="92"/>
        <v/>
      </c>
      <c r="E642" s="311"/>
      <c r="F642" s="312"/>
      <c r="G642" s="312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  <c r="AD642" s="291"/>
      <c r="AE642" s="291"/>
      <c r="AF642" s="291"/>
      <c r="AG642" s="291"/>
      <c r="AH642" s="291"/>
      <c r="AI642" s="291"/>
      <c r="AJ642" s="291"/>
      <c r="AK642" s="291"/>
      <c r="AL642" s="291"/>
      <c r="AM642" s="291"/>
      <c r="AN642" s="291"/>
      <c r="AO642" s="291"/>
      <c r="AP642" s="291"/>
      <c r="AQ642" s="291"/>
      <c r="AR642" s="291"/>
    </row>
    <row r="643" spans="1:44" ht="8.1" customHeight="1">
      <c r="A643" s="323" t="str">
        <f t="shared" si="89"/>
        <v/>
      </c>
      <c r="B643" s="50" t="str">
        <f t="shared" si="90"/>
        <v/>
      </c>
      <c r="C643" s="50" t="str">
        <f t="shared" si="91"/>
        <v/>
      </c>
      <c r="D643" s="273" t="str">
        <f t="shared" si="92"/>
        <v/>
      </c>
      <c r="E643" s="311"/>
      <c r="F643" s="312"/>
      <c r="G643" s="312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  <c r="AD643" s="291"/>
      <c r="AE643" s="291"/>
      <c r="AF643" s="291"/>
      <c r="AG643" s="291"/>
      <c r="AH643" s="291"/>
      <c r="AI643" s="291"/>
      <c r="AJ643" s="291"/>
      <c r="AK643" s="291"/>
      <c r="AL643" s="291"/>
      <c r="AM643" s="291"/>
      <c r="AN643" s="291"/>
      <c r="AO643" s="291"/>
      <c r="AP643" s="291"/>
      <c r="AQ643" s="291"/>
      <c r="AR643" s="291"/>
    </row>
    <row r="644" spans="1:44" ht="8.1" customHeight="1">
      <c r="A644" s="323" t="str">
        <f t="shared" si="89"/>
        <v/>
      </c>
      <c r="B644" s="50" t="str">
        <f t="shared" si="90"/>
        <v/>
      </c>
      <c r="C644" s="50" t="str">
        <f t="shared" si="91"/>
        <v/>
      </c>
      <c r="D644" s="273" t="str">
        <f t="shared" si="92"/>
        <v/>
      </c>
      <c r="E644" s="311"/>
      <c r="F644" s="312"/>
      <c r="G644" s="312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  <c r="AD644" s="291"/>
      <c r="AE644" s="291"/>
      <c r="AF644" s="291"/>
      <c r="AG644" s="291"/>
      <c r="AH644" s="291"/>
      <c r="AI644" s="291"/>
      <c r="AJ644" s="291"/>
      <c r="AK644" s="291"/>
      <c r="AL644" s="291"/>
      <c r="AM644" s="291"/>
      <c r="AN644" s="291"/>
      <c r="AO644" s="291"/>
      <c r="AP644" s="291"/>
      <c r="AQ644" s="291"/>
      <c r="AR644" s="291"/>
    </row>
    <row r="645" spans="1:44" ht="8.1" customHeight="1">
      <c r="A645" s="323" t="str">
        <f t="shared" ref="A645:A708" si="93">IF(ROW()-A$4&lt;=$D$4,ROW()-A$4,"")</f>
        <v/>
      </c>
      <c r="B645" s="50" t="str">
        <f t="shared" si="90"/>
        <v/>
      </c>
      <c r="C645" s="50" t="str">
        <f t="shared" si="91"/>
        <v/>
      </c>
      <c r="D645" s="273" t="str">
        <f t="shared" si="92"/>
        <v/>
      </c>
      <c r="E645" s="311"/>
      <c r="F645" s="312"/>
      <c r="G645" s="312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  <c r="AD645" s="291"/>
      <c r="AE645" s="291"/>
      <c r="AF645" s="291"/>
      <c r="AG645" s="291"/>
      <c r="AH645" s="291"/>
      <c r="AI645" s="291"/>
      <c r="AJ645" s="291"/>
      <c r="AK645" s="291"/>
      <c r="AL645" s="291"/>
      <c r="AM645" s="291"/>
      <c r="AN645" s="291"/>
      <c r="AO645" s="291"/>
      <c r="AP645" s="291"/>
      <c r="AQ645" s="291"/>
      <c r="AR645" s="291"/>
    </row>
    <row r="646" spans="1:44" ht="8.1" customHeight="1">
      <c r="A646" s="323" t="str">
        <f t="shared" si="93"/>
        <v/>
      </c>
      <c r="B646" s="50" t="str">
        <f t="shared" ref="B646:B709" si="94">IF(A646="","",IF(A644="",1,IF(ISNUMBER(A646),INT(A645/$C$2)+1,"")))</f>
        <v/>
      </c>
      <c r="C646" s="50" t="str">
        <f t="shared" ref="C646:C709" si="95">IF(ISNUMBER(A646),IF(B645&lt;&gt;B646,1,C645+1),"")</f>
        <v/>
      </c>
      <c r="D646" s="273" t="str">
        <f t="shared" ref="D646:D709" si="96">IF(AND(ISNUMBER(B646),ISNUMBER(C646)),_xlfn.CONCAT(C646-1,",",B646-1),"")</f>
        <v/>
      </c>
      <c r="E646" s="311"/>
      <c r="F646" s="312"/>
      <c r="G646" s="312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  <c r="AD646" s="291"/>
      <c r="AE646" s="291"/>
      <c r="AF646" s="291"/>
      <c r="AG646" s="291"/>
      <c r="AH646" s="291"/>
      <c r="AI646" s="291"/>
      <c r="AJ646" s="291"/>
      <c r="AK646" s="291"/>
      <c r="AL646" s="291"/>
      <c r="AM646" s="291"/>
      <c r="AN646" s="291"/>
      <c r="AO646" s="291"/>
      <c r="AP646" s="291"/>
      <c r="AQ646" s="291"/>
      <c r="AR646" s="291"/>
    </row>
    <row r="647" spans="1:44" ht="8.1" customHeight="1">
      <c r="A647" s="323" t="str">
        <f t="shared" si="93"/>
        <v/>
      </c>
      <c r="B647" s="50" t="str">
        <f t="shared" si="94"/>
        <v/>
      </c>
      <c r="C647" s="50" t="str">
        <f t="shared" si="95"/>
        <v/>
      </c>
      <c r="D647" s="273" t="str">
        <f t="shared" si="96"/>
        <v/>
      </c>
      <c r="E647" s="311"/>
      <c r="F647" s="312"/>
      <c r="G647" s="312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  <c r="AD647" s="291"/>
      <c r="AE647" s="291"/>
      <c r="AF647" s="291"/>
      <c r="AG647" s="291"/>
      <c r="AH647" s="291"/>
      <c r="AI647" s="291"/>
      <c r="AJ647" s="291"/>
      <c r="AK647" s="291"/>
      <c r="AL647" s="291"/>
      <c r="AM647" s="291"/>
      <c r="AN647" s="291"/>
      <c r="AO647" s="291"/>
      <c r="AP647" s="291"/>
      <c r="AQ647" s="291"/>
      <c r="AR647" s="291"/>
    </row>
    <row r="648" spans="1:44" ht="8.1" customHeight="1">
      <c r="A648" s="323" t="str">
        <f t="shared" si="93"/>
        <v/>
      </c>
      <c r="B648" s="50" t="str">
        <f t="shared" si="94"/>
        <v/>
      </c>
      <c r="C648" s="50" t="str">
        <f t="shared" si="95"/>
        <v/>
      </c>
      <c r="D648" s="273" t="str">
        <f t="shared" si="96"/>
        <v/>
      </c>
      <c r="E648" s="311"/>
      <c r="F648" s="312"/>
      <c r="G648" s="312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  <c r="AD648" s="291"/>
      <c r="AE648" s="291"/>
      <c r="AF648" s="291"/>
      <c r="AG648" s="291"/>
      <c r="AH648" s="291"/>
      <c r="AI648" s="291"/>
      <c r="AJ648" s="291"/>
      <c r="AK648" s="291"/>
      <c r="AL648" s="291"/>
      <c r="AM648" s="291"/>
      <c r="AN648" s="291"/>
      <c r="AO648" s="291"/>
      <c r="AP648" s="291"/>
      <c r="AQ648" s="291"/>
      <c r="AR648" s="291"/>
    </row>
    <row r="649" spans="1:44" ht="8.1" customHeight="1">
      <c r="A649" s="323" t="str">
        <f t="shared" si="93"/>
        <v/>
      </c>
      <c r="B649" s="50" t="str">
        <f t="shared" si="94"/>
        <v/>
      </c>
      <c r="C649" s="50" t="str">
        <f t="shared" si="95"/>
        <v/>
      </c>
      <c r="D649" s="273" t="str">
        <f t="shared" si="96"/>
        <v/>
      </c>
      <c r="E649" s="311"/>
      <c r="F649" s="312"/>
      <c r="G649" s="312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  <c r="AD649" s="291"/>
      <c r="AE649" s="291"/>
      <c r="AF649" s="291"/>
      <c r="AG649" s="291"/>
      <c r="AH649" s="291"/>
      <c r="AI649" s="291"/>
      <c r="AJ649" s="291"/>
      <c r="AK649" s="291"/>
      <c r="AL649" s="291"/>
      <c r="AM649" s="291"/>
      <c r="AN649" s="291"/>
      <c r="AO649" s="291"/>
      <c r="AP649" s="291"/>
      <c r="AQ649" s="291"/>
      <c r="AR649" s="291"/>
    </row>
    <row r="650" spans="1:44" ht="8.1" customHeight="1">
      <c r="A650" s="323" t="str">
        <f t="shared" si="93"/>
        <v/>
      </c>
      <c r="B650" s="50" t="str">
        <f t="shared" si="94"/>
        <v/>
      </c>
      <c r="C650" s="50" t="str">
        <f t="shared" si="95"/>
        <v/>
      </c>
      <c r="D650" s="273" t="str">
        <f t="shared" si="96"/>
        <v/>
      </c>
      <c r="E650" s="311"/>
      <c r="F650" s="312"/>
      <c r="G650" s="312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  <c r="AD650" s="291"/>
      <c r="AE650" s="291"/>
      <c r="AF650" s="291"/>
      <c r="AG650" s="291"/>
      <c r="AH650" s="291"/>
      <c r="AI650" s="291"/>
      <c r="AJ650" s="291"/>
      <c r="AK650" s="291"/>
      <c r="AL650" s="291"/>
      <c r="AM650" s="291"/>
      <c r="AN650" s="291"/>
      <c r="AO650" s="291"/>
      <c r="AP650" s="291"/>
      <c r="AQ650" s="291"/>
      <c r="AR650" s="291"/>
    </row>
    <row r="651" spans="1:44" ht="8.1" customHeight="1">
      <c r="A651" s="323" t="str">
        <f t="shared" si="93"/>
        <v/>
      </c>
      <c r="B651" s="50" t="str">
        <f t="shared" si="94"/>
        <v/>
      </c>
      <c r="C651" s="50" t="str">
        <f t="shared" si="95"/>
        <v/>
      </c>
      <c r="D651" s="273" t="str">
        <f t="shared" si="96"/>
        <v/>
      </c>
      <c r="E651" s="311"/>
      <c r="F651" s="312"/>
      <c r="G651" s="312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  <c r="AD651" s="291"/>
      <c r="AE651" s="291"/>
      <c r="AF651" s="291"/>
      <c r="AG651" s="291"/>
      <c r="AH651" s="291"/>
      <c r="AI651" s="291"/>
      <c r="AJ651" s="291"/>
      <c r="AK651" s="291"/>
      <c r="AL651" s="291"/>
      <c r="AM651" s="291"/>
      <c r="AN651" s="291"/>
      <c r="AO651" s="291"/>
      <c r="AP651" s="291"/>
      <c r="AQ651" s="291"/>
      <c r="AR651" s="291"/>
    </row>
    <row r="652" spans="1:44" ht="8.1" customHeight="1">
      <c r="A652" s="323" t="str">
        <f t="shared" si="93"/>
        <v/>
      </c>
      <c r="B652" s="50" t="str">
        <f t="shared" si="94"/>
        <v/>
      </c>
      <c r="C652" s="50" t="str">
        <f t="shared" si="95"/>
        <v/>
      </c>
      <c r="D652" s="273" t="str">
        <f t="shared" si="96"/>
        <v/>
      </c>
      <c r="E652" s="311"/>
      <c r="F652" s="312"/>
      <c r="G652" s="312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  <c r="AD652" s="291"/>
      <c r="AE652" s="291"/>
      <c r="AF652" s="291"/>
      <c r="AG652" s="291"/>
      <c r="AH652" s="291"/>
      <c r="AI652" s="291"/>
      <c r="AJ652" s="291"/>
      <c r="AK652" s="291"/>
      <c r="AL652" s="291"/>
      <c r="AM652" s="291"/>
      <c r="AN652" s="291"/>
      <c r="AO652" s="291"/>
      <c r="AP652" s="291"/>
      <c r="AQ652" s="291"/>
      <c r="AR652" s="291"/>
    </row>
    <row r="653" spans="1:44" ht="8.1" customHeight="1">
      <c r="A653" s="323" t="str">
        <f t="shared" si="93"/>
        <v/>
      </c>
      <c r="B653" s="50" t="str">
        <f t="shared" si="94"/>
        <v/>
      </c>
      <c r="C653" s="50" t="str">
        <f t="shared" si="95"/>
        <v/>
      </c>
      <c r="D653" s="273" t="str">
        <f t="shared" si="96"/>
        <v/>
      </c>
      <c r="E653" s="311"/>
      <c r="F653" s="312"/>
      <c r="G653" s="312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  <c r="AD653" s="291"/>
      <c r="AE653" s="291"/>
      <c r="AF653" s="291"/>
      <c r="AG653" s="291"/>
      <c r="AH653" s="291"/>
      <c r="AI653" s="291"/>
      <c r="AJ653" s="291"/>
      <c r="AK653" s="291"/>
      <c r="AL653" s="291"/>
      <c r="AM653" s="291"/>
      <c r="AN653" s="291"/>
      <c r="AO653" s="291"/>
      <c r="AP653" s="291"/>
      <c r="AQ653" s="291"/>
      <c r="AR653" s="291"/>
    </row>
    <row r="654" spans="1:44" ht="8.1" customHeight="1">
      <c r="A654" s="323" t="str">
        <f t="shared" si="93"/>
        <v/>
      </c>
      <c r="B654" s="50" t="str">
        <f t="shared" si="94"/>
        <v/>
      </c>
      <c r="C654" s="50" t="str">
        <f t="shared" si="95"/>
        <v/>
      </c>
      <c r="D654" s="273" t="str">
        <f t="shared" si="96"/>
        <v/>
      </c>
      <c r="E654" s="311"/>
      <c r="F654" s="312"/>
      <c r="G654" s="312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  <c r="AD654" s="291"/>
      <c r="AE654" s="291"/>
      <c r="AF654" s="291"/>
      <c r="AG654" s="291"/>
      <c r="AH654" s="291"/>
      <c r="AI654" s="291"/>
      <c r="AJ654" s="291"/>
      <c r="AK654" s="291"/>
      <c r="AL654" s="291"/>
      <c r="AM654" s="291"/>
      <c r="AN654" s="291"/>
      <c r="AO654" s="291"/>
      <c r="AP654" s="291"/>
      <c r="AQ654" s="291"/>
      <c r="AR654" s="291"/>
    </row>
    <row r="655" spans="1:44" ht="8.1" customHeight="1">
      <c r="A655" s="323" t="str">
        <f t="shared" si="93"/>
        <v/>
      </c>
      <c r="B655" s="50" t="str">
        <f t="shared" si="94"/>
        <v/>
      </c>
      <c r="C655" s="50" t="str">
        <f t="shared" si="95"/>
        <v/>
      </c>
      <c r="D655" s="273" t="str">
        <f t="shared" si="96"/>
        <v/>
      </c>
      <c r="E655" s="311"/>
      <c r="F655" s="312"/>
      <c r="G655" s="312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  <c r="AD655" s="291"/>
      <c r="AE655" s="291"/>
      <c r="AF655" s="291"/>
      <c r="AG655" s="291"/>
      <c r="AH655" s="291"/>
      <c r="AI655" s="291"/>
      <c r="AJ655" s="291"/>
      <c r="AK655" s="291"/>
      <c r="AL655" s="291"/>
      <c r="AM655" s="291"/>
      <c r="AN655" s="291"/>
      <c r="AO655" s="291"/>
      <c r="AP655" s="291"/>
      <c r="AQ655" s="291"/>
      <c r="AR655" s="291"/>
    </row>
    <row r="656" spans="1:44" ht="8.1" customHeight="1">
      <c r="A656" s="323" t="str">
        <f t="shared" si="93"/>
        <v/>
      </c>
      <c r="B656" s="50" t="str">
        <f t="shared" si="94"/>
        <v/>
      </c>
      <c r="C656" s="50" t="str">
        <f t="shared" si="95"/>
        <v/>
      </c>
      <c r="D656" s="273" t="str">
        <f t="shared" si="96"/>
        <v/>
      </c>
      <c r="E656" s="311"/>
      <c r="F656" s="312"/>
      <c r="G656" s="312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  <c r="AD656" s="291"/>
      <c r="AE656" s="291"/>
      <c r="AF656" s="291"/>
      <c r="AG656" s="291"/>
      <c r="AH656" s="291"/>
      <c r="AI656" s="291"/>
      <c r="AJ656" s="291"/>
      <c r="AK656" s="291"/>
      <c r="AL656" s="291"/>
      <c r="AM656" s="291"/>
      <c r="AN656" s="291"/>
      <c r="AO656" s="291"/>
      <c r="AP656" s="291"/>
      <c r="AQ656" s="291"/>
      <c r="AR656" s="291"/>
    </row>
    <row r="657" spans="1:44" ht="8.1" customHeight="1">
      <c r="A657" s="323" t="str">
        <f t="shared" si="93"/>
        <v/>
      </c>
      <c r="B657" s="50" t="str">
        <f t="shared" si="94"/>
        <v/>
      </c>
      <c r="C657" s="50" t="str">
        <f t="shared" si="95"/>
        <v/>
      </c>
      <c r="D657" s="273" t="str">
        <f t="shared" si="96"/>
        <v/>
      </c>
      <c r="E657" s="311"/>
      <c r="F657" s="312"/>
      <c r="G657" s="312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  <c r="AD657" s="291"/>
      <c r="AE657" s="291"/>
      <c r="AF657" s="291"/>
      <c r="AG657" s="291"/>
      <c r="AH657" s="291"/>
      <c r="AI657" s="291"/>
      <c r="AJ657" s="291"/>
      <c r="AK657" s="291"/>
      <c r="AL657" s="291"/>
      <c r="AM657" s="291"/>
      <c r="AN657" s="291"/>
      <c r="AO657" s="291"/>
      <c r="AP657" s="291"/>
      <c r="AQ657" s="291"/>
      <c r="AR657" s="291"/>
    </row>
    <row r="658" spans="1:44" ht="8.1" customHeight="1">
      <c r="A658" s="323" t="str">
        <f t="shared" si="93"/>
        <v/>
      </c>
      <c r="B658" s="50" t="str">
        <f t="shared" si="94"/>
        <v/>
      </c>
      <c r="C658" s="50" t="str">
        <f t="shared" si="95"/>
        <v/>
      </c>
      <c r="D658" s="273" t="str">
        <f t="shared" si="96"/>
        <v/>
      </c>
      <c r="E658" s="311"/>
      <c r="F658" s="312"/>
      <c r="G658" s="312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  <c r="AD658" s="291"/>
      <c r="AE658" s="291"/>
      <c r="AF658" s="291"/>
      <c r="AG658" s="291"/>
      <c r="AH658" s="291"/>
      <c r="AI658" s="291"/>
      <c r="AJ658" s="291"/>
      <c r="AK658" s="291"/>
      <c r="AL658" s="291"/>
      <c r="AM658" s="291"/>
      <c r="AN658" s="291"/>
      <c r="AO658" s="291"/>
      <c r="AP658" s="291"/>
      <c r="AQ658" s="291"/>
      <c r="AR658" s="291"/>
    </row>
    <row r="659" spans="1:44" ht="8.1" customHeight="1">
      <c r="A659" s="323" t="str">
        <f t="shared" si="93"/>
        <v/>
      </c>
      <c r="B659" s="50" t="str">
        <f t="shared" si="94"/>
        <v/>
      </c>
      <c r="C659" s="50" t="str">
        <f t="shared" si="95"/>
        <v/>
      </c>
      <c r="D659" s="273" t="str">
        <f t="shared" si="96"/>
        <v/>
      </c>
      <c r="E659" s="311"/>
      <c r="F659" s="312"/>
      <c r="G659" s="312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  <c r="AD659" s="291"/>
      <c r="AE659" s="291"/>
      <c r="AF659" s="291"/>
      <c r="AG659" s="291"/>
      <c r="AH659" s="291"/>
      <c r="AI659" s="291"/>
      <c r="AJ659" s="291"/>
      <c r="AK659" s="291"/>
      <c r="AL659" s="291"/>
      <c r="AM659" s="291"/>
      <c r="AN659" s="291"/>
      <c r="AO659" s="291"/>
      <c r="AP659" s="291"/>
      <c r="AQ659" s="291"/>
      <c r="AR659" s="291"/>
    </row>
    <row r="660" spans="1:44" ht="8.1" customHeight="1">
      <c r="A660" s="323" t="str">
        <f t="shared" si="93"/>
        <v/>
      </c>
      <c r="B660" s="50" t="str">
        <f t="shared" si="94"/>
        <v/>
      </c>
      <c r="C660" s="50" t="str">
        <f t="shared" si="95"/>
        <v/>
      </c>
      <c r="D660" s="273" t="str">
        <f t="shared" si="96"/>
        <v/>
      </c>
      <c r="E660" s="311"/>
      <c r="F660" s="312"/>
      <c r="G660" s="312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  <c r="AD660" s="291"/>
      <c r="AE660" s="291"/>
      <c r="AF660" s="291"/>
      <c r="AG660" s="291"/>
      <c r="AH660" s="291"/>
      <c r="AI660" s="291"/>
      <c r="AJ660" s="291"/>
      <c r="AK660" s="291"/>
      <c r="AL660" s="291"/>
      <c r="AM660" s="291"/>
      <c r="AN660" s="291"/>
      <c r="AO660" s="291"/>
      <c r="AP660" s="291"/>
      <c r="AQ660" s="291"/>
      <c r="AR660" s="291"/>
    </row>
    <row r="661" spans="1:44" ht="8.1" customHeight="1">
      <c r="A661" s="323" t="str">
        <f t="shared" si="93"/>
        <v/>
      </c>
      <c r="B661" s="50" t="str">
        <f t="shared" si="94"/>
        <v/>
      </c>
      <c r="C661" s="50" t="str">
        <f t="shared" si="95"/>
        <v/>
      </c>
      <c r="D661" s="273" t="str">
        <f t="shared" si="96"/>
        <v/>
      </c>
      <c r="E661" s="311"/>
      <c r="F661" s="312"/>
      <c r="G661" s="312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  <c r="AD661" s="291"/>
      <c r="AE661" s="291"/>
      <c r="AF661" s="291"/>
      <c r="AG661" s="291"/>
      <c r="AH661" s="291"/>
      <c r="AI661" s="291"/>
      <c r="AJ661" s="291"/>
      <c r="AK661" s="291"/>
      <c r="AL661" s="291"/>
      <c r="AM661" s="291"/>
      <c r="AN661" s="291"/>
      <c r="AO661" s="291"/>
      <c r="AP661" s="291"/>
      <c r="AQ661" s="291"/>
      <c r="AR661" s="291"/>
    </row>
    <row r="662" spans="1:44" ht="8.1" customHeight="1">
      <c r="A662" s="323" t="str">
        <f t="shared" si="93"/>
        <v/>
      </c>
      <c r="B662" s="50" t="str">
        <f t="shared" si="94"/>
        <v/>
      </c>
      <c r="C662" s="50" t="str">
        <f t="shared" si="95"/>
        <v/>
      </c>
      <c r="D662" s="273" t="str">
        <f t="shared" si="96"/>
        <v/>
      </c>
      <c r="E662" s="311"/>
      <c r="F662" s="312"/>
      <c r="G662" s="312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  <c r="AD662" s="291"/>
      <c r="AE662" s="291"/>
      <c r="AF662" s="291"/>
      <c r="AG662" s="291"/>
      <c r="AH662" s="291"/>
      <c r="AI662" s="291"/>
      <c r="AJ662" s="291"/>
      <c r="AK662" s="291"/>
      <c r="AL662" s="291"/>
      <c r="AM662" s="291"/>
      <c r="AN662" s="291"/>
      <c r="AO662" s="291"/>
      <c r="AP662" s="291"/>
      <c r="AQ662" s="291"/>
      <c r="AR662" s="291"/>
    </row>
    <row r="663" spans="1:44" ht="8.1" customHeight="1">
      <c r="A663" s="323" t="str">
        <f t="shared" si="93"/>
        <v/>
      </c>
      <c r="B663" s="50" t="str">
        <f t="shared" si="94"/>
        <v/>
      </c>
      <c r="C663" s="50" t="str">
        <f t="shared" si="95"/>
        <v/>
      </c>
      <c r="D663" s="273" t="str">
        <f t="shared" si="96"/>
        <v/>
      </c>
      <c r="E663" s="311"/>
      <c r="F663" s="312"/>
      <c r="G663" s="312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  <c r="AD663" s="291"/>
      <c r="AE663" s="291"/>
      <c r="AF663" s="291"/>
      <c r="AG663" s="291"/>
      <c r="AH663" s="291"/>
      <c r="AI663" s="291"/>
      <c r="AJ663" s="291"/>
      <c r="AK663" s="291"/>
      <c r="AL663" s="291"/>
      <c r="AM663" s="291"/>
      <c r="AN663" s="291"/>
      <c r="AO663" s="291"/>
      <c r="AP663" s="291"/>
      <c r="AQ663" s="291"/>
      <c r="AR663" s="291"/>
    </row>
    <row r="664" spans="1:44" ht="8.1" customHeight="1">
      <c r="A664" s="323" t="str">
        <f t="shared" si="93"/>
        <v/>
      </c>
      <c r="B664" s="50" t="str">
        <f t="shared" si="94"/>
        <v/>
      </c>
      <c r="C664" s="50" t="str">
        <f t="shared" si="95"/>
        <v/>
      </c>
      <c r="D664" s="273" t="str">
        <f t="shared" si="96"/>
        <v/>
      </c>
      <c r="E664" s="311"/>
      <c r="F664" s="312"/>
      <c r="G664" s="312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  <c r="AD664" s="291"/>
      <c r="AE664" s="291"/>
      <c r="AF664" s="291"/>
      <c r="AG664" s="291"/>
      <c r="AH664" s="291"/>
      <c r="AI664" s="291"/>
      <c r="AJ664" s="291"/>
      <c r="AK664" s="291"/>
      <c r="AL664" s="291"/>
      <c r="AM664" s="291"/>
      <c r="AN664" s="291"/>
      <c r="AO664" s="291"/>
      <c r="AP664" s="291"/>
      <c r="AQ664" s="291"/>
      <c r="AR664" s="291"/>
    </row>
    <row r="665" spans="1:44" ht="8.1" customHeight="1">
      <c r="A665" s="323" t="str">
        <f t="shared" si="93"/>
        <v/>
      </c>
      <c r="B665" s="50" t="str">
        <f t="shared" si="94"/>
        <v/>
      </c>
      <c r="C665" s="50" t="str">
        <f t="shared" si="95"/>
        <v/>
      </c>
      <c r="D665" s="273" t="str">
        <f t="shared" si="96"/>
        <v/>
      </c>
      <c r="E665" s="311"/>
      <c r="F665" s="312"/>
      <c r="G665" s="312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  <c r="AD665" s="291"/>
      <c r="AE665" s="291"/>
      <c r="AF665" s="291"/>
      <c r="AG665" s="291"/>
      <c r="AH665" s="291"/>
      <c r="AI665" s="291"/>
      <c r="AJ665" s="291"/>
      <c r="AK665" s="291"/>
      <c r="AL665" s="291"/>
      <c r="AM665" s="291"/>
      <c r="AN665" s="291"/>
      <c r="AO665" s="291"/>
      <c r="AP665" s="291"/>
      <c r="AQ665" s="291"/>
      <c r="AR665" s="291"/>
    </row>
    <row r="666" spans="1:44" ht="8.1" customHeight="1">
      <c r="A666" s="323" t="str">
        <f t="shared" si="93"/>
        <v/>
      </c>
      <c r="B666" s="50" t="str">
        <f t="shared" si="94"/>
        <v/>
      </c>
      <c r="C666" s="50" t="str">
        <f t="shared" si="95"/>
        <v/>
      </c>
      <c r="D666" s="273" t="str">
        <f t="shared" si="96"/>
        <v/>
      </c>
      <c r="E666" s="311"/>
      <c r="F666" s="312"/>
      <c r="G666" s="312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  <c r="AD666" s="291"/>
      <c r="AE666" s="291"/>
      <c r="AF666" s="291"/>
      <c r="AG666" s="291"/>
      <c r="AH666" s="291"/>
      <c r="AI666" s="291"/>
      <c r="AJ666" s="291"/>
      <c r="AK666" s="291"/>
      <c r="AL666" s="291"/>
      <c r="AM666" s="291"/>
      <c r="AN666" s="291"/>
      <c r="AO666" s="291"/>
      <c r="AP666" s="291"/>
      <c r="AQ666" s="291"/>
      <c r="AR666" s="291"/>
    </row>
    <row r="667" spans="1:44" ht="8.1" customHeight="1">
      <c r="A667" s="323" t="str">
        <f t="shared" si="93"/>
        <v/>
      </c>
      <c r="B667" s="50" t="str">
        <f t="shared" si="94"/>
        <v/>
      </c>
      <c r="C667" s="50" t="str">
        <f t="shared" si="95"/>
        <v/>
      </c>
      <c r="D667" s="273" t="str">
        <f t="shared" si="96"/>
        <v/>
      </c>
      <c r="E667" s="311"/>
      <c r="F667" s="312"/>
      <c r="G667" s="312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  <c r="AD667" s="291"/>
      <c r="AE667" s="291"/>
      <c r="AF667" s="291"/>
      <c r="AG667" s="291"/>
      <c r="AH667" s="291"/>
      <c r="AI667" s="291"/>
      <c r="AJ667" s="291"/>
      <c r="AK667" s="291"/>
      <c r="AL667" s="291"/>
      <c r="AM667" s="291"/>
      <c r="AN667" s="291"/>
      <c r="AO667" s="291"/>
      <c r="AP667" s="291"/>
      <c r="AQ667" s="291"/>
      <c r="AR667" s="291"/>
    </row>
    <row r="668" spans="1:44" ht="8.1" customHeight="1">
      <c r="A668" s="323" t="str">
        <f t="shared" si="93"/>
        <v/>
      </c>
      <c r="B668" s="50" t="str">
        <f t="shared" si="94"/>
        <v/>
      </c>
      <c r="C668" s="50" t="str">
        <f t="shared" si="95"/>
        <v/>
      </c>
      <c r="D668" s="273" t="str">
        <f t="shared" si="96"/>
        <v/>
      </c>
      <c r="E668" s="311"/>
      <c r="F668" s="312"/>
      <c r="G668" s="312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  <c r="AD668" s="291"/>
      <c r="AE668" s="291"/>
      <c r="AF668" s="291"/>
      <c r="AG668" s="291"/>
      <c r="AH668" s="291"/>
      <c r="AI668" s="291"/>
      <c r="AJ668" s="291"/>
      <c r="AK668" s="291"/>
      <c r="AL668" s="291"/>
      <c r="AM668" s="291"/>
      <c r="AN668" s="291"/>
      <c r="AO668" s="291"/>
      <c r="AP668" s="291"/>
      <c r="AQ668" s="291"/>
      <c r="AR668" s="291"/>
    </row>
    <row r="669" spans="1:44" ht="8.1" customHeight="1">
      <c r="A669" s="323" t="str">
        <f t="shared" si="93"/>
        <v/>
      </c>
      <c r="B669" s="50" t="str">
        <f t="shared" si="94"/>
        <v/>
      </c>
      <c r="C669" s="50" t="str">
        <f t="shared" si="95"/>
        <v/>
      </c>
      <c r="D669" s="273" t="str">
        <f t="shared" si="96"/>
        <v/>
      </c>
      <c r="E669" s="311"/>
      <c r="F669" s="312"/>
      <c r="G669" s="312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  <c r="AD669" s="291"/>
      <c r="AE669" s="291"/>
      <c r="AF669" s="291"/>
      <c r="AG669" s="291"/>
      <c r="AH669" s="291"/>
      <c r="AI669" s="291"/>
      <c r="AJ669" s="291"/>
      <c r="AK669" s="291"/>
      <c r="AL669" s="291"/>
      <c r="AM669" s="291"/>
      <c r="AN669" s="291"/>
      <c r="AO669" s="291"/>
      <c r="AP669" s="291"/>
      <c r="AQ669" s="291"/>
      <c r="AR669" s="291"/>
    </row>
    <row r="670" spans="1:44" ht="8.1" customHeight="1">
      <c r="A670" s="323" t="str">
        <f t="shared" si="93"/>
        <v/>
      </c>
      <c r="B670" s="50" t="str">
        <f t="shared" si="94"/>
        <v/>
      </c>
      <c r="C670" s="50" t="str">
        <f t="shared" si="95"/>
        <v/>
      </c>
      <c r="D670" s="273" t="str">
        <f t="shared" si="96"/>
        <v/>
      </c>
      <c r="E670" s="311"/>
      <c r="F670" s="312"/>
      <c r="G670" s="312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  <c r="AD670" s="291"/>
      <c r="AE670" s="291"/>
      <c r="AF670" s="291"/>
      <c r="AG670" s="291"/>
      <c r="AH670" s="291"/>
      <c r="AI670" s="291"/>
      <c r="AJ670" s="291"/>
      <c r="AK670" s="291"/>
      <c r="AL670" s="291"/>
      <c r="AM670" s="291"/>
      <c r="AN670" s="291"/>
      <c r="AO670" s="291"/>
      <c r="AP670" s="291"/>
      <c r="AQ670" s="291"/>
      <c r="AR670" s="291"/>
    </row>
    <row r="671" spans="1:44" ht="8.1" customHeight="1">
      <c r="A671" s="323" t="str">
        <f t="shared" si="93"/>
        <v/>
      </c>
      <c r="B671" s="50" t="str">
        <f t="shared" si="94"/>
        <v/>
      </c>
      <c r="C671" s="50" t="str">
        <f t="shared" si="95"/>
        <v/>
      </c>
      <c r="D671" s="273" t="str">
        <f t="shared" si="96"/>
        <v/>
      </c>
      <c r="E671" s="311"/>
      <c r="F671" s="312"/>
      <c r="G671" s="312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  <c r="AD671" s="291"/>
      <c r="AE671" s="291"/>
      <c r="AF671" s="291"/>
      <c r="AG671" s="291"/>
      <c r="AH671" s="291"/>
      <c r="AI671" s="291"/>
      <c r="AJ671" s="291"/>
      <c r="AK671" s="291"/>
      <c r="AL671" s="291"/>
      <c r="AM671" s="291"/>
      <c r="AN671" s="291"/>
      <c r="AO671" s="291"/>
      <c r="AP671" s="291"/>
      <c r="AQ671" s="291"/>
      <c r="AR671" s="291"/>
    </row>
    <row r="672" spans="1:44" ht="8.1" customHeight="1">
      <c r="A672" s="323" t="str">
        <f t="shared" si="93"/>
        <v/>
      </c>
      <c r="B672" s="50" t="str">
        <f t="shared" si="94"/>
        <v/>
      </c>
      <c r="C672" s="50" t="str">
        <f t="shared" si="95"/>
        <v/>
      </c>
      <c r="D672" s="273" t="str">
        <f t="shared" si="96"/>
        <v/>
      </c>
      <c r="E672" s="311"/>
      <c r="F672" s="312"/>
      <c r="G672" s="312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  <c r="AD672" s="291"/>
      <c r="AE672" s="291"/>
      <c r="AF672" s="291"/>
      <c r="AG672" s="291"/>
      <c r="AH672" s="291"/>
      <c r="AI672" s="291"/>
      <c r="AJ672" s="291"/>
      <c r="AK672" s="291"/>
      <c r="AL672" s="291"/>
      <c r="AM672" s="291"/>
      <c r="AN672" s="291"/>
      <c r="AO672" s="291"/>
      <c r="AP672" s="291"/>
      <c r="AQ672" s="291"/>
      <c r="AR672" s="291"/>
    </row>
    <row r="673" spans="1:44" ht="8.1" customHeight="1">
      <c r="A673" s="323" t="str">
        <f t="shared" si="93"/>
        <v/>
      </c>
      <c r="B673" s="50" t="str">
        <f t="shared" si="94"/>
        <v/>
      </c>
      <c r="C673" s="50" t="str">
        <f t="shared" si="95"/>
        <v/>
      </c>
      <c r="D673" s="273" t="str">
        <f t="shared" si="96"/>
        <v/>
      </c>
      <c r="E673" s="311"/>
      <c r="F673" s="312"/>
      <c r="G673" s="312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  <c r="AD673" s="291"/>
      <c r="AE673" s="291"/>
      <c r="AF673" s="291"/>
      <c r="AG673" s="291"/>
      <c r="AH673" s="291"/>
      <c r="AI673" s="291"/>
      <c r="AJ673" s="291"/>
      <c r="AK673" s="291"/>
      <c r="AL673" s="291"/>
      <c r="AM673" s="291"/>
      <c r="AN673" s="291"/>
      <c r="AO673" s="291"/>
      <c r="AP673" s="291"/>
      <c r="AQ673" s="291"/>
      <c r="AR673" s="291"/>
    </row>
    <row r="674" spans="1:44" ht="8.1" customHeight="1">
      <c r="A674" s="323" t="str">
        <f t="shared" si="93"/>
        <v/>
      </c>
      <c r="B674" s="50" t="str">
        <f t="shared" si="94"/>
        <v/>
      </c>
      <c r="C674" s="50" t="str">
        <f t="shared" si="95"/>
        <v/>
      </c>
      <c r="D674" s="273" t="str">
        <f t="shared" si="96"/>
        <v/>
      </c>
      <c r="E674" s="311"/>
      <c r="F674" s="312"/>
      <c r="G674" s="312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  <c r="AD674" s="291"/>
      <c r="AE674" s="291"/>
      <c r="AF674" s="291"/>
      <c r="AG674" s="291"/>
      <c r="AH674" s="291"/>
      <c r="AI674" s="291"/>
      <c r="AJ674" s="291"/>
      <c r="AK674" s="291"/>
      <c r="AL674" s="291"/>
      <c r="AM674" s="291"/>
      <c r="AN674" s="291"/>
      <c r="AO674" s="291"/>
      <c r="AP674" s="291"/>
      <c r="AQ674" s="291"/>
      <c r="AR674" s="291"/>
    </row>
    <row r="675" spans="1:44" ht="8.1" customHeight="1">
      <c r="A675" s="323" t="str">
        <f t="shared" si="93"/>
        <v/>
      </c>
      <c r="B675" s="50" t="str">
        <f t="shared" si="94"/>
        <v/>
      </c>
      <c r="C675" s="50" t="str">
        <f t="shared" si="95"/>
        <v/>
      </c>
      <c r="D675" s="273" t="str">
        <f t="shared" si="96"/>
        <v/>
      </c>
      <c r="E675" s="311"/>
      <c r="F675" s="312"/>
      <c r="G675" s="312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  <c r="AD675" s="291"/>
      <c r="AE675" s="291"/>
      <c r="AF675" s="291"/>
      <c r="AG675" s="291"/>
      <c r="AH675" s="291"/>
      <c r="AI675" s="291"/>
      <c r="AJ675" s="291"/>
      <c r="AK675" s="291"/>
      <c r="AL675" s="291"/>
      <c r="AM675" s="291"/>
      <c r="AN675" s="291"/>
      <c r="AO675" s="291"/>
      <c r="AP675" s="291"/>
      <c r="AQ675" s="291"/>
      <c r="AR675" s="291"/>
    </row>
    <row r="676" spans="1:44" ht="8.1" customHeight="1">
      <c r="A676" s="323" t="str">
        <f t="shared" si="93"/>
        <v/>
      </c>
      <c r="B676" s="50" t="str">
        <f t="shared" si="94"/>
        <v/>
      </c>
      <c r="C676" s="50" t="str">
        <f t="shared" si="95"/>
        <v/>
      </c>
      <c r="D676" s="273" t="str">
        <f t="shared" si="96"/>
        <v/>
      </c>
      <c r="E676" s="311"/>
      <c r="F676" s="312"/>
      <c r="G676" s="312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  <c r="AD676" s="291"/>
      <c r="AE676" s="291"/>
      <c r="AF676" s="291"/>
      <c r="AG676" s="291"/>
      <c r="AH676" s="291"/>
      <c r="AI676" s="291"/>
      <c r="AJ676" s="291"/>
      <c r="AK676" s="291"/>
      <c r="AL676" s="291"/>
      <c r="AM676" s="291"/>
      <c r="AN676" s="291"/>
      <c r="AO676" s="291"/>
      <c r="AP676" s="291"/>
      <c r="AQ676" s="291"/>
      <c r="AR676" s="291"/>
    </row>
    <row r="677" spans="1:44" ht="8.1" customHeight="1">
      <c r="A677" s="323" t="str">
        <f t="shared" si="93"/>
        <v/>
      </c>
      <c r="B677" s="50" t="str">
        <f t="shared" si="94"/>
        <v/>
      </c>
      <c r="C677" s="50" t="str">
        <f t="shared" si="95"/>
        <v/>
      </c>
      <c r="D677" s="273" t="str">
        <f t="shared" si="96"/>
        <v/>
      </c>
      <c r="E677" s="311"/>
      <c r="F677" s="312"/>
      <c r="G677" s="312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  <c r="AD677" s="291"/>
      <c r="AE677" s="291"/>
      <c r="AF677" s="291"/>
      <c r="AG677" s="291"/>
      <c r="AH677" s="291"/>
      <c r="AI677" s="291"/>
      <c r="AJ677" s="291"/>
      <c r="AK677" s="291"/>
      <c r="AL677" s="291"/>
      <c r="AM677" s="291"/>
      <c r="AN677" s="291"/>
      <c r="AO677" s="291"/>
      <c r="AP677" s="291"/>
      <c r="AQ677" s="291"/>
      <c r="AR677" s="291"/>
    </row>
    <row r="678" spans="1:44" ht="8.1" customHeight="1">
      <c r="A678" s="323" t="str">
        <f t="shared" si="93"/>
        <v/>
      </c>
      <c r="B678" s="50" t="str">
        <f t="shared" si="94"/>
        <v/>
      </c>
      <c r="C678" s="50" t="str">
        <f t="shared" si="95"/>
        <v/>
      </c>
      <c r="D678" s="273" t="str">
        <f t="shared" si="96"/>
        <v/>
      </c>
      <c r="E678" s="311"/>
      <c r="F678" s="312"/>
      <c r="G678" s="312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  <c r="AD678" s="291"/>
      <c r="AE678" s="291"/>
      <c r="AF678" s="291"/>
      <c r="AG678" s="291"/>
      <c r="AH678" s="291"/>
      <c r="AI678" s="291"/>
      <c r="AJ678" s="291"/>
      <c r="AK678" s="291"/>
      <c r="AL678" s="291"/>
      <c r="AM678" s="291"/>
      <c r="AN678" s="291"/>
      <c r="AO678" s="291"/>
      <c r="AP678" s="291"/>
      <c r="AQ678" s="291"/>
      <c r="AR678" s="291"/>
    </row>
    <row r="679" spans="1:44" ht="8.1" customHeight="1">
      <c r="A679" s="323" t="str">
        <f t="shared" si="93"/>
        <v/>
      </c>
      <c r="B679" s="50" t="str">
        <f t="shared" si="94"/>
        <v/>
      </c>
      <c r="C679" s="50" t="str">
        <f t="shared" si="95"/>
        <v/>
      </c>
      <c r="D679" s="273" t="str">
        <f t="shared" si="96"/>
        <v/>
      </c>
      <c r="E679" s="311"/>
      <c r="F679" s="312"/>
      <c r="G679" s="312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  <c r="AD679" s="291"/>
      <c r="AE679" s="291"/>
      <c r="AF679" s="291"/>
      <c r="AG679" s="291"/>
      <c r="AH679" s="291"/>
      <c r="AI679" s="291"/>
      <c r="AJ679" s="291"/>
      <c r="AK679" s="291"/>
      <c r="AL679" s="291"/>
      <c r="AM679" s="291"/>
      <c r="AN679" s="291"/>
      <c r="AO679" s="291"/>
      <c r="AP679" s="291"/>
      <c r="AQ679" s="291"/>
      <c r="AR679" s="291"/>
    </row>
    <row r="680" spans="1:44" ht="8.1" customHeight="1">
      <c r="A680" s="323" t="str">
        <f t="shared" si="93"/>
        <v/>
      </c>
      <c r="B680" s="50" t="str">
        <f t="shared" si="94"/>
        <v/>
      </c>
      <c r="C680" s="50" t="str">
        <f t="shared" si="95"/>
        <v/>
      </c>
      <c r="D680" s="273" t="str">
        <f t="shared" si="96"/>
        <v/>
      </c>
      <c r="E680" s="311"/>
      <c r="F680" s="312"/>
      <c r="G680" s="312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  <c r="AD680" s="291"/>
      <c r="AE680" s="291"/>
      <c r="AF680" s="291"/>
      <c r="AG680" s="291"/>
      <c r="AH680" s="291"/>
      <c r="AI680" s="291"/>
      <c r="AJ680" s="291"/>
      <c r="AK680" s="291"/>
      <c r="AL680" s="291"/>
      <c r="AM680" s="291"/>
      <c r="AN680" s="291"/>
      <c r="AO680" s="291"/>
      <c r="AP680" s="291"/>
      <c r="AQ680" s="291"/>
      <c r="AR680" s="291"/>
    </row>
    <row r="681" spans="1:44" ht="8.1" customHeight="1">
      <c r="A681" s="323" t="str">
        <f t="shared" si="93"/>
        <v/>
      </c>
      <c r="B681" s="50" t="str">
        <f t="shared" si="94"/>
        <v/>
      </c>
      <c r="C681" s="50" t="str">
        <f t="shared" si="95"/>
        <v/>
      </c>
      <c r="D681" s="273" t="str">
        <f t="shared" si="96"/>
        <v/>
      </c>
      <c r="E681" s="311"/>
      <c r="F681" s="312"/>
      <c r="G681" s="312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  <c r="AD681" s="291"/>
      <c r="AE681" s="291"/>
      <c r="AF681" s="291"/>
      <c r="AG681" s="291"/>
      <c r="AH681" s="291"/>
      <c r="AI681" s="291"/>
      <c r="AJ681" s="291"/>
      <c r="AK681" s="291"/>
      <c r="AL681" s="291"/>
      <c r="AM681" s="291"/>
      <c r="AN681" s="291"/>
      <c r="AO681" s="291"/>
      <c r="AP681" s="291"/>
      <c r="AQ681" s="291"/>
      <c r="AR681" s="291"/>
    </row>
    <row r="682" spans="1:44" ht="8.1" customHeight="1">
      <c r="A682" s="323" t="str">
        <f t="shared" si="93"/>
        <v/>
      </c>
      <c r="B682" s="50" t="str">
        <f t="shared" si="94"/>
        <v/>
      </c>
      <c r="C682" s="50" t="str">
        <f t="shared" si="95"/>
        <v/>
      </c>
      <c r="D682" s="273" t="str">
        <f t="shared" si="96"/>
        <v/>
      </c>
      <c r="E682" s="311"/>
      <c r="F682" s="312"/>
      <c r="G682" s="312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  <c r="AD682" s="291"/>
      <c r="AE682" s="291"/>
      <c r="AF682" s="291"/>
      <c r="AG682" s="291"/>
      <c r="AH682" s="291"/>
      <c r="AI682" s="291"/>
      <c r="AJ682" s="291"/>
      <c r="AK682" s="291"/>
      <c r="AL682" s="291"/>
      <c r="AM682" s="291"/>
      <c r="AN682" s="291"/>
      <c r="AO682" s="291"/>
      <c r="AP682" s="291"/>
      <c r="AQ682" s="291"/>
      <c r="AR682" s="291"/>
    </row>
    <row r="683" spans="1:44" ht="8.1" customHeight="1">
      <c r="A683" s="323" t="str">
        <f t="shared" si="93"/>
        <v/>
      </c>
      <c r="B683" s="50" t="str">
        <f t="shared" si="94"/>
        <v/>
      </c>
      <c r="C683" s="50" t="str">
        <f t="shared" si="95"/>
        <v/>
      </c>
      <c r="D683" s="273" t="str">
        <f t="shared" si="96"/>
        <v/>
      </c>
      <c r="E683" s="311"/>
      <c r="F683" s="312"/>
      <c r="G683" s="312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  <c r="AD683" s="291"/>
      <c r="AE683" s="291"/>
      <c r="AF683" s="291"/>
      <c r="AG683" s="291"/>
      <c r="AH683" s="291"/>
      <c r="AI683" s="291"/>
      <c r="AJ683" s="291"/>
      <c r="AK683" s="291"/>
      <c r="AL683" s="291"/>
      <c r="AM683" s="291"/>
      <c r="AN683" s="291"/>
      <c r="AO683" s="291"/>
      <c r="AP683" s="291"/>
      <c r="AQ683" s="291"/>
      <c r="AR683" s="291"/>
    </row>
    <row r="684" spans="1:44" ht="8.1" customHeight="1">
      <c r="A684" s="323" t="str">
        <f t="shared" si="93"/>
        <v/>
      </c>
      <c r="B684" s="50" t="str">
        <f t="shared" si="94"/>
        <v/>
      </c>
      <c r="C684" s="50" t="str">
        <f t="shared" si="95"/>
        <v/>
      </c>
      <c r="D684" s="273" t="str">
        <f t="shared" si="96"/>
        <v/>
      </c>
      <c r="E684" s="311"/>
      <c r="F684" s="312"/>
      <c r="G684" s="312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  <c r="AD684" s="291"/>
      <c r="AE684" s="291"/>
      <c r="AF684" s="291"/>
      <c r="AG684" s="291"/>
      <c r="AH684" s="291"/>
      <c r="AI684" s="291"/>
      <c r="AJ684" s="291"/>
      <c r="AK684" s="291"/>
      <c r="AL684" s="291"/>
      <c r="AM684" s="291"/>
      <c r="AN684" s="291"/>
      <c r="AO684" s="291"/>
      <c r="AP684" s="291"/>
      <c r="AQ684" s="291"/>
      <c r="AR684" s="291"/>
    </row>
    <row r="685" spans="1:44" ht="8.1" customHeight="1">
      <c r="A685" s="323" t="str">
        <f t="shared" si="93"/>
        <v/>
      </c>
      <c r="B685" s="50" t="str">
        <f t="shared" si="94"/>
        <v/>
      </c>
      <c r="C685" s="50" t="str">
        <f t="shared" si="95"/>
        <v/>
      </c>
      <c r="D685" s="273" t="str">
        <f t="shared" si="96"/>
        <v/>
      </c>
      <c r="E685" s="311"/>
      <c r="F685" s="312"/>
      <c r="G685" s="312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  <c r="AD685" s="291"/>
      <c r="AE685" s="291"/>
      <c r="AF685" s="291"/>
      <c r="AG685" s="291"/>
      <c r="AH685" s="291"/>
      <c r="AI685" s="291"/>
      <c r="AJ685" s="291"/>
      <c r="AK685" s="291"/>
      <c r="AL685" s="291"/>
      <c r="AM685" s="291"/>
      <c r="AN685" s="291"/>
      <c r="AO685" s="291"/>
      <c r="AP685" s="291"/>
      <c r="AQ685" s="291"/>
      <c r="AR685" s="291"/>
    </row>
    <row r="686" spans="1:44" ht="8.1" customHeight="1">
      <c r="A686" s="323" t="str">
        <f t="shared" si="93"/>
        <v/>
      </c>
      <c r="B686" s="50" t="str">
        <f t="shared" si="94"/>
        <v/>
      </c>
      <c r="C686" s="50" t="str">
        <f t="shared" si="95"/>
        <v/>
      </c>
      <c r="D686" s="273" t="str">
        <f t="shared" si="96"/>
        <v/>
      </c>
      <c r="E686" s="311"/>
      <c r="F686" s="312"/>
      <c r="G686" s="312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  <c r="AD686" s="291"/>
      <c r="AE686" s="291"/>
      <c r="AF686" s="291"/>
      <c r="AG686" s="291"/>
      <c r="AH686" s="291"/>
      <c r="AI686" s="291"/>
      <c r="AJ686" s="291"/>
      <c r="AK686" s="291"/>
      <c r="AL686" s="291"/>
      <c r="AM686" s="291"/>
      <c r="AN686" s="291"/>
      <c r="AO686" s="291"/>
      <c r="AP686" s="291"/>
      <c r="AQ686" s="291"/>
      <c r="AR686" s="291"/>
    </row>
    <row r="687" spans="1:44" ht="8.1" customHeight="1">
      <c r="A687" s="323" t="str">
        <f t="shared" si="93"/>
        <v/>
      </c>
      <c r="B687" s="50" t="str">
        <f t="shared" si="94"/>
        <v/>
      </c>
      <c r="C687" s="50" t="str">
        <f t="shared" si="95"/>
        <v/>
      </c>
      <c r="D687" s="273" t="str">
        <f t="shared" si="96"/>
        <v/>
      </c>
      <c r="E687" s="311"/>
      <c r="F687" s="312"/>
      <c r="G687" s="312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  <c r="AD687" s="291"/>
      <c r="AE687" s="291"/>
      <c r="AF687" s="291"/>
      <c r="AG687" s="291"/>
      <c r="AH687" s="291"/>
      <c r="AI687" s="291"/>
      <c r="AJ687" s="291"/>
      <c r="AK687" s="291"/>
      <c r="AL687" s="291"/>
      <c r="AM687" s="291"/>
      <c r="AN687" s="291"/>
      <c r="AO687" s="291"/>
      <c r="AP687" s="291"/>
      <c r="AQ687" s="291"/>
      <c r="AR687" s="291"/>
    </row>
    <row r="688" spans="1:44" ht="8.1" customHeight="1">
      <c r="A688" s="323" t="str">
        <f t="shared" si="93"/>
        <v/>
      </c>
      <c r="B688" s="50" t="str">
        <f t="shared" si="94"/>
        <v/>
      </c>
      <c r="C688" s="50" t="str">
        <f t="shared" si="95"/>
        <v/>
      </c>
      <c r="D688" s="273" t="str">
        <f t="shared" si="96"/>
        <v/>
      </c>
      <c r="E688" s="311"/>
      <c r="F688" s="312"/>
      <c r="G688" s="312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  <c r="AD688" s="291"/>
      <c r="AE688" s="291"/>
      <c r="AF688" s="291"/>
      <c r="AG688" s="291"/>
      <c r="AH688" s="291"/>
      <c r="AI688" s="291"/>
      <c r="AJ688" s="291"/>
      <c r="AK688" s="291"/>
      <c r="AL688" s="291"/>
      <c r="AM688" s="291"/>
      <c r="AN688" s="291"/>
      <c r="AO688" s="291"/>
      <c r="AP688" s="291"/>
      <c r="AQ688" s="291"/>
      <c r="AR688" s="291"/>
    </row>
    <row r="689" spans="1:44" ht="8.1" customHeight="1">
      <c r="A689" s="323" t="str">
        <f t="shared" si="93"/>
        <v/>
      </c>
      <c r="B689" s="50" t="str">
        <f t="shared" si="94"/>
        <v/>
      </c>
      <c r="C689" s="50" t="str">
        <f t="shared" si="95"/>
        <v/>
      </c>
      <c r="D689" s="273" t="str">
        <f t="shared" si="96"/>
        <v/>
      </c>
      <c r="E689" s="311"/>
      <c r="F689" s="312"/>
      <c r="G689" s="312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  <c r="AD689" s="291"/>
      <c r="AE689" s="291"/>
      <c r="AF689" s="291"/>
      <c r="AG689" s="291"/>
      <c r="AH689" s="291"/>
      <c r="AI689" s="291"/>
      <c r="AJ689" s="291"/>
      <c r="AK689" s="291"/>
      <c r="AL689" s="291"/>
      <c r="AM689" s="291"/>
      <c r="AN689" s="291"/>
      <c r="AO689" s="291"/>
      <c r="AP689" s="291"/>
      <c r="AQ689" s="291"/>
      <c r="AR689" s="291"/>
    </row>
    <row r="690" spans="1:44" ht="8.1" customHeight="1">
      <c r="A690" s="323" t="str">
        <f t="shared" si="93"/>
        <v/>
      </c>
      <c r="B690" s="50" t="str">
        <f t="shared" si="94"/>
        <v/>
      </c>
      <c r="C690" s="50" t="str">
        <f t="shared" si="95"/>
        <v/>
      </c>
      <c r="D690" s="273" t="str">
        <f t="shared" si="96"/>
        <v/>
      </c>
      <c r="E690" s="311"/>
      <c r="F690" s="312"/>
      <c r="G690" s="312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  <c r="AD690" s="291"/>
      <c r="AE690" s="291"/>
      <c r="AF690" s="291"/>
      <c r="AG690" s="291"/>
      <c r="AH690" s="291"/>
      <c r="AI690" s="291"/>
      <c r="AJ690" s="291"/>
      <c r="AK690" s="291"/>
      <c r="AL690" s="291"/>
      <c r="AM690" s="291"/>
      <c r="AN690" s="291"/>
      <c r="AO690" s="291"/>
      <c r="AP690" s="291"/>
      <c r="AQ690" s="291"/>
      <c r="AR690" s="291"/>
    </row>
    <row r="691" spans="1:44" ht="8.1" customHeight="1">
      <c r="A691" s="323" t="str">
        <f t="shared" si="93"/>
        <v/>
      </c>
      <c r="B691" s="50" t="str">
        <f t="shared" si="94"/>
        <v/>
      </c>
      <c r="C691" s="50" t="str">
        <f t="shared" si="95"/>
        <v/>
      </c>
      <c r="D691" s="273" t="str">
        <f t="shared" si="96"/>
        <v/>
      </c>
      <c r="E691" s="311"/>
      <c r="F691" s="312"/>
      <c r="G691" s="312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  <c r="AD691" s="291"/>
      <c r="AE691" s="291"/>
      <c r="AF691" s="291"/>
      <c r="AG691" s="291"/>
      <c r="AH691" s="291"/>
      <c r="AI691" s="291"/>
      <c r="AJ691" s="291"/>
      <c r="AK691" s="291"/>
      <c r="AL691" s="291"/>
      <c r="AM691" s="291"/>
      <c r="AN691" s="291"/>
      <c r="AO691" s="291"/>
      <c r="AP691" s="291"/>
      <c r="AQ691" s="291"/>
      <c r="AR691" s="291"/>
    </row>
    <row r="692" spans="1:44" ht="8.1" customHeight="1">
      <c r="A692" s="323" t="str">
        <f t="shared" si="93"/>
        <v/>
      </c>
      <c r="B692" s="50" t="str">
        <f t="shared" si="94"/>
        <v/>
      </c>
      <c r="C692" s="50" t="str">
        <f t="shared" si="95"/>
        <v/>
      </c>
      <c r="D692" s="273" t="str">
        <f t="shared" si="96"/>
        <v/>
      </c>
      <c r="E692" s="311"/>
      <c r="F692" s="312"/>
      <c r="G692" s="312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  <c r="AD692" s="291"/>
      <c r="AE692" s="291"/>
      <c r="AF692" s="291"/>
      <c r="AG692" s="291"/>
      <c r="AH692" s="291"/>
      <c r="AI692" s="291"/>
      <c r="AJ692" s="291"/>
      <c r="AK692" s="291"/>
      <c r="AL692" s="291"/>
      <c r="AM692" s="291"/>
      <c r="AN692" s="291"/>
      <c r="AO692" s="291"/>
      <c r="AP692" s="291"/>
      <c r="AQ692" s="291"/>
      <c r="AR692" s="291"/>
    </row>
    <row r="693" spans="1:44" ht="8.1" customHeight="1">
      <c r="A693" s="323" t="str">
        <f t="shared" si="93"/>
        <v/>
      </c>
      <c r="B693" s="50" t="str">
        <f t="shared" si="94"/>
        <v/>
      </c>
      <c r="C693" s="50" t="str">
        <f t="shared" si="95"/>
        <v/>
      </c>
      <c r="D693" s="273" t="str">
        <f t="shared" si="96"/>
        <v/>
      </c>
      <c r="E693" s="311"/>
      <c r="F693" s="312"/>
      <c r="G693" s="312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  <c r="AD693" s="291"/>
      <c r="AE693" s="291"/>
      <c r="AF693" s="291"/>
      <c r="AG693" s="291"/>
      <c r="AH693" s="291"/>
      <c r="AI693" s="291"/>
      <c r="AJ693" s="291"/>
      <c r="AK693" s="291"/>
      <c r="AL693" s="291"/>
      <c r="AM693" s="291"/>
      <c r="AN693" s="291"/>
      <c r="AO693" s="291"/>
      <c r="AP693" s="291"/>
      <c r="AQ693" s="291"/>
      <c r="AR693" s="291"/>
    </row>
    <row r="694" spans="1:44" ht="8.1" customHeight="1">
      <c r="A694" s="323" t="str">
        <f t="shared" si="93"/>
        <v/>
      </c>
      <c r="B694" s="50" t="str">
        <f t="shared" si="94"/>
        <v/>
      </c>
      <c r="C694" s="50" t="str">
        <f t="shared" si="95"/>
        <v/>
      </c>
      <c r="D694" s="273" t="str">
        <f t="shared" si="96"/>
        <v/>
      </c>
      <c r="E694" s="311"/>
      <c r="F694" s="312"/>
      <c r="G694" s="312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  <c r="AD694" s="291"/>
      <c r="AE694" s="291"/>
      <c r="AF694" s="291"/>
      <c r="AG694" s="291"/>
      <c r="AH694" s="291"/>
      <c r="AI694" s="291"/>
      <c r="AJ694" s="291"/>
      <c r="AK694" s="291"/>
      <c r="AL694" s="291"/>
      <c r="AM694" s="291"/>
      <c r="AN694" s="291"/>
      <c r="AO694" s="291"/>
      <c r="AP694" s="291"/>
      <c r="AQ694" s="291"/>
      <c r="AR694" s="291"/>
    </row>
    <row r="695" spans="1:44" ht="8.1" customHeight="1">
      <c r="A695" s="323" t="str">
        <f t="shared" si="93"/>
        <v/>
      </c>
      <c r="B695" s="50" t="str">
        <f t="shared" si="94"/>
        <v/>
      </c>
      <c r="C695" s="50" t="str">
        <f t="shared" si="95"/>
        <v/>
      </c>
      <c r="D695" s="273" t="str">
        <f t="shared" si="96"/>
        <v/>
      </c>
      <c r="E695" s="311"/>
      <c r="F695" s="312"/>
      <c r="G695" s="312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  <c r="AD695" s="291"/>
      <c r="AE695" s="291"/>
      <c r="AF695" s="291"/>
      <c r="AG695" s="291"/>
      <c r="AH695" s="291"/>
      <c r="AI695" s="291"/>
      <c r="AJ695" s="291"/>
      <c r="AK695" s="291"/>
      <c r="AL695" s="291"/>
      <c r="AM695" s="291"/>
      <c r="AN695" s="291"/>
      <c r="AO695" s="291"/>
      <c r="AP695" s="291"/>
      <c r="AQ695" s="291"/>
      <c r="AR695" s="291"/>
    </row>
    <row r="696" spans="1:44" ht="8.1" customHeight="1">
      <c r="A696" s="323" t="str">
        <f t="shared" si="93"/>
        <v/>
      </c>
      <c r="B696" s="50" t="str">
        <f t="shared" si="94"/>
        <v/>
      </c>
      <c r="C696" s="50" t="str">
        <f t="shared" si="95"/>
        <v/>
      </c>
      <c r="D696" s="273" t="str">
        <f t="shared" si="96"/>
        <v/>
      </c>
      <c r="E696" s="311"/>
      <c r="F696" s="312"/>
      <c r="G696" s="312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  <c r="AD696" s="291"/>
      <c r="AE696" s="291"/>
      <c r="AF696" s="291"/>
      <c r="AG696" s="291"/>
      <c r="AH696" s="291"/>
      <c r="AI696" s="291"/>
      <c r="AJ696" s="291"/>
      <c r="AK696" s="291"/>
      <c r="AL696" s="291"/>
      <c r="AM696" s="291"/>
      <c r="AN696" s="291"/>
      <c r="AO696" s="291"/>
      <c r="AP696" s="291"/>
      <c r="AQ696" s="291"/>
      <c r="AR696" s="291"/>
    </row>
    <row r="697" spans="1:44" ht="8.1" customHeight="1">
      <c r="A697" s="323" t="str">
        <f t="shared" si="93"/>
        <v/>
      </c>
      <c r="B697" s="50" t="str">
        <f t="shared" si="94"/>
        <v/>
      </c>
      <c r="C697" s="50" t="str">
        <f t="shared" si="95"/>
        <v/>
      </c>
      <c r="D697" s="273" t="str">
        <f t="shared" si="96"/>
        <v/>
      </c>
      <c r="E697" s="311"/>
      <c r="F697" s="312"/>
      <c r="G697" s="312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  <c r="AD697" s="291"/>
      <c r="AE697" s="291"/>
      <c r="AF697" s="291"/>
      <c r="AG697" s="291"/>
      <c r="AH697" s="291"/>
      <c r="AI697" s="291"/>
      <c r="AJ697" s="291"/>
      <c r="AK697" s="291"/>
      <c r="AL697" s="291"/>
      <c r="AM697" s="291"/>
      <c r="AN697" s="291"/>
      <c r="AO697" s="291"/>
      <c r="AP697" s="291"/>
      <c r="AQ697" s="291"/>
      <c r="AR697" s="291"/>
    </row>
    <row r="698" spans="1:44" ht="8.1" customHeight="1">
      <c r="A698" s="323" t="str">
        <f t="shared" si="93"/>
        <v/>
      </c>
      <c r="B698" s="50" t="str">
        <f t="shared" si="94"/>
        <v/>
      </c>
      <c r="C698" s="50" t="str">
        <f t="shared" si="95"/>
        <v/>
      </c>
      <c r="D698" s="273" t="str">
        <f t="shared" si="96"/>
        <v/>
      </c>
      <c r="E698" s="311"/>
      <c r="F698" s="312"/>
      <c r="G698" s="312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  <c r="AD698" s="291"/>
      <c r="AE698" s="291"/>
      <c r="AF698" s="291"/>
      <c r="AG698" s="291"/>
      <c r="AH698" s="291"/>
      <c r="AI698" s="291"/>
      <c r="AJ698" s="291"/>
      <c r="AK698" s="291"/>
      <c r="AL698" s="291"/>
      <c r="AM698" s="291"/>
      <c r="AN698" s="291"/>
      <c r="AO698" s="291"/>
      <c r="AP698" s="291"/>
      <c r="AQ698" s="291"/>
      <c r="AR698" s="291"/>
    </row>
    <row r="699" spans="1:44" ht="8.1" customHeight="1">
      <c r="A699" s="323" t="str">
        <f t="shared" si="93"/>
        <v/>
      </c>
      <c r="B699" s="50" t="str">
        <f t="shared" si="94"/>
        <v/>
      </c>
      <c r="C699" s="50" t="str">
        <f t="shared" si="95"/>
        <v/>
      </c>
      <c r="D699" s="273" t="str">
        <f t="shared" si="96"/>
        <v/>
      </c>
      <c r="E699" s="311"/>
      <c r="F699" s="312"/>
      <c r="G699" s="312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  <c r="AD699" s="291"/>
      <c r="AE699" s="291"/>
      <c r="AF699" s="291"/>
      <c r="AG699" s="291"/>
      <c r="AH699" s="291"/>
      <c r="AI699" s="291"/>
      <c r="AJ699" s="291"/>
      <c r="AK699" s="291"/>
      <c r="AL699" s="291"/>
      <c r="AM699" s="291"/>
      <c r="AN699" s="291"/>
      <c r="AO699" s="291"/>
      <c r="AP699" s="291"/>
      <c r="AQ699" s="291"/>
      <c r="AR699" s="291"/>
    </row>
    <row r="700" spans="1:44" ht="8.1" customHeight="1">
      <c r="A700" s="323" t="str">
        <f t="shared" si="93"/>
        <v/>
      </c>
      <c r="B700" s="50" t="str">
        <f t="shared" si="94"/>
        <v/>
      </c>
      <c r="C700" s="50" t="str">
        <f t="shared" si="95"/>
        <v/>
      </c>
      <c r="D700" s="273" t="str">
        <f t="shared" si="96"/>
        <v/>
      </c>
      <c r="E700" s="311"/>
      <c r="F700" s="312"/>
      <c r="G700" s="312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  <c r="AD700" s="291"/>
      <c r="AE700" s="291"/>
      <c r="AF700" s="291"/>
      <c r="AG700" s="291"/>
      <c r="AH700" s="291"/>
      <c r="AI700" s="291"/>
      <c r="AJ700" s="291"/>
      <c r="AK700" s="291"/>
      <c r="AL700" s="291"/>
      <c r="AM700" s="291"/>
      <c r="AN700" s="291"/>
      <c r="AO700" s="291"/>
      <c r="AP700" s="291"/>
      <c r="AQ700" s="291"/>
      <c r="AR700" s="291"/>
    </row>
    <row r="701" spans="1:44" ht="8.1" customHeight="1">
      <c r="A701" s="323" t="str">
        <f t="shared" si="93"/>
        <v/>
      </c>
      <c r="B701" s="50" t="str">
        <f t="shared" si="94"/>
        <v/>
      </c>
      <c r="C701" s="50" t="str">
        <f t="shared" si="95"/>
        <v/>
      </c>
      <c r="D701" s="273" t="str">
        <f t="shared" si="96"/>
        <v/>
      </c>
      <c r="E701" s="311"/>
      <c r="F701" s="312"/>
      <c r="G701" s="312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  <c r="AD701" s="291"/>
      <c r="AE701" s="291"/>
      <c r="AF701" s="291"/>
      <c r="AG701" s="291"/>
      <c r="AH701" s="291"/>
      <c r="AI701" s="291"/>
      <c r="AJ701" s="291"/>
      <c r="AK701" s="291"/>
      <c r="AL701" s="291"/>
      <c r="AM701" s="291"/>
      <c r="AN701" s="291"/>
      <c r="AO701" s="291"/>
      <c r="AP701" s="291"/>
      <c r="AQ701" s="291"/>
      <c r="AR701" s="291"/>
    </row>
    <row r="702" spans="1:44" ht="8.1" customHeight="1">
      <c r="A702" s="323" t="str">
        <f t="shared" si="93"/>
        <v/>
      </c>
      <c r="B702" s="50" t="str">
        <f t="shared" si="94"/>
        <v/>
      </c>
      <c r="C702" s="50" t="str">
        <f t="shared" si="95"/>
        <v/>
      </c>
      <c r="D702" s="273" t="str">
        <f t="shared" si="96"/>
        <v/>
      </c>
      <c r="E702" s="311"/>
      <c r="F702" s="312"/>
      <c r="G702" s="312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  <c r="AD702" s="291"/>
      <c r="AE702" s="291"/>
      <c r="AF702" s="291"/>
      <c r="AG702" s="291"/>
      <c r="AH702" s="291"/>
      <c r="AI702" s="291"/>
      <c r="AJ702" s="291"/>
      <c r="AK702" s="291"/>
      <c r="AL702" s="291"/>
      <c r="AM702" s="291"/>
      <c r="AN702" s="291"/>
      <c r="AO702" s="291"/>
      <c r="AP702" s="291"/>
      <c r="AQ702" s="291"/>
      <c r="AR702" s="291"/>
    </row>
    <row r="703" spans="1:44" ht="8.1" customHeight="1">
      <c r="A703" s="323" t="str">
        <f t="shared" si="93"/>
        <v/>
      </c>
      <c r="B703" s="50" t="str">
        <f t="shared" si="94"/>
        <v/>
      </c>
      <c r="C703" s="50" t="str">
        <f t="shared" si="95"/>
        <v/>
      </c>
      <c r="D703" s="273" t="str">
        <f t="shared" si="96"/>
        <v/>
      </c>
      <c r="E703" s="311"/>
      <c r="F703" s="312"/>
      <c r="G703" s="312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  <c r="AD703" s="291"/>
      <c r="AE703" s="291"/>
      <c r="AF703" s="291"/>
      <c r="AG703" s="291"/>
      <c r="AH703" s="291"/>
      <c r="AI703" s="291"/>
      <c r="AJ703" s="291"/>
      <c r="AK703" s="291"/>
      <c r="AL703" s="291"/>
      <c r="AM703" s="291"/>
      <c r="AN703" s="291"/>
      <c r="AO703" s="291"/>
      <c r="AP703" s="291"/>
      <c r="AQ703" s="291"/>
      <c r="AR703" s="291"/>
    </row>
    <row r="704" spans="1:44" ht="8.1" customHeight="1">
      <c r="A704" s="323" t="str">
        <f t="shared" si="93"/>
        <v/>
      </c>
      <c r="B704" s="50" t="str">
        <f t="shared" si="94"/>
        <v/>
      </c>
      <c r="C704" s="50" t="str">
        <f t="shared" si="95"/>
        <v/>
      </c>
      <c r="D704" s="273" t="str">
        <f t="shared" si="96"/>
        <v/>
      </c>
      <c r="E704" s="311"/>
      <c r="F704" s="312"/>
      <c r="G704" s="312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  <c r="AD704" s="291"/>
      <c r="AE704" s="291"/>
      <c r="AF704" s="291"/>
      <c r="AG704" s="291"/>
      <c r="AH704" s="291"/>
      <c r="AI704" s="291"/>
      <c r="AJ704" s="291"/>
      <c r="AK704" s="291"/>
      <c r="AL704" s="291"/>
      <c r="AM704" s="291"/>
      <c r="AN704" s="291"/>
      <c r="AO704" s="291"/>
      <c r="AP704" s="291"/>
      <c r="AQ704" s="291"/>
      <c r="AR704" s="291"/>
    </row>
    <row r="705" spans="1:44" ht="8.1" customHeight="1">
      <c r="A705" s="323" t="str">
        <f t="shared" si="93"/>
        <v/>
      </c>
      <c r="B705" s="50" t="str">
        <f t="shared" si="94"/>
        <v/>
      </c>
      <c r="C705" s="50" t="str">
        <f t="shared" si="95"/>
        <v/>
      </c>
      <c r="D705" s="273" t="str">
        <f t="shared" si="96"/>
        <v/>
      </c>
      <c r="E705" s="311"/>
      <c r="F705" s="312"/>
      <c r="G705" s="312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  <c r="AD705" s="291"/>
      <c r="AE705" s="291"/>
      <c r="AF705" s="291"/>
      <c r="AG705" s="291"/>
      <c r="AH705" s="291"/>
      <c r="AI705" s="291"/>
      <c r="AJ705" s="291"/>
      <c r="AK705" s="291"/>
      <c r="AL705" s="291"/>
      <c r="AM705" s="291"/>
      <c r="AN705" s="291"/>
      <c r="AO705" s="291"/>
      <c r="AP705" s="291"/>
      <c r="AQ705" s="291"/>
      <c r="AR705" s="291"/>
    </row>
    <row r="706" spans="1:44" ht="8.1" customHeight="1">
      <c r="A706" s="323" t="str">
        <f t="shared" si="93"/>
        <v/>
      </c>
      <c r="B706" s="50" t="str">
        <f t="shared" si="94"/>
        <v/>
      </c>
      <c r="C706" s="50" t="str">
        <f t="shared" si="95"/>
        <v/>
      </c>
      <c r="D706" s="273" t="str">
        <f t="shared" si="96"/>
        <v/>
      </c>
      <c r="E706" s="311"/>
      <c r="F706" s="312"/>
      <c r="G706" s="312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  <c r="AD706" s="291"/>
      <c r="AE706" s="291"/>
      <c r="AF706" s="291"/>
      <c r="AG706" s="291"/>
      <c r="AH706" s="291"/>
      <c r="AI706" s="291"/>
      <c r="AJ706" s="291"/>
      <c r="AK706" s="291"/>
      <c r="AL706" s="291"/>
      <c r="AM706" s="291"/>
      <c r="AN706" s="291"/>
      <c r="AO706" s="291"/>
      <c r="AP706" s="291"/>
      <c r="AQ706" s="291"/>
      <c r="AR706" s="291"/>
    </row>
    <row r="707" spans="1:44" ht="8.1" customHeight="1">
      <c r="A707" s="323" t="str">
        <f t="shared" si="93"/>
        <v/>
      </c>
      <c r="B707" s="50" t="str">
        <f t="shared" si="94"/>
        <v/>
      </c>
      <c r="C707" s="50" t="str">
        <f t="shared" si="95"/>
        <v/>
      </c>
      <c r="D707" s="273" t="str">
        <f t="shared" si="96"/>
        <v/>
      </c>
      <c r="E707" s="311"/>
      <c r="F707" s="312"/>
      <c r="G707" s="312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  <c r="AD707" s="291"/>
      <c r="AE707" s="291"/>
      <c r="AF707" s="291"/>
      <c r="AG707" s="291"/>
      <c r="AH707" s="291"/>
      <c r="AI707" s="291"/>
      <c r="AJ707" s="291"/>
      <c r="AK707" s="291"/>
      <c r="AL707" s="291"/>
      <c r="AM707" s="291"/>
      <c r="AN707" s="291"/>
      <c r="AO707" s="291"/>
      <c r="AP707" s="291"/>
      <c r="AQ707" s="291"/>
      <c r="AR707" s="291"/>
    </row>
    <row r="708" spans="1:44" ht="8.1" customHeight="1">
      <c r="A708" s="323" t="str">
        <f t="shared" si="93"/>
        <v/>
      </c>
      <c r="B708" s="50" t="str">
        <f t="shared" si="94"/>
        <v/>
      </c>
      <c r="C708" s="50" t="str">
        <f t="shared" si="95"/>
        <v/>
      </c>
      <c r="D708" s="273" t="str">
        <f t="shared" si="96"/>
        <v/>
      </c>
      <c r="E708" s="311"/>
      <c r="F708" s="312"/>
      <c r="G708" s="312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  <c r="AD708" s="291"/>
      <c r="AE708" s="291"/>
      <c r="AF708" s="291"/>
      <c r="AG708" s="291"/>
      <c r="AH708" s="291"/>
      <c r="AI708" s="291"/>
      <c r="AJ708" s="291"/>
      <c r="AK708" s="291"/>
      <c r="AL708" s="291"/>
      <c r="AM708" s="291"/>
      <c r="AN708" s="291"/>
      <c r="AO708" s="291"/>
      <c r="AP708" s="291"/>
      <c r="AQ708" s="291"/>
      <c r="AR708" s="291"/>
    </row>
    <row r="709" spans="1:44" ht="8.1" customHeight="1">
      <c r="A709" s="323" t="str">
        <f t="shared" ref="A709:A772" si="97">IF(ROW()-A$4&lt;=$D$4,ROW()-A$4,"")</f>
        <v/>
      </c>
      <c r="B709" s="50" t="str">
        <f t="shared" si="94"/>
        <v/>
      </c>
      <c r="C709" s="50" t="str">
        <f t="shared" si="95"/>
        <v/>
      </c>
      <c r="D709" s="273" t="str">
        <f t="shared" si="96"/>
        <v/>
      </c>
      <c r="E709" s="311"/>
      <c r="F709" s="312"/>
      <c r="G709" s="312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  <c r="AD709" s="291"/>
      <c r="AE709" s="291"/>
      <c r="AF709" s="291"/>
      <c r="AG709" s="291"/>
      <c r="AH709" s="291"/>
      <c r="AI709" s="291"/>
      <c r="AJ709" s="291"/>
      <c r="AK709" s="291"/>
      <c r="AL709" s="291"/>
      <c r="AM709" s="291"/>
      <c r="AN709" s="291"/>
      <c r="AO709" s="291"/>
      <c r="AP709" s="291"/>
      <c r="AQ709" s="291"/>
      <c r="AR709" s="291"/>
    </row>
    <row r="710" spans="1:44" ht="8.1" customHeight="1">
      <c r="A710" s="323" t="str">
        <f t="shared" si="97"/>
        <v/>
      </c>
      <c r="B710" s="50" t="str">
        <f t="shared" ref="B710:B773" si="98">IF(A710="","",IF(A708="",1,IF(ISNUMBER(A710),INT(A709/$C$2)+1,"")))</f>
        <v/>
      </c>
      <c r="C710" s="50" t="str">
        <f t="shared" ref="C710:C773" si="99">IF(ISNUMBER(A710),IF(B709&lt;&gt;B710,1,C709+1),"")</f>
        <v/>
      </c>
      <c r="D710" s="273" t="str">
        <f t="shared" ref="D710:D773" si="100">IF(AND(ISNUMBER(B710),ISNUMBER(C710)),_xlfn.CONCAT(C710-1,",",B710-1),"")</f>
        <v/>
      </c>
      <c r="E710" s="311"/>
      <c r="F710" s="312"/>
      <c r="G710" s="312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  <c r="AD710" s="291"/>
      <c r="AE710" s="291"/>
      <c r="AF710" s="291"/>
      <c r="AG710" s="291"/>
      <c r="AH710" s="291"/>
      <c r="AI710" s="291"/>
      <c r="AJ710" s="291"/>
      <c r="AK710" s="291"/>
      <c r="AL710" s="291"/>
      <c r="AM710" s="291"/>
      <c r="AN710" s="291"/>
      <c r="AO710" s="291"/>
      <c r="AP710" s="291"/>
      <c r="AQ710" s="291"/>
      <c r="AR710" s="291"/>
    </row>
    <row r="711" spans="1:44" ht="8.1" customHeight="1">
      <c r="A711" s="323" t="str">
        <f t="shared" si="97"/>
        <v/>
      </c>
      <c r="B711" s="50" t="str">
        <f t="shared" si="98"/>
        <v/>
      </c>
      <c r="C711" s="50" t="str">
        <f t="shared" si="99"/>
        <v/>
      </c>
      <c r="D711" s="273" t="str">
        <f t="shared" si="100"/>
        <v/>
      </c>
      <c r="E711" s="311"/>
      <c r="F711" s="312"/>
      <c r="G711" s="312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  <c r="AD711" s="291"/>
      <c r="AE711" s="291"/>
      <c r="AF711" s="291"/>
      <c r="AG711" s="291"/>
      <c r="AH711" s="291"/>
      <c r="AI711" s="291"/>
      <c r="AJ711" s="291"/>
      <c r="AK711" s="291"/>
      <c r="AL711" s="291"/>
      <c r="AM711" s="291"/>
      <c r="AN711" s="291"/>
      <c r="AO711" s="291"/>
      <c r="AP711" s="291"/>
      <c r="AQ711" s="291"/>
      <c r="AR711" s="291"/>
    </row>
    <row r="712" spans="1:44" ht="8.1" customHeight="1">
      <c r="A712" s="323" t="str">
        <f t="shared" si="97"/>
        <v/>
      </c>
      <c r="B712" s="50" t="str">
        <f t="shared" si="98"/>
        <v/>
      </c>
      <c r="C712" s="50" t="str">
        <f t="shared" si="99"/>
        <v/>
      </c>
      <c r="D712" s="273" t="str">
        <f t="shared" si="100"/>
        <v/>
      </c>
      <c r="E712" s="311"/>
      <c r="F712" s="312"/>
      <c r="G712" s="312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  <c r="AD712" s="291"/>
      <c r="AE712" s="291"/>
      <c r="AF712" s="291"/>
      <c r="AG712" s="291"/>
      <c r="AH712" s="291"/>
      <c r="AI712" s="291"/>
      <c r="AJ712" s="291"/>
      <c r="AK712" s="291"/>
      <c r="AL712" s="291"/>
      <c r="AM712" s="291"/>
      <c r="AN712" s="291"/>
      <c r="AO712" s="291"/>
      <c r="AP712" s="291"/>
      <c r="AQ712" s="291"/>
      <c r="AR712" s="291"/>
    </row>
    <row r="713" spans="1:44" ht="8.1" customHeight="1">
      <c r="A713" s="323" t="str">
        <f t="shared" si="97"/>
        <v/>
      </c>
      <c r="B713" s="50" t="str">
        <f t="shared" si="98"/>
        <v/>
      </c>
      <c r="C713" s="50" t="str">
        <f t="shared" si="99"/>
        <v/>
      </c>
      <c r="D713" s="273" t="str">
        <f t="shared" si="100"/>
        <v/>
      </c>
      <c r="E713" s="311"/>
      <c r="F713" s="312"/>
      <c r="G713" s="312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  <c r="AD713" s="291"/>
      <c r="AE713" s="291"/>
      <c r="AF713" s="291"/>
      <c r="AG713" s="291"/>
      <c r="AH713" s="291"/>
      <c r="AI713" s="291"/>
      <c r="AJ713" s="291"/>
      <c r="AK713" s="291"/>
      <c r="AL713" s="291"/>
      <c r="AM713" s="291"/>
      <c r="AN713" s="291"/>
      <c r="AO713" s="291"/>
      <c r="AP713" s="291"/>
      <c r="AQ713" s="291"/>
      <c r="AR713" s="291"/>
    </row>
    <row r="714" spans="1:44" ht="8.1" customHeight="1">
      <c r="A714" s="323" t="str">
        <f t="shared" si="97"/>
        <v/>
      </c>
      <c r="B714" s="50" t="str">
        <f t="shared" si="98"/>
        <v/>
      </c>
      <c r="C714" s="50" t="str">
        <f t="shared" si="99"/>
        <v/>
      </c>
      <c r="D714" s="273" t="str">
        <f t="shared" si="100"/>
        <v/>
      </c>
      <c r="E714" s="311"/>
      <c r="F714" s="312"/>
      <c r="G714" s="312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  <c r="AD714" s="291"/>
      <c r="AE714" s="291"/>
      <c r="AF714" s="291"/>
      <c r="AG714" s="291"/>
      <c r="AH714" s="291"/>
      <c r="AI714" s="291"/>
      <c r="AJ714" s="291"/>
      <c r="AK714" s="291"/>
      <c r="AL714" s="291"/>
      <c r="AM714" s="291"/>
      <c r="AN714" s="291"/>
      <c r="AO714" s="291"/>
      <c r="AP714" s="291"/>
      <c r="AQ714" s="291"/>
      <c r="AR714" s="291"/>
    </row>
    <row r="715" spans="1:44" ht="8.1" customHeight="1">
      <c r="A715" s="323" t="str">
        <f t="shared" si="97"/>
        <v/>
      </c>
      <c r="B715" s="50" t="str">
        <f t="shared" si="98"/>
        <v/>
      </c>
      <c r="C715" s="50" t="str">
        <f t="shared" si="99"/>
        <v/>
      </c>
      <c r="D715" s="273" t="str">
        <f t="shared" si="100"/>
        <v/>
      </c>
      <c r="E715" s="311"/>
      <c r="F715" s="312"/>
      <c r="G715" s="312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  <c r="AD715" s="291"/>
      <c r="AE715" s="291"/>
      <c r="AF715" s="291"/>
      <c r="AG715" s="291"/>
      <c r="AH715" s="291"/>
      <c r="AI715" s="291"/>
      <c r="AJ715" s="291"/>
      <c r="AK715" s="291"/>
      <c r="AL715" s="291"/>
      <c r="AM715" s="291"/>
      <c r="AN715" s="291"/>
      <c r="AO715" s="291"/>
      <c r="AP715" s="291"/>
      <c r="AQ715" s="291"/>
      <c r="AR715" s="291"/>
    </row>
    <row r="716" spans="1:44" ht="8.1" customHeight="1">
      <c r="A716" s="323" t="str">
        <f t="shared" si="97"/>
        <v/>
      </c>
      <c r="B716" s="50" t="str">
        <f t="shared" si="98"/>
        <v/>
      </c>
      <c r="C716" s="50" t="str">
        <f t="shared" si="99"/>
        <v/>
      </c>
      <c r="D716" s="273" t="str">
        <f t="shared" si="100"/>
        <v/>
      </c>
      <c r="E716" s="311"/>
      <c r="F716" s="312"/>
      <c r="G716" s="312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  <c r="AD716" s="291"/>
      <c r="AE716" s="291"/>
      <c r="AF716" s="291"/>
      <c r="AG716" s="291"/>
      <c r="AH716" s="291"/>
      <c r="AI716" s="291"/>
      <c r="AJ716" s="291"/>
      <c r="AK716" s="291"/>
      <c r="AL716" s="291"/>
      <c r="AM716" s="291"/>
      <c r="AN716" s="291"/>
      <c r="AO716" s="291"/>
      <c r="AP716" s="291"/>
      <c r="AQ716" s="291"/>
      <c r="AR716" s="291"/>
    </row>
    <row r="717" spans="1:44" ht="8.1" customHeight="1">
      <c r="A717" s="323" t="str">
        <f t="shared" si="97"/>
        <v/>
      </c>
      <c r="B717" s="50" t="str">
        <f t="shared" si="98"/>
        <v/>
      </c>
      <c r="C717" s="50" t="str">
        <f t="shared" si="99"/>
        <v/>
      </c>
      <c r="D717" s="273" t="str">
        <f t="shared" si="100"/>
        <v/>
      </c>
      <c r="E717" s="311"/>
      <c r="F717" s="312"/>
      <c r="G717" s="312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  <c r="AD717" s="291"/>
      <c r="AE717" s="291"/>
      <c r="AF717" s="291"/>
      <c r="AG717" s="291"/>
      <c r="AH717" s="291"/>
      <c r="AI717" s="291"/>
      <c r="AJ717" s="291"/>
      <c r="AK717" s="291"/>
      <c r="AL717" s="291"/>
      <c r="AM717" s="291"/>
      <c r="AN717" s="291"/>
      <c r="AO717" s="291"/>
      <c r="AP717" s="291"/>
      <c r="AQ717" s="291"/>
      <c r="AR717" s="291"/>
    </row>
    <row r="718" spans="1:44" ht="8.1" customHeight="1">
      <c r="A718" s="323" t="str">
        <f t="shared" si="97"/>
        <v/>
      </c>
      <c r="B718" s="50" t="str">
        <f t="shared" si="98"/>
        <v/>
      </c>
      <c r="C718" s="50" t="str">
        <f t="shared" si="99"/>
        <v/>
      </c>
      <c r="D718" s="273" t="str">
        <f t="shared" si="100"/>
        <v/>
      </c>
      <c r="E718" s="311"/>
      <c r="F718" s="312"/>
      <c r="G718" s="312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  <c r="AD718" s="291"/>
      <c r="AE718" s="291"/>
      <c r="AF718" s="291"/>
      <c r="AG718" s="291"/>
      <c r="AH718" s="291"/>
      <c r="AI718" s="291"/>
      <c r="AJ718" s="291"/>
      <c r="AK718" s="291"/>
      <c r="AL718" s="291"/>
      <c r="AM718" s="291"/>
      <c r="AN718" s="291"/>
      <c r="AO718" s="291"/>
      <c r="AP718" s="291"/>
      <c r="AQ718" s="291"/>
      <c r="AR718" s="291"/>
    </row>
    <row r="719" spans="1:44" ht="8.1" customHeight="1">
      <c r="A719" s="323" t="str">
        <f t="shared" si="97"/>
        <v/>
      </c>
      <c r="B719" s="50" t="str">
        <f t="shared" si="98"/>
        <v/>
      </c>
      <c r="C719" s="50" t="str">
        <f t="shared" si="99"/>
        <v/>
      </c>
      <c r="D719" s="273" t="str">
        <f t="shared" si="100"/>
        <v/>
      </c>
      <c r="E719" s="311"/>
      <c r="F719" s="312"/>
      <c r="G719" s="312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  <c r="AD719" s="291"/>
      <c r="AE719" s="291"/>
      <c r="AF719" s="291"/>
      <c r="AG719" s="291"/>
      <c r="AH719" s="291"/>
      <c r="AI719" s="291"/>
      <c r="AJ719" s="291"/>
      <c r="AK719" s="291"/>
      <c r="AL719" s="291"/>
      <c r="AM719" s="291"/>
      <c r="AN719" s="291"/>
      <c r="AO719" s="291"/>
      <c r="AP719" s="291"/>
      <c r="AQ719" s="291"/>
      <c r="AR719" s="291"/>
    </row>
    <row r="720" spans="1:44" ht="8.1" customHeight="1">
      <c r="A720" s="323" t="str">
        <f t="shared" si="97"/>
        <v/>
      </c>
      <c r="B720" s="50" t="str">
        <f t="shared" si="98"/>
        <v/>
      </c>
      <c r="C720" s="50" t="str">
        <f t="shared" si="99"/>
        <v/>
      </c>
      <c r="D720" s="273" t="str">
        <f t="shared" si="100"/>
        <v/>
      </c>
      <c r="E720" s="311"/>
      <c r="F720" s="312"/>
      <c r="G720" s="312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  <c r="AD720" s="291"/>
      <c r="AE720" s="291"/>
      <c r="AF720" s="291"/>
      <c r="AG720" s="291"/>
      <c r="AH720" s="291"/>
      <c r="AI720" s="291"/>
      <c r="AJ720" s="291"/>
      <c r="AK720" s="291"/>
      <c r="AL720" s="291"/>
      <c r="AM720" s="291"/>
      <c r="AN720" s="291"/>
      <c r="AO720" s="291"/>
      <c r="AP720" s="291"/>
      <c r="AQ720" s="291"/>
      <c r="AR720" s="291"/>
    </row>
    <row r="721" spans="1:44" ht="8.1" customHeight="1">
      <c r="A721" s="323" t="str">
        <f t="shared" si="97"/>
        <v/>
      </c>
      <c r="B721" s="50" t="str">
        <f t="shared" si="98"/>
        <v/>
      </c>
      <c r="C721" s="50" t="str">
        <f t="shared" si="99"/>
        <v/>
      </c>
      <c r="D721" s="273" t="str">
        <f t="shared" si="100"/>
        <v/>
      </c>
      <c r="E721" s="311"/>
      <c r="F721" s="312"/>
      <c r="G721" s="312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  <c r="AD721" s="291"/>
      <c r="AE721" s="291"/>
      <c r="AF721" s="291"/>
      <c r="AG721" s="291"/>
      <c r="AH721" s="291"/>
      <c r="AI721" s="291"/>
      <c r="AJ721" s="291"/>
      <c r="AK721" s="291"/>
      <c r="AL721" s="291"/>
      <c r="AM721" s="291"/>
      <c r="AN721" s="291"/>
      <c r="AO721" s="291"/>
      <c r="AP721" s="291"/>
      <c r="AQ721" s="291"/>
      <c r="AR721" s="291"/>
    </row>
    <row r="722" spans="1:44" ht="8.1" customHeight="1">
      <c r="A722" s="323" t="str">
        <f t="shared" si="97"/>
        <v/>
      </c>
      <c r="B722" s="50" t="str">
        <f t="shared" si="98"/>
        <v/>
      </c>
      <c r="C722" s="50" t="str">
        <f t="shared" si="99"/>
        <v/>
      </c>
      <c r="D722" s="273" t="str">
        <f t="shared" si="100"/>
        <v/>
      </c>
      <c r="E722" s="311"/>
      <c r="F722" s="312"/>
      <c r="G722" s="312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  <c r="AD722" s="291"/>
      <c r="AE722" s="291"/>
      <c r="AF722" s="291"/>
      <c r="AG722" s="291"/>
      <c r="AH722" s="291"/>
      <c r="AI722" s="291"/>
      <c r="AJ722" s="291"/>
      <c r="AK722" s="291"/>
      <c r="AL722" s="291"/>
      <c r="AM722" s="291"/>
      <c r="AN722" s="291"/>
      <c r="AO722" s="291"/>
      <c r="AP722" s="291"/>
      <c r="AQ722" s="291"/>
      <c r="AR722" s="291"/>
    </row>
    <row r="723" spans="1:44" ht="8.1" customHeight="1">
      <c r="A723" s="323" t="str">
        <f t="shared" si="97"/>
        <v/>
      </c>
      <c r="B723" s="50" t="str">
        <f t="shared" si="98"/>
        <v/>
      </c>
      <c r="C723" s="50" t="str">
        <f t="shared" si="99"/>
        <v/>
      </c>
      <c r="D723" s="273" t="str">
        <f t="shared" si="100"/>
        <v/>
      </c>
      <c r="E723" s="311"/>
      <c r="F723" s="312"/>
      <c r="G723" s="312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  <c r="AD723" s="291"/>
      <c r="AE723" s="291"/>
      <c r="AF723" s="291"/>
      <c r="AG723" s="291"/>
      <c r="AH723" s="291"/>
      <c r="AI723" s="291"/>
      <c r="AJ723" s="291"/>
      <c r="AK723" s="291"/>
      <c r="AL723" s="291"/>
      <c r="AM723" s="291"/>
      <c r="AN723" s="291"/>
      <c r="AO723" s="291"/>
      <c r="AP723" s="291"/>
      <c r="AQ723" s="291"/>
      <c r="AR723" s="291"/>
    </row>
    <row r="724" spans="1:44" ht="8.1" customHeight="1">
      <c r="A724" s="323" t="str">
        <f t="shared" si="97"/>
        <v/>
      </c>
      <c r="B724" s="50" t="str">
        <f t="shared" si="98"/>
        <v/>
      </c>
      <c r="C724" s="50" t="str">
        <f t="shared" si="99"/>
        <v/>
      </c>
      <c r="D724" s="273" t="str">
        <f t="shared" si="100"/>
        <v/>
      </c>
      <c r="E724" s="311"/>
      <c r="F724" s="312"/>
      <c r="G724" s="312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  <c r="AD724" s="291"/>
      <c r="AE724" s="291"/>
      <c r="AF724" s="291"/>
      <c r="AG724" s="291"/>
      <c r="AH724" s="291"/>
      <c r="AI724" s="291"/>
      <c r="AJ724" s="291"/>
      <c r="AK724" s="291"/>
      <c r="AL724" s="291"/>
      <c r="AM724" s="291"/>
      <c r="AN724" s="291"/>
      <c r="AO724" s="291"/>
      <c r="AP724" s="291"/>
      <c r="AQ724" s="291"/>
      <c r="AR724" s="291"/>
    </row>
    <row r="725" spans="1:44" ht="8.1" customHeight="1">
      <c r="A725" s="323" t="str">
        <f t="shared" si="97"/>
        <v/>
      </c>
      <c r="B725" s="50" t="str">
        <f t="shared" si="98"/>
        <v/>
      </c>
      <c r="C725" s="50" t="str">
        <f t="shared" si="99"/>
        <v/>
      </c>
      <c r="D725" s="273" t="str">
        <f t="shared" si="100"/>
        <v/>
      </c>
      <c r="E725" s="311"/>
      <c r="F725" s="312"/>
      <c r="G725" s="312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  <c r="AD725" s="291"/>
      <c r="AE725" s="291"/>
      <c r="AF725" s="291"/>
      <c r="AG725" s="291"/>
      <c r="AH725" s="291"/>
      <c r="AI725" s="291"/>
      <c r="AJ725" s="291"/>
      <c r="AK725" s="291"/>
      <c r="AL725" s="291"/>
      <c r="AM725" s="291"/>
      <c r="AN725" s="291"/>
      <c r="AO725" s="291"/>
      <c r="AP725" s="291"/>
      <c r="AQ725" s="291"/>
      <c r="AR725" s="291"/>
    </row>
    <row r="726" spans="1:44" ht="8.1" customHeight="1">
      <c r="A726" s="323" t="str">
        <f t="shared" si="97"/>
        <v/>
      </c>
      <c r="B726" s="50" t="str">
        <f t="shared" si="98"/>
        <v/>
      </c>
      <c r="C726" s="50" t="str">
        <f t="shared" si="99"/>
        <v/>
      </c>
      <c r="D726" s="273" t="str">
        <f t="shared" si="100"/>
        <v/>
      </c>
      <c r="E726" s="311"/>
      <c r="F726" s="312"/>
      <c r="G726" s="312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  <c r="AD726" s="291"/>
      <c r="AE726" s="291"/>
      <c r="AF726" s="291"/>
      <c r="AG726" s="291"/>
      <c r="AH726" s="291"/>
      <c r="AI726" s="291"/>
      <c r="AJ726" s="291"/>
      <c r="AK726" s="291"/>
      <c r="AL726" s="291"/>
      <c r="AM726" s="291"/>
      <c r="AN726" s="291"/>
      <c r="AO726" s="291"/>
      <c r="AP726" s="291"/>
      <c r="AQ726" s="291"/>
      <c r="AR726" s="291"/>
    </row>
    <row r="727" spans="1:44" ht="8.1" customHeight="1">
      <c r="A727" s="323" t="str">
        <f t="shared" si="97"/>
        <v/>
      </c>
      <c r="B727" s="50" t="str">
        <f t="shared" si="98"/>
        <v/>
      </c>
      <c r="C727" s="50" t="str">
        <f t="shared" si="99"/>
        <v/>
      </c>
      <c r="D727" s="273" t="str">
        <f t="shared" si="100"/>
        <v/>
      </c>
      <c r="E727" s="311"/>
      <c r="F727" s="312"/>
      <c r="G727" s="312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  <c r="AD727" s="291"/>
      <c r="AE727" s="291"/>
      <c r="AF727" s="291"/>
      <c r="AG727" s="291"/>
      <c r="AH727" s="291"/>
      <c r="AI727" s="291"/>
      <c r="AJ727" s="291"/>
      <c r="AK727" s="291"/>
      <c r="AL727" s="291"/>
      <c r="AM727" s="291"/>
      <c r="AN727" s="291"/>
      <c r="AO727" s="291"/>
      <c r="AP727" s="291"/>
      <c r="AQ727" s="291"/>
      <c r="AR727" s="291"/>
    </row>
    <row r="728" spans="1:44" ht="8.1" customHeight="1">
      <c r="A728" s="323" t="str">
        <f t="shared" si="97"/>
        <v/>
      </c>
      <c r="B728" s="50" t="str">
        <f t="shared" si="98"/>
        <v/>
      </c>
      <c r="C728" s="50" t="str">
        <f t="shared" si="99"/>
        <v/>
      </c>
      <c r="D728" s="273" t="str">
        <f t="shared" si="100"/>
        <v/>
      </c>
      <c r="E728" s="311"/>
      <c r="F728" s="312"/>
      <c r="G728" s="312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  <c r="AD728" s="291"/>
      <c r="AE728" s="291"/>
      <c r="AF728" s="291"/>
      <c r="AG728" s="291"/>
      <c r="AH728" s="291"/>
      <c r="AI728" s="291"/>
      <c r="AJ728" s="291"/>
      <c r="AK728" s="291"/>
      <c r="AL728" s="291"/>
      <c r="AM728" s="291"/>
      <c r="AN728" s="291"/>
      <c r="AO728" s="291"/>
      <c r="AP728" s="291"/>
      <c r="AQ728" s="291"/>
      <c r="AR728" s="291"/>
    </row>
    <row r="729" spans="1:44" ht="8.1" customHeight="1">
      <c r="A729" s="323" t="str">
        <f t="shared" si="97"/>
        <v/>
      </c>
      <c r="B729" s="50" t="str">
        <f t="shared" si="98"/>
        <v/>
      </c>
      <c r="C729" s="50" t="str">
        <f t="shared" si="99"/>
        <v/>
      </c>
      <c r="D729" s="273" t="str">
        <f t="shared" si="100"/>
        <v/>
      </c>
      <c r="E729" s="311"/>
      <c r="F729" s="312"/>
      <c r="G729" s="312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  <c r="AD729" s="291"/>
      <c r="AE729" s="291"/>
      <c r="AF729" s="291"/>
      <c r="AG729" s="291"/>
      <c r="AH729" s="291"/>
      <c r="AI729" s="291"/>
      <c r="AJ729" s="291"/>
      <c r="AK729" s="291"/>
      <c r="AL729" s="291"/>
      <c r="AM729" s="291"/>
      <c r="AN729" s="291"/>
      <c r="AO729" s="291"/>
      <c r="AP729" s="291"/>
      <c r="AQ729" s="291"/>
      <c r="AR729" s="291"/>
    </row>
    <row r="730" spans="1:44" ht="8.1" customHeight="1">
      <c r="A730" s="323" t="str">
        <f t="shared" si="97"/>
        <v/>
      </c>
      <c r="B730" s="50" t="str">
        <f t="shared" si="98"/>
        <v/>
      </c>
      <c r="C730" s="50" t="str">
        <f t="shared" si="99"/>
        <v/>
      </c>
      <c r="D730" s="273" t="str">
        <f t="shared" si="100"/>
        <v/>
      </c>
      <c r="E730" s="311"/>
      <c r="F730" s="312"/>
      <c r="G730" s="312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  <c r="AD730" s="291"/>
      <c r="AE730" s="291"/>
      <c r="AF730" s="291"/>
      <c r="AG730" s="291"/>
      <c r="AH730" s="291"/>
      <c r="AI730" s="291"/>
      <c r="AJ730" s="291"/>
      <c r="AK730" s="291"/>
      <c r="AL730" s="291"/>
      <c r="AM730" s="291"/>
      <c r="AN730" s="291"/>
      <c r="AO730" s="291"/>
      <c r="AP730" s="291"/>
      <c r="AQ730" s="291"/>
      <c r="AR730" s="291"/>
    </row>
    <row r="731" spans="1:44" ht="8.1" customHeight="1">
      <c r="A731" s="323" t="str">
        <f t="shared" si="97"/>
        <v/>
      </c>
      <c r="B731" s="50" t="str">
        <f t="shared" si="98"/>
        <v/>
      </c>
      <c r="C731" s="50" t="str">
        <f t="shared" si="99"/>
        <v/>
      </c>
      <c r="D731" s="273" t="str">
        <f t="shared" si="100"/>
        <v/>
      </c>
      <c r="E731" s="311"/>
      <c r="F731" s="312"/>
      <c r="G731" s="312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  <c r="AD731" s="291"/>
      <c r="AE731" s="291"/>
      <c r="AF731" s="291"/>
      <c r="AG731" s="291"/>
      <c r="AH731" s="291"/>
      <c r="AI731" s="291"/>
      <c r="AJ731" s="291"/>
      <c r="AK731" s="291"/>
      <c r="AL731" s="291"/>
      <c r="AM731" s="291"/>
      <c r="AN731" s="291"/>
      <c r="AO731" s="291"/>
      <c r="AP731" s="291"/>
      <c r="AQ731" s="291"/>
      <c r="AR731" s="291"/>
    </row>
    <row r="732" spans="1:44" ht="8.1" customHeight="1">
      <c r="A732" s="323" t="str">
        <f t="shared" si="97"/>
        <v/>
      </c>
      <c r="B732" s="50" t="str">
        <f t="shared" si="98"/>
        <v/>
      </c>
      <c r="C732" s="50" t="str">
        <f t="shared" si="99"/>
        <v/>
      </c>
      <c r="D732" s="273" t="str">
        <f t="shared" si="100"/>
        <v/>
      </c>
      <c r="E732" s="311"/>
      <c r="F732" s="312"/>
      <c r="G732" s="312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  <c r="AD732" s="291"/>
      <c r="AE732" s="291"/>
      <c r="AF732" s="291"/>
      <c r="AG732" s="291"/>
      <c r="AH732" s="291"/>
      <c r="AI732" s="291"/>
      <c r="AJ732" s="291"/>
      <c r="AK732" s="291"/>
      <c r="AL732" s="291"/>
      <c r="AM732" s="291"/>
      <c r="AN732" s="291"/>
      <c r="AO732" s="291"/>
      <c r="AP732" s="291"/>
      <c r="AQ732" s="291"/>
      <c r="AR732" s="291"/>
    </row>
    <row r="733" spans="1:44" ht="8.1" customHeight="1">
      <c r="A733" s="323" t="str">
        <f t="shared" si="97"/>
        <v/>
      </c>
      <c r="B733" s="50" t="str">
        <f t="shared" si="98"/>
        <v/>
      </c>
      <c r="C733" s="50" t="str">
        <f t="shared" si="99"/>
        <v/>
      </c>
      <c r="D733" s="273" t="str">
        <f t="shared" si="100"/>
        <v/>
      </c>
      <c r="E733" s="311"/>
      <c r="F733" s="312"/>
      <c r="G733" s="312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  <c r="AD733" s="291"/>
      <c r="AE733" s="291"/>
      <c r="AF733" s="291"/>
      <c r="AG733" s="291"/>
      <c r="AH733" s="291"/>
      <c r="AI733" s="291"/>
      <c r="AJ733" s="291"/>
      <c r="AK733" s="291"/>
      <c r="AL733" s="291"/>
      <c r="AM733" s="291"/>
      <c r="AN733" s="291"/>
      <c r="AO733" s="291"/>
      <c r="AP733" s="291"/>
      <c r="AQ733" s="291"/>
      <c r="AR733" s="291"/>
    </row>
    <row r="734" spans="1:44" ht="8.1" customHeight="1">
      <c r="A734" s="323" t="str">
        <f t="shared" si="97"/>
        <v/>
      </c>
      <c r="B734" s="50" t="str">
        <f t="shared" si="98"/>
        <v/>
      </c>
      <c r="C734" s="50" t="str">
        <f t="shared" si="99"/>
        <v/>
      </c>
      <c r="D734" s="273" t="str">
        <f t="shared" si="100"/>
        <v/>
      </c>
      <c r="E734" s="311"/>
      <c r="F734" s="312"/>
      <c r="G734" s="312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  <c r="AD734" s="291"/>
      <c r="AE734" s="291"/>
      <c r="AF734" s="291"/>
      <c r="AG734" s="291"/>
      <c r="AH734" s="291"/>
      <c r="AI734" s="291"/>
      <c r="AJ734" s="291"/>
      <c r="AK734" s="291"/>
      <c r="AL734" s="291"/>
      <c r="AM734" s="291"/>
      <c r="AN734" s="291"/>
      <c r="AO734" s="291"/>
      <c r="AP734" s="291"/>
      <c r="AQ734" s="291"/>
      <c r="AR734" s="291"/>
    </row>
    <row r="735" spans="1:44" ht="8.1" customHeight="1">
      <c r="A735" s="323" t="str">
        <f t="shared" si="97"/>
        <v/>
      </c>
      <c r="B735" s="50" t="str">
        <f t="shared" si="98"/>
        <v/>
      </c>
      <c r="C735" s="50" t="str">
        <f t="shared" si="99"/>
        <v/>
      </c>
      <c r="D735" s="273" t="str">
        <f t="shared" si="100"/>
        <v/>
      </c>
      <c r="E735" s="311"/>
      <c r="F735" s="312"/>
      <c r="G735" s="312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  <c r="AD735" s="291"/>
      <c r="AE735" s="291"/>
      <c r="AF735" s="291"/>
      <c r="AG735" s="291"/>
      <c r="AH735" s="291"/>
      <c r="AI735" s="291"/>
      <c r="AJ735" s="291"/>
      <c r="AK735" s="291"/>
      <c r="AL735" s="291"/>
      <c r="AM735" s="291"/>
      <c r="AN735" s="291"/>
      <c r="AO735" s="291"/>
      <c r="AP735" s="291"/>
      <c r="AQ735" s="291"/>
      <c r="AR735" s="291"/>
    </row>
    <row r="736" spans="1:44" ht="8.1" customHeight="1">
      <c r="A736" s="323" t="str">
        <f t="shared" si="97"/>
        <v/>
      </c>
      <c r="B736" s="50" t="str">
        <f t="shared" si="98"/>
        <v/>
      </c>
      <c r="C736" s="50" t="str">
        <f t="shared" si="99"/>
        <v/>
      </c>
      <c r="D736" s="273" t="str">
        <f t="shared" si="100"/>
        <v/>
      </c>
      <c r="E736" s="311"/>
      <c r="F736" s="312"/>
      <c r="G736" s="312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  <c r="AD736" s="291"/>
      <c r="AE736" s="291"/>
      <c r="AF736" s="291"/>
      <c r="AG736" s="291"/>
      <c r="AH736" s="291"/>
      <c r="AI736" s="291"/>
      <c r="AJ736" s="291"/>
      <c r="AK736" s="291"/>
      <c r="AL736" s="291"/>
      <c r="AM736" s="291"/>
      <c r="AN736" s="291"/>
      <c r="AO736" s="291"/>
      <c r="AP736" s="291"/>
      <c r="AQ736" s="291"/>
      <c r="AR736" s="291"/>
    </row>
    <row r="737" spans="1:44" ht="8.1" customHeight="1">
      <c r="A737" s="323" t="str">
        <f t="shared" si="97"/>
        <v/>
      </c>
      <c r="B737" s="50" t="str">
        <f t="shared" si="98"/>
        <v/>
      </c>
      <c r="C737" s="50" t="str">
        <f t="shared" si="99"/>
        <v/>
      </c>
      <c r="D737" s="273" t="str">
        <f t="shared" si="100"/>
        <v/>
      </c>
      <c r="E737" s="311"/>
      <c r="F737" s="312"/>
      <c r="G737" s="312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  <c r="AD737" s="291"/>
      <c r="AE737" s="291"/>
      <c r="AF737" s="291"/>
      <c r="AG737" s="291"/>
      <c r="AH737" s="291"/>
      <c r="AI737" s="291"/>
      <c r="AJ737" s="291"/>
      <c r="AK737" s="291"/>
      <c r="AL737" s="291"/>
      <c r="AM737" s="291"/>
      <c r="AN737" s="291"/>
      <c r="AO737" s="291"/>
      <c r="AP737" s="291"/>
      <c r="AQ737" s="291"/>
      <c r="AR737" s="291"/>
    </row>
    <row r="738" spans="1:44" ht="8.1" customHeight="1">
      <c r="A738" s="323" t="str">
        <f t="shared" si="97"/>
        <v/>
      </c>
      <c r="B738" s="50" t="str">
        <f t="shared" si="98"/>
        <v/>
      </c>
      <c r="C738" s="50" t="str">
        <f t="shared" si="99"/>
        <v/>
      </c>
      <c r="D738" s="273" t="str">
        <f t="shared" si="100"/>
        <v/>
      </c>
      <c r="E738" s="311"/>
      <c r="F738" s="312"/>
      <c r="G738" s="312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  <c r="AD738" s="291"/>
      <c r="AE738" s="291"/>
      <c r="AF738" s="291"/>
      <c r="AG738" s="291"/>
      <c r="AH738" s="291"/>
      <c r="AI738" s="291"/>
      <c r="AJ738" s="291"/>
      <c r="AK738" s="291"/>
      <c r="AL738" s="291"/>
      <c r="AM738" s="291"/>
      <c r="AN738" s="291"/>
      <c r="AO738" s="291"/>
      <c r="AP738" s="291"/>
      <c r="AQ738" s="291"/>
      <c r="AR738" s="291"/>
    </row>
    <row r="739" spans="1:44" ht="8.1" customHeight="1">
      <c r="A739" s="323" t="str">
        <f t="shared" si="97"/>
        <v/>
      </c>
      <c r="B739" s="50" t="str">
        <f t="shared" si="98"/>
        <v/>
      </c>
      <c r="C739" s="50" t="str">
        <f t="shared" si="99"/>
        <v/>
      </c>
      <c r="D739" s="273" t="str">
        <f t="shared" si="100"/>
        <v/>
      </c>
      <c r="E739" s="311"/>
      <c r="F739" s="312"/>
      <c r="G739" s="312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  <c r="AD739" s="291"/>
      <c r="AE739" s="291"/>
      <c r="AF739" s="291"/>
      <c r="AG739" s="291"/>
      <c r="AH739" s="291"/>
      <c r="AI739" s="291"/>
      <c r="AJ739" s="291"/>
      <c r="AK739" s="291"/>
      <c r="AL739" s="291"/>
      <c r="AM739" s="291"/>
      <c r="AN739" s="291"/>
      <c r="AO739" s="291"/>
      <c r="AP739" s="291"/>
      <c r="AQ739" s="291"/>
      <c r="AR739" s="291"/>
    </row>
    <row r="740" spans="1:44" ht="8.1" customHeight="1">
      <c r="A740" s="323" t="str">
        <f t="shared" si="97"/>
        <v/>
      </c>
      <c r="B740" s="50" t="str">
        <f t="shared" si="98"/>
        <v/>
      </c>
      <c r="C740" s="50" t="str">
        <f t="shared" si="99"/>
        <v/>
      </c>
      <c r="D740" s="273" t="str">
        <f t="shared" si="100"/>
        <v/>
      </c>
      <c r="E740" s="311"/>
      <c r="F740" s="312"/>
      <c r="G740" s="312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  <c r="AD740" s="291"/>
      <c r="AE740" s="291"/>
      <c r="AF740" s="291"/>
      <c r="AG740" s="291"/>
      <c r="AH740" s="291"/>
      <c r="AI740" s="291"/>
      <c r="AJ740" s="291"/>
      <c r="AK740" s="291"/>
      <c r="AL740" s="291"/>
      <c r="AM740" s="291"/>
      <c r="AN740" s="291"/>
      <c r="AO740" s="291"/>
      <c r="AP740" s="291"/>
      <c r="AQ740" s="291"/>
      <c r="AR740" s="291"/>
    </row>
    <row r="741" spans="1:44" ht="8.1" customHeight="1">
      <c r="A741" s="323" t="str">
        <f t="shared" si="97"/>
        <v/>
      </c>
      <c r="B741" s="50" t="str">
        <f t="shared" si="98"/>
        <v/>
      </c>
      <c r="C741" s="50" t="str">
        <f t="shared" si="99"/>
        <v/>
      </c>
      <c r="D741" s="273" t="str">
        <f t="shared" si="100"/>
        <v/>
      </c>
      <c r="E741" s="311"/>
      <c r="F741" s="312"/>
      <c r="G741" s="312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  <c r="AD741" s="291"/>
      <c r="AE741" s="291"/>
      <c r="AF741" s="291"/>
      <c r="AG741" s="291"/>
      <c r="AH741" s="291"/>
      <c r="AI741" s="291"/>
      <c r="AJ741" s="291"/>
      <c r="AK741" s="291"/>
      <c r="AL741" s="291"/>
      <c r="AM741" s="291"/>
      <c r="AN741" s="291"/>
      <c r="AO741" s="291"/>
      <c r="AP741" s="291"/>
      <c r="AQ741" s="291"/>
      <c r="AR741" s="291"/>
    </row>
    <row r="742" spans="1:44" ht="8.1" customHeight="1">
      <c r="A742" s="323" t="str">
        <f t="shared" si="97"/>
        <v/>
      </c>
      <c r="B742" s="50" t="str">
        <f t="shared" si="98"/>
        <v/>
      </c>
      <c r="C742" s="50" t="str">
        <f t="shared" si="99"/>
        <v/>
      </c>
      <c r="D742" s="273" t="str">
        <f t="shared" si="100"/>
        <v/>
      </c>
      <c r="E742" s="311"/>
      <c r="F742" s="312"/>
      <c r="G742" s="312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  <c r="AD742" s="291"/>
      <c r="AE742" s="291"/>
      <c r="AF742" s="291"/>
      <c r="AG742" s="291"/>
      <c r="AH742" s="291"/>
      <c r="AI742" s="291"/>
      <c r="AJ742" s="291"/>
      <c r="AK742" s="291"/>
      <c r="AL742" s="291"/>
      <c r="AM742" s="291"/>
      <c r="AN742" s="291"/>
      <c r="AO742" s="291"/>
      <c r="AP742" s="291"/>
      <c r="AQ742" s="291"/>
      <c r="AR742" s="291"/>
    </row>
    <row r="743" spans="1:44" ht="8.1" customHeight="1">
      <c r="A743" s="323" t="str">
        <f t="shared" si="97"/>
        <v/>
      </c>
      <c r="B743" s="50" t="str">
        <f t="shared" si="98"/>
        <v/>
      </c>
      <c r="C743" s="50" t="str">
        <f t="shared" si="99"/>
        <v/>
      </c>
      <c r="D743" s="273" t="str">
        <f t="shared" si="100"/>
        <v/>
      </c>
      <c r="E743" s="311"/>
      <c r="F743" s="312"/>
      <c r="G743" s="312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  <c r="AD743" s="291"/>
      <c r="AE743" s="291"/>
      <c r="AF743" s="291"/>
      <c r="AG743" s="291"/>
      <c r="AH743" s="291"/>
      <c r="AI743" s="291"/>
      <c r="AJ743" s="291"/>
      <c r="AK743" s="291"/>
      <c r="AL743" s="291"/>
      <c r="AM743" s="291"/>
      <c r="AN743" s="291"/>
      <c r="AO743" s="291"/>
      <c r="AP743" s="291"/>
      <c r="AQ743" s="291"/>
      <c r="AR743" s="291"/>
    </row>
    <row r="744" spans="1:44" ht="8.1" customHeight="1">
      <c r="A744" s="323" t="str">
        <f t="shared" si="97"/>
        <v/>
      </c>
      <c r="B744" s="50" t="str">
        <f t="shared" si="98"/>
        <v/>
      </c>
      <c r="C744" s="50" t="str">
        <f t="shared" si="99"/>
        <v/>
      </c>
      <c r="D744" s="273" t="str">
        <f t="shared" si="100"/>
        <v/>
      </c>
      <c r="E744" s="311"/>
      <c r="F744" s="312"/>
      <c r="G744" s="312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  <c r="AD744" s="291"/>
      <c r="AE744" s="291"/>
      <c r="AF744" s="291"/>
      <c r="AG744" s="291"/>
      <c r="AH744" s="291"/>
      <c r="AI744" s="291"/>
      <c r="AJ744" s="291"/>
      <c r="AK744" s="291"/>
      <c r="AL744" s="291"/>
      <c r="AM744" s="291"/>
      <c r="AN744" s="291"/>
      <c r="AO744" s="291"/>
      <c r="AP744" s="291"/>
      <c r="AQ744" s="291"/>
      <c r="AR744" s="291"/>
    </row>
    <row r="745" spans="1:44" ht="8.1" customHeight="1">
      <c r="A745" s="323" t="str">
        <f t="shared" si="97"/>
        <v/>
      </c>
      <c r="B745" s="50" t="str">
        <f t="shared" si="98"/>
        <v/>
      </c>
      <c r="C745" s="50" t="str">
        <f t="shared" si="99"/>
        <v/>
      </c>
      <c r="D745" s="273" t="str">
        <f t="shared" si="100"/>
        <v/>
      </c>
      <c r="E745" s="311"/>
      <c r="F745" s="312"/>
      <c r="G745" s="312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  <c r="AD745" s="291"/>
      <c r="AE745" s="291"/>
      <c r="AF745" s="291"/>
      <c r="AG745" s="291"/>
      <c r="AH745" s="291"/>
      <c r="AI745" s="291"/>
      <c r="AJ745" s="291"/>
      <c r="AK745" s="291"/>
      <c r="AL745" s="291"/>
      <c r="AM745" s="291"/>
      <c r="AN745" s="291"/>
      <c r="AO745" s="291"/>
      <c r="AP745" s="291"/>
      <c r="AQ745" s="291"/>
      <c r="AR745" s="291"/>
    </row>
    <row r="746" spans="1:44" ht="8.1" customHeight="1">
      <c r="A746" s="323" t="str">
        <f t="shared" si="97"/>
        <v/>
      </c>
      <c r="B746" s="50" t="str">
        <f t="shared" si="98"/>
        <v/>
      </c>
      <c r="C746" s="50" t="str">
        <f t="shared" si="99"/>
        <v/>
      </c>
      <c r="D746" s="273" t="str">
        <f t="shared" si="100"/>
        <v/>
      </c>
      <c r="E746" s="311"/>
      <c r="F746" s="312"/>
      <c r="G746" s="312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  <c r="AD746" s="291"/>
      <c r="AE746" s="291"/>
      <c r="AF746" s="291"/>
      <c r="AG746" s="291"/>
      <c r="AH746" s="291"/>
      <c r="AI746" s="291"/>
      <c r="AJ746" s="291"/>
      <c r="AK746" s="291"/>
      <c r="AL746" s="291"/>
      <c r="AM746" s="291"/>
      <c r="AN746" s="291"/>
      <c r="AO746" s="291"/>
      <c r="AP746" s="291"/>
      <c r="AQ746" s="291"/>
      <c r="AR746" s="291"/>
    </row>
    <row r="747" spans="1:44" ht="8.1" customHeight="1">
      <c r="A747" s="323" t="str">
        <f t="shared" si="97"/>
        <v/>
      </c>
      <c r="B747" s="50" t="str">
        <f t="shared" si="98"/>
        <v/>
      </c>
      <c r="C747" s="50" t="str">
        <f t="shared" si="99"/>
        <v/>
      </c>
      <c r="D747" s="273" t="str">
        <f t="shared" si="100"/>
        <v/>
      </c>
      <c r="E747" s="311"/>
      <c r="F747" s="312"/>
      <c r="G747" s="312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  <c r="AD747" s="291"/>
      <c r="AE747" s="291"/>
      <c r="AF747" s="291"/>
      <c r="AG747" s="291"/>
      <c r="AH747" s="291"/>
      <c r="AI747" s="291"/>
      <c r="AJ747" s="291"/>
      <c r="AK747" s="291"/>
      <c r="AL747" s="291"/>
      <c r="AM747" s="291"/>
      <c r="AN747" s="291"/>
      <c r="AO747" s="291"/>
      <c r="AP747" s="291"/>
      <c r="AQ747" s="291"/>
      <c r="AR747" s="291"/>
    </row>
    <row r="748" spans="1:44" ht="8.1" customHeight="1">
      <c r="A748" s="323" t="str">
        <f t="shared" si="97"/>
        <v/>
      </c>
      <c r="B748" s="50" t="str">
        <f t="shared" si="98"/>
        <v/>
      </c>
      <c r="C748" s="50" t="str">
        <f t="shared" si="99"/>
        <v/>
      </c>
      <c r="D748" s="273" t="str">
        <f t="shared" si="100"/>
        <v/>
      </c>
      <c r="E748" s="311"/>
      <c r="F748" s="312"/>
      <c r="G748" s="312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  <c r="AD748" s="291"/>
      <c r="AE748" s="291"/>
      <c r="AF748" s="291"/>
      <c r="AG748" s="291"/>
      <c r="AH748" s="291"/>
      <c r="AI748" s="291"/>
      <c r="AJ748" s="291"/>
      <c r="AK748" s="291"/>
      <c r="AL748" s="291"/>
      <c r="AM748" s="291"/>
      <c r="AN748" s="291"/>
      <c r="AO748" s="291"/>
      <c r="AP748" s="291"/>
      <c r="AQ748" s="291"/>
      <c r="AR748" s="291"/>
    </row>
    <row r="749" spans="1:44" ht="8.1" customHeight="1">
      <c r="A749" s="323" t="str">
        <f t="shared" si="97"/>
        <v/>
      </c>
      <c r="B749" s="50" t="str">
        <f t="shared" si="98"/>
        <v/>
      </c>
      <c r="C749" s="50" t="str">
        <f t="shared" si="99"/>
        <v/>
      </c>
      <c r="D749" s="273" t="str">
        <f t="shared" si="100"/>
        <v/>
      </c>
      <c r="E749" s="311"/>
      <c r="F749" s="312"/>
      <c r="G749" s="312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  <c r="AD749" s="291"/>
      <c r="AE749" s="291"/>
      <c r="AF749" s="291"/>
      <c r="AG749" s="291"/>
      <c r="AH749" s="291"/>
      <c r="AI749" s="291"/>
      <c r="AJ749" s="291"/>
      <c r="AK749" s="291"/>
      <c r="AL749" s="291"/>
      <c r="AM749" s="291"/>
      <c r="AN749" s="291"/>
      <c r="AO749" s="291"/>
      <c r="AP749" s="291"/>
      <c r="AQ749" s="291"/>
      <c r="AR749" s="291"/>
    </row>
    <row r="750" spans="1:44" ht="8.1" customHeight="1">
      <c r="A750" s="323" t="str">
        <f t="shared" si="97"/>
        <v/>
      </c>
      <c r="B750" s="50" t="str">
        <f t="shared" si="98"/>
        <v/>
      </c>
      <c r="C750" s="50" t="str">
        <f t="shared" si="99"/>
        <v/>
      </c>
      <c r="D750" s="273" t="str">
        <f t="shared" si="100"/>
        <v/>
      </c>
      <c r="E750" s="311"/>
      <c r="F750" s="312"/>
      <c r="G750" s="312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  <c r="AD750" s="291"/>
      <c r="AE750" s="291"/>
      <c r="AF750" s="291"/>
      <c r="AG750" s="291"/>
      <c r="AH750" s="291"/>
      <c r="AI750" s="291"/>
      <c r="AJ750" s="291"/>
      <c r="AK750" s="291"/>
      <c r="AL750" s="291"/>
      <c r="AM750" s="291"/>
      <c r="AN750" s="291"/>
      <c r="AO750" s="291"/>
      <c r="AP750" s="291"/>
      <c r="AQ750" s="291"/>
      <c r="AR750" s="291"/>
    </row>
    <row r="751" spans="1:44" ht="8.1" customHeight="1">
      <c r="A751" s="323" t="str">
        <f t="shared" si="97"/>
        <v/>
      </c>
      <c r="B751" s="50" t="str">
        <f t="shared" si="98"/>
        <v/>
      </c>
      <c r="C751" s="50" t="str">
        <f t="shared" si="99"/>
        <v/>
      </c>
      <c r="D751" s="273" t="str">
        <f t="shared" si="100"/>
        <v/>
      </c>
      <c r="E751" s="311"/>
      <c r="F751" s="312"/>
      <c r="G751" s="312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  <c r="AD751" s="291"/>
      <c r="AE751" s="291"/>
      <c r="AF751" s="291"/>
      <c r="AG751" s="291"/>
      <c r="AH751" s="291"/>
      <c r="AI751" s="291"/>
      <c r="AJ751" s="291"/>
      <c r="AK751" s="291"/>
      <c r="AL751" s="291"/>
      <c r="AM751" s="291"/>
      <c r="AN751" s="291"/>
      <c r="AO751" s="291"/>
      <c r="AP751" s="291"/>
      <c r="AQ751" s="291"/>
      <c r="AR751" s="291"/>
    </row>
    <row r="752" spans="1:44" ht="8.1" customHeight="1">
      <c r="A752" s="323" t="str">
        <f t="shared" si="97"/>
        <v/>
      </c>
      <c r="B752" s="50" t="str">
        <f t="shared" si="98"/>
        <v/>
      </c>
      <c r="C752" s="50" t="str">
        <f t="shared" si="99"/>
        <v/>
      </c>
      <c r="D752" s="273" t="str">
        <f t="shared" si="100"/>
        <v/>
      </c>
      <c r="E752" s="311"/>
      <c r="F752" s="312"/>
      <c r="G752" s="312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  <c r="AD752" s="291"/>
      <c r="AE752" s="291"/>
      <c r="AF752" s="291"/>
      <c r="AG752" s="291"/>
      <c r="AH752" s="291"/>
      <c r="AI752" s="291"/>
      <c r="AJ752" s="291"/>
      <c r="AK752" s="291"/>
      <c r="AL752" s="291"/>
      <c r="AM752" s="291"/>
      <c r="AN752" s="291"/>
      <c r="AO752" s="291"/>
      <c r="AP752" s="291"/>
      <c r="AQ752" s="291"/>
      <c r="AR752" s="291"/>
    </row>
    <row r="753" spans="1:44" ht="8.1" customHeight="1">
      <c r="A753" s="323" t="str">
        <f t="shared" si="97"/>
        <v/>
      </c>
      <c r="B753" s="50" t="str">
        <f t="shared" si="98"/>
        <v/>
      </c>
      <c r="C753" s="50" t="str">
        <f t="shared" si="99"/>
        <v/>
      </c>
      <c r="D753" s="273" t="str">
        <f t="shared" si="100"/>
        <v/>
      </c>
      <c r="E753" s="311"/>
      <c r="F753" s="312"/>
      <c r="G753" s="312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  <c r="AD753" s="291"/>
      <c r="AE753" s="291"/>
      <c r="AF753" s="291"/>
      <c r="AG753" s="291"/>
      <c r="AH753" s="291"/>
      <c r="AI753" s="291"/>
      <c r="AJ753" s="291"/>
      <c r="AK753" s="291"/>
      <c r="AL753" s="291"/>
      <c r="AM753" s="291"/>
      <c r="AN753" s="291"/>
      <c r="AO753" s="291"/>
      <c r="AP753" s="291"/>
      <c r="AQ753" s="291"/>
      <c r="AR753" s="291"/>
    </row>
    <row r="754" spans="1:44" ht="8.1" customHeight="1">
      <c r="A754" s="323" t="str">
        <f t="shared" si="97"/>
        <v/>
      </c>
      <c r="B754" s="50" t="str">
        <f t="shared" si="98"/>
        <v/>
      </c>
      <c r="C754" s="50" t="str">
        <f t="shared" si="99"/>
        <v/>
      </c>
      <c r="D754" s="273" t="str">
        <f t="shared" si="100"/>
        <v/>
      </c>
      <c r="E754" s="311"/>
      <c r="F754" s="312"/>
      <c r="G754" s="312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  <c r="AD754" s="291"/>
      <c r="AE754" s="291"/>
      <c r="AF754" s="291"/>
      <c r="AG754" s="291"/>
      <c r="AH754" s="291"/>
      <c r="AI754" s="291"/>
      <c r="AJ754" s="291"/>
      <c r="AK754" s="291"/>
      <c r="AL754" s="291"/>
      <c r="AM754" s="291"/>
      <c r="AN754" s="291"/>
      <c r="AO754" s="291"/>
      <c r="AP754" s="291"/>
      <c r="AQ754" s="291"/>
      <c r="AR754" s="291"/>
    </row>
    <row r="755" spans="1:44" ht="8.1" customHeight="1">
      <c r="A755" s="323" t="str">
        <f t="shared" si="97"/>
        <v/>
      </c>
      <c r="B755" s="50" t="str">
        <f t="shared" si="98"/>
        <v/>
      </c>
      <c r="C755" s="50" t="str">
        <f t="shared" si="99"/>
        <v/>
      </c>
      <c r="D755" s="273" t="str">
        <f t="shared" si="100"/>
        <v/>
      </c>
      <c r="E755" s="311"/>
      <c r="F755" s="312"/>
      <c r="G755" s="312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  <c r="AD755" s="291"/>
      <c r="AE755" s="291"/>
      <c r="AF755" s="291"/>
      <c r="AG755" s="291"/>
      <c r="AH755" s="291"/>
      <c r="AI755" s="291"/>
      <c r="AJ755" s="291"/>
      <c r="AK755" s="291"/>
      <c r="AL755" s="291"/>
      <c r="AM755" s="291"/>
      <c r="AN755" s="291"/>
      <c r="AO755" s="291"/>
      <c r="AP755" s="291"/>
      <c r="AQ755" s="291"/>
      <c r="AR755" s="291"/>
    </row>
    <row r="756" spans="1:44" ht="8.1" customHeight="1">
      <c r="A756" s="323" t="str">
        <f t="shared" si="97"/>
        <v/>
      </c>
      <c r="B756" s="50" t="str">
        <f t="shared" si="98"/>
        <v/>
      </c>
      <c r="C756" s="50" t="str">
        <f t="shared" si="99"/>
        <v/>
      </c>
      <c r="D756" s="273" t="str">
        <f t="shared" si="100"/>
        <v/>
      </c>
      <c r="E756" s="311"/>
      <c r="F756" s="312"/>
      <c r="G756" s="312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  <c r="AD756" s="291"/>
      <c r="AE756" s="291"/>
      <c r="AF756" s="291"/>
      <c r="AG756" s="291"/>
      <c r="AH756" s="291"/>
      <c r="AI756" s="291"/>
      <c r="AJ756" s="291"/>
      <c r="AK756" s="291"/>
      <c r="AL756" s="291"/>
      <c r="AM756" s="291"/>
      <c r="AN756" s="291"/>
      <c r="AO756" s="291"/>
      <c r="AP756" s="291"/>
      <c r="AQ756" s="291"/>
      <c r="AR756" s="291"/>
    </row>
    <row r="757" spans="1:44" ht="8.1" customHeight="1">
      <c r="A757" s="323" t="str">
        <f t="shared" si="97"/>
        <v/>
      </c>
      <c r="B757" s="50" t="str">
        <f t="shared" si="98"/>
        <v/>
      </c>
      <c r="C757" s="50" t="str">
        <f t="shared" si="99"/>
        <v/>
      </c>
      <c r="D757" s="273" t="str">
        <f t="shared" si="100"/>
        <v/>
      </c>
      <c r="E757" s="311"/>
      <c r="F757" s="312"/>
      <c r="G757" s="312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  <c r="AD757" s="291"/>
      <c r="AE757" s="291"/>
      <c r="AF757" s="291"/>
      <c r="AG757" s="291"/>
      <c r="AH757" s="291"/>
      <c r="AI757" s="291"/>
      <c r="AJ757" s="291"/>
      <c r="AK757" s="291"/>
      <c r="AL757" s="291"/>
      <c r="AM757" s="291"/>
      <c r="AN757" s="291"/>
      <c r="AO757" s="291"/>
      <c r="AP757" s="291"/>
      <c r="AQ757" s="291"/>
      <c r="AR757" s="291"/>
    </row>
    <row r="758" spans="1:44" ht="8.1" customHeight="1">
      <c r="A758" s="323" t="str">
        <f t="shared" si="97"/>
        <v/>
      </c>
      <c r="B758" s="50" t="str">
        <f t="shared" si="98"/>
        <v/>
      </c>
      <c r="C758" s="50" t="str">
        <f t="shared" si="99"/>
        <v/>
      </c>
      <c r="D758" s="273" t="str">
        <f t="shared" si="100"/>
        <v/>
      </c>
      <c r="E758" s="311"/>
      <c r="F758" s="312"/>
      <c r="G758" s="312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  <c r="AD758" s="291"/>
      <c r="AE758" s="291"/>
      <c r="AF758" s="291"/>
      <c r="AG758" s="291"/>
      <c r="AH758" s="291"/>
      <c r="AI758" s="291"/>
      <c r="AJ758" s="291"/>
      <c r="AK758" s="291"/>
      <c r="AL758" s="291"/>
      <c r="AM758" s="291"/>
      <c r="AN758" s="291"/>
      <c r="AO758" s="291"/>
      <c r="AP758" s="291"/>
      <c r="AQ758" s="291"/>
      <c r="AR758" s="291"/>
    </row>
    <row r="759" spans="1:44" ht="8.1" customHeight="1">
      <c r="A759" s="323" t="str">
        <f t="shared" si="97"/>
        <v/>
      </c>
      <c r="B759" s="50" t="str">
        <f t="shared" si="98"/>
        <v/>
      </c>
      <c r="C759" s="50" t="str">
        <f t="shared" si="99"/>
        <v/>
      </c>
      <c r="D759" s="273" t="str">
        <f t="shared" si="100"/>
        <v/>
      </c>
      <c r="E759" s="311"/>
      <c r="F759" s="312"/>
      <c r="G759" s="312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  <c r="AD759" s="291"/>
      <c r="AE759" s="291"/>
      <c r="AF759" s="291"/>
      <c r="AG759" s="291"/>
      <c r="AH759" s="291"/>
      <c r="AI759" s="291"/>
      <c r="AJ759" s="291"/>
      <c r="AK759" s="291"/>
      <c r="AL759" s="291"/>
      <c r="AM759" s="291"/>
      <c r="AN759" s="291"/>
      <c r="AO759" s="291"/>
      <c r="AP759" s="291"/>
      <c r="AQ759" s="291"/>
      <c r="AR759" s="291"/>
    </row>
    <row r="760" spans="1:44" ht="8.1" customHeight="1">
      <c r="A760" s="323" t="str">
        <f t="shared" si="97"/>
        <v/>
      </c>
      <c r="B760" s="50" t="str">
        <f t="shared" si="98"/>
        <v/>
      </c>
      <c r="C760" s="50" t="str">
        <f t="shared" si="99"/>
        <v/>
      </c>
      <c r="D760" s="273" t="str">
        <f t="shared" si="100"/>
        <v/>
      </c>
      <c r="E760" s="311"/>
      <c r="F760" s="312"/>
      <c r="G760" s="312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  <c r="AD760" s="291"/>
      <c r="AE760" s="291"/>
      <c r="AF760" s="291"/>
      <c r="AG760" s="291"/>
      <c r="AH760" s="291"/>
      <c r="AI760" s="291"/>
      <c r="AJ760" s="291"/>
      <c r="AK760" s="291"/>
      <c r="AL760" s="291"/>
      <c r="AM760" s="291"/>
      <c r="AN760" s="291"/>
      <c r="AO760" s="291"/>
      <c r="AP760" s="291"/>
      <c r="AQ760" s="291"/>
      <c r="AR760" s="291"/>
    </row>
    <row r="761" spans="1:44" ht="8.1" customHeight="1">
      <c r="A761" s="323" t="str">
        <f t="shared" si="97"/>
        <v/>
      </c>
      <c r="B761" s="50" t="str">
        <f t="shared" si="98"/>
        <v/>
      </c>
      <c r="C761" s="50" t="str">
        <f t="shared" si="99"/>
        <v/>
      </c>
      <c r="D761" s="273" t="str">
        <f t="shared" si="100"/>
        <v/>
      </c>
      <c r="E761" s="311"/>
      <c r="F761" s="312"/>
      <c r="G761" s="312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  <c r="AD761" s="291"/>
      <c r="AE761" s="291"/>
      <c r="AF761" s="291"/>
      <c r="AG761" s="291"/>
      <c r="AH761" s="291"/>
      <c r="AI761" s="291"/>
      <c r="AJ761" s="291"/>
      <c r="AK761" s="291"/>
      <c r="AL761" s="291"/>
      <c r="AM761" s="291"/>
      <c r="AN761" s="291"/>
      <c r="AO761" s="291"/>
      <c r="AP761" s="291"/>
      <c r="AQ761" s="291"/>
      <c r="AR761" s="291"/>
    </row>
    <row r="762" spans="1:44" ht="8.1" customHeight="1">
      <c r="A762" s="323" t="str">
        <f t="shared" si="97"/>
        <v/>
      </c>
      <c r="B762" s="50" t="str">
        <f t="shared" si="98"/>
        <v/>
      </c>
      <c r="C762" s="50" t="str">
        <f t="shared" si="99"/>
        <v/>
      </c>
      <c r="D762" s="273" t="str">
        <f t="shared" si="100"/>
        <v/>
      </c>
      <c r="E762" s="311"/>
      <c r="F762" s="312"/>
      <c r="G762" s="312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  <c r="AD762" s="291"/>
      <c r="AE762" s="291"/>
      <c r="AF762" s="291"/>
      <c r="AG762" s="291"/>
      <c r="AH762" s="291"/>
      <c r="AI762" s="291"/>
      <c r="AJ762" s="291"/>
      <c r="AK762" s="291"/>
      <c r="AL762" s="291"/>
      <c r="AM762" s="291"/>
      <c r="AN762" s="291"/>
      <c r="AO762" s="291"/>
      <c r="AP762" s="291"/>
      <c r="AQ762" s="291"/>
      <c r="AR762" s="291"/>
    </row>
    <row r="763" spans="1:44" ht="8.1" customHeight="1">
      <c r="A763" s="323" t="str">
        <f t="shared" si="97"/>
        <v/>
      </c>
      <c r="B763" s="50" t="str">
        <f t="shared" si="98"/>
        <v/>
      </c>
      <c r="C763" s="50" t="str">
        <f t="shared" si="99"/>
        <v/>
      </c>
      <c r="D763" s="273" t="str">
        <f t="shared" si="100"/>
        <v/>
      </c>
      <c r="E763" s="311"/>
      <c r="F763" s="312"/>
      <c r="G763" s="312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  <c r="AD763" s="291"/>
      <c r="AE763" s="291"/>
      <c r="AF763" s="291"/>
      <c r="AG763" s="291"/>
      <c r="AH763" s="291"/>
      <c r="AI763" s="291"/>
      <c r="AJ763" s="291"/>
      <c r="AK763" s="291"/>
      <c r="AL763" s="291"/>
      <c r="AM763" s="291"/>
      <c r="AN763" s="291"/>
      <c r="AO763" s="291"/>
      <c r="AP763" s="291"/>
      <c r="AQ763" s="291"/>
      <c r="AR763" s="291"/>
    </row>
    <row r="764" spans="1:44" ht="8.1" customHeight="1">
      <c r="A764" s="323" t="str">
        <f t="shared" si="97"/>
        <v/>
      </c>
      <c r="B764" s="50" t="str">
        <f t="shared" si="98"/>
        <v/>
      </c>
      <c r="C764" s="50" t="str">
        <f t="shared" si="99"/>
        <v/>
      </c>
      <c r="D764" s="273" t="str">
        <f t="shared" si="100"/>
        <v/>
      </c>
      <c r="E764" s="311"/>
      <c r="F764" s="312"/>
      <c r="G764" s="312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  <c r="AD764" s="291"/>
      <c r="AE764" s="291"/>
      <c r="AF764" s="291"/>
      <c r="AG764" s="291"/>
      <c r="AH764" s="291"/>
      <c r="AI764" s="291"/>
      <c r="AJ764" s="291"/>
      <c r="AK764" s="291"/>
      <c r="AL764" s="291"/>
      <c r="AM764" s="291"/>
      <c r="AN764" s="291"/>
      <c r="AO764" s="291"/>
      <c r="AP764" s="291"/>
      <c r="AQ764" s="291"/>
      <c r="AR764" s="291"/>
    </row>
    <row r="765" spans="1:44" ht="8.1" customHeight="1">
      <c r="A765" s="323" t="str">
        <f t="shared" si="97"/>
        <v/>
      </c>
      <c r="B765" s="50" t="str">
        <f t="shared" si="98"/>
        <v/>
      </c>
      <c r="C765" s="50" t="str">
        <f t="shared" si="99"/>
        <v/>
      </c>
      <c r="D765" s="273" t="str">
        <f t="shared" si="100"/>
        <v/>
      </c>
      <c r="E765" s="311"/>
      <c r="F765" s="312"/>
      <c r="G765" s="312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  <c r="AD765" s="291"/>
      <c r="AE765" s="291"/>
      <c r="AF765" s="291"/>
      <c r="AG765" s="291"/>
      <c r="AH765" s="291"/>
      <c r="AI765" s="291"/>
      <c r="AJ765" s="291"/>
      <c r="AK765" s="291"/>
      <c r="AL765" s="291"/>
      <c r="AM765" s="291"/>
      <c r="AN765" s="291"/>
      <c r="AO765" s="291"/>
      <c r="AP765" s="291"/>
      <c r="AQ765" s="291"/>
      <c r="AR765" s="291"/>
    </row>
    <row r="766" spans="1:44" ht="8.1" customHeight="1">
      <c r="A766" s="323" t="str">
        <f t="shared" si="97"/>
        <v/>
      </c>
      <c r="B766" s="50" t="str">
        <f t="shared" si="98"/>
        <v/>
      </c>
      <c r="C766" s="50" t="str">
        <f t="shared" si="99"/>
        <v/>
      </c>
      <c r="D766" s="273" t="str">
        <f t="shared" si="100"/>
        <v/>
      </c>
      <c r="E766" s="311"/>
      <c r="F766" s="312"/>
      <c r="G766" s="312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  <c r="AD766" s="291"/>
      <c r="AE766" s="291"/>
      <c r="AF766" s="291"/>
      <c r="AG766" s="291"/>
      <c r="AH766" s="291"/>
      <c r="AI766" s="291"/>
      <c r="AJ766" s="291"/>
      <c r="AK766" s="291"/>
      <c r="AL766" s="291"/>
      <c r="AM766" s="291"/>
      <c r="AN766" s="291"/>
      <c r="AO766" s="291"/>
      <c r="AP766" s="291"/>
      <c r="AQ766" s="291"/>
      <c r="AR766" s="291"/>
    </row>
    <row r="767" spans="1:44" ht="8.1" customHeight="1">
      <c r="A767" s="323" t="str">
        <f t="shared" si="97"/>
        <v/>
      </c>
      <c r="B767" s="50" t="str">
        <f t="shared" si="98"/>
        <v/>
      </c>
      <c r="C767" s="50" t="str">
        <f t="shared" si="99"/>
        <v/>
      </c>
      <c r="D767" s="273" t="str">
        <f t="shared" si="100"/>
        <v/>
      </c>
      <c r="E767" s="311"/>
      <c r="F767" s="312"/>
      <c r="G767" s="312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  <c r="AD767" s="291"/>
      <c r="AE767" s="291"/>
      <c r="AF767" s="291"/>
      <c r="AG767" s="291"/>
      <c r="AH767" s="291"/>
      <c r="AI767" s="291"/>
      <c r="AJ767" s="291"/>
      <c r="AK767" s="291"/>
      <c r="AL767" s="291"/>
      <c r="AM767" s="291"/>
      <c r="AN767" s="291"/>
      <c r="AO767" s="291"/>
      <c r="AP767" s="291"/>
      <c r="AQ767" s="291"/>
      <c r="AR767" s="291"/>
    </row>
    <row r="768" spans="1:44" ht="8.1" customHeight="1">
      <c r="A768" s="323" t="str">
        <f t="shared" si="97"/>
        <v/>
      </c>
      <c r="B768" s="50" t="str">
        <f t="shared" si="98"/>
        <v/>
      </c>
      <c r="C768" s="50" t="str">
        <f t="shared" si="99"/>
        <v/>
      </c>
      <c r="D768" s="273" t="str">
        <f t="shared" si="100"/>
        <v/>
      </c>
      <c r="E768" s="311"/>
      <c r="F768" s="312"/>
      <c r="G768" s="312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  <c r="AD768" s="291"/>
      <c r="AE768" s="291"/>
      <c r="AF768" s="291"/>
      <c r="AG768" s="291"/>
      <c r="AH768" s="291"/>
      <c r="AI768" s="291"/>
      <c r="AJ768" s="291"/>
      <c r="AK768" s="291"/>
      <c r="AL768" s="291"/>
      <c r="AM768" s="291"/>
      <c r="AN768" s="291"/>
      <c r="AO768" s="291"/>
      <c r="AP768" s="291"/>
      <c r="AQ768" s="291"/>
      <c r="AR768" s="291"/>
    </row>
    <row r="769" spans="1:44" ht="8.1" customHeight="1">
      <c r="A769" s="323" t="str">
        <f t="shared" si="97"/>
        <v/>
      </c>
      <c r="B769" s="50" t="str">
        <f t="shared" si="98"/>
        <v/>
      </c>
      <c r="C769" s="50" t="str">
        <f t="shared" si="99"/>
        <v/>
      </c>
      <c r="D769" s="273" t="str">
        <f t="shared" si="100"/>
        <v/>
      </c>
      <c r="E769" s="311"/>
      <c r="F769" s="312"/>
      <c r="G769" s="312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  <c r="AD769" s="291"/>
      <c r="AE769" s="291"/>
      <c r="AF769" s="291"/>
      <c r="AG769" s="291"/>
      <c r="AH769" s="291"/>
      <c r="AI769" s="291"/>
      <c r="AJ769" s="291"/>
      <c r="AK769" s="291"/>
      <c r="AL769" s="291"/>
      <c r="AM769" s="291"/>
      <c r="AN769" s="291"/>
      <c r="AO769" s="291"/>
      <c r="AP769" s="291"/>
      <c r="AQ769" s="291"/>
      <c r="AR769" s="291"/>
    </row>
    <row r="770" spans="1:44" ht="8.1" customHeight="1">
      <c r="A770" s="323" t="str">
        <f t="shared" si="97"/>
        <v/>
      </c>
      <c r="B770" s="50" t="str">
        <f t="shared" si="98"/>
        <v/>
      </c>
      <c r="C770" s="50" t="str">
        <f t="shared" si="99"/>
        <v/>
      </c>
      <c r="D770" s="273" t="str">
        <f t="shared" si="100"/>
        <v/>
      </c>
      <c r="E770" s="311"/>
      <c r="F770" s="312"/>
      <c r="G770" s="312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  <c r="AD770" s="291"/>
      <c r="AE770" s="291"/>
      <c r="AF770" s="291"/>
      <c r="AG770" s="291"/>
      <c r="AH770" s="291"/>
      <c r="AI770" s="291"/>
      <c r="AJ770" s="291"/>
      <c r="AK770" s="291"/>
      <c r="AL770" s="291"/>
      <c r="AM770" s="291"/>
      <c r="AN770" s="291"/>
      <c r="AO770" s="291"/>
      <c r="AP770" s="291"/>
      <c r="AQ770" s="291"/>
      <c r="AR770" s="291"/>
    </row>
    <row r="771" spans="1:44" ht="8.1" customHeight="1">
      <c r="A771" s="323" t="str">
        <f t="shared" si="97"/>
        <v/>
      </c>
      <c r="B771" s="50" t="str">
        <f t="shared" si="98"/>
        <v/>
      </c>
      <c r="C771" s="50" t="str">
        <f t="shared" si="99"/>
        <v/>
      </c>
      <c r="D771" s="273" t="str">
        <f t="shared" si="100"/>
        <v/>
      </c>
      <c r="E771" s="311"/>
      <c r="F771" s="312"/>
      <c r="G771" s="312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  <c r="AD771" s="291"/>
      <c r="AE771" s="291"/>
      <c r="AF771" s="291"/>
      <c r="AG771" s="291"/>
      <c r="AH771" s="291"/>
      <c r="AI771" s="291"/>
      <c r="AJ771" s="291"/>
      <c r="AK771" s="291"/>
      <c r="AL771" s="291"/>
      <c r="AM771" s="291"/>
      <c r="AN771" s="291"/>
      <c r="AO771" s="291"/>
      <c r="AP771" s="291"/>
      <c r="AQ771" s="291"/>
      <c r="AR771" s="291"/>
    </row>
    <row r="772" spans="1:44" ht="8.1" customHeight="1">
      <c r="A772" s="323" t="str">
        <f t="shared" si="97"/>
        <v/>
      </c>
      <c r="B772" s="50" t="str">
        <f t="shared" si="98"/>
        <v/>
      </c>
      <c r="C772" s="50" t="str">
        <f t="shared" si="99"/>
        <v/>
      </c>
      <c r="D772" s="273" t="str">
        <f t="shared" si="100"/>
        <v/>
      </c>
      <c r="E772" s="311"/>
      <c r="F772" s="312"/>
      <c r="G772" s="312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  <c r="AD772" s="291"/>
      <c r="AE772" s="291"/>
      <c r="AF772" s="291"/>
      <c r="AG772" s="291"/>
      <c r="AH772" s="291"/>
      <c r="AI772" s="291"/>
      <c r="AJ772" s="291"/>
      <c r="AK772" s="291"/>
      <c r="AL772" s="291"/>
      <c r="AM772" s="291"/>
      <c r="AN772" s="291"/>
      <c r="AO772" s="291"/>
      <c r="AP772" s="291"/>
      <c r="AQ772" s="291"/>
      <c r="AR772" s="291"/>
    </row>
    <row r="773" spans="1:44" ht="8.1" customHeight="1">
      <c r="A773" s="323" t="str">
        <f t="shared" ref="A773:A836" si="101">IF(ROW()-A$4&lt;=$D$4,ROW()-A$4,"")</f>
        <v/>
      </c>
      <c r="B773" s="50" t="str">
        <f t="shared" si="98"/>
        <v/>
      </c>
      <c r="C773" s="50" t="str">
        <f t="shared" si="99"/>
        <v/>
      </c>
      <c r="D773" s="273" t="str">
        <f t="shared" si="100"/>
        <v/>
      </c>
      <c r="E773" s="311"/>
      <c r="F773" s="312"/>
      <c r="G773" s="312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  <c r="AD773" s="291"/>
      <c r="AE773" s="291"/>
      <c r="AF773" s="291"/>
      <c r="AG773" s="291"/>
      <c r="AH773" s="291"/>
      <c r="AI773" s="291"/>
      <c r="AJ773" s="291"/>
      <c r="AK773" s="291"/>
      <c r="AL773" s="291"/>
      <c r="AM773" s="291"/>
      <c r="AN773" s="291"/>
      <c r="AO773" s="291"/>
      <c r="AP773" s="291"/>
      <c r="AQ773" s="291"/>
      <c r="AR773" s="291"/>
    </row>
    <row r="774" spans="1:44" ht="8.1" customHeight="1">
      <c r="A774" s="323" t="str">
        <f t="shared" si="101"/>
        <v/>
      </c>
      <c r="B774" s="50" t="str">
        <f t="shared" ref="B774:B837" si="102">IF(A774="","",IF(A772="",1,IF(ISNUMBER(A774),INT(A773/$C$2)+1,"")))</f>
        <v/>
      </c>
      <c r="C774" s="50" t="str">
        <f t="shared" ref="C774:C837" si="103">IF(ISNUMBER(A774),IF(B773&lt;&gt;B774,1,C773+1),"")</f>
        <v/>
      </c>
      <c r="D774" s="273" t="str">
        <f t="shared" ref="D774:D837" si="104">IF(AND(ISNUMBER(B774),ISNUMBER(C774)),_xlfn.CONCAT(C774-1,",",B774-1),"")</f>
        <v/>
      </c>
      <c r="E774" s="311"/>
      <c r="F774" s="312"/>
      <c r="G774" s="312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  <c r="AD774" s="291"/>
      <c r="AE774" s="291"/>
      <c r="AF774" s="291"/>
      <c r="AG774" s="291"/>
      <c r="AH774" s="291"/>
      <c r="AI774" s="291"/>
      <c r="AJ774" s="291"/>
      <c r="AK774" s="291"/>
      <c r="AL774" s="291"/>
      <c r="AM774" s="291"/>
      <c r="AN774" s="291"/>
      <c r="AO774" s="291"/>
      <c r="AP774" s="291"/>
      <c r="AQ774" s="291"/>
      <c r="AR774" s="291"/>
    </row>
    <row r="775" spans="1:44" ht="8.1" customHeight="1">
      <c r="A775" s="323" t="str">
        <f t="shared" si="101"/>
        <v/>
      </c>
      <c r="B775" s="50" t="str">
        <f t="shared" si="102"/>
        <v/>
      </c>
      <c r="C775" s="50" t="str">
        <f t="shared" si="103"/>
        <v/>
      </c>
      <c r="D775" s="273" t="str">
        <f t="shared" si="104"/>
        <v/>
      </c>
      <c r="E775" s="311"/>
      <c r="F775" s="312"/>
      <c r="G775" s="312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  <c r="AD775" s="291"/>
      <c r="AE775" s="291"/>
      <c r="AF775" s="291"/>
      <c r="AG775" s="291"/>
      <c r="AH775" s="291"/>
      <c r="AI775" s="291"/>
      <c r="AJ775" s="291"/>
      <c r="AK775" s="291"/>
      <c r="AL775" s="291"/>
      <c r="AM775" s="291"/>
      <c r="AN775" s="291"/>
      <c r="AO775" s="291"/>
      <c r="AP775" s="291"/>
      <c r="AQ775" s="291"/>
      <c r="AR775" s="291"/>
    </row>
    <row r="776" spans="1:44" ht="8.1" customHeight="1">
      <c r="A776" s="323" t="str">
        <f t="shared" si="101"/>
        <v/>
      </c>
      <c r="B776" s="50" t="str">
        <f t="shared" si="102"/>
        <v/>
      </c>
      <c r="C776" s="50" t="str">
        <f t="shared" si="103"/>
        <v/>
      </c>
      <c r="D776" s="273" t="str">
        <f t="shared" si="104"/>
        <v/>
      </c>
      <c r="E776" s="311"/>
      <c r="F776" s="312"/>
      <c r="G776" s="312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  <c r="AD776" s="291"/>
      <c r="AE776" s="291"/>
      <c r="AF776" s="291"/>
      <c r="AG776" s="291"/>
      <c r="AH776" s="291"/>
      <c r="AI776" s="291"/>
      <c r="AJ776" s="291"/>
      <c r="AK776" s="291"/>
      <c r="AL776" s="291"/>
      <c r="AM776" s="291"/>
      <c r="AN776" s="291"/>
      <c r="AO776" s="291"/>
      <c r="AP776" s="291"/>
      <c r="AQ776" s="291"/>
      <c r="AR776" s="291"/>
    </row>
    <row r="777" spans="1:44" ht="8.1" customHeight="1">
      <c r="A777" s="323" t="str">
        <f t="shared" si="101"/>
        <v/>
      </c>
      <c r="B777" s="50" t="str">
        <f t="shared" si="102"/>
        <v/>
      </c>
      <c r="C777" s="50" t="str">
        <f t="shared" si="103"/>
        <v/>
      </c>
      <c r="D777" s="273" t="str">
        <f t="shared" si="104"/>
        <v/>
      </c>
      <c r="E777" s="311"/>
      <c r="F777" s="312"/>
      <c r="G777" s="312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  <c r="AD777" s="291"/>
      <c r="AE777" s="291"/>
      <c r="AF777" s="291"/>
      <c r="AG777" s="291"/>
      <c r="AH777" s="291"/>
      <c r="AI777" s="291"/>
      <c r="AJ777" s="291"/>
      <c r="AK777" s="291"/>
      <c r="AL777" s="291"/>
      <c r="AM777" s="291"/>
      <c r="AN777" s="291"/>
      <c r="AO777" s="291"/>
      <c r="AP777" s="291"/>
      <c r="AQ777" s="291"/>
      <c r="AR777" s="291"/>
    </row>
    <row r="778" spans="1:44" ht="8.1" customHeight="1">
      <c r="A778" s="323" t="str">
        <f t="shared" si="101"/>
        <v/>
      </c>
      <c r="B778" s="50" t="str">
        <f t="shared" si="102"/>
        <v/>
      </c>
      <c r="C778" s="50" t="str">
        <f t="shared" si="103"/>
        <v/>
      </c>
      <c r="D778" s="273" t="str">
        <f t="shared" si="104"/>
        <v/>
      </c>
      <c r="E778" s="311"/>
      <c r="F778" s="312"/>
      <c r="G778" s="312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  <c r="AD778" s="291"/>
      <c r="AE778" s="291"/>
      <c r="AF778" s="291"/>
      <c r="AG778" s="291"/>
      <c r="AH778" s="291"/>
      <c r="AI778" s="291"/>
      <c r="AJ778" s="291"/>
      <c r="AK778" s="291"/>
      <c r="AL778" s="291"/>
      <c r="AM778" s="291"/>
      <c r="AN778" s="291"/>
      <c r="AO778" s="291"/>
      <c r="AP778" s="291"/>
      <c r="AQ778" s="291"/>
      <c r="AR778" s="291"/>
    </row>
    <row r="779" spans="1:44" ht="8.1" customHeight="1">
      <c r="A779" s="323" t="str">
        <f t="shared" si="101"/>
        <v/>
      </c>
      <c r="B779" s="50" t="str">
        <f t="shared" si="102"/>
        <v/>
      </c>
      <c r="C779" s="50" t="str">
        <f t="shared" si="103"/>
        <v/>
      </c>
      <c r="D779" s="273" t="str">
        <f t="shared" si="104"/>
        <v/>
      </c>
      <c r="E779" s="311"/>
      <c r="F779" s="312"/>
      <c r="G779" s="312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  <c r="AD779" s="291"/>
      <c r="AE779" s="291"/>
      <c r="AF779" s="291"/>
      <c r="AG779" s="291"/>
      <c r="AH779" s="291"/>
      <c r="AI779" s="291"/>
      <c r="AJ779" s="291"/>
      <c r="AK779" s="291"/>
      <c r="AL779" s="291"/>
      <c r="AM779" s="291"/>
      <c r="AN779" s="291"/>
      <c r="AO779" s="291"/>
      <c r="AP779" s="291"/>
      <c r="AQ779" s="291"/>
      <c r="AR779" s="291"/>
    </row>
    <row r="780" spans="1:44" ht="8.1" customHeight="1">
      <c r="A780" s="323" t="str">
        <f t="shared" si="101"/>
        <v/>
      </c>
      <c r="B780" s="50" t="str">
        <f t="shared" si="102"/>
        <v/>
      </c>
      <c r="C780" s="50" t="str">
        <f t="shared" si="103"/>
        <v/>
      </c>
      <c r="D780" s="273" t="str">
        <f t="shared" si="104"/>
        <v/>
      </c>
      <c r="E780" s="311"/>
      <c r="F780" s="312"/>
      <c r="G780" s="312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  <c r="AD780" s="291"/>
      <c r="AE780" s="291"/>
      <c r="AF780" s="291"/>
      <c r="AG780" s="291"/>
      <c r="AH780" s="291"/>
      <c r="AI780" s="291"/>
      <c r="AJ780" s="291"/>
      <c r="AK780" s="291"/>
      <c r="AL780" s="291"/>
      <c r="AM780" s="291"/>
      <c r="AN780" s="291"/>
      <c r="AO780" s="291"/>
      <c r="AP780" s="291"/>
      <c r="AQ780" s="291"/>
      <c r="AR780" s="291"/>
    </row>
    <row r="781" spans="1:44" ht="8.1" customHeight="1">
      <c r="A781" s="323" t="str">
        <f t="shared" si="101"/>
        <v/>
      </c>
      <c r="B781" s="50" t="str">
        <f t="shared" si="102"/>
        <v/>
      </c>
      <c r="C781" s="50" t="str">
        <f t="shared" si="103"/>
        <v/>
      </c>
      <c r="D781" s="273" t="str">
        <f t="shared" si="104"/>
        <v/>
      </c>
      <c r="E781" s="311"/>
      <c r="F781" s="312"/>
      <c r="G781" s="312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  <c r="AD781" s="291"/>
      <c r="AE781" s="291"/>
      <c r="AF781" s="291"/>
      <c r="AG781" s="291"/>
      <c r="AH781" s="291"/>
      <c r="AI781" s="291"/>
      <c r="AJ781" s="291"/>
      <c r="AK781" s="291"/>
      <c r="AL781" s="291"/>
      <c r="AM781" s="291"/>
      <c r="AN781" s="291"/>
      <c r="AO781" s="291"/>
      <c r="AP781" s="291"/>
      <c r="AQ781" s="291"/>
      <c r="AR781" s="291"/>
    </row>
    <row r="782" spans="1:44" ht="8.1" customHeight="1">
      <c r="A782" s="323" t="str">
        <f t="shared" si="101"/>
        <v/>
      </c>
      <c r="B782" s="50" t="str">
        <f t="shared" si="102"/>
        <v/>
      </c>
      <c r="C782" s="50" t="str">
        <f t="shared" si="103"/>
        <v/>
      </c>
      <c r="D782" s="273" t="str">
        <f t="shared" si="104"/>
        <v/>
      </c>
      <c r="E782" s="311"/>
      <c r="F782" s="312"/>
      <c r="G782" s="312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  <c r="AD782" s="291"/>
      <c r="AE782" s="291"/>
      <c r="AF782" s="291"/>
      <c r="AG782" s="291"/>
      <c r="AH782" s="291"/>
      <c r="AI782" s="291"/>
      <c r="AJ782" s="291"/>
      <c r="AK782" s="291"/>
      <c r="AL782" s="291"/>
      <c r="AM782" s="291"/>
      <c r="AN782" s="291"/>
      <c r="AO782" s="291"/>
      <c r="AP782" s="291"/>
      <c r="AQ782" s="291"/>
      <c r="AR782" s="291"/>
    </row>
    <row r="783" spans="1:44" ht="8.1" customHeight="1">
      <c r="A783" s="323" t="str">
        <f t="shared" si="101"/>
        <v/>
      </c>
      <c r="B783" s="50" t="str">
        <f t="shared" si="102"/>
        <v/>
      </c>
      <c r="C783" s="50" t="str">
        <f t="shared" si="103"/>
        <v/>
      </c>
      <c r="D783" s="273" t="str">
        <f t="shared" si="104"/>
        <v/>
      </c>
      <c r="E783" s="311"/>
      <c r="F783" s="312"/>
      <c r="G783" s="312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  <c r="AD783" s="291"/>
      <c r="AE783" s="291"/>
      <c r="AF783" s="291"/>
      <c r="AG783" s="291"/>
      <c r="AH783" s="291"/>
      <c r="AI783" s="291"/>
      <c r="AJ783" s="291"/>
      <c r="AK783" s="291"/>
      <c r="AL783" s="291"/>
      <c r="AM783" s="291"/>
      <c r="AN783" s="291"/>
      <c r="AO783" s="291"/>
      <c r="AP783" s="291"/>
      <c r="AQ783" s="291"/>
      <c r="AR783" s="291"/>
    </row>
    <row r="784" spans="1:44" ht="8.1" customHeight="1">
      <c r="A784" s="323" t="str">
        <f t="shared" si="101"/>
        <v/>
      </c>
      <c r="B784" s="50" t="str">
        <f t="shared" si="102"/>
        <v/>
      </c>
      <c r="C784" s="50" t="str">
        <f t="shared" si="103"/>
        <v/>
      </c>
      <c r="D784" s="273" t="str">
        <f t="shared" si="104"/>
        <v/>
      </c>
      <c r="E784" s="311"/>
      <c r="F784" s="312"/>
      <c r="G784" s="312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  <c r="AD784" s="291"/>
      <c r="AE784" s="291"/>
      <c r="AF784" s="291"/>
      <c r="AG784" s="291"/>
      <c r="AH784" s="291"/>
      <c r="AI784" s="291"/>
      <c r="AJ784" s="291"/>
      <c r="AK784" s="291"/>
      <c r="AL784" s="291"/>
      <c r="AM784" s="291"/>
      <c r="AN784" s="291"/>
      <c r="AO784" s="291"/>
      <c r="AP784" s="291"/>
      <c r="AQ784" s="291"/>
      <c r="AR784" s="291"/>
    </row>
    <row r="785" spans="1:44" ht="8.1" customHeight="1">
      <c r="A785" s="323" t="str">
        <f t="shared" si="101"/>
        <v/>
      </c>
      <c r="B785" s="50" t="str">
        <f t="shared" si="102"/>
        <v/>
      </c>
      <c r="C785" s="50" t="str">
        <f t="shared" si="103"/>
        <v/>
      </c>
      <c r="D785" s="273" t="str">
        <f t="shared" si="104"/>
        <v/>
      </c>
      <c r="E785" s="311"/>
      <c r="F785" s="312"/>
      <c r="G785" s="312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  <c r="AD785" s="291"/>
      <c r="AE785" s="291"/>
      <c r="AF785" s="291"/>
      <c r="AG785" s="291"/>
      <c r="AH785" s="291"/>
      <c r="AI785" s="291"/>
      <c r="AJ785" s="291"/>
      <c r="AK785" s="291"/>
      <c r="AL785" s="291"/>
      <c r="AM785" s="291"/>
      <c r="AN785" s="291"/>
      <c r="AO785" s="291"/>
      <c r="AP785" s="291"/>
      <c r="AQ785" s="291"/>
      <c r="AR785" s="291"/>
    </row>
    <row r="786" spans="1:44" ht="8.1" customHeight="1">
      <c r="A786" s="323" t="str">
        <f t="shared" si="101"/>
        <v/>
      </c>
      <c r="B786" s="50" t="str">
        <f t="shared" si="102"/>
        <v/>
      </c>
      <c r="C786" s="50" t="str">
        <f t="shared" si="103"/>
        <v/>
      </c>
      <c r="D786" s="273" t="str">
        <f t="shared" si="104"/>
        <v/>
      </c>
      <c r="E786" s="311"/>
      <c r="F786" s="312"/>
      <c r="G786" s="312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  <c r="AD786" s="291"/>
      <c r="AE786" s="291"/>
      <c r="AF786" s="291"/>
      <c r="AG786" s="291"/>
      <c r="AH786" s="291"/>
      <c r="AI786" s="291"/>
      <c r="AJ786" s="291"/>
      <c r="AK786" s="291"/>
      <c r="AL786" s="291"/>
      <c r="AM786" s="291"/>
      <c r="AN786" s="291"/>
      <c r="AO786" s="291"/>
      <c r="AP786" s="291"/>
      <c r="AQ786" s="291"/>
      <c r="AR786" s="291"/>
    </row>
    <row r="787" spans="1:44" ht="8.1" customHeight="1">
      <c r="A787" s="323" t="str">
        <f t="shared" si="101"/>
        <v/>
      </c>
      <c r="B787" s="50" t="str">
        <f t="shared" si="102"/>
        <v/>
      </c>
      <c r="C787" s="50" t="str">
        <f t="shared" si="103"/>
        <v/>
      </c>
      <c r="D787" s="273" t="str">
        <f t="shared" si="104"/>
        <v/>
      </c>
      <c r="E787" s="311"/>
      <c r="F787" s="312"/>
      <c r="G787" s="312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  <c r="AD787" s="291"/>
      <c r="AE787" s="291"/>
      <c r="AF787" s="291"/>
      <c r="AG787" s="291"/>
      <c r="AH787" s="291"/>
      <c r="AI787" s="291"/>
      <c r="AJ787" s="291"/>
      <c r="AK787" s="291"/>
      <c r="AL787" s="291"/>
      <c r="AM787" s="291"/>
      <c r="AN787" s="291"/>
      <c r="AO787" s="291"/>
      <c r="AP787" s="291"/>
      <c r="AQ787" s="291"/>
      <c r="AR787" s="291"/>
    </row>
    <row r="788" spans="1:44" ht="8.1" customHeight="1">
      <c r="A788" s="323" t="str">
        <f t="shared" si="101"/>
        <v/>
      </c>
      <c r="B788" s="50" t="str">
        <f t="shared" si="102"/>
        <v/>
      </c>
      <c r="C788" s="50" t="str">
        <f t="shared" si="103"/>
        <v/>
      </c>
      <c r="D788" s="273" t="str">
        <f t="shared" si="104"/>
        <v/>
      </c>
      <c r="E788" s="311"/>
      <c r="F788" s="312"/>
      <c r="G788" s="312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  <c r="AD788" s="291"/>
      <c r="AE788" s="291"/>
      <c r="AF788" s="291"/>
      <c r="AG788" s="291"/>
      <c r="AH788" s="291"/>
      <c r="AI788" s="291"/>
      <c r="AJ788" s="291"/>
      <c r="AK788" s="291"/>
      <c r="AL788" s="291"/>
      <c r="AM788" s="291"/>
      <c r="AN788" s="291"/>
      <c r="AO788" s="291"/>
      <c r="AP788" s="291"/>
      <c r="AQ788" s="291"/>
      <c r="AR788" s="291"/>
    </row>
    <row r="789" spans="1:44" ht="8.1" customHeight="1">
      <c r="A789" s="323" t="str">
        <f t="shared" si="101"/>
        <v/>
      </c>
      <c r="B789" s="50" t="str">
        <f t="shared" si="102"/>
        <v/>
      </c>
      <c r="C789" s="50" t="str">
        <f t="shared" si="103"/>
        <v/>
      </c>
      <c r="D789" s="273" t="str">
        <f t="shared" si="104"/>
        <v/>
      </c>
      <c r="E789" s="311"/>
      <c r="F789" s="312"/>
      <c r="G789" s="312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  <c r="AD789" s="291"/>
      <c r="AE789" s="291"/>
      <c r="AF789" s="291"/>
      <c r="AG789" s="291"/>
      <c r="AH789" s="291"/>
      <c r="AI789" s="291"/>
      <c r="AJ789" s="291"/>
      <c r="AK789" s="291"/>
      <c r="AL789" s="291"/>
      <c r="AM789" s="291"/>
      <c r="AN789" s="291"/>
      <c r="AO789" s="291"/>
      <c r="AP789" s="291"/>
      <c r="AQ789" s="291"/>
      <c r="AR789" s="291"/>
    </row>
    <row r="790" spans="1:44" ht="8.1" customHeight="1">
      <c r="A790" s="323" t="str">
        <f t="shared" si="101"/>
        <v/>
      </c>
      <c r="B790" s="50" t="str">
        <f t="shared" si="102"/>
        <v/>
      </c>
      <c r="C790" s="50" t="str">
        <f t="shared" si="103"/>
        <v/>
      </c>
      <c r="D790" s="273" t="str">
        <f t="shared" si="104"/>
        <v/>
      </c>
      <c r="E790" s="311"/>
      <c r="F790" s="312"/>
      <c r="G790" s="312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  <c r="AD790" s="291"/>
      <c r="AE790" s="291"/>
      <c r="AF790" s="291"/>
      <c r="AG790" s="291"/>
      <c r="AH790" s="291"/>
      <c r="AI790" s="291"/>
      <c r="AJ790" s="291"/>
      <c r="AK790" s="291"/>
      <c r="AL790" s="291"/>
      <c r="AM790" s="291"/>
      <c r="AN790" s="291"/>
      <c r="AO790" s="291"/>
      <c r="AP790" s="291"/>
      <c r="AQ790" s="291"/>
      <c r="AR790" s="291"/>
    </row>
    <row r="791" spans="1:44" ht="8.1" customHeight="1">
      <c r="A791" s="323" t="str">
        <f t="shared" si="101"/>
        <v/>
      </c>
      <c r="B791" s="50" t="str">
        <f t="shared" si="102"/>
        <v/>
      </c>
      <c r="C791" s="50" t="str">
        <f t="shared" si="103"/>
        <v/>
      </c>
      <c r="D791" s="273" t="str">
        <f t="shared" si="104"/>
        <v/>
      </c>
      <c r="E791" s="311"/>
      <c r="F791" s="312"/>
      <c r="G791" s="312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  <c r="AD791" s="291"/>
      <c r="AE791" s="291"/>
      <c r="AF791" s="291"/>
      <c r="AG791" s="291"/>
      <c r="AH791" s="291"/>
      <c r="AI791" s="291"/>
      <c r="AJ791" s="291"/>
      <c r="AK791" s="291"/>
      <c r="AL791" s="291"/>
      <c r="AM791" s="291"/>
      <c r="AN791" s="291"/>
      <c r="AO791" s="291"/>
      <c r="AP791" s="291"/>
      <c r="AQ791" s="291"/>
      <c r="AR791" s="291"/>
    </row>
    <row r="792" spans="1:44" ht="8.1" customHeight="1">
      <c r="A792" s="323" t="str">
        <f t="shared" si="101"/>
        <v/>
      </c>
      <c r="B792" s="50" t="str">
        <f t="shared" si="102"/>
        <v/>
      </c>
      <c r="C792" s="50" t="str">
        <f t="shared" si="103"/>
        <v/>
      </c>
      <c r="D792" s="273" t="str">
        <f t="shared" si="104"/>
        <v/>
      </c>
      <c r="E792" s="311"/>
      <c r="F792" s="312"/>
      <c r="G792" s="312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  <c r="AD792" s="291"/>
      <c r="AE792" s="291"/>
      <c r="AF792" s="291"/>
      <c r="AG792" s="291"/>
      <c r="AH792" s="291"/>
      <c r="AI792" s="291"/>
      <c r="AJ792" s="291"/>
      <c r="AK792" s="291"/>
      <c r="AL792" s="291"/>
      <c r="AM792" s="291"/>
      <c r="AN792" s="291"/>
      <c r="AO792" s="291"/>
      <c r="AP792" s="291"/>
      <c r="AQ792" s="291"/>
      <c r="AR792" s="291"/>
    </row>
    <row r="793" spans="1:44" ht="8.1" customHeight="1">
      <c r="A793" s="323" t="str">
        <f t="shared" si="101"/>
        <v/>
      </c>
      <c r="B793" s="50" t="str">
        <f t="shared" si="102"/>
        <v/>
      </c>
      <c r="C793" s="50" t="str">
        <f t="shared" si="103"/>
        <v/>
      </c>
      <c r="D793" s="273" t="str">
        <f t="shared" si="104"/>
        <v/>
      </c>
      <c r="E793" s="311"/>
      <c r="F793" s="312"/>
      <c r="G793" s="312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  <c r="AD793" s="291"/>
      <c r="AE793" s="291"/>
      <c r="AF793" s="291"/>
      <c r="AG793" s="291"/>
      <c r="AH793" s="291"/>
      <c r="AI793" s="291"/>
      <c r="AJ793" s="291"/>
      <c r="AK793" s="291"/>
      <c r="AL793" s="291"/>
      <c r="AM793" s="291"/>
      <c r="AN793" s="291"/>
      <c r="AO793" s="291"/>
      <c r="AP793" s="291"/>
      <c r="AQ793" s="291"/>
      <c r="AR793" s="291"/>
    </row>
    <row r="794" spans="1:44" ht="8.1" customHeight="1">
      <c r="A794" s="323" t="str">
        <f t="shared" si="101"/>
        <v/>
      </c>
      <c r="B794" s="50" t="str">
        <f t="shared" si="102"/>
        <v/>
      </c>
      <c r="C794" s="50" t="str">
        <f t="shared" si="103"/>
        <v/>
      </c>
      <c r="D794" s="273" t="str">
        <f t="shared" si="104"/>
        <v/>
      </c>
      <c r="E794" s="311"/>
      <c r="F794" s="312"/>
      <c r="G794" s="312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  <c r="AD794" s="291"/>
      <c r="AE794" s="291"/>
      <c r="AF794" s="291"/>
      <c r="AG794" s="291"/>
      <c r="AH794" s="291"/>
      <c r="AI794" s="291"/>
      <c r="AJ794" s="291"/>
      <c r="AK794" s="291"/>
      <c r="AL794" s="291"/>
      <c r="AM794" s="291"/>
      <c r="AN794" s="291"/>
      <c r="AO794" s="291"/>
      <c r="AP794" s="291"/>
      <c r="AQ794" s="291"/>
      <c r="AR794" s="291"/>
    </row>
    <row r="795" spans="1:44" ht="8.1" customHeight="1">
      <c r="A795" s="323" t="str">
        <f t="shared" si="101"/>
        <v/>
      </c>
      <c r="B795" s="50" t="str">
        <f t="shared" si="102"/>
        <v/>
      </c>
      <c r="C795" s="50" t="str">
        <f t="shared" si="103"/>
        <v/>
      </c>
      <c r="D795" s="273" t="str">
        <f t="shared" si="104"/>
        <v/>
      </c>
      <c r="E795" s="311"/>
      <c r="F795" s="312"/>
      <c r="G795" s="312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  <c r="AD795" s="291"/>
      <c r="AE795" s="291"/>
      <c r="AF795" s="291"/>
      <c r="AG795" s="291"/>
      <c r="AH795" s="291"/>
      <c r="AI795" s="291"/>
      <c r="AJ795" s="291"/>
      <c r="AK795" s="291"/>
      <c r="AL795" s="291"/>
      <c r="AM795" s="291"/>
      <c r="AN795" s="291"/>
      <c r="AO795" s="291"/>
      <c r="AP795" s="291"/>
      <c r="AQ795" s="291"/>
      <c r="AR795" s="291"/>
    </row>
    <row r="796" spans="1:44" ht="8.1" customHeight="1">
      <c r="A796" s="323" t="str">
        <f t="shared" si="101"/>
        <v/>
      </c>
      <c r="B796" s="50" t="str">
        <f t="shared" si="102"/>
        <v/>
      </c>
      <c r="C796" s="50" t="str">
        <f t="shared" si="103"/>
        <v/>
      </c>
      <c r="D796" s="273" t="str">
        <f t="shared" si="104"/>
        <v/>
      </c>
      <c r="E796" s="311"/>
      <c r="F796" s="312"/>
      <c r="G796" s="312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  <c r="AD796" s="291"/>
      <c r="AE796" s="291"/>
      <c r="AF796" s="291"/>
      <c r="AG796" s="291"/>
      <c r="AH796" s="291"/>
      <c r="AI796" s="291"/>
      <c r="AJ796" s="291"/>
      <c r="AK796" s="291"/>
      <c r="AL796" s="291"/>
      <c r="AM796" s="291"/>
      <c r="AN796" s="291"/>
      <c r="AO796" s="291"/>
      <c r="AP796" s="291"/>
      <c r="AQ796" s="291"/>
      <c r="AR796" s="291"/>
    </row>
    <row r="797" spans="1:44" ht="8.1" customHeight="1">
      <c r="A797" s="323" t="str">
        <f t="shared" si="101"/>
        <v/>
      </c>
      <c r="B797" s="50" t="str">
        <f t="shared" si="102"/>
        <v/>
      </c>
      <c r="C797" s="50" t="str">
        <f t="shared" si="103"/>
        <v/>
      </c>
      <c r="D797" s="273" t="str">
        <f t="shared" si="104"/>
        <v/>
      </c>
      <c r="E797" s="311"/>
      <c r="F797" s="312"/>
      <c r="G797" s="312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  <c r="AD797" s="291"/>
      <c r="AE797" s="291"/>
      <c r="AF797" s="291"/>
      <c r="AG797" s="291"/>
      <c r="AH797" s="291"/>
      <c r="AI797" s="291"/>
      <c r="AJ797" s="291"/>
      <c r="AK797" s="291"/>
      <c r="AL797" s="291"/>
      <c r="AM797" s="291"/>
      <c r="AN797" s="291"/>
      <c r="AO797" s="291"/>
      <c r="AP797" s="291"/>
      <c r="AQ797" s="291"/>
      <c r="AR797" s="291"/>
    </row>
    <row r="798" spans="1:44" ht="8.1" customHeight="1">
      <c r="A798" s="323" t="str">
        <f t="shared" si="101"/>
        <v/>
      </c>
      <c r="B798" s="50" t="str">
        <f t="shared" si="102"/>
        <v/>
      </c>
      <c r="C798" s="50" t="str">
        <f t="shared" si="103"/>
        <v/>
      </c>
      <c r="D798" s="273" t="str">
        <f t="shared" si="104"/>
        <v/>
      </c>
      <c r="E798" s="311"/>
      <c r="F798" s="312"/>
      <c r="G798" s="312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  <c r="AD798" s="291"/>
      <c r="AE798" s="291"/>
      <c r="AF798" s="291"/>
      <c r="AG798" s="291"/>
      <c r="AH798" s="291"/>
      <c r="AI798" s="291"/>
      <c r="AJ798" s="291"/>
      <c r="AK798" s="291"/>
      <c r="AL798" s="291"/>
      <c r="AM798" s="291"/>
      <c r="AN798" s="291"/>
      <c r="AO798" s="291"/>
      <c r="AP798" s="291"/>
      <c r="AQ798" s="291"/>
      <c r="AR798" s="291"/>
    </row>
    <row r="799" spans="1:44" ht="8.1" customHeight="1">
      <c r="A799" s="323" t="str">
        <f t="shared" si="101"/>
        <v/>
      </c>
      <c r="B799" s="50" t="str">
        <f t="shared" si="102"/>
        <v/>
      </c>
      <c r="C799" s="50" t="str">
        <f t="shared" si="103"/>
        <v/>
      </c>
      <c r="D799" s="273" t="str">
        <f t="shared" si="104"/>
        <v/>
      </c>
      <c r="E799" s="311"/>
      <c r="F799" s="312"/>
      <c r="G799" s="312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  <c r="AD799" s="291"/>
      <c r="AE799" s="291"/>
      <c r="AF799" s="291"/>
      <c r="AG799" s="291"/>
      <c r="AH799" s="291"/>
      <c r="AI799" s="291"/>
      <c r="AJ799" s="291"/>
      <c r="AK799" s="291"/>
      <c r="AL799" s="291"/>
      <c r="AM799" s="291"/>
      <c r="AN799" s="291"/>
      <c r="AO799" s="291"/>
      <c r="AP799" s="291"/>
      <c r="AQ799" s="291"/>
      <c r="AR799" s="291"/>
    </row>
    <row r="800" spans="1:44" ht="8.1" customHeight="1">
      <c r="A800" s="323" t="str">
        <f t="shared" si="101"/>
        <v/>
      </c>
      <c r="B800" s="50" t="str">
        <f t="shared" si="102"/>
        <v/>
      </c>
      <c r="C800" s="50" t="str">
        <f t="shared" si="103"/>
        <v/>
      </c>
      <c r="D800" s="273" t="str">
        <f t="shared" si="104"/>
        <v/>
      </c>
      <c r="E800" s="311"/>
      <c r="F800" s="312"/>
      <c r="G800" s="312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  <c r="AD800" s="291"/>
      <c r="AE800" s="291"/>
      <c r="AF800" s="291"/>
      <c r="AG800" s="291"/>
      <c r="AH800" s="291"/>
      <c r="AI800" s="291"/>
      <c r="AJ800" s="291"/>
      <c r="AK800" s="291"/>
      <c r="AL800" s="291"/>
      <c r="AM800" s="291"/>
      <c r="AN800" s="291"/>
      <c r="AO800" s="291"/>
      <c r="AP800" s="291"/>
      <c r="AQ800" s="291"/>
      <c r="AR800" s="291"/>
    </row>
    <row r="801" spans="1:44" ht="8.1" customHeight="1">
      <c r="A801" s="323" t="str">
        <f t="shared" si="101"/>
        <v/>
      </c>
      <c r="B801" s="50" t="str">
        <f t="shared" si="102"/>
        <v/>
      </c>
      <c r="C801" s="50" t="str">
        <f t="shared" si="103"/>
        <v/>
      </c>
      <c r="D801" s="273" t="str">
        <f t="shared" si="104"/>
        <v/>
      </c>
      <c r="E801" s="311"/>
      <c r="F801" s="312"/>
      <c r="G801" s="312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  <c r="AD801" s="291"/>
      <c r="AE801" s="291"/>
      <c r="AF801" s="291"/>
      <c r="AG801" s="291"/>
      <c r="AH801" s="291"/>
      <c r="AI801" s="291"/>
      <c r="AJ801" s="291"/>
      <c r="AK801" s="291"/>
      <c r="AL801" s="291"/>
      <c r="AM801" s="291"/>
      <c r="AN801" s="291"/>
      <c r="AO801" s="291"/>
      <c r="AP801" s="291"/>
      <c r="AQ801" s="291"/>
      <c r="AR801" s="291"/>
    </row>
    <row r="802" spans="1:44" ht="8.1" customHeight="1">
      <c r="A802" s="323" t="str">
        <f t="shared" si="101"/>
        <v/>
      </c>
      <c r="B802" s="50" t="str">
        <f t="shared" si="102"/>
        <v/>
      </c>
      <c r="C802" s="50" t="str">
        <f t="shared" si="103"/>
        <v/>
      </c>
      <c r="D802" s="273" t="str">
        <f t="shared" si="104"/>
        <v/>
      </c>
      <c r="E802" s="311"/>
      <c r="F802" s="312"/>
      <c r="G802" s="312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  <c r="AD802" s="291"/>
      <c r="AE802" s="291"/>
      <c r="AF802" s="291"/>
      <c r="AG802" s="291"/>
      <c r="AH802" s="291"/>
      <c r="AI802" s="291"/>
      <c r="AJ802" s="291"/>
      <c r="AK802" s="291"/>
      <c r="AL802" s="291"/>
      <c r="AM802" s="291"/>
      <c r="AN802" s="291"/>
      <c r="AO802" s="291"/>
      <c r="AP802" s="291"/>
      <c r="AQ802" s="291"/>
      <c r="AR802" s="291"/>
    </row>
    <row r="803" spans="1:44" ht="8.1" customHeight="1">
      <c r="A803" s="323" t="str">
        <f t="shared" si="101"/>
        <v/>
      </c>
      <c r="B803" s="50" t="str">
        <f t="shared" si="102"/>
        <v/>
      </c>
      <c r="C803" s="50" t="str">
        <f t="shared" si="103"/>
        <v/>
      </c>
      <c r="D803" s="273" t="str">
        <f t="shared" si="104"/>
        <v/>
      </c>
      <c r="E803" s="311"/>
      <c r="F803" s="312"/>
      <c r="G803" s="312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  <c r="AD803" s="291"/>
      <c r="AE803" s="291"/>
      <c r="AF803" s="291"/>
      <c r="AG803" s="291"/>
      <c r="AH803" s="291"/>
      <c r="AI803" s="291"/>
      <c r="AJ803" s="291"/>
      <c r="AK803" s="291"/>
      <c r="AL803" s="291"/>
      <c r="AM803" s="291"/>
      <c r="AN803" s="291"/>
      <c r="AO803" s="291"/>
      <c r="AP803" s="291"/>
      <c r="AQ803" s="291"/>
      <c r="AR803" s="291"/>
    </row>
    <row r="804" spans="1:44" ht="8.1" customHeight="1">
      <c r="A804" s="323" t="str">
        <f t="shared" si="101"/>
        <v/>
      </c>
      <c r="B804" s="50" t="str">
        <f t="shared" si="102"/>
        <v/>
      </c>
      <c r="C804" s="50" t="str">
        <f t="shared" si="103"/>
        <v/>
      </c>
      <c r="D804" s="273" t="str">
        <f t="shared" si="104"/>
        <v/>
      </c>
      <c r="E804" s="311"/>
      <c r="F804" s="312"/>
      <c r="G804" s="312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  <c r="AD804" s="291"/>
      <c r="AE804" s="291"/>
      <c r="AF804" s="291"/>
      <c r="AG804" s="291"/>
      <c r="AH804" s="291"/>
      <c r="AI804" s="291"/>
      <c r="AJ804" s="291"/>
      <c r="AK804" s="291"/>
      <c r="AL804" s="291"/>
      <c r="AM804" s="291"/>
      <c r="AN804" s="291"/>
      <c r="AO804" s="291"/>
      <c r="AP804" s="291"/>
      <c r="AQ804" s="291"/>
      <c r="AR804" s="291"/>
    </row>
    <row r="805" spans="1:44" ht="8.1" customHeight="1">
      <c r="A805" s="323" t="str">
        <f t="shared" si="101"/>
        <v/>
      </c>
      <c r="B805" s="50" t="str">
        <f t="shared" si="102"/>
        <v/>
      </c>
      <c r="C805" s="50" t="str">
        <f t="shared" si="103"/>
        <v/>
      </c>
      <c r="D805" s="273" t="str">
        <f t="shared" si="104"/>
        <v/>
      </c>
      <c r="E805" s="311"/>
      <c r="F805" s="312"/>
      <c r="G805" s="312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  <c r="AD805" s="291"/>
      <c r="AE805" s="291"/>
      <c r="AF805" s="291"/>
      <c r="AG805" s="291"/>
      <c r="AH805" s="291"/>
      <c r="AI805" s="291"/>
      <c r="AJ805" s="291"/>
      <c r="AK805" s="291"/>
      <c r="AL805" s="291"/>
      <c r="AM805" s="291"/>
      <c r="AN805" s="291"/>
      <c r="AO805" s="291"/>
      <c r="AP805" s="291"/>
      <c r="AQ805" s="291"/>
      <c r="AR805" s="291"/>
    </row>
    <row r="806" spans="1:44" ht="8.1" customHeight="1">
      <c r="A806" s="323" t="str">
        <f t="shared" si="101"/>
        <v/>
      </c>
      <c r="B806" s="50" t="str">
        <f t="shared" si="102"/>
        <v/>
      </c>
      <c r="C806" s="50" t="str">
        <f t="shared" si="103"/>
        <v/>
      </c>
      <c r="D806" s="273" t="str">
        <f t="shared" si="104"/>
        <v/>
      </c>
      <c r="E806" s="311"/>
      <c r="F806" s="312"/>
      <c r="G806" s="312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  <c r="AD806" s="291"/>
      <c r="AE806" s="291"/>
      <c r="AF806" s="291"/>
      <c r="AG806" s="291"/>
      <c r="AH806" s="291"/>
      <c r="AI806" s="291"/>
      <c r="AJ806" s="291"/>
      <c r="AK806" s="291"/>
      <c r="AL806" s="291"/>
      <c r="AM806" s="291"/>
      <c r="AN806" s="291"/>
      <c r="AO806" s="291"/>
      <c r="AP806" s="291"/>
      <c r="AQ806" s="291"/>
      <c r="AR806" s="291"/>
    </row>
    <row r="807" spans="1:44" ht="8.1" customHeight="1">
      <c r="A807" s="323" t="str">
        <f t="shared" si="101"/>
        <v/>
      </c>
      <c r="B807" s="50" t="str">
        <f t="shared" si="102"/>
        <v/>
      </c>
      <c r="C807" s="50" t="str">
        <f t="shared" si="103"/>
        <v/>
      </c>
      <c r="D807" s="273" t="str">
        <f t="shared" si="104"/>
        <v/>
      </c>
      <c r="E807" s="311"/>
      <c r="F807" s="312"/>
      <c r="G807" s="312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  <c r="AD807" s="291"/>
      <c r="AE807" s="291"/>
      <c r="AF807" s="291"/>
      <c r="AG807" s="291"/>
      <c r="AH807" s="291"/>
      <c r="AI807" s="291"/>
      <c r="AJ807" s="291"/>
      <c r="AK807" s="291"/>
      <c r="AL807" s="291"/>
      <c r="AM807" s="291"/>
      <c r="AN807" s="291"/>
      <c r="AO807" s="291"/>
      <c r="AP807" s="291"/>
      <c r="AQ807" s="291"/>
      <c r="AR807" s="291"/>
    </row>
    <row r="808" spans="1:44" ht="8.1" customHeight="1">
      <c r="A808" s="323" t="str">
        <f t="shared" si="101"/>
        <v/>
      </c>
      <c r="B808" s="50" t="str">
        <f t="shared" si="102"/>
        <v/>
      </c>
      <c r="C808" s="50" t="str">
        <f t="shared" si="103"/>
        <v/>
      </c>
      <c r="D808" s="273" t="str">
        <f t="shared" si="104"/>
        <v/>
      </c>
      <c r="E808" s="311"/>
      <c r="F808" s="312"/>
      <c r="G808" s="312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  <c r="AD808" s="291"/>
      <c r="AE808" s="291"/>
      <c r="AF808" s="291"/>
      <c r="AG808" s="291"/>
      <c r="AH808" s="291"/>
      <c r="AI808" s="291"/>
      <c r="AJ808" s="291"/>
      <c r="AK808" s="291"/>
      <c r="AL808" s="291"/>
      <c r="AM808" s="291"/>
      <c r="AN808" s="291"/>
      <c r="AO808" s="291"/>
      <c r="AP808" s="291"/>
      <c r="AQ808" s="291"/>
      <c r="AR808" s="291"/>
    </row>
    <row r="809" spans="1:44" ht="8.1" customHeight="1">
      <c r="A809" s="323" t="str">
        <f t="shared" si="101"/>
        <v/>
      </c>
      <c r="B809" s="50" t="str">
        <f t="shared" si="102"/>
        <v/>
      </c>
      <c r="C809" s="50" t="str">
        <f t="shared" si="103"/>
        <v/>
      </c>
      <c r="D809" s="273" t="str">
        <f t="shared" si="104"/>
        <v/>
      </c>
      <c r="E809" s="311"/>
      <c r="F809" s="312"/>
      <c r="G809" s="312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  <c r="AD809" s="291"/>
      <c r="AE809" s="291"/>
      <c r="AF809" s="291"/>
      <c r="AG809" s="291"/>
      <c r="AH809" s="291"/>
      <c r="AI809" s="291"/>
      <c r="AJ809" s="291"/>
      <c r="AK809" s="291"/>
      <c r="AL809" s="291"/>
      <c r="AM809" s="291"/>
      <c r="AN809" s="291"/>
      <c r="AO809" s="291"/>
      <c r="AP809" s="291"/>
      <c r="AQ809" s="291"/>
      <c r="AR809" s="291"/>
    </row>
    <row r="810" spans="1:44" ht="8.1" customHeight="1">
      <c r="A810" s="323" t="str">
        <f t="shared" si="101"/>
        <v/>
      </c>
      <c r="B810" s="50" t="str">
        <f t="shared" si="102"/>
        <v/>
      </c>
      <c r="C810" s="50" t="str">
        <f t="shared" si="103"/>
        <v/>
      </c>
      <c r="D810" s="273" t="str">
        <f t="shared" si="104"/>
        <v/>
      </c>
      <c r="E810" s="311"/>
      <c r="F810" s="312"/>
      <c r="G810" s="312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  <c r="AD810" s="291"/>
      <c r="AE810" s="291"/>
      <c r="AF810" s="291"/>
      <c r="AG810" s="291"/>
      <c r="AH810" s="291"/>
      <c r="AI810" s="291"/>
      <c r="AJ810" s="291"/>
      <c r="AK810" s="291"/>
      <c r="AL810" s="291"/>
      <c r="AM810" s="291"/>
      <c r="AN810" s="291"/>
      <c r="AO810" s="291"/>
      <c r="AP810" s="291"/>
      <c r="AQ810" s="291"/>
      <c r="AR810" s="291"/>
    </row>
    <row r="811" spans="1:44" ht="8.1" customHeight="1">
      <c r="A811" s="323" t="str">
        <f t="shared" si="101"/>
        <v/>
      </c>
      <c r="B811" s="50" t="str">
        <f t="shared" si="102"/>
        <v/>
      </c>
      <c r="C811" s="50" t="str">
        <f t="shared" si="103"/>
        <v/>
      </c>
      <c r="D811" s="273" t="str">
        <f t="shared" si="104"/>
        <v/>
      </c>
      <c r="E811" s="311"/>
      <c r="F811" s="312"/>
      <c r="G811" s="312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  <c r="AD811" s="291"/>
      <c r="AE811" s="291"/>
      <c r="AF811" s="291"/>
      <c r="AG811" s="291"/>
      <c r="AH811" s="291"/>
      <c r="AI811" s="291"/>
      <c r="AJ811" s="291"/>
      <c r="AK811" s="291"/>
      <c r="AL811" s="291"/>
      <c r="AM811" s="291"/>
      <c r="AN811" s="291"/>
      <c r="AO811" s="291"/>
      <c r="AP811" s="291"/>
      <c r="AQ811" s="291"/>
      <c r="AR811" s="291"/>
    </row>
    <row r="812" spans="1:44" ht="8.1" customHeight="1">
      <c r="A812" s="323" t="str">
        <f t="shared" si="101"/>
        <v/>
      </c>
      <c r="B812" s="50" t="str">
        <f t="shared" si="102"/>
        <v/>
      </c>
      <c r="C812" s="50" t="str">
        <f t="shared" si="103"/>
        <v/>
      </c>
      <c r="D812" s="273" t="str">
        <f t="shared" si="104"/>
        <v/>
      </c>
      <c r="E812" s="311"/>
      <c r="F812" s="312"/>
      <c r="G812" s="312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  <c r="AD812" s="291"/>
      <c r="AE812" s="291"/>
      <c r="AF812" s="291"/>
      <c r="AG812" s="291"/>
      <c r="AH812" s="291"/>
      <c r="AI812" s="291"/>
      <c r="AJ812" s="291"/>
      <c r="AK812" s="291"/>
      <c r="AL812" s="291"/>
      <c r="AM812" s="291"/>
      <c r="AN812" s="291"/>
      <c r="AO812" s="291"/>
      <c r="AP812" s="291"/>
      <c r="AQ812" s="291"/>
      <c r="AR812" s="291"/>
    </row>
    <row r="813" spans="1:44" ht="8.1" customHeight="1">
      <c r="A813" s="323" t="str">
        <f t="shared" si="101"/>
        <v/>
      </c>
      <c r="B813" s="50" t="str">
        <f t="shared" si="102"/>
        <v/>
      </c>
      <c r="C813" s="50" t="str">
        <f t="shared" si="103"/>
        <v/>
      </c>
      <c r="D813" s="273" t="str">
        <f t="shared" si="104"/>
        <v/>
      </c>
      <c r="E813" s="311"/>
      <c r="F813" s="312"/>
      <c r="G813" s="312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  <c r="AD813" s="291"/>
      <c r="AE813" s="291"/>
      <c r="AF813" s="291"/>
      <c r="AG813" s="291"/>
      <c r="AH813" s="291"/>
      <c r="AI813" s="291"/>
      <c r="AJ813" s="291"/>
      <c r="AK813" s="291"/>
      <c r="AL813" s="291"/>
      <c r="AM813" s="291"/>
      <c r="AN813" s="291"/>
      <c r="AO813" s="291"/>
      <c r="AP813" s="291"/>
      <c r="AQ813" s="291"/>
      <c r="AR813" s="291"/>
    </row>
    <row r="814" spans="1:44" ht="8.1" customHeight="1">
      <c r="A814" s="323" t="str">
        <f t="shared" si="101"/>
        <v/>
      </c>
      <c r="B814" s="50" t="str">
        <f t="shared" si="102"/>
        <v/>
      </c>
      <c r="C814" s="50" t="str">
        <f t="shared" si="103"/>
        <v/>
      </c>
      <c r="D814" s="273" t="str">
        <f t="shared" si="104"/>
        <v/>
      </c>
      <c r="E814" s="311"/>
      <c r="F814" s="312"/>
      <c r="G814" s="312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  <c r="AD814" s="291"/>
      <c r="AE814" s="291"/>
      <c r="AF814" s="291"/>
      <c r="AG814" s="291"/>
      <c r="AH814" s="291"/>
      <c r="AI814" s="291"/>
      <c r="AJ814" s="291"/>
      <c r="AK814" s="291"/>
      <c r="AL814" s="291"/>
      <c r="AM814" s="291"/>
      <c r="AN814" s="291"/>
      <c r="AO814" s="291"/>
      <c r="AP814" s="291"/>
      <c r="AQ814" s="291"/>
      <c r="AR814" s="291"/>
    </row>
    <row r="815" spans="1:44" ht="8.1" customHeight="1">
      <c r="A815" s="323" t="str">
        <f t="shared" si="101"/>
        <v/>
      </c>
      <c r="B815" s="50" t="str">
        <f t="shared" si="102"/>
        <v/>
      </c>
      <c r="C815" s="50" t="str">
        <f t="shared" si="103"/>
        <v/>
      </c>
      <c r="D815" s="273" t="str">
        <f t="shared" si="104"/>
        <v/>
      </c>
      <c r="E815" s="311"/>
      <c r="F815" s="312"/>
      <c r="G815" s="312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  <c r="AD815" s="291"/>
      <c r="AE815" s="291"/>
      <c r="AF815" s="291"/>
      <c r="AG815" s="291"/>
      <c r="AH815" s="291"/>
      <c r="AI815" s="291"/>
      <c r="AJ815" s="291"/>
      <c r="AK815" s="291"/>
      <c r="AL815" s="291"/>
      <c r="AM815" s="291"/>
      <c r="AN815" s="291"/>
      <c r="AO815" s="291"/>
      <c r="AP815" s="291"/>
      <c r="AQ815" s="291"/>
      <c r="AR815" s="291"/>
    </row>
    <row r="816" spans="1:44" ht="8.1" customHeight="1">
      <c r="A816" s="323" t="str">
        <f t="shared" si="101"/>
        <v/>
      </c>
      <c r="B816" s="50" t="str">
        <f t="shared" si="102"/>
        <v/>
      </c>
      <c r="C816" s="50" t="str">
        <f t="shared" si="103"/>
        <v/>
      </c>
      <c r="D816" s="273" t="str">
        <f t="shared" si="104"/>
        <v/>
      </c>
      <c r="E816" s="311"/>
      <c r="F816" s="312"/>
      <c r="G816" s="312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  <c r="AD816" s="291"/>
      <c r="AE816" s="291"/>
      <c r="AF816" s="291"/>
      <c r="AG816" s="291"/>
      <c r="AH816" s="291"/>
      <c r="AI816" s="291"/>
      <c r="AJ816" s="291"/>
      <c r="AK816" s="291"/>
      <c r="AL816" s="291"/>
      <c r="AM816" s="291"/>
      <c r="AN816" s="291"/>
      <c r="AO816" s="291"/>
      <c r="AP816" s="291"/>
      <c r="AQ816" s="291"/>
      <c r="AR816" s="291"/>
    </row>
    <row r="817" spans="1:44" ht="8.1" customHeight="1">
      <c r="A817" s="323" t="str">
        <f t="shared" si="101"/>
        <v/>
      </c>
      <c r="B817" s="50" t="str">
        <f t="shared" si="102"/>
        <v/>
      </c>
      <c r="C817" s="50" t="str">
        <f t="shared" si="103"/>
        <v/>
      </c>
      <c r="D817" s="273" t="str">
        <f t="shared" si="104"/>
        <v/>
      </c>
      <c r="E817" s="311"/>
      <c r="F817" s="312"/>
      <c r="G817" s="312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  <c r="AD817" s="291"/>
      <c r="AE817" s="291"/>
      <c r="AF817" s="291"/>
      <c r="AG817" s="291"/>
      <c r="AH817" s="291"/>
      <c r="AI817" s="291"/>
      <c r="AJ817" s="291"/>
      <c r="AK817" s="291"/>
      <c r="AL817" s="291"/>
      <c r="AM817" s="291"/>
      <c r="AN817" s="291"/>
      <c r="AO817" s="291"/>
      <c r="AP817" s="291"/>
      <c r="AQ817" s="291"/>
      <c r="AR817" s="291"/>
    </row>
    <row r="818" spans="1:44" ht="8.1" customHeight="1">
      <c r="A818" s="323" t="str">
        <f t="shared" si="101"/>
        <v/>
      </c>
      <c r="B818" s="50" t="str">
        <f t="shared" si="102"/>
        <v/>
      </c>
      <c r="C818" s="50" t="str">
        <f t="shared" si="103"/>
        <v/>
      </c>
      <c r="D818" s="273" t="str">
        <f t="shared" si="104"/>
        <v/>
      </c>
      <c r="E818" s="311"/>
      <c r="F818" s="312"/>
      <c r="G818" s="312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  <c r="AD818" s="291"/>
      <c r="AE818" s="291"/>
      <c r="AF818" s="291"/>
      <c r="AG818" s="291"/>
      <c r="AH818" s="291"/>
      <c r="AI818" s="291"/>
      <c r="AJ818" s="291"/>
      <c r="AK818" s="291"/>
      <c r="AL818" s="291"/>
      <c r="AM818" s="291"/>
      <c r="AN818" s="291"/>
      <c r="AO818" s="291"/>
      <c r="AP818" s="291"/>
      <c r="AQ818" s="291"/>
      <c r="AR818" s="291"/>
    </row>
    <row r="819" spans="1:44" ht="8.1" customHeight="1">
      <c r="A819" s="323" t="str">
        <f t="shared" si="101"/>
        <v/>
      </c>
      <c r="B819" s="50" t="str">
        <f t="shared" si="102"/>
        <v/>
      </c>
      <c r="C819" s="50" t="str">
        <f t="shared" si="103"/>
        <v/>
      </c>
      <c r="D819" s="273" t="str">
        <f t="shared" si="104"/>
        <v/>
      </c>
      <c r="E819" s="311"/>
      <c r="F819" s="312"/>
      <c r="G819" s="312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  <c r="AD819" s="291"/>
      <c r="AE819" s="291"/>
      <c r="AF819" s="291"/>
      <c r="AG819" s="291"/>
      <c r="AH819" s="291"/>
      <c r="AI819" s="291"/>
      <c r="AJ819" s="291"/>
      <c r="AK819" s="291"/>
      <c r="AL819" s="291"/>
      <c r="AM819" s="291"/>
      <c r="AN819" s="291"/>
      <c r="AO819" s="291"/>
      <c r="AP819" s="291"/>
      <c r="AQ819" s="291"/>
      <c r="AR819" s="291"/>
    </row>
    <row r="820" spans="1:44" ht="8.1" customHeight="1">
      <c r="A820" s="323" t="str">
        <f t="shared" si="101"/>
        <v/>
      </c>
      <c r="B820" s="50" t="str">
        <f t="shared" si="102"/>
        <v/>
      </c>
      <c r="C820" s="50" t="str">
        <f t="shared" si="103"/>
        <v/>
      </c>
      <c r="D820" s="273" t="str">
        <f t="shared" si="104"/>
        <v/>
      </c>
      <c r="E820" s="311"/>
      <c r="F820" s="312"/>
      <c r="G820" s="312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  <c r="AD820" s="291"/>
      <c r="AE820" s="291"/>
      <c r="AF820" s="291"/>
      <c r="AG820" s="291"/>
      <c r="AH820" s="291"/>
      <c r="AI820" s="291"/>
      <c r="AJ820" s="291"/>
      <c r="AK820" s="291"/>
      <c r="AL820" s="291"/>
      <c r="AM820" s="291"/>
      <c r="AN820" s="291"/>
      <c r="AO820" s="291"/>
      <c r="AP820" s="291"/>
      <c r="AQ820" s="291"/>
      <c r="AR820" s="291"/>
    </row>
    <row r="821" spans="1:44" ht="8.1" customHeight="1">
      <c r="A821" s="323" t="str">
        <f t="shared" si="101"/>
        <v/>
      </c>
      <c r="B821" s="50" t="str">
        <f t="shared" si="102"/>
        <v/>
      </c>
      <c r="C821" s="50" t="str">
        <f t="shared" si="103"/>
        <v/>
      </c>
      <c r="D821" s="273" t="str">
        <f t="shared" si="104"/>
        <v/>
      </c>
      <c r="E821" s="311"/>
      <c r="F821" s="312"/>
      <c r="G821" s="312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  <c r="AD821" s="291"/>
      <c r="AE821" s="291"/>
      <c r="AF821" s="291"/>
      <c r="AG821" s="291"/>
      <c r="AH821" s="291"/>
      <c r="AI821" s="291"/>
      <c r="AJ821" s="291"/>
      <c r="AK821" s="291"/>
      <c r="AL821" s="291"/>
      <c r="AM821" s="291"/>
      <c r="AN821" s="291"/>
      <c r="AO821" s="291"/>
      <c r="AP821" s="291"/>
      <c r="AQ821" s="291"/>
      <c r="AR821" s="291"/>
    </row>
    <row r="822" spans="1:44" ht="8.1" customHeight="1">
      <c r="A822" s="323" t="str">
        <f t="shared" si="101"/>
        <v/>
      </c>
      <c r="B822" s="50" t="str">
        <f t="shared" si="102"/>
        <v/>
      </c>
      <c r="C822" s="50" t="str">
        <f t="shared" si="103"/>
        <v/>
      </c>
      <c r="D822" s="273" t="str">
        <f t="shared" si="104"/>
        <v/>
      </c>
      <c r="E822" s="311"/>
      <c r="F822" s="312"/>
      <c r="G822" s="312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  <c r="AD822" s="291"/>
      <c r="AE822" s="291"/>
      <c r="AF822" s="291"/>
      <c r="AG822" s="291"/>
      <c r="AH822" s="291"/>
      <c r="AI822" s="291"/>
      <c r="AJ822" s="291"/>
      <c r="AK822" s="291"/>
      <c r="AL822" s="291"/>
      <c r="AM822" s="291"/>
      <c r="AN822" s="291"/>
      <c r="AO822" s="291"/>
      <c r="AP822" s="291"/>
      <c r="AQ822" s="291"/>
      <c r="AR822" s="291"/>
    </row>
    <row r="823" spans="1:44" ht="8.1" customHeight="1">
      <c r="A823" s="323" t="str">
        <f t="shared" si="101"/>
        <v/>
      </c>
      <c r="B823" s="50" t="str">
        <f t="shared" si="102"/>
        <v/>
      </c>
      <c r="C823" s="50" t="str">
        <f t="shared" si="103"/>
        <v/>
      </c>
      <c r="D823" s="273" t="str">
        <f t="shared" si="104"/>
        <v/>
      </c>
      <c r="E823" s="311"/>
      <c r="F823" s="312"/>
      <c r="G823" s="312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  <c r="AD823" s="291"/>
      <c r="AE823" s="291"/>
      <c r="AF823" s="291"/>
      <c r="AG823" s="291"/>
      <c r="AH823" s="291"/>
      <c r="AI823" s="291"/>
      <c r="AJ823" s="291"/>
      <c r="AK823" s="291"/>
      <c r="AL823" s="291"/>
      <c r="AM823" s="291"/>
      <c r="AN823" s="291"/>
      <c r="AO823" s="291"/>
      <c r="AP823" s="291"/>
      <c r="AQ823" s="291"/>
      <c r="AR823" s="291"/>
    </row>
    <row r="824" spans="1:44" ht="8.1" customHeight="1">
      <c r="A824" s="323" t="str">
        <f t="shared" si="101"/>
        <v/>
      </c>
      <c r="B824" s="50" t="str">
        <f t="shared" si="102"/>
        <v/>
      </c>
      <c r="C824" s="50" t="str">
        <f t="shared" si="103"/>
        <v/>
      </c>
      <c r="D824" s="273" t="str">
        <f t="shared" si="104"/>
        <v/>
      </c>
      <c r="E824" s="311"/>
      <c r="F824" s="312"/>
      <c r="G824" s="312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  <c r="AD824" s="291"/>
      <c r="AE824" s="291"/>
      <c r="AF824" s="291"/>
      <c r="AG824" s="291"/>
      <c r="AH824" s="291"/>
      <c r="AI824" s="291"/>
      <c r="AJ824" s="291"/>
      <c r="AK824" s="291"/>
      <c r="AL824" s="291"/>
      <c r="AM824" s="291"/>
      <c r="AN824" s="291"/>
      <c r="AO824" s="291"/>
      <c r="AP824" s="291"/>
      <c r="AQ824" s="291"/>
      <c r="AR824" s="291"/>
    </row>
    <row r="825" spans="1:44" ht="8.1" customHeight="1">
      <c r="A825" s="323" t="str">
        <f t="shared" si="101"/>
        <v/>
      </c>
      <c r="B825" s="50" t="str">
        <f t="shared" si="102"/>
        <v/>
      </c>
      <c r="C825" s="50" t="str">
        <f t="shared" si="103"/>
        <v/>
      </c>
      <c r="D825" s="273" t="str">
        <f t="shared" si="104"/>
        <v/>
      </c>
      <c r="E825" s="311"/>
      <c r="F825" s="312"/>
      <c r="G825" s="312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  <c r="AD825" s="291"/>
      <c r="AE825" s="291"/>
      <c r="AF825" s="291"/>
      <c r="AG825" s="291"/>
      <c r="AH825" s="291"/>
      <c r="AI825" s="291"/>
      <c r="AJ825" s="291"/>
      <c r="AK825" s="291"/>
      <c r="AL825" s="291"/>
      <c r="AM825" s="291"/>
      <c r="AN825" s="291"/>
      <c r="AO825" s="291"/>
      <c r="AP825" s="291"/>
      <c r="AQ825" s="291"/>
      <c r="AR825" s="291"/>
    </row>
    <row r="826" spans="1:44" ht="8.1" customHeight="1">
      <c r="A826" s="323" t="str">
        <f t="shared" si="101"/>
        <v/>
      </c>
      <c r="B826" s="50" t="str">
        <f t="shared" si="102"/>
        <v/>
      </c>
      <c r="C826" s="50" t="str">
        <f t="shared" si="103"/>
        <v/>
      </c>
      <c r="D826" s="273" t="str">
        <f t="shared" si="104"/>
        <v/>
      </c>
      <c r="E826" s="311"/>
      <c r="F826" s="312"/>
      <c r="G826" s="312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  <c r="AD826" s="291"/>
      <c r="AE826" s="291"/>
      <c r="AF826" s="291"/>
      <c r="AG826" s="291"/>
      <c r="AH826" s="291"/>
      <c r="AI826" s="291"/>
      <c r="AJ826" s="291"/>
      <c r="AK826" s="291"/>
      <c r="AL826" s="291"/>
      <c r="AM826" s="291"/>
      <c r="AN826" s="291"/>
      <c r="AO826" s="291"/>
      <c r="AP826" s="291"/>
      <c r="AQ826" s="291"/>
      <c r="AR826" s="291"/>
    </row>
    <row r="827" spans="1:44" ht="8.1" customHeight="1">
      <c r="A827" s="323" t="str">
        <f t="shared" si="101"/>
        <v/>
      </c>
      <c r="B827" s="50" t="str">
        <f t="shared" si="102"/>
        <v/>
      </c>
      <c r="C827" s="50" t="str">
        <f t="shared" si="103"/>
        <v/>
      </c>
      <c r="D827" s="273" t="str">
        <f t="shared" si="104"/>
        <v/>
      </c>
      <c r="E827" s="311"/>
      <c r="F827" s="312"/>
      <c r="G827" s="312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  <c r="AD827" s="291"/>
      <c r="AE827" s="291"/>
      <c r="AF827" s="291"/>
      <c r="AG827" s="291"/>
      <c r="AH827" s="291"/>
      <c r="AI827" s="291"/>
      <c r="AJ827" s="291"/>
      <c r="AK827" s="291"/>
      <c r="AL827" s="291"/>
      <c r="AM827" s="291"/>
      <c r="AN827" s="291"/>
      <c r="AO827" s="291"/>
      <c r="AP827" s="291"/>
      <c r="AQ827" s="291"/>
      <c r="AR827" s="291"/>
    </row>
    <row r="828" spans="1:44" ht="8.1" customHeight="1">
      <c r="A828" s="323" t="str">
        <f t="shared" si="101"/>
        <v/>
      </c>
      <c r="B828" s="50" t="str">
        <f t="shared" si="102"/>
        <v/>
      </c>
      <c r="C828" s="50" t="str">
        <f t="shared" si="103"/>
        <v/>
      </c>
      <c r="D828" s="273" t="str">
        <f t="shared" si="104"/>
        <v/>
      </c>
      <c r="E828" s="311"/>
      <c r="F828" s="312"/>
      <c r="G828" s="312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  <c r="AD828" s="291"/>
      <c r="AE828" s="291"/>
      <c r="AF828" s="291"/>
      <c r="AG828" s="291"/>
      <c r="AH828" s="291"/>
      <c r="AI828" s="291"/>
      <c r="AJ828" s="291"/>
      <c r="AK828" s="291"/>
      <c r="AL828" s="291"/>
      <c r="AM828" s="291"/>
      <c r="AN828" s="291"/>
      <c r="AO828" s="291"/>
      <c r="AP828" s="291"/>
      <c r="AQ828" s="291"/>
      <c r="AR828" s="291"/>
    </row>
    <row r="829" spans="1:44" ht="8.1" customHeight="1">
      <c r="A829" s="323" t="str">
        <f t="shared" si="101"/>
        <v/>
      </c>
      <c r="B829" s="50" t="str">
        <f t="shared" si="102"/>
        <v/>
      </c>
      <c r="C829" s="50" t="str">
        <f t="shared" si="103"/>
        <v/>
      </c>
      <c r="D829" s="273" t="str">
        <f t="shared" si="104"/>
        <v/>
      </c>
      <c r="E829" s="311"/>
      <c r="F829" s="312"/>
      <c r="G829" s="312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  <c r="AD829" s="291"/>
      <c r="AE829" s="291"/>
      <c r="AF829" s="291"/>
      <c r="AG829" s="291"/>
      <c r="AH829" s="291"/>
      <c r="AI829" s="291"/>
      <c r="AJ829" s="291"/>
      <c r="AK829" s="291"/>
      <c r="AL829" s="291"/>
      <c r="AM829" s="291"/>
      <c r="AN829" s="291"/>
      <c r="AO829" s="291"/>
      <c r="AP829" s="291"/>
      <c r="AQ829" s="291"/>
      <c r="AR829" s="291"/>
    </row>
    <row r="830" spans="1:44" ht="8.1" customHeight="1">
      <c r="A830" s="323" t="str">
        <f t="shared" si="101"/>
        <v/>
      </c>
      <c r="B830" s="50" t="str">
        <f t="shared" si="102"/>
        <v/>
      </c>
      <c r="C830" s="50" t="str">
        <f t="shared" si="103"/>
        <v/>
      </c>
      <c r="D830" s="273" t="str">
        <f t="shared" si="104"/>
        <v/>
      </c>
      <c r="E830" s="311"/>
      <c r="F830" s="312"/>
      <c r="G830" s="312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  <c r="AD830" s="291"/>
      <c r="AE830" s="291"/>
      <c r="AF830" s="291"/>
      <c r="AG830" s="291"/>
      <c r="AH830" s="291"/>
      <c r="AI830" s="291"/>
      <c r="AJ830" s="291"/>
      <c r="AK830" s="291"/>
      <c r="AL830" s="291"/>
      <c r="AM830" s="291"/>
      <c r="AN830" s="291"/>
      <c r="AO830" s="291"/>
      <c r="AP830" s="291"/>
      <c r="AQ830" s="291"/>
      <c r="AR830" s="291"/>
    </row>
    <row r="831" spans="1:44" ht="8.1" customHeight="1">
      <c r="A831" s="323" t="str">
        <f t="shared" si="101"/>
        <v/>
      </c>
      <c r="B831" s="50" t="str">
        <f t="shared" si="102"/>
        <v/>
      </c>
      <c r="C831" s="50" t="str">
        <f t="shared" si="103"/>
        <v/>
      </c>
      <c r="D831" s="273" t="str">
        <f t="shared" si="104"/>
        <v/>
      </c>
      <c r="E831" s="311"/>
      <c r="F831" s="312"/>
      <c r="G831" s="312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  <c r="AD831" s="291"/>
      <c r="AE831" s="291"/>
      <c r="AF831" s="291"/>
      <c r="AG831" s="291"/>
      <c r="AH831" s="291"/>
      <c r="AI831" s="291"/>
      <c r="AJ831" s="291"/>
      <c r="AK831" s="291"/>
      <c r="AL831" s="291"/>
      <c r="AM831" s="291"/>
      <c r="AN831" s="291"/>
      <c r="AO831" s="291"/>
      <c r="AP831" s="291"/>
      <c r="AQ831" s="291"/>
      <c r="AR831" s="291"/>
    </row>
    <row r="832" spans="1:44" ht="8.1" customHeight="1">
      <c r="A832" s="323" t="str">
        <f t="shared" si="101"/>
        <v/>
      </c>
      <c r="B832" s="50" t="str">
        <f t="shared" si="102"/>
        <v/>
      </c>
      <c r="C832" s="50" t="str">
        <f t="shared" si="103"/>
        <v/>
      </c>
      <c r="D832" s="273" t="str">
        <f t="shared" si="104"/>
        <v/>
      </c>
      <c r="E832" s="311"/>
      <c r="F832" s="312"/>
      <c r="G832" s="312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  <c r="AD832" s="291"/>
      <c r="AE832" s="291"/>
      <c r="AF832" s="291"/>
      <c r="AG832" s="291"/>
      <c r="AH832" s="291"/>
      <c r="AI832" s="291"/>
      <c r="AJ832" s="291"/>
      <c r="AK832" s="291"/>
      <c r="AL832" s="291"/>
      <c r="AM832" s="291"/>
      <c r="AN832" s="291"/>
      <c r="AO832" s="291"/>
      <c r="AP832" s="291"/>
      <c r="AQ832" s="291"/>
      <c r="AR832" s="291"/>
    </row>
    <row r="833" spans="1:44" ht="8.1" customHeight="1">
      <c r="A833" s="323" t="str">
        <f t="shared" si="101"/>
        <v/>
      </c>
      <c r="B833" s="50" t="str">
        <f t="shared" si="102"/>
        <v/>
      </c>
      <c r="C833" s="50" t="str">
        <f t="shared" si="103"/>
        <v/>
      </c>
      <c r="D833" s="273" t="str">
        <f t="shared" si="104"/>
        <v/>
      </c>
      <c r="E833" s="311"/>
      <c r="F833" s="312"/>
      <c r="G833" s="312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  <c r="AD833" s="291"/>
      <c r="AE833" s="291"/>
      <c r="AF833" s="291"/>
      <c r="AG833" s="291"/>
      <c r="AH833" s="291"/>
      <c r="AI833" s="291"/>
      <c r="AJ833" s="291"/>
      <c r="AK833" s="291"/>
      <c r="AL833" s="291"/>
      <c r="AM833" s="291"/>
      <c r="AN833" s="291"/>
      <c r="AO833" s="291"/>
      <c r="AP833" s="291"/>
      <c r="AQ833" s="291"/>
      <c r="AR833" s="291"/>
    </row>
    <row r="834" spans="1:44" ht="8.1" customHeight="1">
      <c r="A834" s="323" t="str">
        <f t="shared" si="101"/>
        <v/>
      </c>
      <c r="B834" s="50" t="str">
        <f t="shared" si="102"/>
        <v/>
      </c>
      <c r="C834" s="50" t="str">
        <f t="shared" si="103"/>
        <v/>
      </c>
      <c r="D834" s="273" t="str">
        <f t="shared" si="104"/>
        <v/>
      </c>
      <c r="E834" s="311"/>
      <c r="F834" s="312"/>
      <c r="G834" s="312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  <c r="AD834" s="291"/>
      <c r="AE834" s="291"/>
      <c r="AF834" s="291"/>
      <c r="AG834" s="291"/>
      <c r="AH834" s="291"/>
      <c r="AI834" s="291"/>
      <c r="AJ834" s="291"/>
      <c r="AK834" s="291"/>
      <c r="AL834" s="291"/>
      <c r="AM834" s="291"/>
      <c r="AN834" s="291"/>
      <c r="AO834" s="291"/>
      <c r="AP834" s="291"/>
      <c r="AQ834" s="291"/>
      <c r="AR834" s="291"/>
    </row>
    <row r="835" spans="1:44" ht="8.1" customHeight="1">
      <c r="A835" s="323" t="str">
        <f t="shared" si="101"/>
        <v/>
      </c>
      <c r="B835" s="50" t="str">
        <f t="shared" si="102"/>
        <v/>
      </c>
      <c r="C835" s="50" t="str">
        <f t="shared" si="103"/>
        <v/>
      </c>
      <c r="D835" s="273" t="str">
        <f t="shared" si="104"/>
        <v/>
      </c>
      <c r="E835" s="311"/>
      <c r="F835" s="312"/>
      <c r="G835" s="312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  <c r="AD835" s="291"/>
      <c r="AE835" s="291"/>
      <c r="AF835" s="291"/>
      <c r="AG835" s="291"/>
      <c r="AH835" s="291"/>
      <c r="AI835" s="291"/>
      <c r="AJ835" s="291"/>
      <c r="AK835" s="291"/>
      <c r="AL835" s="291"/>
      <c r="AM835" s="291"/>
      <c r="AN835" s="291"/>
      <c r="AO835" s="291"/>
      <c r="AP835" s="291"/>
      <c r="AQ835" s="291"/>
      <c r="AR835" s="291"/>
    </row>
    <row r="836" spans="1:44" ht="8.1" customHeight="1">
      <c r="A836" s="323" t="str">
        <f t="shared" si="101"/>
        <v/>
      </c>
      <c r="B836" s="50" t="str">
        <f t="shared" si="102"/>
        <v/>
      </c>
      <c r="C836" s="50" t="str">
        <f t="shared" si="103"/>
        <v/>
      </c>
      <c r="D836" s="273" t="str">
        <f t="shared" si="104"/>
        <v/>
      </c>
      <c r="E836" s="311"/>
      <c r="F836" s="312"/>
      <c r="G836" s="312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  <c r="AD836" s="291"/>
      <c r="AE836" s="291"/>
      <c r="AF836" s="291"/>
      <c r="AG836" s="291"/>
      <c r="AH836" s="291"/>
      <c r="AI836" s="291"/>
      <c r="AJ836" s="291"/>
      <c r="AK836" s="291"/>
      <c r="AL836" s="291"/>
      <c r="AM836" s="291"/>
      <c r="AN836" s="291"/>
      <c r="AO836" s="291"/>
      <c r="AP836" s="291"/>
      <c r="AQ836" s="291"/>
      <c r="AR836" s="291"/>
    </row>
    <row r="837" spans="1:44" ht="8.1" customHeight="1">
      <c r="A837" s="323" t="str">
        <f t="shared" ref="A837:A900" si="105">IF(ROW()-A$4&lt;=$D$4,ROW()-A$4,"")</f>
        <v/>
      </c>
      <c r="B837" s="50" t="str">
        <f t="shared" si="102"/>
        <v/>
      </c>
      <c r="C837" s="50" t="str">
        <f t="shared" si="103"/>
        <v/>
      </c>
      <c r="D837" s="273" t="str">
        <f t="shared" si="104"/>
        <v/>
      </c>
      <c r="E837" s="311"/>
      <c r="F837" s="312"/>
      <c r="G837" s="312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  <c r="AD837" s="291"/>
      <c r="AE837" s="291"/>
      <c r="AF837" s="291"/>
      <c r="AG837" s="291"/>
      <c r="AH837" s="291"/>
      <c r="AI837" s="291"/>
      <c r="AJ837" s="291"/>
      <c r="AK837" s="291"/>
      <c r="AL837" s="291"/>
      <c r="AM837" s="291"/>
      <c r="AN837" s="291"/>
      <c r="AO837" s="291"/>
      <c r="AP837" s="291"/>
      <c r="AQ837" s="291"/>
      <c r="AR837" s="291"/>
    </row>
    <row r="838" spans="1:44" ht="8.1" customHeight="1">
      <c r="A838" s="323" t="str">
        <f t="shared" si="105"/>
        <v/>
      </c>
      <c r="B838" s="50" t="str">
        <f t="shared" ref="B838:B901" si="106">IF(A838="","",IF(A836="",1,IF(ISNUMBER(A838),INT(A837/$C$2)+1,"")))</f>
        <v/>
      </c>
      <c r="C838" s="50" t="str">
        <f t="shared" ref="C838:C901" si="107">IF(ISNUMBER(A838),IF(B837&lt;&gt;B838,1,C837+1),"")</f>
        <v/>
      </c>
      <c r="D838" s="273" t="str">
        <f t="shared" ref="D838:D901" si="108">IF(AND(ISNUMBER(B838),ISNUMBER(C838)),_xlfn.CONCAT(C838-1,",",B838-1),"")</f>
        <v/>
      </c>
      <c r="E838" s="311"/>
      <c r="F838" s="312"/>
      <c r="G838" s="312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  <c r="AD838" s="291"/>
      <c r="AE838" s="291"/>
      <c r="AF838" s="291"/>
      <c r="AG838" s="291"/>
      <c r="AH838" s="291"/>
      <c r="AI838" s="291"/>
      <c r="AJ838" s="291"/>
      <c r="AK838" s="291"/>
      <c r="AL838" s="291"/>
      <c r="AM838" s="291"/>
      <c r="AN838" s="291"/>
      <c r="AO838" s="291"/>
      <c r="AP838" s="291"/>
      <c r="AQ838" s="291"/>
      <c r="AR838" s="291"/>
    </row>
    <row r="839" spans="1:44" ht="8.1" customHeight="1">
      <c r="A839" s="323" t="str">
        <f t="shared" si="105"/>
        <v/>
      </c>
      <c r="B839" s="50" t="str">
        <f t="shared" si="106"/>
        <v/>
      </c>
      <c r="C839" s="50" t="str">
        <f t="shared" si="107"/>
        <v/>
      </c>
      <c r="D839" s="273" t="str">
        <f t="shared" si="108"/>
        <v/>
      </c>
      <c r="E839" s="311"/>
      <c r="F839" s="312"/>
      <c r="G839" s="312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  <c r="AD839" s="291"/>
      <c r="AE839" s="291"/>
      <c r="AF839" s="291"/>
      <c r="AG839" s="291"/>
      <c r="AH839" s="291"/>
      <c r="AI839" s="291"/>
      <c r="AJ839" s="291"/>
      <c r="AK839" s="291"/>
      <c r="AL839" s="291"/>
      <c r="AM839" s="291"/>
      <c r="AN839" s="291"/>
      <c r="AO839" s="291"/>
      <c r="AP839" s="291"/>
      <c r="AQ839" s="291"/>
      <c r="AR839" s="291"/>
    </row>
    <row r="840" spans="1:44" ht="8.1" customHeight="1">
      <c r="A840" s="323" t="str">
        <f t="shared" si="105"/>
        <v/>
      </c>
      <c r="B840" s="50" t="str">
        <f t="shared" si="106"/>
        <v/>
      </c>
      <c r="C840" s="50" t="str">
        <f t="shared" si="107"/>
        <v/>
      </c>
      <c r="D840" s="273" t="str">
        <f t="shared" si="108"/>
        <v/>
      </c>
      <c r="E840" s="311"/>
      <c r="F840" s="312"/>
      <c r="G840" s="312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  <c r="AD840" s="291"/>
      <c r="AE840" s="291"/>
      <c r="AF840" s="291"/>
      <c r="AG840" s="291"/>
      <c r="AH840" s="291"/>
      <c r="AI840" s="291"/>
      <c r="AJ840" s="291"/>
      <c r="AK840" s="291"/>
      <c r="AL840" s="291"/>
      <c r="AM840" s="291"/>
      <c r="AN840" s="291"/>
      <c r="AO840" s="291"/>
      <c r="AP840" s="291"/>
      <c r="AQ840" s="291"/>
      <c r="AR840" s="291"/>
    </row>
    <row r="841" spans="1:44" ht="8.1" customHeight="1">
      <c r="A841" s="323" t="str">
        <f t="shared" si="105"/>
        <v/>
      </c>
      <c r="B841" s="50" t="str">
        <f t="shared" si="106"/>
        <v/>
      </c>
      <c r="C841" s="50" t="str">
        <f t="shared" si="107"/>
        <v/>
      </c>
      <c r="D841" s="273" t="str">
        <f t="shared" si="108"/>
        <v/>
      </c>
      <c r="E841" s="311"/>
      <c r="F841" s="312"/>
      <c r="G841" s="312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  <c r="AD841" s="291"/>
      <c r="AE841" s="291"/>
      <c r="AF841" s="291"/>
      <c r="AG841" s="291"/>
      <c r="AH841" s="291"/>
      <c r="AI841" s="291"/>
      <c r="AJ841" s="291"/>
      <c r="AK841" s="291"/>
      <c r="AL841" s="291"/>
      <c r="AM841" s="291"/>
      <c r="AN841" s="291"/>
      <c r="AO841" s="291"/>
      <c r="AP841" s="291"/>
      <c r="AQ841" s="291"/>
      <c r="AR841" s="291"/>
    </row>
    <row r="842" spans="1:44" ht="8.1" customHeight="1">
      <c r="A842" s="323" t="str">
        <f t="shared" si="105"/>
        <v/>
      </c>
      <c r="B842" s="50" t="str">
        <f t="shared" si="106"/>
        <v/>
      </c>
      <c r="C842" s="50" t="str">
        <f t="shared" si="107"/>
        <v/>
      </c>
      <c r="D842" s="273" t="str">
        <f t="shared" si="108"/>
        <v/>
      </c>
      <c r="E842" s="311"/>
      <c r="F842" s="312"/>
      <c r="G842" s="312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  <c r="AD842" s="291"/>
      <c r="AE842" s="291"/>
      <c r="AF842" s="291"/>
      <c r="AG842" s="291"/>
      <c r="AH842" s="291"/>
      <c r="AI842" s="291"/>
      <c r="AJ842" s="291"/>
      <c r="AK842" s="291"/>
      <c r="AL842" s="291"/>
      <c r="AM842" s="291"/>
      <c r="AN842" s="291"/>
      <c r="AO842" s="291"/>
      <c r="AP842" s="291"/>
      <c r="AQ842" s="291"/>
      <c r="AR842" s="291"/>
    </row>
    <row r="843" spans="1:44" ht="8.1" customHeight="1">
      <c r="A843" s="323" t="str">
        <f t="shared" si="105"/>
        <v/>
      </c>
      <c r="B843" s="50" t="str">
        <f t="shared" si="106"/>
        <v/>
      </c>
      <c r="C843" s="50" t="str">
        <f t="shared" si="107"/>
        <v/>
      </c>
      <c r="D843" s="273" t="str">
        <f t="shared" si="108"/>
        <v/>
      </c>
      <c r="E843" s="311"/>
      <c r="F843" s="312"/>
      <c r="G843" s="312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  <c r="AD843" s="291"/>
      <c r="AE843" s="291"/>
      <c r="AF843" s="291"/>
      <c r="AG843" s="291"/>
      <c r="AH843" s="291"/>
      <c r="AI843" s="291"/>
      <c r="AJ843" s="291"/>
      <c r="AK843" s="291"/>
      <c r="AL843" s="291"/>
      <c r="AM843" s="291"/>
      <c r="AN843" s="291"/>
      <c r="AO843" s="291"/>
      <c r="AP843" s="291"/>
      <c r="AQ843" s="291"/>
      <c r="AR843" s="291"/>
    </row>
    <row r="844" spans="1:44" ht="8.1" customHeight="1">
      <c r="A844" s="323" t="str">
        <f t="shared" si="105"/>
        <v/>
      </c>
      <c r="B844" s="50" t="str">
        <f t="shared" si="106"/>
        <v/>
      </c>
      <c r="C844" s="50" t="str">
        <f t="shared" si="107"/>
        <v/>
      </c>
      <c r="D844" s="273" t="str">
        <f t="shared" si="108"/>
        <v/>
      </c>
      <c r="E844" s="311"/>
      <c r="F844" s="312"/>
      <c r="G844" s="312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  <c r="AD844" s="291"/>
      <c r="AE844" s="291"/>
      <c r="AF844" s="291"/>
      <c r="AG844" s="291"/>
      <c r="AH844" s="291"/>
      <c r="AI844" s="291"/>
      <c r="AJ844" s="291"/>
      <c r="AK844" s="291"/>
      <c r="AL844" s="291"/>
      <c r="AM844" s="291"/>
      <c r="AN844" s="291"/>
      <c r="AO844" s="291"/>
      <c r="AP844" s="291"/>
      <c r="AQ844" s="291"/>
      <c r="AR844" s="291"/>
    </row>
    <row r="845" spans="1:44" ht="8.1" customHeight="1">
      <c r="A845" s="323" t="str">
        <f t="shared" si="105"/>
        <v/>
      </c>
      <c r="B845" s="50" t="str">
        <f t="shared" si="106"/>
        <v/>
      </c>
      <c r="C845" s="50" t="str">
        <f t="shared" si="107"/>
        <v/>
      </c>
      <c r="D845" s="273" t="str">
        <f t="shared" si="108"/>
        <v/>
      </c>
      <c r="E845" s="311"/>
      <c r="F845" s="312"/>
      <c r="G845" s="312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  <c r="AD845" s="291"/>
      <c r="AE845" s="291"/>
      <c r="AF845" s="291"/>
      <c r="AG845" s="291"/>
      <c r="AH845" s="291"/>
      <c r="AI845" s="291"/>
      <c r="AJ845" s="291"/>
      <c r="AK845" s="291"/>
      <c r="AL845" s="291"/>
      <c r="AM845" s="291"/>
      <c r="AN845" s="291"/>
      <c r="AO845" s="291"/>
      <c r="AP845" s="291"/>
      <c r="AQ845" s="291"/>
      <c r="AR845" s="291"/>
    </row>
    <row r="846" spans="1:44" ht="8.1" customHeight="1">
      <c r="A846" s="323" t="str">
        <f t="shared" si="105"/>
        <v/>
      </c>
      <c r="B846" s="50" t="str">
        <f t="shared" si="106"/>
        <v/>
      </c>
      <c r="C846" s="50" t="str">
        <f t="shared" si="107"/>
        <v/>
      </c>
      <c r="D846" s="273" t="str">
        <f t="shared" si="108"/>
        <v/>
      </c>
      <c r="E846" s="311"/>
      <c r="F846" s="312"/>
      <c r="G846" s="312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  <c r="AD846" s="291"/>
      <c r="AE846" s="291"/>
      <c r="AF846" s="291"/>
      <c r="AG846" s="291"/>
      <c r="AH846" s="291"/>
      <c r="AI846" s="291"/>
      <c r="AJ846" s="291"/>
      <c r="AK846" s="291"/>
      <c r="AL846" s="291"/>
      <c r="AM846" s="291"/>
      <c r="AN846" s="291"/>
      <c r="AO846" s="291"/>
      <c r="AP846" s="291"/>
      <c r="AQ846" s="291"/>
      <c r="AR846" s="291"/>
    </row>
    <row r="847" spans="1:44" ht="8.1" customHeight="1">
      <c r="A847" s="323" t="str">
        <f t="shared" si="105"/>
        <v/>
      </c>
      <c r="B847" s="50" t="str">
        <f t="shared" si="106"/>
        <v/>
      </c>
      <c r="C847" s="50" t="str">
        <f t="shared" si="107"/>
        <v/>
      </c>
      <c r="D847" s="273" t="str">
        <f t="shared" si="108"/>
        <v/>
      </c>
      <c r="E847" s="311"/>
      <c r="F847" s="312"/>
      <c r="G847" s="312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  <c r="AD847" s="291"/>
      <c r="AE847" s="291"/>
      <c r="AF847" s="291"/>
      <c r="AG847" s="291"/>
      <c r="AH847" s="291"/>
      <c r="AI847" s="291"/>
      <c r="AJ847" s="291"/>
      <c r="AK847" s="291"/>
      <c r="AL847" s="291"/>
      <c r="AM847" s="291"/>
      <c r="AN847" s="291"/>
      <c r="AO847" s="291"/>
      <c r="AP847" s="291"/>
      <c r="AQ847" s="291"/>
      <c r="AR847" s="291"/>
    </row>
    <row r="848" spans="1:44" ht="8.1" customHeight="1">
      <c r="A848" s="323" t="str">
        <f t="shared" si="105"/>
        <v/>
      </c>
      <c r="B848" s="50" t="str">
        <f t="shared" si="106"/>
        <v/>
      </c>
      <c r="C848" s="50" t="str">
        <f t="shared" si="107"/>
        <v/>
      </c>
      <c r="D848" s="273" t="str">
        <f t="shared" si="108"/>
        <v/>
      </c>
      <c r="E848" s="311"/>
      <c r="F848" s="312"/>
      <c r="G848" s="312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  <c r="AD848" s="291"/>
      <c r="AE848" s="291"/>
      <c r="AF848" s="291"/>
      <c r="AG848" s="291"/>
      <c r="AH848" s="291"/>
      <c r="AI848" s="291"/>
      <c r="AJ848" s="291"/>
      <c r="AK848" s="291"/>
      <c r="AL848" s="291"/>
      <c r="AM848" s="291"/>
      <c r="AN848" s="291"/>
      <c r="AO848" s="291"/>
      <c r="AP848" s="291"/>
      <c r="AQ848" s="291"/>
      <c r="AR848" s="291"/>
    </row>
    <row r="849" spans="1:44" ht="8.1" customHeight="1">
      <c r="A849" s="323" t="str">
        <f t="shared" si="105"/>
        <v/>
      </c>
      <c r="B849" s="50" t="str">
        <f t="shared" si="106"/>
        <v/>
      </c>
      <c r="C849" s="50" t="str">
        <f t="shared" si="107"/>
        <v/>
      </c>
      <c r="D849" s="273" t="str">
        <f t="shared" si="108"/>
        <v/>
      </c>
      <c r="E849" s="311"/>
      <c r="F849" s="312"/>
      <c r="G849" s="312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  <c r="AD849" s="291"/>
      <c r="AE849" s="291"/>
      <c r="AF849" s="291"/>
      <c r="AG849" s="291"/>
      <c r="AH849" s="291"/>
      <c r="AI849" s="291"/>
      <c r="AJ849" s="291"/>
      <c r="AK849" s="291"/>
      <c r="AL849" s="291"/>
      <c r="AM849" s="291"/>
      <c r="AN849" s="291"/>
      <c r="AO849" s="291"/>
      <c r="AP849" s="291"/>
      <c r="AQ849" s="291"/>
      <c r="AR849" s="291"/>
    </row>
    <row r="850" spans="1:44" ht="8.1" customHeight="1">
      <c r="A850" s="323" t="str">
        <f t="shared" si="105"/>
        <v/>
      </c>
      <c r="B850" s="50" t="str">
        <f t="shared" si="106"/>
        <v/>
      </c>
      <c r="C850" s="50" t="str">
        <f t="shared" si="107"/>
        <v/>
      </c>
      <c r="D850" s="273" t="str">
        <f t="shared" si="108"/>
        <v/>
      </c>
      <c r="E850" s="311"/>
      <c r="F850" s="312"/>
      <c r="G850" s="312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  <c r="AD850" s="291"/>
      <c r="AE850" s="291"/>
      <c r="AF850" s="291"/>
      <c r="AG850" s="291"/>
      <c r="AH850" s="291"/>
      <c r="AI850" s="291"/>
      <c r="AJ850" s="291"/>
      <c r="AK850" s="291"/>
      <c r="AL850" s="291"/>
      <c r="AM850" s="291"/>
      <c r="AN850" s="291"/>
      <c r="AO850" s="291"/>
      <c r="AP850" s="291"/>
      <c r="AQ850" s="291"/>
      <c r="AR850" s="291"/>
    </row>
    <row r="851" spans="1:44" ht="8.1" customHeight="1">
      <c r="A851" s="323" t="str">
        <f t="shared" si="105"/>
        <v/>
      </c>
      <c r="B851" s="50" t="str">
        <f t="shared" si="106"/>
        <v/>
      </c>
      <c r="C851" s="50" t="str">
        <f t="shared" si="107"/>
        <v/>
      </c>
      <c r="D851" s="273" t="str">
        <f t="shared" si="108"/>
        <v/>
      </c>
      <c r="E851" s="311"/>
      <c r="F851" s="312"/>
      <c r="G851" s="312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  <c r="AD851" s="291"/>
      <c r="AE851" s="291"/>
      <c r="AF851" s="291"/>
      <c r="AG851" s="291"/>
      <c r="AH851" s="291"/>
      <c r="AI851" s="291"/>
      <c r="AJ851" s="291"/>
      <c r="AK851" s="291"/>
      <c r="AL851" s="291"/>
      <c r="AM851" s="291"/>
      <c r="AN851" s="291"/>
      <c r="AO851" s="291"/>
      <c r="AP851" s="291"/>
      <c r="AQ851" s="291"/>
      <c r="AR851" s="291"/>
    </row>
    <row r="852" spans="1:44" ht="8.1" customHeight="1">
      <c r="A852" s="323" t="str">
        <f t="shared" si="105"/>
        <v/>
      </c>
      <c r="B852" s="50" t="str">
        <f t="shared" si="106"/>
        <v/>
      </c>
      <c r="C852" s="50" t="str">
        <f t="shared" si="107"/>
        <v/>
      </c>
      <c r="D852" s="273" t="str">
        <f t="shared" si="108"/>
        <v/>
      </c>
      <c r="E852" s="311"/>
      <c r="F852" s="312"/>
      <c r="G852" s="312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  <c r="AD852" s="291"/>
      <c r="AE852" s="291"/>
      <c r="AF852" s="291"/>
      <c r="AG852" s="291"/>
      <c r="AH852" s="291"/>
      <c r="AI852" s="291"/>
      <c r="AJ852" s="291"/>
      <c r="AK852" s="291"/>
      <c r="AL852" s="291"/>
      <c r="AM852" s="291"/>
      <c r="AN852" s="291"/>
      <c r="AO852" s="291"/>
      <c r="AP852" s="291"/>
      <c r="AQ852" s="291"/>
      <c r="AR852" s="291"/>
    </row>
    <row r="853" spans="1:44" ht="8.1" customHeight="1">
      <c r="A853" s="323" t="str">
        <f t="shared" si="105"/>
        <v/>
      </c>
      <c r="B853" s="50" t="str">
        <f t="shared" si="106"/>
        <v/>
      </c>
      <c r="C853" s="50" t="str">
        <f t="shared" si="107"/>
        <v/>
      </c>
      <c r="D853" s="273" t="str">
        <f t="shared" si="108"/>
        <v/>
      </c>
      <c r="E853" s="311"/>
      <c r="F853" s="312"/>
      <c r="G853" s="312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  <c r="AD853" s="291"/>
      <c r="AE853" s="291"/>
      <c r="AF853" s="291"/>
      <c r="AG853" s="291"/>
      <c r="AH853" s="291"/>
      <c r="AI853" s="291"/>
      <c r="AJ853" s="291"/>
      <c r="AK853" s="291"/>
      <c r="AL853" s="291"/>
      <c r="AM853" s="291"/>
      <c r="AN853" s="291"/>
      <c r="AO853" s="291"/>
      <c r="AP853" s="291"/>
      <c r="AQ853" s="291"/>
      <c r="AR853" s="291"/>
    </row>
    <row r="854" spans="1:44" ht="8.1" customHeight="1">
      <c r="A854" s="323" t="str">
        <f t="shared" si="105"/>
        <v/>
      </c>
      <c r="B854" s="50" t="str">
        <f t="shared" si="106"/>
        <v/>
      </c>
      <c r="C854" s="50" t="str">
        <f t="shared" si="107"/>
        <v/>
      </c>
      <c r="D854" s="273" t="str">
        <f t="shared" si="108"/>
        <v/>
      </c>
      <c r="E854" s="311"/>
      <c r="F854" s="312"/>
      <c r="G854" s="312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  <c r="AD854" s="291"/>
      <c r="AE854" s="291"/>
      <c r="AF854" s="291"/>
      <c r="AG854" s="291"/>
      <c r="AH854" s="291"/>
      <c r="AI854" s="291"/>
      <c r="AJ854" s="291"/>
      <c r="AK854" s="291"/>
      <c r="AL854" s="291"/>
      <c r="AM854" s="291"/>
      <c r="AN854" s="291"/>
      <c r="AO854" s="291"/>
      <c r="AP854" s="291"/>
      <c r="AQ854" s="291"/>
      <c r="AR854" s="291"/>
    </row>
    <row r="855" spans="1:44" ht="8.1" customHeight="1">
      <c r="A855" s="323" t="str">
        <f t="shared" si="105"/>
        <v/>
      </c>
      <c r="B855" s="50" t="str">
        <f t="shared" si="106"/>
        <v/>
      </c>
      <c r="C855" s="50" t="str">
        <f t="shared" si="107"/>
        <v/>
      </c>
      <c r="D855" s="273" t="str">
        <f t="shared" si="108"/>
        <v/>
      </c>
      <c r="E855" s="311"/>
      <c r="F855" s="312"/>
      <c r="G855" s="312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  <c r="AD855" s="291"/>
      <c r="AE855" s="291"/>
      <c r="AF855" s="291"/>
      <c r="AG855" s="291"/>
      <c r="AH855" s="291"/>
      <c r="AI855" s="291"/>
      <c r="AJ855" s="291"/>
      <c r="AK855" s="291"/>
      <c r="AL855" s="291"/>
      <c r="AM855" s="291"/>
      <c r="AN855" s="291"/>
      <c r="AO855" s="291"/>
      <c r="AP855" s="291"/>
      <c r="AQ855" s="291"/>
      <c r="AR855" s="291"/>
    </row>
    <row r="856" spans="1:44" ht="8.1" customHeight="1">
      <c r="A856" s="323" t="str">
        <f t="shared" si="105"/>
        <v/>
      </c>
      <c r="B856" s="50" t="str">
        <f t="shared" si="106"/>
        <v/>
      </c>
      <c r="C856" s="50" t="str">
        <f t="shared" si="107"/>
        <v/>
      </c>
      <c r="D856" s="273" t="str">
        <f t="shared" si="108"/>
        <v/>
      </c>
      <c r="E856" s="311"/>
      <c r="F856" s="312"/>
      <c r="G856" s="312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  <c r="AD856" s="291"/>
      <c r="AE856" s="291"/>
      <c r="AF856" s="291"/>
      <c r="AG856" s="291"/>
      <c r="AH856" s="291"/>
      <c r="AI856" s="291"/>
      <c r="AJ856" s="291"/>
      <c r="AK856" s="291"/>
      <c r="AL856" s="291"/>
      <c r="AM856" s="291"/>
      <c r="AN856" s="291"/>
      <c r="AO856" s="291"/>
      <c r="AP856" s="291"/>
      <c r="AQ856" s="291"/>
      <c r="AR856" s="291"/>
    </row>
    <row r="857" spans="1:44" ht="8.1" customHeight="1">
      <c r="A857" s="323" t="str">
        <f t="shared" si="105"/>
        <v/>
      </c>
      <c r="B857" s="50" t="str">
        <f t="shared" si="106"/>
        <v/>
      </c>
      <c r="C857" s="50" t="str">
        <f t="shared" si="107"/>
        <v/>
      </c>
      <c r="D857" s="273" t="str">
        <f t="shared" si="108"/>
        <v/>
      </c>
      <c r="E857" s="311"/>
      <c r="F857" s="312"/>
      <c r="G857" s="312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  <c r="AD857" s="291"/>
      <c r="AE857" s="291"/>
      <c r="AF857" s="291"/>
      <c r="AG857" s="291"/>
      <c r="AH857" s="291"/>
      <c r="AI857" s="291"/>
      <c r="AJ857" s="291"/>
      <c r="AK857" s="291"/>
      <c r="AL857" s="291"/>
      <c r="AM857" s="291"/>
      <c r="AN857" s="291"/>
      <c r="AO857" s="291"/>
      <c r="AP857" s="291"/>
      <c r="AQ857" s="291"/>
      <c r="AR857" s="291"/>
    </row>
    <row r="858" spans="1:44" ht="8.1" customHeight="1">
      <c r="A858" s="323" t="str">
        <f t="shared" si="105"/>
        <v/>
      </c>
      <c r="B858" s="50" t="str">
        <f t="shared" si="106"/>
        <v/>
      </c>
      <c r="C858" s="50" t="str">
        <f t="shared" si="107"/>
        <v/>
      </c>
      <c r="D858" s="273" t="str">
        <f t="shared" si="108"/>
        <v/>
      </c>
      <c r="E858" s="311"/>
      <c r="F858" s="312"/>
      <c r="G858" s="312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  <c r="AD858" s="291"/>
      <c r="AE858" s="291"/>
      <c r="AF858" s="291"/>
      <c r="AG858" s="291"/>
      <c r="AH858" s="291"/>
      <c r="AI858" s="291"/>
      <c r="AJ858" s="291"/>
      <c r="AK858" s="291"/>
      <c r="AL858" s="291"/>
      <c r="AM858" s="291"/>
      <c r="AN858" s="291"/>
      <c r="AO858" s="291"/>
      <c r="AP858" s="291"/>
      <c r="AQ858" s="291"/>
      <c r="AR858" s="291"/>
    </row>
    <row r="859" spans="1:44" ht="8.1" customHeight="1">
      <c r="A859" s="323" t="str">
        <f t="shared" si="105"/>
        <v/>
      </c>
      <c r="B859" s="50" t="str">
        <f t="shared" si="106"/>
        <v/>
      </c>
      <c r="C859" s="50" t="str">
        <f t="shared" si="107"/>
        <v/>
      </c>
      <c r="D859" s="273" t="str">
        <f t="shared" si="108"/>
        <v/>
      </c>
      <c r="E859" s="311"/>
      <c r="F859" s="312"/>
      <c r="G859" s="312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  <c r="AD859" s="291"/>
      <c r="AE859" s="291"/>
      <c r="AF859" s="291"/>
      <c r="AG859" s="291"/>
      <c r="AH859" s="291"/>
      <c r="AI859" s="291"/>
      <c r="AJ859" s="291"/>
      <c r="AK859" s="291"/>
      <c r="AL859" s="291"/>
      <c r="AM859" s="291"/>
      <c r="AN859" s="291"/>
      <c r="AO859" s="291"/>
      <c r="AP859" s="291"/>
      <c r="AQ859" s="291"/>
      <c r="AR859" s="291"/>
    </row>
    <row r="860" spans="1:44" ht="8.1" customHeight="1">
      <c r="A860" s="323" t="str">
        <f t="shared" si="105"/>
        <v/>
      </c>
      <c r="B860" s="50" t="str">
        <f t="shared" si="106"/>
        <v/>
      </c>
      <c r="C860" s="50" t="str">
        <f t="shared" si="107"/>
        <v/>
      </c>
      <c r="D860" s="273" t="str">
        <f t="shared" si="108"/>
        <v/>
      </c>
      <c r="E860" s="311"/>
      <c r="F860" s="312"/>
      <c r="G860" s="312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  <c r="AD860" s="291"/>
      <c r="AE860" s="291"/>
      <c r="AF860" s="291"/>
      <c r="AG860" s="291"/>
      <c r="AH860" s="291"/>
      <c r="AI860" s="291"/>
      <c r="AJ860" s="291"/>
      <c r="AK860" s="291"/>
      <c r="AL860" s="291"/>
      <c r="AM860" s="291"/>
      <c r="AN860" s="291"/>
      <c r="AO860" s="291"/>
      <c r="AP860" s="291"/>
      <c r="AQ860" s="291"/>
      <c r="AR860" s="291"/>
    </row>
    <row r="861" spans="1:44" ht="8.1" customHeight="1">
      <c r="A861" s="323" t="str">
        <f t="shared" si="105"/>
        <v/>
      </c>
      <c r="B861" s="50" t="str">
        <f t="shared" si="106"/>
        <v/>
      </c>
      <c r="C861" s="50" t="str">
        <f t="shared" si="107"/>
        <v/>
      </c>
      <c r="D861" s="273" t="str">
        <f t="shared" si="108"/>
        <v/>
      </c>
      <c r="E861" s="311"/>
      <c r="F861" s="312"/>
      <c r="G861" s="312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  <c r="AD861" s="291"/>
      <c r="AE861" s="291"/>
      <c r="AF861" s="291"/>
      <c r="AG861" s="291"/>
      <c r="AH861" s="291"/>
      <c r="AI861" s="291"/>
      <c r="AJ861" s="291"/>
      <c r="AK861" s="291"/>
      <c r="AL861" s="291"/>
      <c r="AM861" s="291"/>
      <c r="AN861" s="291"/>
      <c r="AO861" s="291"/>
      <c r="AP861" s="291"/>
      <c r="AQ861" s="291"/>
      <c r="AR861" s="291"/>
    </row>
    <row r="862" spans="1:44" ht="8.1" customHeight="1">
      <c r="A862" s="323" t="str">
        <f t="shared" si="105"/>
        <v/>
      </c>
      <c r="B862" s="50" t="str">
        <f t="shared" si="106"/>
        <v/>
      </c>
      <c r="C862" s="50" t="str">
        <f t="shared" si="107"/>
        <v/>
      </c>
      <c r="D862" s="273" t="str">
        <f t="shared" si="108"/>
        <v/>
      </c>
      <c r="E862" s="311"/>
      <c r="F862" s="312"/>
      <c r="G862" s="312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  <c r="AD862" s="291"/>
      <c r="AE862" s="291"/>
      <c r="AF862" s="291"/>
      <c r="AG862" s="291"/>
      <c r="AH862" s="291"/>
      <c r="AI862" s="291"/>
      <c r="AJ862" s="291"/>
      <c r="AK862" s="291"/>
      <c r="AL862" s="291"/>
      <c r="AM862" s="291"/>
      <c r="AN862" s="291"/>
      <c r="AO862" s="291"/>
      <c r="AP862" s="291"/>
      <c r="AQ862" s="291"/>
      <c r="AR862" s="291"/>
    </row>
    <row r="863" spans="1:44" ht="8.1" customHeight="1">
      <c r="A863" s="323" t="str">
        <f t="shared" si="105"/>
        <v/>
      </c>
      <c r="B863" s="50" t="str">
        <f t="shared" si="106"/>
        <v/>
      </c>
      <c r="C863" s="50" t="str">
        <f t="shared" si="107"/>
        <v/>
      </c>
      <c r="D863" s="273" t="str">
        <f t="shared" si="108"/>
        <v/>
      </c>
      <c r="E863" s="311"/>
      <c r="F863" s="312"/>
      <c r="G863" s="312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  <c r="AD863" s="291"/>
      <c r="AE863" s="291"/>
      <c r="AF863" s="291"/>
      <c r="AG863" s="291"/>
      <c r="AH863" s="291"/>
      <c r="AI863" s="291"/>
      <c r="AJ863" s="291"/>
      <c r="AK863" s="291"/>
      <c r="AL863" s="291"/>
      <c r="AM863" s="291"/>
      <c r="AN863" s="291"/>
      <c r="AO863" s="291"/>
      <c r="AP863" s="291"/>
      <c r="AQ863" s="291"/>
      <c r="AR863" s="291"/>
    </row>
    <row r="864" spans="1:44" ht="8.1" customHeight="1">
      <c r="A864" s="323" t="str">
        <f t="shared" si="105"/>
        <v/>
      </c>
      <c r="B864" s="50" t="str">
        <f t="shared" si="106"/>
        <v/>
      </c>
      <c r="C864" s="50" t="str">
        <f t="shared" si="107"/>
        <v/>
      </c>
      <c r="D864" s="273" t="str">
        <f t="shared" si="108"/>
        <v/>
      </c>
      <c r="E864" s="311"/>
      <c r="F864" s="312"/>
      <c r="G864" s="312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  <c r="AD864" s="291"/>
      <c r="AE864" s="291"/>
      <c r="AF864" s="291"/>
      <c r="AG864" s="291"/>
      <c r="AH864" s="291"/>
      <c r="AI864" s="291"/>
      <c r="AJ864" s="291"/>
      <c r="AK864" s="291"/>
      <c r="AL864" s="291"/>
      <c r="AM864" s="291"/>
      <c r="AN864" s="291"/>
      <c r="AO864" s="291"/>
      <c r="AP864" s="291"/>
      <c r="AQ864" s="291"/>
      <c r="AR864" s="291"/>
    </row>
    <row r="865" spans="1:44" ht="8.1" customHeight="1">
      <c r="A865" s="323" t="str">
        <f t="shared" si="105"/>
        <v/>
      </c>
      <c r="B865" s="50" t="str">
        <f t="shared" si="106"/>
        <v/>
      </c>
      <c r="C865" s="50" t="str">
        <f t="shared" si="107"/>
        <v/>
      </c>
      <c r="D865" s="273" t="str">
        <f t="shared" si="108"/>
        <v/>
      </c>
      <c r="E865" s="311"/>
      <c r="F865" s="312"/>
      <c r="G865" s="312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  <c r="AD865" s="291"/>
      <c r="AE865" s="291"/>
      <c r="AF865" s="291"/>
      <c r="AG865" s="291"/>
      <c r="AH865" s="291"/>
      <c r="AI865" s="291"/>
      <c r="AJ865" s="291"/>
      <c r="AK865" s="291"/>
      <c r="AL865" s="291"/>
      <c r="AM865" s="291"/>
      <c r="AN865" s="291"/>
      <c r="AO865" s="291"/>
      <c r="AP865" s="291"/>
      <c r="AQ865" s="291"/>
      <c r="AR865" s="291"/>
    </row>
    <row r="866" spans="1:44" ht="8.1" customHeight="1">
      <c r="A866" s="323" t="str">
        <f t="shared" si="105"/>
        <v/>
      </c>
      <c r="B866" s="50" t="str">
        <f t="shared" si="106"/>
        <v/>
      </c>
      <c r="C866" s="50" t="str">
        <f t="shared" si="107"/>
        <v/>
      </c>
      <c r="D866" s="273" t="str">
        <f t="shared" si="108"/>
        <v/>
      </c>
      <c r="E866" s="311"/>
      <c r="F866" s="312"/>
      <c r="G866" s="312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  <c r="AD866" s="291"/>
      <c r="AE866" s="291"/>
      <c r="AF866" s="291"/>
      <c r="AG866" s="291"/>
      <c r="AH866" s="291"/>
      <c r="AI866" s="291"/>
      <c r="AJ866" s="291"/>
      <c r="AK866" s="291"/>
      <c r="AL866" s="291"/>
      <c r="AM866" s="291"/>
      <c r="AN866" s="291"/>
      <c r="AO866" s="291"/>
      <c r="AP866" s="291"/>
      <c r="AQ866" s="291"/>
      <c r="AR866" s="291"/>
    </row>
    <row r="867" spans="1:44" ht="8.1" customHeight="1">
      <c r="A867" s="323" t="str">
        <f t="shared" si="105"/>
        <v/>
      </c>
      <c r="B867" s="50" t="str">
        <f t="shared" si="106"/>
        <v/>
      </c>
      <c r="C867" s="50" t="str">
        <f t="shared" si="107"/>
        <v/>
      </c>
      <c r="D867" s="273" t="str">
        <f t="shared" si="108"/>
        <v/>
      </c>
      <c r="E867" s="311"/>
      <c r="F867" s="312"/>
      <c r="G867" s="312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  <c r="AD867" s="291"/>
      <c r="AE867" s="291"/>
      <c r="AF867" s="291"/>
      <c r="AG867" s="291"/>
      <c r="AH867" s="291"/>
      <c r="AI867" s="291"/>
      <c r="AJ867" s="291"/>
      <c r="AK867" s="291"/>
      <c r="AL867" s="291"/>
      <c r="AM867" s="291"/>
      <c r="AN867" s="291"/>
      <c r="AO867" s="291"/>
      <c r="AP867" s="291"/>
      <c r="AQ867" s="291"/>
      <c r="AR867" s="291"/>
    </row>
    <row r="868" spans="1:44" ht="8.1" customHeight="1">
      <c r="A868" s="323" t="str">
        <f t="shared" si="105"/>
        <v/>
      </c>
      <c r="B868" s="50" t="str">
        <f t="shared" si="106"/>
        <v/>
      </c>
      <c r="C868" s="50" t="str">
        <f t="shared" si="107"/>
        <v/>
      </c>
      <c r="D868" s="273" t="str">
        <f t="shared" si="108"/>
        <v/>
      </c>
      <c r="E868" s="311"/>
      <c r="F868" s="312"/>
      <c r="G868" s="312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  <c r="AD868" s="291"/>
      <c r="AE868" s="291"/>
      <c r="AF868" s="291"/>
      <c r="AG868" s="291"/>
      <c r="AH868" s="291"/>
      <c r="AI868" s="291"/>
      <c r="AJ868" s="291"/>
      <c r="AK868" s="291"/>
      <c r="AL868" s="291"/>
      <c r="AM868" s="291"/>
      <c r="AN868" s="291"/>
      <c r="AO868" s="291"/>
      <c r="AP868" s="291"/>
      <c r="AQ868" s="291"/>
      <c r="AR868" s="291"/>
    </row>
    <row r="869" spans="1:44" ht="8.1" customHeight="1">
      <c r="A869" s="323" t="str">
        <f t="shared" si="105"/>
        <v/>
      </c>
      <c r="B869" s="50" t="str">
        <f t="shared" si="106"/>
        <v/>
      </c>
      <c r="C869" s="50" t="str">
        <f t="shared" si="107"/>
        <v/>
      </c>
      <c r="D869" s="273" t="str">
        <f t="shared" si="108"/>
        <v/>
      </c>
      <c r="E869" s="311"/>
      <c r="F869" s="312"/>
      <c r="G869" s="312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  <c r="AD869" s="291"/>
      <c r="AE869" s="291"/>
      <c r="AF869" s="291"/>
      <c r="AG869" s="291"/>
      <c r="AH869" s="291"/>
      <c r="AI869" s="291"/>
      <c r="AJ869" s="291"/>
      <c r="AK869" s="291"/>
      <c r="AL869" s="291"/>
      <c r="AM869" s="291"/>
      <c r="AN869" s="291"/>
      <c r="AO869" s="291"/>
      <c r="AP869" s="291"/>
      <c r="AQ869" s="291"/>
      <c r="AR869" s="291"/>
    </row>
    <row r="870" spans="1:44" ht="8.1" customHeight="1">
      <c r="A870" s="323" t="str">
        <f t="shared" si="105"/>
        <v/>
      </c>
      <c r="B870" s="50" t="str">
        <f t="shared" si="106"/>
        <v/>
      </c>
      <c r="C870" s="50" t="str">
        <f t="shared" si="107"/>
        <v/>
      </c>
      <c r="D870" s="273" t="str">
        <f t="shared" si="108"/>
        <v/>
      </c>
      <c r="E870" s="311"/>
      <c r="F870" s="312"/>
      <c r="G870" s="312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  <c r="AD870" s="291"/>
      <c r="AE870" s="291"/>
      <c r="AF870" s="291"/>
      <c r="AG870" s="291"/>
      <c r="AH870" s="291"/>
      <c r="AI870" s="291"/>
      <c r="AJ870" s="291"/>
      <c r="AK870" s="291"/>
      <c r="AL870" s="291"/>
      <c r="AM870" s="291"/>
      <c r="AN870" s="291"/>
      <c r="AO870" s="291"/>
      <c r="AP870" s="291"/>
      <c r="AQ870" s="291"/>
      <c r="AR870" s="291"/>
    </row>
    <row r="871" spans="1:44" ht="8.1" customHeight="1">
      <c r="A871" s="323" t="str">
        <f t="shared" si="105"/>
        <v/>
      </c>
      <c r="B871" s="50" t="str">
        <f t="shared" si="106"/>
        <v/>
      </c>
      <c r="C871" s="50" t="str">
        <f t="shared" si="107"/>
        <v/>
      </c>
      <c r="D871" s="273" t="str">
        <f t="shared" si="108"/>
        <v/>
      </c>
      <c r="E871" s="311"/>
      <c r="F871" s="312"/>
      <c r="G871" s="312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  <c r="AD871" s="291"/>
      <c r="AE871" s="291"/>
      <c r="AF871" s="291"/>
      <c r="AG871" s="291"/>
      <c r="AH871" s="291"/>
      <c r="AI871" s="291"/>
      <c r="AJ871" s="291"/>
      <c r="AK871" s="291"/>
      <c r="AL871" s="291"/>
      <c r="AM871" s="291"/>
      <c r="AN871" s="291"/>
      <c r="AO871" s="291"/>
      <c r="AP871" s="291"/>
      <c r="AQ871" s="291"/>
      <c r="AR871" s="291"/>
    </row>
    <row r="872" spans="1:44" ht="8.1" customHeight="1">
      <c r="A872" s="323" t="str">
        <f t="shared" si="105"/>
        <v/>
      </c>
      <c r="B872" s="50" t="str">
        <f t="shared" si="106"/>
        <v/>
      </c>
      <c r="C872" s="50" t="str">
        <f t="shared" si="107"/>
        <v/>
      </c>
      <c r="D872" s="273" t="str">
        <f t="shared" si="108"/>
        <v/>
      </c>
      <c r="E872" s="311"/>
      <c r="F872" s="312"/>
      <c r="G872" s="312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  <c r="AD872" s="291"/>
      <c r="AE872" s="291"/>
      <c r="AF872" s="291"/>
      <c r="AG872" s="291"/>
      <c r="AH872" s="291"/>
      <c r="AI872" s="291"/>
      <c r="AJ872" s="291"/>
      <c r="AK872" s="291"/>
      <c r="AL872" s="291"/>
      <c r="AM872" s="291"/>
      <c r="AN872" s="291"/>
      <c r="AO872" s="291"/>
      <c r="AP872" s="291"/>
      <c r="AQ872" s="291"/>
      <c r="AR872" s="291"/>
    </row>
    <row r="873" spans="1:44" ht="8.1" customHeight="1">
      <c r="A873" s="323" t="str">
        <f t="shared" si="105"/>
        <v/>
      </c>
      <c r="B873" s="50" t="str">
        <f t="shared" si="106"/>
        <v/>
      </c>
      <c r="C873" s="50" t="str">
        <f t="shared" si="107"/>
        <v/>
      </c>
      <c r="D873" s="273" t="str">
        <f t="shared" si="108"/>
        <v/>
      </c>
      <c r="E873" s="311"/>
      <c r="F873" s="312"/>
      <c r="G873" s="312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  <c r="AD873" s="291"/>
      <c r="AE873" s="291"/>
      <c r="AF873" s="291"/>
      <c r="AG873" s="291"/>
      <c r="AH873" s="291"/>
      <c r="AI873" s="291"/>
      <c r="AJ873" s="291"/>
      <c r="AK873" s="291"/>
      <c r="AL873" s="291"/>
      <c r="AM873" s="291"/>
      <c r="AN873" s="291"/>
      <c r="AO873" s="291"/>
      <c r="AP873" s="291"/>
      <c r="AQ873" s="291"/>
      <c r="AR873" s="291"/>
    </row>
    <row r="874" spans="1:44" ht="8.1" customHeight="1">
      <c r="A874" s="323" t="str">
        <f t="shared" si="105"/>
        <v/>
      </c>
      <c r="B874" s="50" t="str">
        <f t="shared" si="106"/>
        <v/>
      </c>
      <c r="C874" s="50" t="str">
        <f t="shared" si="107"/>
        <v/>
      </c>
      <c r="D874" s="273" t="str">
        <f t="shared" si="108"/>
        <v/>
      </c>
      <c r="E874" s="311"/>
      <c r="F874" s="312"/>
      <c r="G874" s="312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  <c r="AD874" s="291"/>
      <c r="AE874" s="291"/>
      <c r="AF874" s="291"/>
      <c r="AG874" s="291"/>
      <c r="AH874" s="291"/>
      <c r="AI874" s="291"/>
      <c r="AJ874" s="291"/>
      <c r="AK874" s="291"/>
      <c r="AL874" s="291"/>
      <c r="AM874" s="291"/>
      <c r="AN874" s="291"/>
      <c r="AO874" s="291"/>
      <c r="AP874" s="291"/>
      <c r="AQ874" s="291"/>
      <c r="AR874" s="291"/>
    </row>
    <row r="875" spans="1:44" ht="8.1" customHeight="1">
      <c r="A875" s="323" t="str">
        <f t="shared" si="105"/>
        <v/>
      </c>
      <c r="B875" s="50" t="str">
        <f t="shared" si="106"/>
        <v/>
      </c>
      <c r="C875" s="50" t="str">
        <f t="shared" si="107"/>
        <v/>
      </c>
      <c r="D875" s="273" t="str">
        <f t="shared" si="108"/>
        <v/>
      </c>
      <c r="E875" s="311"/>
      <c r="F875" s="312"/>
      <c r="G875" s="312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  <c r="AD875" s="291"/>
      <c r="AE875" s="291"/>
      <c r="AF875" s="291"/>
      <c r="AG875" s="291"/>
      <c r="AH875" s="291"/>
      <c r="AI875" s="291"/>
      <c r="AJ875" s="291"/>
      <c r="AK875" s="291"/>
      <c r="AL875" s="291"/>
      <c r="AM875" s="291"/>
      <c r="AN875" s="291"/>
      <c r="AO875" s="291"/>
      <c r="AP875" s="291"/>
      <c r="AQ875" s="291"/>
      <c r="AR875" s="291"/>
    </row>
    <row r="876" spans="1:44" ht="8.1" customHeight="1">
      <c r="A876" s="323" t="str">
        <f t="shared" si="105"/>
        <v/>
      </c>
      <c r="B876" s="50" t="str">
        <f t="shared" si="106"/>
        <v/>
      </c>
      <c r="C876" s="50" t="str">
        <f t="shared" si="107"/>
        <v/>
      </c>
      <c r="D876" s="273" t="str">
        <f t="shared" si="108"/>
        <v/>
      </c>
      <c r="E876" s="311"/>
      <c r="F876" s="312"/>
      <c r="G876" s="312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  <c r="AD876" s="291"/>
      <c r="AE876" s="291"/>
      <c r="AF876" s="291"/>
      <c r="AG876" s="291"/>
      <c r="AH876" s="291"/>
      <c r="AI876" s="291"/>
      <c r="AJ876" s="291"/>
      <c r="AK876" s="291"/>
      <c r="AL876" s="291"/>
      <c r="AM876" s="291"/>
      <c r="AN876" s="291"/>
      <c r="AO876" s="291"/>
      <c r="AP876" s="291"/>
      <c r="AQ876" s="291"/>
      <c r="AR876" s="291"/>
    </row>
    <row r="877" spans="1:44" ht="8.1" customHeight="1">
      <c r="A877" s="323" t="str">
        <f t="shared" si="105"/>
        <v/>
      </c>
      <c r="B877" s="50" t="str">
        <f t="shared" si="106"/>
        <v/>
      </c>
      <c r="C877" s="50" t="str">
        <f t="shared" si="107"/>
        <v/>
      </c>
      <c r="D877" s="273" t="str">
        <f t="shared" si="108"/>
        <v/>
      </c>
      <c r="E877" s="311"/>
      <c r="F877" s="312"/>
      <c r="G877" s="312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  <c r="AD877" s="291"/>
      <c r="AE877" s="291"/>
      <c r="AF877" s="291"/>
      <c r="AG877" s="291"/>
      <c r="AH877" s="291"/>
      <c r="AI877" s="291"/>
      <c r="AJ877" s="291"/>
      <c r="AK877" s="291"/>
      <c r="AL877" s="291"/>
      <c r="AM877" s="291"/>
      <c r="AN877" s="291"/>
      <c r="AO877" s="291"/>
      <c r="AP877" s="291"/>
      <c r="AQ877" s="291"/>
      <c r="AR877" s="291"/>
    </row>
    <row r="878" spans="1:44" ht="8.1" customHeight="1">
      <c r="A878" s="323" t="str">
        <f t="shared" si="105"/>
        <v/>
      </c>
      <c r="B878" s="50" t="str">
        <f t="shared" si="106"/>
        <v/>
      </c>
      <c r="C878" s="50" t="str">
        <f t="shared" si="107"/>
        <v/>
      </c>
      <c r="D878" s="273" t="str">
        <f t="shared" si="108"/>
        <v/>
      </c>
      <c r="E878" s="311"/>
      <c r="F878" s="312"/>
      <c r="G878" s="312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  <c r="AD878" s="291"/>
      <c r="AE878" s="291"/>
      <c r="AF878" s="291"/>
      <c r="AG878" s="291"/>
      <c r="AH878" s="291"/>
      <c r="AI878" s="291"/>
      <c r="AJ878" s="291"/>
      <c r="AK878" s="291"/>
      <c r="AL878" s="291"/>
      <c r="AM878" s="291"/>
      <c r="AN878" s="291"/>
      <c r="AO878" s="291"/>
      <c r="AP878" s="291"/>
      <c r="AQ878" s="291"/>
      <c r="AR878" s="291"/>
    </row>
    <row r="879" spans="1:44" ht="8.1" customHeight="1">
      <c r="A879" s="323" t="str">
        <f t="shared" si="105"/>
        <v/>
      </c>
      <c r="B879" s="50" t="str">
        <f t="shared" si="106"/>
        <v/>
      </c>
      <c r="C879" s="50" t="str">
        <f t="shared" si="107"/>
        <v/>
      </c>
      <c r="D879" s="273" t="str">
        <f t="shared" si="108"/>
        <v/>
      </c>
      <c r="E879" s="311"/>
      <c r="F879" s="312"/>
      <c r="G879" s="312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  <c r="AD879" s="291"/>
      <c r="AE879" s="291"/>
      <c r="AF879" s="291"/>
      <c r="AG879" s="291"/>
      <c r="AH879" s="291"/>
      <c r="AI879" s="291"/>
      <c r="AJ879" s="291"/>
      <c r="AK879" s="291"/>
      <c r="AL879" s="291"/>
      <c r="AM879" s="291"/>
      <c r="AN879" s="291"/>
      <c r="AO879" s="291"/>
      <c r="AP879" s="291"/>
      <c r="AQ879" s="291"/>
      <c r="AR879" s="291"/>
    </row>
    <row r="880" spans="1:44" ht="8.1" customHeight="1">
      <c r="A880" s="323" t="str">
        <f t="shared" si="105"/>
        <v/>
      </c>
      <c r="B880" s="50" t="str">
        <f t="shared" si="106"/>
        <v/>
      </c>
      <c r="C880" s="50" t="str">
        <f t="shared" si="107"/>
        <v/>
      </c>
      <c r="D880" s="273" t="str">
        <f t="shared" si="108"/>
        <v/>
      </c>
      <c r="E880" s="311"/>
      <c r="F880" s="312"/>
      <c r="G880" s="312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  <c r="AD880" s="291"/>
      <c r="AE880" s="291"/>
      <c r="AF880" s="291"/>
      <c r="AG880" s="291"/>
      <c r="AH880" s="291"/>
      <c r="AI880" s="291"/>
      <c r="AJ880" s="291"/>
      <c r="AK880" s="291"/>
      <c r="AL880" s="291"/>
      <c r="AM880" s="291"/>
      <c r="AN880" s="291"/>
      <c r="AO880" s="291"/>
      <c r="AP880" s="291"/>
      <c r="AQ880" s="291"/>
      <c r="AR880" s="291"/>
    </row>
    <row r="881" spans="1:44" ht="8.1" customHeight="1">
      <c r="A881" s="323" t="str">
        <f t="shared" si="105"/>
        <v/>
      </c>
      <c r="B881" s="50" t="str">
        <f t="shared" si="106"/>
        <v/>
      </c>
      <c r="C881" s="50" t="str">
        <f t="shared" si="107"/>
        <v/>
      </c>
      <c r="D881" s="273" t="str">
        <f t="shared" si="108"/>
        <v/>
      </c>
      <c r="E881" s="311"/>
      <c r="F881" s="312"/>
      <c r="G881" s="312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  <c r="AD881" s="291"/>
      <c r="AE881" s="291"/>
      <c r="AF881" s="291"/>
      <c r="AG881" s="291"/>
      <c r="AH881" s="291"/>
      <c r="AI881" s="291"/>
      <c r="AJ881" s="291"/>
      <c r="AK881" s="291"/>
      <c r="AL881" s="291"/>
      <c r="AM881" s="291"/>
      <c r="AN881" s="291"/>
      <c r="AO881" s="291"/>
      <c r="AP881" s="291"/>
      <c r="AQ881" s="291"/>
      <c r="AR881" s="291"/>
    </row>
    <row r="882" spans="1:44" ht="8.1" customHeight="1">
      <c r="A882" s="323" t="str">
        <f t="shared" si="105"/>
        <v/>
      </c>
      <c r="B882" s="50" t="str">
        <f t="shared" si="106"/>
        <v/>
      </c>
      <c r="C882" s="50" t="str">
        <f t="shared" si="107"/>
        <v/>
      </c>
      <c r="D882" s="273" t="str">
        <f t="shared" si="108"/>
        <v/>
      </c>
      <c r="E882" s="311"/>
      <c r="F882" s="312"/>
      <c r="G882" s="312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  <c r="AD882" s="291"/>
      <c r="AE882" s="291"/>
      <c r="AF882" s="291"/>
      <c r="AG882" s="291"/>
      <c r="AH882" s="291"/>
      <c r="AI882" s="291"/>
      <c r="AJ882" s="291"/>
      <c r="AK882" s="291"/>
      <c r="AL882" s="291"/>
      <c r="AM882" s="291"/>
      <c r="AN882" s="291"/>
      <c r="AO882" s="291"/>
      <c r="AP882" s="291"/>
      <c r="AQ882" s="291"/>
      <c r="AR882" s="291"/>
    </row>
    <row r="883" spans="1:44" ht="8.1" customHeight="1">
      <c r="A883" s="323" t="str">
        <f t="shared" si="105"/>
        <v/>
      </c>
      <c r="B883" s="50" t="str">
        <f t="shared" si="106"/>
        <v/>
      </c>
      <c r="C883" s="50" t="str">
        <f t="shared" si="107"/>
        <v/>
      </c>
      <c r="D883" s="273" t="str">
        <f t="shared" si="108"/>
        <v/>
      </c>
      <c r="E883" s="311"/>
      <c r="F883" s="312"/>
      <c r="G883" s="312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  <c r="AD883" s="291"/>
      <c r="AE883" s="291"/>
      <c r="AF883" s="291"/>
      <c r="AG883" s="291"/>
      <c r="AH883" s="291"/>
      <c r="AI883" s="291"/>
      <c r="AJ883" s="291"/>
      <c r="AK883" s="291"/>
      <c r="AL883" s="291"/>
      <c r="AM883" s="291"/>
      <c r="AN883" s="291"/>
      <c r="AO883" s="291"/>
      <c r="AP883" s="291"/>
      <c r="AQ883" s="291"/>
      <c r="AR883" s="291"/>
    </row>
    <row r="884" spans="1:44" ht="8.1" customHeight="1">
      <c r="A884" s="323" t="str">
        <f t="shared" si="105"/>
        <v/>
      </c>
      <c r="B884" s="50" t="str">
        <f t="shared" si="106"/>
        <v/>
      </c>
      <c r="C884" s="50" t="str">
        <f t="shared" si="107"/>
        <v/>
      </c>
      <c r="D884" s="273" t="str">
        <f t="shared" si="108"/>
        <v/>
      </c>
      <c r="E884" s="311"/>
      <c r="F884" s="312"/>
      <c r="G884" s="312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  <c r="AD884" s="291"/>
      <c r="AE884" s="291"/>
      <c r="AF884" s="291"/>
      <c r="AG884" s="291"/>
      <c r="AH884" s="291"/>
      <c r="AI884" s="291"/>
      <c r="AJ884" s="291"/>
      <c r="AK884" s="291"/>
      <c r="AL884" s="291"/>
      <c r="AM884" s="291"/>
      <c r="AN884" s="291"/>
      <c r="AO884" s="291"/>
      <c r="AP884" s="291"/>
      <c r="AQ884" s="291"/>
      <c r="AR884" s="291"/>
    </row>
    <row r="885" spans="1:44" ht="8.1" customHeight="1">
      <c r="A885" s="323" t="str">
        <f t="shared" si="105"/>
        <v/>
      </c>
      <c r="B885" s="50" t="str">
        <f t="shared" si="106"/>
        <v/>
      </c>
      <c r="C885" s="50" t="str">
        <f t="shared" si="107"/>
        <v/>
      </c>
      <c r="D885" s="273" t="str">
        <f t="shared" si="108"/>
        <v/>
      </c>
      <c r="E885" s="311"/>
      <c r="F885" s="312"/>
      <c r="G885" s="312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  <c r="AD885" s="291"/>
      <c r="AE885" s="291"/>
      <c r="AF885" s="291"/>
      <c r="AG885" s="291"/>
      <c r="AH885" s="291"/>
      <c r="AI885" s="291"/>
      <c r="AJ885" s="291"/>
      <c r="AK885" s="291"/>
      <c r="AL885" s="291"/>
      <c r="AM885" s="291"/>
      <c r="AN885" s="291"/>
      <c r="AO885" s="291"/>
      <c r="AP885" s="291"/>
      <c r="AQ885" s="291"/>
      <c r="AR885" s="291"/>
    </row>
    <row r="886" spans="1:44" ht="8.1" customHeight="1">
      <c r="A886" s="323" t="str">
        <f t="shared" si="105"/>
        <v/>
      </c>
      <c r="B886" s="50" t="str">
        <f t="shared" si="106"/>
        <v/>
      </c>
      <c r="C886" s="50" t="str">
        <f t="shared" si="107"/>
        <v/>
      </c>
      <c r="D886" s="273" t="str">
        <f t="shared" si="108"/>
        <v/>
      </c>
      <c r="E886" s="311"/>
      <c r="F886" s="312"/>
      <c r="G886" s="312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  <c r="AD886" s="291"/>
      <c r="AE886" s="291"/>
      <c r="AF886" s="291"/>
      <c r="AG886" s="291"/>
      <c r="AH886" s="291"/>
      <c r="AI886" s="291"/>
      <c r="AJ886" s="291"/>
      <c r="AK886" s="291"/>
      <c r="AL886" s="291"/>
      <c r="AM886" s="291"/>
      <c r="AN886" s="291"/>
      <c r="AO886" s="291"/>
      <c r="AP886" s="291"/>
      <c r="AQ886" s="291"/>
      <c r="AR886" s="291"/>
    </row>
    <row r="887" spans="1:44" ht="8.1" customHeight="1">
      <c r="A887" s="323" t="str">
        <f t="shared" si="105"/>
        <v/>
      </c>
      <c r="B887" s="50" t="str">
        <f t="shared" si="106"/>
        <v/>
      </c>
      <c r="C887" s="50" t="str">
        <f t="shared" si="107"/>
        <v/>
      </c>
      <c r="D887" s="273" t="str">
        <f t="shared" si="108"/>
        <v/>
      </c>
      <c r="E887" s="311"/>
      <c r="F887" s="312"/>
      <c r="G887" s="312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  <c r="AD887" s="291"/>
      <c r="AE887" s="291"/>
      <c r="AF887" s="291"/>
      <c r="AG887" s="291"/>
      <c r="AH887" s="291"/>
      <c r="AI887" s="291"/>
      <c r="AJ887" s="291"/>
      <c r="AK887" s="291"/>
      <c r="AL887" s="291"/>
      <c r="AM887" s="291"/>
      <c r="AN887" s="291"/>
      <c r="AO887" s="291"/>
      <c r="AP887" s="291"/>
      <c r="AQ887" s="291"/>
      <c r="AR887" s="291"/>
    </row>
    <row r="888" spans="1:44" ht="8.1" customHeight="1">
      <c r="A888" s="323" t="str">
        <f t="shared" si="105"/>
        <v/>
      </c>
      <c r="B888" s="50" t="str">
        <f t="shared" si="106"/>
        <v/>
      </c>
      <c r="C888" s="50" t="str">
        <f t="shared" si="107"/>
        <v/>
      </c>
      <c r="D888" s="273" t="str">
        <f t="shared" si="108"/>
        <v/>
      </c>
      <c r="E888" s="311"/>
      <c r="F888" s="312"/>
      <c r="G888" s="312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  <c r="AD888" s="291"/>
      <c r="AE888" s="291"/>
      <c r="AF888" s="291"/>
      <c r="AG888" s="291"/>
      <c r="AH888" s="291"/>
      <c r="AI888" s="291"/>
      <c r="AJ888" s="291"/>
      <c r="AK888" s="291"/>
      <c r="AL888" s="291"/>
      <c r="AM888" s="291"/>
      <c r="AN888" s="291"/>
      <c r="AO888" s="291"/>
      <c r="AP888" s="291"/>
      <c r="AQ888" s="291"/>
      <c r="AR888" s="291"/>
    </row>
    <row r="889" spans="1:44" ht="8.1" customHeight="1">
      <c r="A889" s="323" t="str">
        <f t="shared" si="105"/>
        <v/>
      </c>
      <c r="B889" s="50" t="str">
        <f t="shared" si="106"/>
        <v/>
      </c>
      <c r="C889" s="50" t="str">
        <f t="shared" si="107"/>
        <v/>
      </c>
      <c r="D889" s="273" t="str">
        <f t="shared" si="108"/>
        <v/>
      </c>
      <c r="E889" s="311"/>
      <c r="F889" s="312"/>
      <c r="G889" s="312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  <c r="AD889" s="291"/>
      <c r="AE889" s="291"/>
      <c r="AF889" s="291"/>
      <c r="AG889" s="291"/>
      <c r="AH889" s="291"/>
      <c r="AI889" s="291"/>
      <c r="AJ889" s="291"/>
      <c r="AK889" s="291"/>
      <c r="AL889" s="291"/>
      <c r="AM889" s="291"/>
      <c r="AN889" s="291"/>
      <c r="AO889" s="291"/>
      <c r="AP889" s="291"/>
      <c r="AQ889" s="291"/>
      <c r="AR889" s="291"/>
    </row>
    <row r="890" spans="1:44" ht="8.1" customHeight="1">
      <c r="A890" s="323" t="str">
        <f t="shared" si="105"/>
        <v/>
      </c>
      <c r="B890" s="50" t="str">
        <f t="shared" si="106"/>
        <v/>
      </c>
      <c r="C890" s="50" t="str">
        <f t="shared" si="107"/>
        <v/>
      </c>
      <c r="D890" s="273" t="str">
        <f t="shared" si="108"/>
        <v/>
      </c>
      <c r="E890" s="311"/>
      <c r="F890" s="312"/>
      <c r="G890" s="312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  <c r="AD890" s="291"/>
      <c r="AE890" s="291"/>
      <c r="AF890" s="291"/>
      <c r="AG890" s="291"/>
      <c r="AH890" s="291"/>
      <c r="AI890" s="291"/>
      <c r="AJ890" s="291"/>
      <c r="AK890" s="291"/>
      <c r="AL890" s="291"/>
      <c r="AM890" s="291"/>
      <c r="AN890" s="291"/>
      <c r="AO890" s="291"/>
      <c r="AP890" s="291"/>
      <c r="AQ890" s="291"/>
      <c r="AR890" s="291"/>
    </row>
    <row r="891" spans="1:44" ht="8.1" customHeight="1">
      <c r="A891" s="323" t="str">
        <f t="shared" si="105"/>
        <v/>
      </c>
      <c r="B891" s="50" t="str">
        <f t="shared" si="106"/>
        <v/>
      </c>
      <c r="C891" s="50" t="str">
        <f t="shared" si="107"/>
        <v/>
      </c>
      <c r="D891" s="273" t="str">
        <f t="shared" si="108"/>
        <v/>
      </c>
      <c r="E891" s="311"/>
      <c r="F891" s="312"/>
      <c r="G891" s="312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  <c r="AD891" s="291"/>
      <c r="AE891" s="291"/>
      <c r="AF891" s="291"/>
      <c r="AG891" s="291"/>
      <c r="AH891" s="291"/>
      <c r="AI891" s="291"/>
      <c r="AJ891" s="291"/>
      <c r="AK891" s="291"/>
      <c r="AL891" s="291"/>
      <c r="AM891" s="291"/>
      <c r="AN891" s="291"/>
      <c r="AO891" s="291"/>
      <c r="AP891" s="291"/>
      <c r="AQ891" s="291"/>
      <c r="AR891" s="291"/>
    </row>
    <row r="892" spans="1:44" ht="8.1" customHeight="1">
      <c r="A892" s="323" t="str">
        <f t="shared" si="105"/>
        <v/>
      </c>
      <c r="B892" s="50" t="str">
        <f t="shared" si="106"/>
        <v/>
      </c>
      <c r="C892" s="50" t="str">
        <f t="shared" si="107"/>
        <v/>
      </c>
      <c r="D892" s="273" t="str">
        <f t="shared" si="108"/>
        <v/>
      </c>
      <c r="E892" s="311"/>
      <c r="F892" s="312"/>
      <c r="G892" s="312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  <c r="AD892" s="291"/>
      <c r="AE892" s="291"/>
      <c r="AF892" s="291"/>
      <c r="AG892" s="291"/>
      <c r="AH892" s="291"/>
      <c r="AI892" s="291"/>
      <c r="AJ892" s="291"/>
      <c r="AK892" s="291"/>
      <c r="AL892" s="291"/>
      <c r="AM892" s="291"/>
      <c r="AN892" s="291"/>
      <c r="AO892" s="291"/>
      <c r="AP892" s="291"/>
      <c r="AQ892" s="291"/>
      <c r="AR892" s="291"/>
    </row>
    <row r="893" spans="1:44" ht="8.1" customHeight="1">
      <c r="A893" s="323" t="str">
        <f t="shared" si="105"/>
        <v/>
      </c>
      <c r="B893" s="50" t="str">
        <f t="shared" si="106"/>
        <v/>
      </c>
      <c r="C893" s="50" t="str">
        <f t="shared" si="107"/>
        <v/>
      </c>
      <c r="D893" s="273" t="str">
        <f t="shared" si="108"/>
        <v/>
      </c>
      <c r="E893" s="311"/>
      <c r="F893" s="312"/>
      <c r="G893" s="312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  <c r="AD893" s="291"/>
      <c r="AE893" s="291"/>
      <c r="AF893" s="291"/>
      <c r="AG893" s="291"/>
      <c r="AH893" s="291"/>
      <c r="AI893" s="291"/>
      <c r="AJ893" s="291"/>
      <c r="AK893" s="291"/>
      <c r="AL893" s="291"/>
      <c r="AM893" s="291"/>
      <c r="AN893" s="291"/>
      <c r="AO893" s="291"/>
      <c r="AP893" s="291"/>
      <c r="AQ893" s="291"/>
      <c r="AR893" s="291"/>
    </row>
    <row r="894" spans="1:44" ht="8.1" customHeight="1">
      <c r="A894" s="323" t="str">
        <f t="shared" si="105"/>
        <v/>
      </c>
      <c r="B894" s="50" t="str">
        <f t="shared" si="106"/>
        <v/>
      </c>
      <c r="C894" s="50" t="str">
        <f t="shared" si="107"/>
        <v/>
      </c>
      <c r="D894" s="273" t="str">
        <f t="shared" si="108"/>
        <v/>
      </c>
      <c r="E894" s="311"/>
      <c r="F894" s="312"/>
      <c r="G894" s="312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  <c r="AD894" s="291"/>
      <c r="AE894" s="291"/>
      <c r="AF894" s="291"/>
      <c r="AG894" s="291"/>
      <c r="AH894" s="291"/>
      <c r="AI894" s="291"/>
      <c r="AJ894" s="291"/>
      <c r="AK894" s="291"/>
      <c r="AL894" s="291"/>
      <c r="AM894" s="291"/>
      <c r="AN894" s="291"/>
      <c r="AO894" s="291"/>
      <c r="AP894" s="291"/>
      <c r="AQ894" s="291"/>
      <c r="AR894" s="291"/>
    </row>
    <row r="895" spans="1:44" ht="8.1" customHeight="1">
      <c r="A895" s="323" t="str">
        <f t="shared" si="105"/>
        <v/>
      </c>
      <c r="B895" s="50" t="str">
        <f t="shared" si="106"/>
        <v/>
      </c>
      <c r="C895" s="50" t="str">
        <f t="shared" si="107"/>
        <v/>
      </c>
      <c r="D895" s="273" t="str">
        <f t="shared" si="108"/>
        <v/>
      </c>
      <c r="E895" s="311"/>
      <c r="F895" s="312"/>
      <c r="G895" s="312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  <c r="AD895" s="291"/>
      <c r="AE895" s="291"/>
      <c r="AF895" s="291"/>
      <c r="AG895" s="291"/>
      <c r="AH895" s="291"/>
      <c r="AI895" s="291"/>
      <c r="AJ895" s="291"/>
      <c r="AK895" s="291"/>
      <c r="AL895" s="291"/>
      <c r="AM895" s="291"/>
      <c r="AN895" s="291"/>
      <c r="AO895" s="291"/>
      <c r="AP895" s="291"/>
      <c r="AQ895" s="291"/>
      <c r="AR895" s="291"/>
    </row>
    <row r="896" spans="1:44" ht="8.1" customHeight="1">
      <c r="A896" s="323" t="str">
        <f t="shared" si="105"/>
        <v/>
      </c>
      <c r="B896" s="50" t="str">
        <f t="shared" si="106"/>
        <v/>
      </c>
      <c r="C896" s="50" t="str">
        <f t="shared" si="107"/>
        <v/>
      </c>
      <c r="D896" s="273" t="str">
        <f t="shared" si="108"/>
        <v/>
      </c>
      <c r="E896" s="311"/>
      <c r="F896" s="312"/>
      <c r="G896" s="312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  <c r="AD896" s="291"/>
      <c r="AE896" s="291"/>
      <c r="AF896" s="291"/>
      <c r="AG896" s="291"/>
      <c r="AH896" s="291"/>
      <c r="AI896" s="291"/>
      <c r="AJ896" s="291"/>
      <c r="AK896" s="291"/>
      <c r="AL896" s="291"/>
      <c r="AM896" s="291"/>
      <c r="AN896" s="291"/>
      <c r="AO896" s="291"/>
      <c r="AP896" s="291"/>
      <c r="AQ896" s="291"/>
      <c r="AR896" s="291"/>
    </row>
    <row r="897" spans="1:44" ht="8.1" customHeight="1">
      <c r="A897" s="323" t="str">
        <f t="shared" si="105"/>
        <v/>
      </c>
      <c r="B897" s="50" t="str">
        <f t="shared" si="106"/>
        <v/>
      </c>
      <c r="C897" s="50" t="str">
        <f t="shared" si="107"/>
        <v/>
      </c>
      <c r="D897" s="273" t="str">
        <f t="shared" si="108"/>
        <v/>
      </c>
      <c r="E897" s="311"/>
      <c r="F897" s="312"/>
      <c r="G897" s="312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  <c r="AD897" s="291"/>
      <c r="AE897" s="291"/>
      <c r="AF897" s="291"/>
      <c r="AG897" s="291"/>
      <c r="AH897" s="291"/>
      <c r="AI897" s="291"/>
      <c r="AJ897" s="291"/>
      <c r="AK897" s="291"/>
      <c r="AL897" s="291"/>
      <c r="AM897" s="291"/>
      <c r="AN897" s="291"/>
      <c r="AO897" s="291"/>
      <c r="AP897" s="291"/>
      <c r="AQ897" s="291"/>
      <c r="AR897" s="291"/>
    </row>
    <row r="898" spans="1:44" ht="8.1" customHeight="1">
      <c r="A898" s="323" t="str">
        <f t="shared" si="105"/>
        <v/>
      </c>
      <c r="B898" s="50" t="str">
        <f t="shared" si="106"/>
        <v/>
      </c>
      <c r="C898" s="50" t="str">
        <f t="shared" si="107"/>
        <v/>
      </c>
      <c r="D898" s="273" t="str">
        <f t="shared" si="108"/>
        <v/>
      </c>
      <c r="E898" s="311"/>
      <c r="F898" s="312"/>
      <c r="G898" s="312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  <c r="AD898" s="291"/>
      <c r="AE898" s="291"/>
      <c r="AF898" s="291"/>
      <c r="AG898" s="291"/>
      <c r="AH898" s="291"/>
      <c r="AI898" s="291"/>
      <c r="AJ898" s="291"/>
      <c r="AK898" s="291"/>
      <c r="AL898" s="291"/>
      <c r="AM898" s="291"/>
      <c r="AN898" s="291"/>
      <c r="AO898" s="291"/>
      <c r="AP898" s="291"/>
      <c r="AQ898" s="291"/>
      <c r="AR898" s="291"/>
    </row>
    <row r="899" spans="1:44" ht="8.1" customHeight="1">
      <c r="A899" s="323" t="str">
        <f t="shared" si="105"/>
        <v/>
      </c>
      <c r="B899" s="50" t="str">
        <f t="shared" si="106"/>
        <v/>
      </c>
      <c r="C899" s="50" t="str">
        <f t="shared" si="107"/>
        <v/>
      </c>
      <c r="D899" s="273" t="str">
        <f t="shared" si="108"/>
        <v/>
      </c>
      <c r="E899" s="311"/>
      <c r="F899" s="312"/>
      <c r="G899" s="312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  <c r="AD899" s="291"/>
      <c r="AE899" s="291"/>
      <c r="AF899" s="291"/>
      <c r="AG899" s="291"/>
      <c r="AH899" s="291"/>
      <c r="AI899" s="291"/>
      <c r="AJ899" s="291"/>
      <c r="AK899" s="291"/>
      <c r="AL899" s="291"/>
      <c r="AM899" s="291"/>
      <c r="AN899" s="291"/>
      <c r="AO899" s="291"/>
      <c r="AP899" s="291"/>
      <c r="AQ899" s="291"/>
      <c r="AR899" s="291"/>
    </row>
    <row r="900" spans="1:44" ht="8.1" customHeight="1">
      <c r="A900" s="323" t="str">
        <f t="shared" si="105"/>
        <v/>
      </c>
      <c r="B900" s="50" t="str">
        <f t="shared" si="106"/>
        <v/>
      </c>
      <c r="C900" s="50" t="str">
        <f t="shared" si="107"/>
        <v/>
      </c>
      <c r="D900" s="273" t="str">
        <f t="shared" si="108"/>
        <v/>
      </c>
      <c r="E900" s="311"/>
      <c r="F900" s="312"/>
      <c r="G900" s="312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  <c r="AD900" s="291"/>
      <c r="AE900" s="291"/>
      <c r="AF900" s="291"/>
      <c r="AG900" s="291"/>
      <c r="AH900" s="291"/>
      <c r="AI900" s="291"/>
      <c r="AJ900" s="291"/>
      <c r="AK900" s="291"/>
      <c r="AL900" s="291"/>
      <c r="AM900" s="291"/>
      <c r="AN900" s="291"/>
      <c r="AO900" s="291"/>
      <c r="AP900" s="291"/>
      <c r="AQ900" s="291"/>
      <c r="AR900" s="291"/>
    </row>
    <row r="901" spans="1:44" ht="8.1" customHeight="1">
      <c r="A901" s="323" t="str">
        <f t="shared" ref="A901:A964" si="109">IF(ROW()-A$4&lt;=$D$4,ROW()-A$4,"")</f>
        <v/>
      </c>
      <c r="B901" s="50" t="str">
        <f t="shared" si="106"/>
        <v/>
      </c>
      <c r="C901" s="50" t="str">
        <f t="shared" si="107"/>
        <v/>
      </c>
      <c r="D901" s="273" t="str">
        <f t="shared" si="108"/>
        <v/>
      </c>
      <c r="E901" s="311"/>
      <c r="F901" s="312"/>
      <c r="G901" s="312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  <c r="AD901" s="291"/>
      <c r="AE901" s="291"/>
      <c r="AF901" s="291"/>
      <c r="AG901" s="291"/>
      <c r="AH901" s="291"/>
      <c r="AI901" s="291"/>
      <c r="AJ901" s="291"/>
      <c r="AK901" s="291"/>
      <c r="AL901" s="291"/>
      <c r="AM901" s="291"/>
      <c r="AN901" s="291"/>
      <c r="AO901" s="291"/>
      <c r="AP901" s="291"/>
      <c r="AQ901" s="291"/>
      <c r="AR901" s="291"/>
    </row>
    <row r="902" spans="1:44" ht="8.1" customHeight="1">
      <c r="A902" s="323" t="str">
        <f t="shared" si="109"/>
        <v/>
      </c>
      <c r="B902" s="50" t="str">
        <f t="shared" ref="B902:B965" si="110">IF(A902="","",IF(A900="",1,IF(ISNUMBER(A902),INT(A901/$C$2)+1,"")))</f>
        <v/>
      </c>
      <c r="C902" s="50" t="str">
        <f t="shared" ref="C902:C965" si="111">IF(ISNUMBER(A902),IF(B901&lt;&gt;B902,1,C901+1),"")</f>
        <v/>
      </c>
      <c r="D902" s="273" t="str">
        <f t="shared" ref="D902:D965" si="112">IF(AND(ISNUMBER(B902),ISNUMBER(C902)),_xlfn.CONCAT(C902-1,",",B902-1),"")</f>
        <v/>
      </c>
      <c r="E902" s="311"/>
      <c r="F902" s="312"/>
      <c r="G902" s="312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  <c r="AD902" s="291"/>
      <c r="AE902" s="291"/>
      <c r="AF902" s="291"/>
      <c r="AG902" s="291"/>
      <c r="AH902" s="291"/>
      <c r="AI902" s="291"/>
      <c r="AJ902" s="291"/>
      <c r="AK902" s="291"/>
      <c r="AL902" s="291"/>
      <c r="AM902" s="291"/>
      <c r="AN902" s="291"/>
      <c r="AO902" s="291"/>
      <c r="AP902" s="291"/>
      <c r="AQ902" s="291"/>
      <c r="AR902" s="291"/>
    </row>
    <row r="903" spans="1:44" ht="8.1" customHeight="1">
      <c r="A903" s="323" t="str">
        <f t="shared" si="109"/>
        <v/>
      </c>
      <c r="B903" s="50" t="str">
        <f t="shared" si="110"/>
        <v/>
      </c>
      <c r="C903" s="50" t="str">
        <f t="shared" si="111"/>
        <v/>
      </c>
      <c r="D903" s="273" t="str">
        <f t="shared" si="112"/>
        <v/>
      </c>
      <c r="E903" s="311"/>
      <c r="F903" s="312"/>
      <c r="G903" s="312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  <c r="AD903" s="291"/>
      <c r="AE903" s="291"/>
      <c r="AF903" s="291"/>
      <c r="AG903" s="291"/>
      <c r="AH903" s="291"/>
      <c r="AI903" s="291"/>
      <c r="AJ903" s="291"/>
      <c r="AK903" s="291"/>
      <c r="AL903" s="291"/>
      <c r="AM903" s="291"/>
      <c r="AN903" s="291"/>
      <c r="AO903" s="291"/>
      <c r="AP903" s="291"/>
      <c r="AQ903" s="291"/>
      <c r="AR903" s="291"/>
    </row>
    <row r="904" spans="1:44" ht="8.1" customHeight="1">
      <c r="A904" s="323" t="str">
        <f t="shared" si="109"/>
        <v/>
      </c>
      <c r="B904" s="50" t="str">
        <f t="shared" si="110"/>
        <v/>
      </c>
      <c r="C904" s="50" t="str">
        <f t="shared" si="111"/>
        <v/>
      </c>
      <c r="D904" s="273" t="str">
        <f t="shared" si="112"/>
        <v/>
      </c>
      <c r="E904" s="311"/>
      <c r="F904" s="312"/>
      <c r="G904" s="312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  <c r="AD904" s="291"/>
      <c r="AE904" s="291"/>
      <c r="AF904" s="291"/>
      <c r="AG904" s="291"/>
      <c r="AH904" s="291"/>
      <c r="AI904" s="291"/>
      <c r="AJ904" s="291"/>
      <c r="AK904" s="291"/>
      <c r="AL904" s="291"/>
      <c r="AM904" s="291"/>
      <c r="AN904" s="291"/>
      <c r="AO904" s="291"/>
      <c r="AP904" s="291"/>
      <c r="AQ904" s="291"/>
      <c r="AR904" s="291"/>
    </row>
    <row r="905" spans="1:44" ht="8.1" customHeight="1">
      <c r="A905" s="323" t="str">
        <f t="shared" si="109"/>
        <v/>
      </c>
      <c r="B905" s="50" t="str">
        <f t="shared" si="110"/>
        <v/>
      </c>
      <c r="C905" s="50" t="str">
        <f t="shared" si="111"/>
        <v/>
      </c>
      <c r="D905" s="273" t="str">
        <f t="shared" si="112"/>
        <v/>
      </c>
      <c r="E905" s="311"/>
      <c r="F905" s="312"/>
      <c r="G905" s="312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  <c r="AD905" s="291"/>
      <c r="AE905" s="291"/>
      <c r="AF905" s="291"/>
      <c r="AG905" s="291"/>
      <c r="AH905" s="291"/>
      <c r="AI905" s="291"/>
      <c r="AJ905" s="291"/>
      <c r="AK905" s="291"/>
      <c r="AL905" s="291"/>
      <c r="AM905" s="291"/>
      <c r="AN905" s="291"/>
      <c r="AO905" s="291"/>
      <c r="AP905" s="291"/>
      <c r="AQ905" s="291"/>
      <c r="AR905" s="291"/>
    </row>
    <row r="906" spans="1:44" ht="8.1" customHeight="1">
      <c r="A906" s="323" t="str">
        <f t="shared" si="109"/>
        <v/>
      </c>
      <c r="B906" s="50" t="str">
        <f t="shared" si="110"/>
        <v/>
      </c>
      <c r="C906" s="50" t="str">
        <f t="shared" si="111"/>
        <v/>
      </c>
      <c r="D906" s="273" t="str">
        <f t="shared" si="112"/>
        <v/>
      </c>
      <c r="E906" s="311"/>
      <c r="F906" s="312"/>
      <c r="G906" s="312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  <c r="AD906" s="291"/>
      <c r="AE906" s="291"/>
      <c r="AF906" s="291"/>
      <c r="AG906" s="291"/>
      <c r="AH906" s="291"/>
      <c r="AI906" s="291"/>
      <c r="AJ906" s="291"/>
      <c r="AK906" s="291"/>
      <c r="AL906" s="291"/>
      <c r="AM906" s="291"/>
      <c r="AN906" s="291"/>
      <c r="AO906" s="291"/>
      <c r="AP906" s="291"/>
      <c r="AQ906" s="291"/>
      <c r="AR906" s="291"/>
    </row>
    <row r="907" spans="1:44" ht="8.1" customHeight="1">
      <c r="A907" s="323" t="str">
        <f t="shared" si="109"/>
        <v/>
      </c>
      <c r="B907" s="50" t="str">
        <f t="shared" si="110"/>
        <v/>
      </c>
      <c r="C907" s="50" t="str">
        <f t="shared" si="111"/>
        <v/>
      </c>
      <c r="D907" s="273" t="str">
        <f t="shared" si="112"/>
        <v/>
      </c>
      <c r="E907" s="311"/>
      <c r="F907" s="312"/>
      <c r="G907" s="312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  <c r="AD907" s="291"/>
      <c r="AE907" s="291"/>
      <c r="AF907" s="291"/>
      <c r="AG907" s="291"/>
      <c r="AH907" s="291"/>
      <c r="AI907" s="291"/>
      <c r="AJ907" s="291"/>
      <c r="AK907" s="291"/>
      <c r="AL907" s="291"/>
      <c r="AM907" s="291"/>
      <c r="AN907" s="291"/>
      <c r="AO907" s="291"/>
      <c r="AP907" s="291"/>
      <c r="AQ907" s="291"/>
      <c r="AR907" s="291"/>
    </row>
    <row r="908" spans="1:44" ht="8.1" customHeight="1">
      <c r="A908" s="323" t="str">
        <f t="shared" si="109"/>
        <v/>
      </c>
      <c r="B908" s="50" t="str">
        <f t="shared" si="110"/>
        <v/>
      </c>
      <c r="C908" s="50" t="str">
        <f t="shared" si="111"/>
        <v/>
      </c>
      <c r="D908" s="273" t="str">
        <f t="shared" si="112"/>
        <v/>
      </c>
      <c r="E908" s="311"/>
      <c r="F908" s="312"/>
      <c r="G908" s="312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  <c r="AD908" s="291"/>
      <c r="AE908" s="291"/>
      <c r="AF908" s="291"/>
      <c r="AG908" s="291"/>
      <c r="AH908" s="291"/>
      <c r="AI908" s="291"/>
      <c r="AJ908" s="291"/>
      <c r="AK908" s="291"/>
      <c r="AL908" s="291"/>
      <c r="AM908" s="291"/>
      <c r="AN908" s="291"/>
      <c r="AO908" s="291"/>
      <c r="AP908" s="291"/>
      <c r="AQ908" s="291"/>
      <c r="AR908" s="291"/>
    </row>
    <row r="909" spans="1:44" ht="8.1" customHeight="1">
      <c r="A909" s="323" t="str">
        <f t="shared" si="109"/>
        <v/>
      </c>
      <c r="B909" s="50" t="str">
        <f t="shared" si="110"/>
        <v/>
      </c>
      <c r="C909" s="50" t="str">
        <f t="shared" si="111"/>
        <v/>
      </c>
      <c r="D909" s="273" t="str">
        <f t="shared" si="112"/>
        <v/>
      </c>
      <c r="E909" s="311"/>
      <c r="F909" s="312"/>
      <c r="G909" s="312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  <c r="AD909" s="291"/>
      <c r="AE909" s="291"/>
      <c r="AF909" s="291"/>
      <c r="AG909" s="291"/>
      <c r="AH909" s="291"/>
      <c r="AI909" s="291"/>
      <c r="AJ909" s="291"/>
      <c r="AK909" s="291"/>
      <c r="AL909" s="291"/>
      <c r="AM909" s="291"/>
      <c r="AN909" s="291"/>
      <c r="AO909" s="291"/>
      <c r="AP909" s="291"/>
      <c r="AQ909" s="291"/>
      <c r="AR909" s="291"/>
    </row>
    <row r="910" spans="1:44" ht="8.1" customHeight="1">
      <c r="A910" s="323" t="str">
        <f t="shared" si="109"/>
        <v/>
      </c>
      <c r="B910" s="50" t="str">
        <f t="shared" si="110"/>
        <v/>
      </c>
      <c r="C910" s="50" t="str">
        <f t="shared" si="111"/>
        <v/>
      </c>
      <c r="D910" s="273" t="str">
        <f t="shared" si="112"/>
        <v/>
      </c>
      <c r="E910" s="311"/>
      <c r="F910" s="312"/>
      <c r="G910" s="312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  <c r="AD910" s="291"/>
      <c r="AE910" s="291"/>
      <c r="AF910" s="291"/>
      <c r="AG910" s="291"/>
      <c r="AH910" s="291"/>
      <c r="AI910" s="291"/>
      <c r="AJ910" s="291"/>
      <c r="AK910" s="291"/>
      <c r="AL910" s="291"/>
      <c r="AM910" s="291"/>
      <c r="AN910" s="291"/>
      <c r="AO910" s="291"/>
      <c r="AP910" s="291"/>
      <c r="AQ910" s="291"/>
      <c r="AR910" s="291"/>
    </row>
    <row r="911" spans="1:44" ht="8.1" customHeight="1">
      <c r="A911" s="323" t="str">
        <f t="shared" si="109"/>
        <v/>
      </c>
      <c r="B911" s="50" t="str">
        <f t="shared" si="110"/>
        <v/>
      </c>
      <c r="C911" s="50" t="str">
        <f t="shared" si="111"/>
        <v/>
      </c>
      <c r="D911" s="273" t="str">
        <f t="shared" si="112"/>
        <v/>
      </c>
      <c r="E911" s="311"/>
      <c r="F911" s="312"/>
      <c r="G911" s="312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  <c r="AD911" s="291"/>
      <c r="AE911" s="291"/>
      <c r="AF911" s="291"/>
      <c r="AG911" s="291"/>
      <c r="AH911" s="291"/>
      <c r="AI911" s="291"/>
      <c r="AJ911" s="291"/>
      <c r="AK911" s="291"/>
      <c r="AL911" s="291"/>
      <c r="AM911" s="291"/>
      <c r="AN911" s="291"/>
      <c r="AO911" s="291"/>
      <c r="AP911" s="291"/>
      <c r="AQ911" s="291"/>
      <c r="AR911" s="291"/>
    </row>
    <row r="912" spans="1:44" ht="8.1" customHeight="1">
      <c r="A912" s="323" t="str">
        <f t="shared" si="109"/>
        <v/>
      </c>
      <c r="B912" s="50" t="str">
        <f t="shared" si="110"/>
        <v/>
      </c>
      <c r="C912" s="50" t="str">
        <f t="shared" si="111"/>
        <v/>
      </c>
      <c r="D912" s="273" t="str">
        <f t="shared" si="112"/>
        <v/>
      </c>
      <c r="E912" s="311"/>
      <c r="F912" s="312"/>
      <c r="G912" s="312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  <c r="AD912" s="291"/>
      <c r="AE912" s="291"/>
      <c r="AF912" s="291"/>
      <c r="AG912" s="291"/>
      <c r="AH912" s="291"/>
      <c r="AI912" s="291"/>
      <c r="AJ912" s="291"/>
      <c r="AK912" s="291"/>
      <c r="AL912" s="291"/>
      <c r="AM912" s="291"/>
      <c r="AN912" s="291"/>
      <c r="AO912" s="291"/>
      <c r="AP912" s="291"/>
      <c r="AQ912" s="291"/>
      <c r="AR912" s="291"/>
    </row>
    <row r="913" spans="1:44" ht="8.1" customHeight="1">
      <c r="A913" s="323" t="str">
        <f t="shared" si="109"/>
        <v/>
      </c>
      <c r="B913" s="50" t="str">
        <f t="shared" si="110"/>
        <v/>
      </c>
      <c r="C913" s="50" t="str">
        <f t="shared" si="111"/>
        <v/>
      </c>
      <c r="D913" s="273" t="str">
        <f t="shared" si="112"/>
        <v/>
      </c>
      <c r="E913" s="311"/>
      <c r="F913" s="312"/>
      <c r="G913" s="312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  <c r="AD913" s="291"/>
      <c r="AE913" s="291"/>
      <c r="AF913" s="291"/>
      <c r="AG913" s="291"/>
      <c r="AH913" s="291"/>
      <c r="AI913" s="291"/>
      <c r="AJ913" s="291"/>
      <c r="AK913" s="291"/>
      <c r="AL913" s="291"/>
      <c r="AM913" s="291"/>
      <c r="AN913" s="291"/>
      <c r="AO913" s="291"/>
      <c r="AP913" s="291"/>
      <c r="AQ913" s="291"/>
      <c r="AR913" s="291"/>
    </row>
    <row r="914" spans="1:44" ht="8.1" customHeight="1">
      <c r="A914" s="323" t="str">
        <f t="shared" si="109"/>
        <v/>
      </c>
      <c r="B914" s="50" t="str">
        <f t="shared" si="110"/>
        <v/>
      </c>
      <c r="C914" s="50" t="str">
        <f t="shared" si="111"/>
        <v/>
      </c>
      <c r="D914" s="273" t="str">
        <f t="shared" si="112"/>
        <v/>
      </c>
      <c r="E914" s="311"/>
      <c r="F914" s="312"/>
      <c r="G914" s="312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  <c r="AD914" s="291"/>
      <c r="AE914" s="291"/>
      <c r="AF914" s="291"/>
      <c r="AG914" s="291"/>
      <c r="AH914" s="291"/>
      <c r="AI914" s="291"/>
      <c r="AJ914" s="291"/>
      <c r="AK914" s="291"/>
      <c r="AL914" s="291"/>
      <c r="AM914" s="291"/>
      <c r="AN914" s="291"/>
      <c r="AO914" s="291"/>
      <c r="AP914" s="291"/>
      <c r="AQ914" s="291"/>
      <c r="AR914" s="291"/>
    </row>
    <row r="915" spans="1:44" ht="8.1" customHeight="1">
      <c r="A915" s="323" t="str">
        <f t="shared" si="109"/>
        <v/>
      </c>
      <c r="B915" s="50" t="str">
        <f t="shared" si="110"/>
        <v/>
      </c>
      <c r="C915" s="50" t="str">
        <f t="shared" si="111"/>
        <v/>
      </c>
      <c r="D915" s="273" t="str">
        <f t="shared" si="112"/>
        <v/>
      </c>
      <c r="E915" s="311"/>
      <c r="F915" s="312"/>
      <c r="G915" s="312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  <c r="AD915" s="291"/>
      <c r="AE915" s="291"/>
      <c r="AF915" s="291"/>
      <c r="AG915" s="291"/>
      <c r="AH915" s="291"/>
      <c r="AI915" s="291"/>
      <c r="AJ915" s="291"/>
      <c r="AK915" s="291"/>
      <c r="AL915" s="291"/>
      <c r="AM915" s="291"/>
      <c r="AN915" s="291"/>
      <c r="AO915" s="291"/>
      <c r="AP915" s="291"/>
      <c r="AQ915" s="291"/>
      <c r="AR915" s="291"/>
    </row>
    <row r="916" spans="1:44" ht="8.1" customHeight="1">
      <c r="A916" s="323" t="str">
        <f t="shared" si="109"/>
        <v/>
      </c>
      <c r="B916" s="50" t="str">
        <f t="shared" si="110"/>
        <v/>
      </c>
      <c r="C916" s="50" t="str">
        <f t="shared" si="111"/>
        <v/>
      </c>
      <c r="D916" s="273" t="str">
        <f t="shared" si="112"/>
        <v/>
      </c>
      <c r="E916" s="311"/>
      <c r="F916" s="312"/>
      <c r="G916" s="312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  <c r="AD916" s="291"/>
      <c r="AE916" s="291"/>
      <c r="AF916" s="291"/>
      <c r="AG916" s="291"/>
      <c r="AH916" s="291"/>
      <c r="AI916" s="291"/>
      <c r="AJ916" s="291"/>
      <c r="AK916" s="291"/>
      <c r="AL916" s="291"/>
      <c r="AM916" s="291"/>
      <c r="AN916" s="291"/>
      <c r="AO916" s="291"/>
      <c r="AP916" s="291"/>
      <c r="AQ916" s="291"/>
      <c r="AR916" s="291"/>
    </row>
    <row r="917" spans="1:44" ht="8.1" customHeight="1">
      <c r="A917" s="323" t="str">
        <f t="shared" si="109"/>
        <v/>
      </c>
      <c r="B917" s="50" t="str">
        <f t="shared" si="110"/>
        <v/>
      </c>
      <c r="C917" s="50" t="str">
        <f t="shared" si="111"/>
        <v/>
      </c>
      <c r="D917" s="273" t="str">
        <f t="shared" si="112"/>
        <v/>
      </c>
      <c r="E917" s="311"/>
      <c r="F917" s="312"/>
      <c r="G917" s="312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  <c r="AD917" s="291"/>
      <c r="AE917" s="291"/>
      <c r="AF917" s="291"/>
      <c r="AG917" s="291"/>
      <c r="AH917" s="291"/>
      <c r="AI917" s="291"/>
      <c r="AJ917" s="291"/>
      <c r="AK917" s="291"/>
      <c r="AL917" s="291"/>
      <c r="AM917" s="291"/>
      <c r="AN917" s="291"/>
      <c r="AO917" s="291"/>
      <c r="AP917" s="291"/>
      <c r="AQ917" s="291"/>
      <c r="AR917" s="291"/>
    </row>
    <row r="918" spans="1:44" ht="8.1" customHeight="1">
      <c r="A918" s="323" t="str">
        <f t="shared" si="109"/>
        <v/>
      </c>
      <c r="B918" s="50" t="str">
        <f t="shared" si="110"/>
        <v/>
      </c>
      <c r="C918" s="50" t="str">
        <f t="shared" si="111"/>
        <v/>
      </c>
      <c r="D918" s="273" t="str">
        <f t="shared" si="112"/>
        <v/>
      </c>
      <c r="E918" s="311"/>
      <c r="F918" s="312"/>
      <c r="G918" s="312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  <c r="AD918" s="291"/>
      <c r="AE918" s="291"/>
      <c r="AF918" s="291"/>
      <c r="AG918" s="291"/>
      <c r="AH918" s="291"/>
      <c r="AI918" s="291"/>
      <c r="AJ918" s="291"/>
      <c r="AK918" s="291"/>
      <c r="AL918" s="291"/>
      <c r="AM918" s="291"/>
      <c r="AN918" s="291"/>
      <c r="AO918" s="291"/>
      <c r="AP918" s="291"/>
      <c r="AQ918" s="291"/>
      <c r="AR918" s="291"/>
    </row>
    <row r="919" spans="1:44" ht="8.1" customHeight="1">
      <c r="A919" s="323" t="str">
        <f t="shared" si="109"/>
        <v/>
      </c>
      <c r="B919" s="50" t="str">
        <f t="shared" si="110"/>
        <v/>
      </c>
      <c r="C919" s="50" t="str">
        <f t="shared" si="111"/>
        <v/>
      </c>
      <c r="D919" s="273" t="str">
        <f t="shared" si="112"/>
        <v/>
      </c>
      <c r="E919" s="311"/>
      <c r="F919" s="312"/>
      <c r="G919" s="312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  <c r="AD919" s="291"/>
      <c r="AE919" s="291"/>
      <c r="AF919" s="291"/>
      <c r="AG919" s="291"/>
      <c r="AH919" s="291"/>
      <c r="AI919" s="291"/>
      <c r="AJ919" s="291"/>
      <c r="AK919" s="291"/>
      <c r="AL919" s="291"/>
      <c r="AM919" s="291"/>
      <c r="AN919" s="291"/>
      <c r="AO919" s="291"/>
      <c r="AP919" s="291"/>
      <c r="AQ919" s="291"/>
      <c r="AR919" s="291"/>
    </row>
    <row r="920" spans="1:44" ht="8.1" customHeight="1">
      <c r="A920" s="323" t="str">
        <f t="shared" si="109"/>
        <v/>
      </c>
      <c r="B920" s="50" t="str">
        <f t="shared" si="110"/>
        <v/>
      </c>
      <c r="C920" s="50" t="str">
        <f t="shared" si="111"/>
        <v/>
      </c>
      <c r="D920" s="273" t="str">
        <f t="shared" si="112"/>
        <v/>
      </c>
      <c r="E920" s="311"/>
      <c r="F920" s="312"/>
      <c r="G920" s="312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  <c r="AD920" s="291"/>
      <c r="AE920" s="291"/>
      <c r="AF920" s="291"/>
      <c r="AG920" s="291"/>
      <c r="AH920" s="291"/>
      <c r="AI920" s="291"/>
      <c r="AJ920" s="291"/>
      <c r="AK920" s="291"/>
      <c r="AL920" s="291"/>
      <c r="AM920" s="291"/>
      <c r="AN920" s="291"/>
      <c r="AO920" s="291"/>
      <c r="AP920" s="291"/>
      <c r="AQ920" s="291"/>
      <c r="AR920" s="291"/>
    </row>
    <row r="921" spans="1:44" ht="8.1" customHeight="1">
      <c r="A921" s="323" t="str">
        <f t="shared" si="109"/>
        <v/>
      </c>
      <c r="B921" s="50" t="str">
        <f t="shared" si="110"/>
        <v/>
      </c>
      <c r="C921" s="50" t="str">
        <f t="shared" si="111"/>
        <v/>
      </c>
      <c r="D921" s="273" t="str">
        <f t="shared" si="112"/>
        <v/>
      </c>
      <c r="E921" s="311"/>
      <c r="F921" s="312"/>
      <c r="G921" s="312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  <c r="AD921" s="291"/>
      <c r="AE921" s="291"/>
      <c r="AF921" s="291"/>
      <c r="AG921" s="291"/>
      <c r="AH921" s="291"/>
      <c r="AI921" s="291"/>
      <c r="AJ921" s="291"/>
      <c r="AK921" s="291"/>
      <c r="AL921" s="291"/>
      <c r="AM921" s="291"/>
      <c r="AN921" s="291"/>
      <c r="AO921" s="291"/>
      <c r="AP921" s="291"/>
      <c r="AQ921" s="291"/>
      <c r="AR921" s="291"/>
    </row>
    <row r="922" spans="1:44" ht="8.1" customHeight="1">
      <c r="A922" s="323" t="str">
        <f t="shared" si="109"/>
        <v/>
      </c>
      <c r="B922" s="50" t="str">
        <f t="shared" si="110"/>
        <v/>
      </c>
      <c r="C922" s="50" t="str">
        <f t="shared" si="111"/>
        <v/>
      </c>
      <c r="D922" s="273" t="str">
        <f t="shared" si="112"/>
        <v/>
      </c>
      <c r="E922" s="311"/>
      <c r="F922" s="312"/>
      <c r="G922" s="312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  <c r="AD922" s="291"/>
      <c r="AE922" s="291"/>
      <c r="AF922" s="291"/>
      <c r="AG922" s="291"/>
      <c r="AH922" s="291"/>
      <c r="AI922" s="291"/>
      <c r="AJ922" s="291"/>
      <c r="AK922" s="291"/>
      <c r="AL922" s="291"/>
      <c r="AM922" s="291"/>
      <c r="AN922" s="291"/>
      <c r="AO922" s="291"/>
      <c r="AP922" s="291"/>
      <c r="AQ922" s="291"/>
      <c r="AR922" s="291"/>
    </row>
    <row r="923" spans="1:44" ht="8.1" customHeight="1">
      <c r="A923" s="323" t="str">
        <f t="shared" si="109"/>
        <v/>
      </c>
      <c r="B923" s="50" t="str">
        <f t="shared" si="110"/>
        <v/>
      </c>
      <c r="C923" s="50" t="str">
        <f t="shared" si="111"/>
        <v/>
      </c>
      <c r="D923" s="273" t="str">
        <f t="shared" si="112"/>
        <v/>
      </c>
      <c r="E923" s="311"/>
      <c r="F923" s="312"/>
      <c r="G923" s="312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  <c r="AD923" s="291"/>
      <c r="AE923" s="291"/>
      <c r="AF923" s="291"/>
      <c r="AG923" s="291"/>
      <c r="AH923" s="291"/>
      <c r="AI923" s="291"/>
      <c r="AJ923" s="291"/>
      <c r="AK923" s="291"/>
      <c r="AL923" s="291"/>
      <c r="AM923" s="291"/>
      <c r="AN923" s="291"/>
      <c r="AO923" s="291"/>
      <c r="AP923" s="291"/>
      <c r="AQ923" s="291"/>
      <c r="AR923" s="291"/>
    </row>
    <row r="924" spans="1:44" ht="8.1" customHeight="1">
      <c r="A924" s="323" t="str">
        <f t="shared" si="109"/>
        <v/>
      </c>
      <c r="B924" s="50" t="str">
        <f t="shared" si="110"/>
        <v/>
      </c>
      <c r="C924" s="50" t="str">
        <f t="shared" si="111"/>
        <v/>
      </c>
      <c r="D924" s="273" t="str">
        <f t="shared" si="112"/>
        <v/>
      </c>
      <c r="E924" s="311"/>
      <c r="F924" s="312"/>
      <c r="G924" s="312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  <c r="AD924" s="291"/>
      <c r="AE924" s="291"/>
      <c r="AF924" s="291"/>
      <c r="AG924" s="291"/>
      <c r="AH924" s="291"/>
      <c r="AI924" s="291"/>
      <c r="AJ924" s="291"/>
      <c r="AK924" s="291"/>
      <c r="AL924" s="291"/>
      <c r="AM924" s="291"/>
      <c r="AN924" s="291"/>
      <c r="AO924" s="291"/>
      <c r="AP924" s="291"/>
      <c r="AQ924" s="291"/>
      <c r="AR924" s="291"/>
    </row>
    <row r="925" spans="1:44" ht="8.1" customHeight="1">
      <c r="A925" s="323" t="str">
        <f t="shared" si="109"/>
        <v/>
      </c>
      <c r="B925" s="50" t="str">
        <f t="shared" si="110"/>
        <v/>
      </c>
      <c r="C925" s="50" t="str">
        <f t="shared" si="111"/>
        <v/>
      </c>
      <c r="D925" s="273" t="str">
        <f t="shared" si="112"/>
        <v/>
      </c>
      <c r="E925" s="311"/>
      <c r="F925" s="312"/>
      <c r="G925" s="312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  <c r="AD925" s="291"/>
      <c r="AE925" s="291"/>
      <c r="AF925" s="291"/>
      <c r="AG925" s="291"/>
      <c r="AH925" s="291"/>
      <c r="AI925" s="291"/>
      <c r="AJ925" s="291"/>
      <c r="AK925" s="291"/>
      <c r="AL925" s="291"/>
      <c r="AM925" s="291"/>
      <c r="AN925" s="291"/>
      <c r="AO925" s="291"/>
      <c r="AP925" s="291"/>
      <c r="AQ925" s="291"/>
      <c r="AR925" s="291"/>
    </row>
    <row r="926" spans="1:44" ht="8.1" customHeight="1">
      <c r="A926" s="323" t="str">
        <f t="shared" si="109"/>
        <v/>
      </c>
      <c r="B926" s="50" t="str">
        <f t="shared" si="110"/>
        <v/>
      </c>
      <c r="C926" s="50" t="str">
        <f t="shared" si="111"/>
        <v/>
      </c>
      <c r="D926" s="273" t="str">
        <f t="shared" si="112"/>
        <v/>
      </c>
      <c r="E926" s="311"/>
      <c r="F926" s="312"/>
      <c r="G926" s="312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  <c r="AD926" s="291"/>
      <c r="AE926" s="291"/>
      <c r="AF926" s="291"/>
      <c r="AG926" s="291"/>
      <c r="AH926" s="291"/>
      <c r="AI926" s="291"/>
      <c r="AJ926" s="291"/>
      <c r="AK926" s="291"/>
      <c r="AL926" s="291"/>
      <c r="AM926" s="291"/>
      <c r="AN926" s="291"/>
      <c r="AO926" s="291"/>
      <c r="AP926" s="291"/>
      <c r="AQ926" s="291"/>
      <c r="AR926" s="291"/>
    </row>
    <row r="927" spans="1:44" ht="8.1" customHeight="1">
      <c r="A927" s="323" t="str">
        <f t="shared" si="109"/>
        <v/>
      </c>
      <c r="B927" s="50" t="str">
        <f t="shared" si="110"/>
        <v/>
      </c>
      <c r="C927" s="50" t="str">
        <f t="shared" si="111"/>
        <v/>
      </c>
      <c r="D927" s="273" t="str">
        <f t="shared" si="112"/>
        <v/>
      </c>
      <c r="E927" s="311"/>
      <c r="F927" s="312"/>
      <c r="G927" s="312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  <c r="AD927" s="291"/>
      <c r="AE927" s="291"/>
      <c r="AF927" s="291"/>
      <c r="AG927" s="291"/>
      <c r="AH927" s="291"/>
      <c r="AI927" s="291"/>
      <c r="AJ927" s="291"/>
      <c r="AK927" s="291"/>
      <c r="AL927" s="291"/>
      <c r="AM927" s="291"/>
      <c r="AN927" s="291"/>
      <c r="AO927" s="291"/>
      <c r="AP927" s="291"/>
      <c r="AQ927" s="291"/>
      <c r="AR927" s="291"/>
    </row>
    <row r="928" spans="1:44" ht="8.1" customHeight="1">
      <c r="A928" s="323" t="str">
        <f t="shared" si="109"/>
        <v/>
      </c>
      <c r="B928" s="50" t="str">
        <f t="shared" si="110"/>
        <v/>
      </c>
      <c r="C928" s="50" t="str">
        <f t="shared" si="111"/>
        <v/>
      </c>
      <c r="D928" s="273" t="str">
        <f t="shared" si="112"/>
        <v/>
      </c>
      <c r="E928" s="311"/>
      <c r="F928" s="312"/>
      <c r="G928" s="312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  <c r="AD928" s="291"/>
      <c r="AE928" s="291"/>
      <c r="AF928" s="291"/>
      <c r="AG928" s="291"/>
      <c r="AH928" s="291"/>
      <c r="AI928" s="291"/>
      <c r="AJ928" s="291"/>
      <c r="AK928" s="291"/>
      <c r="AL928" s="291"/>
      <c r="AM928" s="291"/>
      <c r="AN928" s="291"/>
      <c r="AO928" s="291"/>
      <c r="AP928" s="291"/>
      <c r="AQ928" s="291"/>
      <c r="AR928" s="291"/>
    </row>
    <row r="929" spans="1:44" ht="8.1" customHeight="1">
      <c r="A929" s="323" t="str">
        <f t="shared" si="109"/>
        <v/>
      </c>
      <c r="B929" s="50" t="str">
        <f t="shared" si="110"/>
        <v/>
      </c>
      <c r="C929" s="50" t="str">
        <f t="shared" si="111"/>
        <v/>
      </c>
      <c r="D929" s="273" t="str">
        <f t="shared" si="112"/>
        <v/>
      </c>
      <c r="E929" s="311"/>
      <c r="F929" s="312"/>
      <c r="G929" s="312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  <c r="AD929" s="291"/>
      <c r="AE929" s="291"/>
      <c r="AF929" s="291"/>
      <c r="AG929" s="291"/>
      <c r="AH929" s="291"/>
      <c r="AI929" s="291"/>
      <c r="AJ929" s="291"/>
      <c r="AK929" s="291"/>
      <c r="AL929" s="291"/>
      <c r="AM929" s="291"/>
      <c r="AN929" s="291"/>
      <c r="AO929" s="291"/>
      <c r="AP929" s="291"/>
      <c r="AQ929" s="291"/>
      <c r="AR929" s="291"/>
    </row>
    <row r="930" spans="1:44" ht="8.1" customHeight="1">
      <c r="A930" s="323" t="str">
        <f t="shared" si="109"/>
        <v/>
      </c>
      <c r="B930" s="50" t="str">
        <f t="shared" si="110"/>
        <v/>
      </c>
      <c r="C930" s="50" t="str">
        <f t="shared" si="111"/>
        <v/>
      </c>
      <c r="D930" s="273" t="str">
        <f t="shared" si="112"/>
        <v/>
      </c>
      <c r="E930" s="311"/>
      <c r="F930" s="312"/>
      <c r="G930" s="312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  <c r="AD930" s="291"/>
      <c r="AE930" s="291"/>
      <c r="AF930" s="291"/>
      <c r="AG930" s="291"/>
      <c r="AH930" s="291"/>
      <c r="AI930" s="291"/>
      <c r="AJ930" s="291"/>
      <c r="AK930" s="291"/>
      <c r="AL930" s="291"/>
      <c r="AM930" s="291"/>
      <c r="AN930" s="291"/>
      <c r="AO930" s="291"/>
      <c r="AP930" s="291"/>
      <c r="AQ930" s="291"/>
      <c r="AR930" s="291"/>
    </row>
    <row r="931" spans="1:44" ht="8.1" customHeight="1">
      <c r="A931" s="323" t="str">
        <f t="shared" si="109"/>
        <v/>
      </c>
      <c r="B931" s="50" t="str">
        <f t="shared" si="110"/>
        <v/>
      </c>
      <c r="C931" s="50" t="str">
        <f t="shared" si="111"/>
        <v/>
      </c>
      <c r="D931" s="273" t="str">
        <f t="shared" si="112"/>
        <v/>
      </c>
      <c r="E931" s="311"/>
      <c r="F931" s="312"/>
      <c r="G931" s="312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  <c r="AD931" s="291"/>
      <c r="AE931" s="291"/>
      <c r="AF931" s="291"/>
      <c r="AG931" s="291"/>
      <c r="AH931" s="291"/>
      <c r="AI931" s="291"/>
      <c r="AJ931" s="291"/>
      <c r="AK931" s="291"/>
      <c r="AL931" s="291"/>
      <c r="AM931" s="291"/>
      <c r="AN931" s="291"/>
      <c r="AO931" s="291"/>
      <c r="AP931" s="291"/>
      <c r="AQ931" s="291"/>
      <c r="AR931" s="291"/>
    </row>
    <row r="932" spans="1:44" ht="8.1" customHeight="1">
      <c r="A932" s="323" t="str">
        <f t="shared" si="109"/>
        <v/>
      </c>
      <c r="B932" s="50" t="str">
        <f t="shared" si="110"/>
        <v/>
      </c>
      <c r="C932" s="50" t="str">
        <f t="shared" si="111"/>
        <v/>
      </c>
      <c r="D932" s="273" t="str">
        <f t="shared" si="112"/>
        <v/>
      </c>
      <c r="E932" s="311"/>
      <c r="F932" s="312"/>
      <c r="G932" s="312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  <c r="AD932" s="291"/>
      <c r="AE932" s="291"/>
      <c r="AF932" s="291"/>
      <c r="AG932" s="291"/>
      <c r="AH932" s="291"/>
      <c r="AI932" s="291"/>
      <c r="AJ932" s="291"/>
      <c r="AK932" s="291"/>
      <c r="AL932" s="291"/>
      <c r="AM932" s="291"/>
      <c r="AN932" s="291"/>
      <c r="AO932" s="291"/>
      <c r="AP932" s="291"/>
      <c r="AQ932" s="291"/>
      <c r="AR932" s="291"/>
    </row>
    <row r="933" spans="1:44" ht="8.1" customHeight="1">
      <c r="A933" s="323" t="str">
        <f t="shared" si="109"/>
        <v/>
      </c>
      <c r="B933" s="50" t="str">
        <f t="shared" si="110"/>
        <v/>
      </c>
      <c r="C933" s="50" t="str">
        <f t="shared" si="111"/>
        <v/>
      </c>
      <c r="D933" s="273" t="str">
        <f t="shared" si="112"/>
        <v/>
      </c>
      <c r="E933" s="311"/>
      <c r="F933" s="312"/>
      <c r="G933" s="312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  <c r="AD933" s="291"/>
      <c r="AE933" s="291"/>
      <c r="AF933" s="291"/>
      <c r="AG933" s="291"/>
      <c r="AH933" s="291"/>
      <c r="AI933" s="291"/>
      <c r="AJ933" s="291"/>
      <c r="AK933" s="291"/>
      <c r="AL933" s="291"/>
      <c r="AM933" s="291"/>
      <c r="AN933" s="291"/>
      <c r="AO933" s="291"/>
      <c r="AP933" s="291"/>
      <c r="AQ933" s="291"/>
      <c r="AR933" s="291"/>
    </row>
    <row r="934" spans="1:44" ht="8.1" customHeight="1">
      <c r="A934" s="323" t="str">
        <f t="shared" si="109"/>
        <v/>
      </c>
      <c r="B934" s="50" t="str">
        <f t="shared" si="110"/>
        <v/>
      </c>
      <c r="C934" s="50" t="str">
        <f t="shared" si="111"/>
        <v/>
      </c>
      <c r="D934" s="273" t="str">
        <f t="shared" si="112"/>
        <v/>
      </c>
      <c r="E934" s="311"/>
      <c r="F934" s="312"/>
      <c r="G934" s="312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  <c r="AD934" s="291"/>
      <c r="AE934" s="291"/>
      <c r="AF934" s="291"/>
      <c r="AG934" s="291"/>
      <c r="AH934" s="291"/>
      <c r="AI934" s="291"/>
      <c r="AJ934" s="291"/>
      <c r="AK934" s="291"/>
      <c r="AL934" s="291"/>
      <c r="AM934" s="291"/>
      <c r="AN934" s="291"/>
      <c r="AO934" s="291"/>
      <c r="AP934" s="291"/>
      <c r="AQ934" s="291"/>
      <c r="AR934" s="291"/>
    </row>
    <row r="935" spans="1:44" ht="8.1" customHeight="1">
      <c r="A935" s="323" t="str">
        <f t="shared" si="109"/>
        <v/>
      </c>
      <c r="B935" s="50" t="str">
        <f t="shared" si="110"/>
        <v/>
      </c>
      <c r="C935" s="50" t="str">
        <f t="shared" si="111"/>
        <v/>
      </c>
      <c r="D935" s="273" t="str">
        <f t="shared" si="112"/>
        <v/>
      </c>
      <c r="E935" s="311"/>
      <c r="F935" s="312"/>
      <c r="G935" s="312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  <c r="AD935" s="291"/>
      <c r="AE935" s="291"/>
      <c r="AF935" s="291"/>
      <c r="AG935" s="291"/>
      <c r="AH935" s="291"/>
      <c r="AI935" s="291"/>
      <c r="AJ935" s="291"/>
      <c r="AK935" s="291"/>
      <c r="AL935" s="291"/>
      <c r="AM935" s="291"/>
      <c r="AN935" s="291"/>
      <c r="AO935" s="291"/>
      <c r="AP935" s="291"/>
      <c r="AQ935" s="291"/>
      <c r="AR935" s="291"/>
    </row>
    <row r="936" spans="1:44" ht="8.1" customHeight="1">
      <c r="A936" s="323" t="str">
        <f t="shared" si="109"/>
        <v/>
      </c>
      <c r="B936" s="50" t="str">
        <f t="shared" si="110"/>
        <v/>
      </c>
      <c r="C936" s="50" t="str">
        <f t="shared" si="111"/>
        <v/>
      </c>
      <c r="D936" s="273" t="str">
        <f t="shared" si="112"/>
        <v/>
      </c>
      <c r="E936" s="311"/>
      <c r="F936" s="312"/>
      <c r="G936" s="312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  <c r="AD936" s="291"/>
      <c r="AE936" s="291"/>
      <c r="AF936" s="291"/>
      <c r="AG936" s="291"/>
      <c r="AH936" s="291"/>
      <c r="AI936" s="291"/>
      <c r="AJ936" s="291"/>
      <c r="AK936" s="291"/>
      <c r="AL936" s="291"/>
      <c r="AM936" s="291"/>
      <c r="AN936" s="291"/>
      <c r="AO936" s="291"/>
      <c r="AP936" s="291"/>
      <c r="AQ936" s="291"/>
      <c r="AR936" s="291"/>
    </row>
    <row r="937" spans="1:44" ht="8.1" customHeight="1">
      <c r="A937" s="323" t="str">
        <f t="shared" si="109"/>
        <v/>
      </c>
      <c r="B937" s="50" t="str">
        <f t="shared" si="110"/>
        <v/>
      </c>
      <c r="C937" s="50" t="str">
        <f t="shared" si="111"/>
        <v/>
      </c>
      <c r="D937" s="273" t="str">
        <f t="shared" si="112"/>
        <v/>
      </c>
      <c r="E937" s="311"/>
      <c r="F937" s="312"/>
      <c r="G937" s="312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  <c r="AD937" s="291"/>
      <c r="AE937" s="291"/>
      <c r="AF937" s="291"/>
      <c r="AG937" s="291"/>
      <c r="AH937" s="291"/>
      <c r="AI937" s="291"/>
      <c r="AJ937" s="291"/>
      <c r="AK937" s="291"/>
      <c r="AL937" s="291"/>
      <c r="AM937" s="291"/>
      <c r="AN937" s="291"/>
      <c r="AO937" s="291"/>
      <c r="AP937" s="291"/>
      <c r="AQ937" s="291"/>
      <c r="AR937" s="291"/>
    </row>
    <row r="938" spans="1:44" ht="8.1" customHeight="1">
      <c r="A938" s="323" t="str">
        <f t="shared" si="109"/>
        <v/>
      </c>
      <c r="B938" s="50" t="str">
        <f t="shared" si="110"/>
        <v/>
      </c>
      <c r="C938" s="50" t="str">
        <f t="shared" si="111"/>
        <v/>
      </c>
      <c r="D938" s="273" t="str">
        <f t="shared" si="112"/>
        <v/>
      </c>
      <c r="E938" s="311"/>
      <c r="F938" s="312"/>
      <c r="G938" s="312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  <c r="AD938" s="291"/>
      <c r="AE938" s="291"/>
      <c r="AF938" s="291"/>
      <c r="AG938" s="291"/>
      <c r="AH938" s="291"/>
      <c r="AI938" s="291"/>
      <c r="AJ938" s="291"/>
      <c r="AK938" s="291"/>
      <c r="AL938" s="291"/>
      <c r="AM938" s="291"/>
      <c r="AN938" s="291"/>
      <c r="AO938" s="291"/>
      <c r="AP938" s="291"/>
      <c r="AQ938" s="291"/>
      <c r="AR938" s="291"/>
    </row>
    <row r="939" spans="1:44" ht="8.1" customHeight="1">
      <c r="A939" s="323" t="str">
        <f t="shared" si="109"/>
        <v/>
      </c>
      <c r="B939" s="50" t="str">
        <f t="shared" si="110"/>
        <v/>
      </c>
      <c r="C939" s="50" t="str">
        <f t="shared" si="111"/>
        <v/>
      </c>
      <c r="D939" s="273" t="str">
        <f t="shared" si="112"/>
        <v/>
      </c>
      <c r="E939" s="311"/>
      <c r="F939" s="312"/>
      <c r="G939" s="312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  <c r="AD939" s="291"/>
      <c r="AE939" s="291"/>
      <c r="AF939" s="291"/>
      <c r="AG939" s="291"/>
      <c r="AH939" s="291"/>
      <c r="AI939" s="291"/>
      <c r="AJ939" s="291"/>
      <c r="AK939" s="291"/>
      <c r="AL939" s="291"/>
      <c r="AM939" s="291"/>
      <c r="AN939" s="291"/>
      <c r="AO939" s="291"/>
      <c r="AP939" s="291"/>
      <c r="AQ939" s="291"/>
      <c r="AR939" s="291"/>
    </row>
    <row r="940" spans="1:44" ht="8.1" customHeight="1">
      <c r="A940" s="323" t="str">
        <f t="shared" si="109"/>
        <v/>
      </c>
      <c r="B940" s="50" t="str">
        <f t="shared" si="110"/>
        <v/>
      </c>
      <c r="C940" s="50" t="str">
        <f t="shared" si="111"/>
        <v/>
      </c>
      <c r="D940" s="273" t="str">
        <f t="shared" si="112"/>
        <v/>
      </c>
      <c r="E940" s="311"/>
      <c r="F940" s="312"/>
      <c r="G940" s="312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  <c r="AD940" s="291"/>
      <c r="AE940" s="291"/>
      <c r="AF940" s="291"/>
      <c r="AG940" s="291"/>
      <c r="AH940" s="291"/>
      <c r="AI940" s="291"/>
      <c r="AJ940" s="291"/>
      <c r="AK940" s="291"/>
      <c r="AL940" s="291"/>
      <c r="AM940" s="291"/>
      <c r="AN940" s="291"/>
      <c r="AO940" s="291"/>
      <c r="AP940" s="291"/>
      <c r="AQ940" s="291"/>
      <c r="AR940" s="291"/>
    </row>
    <row r="941" spans="1:44" ht="8.1" customHeight="1">
      <c r="A941" s="323" t="str">
        <f t="shared" si="109"/>
        <v/>
      </c>
      <c r="B941" s="50" t="str">
        <f t="shared" si="110"/>
        <v/>
      </c>
      <c r="C941" s="50" t="str">
        <f t="shared" si="111"/>
        <v/>
      </c>
      <c r="D941" s="273" t="str">
        <f t="shared" si="112"/>
        <v/>
      </c>
      <c r="E941" s="311"/>
      <c r="F941" s="312"/>
      <c r="G941" s="312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  <c r="AD941" s="291"/>
      <c r="AE941" s="291"/>
      <c r="AF941" s="291"/>
      <c r="AG941" s="291"/>
      <c r="AH941" s="291"/>
      <c r="AI941" s="291"/>
      <c r="AJ941" s="291"/>
      <c r="AK941" s="291"/>
      <c r="AL941" s="291"/>
      <c r="AM941" s="291"/>
      <c r="AN941" s="291"/>
      <c r="AO941" s="291"/>
      <c r="AP941" s="291"/>
      <c r="AQ941" s="291"/>
      <c r="AR941" s="291"/>
    </row>
    <row r="942" spans="1:44" ht="8.1" customHeight="1">
      <c r="A942" s="323" t="str">
        <f t="shared" si="109"/>
        <v/>
      </c>
      <c r="B942" s="50" t="str">
        <f t="shared" si="110"/>
        <v/>
      </c>
      <c r="C942" s="50" t="str">
        <f t="shared" si="111"/>
        <v/>
      </c>
      <c r="D942" s="273" t="str">
        <f t="shared" si="112"/>
        <v/>
      </c>
      <c r="E942" s="311"/>
      <c r="F942" s="312"/>
      <c r="G942" s="312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  <c r="AD942" s="291"/>
      <c r="AE942" s="291"/>
      <c r="AF942" s="291"/>
      <c r="AG942" s="291"/>
      <c r="AH942" s="291"/>
      <c r="AI942" s="291"/>
      <c r="AJ942" s="291"/>
      <c r="AK942" s="291"/>
      <c r="AL942" s="291"/>
      <c r="AM942" s="291"/>
      <c r="AN942" s="291"/>
      <c r="AO942" s="291"/>
      <c r="AP942" s="291"/>
      <c r="AQ942" s="291"/>
      <c r="AR942" s="291"/>
    </row>
    <row r="943" spans="1:44" ht="8.1" customHeight="1">
      <c r="A943" s="323" t="str">
        <f t="shared" si="109"/>
        <v/>
      </c>
      <c r="B943" s="50" t="str">
        <f t="shared" si="110"/>
        <v/>
      </c>
      <c r="C943" s="50" t="str">
        <f t="shared" si="111"/>
        <v/>
      </c>
      <c r="D943" s="273" t="str">
        <f t="shared" si="112"/>
        <v/>
      </c>
      <c r="E943" s="311"/>
      <c r="F943" s="312"/>
      <c r="G943" s="312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  <c r="AD943" s="291"/>
      <c r="AE943" s="291"/>
      <c r="AF943" s="291"/>
      <c r="AG943" s="291"/>
      <c r="AH943" s="291"/>
      <c r="AI943" s="291"/>
      <c r="AJ943" s="291"/>
      <c r="AK943" s="291"/>
      <c r="AL943" s="291"/>
      <c r="AM943" s="291"/>
      <c r="AN943" s="291"/>
      <c r="AO943" s="291"/>
      <c r="AP943" s="291"/>
      <c r="AQ943" s="291"/>
      <c r="AR943" s="291"/>
    </row>
    <row r="944" spans="1:44" ht="8.1" customHeight="1">
      <c r="A944" s="323" t="str">
        <f t="shared" si="109"/>
        <v/>
      </c>
      <c r="B944" s="50" t="str">
        <f t="shared" si="110"/>
        <v/>
      </c>
      <c r="C944" s="50" t="str">
        <f t="shared" si="111"/>
        <v/>
      </c>
      <c r="D944" s="273" t="str">
        <f t="shared" si="112"/>
        <v/>
      </c>
      <c r="E944" s="311"/>
      <c r="F944" s="312"/>
      <c r="G944" s="312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  <c r="AD944" s="291"/>
      <c r="AE944" s="291"/>
      <c r="AF944" s="291"/>
      <c r="AG944" s="291"/>
      <c r="AH944" s="291"/>
      <c r="AI944" s="291"/>
      <c r="AJ944" s="291"/>
      <c r="AK944" s="291"/>
      <c r="AL944" s="291"/>
      <c r="AM944" s="291"/>
      <c r="AN944" s="291"/>
      <c r="AO944" s="291"/>
      <c r="AP944" s="291"/>
      <c r="AQ944" s="291"/>
      <c r="AR944" s="291"/>
    </row>
    <row r="945" spans="1:44" ht="8.1" customHeight="1">
      <c r="A945" s="323" t="str">
        <f t="shared" si="109"/>
        <v/>
      </c>
      <c r="B945" s="50" t="str">
        <f t="shared" si="110"/>
        <v/>
      </c>
      <c r="C945" s="50" t="str">
        <f t="shared" si="111"/>
        <v/>
      </c>
      <c r="D945" s="273" t="str">
        <f t="shared" si="112"/>
        <v/>
      </c>
      <c r="E945" s="311"/>
      <c r="F945" s="312"/>
      <c r="G945" s="312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  <c r="AD945" s="291"/>
      <c r="AE945" s="291"/>
      <c r="AF945" s="291"/>
      <c r="AG945" s="291"/>
      <c r="AH945" s="291"/>
      <c r="AI945" s="291"/>
      <c r="AJ945" s="291"/>
      <c r="AK945" s="291"/>
      <c r="AL945" s="291"/>
      <c r="AM945" s="291"/>
      <c r="AN945" s="291"/>
      <c r="AO945" s="291"/>
      <c r="AP945" s="291"/>
      <c r="AQ945" s="291"/>
      <c r="AR945" s="291"/>
    </row>
    <row r="946" spans="1:44" ht="8.1" customHeight="1">
      <c r="A946" s="323" t="str">
        <f t="shared" si="109"/>
        <v/>
      </c>
      <c r="B946" s="50" t="str">
        <f t="shared" si="110"/>
        <v/>
      </c>
      <c r="C946" s="50" t="str">
        <f t="shared" si="111"/>
        <v/>
      </c>
      <c r="D946" s="273" t="str">
        <f t="shared" si="112"/>
        <v/>
      </c>
      <c r="E946" s="311"/>
      <c r="F946" s="312"/>
      <c r="G946" s="312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  <c r="AD946" s="291"/>
      <c r="AE946" s="291"/>
      <c r="AF946" s="291"/>
      <c r="AG946" s="291"/>
      <c r="AH946" s="291"/>
      <c r="AI946" s="291"/>
      <c r="AJ946" s="291"/>
      <c r="AK946" s="291"/>
      <c r="AL946" s="291"/>
      <c r="AM946" s="291"/>
      <c r="AN946" s="291"/>
      <c r="AO946" s="291"/>
      <c r="AP946" s="291"/>
      <c r="AQ946" s="291"/>
      <c r="AR946" s="291"/>
    </row>
    <row r="947" spans="1:44" ht="8.1" customHeight="1">
      <c r="A947" s="323" t="str">
        <f t="shared" si="109"/>
        <v/>
      </c>
      <c r="B947" s="50" t="str">
        <f t="shared" si="110"/>
        <v/>
      </c>
      <c r="C947" s="50" t="str">
        <f t="shared" si="111"/>
        <v/>
      </c>
      <c r="D947" s="273" t="str">
        <f t="shared" si="112"/>
        <v/>
      </c>
      <c r="E947" s="311"/>
      <c r="F947" s="312"/>
      <c r="G947" s="312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  <c r="AD947" s="291"/>
      <c r="AE947" s="291"/>
      <c r="AF947" s="291"/>
      <c r="AG947" s="291"/>
      <c r="AH947" s="291"/>
      <c r="AI947" s="291"/>
      <c r="AJ947" s="291"/>
      <c r="AK947" s="291"/>
      <c r="AL947" s="291"/>
      <c r="AM947" s="291"/>
      <c r="AN947" s="291"/>
      <c r="AO947" s="291"/>
      <c r="AP947" s="291"/>
      <c r="AQ947" s="291"/>
      <c r="AR947" s="291"/>
    </row>
    <row r="948" spans="1:44" ht="8.1" customHeight="1">
      <c r="A948" s="323" t="str">
        <f t="shared" si="109"/>
        <v/>
      </c>
      <c r="B948" s="50" t="str">
        <f t="shared" si="110"/>
        <v/>
      </c>
      <c r="C948" s="50" t="str">
        <f t="shared" si="111"/>
        <v/>
      </c>
      <c r="D948" s="273" t="str">
        <f t="shared" si="112"/>
        <v/>
      </c>
      <c r="E948" s="311"/>
      <c r="F948" s="312"/>
      <c r="G948" s="312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  <c r="AD948" s="291"/>
      <c r="AE948" s="291"/>
      <c r="AF948" s="291"/>
      <c r="AG948" s="291"/>
      <c r="AH948" s="291"/>
      <c r="AI948" s="291"/>
      <c r="AJ948" s="291"/>
      <c r="AK948" s="291"/>
      <c r="AL948" s="291"/>
      <c r="AM948" s="291"/>
      <c r="AN948" s="291"/>
      <c r="AO948" s="291"/>
      <c r="AP948" s="291"/>
      <c r="AQ948" s="291"/>
      <c r="AR948" s="291"/>
    </row>
    <row r="949" spans="1:44" ht="8.1" customHeight="1">
      <c r="A949" s="323" t="str">
        <f t="shared" si="109"/>
        <v/>
      </c>
      <c r="B949" s="50" t="str">
        <f t="shared" si="110"/>
        <v/>
      </c>
      <c r="C949" s="50" t="str">
        <f t="shared" si="111"/>
        <v/>
      </c>
      <c r="D949" s="273" t="str">
        <f t="shared" si="112"/>
        <v/>
      </c>
      <c r="E949" s="311"/>
      <c r="F949" s="312"/>
      <c r="G949" s="312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  <c r="AD949" s="291"/>
      <c r="AE949" s="291"/>
      <c r="AF949" s="291"/>
      <c r="AG949" s="291"/>
      <c r="AH949" s="291"/>
      <c r="AI949" s="291"/>
      <c r="AJ949" s="291"/>
      <c r="AK949" s="291"/>
      <c r="AL949" s="291"/>
      <c r="AM949" s="291"/>
      <c r="AN949" s="291"/>
      <c r="AO949" s="291"/>
      <c r="AP949" s="291"/>
      <c r="AQ949" s="291"/>
      <c r="AR949" s="291"/>
    </row>
    <row r="950" spans="1:44" ht="8.1" customHeight="1">
      <c r="A950" s="323" t="str">
        <f t="shared" si="109"/>
        <v/>
      </c>
      <c r="B950" s="50" t="str">
        <f t="shared" si="110"/>
        <v/>
      </c>
      <c r="C950" s="50" t="str">
        <f t="shared" si="111"/>
        <v/>
      </c>
      <c r="D950" s="273" t="str">
        <f t="shared" si="112"/>
        <v/>
      </c>
      <c r="E950" s="311"/>
      <c r="F950" s="312"/>
      <c r="G950" s="312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  <c r="AD950" s="291"/>
      <c r="AE950" s="291"/>
      <c r="AF950" s="291"/>
      <c r="AG950" s="291"/>
      <c r="AH950" s="291"/>
      <c r="AI950" s="291"/>
      <c r="AJ950" s="291"/>
      <c r="AK950" s="291"/>
      <c r="AL950" s="291"/>
      <c r="AM950" s="291"/>
      <c r="AN950" s="291"/>
      <c r="AO950" s="291"/>
      <c r="AP950" s="291"/>
      <c r="AQ950" s="291"/>
      <c r="AR950" s="291"/>
    </row>
    <row r="951" spans="1:44" ht="8.1" customHeight="1">
      <c r="A951" s="323" t="str">
        <f t="shared" si="109"/>
        <v/>
      </c>
      <c r="B951" s="50" t="str">
        <f t="shared" si="110"/>
        <v/>
      </c>
      <c r="C951" s="50" t="str">
        <f t="shared" si="111"/>
        <v/>
      </c>
      <c r="D951" s="273" t="str">
        <f t="shared" si="112"/>
        <v/>
      </c>
      <c r="E951" s="311"/>
      <c r="F951" s="312"/>
      <c r="G951" s="312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  <c r="AD951" s="291"/>
      <c r="AE951" s="291"/>
      <c r="AF951" s="291"/>
      <c r="AG951" s="291"/>
      <c r="AH951" s="291"/>
      <c r="AI951" s="291"/>
      <c r="AJ951" s="291"/>
      <c r="AK951" s="291"/>
      <c r="AL951" s="291"/>
      <c r="AM951" s="291"/>
      <c r="AN951" s="291"/>
      <c r="AO951" s="291"/>
      <c r="AP951" s="291"/>
      <c r="AQ951" s="291"/>
      <c r="AR951" s="291"/>
    </row>
    <row r="952" spans="1:44" ht="8.1" customHeight="1">
      <c r="A952" s="323" t="str">
        <f t="shared" si="109"/>
        <v/>
      </c>
      <c r="B952" s="50" t="str">
        <f t="shared" si="110"/>
        <v/>
      </c>
      <c r="C952" s="50" t="str">
        <f t="shared" si="111"/>
        <v/>
      </c>
      <c r="D952" s="273" t="str">
        <f t="shared" si="112"/>
        <v/>
      </c>
      <c r="E952" s="311"/>
      <c r="F952" s="312"/>
      <c r="G952" s="312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  <c r="AD952" s="291"/>
      <c r="AE952" s="291"/>
      <c r="AF952" s="291"/>
      <c r="AG952" s="291"/>
      <c r="AH952" s="291"/>
      <c r="AI952" s="291"/>
      <c r="AJ952" s="291"/>
      <c r="AK952" s="291"/>
      <c r="AL952" s="291"/>
      <c r="AM952" s="291"/>
      <c r="AN952" s="291"/>
      <c r="AO952" s="291"/>
      <c r="AP952" s="291"/>
      <c r="AQ952" s="291"/>
      <c r="AR952" s="291"/>
    </row>
    <row r="953" spans="1:44" ht="8.1" customHeight="1">
      <c r="A953" s="323" t="str">
        <f t="shared" si="109"/>
        <v/>
      </c>
      <c r="B953" s="50" t="str">
        <f t="shared" si="110"/>
        <v/>
      </c>
      <c r="C953" s="50" t="str">
        <f t="shared" si="111"/>
        <v/>
      </c>
      <c r="D953" s="273" t="str">
        <f t="shared" si="112"/>
        <v/>
      </c>
      <c r="E953" s="311"/>
      <c r="F953" s="312"/>
      <c r="G953" s="312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  <c r="AD953" s="291"/>
      <c r="AE953" s="291"/>
      <c r="AF953" s="291"/>
      <c r="AG953" s="291"/>
      <c r="AH953" s="291"/>
      <c r="AI953" s="291"/>
      <c r="AJ953" s="291"/>
      <c r="AK953" s="291"/>
      <c r="AL953" s="291"/>
      <c r="AM953" s="291"/>
      <c r="AN953" s="291"/>
      <c r="AO953" s="291"/>
      <c r="AP953" s="291"/>
      <c r="AQ953" s="291"/>
      <c r="AR953" s="291"/>
    </row>
    <row r="954" spans="1:44" ht="8.1" customHeight="1">
      <c r="A954" s="323" t="str">
        <f t="shared" si="109"/>
        <v/>
      </c>
      <c r="B954" s="50" t="str">
        <f t="shared" si="110"/>
        <v/>
      </c>
      <c r="C954" s="50" t="str">
        <f t="shared" si="111"/>
        <v/>
      </c>
      <c r="D954" s="273" t="str">
        <f t="shared" si="112"/>
        <v/>
      </c>
      <c r="E954" s="311"/>
      <c r="F954" s="312"/>
      <c r="G954" s="312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  <c r="AD954" s="291"/>
      <c r="AE954" s="291"/>
      <c r="AF954" s="291"/>
      <c r="AG954" s="291"/>
      <c r="AH954" s="291"/>
      <c r="AI954" s="291"/>
      <c r="AJ954" s="291"/>
      <c r="AK954" s="291"/>
      <c r="AL954" s="291"/>
      <c r="AM954" s="291"/>
      <c r="AN954" s="291"/>
      <c r="AO954" s="291"/>
      <c r="AP954" s="291"/>
      <c r="AQ954" s="291"/>
      <c r="AR954" s="291"/>
    </row>
    <row r="955" spans="1:44" ht="8.1" customHeight="1">
      <c r="A955" s="323" t="str">
        <f t="shared" si="109"/>
        <v/>
      </c>
      <c r="B955" s="50" t="str">
        <f t="shared" si="110"/>
        <v/>
      </c>
      <c r="C955" s="50" t="str">
        <f t="shared" si="111"/>
        <v/>
      </c>
      <c r="D955" s="273" t="str">
        <f t="shared" si="112"/>
        <v/>
      </c>
      <c r="E955" s="311"/>
      <c r="F955" s="312"/>
      <c r="G955" s="312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  <c r="AD955" s="291"/>
      <c r="AE955" s="291"/>
      <c r="AF955" s="291"/>
      <c r="AG955" s="291"/>
      <c r="AH955" s="291"/>
      <c r="AI955" s="291"/>
      <c r="AJ955" s="291"/>
      <c r="AK955" s="291"/>
      <c r="AL955" s="291"/>
      <c r="AM955" s="291"/>
      <c r="AN955" s="291"/>
      <c r="AO955" s="291"/>
      <c r="AP955" s="291"/>
      <c r="AQ955" s="291"/>
      <c r="AR955" s="291"/>
    </row>
    <row r="956" spans="1:44" ht="8.1" customHeight="1">
      <c r="A956" s="323" t="str">
        <f t="shared" si="109"/>
        <v/>
      </c>
      <c r="B956" s="50" t="str">
        <f t="shared" si="110"/>
        <v/>
      </c>
      <c r="C956" s="50" t="str">
        <f t="shared" si="111"/>
        <v/>
      </c>
      <c r="D956" s="273" t="str">
        <f t="shared" si="112"/>
        <v/>
      </c>
      <c r="E956" s="311"/>
      <c r="F956" s="312"/>
      <c r="G956" s="312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  <c r="AD956" s="291"/>
      <c r="AE956" s="291"/>
      <c r="AF956" s="291"/>
      <c r="AG956" s="291"/>
      <c r="AH956" s="291"/>
      <c r="AI956" s="291"/>
      <c r="AJ956" s="291"/>
      <c r="AK956" s="291"/>
      <c r="AL956" s="291"/>
      <c r="AM956" s="291"/>
      <c r="AN956" s="291"/>
      <c r="AO956" s="291"/>
      <c r="AP956" s="291"/>
      <c r="AQ956" s="291"/>
      <c r="AR956" s="291"/>
    </row>
    <row r="957" spans="1:44" ht="8.1" customHeight="1">
      <c r="A957" s="323" t="str">
        <f t="shared" si="109"/>
        <v/>
      </c>
      <c r="B957" s="50" t="str">
        <f t="shared" si="110"/>
        <v/>
      </c>
      <c r="C957" s="50" t="str">
        <f t="shared" si="111"/>
        <v/>
      </c>
      <c r="D957" s="273" t="str">
        <f t="shared" si="112"/>
        <v/>
      </c>
      <c r="E957" s="311"/>
      <c r="F957" s="312"/>
      <c r="G957" s="312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  <c r="AD957" s="291"/>
      <c r="AE957" s="291"/>
      <c r="AF957" s="291"/>
      <c r="AG957" s="291"/>
      <c r="AH957" s="291"/>
      <c r="AI957" s="291"/>
      <c r="AJ957" s="291"/>
      <c r="AK957" s="291"/>
      <c r="AL957" s="291"/>
      <c r="AM957" s="291"/>
      <c r="AN957" s="291"/>
      <c r="AO957" s="291"/>
      <c r="AP957" s="291"/>
      <c r="AQ957" s="291"/>
      <c r="AR957" s="291"/>
    </row>
    <row r="958" spans="1:44" ht="8.1" customHeight="1">
      <c r="A958" s="323" t="str">
        <f t="shared" si="109"/>
        <v/>
      </c>
      <c r="B958" s="50" t="str">
        <f t="shared" si="110"/>
        <v/>
      </c>
      <c r="C958" s="50" t="str">
        <f t="shared" si="111"/>
        <v/>
      </c>
      <c r="D958" s="273" t="str">
        <f t="shared" si="112"/>
        <v/>
      </c>
      <c r="E958" s="311"/>
      <c r="F958" s="312"/>
      <c r="G958" s="312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  <c r="AD958" s="291"/>
      <c r="AE958" s="291"/>
      <c r="AF958" s="291"/>
      <c r="AG958" s="291"/>
      <c r="AH958" s="291"/>
      <c r="AI958" s="291"/>
      <c r="AJ958" s="291"/>
      <c r="AK958" s="291"/>
      <c r="AL958" s="291"/>
      <c r="AM958" s="291"/>
      <c r="AN958" s="291"/>
      <c r="AO958" s="291"/>
      <c r="AP958" s="291"/>
      <c r="AQ958" s="291"/>
      <c r="AR958" s="291"/>
    </row>
    <row r="959" spans="1:44" ht="8.1" customHeight="1">
      <c r="A959" s="323" t="str">
        <f t="shared" si="109"/>
        <v/>
      </c>
      <c r="B959" s="50" t="str">
        <f t="shared" si="110"/>
        <v/>
      </c>
      <c r="C959" s="50" t="str">
        <f t="shared" si="111"/>
        <v/>
      </c>
      <c r="D959" s="273" t="str">
        <f t="shared" si="112"/>
        <v/>
      </c>
      <c r="E959" s="311"/>
      <c r="F959" s="312"/>
      <c r="G959" s="312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  <c r="AD959" s="291"/>
      <c r="AE959" s="291"/>
      <c r="AF959" s="291"/>
      <c r="AG959" s="291"/>
      <c r="AH959" s="291"/>
      <c r="AI959" s="291"/>
      <c r="AJ959" s="291"/>
      <c r="AK959" s="291"/>
      <c r="AL959" s="291"/>
      <c r="AM959" s="291"/>
      <c r="AN959" s="291"/>
      <c r="AO959" s="291"/>
      <c r="AP959" s="291"/>
      <c r="AQ959" s="291"/>
      <c r="AR959" s="291"/>
    </row>
    <row r="960" spans="1:44" ht="8.1" customHeight="1">
      <c r="A960" s="323" t="str">
        <f t="shared" si="109"/>
        <v/>
      </c>
      <c r="B960" s="50" t="str">
        <f t="shared" si="110"/>
        <v/>
      </c>
      <c r="C960" s="50" t="str">
        <f t="shared" si="111"/>
        <v/>
      </c>
      <c r="D960" s="273" t="str">
        <f t="shared" si="112"/>
        <v/>
      </c>
      <c r="E960" s="311"/>
      <c r="F960" s="312"/>
      <c r="G960" s="312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  <c r="AD960" s="291"/>
      <c r="AE960" s="291"/>
      <c r="AF960" s="291"/>
      <c r="AG960" s="291"/>
      <c r="AH960" s="291"/>
      <c r="AI960" s="291"/>
      <c r="AJ960" s="291"/>
      <c r="AK960" s="291"/>
      <c r="AL960" s="291"/>
      <c r="AM960" s="291"/>
      <c r="AN960" s="291"/>
      <c r="AO960" s="291"/>
      <c r="AP960" s="291"/>
      <c r="AQ960" s="291"/>
      <c r="AR960" s="291"/>
    </row>
    <row r="961" spans="1:44" ht="8.1" customHeight="1">
      <c r="A961" s="323" t="str">
        <f t="shared" si="109"/>
        <v/>
      </c>
      <c r="B961" s="50" t="str">
        <f t="shared" si="110"/>
        <v/>
      </c>
      <c r="C961" s="50" t="str">
        <f t="shared" si="111"/>
        <v/>
      </c>
      <c r="D961" s="273" t="str">
        <f t="shared" si="112"/>
        <v/>
      </c>
      <c r="E961" s="311"/>
      <c r="F961" s="312"/>
      <c r="G961" s="312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  <c r="AD961" s="291"/>
      <c r="AE961" s="291"/>
      <c r="AF961" s="291"/>
      <c r="AG961" s="291"/>
      <c r="AH961" s="291"/>
      <c r="AI961" s="291"/>
      <c r="AJ961" s="291"/>
      <c r="AK961" s="291"/>
      <c r="AL961" s="291"/>
      <c r="AM961" s="291"/>
      <c r="AN961" s="291"/>
      <c r="AO961" s="291"/>
      <c r="AP961" s="291"/>
      <c r="AQ961" s="291"/>
      <c r="AR961" s="291"/>
    </row>
    <row r="962" spans="1:44" ht="8.1" customHeight="1">
      <c r="A962" s="323" t="str">
        <f t="shared" si="109"/>
        <v/>
      </c>
      <c r="B962" s="50" t="str">
        <f t="shared" si="110"/>
        <v/>
      </c>
      <c r="C962" s="50" t="str">
        <f t="shared" si="111"/>
        <v/>
      </c>
      <c r="D962" s="273" t="str">
        <f t="shared" si="112"/>
        <v/>
      </c>
      <c r="E962" s="311"/>
      <c r="F962" s="312"/>
      <c r="G962" s="312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  <c r="AD962" s="291"/>
      <c r="AE962" s="291"/>
      <c r="AF962" s="291"/>
      <c r="AG962" s="291"/>
      <c r="AH962" s="291"/>
      <c r="AI962" s="291"/>
      <c r="AJ962" s="291"/>
      <c r="AK962" s="291"/>
      <c r="AL962" s="291"/>
      <c r="AM962" s="291"/>
      <c r="AN962" s="291"/>
      <c r="AO962" s="291"/>
      <c r="AP962" s="291"/>
      <c r="AQ962" s="291"/>
      <c r="AR962" s="291"/>
    </row>
    <row r="963" spans="1:44" ht="8.1" customHeight="1">
      <c r="A963" s="323" t="str">
        <f t="shared" si="109"/>
        <v/>
      </c>
      <c r="B963" s="50" t="str">
        <f t="shared" si="110"/>
        <v/>
      </c>
      <c r="C963" s="50" t="str">
        <f t="shared" si="111"/>
        <v/>
      </c>
      <c r="D963" s="273" t="str">
        <f t="shared" si="112"/>
        <v/>
      </c>
      <c r="E963" s="311"/>
      <c r="F963" s="312"/>
      <c r="G963" s="312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  <c r="AD963" s="291"/>
      <c r="AE963" s="291"/>
      <c r="AF963" s="291"/>
      <c r="AG963" s="291"/>
      <c r="AH963" s="291"/>
      <c r="AI963" s="291"/>
      <c r="AJ963" s="291"/>
      <c r="AK963" s="291"/>
      <c r="AL963" s="291"/>
      <c r="AM963" s="291"/>
      <c r="AN963" s="291"/>
      <c r="AO963" s="291"/>
      <c r="AP963" s="291"/>
      <c r="AQ963" s="291"/>
      <c r="AR963" s="291"/>
    </row>
    <row r="964" spans="1:44" ht="8.1" customHeight="1">
      <c r="A964" s="323" t="str">
        <f t="shared" si="109"/>
        <v/>
      </c>
      <c r="B964" s="50" t="str">
        <f t="shared" si="110"/>
        <v/>
      </c>
      <c r="C964" s="50" t="str">
        <f t="shared" si="111"/>
        <v/>
      </c>
      <c r="D964" s="273" t="str">
        <f t="shared" si="112"/>
        <v/>
      </c>
      <c r="E964" s="311"/>
      <c r="F964" s="312"/>
      <c r="G964" s="312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  <c r="AD964" s="291"/>
      <c r="AE964" s="291"/>
      <c r="AF964" s="291"/>
      <c r="AG964" s="291"/>
      <c r="AH964" s="291"/>
      <c r="AI964" s="291"/>
      <c r="AJ964" s="291"/>
      <c r="AK964" s="291"/>
      <c r="AL964" s="291"/>
      <c r="AM964" s="291"/>
      <c r="AN964" s="291"/>
      <c r="AO964" s="291"/>
      <c r="AP964" s="291"/>
      <c r="AQ964" s="291"/>
      <c r="AR964" s="291"/>
    </row>
    <row r="965" spans="1:44" ht="8.1" customHeight="1">
      <c r="A965" s="323" t="str">
        <f t="shared" ref="A965:A1028" si="113">IF(ROW()-A$4&lt;=$D$4,ROW()-A$4,"")</f>
        <v/>
      </c>
      <c r="B965" s="50" t="str">
        <f t="shared" si="110"/>
        <v/>
      </c>
      <c r="C965" s="50" t="str">
        <f t="shared" si="111"/>
        <v/>
      </c>
      <c r="D965" s="273" t="str">
        <f t="shared" si="112"/>
        <v/>
      </c>
      <c r="E965" s="311"/>
      <c r="F965" s="312"/>
      <c r="G965" s="312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  <c r="AD965" s="291"/>
      <c r="AE965" s="291"/>
      <c r="AF965" s="291"/>
      <c r="AG965" s="291"/>
      <c r="AH965" s="291"/>
      <c r="AI965" s="291"/>
      <c r="AJ965" s="291"/>
      <c r="AK965" s="291"/>
      <c r="AL965" s="291"/>
      <c r="AM965" s="291"/>
      <c r="AN965" s="291"/>
      <c r="AO965" s="291"/>
      <c r="AP965" s="291"/>
      <c r="AQ965" s="291"/>
      <c r="AR965" s="291"/>
    </row>
    <row r="966" spans="1:44" ht="8.1" customHeight="1">
      <c r="A966" s="323" t="str">
        <f t="shared" si="113"/>
        <v/>
      </c>
      <c r="B966" s="50" t="str">
        <f t="shared" ref="B966:B1029" si="114">IF(A966="","",IF(A964="",1,IF(ISNUMBER(A966),INT(A965/$C$2)+1,"")))</f>
        <v/>
      </c>
      <c r="C966" s="50" t="str">
        <f t="shared" ref="C966:C1029" si="115">IF(ISNUMBER(A966),IF(B965&lt;&gt;B966,1,C965+1),"")</f>
        <v/>
      </c>
      <c r="D966" s="273" t="str">
        <f t="shared" ref="D966:D1029" si="116">IF(AND(ISNUMBER(B966),ISNUMBER(C966)),_xlfn.CONCAT(C966-1,",",B966-1),"")</f>
        <v/>
      </c>
      <c r="E966" s="311"/>
      <c r="F966" s="312"/>
      <c r="G966" s="312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  <c r="AD966" s="291"/>
      <c r="AE966" s="291"/>
      <c r="AF966" s="291"/>
      <c r="AG966" s="291"/>
      <c r="AH966" s="291"/>
      <c r="AI966" s="291"/>
      <c r="AJ966" s="291"/>
      <c r="AK966" s="291"/>
      <c r="AL966" s="291"/>
      <c r="AM966" s="291"/>
      <c r="AN966" s="291"/>
      <c r="AO966" s="291"/>
      <c r="AP966" s="291"/>
      <c r="AQ966" s="291"/>
      <c r="AR966" s="291"/>
    </row>
    <row r="967" spans="1:44" ht="8.1" customHeight="1">
      <c r="A967" s="323" t="str">
        <f t="shared" si="113"/>
        <v/>
      </c>
      <c r="B967" s="50" t="str">
        <f t="shared" si="114"/>
        <v/>
      </c>
      <c r="C967" s="50" t="str">
        <f t="shared" si="115"/>
        <v/>
      </c>
      <c r="D967" s="273" t="str">
        <f t="shared" si="116"/>
        <v/>
      </c>
      <c r="E967" s="311"/>
      <c r="F967" s="312"/>
      <c r="G967" s="312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  <c r="AD967" s="291"/>
      <c r="AE967" s="291"/>
      <c r="AF967" s="291"/>
      <c r="AG967" s="291"/>
      <c r="AH967" s="291"/>
      <c r="AI967" s="291"/>
      <c r="AJ967" s="291"/>
      <c r="AK967" s="291"/>
      <c r="AL967" s="291"/>
      <c r="AM967" s="291"/>
      <c r="AN967" s="291"/>
      <c r="AO967" s="291"/>
      <c r="AP967" s="291"/>
      <c r="AQ967" s="291"/>
      <c r="AR967" s="291"/>
    </row>
    <row r="968" spans="1:44" ht="8.1" customHeight="1">
      <c r="A968" s="323" t="str">
        <f t="shared" si="113"/>
        <v/>
      </c>
      <c r="B968" s="50" t="str">
        <f t="shared" si="114"/>
        <v/>
      </c>
      <c r="C968" s="50" t="str">
        <f t="shared" si="115"/>
        <v/>
      </c>
      <c r="D968" s="273" t="str">
        <f t="shared" si="116"/>
        <v/>
      </c>
      <c r="E968" s="311"/>
      <c r="F968" s="312"/>
      <c r="G968" s="312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  <c r="AD968" s="291"/>
      <c r="AE968" s="291"/>
      <c r="AF968" s="291"/>
      <c r="AG968" s="291"/>
      <c r="AH968" s="291"/>
      <c r="AI968" s="291"/>
      <c r="AJ968" s="291"/>
      <c r="AK968" s="291"/>
      <c r="AL968" s="291"/>
      <c r="AM968" s="291"/>
      <c r="AN968" s="291"/>
      <c r="AO968" s="291"/>
      <c r="AP968" s="291"/>
      <c r="AQ968" s="291"/>
      <c r="AR968" s="291"/>
    </row>
    <row r="969" spans="1:44" ht="8.1" customHeight="1">
      <c r="A969" s="323" t="str">
        <f t="shared" si="113"/>
        <v/>
      </c>
      <c r="B969" s="50" t="str">
        <f t="shared" si="114"/>
        <v/>
      </c>
      <c r="C969" s="50" t="str">
        <f t="shared" si="115"/>
        <v/>
      </c>
      <c r="D969" s="273" t="str">
        <f t="shared" si="116"/>
        <v/>
      </c>
      <c r="E969" s="311"/>
      <c r="F969" s="312"/>
      <c r="G969" s="312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  <c r="AD969" s="291"/>
      <c r="AE969" s="291"/>
      <c r="AF969" s="291"/>
      <c r="AG969" s="291"/>
      <c r="AH969" s="291"/>
      <c r="AI969" s="291"/>
      <c r="AJ969" s="291"/>
      <c r="AK969" s="291"/>
      <c r="AL969" s="291"/>
      <c r="AM969" s="291"/>
      <c r="AN969" s="291"/>
      <c r="AO969" s="291"/>
      <c r="AP969" s="291"/>
      <c r="AQ969" s="291"/>
      <c r="AR969" s="291"/>
    </row>
    <row r="970" spans="1:44" ht="8.1" customHeight="1">
      <c r="A970" s="323" t="str">
        <f t="shared" si="113"/>
        <v/>
      </c>
      <c r="B970" s="50" t="str">
        <f t="shared" si="114"/>
        <v/>
      </c>
      <c r="C970" s="50" t="str">
        <f t="shared" si="115"/>
        <v/>
      </c>
      <c r="D970" s="273" t="str">
        <f t="shared" si="116"/>
        <v/>
      </c>
      <c r="E970" s="311"/>
      <c r="F970" s="312"/>
      <c r="G970" s="312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  <c r="AD970" s="291"/>
      <c r="AE970" s="291"/>
      <c r="AF970" s="291"/>
      <c r="AG970" s="291"/>
      <c r="AH970" s="291"/>
      <c r="AI970" s="291"/>
      <c r="AJ970" s="291"/>
      <c r="AK970" s="291"/>
      <c r="AL970" s="291"/>
      <c r="AM970" s="291"/>
      <c r="AN970" s="291"/>
      <c r="AO970" s="291"/>
      <c r="AP970" s="291"/>
      <c r="AQ970" s="291"/>
      <c r="AR970" s="291"/>
    </row>
    <row r="971" spans="1:44" ht="8.1" customHeight="1">
      <c r="A971" s="323" t="str">
        <f t="shared" si="113"/>
        <v/>
      </c>
      <c r="B971" s="50" t="str">
        <f t="shared" si="114"/>
        <v/>
      </c>
      <c r="C971" s="50" t="str">
        <f t="shared" si="115"/>
        <v/>
      </c>
      <c r="D971" s="273" t="str">
        <f t="shared" si="116"/>
        <v/>
      </c>
      <c r="E971" s="311"/>
      <c r="F971" s="312"/>
      <c r="G971" s="312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  <c r="AD971" s="291"/>
      <c r="AE971" s="291"/>
      <c r="AF971" s="291"/>
      <c r="AG971" s="291"/>
      <c r="AH971" s="291"/>
      <c r="AI971" s="291"/>
      <c r="AJ971" s="291"/>
      <c r="AK971" s="291"/>
      <c r="AL971" s="291"/>
      <c r="AM971" s="291"/>
      <c r="AN971" s="291"/>
      <c r="AO971" s="291"/>
      <c r="AP971" s="291"/>
      <c r="AQ971" s="291"/>
      <c r="AR971" s="291"/>
    </row>
    <row r="972" spans="1:44" ht="8.1" customHeight="1">
      <c r="A972" s="323" t="str">
        <f t="shared" si="113"/>
        <v/>
      </c>
      <c r="B972" s="50" t="str">
        <f t="shared" si="114"/>
        <v/>
      </c>
      <c r="C972" s="50" t="str">
        <f t="shared" si="115"/>
        <v/>
      </c>
      <c r="D972" s="273" t="str">
        <f t="shared" si="116"/>
        <v/>
      </c>
      <c r="E972" s="311"/>
      <c r="F972" s="312"/>
      <c r="G972" s="312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  <c r="AD972" s="291"/>
      <c r="AE972" s="291"/>
      <c r="AF972" s="291"/>
      <c r="AG972" s="291"/>
      <c r="AH972" s="291"/>
      <c r="AI972" s="291"/>
      <c r="AJ972" s="291"/>
      <c r="AK972" s="291"/>
      <c r="AL972" s="291"/>
      <c r="AM972" s="291"/>
      <c r="AN972" s="291"/>
      <c r="AO972" s="291"/>
      <c r="AP972" s="291"/>
      <c r="AQ972" s="291"/>
      <c r="AR972" s="291"/>
    </row>
    <row r="973" spans="1:44" ht="8.1" customHeight="1">
      <c r="A973" s="323" t="str">
        <f t="shared" si="113"/>
        <v/>
      </c>
      <c r="B973" s="50" t="str">
        <f t="shared" si="114"/>
        <v/>
      </c>
      <c r="C973" s="50" t="str">
        <f t="shared" si="115"/>
        <v/>
      </c>
      <c r="D973" s="273" t="str">
        <f t="shared" si="116"/>
        <v/>
      </c>
      <c r="E973" s="311"/>
      <c r="F973" s="312"/>
      <c r="G973" s="312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  <c r="AD973" s="291"/>
      <c r="AE973" s="291"/>
      <c r="AF973" s="291"/>
      <c r="AG973" s="291"/>
      <c r="AH973" s="291"/>
      <c r="AI973" s="291"/>
      <c r="AJ973" s="291"/>
      <c r="AK973" s="291"/>
      <c r="AL973" s="291"/>
      <c r="AM973" s="291"/>
      <c r="AN973" s="291"/>
      <c r="AO973" s="291"/>
      <c r="AP973" s="291"/>
      <c r="AQ973" s="291"/>
      <c r="AR973" s="291"/>
    </row>
    <row r="974" spans="1:44" ht="8.1" customHeight="1">
      <c r="A974" s="323" t="str">
        <f t="shared" si="113"/>
        <v/>
      </c>
      <c r="B974" s="50" t="str">
        <f t="shared" si="114"/>
        <v/>
      </c>
      <c r="C974" s="50" t="str">
        <f t="shared" si="115"/>
        <v/>
      </c>
      <c r="D974" s="273" t="str">
        <f t="shared" si="116"/>
        <v/>
      </c>
      <c r="E974" s="311"/>
      <c r="F974" s="312"/>
      <c r="G974" s="312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  <c r="AD974" s="291"/>
      <c r="AE974" s="291"/>
      <c r="AF974" s="291"/>
      <c r="AG974" s="291"/>
      <c r="AH974" s="291"/>
      <c r="AI974" s="291"/>
      <c r="AJ974" s="291"/>
      <c r="AK974" s="291"/>
      <c r="AL974" s="291"/>
      <c r="AM974" s="291"/>
      <c r="AN974" s="291"/>
      <c r="AO974" s="291"/>
      <c r="AP974" s="291"/>
      <c r="AQ974" s="291"/>
      <c r="AR974" s="291"/>
    </row>
    <row r="975" spans="1:44" ht="8.1" customHeight="1">
      <c r="A975" s="323" t="str">
        <f t="shared" si="113"/>
        <v/>
      </c>
      <c r="B975" s="50" t="str">
        <f t="shared" si="114"/>
        <v/>
      </c>
      <c r="C975" s="50" t="str">
        <f t="shared" si="115"/>
        <v/>
      </c>
      <c r="D975" s="273" t="str">
        <f t="shared" si="116"/>
        <v/>
      </c>
      <c r="E975" s="311"/>
      <c r="F975" s="312"/>
      <c r="G975" s="312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  <c r="AD975" s="291"/>
      <c r="AE975" s="291"/>
      <c r="AF975" s="291"/>
      <c r="AG975" s="291"/>
      <c r="AH975" s="291"/>
      <c r="AI975" s="291"/>
      <c r="AJ975" s="291"/>
      <c r="AK975" s="291"/>
      <c r="AL975" s="291"/>
      <c r="AM975" s="291"/>
      <c r="AN975" s="291"/>
      <c r="AO975" s="291"/>
      <c r="AP975" s="291"/>
      <c r="AQ975" s="291"/>
      <c r="AR975" s="291"/>
    </row>
    <row r="976" spans="1:44" ht="8.1" customHeight="1">
      <c r="A976" s="323" t="str">
        <f t="shared" si="113"/>
        <v/>
      </c>
      <c r="B976" s="50" t="str">
        <f t="shared" si="114"/>
        <v/>
      </c>
      <c r="C976" s="50" t="str">
        <f t="shared" si="115"/>
        <v/>
      </c>
      <c r="D976" s="273" t="str">
        <f t="shared" si="116"/>
        <v/>
      </c>
      <c r="E976" s="311"/>
      <c r="F976" s="312"/>
      <c r="G976" s="312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  <c r="AD976" s="291"/>
      <c r="AE976" s="291"/>
      <c r="AF976" s="291"/>
      <c r="AG976" s="291"/>
      <c r="AH976" s="291"/>
      <c r="AI976" s="291"/>
      <c r="AJ976" s="291"/>
      <c r="AK976" s="291"/>
      <c r="AL976" s="291"/>
      <c r="AM976" s="291"/>
      <c r="AN976" s="291"/>
      <c r="AO976" s="291"/>
      <c r="AP976" s="291"/>
      <c r="AQ976" s="291"/>
      <c r="AR976" s="291"/>
    </row>
    <row r="977" spans="1:44" ht="8.1" customHeight="1">
      <c r="A977" s="323" t="str">
        <f t="shared" si="113"/>
        <v/>
      </c>
      <c r="B977" s="50" t="str">
        <f t="shared" si="114"/>
        <v/>
      </c>
      <c r="C977" s="50" t="str">
        <f t="shared" si="115"/>
        <v/>
      </c>
      <c r="D977" s="273" t="str">
        <f t="shared" si="116"/>
        <v/>
      </c>
      <c r="E977" s="311"/>
      <c r="F977" s="312"/>
      <c r="G977" s="312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  <c r="AD977" s="291"/>
      <c r="AE977" s="291"/>
      <c r="AF977" s="291"/>
      <c r="AG977" s="291"/>
      <c r="AH977" s="291"/>
      <c r="AI977" s="291"/>
      <c r="AJ977" s="291"/>
      <c r="AK977" s="291"/>
      <c r="AL977" s="291"/>
      <c r="AM977" s="291"/>
      <c r="AN977" s="291"/>
      <c r="AO977" s="291"/>
      <c r="AP977" s="291"/>
      <c r="AQ977" s="291"/>
      <c r="AR977" s="291"/>
    </row>
    <row r="978" spans="1:44" ht="8.1" customHeight="1">
      <c r="A978" s="323" t="str">
        <f t="shared" si="113"/>
        <v/>
      </c>
      <c r="B978" s="50" t="str">
        <f t="shared" si="114"/>
        <v/>
      </c>
      <c r="C978" s="50" t="str">
        <f t="shared" si="115"/>
        <v/>
      </c>
      <c r="D978" s="273" t="str">
        <f t="shared" si="116"/>
        <v/>
      </c>
      <c r="E978" s="311"/>
      <c r="F978" s="312"/>
      <c r="G978" s="312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  <c r="AD978" s="291"/>
      <c r="AE978" s="291"/>
      <c r="AF978" s="291"/>
      <c r="AG978" s="291"/>
      <c r="AH978" s="291"/>
      <c r="AI978" s="291"/>
      <c r="AJ978" s="291"/>
      <c r="AK978" s="291"/>
      <c r="AL978" s="291"/>
      <c r="AM978" s="291"/>
      <c r="AN978" s="291"/>
      <c r="AO978" s="291"/>
      <c r="AP978" s="291"/>
      <c r="AQ978" s="291"/>
      <c r="AR978" s="291"/>
    </row>
    <row r="979" spans="1:44" ht="8.1" customHeight="1">
      <c r="A979" s="323" t="str">
        <f t="shared" si="113"/>
        <v/>
      </c>
      <c r="B979" s="50" t="str">
        <f t="shared" si="114"/>
        <v/>
      </c>
      <c r="C979" s="50" t="str">
        <f t="shared" si="115"/>
        <v/>
      </c>
      <c r="D979" s="273" t="str">
        <f t="shared" si="116"/>
        <v/>
      </c>
      <c r="E979" s="311"/>
      <c r="F979" s="312"/>
      <c r="G979" s="312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  <c r="AD979" s="291"/>
      <c r="AE979" s="291"/>
      <c r="AF979" s="291"/>
      <c r="AG979" s="291"/>
      <c r="AH979" s="291"/>
      <c r="AI979" s="291"/>
      <c r="AJ979" s="291"/>
      <c r="AK979" s="291"/>
      <c r="AL979" s="291"/>
      <c r="AM979" s="291"/>
      <c r="AN979" s="291"/>
      <c r="AO979" s="291"/>
      <c r="AP979" s="291"/>
      <c r="AQ979" s="291"/>
      <c r="AR979" s="291"/>
    </row>
    <row r="980" spans="1:44" ht="8.1" customHeight="1">
      <c r="A980" s="323" t="str">
        <f t="shared" si="113"/>
        <v/>
      </c>
      <c r="B980" s="50" t="str">
        <f t="shared" si="114"/>
        <v/>
      </c>
      <c r="C980" s="50" t="str">
        <f t="shared" si="115"/>
        <v/>
      </c>
      <c r="D980" s="273" t="str">
        <f t="shared" si="116"/>
        <v/>
      </c>
      <c r="E980" s="311"/>
      <c r="F980" s="312"/>
      <c r="G980" s="312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  <c r="AD980" s="291"/>
      <c r="AE980" s="291"/>
      <c r="AF980" s="291"/>
      <c r="AG980" s="291"/>
      <c r="AH980" s="291"/>
      <c r="AI980" s="291"/>
      <c r="AJ980" s="291"/>
      <c r="AK980" s="291"/>
      <c r="AL980" s="291"/>
      <c r="AM980" s="291"/>
      <c r="AN980" s="291"/>
      <c r="AO980" s="291"/>
      <c r="AP980" s="291"/>
      <c r="AQ980" s="291"/>
      <c r="AR980" s="291"/>
    </row>
    <row r="981" spans="1:44" ht="8.1" customHeight="1">
      <c r="A981" s="323" t="str">
        <f t="shared" si="113"/>
        <v/>
      </c>
      <c r="B981" s="50" t="str">
        <f t="shared" si="114"/>
        <v/>
      </c>
      <c r="C981" s="50" t="str">
        <f t="shared" si="115"/>
        <v/>
      </c>
      <c r="D981" s="273" t="str">
        <f t="shared" si="116"/>
        <v/>
      </c>
      <c r="E981" s="311"/>
      <c r="F981" s="312"/>
      <c r="G981" s="312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  <c r="AD981" s="291"/>
      <c r="AE981" s="291"/>
      <c r="AF981" s="291"/>
      <c r="AG981" s="291"/>
      <c r="AH981" s="291"/>
      <c r="AI981" s="291"/>
      <c r="AJ981" s="291"/>
      <c r="AK981" s="291"/>
      <c r="AL981" s="291"/>
      <c r="AM981" s="291"/>
      <c r="AN981" s="291"/>
      <c r="AO981" s="291"/>
      <c r="AP981" s="291"/>
      <c r="AQ981" s="291"/>
      <c r="AR981" s="291"/>
    </row>
    <row r="982" spans="1:44" ht="8.1" customHeight="1">
      <c r="A982" s="323" t="str">
        <f t="shared" si="113"/>
        <v/>
      </c>
      <c r="B982" s="50" t="str">
        <f t="shared" si="114"/>
        <v/>
      </c>
      <c r="C982" s="50" t="str">
        <f t="shared" si="115"/>
        <v/>
      </c>
      <c r="D982" s="273" t="str">
        <f t="shared" si="116"/>
        <v/>
      </c>
      <c r="E982" s="311"/>
      <c r="F982" s="312"/>
      <c r="G982" s="312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  <c r="AD982" s="291"/>
      <c r="AE982" s="291"/>
      <c r="AF982" s="291"/>
      <c r="AG982" s="291"/>
      <c r="AH982" s="291"/>
      <c r="AI982" s="291"/>
      <c r="AJ982" s="291"/>
      <c r="AK982" s="291"/>
      <c r="AL982" s="291"/>
      <c r="AM982" s="291"/>
      <c r="AN982" s="291"/>
      <c r="AO982" s="291"/>
      <c r="AP982" s="291"/>
      <c r="AQ982" s="291"/>
      <c r="AR982" s="291"/>
    </row>
    <row r="983" spans="1:44" ht="8.1" customHeight="1">
      <c r="A983" s="323" t="str">
        <f t="shared" si="113"/>
        <v/>
      </c>
      <c r="B983" s="50" t="str">
        <f t="shared" si="114"/>
        <v/>
      </c>
      <c r="C983" s="50" t="str">
        <f t="shared" si="115"/>
        <v/>
      </c>
      <c r="D983" s="273" t="str">
        <f t="shared" si="116"/>
        <v/>
      </c>
      <c r="E983" s="311"/>
      <c r="F983" s="312"/>
      <c r="G983" s="312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  <c r="AD983" s="291"/>
      <c r="AE983" s="291"/>
      <c r="AF983" s="291"/>
      <c r="AG983" s="291"/>
      <c r="AH983" s="291"/>
      <c r="AI983" s="291"/>
      <c r="AJ983" s="291"/>
      <c r="AK983" s="291"/>
      <c r="AL983" s="291"/>
      <c r="AM983" s="291"/>
      <c r="AN983" s="291"/>
      <c r="AO983" s="291"/>
      <c r="AP983" s="291"/>
      <c r="AQ983" s="291"/>
      <c r="AR983" s="291"/>
    </row>
    <row r="984" spans="1:44" ht="8.1" customHeight="1">
      <c r="A984" s="323" t="str">
        <f t="shared" si="113"/>
        <v/>
      </c>
      <c r="B984" s="50" t="str">
        <f t="shared" si="114"/>
        <v/>
      </c>
      <c r="C984" s="50" t="str">
        <f t="shared" si="115"/>
        <v/>
      </c>
      <c r="D984" s="273" t="str">
        <f t="shared" si="116"/>
        <v/>
      </c>
      <c r="E984" s="311"/>
      <c r="F984" s="312"/>
      <c r="G984" s="312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  <c r="AD984" s="291"/>
      <c r="AE984" s="291"/>
      <c r="AF984" s="291"/>
      <c r="AG984" s="291"/>
      <c r="AH984" s="291"/>
      <c r="AI984" s="291"/>
      <c r="AJ984" s="291"/>
      <c r="AK984" s="291"/>
      <c r="AL984" s="291"/>
      <c r="AM984" s="291"/>
      <c r="AN984" s="291"/>
      <c r="AO984" s="291"/>
      <c r="AP984" s="291"/>
      <c r="AQ984" s="291"/>
      <c r="AR984" s="291"/>
    </row>
    <row r="985" spans="1:44" ht="8.1" customHeight="1">
      <c r="A985" s="323" t="str">
        <f t="shared" si="113"/>
        <v/>
      </c>
      <c r="B985" s="50" t="str">
        <f t="shared" si="114"/>
        <v/>
      </c>
      <c r="C985" s="50" t="str">
        <f t="shared" si="115"/>
        <v/>
      </c>
      <c r="D985" s="273" t="str">
        <f t="shared" si="116"/>
        <v/>
      </c>
      <c r="E985" s="311"/>
      <c r="F985" s="312"/>
      <c r="G985" s="312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  <c r="AD985" s="291"/>
      <c r="AE985" s="291"/>
      <c r="AF985" s="291"/>
      <c r="AG985" s="291"/>
      <c r="AH985" s="291"/>
      <c r="AI985" s="291"/>
      <c r="AJ985" s="291"/>
      <c r="AK985" s="291"/>
      <c r="AL985" s="291"/>
      <c r="AM985" s="291"/>
      <c r="AN985" s="291"/>
      <c r="AO985" s="291"/>
      <c r="AP985" s="291"/>
      <c r="AQ985" s="291"/>
      <c r="AR985" s="291"/>
    </row>
    <row r="986" spans="1:44" ht="8.1" customHeight="1">
      <c r="A986" s="323" t="str">
        <f t="shared" si="113"/>
        <v/>
      </c>
      <c r="B986" s="50" t="str">
        <f t="shared" si="114"/>
        <v/>
      </c>
      <c r="C986" s="50" t="str">
        <f t="shared" si="115"/>
        <v/>
      </c>
      <c r="D986" s="273" t="str">
        <f t="shared" si="116"/>
        <v/>
      </c>
      <c r="E986" s="311"/>
      <c r="F986" s="312"/>
      <c r="G986" s="312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  <c r="AD986" s="291"/>
      <c r="AE986" s="291"/>
      <c r="AF986" s="291"/>
      <c r="AG986" s="291"/>
      <c r="AH986" s="291"/>
      <c r="AI986" s="291"/>
      <c r="AJ986" s="291"/>
      <c r="AK986" s="291"/>
      <c r="AL986" s="291"/>
      <c r="AM986" s="291"/>
      <c r="AN986" s="291"/>
      <c r="AO986" s="291"/>
      <c r="AP986" s="291"/>
      <c r="AQ986" s="291"/>
      <c r="AR986" s="291"/>
    </row>
    <row r="987" spans="1:44" ht="8.1" customHeight="1">
      <c r="A987" s="323" t="str">
        <f t="shared" si="113"/>
        <v/>
      </c>
      <c r="B987" s="50" t="str">
        <f t="shared" si="114"/>
        <v/>
      </c>
      <c r="C987" s="50" t="str">
        <f t="shared" si="115"/>
        <v/>
      </c>
      <c r="D987" s="273" t="str">
        <f t="shared" si="116"/>
        <v/>
      </c>
      <c r="E987" s="311"/>
      <c r="F987" s="312"/>
      <c r="G987" s="312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  <c r="AD987" s="291"/>
      <c r="AE987" s="291"/>
      <c r="AF987" s="291"/>
      <c r="AG987" s="291"/>
      <c r="AH987" s="291"/>
      <c r="AI987" s="291"/>
      <c r="AJ987" s="291"/>
      <c r="AK987" s="291"/>
      <c r="AL987" s="291"/>
      <c r="AM987" s="291"/>
      <c r="AN987" s="291"/>
      <c r="AO987" s="291"/>
      <c r="AP987" s="291"/>
      <c r="AQ987" s="291"/>
      <c r="AR987" s="291"/>
    </row>
    <row r="988" spans="1:44" ht="8.1" customHeight="1">
      <c r="A988" s="323" t="str">
        <f t="shared" si="113"/>
        <v/>
      </c>
      <c r="B988" s="50" t="str">
        <f t="shared" si="114"/>
        <v/>
      </c>
      <c r="C988" s="50" t="str">
        <f t="shared" si="115"/>
        <v/>
      </c>
      <c r="D988" s="273" t="str">
        <f t="shared" si="116"/>
        <v/>
      </c>
      <c r="E988" s="311"/>
      <c r="F988" s="312"/>
      <c r="G988" s="312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  <c r="AD988" s="291"/>
      <c r="AE988" s="291"/>
      <c r="AF988" s="291"/>
      <c r="AG988" s="291"/>
      <c r="AH988" s="291"/>
      <c r="AI988" s="291"/>
      <c r="AJ988" s="291"/>
      <c r="AK988" s="291"/>
      <c r="AL988" s="291"/>
      <c r="AM988" s="291"/>
      <c r="AN988" s="291"/>
      <c r="AO988" s="291"/>
      <c r="AP988" s="291"/>
      <c r="AQ988" s="291"/>
      <c r="AR988" s="291"/>
    </row>
    <row r="989" spans="1:44" ht="8.1" customHeight="1">
      <c r="A989" s="323" t="str">
        <f t="shared" si="113"/>
        <v/>
      </c>
      <c r="B989" s="50" t="str">
        <f t="shared" si="114"/>
        <v/>
      </c>
      <c r="C989" s="50" t="str">
        <f t="shared" si="115"/>
        <v/>
      </c>
      <c r="D989" s="273" t="str">
        <f t="shared" si="116"/>
        <v/>
      </c>
      <c r="E989" s="311"/>
      <c r="F989" s="312"/>
      <c r="G989" s="312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  <c r="AD989" s="291"/>
      <c r="AE989" s="291"/>
      <c r="AF989" s="291"/>
      <c r="AG989" s="291"/>
      <c r="AH989" s="291"/>
      <c r="AI989" s="291"/>
      <c r="AJ989" s="291"/>
      <c r="AK989" s="291"/>
      <c r="AL989" s="291"/>
      <c r="AM989" s="291"/>
      <c r="AN989" s="291"/>
      <c r="AO989" s="291"/>
      <c r="AP989" s="291"/>
      <c r="AQ989" s="291"/>
      <c r="AR989" s="291"/>
    </row>
    <row r="990" spans="1:44" ht="8.1" customHeight="1">
      <c r="A990" s="323" t="str">
        <f t="shared" si="113"/>
        <v/>
      </c>
      <c r="B990" s="50" t="str">
        <f t="shared" si="114"/>
        <v/>
      </c>
      <c r="C990" s="50" t="str">
        <f t="shared" si="115"/>
        <v/>
      </c>
      <c r="D990" s="273" t="str">
        <f t="shared" si="116"/>
        <v/>
      </c>
      <c r="E990" s="311"/>
      <c r="F990" s="312"/>
      <c r="G990" s="312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  <c r="AD990" s="291"/>
      <c r="AE990" s="291"/>
      <c r="AF990" s="291"/>
      <c r="AG990" s="291"/>
      <c r="AH990" s="291"/>
      <c r="AI990" s="291"/>
      <c r="AJ990" s="291"/>
      <c r="AK990" s="291"/>
      <c r="AL990" s="291"/>
      <c r="AM990" s="291"/>
      <c r="AN990" s="291"/>
      <c r="AO990" s="291"/>
      <c r="AP990" s="291"/>
      <c r="AQ990" s="291"/>
      <c r="AR990" s="291"/>
    </row>
    <row r="991" spans="1:44" ht="8.1" customHeight="1">
      <c r="A991" s="323" t="str">
        <f t="shared" si="113"/>
        <v/>
      </c>
      <c r="B991" s="50" t="str">
        <f t="shared" si="114"/>
        <v/>
      </c>
      <c r="C991" s="50" t="str">
        <f t="shared" si="115"/>
        <v/>
      </c>
      <c r="D991" s="273" t="str">
        <f t="shared" si="116"/>
        <v/>
      </c>
      <c r="E991" s="311"/>
      <c r="F991" s="312"/>
      <c r="G991" s="312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  <c r="AD991" s="291"/>
      <c r="AE991" s="291"/>
      <c r="AF991" s="291"/>
      <c r="AG991" s="291"/>
      <c r="AH991" s="291"/>
      <c r="AI991" s="291"/>
      <c r="AJ991" s="291"/>
      <c r="AK991" s="291"/>
      <c r="AL991" s="291"/>
      <c r="AM991" s="291"/>
      <c r="AN991" s="291"/>
      <c r="AO991" s="291"/>
      <c r="AP991" s="291"/>
      <c r="AQ991" s="291"/>
      <c r="AR991" s="291"/>
    </row>
    <row r="992" spans="1:44" ht="8.1" customHeight="1">
      <c r="A992" s="323" t="str">
        <f t="shared" si="113"/>
        <v/>
      </c>
      <c r="B992" s="50" t="str">
        <f t="shared" si="114"/>
        <v/>
      </c>
      <c r="C992" s="50" t="str">
        <f t="shared" si="115"/>
        <v/>
      </c>
      <c r="D992" s="273" t="str">
        <f t="shared" si="116"/>
        <v/>
      </c>
      <c r="E992" s="311"/>
      <c r="F992" s="312"/>
      <c r="G992" s="312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  <c r="AD992" s="291"/>
      <c r="AE992" s="291"/>
      <c r="AF992" s="291"/>
      <c r="AG992" s="291"/>
      <c r="AH992" s="291"/>
      <c r="AI992" s="291"/>
      <c r="AJ992" s="291"/>
      <c r="AK992" s="291"/>
      <c r="AL992" s="291"/>
      <c r="AM992" s="291"/>
      <c r="AN992" s="291"/>
      <c r="AO992" s="291"/>
      <c r="AP992" s="291"/>
      <c r="AQ992" s="291"/>
      <c r="AR992" s="291"/>
    </row>
    <row r="993" spans="1:44" ht="8.1" customHeight="1">
      <c r="A993" s="323" t="str">
        <f t="shared" si="113"/>
        <v/>
      </c>
      <c r="B993" s="50" t="str">
        <f t="shared" si="114"/>
        <v/>
      </c>
      <c r="C993" s="50" t="str">
        <f t="shared" si="115"/>
        <v/>
      </c>
      <c r="D993" s="273" t="str">
        <f t="shared" si="116"/>
        <v/>
      </c>
      <c r="E993" s="311"/>
      <c r="F993" s="312"/>
      <c r="G993" s="312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  <c r="AD993" s="291"/>
      <c r="AE993" s="291"/>
      <c r="AF993" s="291"/>
      <c r="AG993" s="291"/>
      <c r="AH993" s="291"/>
      <c r="AI993" s="291"/>
      <c r="AJ993" s="291"/>
      <c r="AK993" s="291"/>
      <c r="AL993" s="291"/>
      <c r="AM993" s="291"/>
      <c r="AN993" s="291"/>
      <c r="AO993" s="291"/>
      <c r="AP993" s="291"/>
      <c r="AQ993" s="291"/>
      <c r="AR993" s="291"/>
    </row>
    <row r="994" spans="1:44" ht="8.1" customHeight="1">
      <c r="A994" s="323" t="str">
        <f t="shared" si="113"/>
        <v/>
      </c>
      <c r="B994" s="50" t="str">
        <f t="shared" si="114"/>
        <v/>
      </c>
      <c r="C994" s="50" t="str">
        <f t="shared" si="115"/>
        <v/>
      </c>
      <c r="D994" s="273" t="str">
        <f t="shared" si="116"/>
        <v/>
      </c>
      <c r="E994" s="311"/>
      <c r="F994" s="312"/>
      <c r="G994" s="312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  <c r="AD994" s="291"/>
      <c r="AE994" s="291"/>
      <c r="AF994" s="291"/>
      <c r="AG994" s="291"/>
      <c r="AH994" s="291"/>
      <c r="AI994" s="291"/>
      <c r="AJ994" s="291"/>
      <c r="AK994" s="291"/>
      <c r="AL994" s="291"/>
      <c r="AM994" s="291"/>
      <c r="AN994" s="291"/>
      <c r="AO994" s="291"/>
      <c r="AP994" s="291"/>
      <c r="AQ994" s="291"/>
      <c r="AR994" s="291"/>
    </row>
    <row r="995" spans="1:44" ht="8.1" customHeight="1">
      <c r="A995" s="323" t="str">
        <f t="shared" si="113"/>
        <v/>
      </c>
      <c r="B995" s="50" t="str">
        <f t="shared" si="114"/>
        <v/>
      </c>
      <c r="C995" s="50" t="str">
        <f t="shared" si="115"/>
        <v/>
      </c>
      <c r="D995" s="273" t="str">
        <f t="shared" si="116"/>
        <v/>
      </c>
      <c r="E995" s="311"/>
      <c r="F995" s="312"/>
      <c r="G995" s="312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  <c r="AD995" s="291"/>
      <c r="AE995" s="291"/>
      <c r="AF995" s="291"/>
      <c r="AG995" s="291"/>
      <c r="AH995" s="291"/>
      <c r="AI995" s="291"/>
      <c r="AJ995" s="291"/>
      <c r="AK995" s="291"/>
      <c r="AL995" s="291"/>
      <c r="AM995" s="291"/>
      <c r="AN995" s="291"/>
      <c r="AO995" s="291"/>
      <c r="AP995" s="291"/>
      <c r="AQ995" s="291"/>
      <c r="AR995" s="291"/>
    </row>
    <row r="996" spans="1:44" ht="8.1" customHeight="1">
      <c r="A996" s="323" t="str">
        <f t="shared" si="113"/>
        <v/>
      </c>
      <c r="B996" s="50" t="str">
        <f t="shared" si="114"/>
        <v/>
      </c>
      <c r="C996" s="50" t="str">
        <f t="shared" si="115"/>
        <v/>
      </c>
      <c r="D996" s="273" t="str">
        <f t="shared" si="116"/>
        <v/>
      </c>
      <c r="E996" s="311"/>
      <c r="F996" s="312"/>
      <c r="G996" s="312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  <c r="AD996" s="291"/>
      <c r="AE996" s="291"/>
      <c r="AF996" s="291"/>
      <c r="AG996" s="291"/>
      <c r="AH996" s="291"/>
      <c r="AI996" s="291"/>
      <c r="AJ996" s="291"/>
      <c r="AK996" s="291"/>
      <c r="AL996" s="291"/>
      <c r="AM996" s="291"/>
      <c r="AN996" s="291"/>
      <c r="AO996" s="291"/>
      <c r="AP996" s="291"/>
      <c r="AQ996" s="291"/>
      <c r="AR996" s="291"/>
    </row>
    <row r="997" spans="1:44" ht="8.1" customHeight="1">
      <c r="A997" s="323" t="str">
        <f t="shared" si="113"/>
        <v/>
      </c>
      <c r="B997" s="50" t="str">
        <f t="shared" si="114"/>
        <v/>
      </c>
      <c r="C997" s="50" t="str">
        <f t="shared" si="115"/>
        <v/>
      </c>
      <c r="D997" s="273" t="str">
        <f t="shared" si="116"/>
        <v/>
      </c>
      <c r="E997" s="311"/>
      <c r="F997" s="312"/>
      <c r="G997" s="312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  <c r="AD997" s="291"/>
      <c r="AE997" s="291"/>
      <c r="AF997" s="291"/>
      <c r="AG997" s="291"/>
      <c r="AH997" s="291"/>
      <c r="AI997" s="291"/>
      <c r="AJ997" s="291"/>
      <c r="AK997" s="291"/>
      <c r="AL997" s="291"/>
      <c r="AM997" s="291"/>
      <c r="AN997" s="291"/>
      <c r="AO997" s="291"/>
      <c r="AP997" s="291"/>
      <c r="AQ997" s="291"/>
      <c r="AR997" s="291"/>
    </row>
    <row r="998" spans="1:44" ht="8.1" customHeight="1">
      <c r="A998" s="323" t="str">
        <f t="shared" si="113"/>
        <v/>
      </c>
      <c r="B998" s="50" t="str">
        <f t="shared" si="114"/>
        <v/>
      </c>
      <c r="C998" s="50" t="str">
        <f t="shared" si="115"/>
        <v/>
      </c>
      <c r="D998" s="273" t="str">
        <f t="shared" si="116"/>
        <v/>
      </c>
      <c r="E998" s="311"/>
      <c r="F998" s="312"/>
      <c r="G998" s="312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  <c r="AD998" s="291"/>
      <c r="AE998" s="291"/>
      <c r="AF998" s="291"/>
      <c r="AG998" s="291"/>
      <c r="AH998" s="291"/>
      <c r="AI998" s="291"/>
      <c r="AJ998" s="291"/>
      <c r="AK998" s="291"/>
      <c r="AL998" s="291"/>
      <c r="AM998" s="291"/>
      <c r="AN998" s="291"/>
      <c r="AO998" s="291"/>
      <c r="AP998" s="291"/>
      <c r="AQ998" s="291"/>
      <c r="AR998" s="291"/>
    </row>
    <row r="999" spans="1:44" ht="8.1" customHeight="1">
      <c r="A999" s="323" t="str">
        <f t="shared" si="113"/>
        <v/>
      </c>
      <c r="B999" s="50" t="str">
        <f t="shared" si="114"/>
        <v/>
      </c>
      <c r="C999" s="50" t="str">
        <f t="shared" si="115"/>
        <v/>
      </c>
      <c r="D999" s="273" t="str">
        <f t="shared" si="116"/>
        <v/>
      </c>
      <c r="E999" s="311"/>
      <c r="F999" s="312"/>
      <c r="G999" s="312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  <c r="AD999" s="291"/>
      <c r="AE999" s="291"/>
      <c r="AF999" s="291"/>
      <c r="AG999" s="291"/>
      <c r="AH999" s="291"/>
      <c r="AI999" s="291"/>
      <c r="AJ999" s="291"/>
      <c r="AK999" s="291"/>
      <c r="AL999" s="291"/>
      <c r="AM999" s="291"/>
      <c r="AN999" s="291"/>
      <c r="AO999" s="291"/>
      <c r="AP999" s="291"/>
      <c r="AQ999" s="291"/>
      <c r="AR999" s="291"/>
    </row>
    <row r="1000" spans="1:44" ht="8.1" customHeight="1">
      <c r="A1000" s="323" t="str">
        <f t="shared" si="113"/>
        <v/>
      </c>
      <c r="B1000" s="50" t="str">
        <f t="shared" si="114"/>
        <v/>
      </c>
      <c r="C1000" s="50" t="str">
        <f t="shared" si="115"/>
        <v/>
      </c>
      <c r="D1000" s="273" t="str">
        <f t="shared" si="116"/>
        <v/>
      </c>
      <c r="E1000" s="311"/>
      <c r="F1000" s="312"/>
      <c r="G1000" s="312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  <c r="AD1000" s="291"/>
      <c r="AE1000" s="291"/>
      <c r="AF1000" s="291"/>
      <c r="AG1000" s="291"/>
      <c r="AH1000" s="291"/>
      <c r="AI1000" s="291"/>
      <c r="AJ1000" s="291"/>
      <c r="AK1000" s="291"/>
      <c r="AL1000" s="291"/>
      <c r="AM1000" s="291"/>
      <c r="AN1000" s="291"/>
      <c r="AO1000" s="291"/>
      <c r="AP1000" s="291"/>
      <c r="AQ1000" s="291"/>
      <c r="AR1000" s="291"/>
    </row>
    <row r="1001" spans="1:44" ht="8.1" customHeight="1">
      <c r="A1001" s="323" t="str">
        <f t="shared" si="113"/>
        <v/>
      </c>
      <c r="B1001" s="50" t="str">
        <f t="shared" si="114"/>
        <v/>
      </c>
      <c r="C1001" s="50" t="str">
        <f t="shared" si="115"/>
        <v/>
      </c>
      <c r="D1001" s="273" t="str">
        <f t="shared" si="116"/>
        <v/>
      </c>
      <c r="E1001" s="311"/>
      <c r="F1001" s="312"/>
      <c r="G1001" s="312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  <c r="AD1001" s="291"/>
      <c r="AE1001" s="291"/>
      <c r="AF1001" s="291"/>
      <c r="AG1001" s="291"/>
      <c r="AH1001" s="291"/>
      <c r="AI1001" s="291"/>
      <c r="AJ1001" s="291"/>
      <c r="AK1001" s="291"/>
      <c r="AL1001" s="291"/>
      <c r="AM1001" s="291"/>
      <c r="AN1001" s="291"/>
      <c r="AO1001" s="291"/>
      <c r="AP1001" s="291"/>
      <c r="AQ1001" s="291"/>
      <c r="AR1001" s="291"/>
    </row>
    <row r="1002" spans="1:44" ht="8.1" customHeight="1">
      <c r="A1002" s="323" t="str">
        <f t="shared" si="113"/>
        <v/>
      </c>
      <c r="B1002" s="50" t="str">
        <f t="shared" si="114"/>
        <v/>
      </c>
      <c r="C1002" s="50" t="str">
        <f t="shared" si="115"/>
        <v/>
      </c>
      <c r="D1002" s="273" t="str">
        <f t="shared" si="116"/>
        <v/>
      </c>
      <c r="E1002" s="311"/>
      <c r="F1002" s="312"/>
      <c r="G1002" s="312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  <c r="AD1002" s="291"/>
      <c r="AE1002" s="291"/>
      <c r="AF1002" s="291"/>
      <c r="AG1002" s="291"/>
      <c r="AH1002" s="291"/>
      <c r="AI1002" s="291"/>
      <c r="AJ1002" s="291"/>
      <c r="AK1002" s="291"/>
      <c r="AL1002" s="291"/>
      <c r="AM1002" s="291"/>
      <c r="AN1002" s="291"/>
      <c r="AO1002" s="291"/>
      <c r="AP1002" s="291"/>
      <c r="AQ1002" s="291"/>
      <c r="AR1002" s="291"/>
    </row>
    <row r="1003" spans="1:44" ht="8.1" customHeight="1">
      <c r="A1003" s="323" t="str">
        <f t="shared" si="113"/>
        <v/>
      </c>
      <c r="B1003" s="50" t="str">
        <f t="shared" si="114"/>
        <v/>
      </c>
      <c r="C1003" s="50" t="str">
        <f t="shared" si="115"/>
        <v/>
      </c>
      <c r="D1003" s="273" t="str">
        <f t="shared" si="116"/>
        <v/>
      </c>
      <c r="E1003" s="311"/>
      <c r="F1003" s="312"/>
      <c r="G1003" s="312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  <c r="AD1003" s="291"/>
      <c r="AE1003" s="291"/>
      <c r="AF1003" s="291"/>
      <c r="AG1003" s="291"/>
      <c r="AH1003" s="291"/>
      <c r="AI1003" s="291"/>
      <c r="AJ1003" s="291"/>
      <c r="AK1003" s="291"/>
      <c r="AL1003" s="291"/>
      <c r="AM1003" s="291"/>
      <c r="AN1003" s="291"/>
      <c r="AO1003" s="291"/>
      <c r="AP1003" s="291"/>
      <c r="AQ1003" s="291"/>
      <c r="AR1003" s="291"/>
    </row>
    <row r="1004" spans="1:44" ht="8.1" customHeight="1">
      <c r="A1004" s="323" t="str">
        <f t="shared" si="113"/>
        <v/>
      </c>
      <c r="B1004" s="50" t="str">
        <f t="shared" si="114"/>
        <v/>
      </c>
      <c r="C1004" s="50" t="str">
        <f t="shared" si="115"/>
        <v/>
      </c>
      <c r="D1004" s="273" t="str">
        <f t="shared" si="116"/>
        <v/>
      </c>
      <c r="E1004" s="311"/>
      <c r="F1004" s="312"/>
      <c r="G1004" s="312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  <c r="AD1004" s="291"/>
      <c r="AE1004" s="291"/>
      <c r="AF1004" s="291"/>
      <c r="AG1004" s="291"/>
      <c r="AH1004" s="291"/>
      <c r="AI1004" s="291"/>
      <c r="AJ1004" s="291"/>
      <c r="AK1004" s="291"/>
      <c r="AL1004" s="291"/>
      <c r="AM1004" s="291"/>
      <c r="AN1004" s="291"/>
      <c r="AO1004" s="291"/>
      <c r="AP1004" s="291"/>
      <c r="AQ1004" s="291"/>
      <c r="AR1004" s="291"/>
    </row>
    <row r="1005" spans="1:44" ht="8.1" customHeight="1">
      <c r="A1005" s="323" t="str">
        <f t="shared" si="113"/>
        <v/>
      </c>
      <c r="B1005" s="50" t="str">
        <f t="shared" si="114"/>
        <v/>
      </c>
      <c r="C1005" s="50" t="str">
        <f t="shared" si="115"/>
        <v/>
      </c>
      <c r="D1005" s="273" t="str">
        <f t="shared" si="116"/>
        <v/>
      </c>
      <c r="E1005" s="311"/>
      <c r="F1005" s="312"/>
      <c r="G1005" s="312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  <c r="AD1005" s="291"/>
      <c r="AE1005" s="291"/>
      <c r="AF1005" s="291"/>
      <c r="AG1005" s="291"/>
      <c r="AH1005" s="291"/>
      <c r="AI1005" s="291"/>
      <c r="AJ1005" s="291"/>
      <c r="AK1005" s="291"/>
      <c r="AL1005" s="291"/>
      <c r="AM1005" s="291"/>
      <c r="AN1005" s="291"/>
      <c r="AO1005" s="291"/>
      <c r="AP1005" s="291"/>
      <c r="AQ1005" s="291"/>
      <c r="AR1005" s="291"/>
    </row>
    <row r="1006" spans="1:44" ht="8.1" customHeight="1">
      <c r="A1006" s="323" t="str">
        <f t="shared" si="113"/>
        <v/>
      </c>
      <c r="B1006" s="50" t="str">
        <f t="shared" si="114"/>
        <v/>
      </c>
      <c r="C1006" s="50" t="str">
        <f t="shared" si="115"/>
        <v/>
      </c>
      <c r="D1006" s="273" t="str">
        <f t="shared" si="116"/>
        <v/>
      </c>
      <c r="E1006" s="311"/>
      <c r="F1006" s="312"/>
      <c r="G1006" s="312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  <c r="AD1006" s="291"/>
      <c r="AE1006" s="291"/>
      <c r="AF1006" s="291"/>
      <c r="AG1006" s="291"/>
      <c r="AH1006" s="291"/>
      <c r="AI1006" s="291"/>
      <c r="AJ1006" s="291"/>
      <c r="AK1006" s="291"/>
      <c r="AL1006" s="291"/>
      <c r="AM1006" s="291"/>
      <c r="AN1006" s="291"/>
      <c r="AO1006" s="291"/>
      <c r="AP1006" s="291"/>
      <c r="AQ1006" s="291"/>
      <c r="AR1006" s="291"/>
    </row>
    <row r="1007" spans="1:44" ht="8.1" customHeight="1">
      <c r="A1007" s="323" t="str">
        <f t="shared" si="113"/>
        <v/>
      </c>
      <c r="B1007" s="50" t="str">
        <f t="shared" si="114"/>
        <v/>
      </c>
      <c r="C1007" s="50" t="str">
        <f t="shared" si="115"/>
        <v/>
      </c>
      <c r="D1007" s="273" t="str">
        <f t="shared" si="116"/>
        <v/>
      </c>
      <c r="E1007" s="311"/>
      <c r="F1007" s="312"/>
      <c r="G1007" s="312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  <c r="AD1007" s="291"/>
      <c r="AE1007" s="291"/>
      <c r="AF1007" s="291"/>
      <c r="AG1007" s="291"/>
      <c r="AH1007" s="291"/>
      <c r="AI1007" s="291"/>
      <c r="AJ1007" s="291"/>
      <c r="AK1007" s="291"/>
      <c r="AL1007" s="291"/>
      <c r="AM1007" s="291"/>
      <c r="AN1007" s="291"/>
      <c r="AO1007" s="291"/>
      <c r="AP1007" s="291"/>
      <c r="AQ1007" s="291"/>
      <c r="AR1007" s="291"/>
    </row>
    <row r="1008" spans="1:44" ht="8.1" customHeight="1">
      <c r="A1008" s="323" t="str">
        <f t="shared" si="113"/>
        <v/>
      </c>
      <c r="B1008" s="50" t="str">
        <f t="shared" si="114"/>
        <v/>
      </c>
      <c r="C1008" s="50" t="str">
        <f t="shared" si="115"/>
        <v/>
      </c>
      <c r="D1008" s="273" t="str">
        <f t="shared" si="116"/>
        <v/>
      </c>
      <c r="E1008" s="311"/>
      <c r="F1008" s="312"/>
      <c r="G1008" s="312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  <c r="AD1008" s="291"/>
      <c r="AE1008" s="291"/>
      <c r="AF1008" s="291"/>
      <c r="AG1008" s="291"/>
      <c r="AH1008" s="291"/>
      <c r="AI1008" s="291"/>
      <c r="AJ1008" s="291"/>
      <c r="AK1008" s="291"/>
      <c r="AL1008" s="291"/>
      <c r="AM1008" s="291"/>
      <c r="AN1008" s="291"/>
      <c r="AO1008" s="291"/>
      <c r="AP1008" s="291"/>
      <c r="AQ1008" s="291"/>
      <c r="AR1008" s="291"/>
    </row>
    <row r="1009" spans="1:44" ht="8.1" customHeight="1">
      <c r="A1009" s="323" t="str">
        <f t="shared" si="113"/>
        <v/>
      </c>
      <c r="B1009" s="50" t="str">
        <f t="shared" si="114"/>
        <v/>
      </c>
      <c r="C1009" s="50" t="str">
        <f t="shared" si="115"/>
        <v/>
      </c>
      <c r="D1009" s="273" t="str">
        <f t="shared" si="116"/>
        <v/>
      </c>
      <c r="E1009" s="311"/>
      <c r="F1009" s="312"/>
      <c r="G1009" s="312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  <c r="AD1009" s="291"/>
      <c r="AE1009" s="291"/>
      <c r="AF1009" s="291"/>
      <c r="AG1009" s="291"/>
      <c r="AH1009" s="291"/>
      <c r="AI1009" s="291"/>
      <c r="AJ1009" s="291"/>
      <c r="AK1009" s="291"/>
      <c r="AL1009" s="291"/>
      <c r="AM1009" s="291"/>
      <c r="AN1009" s="291"/>
      <c r="AO1009" s="291"/>
      <c r="AP1009" s="291"/>
      <c r="AQ1009" s="291"/>
      <c r="AR1009" s="291"/>
    </row>
    <row r="1010" spans="1:44" ht="8.1" customHeight="1">
      <c r="A1010" s="323" t="str">
        <f t="shared" si="113"/>
        <v/>
      </c>
      <c r="B1010" s="50" t="str">
        <f t="shared" si="114"/>
        <v/>
      </c>
      <c r="C1010" s="50" t="str">
        <f t="shared" si="115"/>
        <v/>
      </c>
      <c r="D1010" s="273" t="str">
        <f t="shared" si="116"/>
        <v/>
      </c>
      <c r="E1010" s="311"/>
      <c r="F1010" s="312"/>
      <c r="G1010" s="312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  <c r="AD1010" s="291"/>
      <c r="AE1010" s="291"/>
      <c r="AF1010" s="291"/>
      <c r="AG1010" s="291"/>
      <c r="AH1010" s="291"/>
      <c r="AI1010" s="291"/>
      <c r="AJ1010" s="291"/>
      <c r="AK1010" s="291"/>
      <c r="AL1010" s="291"/>
      <c r="AM1010" s="291"/>
      <c r="AN1010" s="291"/>
      <c r="AO1010" s="291"/>
      <c r="AP1010" s="291"/>
      <c r="AQ1010" s="291"/>
      <c r="AR1010" s="291"/>
    </row>
    <row r="1011" spans="1:44" ht="8.1" customHeight="1">
      <c r="A1011" s="323" t="str">
        <f t="shared" si="113"/>
        <v/>
      </c>
      <c r="B1011" s="50" t="str">
        <f t="shared" si="114"/>
        <v/>
      </c>
      <c r="C1011" s="50" t="str">
        <f t="shared" si="115"/>
        <v/>
      </c>
      <c r="D1011" s="273" t="str">
        <f t="shared" si="116"/>
        <v/>
      </c>
      <c r="E1011" s="311"/>
      <c r="F1011" s="312"/>
      <c r="G1011" s="312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  <c r="AD1011" s="291"/>
      <c r="AE1011" s="291"/>
      <c r="AF1011" s="291"/>
      <c r="AG1011" s="291"/>
      <c r="AH1011" s="291"/>
      <c r="AI1011" s="291"/>
      <c r="AJ1011" s="291"/>
      <c r="AK1011" s="291"/>
      <c r="AL1011" s="291"/>
      <c r="AM1011" s="291"/>
      <c r="AN1011" s="291"/>
      <c r="AO1011" s="291"/>
      <c r="AP1011" s="291"/>
      <c r="AQ1011" s="291"/>
      <c r="AR1011" s="291"/>
    </row>
    <row r="1012" spans="1:44" ht="8.1" customHeight="1">
      <c r="A1012" s="323" t="str">
        <f t="shared" si="113"/>
        <v/>
      </c>
      <c r="B1012" s="50" t="str">
        <f t="shared" si="114"/>
        <v/>
      </c>
      <c r="C1012" s="50" t="str">
        <f t="shared" si="115"/>
        <v/>
      </c>
      <c r="D1012" s="273" t="str">
        <f t="shared" si="116"/>
        <v/>
      </c>
      <c r="E1012" s="311"/>
      <c r="F1012" s="312"/>
      <c r="G1012" s="312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  <c r="AD1012" s="291"/>
      <c r="AE1012" s="291"/>
      <c r="AF1012" s="291"/>
      <c r="AG1012" s="291"/>
      <c r="AH1012" s="291"/>
      <c r="AI1012" s="291"/>
      <c r="AJ1012" s="291"/>
      <c r="AK1012" s="291"/>
      <c r="AL1012" s="291"/>
      <c r="AM1012" s="291"/>
      <c r="AN1012" s="291"/>
      <c r="AO1012" s="291"/>
      <c r="AP1012" s="291"/>
      <c r="AQ1012" s="291"/>
      <c r="AR1012" s="291"/>
    </row>
    <row r="1013" spans="1:44" ht="8.1" customHeight="1">
      <c r="A1013" s="323" t="str">
        <f t="shared" si="113"/>
        <v/>
      </c>
      <c r="B1013" s="50" t="str">
        <f t="shared" si="114"/>
        <v/>
      </c>
      <c r="C1013" s="50" t="str">
        <f t="shared" si="115"/>
        <v/>
      </c>
      <c r="D1013" s="273" t="str">
        <f t="shared" si="116"/>
        <v/>
      </c>
      <c r="E1013" s="311"/>
      <c r="F1013" s="312"/>
      <c r="G1013" s="312"/>
      <c r="H1013" s="291"/>
      <c r="I1013" s="291"/>
      <c r="J1013" s="291"/>
      <c r="K1013" s="291"/>
      <c r="L1013" s="291"/>
      <c r="M1013" s="291"/>
      <c r="N1013" s="291"/>
      <c r="O1013" s="291"/>
      <c r="P1013" s="291"/>
      <c r="Q1013" s="291"/>
      <c r="R1013" s="291"/>
      <c r="S1013" s="291"/>
      <c r="T1013" s="291"/>
      <c r="U1013" s="291"/>
      <c r="V1013" s="291"/>
      <c r="W1013" s="291"/>
      <c r="X1013" s="291"/>
      <c r="Y1013" s="291"/>
      <c r="Z1013" s="291"/>
      <c r="AA1013" s="291"/>
      <c r="AB1013" s="291"/>
      <c r="AC1013" s="291"/>
      <c r="AD1013" s="291"/>
      <c r="AE1013" s="291"/>
      <c r="AF1013" s="291"/>
      <c r="AG1013" s="291"/>
      <c r="AH1013" s="291"/>
      <c r="AI1013" s="291"/>
      <c r="AJ1013" s="291"/>
      <c r="AK1013" s="291"/>
      <c r="AL1013" s="291"/>
      <c r="AM1013" s="291"/>
      <c r="AN1013" s="291"/>
      <c r="AO1013" s="291"/>
      <c r="AP1013" s="291"/>
      <c r="AQ1013" s="291"/>
      <c r="AR1013" s="291"/>
    </row>
    <row r="1014" spans="1:44" ht="8.1" customHeight="1">
      <c r="A1014" s="323" t="str">
        <f t="shared" si="113"/>
        <v/>
      </c>
      <c r="B1014" s="50" t="str">
        <f t="shared" si="114"/>
        <v/>
      </c>
      <c r="C1014" s="50" t="str">
        <f t="shared" si="115"/>
        <v/>
      </c>
      <c r="D1014" s="273" t="str">
        <f t="shared" si="116"/>
        <v/>
      </c>
      <c r="E1014" s="311"/>
      <c r="F1014" s="312"/>
      <c r="G1014" s="312"/>
      <c r="H1014" s="291"/>
      <c r="I1014" s="291"/>
      <c r="J1014" s="291"/>
      <c r="K1014" s="291"/>
      <c r="L1014" s="291"/>
      <c r="M1014" s="291"/>
      <c r="N1014" s="291"/>
      <c r="O1014" s="291"/>
      <c r="P1014" s="291"/>
      <c r="Q1014" s="291"/>
      <c r="R1014" s="291"/>
      <c r="S1014" s="291"/>
      <c r="T1014" s="291"/>
      <c r="U1014" s="291"/>
      <c r="V1014" s="291"/>
      <c r="W1014" s="291"/>
      <c r="X1014" s="291"/>
      <c r="Y1014" s="291"/>
      <c r="Z1014" s="291"/>
      <c r="AA1014" s="291"/>
      <c r="AB1014" s="291"/>
      <c r="AC1014" s="291"/>
      <c r="AD1014" s="291"/>
      <c r="AE1014" s="291"/>
      <c r="AF1014" s="291"/>
      <c r="AG1014" s="291"/>
      <c r="AH1014" s="291"/>
      <c r="AI1014" s="291"/>
      <c r="AJ1014" s="291"/>
      <c r="AK1014" s="291"/>
      <c r="AL1014" s="291"/>
      <c r="AM1014" s="291"/>
      <c r="AN1014" s="291"/>
      <c r="AO1014" s="291"/>
      <c r="AP1014" s="291"/>
      <c r="AQ1014" s="291"/>
      <c r="AR1014" s="291"/>
    </row>
    <row r="1015" spans="1:44" ht="8.1" customHeight="1">
      <c r="A1015" s="323" t="str">
        <f t="shared" si="113"/>
        <v/>
      </c>
      <c r="B1015" s="50" t="str">
        <f t="shared" si="114"/>
        <v/>
      </c>
      <c r="C1015" s="50" t="str">
        <f t="shared" si="115"/>
        <v/>
      </c>
      <c r="D1015" s="273" t="str">
        <f t="shared" si="116"/>
        <v/>
      </c>
      <c r="E1015" s="311"/>
      <c r="F1015" s="312"/>
      <c r="G1015" s="312"/>
      <c r="H1015" s="291"/>
      <c r="I1015" s="291"/>
      <c r="J1015" s="291"/>
      <c r="K1015" s="291"/>
      <c r="L1015" s="291"/>
      <c r="M1015" s="291"/>
      <c r="N1015" s="291"/>
      <c r="O1015" s="291"/>
      <c r="P1015" s="291"/>
      <c r="Q1015" s="291"/>
      <c r="R1015" s="291"/>
      <c r="S1015" s="291"/>
      <c r="T1015" s="291"/>
      <c r="U1015" s="291"/>
      <c r="V1015" s="291"/>
      <c r="W1015" s="291"/>
      <c r="X1015" s="291"/>
      <c r="Y1015" s="291"/>
      <c r="Z1015" s="291"/>
      <c r="AA1015" s="291"/>
      <c r="AB1015" s="291"/>
      <c r="AC1015" s="291"/>
      <c r="AD1015" s="291"/>
      <c r="AE1015" s="291"/>
      <c r="AF1015" s="291"/>
      <c r="AG1015" s="291"/>
      <c r="AH1015" s="291"/>
      <c r="AI1015" s="291"/>
      <c r="AJ1015" s="291"/>
      <c r="AK1015" s="291"/>
      <c r="AL1015" s="291"/>
      <c r="AM1015" s="291"/>
      <c r="AN1015" s="291"/>
      <c r="AO1015" s="291"/>
      <c r="AP1015" s="291"/>
      <c r="AQ1015" s="291"/>
      <c r="AR1015" s="291"/>
    </row>
    <row r="1016" spans="1:44" ht="8.1" customHeight="1">
      <c r="A1016" s="323" t="str">
        <f t="shared" si="113"/>
        <v/>
      </c>
      <c r="B1016" s="50" t="str">
        <f t="shared" si="114"/>
        <v/>
      </c>
      <c r="C1016" s="50" t="str">
        <f t="shared" si="115"/>
        <v/>
      </c>
      <c r="D1016" s="273" t="str">
        <f t="shared" si="116"/>
        <v/>
      </c>
      <c r="E1016" s="311"/>
      <c r="F1016" s="312"/>
      <c r="G1016" s="312"/>
      <c r="H1016" s="291"/>
      <c r="I1016" s="291"/>
      <c r="J1016" s="291"/>
      <c r="K1016" s="291"/>
      <c r="L1016" s="291"/>
      <c r="M1016" s="291"/>
      <c r="N1016" s="291"/>
      <c r="O1016" s="291"/>
      <c r="P1016" s="291"/>
      <c r="Q1016" s="291"/>
      <c r="R1016" s="291"/>
      <c r="S1016" s="291"/>
      <c r="T1016" s="291"/>
      <c r="U1016" s="291"/>
      <c r="V1016" s="291"/>
      <c r="W1016" s="291"/>
      <c r="X1016" s="291"/>
      <c r="Y1016" s="291"/>
      <c r="Z1016" s="291"/>
      <c r="AA1016" s="291"/>
      <c r="AB1016" s="291"/>
      <c r="AC1016" s="291"/>
      <c r="AD1016" s="291"/>
      <c r="AE1016" s="291"/>
      <c r="AF1016" s="291"/>
      <c r="AG1016" s="291"/>
      <c r="AH1016" s="291"/>
      <c r="AI1016" s="291"/>
      <c r="AJ1016" s="291"/>
      <c r="AK1016" s="291"/>
      <c r="AL1016" s="291"/>
      <c r="AM1016" s="291"/>
      <c r="AN1016" s="291"/>
      <c r="AO1016" s="291"/>
      <c r="AP1016" s="291"/>
      <c r="AQ1016" s="291"/>
      <c r="AR1016" s="291"/>
    </row>
    <row r="1017" spans="1:44" ht="8.1" customHeight="1">
      <c r="A1017" s="323" t="str">
        <f t="shared" si="113"/>
        <v/>
      </c>
      <c r="B1017" s="50" t="str">
        <f t="shared" si="114"/>
        <v/>
      </c>
      <c r="C1017" s="50" t="str">
        <f t="shared" si="115"/>
        <v/>
      </c>
      <c r="D1017" s="273" t="str">
        <f t="shared" si="116"/>
        <v/>
      </c>
      <c r="E1017" s="311"/>
      <c r="F1017" s="312"/>
      <c r="G1017" s="312"/>
      <c r="H1017" s="291"/>
      <c r="I1017" s="291"/>
      <c r="J1017" s="291"/>
      <c r="K1017" s="291"/>
      <c r="L1017" s="291"/>
      <c r="M1017" s="291"/>
      <c r="N1017" s="291"/>
      <c r="O1017" s="291"/>
      <c r="P1017" s="291"/>
      <c r="Q1017" s="291"/>
      <c r="R1017" s="291"/>
      <c r="S1017" s="291"/>
      <c r="T1017" s="291"/>
      <c r="U1017" s="291"/>
      <c r="V1017" s="291"/>
      <c r="W1017" s="291"/>
      <c r="X1017" s="291"/>
      <c r="Y1017" s="291"/>
      <c r="Z1017" s="291"/>
      <c r="AA1017" s="291"/>
      <c r="AB1017" s="291"/>
      <c r="AC1017" s="291"/>
      <c r="AD1017" s="291"/>
      <c r="AE1017" s="291"/>
      <c r="AF1017" s="291"/>
      <c r="AG1017" s="291"/>
      <c r="AH1017" s="291"/>
      <c r="AI1017" s="291"/>
      <c r="AJ1017" s="291"/>
      <c r="AK1017" s="291"/>
      <c r="AL1017" s="291"/>
      <c r="AM1017" s="291"/>
      <c r="AN1017" s="291"/>
      <c r="AO1017" s="291"/>
      <c r="AP1017" s="291"/>
      <c r="AQ1017" s="291"/>
      <c r="AR1017" s="291"/>
    </row>
    <row r="1018" spans="1:44" ht="8.1" customHeight="1">
      <c r="A1018" s="323" t="str">
        <f t="shared" si="113"/>
        <v/>
      </c>
      <c r="B1018" s="50" t="str">
        <f t="shared" si="114"/>
        <v/>
      </c>
      <c r="C1018" s="50" t="str">
        <f t="shared" si="115"/>
        <v/>
      </c>
      <c r="D1018" s="273" t="str">
        <f t="shared" si="116"/>
        <v/>
      </c>
      <c r="E1018" s="311"/>
      <c r="F1018" s="312"/>
      <c r="G1018" s="312"/>
      <c r="H1018" s="291"/>
      <c r="I1018" s="291"/>
      <c r="J1018" s="291"/>
      <c r="K1018" s="291"/>
      <c r="L1018" s="291"/>
      <c r="M1018" s="291"/>
      <c r="N1018" s="291"/>
      <c r="O1018" s="291"/>
      <c r="P1018" s="291"/>
      <c r="Q1018" s="291"/>
      <c r="R1018" s="291"/>
      <c r="S1018" s="291"/>
      <c r="T1018" s="291"/>
      <c r="U1018" s="291"/>
      <c r="V1018" s="291"/>
      <c r="W1018" s="291"/>
      <c r="X1018" s="291"/>
      <c r="Y1018" s="291"/>
      <c r="Z1018" s="291"/>
      <c r="AA1018" s="291"/>
      <c r="AB1018" s="291"/>
      <c r="AC1018" s="291"/>
      <c r="AD1018" s="291"/>
      <c r="AE1018" s="291"/>
      <c r="AF1018" s="291"/>
      <c r="AG1018" s="291"/>
      <c r="AH1018" s="291"/>
      <c r="AI1018" s="291"/>
      <c r="AJ1018" s="291"/>
      <c r="AK1018" s="291"/>
      <c r="AL1018" s="291"/>
      <c r="AM1018" s="291"/>
      <c r="AN1018" s="291"/>
      <c r="AO1018" s="291"/>
      <c r="AP1018" s="291"/>
      <c r="AQ1018" s="291"/>
      <c r="AR1018" s="291"/>
    </row>
    <row r="1019" spans="1:44" ht="8.1" customHeight="1">
      <c r="A1019" s="323" t="str">
        <f t="shared" si="113"/>
        <v/>
      </c>
      <c r="B1019" s="50" t="str">
        <f t="shared" si="114"/>
        <v/>
      </c>
      <c r="C1019" s="50" t="str">
        <f t="shared" si="115"/>
        <v/>
      </c>
      <c r="D1019" s="273" t="str">
        <f t="shared" si="116"/>
        <v/>
      </c>
      <c r="E1019" s="311"/>
      <c r="F1019" s="312"/>
      <c r="G1019" s="312"/>
      <c r="H1019" s="291"/>
      <c r="I1019" s="291"/>
      <c r="J1019" s="291"/>
      <c r="K1019" s="291"/>
      <c r="L1019" s="291"/>
      <c r="M1019" s="291"/>
      <c r="N1019" s="291"/>
      <c r="O1019" s="291"/>
      <c r="P1019" s="291"/>
      <c r="Q1019" s="291"/>
      <c r="R1019" s="291"/>
      <c r="S1019" s="291"/>
      <c r="T1019" s="291"/>
      <c r="U1019" s="291"/>
      <c r="V1019" s="291"/>
      <c r="W1019" s="291"/>
      <c r="X1019" s="291"/>
      <c r="Y1019" s="291"/>
      <c r="Z1019" s="291"/>
      <c r="AA1019" s="291"/>
      <c r="AB1019" s="291"/>
      <c r="AC1019" s="291"/>
      <c r="AD1019" s="291"/>
      <c r="AE1019" s="291"/>
      <c r="AF1019" s="291"/>
      <c r="AG1019" s="291"/>
      <c r="AH1019" s="291"/>
      <c r="AI1019" s="291"/>
      <c r="AJ1019" s="291"/>
      <c r="AK1019" s="291"/>
      <c r="AL1019" s="291"/>
      <c r="AM1019" s="291"/>
      <c r="AN1019" s="291"/>
      <c r="AO1019" s="291"/>
      <c r="AP1019" s="291"/>
      <c r="AQ1019" s="291"/>
      <c r="AR1019" s="291"/>
    </row>
    <row r="1020" spans="1:44" ht="8.1" customHeight="1">
      <c r="A1020" s="323" t="str">
        <f t="shared" si="113"/>
        <v/>
      </c>
      <c r="B1020" s="50" t="str">
        <f t="shared" si="114"/>
        <v/>
      </c>
      <c r="C1020" s="50" t="str">
        <f t="shared" si="115"/>
        <v/>
      </c>
      <c r="D1020" s="273" t="str">
        <f t="shared" si="116"/>
        <v/>
      </c>
      <c r="E1020" s="311"/>
      <c r="F1020" s="312"/>
      <c r="G1020" s="312"/>
      <c r="H1020" s="291"/>
      <c r="I1020" s="291"/>
      <c r="J1020" s="291"/>
      <c r="K1020" s="291"/>
      <c r="L1020" s="291"/>
      <c r="M1020" s="291"/>
      <c r="N1020" s="291"/>
      <c r="O1020" s="291"/>
      <c r="P1020" s="291"/>
      <c r="Q1020" s="291"/>
      <c r="R1020" s="291"/>
      <c r="S1020" s="291"/>
      <c r="T1020" s="291"/>
      <c r="U1020" s="291"/>
      <c r="V1020" s="291"/>
      <c r="W1020" s="291"/>
      <c r="X1020" s="291"/>
      <c r="Y1020" s="291"/>
      <c r="Z1020" s="291"/>
      <c r="AA1020" s="291"/>
      <c r="AB1020" s="291"/>
      <c r="AC1020" s="291"/>
      <c r="AD1020" s="291"/>
      <c r="AE1020" s="291"/>
      <c r="AF1020" s="291"/>
      <c r="AG1020" s="291"/>
      <c r="AH1020" s="291"/>
      <c r="AI1020" s="291"/>
      <c r="AJ1020" s="291"/>
      <c r="AK1020" s="291"/>
      <c r="AL1020" s="291"/>
      <c r="AM1020" s="291"/>
      <c r="AN1020" s="291"/>
      <c r="AO1020" s="291"/>
      <c r="AP1020" s="291"/>
      <c r="AQ1020" s="291"/>
      <c r="AR1020" s="291"/>
    </row>
    <row r="1021" spans="1:44" ht="8.1" customHeight="1">
      <c r="A1021" s="323" t="str">
        <f t="shared" si="113"/>
        <v/>
      </c>
      <c r="B1021" s="50" t="str">
        <f t="shared" si="114"/>
        <v/>
      </c>
      <c r="C1021" s="50" t="str">
        <f t="shared" si="115"/>
        <v/>
      </c>
      <c r="D1021" s="273" t="str">
        <f t="shared" si="116"/>
        <v/>
      </c>
      <c r="E1021" s="311"/>
      <c r="F1021" s="312"/>
      <c r="G1021" s="312"/>
      <c r="H1021" s="291"/>
      <c r="I1021" s="291"/>
      <c r="J1021" s="291"/>
      <c r="K1021" s="291"/>
      <c r="L1021" s="291"/>
      <c r="M1021" s="291"/>
      <c r="N1021" s="291"/>
      <c r="O1021" s="291"/>
      <c r="P1021" s="291"/>
      <c r="Q1021" s="291"/>
      <c r="R1021" s="291"/>
      <c r="S1021" s="291"/>
      <c r="T1021" s="291"/>
      <c r="U1021" s="291"/>
      <c r="V1021" s="291"/>
      <c r="W1021" s="291"/>
      <c r="X1021" s="291"/>
      <c r="Y1021" s="291"/>
      <c r="Z1021" s="291"/>
      <c r="AA1021" s="291"/>
      <c r="AB1021" s="291"/>
      <c r="AC1021" s="291"/>
      <c r="AD1021" s="291"/>
      <c r="AE1021" s="291"/>
      <c r="AF1021" s="291"/>
      <c r="AG1021" s="291"/>
      <c r="AH1021" s="291"/>
      <c r="AI1021" s="291"/>
      <c r="AJ1021" s="291"/>
      <c r="AK1021" s="291"/>
      <c r="AL1021" s="291"/>
      <c r="AM1021" s="291"/>
      <c r="AN1021" s="291"/>
      <c r="AO1021" s="291"/>
      <c r="AP1021" s="291"/>
      <c r="AQ1021" s="291"/>
      <c r="AR1021" s="291"/>
    </row>
    <row r="1022" spans="1:44" ht="8.1" customHeight="1">
      <c r="A1022" s="323" t="str">
        <f t="shared" si="113"/>
        <v/>
      </c>
      <c r="B1022" s="50" t="str">
        <f t="shared" si="114"/>
        <v/>
      </c>
      <c r="C1022" s="50" t="str">
        <f t="shared" si="115"/>
        <v/>
      </c>
      <c r="D1022" s="273" t="str">
        <f t="shared" si="116"/>
        <v/>
      </c>
      <c r="E1022" s="311"/>
      <c r="F1022" s="312"/>
      <c r="G1022" s="312"/>
      <c r="H1022" s="291"/>
      <c r="I1022" s="291"/>
      <c r="J1022" s="291"/>
      <c r="K1022" s="291"/>
      <c r="L1022" s="291"/>
      <c r="M1022" s="291"/>
      <c r="N1022" s="291"/>
      <c r="O1022" s="291"/>
      <c r="P1022" s="291"/>
      <c r="Q1022" s="291"/>
      <c r="R1022" s="291"/>
      <c r="S1022" s="291"/>
      <c r="T1022" s="291"/>
      <c r="U1022" s="291"/>
      <c r="V1022" s="291"/>
      <c r="W1022" s="291"/>
      <c r="X1022" s="291"/>
      <c r="Y1022" s="291"/>
      <c r="Z1022" s="291"/>
      <c r="AA1022" s="291"/>
      <c r="AB1022" s="291"/>
      <c r="AC1022" s="291"/>
      <c r="AD1022" s="291"/>
      <c r="AE1022" s="291"/>
      <c r="AF1022" s="291"/>
      <c r="AG1022" s="291"/>
      <c r="AH1022" s="291"/>
      <c r="AI1022" s="291"/>
      <c r="AJ1022" s="291"/>
      <c r="AK1022" s="291"/>
      <c r="AL1022" s="291"/>
      <c r="AM1022" s="291"/>
      <c r="AN1022" s="291"/>
      <c r="AO1022" s="291"/>
      <c r="AP1022" s="291"/>
      <c r="AQ1022" s="291"/>
      <c r="AR1022" s="291"/>
    </row>
    <row r="1023" spans="1:44" ht="8.1" customHeight="1">
      <c r="A1023" s="323" t="str">
        <f t="shared" si="113"/>
        <v/>
      </c>
      <c r="B1023" s="50" t="str">
        <f t="shared" si="114"/>
        <v/>
      </c>
      <c r="C1023" s="50" t="str">
        <f t="shared" si="115"/>
        <v/>
      </c>
      <c r="D1023" s="273" t="str">
        <f t="shared" si="116"/>
        <v/>
      </c>
      <c r="E1023" s="311"/>
      <c r="F1023" s="312"/>
      <c r="G1023" s="312"/>
      <c r="H1023" s="291"/>
      <c r="I1023" s="291"/>
      <c r="J1023" s="291"/>
      <c r="K1023" s="291"/>
      <c r="L1023" s="291"/>
      <c r="M1023" s="291"/>
      <c r="N1023" s="291"/>
      <c r="O1023" s="291"/>
      <c r="P1023" s="291"/>
      <c r="Q1023" s="291"/>
      <c r="R1023" s="291"/>
      <c r="S1023" s="291"/>
      <c r="T1023" s="291"/>
      <c r="U1023" s="291"/>
      <c r="V1023" s="291"/>
      <c r="W1023" s="291"/>
      <c r="X1023" s="291"/>
      <c r="Y1023" s="291"/>
      <c r="Z1023" s="291"/>
      <c r="AA1023" s="291"/>
      <c r="AB1023" s="291"/>
      <c r="AC1023" s="291"/>
      <c r="AD1023" s="291"/>
      <c r="AE1023" s="291"/>
      <c r="AF1023" s="291"/>
      <c r="AG1023" s="291"/>
      <c r="AH1023" s="291"/>
      <c r="AI1023" s="291"/>
      <c r="AJ1023" s="291"/>
      <c r="AK1023" s="291"/>
      <c r="AL1023" s="291"/>
      <c r="AM1023" s="291"/>
      <c r="AN1023" s="291"/>
      <c r="AO1023" s="291"/>
      <c r="AP1023" s="291"/>
      <c r="AQ1023" s="291"/>
      <c r="AR1023" s="291"/>
    </row>
    <row r="1024" spans="1:44" ht="8.1" customHeight="1">
      <c r="A1024" s="323" t="str">
        <f t="shared" si="113"/>
        <v/>
      </c>
      <c r="B1024" s="50" t="str">
        <f t="shared" si="114"/>
        <v/>
      </c>
      <c r="C1024" s="50" t="str">
        <f t="shared" si="115"/>
        <v/>
      </c>
      <c r="D1024" s="273" t="str">
        <f t="shared" si="116"/>
        <v/>
      </c>
      <c r="E1024" s="311"/>
      <c r="F1024" s="312"/>
      <c r="G1024" s="312"/>
      <c r="H1024" s="291"/>
      <c r="I1024" s="291"/>
      <c r="J1024" s="291"/>
      <c r="K1024" s="291"/>
      <c r="L1024" s="291"/>
      <c r="M1024" s="291"/>
      <c r="N1024" s="291"/>
      <c r="O1024" s="291"/>
      <c r="P1024" s="291"/>
      <c r="Q1024" s="291"/>
      <c r="R1024" s="291"/>
      <c r="S1024" s="291"/>
      <c r="T1024" s="291"/>
      <c r="U1024" s="291"/>
      <c r="V1024" s="291"/>
      <c r="W1024" s="291"/>
      <c r="X1024" s="291"/>
      <c r="Y1024" s="291"/>
      <c r="Z1024" s="291"/>
      <c r="AA1024" s="291"/>
      <c r="AB1024" s="291"/>
      <c r="AC1024" s="291"/>
      <c r="AD1024" s="291"/>
      <c r="AE1024" s="291"/>
      <c r="AF1024" s="291"/>
      <c r="AG1024" s="291"/>
      <c r="AH1024" s="291"/>
      <c r="AI1024" s="291"/>
      <c r="AJ1024" s="291"/>
      <c r="AK1024" s="291"/>
      <c r="AL1024" s="291"/>
      <c r="AM1024" s="291"/>
      <c r="AN1024" s="291"/>
      <c r="AO1024" s="291"/>
      <c r="AP1024" s="291"/>
      <c r="AQ1024" s="291"/>
      <c r="AR1024" s="291"/>
    </row>
    <row r="1025" spans="1:44" ht="8.1" customHeight="1">
      <c r="A1025" s="323" t="str">
        <f t="shared" si="113"/>
        <v/>
      </c>
      <c r="B1025" s="50" t="str">
        <f t="shared" si="114"/>
        <v/>
      </c>
      <c r="C1025" s="50" t="str">
        <f t="shared" si="115"/>
        <v/>
      </c>
      <c r="D1025" s="273" t="str">
        <f t="shared" si="116"/>
        <v/>
      </c>
      <c r="E1025" s="311"/>
      <c r="F1025" s="312"/>
      <c r="G1025" s="312"/>
      <c r="H1025" s="291"/>
      <c r="I1025" s="291"/>
      <c r="J1025" s="291"/>
      <c r="K1025" s="291"/>
      <c r="L1025" s="291"/>
      <c r="M1025" s="291"/>
      <c r="N1025" s="291"/>
      <c r="O1025" s="291"/>
      <c r="P1025" s="291"/>
      <c r="Q1025" s="291"/>
      <c r="R1025" s="291"/>
      <c r="S1025" s="291"/>
      <c r="T1025" s="291"/>
      <c r="U1025" s="291"/>
      <c r="V1025" s="291"/>
      <c r="W1025" s="291"/>
      <c r="X1025" s="291"/>
      <c r="Y1025" s="291"/>
      <c r="Z1025" s="291"/>
      <c r="AA1025" s="291"/>
      <c r="AB1025" s="291"/>
      <c r="AC1025" s="291"/>
      <c r="AD1025" s="291"/>
      <c r="AE1025" s="291"/>
      <c r="AF1025" s="291"/>
      <c r="AG1025" s="291"/>
      <c r="AH1025" s="291"/>
      <c r="AI1025" s="291"/>
      <c r="AJ1025" s="291"/>
      <c r="AK1025" s="291"/>
      <c r="AL1025" s="291"/>
      <c r="AM1025" s="291"/>
      <c r="AN1025" s="291"/>
      <c r="AO1025" s="291"/>
      <c r="AP1025" s="291"/>
      <c r="AQ1025" s="291"/>
      <c r="AR1025" s="291"/>
    </row>
    <row r="1026" spans="1:44" ht="8.1" customHeight="1">
      <c r="A1026" s="323" t="str">
        <f t="shared" si="113"/>
        <v/>
      </c>
      <c r="B1026" s="50" t="str">
        <f t="shared" si="114"/>
        <v/>
      </c>
      <c r="C1026" s="50" t="str">
        <f t="shared" si="115"/>
        <v/>
      </c>
      <c r="D1026" s="273" t="str">
        <f t="shared" si="116"/>
        <v/>
      </c>
      <c r="E1026" s="311"/>
      <c r="F1026" s="312"/>
      <c r="G1026" s="312"/>
      <c r="H1026" s="291"/>
      <c r="I1026" s="291"/>
      <c r="J1026" s="291"/>
      <c r="K1026" s="291"/>
      <c r="L1026" s="291"/>
      <c r="M1026" s="291"/>
      <c r="N1026" s="291"/>
      <c r="O1026" s="291"/>
      <c r="P1026" s="291"/>
      <c r="Q1026" s="291"/>
      <c r="R1026" s="291"/>
      <c r="S1026" s="291"/>
      <c r="T1026" s="291"/>
      <c r="U1026" s="291"/>
      <c r="V1026" s="291"/>
      <c r="W1026" s="291"/>
      <c r="X1026" s="291"/>
      <c r="Y1026" s="291"/>
      <c r="Z1026" s="291"/>
      <c r="AA1026" s="291"/>
      <c r="AB1026" s="291"/>
      <c r="AC1026" s="291"/>
      <c r="AD1026" s="291"/>
      <c r="AE1026" s="291"/>
      <c r="AF1026" s="291"/>
      <c r="AG1026" s="291"/>
      <c r="AH1026" s="291"/>
      <c r="AI1026" s="291"/>
      <c r="AJ1026" s="291"/>
      <c r="AK1026" s="291"/>
      <c r="AL1026" s="291"/>
      <c r="AM1026" s="291"/>
      <c r="AN1026" s="291"/>
      <c r="AO1026" s="291"/>
      <c r="AP1026" s="291"/>
      <c r="AQ1026" s="291"/>
      <c r="AR1026" s="291"/>
    </row>
    <row r="1027" spans="1:44" ht="8.1" customHeight="1">
      <c r="A1027" s="323" t="str">
        <f t="shared" si="113"/>
        <v/>
      </c>
      <c r="B1027" s="50" t="str">
        <f t="shared" si="114"/>
        <v/>
      </c>
      <c r="C1027" s="50" t="str">
        <f t="shared" si="115"/>
        <v/>
      </c>
      <c r="D1027" s="273" t="str">
        <f t="shared" si="116"/>
        <v/>
      </c>
      <c r="E1027" s="311"/>
      <c r="F1027" s="312"/>
      <c r="G1027" s="312"/>
      <c r="H1027" s="291"/>
      <c r="I1027" s="291"/>
      <c r="J1027" s="291"/>
      <c r="K1027" s="291"/>
      <c r="L1027" s="291"/>
      <c r="M1027" s="291"/>
      <c r="N1027" s="291"/>
      <c r="O1027" s="291"/>
      <c r="P1027" s="291"/>
      <c r="Q1027" s="291"/>
      <c r="R1027" s="291"/>
      <c r="S1027" s="291"/>
      <c r="T1027" s="291"/>
      <c r="U1027" s="291"/>
      <c r="V1027" s="291"/>
      <c r="W1027" s="291"/>
      <c r="X1027" s="291"/>
      <c r="Y1027" s="291"/>
      <c r="Z1027" s="291"/>
      <c r="AA1027" s="291"/>
      <c r="AB1027" s="291"/>
      <c r="AC1027" s="291"/>
      <c r="AD1027" s="291"/>
      <c r="AE1027" s="291"/>
      <c r="AF1027" s="291"/>
      <c r="AG1027" s="291"/>
      <c r="AH1027" s="291"/>
      <c r="AI1027" s="291"/>
      <c r="AJ1027" s="291"/>
      <c r="AK1027" s="291"/>
      <c r="AL1027" s="291"/>
      <c r="AM1027" s="291"/>
      <c r="AN1027" s="291"/>
      <c r="AO1027" s="291"/>
      <c r="AP1027" s="291"/>
      <c r="AQ1027" s="291"/>
      <c r="AR1027" s="291"/>
    </row>
    <row r="1028" spans="1:44" ht="8.1" customHeight="1">
      <c r="A1028" s="323" t="str">
        <f t="shared" si="113"/>
        <v/>
      </c>
      <c r="B1028" s="50" t="str">
        <f t="shared" si="114"/>
        <v/>
      </c>
      <c r="C1028" s="50" t="str">
        <f t="shared" si="115"/>
        <v/>
      </c>
      <c r="D1028" s="273" t="str">
        <f t="shared" si="116"/>
        <v/>
      </c>
      <c r="E1028" s="311"/>
      <c r="F1028" s="312"/>
      <c r="G1028" s="312"/>
      <c r="H1028" s="291"/>
      <c r="I1028" s="291"/>
      <c r="J1028" s="291"/>
      <c r="K1028" s="291"/>
      <c r="L1028" s="291"/>
      <c r="M1028" s="291"/>
      <c r="N1028" s="291"/>
      <c r="O1028" s="291"/>
      <c r="P1028" s="291"/>
      <c r="Q1028" s="291"/>
      <c r="R1028" s="291"/>
      <c r="S1028" s="291"/>
      <c r="T1028" s="291"/>
      <c r="U1028" s="291"/>
      <c r="V1028" s="291"/>
      <c r="W1028" s="291"/>
      <c r="X1028" s="291"/>
      <c r="Y1028" s="291"/>
      <c r="Z1028" s="291"/>
      <c r="AA1028" s="291"/>
      <c r="AB1028" s="291"/>
      <c r="AC1028" s="291"/>
      <c r="AD1028" s="291"/>
      <c r="AE1028" s="291"/>
      <c r="AF1028" s="291"/>
      <c r="AG1028" s="291"/>
      <c r="AH1028" s="291"/>
      <c r="AI1028" s="291"/>
      <c r="AJ1028" s="291"/>
      <c r="AK1028" s="291"/>
      <c r="AL1028" s="291"/>
      <c r="AM1028" s="291"/>
      <c r="AN1028" s="291"/>
      <c r="AO1028" s="291"/>
      <c r="AP1028" s="291"/>
      <c r="AQ1028" s="291"/>
      <c r="AR1028" s="291"/>
    </row>
    <row r="1029" spans="1:44" ht="8.1" customHeight="1">
      <c r="A1029" s="323" t="str">
        <f t="shared" ref="A1029:A1092" si="117">IF(ROW()-A$4&lt;=$D$4,ROW()-A$4,"")</f>
        <v/>
      </c>
      <c r="B1029" s="50" t="str">
        <f t="shared" si="114"/>
        <v/>
      </c>
      <c r="C1029" s="50" t="str">
        <f t="shared" si="115"/>
        <v/>
      </c>
      <c r="D1029" s="273" t="str">
        <f t="shared" si="116"/>
        <v/>
      </c>
      <c r="E1029" s="311"/>
      <c r="F1029" s="312"/>
      <c r="G1029" s="312"/>
      <c r="H1029" s="291"/>
      <c r="I1029" s="291"/>
      <c r="J1029" s="291"/>
      <c r="K1029" s="291"/>
      <c r="L1029" s="291"/>
      <c r="M1029" s="291"/>
      <c r="N1029" s="291"/>
      <c r="O1029" s="291"/>
      <c r="P1029" s="291"/>
      <c r="Q1029" s="291"/>
      <c r="R1029" s="291"/>
      <c r="S1029" s="291"/>
      <c r="T1029" s="291"/>
      <c r="U1029" s="291"/>
      <c r="V1029" s="291"/>
      <c r="W1029" s="291"/>
      <c r="X1029" s="291"/>
      <c r="Y1029" s="291"/>
      <c r="Z1029" s="291"/>
      <c r="AA1029" s="291"/>
      <c r="AB1029" s="291"/>
      <c r="AC1029" s="291"/>
      <c r="AD1029" s="291"/>
      <c r="AE1029" s="291"/>
      <c r="AF1029" s="291"/>
      <c r="AG1029" s="291"/>
      <c r="AH1029" s="291"/>
      <c r="AI1029" s="291"/>
      <c r="AJ1029" s="291"/>
      <c r="AK1029" s="291"/>
      <c r="AL1029" s="291"/>
      <c r="AM1029" s="291"/>
      <c r="AN1029" s="291"/>
      <c r="AO1029" s="291"/>
      <c r="AP1029" s="291"/>
      <c r="AQ1029" s="291"/>
      <c r="AR1029" s="291"/>
    </row>
    <row r="1030" spans="1:44" ht="8.1" customHeight="1">
      <c r="A1030" s="323" t="str">
        <f t="shared" si="117"/>
        <v/>
      </c>
      <c r="B1030" s="50" t="str">
        <f t="shared" ref="B1030:B1093" si="118">IF(A1030="","",IF(A1028="",1,IF(ISNUMBER(A1030),INT(A1029/$C$2)+1,"")))</f>
        <v/>
      </c>
      <c r="C1030" s="50" t="str">
        <f t="shared" ref="C1030:C1093" si="119">IF(ISNUMBER(A1030),IF(B1029&lt;&gt;B1030,1,C1029+1),"")</f>
        <v/>
      </c>
      <c r="D1030" s="273" t="str">
        <f t="shared" ref="D1030:D1093" si="120">IF(AND(ISNUMBER(B1030),ISNUMBER(C1030)),_xlfn.CONCAT(C1030-1,",",B1030-1),"")</f>
        <v/>
      </c>
      <c r="E1030" s="311"/>
      <c r="F1030" s="312"/>
      <c r="G1030" s="312"/>
      <c r="H1030" s="291"/>
      <c r="I1030" s="291"/>
      <c r="J1030" s="291"/>
      <c r="K1030" s="291"/>
      <c r="L1030" s="291"/>
      <c r="M1030" s="291"/>
      <c r="N1030" s="291"/>
      <c r="O1030" s="291"/>
      <c r="P1030" s="291"/>
      <c r="Q1030" s="291"/>
      <c r="R1030" s="291"/>
      <c r="S1030" s="291"/>
      <c r="T1030" s="291"/>
      <c r="U1030" s="291"/>
      <c r="V1030" s="291"/>
      <c r="W1030" s="291"/>
      <c r="X1030" s="291"/>
      <c r="Y1030" s="291"/>
      <c r="Z1030" s="291"/>
      <c r="AA1030" s="291"/>
      <c r="AB1030" s="291"/>
      <c r="AC1030" s="291"/>
      <c r="AD1030" s="291"/>
      <c r="AE1030" s="291"/>
      <c r="AF1030" s="291"/>
      <c r="AG1030" s="291"/>
      <c r="AH1030" s="291"/>
      <c r="AI1030" s="291"/>
      <c r="AJ1030" s="291"/>
      <c r="AK1030" s="291"/>
      <c r="AL1030" s="291"/>
      <c r="AM1030" s="291"/>
      <c r="AN1030" s="291"/>
      <c r="AO1030" s="291"/>
      <c r="AP1030" s="291"/>
      <c r="AQ1030" s="291"/>
      <c r="AR1030" s="291"/>
    </row>
    <row r="1031" spans="1:44" ht="8.1" customHeight="1">
      <c r="A1031" s="323" t="str">
        <f t="shared" si="117"/>
        <v/>
      </c>
      <c r="B1031" s="50" t="str">
        <f t="shared" si="118"/>
        <v/>
      </c>
      <c r="C1031" s="50" t="str">
        <f t="shared" si="119"/>
        <v/>
      </c>
      <c r="D1031" s="273" t="str">
        <f t="shared" si="120"/>
        <v/>
      </c>
      <c r="E1031" s="311"/>
      <c r="F1031" s="312"/>
      <c r="G1031" s="312"/>
      <c r="H1031" s="291"/>
      <c r="I1031" s="291"/>
      <c r="J1031" s="291"/>
      <c r="K1031" s="291"/>
      <c r="L1031" s="291"/>
      <c r="M1031" s="291"/>
      <c r="N1031" s="291"/>
      <c r="O1031" s="291"/>
      <c r="P1031" s="291"/>
      <c r="Q1031" s="291"/>
      <c r="R1031" s="291"/>
      <c r="S1031" s="291"/>
      <c r="T1031" s="291"/>
      <c r="U1031" s="291"/>
      <c r="V1031" s="291"/>
      <c r="W1031" s="291"/>
      <c r="X1031" s="291"/>
      <c r="Y1031" s="291"/>
      <c r="Z1031" s="291"/>
      <c r="AA1031" s="291"/>
      <c r="AB1031" s="291"/>
      <c r="AC1031" s="291"/>
      <c r="AD1031" s="291"/>
      <c r="AE1031" s="291"/>
      <c r="AF1031" s="291"/>
      <c r="AG1031" s="291"/>
      <c r="AH1031" s="291"/>
      <c r="AI1031" s="291"/>
      <c r="AJ1031" s="291"/>
      <c r="AK1031" s="291"/>
      <c r="AL1031" s="291"/>
      <c r="AM1031" s="291"/>
      <c r="AN1031" s="291"/>
      <c r="AO1031" s="291"/>
      <c r="AP1031" s="291"/>
      <c r="AQ1031" s="291"/>
      <c r="AR1031" s="291"/>
    </row>
    <row r="1032" spans="1:44" ht="8.1" customHeight="1">
      <c r="A1032" s="323" t="str">
        <f t="shared" si="117"/>
        <v/>
      </c>
      <c r="B1032" s="50" t="str">
        <f t="shared" si="118"/>
        <v/>
      </c>
      <c r="C1032" s="50" t="str">
        <f t="shared" si="119"/>
        <v/>
      </c>
      <c r="D1032" s="273" t="str">
        <f t="shared" si="120"/>
        <v/>
      </c>
      <c r="E1032" s="311"/>
      <c r="F1032" s="312"/>
      <c r="G1032" s="312"/>
      <c r="H1032" s="291"/>
      <c r="I1032" s="291"/>
      <c r="J1032" s="291"/>
      <c r="K1032" s="291"/>
      <c r="L1032" s="291"/>
      <c r="M1032" s="291"/>
      <c r="N1032" s="291"/>
      <c r="O1032" s="291"/>
      <c r="P1032" s="291"/>
      <c r="Q1032" s="291"/>
      <c r="R1032" s="291"/>
      <c r="S1032" s="291"/>
      <c r="T1032" s="291"/>
      <c r="U1032" s="291"/>
      <c r="V1032" s="291"/>
      <c r="W1032" s="291"/>
      <c r="X1032" s="291"/>
      <c r="Y1032" s="291"/>
      <c r="Z1032" s="291"/>
      <c r="AA1032" s="291"/>
      <c r="AB1032" s="291"/>
      <c r="AC1032" s="291"/>
      <c r="AD1032" s="291"/>
      <c r="AE1032" s="291"/>
      <c r="AF1032" s="291"/>
      <c r="AG1032" s="291"/>
      <c r="AH1032" s="291"/>
      <c r="AI1032" s="291"/>
      <c r="AJ1032" s="291"/>
      <c r="AK1032" s="291"/>
      <c r="AL1032" s="291"/>
      <c r="AM1032" s="291"/>
      <c r="AN1032" s="291"/>
      <c r="AO1032" s="291"/>
      <c r="AP1032" s="291"/>
      <c r="AQ1032" s="291"/>
      <c r="AR1032" s="291"/>
    </row>
    <row r="1033" spans="1:44" ht="8.1" customHeight="1">
      <c r="A1033" s="323" t="str">
        <f t="shared" si="117"/>
        <v/>
      </c>
      <c r="B1033" s="50" t="str">
        <f t="shared" si="118"/>
        <v/>
      </c>
      <c r="C1033" s="50" t="str">
        <f t="shared" si="119"/>
        <v/>
      </c>
      <c r="D1033" s="273" t="str">
        <f t="shared" si="120"/>
        <v/>
      </c>
      <c r="E1033" s="311"/>
      <c r="F1033" s="312"/>
      <c r="G1033" s="312"/>
      <c r="H1033" s="291"/>
      <c r="I1033" s="291"/>
      <c r="J1033" s="291"/>
      <c r="K1033" s="291"/>
      <c r="L1033" s="291"/>
      <c r="M1033" s="291"/>
      <c r="N1033" s="291"/>
      <c r="O1033" s="291"/>
      <c r="P1033" s="291"/>
      <c r="Q1033" s="291"/>
      <c r="R1033" s="291"/>
      <c r="S1033" s="291"/>
      <c r="T1033" s="291"/>
      <c r="U1033" s="291"/>
      <c r="V1033" s="291"/>
      <c r="W1033" s="291"/>
      <c r="X1033" s="291"/>
      <c r="Y1033" s="291"/>
      <c r="Z1033" s="291"/>
      <c r="AA1033" s="291"/>
      <c r="AB1033" s="291"/>
      <c r="AC1033" s="291"/>
      <c r="AD1033" s="291"/>
      <c r="AE1033" s="291"/>
      <c r="AF1033" s="291"/>
      <c r="AG1033" s="291"/>
      <c r="AH1033" s="291"/>
      <c r="AI1033" s="291"/>
      <c r="AJ1033" s="291"/>
      <c r="AK1033" s="291"/>
      <c r="AL1033" s="291"/>
      <c r="AM1033" s="291"/>
      <c r="AN1033" s="291"/>
      <c r="AO1033" s="291"/>
      <c r="AP1033" s="291"/>
      <c r="AQ1033" s="291"/>
      <c r="AR1033" s="291"/>
    </row>
    <row r="1034" spans="1:44" ht="8.1" customHeight="1">
      <c r="A1034" s="323" t="str">
        <f t="shared" si="117"/>
        <v/>
      </c>
      <c r="B1034" s="50" t="str">
        <f t="shared" si="118"/>
        <v/>
      </c>
      <c r="C1034" s="50" t="str">
        <f t="shared" si="119"/>
        <v/>
      </c>
      <c r="D1034" s="273" t="str">
        <f t="shared" si="120"/>
        <v/>
      </c>
      <c r="E1034" s="311"/>
      <c r="F1034" s="312"/>
      <c r="G1034" s="312"/>
      <c r="H1034" s="291"/>
      <c r="I1034" s="291"/>
      <c r="J1034" s="291"/>
      <c r="K1034" s="291"/>
      <c r="L1034" s="291"/>
      <c r="M1034" s="291"/>
      <c r="N1034" s="291"/>
      <c r="O1034" s="291"/>
      <c r="P1034" s="291"/>
      <c r="Q1034" s="291"/>
      <c r="R1034" s="291"/>
      <c r="S1034" s="291"/>
      <c r="T1034" s="291"/>
      <c r="U1034" s="291"/>
      <c r="V1034" s="291"/>
      <c r="W1034" s="291"/>
      <c r="X1034" s="291"/>
      <c r="Y1034" s="291"/>
      <c r="Z1034" s="291"/>
      <c r="AA1034" s="291"/>
      <c r="AB1034" s="291"/>
      <c r="AC1034" s="291"/>
      <c r="AD1034" s="291"/>
      <c r="AE1034" s="291"/>
      <c r="AF1034" s="291"/>
      <c r="AG1034" s="291"/>
      <c r="AH1034" s="291"/>
      <c r="AI1034" s="291"/>
      <c r="AJ1034" s="291"/>
      <c r="AK1034" s="291"/>
      <c r="AL1034" s="291"/>
      <c r="AM1034" s="291"/>
      <c r="AN1034" s="291"/>
      <c r="AO1034" s="291"/>
      <c r="AP1034" s="291"/>
      <c r="AQ1034" s="291"/>
      <c r="AR1034" s="291"/>
    </row>
    <row r="1035" spans="1:44" ht="8.1" customHeight="1">
      <c r="A1035" s="323" t="str">
        <f t="shared" si="117"/>
        <v/>
      </c>
      <c r="B1035" s="50" t="str">
        <f t="shared" si="118"/>
        <v/>
      </c>
      <c r="C1035" s="50" t="str">
        <f t="shared" si="119"/>
        <v/>
      </c>
      <c r="D1035" s="273" t="str">
        <f t="shared" si="120"/>
        <v/>
      </c>
      <c r="E1035" s="311"/>
      <c r="F1035" s="312"/>
      <c r="G1035" s="312"/>
      <c r="H1035" s="291"/>
      <c r="I1035" s="291"/>
      <c r="J1035" s="291"/>
      <c r="K1035" s="291"/>
      <c r="L1035" s="291"/>
      <c r="M1035" s="291"/>
      <c r="N1035" s="291"/>
      <c r="O1035" s="291"/>
      <c r="P1035" s="291"/>
      <c r="Q1035" s="291"/>
      <c r="R1035" s="291"/>
      <c r="S1035" s="291"/>
      <c r="T1035" s="291"/>
      <c r="U1035" s="291"/>
      <c r="V1035" s="291"/>
      <c r="W1035" s="291"/>
      <c r="X1035" s="291"/>
      <c r="Y1035" s="291"/>
      <c r="Z1035" s="291"/>
      <c r="AA1035" s="291"/>
      <c r="AB1035" s="291"/>
      <c r="AC1035" s="291"/>
      <c r="AD1035" s="291"/>
      <c r="AE1035" s="291"/>
      <c r="AF1035" s="291"/>
      <c r="AG1035" s="291"/>
      <c r="AH1035" s="291"/>
      <c r="AI1035" s="291"/>
      <c r="AJ1035" s="291"/>
      <c r="AK1035" s="291"/>
      <c r="AL1035" s="291"/>
      <c r="AM1035" s="291"/>
      <c r="AN1035" s="291"/>
      <c r="AO1035" s="291"/>
      <c r="AP1035" s="291"/>
      <c r="AQ1035" s="291"/>
      <c r="AR1035" s="291"/>
    </row>
    <row r="1036" spans="1:44" ht="8.1" customHeight="1">
      <c r="A1036" s="323" t="str">
        <f t="shared" si="117"/>
        <v/>
      </c>
      <c r="B1036" s="50" t="str">
        <f t="shared" si="118"/>
        <v/>
      </c>
      <c r="C1036" s="50" t="str">
        <f t="shared" si="119"/>
        <v/>
      </c>
      <c r="D1036" s="273" t="str">
        <f t="shared" si="120"/>
        <v/>
      </c>
      <c r="E1036" s="311"/>
      <c r="F1036" s="312"/>
      <c r="G1036" s="312"/>
      <c r="H1036" s="291"/>
      <c r="I1036" s="291"/>
      <c r="J1036" s="291"/>
      <c r="K1036" s="291"/>
      <c r="L1036" s="291"/>
      <c r="M1036" s="291"/>
      <c r="N1036" s="291"/>
      <c r="O1036" s="291"/>
      <c r="P1036" s="291"/>
      <c r="Q1036" s="291"/>
      <c r="R1036" s="291"/>
      <c r="S1036" s="291"/>
      <c r="T1036" s="291"/>
      <c r="U1036" s="291"/>
      <c r="V1036" s="291"/>
      <c r="W1036" s="291"/>
      <c r="X1036" s="291"/>
      <c r="Y1036" s="291"/>
      <c r="Z1036" s="291"/>
      <c r="AA1036" s="291"/>
      <c r="AB1036" s="291"/>
      <c r="AC1036" s="291"/>
      <c r="AD1036" s="291"/>
      <c r="AE1036" s="291"/>
      <c r="AF1036" s="291"/>
      <c r="AG1036" s="291"/>
      <c r="AH1036" s="291"/>
      <c r="AI1036" s="291"/>
      <c r="AJ1036" s="291"/>
      <c r="AK1036" s="291"/>
      <c r="AL1036" s="291"/>
      <c r="AM1036" s="291"/>
      <c r="AN1036" s="291"/>
      <c r="AO1036" s="291"/>
      <c r="AP1036" s="291"/>
      <c r="AQ1036" s="291"/>
      <c r="AR1036" s="291"/>
    </row>
    <row r="1037" spans="1:44" ht="8.1" customHeight="1">
      <c r="A1037" s="323" t="str">
        <f t="shared" si="117"/>
        <v/>
      </c>
      <c r="B1037" s="50" t="str">
        <f t="shared" si="118"/>
        <v/>
      </c>
      <c r="C1037" s="50" t="str">
        <f t="shared" si="119"/>
        <v/>
      </c>
      <c r="D1037" s="273" t="str">
        <f t="shared" si="120"/>
        <v/>
      </c>
      <c r="E1037" s="311"/>
      <c r="F1037" s="312"/>
      <c r="G1037" s="312"/>
      <c r="H1037" s="291"/>
      <c r="I1037" s="291"/>
      <c r="J1037" s="291"/>
      <c r="K1037" s="291"/>
      <c r="L1037" s="291"/>
      <c r="M1037" s="291"/>
      <c r="N1037" s="291"/>
      <c r="O1037" s="291"/>
      <c r="P1037" s="291"/>
      <c r="Q1037" s="291"/>
      <c r="R1037" s="291"/>
      <c r="S1037" s="291"/>
      <c r="T1037" s="291"/>
      <c r="U1037" s="291"/>
      <c r="V1037" s="291"/>
      <c r="W1037" s="291"/>
      <c r="X1037" s="291"/>
      <c r="Y1037" s="291"/>
      <c r="Z1037" s="291"/>
      <c r="AA1037" s="291"/>
      <c r="AB1037" s="291"/>
      <c r="AC1037" s="291"/>
      <c r="AD1037" s="291"/>
      <c r="AE1037" s="291"/>
      <c r="AF1037" s="291"/>
      <c r="AG1037" s="291"/>
      <c r="AH1037" s="291"/>
      <c r="AI1037" s="291"/>
      <c r="AJ1037" s="291"/>
      <c r="AK1037" s="291"/>
      <c r="AL1037" s="291"/>
      <c r="AM1037" s="291"/>
      <c r="AN1037" s="291"/>
      <c r="AO1037" s="291"/>
      <c r="AP1037" s="291"/>
      <c r="AQ1037" s="291"/>
      <c r="AR1037" s="291"/>
    </row>
    <row r="1038" spans="1:44" ht="8.1" customHeight="1">
      <c r="A1038" s="323" t="str">
        <f t="shared" si="117"/>
        <v/>
      </c>
      <c r="B1038" s="50" t="str">
        <f t="shared" si="118"/>
        <v/>
      </c>
      <c r="C1038" s="50" t="str">
        <f t="shared" si="119"/>
        <v/>
      </c>
      <c r="D1038" s="273" t="str">
        <f t="shared" si="120"/>
        <v/>
      </c>
      <c r="E1038" s="311"/>
      <c r="F1038" s="312"/>
      <c r="G1038" s="312"/>
      <c r="H1038" s="291"/>
      <c r="I1038" s="291"/>
      <c r="J1038" s="291"/>
      <c r="K1038" s="291"/>
      <c r="L1038" s="291"/>
      <c r="M1038" s="291"/>
      <c r="N1038" s="291"/>
      <c r="O1038" s="291"/>
      <c r="P1038" s="291"/>
      <c r="Q1038" s="291"/>
      <c r="R1038" s="291"/>
      <c r="S1038" s="291"/>
      <c r="T1038" s="291"/>
      <c r="U1038" s="291"/>
      <c r="V1038" s="291"/>
      <c r="W1038" s="291"/>
      <c r="X1038" s="291"/>
      <c r="Y1038" s="291"/>
      <c r="Z1038" s="291"/>
      <c r="AA1038" s="291"/>
      <c r="AB1038" s="291"/>
      <c r="AC1038" s="291"/>
      <c r="AD1038" s="291"/>
      <c r="AE1038" s="291"/>
      <c r="AF1038" s="291"/>
      <c r="AG1038" s="291"/>
      <c r="AH1038" s="291"/>
      <c r="AI1038" s="291"/>
      <c r="AJ1038" s="291"/>
      <c r="AK1038" s="291"/>
      <c r="AL1038" s="291"/>
      <c r="AM1038" s="291"/>
      <c r="AN1038" s="291"/>
      <c r="AO1038" s="291"/>
      <c r="AP1038" s="291"/>
      <c r="AQ1038" s="291"/>
      <c r="AR1038" s="291"/>
    </row>
    <row r="1039" spans="1:44" ht="8.1" customHeight="1">
      <c r="A1039" s="323" t="str">
        <f t="shared" si="117"/>
        <v/>
      </c>
      <c r="B1039" s="50" t="str">
        <f t="shared" si="118"/>
        <v/>
      </c>
      <c r="C1039" s="50" t="str">
        <f t="shared" si="119"/>
        <v/>
      </c>
      <c r="D1039" s="273" t="str">
        <f t="shared" si="120"/>
        <v/>
      </c>
      <c r="E1039" s="311"/>
      <c r="F1039" s="312"/>
      <c r="G1039" s="312"/>
      <c r="H1039" s="291"/>
      <c r="I1039" s="291"/>
      <c r="J1039" s="291"/>
      <c r="K1039" s="291"/>
      <c r="L1039" s="291"/>
      <c r="M1039" s="291"/>
      <c r="N1039" s="291"/>
      <c r="O1039" s="291"/>
      <c r="P1039" s="291"/>
      <c r="Q1039" s="291"/>
      <c r="R1039" s="291"/>
      <c r="S1039" s="291"/>
      <c r="T1039" s="291"/>
      <c r="U1039" s="291"/>
      <c r="V1039" s="291"/>
      <c r="W1039" s="291"/>
      <c r="X1039" s="291"/>
      <c r="Y1039" s="291"/>
      <c r="Z1039" s="291"/>
      <c r="AA1039" s="291"/>
      <c r="AB1039" s="291"/>
      <c r="AC1039" s="291"/>
      <c r="AD1039" s="291"/>
      <c r="AE1039" s="291"/>
      <c r="AF1039" s="291"/>
      <c r="AG1039" s="291"/>
      <c r="AH1039" s="291"/>
      <c r="AI1039" s="291"/>
      <c r="AJ1039" s="291"/>
      <c r="AK1039" s="291"/>
      <c r="AL1039" s="291"/>
      <c r="AM1039" s="291"/>
      <c r="AN1039" s="291"/>
      <c r="AO1039" s="291"/>
      <c r="AP1039" s="291"/>
      <c r="AQ1039" s="291"/>
      <c r="AR1039" s="291"/>
    </row>
    <row r="1040" spans="1:44" ht="8.1" customHeight="1">
      <c r="A1040" s="323" t="str">
        <f t="shared" si="117"/>
        <v/>
      </c>
      <c r="B1040" s="50" t="str">
        <f t="shared" si="118"/>
        <v/>
      </c>
      <c r="C1040" s="50" t="str">
        <f t="shared" si="119"/>
        <v/>
      </c>
      <c r="D1040" s="273" t="str">
        <f t="shared" si="120"/>
        <v/>
      </c>
      <c r="E1040" s="311"/>
      <c r="F1040" s="312"/>
      <c r="G1040" s="312"/>
      <c r="H1040" s="291"/>
      <c r="I1040" s="291"/>
      <c r="J1040" s="291"/>
      <c r="K1040" s="291"/>
      <c r="L1040" s="291"/>
      <c r="M1040" s="291"/>
      <c r="N1040" s="291"/>
      <c r="O1040" s="291"/>
      <c r="P1040" s="291"/>
      <c r="Q1040" s="291"/>
      <c r="R1040" s="291"/>
      <c r="S1040" s="291"/>
      <c r="T1040" s="291"/>
      <c r="U1040" s="291"/>
      <c r="V1040" s="291"/>
      <c r="W1040" s="291"/>
      <c r="X1040" s="291"/>
      <c r="Y1040" s="291"/>
      <c r="Z1040" s="291"/>
      <c r="AA1040" s="291"/>
      <c r="AB1040" s="291"/>
      <c r="AC1040" s="291"/>
      <c r="AD1040" s="291"/>
      <c r="AE1040" s="291"/>
      <c r="AF1040" s="291"/>
      <c r="AG1040" s="291"/>
      <c r="AH1040" s="291"/>
      <c r="AI1040" s="291"/>
      <c r="AJ1040" s="291"/>
      <c r="AK1040" s="291"/>
      <c r="AL1040" s="291"/>
      <c r="AM1040" s="291"/>
      <c r="AN1040" s="291"/>
      <c r="AO1040" s="291"/>
      <c r="AP1040" s="291"/>
      <c r="AQ1040" s="291"/>
      <c r="AR1040" s="291"/>
    </row>
    <row r="1041" spans="1:44" ht="8.1" customHeight="1">
      <c r="A1041" s="323" t="str">
        <f t="shared" si="117"/>
        <v/>
      </c>
      <c r="B1041" s="50" t="str">
        <f t="shared" si="118"/>
        <v/>
      </c>
      <c r="C1041" s="50" t="str">
        <f t="shared" si="119"/>
        <v/>
      </c>
      <c r="D1041" s="273" t="str">
        <f t="shared" si="120"/>
        <v/>
      </c>
      <c r="E1041" s="311"/>
      <c r="F1041" s="312"/>
      <c r="G1041" s="312"/>
      <c r="H1041" s="291"/>
      <c r="I1041" s="291"/>
      <c r="J1041" s="291"/>
      <c r="K1041" s="291"/>
      <c r="L1041" s="291"/>
      <c r="M1041" s="291"/>
      <c r="N1041" s="291"/>
      <c r="O1041" s="291"/>
      <c r="P1041" s="291"/>
      <c r="Q1041" s="291"/>
      <c r="R1041" s="291"/>
      <c r="S1041" s="291"/>
      <c r="T1041" s="291"/>
      <c r="U1041" s="291"/>
      <c r="V1041" s="291"/>
      <c r="W1041" s="291"/>
      <c r="X1041" s="291"/>
      <c r="Y1041" s="291"/>
      <c r="Z1041" s="291"/>
      <c r="AA1041" s="291"/>
      <c r="AB1041" s="291"/>
      <c r="AC1041" s="291"/>
      <c r="AD1041" s="291"/>
      <c r="AE1041" s="291"/>
      <c r="AF1041" s="291"/>
      <c r="AG1041" s="291"/>
      <c r="AH1041" s="291"/>
      <c r="AI1041" s="291"/>
      <c r="AJ1041" s="291"/>
      <c r="AK1041" s="291"/>
      <c r="AL1041" s="291"/>
      <c r="AM1041" s="291"/>
      <c r="AN1041" s="291"/>
      <c r="AO1041" s="291"/>
      <c r="AP1041" s="291"/>
      <c r="AQ1041" s="291"/>
      <c r="AR1041" s="291"/>
    </row>
    <row r="1042" spans="1:44" ht="8.1" customHeight="1">
      <c r="A1042" s="323" t="str">
        <f t="shared" si="117"/>
        <v/>
      </c>
      <c r="B1042" s="50" t="str">
        <f t="shared" si="118"/>
        <v/>
      </c>
      <c r="C1042" s="50" t="str">
        <f t="shared" si="119"/>
        <v/>
      </c>
      <c r="D1042" s="273" t="str">
        <f t="shared" si="120"/>
        <v/>
      </c>
      <c r="E1042" s="311"/>
      <c r="F1042" s="312"/>
      <c r="G1042" s="312"/>
      <c r="H1042" s="291"/>
      <c r="I1042" s="291"/>
      <c r="J1042" s="291"/>
      <c r="K1042" s="291"/>
      <c r="L1042" s="291"/>
      <c r="M1042" s="291"/>
      <c r="N1042" s="291"/>
      <c r="O1042" s="291"/>
      <c r="P1042" s="291"/>
      <c r="Q1042" s="291"/>
      <c r="R1042" s="291"/>
      <c r="S1042" s="291"/>
      <c r="T1042" s="291"/>
      <c r="U1042" s="291"/>
      <c r="V1042" s="291"/>
      <c r="W1042" s="291"/>
      <c r="X1042" s="291"/>
      <c r="Y1042" s="291"/>
      <c r="Z1042" s="291"/>
      <c r="AA1042" s="291"/>
      <c r="AB1042" s="291"/>
      <c r="AC1042" s="291"/>
      <c r="AD1042" s="291"/>
      <c r="AE1042" s="291"/>
      <c r="AF1042" s="291"/>
      <c r="AG1042" s="291"/>
      <c r="AH1042" s="291"/>
      <c r="AI1042" s="291"/>
      <c r="AJ1042" s="291"/>
      <c r="AK1042" s="291"/>
      <c r="AL1042" s="291"/>
      <c r="AM1042" s="291"/>
      <c r="AN1042" s="291"/>
      <c r="AO1042" s="291"/>
      <c r="AP1042" s="291"/>
      <c r="AQ1042" s="291"/>
      <c r="AR1042" s="291"/>
    </row>
    <row r="1043" spans="1:44" ht="8.1" customHeight="1">
      <c r="A1043" s="323" t="str">
        <f t="shared" si="117"/>
        <v/>
      </c>
      <c r="B1043" s="50" t="str">
        <f t="shared" si="118"/>
        <v/>
      </c>
      <c r="C1043" s="50" t="str">
        <f t="shared" si="119"/>
        <v/>
      </c>
      <c r="D1043" s="273" t="str">
        <f t="shared" si="120"/>
        <v/>
      </c>
      <c r="E1043" s="311"/>
      <c r="F1043" s="312"/>
      <c r="G1043" s="312"/>
      <c r="H1043" s="291"/>
      <c r="I1043" s="291"/>
      <c r="J1043" s="291"/>
      <c r="K1043" s="291"/>
      <c r="L1043" s="291"/>
      <c r="M1043" s="291"/>
      <c r="N1043" s="291"/>
      <c r="O1043" s="291"/>
      <c r="P1043" s="291"/>
      <c r="Q1043" s="291"/>
      <c r="R1043" s="291"/>
      <c r="S1043" s="291"/>
      <c r="T1043" s="291"/>
      <c r="U1043" s="291"/>
      <c r="V1043" s="291"/>
      <c r="W1043" s="291"/>
      <c r="X1043" s="291"/>
      <c r="Y1043" s="291"/>
      <c r="Z1043" s="291"/>
      <c r="AA1043" s="291"/>
      <c r="AB1043" s="291"/>
      <c r="AC1043" s="291"/>
      <c r="AD1043" s="291"/>
      <c r="AE1043" s="291"/>
      <c r="AF1043" s="291"/>
      <c r="AG1043" s="291"/>
      <c r="AH1043" s="291"/>
      <c r="AI1043" s="291"/>
      <c r="AJ1043" s="291"/>
      <c r="AK1043" s="291"/>
      <c r="AL1043" s="291"/>
      <c r="AM1043" s="291"/>
      <c r="AN1043" s="291"/>
      <c r="AO1043" s="291"/>
      <c r="AP1043" s="291"/>
      <c r="AQ1043" s="291"/>
      <c r="AR1043" s="291"/>
    </row>
    <row r="1044" spans="1:44" ht="8.1" customHeight="1">
      <c r="A1044" s="323" t="str">
        <f t="shared" si="117"/>
        <v/>
      </c>
      <c r="B1044" s="50" t="str">
        <f t="shared" si="118"/>
        <v/>
      </c>
      <c r="C1044" s="50" t="str">
        <f t="shared" si="119"/>
        <v/>
      </c>
      <c r="D1044" s="273" t="str">
        <f t="shared" si="120"/>
        <v/>
      </c>
      <c r="E1044" s="311"/>
      <c r="F1044" s="312"/>
      <c r="G1044" s="312"/>
      <c r="H1044" s="291"/>
      <c r="I1044" s="291"/>
      <c r="J1044" s="291"/>
      <c r="K1044" s="291"/>
      <c r="L1044" s="291"/>
      <c r="M1044" s="291"/>
      <c r="N1044" s="291"/>
      <c r="O1044" s="291"/>
      <c r="P1044" s="291"/>
      <c r="Q1044" s="291"/>
      <c r="R1044" s="291"/>
      <c r="S1044" s="291"/>
      <c r="T1044" s="291"/>
      <c r="U1044" s="291"/>
      <c r="V1044" s="291"/>
      <c r="W1044" s="291"/>
      <c r="X1044" s="291"/>
      <c r="Y1044" s="291"/>
      <c r="Z1044" s="291"/>
      <c r="AA1044" s="291"/>
      <c r="AB1044" s="291"/>
      <c r="AC1044" s="291"/>
      <c r="AD1044" s="291"/>
      <c r="AE1044" s="291"/>
      <c r="AF1044" s="291"/>
      <c r="AG1044" s="291"/>
      <c r="AH1044" s="291"/>
      <c r="AI1044" s="291"/>
      <c r="AJ1044" s="291"/>
      <c r="AK1044" s="291"/>
      <c r="AL1044" s="291"/>
      <c r="AM1044" s="291"/>
      <c r="AN1044" s="291"/>
      <c r="AO1044" s="291"/>
      <c r="AP1044" s="291"/>
      <c r="AQ1044" s="291"/>
      <c r="AR1044" s="291"/>
    </row>
    <row r="1045" spans="1:44" ht="8.1" customHeight="1">
      <c r="A1045" s="323" t="str">
        <f t="shared" si="117"/>
        <v/>
      </c>
      <c r="B1045" s="50" t="str">
        <f t="shared" si="118"/>
        <v/>
      </c>
      <c r="C1045" s="50" t="str">
        <f t="shared" si="119"/>
        <v/>
      </c>
      <c r="D1045" s="273" t="str">
        <f t="shared" si="120"/>
        <v/>
      </c>
      <c r="E1045" s="311"/>
      <c r="F1045" s="312"/>
      <c r="G1045" s="312"/>
      <c r="H1045" s="291"/>
      <c r="I1045" s="291"/>
      <c r="J1045" s="291"/>
      <c r="K1045" s="291"/>
      <c r="L1045" s="291"/>
      <c r="M1045" s="291"/>
      <c r="N1045" s="291"/>
      <c r="O1045" s="291"/>
      <c r="P1045" s="291"/>
      <c r="Q1045" s="291"/>
      <c r="R1045" s="291"/>
      <c r="S1045" s="291"/>
      <c r="T1045" s="291"/>
      <c r="U1045" s="291"/>
      <c r="V1045" s="291"/>
      <c r="W1045" s="291"/>
      <c r="X1045" s="291"/>
      <c r="Y1045" s="291"/>
      <c r="Z1045" s="291"/>
      <c r="AA1045" s="291"/>
      <c r="AB1045" s="291"/>
      <c r="AC1045" s="291"/>
      <c r="AD1045" s="291"/>
      <c r="AE1045" s="291"/>
      <c r="AF1045" s="291"/>
      <c r="AG1045" s="291"/>
      <c r="AH1045" s="291"/>
      <c r="AI1045" s="291"/>
      <c r="AJ1045" s="291"/>
      <c r="AK1045" s="291"/>
      <c r="AL1045" s="291"/>
      <c r="AM1045" s="291"/>
      <c r="AN1045" s="291"/>
      <c r="AO1045" s="291"/>
      <c r="AP1045" s="291"/>
      <c r="AQ1045" s="291"/>
      <c r="AR1045" s="291"/>
    </row>
    <row r="1046" spans="1:44" ht="8.1" customHeight="1">
      <c r="A1046" s="323" t="str">
        <f t="shared" si="117"/>
        <v/>
      </c>
      <c r="B1046" s="50" t="str">
        <f t="shared" si="118"/>
        <v/>
      </c>
      <c r="C1046" s="50" t="str">
        <f t="shared" si="119"/>
        <v/>
      </c>
      <c r="D1046" s="273" t="str">
        <f t="shared" si="120"/>
        <v/>
      </c>
      <c r="E1046" s="311"/>
      <c r="F1046" s="312"/>
      <c r="G1046" s="312"/>
      <c r="H1046" s="291"/>
      <c r="I1046" s="291"/>
      <c r="J1046" s="291"/>
      <c r="K1046" s="291"/>
      <c r="L1046" s="291"/>
      <c r="M1046" s="291"/>
      <c r="N1046" s="291"/>
      <c r="O1046" s="291"/>
      <c r="P1046" s="291"/>
      <c r="Q1046" s="291"/>
      <c r="R1046" s="291"/>
      <c r="S1046" s="291"/>
      <c r="T1046" s="291"/>
      <c r="U1046" s="291"/>
      <c r="V1046" s="291"/>
      <c r="W1046" s="291"/>
      <c r="X1046" s="291"/>
      <c r="Y1046" s="291"/>
      <c r="Z1046" s="291"/>
      <c r="AA1046" s="291"/>
      <c r="AB1046" s="291"/>
      <c r="AC1046" s="291"/>
      <c r="AD1046" s="291"/>
      <c r="AE1046" s="291"/>
      <c r="AF1046" s="291"/>
      <c r="AG1046" s="291"/>
      <c r="AH1046" s="291"/>
      <c r="AI1046" s="291"/>
      <c r="AJ1046" s="291"/>
      <c r="AK1046" s="291"/>
      <c r="AL1046" s="291"/>
      <c r="AM1046" s="291"/>
      <c r="AN1046" s="291"/>
      <c r="AO1046" s="291"/>
      <c r="AP1046" s="291"/>
      <c r="AQ1046" s="291"/>
      <c r="AR1046" s="291"/>
    </row>
    <row r="1047" spans="1:44" ht="8.1" customHeight="1">
      <c r="A1047" s="323" t="str">
        <f t="shared" si="117"/>
        <v/>
      </c>
      <c r="B1047" s="50" t="str">
        <f t="shared" si="118"/>
        <v/>
      </c>
      <c r="C1047" s="50" t="str">
        <f t="shared" si="119"/>
        <v/>
      </c>
      <c r="D1047" s="273" t="str">
        <f t="shared" si="120"/>
        <v/>
      </c>
      <c r="E1047" s="311"/>
      <c r="F1047" s="312"/>
      <c r="G1047" s="312"/>
      <c r="H1047" s="291"/>
      <c r="I1047" s="291"/>
      <c r="J1047" s="291"/>
      <c r="K1047" s="291"/>
      <c r="L1047" s="291"/>
      <c r="M1047" s="291"/>
      <c r="N1047" s="291"/>
      <c r="O1047" s="291"/>
      <c r="P1047" s="291"/>
      <c r="Q1047" s="291"/>
      <c r="R1047" s="291"/>
      <c r="S1047" s="291"/>
      <c r="T1047" s="291"/>
      <c r="U1047" s="291"/>
      <c r="V1047" s="291"/>
      <c r="W1047" s="291"/>
      <c r="X1047" s="291"/>
      <c r="Y1047" s="291"/>
      <c r="Z1047" s="291"/>
      <c r="AA1047" s="291"/>
      <c r="AB1047" s="291"/>
      <c r="AC1047" s="291"/>
      <c r="AD1047" s="291"/>
      <c r="AE1047" s="291"/>
      <c r="AF1047" s="291"/>
      <c r="AG1047" s="291"/>
      <c r="AH1047" s="291"/>
      <c r="AI1047" s="291"/>
      <c r="AJ1047" s="291"/>
      <c r="AK1047" s="291"/>
      <c r="AL1047" s="291"/>
      <c r="AM1047" s="291"/>
      <c r="AN1047" s="291"/>
      <c r="AO1047" s="291"/>
      <c r="AP1047" s="291"/>
      <c r="AQ1047" s="291"/>
      <c r="AR1047" s="291"/>
    </row>
    <row r="1048" spans="1:44" ht="8.1" customHeight="1">
      <c r="A1048" s="323" t="str">
        <f t="shared" si="117"/>
        <v/>
      </c>
      <c r="B1048" s="50" t="str">
        <f t="shared" si="118"/>
        <v/>
      </c>
      <c r="C1048" s="50" t="str">
        <f t="shared" si="119"/>
        <v/>
      </c>
      <c r="D1048" s="273" t="str">
        <f t="shared" si="120"/>
        <v/>
      </c>
      <c r="E1048" s="311"/>
      <c r="F1048" s="312"/>
      <c r="G1048" s="312"/>
      <c r="H1048" s="291"/>
      <c r="I1048" s="291"/>
      <c r="J1048" s="291"/>
      <c r="K1048" s="291"/>
      <c r="L1048" s="291"/>
      <c r="M1048" s="291"/>
      <c r="N1048" s="291"/>
      <c r="O1048" s="291"/>
      <c r="P1048" s="291"/>
      <c r="Q1048" s="291"/>
      <c r="R1048" s="291"/>
      <c r="S1048" s="291"/>
      <c r="T1048" s="291"/>
      <c r="U1048" s="291"/>
      <c r="V1048" s="291"/>
      <c r="W1048" s="291"/>
      <c r="X1048" s="291"/>
      <c r="Y1048" s="291"/>
      <c r="Z1048" s="291"/>
      <c r="AA1048" s="291"/>
      <c r="AB1048" s="291"/>
      <c r="AC1048" s="291"/>
      <c r="AD1048" s="291"/>
      <c r="AE1048" s="291"/>
      <c r="AF1048" s="291"/>
      <c r="AG1048" s="291"/>
      <c r="AH1048" s="291"/>
      <c r="AI1048" s="291"/>
      <c r="AJ1048" s="291"/>
      <c r="AK1048" s="291"/>
      <c r="AL1048" s="291"/>
      <c r="AM1048" s="291"/>
      <c r="AN1048" s="291"/>
      <c r="AO1048" s="291"/>
      <c r="AP1048" s="291"/>
      <c r="AQ1048" s="291"/>
      <c r="AR1048" s="291"/>
    </row>
    <row r="1049" spans="1:44" ht="8.1" customHeight="1">
      <c r="A1049" s="323" t="str">
        <f t="shared" si="117"/>
        <v/>
      </c>
      <c r="B1049" s="50" t="str">
        <f t="shared" si="118"/>
        <v/>
      </c>
      <c r="C1049" s="50" t="str">
        <f t="shared" si="119"/>
        <v/>
      </c>
      <c r="D1049" s="273" t="str">
        <f t="shared" si="120"/>
        <v/>
      </c>
      <c r="E1049" s="311"/>
      <c r="F1049" s="312"/>
      <c r="G1049" s="312"/>
      <c r="H1049" s="291"/>
      <c r="I1049" s="291"/>
      <c r="J1049" s="291"/>
      <c r="K1049" s="291"/>
      <c r="L1049" s="291"/>
      <c r="M1049" s="291"/>
      <c r="N1049" s="291"/>
      <c r="O1049" s="291"/>
      <c r="P1049" s="291"/>
      <c r="Q1049" s="291"/>
      <c r="R1049" s="291"/>
      <c r="S1049" s="291"/>
      <c r="T1049" s="291"/>
      <c r="U1049" s="291"/>
      <c r="V1049" s="291"/>
      <c r="W1049" s="291"/>
      <c r="X1049" s="291"/>
      <c r="Y1049" s="291"/>
      <c r="Z1049" s="291"/>
      <c r="AA1049" s="291"/>
      <c r="AB1049" s="291"/>
      <c r="AC1049" s="291"/>
      <c r="AD1049" s="291"/>
      <c r="AE1049" s="291"/>
      <c r="AF1049" s="291"/>
      <c r="AG1049" s="291"/>
      <c r="AH1049" s="291"/>
      <c r="AI1049" s="291"/>
      <c r="AJ1049" s="291"/>
      <c r="AK1049" s="291"/>
      <c r="AL1049" s="291"/>
      <c r="AM1049" s="291"/>
      <c r="AN1049" s="291"/>
      <c r="AO1049" s="291"/>
      <c r="AP1049" s="291"/>
      <c r="AQ1049" s="291"/>
      <c r="AR1049" s="291"/>
    </row>
    <row r="1050" spans="1:44" ht="8.1" customHeight="1">
      <c r="A1050" s="323" t="str">
        <f t="shared" si="117"/>
        <v/>
      </c>
      <c r="B1050" s="50" t="str">
        <f t="shared" si="118"/>
        <v/>
      </c>
      <c r="C1050" s="50" t="str">
        <f t="shared" si="119"/>
        <v/>
      </c>
      <c r="D1050" s="273" t="str">
        <f t="shared" si="120"/>
        <v/>
      </c>
      <c r="E1050" s="311"/>
      <c r="F1050" s="312"/>
      <c r="G1050" s="312"/>
      <c r="H1050" s="291"/>
      <c r="I1050" s="291"/>
      <c r="J1050" s="291"/>
      <c r="K1050" s="291"/>
      <c r="L1050" s="291"/>
      <c r="M1050" s="291"/>
      <c r="N1050" s="291"/>
      <c r="O1050" s="291"/>
      <c r="P1050" s="291"/>
      <c r="Q1050" s="291"/>
      <c r="R1050" s="291"/>
      <c r="S1050" s="291"/>
      <c r="T1050" s="291"/>
      <c r="U1050" s="291"/>
      <c r="V1050" s="291"/>
      <c r="W1050" s="291"/>
      <c r="X1050" s="291"/>
      <c r="Y1050" s="291"/>
      <c r="Z1050" s="291"/>
      <c r="AA1050" s="291"/>
      <c r="AB1050" s="291"/>
      <c r="AC1050" s="291"/>
      <c r="AD1050" s="291"/>
      <c r="AE1050" s="291"/>
      <c r="AF1050" s="291"/>
      <c r="AG1050" s="291"/>
      <c r="AH1050" s="291"/>
      <c r="AI1050" s="291"/>
      <c r="AJ1050" s="291"/>
      <c r="AK1050" s="291"/>
      <c r="AL1050" s="291"/>
      <c r="AM1050" s="291"/>
      <c r="AN1050" s="291"/>
      <c r="AO1050" s="291"/>
      <c r="AP1050" s="291"/>
      <c r="AQ1050" s="291"/>
      <c r="AR1050" s="291"/>
    </row>
    <row r="1051" spans="1:44" ht="8.1" customHeight="1">
      <c r="A1051" s="323" t="str">
        <f t="shared" si="117"/>
        <v/>
      </c>
      <c r="B1051" s="50" t="str">
        <f t="shared" si="118"/>
        <v/>
      </c>
      <c r="C1051" s="50" t="str">
        <f t="shared" si="119"/>
        <v/>
      </c>
      <c r="D1051" s="273" t="str">
        <f t="shared" si="120"/>
        <v/>
      </c>
      <c r="E1051" s="311"/>
      <c r="F1051" s="312"/>
      <c r="G1051" s="312"/>
      <c r="H1051" s="291"/>
      <c r="I1051" s="291"/>
      <c r="J1051" s="291"/>
      <c r="K1051" s="291"/>
      <c r="L1051" s="291"/>
      <c r="M1051" s="291"/>
      <c r="N1051" s="291"/>
      <c r="O1051" s="291"/>
      <c r="P1051" s="291"/>
      <c r="Q1051" s="291"/>
      <c r="R1051" s="291"/>
      <c r="S1051" s="291"/>
      <c r="T1051" s="291"/>
      <c r="U1051" s="291"/>
      <c r="V1051" s="291"/>
      <c r="W1051" s="291"/>
      <c r="X1051" s="291"/>
      <c r="Y1051" s="291"/>
      <c r="Z1051" s="291"/>
      <c r="AA1051" s="291"/>
      <c r="AB1051" s="291"/>
      <c r="AC1051" s="291"/>
      <c r="AD1051" s="291"/>
      <c r="AE1051" s="291"/>
      <c r="AF1051" s="291"/>
      <c r="AG1051" s="291"/>
      <c r="AH1051" s="291"/>
      <c r="AI1051" s="291"/>
      <c r="AJ1051" s="291"/>
      <c r="AK1051" s="291"/>
      <c r="AL1051" s="291"/>
      <c r="AM1051" s="291"/>
      <c r="AN1051" s="291"/>
      <c r="AO1051" s="291"/>
      <c r="AP1051" s="291"/>
      <c r="AQ1051" s="291"/>
      <c r="AR1051" s="291"/>
    </row>
    <row r="1052" spans="1:44" ht="8.1" customHeight="1">
      <c r="A1052" s="323" t="str">
        <f t="shared" si="117"/>
        <v/>
      </c>
      <c r="B1052" s="50" t="str">
        <f t="shared" si="118"/>
        <v/>
      </c>
      <c r="C1052" s="50" t="str">
        <f t="shared" si="119"/>
        <v/>
      </c>
      <c r="D1052" s="273" t="str">
        <f t="shared" si="120"/>
        <v/>
      </c>
      <c r="E1052" s="311"/>
      <c r="F1052" s="312"/>
      <c r="G1052" s="312"/>
      <c r="H1052" s="291"/>
      <c r="I1052" s="291"/>
      <c r="J1052" s="291"/>
      <c r="K1052" s="291"/>
      <c r="L1052" s="291"/>
      <c r="M1052" s="291"/>
      <c r="N1052" s="291"/>
      <c r="O1052" s="291"/>
      <c r="P1052" s="291"/>
      <c r="Q1052" s="291"/>
      <c r="R1052" s="291"/>
      <c r="S1052" s="291"/>
      <c r="T1052" s="291"/>
      <c r="U1052" s="291"/>
      <c r="V1052" s="291"/>
      <c r="W1052" s="291"/>
      <c r="X1052" s="291"/>
      <c r="Y1052" s="291"/>
      <c r="Z1052" s="291"/>
      <c r="AA1052" s="291"/>
      <c r="AB1052" s="291"/>
      <c r="AC1052" s="291"/>
      <c r="AD1052" s="291"/>
      <c r="AE1052" s="291"/>
      <c r="AF1052" s="291"/>
      <c r="AG1052" s="291"/>
      <c r="AH1052" s="291"/>
      <c r="AI1052" s="291"/>
      <c r="AJ1052" s="291"/>
      <c r="AK1052" s="291"/>
      <c r="AL1052" s="291"/>
      <c r="AM1052" s="291"/>
      <c r="AN1052" s="291"/>
      <c r="AO1052" s="291"/>
      <c r="AP1052" s="291"/>
      <c r="AQ1052" s="291"/>
      <c r="AR1052" s="291"/>
    </row>
    <row r="1053" spans="1:44" ht="8.1" customHeight="1">
      <c r="A1053" s="323" t="str">
        <f t="shared" si="117"/>
        <v/>
      </c>
      <c r="B1053" s="50" t="str">
        <f t="shared" si="118"/>
        <v/>
      </c>
      <c r="C1053" s="50" t="str">
        <f t="shared" si="119"/>
        <v/>
      </c>
      <c r="D1053" s="273" t="str">
        <f t="shared" si="120"/>
        <v/>
      </c>
      <c r="E1053" s="311"/>
      <c r="F1053" s="312"/>
      <c r="G1053" s="312"/>
      <c r="H1053" s="291"/>
      <c r="I1053" s="291"/>
      <c r="J1053" s="291"/>
      <c r="K1053" s="291"/>
      <c r="L1053" s="291"/>
      <c r="M1053" s="291"/>
      <c r="N1053" s="291"/>
      <c r="O1053" s="291"/>
      <c r="P1053" s="291"/>
      <c r="Q1053" s="291"/>
      <c r="R1053" s="291"/>
      <c r="S1053" s="291"/>
      <c r="T1053" s="291"/>
      <c r="U1053" s="291"/>
      <c r="V1053" s="291"/>
      <c r="W1053" s="291"/>
      <c r="X1053" s="291"/>
      <c r="Y1053" s="291"/>
      <c r="Z1053" s="291"/>
      <c r="AA1053" s="291"/>
      <c r="AB1053" s="291"/>
      <c r="AC1053" s="291"/>
      <c r="AD1053" s="291"/>
      <c r="AE1053" s="291"/>
      <c r="AF1053" s="291"/>
      <c r="AG1053" s="291"/>
      <c r="AH1053" s="291"/>
      <c r="AI1053" s="291"/>
      <c r="AJ1053" s="291"/>
      <c r="AK1053" s="291"/>
      <c r="AL1053" s="291"/>
      <c r="AM1053" s="291"/>
      <c r="AN1053" s="291"/>
      <c r="AO1053" s="291"/>
      <c r="AP1053" s="291"/>
      <c r="AQ1053" s="291"/>
      <c r="AR1053" s="291"/>
    </row>
    <row r="1054" spans="1:44" ht="8.1" customHeight="1">
      <c r="A1054" s="323" t="str">
        <f t="shared" si="117"/>
        <v/>
      </c>
      <c r="B1054" s="50" t="str">
        <f t="shared" si="118"/>
        <v/>
      </c>
      <c r="C1054" s="50" t="str">
        <f t="shared" si="119"/>
        <v/>
      </c>
      <c r="D1054" s="273" t="str">
        <f t="shared" si="120"/>
        <v/>
      </c>
      <c r="E1054" s="311"/>
      <c r="F1054" s="312"/>
      <c r="G1054" s="312"/>
      <c r="H1054" s="291"/>
      <c r="I1054" s="291"/>
      <c r="J1054" s="291"/>
      <c r="K1054" s="291"/>
      <c r="L1054" s="291"/>
      <c r="M1054" s="291"/>
      <c r="N1054" s="291"/>
      <c r="O1054" s="291"/>
      <c r="P1054" s="291"/>
      <c r="Q1054" s="291"/>
      <c r="R1054" s="291"/>
      <c r="S1054" s="291"/>
      <c r="T1054" s="291"/>
      <c r="U1054" s="291"/>
      <c r="V1054" s="291"/>
      <c r="W1054" s="291"/>
      <c r="X1054" s="291"/>
      <c r="Y1054" s="291"/>
      <c r="Z1054" s="291"/>
      <c r="AA1054" s="291"/>
      <c r="AB1054" s="291"/>
      <c r="AC1054" s="291"/>
      <c r="AD1054" s="291"/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</row>
    <row r="1055" spans="1:44" ht="8.1" customHeight="1">
      <c r="A1055" s="323" t="str">
        <f t="shared" si="117"/>
        <v/>
      </c>
      <c r="B1055" s="50" t="str">
        <f t="shared" si="118"/>
        <v/>
      </c>
      <c r="C1055" s="50" t="str">
        <f t="shared" si="119"/>
        <v/>
      </c>
      <c r="D1055" s="273" t="str">
        <f t="shared" si="120"/>
        <v/>
      </c>
      <c r="E1055" s="311"/>
      <c r="F1055" s="312"/>
      <c r="G1055" s="312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C1055" s="291"/>
      <c r="AD1055" s="291"/>
      <c r="AE1055" s="291"/>
      <c r="AF1055" s="291"/>
      <c r="AG1055" s="291"/>
      <c r="AH1055" s="291"/>
      <c r="AI1055" s="291"/>
      <c r="AJ1055" s="291"/>
      <c r="AK1055" s="291"/>
      <c r="AL1055" s="291"/>
      <c r="AM1055" s="291"/>
      <c r="AN1055" s="291"/>
      <c r="AO1055" s="291"/>
      <c r="AP1055" s="291"/>
      <c r="AQ1055" s="291"/>
      <c r="AR1055" s="291"/>
    </row>
    <row r="1056" spans="1:44" ht="8.1" customHeight="1">
      <c r="A1056" s="323" t="str">
        <f t="shared" si="117"/>
        <v/>
      </c>
      <c r="B1056" s="50" t="str">
        <f t="shared" si="118"/>
        <v/>
      </c>
      <c r="C1056" s="50" t="str">
        <f t="shared" si="119"/>
        <v/>
      </c>
      <c r="D1056" s="273" t="str">
        <f t="shared" si="120"/>
        <v/>
      </c>
      <c r="E1056" s="311"/>
      <c r="F1056" s="312"/>
      <c r="G1056" s="312"/>
      <c r="H1056" s="291"/>
      <c r="I1056" s="291"/>
      <c r="J1056" s="291"/>
      <c r="K1056" s="291"/>
      <c r="L1056" s="291"/>
      <c r="M1056" s="291"/>
      <c r="N1056" s="291"/>
      <c r="O1056" s="291"/>
      <c r="P1056" s="291"/>
      <c r="Q1056" s="291"/>
      <c r="R1056" s="291"/>
      <c r="S1056" s="291"/>
      <c r="T1056" s="291"/>
      <c r="U1056" s="291"/>
      <c r="V1056" s="291"/>
      <c r="W1056" s="291"/>
      <c r="X1056" s="291"/>
      <c r="Y1056" s="291"/>
      <c r="Z1056" s="291"/>
      <c r="AA1056" s="291"/>
      <c r="AB1056" s="291"/>
      <c r="AC1056" s="291"/>
      <c r="AD1056" s="291"/>
      <c r="AE1056" s="291"/>
      <c r="AF1056" s="291"/>
      <c r="AG1056" s="291"/>
      <c r="AH1056" s="291"/>
      <c r="AI1056" s="291"/>
      <c r="AJ1056" s="291"/>
      <c r="AK1056" s="291"/>
      <c r="AL1056" s="291"/>
      <c r="AM1056" s="291"/>
      <c r="AN1056" s="291"/>
      <c r="AO1056" s="291"/>
      <c r="AP1056" s="291"/>
      <c r="AQ1056" s="291"/>
      <c r="AR1056" s="291"/>
    </row>
    <row r="1057" spans="1:44" ht="8.1" customHeight="1">
      <c r="A1057" s="323" t="str">
        <f t="shared" si="117"/>
        <v/>
      </c>
      <c r="B1057" s="50" t="str">
        <f t="shared" si="118"/>
        <v/>
      </c>
      <c r="C1057" s="50" t="str">
        <f t="shared" si="119"/>
        <v/>
      </c>
      <c r="D1057" s="273" t="str">
        <f t="shared" si="120"/>
        <v/>
      </c>
      <c r="E1057" s="311"/>
      <c r="F1057" s="312"/>
      <c r="G1057" s="312"/>
      <c r="H1057" s="291"/>
      <c r="I1057" s="291"/>
      <c r="J1057" s="291"/>
      <c r="K1057" s="291"/>
      <c r="L1057" s="291"/>
      <c r="M1057" s="291"/>
      <c r="N1057" s="291"/>
      <c r="O1057" s="291"/>
      <c r="P1057" s="291"/>
      <c r="Q1057" s="291"/>
      <c r="R1057" s="291"/>
      <c r="S1057" s="291"/>
      <c r="T1057" s="291"/>
      <c r="U1057" s="291"/>
      <c r="V1057" s="291"/>
      <c r="W1057" s="291"/>
      <c r="X1057" s="291"/>
      <c r="Y1057" s="291"/>
      <c r="Z1057" s="291"/>
      <c r="AA1057" s="291"/>
      <c r="AB1057" s="291"/>
      <c r="AC1057" s="291"/>
      <c r="AD1057" s="291"/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</row>
    <row r="1058" spans="1:44" ht="8.1" customHeight="1">
      <c r="A1058" s="323" t="str">
        <f t="shared" si="117"/>
        <v/>
      </c>
      <c r="B1058" s="50" t="str">
        <f t="shared" si="118"/>
        <v/>
      </c>
      <c r="C1058" s="50" t="str">
        <f t="shared" si="119"/>
        <v/>
      </c>
      <c r="D1058" s="273" t="str">
        <f t="shared" si="120"/>
        <v/>
      </c>
      <c r="E1058" s="311"/>
      <c r="F1058" s="312"/>
      <c r="G1058" s="312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C1058" s="291"/>
      <c r="AD1058" s="291"/>
      <c r="AE1058" s="291"/>
      <c r="AF1058" s="291"/>
      <c r="AG1058" s="291"/>
      <c r="AH1058" s="291"/>
      <c r="AI1058" s="291"/>
      <c r="AJ1058" s="291"/>
      <c r="AK1058" s="291"/>
      <c r="AL1058" s="291"/>
      <c r="AM1058" s="291"/>
      <c r="AN1058" s="291"/>
      <c r="AO1058" s="291"/>
      <c r="AP1058" s="291"/>
      <c r="AQ1058" s="291"/>
      <c r="AR1058" s="291"/>
    </row>
    <row r="1059" spans="1:44" ht="8.1" customHeight="1">
      <c r="A1059" s="323" t="str">
        <f t="shared" si="117"/>
        <v/>
      </c>
      <c r="B1059" s="50" t="str">
        <f t="shared" si="118"/>
        <v/>
      </c>
      <c r="C1059" s="50" t="str">
        <f t="shared" si="119"/>
        <v/>
      </c>
      <c r="D1059" s="273" t="str">
        <f t="shared" si="120"/>
        <v/>
      </c>
      <c r="E1059" s="311"/>
      <c r="F1059" s="312"/>
      <c r="G1059" s="312"/>
      <c r="H1059" s="291"/>
      <c r="I1059" s="291"/>
      <c r="J1059" s="291"/>
      <c r="K1059" s="291"/>
      <c r="L1059" s="291"/>
      <c r="M1059" s="291"/>
      <c r="N1059" s="291"/>
      <c r="O1059" s="291"/>
      <c r="P1059" s="291"/>
      <c r="Q1059" s="291"/>
      <c r="R1059" s="291"/>
      <c r="S1059" s="291"/>
      <c r="T1059" s="291"/>
      <c r="U1059" s="291"/>
      <c r="V1059" s="291"/>
      <c r="W1059" s="291"/>
      <c r="X1059" s="291"/>
      <c r="Y1059" s="291"/>
      <c r="Z1059" s="291"/>
      <c r="AA1059" s="291"/>
      <c r="AB1059" s="291"/>
      <c r="AC1059" s="291"/>
      <c r="AD1059" s="291"/>
      <c r="AE1059" s="291"/>
      <c r="AF1059" s="291"/>
      <c r="AG1059" s="291"/>
      <c r="AH1059" s="291"/>
      <c r="AI1059" s="291"/>
      <c r="AJ1059" s="291"/>
      <c r="AK1059" s="291"/>
      <c r="AL1059" s="291"/>
      <c r="AM1059" s="291"/>
      <c r="AN1059" s="291"/>
      <c r="AO1059" s="291"/>
      <c r="AP1059" s="291"/>
      <c r="AQ1059" s="291"/>
      <c r="AR1059" s="291"/>
    </row>
    <row r="1060" spans="1:44" ht="8.1" customHeight="1">
      <c r="A1060" s="323" t="str">
        <f t="shared" si="117"/>
        <v/>
      </c>
      <c r="B1060" s="50" t="str">
        <f t="shared" si="118"/>
        <v/>
      </c>
      <c r="C1060" s="50" t="str">
        <f t="shared" si="119"/>
        <v/>
      </c>
      <c r="D1060" s="273" t="str">
        <f t="shared" si="120"/>
        <v/>
      </c>
      <c r="E1060" s="311"/>
      <c r="F1060" s="312"/>
      <c r="G1060" s="312"/>
      <c r="H1060" s="291"/>
      <c r="I1060" s="291"/>
      <c r="J1060" s="291"/>
      <c r="K1060" s="291"/>
      <c r="L1060" s="291"/>
      <c r="M1060" s="291"/>
      <c r="N1060" s="291"/>
      <c r="O1060" s="291"/>
      <c r="P1060" s="291"/>
      <c r="Q1060" s="291"/>
      <c r="R1060" s="291"/>
      <c r="S1060" s="291"/>
      <c r="T1060" s="291"/>
      <c r="U1060" s="291"/>
      <c r="V1060" s="291"/>
      <c r="W1060" s="291"/>
      <c r="X1060" s="291"/>
      <c r="Y1060" s="291"/>
      <c r="Z1060" s="291"/>
      <c r="AA1060" s="291"/>
      <c r="AB1060" s="291"/>
      <c r="AC1060" s="291"/>
      <c r="AD1060" s="291"/>
      <c r="AE1060" s="291"/>
      <c r="AF1060" s="291"/>
      <c r="AG1060" s="291"/>
      <c r="AH1060" s="291"/>
      <c r="AI1060" s="291"/>
      <c r="AJ1060" s="291"/>
      <c r="AK1060" s="291"/>
      <c r="AL1060" s="291"/>
      <c r="AM1060" s="291"/>
      <c r="AN1060" s="291"/>
      <c r="AO1060" s="291"/>
      <c r="AP1060" s="291"/>
      <c r="AQ1060" s="291"/>
      <c r="AR1060" s="291"/>
    </row>
    <row r="1061" spans="1:44" ht="8.1" customHeight="1">
      <c r="A1061" s="323" t="str">
        <f t="shared" si="117"/>
        <v/>
      </c>
      <c r="B1061" s="50" t="str">
        <f t="shared" si="118"/>
        <v/>
      </c>
      <c r="C1061" s="50" t="str">
        <f t="shared" si="119"/>
        <v/>
      </c>
      <c r="D1061" s="273" t="str">
        <f t="shared" si="120"/>
        <v/>
      </c>
      <c r="E1061" s="311"/>
      <c r="F1061" s="312"/>
      <c r="G1061" s="312"/>
      <c r="H1061" s="291"/>
      <c r="I1061" s="291"/>
      <c r="J1061" s="291"/>
      <c r="K1061" s="291"/>
      <c r="L1061" s="291"/>
      <c r="M1061" s="291"/>
      <c r="N1061" s="291"/>
      <c r="O1061" s="291"/>
      <c r="P1061" s="291"/>
      <c r="Q1061" s="291"/>
      <c r="R1061" s="291"/>
      <c r="S1061" s="291"/>
      <c r="T1061" s="291"/>
      <c r="U1061" s="291"/>
      <c r="V1061" s="291"/>
      <c r="W1061" s="291"/>
      <c r="X1061" s="291"/>
      <c r="Y1061" s="291"/>
      <c r="Z1061" s="291"/>
      <c r="AA1061" s="291"/>
      <c r="AB1061" s="291"/>
      <c r="AC1061" s="291"/>
      <c r="AD1061" s="291"/>
      <c r="AE1061" s="291"/>
      <c r="AF1061" s="291"/>
      <c r="AG1061" s="291"/>
      <c r="AH1061" s="291"/>
      <c r="AI1061" s="291"/>
      <c r="AJ1061" s="291"/>
      <c r="AK1061" s="291"/>
      <c r="AL1061" s="291"/>
      <c r="AM1061" s="291"/>
      <c r="AN1061" s="291"/>
      <c r="AO1061" s="291"/>
      <c r="AP1061" s="291"/>
      <c r="AQ1061" s="291"/>
      <c r="AR1061" s="291"/>
    </row>
    <row r="1062" spans="1:44" ht="8.1" customHeight="1">
      <c r="A1062" s="323" t="str">
        <f t="shared" si="117"/>
        <v/>
      </c>
      <c r="B1062" s="50" t="str">
        <f t="shared" si="118"/>
        <v/>
      </c>
      <c r="C1062" s="50" t="str">
        <f t="shared" si="119"/>
        <v/>
      </c>
      <c r="D1062" s="273" t="str">
        <f t="shared" si="120"/>
        <v/>
      </c>
      <c r="E1062" s="311"/>
      <c r="F1062" s="312"/>
      <c r="G1062" s="312"/>
      <c r="H1062" s="291"/>
      <c r="I1062" s="291"/>
      <c r="J1062" s="291"/>
      <c r="K1062" s="291"/>
      <c r="L1062" s="291"/>
      <c r="M1062" s="291"/>
      <c r="N1062" s="291"/>
      <c r="O1062" s="291"/>
      <c r="P1062" s="291"/>
      <c r="Q1062" s="291"/>
      <c r="R1062" s="291"/>
      <c r="S1062" s="291"/>
      <c r="T1062" s="291"/>
      <c r="U1062" s="291"/>
      <c r="V1062" s="291"/>
      <c r="W1062" s="291"/>
      <c r="X1062" s="291"/>
      <c r="Y1062" s="291"/>
      <c r="Z1062" s="291"/>
      <c r="AA1062" s="291"/>
      <c r="AB1062" s="291"/>
      <c r="AC1062" s="291"/>
      <c r="AD1062" s="291"/>
      <c r="AE1062" s="291"/>
      <c r="AF1062" s="291"/>
      <c r="AG1062" s="291"/>
      <c r="AH1062" s="291"/>
      <c r="AI1062" s="291"/>
      <c r="AJ1062" s="291"/>
      <c r="AK1062" s="291"/>
      <c r="AL1062" s="291"/>
      <c r="AM1062" s="291"/>
      <c r="AN1062" s="291"/>
      <c r="AO1062" s="291"/>
      <c r="AP1062" s="291"/>
      <c r="AQ1062" s="291"/>
      <c r="AR1062" s="291"/>
    </row>
    <row r="1063" spans="1:44" ht="8.1" customHeight="1">
      <c r="A1063" s="323" t="str">
        <f t="shared" si="117"/>
        <v/>
      </c>
      <c r="B1063" s="50" t="str">
        <f t="shared" si="118"/>
        <v/>
      </c>
      <c r="C1063" s="50" t="str">
        <f t="shared" si="119"/>
        <v/>
      </c>
      <c r="D1063" s="273" t="str">
        <f t="shared" si="120"/>
        <v/>
      </c>
      <c r="E1063" s="311"/>
      <c r="F1063" s="312"/>
      <c r="G1063" s="312"/>
      <c r="H1063" s="291"/>
      <c r="I1063" s="291"/>
      <c r="J1063" s="291"/>
      <c r="K1063" s="291"/>
      <c r="L1063" s="291"/>
      <c r="M1063" s="291"/>
      <c r="N1063" s="291"/>
      <c r="O1063" s="291"/>
      <c r="P1063" s="291"/>
      <c r="Q1063" s="291"/>
      <c r="R1063" s="291"/>
      <c r="S1063" s="291"/>
      <c r="T1063" s="291"/>
      <c r="U1063" s="291"/>
      <c r="V1063" s="291"/>
      <c r="W1063" s="291"/>
      <c r="X1063" s="291"/>
      <c r="Y1063" s="291"/>
      <c r="Z1063" s="291"/>
      <c r="AA1063" s="291"/>
      <c r="AB1063" s="291"/>
      <c r="AC1063" s="291"/>
      <c r="AD1063" s="291"/>
      <c r="AE1063" s="291"/>
      <c r="AF1063" s="291"/>
      <c r="AG1063" s="291"/>
      <c r="AH1063" s="291"/>
      <c r="AI1063" s="291"/>
      <c r="AJ1063" s="291"/>
      <c r="AK1063" s="291"/>
      <c r="AL1063" s="291"/>
      <c r="AM1063" s="291"/>
      <c r="AN1063" s="291"/>
      <c r="AO1063" s="291"/>
      <c r="AP1063" s="291"/>
      <c r="AQ1063" s="291"/>
      <c r="AR1063" s="291"/>
    </row>
    <row r="1064" spans="1:44" ht="8.1" customHeight="1">
      <c r="A1064" s="323" t="str">
        <f t="shared" si="117"/>
        <v/>
      </c>
      <c r="B1064" s="50" t="str">
        <f t="shared" si="118"/>
        <v/>
      </c>
      <c r="C1064" s="50" t="str">
        <f t="shared" si="119"/>
        <v/>
      </c>
      <c r="D1064" s="273" t="str">
        <f t="shared" si="120"/>
        <v/>
      </c>
      <c r="E1064" s="311"/>
      <c r="F1064" s="312"/>
      <c r="G1064" s="312"/>
      <c r="H1064" s="291"/>
      <c r="I1064" s="291"/>
      <c r="J1064" s="291"/>
      <c r="K1064" s="291"/>
      <c r="L1064" s="291"/>
      <c r="M1064" s="291"/>
      <c r="N1064" s="291"/>
      <c r="O1064" s="291"/>
      <c r="P1064" s="291"/>
      <c r="Q1064" s="291"/>
      <c r="R1064" s="291"/>
      <c r="S1064" s="291"/>
      <c r="T1064" s="291"/>
      <c r="U1064" s="291"/>
      <c r="V1064" s="291"/>
      <c r="W1064" s="291"/>
      <c r="X1064" s="291"/>
      <c r="Y1064" s="291"/>
      <c r="Z1064" s="291"/>
      <c r="AA1064" s="291"/>
      <c r="AB1064" s="291"/>
      <c r="AC1064" s="291"/>
      <c r="AD1064" s="291"/>
      <c r="AE1064" s="291"/>
      <c r="AF1064" s="291"/>
      <c r="AG1064" s="291"/>
      <c r="AH1064" s="291"/>
      <c r="AI1064" s="291"/>
      <c r="AJ1064" s="291"/>
      <c r="AK1064" s="291"/>
      <c r="AL1064" s="291"/>
      <c r="AM1064" s="291"/>
      <c r="AN1064" s="291"/>
      <c r="AO1064" s="291"/>
      <c r="AP1064" s="291"/>
      <c r="AQ1064" s="291"/>
      <c r="AR1064" s="291"/>
    </row>
    <row r="1065" spans="1:44" ht="8.1" customHeight="1">
      <c r="A1065" s="323" t="str">
        <f t="shared" si="117"/>
        <v/>
      </c>
      <c r="B1065" s="50" t="str">
        <f t="shared" si="118"/>
        <v/>
      </c>
      <c r="C1065" s="50" t="str">
        <f t="shared" si="119"/>
        <v/>
      </c>
      <c r="D1065" s="273" t="str">
        <f t="shared" si="120"/>
        <v/>
      </c>
      <c r="E1065" s="311"/>
      <c r="F1065" s="312"/>
      <c r="G1065" s="312"/>
      <c r="H1065" s="291"/>
      <c r="I1065" s="291"/>
      <c r="J1065" s="291"/>
      <c r="K1065" s="291"/>
      <c r="L1065" s="291"/>
      <c r="M1065" s="291"/>
      <c r="N1065" s="291"/>
      <c r="O1065" s="291"/>
      <c r="P1065" s="291"/>
      <c r="Q1065" s="291"/>
      <c r="R1065" s="291"/>
      <c r="S1065" s="291"/>
      <c r="T1065" s="291"/>
      <c r="U1065" s="291"/>
      <c r="V1065" s="291"/>
      <c r="W1065" s="291"/>
      <c r="X1065" s="291"/>
      <c r="Y1065" s="291"/>
      <c r="Z1065" s="291"/>
      <c r="AA1065" s="291"/>
      <c r="AB1065" s="291"/>
      <c r="AC1065" s="291"/>
      <c r="AD1065" s="291"/>
      <c r="AE1065" s="291"/>
      <c r="AF1065" s="291"/>
      <c r="AG1065" s="291"/>
      <c r="AH1065" s="291"/>
      <c r="AI1065" s="291"/>
      <c r="AJ1065" s="291"/>
      <c r="AK1065" s="291"/>
      <c r="AL1065" s="291"/>
      <c r="AM1065" s="291"/>
      <c r="AN1065" s="291"/>
      <c r="AO1065" s="291"/>
      <c r="AP1065" s="291"/>
      <c r="AQ1065" s="291"/>
      <c r="AR1065" s="291"/>
    </row>
    <row r="1066" spans="1:44" ht="8.1" customHeight="1">
      <c r="A1066" s="323" t="str">
        <f t="shared" si="117"/>
        <v/>
      </c>
      <c r="B1066" s="50" t="str">
        <f t="shared" si="118"/>
        <v/>
      </c>
      <c r="C1066" s="50" t="str">
        <f t="shared" si="119"/>
        <v/>
      </c>
      <c r="D1066" s="273" t="str">
        <f t="shared" si="120"/>
        <v/>
      </c>
      <c r="E1066" s="311"/>
      <c r="F1066" s="312"/>
      <c r="G1066" s="312"/>
      <c r="H1066" s="291"/>
      <c r="I1066" s="291"/>
      <c r="J1066" s="291"/>
      <c r="K1066" s="291"/>
      <c r="L1066" s="291"/>
      <c r="M1066" s="291"/>
      <c r="N1066" s="291"/>
      <c r="O1066" s="291"/>
      <c r="P1066" s="291"/>
      <c r="Q1066" s="291"/>
      <c r="R1066" s="291"/>
      <c r="S1066" s="291"/>
      <c r="T1066" s="291"/>
      <c r="U1066" s="291"/>
      <c r="V1066" s="291"/>
      <c r="W1066" s="291"/>
      <c r="X1066" s="291"/>
      <c r="Y1066" s="291"/>
      <c r="Z1066" s="291"/>
      <c r="AA1066" s="291"/>
      <c r="AB1066" s="291"/>
      <c r="AC1066" s="291"/>
      <c r="AD1066" s="291"/>
      <c r="AE1066" s="291"/>
      <c r="AF1066" s="291"/>
      <c r="AG1066" s="291"/>
      <c r="AH1066" s="291"/>
      <c r="AI1066" s="291"/>
      <c r="AJ1066" s="291"/>
      <c r="AK1066" s="291"/>
      <c r="AL1066" s="291"/>
      <c r="AM1066" s="291"/>
      <c r="AN1066" s="291"/>
      <c r="AO1066" s="291"/>
      <c r="AP1066" s="291"/>
      <c r="AQ1066" s="291"/>
      <c r="AR1066" s="291"/>
    </row>
    <row r="1067" spans="1:44" ht="8.1" customHeight="1">
      <c r="A1067" s="323" t="str">
        <f t="shared" si="117"/>
        <v/>
      </c>
      <c r="B1067" s="50" t="str">
        <f t="shared" si="118"/>
        <v/>
      </c>
      <c r="C1067" s="50" t="str">
        <f t="shared" si="119"/>
        <v/>
      </c>
      <c r="D1067" s="273" t="str">
        <f t="shared" si="120"/>
        <v/>
      </c>
      <c r="E1067" s="311"/>
      <c r="F1067" s="312"/>
      <c r="G1067" s="312"/>
      <c r="H1067" s="291"/>
      <c r="I1067" s="291"/>
      <c r="J1067" s="291"/>
      <c r="K1067" s="291"/>
      <c r="L1067" s="291"/>
      <c r="M1067" s="291"/>
      <c r="N1067" s="291"/>
      <c r="O1067" s="291"/>
      <c r="P1067" s="291"/>
      <c r="Q1067" s="291"/>
      <c r="R1067" s="291"/>
      <c r="S1067" s="291"/>
      <c r="T1067" s="291"/>
      <c r="U1067" s="291"/>
      <c r="V1067" s="291"/>
      <c r="W1067" s="291"/>
      <c r="X1067" s="291"/>
      <c r="Y1067" s="291"/>
      <c r="Z1067" s="291"/>
      <c r="AA1067" s="291"/>
      <c r="AB1067" s="291"/>
      <c r="AC1067" s="291"/>
      <c r="AD1067" s="291"/>
      <c r="AE1067" s="291"/>
      <c r="AF1067" s="291"/>
      <c r="AG1067" s="291"/>
      <c r="AH1067" s="291"/>
      <c r="AI1067" s="291"/>
      <c r="AJ1067" s="291"/>
      <c r="AK1067" s="291"/>
      <c r="AL1067" s="291"/>
      <c r="AM1067" s="291"/>
      <c r="AN1067" s="291"/>
      <c r="AO1067" s="291"/>
      <c r="AP1067" s="291"/>
      <c r="AQ1067" s="291"/>
      <c r="AR1067" s="291"/>
    </row>
    <row r="1068" spans="1:44" ht="8.1" customHeight="1">
      <c r="A1068" s="323" t="str">
        <f t="shared" si="117"/>
        <v/>
      </c>
      <c r="B1068" s="50" t="str">
        <f t="shared" si="118"/>
        <v/>
      </c>
      <c r="C1068" s="50" t="str">
        <f t="shared" si="119"/>
        <v/>
      </c>
      <c r="D1068" s="273" t="str">
        <f t="shared" si="120"/>
        <v/>
      </c>
      <c r="E1068" s="311"/>
      <c r="F1068" s="312"/>
      <c r="G1068" s="312"/>
      <c r="H1068" s="291"/>
      <c r="I1068" s="291"/>
      <c r="J1068" s="291"/>
      <c r="K1068" s="291"/>
      <c r="L1068" s="291"/>
      <c r="M1068" s="291"/>
      <c r="N1068" s="291"/>
      <c r="O1068" s="291"/>
      <c r="P1068" s="291"/>
      <c r="Q1068" s="291"/>
      <c r="R1068" s="291"/>
      <c r="S1068" s="291"/>
      <c r="T1068" s="291"/>
      <c r="U1068" s="291"/>
      <c r="V1068" s="291"/>
      <c r="W1068" s="291"/>
      <c r="X1068" s="291"/>
      <c r="Y1068" s="291"/>
      <c r="Z1068" s="291"/>
      <c r="AA1068" s="291"/>
      <c r="AB1068" s="291"/>
      <c r="AC1068" s="291"/>
      <c r="AD1068" s="291"/>
      <c r="AE1068" s="291"/>
      <c r="AF1068" s="291"/>
      <c r="AG1068" s="291"/>
      <c r="AH1068" s="291"/>
      <c r="AI1068" s="291"/>
      <c r="AJ1068" s="291"/>
      <c r="AK1068" s="291"/>
      <c r="AL1068" s="291"/>
      <c r="AM1068" s="291"/>
      <c r="AN1068" s="291"/>
      <c r="AO1068" s="291"/>
      <c r="AP1068" s="291"/>
      <c r="AQ1068" s="291"/>
      <c r="AR1068" s="291"/>
    </row>
    <row r="1069" spans="1:44" ht="8.1" customHeight="1">
      <c r="A1069" s="323" t="str">
        <f t="shared" si="117"/>
        <v/>
      </c>
      <c r="B1069" s="50" t="str">
        <f t="shared" si="118"/>
        <v/>
      </c>
      <c r="C1069" s="50" t="str">
        <f t="shared" si="119"/>
        <v/>
      </c>
      <c r="D1069" s="273" t="str">
        <f t="shared" si="120"/>
        <v/>
      </c>
      <c r="E1069" s="311"/>
      <c r="F1069" s="312"/>
      <c r="G1069" s="312"/>
      <c r="H1069" s="291"/>
      <c r="I1069" s="291"/>
      <c r="J1069" s="291"/>
      <c r="K1069" s="291"/>
      <c r="L1069" s="291"/>
      <c r="M1069" s="291"/>
      <c r="N1069" s="291"/>
      <c r="O1069" s="291"/>
      <c r="P1069" s="291"/>
      <c r="Q1069" s="291"/>
      <c r="R1069" s="291"/>
      <c r="S1069" s="291"/>
      <c r="T1069" s="291"/>
      <c r="U1069" s="291"/>
      <c r="V1069" s="291"/>
      <c r="W1069" s="291"/>
      <c r="X1069" s="291"/>
      <c r="Y1069" s="291"/>
      <c r="Z1069" s="291"/>
      <c r="AA1069" s="291"/>
      <c r="AB1069" s="291"/>
      <c r="AC1069" s="291"/>
      <c r="AD1069" s="291"/>
      <c r="AE1069" s="291"/>
      <c r="AF1069" s="291"/>
      <c r="AG1069" s="291"/>
      <c r="AH1069" s="291"/>
      <c r="AI1069" s="291"/>
      <c r="AJ1069" s="291"/>
      <c r="AK1069" s="291"/>
      <c r="AL1069" s="291"/>
      <c r="AM1069" s="291"/>
      <c r="AN1069" s="291"/>
      <c r="AO1069" s="291"/>
      <c r="AP1069" s="291"/>
      <c r="AQ1069" s="291"/>
      <c r="AR1069" s="291"/>
    </row>
    <row r="1070" spans="1:44" ht="8.1" customHeight="1">
      <c r="A1070" s="323" t="str">
        <f t="shared" si="117"/>
        <v/>
      </c>
      <c r="B1070" s="50" t="str">
        <f t="shared" si="118"/>
        <v/>
      </c>
      <c r="C1070" s="50" t="str">
        <f t="shared" si="119"/>
        <v/>
      </c>
      <c r="D1070" s="273" t="str">
        <f t="shared" si="120"/>
        <v/>
      </c>
      <c r="E1070" s="311"/>
      <c r="F1070" s="312"/>
      <c r="G1070" s="312"/>
      <c r="H1070" s="291"/>
      <c r="I1070" s="291"/>
      <c r="J1070" s="291"/>
      <c r="K1070" s="291"/>
      <c r="L1070" s="291"/>
      <c r="M1070" s="291"/>
      <c r="N1070" s="291"/>
      <c r="O1070" s="291"/>
      <c r="P1070" s="291"/>
      <c r="Q1070" s="291"/>
      <c r="R1070" s="291"/>
      <c r="S1070" s="291"/>
      <c r="T1070" s="291"/>
      <c r="U1070" s="291"/>
      <c r="V1070" s="291"/>
      <c r="W1070" s="291"/>
      <c r="X1070" s="291"/>
      <c r="Y1070" s="291"/>
      <c r="Z1070" s="291"/>
      <c r="AA1070" s="291"/>
      <c r="AB1070" s="291"/>
      <c r="AC1070" s="291"/>
      <c r="AD1070" s="291"/>
      <c r="AE1070" s="291"/>
      <c r="AF1070" s="291"/>
      <c r="AG1070" s="291"/>
      <c r="AH1070" s="291"/>
      <c r="AI1070" s="291"/>
      <c r="AJ1070" s="291"/>
      <c r="AK1070" s="291"/>
      <c r="AL1070" s="291"/>
      <c r="AM1070" s="291"/>
      <c r="AN1070" s="291"/>
      <c r="AO1070" s="291"/>
      <c r="AP1070" s="291"/>
      <c r="AQ1070" s="291"/>
      <c r="AR1070" s="291"/>
    </row>
    <row r="1071" spans="1:44" ht="8.1" customHeight="1">
      <c r="A1071" s="323" t="str">
        <f t="shared" si="117"/>
        <v/>
      </c>
      <c r="B1071" s="50" t="str">
        <f t="shared" si="118"/>
        <v/>
      </c>
      <c r="C1071" s="50" t="str">
        <f t="shared" si="119"/>
        <v/>
      </c>
      <c r="D1071" s="273" t="str">
        <f t="shared" si="120"/>
        <v/>
      </c>
      <c r="E1071" s="311"/>
      <c r="F1071" s="312"/>
      <c r="G1071" s="312"/>
      <c r="H1071" s="291"/>
      <c r="I1071" s="291"/>
      <c r="J1071" s="291"/>
      <c r="K1071" s="291"/>
      <c r="L1071" s="291"/>
      <c r="M1071" s="291"/>
      <c r="N1071" s="291"/>
      <c r="O1071" s="291"/>
      <c r="P1071" s="291"/>
      <c r="Q1071" s="291"/>
      <c r="R1071" s="291"/>
      <c r="S1071" s="291"/>
      <c r="T1071" s="291"/>
      <c r="U1071" s="291"/>
      <c r="V1071" s="291"/>
      <c r="W1071" s="291"/>
      <c r="X1071" s="291"/>
      <c r="Y1071" s="291"/>
      <c r="Z1071" s="291"/>
      <c r="AA1071" s="291"/>
      <c r="AB1071" s="291"/>
      <c r="AC1071" s="291"/>
      <c r="AD1071" s="291"/>
      <c r="AE1071" s="291"/>
      <c r="AF1071" s="291"/>
      <c r="AG1071" s="291"/>
      <c r="AH1071" s="291"/>
      <c r="AI1071" s="291"/>
      <c r="AJ1071" s="291"/>
      <c r="AK1071" s="291"/>
      <c r="AL1071" s="291"/>
      <c r="AM1071" s="291"/>
      <c r="AN1071" s="291"/>
      <c r="AO1071" s="291"/>
      <c r="AP1071" s="291"/>
      <c r="AQ1071" s="291"/>
      <c r="AR1071" s="291"/>
    </row>
    <row r="1072" spans="1:44" ht="8.1" customHeight="1">
      <c r="A1072" s="323" t="str">
        <f t="shared" si="117"/>
        <v/>
      </c>
      <c r="B1072" s="50" t="str">
        <f t="shared" si="118"/>
        <v/>
      </c>
      <c r="C1072" s="50" t="str">
        <f t="shared" si="119"/>
        <v/>
      </c>
      <c r="D1072" s="273" t="str">
        <f t="shared" si="120"/>
        <v/>
      </c>
      <c r="E1072" s="311"/>
      <c r="F1072" s="312"/>
      <c r="G1072" s="312"/>
      <c r="H1072" s="291"/>
      <c r="I1072" s="291"/>
      <c r="J1072" s="291"/>
      <c r="K1072" s="291"/>
      <c r="L1072" s="291"/>
      <c r="M1072" s="291"/>
      <c r="N1072" s="291"/>
      <c r="O1072" s="291"/>
      <c r="P1072" s="291"/>
      <c r="Q1072" s="291"/>
      <c r="R1072" s="291"/>
      <c r="S1072" s="291"/>
      <c r="T1072" s="291"/>
      <c r="U1072" s="291"/>
      <c r="V1072" s="291"/>
      <c r="W1072" s="291"/>
      <c r="X1072" s="291"/>
      <c r="Y1072" s="291"/>
      <c r="Z1072" s="291"/>
      <c r="AA1072" s="291"/>
      <c r="AB1072" s="291"/>
      <c r="AC1072" s="291"/>
      <c r="AD1072" s="291"/>
      <c r="AE1072" s="291"/>
      <c r="AF1072" s="291"/>
      <c r="AG1072" s="291"/>
      <c r="AH1072" s="291"/>
      <c r="AI1072" s="291"/>
      <c r="AJ1072" s="291"/>
      <c r="AK1072" s="291"/>
      <c r="AL1072" s="291"/>
      <c r="AM1072" s="291"/>
      <c r="AN1072" s="291"/>
      <c r="AO1072" s="291"/>
      <c r="AP1072" s="291"/>
      <c r="AQ1072" s="291"/>
      <c r="AR1072" s="291"/>
    </row>
    <row r="1073" spans="1:44" ht="8.1" customHeight="1">
      <c r="A1073" s="323" t="str">
        <f t="shared" si="117"/>
        <v/>
      </c>
      <c r="B1073" s="50" t="str">
        <f t="shared" si="118"/>
        <v/>
      </c>
      <c r="C1073" s="50" t="str">
        <f t="shared" si="119"/>
        <v/>
      </c>
      <c r="D1073" s="273" t="str">
        <f t="shared" si="120"/>
        <v/>
      </c>
      <c r="E1073" s="311"/>
      <c r="F1073" s="312"/>
      <c r="G1073" s="312"/>
      <c r="H1073" s="291"/>
      <c r="I1073" s="291"/>
      <c r="J1073" s="291"/>
      <c r="K1073" s="291"/>
      <c r="L1073" s="291"/>
      <c r="M1073" s="291"/>
      <c r="N1073" s="291"/>
      <c r="O1073" s="291"/>
      <c r="P1073" s="291"/>
      <c r="Q1073" s="291"/>
      <c r="R1073" s="291"/>
      <c r="S1073" s="291"/>
      <c r="T1073" s="291"/>
      <c r="U1073" s="291"/>
      <c r="V1073" s="291"/>
      <c r="W1073" s="291"/>
      <c r="X1073" s="291"/>
      <c r="Y1073" s="291"/>
      <c r="Z1073" s="291"/>
      <c r="AA1073" s="291"/>
      <c r="AB1073" s="291"/>
      <c r="AC1073" s="291"/>
      <c r="AD1073" s="291"/>
      <c r="AE1073" s="291"/>
      <c r="AF1073" s="291"/>
      <c r="AG1073" s="291"/>
      <c r="AH1073" s="291"/>
      <c r="AI1073" s="291"/>
      <c r="AJ1073" s="291"/>
      <c r="AK1073" s="291"/>
      <c r="AL1073" s="291"/>
      <c r="AM1073" s="291"/>
      <c r="AN1073" s="291"/>
      <c r="AO1073" s="291"/>
      <c r="AP1073" s="291"/>
      <c r="AQ1073" s="291"/>
      <c r="AR1073" s="291"/>
    </row>
    <row r="1074" spans="1:44" ht="8.1" customHeight="1">
      <c r="A1074" s="323" t="str">
        <f t="shared" si="117"/>
        <v/>
      </c>
      <c r="B1074" s="50" t="str">
        <f t="shared" si="118"/>
        <v/>
      </c>
      <c r="C1074" s="50" t="str">
        <f t="shared" si="119"/>
        <v/>
      </c>
      <c r="D1074" s="273" t="str">
        <f t="shared" si="120"/>
        <v/>
      </c>
      <c r="E1074" s="311"/>
      <c r="F1074" s="312"/>
      <c r="G1074" s="312"/>
      <c r="H1074" s="291"/>
      <c r="I1074" s="291"/>
      <c r="J1074" s="291"/>
      <c r="K1074" s="291"/>
      <c r="L1074" s="291"/>
      <c r="M1074" s="291"/>
      <c r="N1074" s="291"/>
      <c r="O1074" s="291"/>
      <c r="P1074" s="291"/>
      <c r="Q1074" s="291"/>
      <c r="R1074" s="291"/>
      <c r="S1074" s="291"/>
      <c r="T1074" s="291"/>
      <c r="U1074" s="291"/>
      <c r="V1074" s="291"/>
      <c r="W1074" s="291"/>
      <c r="X1074" s="291"/>
      <c r="Y1074" s="291"/>
      <c r="Z1074" s="291"/>
      <c r="AA1074" s="291"/>
      <c r="AB1074" s="291"/>
      <c r="AC1074" s="291"/>
      <c r="AD1074" s="291"/>
      <c r="AE1074" s="291"/>
      <c r="AF1074" s="291"/>
      <c r="AG1074" s="291"/>
      <c r="AH1074" s="291"/>
      <c r="AI1074" s="291"/>
      <c r="AJ1074" s="291"/>
      <c r="AK1074" s="291"/>
      <c r="AL1074" s="291"/>
      <c r="AM1074" s="291"/>
      <c r="AN1074" s="291"/>
      <c r="AO1074" s="291"/>
      <c r="AP1074" s="291"/>
      <c r="AQ1074" s="291"/>
      <c r="AR1074" s="291"/>
    </row>
    <row r="1075" spans="1:44" ht="8.1" customHeight="1">
      <c r="A1075" s="323" t="str">
        <f t="shared" si="117"/>
        <v/>
      </c>
      <c r="B1075" s="50" t="str">
        <f t="shared" si="118"/>
        <v/>
      </c>
      <c r="C1075" s="50" t="str">
        <f t="shared" si="119"/>
        <v/>
      </c>
      <c r="D1075" s="273" t="str">
        <f t="shared" si="120"/>
        <v/>
      </c>
      <c r="E1075" s="311"/>
      <c r="F1075" s="312"/>
      <c r="G1075" s="312"/>
      <c r="H1075" s="291"/>
      <c r="I1075" s="291"/>
      <c r="J1075" s="291"/>
      <c r="K1075" s="291"/>
      <c r="L1075" s="291"/>
      <c r="M1075" s="291"/>
      <c r="N1075" s="291"/>
      <c r="O1075" s="291"/>
      <c r="P1075" s="291"/>
      <c r="Q1075" s="291"/>
      <c r="R1075" s="291"/>
      <c r="S1075" s="291"/>
      <c r="T1075" s="291"/>
      <c r="U1075" s="291"/>
      <c r="V1075" s="291"/>
      <c r="W1075" s="291"/>
      <c r="X1075" s="291"/>
      <c r="Y1075" s="291"/>
      <c r="Z1075" s="291"/>
      <c r="AA1075" s="291"/>
      <c r="AB1075" s="291"/>
      <c r="AC1075" s="291"/>
      <c r="AD1075" s="291"/>
      <c r="AE1075" s="291"/>
      <c r="AF1075" s="291"/>
      <c r="AG1075" s="291"/>
      <c r="AH1075" s="291"/>
      <c r="AI1075" s="291"/>
      <c r="AJ1075" s="291"/>
      <c r="AK1075" s="291"/>
      <c r="AL1075" s="291"/>
      <c r="AM1075" s="291"/>
      <c r="AN1075" s="291"/>
      <c r="AO1075" s="291"/>
      <c r="AP1075" s="291"/>
      <c r="AQ1075" s="291"/>
      <c r="AR1075" s="291"/>
    </row>
    <row r="1076" spans="1:44" ht="8.1" customHeight="1">
      <c r="A1076" s="323" t="str">
        <f t="shared" si="117"/>
        <v/>
      </c>
      <c r="B1076" s="50" t="str">
        <f t="shared" si="118"/>
        <v/>
      </c>
      <c r="C1076" s="50" t="str">
        <f t="shared" si="119"/>
        <v/>
      </c>
      <c r="D1076" s="273" t="str">
        <f t="shared" si="120"/>
        <v/>
      </c>
      <c r="E1076" s="311"/>
      <c r="F1076" s="312"/>
      <c r="G1076" s="312"/>
      <c r="H1076" s="291"/>
      <c r="I1076" s="291"/>
      <c r="J1076" s="291"/>
      <c r="K1076" s="291"/>
      <c r="L1076" s="291"/>
      <c r="M1076" s="291"/>
      <c r="N1076" s="291"/>
      <c r="O1076" s="291"/>
      <c r="P1076" s="291"/>
      <c r="Q1076" s="291"/>
      <c r="R1076" s="291"/>
      <c r="S1076" s="291"/>
      <c r="T1076" s="291"/>
      <c r="U1076" s="291"/>
      <c r="V1076" s="291"/>
      <c r="W1076" s="291"/>
      <c r="X1076" s="291"/>
      <c r="Y1076" s="291"/>
      <c r="Z1076" s="291"/>
      <c r="AA1076" s="291"/>
      <c r="AB1076" s="291"/>
      <c r="AC1076" s="291"/>
      <c r="AD1076" s="291"/>
      <c r="AE1076" s="291"/>
      <c r="AF1076" s="291"/>
      <c r="AG1076" s="291"/>
      <c r="AH1076" s="291"/>
      <c r="AI1076" s="291"/>
      <c r="AJ1076" s="291"/>
      <c r="AK1076" s="291"/>
      <c r="AL1076" s="291"/>
      <c r="AM1076" s="291"/>
      <c r="AN1076" s="291"/>
      <c r="AO1076" s="291"/>
      <c r="AP1076" s="291"/>
      <c r="AQ1076" s="291"/>
      <c r="AR1076" s="291"/>
    </row>
    <row r="1077" spans="1:44" ht="8.1" customHeight="1">
      <c r="A1077" s="323" t="str">
        <f t="shared" si="117"/>
        <v/>
      </c>
      <c r="B1077" s="50" t="str">
        <f t="shared" si="118"/>
        <v/>
      </c>
      <c r="C1077" s="50" t="str">
        <f t="shared" si="119"/>
        <v/>
      </c>
      <c r="D1077" s="273" t="str">
        <f t="shared" si="120"/>
        <v/>
      </c>
      <c r="E1077" s="311"/>
      <c r="F1077" s="312"/>
      <c r="G1077" s="312"/>
      <c r="H1077" s="291"/>
      <c r="I1077" s="291"/>
      <c r="J1077" s="291"/>
      <c r="K1077" s="291"/>
      <c r="L1077" s="291"/>
      <c r="M1077" s="291"/>
      <c r="N1077" s="291"/>
      <c r="O1077" s="291"/>
      <c r="P1077" s="291"/>
      <c r="Q1077" s="291"/>
      <c r="R1077" s="291"/>
      <c r="S1077" s="291"/>
      <c r="T1077" s="291"/>
      <c r="U1077" s="291"/>
      <c r="V1077" s="291"/>
      <c r="W1077" s="291"/>
      <c r="X1077" s="291"/>
      <c r="Y1077" s="291"/>
      <c r="Z1077" s="291"/>
      <c r="AA1077" s="291"/>
      <c r="AB1077" s="291"/>
      <c r="AC1077" s="291"/>
      <c r="AD1077" s="291"/>
      <c r="AE1077" s="291"/>
      <c r="AF1077" s="291"/>
      <c r="AG1077" s="291"/>
      <c r="AH1077" s="291"/>
      <c r="AI1077" s="291"/>
      <c r="AJ1077" s="291"/>
      <c r="AK1077" s="291"/>
      <c r="AL1077" s="291"/>
      <c r="AM1077" s="291"/>
      <c r="AN1077" s="291"/>
      <c r="AO1077" s="291"/>
      <c r="AP1077" s="291"/>
      <c r="AQ1077" s="291"/>
      <c r="AR1077" s="291"/>
    </row>
    <row r="1078" spans="1:44" ht="8.1" customHeight="1">
      <c r="A1078" s="323" t="str">
        <f t="shared" si="117"/>
        <v/>
      </c>
      <c r="B1078" s="50" t="str">
        <f t="shared" si="118"/>
        <v/>
      </c>
      <c r="C1078" s="50" t="str">
        <f t="shared" si="119"/>
        <v/>
      </c>
      <c r="D1078" s="273" t="str">
        <f t="shared" si="120"/>
        <v/>
      </c>
      <c r="E1078" s="311"/>
      <c r="F1078" s="312"/>
      <c r="G1078" s="312"/>
      <c r="H1078" s="291"/>
      <c r="I1078" s="291"/>
      <c r="J1078" s="291"/>
      <c r="K1078" s="291"/>
      <c r="L1078" s="291"/>
      <c r="M1078" s="291"/>
      <c r="N1078" s="291"/>
      <c r="O1078" s="291"/>
      <c r="P1078" s="291"/>
      <c r="Q1078" s="291"/>
      <c r="R1078" s="291"/>
      <c r="S1078" s="291"/>
      <c r="T1078" s="291"/>
      <c r="U1078" s="291"/>
      <c r="V1078" s="291"/>
      <c r="W1078" s="291"/>
      <c r="X1078" s="291"/>
      <c r="Y1078" s="291"/>
      <c r="Z1078" s="291"/>
      <c r="AA1078" s="291"/>
      <c r="AB1078" s="291"/>
      <c r="AC1078" s="291"/>
      <c r="AD1078" s="291"/>
      <c r="AE1078" s="291"/>
      <c r="AF1078" s="291"/>
      <c r="AG1078" s="291"/>
      <c r="AH1078" s="291"/>
      <c r="AI1078" s="291"/>
      <c r="AJ1078" s="291"/>
      <c r="AK1078" s="291"/>
      <c r="AL1078" s="291"/>
      <c r="AM1078" s="291"/>
      <c r="AN1078" s="291"/>
      <c r="AO1078" s="291"/>
      <c r="AP1078" s="291"/>
      <c r="AQ1078" s="291"/>
      <c r="AR1078" s="291"/>
    </row>
    <row r="1079" spans="1:44" ht="8.1" customHeight="1">
      <c r="A1079" s="323" t="str">
        <f t="shared" si="117"/>
        <v/>
      </c>
      <c r="B1079" s="50" t="str">
        <f t="shared" si="118"/>
        <v/>
      </c>
      <c r="C1079" s="50" t="str">
        <f t="shared" si="119"/>
        <v/>
      </c>
      <c r="D1079" s="273" t="str">
        <f t="shared" si="120"/>
        <v/>
      </c>
      <c r="E1079" s="311"/>
      <c r="F1079" s="312"/>
      <c r="G1079" s="312"/>
      <c r="H1079" s="291"/>
      <c r="I1079" s="291"/>
      <c r="J1079" s="291"/>
      <c r="K1079" s="291"/>
      <c r="L1079" s="291"/>
      <c r="M1079" s="291"/>
      <c r="N1079" s="291"/>
      <c r="O1079" s="291"/>
      <c r="P1079" s="291"/>
      <c r="Q1079" s="291"/>
      <c r="R1079" s="291"/>
      <c r="S1079" s="291"/>
      <c r="T1079" s="291"/>
      <c r="U1079" s="291"/>
      <c r="V1079" s="291"/>
      <c r="W1079" s="291"/>
      <c r="X1079" s="291"/>
      <c r="Y1079" s="291"/>
      <c r="Z1079" s="291"/>
      <c r="AA1079" s="291"/>
      <c r="AB1079" s="291"/>
      <c r="AC1079" s="291"/>
      <c r="AD1079" s="291"/>
      <c r="AE1079" s="291"/>
      <c r="AF1079" s="291"/>
      <c r="AG1079" s="291"/>
      <c r="AH1079" s="291"/>
      <c r="AI1079" s="291"/>
      <c r="AJ1079" s="291"/>
      <c r="AK1079" s="291"/>
      <c r="AL1079" s="291"/>
      <c r="AM1079" s="291"/>
      <c r="AN1079" s="291"/>
      <c r="AO1079" s="291"/>
      <c r="AP1079" s="291"/>
      <c r="AQ1079" s="291"/>
      <c r="AR1079" s="291"/>
    </row>
    <row r="1080" spans="1:44" ht="8.1" customHeight="1">
      <c r="A1080" s="323" t="str">
        <f t="shared" si="117"/>
        <v/>
      </c>
      <c r="B1080" s="50" t="str">
        <f t="shared" si="118"/>
        <v/>
      </c>
      <c r="C1080" s="50" t="str">
        <f t="shared" si="119"/>
        <v/>
      </c>
      <c r="D1080" s="273" t="str">
        <f t="shared" si="120"/>
        <v/>
      </c>
      <c r="E1080" s="311"/>
      <c r="F1080" s="312"/>
      <c r="G1080" s="312"/>
      <c r="H1080" s="291"/>
      <c r="I1080" s="291"/>
      <c r="J1080" s="291"/>
      <c r="K1080" s="291"/>
      <c r="L1080" s="291"/>
      <c r="M1080" s="291"/>
      <c r="N1080" s="291"/>
      <c r="O1080" s="291"/>
      <c r="P1080" s="291"/>
      <c r="Q1080" s="291"/>
      <c r="R1080" s="291"/>
      <c r="S1080" s="291"/>
      <c r="T1080" s="291"/>
      <c r="U1080" s="291"/>
      <c r="V1080" s="291"/>
      <c r="W1080" s="291"/>
      <c r="X1080" s="291"/>
      <c r="Y1080" s="291"/>
      <c r="Z1080" s="291"/>
      <c r="AA1080" s="291"/>
      <c r="AB1080" s="291"/>
      <c r="AC1080" s="291"/>
      <c r="AD1080" s="291"/>
      <c r="AE1080" s="291"/>
      <c r="AF1080" s="291"/>
      <c r="AG1080" s="291"/>
      <c r="AH1080" s="291"/>
      <c r="AI1080" s="291"/>
      <c r="AJ1080" s="291"/>
      <c r="AK1080" s="291"/>
      <c r="AL1080" s="291"/>
      <c r="AM1080" s="291"/>
      <c r="AN1080" s="291"/>
      <c r="AO1080" s="291"/>
      <c r="AP1080" s="291"/>
      <c r="AQ1080" s="291"/>
      <c r="AR1080" s="291"/>
    </row>
    <row r="1081" spans="1:44" ht="8.1" customHeight="1">
      <c r="A1081" s="323" t="str">
        <f t="shared" si="117"/>
        <v/>
      </c>
      <c r="B1081" s="50" t="str">
        <f t="shared" si="118"/>
        <v/>
      </c>
      <c r="C1081" s="50" t="str">
        <f t="shared" si="119"/>
        <v/>
      </c>
      <c r="D1081" s="273" t="str">
        <f t="shared" si="120"/>
        <v/>
      </c>
      <c r="E1081" s="311"/>
      <c r="F1081" s="312"/>
      <c r="G1081" s="312"/>
      <c r="H1081" s="291"/>
      <c r="I1081" s="291"/>
      <c r="J1081" s="291"/>
      <c r="K1081" s="291"/>
      <c r="L1081" s="291"/>
      <c r="M1081" s="291"/>
      <c r="N1081" s="291"/>
      <c r="O1081" s="291"/>
      <c r="P1081" s="291"/>
      <c r="Q1081" s="291"/>
      <c r="R1081" s="291"/>
      <c r="S1081" s="291"/>
      <c r="T1081" s="291"/>
      <c r="U1081" s="291"/>
      <c r="V1081" s="291"/>
      <c r="W1081" s="291"/>
      <c r="X1081" s="291"/>
      <c r="Y1081" s="291"/>
      <c r="Z1081" s="291"/>
      <c r="AA1081" s="291"/>
      <c r="AB1081" s="291"/>
      <c r="AC1081" s="291"/>
      <c r="AD1081" s="291"/>
      <c r="AE1081" s="291"/>
      <c r="AF1081" s="291"/>
      <c r="AG1081" s="291"/>
      <c r="AH1081" s="291"/>
      <c r="AI1081" s="291"/>
      <c r="AJ1081" s="291"/>
      <c r="AK1081" s="291"/>
      <c r="AL1081" s="291"/>
      <c r="AM1081" s="291"/>
      <c r="AN1081" s="291"/>
      <c r="AO1081" s="291"/>
      <c r="AP1081" s="291"/>
      <c r="AQ1081" s="291"/>
      <c r="AR1081" s="291"/>
    </row>
    <row r="1082" spans="1:44" ht="8.1" customHeight="1">
      <c r="A1082" s="323" t="str">
        <f t="shared" si="117"/>
        <v/>
      </c>
      <c r="B1082" s="50" t="str">
        <f t="shared" si="118"/>
        <v/>
      </c>
      <c r="C1082" s="50" t="str">
        <f t="shared" si="119"/>
        <v/>
      </c>
      <c r="D1082" s="273" t="str">
        <f t="shared" si="120"/>
        <v/>
      </c>
      <c r="E1082" s="311"/>
      <c r="F1082" s="312"/>
      <c r="G1082" s="312"/>
      <c r="H1082" s="291"/>
      <c r="I1082" s="291"/>
      <c r="J1082" s="291"/>
      <c r="K1082" s="291"/>
      <c r="L1082" s="291"/>
      <c r="M1082" s="291"/>
      <c r="N1082" s="291"/>
      <c r="O1082" s="291"/>
      <c r="P1082" s="291"/>
      <c r="Q1082" s="291"/>
      <c r="R1082" s="291"/>
      <c r="S1082" s="291"/>
      <c r="T1082" s="291"/>
      <c r="U1082" s="291"/>
      <c r="V1082" s="291"/>
      <c r="W1082" s="291"/>
      <c r="X1082" s="291"/>
      <c r="Y1082" s="291"/>
      <c r="Z1082" s="291"/>
      <c r="AA1082" s="291"/>
      <c r="AB1082" s="291"/>
      <c r="AC1082" s="291"/>
      <c r="AD1082" s="291"/>
      <c r="AE1082" s="291"/>
      <c r="AF1082" s="291"/>
      <c r="AG1082" s="291"/>
      <c r="AH1082" s="291"/>
      <c r="AI1082" s="291"/>
      <c r="AJ1082" s="291"/>
      <c r="AK1082" s="291"/>
      <c r="AL1082" s="291"/>
      <c r="AM1082" s="291"/>
      <c r="AN1082" s="291"/>
      <c r="AO1082" s="291"/>
      <c r="AP1082" s="291"/>
      <c r="AQ1082" s="291"/>
      <c r="AR1082" s="291"/>
    </row>
    <row r="1083" spans="1:44" ht="8.1" customHeight="1">
      <c r="A1083" s="323" t="str">
        <f t="shared" si="117"/>
        <v/>
      </c>
      <c r="B1083" s="50" t="str">
        <f t="shared" si="118"/>
        <v/>
      </c>
      <c r="C1083" s="50" t="str">
        <f t="shared" si="119"/>
        <v/>
      </c>
      <c r="D1083" s="273" t="str">
        <f t="shared" si="120"/>
        <v/>
      </c>
      <c r="E1083" s="311"/>
      <c r="F1083" s="312"/>
      <c r="G1083" s="312"/>
      <c r="H1083" s="291"/>
      <c r="I1083" s="291"/>
      <c r="J1083" s="291"/>
      <c r="K1083" s="291"/>
      <c r="L1083" s="291"/>
      <c r="M1083" s="291"/>
      <c r="N1083" s="291"/>
      <c r="O1083" s="291"/>
      <c r="P1083" s="291"/>
      <c r="Q1083" s="291"/>
      <c r="R1083" s="291"/>
      <c r="S1083" s="291"/>
      <c r="T1083" s="291"/>
      <c r="U1083" s="291"/>
      <c r="V1083" s="291"/>
      <c r="W1083" s="291"/>
      <c r="X1083" s="291"/>
      <c r="Y1083" s="291"/>
      <c r="Z1083" s="291"/>
      <c r="AA1083" s="291"/>
      <c r="AB1083" s="291"/>
      <c r="AC1083" s="291"/>
      <c r="AD1083" s="291"/>
      <c r="AE1083" s="291"/>
      <c r="AF1083" s="291"/>
      <c r="AG1083" s="291"/>
      <c r="AH1083" s="291"/>
      <c r="AI1083" s="291"/>
      <c r="AJ1083" s="291"/>
      <c r="AK1083" s="291"/>
      <c r="AL1083" s="291"/>
      <c r="AM1083" s="291"/>
      <c r="AN1083" s="291"/>
      <c r="AO1083" s="291"/>
      <c r="AP1083" s="291"/>
      <c r="AQ1083" s="291"/>
      <c r="AR1083" s="291"/>
    </row>
    <row r="1084" spans="1:44" ht="8.1" customHeight="1">
      <c r="A1084" s="323" t="str">
        <f t="shared" si="117"/>
        <v/>
      </c>
      <c r="B1084" s="50" t="str">
        <f t="shared" si="118"/>
        <v/>
      </c>
      <c r="C1084" s="50" t="str">
        <f t="shared" si="119"/>
        <v/>
      </c>
      <c r="D1084" s="273" t="str">
        <f t="shared" si="120"/>
        <v/>
      </c>
      <c r="E1084" s="311"/>
      <c r="F1084" s="312"/>
      <c r="G1084" s="312"/>
      <c r="H1084" s="291"/>
      <c r="I1084" s="291"/>
      <c r="J1084" s="291"/>
      <c r="K1084" s="291"/>
      <c r="L1084" s="291"/>
      <c r="M1084" s="291"/>
      <c r="N1084" s="291"/>
      <c r="O1084" s="291"/>
      <c r="P1084" s="291"/>
      <c r="Q1084" s="291"/>
      <c r="R1084" s="291"/>
      <c r="S1084" s="291"/>
      <c r="T1084" s="291"/>
      <c r="U1084" s="291"/>
      <c r="V1084" s="291"/>
      <c r="W1084" s="291"/>
      <c r="X1084" s="291"/>
      <c r="Y1084" s="291"/>
      <c r="Z1084" s="291"/>
      <c r="AA1084" s="291"/>
      <c r="AB1084" s="291"/>
      <c r="AC1084" s="291"/>
      <c r="AD1084" s="291"/>
      <c r="AE1084" s="291"/>
      <c r="AF1084" s="291"/>
      <c r="AG1084" s="291"/>
      <c r="AH1084" s="291"/>
      <c r="AI1084" s="291"/>
      <c r="AJ1084" s="291"/>
      <c r="AK1084" s="291"/>
      <c r="AL1084" s="291"/>
      <c r="AM1084" s="291"/>
      <c r="AN1084" s="291"/>
      <c r="AO1084" s="291"/>
      <c r="AP1084" s="291"/>
      <c r="AQ1084" s="291"/>
      <c r="AR1084" s="291"/>
    </row>
    <row r="1085" spans="1:44" ht="8.1" customHeight="1">
      <c r="A1085" s="323" t="str">
        <f t="shared" si="117"/>
        <v/>
      </c>
      <c r="B1085" s="50" t="str">
        <f t="shared" si="118"/>
        <v/>
      </c>
      <c r="C1085" s="50" t="str">
        <f t="shared" si="119"/>
        <v/>
      </c>
      <c r="D1085" s="273" t="str">
        <f t="shared" si="120"/>
        <v/>
      </c>
      <c r="E1085" s="311"/>
      <c r="F1085" s="312"/>
      <c r="G1085" s="312"/>
      <c r="H1085" s="291"/>
      <c r="I1085" s="291"/>
      <c r="J1085" s="291"/>
      <c r="K1085" s="291"/>
      <c r="L1085" s="291"/>
      <c r="M1085" s="291"/>
      <c r="N1085" s="291"/>
      <c r="O1085" s="291"/>
      <c r="P1085" s="291"/>
      <c r="Q1085" s="291"/>
      <c r="R1085" s="291"/>
      <c r="S1085" s="291"/>
      <c r="T1085" s="291"/>
      <c r="U1085" s="291"/>
      <c r="V1085" s="291"/>
      <c r="W1085" s="291"/>
      <c r="X1085" s="291"/>
      <c r="Y1085" s="291"/>
      <c r="Z1085" s="291"/>
      <c r="AA1085" s="291"/>
      <c r="AB1085" s="291"/>
      <c r="AC1085" s="291"/>
      <c r="AD1085" s="291"/>
      <c r="AE1085" s="291"/>
      <c r="AF1085" s="291"/>
      <c r="AG1085" s="291"/>
      <c r="AH1085" s="291"/>
      <c r="AI1085" s="291"/>
      <c r="AJ1085" s="291"/>
      <c r="AK1085" s="291"/>
      <c r="AL1085" s="291"/>
      <c r="AM1085" s="291"/>
      <c r="AN1085" s="291"/>
      <c r="AO1085" s="291"/>
      <c r="AP1085" s="291"/>
      <c r="AQ1085" s="291"/>
      <c r="AR1085" s="291"/>
    </row>
    <row r="1086" spans="1:44" ht="8.1" customHeight="1">
      <c r="A1086" s="323" t="str">
        <f t="shared" si="117"/>
        <v/>
      </c>
      <c r="B1086" s="50" t="str">
        <f t="shared" si="118"/>
        <v/>
      </c>
      <c r="C1086" s="50" t="str">
        <f t="shared" si="119"/>
        <v/>
      </c>
      <c r="D1086" s="273" t="str">
        <f t="shared" si="120"/>
        <v/>
      </c>
      <c r="E1086" s="311"/>
      <c r="F1086" s="312"/>
      <c r="G1086" s="312"/>
      <c r="H1086" s="291"/>
      <c r="I1086" s="291"/>
      <c r="J1086" s="291"/>
      <c r="K1086" s="291"/>
      <c r="L1086" s="291"/>
      <c r="M1086" s="291"/>
      <c r="N1086" s="291"/>
      <c r="O1086" s="291"/>
      <c r="P1086" s="291"/>
      <c r="Q1086" s="291"/>
      <c r="R1086" s="291"/>
      <c r="S1086" s="291"/>
      <c r="T1086" s="291"/>
      <c r="U1086" s="291"/>
      <c r="V1086" s="291"/>
      <c r="W1086" s="291"/>
      <c r="X1086" s="291"/>
      <c r="Y1086" s="291"/>
      <c r="Z1086" s="291"/>
      <c r="AA1086" s="291"/>
      <c r="AB1086" s="291"/>
      <c r="AC1086" s="291"/>
      <c r="AD1086" s="291"/>
      <c r="AE1086" s="291"/>
      <c r="AF1086" s="291"/>
      <c r="AG1086" s="291"/>
      <c r="AH1086" s="291"/>
      <c r="AI1086" s="291"/>
      <c r="AJ1086" s="291"/>
      <c r="AK1086" s="291"/>
      <c r="AL1086" s="291"/>
      <c r="AM1086" s="291"/>
      <c r="AN1086" s="291"/>
      <c r="AO1086" s="291"/>
      <c r="AP1086" s="291"/>
      <c r="AQ1086" s="291"/>
      <c r="AR1086" s="291"/>
    </row>
    <row r="1087" spans="1:44" ht="8.1" customHeight="1">
      <c r="A1087" s="323" t="str">
        <f t="shared" si="117"/>
        <v/>
      </c>
      <c r="B1087" s="50" t="str">
        <f t="shared" si="118"/>
        <v/>
      </c>
      <c r="C1087" s="50" t="str">
        <f t="shared" si="119"/>
        <v/>
      </c>
      <c r="D1087" s="273" t="str">
        <f t="shared" si="120"/>
        <v/>
      </c>
      <c r="E1087" s="311"/>
      <c r="F1087" s="312"/>
      <c r="G1087" s="312"/>
      <c r="H1087" s="291"/>
      <c r="I1087" s="291"/>
      <c r="J1087" s="291"/>
      <c r="K1087" s="291"/>
      <c r="L1087" s="291"/>
      <c r="M1087" s="291"/>
      <c r="N1087" s="291"/>
      <c r="O1087" s="291"/>
      <c r="P1087" s="291"/>
      <c r="Q1087" s="291"/>
      <c r="R1087" s="291"/>
      <c r="S1087" s="291"/>
      <c r="T1087" s="291"/>
      <c r="U1087" s="291"/>
      <c r="V1087" s="291"/>
      <c r="W1087" s="291"/>
      <c r="X1087" s="291"/>
      <c r="Y1087" s="291"/>
      <c r="Z1087" s="291"/>
      <c r="AA1087" s="291"/>
      <c r="AB1087" s="291"/>
      <c r="AC1087" s="291"/>
      <c r="AD1087" s="291"/>
      <c r="AE1087" s="291"/>
      <c r="AF1087" s="291"/>
      <c r="AG1087" s="291"/>
      <c r="AH1087" s="291"/>
      <c r="AI1087" s="291"/>
      <c r="AJ1087" s="291"/>
      <c r="AK1087" s="291"/>
      <c r="AL1087" s="291"/>
      <c r="AM1087" s="291"/>
      <c r="AN1087" s="291"/>
      <c r="AO1087" s="291"/>
      <c r="AP1087" s="291"/>
      <c r="AQ1087" s="291"/>
      <c r="AR1087" s="291"/>
    </row>
    <row r="1088" spans="1:44" ht="8.1" customHeight="1">
      <c r="A1088" s="323" t="str">
        <f t="shared" si="117"/>
        <v/>
      </c>
      <c r="B1088" s="50" t="str">
        <f t="shared" si="118"/>
        <v/>
      </c>
      <c r="C1088" s="50" t="str">
        <f t="shared" si="119"/>
        <v/>
      </c>
      <c r="D1088" s="273" t="str">
        <f t="shared" si="120"/>
        <v/>
      </c>
      <c r="E1088" s="311"/>
      <c r="F1088" s="312"/>
      <c r="G1088" s="312"/>
      <c r="H1088" s="291"/>
      <c r="I1088" s="291"/>
      <c r="J1088" s="291"/>
      <c r="K1088" s="291"/>
      <c r="L1088" s="291"/>
      <c r="M1088" s="291"/>
      <c r="N1088" s="291"/>
      <c r="O1088" s="291"/>
      <c r="P1088" s="291"/>
      <c r="Q1088" s="291"/>
      <c r="R1088" s="291"/>
      <c r="S1088" s="291"/>
      <c r="T1088" s="291"/>
      <c r="U1088" s="291"/>
      <c r="V1088" s="291"/>
      <c r="W1088" s="291"/>
      <c r="X1088" s="291"/>
      <c r="Y1088" s="291"/>
      <c r="Z1088" s="291"/>
      <c r="AA1088" s="291"/>
      <c r="AB1088" s="291"/>
      <c r="AC1088" s="291"/>
      <c r="AD1088" s="291"/>
      <c r="AE1088" s="291"/>
      <c r="AF1088" s="291"/>
      <c r="AG1088" s="291"/>
      <c r="AH1088" s="291"/>
      <c r="AI1088" s="291"/>
      <c r="AJ1088" s="291"/>
      <c r="AK1088" s="291"/>
      <c r="AL1088" s="291"/>
      <c r="AM1088" s="291"/>
      <c r="AN1088" s="291"/>
      <c r="AO1088" s="291"/>
      <c r="AP1088" s="291"/>
      <c r="AQ1088" s="291"/>
      <c r="AR1088" s="291"/>
    </row>
    <row r="1089" spans="1:44" ht="8.1" customHeight="1">
      <c r="A1089" s="323" t="str">
        <f t="shared" si="117"/>
        <v/>
      </c>
      <c r="B1089" s="50" t="str">
        <f t="shared" si="118"/>
        <v/>
      </c>
      <c r="C1089" s="50" t="str">
        <f t="shared" si="119"/>
        <v/>
      </c>
      <c r="D1089" s="273" t="str">
        <f t="shared" si="120"/>
        <v/>
      </c>
      <c r="E1089" s="311"/>
      <c r="F1089" s="312"/>
      <c r="G1089" s="312"/>
      <c r="H1089" s="291"/>
      <c r="I1089" s="291"/>
      <c r="J1089" s="291"/>
      <c r="K1089" s="291"/>
      <c r="L1089" s="291"/>
      <c r="M1089" s="291"/>
      <c r="N1089" s="291"/>
      <c r="O1089" s="291"/>
      <c r="P1089" s="291"/>
      <c r="Q1089" s="291"/>
      <c r="R1089" s="291"/>
      <c r="S1089" s="291"/>
      <c r="T1089" s="291"/>
      <c r="U1089" s="291"/>
      <c r="V1089" s="291"/>
      <c r="W1089" s="291"/>
      <c r="X1089" s="291"/>
      <c r="Y1089" s="291"/>
      <c r="Z1089" s="291"/>
      <c r="AA1089" s="291"/>
      <c r="AB1089" s="291"/>
      <c r="AC1089" s="291"/>
      <c r="AD1089" s="291"/>
      <c r="AE1089" s="291"/>
      <c r="AF1089" s="291"/>
      <c r="AG1089" s="291"/>
      <c r="AH1089" s="291"/>
      <c r="AI1089" s="291"/>
      <c r="AJ1089" s="291"/>
      <c r="AK1089" s="291"/>
      <c r="AL1089" s="291"/>
      <c r="AM1089" s="291"/>
      <c r="AN1089" s="291"/>
      <c r="AO1089" s="291"/>
      <c r="AP1089" s="291"/>
      <c r="AQ1089" s="291"/>
      <c r="AR1089" s="291"/>
    </row>
    <row r="1090" spans="1:44" ht="8.1" customHeight="1">
      <c r="A1090" s="323" t="str">
        <f t="shared" si="117"/>
        <v/>
      </c>
      <c r="B1090" s="50" t="str">
        <f t="shared" si="118"/>
        <v/>
      </c>
      <c r="C1090" s="50" t="str">
        <f t="shared" si="119"/>
        <v/>
      </c>
      <c r="D1090" s="273" t="str">
        <f t="shared" si="120"/>
        <v/>
      </c>
      <c r="E1090" s="311"/>
      <c r="F1090" s="312"/>
      <c r="G1090" s="312"/>
      <c r="H1090" s="291"/>
      <c r="I1090" s="291"/>
      <c r="J1090" s="291"/>
      <c r="K1090" s="291"/>
      <c r="L1090" s="291"/>
      <c r="M1090" s="291"/>
      <c r="N1090" s="291"/>
      <c r="O1090" s="291"/>
      <c r="P1090" s="291"/>
      <c r="Q1090" s="291"/>
      <c r="R1090" s="291"/>
      <c r="S1090" s="291"/>
      <c r="T1090" s="291"/>
      <c r="U1090" s="291"/>
      <c r="V1090" s="291"/>
      <c r="W1090" s="291"/>
      <c r="X1090" s="291"/>
      <c r="Y1090" s="291"/>
      <c r="Z1090" s="291"/>
      <c r="AA1090" s="291"/>
      <c r="AB1090" s="291"/>
      <c r="AC1090" s="291"/>
      <c r="AD1090" s="291"/>
      <c r="AE1090" s="291"/>
      <c r="AF1090" s="291"/>
      <c r="AG1090" s="291"/>
      <c r="AH1090" s="291"/>
      <c r="AI1090" s="291"/>
      <c r="AJ1090" s="291"/>
      <c r="AK1090" s="291"/>
      <c r="AL1090" s="291"/>
      <c r="AM1090" s="291"/>
      <c r="AN1090" s="291"/>
      <c r="AO1090" s="291"/>
      <c r="AP1090" s="291"/>
      <c r="AQ1090" s="291"/>
      <c r="AR1090" s="291"/>
    </row>
    <row r="1091" spans="1:44" ht="8.1" customHeight="1">
      <c r="A1091" s="323" t="str">
        <f t="shared" si="117"/>
        <v/>
      </c>
      <c r="B1091" s="50" t="str">
        <f t="shared" si="118"/>
        <v/>
      </c>
      <c r="C1091" s="50" t="str">
        <f t="shared" si="119"/>
        <v/>
      </c>
      <c r="D1091" s="273" t="str">
        <f t="shared" si="120"/>
        <v/>
      </c>
      <c r="E1091" s="311"/>
      <c r="F1091" s="312"/>
      <c r="G1091" s="312"/>
      <c r="H1091" s="291"/>
      <c r="I1091" s="291"/>
      <c r="J1091" s="291"/>
      <c r="K1091" s="291"/>
      <c r="L1091" s="291"/>
      <c r="M1091" s="291"/>
      <c r="N1091" s="291"/>
      <c r="O1091" s="291"/>
      <c r="P1091" s="291"/>
      <c r="Q1091" s="291"/>
      <c r="R1091" s="291"/>
      <c r="S1091" s="291"/>
      <c r="T1091" s="291"/>
      <c r="U1091" s="291"/>
      <c r="V1091" s="291"/>
      <c r="W1091" s="291"/>
      <c r="X1091" s="291"/>
      <c r="Y1091" s="291"/>
      <c r="Z1091" s="291"/>
      <c r="AA1091" s="291"/>
      <c r="AB1091" s="291"/>
      <c r="AC1091" s="291"/>
      <c r="AD1091" s="291"/>
      <c r="AE1091" s="291"/>
      <c r="AF1091" s="291"/>
      <c r="AG1091" s="291"/>
      <c r="AH1091" s="291"/>
      <c r="AI1091" s="291"/>
      <c r="AJ1091" s="291"/>
      <c r="AK1091" s="291"/>
      <c r="AL1091" s="291"/>
      <c r="AM1091" s="291"/>
      <c r="AN1091" s="291"/>
      <c r="AO1091" s="291"/>
      <c r="AP1091" s="291"/>
      <c r="AQ1091" s="291"/>
      <c r="AR1091" s="291"/>
    </row>
    <row r="1092" spans="1:44" ht="8.1" customHeight="1">
      <c r="A1092" s="323" t="str">
        <f t="shared" si="117"/>
        <v/>
      </c>
      <c r="B1092" s="50" t="str">
        <f t="shared" si="118"/>
        <v/>
      </c>
      <c r="C1092" s="50" t="str">
        <f t="shared" si="119"/>
        <v/>
      </c>
      <c r="D1092" s="273" t="str">
        <f t="shared" si="120"/>
        <v/>
      </c>
      <c r="E1092" s="311"/>
      <c r="F1092" s="312"/>
      <c r="G1092" s="312"/>
      <c r="H1092" s="291"/>
      <c r="I1092" s="291"/>
      <c r="J1092" s="291"/>
      <c r="K1092" s="291"/>
      <c r="L1092" s="291"/>
      <c r="M1092" s="291"/>
      <c r="N1092" s="291"/>
      <c r="O1092" s="291"/>
      <c r="P1092" s="291"/>
      <c r="Q1092" s="291"/>
      <c r="R1092" s="291"/>
      <c r="S1092" s="291"/>
      <c r="T1092" s="291"/>
      <c r="U1092" s="291"/>
      <c r="V1092" s="291"/>
      <c r="W1092" s="291"/>
      <c r="X1092" s="291"/>
      <c r="Y1092" s="291"/>
      <c r="Z1092" s="291"/>
      <c r="AA1092" s="291"/>
      <c r="AB1092" s="291"/>
      <c r="AC1092" s="291"/>
      <c r="AD1092" s="291"/>
      <c r="AE1092" s="291"/>
      <c r="AF1092" s="291"/>
      <c r="AG1092" s="291"/>
      <c r="AH1092" s="291"/>
      <c r="AI1092" s="291"/>
      <c r="AJ1092" s="291"/>
      <c r="AK1092" s="291"/>
      <c r="AL1092" s="291"/>
      <c r="AM1092" s="291"/>
      <c r="AN1092" s="291"/>
      <c r="AO1092" s="291"/>
      <c r="AP1092" s="291"/>
      <c r="AQ1092" s="291"/>
      <c r="AR1092" s="291"/>
    </row>
    <row r="1093" spans="1:44" ht="8.1" customHeight="1">
      <c r="A1093" s="323" t="str">
        <f t="shared" ref="A1093:A1156" si="121">IF(ROW()-A$4&lt;=$D$4,ROW()-A$4,"")</f>
        <v/>
      </c>
      <c r="B1093" s="50" t="str">
        <f t="shared" si="118"/>
        <v/>
      </c>
      <c r="C1093" s="50" t="str">
        <f t="shared" si="119"/>
        <v/>
      </c>
      <c r="D1093" s="273" t="str">
        <f t="shared" si="120"/>
        <v/>
      </c>
      <c r="E1093" s="311"/>
      <c r="F1093" s="312"/>
      <c r="G1093" s="312"/>
      <c r="H1093" s="291"/>
      <c r="I1093" s="291"/>
      <c r="J1093" s="291"/>
      <c r="K1093" s="291"/>
      <c r="L1093" s="291"/>
      <c r="M1093" s="291"/>
      <c r="N1093" s="291"/>
      <c r="O1093" s="291"/>
      <c r="P1093" s="291"/>
      <c r="Q1093" s="291"/>
      <c r="R1093" s="291"/>
      <c r="S1093" s="291"/>
      <c r="T1093" s="291"/>
      <c r="U1093" s="291"/>
      <c r="V1093" s="291"/>
      <c r="W1093" s="291"/>
      <c r="X1093" s="291"/>
      <c r="Y1093" s="291"/>
      <c r="Z1093" s="291"/>
      <c r="AA1093" s="291"/>
      <c r="AB1093" s="291"/>
      <c r="AC1093" s="291"/>
      <c r="AD1093" s="291"/>
      <c r="AE1093" s="291"/>
      <c r="AF1093" s="291"/>
      <c r="AG1093" s="291"/>
      <c r="AH1093" s="291"/>
      <c r="AI1093" s="291"/>
      <c r="AJ1093" s="291"/>
      <c r="AK1093" s="291"/>
      <c r="AL1093" s="291"/>
      <c r="AM1093" s="291"/>
      <c r="AN1093" s="291"/>
      <c r="AO1093" s="291"/>
      <c r="AP1093" s="291"/>
      <c r="AQ1093" s="291"/>
      <c r="AR1093" s="291"/>
    </row>
    <row r="1094" spans="1:44" ht="8.1" customHeight="1">
      <c r="A1094" s="323" t="str">
        <f t="shared" si="121"/>
        <v/>
      </c>
      <c r="B1094" s="50" t="str">
        <f t="shared" ref="B1094:B1157" si="122">IF(A1094="","",IF(A1092="",1,IF(ISNUMBER(A1094),INT(A1093/$C$2)+1,"")))</f>
        <v/>
      </c>
      <c r="C1094" s="50" t="str">
        <f t="shared" ref="C1094:C1157" si="123">IF(ISNUMBER(A1094),IF(B1093&lt;&gt;B1094,1,C1093+1),"")</f>
        <v/>
      </c>
      <c r="D1094" s="273" t="str">
        <f t="shared" ref="D1094:D1157" si="124">IF(AND(ISNUMBER(B1094),ISNUMBER(C1094)),_xlfn.CONCAT(C1094-1,",",B1094-1),"")</f>
        <v/>
      </c>
      <c r="E1094" s="311"/>
      <c r="F1094" s="312"/>
      <c r="G1094" s="312"/>
      <c r="H1094" s="291"/>
      <c r="I1094" s="291"/>
      <c r="J1094" s="291"/>
      <c r="K1094" s="291"/>
      <c r="L1094" s="291"/>
      <c r="M1094" s="291"/>
      <c r="N1094" s="291"/>
      <c r="O1094" s="291"/>
      <c r="P1094" s="291"/>
      <c r="Q1094" s="291"/>
      <c r="R1094" s="291"/>
      <c r="S1094" s="291"/>
      <c r="T1094" s="291"/>
      <c r="U1094" s="291"/>
      <c r="V1094" s="291"/>
      <c r="W1094" s="291"/>
      <c r="X1094" s="291"/>
      <c r="Y1094" s="291"/>
      <c r="Z1094" s="291"/>
      <c r="AA1094" s="291"/>
      <c r="AB1094" s="291"/>
      <c r="AC1094" s="291"/>
      <c r="AD1094" s="291"/>
      <c r="AE1094" s="291"/>
      <c r="AF1094" s="291"/>
      <c r="AG1094" s="291"/>
      <c r="AH1094" s="291"/>
      <c r="AI1094" s="291"/>
      <c r="AJ1094" s="291"/>
      <c r="AK1094" s="291"/>
      <c r="AL1094" s="291"/>
      <c r="AM1094" s="291"/>
      <c r="AN1094" s="291"/>
      <c r="AO1094" s="291"/>
      <c r="AP1094" s="291"/>
      <c r="AQ1094" s="291"/>
      <c r="AR1094" s="291"/>
    </row>
    <row r="1095" spans="1:44" ht="8.1" customHeight="1">
      <c r="A1095" s="323" t="str">
        <f t="shared" si="121"/>
        <v/>
      </c>
      <c r="B1095" s="50" t="str">
        <f t="shared" si="122"/>
        <v/>
      </c>
      <c r="C1095" s="50" t="str">
        <f t="shared" si="123"/>
        <v/>
      </c>
      <c r="D1095" s="273" t="str">
        <f t="shared" si="124"/>
        <v/>
      </c>
      <c r="E1095" s="311"/>
      <c r="F1095" s="312"/>
      <c r="G1095" s="312"/>
      <c r="H1095" s="291"/>
      <c r="I1095" s="291"/>
      <c r="J1095" s="291"/>
      <c r="K1095" s="291"/>
      <c r="L1095" s="291"/>
      <c r="M1095" s="291"/>
      <c r="N1095" s="291"/>
      <c r="O1095" s="291"/>
      <c r="P1095" s="291"/>
      <c r="Q1095" s="291"/>
      <c r="R1095" s="291"/>
      <c r="S1095" s="291"/>
      <c r="T1095" s="291"/>
      <c r="U1095" s="291"/>
      <c r="V1095" s="291"/>
      <c r="W1095" s="291"/>
      <c r="X1095" s="291"/>
      <c r="Y1095" s="291"/>
      <c r="Z1095" s="291"/>
      <c r="AA1095" s="291"/>
      <c r="AB1095" s="291"/>
      <c r="AC1095" s="291"/>
      <c r="AD1095" s="291"/>
      <c r="AE1095" s="291"/>
      <c r="AF1095" s="291"/>
      <c r="AG1095" s="291"/>
      <c r="AH1095" s="291"/>
      <c r="AI1095" s="291"/>
      <c r="AJ1095" s="291"/>
      <c r="AK1095" s="291"/>
      <c r="AL1095" s="291"/>
      <c r="AM1095" s="291"/>
      <c r="AN1095" s="291"/>
      <c r="AO1095" s="291"/>
      <c r="AP1095" s="291"/>
      <c r="AQ1095" s="291"/>
      <c r="AR1095" s="291"/>
    </row>
    <row r="1096" spans="1:44" ht="8.1" customHeight="1">
      <c r="A1096" s="323" t="str">
        <f t="shared" si="121"/>
        <v/>
      </c>
      <c r="B1096" s="50" t="str">
        <f t="shared" si="122"/>
        <v/>
      </c>
      <c r="C1096" s="50" t="str">
        <f t="shared" si="123"/>
        <v/>
      </c>
      <c r="D1096" s="273" t="str">
        <f t="shared" si="124"/>
        <v/>
      </c>
      <c r="E1096" s="311"/>
      <c r="F1096" s="312"/>
      <c r="G1096" s="312"/>
      <c r="H1096" s="291"/>
      <c r="I1096" s="291"/>
      <c r="J1096" s="291"/>
      <c r="K1096" s="291"/>
      <c r="L1096" s="291"/>
      <c r="M1096" s="291"/>
      <c r="N1096" s="291"/>
      <c r="O1096" s="291"/>
      <c r="P1096" s="291"/>
      <c r="Q1096" s="291"/>
      <c r="R1096" s="291"/>
      <c r="S1096" s="291"/>
      <c r="T1096" s="291"/>
      <c r="U1096" s="291"/>
      <c r="V1096" s="291"/>
      <c r="W1096" s="291"/>
      <c r="X1096" s="291"/>
      <c r="Y1096" s="291"/>
      <c r="Z1096" s="291"/>
      <c r="AA1096" s="291"/>
      <c r="AB1096" s="291"/>
      <c r="AC1096" s="291"/>
      <c r="AD1096" s="291"/>
      <c r="AE1096" s="291"/>
      <c r="AF1096" s="291"/>
      <c r="AG1096" s="291"/>
      <c r="AH1096" s="291"/>
      <c r="AI1096" s="291"/>
      <c r="AJ1096" s="291"/>
      <c r="AK1096" s="291"/>
      <c r="AL1096" s="291"/>
      <c r="AM1096" s="291"/>
      <c r="AN1096" s="291"/>
      <c r="AO1096" s="291"/>
      <c r="AP1096" s="291"/>
      <c r="AQ1096" s="291"/>
      <c r="AR1096" s="291"/>
    </row>
    <row r="1097" spans="1:44" ht="8.1" customHeight="1">
      <c r="A1097" s="323" t="str">
        <f t="shared" si="121"/>
        <v/>
      </c>
      <c r="B1097" s="50" t="str">
        <f t="shared" si="122"/>
        <v/>
      </c>
      <c r="C1097" s="50" t="str">
        <f t="shared" si="123"/>
        <v/>
      </c>
      <c r="D1097" s="273" t="str">
        <f t="shared" si="124"/>
        <v/>
      </c>
      <c r="E1097" s="311"/>
      <c r="F1097" s="312"/>
      <c r="G1097" s="312"/>
      <c r="H1097" s="291"/>
      <c r="I1097" s="291"/>
      <c r="J1097" s="291"/>
      <c r="K1097" s="291"/>
      <c r="L1097" s="291"/>
      <c r="M1097" s="291"/>
      <c r="N1097" s="291"/>
      <c r="O1097" s="291"/>
      <c r="P1097" s="291"/>
      <c r="Q1097" s="291"/>
      <c r="R1097" s="291"/>
      <c r="S1097" s="291"/>
      <c r="T1097" s="291"/>
      <c r="U1097" s="291"/>
      <c r="V1097" s="291"/>
      <c r="W1097" s="291"/>
      <c r="X1097" s="291"/>
      <c r="Y1097" s="291"/>
      <c r="Z1097" s="291"/>
      <c r="AA1097" s="291"/>
      <c r="AB1097" s="291"/>
      <c r="AC1097" s="291"/>
      <c r="AD1097" s="291"/>
      <c r="AE1097" s="291"/>
      <c r="AF1097" s="291"/>
      <c r="AG1097" s="291"/>
      <c r="AH1097" s="291"/>
      <c r="AI1097" s="291"/>
      <c r="AJ1097" s="291"/>
      <c r="AK1097" s="291"/>
      <c r="AL1097" s="291"/>
      <c r="AM1097" s="291"/>
      <c r="AN1097" s="291"/>
      <c r="AO1097" s="291"/>
      <c r="AP1097" s="291"/>
      <c r="AQ1097" s="291"/>
      <c r="AR1097" s="291"/>
    </row>
    <row r="1098" spans="1:44" ht="8.1" customHeight="1">
      <c r="A1098" s="323" t="str">
        <f t="shared" si="121"/>
        <v/>
      </c>
      <c r="B1098" s="50" t="str">
        <f t="shared" si="122"/>
        <v/>
      </c>
      <c r="C1098" s="50" t="str">
        <f t="shared" si="123"/>
        <v/>
      </c>
      <c r="D1098" s="273" t="str">
        <f t="shared" si="124"/>
        <v/>
      </c>
      <c r="E1098" s="311"/>
      <c r="F1098" s="312"/>
      <c r="G1098" s="312"/>
      <c r="H1098" s="291"/>
      <c r="I1098" s="291"/>
      <c r="J1098" s="291"/>
      <c r="K1098" s="291"/>
      <c r="L1098" s="291"/>
      <c r="M1098" s="291"/>
      <c r="N1098" s="291"/>
      <c r="O1098" s="291"/>
      <c r="P1098" s="291"/>
      <c r="Q1098" s="291"/>
      <c r="R1098" s="291"/>
      <c r="S1098" s="291"/>
      <c r="T1098" s="291"/>
      <c r="U1098" s="291"/>
      <c r="V1098" s="291"/>
      <c r="W1098" s="291"/>
      <c r="X1098" s="291"/>
      <c r="Y1098" s="291"/>
      <c r="Z1098" s="291"/>
      <c r="AA1098" s="291"/>
      <c r="AB1098" s="291"/>
      <c r="AC1098" s="291"/>
      <c r="AD1098" s="291"/>
      <c r="AE1098" s="291"/>
      <c r="AF1098" s="291"/>
      <c r="AG1098" s="291"/>
      <c r="AH1098" s="291"/>
      <c r="AI1098" s="291"/>
      <c r="AJ1098" s="291"/>
      <c r="AK1098" s="291"/>
      <c r="AL1098" s="291"/>
      <c r="AM1098" s="291"/>
      <c r="AN1098" s="291"/>
      <c r="AO1098" s="291"/>
      <c r="AP1098" s="291"/>
      <c r="AQ1098" s="291"/>
      <c r="AR1098" s="291"/>
    </row>
    <row r="1099" spans="1:44" ht="8.1" customHeight="1">
      <c r="A1099" s="323" t="str">
        <f t="shared" si="121"/>
        <v/>
      </c>
      <c r="B1099" s="50" t="str">
        <f t="shared" si="122"/>
        <v/>
      </c>
      <c r="C1099" s="50" t="str">
        <f t="shared" si="123"/>
        <v/>
      </c>
      <c r="D1099" s="273" t="str">
        <f t="shared" si="124"/>
        <v/>
      </c>
      <c r="E1099" s="311"/>
      <c r="F1099" s="312"/>
      <c r="G1099" s="312"/>
      <c r="H1099" s="291"/>
      <c r="I1099" s="291"/>
      <c r="J1099" s="291"/>
      <c r="K1099" s="291"/>
      <c r="L1099" s="291"/>
      <c r="M1099" s="291"/>
      <c r="N1099" s="291"/>
      <c r="O1099" s="291"/>
      <c r="P1099" s="291"/>
      <c r="Q1099" s="291"/>
      <c r="R1099" s="291"/>
      <c r="S1099" s="291"/>
      <c r="T1099" s="291"/>
      <c r="U1099" s="291"/>
      <c r="V1099" s="291"/>
      <c r="W1099" s="291"/>
      <c r="X1099" s="291"/>
      <c r="Y1099" s="291"/>
      <c r="Z1099" s="291"/>
      <c r="AA1099" s="291"/>
      <c r="AB1099" s="291"/>
      <c r="AC1099" s="291"/>
      <c r="AD1099" s="291"/>
      <c r="AE1099" s="291"/>
      <c r="AF1099" s="291"/>
      <c r="AG1099" s="291"/>
      <c r="AH1099" s="291"/>
      <c r="AI1099" s="291"/>
      <c r="AJ1099" s="291"/>
      <c r="AK1099" s="291"/>
      <c r="AL1099" s="291"/>
      <c r="AM1099" s="291"/>
      <c r="AN1099" s="291"/>
      <c r="AO1099" s="291"/>
      <c r="AP1099" s="291"/>
      <c r="AQ1099" s="291"/>
      <c r="AR1099" s="291"/>
    </row>
    <row r="1100" spans="1:44" ht="8.1" customHeight="1">
      <c r="A1100" s="323" t="str">
        <f t="shared" si="121"/>
        <v/>
      </c>
      <c r="B1100" s="50" t="str">
        <f t="shared" si="122"/>
        <v/>
      </c>
      <c r="C1100" s="50" t="str">
        <f t="shared" si="123"/>
        <v/>
      </c>
      <c r="D1100" s="273" t="str">
        <f t="shared" si="124"/>
        <v/>
      </c>
      <c r="E1100" s="311"/>
      <c r="F1100" s="312"/>
      <c r="G1100" s="312"/>
      <c r="H1100" s="291"/>
      <c r="I1100" s="291"/>
      <c r="J1100" s="291"/>
      <c r="K1100" s="291"/>
      <c r="L1100" s="291"/>
      <c r="M1100" s="291"/>
      <c r="N1100" s="291"/>
      <c r="O1100" s="291"/>
      <c r="P1100" s="291"/>
      <c r="Q1100" s="291"/>
      <c r="R1100" s="291"/>
      <c r="S1100" s="291"/>
      <c r="T1100" s="291"/>
      <c r="U1100" s="291"/>
      <c r="V1100" s="291"/>
      <c r="W1100" s="291"/>
      <c r="X1100" s="291"/>
      <c r="Y1100" s="291"/>
      <c r="Z1100" s="291"/>
      <c r="AA1100" s="291"/>
      <c r="AB1100" s="291"/>
      <c r="AC1100" s="291"/>
      <c r="AD1100" s="291"/>
      <c r="AE1100" s="291"/>
      <c r="AF1100" s="291"/>
      <c r="AG1100" s="291"/>
      <c r="AH1100" s="291"/>
      <c r="AI1100" s="291"/>
      <c r="AJ1100" s="291"/>
      <c r="AK1100" s="291"/>
      <c r="AL1100" s="291"/>
      <c r="AM1100" s="291"/>
      <c r="AN1100" s="291"/>
      <c r="AO1100" s="291"/>
      <c r="AP1100" s="291"/>
      <c r="AQ1100" s="291"/>
      <c r="AR1100" s="291"/>
    </row>
    <row r="1101" spans="1:44" ht="8.1" customHeight="1">
      <c r="A1101" s="323" t="str">
        <f t="shared" si="121"/>
        <v/>
      </c>
      <c r="B1101" s="50" t="str">
        <f t="shared" si="122"/>
        <v/>
      </c>
      <c r="C1101" s="50" t="str">
        <f t="shared" si="123"/>
        <v/>
      </c>
      <c r="D1101" s="273" t="str">
        <f t="shared" si="124"/>
        <v/>
      </c>
      <c r="E1101" s="311"/>
      <c r="F1101" s="312"/>
      <c r="G1101" s="312"/>
      <c r="H1101" s="291"/>
      <c r="I1101" s="291"/>
      <c r="J1101" s="291"/>
      <c r="K1101" s="291"/>
      <c r="L1101" s="291"/>
      <c r="M1101" s="291"/>
      <c r="N1101" s="291"/>
      <c r="O1101" s="291"/>
      <c r="P1101" s="291"/>
      <c r="Q1101" s="291"/>
      <c r="R1101" s="291"/>
      <c r="S1101" s="291"/>
      <c r="T1101" s="291"/>
      <c r="U1101" s="291"/>
      <c r="V1101" s="291"/>
      <c r="W1101" s="291"/>
      <c r="X1101" s="291"/>
      <c r="Y1101" s="291"/>
      <c r="Z1101" s="291"/>
      <c r="AA1101" s="291"/>
      <c r="AB1101" s="291"/>
      <c r="AC1101" s="291"/>
      <c r="AD1101" s="291"/>
      <c r="AE1101" s="291"/>
      <c r="AF1101" s="291"/>
      <c r="AG1101" s="291"/>
      <c r="AH1101" s="291"/>
      <c r="AI1101" s="291"/>
      <c r="AJ1101" s="291"/>
      <c r="AK1101" s="291"/>
      <c r="AL1101" s="291"/>
      <c r="AM1101" s="291"/>
      <c r="AN1101" s="291"/>
      <c r="AO1101" s="291"/>
      <c r="AP1101" s="291"/>
      <c r="AQ1101" s="291"/>
      <c r="AR1101" s="291"/>
    </row>
    <row r="1102" spans="1:44" ht="8.1" customHeight="1">
      <c r="A1102" s="323" t="str">
        <f t="shared" si="121"/>
        <v/>
      </c>
      <c r="B1102" s="50" t="str">
        <f t="shared" si="122"/>
        <v/>
      </c>
      <c r="C1102" s="50" t="str">
        <f t="shared" si="123"/>
        <v/>
      </c>
      <c r="D1102" s="273" t="str">
        <f t="shared" si="124"/>
        <v/>
      </c>
      <c r="E1102" s="311"/>
      <c r="F1102" s="312"/>
      <c r="G1102" s="312"/>
      <c r="H1102" s="291"/>
      <c r="I1102" s="291"/>
      <c r="J1102" s="291"/>
      <c r="K1102" s="291"/>
      <c r="L1102" s="291"/>
      <c r="M1102" s="291"/>
      <c r="N1102" s="291"/>
      <c r="O1102" s="291"/>
      <c r="P1102" s="291"/>
      <c r="Q1102" s="291"/>
      <c r="R1102" s="291"/>
      <c r="S1102" s="291"/>
      <c r="T1102" s="291"/>
      <c r="U1102" s="291"/>
      <c r="V1102" s="291"/>
      <c r="W1102" s="291"/>
      <c r="X1102" s="291"/>
      <c r="Y1102" s="291"/>
      <c r="Z1102" s="291"/>
      <c r="AA1102" s="291"/>
      <c r="AB1102" s="291"/>
      <c r="AC1102" s="291"/>
      <c r="AD1102" s="291"/>
      <c r="AE1102" s="291"/>
      <c r="AF1102" s="291"/>
      <c r="AG1102" s="291"/>
      <c r="AH1102" s="291"/>
      <c r="AI1102" s="291"/>
      <c r="AJ1102" s="291"/>
      <c r="AK1102" s="291"/>
      <c r="AL1102" s="291"/>
      <c r="AM1102" s="291"/>
      <c r="AN1102" s="291"/>
      <c r="AO1102" s="291"/>
      <c r="AP1102" s="291"/>
      <c r="AQ1102" s="291"/>
      <c r="AR1102" s="291"/>
    </row>
    <row r="1103" spans="1:44" ht="8.1" customHeight="1">
      <c r="A1103" s="323" t="str">
        <f t="shared" si="121"/>
        <v/>
      </c>
      <c r="B1103" s="50" t="str">
        <f t="shared" si="122"/>
        <v/>
      </c>
      <c r="C1103" s="50" t="str">
        <f t="shared" si="123"/>
        <v/>
      </c>
      <c r="D1103" s="273" t="str">
        <f t="shared" si="124"/>
        <v/>
      </c>
      <c r="E1103" s="311"/>
      <c r="F1103" s="312"/>
      <c r="G1103" s="312"/>
      <c r="H1103" s="291"/>
      <c r="I1103" s="291"/>
      <c r="J1103" s="291"/>
      <c r="K1103" s="291"/>
      <c r="L1103" s="291"/>
      <c r="M1103" s="291"/>
      <c r="N1103" s="291"/>
      <c r="O1103" s="291"/>
      <c r="P1103" s="291"/>
      <c r="Q1103" s="291"/>
      <c r="R1103" s="291"/>
      <c r="S1103" s="291"/>
      <c r="T1103" s="291"/>
      <c r="U1103" s="291"/>
      <c r="V1103" s="291"/>
      <c r="W1103" s="291"/>
      <c r="X1103" s="291"/>
      <c r="Y1103" s="291"/>
      <c r="Z1103" s="291"/>
      <c r="AA1103" s="291"/>
      <c r="AB1103" s="291"/>
      <c r="AC1103" s="291"/>
      <c r="AD1103" s="291"/>
      <c r="AE1103" s="291"/>
      <c r="AF1103" s="291"/>
      <c r="AG1103" s="291"/>
      <c r="AH1103" s="291"/>
      <c r="AI1103" s="291"/>
      <c r="AJ1103" s="291"/>
      <c r="AK1103" s="291"/>
      <c r="AL1103" s="291"/>
      <c r="AM1103" s="291"/>
      <c r="AN1103" s="291"/>
      <c r="AO1103" s="291"/>
      <c r="AP1103" s="291"/>
      <c r="AQ1103" s="291"/>
      <c r="AR1103" s="291"/>
    </row>
    <row r="1104" spans="1:44" ht="8.1" customHeight="1">
      <c r="A1104" s="323" t="str">
        <f t="shared" si="121"/>
        <v/>
      </c>
      <c r="B1104" s="50" t="str">
        <f t="shared" si="122"/>
        <v/>
      </c>
      <c r="C1104" s="50" t="str">
        <f t="shared" si="123"/>
        <v/>
      </c>
      <c r="D1104" s="273" t="str">
        <f t="shared" si="124"/>
        <v/>
      </c>
      <c r="E1104" s="311"/>
      <c r="F1104" s="312"/>
      <c r="G1104" s="312"/>
      <c r="H1104" s="291"/>
      <c r="I1104" s="291"/>
      <c r="J1104" s="291"/>
      <c r="K1104" s="291"/>
      <c r="L1104" s="291"/>
      <c r="M1104" s="291"/>
      <c r="N1104" s="291"/>
      <c r="O1104" s="291"/>
      <c r="P1104" s="291"/>
      <c r="Q1104" s="291"/>
      <c r="R1104" s="291"/>
      <c r="S1104" s="291"/>
      <c r="T1104" s="291"/>
      <c r="U1104" s="291"/>
      <c r="V1104" s="291"/>
      <c r="W1104" s="291"/>
      <c r="X1104" s="291"/>
      <c r="Y1104" s="291"/>
      <c r="Z1104" s="291"/>
      <c r="AA1104" s="291"/>
      <c r="AB1104" s="291"/>
      <c r="AC1104" s="291"/>
      <c r="AD1104" s="291"/>
      <c r="AE1104" s="291"/>
      <c r="AF1104" s="291"/>
      <c r="AG1104" s="291"/>
      <c r="AH1104" s="291"/>
      <c r="AI1104" s="291"/>
      <c r="AJ1104" s="291"/>
      <c r="AK1104" s="291"/>
      <c r="AL1104" s="291"/>
      <c r="AM1104" s="291"/>
      <c r="AN1104" s="291"/>
      <c r="AO1104" s="291"/>
      <c r="AP1104" s="291"/>
      <c r="AQ1104" s="291"/>
      <c r="AR1104" s="291"/>
    </row>
    <row r="1105" spans="1:44" ht="8.1" customHeight="1">
      <c r="A1105" s="323" t="str">
        <f t="shared" si="121"/>
        <v/>
      </c>
      <c r="B1105" s="50" t="str">
        <f t="shared" si="122"/>
        <v/>
      </c>
      <c r="C1105" s="50" t="str">
        <f t="shared" si="123"/>
        <v/>
      </c>
      <c r="D1105" s="273" t="str">
        <f t="shared" si="124"/>
        <v/>
      </c>
      <c r="E1105" s="311"/>
      <c r="F1105" s="312"/>
      <c r="G1105" s="312"/>
      <c r="H1105" s="291"/>
      <c r="I1105" s="291"/>
      <c r="J1105" s="291"/>
      <c r="K1105" s="291"/>
      <c r="L1105" s="291"/>
      <c r="M1105" s="291"/>
      <c r="N1105" s="291"/>
      <c r="O1105" s="291"/>
      <c r="P1105" s="291"/>
      <c r="Q1105" s="291"/>
      <c r="R1105" s="291"/>
      <c r="S1105" s="291"/>
      <c r="T1105" s="291"/>
      <c r="U1105" s="291"/>
      <c r="V1105" s="291"/>
      <c r="W1105" s="291"/>
      <c r="X1105" s="291"/>
      <c r="Y1105" s="291"/>
      <c r="Z1105" s="291"/>
      <c r="AA1105" s="291"/>
      <c r="AB1105" s="291"/>
      <c r="AC1105" s="291"/>
      <c r="AD1105" s="291"/>
      <c r="AE1105" s="291"/>
      <c r="AF1105" s="291"/>
      <c r="AG1105" s="291"/>
      <c r="AH1105" s="291"/>
      <c r="AI1105" s="291"/>
      <c r="AJ1105" s="291"/>
      <c r="AK1105" s="291"/>
      <c r="AL1105" s="291"/>
      <c r="AM1105" s="291"/>
      <c r="AN1105" s="291"/>
      <c r="AO1105" s="291"/>
      <c r="AP1105" s="291"/>
      <c r="AQ1105" s="291"/>
      <c r="AR1105" s="291"/>
    </row>
    <row r="1106" spans="1:44" ht="8.1" customHeight="1">
      <c r="A1106" s="323" t="str">
        <f t="shared" si="121"/>
        <v/>
      </c>
      <c r="B1106" s="50" t="str">
        <f t="shared" si="122"/>
        <v/>
      </c>
      <c r="C1106" s="50" t="str">
        <f t="shared" si="123"/>
        <v/>
      </c>
      <c r="D1106" s="273" t="str">
        <f t="shared" si="124"/>
        <v/>
      </c>
      <c r="E1106" s="311"/>
      <c r="F1106" s="312"/>
      <c r="G1106" s="312"/>
      <c r="H1106" s="291"/>
      <c r="I1106" s="291"/>
      <c r="J1106" s="291"/>
      <c r="K1106" s="291"/>
      <c r="L1106" s="291"/>
      <c r="M1106" s="291"/>
      <c r="N1106" s="291"/>
      <c r="O1106" s="291"/>
      <c r="P1106" s="291"/>
      <c r="Q1106" s="291"/>
      <c r="R1106" s="291"/>
      <c r="S1106" s="291"/>
      <c r="T1106" s="291"/>
      <c r="U1106" s="291"/>
      <c r="V1106" s="291"/>
      <c r="W1106" s="291"/>
      <c r="X1106" s="291"/>
      <c r="Y1106" s="291"/>
      <c r="Z1106" s="291"/>
      <c r="AA1106" s="291"/>
      <c r="AB1106" s="291"/>
      <c r="AC1106" s="291"/>
      <c r="AD1106" s="291"/>
      <c r="AE1106" s="291"/>
      <c r="AF1106" s="291"/>
      <c r="AG1106" s="291"/>
      <c r="AH1106" s="291"/>
      <c r="AI1106" s="291"/>
      <c r="AJ1106" s="291"/>
      <c r="AK1106" s="291"/>
      <c r="AL1106" s="291"/>
      <c r="AM1106" s="291"/>
      <c r="AN1106" s="291"/>
      <c r="AO1106" s="291"/>
      <c r="AP1106" s="291"/>
      <c r="AQ1106" s="291"/>
      <c r="AR1106" s="291"/>
    </row>
    <row r="1107" spans="1:44" ht="8.1" customHeight="1">
      <c r="A1107" s="323" t="str">
        <f t="shared" si="121"/>
        <v/>
      </c>
      <c r="B1107" s="50" t="str">
        <f t="shared" si="122"/>
        <v/>
      </c>
      <c r="C1107" s="50" t="str">
        <f t="shared" si="123"/>
        <v/>
      </c>
      <c r="D1107" s="273" t="str">
        <f t="shared" si="124"/>
        <v/>
      </c>
      <c r="E1107" s="311"/>
      <c r="F1107" s="312"/>
      <c r="G1107" s="312"/>
      <c r="H1107" s="291"/>
      <c r="I1107" s="291"/>
      <c r="J1107" s="291"/>
      <c r="K1107" s="291"/>
      <c r="L1107" s="291"/>
      <c r="M1107" s="291"/>
      <c r="N1107" s="291"/>
      <c r="O1107" s="291"/>
      <c r="P1107" s="291"/>
      <c r="Q1107" s="291"/>
      <c r="R1107" s="291"/>
      <c r="S1107" s="291"/>
      <c r="T1107" s="291"/>
      <c r="U1107" s="291"/>
      <c r="V1107" s="291"/>
      <c r="W1107" s="291"/>
      <c r="X1107" s="291"/>
      <c r="Y1107" s="291"/>
      <c r="Z1107" s="291"/>
      <c r="AA1107" s="291"/>
      <c r="AB1107" s="291"/>
      <c r="AC1107" s="291"/>
      <c r="AD1107" s="291"/>
      <c r="AE1107" s="291"/>
      <c r="AF1107" s="291"/>
      <c r="AG1107" s="291"/>
      <c r="AH1107" s="291"/>
      <c r="AI1107" s="291"/>
      <c r="AJ1107" s="291"/>
      <c r="AK1107" s="291"/>
      <c r="AL1107" s="291"/>
      <c r="AM1107" s="291"/>
      <c r="AN1107" s="291"/>
      <c r="AO1107" s="291"/>
      <c r="AP1107" s="291"/>
      <c r="AQ1107" s="291"/>
      <c r="AR1107" s="291"/>
    </row>
    <row r="1108" spans="1:44" ht="8.1" customHeight="1">
      <c r="A1108" s="323" t="str">
        <f t="shared" si="121"/>
        <v/>
      </c>
      <c r="B1108" s="50" t="str">
        <f t="shared" si="122"/>
        <v/>
      </c>
      <c r="C1108" s="50" t="str">
        <f t="shared" si="123"/>
        <v/>
      </c>
      <c r="D1108" s="273" t="str">
        <f t="shared" si="124"/>
        <v/>
      </c>
      <c r="E1108" s="311"/>
      <c r="F1108" s="312"/>
      <c r="G1108" s="312"/>
      <c r="H1108" s="291"/>
      <c r="I1108" s="291"/>
      <c r="J1108" s="291"/>
      <c r="K1108" s="291"/>
      <c r="L1108" s="291"/>
      <c r="M1108" s="291"/>
      <c r="N1108" s="291"/>
      <c r="O1108" s="291"/>
      <c r="P1108" s="291"/>
      <c r="Q1108" s="291"/>
      <c r="R1108" s="291"/>
      <c r="S1108" s="291"/>
      <c r="T1108" s="291"/>
      <c r="U1108" s="291"/>
      <c r="V1108" s="291"/>
      <c r="W1108" s="291"/>
      <c r="X1108" s="291"/>
      <c r="Y1108" s="291"/>
      <c r="Z1108" s="291"/>
      <c r="AA1108" s="291"/>
      <c r="AB1108" s="291"/>
      <c r="AC1108" s="291"/>
      <c r="AD1108" s="291"/>
      <c r="AE1108" s="291"/>
      <c r="AF1108" s="291"/>
      <c r="AG1108" s="291"/>
      <c r="AH1108" s="291"/>
      <c r="AI1108" s="291"/>
      <c r="AJ1108" s="291"/>
      <c r="AK1108" s="291"/>
      <c r="AL1108" s="291"/>
      <c r="AM1108" s="291"/>
      <c r="AN1108" s="291"/>
      <c r="AO1108" s="291"/>
      <c r="AP1108" s="291"/>
      <c r="AQ1108" s="291"/>
      <c r="AR1108" s="291"/>
    </row>
    <row r="1109" spans="1:44" ht="8.1" customHeight="1">
      <c r="A1109" s="323" t="str">
        <f t="shared" si="121"/>
        <v/>
      </c>
      <c r="B1109" s="50" t="str">
        <f t="shared" si="122"/>
        <v/>
      </c>
      <c r="C1109" s="50" t="str">
        <f t="shared" si="123"/>
        <v/>
      </c>
      <c r="D1109" s="273" t="str">
        <f t="shared" si="124"/>
        <v/>
      </c>
      <c r="E1109" s="311"/>
      <c r="F1109" s="312"/>
      <c r="G1109" s="312"/>
      <c r="H1109" s="291"/>
      <c r="I1109" s="291"/>
      <c r="J1109" s="291"/>
      <c r="K1109" s="291"/>
      <c r="L1109" s="291"/>
      <c r="M1109" s="291"/>
      <c r="N1109" s="291"/>
      <c r="O1109" s="291"/>
      <c r="P1109" s="291"/>
      <c r="Q1109" s="291"/>
      <c r="R1109" s="291"/>
      <c r="S1109" s="291"/>
      <c r="T1109" s="291"/>
      <c r="U1109" s="291"/>
      <c r="V1109" s="291"/>
      <c r="W1109" s="291"/>
      <c r="X1109" s="291"/>
      <c r="Y1109" s="291"/>
      <c r="Z1109" s="291"/>
      <c r="AA1109" s="291"/>
      <c r="AB1109" s="291"/>
      <c r="AC1109" s="291"/>
      <c r="AD1109" s="291"/>
      <c r="AE1109" s="291"/>
      <c r="AF1109" s="291"/>
      <c r="AG1109" s="291"/>
      <c r="AH1109" s="291"/>
      <c r="AI1109" s="291"/>
      <c r="AJ1109" s="291"/>
      <c r="AK1109" s="291"/>
      <c r="AL1109" s="291"/>
      <c r="AM1109" s="291"/>
      <c r="AN1109" s="291"/>
      <c r="AO1109" s="291"/>
      <c r="AP1109" s="291"/>
      <c r="AQ1109" s="291"/>
      <c r="AR1109" s="291"/>
    </row>
    <row r="1110" spans="1:44" ht="8.1" customHeight="1">
      <c r="A1110" s="323" t="str">
        <f t="shared" si="121"/>
        <v/>
      </c>
      <c r="B1110" s="50" t="str">
        <f t="shared" si="122"/>
        <v/>
      </c>
      <c r="C1110" s="50" t="str">
        <f t="shared" si="123"/>
        <v/>
      </c>
      <c r="D1110" s="273" t="str">
        <f t="shared" si="124"/>
        <v/>
      </c>
      <c r="E1110" s="311"/>
      <c r="F1110" s="312"/>
      <c r="G1110" s="312"/>
      <c r="H1110" s="291"/>
      <c r="I1110" s="291"/>
      <c r="J1110" s="291"/>
      <c r="K1110" s="291"/>
      <c r="L1110" s="291"/>
      <c r="M1110" s="291"/>
      <c r="N1110" s="291"/>
      <c r="O1110" s="291"/>
      <c r="P1110" s="291"/>
      <c r="Q1110" s="291"/>
      <c r="R1110" s="291"/>
      <c r="S1110" s="291"/>
      <c r="T1110" s="291"/>
      <c r="U1110" s="291"/>
      <c r="V1110" s="291"/>
      <c r="W1110" s="291"/>
      <c r="X1110" s="291"/>
      <c r="Y1110" s="291"/>
      <c r="Z1110" s="291"/>
      <c r="AA1110" s="291"/>
      <c r="AB1110" s="291"/>
      <c r="AC1110" s="291"/>
      <c r="AD1110" s="291"/>
      <c r="AE1110" s="291"/>
      <c r="AF1110" s="291"/>
      <c r="AG1110" s="291"/>
      <c r="AH1110" s="291"/>
      <c r="AI1110" s="291"/>
      <c r="AJ1110" s="291"/>
      <c r="AK1110" s="291"/>
      <c r="AL1110" s="291"/>
      <c r="AM1110" s="291"/>
      <c r="AN1110" s="291"/>
      <c r="AO1110" s="291"/>
      <c r="AP1110" s="291"/>
      <c r="AQ1110" s="291"/>
      <c r="AR1110" s="291"/>
    </row>
    <row r="1111" spans="1:44" ht="8.1" customHeight="1">
      <c r="A1111" s="323" t="str">
        <f t="shared" si="121"/>
        <v/>
      </c>
      <c r="B1111" s="50" t="str">
        <f t="shared" si="122"/>
        <v/>
      </c>
      <c r="C1111" s="50" t="str">
        <f t="shared" si="123"/>
        <v/>
      </c>
      <c r="D1111" s="273" t="str">
        <f t="shared" si="124"/>
        <v/>
      </c>
      <c r="E1111" s="311"/>
      <c r="F1111" s="312"/>
      <c r="G1111" s="312"/>
      <c r="H1111" s="291"/>
      <c r="I1111" s="291"/>
      <c r="J1111" s="291"/>
      <c r="K1111" s="291"/>
      <c r="L1111" s="291"/>
      <c r="M1111" s="291"/>
      <c r="N1111" s="291"/>
      <c r="O1111" s="291"/>
      <c r="P1111" s="291"/>
      <c r="Q1111" s="291"/>
      <c r="R1111" s="291"/>
      <c r="S1111" s="291"/>
      <c r="T1111" s="291"/>
      <c r="U1111" s="291"/>
      <c r="V1111" s="291"/>
      <c r="W1111" s="291"/>
      <c r="X1111" s="291"/>
      <c r="Y1111" s="291"/>
      <c r="Z1111" s="291"/>
      <c r="AA1111" s="291"/>
      <c r="AB1111" s="291"/>
      <c r="AC1111" s="291"/>
      <c r="AD1111" s="291"/>
      <c r="AE1111" s="291"/>
      <c r="AF1111" s="291"/>
      <c r="AG1111" s="291"/>
      <c r="AH1111" s="291"/>
      <c r="AI1111" s="291"/>
      <c r="AJ1111" s="291"/>
      <c r="AK1111" s="291"/>
      <c r="AL1111" s="291"/>
      <c r="AM1111" s="291"/>
      <c r="AN1111" s="291"/>
      <c r="AO1111" s="291"/>
      <c r="AP1111" s="291"/>
      <c r="AQ1111" s="291"/>
      <c r="AR1111" s="291"/>
    </row>
    <row r="1112" spans="1:44" ht="8.1" customHeight="1">
      <c r="A1112" s="323" t="str">
        <f t="shared" si="121"/>
        <v/>
      </c>
      <c r="B1112" s="50" t="str">
        <f t="shared" si="122"/>
        <v/>
      </c>
      <c r="C1112" s="50" t="str">
        <f t="shared" si="123"/>
        <v/>
      </c>
      <c r="D1112" s="273" t="str">
        <f t="shared" si="124"/>
        <v/>
      </c>
      <c r="E1112" s="311"/>
      <c r="F1112" s="312"/>
      <c r="G1112" s="312"/>
      <c r="H1112" s="291"/>
      <c r="I1112" s="291"/>
      <c r="J1112" s="291"/>
      <c r="K1112" s="291"/>
      <c r="L1112" s="291"/>
      <c r="M1112" s="291"/>
      <c r="N1112" s="291"/>
      <c r="O1112" s="291"/>
      <c r="P1112" s="291"/>
      <c r="Q1112" s="291"/>
      <c r="R1112" s="291"/>
      <c r="S1112" s="291"/>
      <c r="T1112" s="291"/>
      <c r="U1112" s="291"/>
      <c r="V1112" s="291"/>
      <c r="W1112" s="291"/>
      <c r="X1112" s="291"/>
      <c r="Y1112" s="291"/>
      <c r="Z1112" s="291"/>
      <c r="AA1112" s="291"/>
      <c r="AB1112" s="291"/>
      <c r="AC1112" s="291"/>
      <c r="AD1112" s="291"/>
      <c r="AE1112" s="291"/>
      <c r="AF1112" s="291"/>
      <c r="AG1112" s="291"/>
      <c r="AH1112" s="291"/>
      <c r="AI1112" s="291"/>
      <c r="AJ1112" s="291"/>
      <c r="AK1112" s="291"/>
      <c r="AL1112" s="291"/>
      <c r="AM1112" s="291"/>
      <c r="AN1112" s="291"/>
      <c r="AO1112" s="291"/>
      <c r="AP1112" s="291"/>
      <c r="AQ1112" s="291"/>
      <c r="AR1112" s="291"/>
    </row>
    <row r="1113" spans="1:44" ht="8.1" customHeight="1">
      <c r="A1113" s="323" t="str">
        <f t="shared" si="121"/>
        <v/>
      </c>
      <c r="B1113" s="50" t="str">
        <f t="shared" si="122"/>
        <v/>
      </c>
      <c r="C1113" s="50" t="str">
        <f t="shared" si="123"/>
        <v/>
      </c>
      <c r="D1113" s="273" t="str">
        <f t="shared" si="124"/>
        <v/>
      </c>
      <c r="E1113" s="311"/>
      <c r="F1113" s="312"/>
      <c r="G1113" s="312"/>
      <c r="H1113" s="291"/>
      <c r="I1113" s="291"/>
      <c r="J1113" s="291"/>
      <c r="K1113" s="291"/>
      <c r="L1113" s="291"/>
      <c r="M1113" s="291"/>
      <c r="N1113" s="291"/>
      <c r="O1113" s="291"/>
      <c r="P1113" s="291"/>
      <c r="Q1113" s="291"/>
      <c r="R1113" s="291"/>
      <c r="S1113" s="291"/>
      <c r="T1113" s="291"/>
      <c r="U1113" s="291"/>
      <c r="V1113" s="291"/>
      <c r="W1113" s="291"/>
      <c r="X1113" s="291"/>
      <c r="Y1113" s="291"/>
      <c r="Z1113" s="291"/>
      <c r="AA1113" s="291"/>
      <c r="AB1113" s="291"/>
      <c r="AC1113" s="291"/>
      <c r="AD1113" s="291"/>
      <c r="AE1113" s="291"/>
      <c r="AF1113" s="291"/>
      <c r="AG1113" s="291"/>
      <c r="AH1113" s="291"/>
      <c r="AI1113" s="291"/>
      <c r="AJ1113" s="291"/>
      <c r="AK1113" s="291"/>
      <c r="AL1113" s="291"/>
      <c r="AM1113" s="291"/>
      <c r="AN1113" s="291"/>
      <c r="AO1113" s="291"/>
      <c r="AP1113" s="291"/>
      <c r="AQ1113" s="291"/>
      <c r="AR1113" s="291"/>
    </row>
    <row r="1114" spans="1:44" ht="8.1" customHeight="1">
      <c r="A1114" s="323" t="str">
        <f t="shared" si="121"/>
        <v/>
      </c>
      <c r="B1114" s="50" t="str">
        <f t="shared" si="122"/>
        <v/>
      </c>
      <c r="C1114" s="50" t="str">
        <f t="shared" si="123"/>
        <v/>
      </c>
      <c r="D1114" s="273" t="str">
        <f t="shared" si="124"/>
        <v/>
      </c>
      <c r="E1114" s="311"/>
      <c r="F1114" s="312"/>
      <c r="G1114" s="312"/>
      <c r="H1114" s="291"/>
      <c r="I1114" s="291"/>
      <c r="J1114" s="291"/>
      <c r="K1114" s="291"/>
      <c r="L1114" s="291"/>
      <c r="M1114" s="291"/>
      <c r="N1114" s="291"/>
      <c r="O1114" s="291"/>
      <c r="P1114" s="291"/>
      <c r="Q1114" s="291"/>
      <c r="R1114" s="291"/>
      <c r="S1114" s="291"/>
      <c r="T1114" s="291"/>
      <c r="U1114" s="291"/>
      <c r="V1114" s="291"/>
      <c r="W1114" s="291"/>
      <c r="X1114" s="291"/>
      <c r="Y1114" s="291"/>
      <c r="Z1114" s="291"/>
      <c r="AA1114" s="291"/>
      <c r="AB1114" s="291"/>
      <c r="AC1114" s="291"/>
      <c r="AD1114" s="291"/>
      <c r="AE1114" s="291"/>
      <c r="AF1114" s="291"/>
      <c r="AG1114" s="291"/>
      <c r="AH1114" s="291"/>
      <c r="AI1114" s="291"/>
      <c r="AJ1114" s="291"/>
      <c r="AK1114" s="291"/>
      <c r="AL1114" s="291"/>
      <c r="AM1114" s="291"/>
      <c r="AN1114" s="291"/>
      <c r="AO1114" s="291"/>
      <c r="AP1114" s="291"/>
      <c r="AQ1114" s="291"/>
      <c r="AR1114" s="291"/>
    </row>
    <row r="1115" spans="1:44" ht="8.1" customHeight="1">
      <c r="A1115" s="323" t="str">
        <f t="shared" si="121"/>
        <v/>
      </c>
      <c r="B1115" s="50" t="str">
        <f t="shared" si="122"/>
        <v/>
      </c>
      <c r="C1115" s="50" t="str">
        <f t="shared" si="123"/>
        <v/>
      </c>
      <c r="D1115" s="273" t="str">
        <f t="shared" si="124"/>
        <v/>
      </c>
      <c r="E1115" s="311"/>
      <c r="F1115" s="312"/>
      <c r="G1115" s="312"/>
      <c r="H1115" s="291"/>
      <c r="I1115" s="291"/>
      <c r="J1115" s="291"/>
      <c r="K1115" s="291"/>
      <c r="L1115" s="291"/>
      <c r="M1115" s="291"/>
      <c r="N1115" s="291"/>
      <c r="O1115" s="291"/>
      <c r="P1115" s="291"/>
      <c r="Q1115" s="291"/>
      <c r="R1115" s="291"/>
      <c r="S1115" s="291"/>
      <c r="T1115" s="291"/>
      <c r="U1115" s="291"/>
      <c r="V1115" s="291"/>
      <c r="W1115" s="291"/>
      <c r="X1115" s="291"/>
      <c r="Y1115" s="291"/>
      <c r="Z1115" s="291"/>
      <c r="AA1115" s="291"/>
      <c r="AB1115" s="291"/>
      <c r="AC1115" s="291"/>
      <c r="AD1115" s="291"/>
      <c r="AE1115" s="291"/>
      <c r="AF1115" s="291"/>
      <c r="AG1115" s="291"/>
      <c r="AH1115" s="291"/>
      <c r="AI1115" s="291"/>
      <c r="AJ1115" s="291"/>
      <c r="AK1115" s="291"/>
      <c r="AL1115" s="291"/>
      <c r="AM1115" s="291"/>
      <c r="AN1115" s="291"/>
      <c r="AO1115" s="291"/>
      <c r="AP1115" s="291"/>
      <c r="AQ1115" s="291"/>
      <c r="AR1115" s="291"/>
    </row>
    <row r="1116" spans="1:44" ht="8.1" customHeight="1">
      <c r="A1116" s="323" t="str">
        <f t="shared" si="121"/>
        <v/>
      </c>
      <c r="B1116" s="50" t="str">
        <f t="shared" si="122"/>
        <v/>
      </c>
      <c r="C1116" s="50" t="str">
        <f t="shared" si="123"/>
        <v/>
      </c>
      <c r="D1116" s="273" t="str">
        <f t="shared" si="124"/>
        <v/>
      </c>
      <c r="E1116" s="311"/>
      <c r="F1116" s="312"/>
      <c r="G1116" s="312"/>
      <c r="H1116" s="291"/>
      <c r="I1116" s="291"/>
      <c r="J1116" s="291"/>
      <c r="K1116" s="291"/>
      <c r="L1116" s="291"/>
      <c r="M1116" s="291"/>
      <c r="N1116" s="291"/>
      <c r="O1116" s="291"/>
      <c r="P1116" s="291"/>
      <c r="Q1116" s="291"/>
      <c r="R1116" s="291"/>
      <c r="S1116" s="291"/>
      <c r="T1116" s="291"/>
      <c r="U1116" s="291"/>
      <c r="V1116" s="291"/>
      <c r="W1116" s="291"/>
      <c r="X1116" s="291"/>
      <c r="Y1116" s="291"/>
      <c r="Z1116" s="291"/>
      <c r="AA1116" s="291"/>
      <c r="AB1116" s="291"/>
      <c r="AC1116" s="291"/>
      <c r="AD1116" s="291"/>
      <c r="AE1116" s="291"/>
      <c r="AF1116" s="291"/>
      <c r="AG1116" s="291"/>
      <c r="AH1116" s="291"/>
      <c r="AI1116" s="291"/>
      <c r="AJ1116" s="291"/>
      <c r="AK1116" s="291"/>
      <c r="AL1116" s="291"/>
      <c r="AM1116" s="291"/>
      <c r="AN1116" s="291"/>
      <c r="AO1116" s="291"/>
      <c r="AP1116" s="291"/>
      <c r="AQ1116" s="291"/>
      <c r="AR1116" s="291"/>
    </row>
    <row r="1117" spans="1:44" ht="8.1" customHeight="1">
      <c r="A1117" s="323" t="str">
        <f t="shared" si="121"/>
        <v/>
      </c>
      <c r="B1117" s="50" t="str">
        <f t="shared" si="122"/>
        <v/>
      </c>
      <c r="C1117" s="50" t="str">
        <f t="shared" si="123"/>
        <v/>
      </c>
      <c r="D1117" s="273" t="str">
        <f t="shared" si="124"/>
        <v/>
      </c>
      <c r="E1117" s="311"/>
      <c r="F1117" s="312"/>
      <c r="G1117" s="312"/>
      <c r="H1117" s="291"/>
      <c r="I1117" s="291"/>
      <c r="J1117" s="291"/>
      <c r="K1117" s="291"/>
      <c r="L1117" s="291"/>
      <c r="M1117" s="291"/>
      <c r="N1117" s="291"/>
      <c r="O1117" s="291"/>
      <c r="P1117" s="291"/>
      <c r="Q1117" s="291"/>
      <c r="R1117" s="291"/>
      <c r="S1117" s="291"/>
      <c r="T1117" s="291"/>
      <c r="U1117" s="291"/>
      <c r="V1117" s="291"/>
      <c r="W1117" s="291"/>
      <c r="X1117" s="291"/>
      <c r="Y1117" s="291"/>
      <c r="Z1117" s="291"/>
      <c r="AA1117" s="291"/>
      <c r="AB1117" s="291"/>
      <c r="AC1117" s="291"/>
      <c r="AD1117" s="291"/>
      <c r="AE1117" s="291"/>
      <c r="AF1117" s="291"/>
      <c r="AG1117" s="291"/>
      <c r="AH1117" s="291"/>
      <c r="AI1117" s="291"/>
      <c r="AJ1117" s="291"/>
      <c r="AK1117" s="291"/>
      <c r="AL1117" s="291"/>
      <c r="AM1117" s="291"/>
      <c r="AN1117" s="291"/>
      <c r="AO1117" s="291"/>
      <c r="AP1117" s="291"/>
      <c r="AQ1117" s="291"/>
      <c r="AR1117" s="291"/>
    </row>
    <row r="1118" spans="1:44" ht="8.1" customHeight="1">
      <c r="A1118" s="323" t="str">
        <f t="shared" si="121"/>
        <v/>
      </c>
      <c r="B1118" s="50" t="str">
        <f t="shared" si="122"/>
        <v/>
      </c>
      <c r="C1118" s="50" t="str">
        <f t="shared" si="123"/>
        <v/>
      </c>
      <c r="D1118" s="273" t="str">
        <f t="shared" si="124"/>
        <v/>
      </c>
      <c r="E1118" s="311"/>
      <c r="F1118" s="312"/>
      <c r="G1118" s="312"/>
      <c r="H1118" s="291"/>
      <c r="I1118" s="291"/>
      <c r="J1118" s="291"/>
      <c r="K1118" s="291"/>
      <c r="L1118" s="291"/>
      <c r="M1118" s="291"/>
      <c r="N1118" s="291"/>
      <c r="O1118" s="291"/>
      <c r="P1118" s="291"/>
      <c r="Q1118" s="291"/>
      <c r="R1118" s="291"/>
      <c r="S1118" s="291"/>
      <c r="T1118" s="291"/>
      <c r="U1118" s="291"/>
      <c r="V1118" s="291"/>
      <c r="W1118" s="291"/>
      <c r="X1118" s="291"/>
      <c r="Y1118" s="291"/>
      <c r="Z1118" s="291"/>
      <c r="AA1118" s="291"/>
      <c r="AB1118" s="291"/>
      <c r="AC1118" s="291"/>
      <c r="AD1118" s="291"/>
      <c r="AE1118" s="291"/>
      <c r="AF1118" s="291"/>
      <c r="AG1118" s="291"/>
      <c r="AH1118" s="291"/>
      <c r="AI1118" s="291"/>
      <c r="AJ1118" s="291"/>
      <c r="AK1118" s="291"/>
      <c r="AL1118" s="291"/>
      <c r="AM1118" s="291"/>
      <c r="AN1118" s="291"/>
      <c r="AO1118" s="291"/>
      <c r="AP1118" s="291"/>
      <c r="AQ1118" s="291"/>
      <c r="AR1118" s="291"/>
    </row>
    <row r="1119" spans="1:44" ht="8.1" customHeight="1">
      <c r="A1119" s="323" t="str">
        <f t="shared" si="121"/>
        <v/>
      </c>
      <c r="B1119" s="50" t="str">
        <f t="shared" si="122"/>
        <v/>
      </c>
      <c r="C1119" s="50" t="str">
        <f t="shared" si="123"/>
        <v/>
      </c>
      <c r="D1119" s="273" t="str">
        <f t="shared" si="124"/>
        <v/>
      </c>
      <c r="E1119" s="311"/>
      <c r="F1119" s="312"/>
      <c r="G1119" s="312"/>
      <c r="H1119" s="291"/>
      <c r="I1119" s="291"/>
      <c r="J1119" s="291"/>
      <c r="K1119" s="291"/>
      <c r="L1119" s="291"/>
      <c r="M1119" s="291"/>
      <c r="N1119" s="291"/>
      <c r="O1119" s="291"/>
      <c r="P1119" s="291"/>
      <c r="Q1119" s="291"/>
      <c r="R1119" s="291"/>
      <c r="S1119" s="291"/>
      <c r="T1119" s="291"/>
      <c r="U1119" s="291"/>
      <c r="V1119" s="291"/>
      <c r="W1119" s="291"/>
      <c r="X1119" s="291"/>
      <c r="Y1119" s="291"/>
      <c r="Z1119" s="291"/>
      <c r="AA1119" s="291"/>
      <c r="AB1119" s="291"/>
      <c r="AC1119" s="291"/>
      <c r="AD1119" s="291"/>
      <c r="AE1119" s="291"/>
      <c r="AF1119" s="291"/>
      <c r="AG1119" s="291"/>
      <c r="AH1119" s="291"/>
      <c r="AI1119" s="291"/>
      <c r="AJ1119" s="291"/>
      <c r="AK1119" s="291"/>
      <c r="AL1119" s="291"/>
      <c r="AM1119" s="291"/>
      <c r="AN1119" s="291"/>
      <c r="AO1119" s="291"/>
      <c r="AP1119" s="291"/>
      <c r="AQ1119" s="291"/>
      <c r="AR1119" s="291"/>
    </row>
    <row r="1120" spans="1:44" ht="8.1" customHeight="1">
      <c r="A1120" s="323" t="str">
        <f t="shared" si="121"/>
        <v/>
      </c>
      <c r="B1120" s="50" t="str">
        <f t="shared" si="122"/>
        <v/>
      </c>
      <c r="C1120" s="50" t="str">
        <f t="shared" si="123"/>
        <v/>
      </c>
      <c r="D1120" s="273" t="str">
        <f t="shared" si="124"/>
        <v/>
      </c>
      <c r="E1120" s="311"/>
      <c r="F1120" s="312"/>
      <c r="G1120" s="312"/>
      <c r="H1120" s="291"/>
      <c r="I1120" s="291"/>
      <c r="J1120" s="291"/>
      <c r="K1120" s="291"/>
      <c r="L1120" s="291"/>
      <c r="M1120" s="291"/>
      <c r="N1120" s="291"/>
      <c r="O1120" s="291"/>
      <c r="P1120" s="291"/>
      <c r="Q1120" s="291"/>
      <c r="R1120" s="291"/>
      <c r="S1120" s="291"/>
      <c r="T1120" s="291"/>
      <c r="U1120" s="291"/>
      <c r="V1120" s="291"/>
      <c r="W1120" s="291"/>
      <c r="X1120" s="291"/>
      <c r="Y1120" s="291"/>
      <c r="Z1120" s="291"/>
      <c r="AA1120" s="291"/>
      <c r="AB1120" s="291"/>
      <c r="AC1120" s="291"/>
      <c r="AD1120" s="291"/>
      <c r="AE1120" s="291"/>
      <c r="AF1120" s="291"/>
      <c r="AG1120" s="291"/>
      <c r="AH1120" s="291"/>
      <c r="AI1120" s="291"/>
      <c r="AJ1120" s="291"/>
      <c r="AK1120" s="291"/>
      <c r="AL1120" s="291"/>
      <c r="AM1120" s="291"/>
      <c r="AN1120" s="291"/>
      <c r="AO1120" s="291"/>
      <c r="AP1120" s="291"/>
      <c r="AQ1120" s="291"/>
      <c r="AR1120" s="291"/>
    </row>
    <row r="1121" spans="1:44" ht="8.1" customHeight="1">
      <c r="A1121" s="323" t="str">
        <f t="shared" si="121"/>
        <v/>
      </c>
      <c r="B1121" s="50" t="str">
        <f t="shared" si="122"/>
        <v/>
      </c>
      <c r="C1121" s="50" t="str">
        <f t="shared" si="123"/>
        <v/>
      </c>
      <c r="D1121" s="273" t="str">
        <f t="shared" si="124"/>
        <v/>
      </c>
      <c r="E1121" s="311"/>
      <c r="F1121" s="312"/>
      <c r="G1121" s="312"/>
      <c r="H1121" s="291"/>
      <c r="I1121" s="291"/>
      <c r="J1121" s="291"/>
      <c r="K1121" s="291"/>
      <c r="L1121" s="291"/>
      <c r="M1121" s="291"/>
      <c r="N1121" s="291"/>
      <c r="O1121" s="291"/>
      <c r="P1121" s="291"/>
      <c r="Q1121" s="291"/>
      <c r="R1121" s="291"/>
      <c r="S1121" s="291"/>
      <c r="T1121" s="291"/>
      <c r="U1121" s="291"/>
      <c r="V1121" s="291"/>
      <c r="W1121" s="291"/>
      <c r="X1121" s="291"/>
      <c r="Y1121" s="291"/>
      <c r="Z1121" s="291"/>
      <c r="AA1121" s="291"/>
      <c r="AB1121" s="291"/>
      <c r="AC1121" s="291"/>
      <c r="AD1121" s="291"/>
      <c r="AE1121" s="291"/>
      <c r="AF1121" s="291"/>
      <c r="AG1121" s="291"/>
      <c r="AH1121" s="291"/>
      <c r="AI1121" s="291"/>
      <c r="AJ1121" s="291"/>
      <c r="AK1121" s="291"/>
      <c r="AL1121" s="291"/>
      <c r="AM1121" s="291"/>
      <c r="AN1121" s="291"/>
      <c r="AO1121" s="291"/>
      <c r="AP1121" s="291"/>
      <c r="AQ1121" s="291"/>
      <c r="AR1121" s="291"/>
    </row>
    <row r="1122" spans="1:44" ht="8.1" customHeight="1">
      <c r="A1122" s="323" t="str">
        <f t="shared" si="121"/>
        <v/>
      </c>
      <c r="B1122" s="50" t="str">
        <f t="shared" si="122"/>
        <v/>
      </c>
      <c r="C1122" s="50" t="str">
        <f t="shared" si="123"/>
        <v/>
      </c>
      <c r="D1122" s="273" t="str">
        <f t="shared" si="124"/>
        <v/>
      </c>
      <c r="E1122" s="311"/>
      <c r="F1122" s="312"/>
      <c r="G1122" s="312"/>
      <c r="H1122" s="291"/>
      <c r="I1122" s="291"/>
      <c r="J1122" s="291"/>
      <c r="K1122" s="291"/>
      <c r="L1122" s="291"/>
      <c r="M1122" s="291"/>
      <c r="N1122" s="291"/>
      <c r="O1122" s="291"/>
      <c r="P1122" s="291"/>
      <c r="Q1122" s="291"/>
      <c r="R1122" s="291"/>
      <c r="S1122" s="291"/>
      <c r="T1122" s="291"/>
      <c r="U1122" s="291"/>
      <c r="V1122" s="291"/>
      <c r="W1122" s="291"/>
      <c r="X1122" s="291"/>
      <c r="Y1122" s="291"/>
      <c r="Z1122" s="291"/>
      <c r="AA1122" s="291"/>
      <c r="AB1122" s="291"/>
      <c r="AC1122" s="291"/>
      <c r="AD1122" s="291"/>
      <c r="AE1122" s="291"/>
      <c r="AF1122" s="291"/>
      <c r="AG1122" s="291"/>
      <c r="AH1122" s="291"/>
      <c r="AI1122" s="291"/>
      <c r="AJ1122" s="291"/>
      <c r="AK1122" s="291"/>
      <c r="AL1122" s="291"/>
      <c r="AM1122" s="291"/>
      <c r="AN1122" s="291"/>
      <c r="AO1122" s="291"/>
      <c r="AP1122" s="291"/>
      <c r="AQ1122" s="291"/>
      <c r="AR1122" s="291"/>
    </row>
    <row r="1123" spans="1:44" ht="8.1" customHeight="1">
      <c r="A1123" s="323" t="str">
        <f t="shared" si="121"/>
        <v/>
      </c>
      <c r="B1123" s="50" t="str">
        <f t="shared" si="122"/>
        <v/>
      </c>
      <c r="C1123" s="50" t="str">
        <f t="shared" si="123"/>
        <v/>
      </c>
      <c r="D1123" s="273" t="str">
        <f t="shared" si="124"/>
        <v/>
      </c>
      <c r="E1123" s="311"/>
      <c r="F1123" s="312"/>
      <c r="G1123" s="312"/>
      <c r="H1123" s="291"/>
      <c r="I1123" s="291"/>
      <c r="J1123" s="291"/>
      <c r="K1123" s="291"/>
      <c r="L1123" s="291"/>
      <c r="M1123" s="291"/>
      <c r="N1123" s="291"/>
      <c r="O1123" s="291"/>
      <c r="P1123" s="291"/>
      <c r="Q1123" s="291"/>
      <c r="R1123" s="291"/>
      <c r="S1123" s="291"/>
      <c r="T1123" s="291"/>
      <c r="U1123" s="291"/>
      <c r="V1123" s="291"/>
      <c r="W1123" s="291"/>
      <c r="X1123" s="291"/>
      <c r="Y1123" s="291"/>
      <c r="Z1123" s="291"/>
      <c r="AA1123" s="291"/>
      <c r="AB1123" s="291"/>
      <c r="AC1123" s="291"/>
      <c r="AD1123" s="291"/>
      <c r="AE1123" s="291"/>
      <c r="AF1123" s="291"/>
      <c r="AG1123" s="291"/>
      <c r="AH1123" s="291"/>
      <c r="AI1123" s="291"/>
      <c r="AJ1123" s="291"/>
      <c r="AK1123" s="291"/>
      <c r="AL1123" s="291"/>
      <c r="AM1123" s="291"/>
      <c r="AN1123" s="291"/>
      <c r="AO1123" s="291"/>
      <c r="AP1123" s="291"/>
      <c r="AQ1123" s="291"/>
      <c r="AR1123" s="291"/>
    </row>
    <row r="1124" spans="1:44" ht="8.1" customHeight="1">
      <c r="A1124" s="323" t="str">
        <f t="shared" si="121"/>
        <v/>
      </c>
      <c r="B1124" s="50" t="str">
        <f t="shared" si="122"/>
        <v/>
      </c>
      <c r="C1124" s="50" t="str">
        <f t="shared" si="123"/>
        <v/>
      </c>
      <c r="D1124" s="273" t="str">
        <f t="shared" si="124"/>
        <v/>
      </c>
      <c r="E1124" s="311"/>
      <c r="F1124" s="312"/>
      <c r="G1124" s="312"/>
      <c r="H1124" s="291"/>
      <c r="I1124" s="291"/>
      <c r="J1124" s="291"/>
      <c r="K1124" s="291"/>
      <c r="L1124" s="291"/>
      <c r="M1124" s="291"/>
      <c r="N1124" s="291"/>
      <c r="O1124" s="291"/>
      <c r="P1124" s="291"/>
      <c r="Q1124" s="291"/>
      <c r="R1124" s="291"/>
      <c r="S1124" s="291"/>
      <c r="T1124" s="291"/>
      <c r="U1124" s="291"/>
      <c r="V1124" s="291"/>
      <c r="W1124" s="291"/>
      <c r="X1124" s="291"/>
      <c r="Y1124" s="291"/>
      <c r="Z1124" s="291"/>
      <c r="AA1124" s="291"/>
      <c r="AB1124" s="291"/>
      <c r="AC1124" s="291"/>
      <c r="AD1124" s="291"/>
      <c r="AE1124" s="291"/>
      <c r="AF1124" s="291"/>
      <c r="AG1124" s="291"/>
      <c r="AH1124" s="291"/>
      <c r="AI1124" s="291"/>
      <c r="AJ1124" s="291"/>
      <c r="AK1124" s="291"/>
      <c r="AL1124" s="291"/>
      <c r="AM1124" s="291"/>
      <c r="AN1124" s="291"/>
      <c r="AO1124" s="291"/>
      <c r="AP1124" s="291"/>
      <c r="AQ1124" s="291"/>
      <c r="AR1124" s="291"/>
    </row>
    <row r="1125" spans="1:44" ht="8.1" customHeight="1">
      <c r="A1125" s="323" t="str">
        <f t="shared" si="121"/>
        <v/>
      </c>
      <c r="B1125" s="50" t="str">
        <f t="shared" si="122"/>
        <v/>
      </c>
      <c r="C1125" s="50" t="str">
        <f t="shared" si="123"/>
        <v/>
      </c>
      <c r="D1125" s="273" t="str">
        <f t="shared" si="124"/>
        <v/>
      </c>
      <c r="E1125" s="311"/>
      <c r="F1125" s="312"/>
      <c r="G1125" s="312"/>
      <c r="H1125" s="291"/>
      <c r="I1125" s="291"/>
      <c r="J1125" s="291"/>
      <c r="K1125" s="291"/>
      <c r="L1125" s="291"/>
      <c r="M1125" s="291"/>
      <c r="N1125" s="291"/>
      <c r="O1125" s="291"/>
      <c r="P1125" s="291"/>
      <c r="Q1125" s="291"/>
      <c r="R1125" s="291"/>
      <c r="S1125" s="291"/>
      <c r="T1125" s="291"/>
      <c r="U1125" s="291"/>
      <c r="V1125" s="291"/>
      <c r="W1125" s="291"/>
      <c r="X1125" s="291"/>
      <c r="Y1125" s="291"/>
      <c r="Z1125" s="291"/>
      <c r="AA1125" s="291"/>
      <c r="AB1125" s="291"/>
      <c r="AC1125" s="291"/>
      <c r="AD1125" s="291"/>
      <c r="AE1125" s="291"/>
      <c r="AF1125" s="291"/>
      <c r="AG1125" s="291"/>
      <c r="AH1125" s="291"/>
      <c r="AI1125" s="291"/>
      <c r="AJ1125" s="291"/>
      <c r="AK1125" s="291"/>
      <c r="AL1125" s="291"/>
      <c r="AM1125" s="291"/>
      <c r="AN1125" s="291"/>
      <c r="AO1125" s="291"/>
      <c r="AP1125" s="291"/>
      <c r="AQ1125" s="291"/>
      <c r="AR1125" s="291"/>
    </row>
    <row r="1126" spans="1:44" ht="8.1" customHeight="1">
      <c r="A1126" s="323" t="str">
        <f t="shared" si="121"/>
        <v/>
      </c>
      <c r="B1126" s="50" t="str">
        <f t="shared" si="122"/>
        <v/>
      </c>
      <c r="C1126" s="50" t="str">
        <f t="shared" si="123"/>
        <v/>
      </c>
      <c r="D1126" s="273" t="str">
        <f t="shared" si="124"/>
        <v/>
      </c>
      <c r="E1126" s="311"/>
      <c r="F1126" s="312"/>
      <c r="G1126" s="312"/>
      <c r="H1126" s="291"/>
      <c r="I1126" s="291"/>
      <c r="J1126" s="291"/>
      <c r="K1126" s="291"/>
      <c r="L1126" s="291"/>
      <c r="M1126" s="291"/>
      <c r="N1126" s="291"/>
      <c r="O1126" s="291"/>
      <c r="P1126" s="291"/>
      <c r="Q1126" s="291"/>
      <c r="R1126" s="291"/>
      <c r="S1126" s="291"/>
      <c r="T1126" s="291"/>
      <c r="U1126" s="291"/>
      <c r="V1126" s="291"/>
      <c r="W1126" s="291"/>
      <c r="X1126" s="291"/>
      <c r="Y1126" s="291"/>
      <c r="Z1126" s="291"/>
      <c r="AA1126" s="291"/>
      <c r="AB1126" s="291"/>
      <c r="AC1126" s="291"/>
      <c r="AD1126" s="291"/>
      <c r="AE1126" s="291"/>
      <c r="AF1126" s="291"/>
      <c r="AG1126" s="291"/>
      <c r="AH1126" s="291"/>
      <c r="AI1126" s="291"/>
      <c r="AJ1126" s="291"/>
      <c r="AK1126" s="291"/>
      <c r="AL1126" s="291"/>
      <c r="AM1126" s="291"/>
      <c r="AN1126" s="291"/>
      <c r="AO1126" s="291"/>
      <c r="AP1126" s="291"/>
      <c r="AQ1126" s="291"/>
      <c r="AR1126" s="291"/>
    </row>
    <row r="1127" spans="1:44" ht="8.1" customHeight="1">
      <c r="A1127" s="323" t="str">
        <f t="shared" si="121"/>
        <v/>
      </c>
      <c r="B1127" s="50" t="str">
        <f t="shared" si="122"/>
        <v/>
      </c>
      <c r="C1127" s="50" t="str">
        <f t="shared" si="123"/>
        <v/>
      </c>
      <c r="D1127" s="273" t="str">
        <f t="shared" si="124"/>
        <v/>
      </c>
      <c r="E1127" s="311"/>
      <c r="F1127" s="312"/>
      <c r="G1127" s="312"/>
      <c r="H1127" s="291"/>
      <c r="I1127" s="291"/>
      <c r="J1127" s="291"/>
      <c r="K1127" s="291"/>
      <c r="L1127" s="291"/>
      <c r="M1127" s="291"/>
      <c r="N1127" s="291"/>
      <c r="O1127" s="291"/>
      <c r="P1127" s="291"/>
      <c r="Q1127" s="291"/>
      <c r="R1127" s="291"/>
      <c r="S1127" s="291"/>
      <c r="T1127" s="291"/>
      <c r="U1127" s="291"/>
      <c r="V1127" s="291"/>
      <c r="W1127" s="291"/>
      <c r="X1127" s="291"/>
      <c r="Y1127" s="291"/>
      <c r="Z1127" s="291"/>
      <c r="AA1127" s="291"/>
      <c r="AB1127" s="291"/>
      <c r="AC1127" s="291"/>
      <c r="AD1127" s="291"/>
      <c r="AE1127" s="291"/>
      <c r="AF1127" s="291"/>
      <c r="AG1127" s="291"/>
      <c r="AH1127" s="291"/>
      <c r="AI1127" s="291"/>
      <c r="AJ1127" s="291"/>
      <c r="AK1127" s="291"/>
      <c r="AL1127" s="291"/>
      <c r="AM1127" s="291"/>
      <c r="AN1127" s="291"/>
      <c r="AO1127" s="291"/>
      <c r="AP1127" s="291"/>
      <c r="AQ1127" s="291"/>
      <c r="AR1127" s="291"/>
    </row>
    <row r="1128" spans="1:44" ht="8.1" customHeight="1">
      <c r="A1128" s="323" t="str">
        <f t="shared" si="121"/>
        <v/>
      </c>
      <c r="B1128" s="50" t="str">
        <f t="shared" si="122"/>
        <v/>
      </c>
      <c r="C1128" s="50" t="str">
        <f t="shared" si="123"/>
        <v/>
      </c>
      <c r="D1128" s="273" t="str">
        <f t="shared" si="124"/>
        <v/>
      </c>
      <c r="E1128" s="311"/>
      <c r="F1128" s="312"/>
      <c r="G1128" s="312"/>
      <c r="H1128" s="291"/>
      <c r="I1128" s="291"/>
      <c r="J1128" s="291"/>
      <c r="K1128" s="291"/>
      <c r="L1128" s="291"/>
      <c r="M1128" s="291"/>
      <c r="N1128" s="291"/>
      <c r="O1128" s="291"/>
      <c r="P1128" s="291"/>
      <c r="Q1128" s="291"/>
      <c r="R1128" s="291"/>
      <c r="S1128" s="291"/>
      <c r="T1128" s="291"/>
      <c r="U1128" s="291"/>
      <c r="V1128" s="291"/>
      <c r="W1128" s="291"/>
      <c r="X1128" s="291"/>
      <c r="Y1128" s="291"/>
      <c r="Z1128" s="291"/>
      <c r="AA1128" s="291"/>
      <c r="AB1128" s="291"/>
      <c r="AC1128" s="291"/>
      <c r="AD1128" s="291"/>
      <c r="AE1128" s="291"/>
      <c r="AF1128" s="291"/>
      <c r="AG1128" s="291"/>
      <c r="AH1128" s="291"/>
      <c r="AI1128" s="291"/>
      <c r="AJ1128" s="291"/>
      <c r="AK1128" s="291"/>
      <c r="AL1128" s="291"/>
      <c r="AM1128" s="291"/>
      <c r="AN1128" s="291"/>
      <c r="AO1128" s="291"/>
      <c r="AP1128" s="291"/>
      <c r="AQ1128" s="291"/>
      <c r="AR1128" s="291"/>
    </row>
    <row r="1129" spans="1:44" ht="8.1" customHeight="1">
      <c r="A1129" s="323" t="str">
        <f t="shared" si="121"/>
        <v/>
      </c>
      <c r="B1129" s="50" t="str">
        <f t="shared" si="122"/>
        <v/>
      </c>
      <c r="C1129" s="50" t="str">
        <f t="shared" si="123"/>
        <v/>
      </c>
      <c r="D1129" s="273" t="str">
        <f t="shared" si="124"/>
        <v/>
      </c>
      <c r="E1129" s="311"/>
      <c r="F1129" s="312"/>
      <c r="G1129" s="312"/>
      <c r="H1129" s="291"/>
      <c r="I1129" s="291"/>
      <c r="J1129" s="291"/>
      <c r="K1129" s="291"/>
      <c r="L1129" s="291"/>
      <c r="M1129" s="291"/>
      <c r="N1129" s="291"/>
      <c r="O1129" s="291"/>
      <c r="P1129" s="291"/>
      <c r="Q1129" s="291"/>
      <c r="R1129" s="291"/>
      <c r="S1129" s="291"/>
      <c r="T1129" s="291"/>
      <c r="U1129" s="291"/>
      <c r="V1129" s="291"/>
      <c r="W1129" s="291"/>
      <c r="X1129" s="291"/>
      <c r="Y1129" s="291"/>
      <c r="Z1129" s="291"/>
      <c r="AA1129" s="291"/>
      <c r="AB1129" s="291"/>
      <c r="AC1129" s="291"/>
      <c r="AD1129" s="291"/>
      <c r="AE1129" s="291"/>
      <c r="AF1129" s="291"/>
      <c r="AG1129" s="291"/>
      <c r="AH1129" s="291"/>
      <c r="AI1129" s="291"/>
      <c r="AJ1129" s="291"/>
      <c r="AK1129" s="291"/>
      <c r="AL1129" s="291"/>
      <c r="AM1129" s="291"/>
      <c r="AN1129" s="291"/>
      <c r="AO1129" s="291"/>
      <c r="AP1129" s="291"/>
      <c r="AQ1129" s="291"/>
      <c r="AR1129" s="291"/>
    </row>
    <row r="1130" spans="1:44" ht="8.1" customHeight="1">
      <c r="A1130" s="323" t="str">
        <f t="shared" si="121"/>
        <v/>
      </c>
      <c r="B1130" s="50" t="str">
        <f t="shared" si="122"/>
        <v/>
      </c>
      <c r="C1130" s="50" t="str">
        <f t="shared" si="123"/>
        <v/>
      </c>
      <c r="D1130" s="273" t="str">
        <f t="shared" si="124"/>
        <v/>
      </c>
      <c r="E1130" s="311"/>
      <c r="F1130" s="312"/>
      <c r="G1130" s="312"/>
      <c r="H1130" s="291"/>
      <c r="I1130" s="291"/>
      <c r="J1130" s="291"/>
      <c r="K1130" s="291"/>
      <c r="L1130" s="291"/>
      <c r="M1130" s="291"/>
      <c r="N1130" s="291"/>
      <c r="O1130" s="291"/>
      <c r="P1130" s="291"/>
      <c r="Q1130" s="291"/>
      <c r="R1130" s="291"/>
      <c r="S1130" s="291"/>
      <c r="T1130" s="291"/>
      <c r="U1130" s="291"/>
      <c r="V1130" s="291"/>
      <c r="W1130" s="291"/>
      <c r="X1130" s="291"/>
      <c r="Y1130" s="291"/>
      <c r="Z1130" s="291"/>
      <c r="AA1130" s="291"/>
      <c r="AB1130" s="291"/>
      <c r="AC1130" s="291"/>
      <c r="AD1130" s="291"/>
      <c r="AE1130" s="291"/>
      <c r="AF1130" s="291"/>
      <c r="AG1130" s="291"/>
      <c r="AH1130" s="291"/>
      <c r="AI1130" s="291"/>
      <c r="AJ1130" s="291"/>
      <c r="AK1130" s="291"/>
      <c r="AL1130" s="291"/>
      <c r="AM1130" s="291"/>
      <c r="AN1130" s="291"/>
      <c r="AO1130" s="291"/>
      <c r="AP1130" s="291"/>
      <c r="AQ1130" s="291"/>
      <c r="AR1130" s="291"/>
    </row>
    <row r="1131" spans="1:44" ht="8.1" customHeight="1">
      <c r="A1131" s="323" t="str">
        <f t="shared" si="121"/>
        <v/>
      </c>
      <c r="B1131" s="50" t="str">
        <f t="shared" si="122"/>
        <v/>
      </c>
      <c r="C1131" s="50" t="str">
        <f t="shared" si="123"/>
        <v/>
      </c>
      <c r="D1131" s="273" t="str">
        <f t="shared" si="124"/>
        <v/>
      </c>
      <c r="E1131" s="311"/>
      <c r="F1131" s="312"/>
      <c r="G1131" s="312"/>
      <c r="H1131" s="291"/>
      <c r="I1131" s="291"/>
      <c r="J1131" s="291"/>
      <c r="K1131" s="291"/>
      <c r="L1131" s="291"/>
      <c r="M1131" s="291"/>
      <c r="N1131" s="291"/>
      <c r="O1131" s="291"/>
      <c r="P1131" s="291"/>
      <c r="Q1131" s="291"/>
      <c r="R1131" s="291"/>
      <c r="S1131" s="291"/>
      <c r="T1131" s="291"/>
      <c r="U1131" s="291"/>
      <c r="V1131" s="291"/>
      <c r="W1131" s="291"/>
      <c r="X1131" s="291"/>
      <c r="Y1131" s="291"/>
      <c r="Z1131" s="291"/>
      <c r="AA1131" s="291"/>
      <c r="AB1131" s="291"/>
      <c r="AC1131" s="291"/>
      <c r="AD1131" s="291"/>
      <c r="AE1131" s="291"/>
      <c r="AF1131" s="291"/>
      <c r="AG1131" s="291"/>
      <c r="AH1131" s="291"/>
      <c r="AI1131" s="291"/>
      <c r="AJ1131" s="291"/>
      <c r="AK1131" s="291"/>
      <c r="AL1131" s="291"/>
      <c r="AM1131" s="291"/>
      <c r="AN1131" s="291"/>
      <c r="AO1131" s="291"/>
      <c r="AP1131" s="291"/>
      <c r="AQ1131" s="291"/>
      <c r="AR1131" s="291"/>
    </row>
    <row r="1132" spans="1:44" ht="8.1" customHeight="1">
      <c r="A1132" s="323" t="str">
        <f t="shared" si="121"/>
        <v/>
      </c>
      <c r="B1132" s="50" t="str">
        <f t="shared" si="122"/>
        <v/>
      </c>
      <c r="C1132" s="50" t="str">
        <f t="shared" si="123"/>
        <v/>
      </c>
      <c r="D1132" s="273" t="str">
        <f t="shared" si="124"/>
        <v/>
      </c>
      <c r="E1132" s="311"/>
      <c r="F1132" s="312"/>
      <c r="G1132" s="312"/>
      <c r="H1132" s="291"/>
      <c r="I1132" s="291"/>
      <c r="J1132" s="291"/>
      <c r="K1132" s="291"/>
      <c r="L1132" s="291"/>
      <c r="M1132" s="291"/>
      <c r="N1132" s="291"/>
      <c r="O1132" s="291"/>
      <c r="P1132" s="291"/>
      <c r="Q1132" s="291"/>
      <c r="R1132" s="291"/>
      <c r="S1132" s="291"/>
      <c r="T1132" s="291"/>
      <c r="U1132" s="291"/>
      <c r="V1132" s="291"/>
      <c r="W1132" s="291"/>
      <c r="X1132" s="291"/>
      <c r="Y1132" s="291"/>
      <c r="Z1132" s="291"/>
      <c r="AA1132" s="291"/>
      <c r="AB1132" s="291"/>
      <c r="AC1132" s="291"/>
      <c r="AD1132" s="291"/>
      <c r="AE1132" s="291"/>
      <c r="AF1132" s="291"/>
      <c r="AG1132" s="291"/>
      <c r="AH1132" s="291"/>
      <c r="AI1132" s="291"/>
      <c r="AJ1132" s="291"/>
      <c r="AK1132" s="291"/>
      <c r="AL1132" s="291"/>
      <c r="AM1132" s="291"/>
      <c r="AN1132" s="291"/>
      <c r="AO1132" s="291"/>
      <c r="AP1132" s="291"/>
      <c r="AQ1132" s="291"/>
      <c r="AR1132" s="291"/>
    </row>
    <row r="1133" spans="1:44" ht="8.1" customHeight="1">
      <c r="A1133" s="323" t="str">
        <f t="shared" si="121"/>
        <v/>
      </c>
      <c r="B1133" s="50" t="str">
        <f t="shared" si="122"/>
        <v/>
      </c>
      <c r="C1133" s="50" t="str">
        <f t="shared" si="123"/>
        <v/>
      </c>
      <c r="D1133" s="273" t="str">
        <f t="shared" si="124"/>
        <v/>
      </c>
      <c r="E1133" s="311"/>
      <c r="F1133" s="312"/>
      <c r="G1133" s="312"/>
      <c r="H1133" s="291"/>
      <c r="I1133" s="291"/>
      <c r="J1133" s="291"/>
      <c r="K1133" s="291"/>
      <c r="L1133" s="291"/>
      <c r="M1133" s="291"/>
      <c r="N1133" s="291"/>
      <c r="O1133" s="291"/>
      <c r="P1133" s="291"/>
      <c r="Q1133" s="291"/>
      <c r="R1133" s="291"/>
      <c r="S1133" s="291"/>
      <c r="T1133" s="291"/>
      <c r="U1133" s="291"/>
      <c r="V1133" s="291"/>
      <c r="W1133" s="291"/>
      <c r="X1133" s="291"/>
      <c r="Y1133" s="291"/>
      <c r="Z1133" s="291"/>
      <c r="AA1133" s="291"/>
      <c r="AB1133" s="291"/>
      <c r="AC1133" s="291"/>
      <c r="AD1133" s="291"/>
      <c r="AE1133" s="291"/>
      <c r="AF1133" s="291"/>
      <c r="AG1133" s="291"/>
      <c r="AH1133" s="291"/>
      <c r="AI1133" s="291"/>
      <c r="AJ1133" s="291"/>
      <c r="AK1133" s="291"/>
      <c r="AL1133" s="291"/>
      <c r="AM1133" s="291"/>
      <c r="AN1133" s="291"/>
      <c r="AO1133" s="291"/>
      <c r="AP1133" s="291"/>
      <c r="AQ1133" s="291"/>
      <c r="AR1133" s="291"/>
    </row>
    <row r="1134" spans="1:44" ht="8.1" customHeight="1">
      <c r="A1134" s="323" t="str">
        <f t="shared" si="121"/>
        <v/>
      </c>
      <c r="B1134" s="50" t="str">
        <f t="shared" si="122"/>
        <v/>
      </c>
      <c r="C1134" s="50" t="str">
        <f t="shared" si="123"/>
        <v/>
      </c>
      <c r="D1134" s="273" t="str">
        <f t="shared" si="124"/>
        <v/>
      </c>
      <c r="E1134" s="311"/>
      <c r="F1134" s="312"/>
      <c r="G1134" s="312"/>
      <c r="H1134" s="291"/>
      <c r="I1134" s="291"/>
      <c r="J1134" s="291"/>
      <c r="K1134" s="291"/>
      <c r="L1134" s="291"/>
      <c r="M1134" s="291"/>
      <c r="N1134" s="291"/>
      <c r="O1134" s="291"/>
      <c r="P1134" s="291"/>
      <c r="Q1134" s="291"/>
      <c r="R1134" s="291"/>
      <c r="S1134" s="291"/>
      <c r="T1134" s="291"/>
      <c r="U1134" s="291"/>
      <c r="V1134" s="291"/>
      <c r="W1134" s="291"/>
      <c r="X1134" s="291"/>
      <c r="Y1134" s="291"/>
      <c r="Z1134" s="291"/>
      <c r="AA1134" s="291"/>
      <c r="AB1134" s="291"/>
      <c r="AC1134" s="291"/>
      <c r="AD1134" s="291"/>
      <c r="AE1134" s="291"/>
      <c r="AF1134" s="291"/>
      <c r="AG1134" s="291"/>
      <c r="AH1134" s="291"/>
      <c r="AI1134" s="291"/>
      <c r="AJ1134" s="291"/>
      <c r="AK1134" s="291"/>
      <c r="AL1134" s="291"/>
      <c r="AM1134" s="291"/>
      <c r="AN1134" s="291"/>
      <c r="AO1134" s="291"/>
      <c r="AP1134" s="291"/>
      <c r="AQ1134" s="291"/>
      <c r="AR1134" s="291"/>
    </row>
    <row r="1135" spans="1:44" ht="8.1" customHeight="1">
      <c r="A1135" s="323" t="str">
        <f t="shared" si="121"/>
        <v/>
      </c>
      <c r="B1135" s="50" t="str">
        <f t="shared" si="122"/>
        <v/>
      </c>
      <c r="C1135" s="50" t="str">
        <f t="shared" si="123"/>
        <v/>
      </c>
      <c r="D1135" s="273" t="str">
        <f t="shared" si="124"/>
        <v/>
      </c>
      <c r="E1135" s="311"/>
      <c r="F1135" s="312"/>
      <c r="G1135" s="312"/>
      <c r="H1135" s="291"/>
      <c r="I1135" s="291"/>
      <c r="J1135" s="291"/>
      <c r="K1135" s="291"/>
      <c r="L1135" s="291"/>
      <c r="M1135" s="291"/>
      <c r="N1135" s="291"/>
      <c r="O1135" s="291"/>
      <c r="P1135" s="291"/>
      <c r="Q1135" s="291"/>
      <c r="R1135" s="291"/>
      <c r="S1135" s="291"/>
      <c r="T1135" s="291"/>
      <c r="U1135" s="291"/>
      <c r="V1135" s="291"/>
      <c r="W1135" s="291"/>
      <c r="X1135" s="291"/>
      <c r="Y1135" s="291"/>
      <c r="Z1135" s="291"/>
      <c r="AA1135" s="291"/>
      <c r="AB1135" s="291"/>
      <c r="AC1135" s="291"/>
      <c r="AD1135" s="291"/>
      <c r="AE1135" s="291"/>
      <c r="AF1135" s="291"/>
      <c r="AG1135" s="291"/>
      <c r="AH1135" s="291"/>
      <c r="AI1135" s="291"/>
      <c r="AJ1135" s="291"/>
      <c r="AK1135" s="291"/>
      <c r="AL1135" s="291"/>
      <c r="AM1135" s="291"/>
      <c r="AN1135" s="291"/>
      <c r="AO1135" s="291"/>
      <c r="AP1135" s="291"/>
      <c r="AQ1135" s="291"/>
      <c r="AR1135" s="291"/>
    </row>
    <row r="1136" spans="1:44" ht="8.1" customHeight="1">
      <c r="A1136" s="323" t="str">
        <f t="shared" si="121"/>
        <v/>
      </c>
      <c r="B1136" s="50" t="str">
        <f t="shared" si="122"/>
        <v/>
      </c>
      <c r="C1136" s="50" t="str">
        <f t="shared" si="123"/>
        <v/>
      </c>
      <c r="D1136" s="273" t="str">
        <f t="shared" si="124"/>
        <v/>
      </c>
      <c r="E1136" s="311"/>
      <c r="F1136" s="312"/>
      <c r="G1136" s="312"/>
      <c r="H1136" s="291"/>
      <c r="I1136" s="291"/>
      <c r="J1136" s="291"/>
      <c r="K1136" s="291"/>
      <c r="L1136" s="291"/>
      <c r="M1136" s="291"/>
      <c r="N1136" s="291"/>
      <c r="O1136" s="291"/>
      <c r="P1136" s="291"/>
      <c r="Q1136" s="291"/>
      <c r="R1136" s="291"/>
      <c r="S1136" s="291"/>
      <c r="T1136" s="291"/>
      <c r="U1136" s="291"/>
      <c r="V1136" s="291"/>
      <c r="W1136" s="291"/>
      <c r="X1136" s="291"/>
      <c r="Y1136" s="291"/>
      <c r="Z1136" s="291"/>
      <c r="AA1136" s="291"/>
      <c r="AB1136" s="291"/>
      <c r="AC1136" s="291"/>
      <c r="AD1136" s="291"/>
      <c r="AE1136" s="291"/>
      <c r="AF1136" s="291"/>
      <c r="AG1136" s="291"/>
      <c r="AH1136" s="291"/>
      <c r="AI1136" s="291"/>
      <c r="AJ1136" s="291"/>
      <c r="AK1136" s="291"/>
      <c r="AL1136" s="291"/>
      <c r="AM1136" s="291"/>
      <c r="AN1136" s="291"/>
      <c r="AO1136" s="291"/>
      <c r="AP1136" s="291"/>
      <c r="AQ1136" s="291"/>
      <c r="AR1136" s="291"/>
    </row>
    <row r="1137" spans="1:44" ht="8.1" customHeight="1">
      <c r="A1137" s="323" t="str">
        <f t="shared" si="121"/>
        <v/>
      </c>
      <c r="B1137" s="50" t="str">
        <f t="shared" si="122"/>
        <v/>
      </c>
      <c r="C1137" s="50" t="str">
        <f t="shared" si="123"/>
        <v/>
      </c>
      <c r="D1137" s="273" t="str">
        <f t="shared" si="124"/>
        <v/>
      </c>
      <c r="E1137" s="311"/>
      <c r="F1137" s="312"/>
      <c r="G1137" s="312"/>
      <c r="H1137" s="291"/>
      <c r="I1137" s="291"/>
      <c r="J1137" s="291"/>
      <c r="K1137" s="291"/>
      <c r="L1137" s="291"/>
      <c r="M1137" s="291"/>
      <c r="N1137" s="291"/>
      <c r="O1137" s="291"/>
      <c r="P1137" s="291"/>
      <c r="Q1137" s="291"/>
      <c r="R1137" s="291"/>
      <c r="S1137" s="291"/>
      <c r="T1137" s="291"/>
      <c r="U1137" s="291"/>
      <c r="V1137" s="291"/>
      <c r="W1137" s="291"/>
      <c r="X1137" s="291"/>
      <c r="Y1137" s="291"/>
      <c r="Z1137" s="291"/>
      <c r="AA1137" s="291"/>
      <c r="AB1137" s="291"/>
      <c r="AC1137" s="291"/>
      <c r="AD1137" s="291"/>
      <c r="AE1137" s="291"/>
      <c r="AF1137" s="291"/>
      <c r="AG1137" s="291"/>
      <c r="AH1137" s="291"/>
      <c r="AI1137" s="291"/>
      <c r="AJ1137" s="291"/>
      <c r="AK1137" s="291"/>
      <c r="AL1137" s="291"/>
      <c r="AM1137" s="291"/>
      <c r="AN1137" s="291"/>
      <c r="AO1137" s="291"/>
      <c r="AP1137" s="291"/>
      <c r="AQ1137" s="291"/>
      <c r="AR1137" s="291"/>
    </row>
    <row r="1138" spans="1:44" ht="8.1" customHeight="1">
      <c r="A1138" s="323" t="str">
        <f t="shared" si="121"/>
        <v/>
      </c>
      <c r="B1138" s="50" t="str">
        <f t="shared" si="122"/>
        <v/>
      </c>
      <c r="C1138" s="50" t="str">
        <f t="shared" si="123"/>
        <v/>
      </c>
      <c r="D1138" s="273" t="str">
        <f t="shared" si="124"/>
        <v/>
      </c>
      <c r="E1138" s="311"/>
      <c r="F1138" s="312"/>
      <c r="G1138" s="312"/>
      <c r="H1138" s="291"/>
      <c r="I1138" s="291"/>
      <c r="J1138" s="291"/>
      <c r="K1138" s="291"/>
      <c r="L1138" s="291"/>
      <c r="M1138" s="291"/>
      <c r="N1138" s="291"/>
      <c r="O1138" s="291"/>
      <c r="P1138" s="291"/>
      <c r="Q1138" s="291"/>
      <c r="R1138" s="291"/>
      <c r="S1138" s="291"/>
      <c r="T1138" s="291"/>
      <c r="U1138" s="291"/>
      <c r="V1138" s="291"/>
      <c r="W1138" s="291"/>
      <c r="X1138" s="291"/>
      <c r="Y1138" s="291"/>
      <c r="Z1138" s="291"/>
      <c r="AA1138" s="291"/>
      <c r="AB1138" s="291"/>
      <c r="AC1138" s="291"/>
      <c r="AD1138" s="291"/>
      <c r="AE1138" s="291"/>
      <c r="AF1138" s="291"/>
      <c r="AG1138" s="291"/>
      <c r="AH1138" s="291"/>
      <c r="AI1138" s="291"/>
      <c r="AJ1138" s="291"/>
      <c r="AK1138" s="291"/>
      <c r="AL1138" s="291"/>
      <c r="AM1138" s="291"/>
      <c r="AN1138" s="291"/>
      <c r="AO1138" s="291"/>
      <c r="AP1138" s="291"/>
      <c r="AQ1138" s="291"/>
      <c r="AR1138" s="291"/>
    </row>
    <row r="1139" spans="1:44" ht="8.1" customHeight="1">
      <c r="A1139" s="323" t="str">
        <f t="shared" si="121"/>
        <v/>
      </c>
      <c r="B1139" s="50" t="str">
        <f t="shared" si="122"/>
        <v/>
      </c>
      <c r="C1139" s="50" t="str">
        <f t="shared" si="123"/>
        <v/>
      </c>
      <c r="D1139" s="273" t="str">
        <f t="shared" si="124"/>
        <v/>
      </c>
      <c r="E1139" s="311"/>
      <c r="F1139" s="312"/>
      <c r="G1139" s="312"/>
      <c r="H1139" s="291"/>
      <c r="I1139" s="291"/>
      <c r="J1139" s="291"/>
      <c r="K1139" s="291"/>
      <c r="L1139" s="291"/>
      <c r="M1139" s="291"/>
      <c r="N1139" s="291"/>
      <c r="O1139" s="291"/>
      <c r="P1139" s="291"/>
      <c r="Q1139" s="291"/>
      <c r="R1139" s="291"/>
      <c r="S1139" s="291"/>
      <c r="T1139" s="291"/>
      <c r="U1139" s="291"/>
      <c r="V1139" s="291"/>
      <c r="W1139" s="291"/>
      <c r="X1139" s="291"/>
      <c r="Y1139" s="291"/>
      <c r="Z1139" s="291"/>
      <c r="AA1139" s="291"/>
      <c r="AB1139" s="291"/>
      <c r="AC1139" s="291"/>
      <c r="AD1139" s="291"/>
      <c r="AE1139" s="291"/>
      <c r="AF1139" s="291"/>
      <c r="AG1139" s="291"/>
      <c r="AH1139" s="291"/>
      <c r="AI1139" s="291"/>
      <c r="AJ1139" s="291"/>
      <c r="AK1139" s="291"/>
      <c r="AL1139" s="291"/>
      <c r="AM1139" s="291"/>
      <c r="AN1139" s="291"/>
      <c r="AO1139" s="291"/>
      <c r="AP1139" s="291"/>
      <c r="AQ1139" s="291"/>
      <c r="AR1139" s="291"/>
    </row>
    <row r="1140" spans="1:44" ht="8.1" customHeight="1">
      <c r="A1140" s="323" t="str">
        <f t="shared" si="121"/>
        <v/>
      </c>
      <c r="B1140" s="50" t="str">
        <f t="shared" si="122"/>
        <v/>
      </c>
      <c r="C1140" s="50" t="str">
        <f t="shared" si="123"/>
        <v/>
      </c>
      <c r="D1140" s="273" t="str">
        <f t="shared" si="124"/>
        <v/>
      </c>
      <c r="E1140" s="311"/>
      <c r="F1140" s="312"/>
      <c r="G1140" s="312"/>
      <c r="H1140" s="291"/>
      <c r="I1140" s="291"/>
      <c r="J1140" s="291"/>
      <c r="K1140" s="291"/>
      <c r="L1140" s="291"/>
      <c r="M1140" s="291"/>
      <c r="N1140" s="291"/>
      <c r="O1140" s="291"/>
      <c r="P1140" s="291"/>
      <c r="Q1140" s="291"/>
      <c r="R1140" s="291"/>
      <c r="S1140" s="291"/>
      <c r="T1140" s="291"/>
      <c r="U1140" s="291"/>
      <c r="V1140" s="291"/>
      <c r="W1140" s="291"/>
      <c r="X1140" s="291"/>
      <c r="Y1140" s="291"/>
      <c r="Z1140" s="291"/>
      <c r="AA1140" s="291"/>
      <c r="AB1140" s="291"/>
      <c r="AC1140" s="291"/>
      <c r="AD1140" s="291"/>
      <c r="AE1140" s="291"/>
      <c r="AF1140" s="291"/>
      <c r="AG1140" s="291"/>
      <c r="AH1140" s="291"/>
      <c r="AI1140" s="291"/>
      <c r="AJ1140" s="291"/>
      <c r="AK1140" s="291"/>
      <c r="AL1140" s="291"/>
      <c r="AM1140" s="291"/>
      <c r="AN1140" s="291"/>
      <c r="AO1140" s="291"/>
      <c r="AP1140" s="291"/>
      <c r="AQ1140" s="291"/>
      <c r="AR1140" s="291"/>
    </row>
    <row r="1141" spans="1:44" ht="8.1" customHeight="1">
      <c r="A1141" s="323" t="str">
        <f t="shared" si="121"/>
        <v/>
      </c>
      <c r="B1141" s="50" t="str">
        <f t="shared" si="122"/>
        <v/>
      </c>
      <c r="C1141" s="50" t="str">
        <f t="shared" si="123"/>
        <v/>
      </c>
      <c r="D1141" s="273" t="str">
        <f t="shared" si="124"/>
        <v/>
      </c>
      <c r="E1141" s="311"/>
      <c r="F1141" s="312"/>
      <c r="G1141" s="312"/>
      <c r="H1141" s="291"/>
      <c r="I1141" s="291"/>
      <c r="J1141" s="291"/>
      <c r="K1141" s="291"/>
      <c r="L1141" s="291"/>
      <c r="M1141" s="291"/>
      <c r="N1141" s="291"/>
      <c r="O1141" s="291"/>
      <c r="P1141" s="291"/>
      <c r="Q1141" s="291"/>
      <c r="R1141" s="291"/>
      <c r="S1141" s="291"/>
      <c r="T1141" s="291"/>
      <c r="U1141" s="291"/>
      <c r="V1141" s="291"/>
      <c r="W1141" s="291"/>
      <c r="X1141" s="291"/>
      <c r="Y1141" s="291"/>
      <c r="Z1141" s="291"/>
      <c r="AA1141" s="291"/>
      <c r="AB1141" s="291"/>
      <c r="AC1141" s="291"/>
      <c r="AD1141" s="291"/>
      <c r="AE1141" s="291"/>
      <c r="AF1141" s="291"/>
      <c r="AG1141" s="291"/>
      <c r="AH1141" s="291"/>
      <c r="AI1141" s="291"/>
      <c r="AJ1141" s="291"/>
      <c r="AK1141" s="291"/>
      <c r="AL1141" s="291"/>
      <c r="AM1141" s="291"/>
      <c r="AN1141" s="291"/>
      <c r="AO1141" s="291"/>
      <c r="AP1141" s="291"/>
      <c r="AQ1141" s="291"/>
      <c r="AR1141" s="291"/>
    </row>
    <row r="1142" spans="1:44" ht="8.1" customHeight="1">
      <c r="A1142" s="323" t="str">
        <f t="shared" si="121"/>
        <v/>
      </c>
      <c r="B1142" s="50" t="str">
        <f t="shared" si="122"/>
        <v/>
      </c>
      <c r="C1142" s="50" t="str">
        <f t="shared" si="123"/>
        <v/>
      </c>
      <c r="D1142" s="273" t="str">
        <f t="shared" si="124"/>
        <v/>
      </c>
      <c r="E1142" s="311"/>
      <c r="F1142" s="312"/>
      <c r="G1142" s="312"/>
      <c r="H1142" s="291"/>
      <c r="I1142" s="291"/>
      <c r="J1142" s="291"/>
      <c r="K1142" s="291"/>
      <c r="L1142" s="291"/>
      <c r="M1142" s="291"/>
      <c r="N1142" s="291"/>
      <c r="O1142" s="291"/>
      <c r="P1142" s="291"/>
      <c r="Q1142" s="291"/>
      <c r="R1142" s="291"/>
      <c r="S1142" s="291"/>
      <c r="T1142" s="291"/>
      <c r="U1142" s="291"/>
      <c r="V1142" s="291"/>
      <c r="W1142" s="291"/>
      <c r="X1142" s="291"/>
      <c r="Y1142" s="291"/>
      <c r="Z1142" s="291"/>
      <c r="AA1142" s="291"/>
      <c r="AB1142" s="291"/>
      <c r="AC1142" s="291"/>
      <c r="AD1142" s="291"/>
      <c r="AE1142" s="291"/>
      <c r="AF1142" s="291"/>
      <c r="AG1142" s="291"/>
      <c r="AH1142" s="291"/>
      <c r="AI1142" s="291"/>
      <c r="AJ1142" s="291"/>
      <c r="AK1142" s="291"/>
      <c r="AL1142" s="291"/>
      <c r="AM1142" s="291"/>
      <c r="AN1142" s="291"/>
      <c r="AO1142" s="291"/>
      <c r="AP1142" s="291"/>
      <c r="AQ1142" s="291"/>
      <c r="AR1142" s="291"/>
    </row>
    <row r="1143" spans="1:44" ht="8.1" customHeight="1">
      <c r="A1143" s="323" t="str">
        <f t="shared" si="121"/>
        <v/>
      </c>
      <c r="B1143" s="50" t="str">
        <f t="shared" si="122"/>
        <v/>
      </c>
      <c r="C1143" s="50" t="str">
        <f t="shared" si="123"/>
        <v/>
      </c>
      <c r="D1143" s="273" t="str">
        <f t="shared" si="124"/>
        <v/>
      </c>
      <c r="E1143" s="311"/>
      <c r="F1143" s="312"/>
      <c r="G1143" s="312"/>
      <c r="H1143" s="291"/>
      <c r="I1143" s="291"/>
      <c r="J1143" s="291"/>
      <c r="K1143" s="291"/>
      <c r="L1143" s="291"/>
      <c r="M1143" s="291"/>
      <c r="N1143" s="291"/>
      <c r="O1143" s="291"/>
      <c r="P1143" s="291"/>
      <c r="Q1143" s="291"/>
      <c r="R1143" s="291"/>
      <c r="S1143" s="291"/>
      <c r="T1143" s="291"/>
      <c r="U1143" s="291"/>
      <c r="V1143" s="291"/>
      <c r="W1143" s="291"/>
      <c r="X1143" s="291"/>
      <c r="Y1143" s="291"/>
      <c r="Z1143" s="291"/>
      <c r="AA1143" s="291"/>
      <c r="AB1143" s="291"/>
      <c r="AC1143" s="291"/>
      <c r="AD1143" s="291"/>
      <c r="AE1143" s="291"/>
      <c r="AF1143" s="291"/>
      <c r="AG1143" s="291"/>
      <c r="AH1143" s="291"/>
      <c r="AI1143" s="291"/>
      <c r="AJ1143" s="291"/>
      <c r="AK1143" s="291"/>
      <c r="AL1143" s="291"/>
      <c r="AM1143" s="291"/>
      <c r="AN1143" s="291"/>
      <c r="AO1143" s="291"/>
      <c r="AP1143" s="291"/>
      <c r="AQ1143" s="291"/>
      <c r="AR1143" s="291"/>
    </row>
    <row r="1144" spans="1:44" ht="8.1" customHeight="1">
      <c r="A1144" s="323" t="str">
        <f t="shared" si="121"/>
        <v/>
      </c>
      <c r="B1144" s="50" t="str">
        <f t="shared" si="122"/>
        <v/>
      </c>
      <c r="C1144" s="50" t="str">
        <f t="shared" si="123"/>
        <v/>
      </c>
      <c r="D1144" s="273" t="str">
        <f t="shared" si="124"/>
        <v/>
      </c>
      <c r="E1144" s="311"/>
      <c r="F1144" s="312"/>
      <c r="G1144" s="312"/>
      <c r="H1144" s="291"/>
      <c r="I1144" s="291"/>
      <c r="J1144" s="291"/>
      <c r="K1144" s="291"/>
      <c r="L1144" s="291"/>
      <c r="M1144" s="291"/>
      <c r="N1144" s="291"/>
      <c r="O1144" s="291"/>
      <c r="P1144" s="291"/>
      <c r="Q1144" s="291"/>
      <c r="R1144" s="291"/>
      <c r="S1144" s="291"/>
      <c r="T1144" s="291"/>
      <c r="U1144" s="291"/>
      <c r="V1144" s="291"/>
      <c r="W1144" s="291"/>
      <c r="X1144" s="291"/>
      <c r="Y1144" s="291"/>
      <c r="Z1144" s="291"/>
      <c r="AA1144" s="291"/>
      <c r="AB1144" s="291"/>
      <c r="AC1144" s="291"/>
      <c r="AD1144" s="291"/>
      <c r="AE1144" s="291"/>
      <c r="AF1144" s="291"/>
      <c r="AG1144" s="291"/>
      <c r="AH1144" s="291"/>
      <c r="AI1144" s="291"/>
      <c r="AJ1144" s="291"/>
      <c r="AK1144" s="291"/>
      <c r="AL1144" s="291"/>
      <c r="AM1144" s="291"/>
      <c r="AN1144" s="291"/>
      <c r="AO1144" s="291"/>
      <c r="AP1144" s="291"/>
      <c r="AQ1144" s="291"/>
      <c r="AR1144" s="291"/>
    </row>
    <row r="1145" spans="1:44" ht="8.1" customHeight="1">
      <c r="A1145" s="323" t="str">
        <f t="shared" si="121"/>
        <v/>
      </c>
      <c r="B1145" s="50" t="str">
        <f t="shared" si="122"/>
        <v/>
      </c>
      <c r="C1145" s="50" t="str">
        <f t="shared" si="123"/>
        <v/>
      </c>
      <c r="D1145" s="273" t="str">
        <f t="shared" si="124"/>
        <v/>
      </c>
      <c r="E1145" s="311"/>
      <c r="F1145" s="312"/>
      <c r="G1145" s="312"/>
      <c r="H1145" s="291"/>
      <c r="I1145" s="291"/>
      <c r="J1145" s="291"/>
      <c r="K1145" s="291"/>
      <c r="L1145" s="291"/>
      <c r="M1145" s="291"/>
      <c r="N1145" s="291"/>
      <c r="O1145" s="291"/>
      <c r="P1145" s="291"/>
      <c r="Q1145" s="291"/>
      <c r="R1145" s="291"/>
      <c r="S1145" s="291"/>
      <c r="T1145" s="291"/>
      <c r="U1145" s="291"/>
      <c r="V1145" s="291"/>
      <c r="W1145" s="291"/>
      <c r="X1145" s="291"/>
      <c r="Y1145" s="291"/>
      <c r="Z1145" s="291"/>
      <c r="AA1145" s="291"/>
      <c r="AB1145" s="291"/>
      <c r="AC1145" s="291"/>
      <c r="AD1145" s="291"/>
      <c r="AE1145" s="291"/>
      <c r="AF1145" s="291"/>
      <c r="AG1145" s="291"/>
      <c r="AH1145" s="291"/>
      <c r="AI1145" s="291"/>
      <c r="AJ1145" s="291"/>
      <c r="AK1145" s="291"/>
      <c r="AL1145" s="291"/>
      <c r="AM1145" s="291"/>
      <c r="AN1145" s="291"/>
      <c r="AO1145" s="291"/>
      <c r="AP1145" s="291"/>
      <c r="AQ1145" s="291"/>
      <c r="AR1145" s="291"/>
    </row>
    <row r="1146" spans="1:44" ht="8.1" customHeight="1">
      <c r="A1146" s="323" t="str">
        <f t="shared" si="121"/>
        <v/>
      </c>
      <c r="B1146" s="50" t="str">
        <f t="shared" si="122"/>
        <v/>
      </c>
      <c r="C1146" s="50" t="str">
        <f t="shared" si="123"/>
        <v/>
      </c>
      <c r="D1146" s="273" t="str">
        <f t="shared" si="124"/>
        <v/>
      </c>
      <c r="E1146" s="311"/>
      <c r="F1146" s="312"/>
      <c r="G1146" s="312"/>
      <c r="H1146" s="291"/>
      <c r="I1146" s="291"/>
      <c r="J1146" s="291"/>
      <c r="K1146" s="291"/>
      <c r="L1146" s="291"/>
      <c r="M1146" s="291"/>
      <c r="N1146" s="291"/>
      <c r="O1146" s="291"/>
      <c r="P1146" s="291"/>
      <c r="Q1146" s="291"/>
      <c r="R1146" s="291"/>
      <c r="S1146" s="291"/>
      <c r="T1146" s="291"/>
      <c r="U1146" s="291"/>
      <c r="V1146" s="291"/>
      <c r="W1146" s="291"/>
      <c r="X1146" s="291"/>
      <c r="Y1146" s="291"/>
      <c r="Z1146" s="291"/>
      <c r="AA1146" s="291"/>
      <c r="AB1146" s="291"/>
      <c r="AC1146" s="291"/>
      <c r="AD1146" s="291"/>
      <c r="AE1146" s="291"/>
      <c r="AF1146" s="291"/>
      <c r="AG1146" s="291"/>
      <c r="AH1146" s="291"/>
      <c r="AI1146" s="291"/>
      <c r="AJ1146" s="291"/>
      <c r="AK1146" s="291"/>
      <c r="AL1146" s="291"/>
      <c r="AM1146" s="291"/>
      <c r="AN1146" s="291"/>
      <c r="AO1146" s="291"/>
      <c r="AP1146" s="291"/>
      <c r="AQ1146" s="291"/>
      <c r="AR1146" s="291"/>
    </row>
    <row r="1147" spans="1:44" ht="8.1" customHeight="1">
      <c r="A1147" s="323" t="str">
        <f t="shared" si="121"/>
        <v/>
      </c>
      <c r="B1147" s="50" t="str">
        <f t="shared" si="122"/>
        <v/>
      </c>
      <c r="C1147" s="50" t="str">
        <f t="shared" si="123"/>
        <v/>
      </c>
      <c r="D1147" s="273" t="str">
        <f t="shared" si="124"/>
        <v/>
      </c>
      <c r="E1147" s="311"/>
      <c r="F1147" s="312"/>
      <c r="G1147" s="312"/>
      <c r="H1147" s="291"/>
      <c r="I1147" s="291"/>
      <c r="J1147" s="291"/>
      <c r="K1147" s="291"/>
      <c r="L1147" s="291"/>
      <c r="M1147" s="291"/>
      <c r="N1147" s="291"/>
      <c r="O1147" s="291"/>
      <c r="P1147" s="291"/>
      <c r="Q1147" s="291"/>
      <c r="R1147" s="291"/>
      <c r="S1147" s="291"/>
      <c r="T1147" s="291"/>
      <c r="U1147" s="291"/>
      <c r="V1147" s="291"/>
      <c r="W1147" s="291"/>
      <c r="X1147" s="291"/>
      <c r="Y1147" s="291"/>
      <c r="Z1147" s="291"/>
      <c r="AA1147" s="291"/>
      <c r="AB1147" s="291"/>
      <c r="AC1147" s="291"/>
      <c r="AD1147" s="291"/>
      <c r="AE1147" s="291"/>
      <c r="AF1147" s="291"/>
      <c r="AG1147" s="291"/>
      <c r="AH1147" s="291"/>
      <c r="AI1147" s="291"/>
      <c r="AJ1147" s="291"/>
      <c r="AK1147" s="291"/>
      <c r="AL1147" s="291"/>
      <c r="AM1147" s="291"/>
      <c r="AN1147" s="291"/>
      <c r="AO1147" s="291"/>
      <c r="AP1147" s="291"/>
      <c r="AQ1147" s="291"/>
      <c r="AR1147" s="291"/>
    </row>
    <row r="1148" spans="1:44" ht="8.1" customHeight="1">
      <c r="A1148" s="323" t="str">
        <f t="shared" si="121"/>
        <v/>
      </c>
      <c r="B1148" s="50" t="str">
        <f t="shared" si="122"/>
        <v/>
      </c>
      <c r="C1148" s="50" t="str">
        <f t="shared" si="123"/>
        <v/>
      </c>
      <c r="D1148" s="273" t="str">
        <f t="shared" si="124"/>
        <v/>
      </c>
      <c r="E1148" s="311"/>
      <c r="F1148" s="312"/>
      <c r="G1148" s="312"/>
      <c r="H1148" s="291"/>
      <c r="I1148" s="291"/>
      <c r="J1148" s="291"/>
      <c r="K1148" s="291"/>
      <c r="L1148" s="291"/>
      <c r="M1148" s="291"/>
      <c r="N1148" s="291"/>
      <c r="O1148" s="291"/>
      <c r="P1148" s="291"/>
      <c r="Q1148" s="291"/>
      <c r="R1148" s="291"/>
      <c r="S1148" s="291"/>
      <c r="T1148" s="291"/>
      <c r="U1148" s="291"/>
      <c r="V1148" s="291"/>
      <c r="W1148" s="291"/>
      <c r="X1148" s="291"/>
      <c r="Y1148" s="291"/>
      <c r="Z1148" s="291"/>
      <c r="AA1148" s="291"/>
      <c r="AB1148" s="291"/>
      <c r="AC1148" s="291"/>
      <c r="AD1148" s="291"/>
      <c r="AE1148" s="291"/>
      <c r="AF1148" s="291"/>
      <c r="AG1148" s="291"/>
      <c r="AH1148" s="291"/>
      <c r="AI1148" s="291"/>
      <c r="AJ1148" s="291"/>
      <c r="AK1148" s="291"/>
      <c r="AL1148" s="291"/>
      <c r="AM1148" s="291"/>
      <c r="AN1148" s="291"/>
      <c r="AO1148" s="291"/>
      <c r="AP1148" s="291"/>
      <c r="AQ1148" s="291"/>
      <c r="AR1148" s="291"/>
    </row>
    <row r="1149" spans="1:44" ht="8.1" customHeight="1">
      <c r="A1149" s="323" t="str">
        <f t="shared" si="121"/>
        <v/>
      </c>
      <c r="B1149" s="50" t="str">
        <f t="shared" si="122"/>
        <v/>
      </c>
      <c r="C1149" s="50" t="str">
        <f t="shared" si="123"/>
        <v/>
      </c>
      <c r="D1149" s="273" t="str">
        <f t="shared" si="124"/>
        <v/>
      </c>
      <c r="E1149" s="311"/>
      <c r="F1149" s="312"/>
      <c r="G1149" s="312"/>
      <c r="H1149" s="291"/>
      <c r="I1149" s="291"/>
      <c r="J1149" s="291"/>
      <c r="K1149" s="291"/>
      <c r="L1149" s="291"/>
      <c r="M1149" s="291"/>
      <c r="N1149" s="291"/>
      <c r="O1149" s="291"/>
      <c r="P1149" s="291"/>
      <c r="Q1149" s="291"/>
      <c r="R1149" s="291"/>
      <c r="S1149" s="291"/>
      <c r="T1149" s="291"/>
      <c r="U1149" s="291"/>
      <c r="V1149" s="291"/>
      <c r="W1149" s="291"/>
      <c r="X1149" s="291"/>
      <c r="Y1149" s="291"/>
      <c r="Z1149" s="291"/>
      <c r="AA1149" s="291"/>
      <c r="AB1149" s="291"/>
      <c r="AC1149" s="291"/>
      <c r="AD1149" s="291"/>
      <c r="AE1149" s="291"/>
      <c r="AF1149" s="291"/>
      <c r="AG1149" s="291"/>
      <c r="AH1149" s="291"/>
      <c r="AI1149" s="291"/>
      <c r="AJ1149" s="291"/>
      <c r="AK1149" s="291"/>
      <c r="AL1149" s="291"/>
      <c r="AM1149" s="291"/>
      <c r="AN1149" s="291"/>
      <c r="AO1149" s="291"/>
      <c r="AP1149" s="291"/>
      <c r="AQ1149" s="291"/>
      <c r="AR1149" s="291"/>
    </row>
    <row r="1150" spans="1:44" ht="8.1" customHeight="1">
      <c r="A1150" s="323" t="str">
        <f t="shared" si="121"/>
        <v/>
      </c>
      <c r="B1150" s="50" t="str">
        <f t="shared" si="122"/>
        <v/>
      </c>
      <c r="C1150" s="50" t="str">
        <f t="shared" si="123"/>
        <v/>
      </c>
      <c r="D1150" s="273" t="str">
        <f t="shared" si="124"/>
        <v/>
      </c>
      <c r="E1150" s="311"/>
      <c r="F1150" s="312"/>
      <c r="G1150" s="312"/>
      <c r="H1150" s="291"/>
      <c r="I1150" s="291"/>
      <c r="J1150" s="291"/>
      <c r="K1150" s="291"/>
      <c r="L1150" s="291"/>
      <c r="M1150" s="291"/>
      <c r="N1150" s="291"/>
      <c r="O1150" s="291"/>
      <c r="P1150" s="291"/>
      <c r="Q1150" s="291"/>
      <c r="R1150" s="291"/>
      <c r="S1150" s="291"/>
      <c r="T1150" s="291"/>
      <c r="U1150" s="291"/>
      <c r="V1150" s="291"/>
      <c r="W1150" s="291"/>
      <c r="X1150" s="291"/>
      <c r="Y1150" s="291"/>
      <c r="Z1150" s="291"/>
      <c r="AA1150" s="291"/>
      <c r="AB1150" s="291"/>
      <c r="AC1150" s="291"/>
      <c r="AD1150" s="291"/>
      <c r="AE1150" s="291"/>
      <c r="AF1150" s="291"/>
      <c r="AG1150" s="291"/>
      <c r="AH1150" s="291"/>
      <c r="AI1150" s="291"/>
      <c r="AJ1150" s="291"/>
      <c r="AK1150" s="291"/>
      <c r="AL1150" s="291"/>
      <c r="AM1150" s="291"/>
      <c r="AN1150" s="291"/>
      <c r="AO1150" s="291"/>
      <c r="AP1150" s="291"/>
      <c r="AQ1150" s="291"/>
      <c r="AR1150" s="291"/>
    </row>
    <row r="1151" spans="1:44" ht="8.1" customHeight="1">
      <c r="A1151" s="323" t="str">
        <f t="shared" si="121"/>
        <v/>
      </c>
      <c r="B1151" s="50" t="str">
        <f t="shared" si="122"/>
        <v/>
      </c>
      <c r="C1151" s="50" t="str">
        <f t="shared" si="123"/>
        <v/>
      </c>
      <c r="D1151" s="273" t="str">
        <f t="shared" si="124"/>
        <v/>
      </c>
      <c r="E1151" s="311"/>
      <c r="F1151" s="312"/>
      <c r="G1151" s="312"/>
      <c r="H1151" s="291"/>
      <c r="I1151" s="291"/>
      <c r="J1151" s="291"/>
      <c r="K1151" s="291"/>
      <c r="L1151" s="291"/>
      <c r="M1151" s="291"/>
      <c r="N1151" s="291"/>
      <c r="O1151" s="291"/>
      <c r="P1151" s="291"/>
      <c r="Q1151" s="291"/>
      <c r="R1151" s="291"/>
      <c r="S1151" s="291"/>
      <c r="T1151" s="291"/>
      <c r="U1151" s="291"/>
      <c r="V1151" s="291"/>
      <c r="W1151" s="291"/>
      <c r="X1151" s="291"/>
      <c r="Y1151" s="291"/>
      <c r="Z1151" s="291"/>
      <c r="AA1151" s="291"/>
      <c r="AB1151" s="291"/>
      <c r="AC1151" s="291"/>
      <c r="AD1151" s="291"/>
      <c r="AE1151" s="291"/>
      <c r="AF1151" s="291"/>
      <c r="AG1151" s="291"/>
      <c r="AH1151" s="291"/>
      <c r="AI1151" s="291"/>
      <c r="AJ1151" s="291"/>
      <c r="AK1151" s="291"/>
      <c r="AL1151" s="291"/>
      <c r="AM1151" s="291"/>
      <c r="AN1151" s="291"/>
      <c r="AO1151" s="291"/>
      <c r="AP1151" s="291"/>
      <c r="AQ1151" s="291"/>
      <c r="AR1151" s="291"/>
    </row>
    <row r="1152" spans="1:44" ht="8.1" customHeight="1">
      <c r="A1152" s="323" t="str">
        <f t="shared" si="121"/>
        <v/>
      </c>
      <c r="B1152" s="50" t="str">
        <f t="shared" si="122"/>
        <v/>
      </c>
      <c r="C1152" s="50" t="str">
        <f t="shared" si="123"/>
        <v/>
      </c>
      <c r="D1152" s="273" t="str">
        <f t="shared" si="124"/>
        <v/>
      </c>
      <c r="E1152" s="311"/>
      <c r="F1152" s="312"/>
      <c r="G1152" s="312"/>
      <c r="H1152" s="291"/>
      <c r="I1152" s="291"/>
      <c r="J1152" s="291"/>
      <c r="K1152" s="291"/>
      <c r="L1152" s="291"/>
      <c r="M1152" s="291"/>
      <c r="N1152" s="291"/>
      <c r="O1152" s="291"/>
      <c r="P1152" s="291"/>
      <c r="Q1152" s="291"/>
      <c r="R1152" s="291"/>
      <c r="S1152" s="291"/>
      <c r="T1152" s="291"/>
      <c r="U1152" s="291"/>
      <c r="V1152" s="291"/>
      <c r="W1152" s="291"/>
      <c r="X1152" s="291"/>
      <c r="Y1152" s="291"/>
      <c r="Z1152" s="291"/>
      <c r="AA1152" s="291"/>
      <c r="AB1152" s="291"/>
      <c r="AC1152" s="291"/>
      <c r="AD1152" s="291"/>
      <c r="AE1152" s="291"/>
      <c r="AF1152" s="291"/>
      <c r="AG1152" s="291"/>
      <c r="AH1152" s="291"/>
      <c r="AI1152" s="291"/>
      <c r="AJ1152" s="291"/>
      <c r="AK1152" s="291"/>
      <c r="AL1152" s="291"/>
      <c r="AM1152" s="291"/>
      <c r="AN1152" s="291"/>
      <c r="AO1152" s="291"/>
      <c r="AP1152" s="291"/>
      <c r="AQ1152" s="291"/>
      <c r="AR1152" s="291"/>
    </row>
    <row r="1153" spans="1:44" ht="8.1" customHeight="1">
      <c r="A1153" s="323" t="str">
        <f t="shared" si="121"/>
        <v/>
      </c>
      <c r="B1153" s="50" t="str">
        <f t="shared" si="122"/>
        <v/>
      </c>
      <c r="C1153" s="50" t="str">
        <f t="shared" si="123"/>
        <v/>
      </c>
      <c r="D1153" s="273" t="str">
        <f t="shared" si="124"/>
        <v/>
      </c>
      <c r="E1153" s="311"/>
      <c r="F1153" s="312"/>
      <c r="G1153" s="312"/>
      <c r="H1153" s="291"/>
      <c r="I1153" s="291"/>
      <c r="J1153" s="291"/>
      <c r="K1153" s="291"/>
      <c r="L1153" s="291"/>
      <c r="M1153" s="291"/>
      <c r="N1153" s="291"/>
      <c r="O1153" s="291"/>
      <c r="P1153" s="291"/>
      <c r="Q1153" s="291"/>
      <c r="R1153" s="291"/>
      <c r="S1153" s="291"/>
      <c r="T1153" s="291"/>
      <c r="U1153" s="291"/>
      <c r="V1153" s="291"/>
      <c r="W1153" s="291"/>
      <c r="X1153" s="291"/>
      <c r="Y1153" s="291"/>
      <c r="Z1153" s="291"/>
      <c r="AA1153" s="291"/>
      <c r="AB1153" s="291"/>
      <c r="AC1153" s="291"/>
      <c r="AD1153" s="291"/>
      <c r="AE1153" s="291"/>
      <c r="AF1153" s="291"/>
      <c r="AG1153" s="291"/>
      <c r="AH1153" s="291"/>
      <c r="AI1153" s="291"/>
      <c r="AJ1153" s="291"/>
      <c r="AK1153" s="291"/>
      <c r="AL1153" s="291"/>
      <c r="AM1153" s="291"/>
      <c r="AN1153" s="291"/>
      <c r="AO1153" s="291"/>
      <c r="AP1153" s="291"/>
      <c r="AQ1153" s="291"/>
      <c r="AR1153" s="291"/>
    </row>
    <row r="1154" spans="1:44" ht="8.1" customHeight="1">
      <c r="A1154" s="323" t="str">
        <f t="shared" si="121"/>
        <v/>
      </c>
      <c r="B1154" s="50" t="str">
        <f t="shared" si="122"/>
        <v/>
      </c>
      <c r="C1154" s="50" t="str">
        <f t="shared" si="123"/>
        <v/>
      </c>
      <c r="D1154" s="273" t="str">
        <f t="shared" si="124"/>
        <v/>
      </c>
      <c r="E1154" s="311"/>
      <c r="F1154" s="312"/>
      <c r="G1154" s="312"/>
      <c r="H1154" s="291"/>
      <c r="I1154" s="291"/>
      <c r="J1154" s="291"/>
      <c r="K1154" s="291"/>
      <c r="L1154" s="291"/>
      <c r="M1154" s="291"/>
      <c r="N1154" s="291"/>
      <c r="O1154" s="291"/>
      <c r="P1154" s="291"/>
      <c r="Q1154" s="291"/>
      <c r="R1154" s="291"/>
      <c r="S1154" s="291"/>
      <c r="T1154" s="291"/>
      <c r="U1154" s="291"/>
      <c r="V1154" s="291"/>
      <c r="W1154" s="291"/>
      <c r="X1154" s="291"/>
      <c r="Y1154" s="291"/>
      <c r="Z1154" s="291"/>
      <c r="AA1154" s="291"/>
      <c r="AB1154" s="291"/>
      <c r="AC1154" s="291"/>
      <c r="AD1154" s="291"/>
      <c r="AE1154" s="291"/>
      <c r="AF1154" s="291"/>
      <c r="AG1154" s="291"/>
      <c r="AH1154" s="291"/>
      <c r="AI1154" s="291"/>
      <c r="AJ1154" s="291"/>
      <c r="AK1154" s="291"/>
      <c r="AL1154" s="291"/>
      <c r="AM1154" s="291"/>
      <c r="AN1154" s="291"/>
      <c r="AO1154" s="291"/>
      <c r="AP1154" s="291"/>
      <c r="AQ1154" s="291"/>
      <c r="AR1154" s="291"/>
    </row>
    <row r="1155" spans="1:44" ht="8.1" customHeight="1">
      <c r="A1155" s="323" t="str">
        <f t="shared" si="121"/>
        <v/>
      </c>
      <c r="B1155" s="50" t="str">
        <f t="shared" si="122"/>
        <v/>
      </c>
      <c r="C1155" s="50" t="str">
        <f t="shared" si="123"/>
        <v/>
      </c>
      <c r="D1155" s="273" t="str">
        <f t="shared" si="124"/>
        <v/>
      </c>
      <c r="E1155" s="311"/>
      <c r="F1155" s="312"/>
      <c r="G1155" s="312"/>
      <c r="H1155" s="291"/>
      <c r="I1155" s="291"/>
      <c r="J1155" s="291"/>
      <c r="K1155" s="291"/>
      <c r="L1155" s="291"/>
      <c r="M1155" s="291"/>
      <c r="N1155" s="291"/>
      <c r="O1155" s="291"/>
      <c r="P1155" s="291"/>
      <c r="Q1155" s="291"/>
      <c r="R1155" s="291"/>
      <c r="S1155" s="291"/>
      <c r="T1155" s="291"/>
      <c r="U1155" s="291"/>
      <c r="V1155" s="291"/>
      <c r="W1155" s="291"/>
      <c r="X1155" s="291"/>
      <c r="Y1155" s="291"/>
      <c r="Z1155" s="291"/>
      <c r="AA1155" s="291"/>
      <c r="AB1155" s="291"/>
      <c r="AC1155" s="291"/>
      <c r="AD1155" s="291"/>
      <c r="AE1155" s="291"/>
      <c r="AF1155" s="291"/>
      <c r="AG1155" s="291"/>
      <c r="AH1155" s="291"/>
      <c r="AI1155" s="291"/>
      <c r="AJ1155" s="291"/>
      <c r="AK1155" s="291"/>
      <c r="AL1155" s="291"/>
      <c r="AM1155" s="291"/>
      <c r="AN1155" s="291"/>
      <c r="AO1155" s="291"/>
      <c r="AP1155" s="291"/>
      <c r="AQ1155" s="291"/>
      <c r="AR1155" s="291"/>
    </row>
    <row r="1156" spans="1:44" ht="8.1" customHeight="1">
      <c r="A1156" s="323" t="str">
        <f t="shared" si="121"/>
        <v/>
      </c>
      <c r="B1156" s="50" t="str">
        <f t="shared" si="122"/>
        <v/>
      </c>
      <c r="C1156" s="50" t="str">
        <f t="shared" si="123"/>
        <v/>
      </c>
      <c r="D1156" s="273" t="str">
        <f t="shared" si="124"/>
        <v/>
      </c>
      <c r="E1156" s="311"/>
      <c r="F1156" s="312"/>
      <c r="G1156" s="312"/>
      <c r="H1156" s="291"/>
      <c r="I1156" s="291"/>
      <c r="J1156" s="291"/>
      <c r="K1156" s="291"/>
      <c r="L1156" s="291"/>
      <c r="M1156" s="291"/>
      <c r="N1156" s="291"/>
      <c r="O1156" s="291"/>
      <c r="P1156" s="291"/>
      <c r="Q1156" s="291"/>
      <c r="R1156" s="291"/>
      <c r="S1156" s="291"/>
      <c r="T1156" s="291"/>
      <c r="U1156" s="291"/>
      <c r="V1156" s="291"/>
      <c r="W1156" s="291"/>
      <c r="X1156" s="291"/>
      <c r="Y1156" s="291"/>
      <c r="Z1156" s="291"/>
      <c r="AA1156" s="291"/>
      <c r="AB1156" s="291"/>
      <c r="AC1156" s="291"/>
      <c r="AD1156" s="291"/>
      <c r="AE1156" s="291"/>
      <c r="AF1156" s="291"/>
      <c r="AG1156" s="291"/>
      <c r="AH1156" s="291"/>
      <c r="AI1156" s="291"/>
      <c r="AJ1156" s="291"/>
      <c r="AK1156" s="291"/>
      <c r="AL1156" s="291"/>
      <c r="AM1156" s="291"/>
      <c r="AN1156" s="291"/>
      <c r="AO1156" s="291"/>
      <c r="AP1156" s="291"/>
      <c r="AQ1156" s="291"/>
      <c r="AR1156" s="291"/>
    </row>
    <row r="1157" spans="1:44" ht="8.1" customHeight="1">
      <c r="A1157" s="323" t="str">
        <f t="shared" ref="A1157:A1220" si="125">IF(ROW()-A$4&lt;=$D$4,ROW()-A$4,"")</f>
        <v/>
      </c>
      <c r="B1157" s="50" t="str">
        <f t="shared" si="122"/>
        <v/>
      </c>
      <c r="C1157" s="50" t="str">
        <f t="shared" si="123"/>
        <v/>
      </c>
      <c r="D1157" s="273" t="str">
        <f t="shared" si="124"/>
        <v/>
      </c>
      <c r="E1157" s="311"/>
      <c r="F1157" s="312"/>
      <c r="G1157" s="312"/>
      <c r="H1157" s="291"/>
      <c r="I1157" s="291"/>
      <c r="J1157" s="291"/>
      <c r="K1157" s="291"/>
      <c r="L1157" s="291"/>
      <c r="M1157" s="291"/>
      <c r="N1157" s="291"/>
      <c r="O1157" s="291"/>
      <c r="P1157" s="291"/>
      <c r="Q1157" s="291"/>
      <c r="R1157" s="291"/>
      <c r="S1157" s="291"/>
      <c r="T1157" s="291"/>
      <c r="U1157" s="291"/>
      <c r="V1157" s="291"/>
      <c r="W1157" s="291"/>
      <c r="X1157" s="291"/>
      <c r="Y1157" s="291"/>
      <c r="Z1157" s="291"/>
      <c r="AA1157" s="291"/>
      <c r="AB1157" s="291"/>
      <c r="AC1157" s="291"/>
      <c r="AD1157" s="291"/>
      <c r="AE1157" s="291"/>
      <c r="AF1157" s="291"/>
      <c r="AG1157" s="291"/>
      <c r="AH1157" s="291"/>
      <c r="AI1157" s="291"/>
      <c r="AJ1157" s="291"/>
      <c r="AK1157" s="291"/>
      <c r="AL1157" s="291"/>
      <c r="AM1157" s="291"/>
      <c r="AN1157" s="291"/>
      <c r="AO1157" s="291"/>
      <c r="AP1157" s="291"/>
      <c r="AQ1157" s="291"/>
      <c r="AR1157" s="291"/>
    </row>
    <row r="1158" spans="1:44" ht="8.1" customHeight="1">
      <c r="A1158" s="323" t="str">
        <f t="shared" si="125"/>
        <v/>
      </c>
      <c r="B1158" s="50" t="str">
        <f t="shared" ref="B1158:B1221" si="126">IF(A1158="","",IF(A1156="",1,IF(ISNUMBER(A1158),INT(A1157/$C$2)+1,"")))</f>
        <v/>
      </c>
      <c r="C1158" s="50" t="str">
        <f t="shared" ref="C1158:C1221" si="127">IF(ISNUMBER(A1158),IF(B1157&lt;&gt;B1158,1,C1157+1),"")</f>
        <v/>
      </c>
      <c r="D1158" s="273" t="str">
        <f t="shared" ref="D1158:D1221" si="128">IF(AND(ISNUMBER(B1158),ISNUMBER(C1158)),_xlfn.CONCAT(C1158-1,",",B1158-1),"")</f>
        <v/>
      </c>
      <c r="E1158" s="311"/>
      <c r="F1158" s="312"/>
      <c r="G1158" s="312"/>
      <c r="H1158" s="291"/>
      <c r="I1158" s="291"/>
      <c r="J1158" s="291"/>
      <c r="K1158" s="291"/>
      <c r="L1158" s="291"/>
      <c r="M1158" s="291"/>
      <c r="N1158" s="291"/>
      <c r="O1158" s="291"/>
      <c r="P1158" s="291"/>
      <c r="Q1158" s="291"/>
      <c r="R1158" s="291"/>
      <c r="S1158" s="291"/>
      <c r="T1158" s="291"/>
      <c r="U1158" s="291"/>
      <c r="V1158" s="291"/>
      <c r="W1158" s="291"/>
      <c r="X1158" s="291"/>
      <c r="Y1158" s="291"/>
      <c r="Z1158" s="291"/>
      <c r="AA1158" s="291"/>
      <c r="AB1158" s="291"/>
      <c r="AC1158" s="291"/>
      <c r="AD1158" s="291"/>
      <c r="AE1158" s="291"/>
      <c r="AF1158" s="291"/>
      <c r="AG1158" s="291"/>
      <c r="AH1158" s="291"/>
      <c r="AI1158" s="291"/>
      <c r="AJ1158" s="291"/>
      <c r="AK1158" s="291"/>
      <c r="AL1158" s="291"/>
      <c r="AM1158" s="291"/>
      <c r="AN1158" s="291"/>
      <c r="AO1158" s="291"/>
      <c r="AP1158" s="291"/>
      <c r="AQ1158" s="291"/>
      <c r="AR1158" s="291"/>
    </row>
    <row r="1159" spans="1:44" ht="8.1" customHeight="1">
      <c r="A1159" s="323" t="str">
        <f t="shared" si="125"/>
        <v/>
      </c>
      <c r="B1159" s="50" t="str">
        <f t="shared" si="126"/>
        <v/>
      </c>
      <c r="C1159" s="50" t="str">
        <f t="shared" si="127"/>
        <v/>
      </c>
      <c r="D1159" s="273" t="str">
        <f t="shared" si="128"/>
        <v/>
      </c>
      <c r="E1159" s="311"/>
      <c r="F1159" s="312"/>
      <c r="G1159" s="312"/>
      <c r="H1159" s="291"/>
      <c r="I1159" s="291"/>
      <c r="J1159" s="291"/>
      <c r="K1159" s="291"/>
      <c r="L1159" s="291"/>
      <c r="M1159" s="291"/>
      <c r="N1159" s="291"/>
      <c r="O1159" s="291"/>
      <c r="P1159" s="291"/>
      <c r="Q1159" s="291"/>
      <c r="R1159" s="291"/>
      <c r="S1159" s="291"/>
      <c r="T1159" s="291"/>
      <c r="U1159" s="291"/>
      <c r="V1159" s="291"/>
      <c r="W1159" s="291"/>
      <c r="X1159" s="291"/>
      <c r="Y1159" s="291"/>
      <c r="Z1159" s="291"/>
      <c r="AA1159" s="291"/>
      <c r="AB1159" s="291"/>
      <c r="AC1159" s="291"/>
      <c r="AD1159" s="291"/>
      <c r="AE1159" s="291"/>
      <c r="AF1159" s="291"/>
      <c r="AG1159" s="291"/>
      <c r="AH1159" s="291"/>
      <c r="AI1159" s="291"/>
      <c r="AJ1159" s="291"/>
      <c r="AK1159" s="291"/>
      <c r="AL1159" s="291"/>
      <c r="AM1159" s="291"/>
      <c r="AN1159" s="291"/>
      <c r="AO1159" s="291"/>
      <c r="AP1159" s="291"/>
      <c r="AQ1159" s="291"/>
      <c r="AR1159" s="291"/>
    </row>
    <row r="1160" spans="1:44" ht="8.1" customHeight="1">
      <c r="A1160" s="323" t="str">
        <f t="shared" si="125"/>
        <v/>
      </c>
      <c r="B1160" s="50" t="str">
        <f t="shared" si="126"/>
        <v/>
      </c>
      <c r="C1160" s="50" t="str">
        <f t="shared" si="127"/>
        <v/>
      </c>
      <c r="D1160" s="273" t="str">
        <f t="shared" si="128"/>
        <v/>
      </c>
      <c r="E1160" s="311"/>
      <c r="F1160" s="312"/>
      <c r="G1160" s="312"/>
      <c r="H1160" s="291"/>
      <c r="I1160" s="291"/>
      <c r="J1160" s="291"/>
      <c r="K1160" s="291"/>
      <c r="L1160" s="291"/>
      <c r="M1160" s="291"/>
      <c r="N1160" s="291"/>
      <c r="O1160" s="291"/>
      <c r="P1160" s="291"/>
      <c r="Q1160" s="291"/>
      <c r="R1160" s="291"/>
      <c r="S1160" s="291"/>
      <c r="T1160" s="291"/>
      <c r="U1160" s="291"/>
      <c r="V1160" s="291"/>
      <c r="W1160" s="291"/>
      <c r="X1160" s="291"/>
      <c r="Y1160" s="291"/>
      <c r="Z1160" s="291"/>
      <c r="AA1160" s="291"/>
      <c r="AB1160" s="291"/>
      <c r="AC1160" s="291"/>
      <c r="AD1160" s="291"/>
      <c r="AE1160" s="291"/>
      <c r="AF1160" s="291"/>
      <c r="AG1160" s="291"/>
      <c r="AH1160" s="291"/>
      <c r="AI1160" s="291"/>
      <c r="AJ1160" s="291"/>
      <c r="AK1160" s="291"/>
      <c r="AL1160" s="291"/>
      <c r="AM1160" s="291"/>
      <c r="AN1160" s="291"/>
      <c r="AO1160" s="291"/>
      <c r="AP1160" s="291"/>
      <c r="AQ1160" s="291"/>
      <c r="AR1160" s="291"/>
    </row>
    <row r="1161" spans="1:44" ht="8.1" customHeight="1">
      <c r="A1161" s="323" t="str">
        <f t="shared" si="125"/>
        <v/>
      </c>
      <c r="B1161" s="50" t="str">
        <f t="shared" si="126"/>
        <v/>
      </c>
      <c r="C1161" s="50" t="str">
        <f t="shared" si="127"/>
        <v/>
      </c>
      <c r="D1161" s="273" t="str">
        <f t="shared" si="128"/>
        <v/>
      </c>
      <c r="E1161" s="311"/>
      <c r="F1161" s="312"/>
      <c r="G1161" s="312"/>
      <c r="H1161" s="291"/>
      <c r="I1161" s="291"/>
      <c r="J1161" s="291"/>
      <c r="K1161" s="291"/>
      <c r="L1161" s="291"/>
      <c r="M1161" s="291"/>
      <c r="N1161" s="291"/>
      <c r="O1161" s="291"/>
      <c r="P1161" s="291"/>
      <c r="Q1161" s="291"/>
      <c r="R1161" s="291"/>
      <c r="S1161" s="291"/>
      <c r="T1161" s="291"/>
      <c r="U1161" s="291"/>
      <c r="V1161" s="291"/>
      <c r="W1161" s="291"/>
      <c r="X1161" s="291"/>
      <c r="Y1161" s="291"/>
      <c r="Z1161" s="291"/>
      <c r="AA1161" s="291"/>
      <c r="AB1161" s="291"/>
      <c r="AC1161" s="291"/>
      <c r="AD1161" s="291"/>
      <c r="AE1161" s="291"/>
      <c r="AF1161" s="291"/>
      <c r="AG1161" s="291"/>
      <c r="AH1161" s="291"/>
      <c r="AI1161" s="291"/>
      <c r="AJ1161" s="291"/>
      <c r="AK1161" s="291"/>
      <c r="AL1161" s="291"/>
      <c r="AM1161" s="291"/>
      <c r="AN1161" s="291"/>
      <c r="AO1161" s="291"/>
      <c r="AP1161" s="291"/>
      <c r="AQ1161" s="291"/>
      <c r="AR1161" s="291"/>
    </row>
    <row r="1162" spans="1:44" ht="8.1" customHeight="1">
      <c r="A1162" s="323" t="str">
        <f t="shared" si="125"/>
        <v/>
      </c>
      <c r="B1162" s="50" t="str">
        <f t="shared" si="126"/>
        <v/>
      </c>
      <c r="C1162" s="50" t="str">
        <f t="shared" si="127"/>
        <v/>
      </c>
      <c r="D1162" s="273" t="str">
        <f t="shared" si="128"/>
        <v/>
      </c>
      <c r="E1162" s="311"/>
      <c r="F1162" s="312"/>
      <c r="G1162" s="312"/>
      <c r="H1162" s="291"/>
      <c r="I1162" s="291"/>
      <c r="J1162" s="291"/>
      <c r="K1162" s="291"/>
      <c r="L1162" s="291"/>
      <c r="M1162" s="291"/>
      <c r="N1162" s="291"/>
      <c r="O1162" s="291"/>
      <c r="P1162" s="291"/>
      <c r="Q1162" s="291"/>
      <c r="R1162" s="291"/>
      <c r="S1162" s="291"/>
      <c r="T1162" s="291"/>
      <c r="U1162" s="291"/>
      <c r="V1162" s="291"/>
      <c r="W1162" s="291"/>
      <c r="X1162" s="291"/>
      <c r="Y1162" s="291"/>
      <c r="Z1162" s="291"/>
      <c r="AA1162" s="291"/>
      <c r="AB1162" s="291"/>
      <c r="AC1162" s="291"/>
      <c r="AD1162" s="291"/>
      <c r="AE1162" s="291"/>
      <c r="AF1162" s="291"/>
      <c r="AG1162" s="291"/>
      <c r="AH1162" s="291"/>
      <c r="AI1162" s="291"/>
      <c r="AJ1162" s="291"/>
      <c r="AK1162" s="291"/>
      <c r="AL1162" s="291"/>
      <c r="AM1162" s="291"/>
      <c r="AN1162" s="291"/>
      <c r="AO1162" s="291"/>
      <c r="AP1162" s="291"/>
      <c r="AQ1162" s="291"/>
      <c r="AR1162" s="291"/>
    </row>
    <row r="1163" spans="1:44" ht="8.1" customHeight="1">
      <c r="A1163" s="323" t="str">
        <f t="shared" si="125"/>
        <v/>
      </c>
      <c r="B1163" s="50" t="str">
        <f t="shared" si="126"/>
        <v/>
      </c>
      <c r="C1163" s="50" t="str">
        <f t="shared" si="127"/>
        <v/>
      </c>
      <c r="D1163" s="273" t="str">
        <f t="shared" si="128"/>
        <v/>
      </c>
      <c r="E1163" s="311"/>
      <c r="F1163" s="312"/>
      <c r="G1163" s="312"/>
      <c r="H1163" s="291"/>
      <c r="I1163" s="291"/>
      <c r="J1163" s="291"/>
      <c r="K1163" s="291"/>
      <c r="L1163" s="291"/>
      <c r="M1163" s="291"/>
      <c r="N1163" s="291"/>
      <c r="O1163" s="291"/>
      <c r="P1163" s="291"/>
      <c r="Q1163" s="291"/>
      <c r="R1163" s="291"/>
      <c r="S1163" s="291"/>
      <c r="T1163" s="291"/>
      <c r="U1163" s="291"/>
      <c r="V1163" s="291"/>
      <c r="W1163" s="291"/>
      <c r="X1163" s="291"/>
      <c r="Y1163" s="291"/>
      <c r="Z1163" s="291"/>
      <c r="AA1163" s="291"/>
      <c r="AB1163" s="291"/>
      <c r="AC1163" s="291"/>
      <c r="AD1163" s="291"/>
      <c r="AE1163" s="291"/>
      <c r="AF1163" s="291"/>
      <c r="AG1163" s="291"/>
      <c r="AH1163" s="291"/>
      <c r="AI1163" s="291"/>
      <c r="AJ1163" s="291"/>
      <c r="AK1163" s="291"/>
      <c r="AL1163" s="291"/>
      <c r="AM1163" s="291"/>
      <c r="AN1163" s="291"/>
      <c r="AO1163" s="291"/>
      <c r="AP1163" s="291"/>
      <c r="AQ1163" s="291"/>
      <c r="AR1163" s="291"/>
    </row>
    <row r="1164" spans="1:44" ht="8.1" customHeight="1">
      <c r="A1164" s="323" t="str">
        <f t="shared" si="125"/>
        <v/>
      </c>
      <c r="B1164" s="50" t="str">
        <f t="shared" si="126"/>
        <v/>
      </c>
      <c r="C1164" s="50" t="str">
        <f t="shared" si="127"/>
        <v/>
      </c>
      <c r="D1164" s="273" t="str">
        <f t="shared" si="128"/>
        <v/>
      </c>
      <c r="E1164" s="311"/>
      <c r="F1164" s="312"/>
      <c r="G1164" s="312"/>
      <c r="H1164" s="291"/>
      <c r="I1164" s="291"/>
      <c r="J1164" s="291"/>
      <c r="K1164" s="291"/>
      <c r="L1164" s="291"/>
      <c r="M1164" s="291"/>
      <c r="N1164" s="291"/>
      <c r="O1164" s="291"/>
      <c r="P1164" s="291"/>
      <c r="Q1164" s="291"/>
      <c r="R1164" s="291"/>
      <c r="S1164" s="291"/>
      <c r="T1164" s="291"/>
      <c r="U1164" s="291"/>
      <c r="V1164" s="291"/>
      <c r="W1164" s="291"/>
      <c r="X1164" s="291"/>
      <c r="Y1164" s="291"/>
      <c r="Z1164" s="291"/>
      <c r="AA1164" s="291"/>
      <c r="AB1164" s="291"/>
      <c r="AC1164" s="291"/>
      <c r="AD1164" s="291"/>
      <c r="AE1164" s="291"/>
      <c r="AF1164" s="291"/>
      <c r="AG1164" s="291"/>
      <c r="AH1164" s="291"/>
      <c r="AI1164" s="291"/>
      <c r="AJ1164" s="291"/>
      <c r="AK1164" s="291"/>
      <c r="AL1164" s="291"/>
      <c r="AM1164" s="291"/>
      <c r="AN1164" s="291"/>
      <c r="AO1164" s="291"/>
      <c r="AP1164" s="291"/>
      <c r="AQ1164" s="291"/>
      <c r="AR1164" s="291"/>
    </row>
    <row r="1165" spans="1:44" ht="8.1" customHeight="1">
      <c r="A1165" s="323" t="str">
        <f t="shared" si="125"/>
        <v/>
      </c>
      <c r="B1165" s="50" t="str">
        <f t="shared" si="126"/>
        <v/>
      </c>
      <c r="C1165" s="50" t="str">
        <f t="shared" si="127"/>
        <v/>
      </c>
      <c r="D1165" s="273" t="str">
        <f t="shared" si="128"/>
        <v/>
      </c>
      <c r="E1165" s="311"/>
      <c r="F1165" s="312"/>
      <c r="G1165" s="312"/>
      <c r="H1165" s="291"/>
      <c r="I1165" s="291"/>
      <c r="J1165" s="291"/>
      <c r="K1165" s="291"/>
      <c r="L1165" s="291"/>
      <c r="M1165" s="291"/>
      <c r="N1165" s="291"/>
      <c r="O1165" s="291"/>
      <c r="P1165" s="291"/>
      <c r="Q1165" s="291"/>
      <c r="R1165" s="291"/>
      <c r="S1165" s="291"/>
      <c r="T1165" s="291"/>
      <c r="U1165" s="291"/>
      <c r="V1165" s="291"/>
      <c r="W1165" s="291"/>
      <c r="X1165" s="291"/>
      <c r="Y1165" s="291"/>
      <c r="Z1165" s="291"/>
      <c r="AA1165" s="291"/>
      <c r="AB1165" s="291"/>
      <c r="AC1165" s="291"/>
      <c r="AD1165" s="291"/>
      <c r="AE1165" s="291"/>
      <c r="AF1165" s="291"/>
      <c r="AG1165" s="291"/>
      <c r="AH1165" s="291"/>
      <c r="AI1165" s="291"/>
      <c r="AJ1165" s="291"/>
      <c r="AK1165" s="291"/>
      <c r="AL1165" s="291"/>
      <c r="AM1165" s="291"/>
      <c r="AN1165" s="291"/>
      <c r="AO1165" s="291"/>
      <c r="AP1165" s="291"/>
      <c r="AQ1165" s="291"/>
      <c r="AR1165" s="291"/>
    </row>
    <row r="1166" spans="1:44" ht="8.1" customHeight="1">
      <c r="A1166" s="323" t="str">
        <f t="shared" si="125"/>
        <v/>
      </c>
      <c r="B1166" s="50" t="str">
        <f t="shared" si="126"/>
        <v/>
      </c>
      <c r="C1166" s="50" t="str">
        <f t="shared" si="127"/>
        <v/>
      </c>
      <c r="D1166" s="273" t="str">
        <f t="shared" si="128"/>
        <v/>
      </c>
      <c r="E1166" s="311"/>
      <c r="F1166" s="312"/>
      <c r="G1166" s="312"/>
      <c r="H1166" s="291"/>
      <c r="I1166" s="291"/>
      <c r="J1166" s="291"/>
      <c r="K1166" s="291"/>
      <c r="L1166" s="291"/>
      <c r="M1166" s="291"/>
      <c r="N1166" s="291"/>
      <c r="O1166" s="291"/>
      <c r="P1166" s="291"/>
      <c r="Q1166" s="291"/>
      <c r="R1166" s="291"/>
      <c r="S1166" s="291"/>
      <c r="T1166" s="291"/>
      <c r="U1166" s="291"/>
      <c r="V1166" s="291"/>
      <c r="W1166" s="291"/>
      <c r="X1166" s="291"/>
      <c r="Y1166" s="291"/>
      <c r="Z1166" s="291"/>
      <c r="AA1166" s="291"/>
      <c r="AB1166" s="291"/>
      <c r="AC1166" s="291"/>
      <c r="AD1166" s="291"/>
      <c r="AE1166" s="291"/>
      <c r="AF1166" s="291"/>
      <c r="AG1166" s="291"/>
      <c r="AH1166" s="291"/>
      <c r="AI1166" s="291"/>
      <c r="AJ1166" s="291"/>
      <c r="AK1166" s="291"/>
      <c r="AL1166" s="291"/>
      <c r="AM1166" s="291"/>
      <c r="AN1166" s="291"/>
      <c r="AO1166" s="291"/>
      <c r="AP1166" s="291"/>
      <c r="AQ1166" s="291"/>
      <c r="AR1166" s="291"/>
    </row>
    <row r="1167" spans="1:44" ht="8.1" customHeight="1">
      <c r="A1167" s="323" t="str">
        <f t="shared" si="125"/>
        <v/>
      </c>
      <c r="B1167" s="50" t="str">
        <f t="shared" si="126"/>
        <v/>
      </c>
      <c r="C1167" s="50" t="str">
        <f t="shared" si="127"/>
        <v/>
      </c>
      <c r="D1167" s="273" t="str">
        <f t="shared" si="128"/>
        <v/>
      </c>
      <c r="E1167" s="311"/>
      <c r="F1167" s="312"/>
      <c r="G1167" s="312"/>
      <c r="H1167" s="291"/>
      <c r="I1167" s="291"/>
      <c r="J1167" s="291"/>
      <c r="K1167" s="291"/>
      <c r="L1167" s="291"/>
      <c r="M1167" s="291"/>
      <c r="N1167" s="291"/>
      <c r="O1167" s="291"/>
      <c r="P1167" s="291"/>
      <c r="Q1167" s="291"/>
      <c r="R1167" s="291"/>
      <c r="S1167" s="291"/>
      <c r="T1167" s="291"/>
      <c r="U1167" s="291"/>
      <c r="V1167" s="291"/>
      <c r="W1167" s="291"/>
      <c r="X1167" s="291"/>
      <c r="Y1167" s="291"/>
      <c r="Z1167" s="291"/>
      <c r="AA1167" s="291"/>
      <c r="AB1167" s="291"/>
      <c r="AC1167" s="291"/>
      <c r="AD1167" s="291"/>
      <c r="AE1167" s="291"/>
      <c r="AF1167" s="291"/>
      <c r="AG1167" s="291"/>
      <c r="AH1167" s="291"/>
      <c r="AI1167" s="291"/>
      <c r="AJ1167" s="291"/>
      <c r="AK1167" s="291"/>
      <c r="AL1167" s="291"/>
      <c r="AM1167" s="291"/>
      <c r="AN1167" s="291"/>
      <c r="AO1167" s="291"/>
      <c r="AP1167" s="291"/>
      <c r="AQ1167" s="291"/>
      <c r="AR1167" s="291"/>
    </row>
    <row r="1168" spans="1:44" ht="8.1" customHeight="1">
      <c r="A1168" s="323" t="str">
        <f t="shared" si="125"/>
        <v/>
      </c>
      <c r="B1168" s="50" t="str">
        <f t="shared" si="126"/>
        <v/>
      </c>
      <c r="C1168" s="50" t="str">
        <f t="shared" si="127"/>
        <v/>
      </c>
      <c r="D1168" s="273" t="str">
        <f t="shared" si="128"/>
        <v/>
      </c>
      <c r="E1168" s="311"/>
      <c r="F1168" s="312"/>
      <c r="G1168" s="312"/>
      <c r="H1168" s="291"/>
      <c r="I1168" s="291"/>
      <c r="J1168" s="291"/>
      <c r="K1168" s="291"/>
      <c r="L1168" s="291"/>
      <c r="M1168" s="291"/>
      <c r="N1168" s="291"/>
      <c r="O1168" s="291"/>
      <c r="P1168" s="291"/>
      <c r="Q1168" s="291"/>
      <c r="R1168" s="291"/>
      <c r="S1168" s="291"/>
      <c r="T1168" s="291"/>
      <c r="U1168" s="291"/>
      <c r="V1168" s="291"/>
      <c r="W1168" s="291"/>
      <c r="X1168" s="291"/>
      <c r="Y1168" s="291"/>
      <c r="Z1168" s="291"/>
      <c r="AA1168" s="291"/>
      <c r="AB1168" s="291"/>
      <c r="AC1168" s="291"/>
      <c r="AD1168" s="291"/>
      <c r="AE1168" s="291"/>
      <c r="AF1168" s="291"/>
      <c r="AG1168" s="291"/>
      <c r="AH1168" s="291"/>
      <c r="AI1168" s="291"/>
      <c r="AJ1168" s="291"/>
      <c r="AK1168" s="291"/>
      <c r="AL1168" s="291"/>
      <c r="AM1168" s="291"/>
      <c r="AN1168" s="291"/>
      <c r="AO1168" s="291"/>
      <c r="AP1168" s="291"/>
      <c r="AQ1168" s="291"/>
      <c r="AR1168" s="291"/>
    </row>
    <row r="1169" spans="1:44" ht="8.1" customHeight="1">
      <c r="A1169" s="323" t="str">
        <f t="shared" si="125"/>
        <v/>
      </c>
      <c r="B1169" s="50" t="str">
        <f t="shared" si="126"/>
        <v/>
      </c>
      <c r="C1169" s="50" t="str">
        <f t="shared" si="127"/>
        <v/>
      </c>
      <c r="D1169" s="273" t="str">
        <f t="shared" si="128"/>
        <v/>
      </c>
      <c r="E1169" s="311"/>
      <c r="F1169" s="312"/>
      <c r="G1169" s="312"/>
      <c r="H1169" s="291"/>
      <c r="I1169" s="291"/>
      <c r="J1169" s="291"/>
      <c r="K1169" s="291"/>
      <c r="L1169" s="291"/>
      <c r="M1169" s="291"/>
      <c r="N1169" s="291"/>
      <c r="O1169" s="291"/>
      <c r="P1169" s="291"/>
      <c r="Q1169" s="291"/>
      <c r="R1169" s="291"/>
      <c r="S1169" s="291"/>
      <c r="T1169" s="291"/>
      <c r="U1169" s="291"/>
      <c r="V1169" s="291"/>
      <c r="W1169" s="291"/>
      <c r="X1169" s="291"/>
      <c r="Y1169" s="291"/>
      <c r="Z1169" s="291"/>
      <c r="AA1169" s="291"/>
      <c r="AB1169" s="291"/>
      <c r="AC1169" s="291"/>
      <c r="AD1169" s="291"/>
      <c r="AE1169" s="291"/>
      <c r="AF1169" s="291"/>
      <c r="AG1169" s="291"/>
      <c r="AH1169" s="291"/>
      <c r="AI1169" s="291"/>
      <c r="AJ1169" s="291"/>
      <c r="AK1169" s="291"/>
      <c r="AL1169" s="291"/>
      <c r="AM1169" s="291"/>
      <c r="AN1169" s="291"/>
      <c r="AO1169" s="291"/>
      <c r="AP1169" s="291"/>
      <c r="AQ1169" s="291"/>
      <c r="AR1169" s="291"/>
    </row>
    <row r="1170" spans="1:44" ht="8.1" customHeight="1">
      <c r="A1170" s="323" t="str">
        <f t="shared" si="125"/>
        <v/>
      </c>
      <c r="B1170" s="50" t="str">
        <f t="shared" si="126"/>
        <v/>
      </c>
      <c r="C1170" s="50" t="str">
        <f t="shared" si="127"/>
        <v/>
      </c>
      <c r="D1170" s="273" t="str">
        <f t="shared" si="128"/>
        <v/>
      </c>
      <c r="E1170" s="311"/>
      <c r="F1170" s="312"/>
      <c r="G1170" s="312"/>
      <c r="H1170" s="291"/>
      <c r="I1170" s="291"/>
      <c r="J1170" s="291"/>
      <c r="K1170" s="291"/>
      <c r="L1170" s="291"/>
      <c r="M1170" s="291"/>
      <c r="N1170" s="291"/>
      <c r="O1170" s="291"/>
      <c r="P1170" s="291"/>
      <c r="Q1170" s="291"/>
      <c r="R1170" s="291"/>
      <c r="S1170" s="291"/>
      <c r="T1170" s="291"/>
      <c r="U1170" s="291"/>
      <c r="V1170" s="291"/>
      <c r="W1170" s="291"/>
      <c r="X1170" s="291"/>
      <c r="Y1170" s="291"/>
      <c r="Z1170" s="291"/>
      <c r="AA1170" s="291"/>
      <c r="AB1170" s="291"/>
      <c r="AC1170" s="291"/>
      <c r="AD1170" s="291"/>
      <c r="AE1170" s="291"/>
      <c r="AF1170" s="291"/>
      <c r="AG1170" s="291"/>
      <c r="AH1170" s="291"/>
      <c r="AI1170" s="291"/>
      <c r="AJ1170" s="291"/>
      <c r="AK1170" s="291"/>
      <c r="AL1170" s="291"/>
      <c r="AM1170" s="291"/>
      <c r="AN1170" s="291"/>
      <c r="AO1170" s="291"/>
      <c r="AP1170" s="291"/>
      <c r="AQ1170" s="291"/>
      <c r="AR1170" s="291"/>
    </row>
    <row r="1171" spans="1:44" ht="8.1" customHeight="1">
      <c r="A1171" s="323" t="str">
        <f t="shared" si="125"/>
        <v/>
      </c>
      <c r="B1171" s="50" t="str">
        <f t="shared" si="126"/>
        <v/>
      </c>
      <c r="C1171" s="50" t="str">
        <f t="shared" si="127"/>
        <v/>
      </c>
      <c r="D1171" s="273" t="str">
        <f t="shared" si="128"/>
        <v/>
      </c>
      <c r="E1171" s="311"/>
      <c r="F1171" s="312"/>
      <c r="G1171" s="312"/>
      <c r="H1171" s="291"/>
      <c r="I1171" s="291"/>
      <c r="J1171" s="291"/>
      <c r="K1171" s="291"/>
      <c r="L1171" s="291"/>
      <c r="M1171" s="291"/>
      <c r="N1171" s="291"/>
      <c r="O1171" s="291"/>
      <c r="P1171" s="291"/>
      <c r="Q1171" s="291"/>
      <c r="R1171" s="291"/>
      <c r="S1171" s="291"/>
      <c r="T1171" s="291"/>
      <c r="U1171" s="291"/>
      <c r="V1171" s="291"/>
      <c r="W1171" s="291"/>
      <c r="X1171" s="291"/>
      <c r="Y1171" s="291"/>
      <c r="Z1171" s="291"/>
      <c r="AA1171" s="291"/>
      <c r="AB1171" s="291"/>
      <c r="AC1171" s="291"/>
      <c r="AD1171" s="291"/>
      <c r="AE1171" s="291"/>
      <c r="AF1171" s="291"/>
      <c r="AG1171" s="291"/>
      <c r="AH1171" s="291"/>
      <c r="AI1171" s="291"/>
      <c r="AJ1171" s="291"/>
      <c r="AK1171" s="291"/>
      <c r="AL1171" s="291"/>
      <c r="AM1171" s="291"/>
      <c r="AN1171" s="291"/>
      <c r="AO1171" s="291"/>
      <c r="AP1171" s="291"/>
      <c r="AQ1171" s="291"/>
      <c r="AR1171" s="291"/>
    </row>
    <row r="1172" spans="1:44" ht="8.1" customHeight="1">
      <c r="A1172" s="323" t="str">
        <f t="shared" si="125"/>
        <v/>
      </c>
      <c r="B1172" s="50" t="str">
        <f t="shared" si="126"/>
        <v/>
      </c>
      <c r="C1172" s="50" t="str">
        <f t="shared" si="127"/>
        <v/>
      </c>
      <c r="D1172" s="273" t="str">
        <f t="shared" si="128"/>
        <v/>
      </c>
      <c r="E1172" s="311"/>
      <c r="F1172" s="312"/>
      <c r="G1172" s="312"/>
      <c r="H1172" s="291"/>
      <c r="I1172" s="291"/>
      <c r="J1172" s="291"/>
      <c r="K1172" s="291"/>
      <c r="L1172" s="291"/>
      <c r="M1172" s="291"/>
      <c r="N1172" s="291"/>
      <c r="O1172" s="291"/>
      <c r="P1172" s="291"/>
      <c r="Q1172" s="291"/>
      <c r="R1172" s="291"/>
      <c r="S1172" s="291"/>
      <c r="T1172" s="291"/>
      <c r="U1172" s="291"/>
      <c r="V1172" s="291"/>
      <c r="W1172" s="291"/>
      <c r="X1172" s="291"/>
      <c r="Y1172" s="291"/>
      <c r="Z1172" s="291"/>
      <c r="AA1172" s="291"/>
      <c r="AB1172" s="291"/>
      <c r="AC1172" s="291"/>
      <c r="AD1172" s="291"/>
      <c r="AE1172" s="291"/>
      <c r="AF1172" s="291"/>
      <c r="AG1172" s="291"/>
      <c r="AH1172" s="291"/>
      <c r="AI1172" s="291"/>
      <c r="AJ1172" s="291"/>
      <c r="AK1172" s="291"/>
      <c r="AL1172" s="291"/>
      <c r="AM1172" s="291"/>
      <c r="AN1172" s="291"/>
      <c r="AO1172" s="291"/>
      <c r="AP1172" s="291"/>
      <c r="AQ1172" s="291"/>
      <c r="AR1172" s="291"/>
    </row>
    <row r="1173" spans="1:44" ht="8.1" customHeight="1">
      <c r="A1173" s="323" t="str">
        <f t="shared" si="125"/>
        <v/>
      </c>
      <c r="B1173" s="50" t="str">
        <f t="shared" si="126"/>
        <v/>
      </c>
      <c r="C1173" s="50" t="str">
        <f t="shared" si="127"/>
        <v/>
      </c>
      <c r="D1173" s="273" t="str">
        <f t="shared" si="128"/>
        <v/>
      </c>
      <c r="E1173" s="311"/>
      <c r="F1173" s="312"/>
      <c r="G1173" s="312"/>
      <c r="H1173" s="291"/>
      <c r="I1173" s="291"/>
      <c r="J1173" s="291"/>
      <c r="K1173" s="291"/>
      <c r="L1173" s="291"/>
      <c r="M1173" s="291"/>
      <c r="N1173" s="291"/>
      <c r="O1173" s="291"/>
      <c r="P1173" s="291"/>
      <c r="Q1173" s="291"/>
      <c r="R1173" s="291"/>
      <c r="S1173" s="291"/>
      <c r="T1173" s="291"/>
      <c r="U1173" s="291"/>
      <c r="V1173" s="291"/>
      <c r="W1173" s="291"/>
      <c r="X1173" s="291"/>
      <c r="Y1173" s="291"/>
      <c r="Z1173" s="291"/>
      <c r="AA1173" s="291"/>
      <c r="AB1173" s="291"/>
      <c r="AC1173" s="291"/>
      <c r="AD1173" s="291"/>
      <c r="AE1173" s="291"/>
      <c r="AF1173" s="291"/>
      <c r="AG1173" s="291"/>
      <c r="AH1173" s="291"/>
      <c r="AI1173" s="291"/>
      <c r="AJ1173" s="291"/>
      <c r="AK1173" s="291"/>
      <c r="AL1173" s="291"/>
      <c r="AM1173" s="291"/>
      <c r="AN1173" s="291"/>
      <c r="AO1173" s="291"/>
      <c r="AP1173" s="291"/>
      <c r="AQ1173" s="291"/>
      <c r="AR1173" s="291"/>
    </row>
    <row r="1174" spans="1:44" ht="8.1" customHeight="1">
      <c r="A1174" s="323" t="str">
        <f t="shared" si="125"/>
        <v/>
      </c>
      <c r="B1174" s="50" t="str">
        <f t="shared" si="126"/>
        <v/>
      </c>
      <c r="C1174" s="50" t="str">
        <f t="shared" si="127"/>
        <v/>
      </c>
      <c r="D1174" s="273" t="str">
        <f t="shared" si="128"/>
        <v/>
      </c>
      <c r="E1174" s="311"/>
      <c r="F1174" s="312"/>
      <c r="G1174" s="312"/>
      <c r="H1174" s="291"/>
      <c r="I1174" s="291"/>
      <c r="J1174" s="291"/>
      <c r="K1174" s="291"/>
      <c r="L1174" s="291"/>
      <c r="M1174" s="291"/>
      <c r="N1174" s="291"/>
      <c r="O1174" s="291"/>
      <c r="P1174" s="291"/>
      <c r="Q1174" s="291"/>
      <c r="R1174" s="291"/>
      <c r="S1174" s="291"/>
      <c r="T1174" s="291"/>
      <c r="U1174" s="291"/>
      <c r="V1174" s="291"/>
      <c r="W1174" s="291"/>
      <c r="X1174" s="291"/>
      <c r="Y1174" s="291"/>
      <c r="Z1174" s="291"/>
      <c r="AA1174" s="291"/>
      <c r="AB1174" s="291"/>
      <c r="AC1174" s="291"/>
      <c r="AD1174" s="291"/>
      <c r="AE1174" s="291"/>
      <c r="AF1174" s="291"/>
      <c r="AG1174" s="291"/>
      <c r="AH1174" s="291"/>
      <c r="AI1174" s="291"/>
      <c r="AJ1174" s="291"/>
      <c r="AK1174" s="291"/>
      <c r="AL1174" s="291"/>
      <c r="AM1174" s="291"/>
      <c r="AN1174" s="291"/>
      <c r="AO1174" s="291"/>
      <c r="AP1174" s="291"/>
      <c r="AQ1174" s="291"/>
      <c r="AR1174" s="291"/>
    </row>
    <row r="1175" spans="1:44" ht="8.1" customHeight="1">
      <c r="A1175" s="323" t="str">
        <f t="shared" si="125"/>
        <v/>
      </c>
      <c r="B1175" s="50" t="str">
        <f t="shared" si="126"/>
        <v/>
      </c>
      <c r="C1175" s="50" t="str">
        <f t="shared" si="127"/>
        <v/>
      </c>
      <c r="D1175" s="273" t="str">
        <f t="shared" si="128"/>
        <v/>
      </c>
      <c r="E1175" s="311"/>
      <c r="F1175" s="312"/>
      <c r="G1175" s="312"/>
      <c r="H1175" s="291"/>
      <c r="I1175" s="291"/>
      <c r="J1175" s="291"/>
      <c r="K1175" s="291"/>
      <c r="L1175" s="291"/>
      <c r="M1175" s="291"/>
      <c r="N1175" s="291"/>
      <c r="O1175" s="291"/>
      <c r="P1175" s="291"/>
      <c r="Q1175" s="291"/>
      <c r="R1175" s="291"/>
      <c r="S1175" s="291"/>
      <c r="T1175" s="291"/>
      <c r="U1175" s="291"/>
      <c r="V1175" s="291"/>
      <c r="W1175" s="291"/>
      <c r="X1175" s="291"/>
      <c r="Y1175" s="291"/>
      <c r="Z1175" s="291"/>
      <c r="AA1175" s="291"/>
      <c r="AB1175" s="291"/>
      <c r="AC1175" s="291"/>
      <c r="AD1175" s="291"/>
      <c r="AE1175" s="291"/>
      <c r="AF1175" s="291"/>
      <c r="AG1175" s="291"/>
      <c r="AH1175" s="291"/>
      <c r="AI1175" s="291"/>
      <c r="AJ1175" s="291"/>
      <c r="AK1175" s="291"/>
      <c r="AL1175" s="291"/>
      <c r="AM1175" s="291"/>
      <c r="AN1175" s="291"/>
      <c r="AO1175" s="291"/>
      <c r="AP1175" s="291"/>
      <c r="AQ1175" s="291"/>
      <c r="AR1175" s="291"/>
    </row>
    <row r="1176" spans="1:44" ht="8.1" customHeight="1">
      <c r="A1176" s="323" t="str">
        <f t="shared" si="125"/>
        <v/>
      </c>
      <c r="B1176" s="50" t="str">
        <f t="shared" si="126"/>
        <v/>
      </c>
      <c r="C1176" s="50" t="str">
        <f t="shared" si="127"/>
        <v/>
      </c>
      <c r="D1176" s="273" t="str">
        <f t="shared" si="128"/>
        <v/>
      </c>
      <c r="E1176" s="311"/>
      <c r="F1176" s="312"/>
      <c r="G1176" s="312"/>
      <c r="H1176" s="291"/>
      <c r="I1176" s="291"/>
      <c r="J1176" s="291"/>
      <c r="K1176" s="291"/>
      <c r="L1176" s="291"/>
      <c r="M1176" s="291"/>
      <c r="N1176" s="291"/>
      <c r="O1176" s="291"/>
      <c r="P1176" s="291"/>
      <c r="Q1176" s="291"/>
      <c r="R1176" s="291"/>
      <c r="S1176" s="291"/>
      <c r="T1176" s="291"/>
      <c r="U1176" s="291"/>
      <c r="V1176" s="291"/>
      <c r="W1176" s="291"/>
      <c r="X1176" s="291"/>
      <c r="Y1176" s="291"/>
      <c r="Z1176" s="291"/>
      <c r="AA1176" s="291"/>
      <c r="AB1176" s="291"/>
      <c r="AC1176" s="291"/>
      <c r="AD1176" s="291"/>
      <c r="AE1176" s="291"/>
      <c r="AF1176" s="291"/>
      <c r="AG1176" s="291"/>
      <c r="AH1176" s="291"/>
      <c r="AI1176" s="291"/>
      <c r="AJ1176" s="291"/>
      <c r="AK1176" s="291"/>
      <c r="AL1176" s="291"/>
      <c r="AM1176" s="291"/>
      <c r="AN1176" s="291"/>
      <c r="AO1176" s="291"/>
      <c r="AP1176" s="291"/>
      <c r="AQ1176" s="291"/>
      <c r="AR1176" s="291"/>
    </row>
    <row r="1177" spans="1:44" ht="8.1" customHeight="1">
      <c r="A1177" s="323" t="str">
        <f t="shared" si="125"/>
        <v/>
      </c>
      <c r="B1177" s="50" t="str">
        <f t="shared" si="126"/>
        <v/>
      </c>
      <c r="C1177" s="50" t="str">
        <f t="shared" si="127"/>
        <v/>
      </c>
      <c r="D1177" s="273" t="str">
        <f t="shared" si="128"/>
        <v/>
      </c>
      <c r="E1177" s="311"/>
      <c r="F1177" s="312"/>
      <c r="G1177" s="312"/>
      <c r="H1177" s="291"/>
      <c r="I1177" s="291"/>
      <c r="J1177" s="291"/>
      <c r="K1177" s="291"/>
      <c r="L1177" s="291"/>
      <c r="M1177" s="291"/>
      <c r="N1177" s="291"/>
      <c r="O1177" s="291"/>
      <c r="P1177" s="291"/>
      <c r="Q1177" s="291"/>
      <c r="R1177" s="291"/>
      <c r="S1177" s="291"/>
      <c r="T1177" s="291"/>
      <c r="U1177" s="291"/>
      <c r="V1177" s="291"/>
      <c r="W1177" s="291"/>
      <c r="X1177" s="291"/>
      <c r="Y1177" s="291"/>
      <c r="Z1177" s="291"/>
      <c r="AA1177" s="291"/>
      <c r="AB1177" s="291"/>
      <c r="AC1177" s="291"/>
      <c r="AD1177" s="291"/>
      <c r="AE1177" s="291"/>
      <c r="AF1177" s="291"/>
      <c r="AG1177" s="291"/>
      <c r="AH1177" s="291"/>
      <c r="AI1177" s="291"/>
      <c r="AJ1177" s="291"/>
      <c r="AK1177" s="291"/>
      <c r="AL1177" s="291"/>
      <c r="AM1177" s="291"/>
      <c r="AN1177" s="291"/>
      <c r="AO1177" s="291"/>
      <c r="AP1177" s="291"/>
      <c r="AQ1177" s="291"/>
      <c r="AR1177" s="291"/>
    </row>
    <row r="1178" spans="1:44" ht="8.1" customHeight="1">
      <c r="A1178" s="323" t="str">
        <f t="shared" si="125"/>
        <v/>
      </c>
      <c r="B1178" s="50" t="str">
        <f t="shared" si="126"/>
        <v/>
      </c>
      <c r="C1178" s="50" t="str">
        <f t="shared" si="127"/>
        <v/>
      </c>
      <c r="D1178" s="273" t="str">
        <f t="shared" si="128"/>
        <v/>
      </c>
      <c r="E1178" s="311"/>
      <c r="F1178" s="312"/>
      <c r="G1178" s="312"/>
      <c r="H1178" s="291"/>
      <c r="I1178" s="291"/>
      <c r="J1178" s="291"/>
      <c r="K1178" s="291"/>
      <c r="L1178" s="291"/>
      <c r="M1178" s="291"/>
      <c r="N1178" s="291"/>
      <c r="O1178" s="291"/>
      <c r="P1178" s="291"/>
      <c r="Q1178" s="291"/>
      <c r="R1178" s="291"/>
      <c r="S1178" s="291"/>
      <c r="T1178" s="291"/>
      <c r="U1178" s="291"/>
      <c r="V1178" s="291"/>
      <c r="W1178" s="291"/>
      <c r="X1178" s="291"/>
      <c r="Y1178" s="291"/>
      <c r="Z1178" s="291"/>
      <c r="AA1178" s="291"/>
      <c r="AB1178" s="291"/>
      <c r="AC1178" s="291"/>
      <c r="AD1178" s="291"/>
      <c r="AE1178" s="291"/>
      <c r="AF1178" s="291"/>
      <c r="AG1178" s="291"/>
      <c r="AH1178" s="291"/>
      <c r="AI1178" s="291"/>
      <c r="AJ1178" s="291"/>
      <c r="AK1178" s="291"/>
      <c r="AL1178" s="291"/>
      <c r="AM1178" s="291"/>
      <c r="AN1178" s="291"/>
      <c r="AO1178" s="291"/>
      <c r="AP1178" s="291"/>
      <c r="AQ1178" s="291"/>
      <c r="AR1178" s="291"/>
    </row>
    <row r="1179" spans="1:44" ht="8.1" customHeight="1">
      <c r="A1179" s="323" t="str">
        <f t="shared" si="125"/>
        <v/>
      </c>
      <c r="B1179" s="50" t="str">
        <f t="shared" si="126"/>
        <v/>
      </c>
      <c r="C1179" s="50" t="str">
        <f t="shared" si="127"/>
        <v/>
      </c>
      <c r="D1179" s="273" t="str">
        <f t="shared" si="128"/>
        <v/>
      </c>
      <c r="E1179" s="311"/>
      <c r="F1179" s="312"/>
      <c r="G1179" s="312"/>
      <c r="H1179" s="291"/>
      <c r="I1179" s="291"/>
      <c r="J1179" s="291"/>
      <c r="K1179" s="291"/>
      <c r="L1179" s="291"/>
      <c r="M1179" s="291"/>
      <c r="N1179" s="291"/>
      <c r="O1179" s="291"/>
      <c r="P1179" s="291"/>
      <c r="Q1179" s="291"/>
      <c r="R1179" s="291"/>
      <c r="S1179" s="291"/>
      <c r="T1179" s="291"/>
      <c r="U1179" s="291"/>
      <c r="V1179" s="291"/>
      <c r="W1179" s="291"/>
      <c r="X1179" s="291"/>
      <c r="Y1179" s="291"/>
      <c r="Z1179" s="291"/>
      <c r="AA1179" s="291"/>
      <c r="AB1179" s="291"/>
      <c r="AC1179" s="291"/>
      <c r="AD1179" s="291"/>
      <c r="AE1179" s="291"/>
      <c r="AF1179" s="291"/>
      <c r="AG1179" s="291"/>
      <c r="AH1179" s="291"/>
      <c r="AI1179" s="291"/>
      <c r="AJ1179" s="291"/>
      <c r="AK1179" s="291"/>
      <c r="AL1179" s="291"/>
      <c r="AM1179" s="291"/>
      <c r="AN1179" s="291"/>
      <c r="AO1179" s="291"/>
      <c r="AP1179" s="291"/>
      <c r="AQ1179" s="291"/>
      <c r="AR1179" s="291"/>
    </row>
    <row r="1180" spans="1:44" ht="8.1" customHeight="1">
      <c r="A1180" s="323" t="str">
        <f t="shared" si="125"/>
        <v/>
      </c>
      <c r="B1180" s="50" t="str">
        <f t="shared" si="126"/>
        <v/>
      </c>
      <c r="C1180" s="50" t="str">
        <f t="shared" si="127"/>
        <v/>
      </c>
      <c r="D1180" s="273" t="str">
        <f t="shared" si="128"/>
        <v/>
      </c>
      <c r="E1180" s="311"/>
      <c r="F1180" s="312"/>
      <c r="G1180" s="312"/>
      <c r="H1180" s="291"/>
      <c r="I1180" s="291"/>
      <c r="J1180" s="291"/>
      <c r="K1180" s="291"/>
      <c r="L1180" s="291"/>
      <c r="M1180" s="291"/>
      <c r="N1180" s="291"/>
      <c r="O1180" s="291"/>
      <c r="P1180" s="291"/>
      <c r="Q1180" s="291"/>
      <c r="R1180" s="291"/>
      <c r="S1180" s="291"/>
      <c r="T1180" s="291"/>
      <c r="U1180" s="291"/>
      <c r="V1180" s="291"/>
      <c r="W1180" s="291"/>
      <c r="X1180" s="291"/>
      <c r="Y1180" s="291"/>
      <c r="Z1180" s="291"/>
      <c r="AA1180" s="291"/>
      <c r="AB1180" s="291"/>
      <c r="AC1180" s="291"/>
      <c r="AD1180" s="291"/>
      <c r="AE1180" s="291"/>
      <c r="AF1180" s="291"/>
      <c r="AG1180" s="291"/>
      <c r="AH1180" s="291"/>
      <c r="AI1180" s="291"/>
      <c r="AJ1180" s="291"/>
      <c r="AK1180" s="291"/>
      <c r="AL1180" s="291"/>
      <c r="AM1180" s="291"/>
      <c r="AN1180" s="291"/>
      <c r="AO1180" s="291"/>
      <c r="AP1180" s="291"/>
      <c r="AQ1180" s="291"/>
      <c r="AR1180" s="291"/>
    </row>
    <row r="1181" spans="1:44" ht="8.1" customHeight="1">
      <c r="A1181" s="323" t="str">
        <f t="shared" si="125"/>
        <v/>
      </c>
      <c r="B1181" s="50" t="str">
        <f t="shared" si="126"/>
        <v/>
      </c>
      <c r="C1181" s="50" t="str">
        <f t="shared" si="127"/>
        <v/>
      </c>
      <c r="D1181" s="273" t="str">
        <f t="shared" si="128"/>
        <v/>
      </c>
      <c r="E1181" s="311"/>
      <c r="F1181" s="312"/>
      <c r="G1181" s="312"/>
      <c r="H1181" s="291"/>
      <c r="I1181" s="291"/>
      <c r="J1181" s="291"/>
      <c r="K1181" s="291"/>
      <c r="L1181" s="291"/>
      <c r="M1181" s="291"/>
      <c r="N1181" s="291"/>
      <c r="O1181" s="291"/>
      <c r="P1181" s="291"/>
      <c r="Q1181" s="291"/>
      <c r="R1181" s="291"/>
      <c r="S1181" s="291"/>
      <c r="T1181" s="291"/>
      <c r="U1181" s="291"/>
      <c r="V1181" s="291"/>
      <c r="W1181" s="291"/>
      <c r="X1181" s="291"/>
      <c r="Y1181" s="291"/>
      <c r="Z1181" s="291"/>
      <c r="AA1181" s="291"/>
      <c r="AB1181" s="291"/>
      <c r="AC1181" s="291"/>
      <c r="AD1181" s="291"/>
      <c r="AE1181" s="291"/>
      <c r="AF1181" s="291"/>
      <c r="AG1181" s="291"/>
      <c r="AH1181" s="291"/>
      <c r="AI1181" s="291"/>
      <c r="AJ1181" s="291"/>
      <c r="AK1181" s="291"/>
      <c r="AL1181" s="291"/>
      <c r="AM1181" s="291"/>
      <c r="AN1181" s="291"/>
      <c r="AO1181" s="291"/>
      <c r="AP1181" s="291"/>
      <c r="AQ1181" s="291"/>
      <c r="AR1181" s="291"/>
    </row>
    <row r="1182" spans="1:44" ht="8.1" customHeight="1">
      <c r="A1182" s="323" t="str">
        <f t="shared" si="125"/>
        <v/>
      </c>
      <c r="B1182" s="50" t="str">
        <f t="shared" si="126"/>
        <v/>
      </c>
      <c r="C1182" s="50" t="str">
        <f t="shared" si="127"/>
        <v/>
      </c>
      <c r="D1182" s="273" t="str">
        <f t="shared" si="128"/>
        <v/>
      </c>
      <c r="E1182" s="311"/>
      <c r="F1182" s="312"/>
      <c r="G1182" s="312"/>
      <c r="H1182" s="291"/>
      <c r="I1182" s="291"/>
      <c r="J1182" s="291"/>
      <c r="K1182" s="291"/>
      <c r="L1182" s="291"/>
      <c r="M1182" s="291"/>
      <c r="N1182" s="291"/>
      <c r="O1182" s="291"/>
      <c r="P1182" s="291"/>
      <c r="Q1182" s="291"/>
      <c r="R1182" s="291"/>
      <c r="S1182" s="291"/>
      <c r="T1182" s="291"/>
      <c r="U1182" s="291"/>
      <c r="V1182" s="291"/>
      <c r="W1182" s="291"/>
      <c r="X1182" s="291"/>
      <c r="Y1182" s="291"/>
      <c r="Z1182" s="291"/>
      <c r="AA1182" s="291"/>
      <c r="AB1182" s="291"/>
      <c r="AC1182" s="291"/>
      <c r="AD1182" s="291"/>
      <c r="AE1182" s="291"/>
      <c r="AF1182" s="291"/>
      <c r="AG1182" s="291"/>
      <c r="AH1182" s="291"/>
      <c r="AI1182" s="291"/>
      <c r="AJ1182" s="291"/>
      <c r="AK1182" s="291"/>
      <c r="AL1182" s="291"/>
      <c r="AM1182" s="291"/>
      <c r="AN1182" s="291"/>
      <c r="AO1182" s="291"/>
      <c r="AP1182" s="291"/>
      <c r="AQ1182" s="291"/>
      <c r="AR1182" s="291"/>
    </row>
    <row r="1183" spans="1:44" ht="8.1" customHeight="1">
      <c r="A1183" s="323" t="str">
        <f t="shared" si="125"/>
        <v/>
      </c>
      <c r="B1183" s="50" t="str">
        <f t="shared" si="126"/>
        <v/>
      </c>
      <c r="C1183" s="50" t="str">
        <f t="shared" si="127"/>
        <v/>
      </c>
      <c r="D1183" s="273" t="str">
        <f t="shared" si="128"/>
        <v/>
      </c>
      <c r="E1183" s="311"/>
      <c r="F1183" s="312"/>
      <c r="G1183" s="312"/>
      <c r="H1183" s="291"/>
      <c r="I1183" s="291"/>
      <c r="J1183" s="291"/>
      <c r="K1183" s="291"/>
      <c r="L1183" s="291"/>
      <c r="M1183" s="291"/>
      <c r="N1183" s="291"/>
      <c r="O1183" s="291"/>
      <c r="P1183" s="291"/>
      <c r="Q1183" s="291"/>
      <c r="R1183" s="291"/>
      <c r="S1183" s="291"/>
      <c r="T1183" s="291"/>
      <c r="U1183" s="291"/>
      <c r="V1183" s="291"/>
      <c r="W1183" s="291"/>
      <c r="X1183" s="291"/>
      <c r="Y1183" s="291"/>
      <c r="Z1183" s="291"/>
      <c r="AA1183" s="291"/>
      <c r="AB1183" s="291"/>
      <c r="AC1183" s="291"/>
      <c r="AD1183" s="291"/>
      <c r="AE1183" s="291"/>
      <c r="AF1183" s="291"/>
      <c r="AG1183" s="291"/>
      <c r="AH1183" s="291"/>
      <c r="AI1183" s="291"/>
      <c r="AJ1183" s="291"/>
      <c r="AK1183" s="291"/>
      <c r="AL1183" s="291"/>
      <c r="AM1183" s="291"/>
      <c r="AN1183" s="291"/>
      <c r="AO1183" s="291"/>
      <c r="AP1183" s="291"/>
      <c r="AQ1183" s="291"/>
      <c r="AR1183" s="291"/>
    </row>
    <row r="1184" spans="1:44" ht="8.1" customHeight="1">
      <c r="A1184" s="323" t="str">
        <f t="shared" si="125"/>
        <v/>
      </c>
      <c r="B1184" s="50" t="str">
        <f t="shared" si="126"/>
        <v/>
      </c>
      <c r="C1184" s="50" t="str">
        <f t="shared" si="127"/>
        <v/>
      </c>
      <c r="D1184" s="273" t="str">
        <f t="shared" si="128"/>
        <v/>
      </c>
      <c r="E1184" s="311"/>
      <c r="F1184" s="312"/>
      <c r="G1184" s="312"/>
      <c r="H1184" s="291"/>
      <c r="I1184" s="291"/>
      <c r="J1184" s="291"/>
      <c r="K1184" s="291"/>
      <c r="L1184" s="291"/>
      <c r="M1184" s="291"/>
      <c r="N1184" s="291"/>
      <c r="O1184" s="291"/>
      <c r="P1184" s="291"/>
      <c r="Q1184" s="291"/>
      <c r="R1184" s="291"/>
      <c r="S1184" s="291"/>
      <c r="T1184" s="291"/>
      <c r="U1184" s="291"/>
      <c r="V1184" s="291"/>
      <c r="W1184" s="291"/>
      <c r="X1184" s="291"/>
      <c r="Y1184" s="291"/>
      <c r="Z1184" s="291"/>
      <c r="AA1184" s="291"/>
      <c r="AB1184" s="291"/>
      <c r="AC1184" s="291"/>
      <c r="AD1184" s="291"/>
      <c r="AE1184" s="291"/>
      <c r="AF1184" s="291"/>
      <c r="AG1184" s="291"/>
      <c r="AH1184" s="291"/>
      <c r="AI1184" s="291"/>
      <c r="AJ1184" s="291"/>
      <c r="AK1184" s="291"/>
      <c r="AL1184" s="291"/>
      <c r="AM1184" s="291"/>
      <c r="AN1184" s="291"/>
      <c r="AO1184" s="291"/>
      <c r="AP1184" s="291"/>
      <c r="AQ1184" s="291"/>
      <c r="AR1184" s="291"/>
    </row>
    <row r="1185" spans="1:44" ht="8.1" customHeight="1">
      <c r="A1185" s="323" t="str">
        <f t="shared" si="125"/>
        <v/>
      </c>
      <c r="B1185" s="50" t="str">
        <f t="shared" si="126"/>
        <v/>
      </c>
      <c r="C1185" s="50" t="str">
        <f t="shared" si="127"/>
        <v/>
      </c>
      <c r="D1185" s="273" t="str">
        <f t="shared" si="128"/>
        <v/>
      </c>
      <c r="E1185" s="311"/>
      <c r="F1185" s="312"/>
      <c r="G1185" s="312"/>
      <c r="H1185" s="291"/>
      <c r="I1185" s="291"/>
      <c r="J1185" s="291"/>
      <c r="K1185" s="291"/>
      <c r="L1185" s="291"/>
      <c r="M1185" s="291"/>
      <c r="N1185" s="291"/>
      <c r="O1185" s="291"/>
      <c r="P1185" s="291"/>
      <c r="Q1185" s="291"/>
      <c r="R1185" s="291"/>
      <c r="S1185" s="291"/>
      <c r="T1185" s="291"/>
      <c r="U1185" s="291"/>
      <c r="V1185" s="291"/>
      <c r="W1185" s="291"/>
      <c r="X1185" s="291"/>
      <c r="Y1185" s="291"/>
      <c r="Z1185" s="291"/>
      <c r="AA1185" s="291"/>
      <c r="AB1185" s="291"/>
      <c r="AC1185" s="291"/>
      <c r="AD1185" s="291"/>
      <c r="AE1185" s="291"/>
      <c r="AF1185" s="291"/>
      <c r="AG1185" s="291"/>
      <c r="AH1185" s="291"/>
      <c r="AI1185" s="291"/>
      <c r="AJ1185" s="291"/>
      <c r="AK1185" s="291"/>
      <c r="AL1185" s="291"/>
      <c r="AM1185" s="291"/>
      <c r="AN1185" s="291"/>
      <c r="AO1185" s="291"/>
      <c r="AP1185" s="291"/>
      <c r="AQ1185" s="291"/>
      <c r="AR1185" s="291"/>
    </row>
    <row r="1186" spans="1:44" ht="8.1" customHeight="1">
      <c r="A1186" s="323" t="str">
        <f t="shared" si="125"/>
        <v/>
      </c>
      <c r="B1186" s="50" t="str">
        <f t="shared" si="126"/>
        <v/>
      </c>
      <c r="C1186" s="50" t="str">
        <f t="shared" si="127"/>
        <v/>
      </c>
      <c r="D1186" s="273" t="str">
        <f t="shared" si="128"/>
        <v/>
      </c>
      <c r="E1186" s="311"/>
      <c r="F1186" s="312"/>
      <c r="G1186" s="312"/>
      <c r="H1186" s="291"/>
      <c r="I1186" s="291"/>
      <c r="J1186" s="291"/>
      <c r="K1186" s="291"/>
      <c r="L1186" s="291"/>
      <c r="M1186" s="291"/>
      <c r="N1186" s="291"/>
      <c r="O1186" s="291"/>
      <c r="P1186" s="291"/>
      <c r="Q1186" s="291"/>
      <c r="R1186" s="291"/>
      <c r="S1186" s="291"/>
      <c r="T1186" s="291"/>
      <c r="U1186" s="291"/>
      <c r="V1186" s="291"/>
      <c r="W1186" s="291"/>
      <c r="X1186" s="291"/>
      <c r="Y1186" s="291"/>
      <c r="Z1186" s="291"/>
      <c r="AA1186" s="291"/>
      <c r="AB1186" s="291"/>
      <c r="AC1186" s="291"/>
      <c r="AD1186" s="291"/>
      <c r="AE1186" s="291"/>
      <c r="AF1186" s="291"/>
      <c r="AG1186" s="291"/>
      <c r="AH1186" s="291"/>
      <c r="AI1186" s="291"/>
      <c r="AJ1186" s="291"/>
      <c r="AK1186" s="291"/>
      <c r="AL1186" s="291"/>
      <c r="AM1186" s="291"/>
      <c r="AN1186" s="291"/>
      <c r="AO1186" s="291"/>
      <c r="AP1186" s="291"/>
      <c r="AQ1186" s="291"/>
      <c r="AR1186" s="291"/>
    </row>
    <row r="1187" spans="1:44" ht="8.1" customHeight="1">
      <c r="A1187" s="323" t="str">
        <f t="shared" si="125"/>
        <v/>
      </c>
      <c r="B1187" s="50" t="str">
        <f t="shared" si="126"/>
        <v/>
      </c>
      <c r="C1187" s="50" t="str">
        <f t="shared" si="127"/>
        <v/>
      </c>
      <c r="D1187" s="273" t="str">
        <f t="shared" si="128"/>
        <v/>
      </c>
      <c r="E1187" s="311"/>
      <c r="F1187" s="312"/>
      <c r="G1187" s="312"/>
      <c r="H1187" s="291"/>
      <c r="I1187" s="291"/>
      <c r="J1187" s="291"/>
      <c r="K1187" s="291"/>
      <c r="L1187" s="291"/>
      <c r="M1187" s="291"/>
      <c r="N1187" s="291"/>
      <c r="O1187" s="291"/>
      <c r="P1187" s="291"/>
      <c r="Q1187" s="291"/>
      <c r="R1187" s="291"/>
      <c r="S1187" s="291"/>
      <c r="T1187" s="291"/>
      <c r="U1187" s="291"/>
      <c r="V1187" s="291"/>
      <c r="W1187" s="291"/>
      <c r="X1187" s="291"/>
      <c r="Y1187" s="291"/>
      <c r="Z1187" s="291"/>
      <c r="AA1187" s="291"/>
      <c r="AB1187" s="291"/>
      <c r="AC1187" s="291"/>
      <c r="AD1187" s="291"/>
      <c r="AE1187" s="291"/>
      <c r="AF1187" s="291"/>
      <c r="AG1187" s="291"/>
      <c r="AH1187" s="291"/>
      <c r="AI1187" s="291"/>
      <c r="AJ1187" s="291"/>
      <c r="AK1187" s="291"/>
      <c r="AL1187" s="291"/>
      <c r="AM1187" s="291"/>
      <c r="AN1187" s="291"/>
      <c r="AO1187" s="291"/>
      <c r="AP1187" s="291"/>
      <c r="AQ1187" s="291"/>
      <c r="AR1187" s="291"/>
    </row>
    <row r="1188" spans="1:44" ht="8.1" customHeight="1">
      <c r="A1188" s="323" t="str">
        <f t="shared" si="125"/>
        <v/>
      </c>
      <c r="B1188" s="50" t="str">
        <f t="shared" si="126"/>
        <v/>
      </c>
      <c r="C1188" s="50" t="str">
        <f t="shared" si="127"/>
        <v/>
      </c>
      <c r="D1188" s="273" t="str">
        <f t="shared" si="128"/>
        <v/>
      </c>
      <c r="E1188" s="311"/>
      <c r="F1188" s="312"/>
      <c r="G1188" s="312"/>
      <c r="H1188" s="291"/>
      <c r="I1188" s="291"/>
      <c r="J1188" s="291"/>
      <c r="K1188" s="291"/>
      <c r="L1188" s="291"/>
      <c r="M1188" s="291"/>
      <c r="N1188" s="291"/>
      <c r="O1188" s="291"/>
      <c r="P1188" s="291"/>
      <c r="Q1188" s="291"/>
      <c r="R1188" s="291"/>
      <c r="S1188" s="291"/>
      <c r="T1188" s="291"/>
      <c r="U1188" s="291"/>
      <c r="V1188" s="291"/>
      <c r="W1188" s="291"/>
      <c r="X1188" s="291"/>
      <c r="Y1188" s="291"/>
      <c r="Z1188" s="291"/>
      <c r="AA1188" s="291"/>
      <c r="AB1188" s="291"/>
      <c r="AC1188" s="291"/>
      <c r="AD1188" s="291"/>
      <c r="AE1188" s="291"/>
      <c r="AF1188" s="291"/>
      <c r="AG1188" s="291"/>
      <c r="AH1188" s="291"/>
      <c r="AI1188" s="291"/>
      <c r="AJ1188" s="291"/>
      <c r="AK1188" s="291"/>
      <c r="AL1188" s="291"/>
      <c r="AM1188" s="291"/>
      <c r="AN1188" s="291"/>
      <c r="AO1188" s="291"/>
      <c r="AP1188" s="291"/>
      <c r="AQ1188" s="291"/>
      <c r="AR1188" s="291"/>
    </row>
    <row r="1189" spans="1:44" ht="8.1" customHeight="1">
      <c r="A1189" s="323" t="str">
        <f t="shared" si="125"/>
        <v/>
      </c>
      <c r="B1189" s="50" t="str">
        <f t="shared" si="126"/>
        <v/>
      </c>
      <c r="C1189" s="50" t="str">
        <f t="shared" si="127"/>
        <v/>
      </c>
      <c r="D1189" s="273" t="str">
        <f t="shared" si="128"/>
        <v/>
      </c>
      <c r="E1189" s="311"/>
      <c r="F1189" s="312"/>
      <c r="G1189" s="312"/>
      <c r="H1189" s="291"/>
      <c r="I1189" s="291"/>
      <c r="J1189" s="291"/>
      <c r="K1189" s="291"/>
      <c r="L1189" s="291"/>
      <c r="M1189" s="291"/>
      <c r="N1189" s="291"/>
      <c r="O1189" s="291"/>
      <c r="P1189" s="291"/>
      <c r="Q1189" s="291"/>
      <c r="R1189" s="291"/>
      <c r="S1189" s="291"/>
      <c r="T1189" s="291"/>
      <c r="U1189" s="291"/>
      <c r="V1189" s="291"/>
      <c r="W1189" s="291"/>
      <c r="X1189" s="291"/>
      <c r="Y1189" s="291"/>
      <c r="Z1189" s="291"/>
      <c r="AA1189" s="291"/>
      <c r="AB1189" s="291"/>
      <c r="AC1189" s="291"/>
      <c r="AD1189" s="291"/>
      <c r="AE1189" s="291"/>
      <c r="AF1189" s="291"/>
      <c r="AG1189" s="291"/>
      <c r="AH1189" s="291"/>
      <c r="AI1189" s="291"/>
      <c r="AJ1189" s="291"/>
      <c r="AK1189" s="291"/>
      <c r="AL1189" s="291"/>
      <c r="AM1189" s="291"/>
      <c r="AN1189" s="291"/>
      <c r="AO1189" s="291"/>
      <c r="AP1189" s="291"/>
      <c r="AQ1189" s="291"/>
      <c r="AR1189" s="291"/>
    </row>
    <row r="1190" spans="1:44" ht="8.1" customHeight="1">
      <c r="A1190" s="323" t="str">
        <f t="shared" si="125"/>
        <v/>
      </c>
      <c r="B1190" s="50" t="str">
        <f t="shared" si="126"/>
        <v/>
      </c>
      <c r="C1190" s="50" t="str">
        <f t="shared" si="127"/>
        <v/>
      </c>
      <c r="D1190" s="273" t="str">
        <f t="shared" si="128"/>
        <v/>
      </c>
      <c r="E1190" s="311"/>
      <c r="F1190" s="312"/>
      <c r="G1190" s="312"/>
      <c r="H1190" s="291"/>
      <c r="I1190" s="291"/>
      <c r="J1190" s="291"/>
      <c r="K1190" s="291"/>
      <c r="L1190" s="291"/>
      <c r="M1190" s="291"/>
      <c r="N1190" s="291"/>
      <c r="O1190" s="291"/>
      <c r="P1190" s="291"/>
      <c r="Q1190" s="291"/>
      <c r="R1190" s="291"/>
      <c r="S1190" s="291"/>
      <c r="T1190" s="291"/>
      <c r="U1190" s="291"/>
      <c r="V1190" s="291"/>
      <c r="W1190" s="291"/>
      <c r="X1190" s="291"/>
      <c r="Y1190" s="291"/>
      <c r="Z1190" s="291"/>
      <c r="AA1190" s="291"/>
      <c r="AB1190" s="291"/>
      <c r="AC1190" s="291"/>
      <c r="AD1190" s="291"/>
      <c r="AE1190" s="291"/>
      <c r="AF1190" s="291"/>
      <c r="AG1190" s="291"/>
      <c r="AH1190" s="291"/>
      <c r="AI1190" s="291"/>
      <c r="AJ1190" s="291"/>
      <c r="AK1190" s="291"/>
      <c r="AL1190" s="291"/>
      <c r="AM1190" s="291"/>
      <c r="AN1190" s="291"/>
      <c r="AO1190" s="291"/>
      <c r="AP1190" s="291"/>
      <c r="AQ1190" s="291"/>
      <c r="AR1190" s="291"/>
    </row>
    <row r="1191" spans="1:44" ht="8.1" customHeight="1">
      <c r="A1191" s="323" t="str">
        <f t="shared" si="125"/>
        <v/>
      </c>
      <c r="B1191" s="50" t="str">
        <f t="shared" si="126"/>
        <v/>
      </c>
      <c r="C1191" s="50" t="str">
        <f t="shared" si="127"/>
        <v/>
      </c>
      <c r="D1191" s="273" t="str">
        <f t="shared" si="128"/>
        <v/>
      </c>
      <c r="E1191" s="311"/>
      <c r="F1191" s="312"/>
      <c r="G1191" s="312"/>
      <c r="H1191" s="291"/>
      <c r="I1191" s="291"/>
      <c r="J1191" s="291"/>
      <c r="K1191" s="291"/>
      <c r="L1191" s="291"/>
      <c r="M1191" s="291"/>
      <c r="N1191" s="291"/>
      <c r="O1191" s="291"/>
      <c r="P1191" s="291"/>
      <c r="Q1191" s="291"/>
      <c r="R1191" s="291"/>
      <c r="S1191" s="291"/>
      <c r="T1191" s="291"/>
      <c r="U1191" s="291"/>
      <c r="V1191" s="291"/>
      <c r="W1191" s="291"/>
      <c r="X1191" s="291"/>
      <c r="Y1191" s="291"/>
      <c r="Z1191" s="291"/>
      <c r="AA1191" s="291"/>
      <c r="AB1191" s="291"/>
      <c r="AC1191" s="291"/>
      <c r="AD1191" s="291"/>
      <c r="AE1191" s="291"/>
      <c r="AF1191" s="291"/>
      <c r="AG1191" s="291"/>
      <c r="AH1191" s="291"/>
      <c r="AI1191" s="291"/>
      <c r="AJ1191" s="291"/>
      <c r="AK1191" s="291"/>
      <c r="AL1191" s="291"/>
      <c r="AM1191" s="291"/>
      <c r="AN1191" s="291"/>
      <c r="AO1191" s="291"/>
      <c r="AP1191" s="291"/>
      <c r="AQ1191" s="291"/>
      <c r="AR1191" s="291"/>
    </row>
    <row r="1192" spans="1:44" ht="8.1" customHeight="1">
      <c r="A1192" s="323" t="str">
        <f t="shared" si="125"/>
        <v/>
      </c>
      <c r="B1192" s="50" t="str">
        <f t="shared" si="126"/>
        <v/>
      </c>
      <c r="C1192" s="50" t="str">
        <f t="shared" si="127"/>
        <v/>
      </c>
      <c r="D1192" s="273" t="str">
        <f t="shared" si="128"/>
        <v/>
      </c>
      <c r="E1192" s="311"/>
      <c r="F1192" s="312"/>
      <c r="G1192" s="312"/>
      <c r="H1192" s="291"/>
      <c r="I1192" s="291"/>
      <c r="J1192" s="291"/>
      <c r="K1192" s="291"/>
      <c r="L1192" s="291"/>
      <c r="M1192" s="291"/>
      <c r="N1192" s="291"/>
      <c r="O1192" s="291"/>
      <c r="P1192" s="291"/>
      <c r="Q1192" s="291"/>
      <c r="R1192" s="291"/>
      <c r="S1192" s="291"/>
      <c r="T1192" s="291"/>
      <c r="U1192" s="291"/>
      <c r="V1192" s="291"/>
      <c r="W1192" s="291"/>
      <c r="X1192" s="291"/>
      <c r="Y1192" s="291"/>
      <c r="Z1192" s="291"/>
      <c r="AA1192" s="291"/>
      <c r="AB1192" s="291"/>
      <c r="AC1192" s="291"/>
      <c r="AD1192" s="291"/>
      <c r="AE1192" s="291"/>
      <c r="AF1192" s="291"/>
      <c r="AG1192" s="291"/>
      <c r="AH1192" s="291"/>
      <c r="AI1192" s="291"/>
      <c r="AJ1192" s="291"/>
      <c r="AK1192" s="291"/>
      <c r="AL1192" s="291"/>
      <c r="AM1192" s="291"/>
      <c r="AN1192" s="291"/>
      <c r="AO1192" s="291"/>
      <c r="AP1192" s="291"/>
      <c r="AQ1192" s="291"/>
      <c r="AR1192" s="291"/>
    </row>
    <row r="1193" spans="1:44" ht="8.1" customHeight="1">
      <c r="A1193" s="323" t="str">
        <f t="shared" si="125"/>
        <v/>
      </c>
      <c r="B1193" s="50" t="str">
        <f t="shared" si="126"/>
        <v/>
      </c>
      <c r="C1193" s="50" t="str">
        <f t="shared" si="127"/>
        <v/>
      </c>
      <c r="D1193" s="273" t="str">
        <f t="shared" si="128"/>
        <v/>
      </c>
      <c r="E1193" s="311"/>
      <c r="F1193" s="312"/>
      <c r="G1193" s="312"/>
      <c r="H1193" s="291"/>
      <c r="I1193" s="291"/>
      <c r="J1193" s="291"/>
      <c r="K1193" s="291"/>
      <c r="L1193" s="291"/>
      <c r="M1193" s="291"/>
      <c r="N1193" s="291"/>
      <c r="O1193" s="291"/>
      <c r="P1193" s="291"/>
      <c r="Q1193" s="291"/>
      <c r="R1193" s="291"/>
      <c r="S1193" s="291"/>
      <c r="T1193" s="291"/>
      <c r="U1193" s="291"/>
      <c r="V1193" s="291"/>
      <c r="W1193" s="291"/>
      <c r="X1193" s="291"/>
      <c r="Y1193" s="291"/>
      <c r="Z1193" s="291"/>
      <c r="AA1193" s="291"/>
      <c r="AB1193" s="291"/>
      <c r="AC1193" s="291"/>
      <c r="AD1193" s="291"/>
      <c r="AE1193" s="291"/>
      <c r="AF1193" s="291"/>
      <c r="AG1193" s="291"/>
      <c r="AH1193" s="291"/>
      <c r="AI1193" s="291"/>
      <c r="AJ1193" s="291"/>
      <c r="AK1193" s="291"/>
      <c r="AL1193" s="291"/>
      <c r="AM1193" s="291"/>
      <c r="AN1193" s="291"/>
      <c r="AO1193" s="291"/>
      <c r="AP1193" s="291"/>
      <c r="AQ1193" s="291"/>
      <c r="AR1193" s="291"/>
    </row>
    <row r="1194" spans="1:44" ht="8.1" customHeight="1">
      <c r="A1194" s="323" t="str">
        <f t="shared" si="125"/>
        <v/>
      </c>
      <c r="B1194" s="50" t="str">
        <f t="shared" si="126"/>
        <v/>
      </c>
      <c r="C1194" s="50" t="str">
        <f t="shared" si="127"/>
        <v/>
      </c>
      <c r="D1194" s="273" t="str">
        <f t="shared" si="128"/>
        <v/>
      </c>
      <c r="E1194" s="311"/>
      <c r="F1194" s="312"/>
      <c r="G1194" s="312"/>
      <c r="H1194" s="291"/>
      <c r="I1194" s="291"/>
      <c r="J1194" s="291"/>
      <c r="K1194" s="291"/>
      <c r="L1194" s="291"/>
      <c r="M1194" s="291"/>
      <c r="N1194" s="291"/>
      <c r="O1194" s="291"/>
      <c r="P1194" s="291"/>
      <c r="Q1194" s="291"/>
      <c r="R1194" s="291"/>
      <c r="S1194" s="291"/>
      <c r="T1194" s="291"/>
      <c r="U1194" s="291"/>
      <c r="V1194" s="291"/>
      <c r="W1194" s="291"/>
      <c r="X1194" s="291"/>
      <c r="Y1194" s="291"/>
      <c r="Z1194" s="291"/>
      <c r="AA1194" s="291"/>
      <c r="AB1194" s="291"/>
      <c r="AC1194" s="291"/>
      <c r="AD1194" s="291"/>
      <c r="AE1194" s="291"/>
      <c r="AF1194" s="291"/>
      <c r="AG1194" s="291"/>
      <c r="AH1194" s="291"/>
      <c r="AI1194" s="291"/>
      <c r="AJ1194" s="291"/>
      <c r="AK1194" s="291"/>
      <c r="AL1194" s="291"/>
      <c r="AM1194" s="291"/>
      <c r="AN1194" s="291"/>
      <c r="AO1194" s="291"/>
      <c r="AP1194" s="291"/>
      <c r="AQ1194" s="291"/>
      <c r="AR1194" s="291"/>
    </row>
    <row r="1195" spans="1:44" ht="8.1" customHeight="1">
      <c r="A1195" s="323" t="str">
        <f t="shared" si="125"/>
        <v/>
      </c>
      <c r="B1195" s="50" t="str">
        <f t="shared" si="126"/>
        <v/>
      </c>
      <c r="C1195" s="50" t="str">
        <f t="shared" si="127"/>
        <v/>
      </c>
      <c r="D1195" s="273" t="str">
        <f t="shared" si="128"/>
        <v/>
      </c>
      <c r="E1195" s="311"/>
      <c r="F1195" s="312"/>
      <c r="G1195" s="312"/>
      <c r="H1195" s="291"/>
      <c r="I1195" s="291"/>
      <c r="J1195" s="291"/>
      <c r="K1195" s="291"/>
      <c r="L1195" s="291"/>
      <c r="M1195" s="291"/>
      <c r="N1195" s="291"/>
      <c r="O1195" s="291"/>
      <c r="P1195" s="291"/>
      <c r="Q1195" s="291"/>
      <c r="R1195" s="291"/>
      <c r="S1195" s="291"/>
      <c r="T1195" s="291"/>
      <c r="U1195" s="291"/>
      <c r="V1195" s="291"/>
      <c r="W1195" s="291"/>
      <c r="X1195" s="291"/>
      <c r="Y1195" s="291"/>
      <c r="Z1195" s="291"/>
      <c r="AA1195" s="291"/>
      <c r="AB1195" s="291"/>
      <c r="AC1195" s="291"/>
      <c r="AD1195" s="291"/>
      <c r="AE1195" s="291"/>
      <c r="AF1195" s="291"/>
      <c r="AG1195" s="291"/>
      <c r="AH1195" s="291"/>
      <c r="AI1195" s="291"/>
      <c r="AJ1195" s="291"/>
      <c r="AK1195" s="291"/>
      <c r="AL1195" s="291"/>
      <c r="AM1195" s="291"/>
      <c r="AN1195" s="291"/>
      <c r="AO1195" s="291"/>
      <c r="AP1195" s="291"/>
      <c r="AQ1195" s="291"/>
      <c r="AR1195" s="291"/>
    </row>
    <row r="1196" spans="1:44" ht="8.1" customHeight="1">
      <c r="A1196" s="323" t="str">
        <f t="shared" si="125"/>
        <v/>
      </c>
      <c r="B1196" s="50" t="str">
        <f t="shared" si="126"/>
        <v/>
      </c>
      <c r="C1196" s="50" t="str">
        <f t="shared" si="127"/>
        <v/>
      </c>
      <c r="D1196" s="273" t="str">
        <f t="shared" si="128"/>
        <v/>
      </c>
      <c r="E1196" s="311"/>
      <c r="F1196" s="312"/>
      <c r="G1196" s="312"/>
      <c r="H1196" s="291"/>
      <c r="I1196" s="291"/>
      <c r="J1196" s="291"/>
      <c r="K1196" s="291"/>
      <c r="L1196" s="291"/>
      <c r="M1196" s="291"/>
      <c r="N1196" s="291"/>
      <c r="O1196" s="291"/>
      <c r="P1196" s="291"/>
      <c r="Q1196" s="291"/>
      <c r="R1196" s="291"/>
      <c r="S1196" s="291"/>
      <c r="T1196" s="291"/>
      <c r="U1196" s="291"/>
      <c r="V1196" s="291"/>
      <c r="W1196" s="291"/>
      <c r="X1196" s="291"/>
      <c r="Y1196" s="291"/>
      <c r="Z1196" s="291"/>
      <c r="AA1196" s="291"/>
      <c r="AB1196" s="291"/>
      <c r="AC1196" s="291"/>
      <c r="AD1196" s="291"/>
      <c r="AE1196" s="291"/>
      <c r="AF1196" s="291"/>
      <c r="AG1196" s="291"/>
      <c r="AH1196" s="291"/>
      <c r="AI1196" s="291"/>
      <c r="AJ1196" s="291"/>
      <c r="AK1196" s="291"/>
      <c r="AL1196" s="291"/>
      <c r="AM1196" s="291"/>
      <c r="AN1196" s="291"/>
      <c r="AO1196" s="291"/>
      <c r="AP1196" s="291"/>
      <c r="AQ1196" s="291"/>
      <c r="AR1196" s="291"/>
    </row>
    <row r="1197" spans="1:44" ht="8.1" customHeight="1">
      <c r="A1197" s="323" t="str">
        <f t="shared" si="125"/>
        <v/>
      </c>
      <c r="B1197" s="50" t="str">
        <f t="shared" si="126"/>
        <v/>
      </c>
      <c r="C1197" s="50" t="str">
        <f t="shared" si="127"/>
        <v/>
      </c>
      <c r="D1197" s="273" t="str">
        <f t="shared" si="128"/>
        <v/>
      </c>
      <c r="E1197" s="311"/>
      <c r="F1197" s="312"/>
      <c r="G1197" s="312"/>
      <c r="H1197" s="291"/>
      <c r="I1197" s="291"/>
      <c r="J1197" s="291"/>
      <c r="K1197" s="291"/>
      <c r="L1197" s="291"/>
      <c r="M1197" s="291"/>
      <c r="N1197" s="291"/>
      <c r="O1197" s="291"/>
      <c r="P1197" s="291"/>
      <c r="Q1197" s="291"/>
      <c r="R1197" s="291"/>
      <c r="S1197" s="291"/>
      <c r="T1197" s="291"/>
      <c r="U1197" s="291"/>
      <c r="V1197" s="291"/>
      <c r="W1197" s="291"/>
      <c r="X1197" s="291"/>
      <c r="Y1197" s="291"/>
      <c r="Z1197" s="291"/>
      <c r="AA1197" s="291"/>
      <c r="AB1197" s="291"/>
      <c r="AC1197" s="291"/>
      <c r="AD1197" s="291"/>
      <c r="AE1197" s="291"/>
      <c r="AF1197" s="291"/>
      <c r="AG1197" s="291"/>
      <c r="AH1197" s="291"/>
      <c r="AI1197" s="291"/>
      <c r="AJ1197" s="291"/>
      <c r="AK1197" s="291"/>
      <c r="AL1197" s="291"/>
      <c r="AM1197" s="291"/>
      <c r="AN1197" s="291"/>
      <c r="AO1197" s="291"/>
      <c r="AP1197" s="291"/>
      <c r="AQ1197" s="291"/>
      <c r="AR1197" s="291"/>
    </row>
    <row r="1198" spans="1:44" ht="8.1" customHeight="1">
      <c r="A1198" s="323" t="str">
        <f t="shared" si="125"/>
        <v/>
      </c>
      <c r="B1198" s="50" t="str">
        <f t="shared" si="126"/>
        <v/>
      </c>
      <c r="C1198" s="50" t="str">
        <f t="shared" si="127"/>
        <v/>
      </c>
      <c r="D1198" s="273" t="str">
        <f t="shared" si="128"/>
        <v/>
      </c>
      <c r="E1198" s="311"/>
      <c r="F1198" s="312"/>
      <c r="G1198" s="312"/>
      <c r="H1198" s="291"/>
      <c r="I1198" s="291"/>
      <c r="J1198" s="291"/>
      <c r="K1198" s="291"/>
      <c r="L1198" s="291"/>
      <c r="M1198" s="291"/>
      <c r="N1198" s="291"/>
      <c r="O1198" s="291"/>
      <c r="P1198" s="291"/>
      <c r="Q1198" s="291"/>
      <c r="R1198" s="291"/>
      <c r="S1198" s="291"/>
      <c r="T1198" s="291"/>
      <c r="U1198" s="291"/>
      <c r="V1198" s="291"/>
      <c r="W1198" s="291"/>
      <c r="X1198" s="291"/>
      <c r="Y1198" s="291"/>
      <c r="Z1198" s="291"/>
      <c r="AA1198" s="291"/>
      <c r="AB1198" s="291"/>
      <c r="AC1198" s="291"/>
      <c r="AD1198" s="291"/>
      <c r="AE1198" s="291"/>
      <c r="AF1198" s="291"/>
      <c r="AG1198" s="291"/>
      <c r="AH1198" s="291"/>
      <c r="AI1198" s="291"/>
      <c r="AJ1198" s="291"/>
      <c r="AK1198" s="291"/>
      <c r="AL1198" s="291"/>
      <c r="AM1198" s="291"/>
      <c r="AN1198" s="291"/>
      <c r="AO1198" s="291"/>
      <c r="AP1198" s="291"/>
      <c r="AQ1198" s="291"/>
      <c r="AR1198" s="291"/>
    </row>
    <row r="1199" spans="1:44" ht="8.1" customHeight="1">
      <c r="A1199" s="323" t="str">
        <f t="shared" si="125"/>
        <v/>
      </c>
      <c r="B1199" s="50" t="str">
        <f t="shared" si="126"/>
        <v/>
      </c>
      <c r="C1199" s="50" t="str">
        <f t="shared" si="127"/>
        <v/>
      </c>
      <c r="D1199" s="273" t="str">
        <f t="shared" si="128"/>
        <v/>
      </c>
      <c r="E1199" s="311"/>
      <c r="F1199" s="312"/>
      <c r="G1199" s="312"/>
      <c r="H1199" s="291"/>
      <c r="I1199" s="291"/>
      <c r="J1199" s="291"/>
      <c r="K1199" s="291"/>
      <c r="L1199" s="291"/>
      <c r="M1199" s="291"/>
      <c r="N1199" s="291"/>
      <c r="O1199" s="291"/>
      <c r="P1199" s="291"/>
      <c r="Q1199" s="291"/>
      <c r="R1199" s="291"/>
      <c r="S1199" s="291"/>
      <c r="T1199" s="291"/>
      <c r="U1199" s="291"/>
      <c r="V1199" s="291"/>
      <c r="W1199" s="291"/>
      <c r="X1199" s="291"/>
      <c r="Y1199" s="291"/>
      <c r="Z1199" s="291"/>
      <c r="AA1199" s="291"/>
      <c r="AB1199" s="291"/>
      <c r="AC1199" s="291"/>
      <c r="AD1199" s="291"/>
      <c r="AE1199" s="291"/>
      <c r="AF1199" s="291"/>
      <c r="AG1199" s="291"/>
      <c r="AH1199" s="291"/>
      <c r="AI1199" s="291"/>
      <c r="AJ1199" s="291"/>
      <c r="AK1199" s="291"/>
      <c r="AL1199" s="291"/>
      <c r="AM1199" s="291"/>
      <c r="AN1199" s="291"/>
      <c r="AO1199" s="291"/>
      <c r="AP1199" s="291"/>
      <c r="AQ1199" s="291"/>
      <c r="AR1199" s="291"/>
    </row>
    <row r="1200" spans="1:44" ht="8.1" customHeight="1">
      <c r="A1200" s="323" t="str">
        <f t="shared" si="125"/>
        <v/>
      </c>
      <c r="B1200" s="50" t="str">
        <f t="shared" si="126"/>
        <v/>
      </c>
      <c r="C1200" s="50" t="str">
        <f t="shared" si="127"/>
        <v/>
      </c>
      <c r="D1200" s="273" t="str">
        <f t="shared" si="128"/>
        <v/>
      </c>
      <c r="E1200" s="311"/>
      <c r="F1200" s="312"/>
      <c r="G1200" s="312"/>
      <c r="H1200" s="291"/>
      <c r="I1200" s="291"/>
      <c r="J1200" s="291"/>
      <c r="K1200" s="291"/>
      <c r="L1200" s="291"/>
      <c r="M1200" s="291"/>
      <c r="N1200" s="291"/>
      <c r="O1200" s="291"/>
      <c r="P1200" s="291"/>
      <c r="Q1200" s="291"/>
      <c r="R1200" s="291"/>
      <c r="S1200" s="291"/>
      <c r="T1200" s="291"/>
      <c r="U1200" s="291"/>
      <c r="V1200" s="291"/>
      <c r="W1200" s="291"/>
      <c r="X1200" s="291"/>
      <c r="Y1200" s="291"/>
      <c r="Z1200" s="291"/>
      <c r="AA1200" s="291"/>
      <c r="AB1200" s="291"/>
      <c r="AC1200" s="291"/>
      <c r="AD1200" s="291"/>
      <c r="AE1200" s="291"/>
      <c r="AF1200" s="291"/>
      <c r="AG1200" s="291"/>
      <c r="AH1200" s="291"/>
      <c r="AI1200" s="291"/>
      <c r="AJ1200" s="291"/>
      <c r="AK1200" s="291"/>
      <c r="AL1200" s="291"/>
      <c r="AM1200" s="291"/>
      <c r="AN1200" s="291"/>
      <c r="AO1200" s="291"/>
      <c r="AP1200" s="291"/>
      <c r="AQ1200" s="291"/>
      <c r="AR1200" s="291"/>
    </row>
    <row r="1201" spans="1:44" ht="8.1" customHeight="1">
      <c r="A1201" s="323" t="str">
        <f t="shared" si="125"/>
        <v/>
      </c>
      <c r="B1201" s="50" t="str">
        <f t="shared" si="126"/>
        <v/>
      </c>
      <c r="C1201" s="50" t="str">
        <f t="shared" si="127"/>
        <v/>
      </c>
      <c r="D1201" s="273" t="str">
        <f t="shared" si="128"/>
        <v/>
      </c>
      <c r="E1201" s="311"/>
      <c r="F1201" s="312"/>
      <c r="G1201" s="312"/>
      <c r="H1201" s="291"/>
      <c r="I1201" s="291"/>
      <c r="J1201" s="291"/>
      <c r="K1201" s="291"/>
      <c r="L1201" s="291"/>
      <c r="M1201" s="291"/>
      <c r="N1201" s="291"/>
      <c r="O1201" s="291"/>
      <c r="P1201" s="291"/>
      <c r="Q1201" s="291"/>
      <c r="R1201" s="291"/>
      <c r="S1201" s="291"/>
      <c r="T1201" s="291"/>
      <c r="U1201" s="291"/>
      <c r="V1201" s="291"/>
      <c r="W1201" s="291"/>
      <c r="X1201" s="291"/>
      <c r="Y1201" s="291"/>
      <c r="Z1201" s="291"/>
      <c r="AA1201" s="291"/>
      <c r="AB1201" s="291"/>
      <c r="AC1201" s="291"/>
      <c r="AD1201" s="291"/>
      <c r="AE1201" s="291"/>
      <c r="AF1201" s="291"/>
      <c r="AG1201" s="291"/>
      <c r="AH1201" s="291"/>
      <c r="AI1201" s="291"/>
      <c r="AJ1201" s="291"/>
      <c r="AK1201" s="291"/>
      <c r="AL1201" s="291"/>
      <c r="AM1201" s="291"/>
      <c r="AN1201" s="291"/>
      <c r="AO1201" s="291"/>
      <c r="AP1201" s="291"/>
      <c r="AQ1201" s="291"/>
      <c r="AR1201" s="291"/>
    </row>
    <row r="1202" spans="1:44" ht="8.1" customHeight="1">
      <c r="A1202" s="323" t="str">
        <f t="shared" si="125"/>
        <v/>
      </c>
      <c r="B1202" s="50" t="str">
        <f t="shared" si="126"/>
        <v/>
      </c>
      <c r="C1202" s="50" t="str">
        <f t="shared" si="127"/>
        <v/>
      </c>
      <c r="D1202" s="273" t="str">
        <f t="shared" si="128"/>
        <v/>
      </c>
      <c r="E1202" s="311"/>
      <c r="F1202" s="312"/>
      <c r="G1202" s="312"/>
      <c r="H1202" s="291"/>
      <c r="I1202" s="291"/>
      <c r="J1202" s="291"/>
      <c r="K1202" s="291"/>
      <c r="L1202" s="291"/>
      <c r="M1202" s="291"/>
      <c r="N1202" s="291"/>
      <c r="O1202" s="291"/>
      <c r="P1202" s="291"/>
      <c r="Q1202" s="291"/>
      <c r="R1202" s="291"/>
      <c r="S1202" s="291"/>
      <c r="T1202" s="291"/>
      <c r="U1202" s="291"/>
      <c r="V1202" s="291"/>
      <c r="W1202" s="291"/>
      <c r="X1202" s="291"/>
      <c r="Y1202" s="291"/>
      <c r="Z1202" s="291"/>
      <c r="AA1202" s="291"/>
      <c r="AB1202" s="291"/>
      <c r="AC1202" s="291"/>
      <c r="AD1202" s="291"/>
      <c r="AE1202" s="291"/>
      <c r="AF1202" s="291"/>
      <c r="AG1202" s="291"/>
      <c r="AH1202" s="291"/>
      <c r="AI1202" s="291"/>
      <c r="AJ1202" s="291"/>
      <c r="AK1202" s="291"/>
      <c r="AL1202" s="291"/>
      <c r="AM1202" s="291"/>
      <c r="AN1202" s="291"/>
      <c r="AO1202" s="291"/>
      <c r="AP1202" s="291"/>
      <c r="AQ1202" s="291"/>
      <c r="AR1202" s="291"/>
    </row>
    <row r="1203" spans="1:44" ht="8.1" customHeight="1">
      <c r="A1203" s="323" t="str">
        <f t="shared" si="125"/>
        <v/>
      </c>
      <c r="B1203" s="50" t="str">
        <f t="shared" si="126"/>
        <v/>
      </c>
      <c r="C1203" s="50" t="str">
        <f t="shared" si="127"/>
        <v/>
      </c>
      <c r="D1203" s="273" t="str">
        <f t="shared" si="128"/>
        <v/>
      </c>
      <c r="E1203" s="311"/>
      <c r="F1203" s="312"/>
      <c r="G1203" s="312"/>
      <c r="H1203" s="291"/>
      <c r="I1203" s="291"/>
      <c r="J1203" s="291"/>
      <c r="K1203" s="291"/>
      <c r="L1203" s="291"/>
      <c r="M1203" s="291"/>
      <c r="N1203" s="291"/>
      <c r="O1203" s="291"/>
      <c r="P1203" s="291"/>
      <c r="Q1203" s="291"/>
      <c r="R1203" s="291"/>
      <c r="S1203" s="291"/>
      <c r="T1203" s="291"/>
      <c r="U1203" s="291"/>
      <c r="V1203" s="291"/>
      <c r="W1203" s="291"/>
      <c r="X1203" s="291"/>
      <c r="Y1203" s="291"/>
      <c r="Z1203" s="291"/>
      <c r="AA1203" s="291"/>
      <c r="AB1203" s="291"/>
      <c r="AC1203" s="291"/>
      <c r="AD1203" s="291"/>
      <c r="AE1203" s="291"/>
      <c r="AF1203" s="291"/>
      <c r="AG1203" s="291"/>
      <c r="AH1203" s="291"/>
      <c r="AI1203" s="291"/>
      <c r="AJ1203" s="291"/>
      <c r="AK1203" s="291"/>
      <c r="AL1203" s="291"/>
      <c r="AM1203" s="291"/>
      <c r="AN1203" s="291"/>
      <c r="AO1203" s="291"/>
      <c r="AP1203" s="291"/>
      <c r="AQ1203" s="291"/>
      <c r="AR1203" s="291"/>
    </row>
    <row r="1204" spans="1:44" ht="8.1" customHeight="1">
      <c r="A1204" s="323" t="str">
        <f t="shared" si="125"/>
        <v/>
      </c>
      <c r="B1204" s="50" t="str">
        <f t="shared" si="126"/>
        <v/>
      </c>
      <c r="C1204" s="50" t="str">
        <f t="shared" si="127"/>
        <v/>
      </c>
      <c r="D1204" s="273" t="str">
        <f t="shared" si="128"/>
        <v/>
      </c>
      <c r="E1204" s="311"/>
      <c r="F1204" s="312"/>
      <c r="G1204" s="312"/>
      <c r="H1204" s="291"/>
      <c r="I1204" s="291"/>
      <c r="J1204" s="291"/>
      <c r="K1204" s="291"/>
      <c r="L1204" s="291"/>
      <c r="M1204" s="291"/>
      <c r="N1204" s="291"/>
      <c r="O1204" s="291"/>
      <c r="P1204" s="291"/>
      <c r="Q1204" s="291"/>
      <c r="R1204" s="291"/>
      <c r="S1204" s="291"/>
      <c r="T1204" s="291"/>
      <c r="U1204" s="291"/>
      <c r="V1204" s="291"/>
      <c r="W1204" s="291"/>
      <c r="X1204" s="291"/>
      <c r="Y1204" s="291"/>
      <c r="Z1204" s="291"/>
      <c r="AA1204" s="291"/>
      <c r="AB1204" s="291"/>
      <c r="AC1204" s="291"/>
      <c r="AD1204" s="291"/>
      <c r="AE1204" s="291"/>
      <c r="AF1204" s="291"/>
      <c r="AG1204" s="291"/>
      <c r="AH1204" s="291"/>
      <c r="AI1204" s="291"/>
      <c r="AJ1204" s="291"/>
      <c r="AK1204" s="291"/>
      <c r="AL1204" s="291"/>
      <c r="AM1204" s="291"/>
      <c r="AN1204" s="291"/>
      <c r="AO1204" s="291"/>
      <c r="AP1204" s="291"/>
      <c r="AQ1204" s="291"/>
      <c r="AR1204" s="291"/>
    </row>
    <row r="1205" spans="1:44" ht="8.1" customHeight="1">
      <c r="A1205" s="323" t="str">
        <f t="shared" si="125"/>
        <v/>
      </c>
      <c r="B1205" s="50" t="str">
        <f t="shared" si="126"/>
        <v/>
      </c>
      <c r="C1205" s="50" t="str">
        <f t="shared" si="127"/>
        <v/>
      </c>
      <c r="D1205" s="273" t="str">
        <f t="shared" si="128"/>
        <v/>
      </c>
      <c r="E1205" s="311"/>
      <c r="F1205" s="312"/>
      <c r="G1205" s="312"/>
      <c r="H1205" s="291"/>
      <c r="I1205" s="291"/>
      <c r="J1205" s="291"/>
      <c r="K1205" s="291"/>
      <c r="L1205" s="291"/>
      <c r="M1205" s="291"/>
      <c r="N1205" s="291"/>
      <c r="O1205" s="291"/>
      <c r="P1205" s="291"/>
      <c r="Q1205" s="291"/>
      <c r="R1205" s="291"/>
      <c r="S1205" s="291"/>
      <c r="T1205" s="291"/>
      <c r="U1205" s="291"/>
      <c r="V1205" s="291"/>
      <c r="W1205" s="291"/>
      <c r="X1205" s="291"/>
      <c r="Y1205" s="291"/>
      <c r="Z1205" s="291"/>
      <c r="AA1205" s="291"/>
      <c r="AB1205" s="291"/>
      <c r="AC1205" s="291"/>
      <c r="AD1205" s="291"/>
      <c r="AE1205" s="291"/>
      <c r="AF1205" s="291"/>
      <c r="AG1205" s="291"/>
      <c r="AH1205" s="291"/>
      <c r="AI1205" s="291"/>
      <c r="AJ1205" s="291"/>
      <c r="AK1205" s="291"/>
      <c r="AL1205" s="291"/>
      <c r="AM1205" s="291"/>
      <c r="AN1205" s="291"/>
      <c r="AO1205" s="291"/>
      <c r="AP1205" s="291"/>
      <c r="AQ1205" s="291"/>
      <c r="AR1205" s="291"/>
    </row>
    <row r="1206" spans="1:44" ht="8.1" customHeight="1">
      <c r="A1206" s="323" t="str">
        <f t="shared" si="125"/>
        <v/>
      </c>
      <c r="B1206" s="50" t="str">
        <f t="shared" si="126"/>
        <v/>
      </c>
      <c r="C1206" s="50" t="str">
        <f t="shared" si="127"/>
        <v/>
      </c>
      <c r="D1206" s="273" t="str">
        <f t="shared" si="128"/>
        <v/>
      </c>
      <c r="E1206" s="311"/>
      <c r="F1206" s="312"/>
      <c r="G1206" s="312"/>
      <c r="H1206" s="291"/>
      <c r="I1206" s="291"/>
      <c r="J1206" s="291"/>
      <c r="K1206" s="291"/>
      <c r="L1206" s="291"/>
      <c r="M1206" s="291"/>
      <c r="N1206" s="291"/>
      <c r="O1206" s="291"/>
      <c r="P1206" s="291"/>
      <c r="Q1206" s="291"/>
      <c r="R1206" s="291"/>
      <c r="S1206" s="291"/>
      <c r="T1206" s="291"/>
      <c r="U1206" s="291"/>
      <c r="V1206" s="291"/>
      <c r="W1206" s="291"/>
      <c r="X1206" s="291"/>
      <c r="Y1206" s="291"/>
      <c r="Z1206" s="291"/>
      <c r="AA1206" s="291"/>
      <c r="AB1206" s="291"/>
      <c r="AC1206" s="291"/>
      <c r="AD1206" s="291"/>
      <c r="AE1206" s="291"/>
      <c r="AF1206" s="291"/>
      <c r="AG1206" s="291"/>
      <c r="AH1206" s="291"/>
      <c r="AI1206" s="291"/>
      <c r="AJ1206" s="291"/>
      <c r="AK1206" s="291"/>
      <c r="AL1206" s="291"/>
      <c r="AM1206" s="291"/>
      <c r="AN1206" s="291"/>
      <c r="AO1206" s="291"/>
      <c r="AP1206" s="291"/>
      <c r="AQ1206" s="291"/>
      <c r="AR1206" s="291"/>
    </row>
    <row r="1207" spans="1:44" ht="8.1" customHeight="1">
      <c r="A1207" s="323" t="str">
        <f t="shared" si="125"/>
        <v/>
      </c>
      <c r="B1207" s="50" t="str">
        <f t="shared" si="126"/>
        <v/>
      </c>
      <c r="C1207" s="50" t="str">
        <f t="shared" si="127"/>
        <v/>
      </c>
      <c r="D1207" s="273" t="str">
        <f t="shared" si="128"/>
        <v/>
      </c>
      <c r="E1207" s="311"/>
      <c r="F1207" s="312"/>
      <c r="G1207" s="312"/>
      <c r="H1207" s="291"/>
      <c r="I1207" s="291"/>
      <c r="J1207" s="291"/>
      <c r="K1207" s="291"/>
      <c r="L1207" s="291"/>
      <c r="M1207" s="291"/>
      <c r="N1207" s="291"/>
      <c r="O1207" s="291"/>
      <c r="P1207" s="291"/>
      <c r="Q1207" s="291"/>
      <c r="R1207" s="291"/>
      <c r="S1207" s="291"/>
      <c r="T1207" s="291"/>
      <c r="U1207" s="291"/>
      <c r="V1207" s="291"/>
      <c r="W1207" s="291"/>
      <c r="X1207" s="291"/>
      <c r="Y1207" s="291"/>
      <c r="Z1207" s="291"/>
      <c r="AA1207" s="291"/>
      <c r="AB1207" s="291"/>
      <c r="AC1207" s="291"/>
      <c r="AD1207" s="291"/>
      <c r="AE1207" s="291"/>
      <c r="AF1207" s="291"/>
      <c r="AG1207" s="291"/>
      <c r="AH1207" s="291"/>
      <c r="AI1207" s="291"/>
      <c r="AJ1207" s="291"/>
      <c r="AK1207" s="291"/>
      <c r="AL1207" s="291"/>
      <c r="AM1207" s="291"/>
      <c r="AN1207" s="291"/>
      <c r="AO1207" s="291"/>
      <c r="AP1207" s="291"/>
      <c r="AQ1207" s="291"/>
      <c r="AR1207" s="291"/>
    </row>
    <row r="1208" spans="1:44" ht="8.1" customHeight="1">
      <c r="A1208" s="323" t="str">
        <f t="shared" si="125"/>
        <v/>
      </c>
      <c r="B1208" s="50" t="str">
        <f t="shared" si="126"/>
        <v/>
      </c>
      <c r="C1208" s="50" t="str">
        <f t="shared" si="127"/>
        <v/>
      </c>
      <c r="D1208" s="273" t="str">
        <f t="shared" si="128"/>
        <v/>
      </c>
      <c r="E1208" s="311"/>
      <c r="F1208" s="312"/>
      <c r="G1208" s="312"/>
      <c r="H1208" s="291"/>
      <c r="I1208" s="291"/>
      <c r="J1208" s="291"/>
      <c r="K1208" s="291"/>
      <c r="L1208" s="291"/>
      <c r="M1208" s="291"/>
      <c r="N1208" s="291"/>
      <c r="O1208" s="291"/>
      <c r="P1208" s="291"/>
      <c r="Q1208" s="291"/>
      <c r="R1208" s="291"/>
      <c r="S1208" s="291"/>
      <c r="T1208" s="291"/>
      <c r="U1208" s="291"/>
      <c r="V1208" s="291"/>
      <c r="W1208" s="291"/>
      <c r="X1208" s="291"/>
      <c r="Y1208" s="291"/>
      <c r="Z1208" s="291"/>
      <c r="AA1208" s="291"/>
      <c r="AB1208" s="291"/>
      <c r="AC1208" s="291"/>
      <c r="AD1208" s="291"/>
      <c r="AE1208" s="291"/>
      <c r="AF1208" s="291"/>
      <c r="AG1208" s="291"/>
      <c r="AH1208" s="291"/>
      <c r="AI1208" s="291"/>
      <c r="AJ1208" s="291"/>
      <c r="AK1208" s="291"/>
      <c r="AL1208" s="291"/>
      <c r="AM1208" s="291"/>
      <c r="AN1208" s="291"/>
      <c r="AO1208" s="291"/>
      <c r="AP1208" s="291"/>
      <c r="AQ1208" s="291"/>
      <c r="AR1208" s="291"/>
    </row>
    <row r="1209" spans="1:44" ht="8.1" customHeight="1">
      <c r="A1209" s="323" t="str">
        <f t="shared" si="125"/>
        <v/>
      </c>
      <c r="B1209" s="50" t="str">
        <f t="shared" si="126"/>
        <v/>
      </c>
      <c r="C1209" s="50" t="str">
        <f t="shared" si="127"/>
        <v/>
      </c>
      <c r="D1209" s="273" t="str">
        <f t="shared" si="128"/>
        <v/>
      </c>
      <c r="E1209" s="311"/>
      <c r="F1209" s="312"/>
      <c r="G1209" s="312"/>
      <c r="H1209" s="291"/>
      <c r="I1209" s="291"/>
      <c r="J1209" s="291"/>
      <c r="K1209" s="291"/>
      <c r="L1209" s="291"/>
      <c r="M1209" s="291"/>
      <c r="N1209" s="291"/>
      <c r="O1209" s="291"/>
      <c r="P1209" s="291"/>
      <c r="Q1209" s="291"/>
      <c r="R1209" s="291"/>
      <c r="S1209" s="291"/>
      <c r="T1209" s="291"/>
      <c r="U1209" s="291"/>
      <c r="V1209" s="291"/>
      <c r="W1209" s="291"/>
      <c r="X1209" s="291"/>
      <c r="Y1209" s="291"/>
      <c r="Z1209" s="291"/>
      <c r="AA1209" s="291"/>
      <c r="AB1209" s="291"/>
      <c r="AC1209" s="291"/>
      <c r="AD1209" s="291"/>
      <c r="AE1209" s="291"/>
      <c r="AF1209" s="291"/>
      <c r="AG1209" s="291"/>
      <c r="AH1209" s="291"/>
      <c r="AI1209" s="291"/>
      <c r="AJ1209" s="291"/>
      <c r="AK1209" s="291"/>
      <c r="AL1209" s="291"/>
      <c r="AM1209" s="291"/>
      <c r="AN1209" s="291"/>
      <c r="AO1209" s="291"/>
      <c r="AP1209" s="291"/>
      <c r="AQ1209" s="291"/>
      <c r="AR1209" s="291"/>
    </row>
    <row r="1210" spans="1:44" ht="8.1" customHeight="1">
      <c r="A1210" s="323" t="str">
        <f t="shared" si="125"/>
        <v/>
      </c>
      <c r="B1210" s="50" t="str">
        <f t="shared" si="126"/>
        <v/>
      </c>
      <c r="C1210" s="50" t="str">
        <f t="shared" si="127"/>
        <v/>
      </c>
      <c r="D1210" s="273" t="str">
        <f t="shared" si="128"/>
        <v/>
      </c>
      <c r="E1210" s="311"/>
      <c r="F1210" s="312"/>
      <c r="G1210" s="312"/>
      <c r="H1210" s="291"/>
      <c r="I1210" s="291"/>
      <c r="J1210" s="291"/>
      <c r="K1210" s="291"/>
      <c r="L1210" s="291"/>
      <c r="M1210" s="291"/>
      <c r="N1210" s="291"/>
      <c r="O1210" s="291"/>
      <c r="P1210" s="291"/>
      <c r="Q1210" s="291"/>
      <c r="R1210" s="291"/>
      <c r="S1210" s="291"/>
      <c r="T1210" s="291"/>
      <c r="U1210" s="291"/>
      <c r="V1210" s="291"/>
      <c r="W1210" s="291"/>
      <c r="X1210" s="291"/>
      <c r="Y1210" s="291"/>
      <c r="Z1210" s="291"/>
      <c r="AA1210" s="291"/>
      <c r="AB1210" s="291"/>
      <c r="AC1210" s="291"/>
      <c r="AD1210" s="291"/>
      <c r="AE1210" s="291"/>
      <c r="AF1210" s="291"/>
      <c r="AG1210" s="291"/>
      <c r="AH1210" s="291"/>
      <c r="AI1210" s="291"/>
      <c r="AJ1210" s="291"/>
      <c r="AK1210" s="291"/>
      <c r="AL1210" s="291"/>
      <c r="AM1210" s="291"/>
      <c r="AN1210" s="291"/>
      <c r="AO1210" s="291"/>
      <c r="AP1210" s="291"/>
      <c r="AQ1210" s="291"/>
      <c r="AR1210" s="291"/>
    </row>
    <row r="1211" spans="1:44" ht="8.1" customHeight="1">
      <c r="A1211" s="323" t="str">
        <f t="shared" si="125"/>
        <v/>
      </c>
      <c r="B1211" s="50" t="str">
        <f t="shared" si="126"/>
        <v/>
      </c>
      <c r="C1211" s="50" t="str">
        <f t="shared" si="127"/>
        <v/>
      </c>
      <c r="D1211" s="273" t="str">
        <f t="shared" si="128"/>
        <v/>
      </c>
      <c r="E1211" s="311"/>
      <c r="F1211" s="312"/>
      <c r="G1211" s="312"/>
      <c r="H1211" s="291"/>
      <c r="I1211" s="291"/>
      <c r="J1211" s="291"/>
      <c r="K1211" s="291"/>
      <c r="L1211" s="291"/>
      <c r="M1211" s="291"/>
      <c r="N1211" s="291"/>
      <c r="O1211" s="291"/>
      <c r="P1211" s="291"/>
      <c r="Q1211" s="291"/>
      <c r="R1211" s="291"/>
      <c r="S1211" s="291"/>
      <c r="T1211" s="291"/>
      <c r="U1211" s="291"/>
      <c r="V1211" s="291"/>
      <c r="W1211" s="291"/>
      <c r="X1211" s="291"/>
      <c r="Y1211" s="291"/>
      <c r="Z1211" s="291"/>
      <c r="AA1211" s="291"/>
      <c r="AB1211" s="291"/>
      <c r="AC1211" s="291"/>
      <c r="AD1211" s="291"/>
      <c r="AE1211" s="291"/>
      <c r="AF1211" s="291"/>
      <c r="AG1211" s="291"/>
      <c r="AH1211" s="291"/>
      <c r="AI1211" s="291"/>
      <c r="AJ1211" s="291"/>
      <c r="AK1211" s="291"/>
      <c r="AL1211" s="291"/>
      <c r="AM1211" s="291"/>
      <c r="AN1211" s="291"/>
      <c r="AO1211" s="291"/>
      <c r="AP1211" s="291"/>
      <c r="AQ1211" s="291"/>
      <c r="AR1211" s="291"/>
    </row>
    <row r="1212" spans="1:44" ht="8.1" customHeight="1">
      <c r="A1212" s="323" t="str">
        <f t="shared" si="125"/>
        <v/>
      </c>
      <c r="B1212" s="50" t="str">
        <f t="shared" si="126"/>
        <v/>
      </c>
      <c r="C1212" s="50" t="str">
        <f t="shared" si="127"/>
        <v/>
      </c>
      <c r="D1212" s="273" t="str">
        <f t="shared" si="128"/>
        <v/>
      </c>
      <c r="E1212" s="311"/>
      <c r="F1212" s="312"/>
      <c r="G1212" s="312"/>
      <c r="H1212" s="291"/>
      <c r="I1212" s="291"/>
      <c r="J1212" s="291"/>
      <c r="K1212" s="291"/>
      <c r="L1212" s="291"/>
      <c r="M1212" s="291"/>
      <c r="N1212" s="291"/>
      <c r="O1212" s="291"/>
      <c r="P1212" s="291"/>
      <c r="Q1212" s="291"/>
      <c r="R1212" s="291"/>
      <c r="S1212" s="291"/>
      <c r="T1212" s="291"/>
      <c r="U1212" s="291"/>
      <c r="V1212" s="291"/>
      <c r="W1212" s="291"/>
      <c r="X1212" s="291"/>
      <c r="Y1212" s="291"/>
      <c r="Z1212" s="291"/>
      <c r="AA1212" s="291"/>
      <c r="AB1212" s="291"/>
      <c r="AC1212" s="291"/>
      <c r="AD1212" s="291"/>
      <c r="AE1212" s="291"/>
      <c r="AF1212" s="291"/>
      <c r="AG1212" s="291"/>
      <c r="AH1212" s="291"/>
      <c r="AI1212" s="291"/>
      <c r="AJ1212" s="291"/>
      <c r="AK1212" s="291"/>
      <c r="AL1212" s="291"/>
      <c r="AM1212" s="291"/>
      <c r="AN1212" s="291"/>
      <c r="AO1212" s="291"/>
      <c r="AP1212" s="291"/>
      <c r="AQ1212" s="291"/>
      <c r="AR1212" s="291"/>
    </row>
    <row r="1213" spans="1:44" ht="8.1" customHeight="1">
      <c r="A1213" s="323" t="str">
        <f t="shared" si="125"/>
        <v/>
      </c>
      <c r="B1213" s="50" t="str">
        <f t="shared" si="126"/>
        <v/>
      </c>
      <c r="C1213" s="50" t="str">
        <f t="shared" si="127"/>
        <v/>
      </c>
      <c r="D1213" s="273" t="str">
        <f t="shared" si="128"/>
        <v/>
      </c>
      <c r="E1213" s="311"/>
      <c r="F1213" s="312"/>
      <c r="G1213" s="312"/>
      <c r="H1213" s="291"/>
      <c r="I1213" s="291"/>
      <c r="J1213" s="291"/>
      <c r="K1213" s="291"/>
      <c r="L1213" s="291"/>
      <c r="M1213" s="291"/>
      <c r="N1213" s="291"/>
      <c r="O1213" s="291"/>
      <c r="P1213" s="291"/>
      <c r="Q1213" s="291"/>
      <c r="R1213" s="291"/>
      <c r="S1213" s="291"/>
      <c r="T1213" s="291"/>
      <c r="U1213" s="291"/>
      <c r="V1213" s="291"/>
      <c r="W1213" s="291"/>
      <c r="X1213" s="291"/>
      <c r="Y1213" s="291"/>
      <c r="Z1213" s="291"/>
      <c r="AA1213" s="291"/>
      <c r="AB1213" s="291"/>
      <c r="AC1213" s="291"/>
      <c r="AD1213" s="291"/>
      <c r="AE1213" s="291"/>
      <c r="AF1213" s="291"/>
      <c r="AG1213" s="291"/>
      <c r="AH1213" s="291"/>
      <c r="AI1213" s="291"/>
      <c r="AJ1213" s="291"/>
      <c r="AK1213" s="291"/>
      <c r="AL1213" s="291"/>
      <c r="AM1213" s="291"/>
      <c r="AN1213" s="291"/>
      <c r="AO1213" s="291"/>
      <c r="AP1213" s="291"/>
      <c r="AQ1213" s="291"/>
      <c r="AR1213" s="291"/>
    </row>
    <row r="1214" spans="1:44" ht="8.1" customHeight="1">
      <c r="A1214" s="323" t="str">
        <f t="shared" si="125"/>
        <v/>
      </c>
      <c r="B1214" s="50" t="str">
        <f t="shared" si="126"/>
        <v/>
      </c>
      <c r="C1214" s="50" t="str">
        <f t="shared" si="127"/>
        <v/>
      </c>
      <c r="D1214" s="273" t="str">
        <f t="shared" si="128"/>
        <v/>
      </c>
      <c r="E1214" s="311"/>
      <c r="F1214" s="312"/>
      <c r="G1214" s="312"/>
      <c r="H1214" s="291"/>
      <c r="I1214" s="291"/>
      <c r="J1214" s="291"/>
      <c r="K1214" s="291"/>
      <c r="L1214" s="291"/>
      <c r="M1214" s="291"/>
      <c r="N1214" s="291"/>
      <c r="O1214" s="291"/>
      <c r="P1214" s="291"/>
      <c r="Q1214" s="291"/>
      <c r="R1214" s="291"/>
      <c r="S1214" s="291"/>
      <c r="T1214" s="291"/>
      <c r="U1214" s="291"/>
      <c r="V1214" s="291"/>
      <c r="W1214" s="291"/>
      <c r="X1214" s="291"/>
      <c r="Y1214" s="291"/>
      <c r="Z1214" s="291"/>
      <c r="AA1214" s="291"/>
      <c r="AB1214" s="291"/>
      <c r="AC1214" s="291"/>
      <c r="AD1214" s="291"/>
      <c r="AE1214" s="291"/>
      <c r="AF1214" s="291"/>
      <c r="AG1214" s="291"/>
      <c r="AH1214" s="291"/>
      <c r="AI1214" s="291"/>
      <c r="AJ1214" s="291"/>
      <c r="AK1214" s="291"/>
      <c r="AL1214" s="291"/>
      <c r="AM1214" s="291"/>
      <c r="AN1214" s="291"/>
      <c r="AO1214" s="291"/>
      <c r="AP1214" s="291"/>
      <c r="AQ1214" s="291"/>
      <c r="AR1214" s="291"/>
    </row>
    <row r="1215" spans="1:44" ht="8.1" customHeight="1">
      <c r="A1215" s="323" t="str">
        <f t="shared" si="125"/>
        <v/>
      </c>
      <c r="B1215" s="50" t="str">
        <f t="shared" si="126"/>
        <v/>
      </c>
      <c r="C1215" s="50" t="str">
        <f t="shared" si="127"/>
        <v/>
      </c>
      <c r="D1215" s="273" t="str">
        <f t="shared" si="128"/>
        <v/>
      </c>
      <c r="E1215" s="311"/>
      <c r="F1215" s="312"/>
      <c r="G1215" s="312"/>
      <c r="H1215" s="291"/>
      <c r="I1215" s="291"/>
      <c r="J1215" s="291"/>
      <c r="K1215" s="291"/>
      <c r="L1215" s="291"/>
      <c r="M1215" s="291"/>
      <c r="N1215" s="291"/>
      <c r="O1215" s="291"/>
      <c r="P1215" s="291"/>
      <c r="Q1215" s="291"/>
      <c r="R1215" s="291"/>
      <c r="S1215" s="291"/>
      <c r="T1215" s="291"/>
      <c r="U1215" s="291"/>
      <c r="V1215" s="291"/>
      <c r="W1215" s="291"/>
      <c r="X1215" s="291"/>
      <c r="Y1215" s="291"/>
      <c r="Z1215" s="291"/>
      <c r="AA1215" s="291"/>
      <c r="AB1215" s="291"/>
      <c r="AC1215" s="291"/>
      <c r="AD1215" s="291"/>
      <c r="AE1215" s="291"/>
      <c r="AF1215" s="291"/>
      <c r="AG1215" s="291"/>
      <c r="AH1215" s="291"/>
      <c r="AI1215" s="291"/>
      <c r="AJ1215" s="291"/>
      <c r="AK1215" s="291"/>
      <c r="AL1215" s="291"/>
      <c r="AM1215" s="291"/>
      <c r="AN1215" s="291"/>
      <c r="AO1215" s="291"/>
      <c r="AP1215" s="291"/>
      <c r="AQ1215" s="291"/>
      <c r="AR1215" s="291"/>
    </row>
    <row r="1216" spans="1:44" ht="8.1" customHeight="1">
      <c r="A1216" s="323" t="str">
        <f t="shared" si="125"/>
        <v/>
      </c>
      <c r="B1216" s="50" t="str">
        <f t="shared" si="126"/>
        <v/>
      </c>
      <c r="C1216" s="50" t="str">
        <f t="shared" si="127"/>
        <v/>
      </c>
      <c r="D1216" s="273" t="str">
        <f t="shared" si="128"/>
        <v/>
      </c>
      <c r="E1216" s="311"/>
      <c r="F1216" s="312"/>
      <c r="G1216" s="312"/>
      <c r="H1216" s="291"/>
      <c r="I1216" s="291"/>
      <c r="J1216" s="291"/>
      <c r="K1216" s="291"/>
      <c r="L1216" s="291"/>
      <c r="M1216" s="291"/>
      <c r="N1216" s="291"/>
      <c r="O1216" s="291"/>
      <c r="P1216" s="291"/>
      <c r="Q1216" s="291"/>
      <c r="R1216" s="291"/>
      <c r="S1216" s="291"/>
      <c r="T1216" s="291"/>
      <c r="U1216" s="291"/>
      <c r="V1216" s="291"/>
      <c r="W1216" s="291"/>
      <c r="X1216" s="291"/>
      <c r="Y1216" s="291"/>
      <c r="Z1216" s="291"/>
      <c r="AA1216" s="291"/>
      <c r="AB1216" s="291"/>
      <c r="AC1216" s="291"/>
      <c r="AD1216" s="291"/>
      <c r="AE1216" s="291"/>
      <c r="AF1216" s="291"/>
      <c r="AG1216" s="291"/>
      <c r="AH1216" s="291"/>
      <c r="AI1216" s="291"/>
      <c r="AJ1216" s="291"/>
      <c r="AK1216" s="291"/>
      <c r="AL1216" s="291"/>
      <c r="AM1216" s="291"/>
      <c r="AN1216" s="291"/>
      <c r="AO1216" s="291"/>
      <c r="AP1216" s="291"/>
      <c r="AQ1216" s="291"/>
      <c r="AR1216" s="291"/>
    </row>
    <row r="1217" spans="1:44" ht="8.1" customHeight="1">
      <c r="A1217" s="323" t="str">
        <f t="shared" si="125"/>
        <v/>
      </c>
      <c r="B1217" s="50" t="str">
        <f t="shared" si="126"/>
        <v/>
      </c>
      <c r="C1217" s="50" t="str">
        <f t="shared" si="127"/>
        <v/>
      </c>
      <c r="D1217" s="273" t="str">
        <f t="shared" si="128"/>
        <v/>
      </c>
      <c r="E1217" s="311"/>
      <c r="F1217" s="312"/>
      <c r="G1217" s="312"/>
      <c r="H1217" s="291"/>
      <c r="I1217" s="291"/>
      <c r="J1217" s="291"/>
      <c r="K1217" s="291"/>
      <c r="L1217" s="291"/>
      <c r="M1217" s="291"/>
      <c r="N1217" s="291"/>
      <c r="O1217" s="291"/>
      <c r="P1217" s="291"/>
      <c r="Q1217" s="291"/>
      <c r="R1217" s="291"/>
      <c r="S1217" s="291"/>
      <c r="T1217" s="291"/>
      <c r="U1217" s="291"/>
      <c r="V1217" s="291"/>
      <c r="W1217" s="291"/>
      <c r="X1217" s="291"/>
      <c r="Y1217" s="291"/>
      <c r="Z1217" s="291"/>
      <c r="AA1217" s="291"/>
      <c r="AB1217" s="291"/>
      <c r="AC1217" s="291"/>
      <c r="AD1217" s="291"/>
      <c r="AE1217" s="291"/>
      <c r="AF1217" s="291"/>
      <c r="AG1217" s="291"/>
      <c r="AH1217" s="291"/>
      <c r="AI1217" s="291"/>
      <c r="AJ1217" s="291"/>
      <c r="AK1217" s="291"/>
      <c r="AL1217" s="291"/>
      <c r="AM1217" s="291"/>
      <c r="AN1217" s="291"/>
      <c r="AO1217" s="291"/>
      <c r="AP1217" s="291"/>
      <c r="AQ1217" s="291"/>
      <c r="AR1217" s="291"/>
    </row>
    <row r="1218" spans="1:44" ht="8.1" customHeight="1">
      <c r="A1218" s="323" t="str">
        <f t="shared" si="125"/>
        <v/>
      </c>
      <c r="B1218" s="50" t="str">
        <f t="shared" si="126"/>
        <v/>
      </c>
      <c r="C1218" s="50" t="str">
        <f t="shared" si="127"/>
        <v/>
      </c>
      <c r="D1218" s="273" t="str">
        <f t="shared" si="128"/>
        <v/>
      </c>
      <c r="E1218" s="311"/>
      <c r="F1218" s="312"/>
      <c r="G1218" s="312"/>
      <c r="H1218" s="291"/>
      <c r="I1218" s="291"/>
      <c r="J1218" s="291"/>
      <c r="K1218" s="291"/>
      <c r="L1218" s="291"/>
      <c r="M1218" s="291"/>
      <c r="N1218" s="291"/>
      <c r="O1218" s="291"/>
      <c r="P1218" s="291"/>
      <c r="Q1218" s="291"/>
      <c r="R1218" s="291"/>
      <c r="S1218" s="291"/>
      <c r="T1218" s="291"/>
      <c r="U1218" s="291"/>
      <c r="V1218" s="291"/>
      <c r="W1218" s="291"/>
      <c r="X1218" s="291"/>
      <c r="Y1218" s="291"/>
      <c r="Z1218" s="291"/>
      <c r="AA1218" s="291"/>
      <c r="AB1218" s="291"/>
      <c r="AC1218" s="291"/>
      <c r="AD1218" s="291"/>
      <c r="AE1218" s="291"/>
      <c r="AF1218" s="291"/>
      <c r="AG1218" s="291"/>
      <c r="AH1218" s="291"/>
      <c r="AI1218" s="291"/>
      <c r="AJ1218" s="291"/>
      <c r="AK1218" s="291"/>
      <c r="AL1218" s="291"/>
      <c r="AM1218" s="291"/>
      <c r="AN1218" s="291"/>
      <c r="AO1218" s="291"/>
      <c r="AP1218" s="291"/>
      <c r="AQ1218" s="291"/>
      <c r="AR1218" s="291"/>
    </row>
    <row r="1219" spans="1:44" ht="8.1" customHeight="1">
      <c r="A1219" s="323" t="str">
        <f t="shared" si="125"/>
        <v/>
      </c>
      <c r="B1219" s="50" t="str">
        <f t="shared" si="126"/>
        <v/>
      </c>
      <c r="C1219" s="50" t="str">
        <f t="shared" si="127"/>
        <v/>
      </c>
      <c r="D1219" s="273" t="str">
        <f t="shared" si="128"/>
        <v/>
      </c>
      <c r="E1219" s="311"/>
      <c r="F1219" s="312"/>
      <c r="G1219" s="312"/>
      <c r="H1219" s="291"/>
      <c r="I1219" s="291"/>
      <c r="J1219" s="291"/>
      <c r="K1219" s="291"/>
      <c r="L1219" s="291"/>
      <c r="M1219" s="291"/>
      <c r="N1219" s="291"/>
      <c r="O1219" s="291"/>
      <c r="P1219" s="291"/>
      <c r="Q1219" s="291"/>
      <c r="R1219" s="291"/>
      <c r="S1219" s="291"/>
      <c r="T1219" s="291"/>
      <c r="U1219" s="291"/>
      <c r="V1219" s="291"/>
      <c r="W1219" s="291"/>
      <c r="X1219" s="291"/>
      <c r="Y1219" s="291"/>
      <c r="Z1219" s="291"/>
      <c r="AA1219" s="291"/>
      <c r="AB1219" s="291"/>
      <c r="AC1219" s="291"/>
      <c r="AD1219" s="291"/>
      <c r="AE1219" s="291"/>
      <c r="AF1219" s="291"/>
      <c r="AG1219" s="291"/>
      <c r="AH1219" s="291"/>
      <c r="AI1219" s="291"/>
      <c r="AJ1219" s="291"/>
      <c r="AK1219" s="291"/>
      <c r="AL1219" s="291"/>
      <c r="AM1219" s="291"/>
      <c r="AN1219" s="291"/>
      <c r="AO1219" s="291"/>
      <c r="AP1219" s="291"/>
      <c r="AQ1219" s="291"/>
      <c r="AR1219" s="291"/>
    </row>
    <row r="1220" spans="1:44" ht="8.1" customHeight="1">
      <c r="A1220" s="323" t="str">
        <f t="shared" si="125"/>
        <v/>
      </c>
      <c r="B1220" s="50" t="str">
        <f t="shared" si="126"/>
        <v/>
      </c>
      <c r="C1220" s="50" t="str">
        <f t="shared" si="127"/>
        <v/>
      </c>
      <c r="D1220" s="273" t="str">
        <f t="shared" si="128"/>
        <v/>
      </c>
      <c r="E1220" s="311"/>
      <c r="F1220" s="312"/>
      <c r="G1220" s="312"/>
      <c r="H1220" s="291"/>
      <c r="I1220" s="291"/>
      <c r="J1220" s="291"/>
      <c r="K1220" s="291"/>
      <c r="L1220" s="291"/>
      <c r="M1220" s="291"/>
      <c r="N1220" s="291"/>
      <c r="O1220" s="291"/>
      <c r="P1220" s="291"/>
      <c r="Q1220" s="291"/>
      <c r="R1220" s="291"/>
      <c r="S1220" s="291"/>
      <c r="T1220" s="291"/>
      <c r="U1220" s="291"/>
      <c r="V1220" s="291"/>
      <c r="W1220" s="291"/>
      <c r="X1220" s="291"/>
      <c r="Y1220" s="291"/>
      <c r="Z1220" s="291"/>
      <c r="AA1220" s="291"/>
      <c r="AB1220" s="291"/>
      <c r="AC1220" s="291"/>
      <c r="AD1220" s="291"/>
      <c r="AE1220" s="291"/>
      <c r="AF1220" s="291"/>
      <c r="AG1220" s="291"/>
      <c r="AH1220" s="291"/>
      <c r="AI1220" s="291"/>
      <c r="AJ1220" s="291"/>
      <c r="AK1220" s="291"/>
      <c r="AL1220" s="291"/>
      <c r="AM1220" s="291"/>
      <c r="AN1220" s="291"/>
      <c r="AO1220" s="291"/>
      <c r="AP1220" s="291"/>
      <c r="AQ1220" s="291"/>
      <c r="AR1220" s="291"/>
    </row>
    <row r="1221" spans="1:44" ht="8.1" customHeight="1">
      <c r="A1221" s="323" t="str">
        <f t="shared" ref="A1221:A1284" si="129">IF(ROW()-A$4&lt;=$D$4,ROW()-A$4,"")</f>
        <v/>
      </c>
      <c r="B1221" s="50" t="str">
        <f t="shared" si="126"/>
        <v/>
      </c>
      <c r="C1221" s="50" t="str">
        <f t="shared" si="127"/>
        <v/>
      </c>
      <c r="D1221" s="273" t="str">
        <f t="shared" si="128"/>
        <v/>
      </c>
      <c r="E1221" s="311"/>
      <c r="F1221" s="312"/>
      <c r="G1221" s="312"/>
      <c r="H1221" s="291"/>
      <c r="I1221" s="291"/>
      <c r="J1221" s="291"/>
      <c r="K1221" s="291"/>
      <c r="L1221" s="291"/>
      <c r="M1221" s="291"/>
      <c r="N1221" s="291"/>
      <c r="O1221" s="291"/>
      <c r="P1221" s="291"/>
      <c r="Q1221" s="291"/>
      <c r="R1221" s="291"/>
      <c r="S1221" s="291"/>
      <c r="T1221" s="291"/>
      <c r="U1221" s="291"/>
      <c r="V1221" s="291"/>
      <c r="W1221" s="291"/>
      <c r="X1221" s="291"/>
      <c r="Y1221" s="291"/>
      <c r="Z1221" s="291"/>
      <c r="AA1221" s="291"/>
      <c r="AB1221" s="291"/>
      <c r="AC1221" s="291"/>
      <c r="AD1221" s="291"/>
      <c r="AE1221" s="291"/>
      <c r="AF1221" s="291"/>
      <c r="AG1221" s="291"/>
      <c r="AH1221" s="291"/>
      <c r="AI1221" s="291"/>
      <c r="AJ1221" s="291"/>
      <c r="AK1221" s="291"/>
      <c r="AL1221" s="291"/>
      <c r="AM1221" s="291"/>
      <c r="AN1221" s="291"/>
      <c r="AO1221" s="291"/>
      <c r="AP1221" s="291"/>
      <c r="AQ1221" s="291"/>
      <c r="AR1221" s="291"/>
    </row>
    <row r="1222" spans="1:44" ht="8.1" customHeight="1">
      <c r="A1222" s="323" t="str">
        <f t="shared" si="129"/>
        <v/>
      </c>
      <c r="B1222" s="50" t="str">
        <f t="shared" ref="B1222:B1285" si="130">IF(A1222="","",IF(A1220="",1,IF(ISNUMBER(A1222),INT(A1221/$C$2)+1,"")))</f>
        <v/>
      </c>
      <c r="C1222" s="50" t="str">
        <f t="shared" ref="C1222:C1285" si="131">IF(ISNUMBER(A1222),IF(B1221&lt;&gt;B1222,1,C1221+1),"")</f>
        <v/>
      </c>
      <c r="D1222" s="273" t="str">
        <f t="shared" ref="D1222:D1285" si="132">IF(AND(ISNUMBER(B1222),ISNUMBER(C1222)),_xlfn.CONCAT(C1222-1,",",B1222-1),"")</f>
        <v/>
      </c>
      <c r="E1222" s="311"/>
      <c r="F1222" s="312"/>
      <c r="G1222" s="312"/>
      <c r="H1222" s="291"/>
      <c r="I1222" s="291"/>
      <c r="J1222" s="291"/>
      <c r="K1222" s="291"/>
      <c r="L1222" s="291"/>
      <c r="M1222" s="291"/>
      <c r="N1222" s="291"/>
      <c r="O1222" s="291"/>
      <c r="P1222" s="291"/>
      <c r="Q1222" s="291"/>
      <c r="R1222" s="291"/>
      <c r="S1222" s="291"/>
      <c r="T1222" s="291"/>
      <c r="U1222" s="291"/>
      <c r="V1222" s="291"/>
      <c r="W1222" s="291"/>
      <c r="X1222" s="291"/>
      <c r="Y1222" s="291"/>
      <c r="Z1222" s="291"/>
      <c r="AA1222" s="291"/>
      <c r="AB1222" s="291"/>
      <c r="AC1222" s="291"/>
      <c r="AD1222" s="291"/>
      <c r="AE1222" s="291"/>
      <c r="AF1222" s="291"/>
      <c r="AG1222" s="291"/>
      <c r="AH1222" s="291"/>
      <c r="AI1222" s="291"/>
      <c r="AJ1222" s="291"/>
      <c r="AK1222" s="291"/>
      <c r="AL1222" s="291"/>
      <c r="AM1222" s="291"/>
      <c r="AN1222" s="291"/>
      <c r="AO1222" s="291"/>
      <c r="AP1222" s="291"/>
      <c r="AQ1222" s="291"/>
      <c r="AR1222" s="291"/>
    </row>
    <row r="1223" spans="1:44" ht="8.1" customHeight="1">
      <c r="A1223" s="323" t="str">
        <f t="shared" si="129"/>
        <v/>
      </c>
      <c r="B1223" s="50" t="str">
        <f t="shared" si="130"/>
        <v/>
      </c>
      <c r="C1223" s="50" t="str">
        <f t="shared" si="131"/>
        <v/>
      </c>
      <c r="D1223" s="273" t="str">
        <f t="shared" si="132"/>
        <v/>
      </c>
      <c r="E1223" s="311"/>
      <c r="F1223" s="312"/>
      <c r="G1223" s="312"/>
      <c r="H1223" s="291"/>
      <c r="I1223" s="291"/>
      <c r="J1223" s="291"/>
      <c r="K1223" s="291"/>
      <c r="L1223" s="291"/>
      <c r="M1223" s="291"/>
      <c r="N1223" s="291"/>
      <c r="O1223" s="291"/>
      <c r="P1223" s="291"/>
      <c r="Q1223" s="291"/>
      <c r="R1223" s="291"/>
      <c r="S1223" s="291"/>
      <c r="T1223" s="291"/>
      <c r="U1223" s="291"/>
      <c r="V1223" s="291"/>
      <c r="W1223" s="291"/>
      <c r="X1223" s="291"/>
      <c r="Y1223" s="291"/>
      <c r="Z1223" s="291"/>
      <c r="AA1223" s="291"/>
      <c r="AB1223" s="291"/>
      <c r="AC1223" s="291"/>
      <c r="AD1223" s="291"/>
      <c r="AE1223" s="291"/>
      <c r="AF1223" s="291"/>
      <c r="AG1223" s="291"/>
      <c r="AH1223" s="291"/>
      <c r="AI1223" s="291"/>
      <c r="AJ1223" s="291"/>
      <c r="AK1223" s="291"/>
      <c r="AL1223" s="291"/>
      <c r="AM1223" s="291"/>
      <c r="AN1223" s="291"/>
      <c r="AO1223" s="291"/>
      <c r="AP1223" s="291"/>
      <c r="AQ1223" s="291"/>
      <c r="AR1223" s="291"/>
    </row>
    <row r="1224" spans="1:44" ht="8.1" customHeight="1">
      <c r="A1224" s="323" t="str">
        <f t="shared" si="129"/>
        <v/>
      </c>
      <c r="B1224" s="50" t="str">
        <f t="shared" si="130"/>
        <v/>
      </c>
      <c r="C1224" s="50" t="str">
        <f t="shared" si="131"/>
        <v/>
      </c>
      <c r="D1224" s="273" t="str">
        <f t="shared" si="132"/>
        <v/>
      </c>
      <c r="E1224" s="311"/>
      <c r="F1224" s="312"/>
      <c r="G1224" s="312"/>
      <c r="H1224" s="291"/>
      <c r="I1224" s="291"/>
      <c r="J1224" s="291"/>
      <c r="K1224" s="291"/>
      <c r="L1224" s="291"/>
      <c r="M1224" s="291"/>
      <c r="N1224" s="291"/>
      <c r="O1224" s="291"/>
      <c r="P1224" s="291"/>
      <c r="Q1224" s="291"/>
      <c r="R1224" s="291"/>
      <c r="S1224" s="291"/>
      <c r="T1224" s="291"/>
      <c r="U1224" s="291"/>
      <c r="V1224" s="291"/>
      <c r="W1224" s="291"/>
      <c r="X1224" s="291"/>
      <c r="Y1224" s="291"/>
      <c r="Z1224" s="291"/>
      <c r="AA1224" s="291"/>
      <c r="AB1224" s="291"/>
      <c r="AC1224" s="291"/>
      <c r="AD1224" s="291"/>
      <c r="AE1224" s="291"/>
      <c r="AF1224" s="291"/>
      <c r="AG1224" s="291"/>
      <c r="AH1224" s="291"/>
      <c r="AI1224" s="291"/>
      <c r="AJ1224" s="291"/>
      <c r="AK1224" s="291"/>
      <c r="AL1224" s="291"/>
      <c r="AM1224" s="291"/>
      <c r="AN1224" s="291"/>
      <c r="AO1224" s="291"/>
      <c r="AP1224" s="291"/>
      <c r="AQ1224" s="291"/>
      <c r="AR1224" s="291"/>
    </row>
    <row r="1225" spans="1:44" ht="8.1" customHeight="1">
      <c r="A1225" s="323" t="str">
        <f t="shared" si="129"/>
        <v/>
      </c>
      <c r="B1225" s="50" t="str">
        <f t="shared" si="130"/>
        <v/>
      </c>
      <c r="C1225" s="50" t="str">
        <f t="shared" si="131"/>
        <v/>
      </c>
      <c r="D1225" s="273" t="str">
        <f t="shared" si="132"/>
        <v/>
      </c>
      <c r="E1225" s="311"/>
      <c r="F1225" s="312"/>
      <c r="G1225" s="312"/>
      <c r="H1225" s="291"/>
      <c r="I1225" s="291"/>
      <c r="J1225" s="291"/>
      <c r="K1225" s="291"/>
      <c r="L1225" s="291"/>
      <c r="M1225" s="291"/>
      <c r="N1225" s="291"/>
      <c r="O1225" s="291"/>
      <c r="P1225" s="291"/>
      <c r="Q1225" s="291"/>
      <c r="R1225" s="291"/>
      <c r="S1225" s="291"/>
      <c r="T1225" s="291"/>
      <c r="U1225" s="291"/>
      <c r="V1225" s="291"/>
      <c r="W1225" s="291"/>
      <c r="X1225" s="291"/>
      <c r="Y1225" s="291"/>
      <c r="Z1225" s="291"/>
      <c r="AA1225" s="291"/>
      <c r="AB1225" s="291"/>
      <c r="AC1225" s="291"/>
      <c r="AD1225" s="291"/>
      <c r="AE1225" s="291"/>
      <c r="AF1225" s="291"/>
      <c r="AG1225" s="291"/>
      <c r="AH1225" s="291"/>
      <c r="AI1225" s="291"/>
      <c r="AJ1225" s="291"/>
      <c r="AK1225" s="291"/>
      <c r="AL1225" s="291"/>
      <c r="AM1225" s="291"/>
      <c r="AN1225" s="291"/>
      <c r="AO1225" s="291"/>
      <c r="AP1225" s="291"/>
      <c r="AQ1225" s="291"/>
      <c r="AR1225" s="291"/>
    </row>
    <row r="1226" spans="1:44" ht="8.1" customHeight="1">
      <c r="A1226" s="323" t="str">
        <f t="shared" si="129"/>
        <v/>
      </c>
      <c r="B1226" s="50" t="str">
        <f t="shared" si="130"/>
        <v/>
      </c>
      <c r="C1226" s="50" t="str">
        <f t="shared" si="131"/>
        <v/>
      </c>
      <c r="D1226" s="273" t="str">
        <f t="shared" si="132"/>
        <v/>
      </c>
      <c r="E1226" s="311"/>
      <c r="F1226" s="312"/>
      <c r="G1226" s="312"/>
      <c r="H1226" s="291"/>
      <c r="I1226" s="291"/>
      <c r="J1226" s="291"/>
      <c r="K1226" s="291"/>
      <c r="L1226" s="291"/>
      <c r="M1226" s="291"/>
      <c r="N1226" s="291"/>
      <c r="O1226" s="291"/>
      <c r="P1226" s="291"/>
      <c r="Q1226" s="291"/>
      <c r="R1226" s="291"/>
      <c r="S1226" s="291"/>
      <c r="T1226" s="291"/>
      <c r="U1226" s="291"/>
      <c r="V1226" s="291"/>
      <c r="W1226" s="291"/>
      <c r="X1226" s="291"/>
      <c r="Y1226" s="291"/>
      <c r="Z1226" s="291"/>
      <c r="AA1226" s="291"/>
      <c r="AB1226" s="291"/>
      <c r="AC1226" s="291"/>
      <c r="AD1226" s="291"/>
      <c r="AE1226" s="291"/>
      <c r="AF1226" s="291"/>
      <c r="AG1226" s="291"/>
      <c r="AH1226" s="291"/>
      <c r="AI1226" s="291"/>
      <c r="AJ1226" s="291"/>
      <c r="AK1226" s="291"/>
      <c r="AL1226" s="291"/>
      <c r="AM1226" s="291"/>
      <c r="AN1226" s="291"/>
      <c r="AO1226" s="291"/>
      <c r="AP1226" s="291"/>
      <c r="AQ1226" s="291"/>
      <c r="AR1226" s="291"/>
    </row>
    <row r="1227" spans="1:44" ht="8.1" customHeight="1">
      <c r="A1227" s="323" t="str">
        <f t="shared" si="129"/>
        <v/>
      </c>
      <c r="B1227" s="50" t="str">
        <f t="shared" si="130"/>
        <v/>
      </c>
      <c r="C1227" s="50" t="str">
        <f t="shared" si="131"/>
        <v/>
      </c>
      <c r="D1227" s="273" t="str">
        <f t="shared" si="132"/>
        <v/>
      </c>
      <c r="E1227" s="311"/>
      <c r="F1227" s="312"/>
      <c r="G1227" s="312"/>
      <c r="H1227" s="291"/>
      <c r="I1227" s="291"/>
      <c r="J1227" s="291"/>
      <c r="K1227" s="291"/>
      <c r="L1227" s="291"/>
      <c r="M1227" s="291"/>
      <c r="N1227" s="291"/>
      <c r="O1227" s="291"/>
      <c r="P1227" s="291"/>
      <c r="Q1227" s="291"/>
      <c r="R1227" s="291"/>
      <c r="S1227" s="291"/>
      <c r="T1227" s="291"/>
      <c r="U1227" s="291"/>
      <c r="V1227" s="291"/>
      <c r="W1227" s="291"/>
      <c r="X1227" s="291"/>
      <c r="Y1227" s="291"/>
      <c r="Z1227" s="291"/>
      <c r="AA1227" s="291"/>
      <c r="AB1227" s="291"/>
      <c r="AC1227" s="291"/>
      <c r="AD1227" s="291"/>
      <c r="AE1227" s="291"/>
      <c r="AF1227" s="291"/>
      <c r="AG1227" s="291"/>
      <c r="AH1227" s="291"/>
      <c r="AI1227" s="291"/>
      <c r="AJ1227" s="291"/>
      <c r="AK1227" s="291"/>
      <c r="AL1227" s="291"/>
      <c r="AM1227" s="291"/>
      <c r="AN1227" s="291"/>
      <c r="AO1227" s="291"/>
      <c r="AP1227" s="291"/>
      <c r="AQ1227" s="291"/>
      <c r="AR1227" s="291"/>
    </row>
    <row r="1228" spans="1:44" ht="8.1" customHeight="1">
      <c r="A1228" s="323" t="str">
        <f t="shared" si="129"/>
        <v/>
      </c>
      <c r="B1228" s="50" t="str">
        <f t="shared" si="130"/>
        <v/>
      </c>
      <c r="C1228" s="50" t="str">
        <f t="shared" si="131"/>
        <v/>
      </c>
      <c r="D1228" s="273" t="str">
        <f t="shared" si="132"/>
        <v/>
      </c>
      <c r="E1228" s="311"/>
      <c r="F1228" s="312"/>
      <c r="G1228" s="312"/>
      <c r="H1228" s="291"/>
      <c r="I1228" s="291"/>
      <c r="J1228" s="291"/>
      <c r="K1228" s="291"/>
      <c r="L1228" s="291"/>
      <c r="M1228" s="291"/>
      <c r="N1228" s="291"/>
      <c r="O1228" s="291"/>
      <c r="P1228" s="291"/>
      <c r="Q1228" s="291"/>
      <c r="R1228" s="291"/>
      <c r="S1228" s="291"/>
      <c r="T1228" s="291"/>
      <c r="U1228" s="291"/>
      <c r="V1228" s="291"/>
      <c r="W1228" s="291"/>
      <c r="X1228" s="291"/>
      <c r="Y1228" s="291"/>
      <c r="Z1228" s="291"/>
      <c r="AA1228" s="291"/>
      <c r="AB1228" s="291"/>
      <c r="AC1228" s="291"/>
      <c r="AD1228" s="291"/>
      <c r="AE1228" s="291"/>
      <c r="AF1228" s="291"/>
      <c r="AG1228" s="291"/>
      <c r="AH1228" s="291"/>
      <c r="AI1228" s="291"/>
      <c r="AJ1228" s="291"/>
      <c r="AK1228" s="291"/>
      <c r="AL1228" s="291"/>
      <c r="AM1228" s="291"/>
      <c r="AN1228" s="291"/>
      <c r="AO1228" s="291"/>
      <c r="AP1228" s="291"/>
      <c r="AQ1228" s="291"/>
      <c r="AR1228" s="291"/>
    </row>
    <row r="1229" spans="1:44" ht="8.1" customHeight="1">
      <c r="A1229" s="323" t="str">
        <f t="shared" si="129"/>
        <v/>
      </c>
      <c r="B1229" s="50" t="str">
        <f t="shared" si="130"/>
        <v/>
      </c>
      <c r="C1229" s="50" t="str">
        <f t="shared" si="131"/>
        <v/>
      </c>
      <c r="D1229" s="273" t="str">
        <f t="shared" si="132"/>
        <v/>
      </c>
      <c r="E1229" s="311"/>
      <c r="F1229" s="312"/>
      <c r="G1229" s="312"/>
      <c r="H1229" s="291"/>
      <c r="I1229" s="291"/>
      <c r="J1229" s="291"/>
      <c r="K1229" s="291"/>
      <c r="L1229" s="291"/>
      <c r="M1229" s="291"/>
      <c r="N1229" s="291"/>
      <c r="O1229" s="291"/>
      <c r="P1229" s="291"/>
      <c r="Q1229" s="291"/>
      <c r="R1229" s="291"/>
      <c r="S1229" s="291"/>
      <c r="T1229" s="291"/>
      <c r="U1229" s="291"/>
      <c r="V1229" s="291"/>
      <c r="W1229" s="291"/>
      <c r="X1229" s="291"/>
      <c r="Y1229" s="291"/>
      <c r="Z1229" s="291"/>
      <c r="AA1229" s="291"/>
      <c r="AB1229" s="291"/>
      <c r="AC1229" s="291"/>
      <c r="AD1229" s="291"/>
      <c r="AE1229" s="291"/>
      <c r="AF1229" s="291"/>
      <c r="AG1229" s="291"/>
      <c r="AH1229" s="291"/>
      <c r="AI1229" s="291"/>
      <c r="AJ1229" s="291"/>
      <c r="AK1229" s="291"/>
      <c r="AL1229" s="291"/>
      <c r="AM1229" s="291"/>
      <c r="AN1229" s="291"/>
      <c r="AO1229" s="291"/>
      <c r="AP1229" s="291"/>
      <c r="AQ1229" s="291"/>
      <c r="AR1229" s="291"/>
    </row>
    <row r="1230" spans="1:44" ht="8.1" customHeight="1">
      <c r="A1230" s="323" t="str">
        <f t="shared" si="129"/>
        <v/>
      </c>
      <c r="B1230" s="50" t="str">
        <f t="shared" si="130"/>
        <v/>
      </c>
      <c r="C1230" s="50" t="str">
        <f t="shared" si="131"/>
        <v/>
      </c>
      <c r="D1230" s="273" t="str">
        <f t="shared" si="132"/>
        <v/>
      </c>
      <c r="E1230" s="311"/>
      <c r="F1230" s="312"/>
      <c r="G1230" s="312"/>
      <c r="H1230" s="291"/>
      <c r="I1230" s="291"/>
      <c r="J1230" s="291"/>
      <c r="K1230" s="291"/>
      <c r="L1230" s="291"/>
      <c r="M1230" s="291"/>
      <c r="N1230" s="291"/>
      <c r="O1230" s="291"/>
      <c r="P1230" s="291"/>
      <c r="Q1230" s="291"/>
      <c r="R1230" s="291"/>
      <c r="S1230" s="291"/>
      <c r="T1230" s="291"/>
      <c r="U1230" s="291"/>
      <c r="V1230" s="291"/>
      <c r="W1230" s="291"/>
      <c r="X1230" s="291"/>
      <c r="Y1230" s="291"/>
      <c r="Z1230" s="291"/>
      <c r="AA1230" s="291"/>
      <c r="AB1230" s="291"/>
      <c r="AC1230" s="291"/>
      <c r="AD1230" s="291"/>
      <c r="AE1230" s="291"/>
      <c r="AF1230" s="291"/>
      <c r="AG1230" s="291"/>
      <c r="AH1230" s="291"/>
      <c r="AI1230" s="291"/>
      <c r="AJ1230" s="291"/>
      <c r="AK1230" s="291"/>
      <c r="AL1230" s="291"/>
      <c r="AM1230" s="291"/>
      <c r="AN1230" s="291"/>
      <c r="AO1230" s="291"/>
      <c r="AP1230" s="291"/>
      <c r="AQ1230" s="291"/>
      <c r="AR1230" s="291"/>
    </row>
    <row r="1231" spans="1:44" ht="8.1" customHeight="1">
      <c r="A1231" s="323" t="str">
        <f t="shared" si="129"/>
        <v/>
      </c>
      <c r="B1231" s="50" t="str">
        <f t="shared" si="130"/>
        <v/>
      </c>
      <c r="C1231" s="50" t="str">
        <f t="shared" si="131"/>
        <v/>
      </c>
      <c r="D1231" s="273" t="str">
        <f t="shared" si="132"/>
        <v/>
      </c>
      <c r="E1231" s="311"/>
      <c r="F1231" s="312"/>
      <c r="G1231" s="312"/>
      <c r="H1231" s="291"/>
      <c r="I1231" s="291"/>
      <c r="J1231" s="291"/>
      <c r="K1231" s="291"/>
      <c r="L1231" s="291"/>
      <c r="M1231" s="291"/>
      <c r="N1231" s="291"/>
      <c r="O1231" s="291"/>
      <c r="P1231" s="291"/>
      <c r="Q1231" s="291"/>
      <c r="R1231" s="291"/>
      <c r="S1231" s="291"/>
      <c r="T1231" s="291"/>
      <c r="U1231" s="291"/>
      <c r="V1231" s="291"/>
      <c r="W1231" s="291"/>
      <c r="X1231" s="291"/>
      <c r="Y1231" s="291"/>
      <c r="Z1231" s="291"/>
      <c r="AA1231" s="291"/>
      <c r="AB1231" s="291"/>
      <c r="AC1231" s="291"/>
      <c r="AD1231" s="291"/>
      <c r="AE1231" s="291"/>
      <c r="AF1231" s="291"/>
      <c r="AG1231" s="291"/>
      <c r="AH1231" s="291"/>
      <c r="AI1231" s="291"/>
      <c r="AJ1231" s="291"/>
      <c r="AK1231" s="291"/>
      <c r="AL1231" s="291"/>
      <c r="AM1231" s="291"/>
      <c r="AN1231" s="291"/>
      <c r="AO1231" s="291"/>
      <c r="AP1231" s="291"/>
      <c r="AQ1231" s="291"/>
      <c r="AR1231" s="291"/>
    </row>
    <row r="1232" spans="1:44" ht="8.1" customHeight="1">
      <c r="A1232" s="323" t="str">
        <f t="shared" si="129"/>
        <v/>
      </c>
      <c r="B1232" s="50" t="str">
        <f t="shared" si="130"/>
        <v/>
      </c>
      <c r="C1232" s="50" t="str">
        <f t="shared" si="131"/>
        <v/>
      </c>
      <c r="D1232" s="273" t="str">
        <f t="shared" si="132"/>
        <v/>
      </c>
      <c r="E1232" s="311"/>
      <c r="F1232" s="312"/>
      <c r="G1232" s="312"/>
      <c r="H1232" s="291"/>
      <c r="I1232" s="291"/>
      <c r="J1232" s="291"/>
      <c r="K1232" s="291"/>
      <c r="L1232" s="291"/>
      <c r="M1232" s="291"/>
      <c r="N1232" s="291"/>
      <c r="O1232" s="291"/>
      <c r="P1232" s="291"/>
      <c r="Q1232" s="291"/>
      <c r="R1232" s="291"/>
      <c r="S1232" s="291"/>
      <c r="T1232" s="291"/>
      <c r="U1232" s="291"/>
      <c r="V1232" s="291"/>
      <c r="W1232" s="291"/>
      <c r="X1232" s="291"/>
      <c r="Y1232" s="291"/>
      <c r="Z1232" s="291"/>
      <c r="AA1232" s="291"/>
      <c r="AB1232" s="291"/>
      <c r="AC1232" s="291"/>
      <c r="AD1232" s="291"/>
      <c r="AE1232" s="291"/>
      <c r="AF1232" s="291"/>
      <c r="AG1232" s="291"/>
      <c r="AH1232" s="291"/>
      <c r="AI1232" s="291"/>
      <c r="AJ1232" s="291"/>
      <c r="AK1232" s="291"/>
      <c r="AL1232" s="291"/>
      <c r="AM1232" s="291"/>
      <c r="AN1232" s="291"/>
      <c r="AO1232" s="291"/>
      <c r="AP1232" s="291"/>
      <c r="AQ1232" s="291"/>
      <c r="AR1232" s="291"/>
    </row>
    <row r="1233" spans="1:44" ht="8.1" customHeight="1">
      <c r="A1233" s="323" t="str">
        <f t="shared" si="129"/>
        <v/>
      </c>
      <c r="B1233" s="50" t="str">
        <f t="shared" si="130"/>
        <v/>
      </c>
      <c r="C1233" s="50" t="str">
        <f t="shared" si="131"/>
        <v/>
      </c>
      <c r="D1233" s="273" t="str">
        <f t="shared" si="132"/>
        <v/>
      </c>
      <c r="E1233" s="311"/>
      <c r="F1233" s="312"/>
      <c r="G1233" s="312"/>
      <c r="H1233" s="291"/>
      <c r="I1233" s="291"/>
      <c r="J1233" s="291"/>
      <c r="K1233" s="291"/>
      <c r="L1233" s="291"/>
      <c r="M1233" s="291"/>
      <c r="N1233" s="291"/>
      <c r="O1233" s="291"/>
      <c r="P1233" s="291"/>
      <c r="Q1233" s="291"/>
      <c r="R1233" s="291"/>
      <c r="S1233" s="291"/>
      <c r="T1233" s="291"/>
      <c r="U1233" s="291"/>
      <c r="V1233" s="291"/>
      <c r="W1233" s="291"/>
      <c r="X1233" s="291"/>
      <c r="Y1233" s="291"/>
      <c r="Z1233" s="291"/>
      <c r="AA1233" s="291"/>
      <c r="AB1233" s="291"/>
      <c r="AC1233" s="291"/>
      <c r="AD1233" s="291"/>
      <c r="AE1233" s="291"/>
      <c r="AF1233" s="291"/>
      <c r="AG1233" s="291"/>
      <c r="AH1233" s="291"/>
      <c r="AI1233" s="291"/>
      <c r="AJ1233" s="291"/>
      <c r="AK1233" s="291"/>
      <c r="AL1233" s="291"/>
      <c r="AM1233" s="291"/>
      <c r="AN1233" s="291"/>
      <c r="AO1233" s="291"/>
      <c r="AP1233" s="291"/>
      <c r="AQ1233" s="291"/>
      <c r="AR1233" s="291"/>
    </row>
    <row r="1234" spans="1:44" ht="8.1" customHeight="1">
      <c r="A1234" s="323" t="str">
        <f t="shared" si="129"/>
        <v/>
      </c>
      <c r="B1234" s="50" t="str">
        <f t="shared" si="130"/>
        <v/>
      </c>
      <c r="C1234" s="50" t="str">
        <f t="shared" si="131"/>
        <v/>
      </c>
      <c r="D1234" s="273" t="str">
        <f t="shared" si="132"/>
        <v/>
      </c>
      <c r="E1234" s="311"/>
      <c r="F1234" s="312"/>
      <c r="G1234" s="312"/>
      <c r="H1234" s="291"/>
      <c r="I1234" s="291"/>
      <c r="J1234" s="291"/>
      <c r="K1234" s="291"/>
      <c r="L1234" s="291"/>
      <c r="M1234" s="291"/>
      <c r="N1234" s="291"/>
      <c r="O1234" s="291"/>
      <c r="P1234" s="291"/>
      <c r="Q1234" s="291"/>
      <c r="R1234" s="291"/>
      <c r="S1234" s="291"/>
      <c r="T1234" s="291"/>
      <c r="U1234" s="291"/>
      <c r="V1234" s="291"/>
      <c r="W1234" s="291"/>
      <c r="X1234" s="291"/>
      <c r="Y1234" s="291"/>
      <c r="Z1234" s="291"/>
      <c r="AA1234" s="291"/>
      <c r="AB1234" s="291"/>
      <c r="AC1234" s="291"/>
      <c r="AD1234" s="291"/>
      <c r="AE1234" s="291"/>
      <c r="AF1234" s="291"/>
      <c r="AG1234" s="291"/>
      <c r="AH1234" s="291"/>
      <c r="AI1234" s="291"/>
      <c r="AJ1234" s="291"/>
      <c r="AK1234" s="291"/>
      <c r="AL1234" s="291"/>
      <c r="AM1234" s="291"/>
      <c r="AN1234" s="291"/>
      <c r="AO1234" s="291"/>
      <c r="AP1234" s="291"/>
      <c r="AQ1234" s="291"/>
      <c r="AR1234" s="291"/>
    </row>
    <row r="1235" spans="1:44" ht="8.1" customHeight="1">
      <c r="A1235" s="323" t="str">
        <f t="shared" si="129"/>
        <v/>
      </c>
      <c r="B1235" s="50" t="str">
        <f t="shared" si="130"/>
        <v/>
      </c>
      <c r="C1235" s="50" t="str">
        <f t="shared" si="131"/>
        <v/>
      </c>
      <c r="D1235" s="273" t="str">
        <f t="shared" si="132"/>
        <v/>
      </c>
      <c r="E1235" s="311"/>
      <c r="F1235" s="312"/>
      <c r="G1235" s="312"/>
      <c r="H1235" s="291"/>
      <c r="I1235" s="291"/>
      <c r="J1235" s="291"/>
      <c r="K1235" s="291"/>
      <c r="L1235" s="291"/>
      <c r="M1235" s="291"/>
      <c r="N1235" s="291"/>
      <c r="O1235" s="291"/>
      <c r="P1235" s="291"/>
      <c r="Q1235" s="291"/>
      <c r="R1235" s="291"/>
      <c r="S1235" s="291"/>
      <c r="T1235" s="291"/>
      <c r="U1235" s="291"/>
      <c r="V1235" s="291"/>
      <c r="W1235" s="291"/>
      <c r="X1235" s="291"/>
      <c r="Y1235" s="291"/>
      <c r="Z1235" s="291"/>
      <c r="AA1235" s="291"/>
      <c r="AB1235" s="291"/>
      <c r="AC1235" s="291"/>
      <c r="AD1235" s="291"/>
      <c r="AE1235" s="291"/>
      <c r="AF1235" s="291"/>
      <c r="AG1235" s="291"/>
      <c r="AH1235" s="291"/>
      <c r="AI1235" s="291"/>
      <c r="AJ1235" s="291"/>
      <c r="AK1235" s="291"/>
      <c r="AL1235" s="291"/>
      <c r="AM1235" s="291"/>
      <c r="AN1235" s="291"/>
      <c r="AO1235" s="291"/>
      <c r="AP1235" s="291"/>
      <c r="AQ1235" s="291"/>
      <c r="AR1235" s="291"/>
    </row>
    <row r="1236" spans="1:44" ht="8.1" customHeight="1">
      <c r="A1236" s="323" t="str">
        <f t="shared" si="129"/>
        <v/>
      </c>
      <c r="B1236" s="50" t="str">
        <f t="shared" si="130"/>
        <v/>
      </c>
      <c r="C1236" s="50" t="str">
        <f t="shared" si="131"/>
        <v/>
      </c>
      <c r="D1236" s="273" t="str">
        <f t="shared" si="132"/>
        <v/>
      </c>
      <c r="E1236" s="311"/>
      <c r="F1236" s="312"/>
      <c r="G1236" s="312"/>
      <c r="H1236" s="291"/>
      <c r="I1236" s="291"/>
      <c r="J1236" s="291"/>
      <c r="K1236" s="291"/>
      <c r="L1236" s="291"/>
      <c r="M1236" s="291"/>
      <c r="N1236" s="291"/>
      <c r="O1236" s="291"/>
      <c r="P1236" s="291"/>
      <c r="Q1236" s="291"/>
      <c r="R1236" s="291"/>
      <c r="S1236" s="291"/>
      <c r="T1236" s="291"/>
      <c r="U1236" s="291"/>
      <c r="V1236" s="291"/>
      <c r="W1236" s="291"/>
      <c r="X1236" s="291"/>
      <c r="Y1236" s="291"/>
      <c r="Z1236" s="291"/>
      <c r="AA1236" s="291"/>
      <c r="AB1236" s="291"/>
      <c r="AC1236" s="291"/>
      <c r="AD1236" s="291"/>
      <c r="AE1236" s="291"/>
      <c r="AF1236" s="291"/>
      <c r="AG1236" s="291"/>
      <c r="AH1236" s="291"/>
      <c r="AI1236" s="291"/>
      <c r="AJ1236" s="291"/>
      <c r="AK1236" s="291"/>
      <c r="AL1236" s="291"/>
      <c r="AM1236" s="291"/>
      <c r="AN1236" s="291"/>
      <c r="AO1236" s="291"/>
      <c r="AP1236" s="291"/>
      <c r="AQ1236" s="291"/>
      <c r="AR1236" s="291"/>
    </row>
    <row r="1237" spans="1:44" ht="8.1" customHeight="1">
      <c r="A1237" s="323" t="str">
        <f t="shared" si="129"/>
        <v/>
      </c>
      <c r="B1237" s="50" t="str">
        <f t="shared" si="130"/>
        <v/>
      </c>
      <c r="C1237" s="50" t="str">
        <f t="shared" si="131"/>
        <v/>
      </c>
      <c r="D1237" s="273" t="str">
        <f t="shared" si="132"/>
        <v/>
      </c>
      <c r="E1237" s="311"/>
      <c r="F1237" s="312"/>
      <c r="G1237" s="312"/>
      <c r="H1237" s="291"/>
      <c r="I1237" s="291"/>
      <c r="J1237" s="291"/>
      <c r="K1237" s="291"/>
      <c r="L1237" s="291"/>
      <c r="M1237" s="291"/>
      <c r="N1237" s="291"/>
      <c r="O1237" s="291"/>
      <c r="P1237" s="291"/>
      <c r="Q1237" s="291"/>
      <c r="R1237" s="291"/>
      <c r="S1237" s="291"/>
      <c r="T1237" s="291"/>
      <c r="U1237" s="291"/>
      <c r="V1237" s="291"/>
      <c r="W1237" s="291"/>
      <c r="X1237" s="291"/>
      <c r="Y1237" s="291"/>
      <c r="Z1237" s="291"/>
      <c r="AA1237" s="291"/>
      <c r="AB1237" s="291"/>
      <c r="AC1237" s="291"/>
      <c r="AD1237" s="291"/>
      <c r="AE1237" s="291"/>
      <c r="AF1237" s="291"/>
      <c r="AG1237" s="291"/>
      <c r="AH1237" s="291"/>
      <c r="AI1237" s="291"/>
      <c r="AJ1237" s="291"/>
      <c r="AK1237" s="291"/>
      <c r="AL1237" s="291"/>
      <c r="AM1237" s="291"/>
      <c r="AN1237" s="291"/>
      <c r="AO1237" s="291"/>
      <c r="AP1237" s="291"/>
      <c r="AQ1237" s="291"/>
      <c r="AR1237" s="291"/>
    </row>
    <row r="1238" spans="1:44" ht="8.1" customHeight="1">
      <c r="A1238" s="323" t="str">
        <f t="shared" si="129"/>
        <v/>
      </c>
      <c r="B1238" s="50" t="str">
        <f t="shared" si="130"/>
        <v/>
      </c>
      <c r="C1238" s="50" t="str">
        <f t="shared" si="131"/>
        <v/>
      </c>
      <c r="D1238" s="273" t="str">
        <f t="shared" si="132"/>
        <v/>
      </c>
      <c r="E1238" s="311"/>
      <c r="F1238" s="312"/>
      <c r="G1238" s="312"/>
      <c r="H1238" s="291"/>
      <c r="I1238" s="291"/>
      <c r="J1238" s="291"/>
      <c r="K1238" s="291"/>
      <c r="L1238" s="291"/>
      <c r="M1238" s="291"/>
      <c r="N1238" s="291"/>
      <c r="O1238" s="291"/>
      <c r="P1238" s="291"/>
      <c r="Q1238" s="291"/>
      <c r="R1238" s="291"/>
      <c r="S1238" s="291"/>
      <c r="T1238" s="291"/>
      <c r="U1238" s="291"/>
      <c r="V1238" s="291"/>
      <c r="W1238" s="291"/>
      <c r="X1238" s="291"/>
      <c r="Y1238" s="291"/>
      <c r="Z1238" s="291"/>
      <c r="AA1238" s="291"/>
      <c r="AB1238" s="291"/>
      <c r="AC1238" s="291"/>
      <c r="AD1238" s="291"/>
      <c r="AE1238" s="291"/>
      <c r="AF1238" s="291"/>
      <c r="AG1238" s="291"/>
      <c r="AH1238" s="291"/>
      <c r="AI1238" s="291"/>
      <c r="AJ1238" s="291"/>
      <c r="AK1238" s="291"/>
      <c r="AL1238" s="291"/>
      <c r="AM1238" s="291"/>
      <c r="AN1238" s="291"/>
      <c r="AO1238" s="291"/>
      <c r="AP1238" s="291"/>
      <c r="AQ1238" s="291"/>
      <c r="AR1238" s="291"/>
    </row>
    <row r="1239" spans="1:44" ht="8.1" customHeight="1">
      <c r="A1239" s="323" t="str">
        <f t="shared" si="129"/>
        <v/>
      </c>
      <c r="B1239" s="50" t="str">
        <f t="shared" si="130"/>
        <v/>
      </c>
      <c r="C1239" s="50" t="str">
        <f t="shared" si="131"/>
        <v/>
      </c>
      <c r="D1239" s="273" t="str">
        <f t="shared" si="132"/>
        <v/>
      </c>
      <c r="E1239" s="311"/>
      <c r="F1239" s="312"/>
      <c r="G1239" s="312"/>
      <c r="H1239" s="291"/>
      <c r="I1239" s="291"/>
      <c r="J1239" s="291"/>
      <c r="K1239" s="291"/>
      <c r="L1239" s="291"/>
      <c r="M1239" s="291"/>
      <c r="N1239" s="291"/>
      <c r="O1239" s="291"/>
      <c r="P1239" s="291"/>
      <c r="Q1239" s="291"/>
      <c r="R1239" s="291"/>
      <c r="S1239" s="291"/>
      <c r="T1239" s="291"/>
      <c r="U1239" s="291"/>
      <c r="V1239" s="291"/>
      <c r="W1239" s="291"/>
      <c r="X1239" s="291"/>
      <c r="Y1239" s="291"/>
      <c r="Z1239" s="291"/>
      <c r="AA1239" s="291"/>
      <c r="AB1239" s="291"/>
      <c r="AC1239" s="291"/>
      <c r="AD1239" s="291"/>
      <c r="AE1239" s="291"/>
      <c r="AF1239" s="291"/>
      <c r="AG1239" s="291"/>
      <c r="AH1239" s="291"/>
      <c r="AI1239" s="291"/>
      <c r="AJ1239" s="291"/>
      <c r="AK1239" s="291"/>
      <c r="AL1239" s="291"/>
      <c r="AM1239" s="291"/>
      <c r="AN1239" s="291"/>
      <c r="AO1239" s="291"/>
      <c r="AP1239" s="291"/>
      <c r="AQ1239" s="291"/>
      <c r="AR1239" s="291"/>
    </row>
    <row r="1240" spans="1:44" ht="8.1" customHeight="1">
      <c r="A1240" s="323" t="str">
        <f t="shared" si="129"/>
        <v/>
      </c>
      <c r="B1240" s="50" t="str">
        <f t="shared" si="130"/>
        <v/>
      </c>
      <c r="C1240" s="50" t="str">
        <f t="shared" si="131"/>
        <v/>
      </c>
      <c r="D1240" s="273" t="str">
        <f t="shared" si="132"/>
        <v/>
      </c>
      <c r="E1240" s="311"/>
      <c r="F1240" s="312"/>
      <c r="G1240" s="312"/>
      <c r="H1240" s="291"/>
      <c r="I1240" s="291"/>
      <c r="J1240" s="291"/>
      <c r="K1240" s="291"/>
      <c r="L1240" s="291"/>
      <c r="M1240" s="291"/>
      <c r="N1240" s="291"/>
      <c r="O1240" s="291"/>
      <c r="P1240" s="291"/>
      <c r="Q1240" s="291"/>
      <c r="R1240" s="291"/>
      <c r="S1240" s="291"/>
      <c r="T1240" s="291"/>
      <c r="U1240" s="291"/>
      <c r="V1240" s="291"/>
      <c r="W1240" s="291"/>
      <c r="X1240" s="291"/>
      <c r="Y1240" s="291"/>
      <c r="Z1240" s="291"/>
      <c r="AA1240" s="291"/>
      <c r="AB1240" s="291"/>
      <c r="AC1240" s="291"/>
      <c r="AD1240" s="291"/>
      <c r="AE1240" s="291"/>
      <c r="AF1240" s="291"/>
      <c r="AG1240" s="291"/>
      <c r="AH1240" s="291"/>
      <c r="AI1240" s="291"/>
      <c r="AJ1240" s="291"/>
      <c r="AK1240" s="291"/>
      <c r="AL1240" s="291"/>
      <c r="AM1240" s="291"/>
      <c r="AN1240" s="291"/>
      <c r="AO1240" s="291"/>
      <c r="AP1240" s="291"/>
      <c r="AQ1240" s="291"/>
      <c r="AR1240" s="291"/>
    </row>
    <row r="1241" spans="1:44" ht="8.1" customHeight="1">
      <c r="A1241" s="323" t="str">
        <f t="shared" si="129"/>
        <v/>
      </c>
      <c r="B1241" s="50" t="str">
        <f t="shared" si="130"/>
        <v/>
      </c>
      <c r="C1241" s="50" t="str">
        <f t="shared" si="131"/>
        <v/>
      </c>
      <c r="D1241" s="273" t="str">
        <f t="shared" si="132"/>
        <v/>
      </c>
      <c r="E1241" s="311"/>
      <c r="F1241" s="312"/>
      <c r="G1241" s="312"/>
      <c r="H1241" s="291"/>
      <c r="I1241" s="291"/>
      <c r="J1241" s="291"/>
      <c r="K1241" s="291"/>
      <c r="L1241" s="291"/>
      <c r="M1241" s="291"/>
      <c r="N1241" s="291"/>
      <c r="O1241" s="291"/>
      <c r="P1241" s="291"/>
      <c r="Q1241" s="291"/>
      <c r="R1241" s="291"/>
      <c r="S1241" s="291"/>
      <c r="T1241" s="291"/>
      <c r="U1241" s="291"/>
      <c r="V1241" s="291"/>
      <c r="W1241" s="291"/>
      <c r="X1241" s="291"/>
      <c r="Y1241" s="291"/>
      <c r="Z1241" s="291"/>
      <c r="AA1241" s="291"/>
      <c r="AB1241" s="291"/>
      <c r="AC1241" s="291"/>
      <c r="AD1241" s="291"/>
      <c r="AE1241" s="291"/>
      <c r="AF1241" s="291"/>
      <c r="AG1241" s="291"/>
      <c r="AH1241" s="291"/>
      <c r="AI1241" s="291"/>
      <c r="AJ1241" s="291"/>
      <c r="AK1241" s="291"/>
      <c r="AL1241" s="291"/>
      <c r="AM1241" s="291"/>
      <c r="AN1241" s="291"/>
      <c r="AO1241" s="291"/>
      <c r="AP1241" s="291"/>
      <c r="AQ1241" s="291"/>
      <c r="AR1241" s="291"/>
    </row>
    <row r="1242" spans="1:44" ht="8.1" customHeight="1">
      <c r="A1242" s="323" t="str">
        <f t="shared" si="129"/>
        <v/>
      </c>
      <c r="B1242" s="50" t="str">
        <f t="shared" si="130"/>
        <v/>
      </c>
      <c r="C1242" s="50" t="str">
        <f t="shared" si="131"/>
        <v/>
      </c>
      <c r="D1242" s="273" t="str">
        <f t="shared" si="132"/>
        <v/>
      </c>
      <c r="E1242" s="311"/>
      <c r="F1242" s="312"/>
      <c r="G1242" s="312"/>
      <c r="H1242" s="291"/>
      <c r="I1242" s="291"/>
      <c r="J1242" s="291"/>
      <c r="K1242" s="291"/>
      <c r="L1242" s="291"/>
      <c r="M1242" s="291"/>
      <c r="N1242" s="291"/>
      <c r="O1242" s="291"/>
      <c r="P1242" s="291"/>
      <c r="Q1242" s="291"/>
      <c r="R1242" s="291"/>
      <c r="S1242" s="291"/>
      <c r="T1242" s="291"/>
      <c r="U1242" s="291"/>
      <c r="V1242" s="291"/>
      <c r="W1242" s="291"/>
      <c r="X1242" s="291"/>
      <c r="Y1242" s="291"/>
      <c r="Z1242" s="291"/>
      <c r="AA1242" s="291"/>
      <c r="AB1242" s="291"/>
      <c r="AC1242" s="291"/>
      <c r="AD1242" s="291"/>
      <c r="AE1242" s="291"/>
      <c r="AF1242" s="291"/>
      <c r="AG1242" s="291"/>
      <c r="AH1242" s="291"/>
      <c r="AI1242" s="291"/>
      <c r="AJ1242" s="291"/>
      <c r="AK1242" s="291"/>
      <c r="AL1242" s="291"/>
      <c r="AM1242" s="291"/>
      <c r="AN1242" s="291"/>
      <c r="AO1242" s="291"/>
      <c r="AP1242" s="291"/>
      <c r="AQ1242" s="291"/>
      <c r="AR1242" s="291"/>
    </row>
    <row r="1243" spans="1:44" ht="8.1" customHeight="1">
      <c r="A1243" s="323" t="str">
        <f t="shared" si="129"/>
        <v/>
      </c>
      <c r="B1243" s="50" t="str">
        <f t="shared" si="130"/>
        <v/>
      </c>
      <c r="C1243" s="50" t="str">
        <f t="shared" si="131"/>
        <v/>
      </c>
      <c r="D1243" s="273" t="str">
        <f t="shared" si="132"/>
        <v/>
      </c>
      <c r="E1243" s="311"/>
      <c r="F1243" s="312"/>
      <c r="G1243" s="312"/>
      <c r="H1243" s="291"/>
      <c r="I1243" s="291"/>
      <c r="J1243" s="291"/>
      <c r="K1243" s="291"/>
      <c r="L1243" s="291"/>
      <c r="M1243" s="291"/>
      <c r="N1243" s="291"/>
      <c r="O1243" s="291"/>
      <c r="P1243" s="291"/>
      <c r="Q1243" s="291"/>
      <c r="R1243" s="291"/>
      <c r="S1243" s="291"/>
      <c r="T1243" s="291"/>
      <c r="U1243" s="291"/>
      <c r="V1243" s="291"/>
      <c r="W1243" s="291"/>
      <c r="X1243" s="291"/>
      <c r="Y1243" s="291"/>
      <c r="Z1243" s="291"/>
      <c r="AA1243" s="291"/>
      <c r="AB1243" s="291"/>
      <c r="AC1243" s="291"/>
      <c r="AD1243" s="291"/>
      <c r="AE1243" s="291"/>
      <c r="AF1243" s="291"/>
      <c r="AG1243" s="291"/>
      <c r="AH1243" s="291"/>
      <c r="AI1243" s="291"/>
      <c r="AJ1243" s="291"/>
      <c r="AK1243" s="291"/>
      <c r="AL1243" s="291"/>
      <c r="AM1243" s="291"/>
      <c r="AN1243" s="291"/>
      <c r="AO1243" s="291"/>
      <c r="AP1243" s="291"/>
      <c r="AQ1243" s="291"/>
      <c r="AR1243" s="291"/>
    </row>
    <row r="1244" spans="1:44" ht="8.1" customHeight="1">
      <c r="A1244" s="323" t="str">
        <f t="shared" si="129"/>
        <v/>
      </c>
      <c r="B1244" s="50" t="str">
        <f t="shared" si="130"/>
        <v/>
      </c>
      <c r="C1244" s="50" t="str">
        <f t="shared" si="131"/>
        <v/>
      </c>
      <c r="D1244" s="273" t="str">
        <f t="shared" si="132"/>
        <v/>
      </c>
      <c r="E1244" s="311"/>
      <c r="F1244" s="312"/>
      <c r="G1244" s="312"/>
      <c r="H1244" s="291"/>
      <c r="I1244" s="291"/>
      <c r="J1244" s="291"/>
      <c r="K1244" s="291"/>
      <c r="L1244" s="291"/>
      <c r="M1244" s="291"/>
      <c r="N1244" s="291"/>
      <c r="O1244" s="291"/>
      <c r="P1244" s="291"/>
      <c r="Q1244" s="291"/>
      <c r="R1244" s="291"/>
      <c r="S1244" s="291"/>
      <c r="T1244" s="291"/>
      <c r="U1244" s="291"/>
      <c r="V1244" s="291"/>
      <c r="W1244" s="291"/>
      <c r="X1244" s="291"/>
      <c r="Y1244" s="291"/>
      <c r="Z1244" s="291"/>
      <c r="AA1244" s="291"/>
      <c r="AB1244" s="291"/>
      <c r="AC1244" s="291"/>
      <c r="AD1244" s="291"/>
      <c r="AE1244" s="291"/>
      <c r="AF1244" s="291"/>
      <c r="AG1244" s="291"/>
      <c r="AH1244" s="291"/>
      <c r="AI1244" s="291"/>
      <c r="AJ1244" s="291"/>
      <c r="AK1244" s="291"/>
      <c r="AL1244" s="291"/>
      <c r="AM1244" s="291"/>
      <c r="AN1244" s="291"/>
      <c r="AO1244" s="291"/>
      <c r="AP1244" s="291"/>
      <c r="AQ1244" s="291"/>
      <c r="AR1244" s="291"/>
    </row>
    <row r="1245" spans="1:44" ht="8.1" customHeight="1">
      <c r="A1245" s="323" t="str">
        <f t="shared" si="129"/>
        <v/>
      </c>
      <c r="B1245" s="50" t="str">
        <f t="shared" si="130"/>
        <v/>
      </c>
      <c r="C1245" s="50" t="str">
        <f t="shared" si="131"/>
        <v/>
      </c>
      <c r="D1245" s="273" t="str">
        <f t="shared" si="132"/>
        <v/>
      </c>
      <c r="E1245" s="311"/>
      <c r="F1245" s="312"/>
      <c r="G1245" s="312"/>
      <c r="H1245" s="291"/>
      <c r="I1245" s="291"/>
      <c r="J1245" s="291"/>
      <c r="K1245" s="291"/>
      <c r="L1245" s="291"/>
      <c r="M1245" s="291"/>
      <c r="N1245" s="291"/>
      <c r="O1245" s="291"/>
      <c r="P1245" s="291"/>
      <c r="Q1245" s="291"/>
      <c r="R1245" s="291"/>
      <c r="S1245" s="291"/>
      <c r="T1245" s="291"/>
      <c r="U1245" s="291"/>
      <c r="V1245" s="291"/>
      <c r="W1245" s="291"/>
      <c r="X1245" s="291"/>
      <c r="Y1245" s="291"/>
      <c r="Z1245" s="291"/>
      <c r="AA1245" s="291"/>
      <c r="AB1245" s="291"/>
      <c r="AC1245" s="291"/>
      <c r="AD1245" s="291"/>
      <c r="AE1245" s="291"/>
      <c r="AF1245" s="291"/>
      <c r="AG1245" s="291"/>
      <c r="AH1245" s="291"/>
      <c r="AI1245" s="291"/>
      <c r="AJ1245" s="291"/>
      <c r="AK1245" s="291"/>
      <c r="AL1245" s="291"/>
      <c r="AM1245" s="291"/>
      <c r="AN1245" s="291"/>
      <c r="AO1245" s="291"/>
      <c r="AP1245" s="291"/>
      <c r="AQ1245" s="291"/>
      <c r="AR1245" s="291"/>
    </row>
    <row r="1246" spans="1:44" ht="8.1" customHeight="1">
      <c r="A1246" s="323" t="str">
        <f t="shared" si="129"/>
        <v/>
      </c>
      <c r="B1246" s="50" t="str">
        <f t="shared" si="130"/>
        <v/>
      </c>
      <c r="C1246" s="50" t="str">
        <f t="shared" si="131"/>
        <v/>
      </c>
      <c r="D1246" s="273" t="str">
        <f t="shared" si="132"/>
        <v/>
      </c>
      <c r="E1246" s="311"/>
      <c r="F1246" s="312"/>
      <c r="G1246" s="312"/>
      <c r="H1246" s="291"/>
      <c r="I1246" s="291"/>
      <c r="J1246" s="291"/>
      <c r="K1246" s="291"/>
      <c r="L1246" s="291"/>
      <c r="M1246" s="291"/>
      <c r="N1246" s="291"/>
      <c r="O1246" s="291"/>
      <c r="P1246" s="291"/>
      <c r="Q1246" s="291"/>
      <c r="R1246" s="291"/>
      <c r="S1246" s="291"/>
      <c r="T1246" s="291"/>
      <c r="U1246" s="291"/>
      <c r="V1246" s="291"/>
      <c r="W1246" s="291"/>
      <c r="X1246" s="291"/>
      <c r="Y1246" s="291"/>
      <c r="Z1246" s="291"/>
      <c r="AA1246" s="291"/>
      <c r="AB1246" s="291"/>
      <c r="AC1246" s="291"/>
      <c r="AD1246" s="291"/>
      <c r="AE1246" s="291"/>
      <c r="AF1246" s="291"/>
      <c r="AG1246" s="291"/>
      <c r="AH1246" s="291"/>
      <c r="AI1246" s="291"/>
      <c r="AJ1246" s="291"/>
      <c r="AK1246" s="291"/>
      <c r="AL1246" s="291"/>
      <c r="AM1246" s="291"/>
      <c r="AN1246" s="291"/>
      <c r="AO1246" s="291"/>
      <c r="AP1246" s="291"/>
      <c r="AQ1246" s="291"/>
      <c r="AR1246" s="291"/>
    </row>
    <row r="1247" spans="1:44" ht="8.1" customHeight="1">
      <c r="A1247" s="323" t="str">
        <f t="shared" si="129"/>
        <v/>
      </c>
      <c r="B1247" s="50" t="str">
        <f t="shared" si="130"/>
        <v/>
      </c>
      <c r="C1247" s="50" t="str">
        <f t="shared" si="131"/>
        <v/>
      </c>
      <c r="D1247" s="273" t="str">
        <f t="shared" si="132"/>
        <v/>
      </c>
      <c r="E1247" s="311"/>
      <c r="F1247" s="312"/>
      <c r="G1247" s="312"/>
      <c r="H1247" s="291"/>
      <c r="I1247" s="291"/>
      <c r="J1247" s="291"/>
      <c r="K1247" s="291"/>
      <c r="L1247" s="291"/>
      <c r="M1247" s="291"/>
      <c r="N1247" s="291"/>
      <c r="O1247" s="291"/>
      <c r="P1247" s="291"/>
      <c r="Q1247" s="291"/>
      <c r="R1247" s="291"/>
      <c r="S1247" s="291"/>
      <c r="T1247" s="291"/>
      <c r="U1247" s="291"/>
      <c r="V1247" s="291"/>
      <c r="W1247" s="291"/>
      <c r="X1247" s="291"/>
      <c r="Y1247" s="291"/>
      <c r="Z1247" s="291"/>
      <c r="AA1247" s="291"/>
      <c r="AB1247" s="291"/>
      <c r="AC1247" s="291"/>
      <c r="AD1247" s="291"/>
      <c r="AE1247" s="291"/>
      <c r="AF1247" s="291"/>
      <c r="AG1247" s="291"/>
      <c r="AH1247" s="291"/>
      <c r="AI1247" s="291"/>
      <c r="AJ1247" s="291"/>
      <c r="AK1247" s="291"/>
      <c r="AL1247" s="291"/>
      <c r="AM1247" s="291"/>
      <c r="AN1247" s="291"/>
      <c r="AO1247" s="291"/>
      <c r="AP1247" s="291"/>
      <c r="AQ1247" s="291"/>
      <c r="AR1247" s="291"/>
    </row>
    <row r="1248" spans="1:44" ht="8.1" customHeight="1">
      <c r="A1248" s="323" t="str">
        <f t="shared" si="129"/>
        <v/>
      </c>
      <c r="B1248" s="50" t="str">
        <f t="shared" si="130"/>
        <v/>
      </c>
      <c r="C1248" s="50" t="str">
        <f t="shared" si="131"/>
        <v/>
      </c>
      <c r="D1248" s="273" t="str">
        <f t="shared" si="132"/>
        <v/>
      </c>
      <c r="E1248" s="311"/>
      <c r="F1248" s="312"/>
      <c r="G1248" s="312"/>
      <c r="H1248" s="291"/>
      <c r="I1248" s="291"/>
      <c r="J1248" s="291"/>
      <c r="K1248" s="291"/>
      <c r="L1248" s="291"/>
      <c r="M1248" s="291"/>
      <c r="N1248" s="291"/>
      <c r="O1248" s="291"/>
      <c r="P1248" s="291"/>
      <c r="Q1248" s="291"/>
      <c r="R1248" s="291"/>
      <c r="S1248" s="291"/>
      <c r="T1248" s="291"/>
      <c r="U1248" s="291"/>
      <c r="V1248" s="291"/>
      <c r="W1248" s="291"/>
      <c r="X1248" s="291"/>
      <c r="Y1248" s="291"/>
      <c r="Z1248" s="291"/>
      <c r="AA1248" s="291"/>
      <c r="AB1248" s="291"/>
      <c r="AC1248" s="291"/>
      <c r="AD1248" s="291"/>
      <c r="AE1248" s="291"/>
      <c r="AF1248" s="291"/>
      <c r="AG1248" s="291"/>
      <c r="AH1248" s="291"/>
      <c r="AI1248" s="291"/>
      <c r="AJ1248" s="291"/>
      <c r="AK1248" s="291"/>
      <c r="AL1248" s="291"/>
      <c r="AM1248" s="291"/>
      <c r="AN1248" s="291"/>
      <c r="AO1248" s="291"/>
      <c r="AP1248" s="291"/>
      <c r="AQ1248" s="291"/>
      <c r="AR1248" s="291"/>
    </row>
    <row r="1249" spans="1:44" ht="8.1" customHeight="1">
      <c r="A1249" s="323" t="str">
        <f t="shared" si="129"/>
        <v/>
      </c>
      <c r="B1249" s="50" t="str">
        <f t="shared" si="130"/>
        <v/>
      </c>
      <c r="C1249" s="50" t="str">
        <f t="shared" si="131"/>
        <v/>
      </c>
      <c r="D1249" s="273" t="str">
        <f t="shared" si="132"/>
        <v/>
      </c>
      <c r="E1249" s="311"/>
      <c r="F1249" s="312"/>
      <c r="G1249" s="312"/>
      <c r="H1249" s="291"/>
      <c r="I1249" s="291"/>
      <c r="J1249" s="291"/>
      <c r="K1249" s="291"/>
      <c r="L1249" s="291"/>
      <c r="M1249" s="291"/>
      <c r="N1249" s="291"/>
      <c r="O1249" s="291"/>
      <c r="P1249" s="291"/>
      <c r="Q1249" s="291"/>
      <c r="R1249" s="291"/>
      <c r="S1249" s="291"/>
      <c r="T1249" s="291"/>
      <c r="U1249" s="291"/>
      <c r="V1249" s="291"/>
      <c r="W1249" s="291"/>
      <c r="X1249" s="291"/>
      <c r="Y1249" s="291"/>
      <c r="Z1249" s="291"/>
      <c r="AA1249" s="291"/>
      <c r="AB1249" s="291"/>
      <c r="AC1249" s="291"/>
      <c r="AD1249" s="291"/>
      <c r="AE1249" s="291"/>
      <c r="AF1249" s="291"/>
      <c r="AG1249" s="291"/>
      <c r="AH1249" s="291"/>
      <c r="AI1249" s="291"/>
      <c r="AJ1249" s="291"/>
      <c r="AK1249" s="291"/>
      <c r="AL1249" s="291"/>
      <c r="AM1249" s="291"/>
      <c r="AN1249" s="291"/>
      <c r="AO1249" s="291"/>
      <c r="AP1249" s="291"/>
      <c r="AQ1249" s="291"/>
      <c r="AR1249" s="291"/>
    </row>
    <row r="1250" spans="1:44" ht="8.1" customHeight="1">
      <c r="A1250" s="323" t="str">
        <f t="shared" si="129"/>
        <v/>
      </c>
      <c r="B1250" s="50" t="str">
        <f t="shared" si="130"/>
        <v/>
      </c>
      <c r="C1250" s="50" t="str">
        <f t="shared" si="131"/>
        <v/>
      </c>
      <c r="D1250" s="273" t="str">
        <f t="shared" si="132"/>
        <v/>
      </c>
      <c r="E1250" s="311"/>
      <c r="F1250" s="312"/>
      <c r="G1250" s="312"/>
      <c r="H1250" s="291"/>
      <c r="I1250" s="291"/>
      <c r="J1250" s="291"/>
      <c r="K1250" s="291"/>
      <c r="L1250" s="291"/>
      <c r="M1250" s="291"/>
      <c r="N1250" s="291"/>
      <c r="O1250" s="291"/>
      <c r="P1250" s="291"/>
      <c r="Q1250" s="291"/>
      <c r="R1250" s="291"/>
      <c r="S1250" s="291"/>
      <c r="T1250" s="291"/>
      <c r="U1250" s="291"/>
      <c r="V1250" s="291"/>
      <c r="W1250" s="291"/>
      <c r="X1250" s="291"/>
      <c r="Y1250" s="291"/>
      <c r="Z1250" s="291"/>
      <c r="AA1250" s="291"/>
      <c r="AB1250" s="291"/>
      <c r="AC1250" s="291"/>
      <c r="AD1250" s="291"/>
      <c r="AE1250" s="291"/>
      <c r="AF1250" s="291"/>
      <c r="AG1250" s="291"/>
      <c r="AH1250" s="291"/>
      <c r="AI1250" s="291"/>
      <c r="AJ1250" s="291"/>
      <c r="AK1250" s="291"/>
      <c r="AL1250" s="291"/>
      <c r="AM1250" s="291"/>
      <c r="AN1250" s="291"/>
      <c r="AO1250" s="291"/>
      <c r="AP1250" s="291"/>
      <c r="AQ1250" s="291"/>
      <c r="AR1250" s="291"/>
    </row>
    <row r="1251" spans="1:44" ht="8.1" customHeight="1">
      <c r="A1251" s="323" t="str">
        <f t="shared" si="129"/>
        <v/>
      </c>
      <c r="B1251" s="50" t="str">
        <f t="shared" si="130"/>
        <v/>
      </c>
      <c r="C1251" s="50" t="str">
        <f t="shared" si="131"/>
        <v/>
      </c>
      <c r="D1251" s="273" t="str">
        <f t="shared" si="132"/>
        <v/>
      </c>
      <c r="E1251" s="311"/>
      <c r="F1251" s="312"/>
      <c r="G1251" s="312"/>
      <c r="H1251" s="291"/>
      <c r="I1251" s="291"/>
      <c r="J1251" s="291"/>
      <c r="K1251" s="291"/>
      <c r="L1251" s="291"/>
      <c r="M1251" s="291"/>
      <c r="N1251" s="291"/>
      <c r="O1251" s="291"/>
      <c r="P1251" s="291"/>
      <c r="Q1251" s="291"/>
      <c r="R1251" s="291"/>
      <c r="S1251" s="291"/>
      <c r="T1251" s="291"/>
      <c r="U1251" s="291"/>
      <c r="V1251" s="291"/>
      <c r="W1251" s="291"/>
      <c r="X1251" s="291"/>
      <c r="Y1251" s="291"/>
      <c r="Z1251" s="291"/>
      <c r="AA1251" s="291"/>
      <c r="AB1251" s="291"/>
      <c r="AC1251" s="291"/>
      <c r="AD1251" s="291"/>
      <c r="AE1251" s="291"/>
      <c r="AF1251" s="291"/>
      <c r="AG1251" s="291"/>
      <c r="AH1251" s="291"/>
      <c r="AI1251" s="291"/>
      <c r="AJ1251" s="291"/>
      <c r="AK1251" s="291"/>
      <c r="AL1251" s="291"/>
      <c r="AM1251" s="291"/>
      <c r="AN1251" s="291"/>
      <c r="AO1251" s="291"/>
      <c r="AP1251" s="291"/>
      <c r="AQ1251" s="291"/>
      <c r="AR1251" s="291"/>
    </row>
    <row r="1252" spans="1:44" ht="8.1" customHeight="1">
      <c r="A1252" s="323" t="str">
        <f t="shared" si="129"/>
        <v/>
      </c>
      <c r="B1252" s="50" t="str">
        <f t="shared" si="130"/>
        <v/>
      </c>
      <c r="C1252" s="50" t="str">
        <f t="shared" si="131"/>
        <v/>
      </c>
      <c r="D1252" s="273" t="str">
        <f t="shared" si="132"/>
        <v/>
      </c>
      <c r="E1252" s="311"/>
      <c r="F1252" s="312"/>
      <c r="G1252" s="312"/>
      <c r="H1252" s="291"/>
      <c r="I1252" s="291"/>
      <c r="J1252" s="291"/>
      <c r="K1252" s="291"/>
      <c r="L1252" s="291"/>
      <c r="M1252" s="291"/>
      <c r="N1252" s="291"/>
      <c r="O1252" s="291"/>
      <c r="P1252" s="291"/>
      <c r="Q1252" s="291"/>
      <c r="R1252" s="291"/>
      <c r="S1252" s="291"/>
      <c r="T1252" s="291"/>
      <c r="U1252" s="291"/>
      <c r="V1252" s="291"/>
      <c r="W1252" s="291"/>
      <c r="X1252" s="291"/>
      <c r="Y1252" s="291"/>
      <c r="Z1252" s="291"/>
      <c r="AA1252" s="291"/>
      <c r="AB1252" s="291"/>
      <c r="AC1252" s="291"/>
      <c r="AD1252" s="291"/>
      <c r="AE1252" s="291"/>
      <c r="AF1252" s="291"/>
      <c r="AG1252" s="291"/>
      <c r="AH1252" s="291"/>
      <c r="AI1252" s="291"/>
      <c r="AJ1252" s="291"/>
      <c r="AK1252" s="291"/>
      <c r="AL1252" s="291"/>
      <c r="AM1252" s="291"/>
      <c r="AN1252" s="291"/>
      <c r="AO1252" s="291"/>
      <c r="AP1252" s="291"/>
      <c r="AQ1252" s="291"/>
      <c r="AR1252" s="291"/>
    </row>
    <row r="1253" spans="1:44" ht="8.1" customHeight="1">
      <c r="A1253" s="323" t="str">
        <f t="shared" si="129"/>
        <v/>
      </c>
      <c r="B1253" s="50" t="str">
        <f t="shared" si="130"/>
        <v/>
      </c>
      <c r="C1253" s="50" t="str">
        <f t="shared" si="131"/>
        <v/>
      </c>
      <c r="D1253" s="273" t="str">
        <f t="shared" si="132"/>
        <v/>
      </c>
      <c r="E1253" s="311"/>
      <c r="F1253" s="312"/>
      <c r="G1253" s="312"/>
      <c r="H1253" s="291"/>
      <c r="I1253" s="291"/>
      <c r="J1253" s="291"/>
      <c r="K1253" s="291"/>
      <c r="L1253" s="291"/>
      <c r="M1253" s="291"/>
      <c r="N1253" s="291"/>
      <c r="O1253" s="291"/>
      <c r="P1253" s="291"/>
      <c r="Q1253" s="291"/>
      <c r="R1253" s="291"/>
      <c r="S1253" s="291"/>
      <c r="T1253" s="291"/>
      <c r="U1253" s="291"/>
      <c r="V1253" s="291"/>
      <c r="W1253" s="291"/>
      <c r="X1253" s="291"/>
      <c r="Y1253" s="291"/>
      <c r="Z1253" s="291"/>
      <c r="AA1253" s="291"/>
      <c r="AB1253" s="291"/>
      <c r="AC1253" s="291"/>
      <c r="AD1253" s="291"/>
      <c r="AE1253" s="291"/>
      <c r="AF1253" s="291"/>
      <c r="AG1253" s="291"/>
      <c r="AH1253" s="291"/>
      <c r="AI1253" s="291"/>
      <c r="AJ1253" s="291"/>
      <c r="AK1253" s="291"/>
      <c r="AL1253" s="291"/>
      <c r="AM1253" s="291"/>
      <c r="AN1253" s="291"/>
      <c r="AO1253" s="291"/>
      <c r="AP1253" s="291"/>
      <c r="AQ1253" s="291"/>
      <c r="AR1253" s="291"/>
    </row>
    <row r="1254" spans="1:44" ht="8.1" customHeight="1">
      <c r="A1254" s="323" t="str">
        <f t="shared" si="129"/>
        <v/>
      </c>
      <c r="B1254" s="50" t="str">
        <f t="shared" si="130"/>
        <v/>
      </c>
      <c r="C1254" s="50" t="str">
        <f t="shared" si="131"/>
        <v/>
      </c>
      <c r="D1254" s="273" t="str">
        <f t="shared" si="132"/>
        <v/>
      </c>
      <c r="E1254" s="311"/>
      <c r="F1254" s="312"/>
      <c r="G1254" s="312"/>
      <c r="H1254" s="291"/>
      <c r="I1254" s="291"/>
      <c r="J1254" s="291"/>
      <c r="K1254" s="291"/>
      <c r="L1254" s="291"/>
      <c r="M1254" s="291"/>
      <c r="N1254" s="291"/>
      <c r="O1254" s="291"/>
      <c r="P1254" s="291"/>
      <c r="Q1254" s="291"/>
      <c r="R1254" s="291"/>
      <c r="S1254" s="291"/>
      <c r="T1254" s="291"/>
      <c r="U1254" s="291"/>
      <c r="V1254" s="291"/>
      <c r="W1254" s="291"/>
      <c r="X1254" s="291"/>
      <c r="Y1254" s="291"/>
      <c r="Z1254" s="291"/>
      <c r="AA1254" s="291"/>
      <c r="AB1254" s="291"/>
      <c r="AC1254" s="291"/>
      <c r="AD1254" s="291"/>
      <c r="AE1254" s="291"/>
      <c r="AF1254" s="291"/>
      <c r="AG1254" s="291"/>
      <c r="AH1254" s="291"/>
      <c r="AI1254" s="291"/>
      <c r="AJ1254" s="291"/>
      <c r="AK1254" s="291"/>
      <c r="AL1254" s="291"/>
      <c r="AM1254" s="291"/>
      <c r="AN1254" s="291"/>
      <c r="AO1254" s="291"/>
      <c r="AP1254" s="291"/>
      <c r="AQ1254" s="291"/>
      <c r="AR1254" s="291"/>
    </row>
    <row r="1255" spans="1:44" ht="8.1" customHeight="1">
      <c r="A1255" s="323" t="str">
        <f t="shared" si="129"/>
        <v/>
      </c>
      <c r="B1255" s="50" t="str">
        <f t="shared" si="130"/>
        <v/>
      </c>
      <c r="C1255" s="50" t="str">
        <f t="shared" si="131"/>
        <v/>
      </c>
      <c r="D1255" s="273" t="str">
        <f t="shared" si="132"/>
        <v/>
      </c>
      <c r="E1255" s="311"/>
      <c r="F1255" s="312"/>
      <c r="G1255" s="312"/>
      <c r="H1255" s="291"/>
      <c r="I1255" s="291"/>
      <c r="J1255" s="291"/>
      <c r="K1255" s="291"/>
      <c r="L1255" s="291"/>
      <c r="M1255" s="291"/>
      <c r="N1255" s="291"/>
      <c r="O1255" s="291"/>
      <c r="P1255" s="291"/>
      <c r="Q1255" s="291"/>
      <c r="R1255" s="291"/>
      <c r="S1255" s="291"/>
      <c r="T1255" s="291"/>
      <c r="U1255" s="291"/>
      <c r="V1255" s="291"/>
      <c r="W1255" s="291"/>
      <c r="X1255" s="291"/>
      <c r="Y1255" s="291"/>
      <c r="Z1255" s="291"/>
      <c r="AA1255" s="291"/>
      <c r="AB1255" s="291"/>
      <c r="AC1255" s="291"/>
      <c r="AD1255" s="291"/>
      <c r="AE1255" s="291"/>
      <c r="AF1255" s="291"/>
      <c r="AG1255" s="291"/>
      <c r="AH1255" s="291"/>
      <c r="AI1255" s="291"/>
      <c r="AJ1255" s="291"/>
      <c r="AK1255" s="291"/>
      <c r="AL1255" s="291"/>
      <c r="AM1255" s="291"/>
      <c r="AN1255" s="291"/>
      <c r="AO1255" s="291"/>
      <c r="AP1255" s="291"/>
      <c r="AQ1255" s="291"/>
      <c r="AR1255" s="291"/>
    </row>
    <row r="1256" spans="1:44" ht="8.1" customHeight="1">
      <c r="A1256" s="323" t="str">
        <f t="shared" si="129"/>
        <v/>
      </c>
      <c r="B1256" s="50" t="str">
        <f t="shared" si="130"/>
        <v/>
      </c>
      <c r="C1256" s="50" t="str">
        <f t="shared" si="131"/>
        <v/>
      </c>
      <c r="D1256" s="273" t="str">
        <f t="shared" si="132"/>
        <v/>
      </c>
      <c r="E1256" s="311"/>
      <c r="F1256" s="312"/>
      <c r="G1256" s="312"/>
      <c r="H1256" s="291"/>
      <c r="I1256" s="291"/>
      <c r="J1256" s="291"/>
      <c r="K1256" s="291"/>
      <c r="L1256" s="291"/>
      <c r="M1256" s="291"/>
      <c r="N1256" s="291"/>
      <c r="O1256" s="291"/>
      <c r="P1256" s="291"/>
      <c r="Q1256" s="291"/>
      <c r="R1256" s="291"/>
      <c r="S1256" s="291"/>
      <c r="T1256" s="291"/>
      <c r="U1256" s="291"/>
      <c r="V1256" s="291"/>
      <c r="W1256" s="291"/>
      <c r="X1256" s="291"/>
      <c r="Y1256" s="291"/>
      <c r="Z1256" s="291"/>
      <c r="AA1256" s="291"/>
      <c r="AB1256" s="291"/>
      <c r="AC1256" s="291"/>
      <c r="AD1256" s="291"/>
      <c r="AE1256" s="291"/>
      <c r="AF1256" s="291"/>
      <c r="AG1256" s="291"/>
      <c r="AH1256" s="291"/>
      <c r="AI1256" s="291"/>
      <c r="AJ1256" s="291"/>
      <c r="AK1256" s="291"/>
      <c r="AL1256" s="291"/>
      <c r="AM1256" s="291"/>
      <c r="AN1256" s="291"/>
      <c r="AO1256" s="291"/>
      <c r="AP1256" s="291"/>
      <c r="AQ1256" s="291"/>
      <c r="AR1256" s="291"/>
    </row>
    <row r="1257" spans="1:44" ht="8.1" customHeight="1">
      <c r="A1257" s="323" t="str">
        <f t="shared" si="129"/>
        <v/>
      </c>
      <c r="B1257" s="50" t="str">
        <f t="shared" si="130"/>
        <v/>
      </c>
      <c r="C1257" s="50" t="str">
        <f t="shared" si="131"/>
        <v/>
      </c>
      <c r="D1257" s="273" t="str">
        <f t="shared" si="132"/>
        <v/>
      </c>
      <c r="E1257" s="311"/>
      <c r="F1257" s="312"/>
      <c r="G1257" s="312"/>
      <c r="H1257" s="291"/>
      <c r="I1257" s="291"/>
      <c r="J1257" s="291"/>
      <c r="K1257" s="291"/>
      <c r="L1257" s="291"/>
      <c r="M1257" s="291"/>
      <c r="N1257" s="291"/>
      <c r="O1257" s="291"/>
      <c r="P1257" s="291"/>
      <c r="Q1257" s="291"/>
      <c r="R1257" s="291"/>
      <c r="S1257" s="291"/>
      <c r="T1257" s="291"/>
      <c r="U1257" s="291"/>
      <c r="V1257" s="291"/>
      <c r="W1257" s="291"/>
      <c r="X1257" s="291"/>
      <c r="Y1257" s="291"/>
      <c r="Z1257" s="291"/>
      <c r="AA1257" s="291"/>
      <c r="AB1257" s="291"/>
      <c r="AC1257" s="291"/>
      <c r="AD1257" s="291"/>
      <c r="AE1257" s="291"/>
      <c r="AF1257" s="291"/>
      <c r="AG1257" s="291"/>
      <c r="AH1257" s="291"/>
      <c r="AI1257" s="291"/>
      <c r="AJ1257" s="291"/>
      <c r="AK1257" s="291"/>
      <c r="AL1257" s="291"/>
      <c r="AM1257" s="291"/>
      <c r="AN1257" s="291"/>
      <c r="AO1257" s="291"/>
      <c r="AP1257" s="291"/>
      <c r="AQ1257" s="291"/>
      <c r="AR1257" s="291"/>
    </row>
    <row r="1258" spans="1:44" ht="8.1" customHeight="1">
      <c r="A1258" s="323" t="str">
        <f t="shared" si="129"/>
        <v/>
      </c>
      <c r="B1258" s="50" t="str">
        <f t="shared" si="130"/>
        <v/>
      </c>
      <c r="C1258" s="50" t="str">
        <f t="shared" si="131"/>
        <v/>
      </c>
      <c r="D1258" s="273" t="str">
        <f t="shared" si="132"/>
        <v/>
      </c>
      <c r="E1258" s="311"/>
      <c r="F1258" s="312"/>
      <c r="G1258" s="312"/>
      <c r="H1258" s="291"/>
      <c r="I1258" s="291"/>
      <c r="J1258" s="291"/>
      <c r="K1258" s="291"/>
      <c r="L1258" s="291"/>
      <c r="M1258" s="291"/>
      <c r="N1258" s="291"/>
      <c r="O1258" s="291"/>
      <c r="P1258" s="291"/>
      <c r="Q1258" s="291"/>
      <c r="R1258" s="291"/>
      <c r="S1258" s="291"/>
      <c r="T1258" s="291"/>
      <c r="U1258" s="291"/>
      <c r="V1258" s="291"/>
      <c r="W1258" s="291"/>
      <c r="X1258" s="291"/>
      <c r="Y1258" s="291"/>
      <c r="Z1258" s="291"/>
      <c r="AA1258" s="291"/>
      <c r="AB1258" s="291"/>
      <c r="AC1258" s="291"/>
      <c r="AD1258" s="291"/>
      <c r="AE1258" s="291"/>
      <c r="AF1258" s="291"/>
      <c r="AG1258" s="291"/>
      <c r="AH1258" s="291"/>
      <c r="AI1258" s="291"/>
      <c r="AJ1258" s="291"/>
      <c r="AK1258" s="291"/>
      <c r="AL1258" s="291"/>
      <c r="AM1258" s="291"/>
      <c r="AN1258" s="291"/>
      <c r="AO1258" s="291"/>
      <c r="AP1258" s="291"/>
      <c r="AQ1258" s="291"/>
      <c r="AR1258" s="291"/>
    </row>
    <row r="1259" spans="1:44" ht="8.1" customHeight="1">
      <c r="A1259" s="323" t="str">
        <f t="shared" si="129"/>
        <v/>
      </c>
      <c r="B1259" s="50" t="str">
        <f t="shared" si="130"/>
        <v/>
      </c>
      <c r="C1259" s="50" t="str">
        <f t="shared" si="131"/>
        <v/>
      </c>
      <c r="D1259" s="273" t="str">
        <f t="shared" si="132"/>
        <v/>
      </c>
      <c r="E1259" s="311"/>
      <c r="F1259" s="312"/>
      <c r="G1259" s="312"/>
      <c r="H1259" s="291"/>
      <c r="I1259" s="291"/>
      <c r="J1259" s="291"/>
      <c r="K1259" s="291"/>
      <c r="L1259" s="291"/>
      <c r="M1259" s="291"/>
      <c r="N1259" s="291"/>
      <c r="O1259" s="291"/>
      <c r="P1259" s="291"/>
      <c r="Q1259" s="291"/>
      <c r="R1259" s="291"/>
      <c r="S1259" s="291"/>
      <c r="T1259" s="291"/>
      <c r="U1259" s="291"/>
      <c r="V1259" s="291"/>
      <c r="W1259" s="291"/>
      <c r="X1259" s="291"/>
      <c r="Y1259" s="291"/>
      <c r="Z1259" s="291"/>
      <c r="AA1259" s="291"/>
      <c r="AB1259" s="291"/>
      <c r="AC1259" s="291"/>
      <c r="AD1259" s="291"/>
      <c r="AE1259" s="291"/>
      <c r="AF1259" s="291"/>
      <c r="AG1259" s="291"/>
      <c r="AH1259" s="291"/>
      <c r="AI1259" s="291"/>
      <c r="AJ1259" s="291"/>
      <c r="AK1259" s="291"/>
      <c r="AL1259" s="291"/>
      <c r="AM1259" s="291"/>
      <c r="AN1259" s="291"/>
      <c r="AO1259" s="291"/>
      <c r="AP1259" s="291"/>
      <c r="AQ1259" s="291"/>
      <c r="AR1259" s="291"/>
    </row>
    <row r="1260" spans="1:44" ht="8.1" customHeight="1">
      <c r="A1260" s="323" t="str">
        <f t="shared" si="129"/>
        <v/>
      </c>
      <c r="B1260" s="50" t="str">
        <f t="shared" si="130"/>
        <v/>
      </c>
      <c r="C1260" s="50" t="str">
        <f t="shared" si="131"/>
        <v/>
      </c>
      <c r="D1260" s="273" t="str">
        <f t="shared" si="132"/>
        <v/>
      </c>
      <c r="E1260" s="311"/>
      <c r="F1260" s="312"/>
      <c r="G1260" s="312"/>
      <c r="H1260" s="291"/>
      <c r="I1260" s="291"/>
      <c r="J1260" s="291"/>
      <c r="K1260" s="291"/>
      <c r="L1260" s="291"/>
      <c r="M1260" s="291"/>
      <c r="N1260" s="291"/>
      <c r="O1260" s="291"/>
      <c r="P1260" s="291"/>
      <c r="Q1260" s="291"/>
      <c r="R1260" s="291"/>
      <c r="S1260" s="291"/>
      <c r="T1260" s="291"/>
      <c r="U1260" s="291"/>
      <c r="V1260" s="291"/>
      <c r="W1260" s="291"/>
      <c r="X1260" s="291"/>
      <c r="Y1260" s="291"/>
      <c r="Z1260" s="291"/>
      <c r="AA1260" s="291"/>
      <c r="AB1260" s="291"/>
      <c r="AC1260" s="291"/>
      <c r="AD1260" s="291"/>
      <c r="AE1260" s="291"/>
      <c r="AF1260" s="291"/>
      <c r="AG1260" s="291"/>
      <c r="AH1260" s="291"/>
      <c r="AI1260" s="291"/>
      <c r="AJ1260" s="291"/>
      <c r="AK1260" s="291"/>
      <c r="AL1260" s="291"/>
      <c r="AM1260" s="291"/>
      <c r="AN1260" s="291"/>
      <c r="AO1260" s="291"/>
      <c r="AP1260" s="291"/>
      <c r="AQ1260" s="291"/>
      <c r="AR1260" s="291"/>
    </row>
    <row r="1261" spans="1:44" ht="8.1" customHeight="1">
      <c r="A1261" s="323" t="str">
        <f t="shared" si="129"/>
        <v/>
      </c>
      <c r="B1261" s="50" t="str">
        <f t="shared" si="130"/>
        <v/>
      </c>
      <c r="C1261" s="50" t="str">
        <f t="shared" si="131"/>
        <v/>
      </c>
      <c r="D1261" s="273" t="str">
        <f t="shared" si="132"/>
        <v/>
      </c>
      <c r="E1261" s="311"/>
      <c r="F1261" s="312"/>
      <c r="G1261" s="312"/>
      <c r="H1261" s="291"/>
      <c r="I1261" s="291"/>
      <c r="J1261" s="291"/>
      <c r="K1261" s="291"/>
      <c r="L1261" s="291"/>
      <c r="M1261" s="291"/>
      <c r="N1261" s="291"/>
      <c r="O1261" s="291"/>
      <c r="P1261" s="291"/>
      <c r="Q1261" s="291"/>
      <c r="R1261" s="291"/>
      <c r="S1261" s="291"/>
      <c r="T1261" s="291"/>
      <c r="U1261" s="291"/>
      <c r="V1261" s="291"/>
      <c r="W1261" s="291"/>
      <c r="X1261" s="291"/>
      <c r="Y1261" s="291"/>
      <c r="Z1261" s="291"/>
      <c r="AA1261" s="291"/>
      <c r="AB1261" s="291"/>
      <c r="AC1261" s="291"/>
      <c r="AD1261" s="291"/>
      <c r="AE1261" s="291"/>
      <c r="AF1261" s="291"/>
      <c r="AG1261" s="291"/>
      <c r="AH1261" s="291"/>
      <c r="AI1261" s="291"/>
      <c r="AJ1261" s="291"/>
      <c r="AK1261" s="291"/>
      <c r="AL1261" s="291"/>
      <c r="AM1261" s="291"/>
      <c r="AN1261" s="291"/>
      <c r="AO1261" s="291"/>
      <c r="AP1261" s="291"/>
      <c r="AQ1261" s="291"/>
      <c r="AR1261" s="291"/>
    </row>
    <row r="1262" spans="1:44" ht="8.1" customHeight="1">
      <c r="A1262" s="323" t="str">
        <f t="shared" si="129"/>
        <v/>
      </c>
      <c r="B1262" s="50" t="str">
        <f t="shared" si="130"/>
        <v/>
      </c>
      <c r="C1262" s="50" t="str">
        <f t="shared" si="131"/>
        <v/>
      </c>
      <c r="D1262" s="273" t="str">
        <f t="shared" si="132"/>
        <v/>
      </c>
      <c r="E1262" s="311"/>
      <c r="F1262" s="312"/>
      <c r="G1262" s="312"/>
      <c r="H1262" s="291"/>
      <c r="I1262" s="291"/>
      <c r="J1262" s="291"/>
      <c r="K1262" s="291"/>
      <c r="L1262" s="291"/>
      <c r="M1262" s="291"/>
      <c r="N1262" s="291"/>
      <c r="O1262" s="291"/>
      <c r="P1262" s="291"/>
      <c r="Q1262" s="291"/>
      <c r="R1262" s="291"/>
      <c r="S1262" s="291"/>
      <c r="T1262" s="291"/>
      <c r="U1262" s="291"/>
      <c r="V1262" s="291"/>
      <c r="W1262" s="291"/>
      <c r="X1262" s="291"/>
      <c r="Y1262" s="291"/>
      <c r="Z1262" s="291"/>
      <c r="AA1262" s="291"/>
      <c r="AB1262" s="291"/>
      <c r="AC1262" s="291"/>
      <c r="AD1262" s="291"/>
      <c r="AE1262" s="291"/>
      <c r="AF1262" s="291"/>
      <c r="AG1262" s="291"/>
      <c r="AH1262" s="291"/>
      <c r="AI1262" s="291"/>
      <c r="AJ1262" s="291"/>
      <c r="AK1262" s="291"/>
      <c r="AL1262" s="291"/>
      <c r="AM1262" s="291"/>
      <c r="AN1262" s="291"/>
      <c r="AO1262" s="291"/>
      <c r="AP1262" s="291"/>
      <c r="AQ1262" s="291"/>
      <c r="AR1262" s="291"/>
    </row>
    <row r="1263" spans="1:44" ht="8.1" customHeight="1">
      <c r="A1263" s="323" t="str">
        <f t="shared" si="129"/>
        <v/>
      </c>
      <c r="B1263" s="50" t="str">
        <f t="shared" si="130"/>
        <v/>
      </c>
      <c r="C1263" s="50" t="str">
        <f t="shared" si="131"/>
        <v/>
      </c>
      <c r="D1263" s="273" t="str">
        <f t="shared" si="132"/>
        <v/>
      </c>
      <c r="E1263" s="311"/>
      <c r="F1263" s="312"/>
      <c r="G1263" s="312"/>
      <c r="H1263" s="291"/>
      <c r="I1263" s="291"/>
      <c r="J1263" s="291"/>
      <c r="K1263" s="291"/>
      <c r="L1263" s="291"/>
      <c r="M1263" s="291"/>
      <c r="N1263" s="291"/>
      <c r="O1263" s="291"/>
      <c r="P1263" s="291"/>
      <c r="Q1263" s="291"/>
      <c r="R1263" s="291"/>
      <c r="S1263" s="291"/>
      <c r="T1263" s="291"/>
      <c r="U1263" s="291"/>
      <c r="V1263" s="291"/>
      <c r="W1263" s="291"/>
      <c r="X1263" s="291"/>
      <c r="Y1263" s="291"/>
      <c r="Z1263" s="291"/>
      <c r="AA1263" s="291"/>
      <c r="AB1263" s="291"/>
      <c r="AC1263" s="291"/>
      <c r="AD1263" s="291"/>
      <c r="AE1263" s="291"/>
      <c r="AF1263" s="291"/>
      <c r="AG1263" s="291"/>
      <c r="AH1263" s="291"/>
      <c r="AI1263" s="291"/>
      <c r="AJ1263" s="291"/>
      <c r="AK1263" s="291"/>
      <c r="AL1263" s="291"/>
      <c r="AM1263" s="291"/>
      <c r="AN1263" s="291"/>
      <c r="AO1263" s="291"/>
      <c r="AP1263" s="291"/>
      <c r="AQ1263" s="291"/>
      <c r="AR1263" s="291"/>
    </row>
    <row r="1264" spans="1:44" ht="8.1" customHeight="1">
      <c r="A1264" s="323" t="str">
        <f t="shared" si="129"/>
        <v/>
      </c>
      <c r="B1264" s="50" t="str">
        <f t="shared" si="130"/>
        <v/>
      </c>
      <c r="C1264" s="50" t="str">
        <f t="shared" si="131"/>
        <v/>
      </c>
      <c r="D1264" s="273" t="str">
        <f t="shared" si="132"/>
        <v/>
      </c>
      <c r="E1264" s="311"/>
      <c r="F1264" s="312"/>
      <c r="G1264" s="312"/>
      <c r="H1264" s="291"/>
      <c r="I1264" s="291"/>
      <c r="J1264" s="291"/>
      <c r="K1264" s="291"/>
      <c r="L1264" s="291"/>
      <c r="M1264" s="291"/>
      <c r="N1264" s="291"/>
      <c r="O1264" s="291"/>
      <c r="P1264" s="291"/>
      <c r="Q1264" s="291"/>
      <c r="R1264" s="291"/>
      <c r="S1264" s="291"/>
      <c r="T1264" s="291"/>
      <c r="U1264" s="291"/>
      <c r="V1264" s="291"/>
      <c r="W1264" s="291"/>
      <c r="X1264" s="291"/>
      <c r="Y1264" s="291"/>
      <c r="Z1264" s="291"/>
      <c r="AA1264" s="291"/>
      <c r="AB1264" s="291"/>
      <c r="AC1264" s="291"/>
      <c r="AD1264" s="291"/>
      <c r="AE1264" s="291"/>
      <c r="AF1264" s="291"/>
      <c r="AG1264" s="291"/>
      <c r="AH1264" s="291"/>
      <c r="AI1264" s="291"/>
      <c r="AJ1264" s="291"/>
      <c r="AK1264" s="291"/>
      <c r="AL1264" s="291"/>
      <c r="AM1264" s="291"/>
      <c r="AN1264" s="291"/>
      <c r="AO1264" s="291"/>
      <c r="AP1264" s="291"/>
      <c r="AQ1264" s="291"/>
      <c r="AR1264" s="291"/>
    </row>
    <row r="1265" spans="1:44" ht="8.1" customHeight="1">
      <c r="A1265" s="323" t="str">
        <f t="shared" si="129"/>
        <v/>
      </c>
      <c r="B1265" s="50" t="str">
        <f t="shared" si="130"/>
        <v/>
      </c>
      <c r="C1265" s="50" t="str">
        <f t="shared" si="131"/>
        <v/>
      </c>
      <c r="D1265" s="273" t="str">
        <f t="shared" si="132"/>
        <v/>
      </c>
      <c r="E1265" s="311"/>
      <c r="F1265" s="312"/>
      <c r="G1265" s="312"/>
      <c r="H1265" s="291"/>
      <c r="I1265" s="291"/>
      <c r="J1265" s="291"/>
      <c r="K1265" s="291"/>
      <c r="L1265" s="291"/>
      <c r="M1265" s="291"/>
      <c r="N1265" s="291"/>
      <c r="O1265" s="291"/>
      <c r="P1265" s="291"/>
      <c r="Q1265" s="291"/>
      <c r="R1265" s="291"/>
      <c r="S1265" s="291"/>
      <c r="T1265" s="291"/>
      <c r="U1265" s="291"/>
      <c r="V1265" s="291"/>
      <c r="W1265" s="291"/>
      <c r="X1265" s="291"/>
      <c r="Y1265" s="291"/>
      <c r="Z1265" s="291"/>
      <c r="AA1265" s="291"/>
      <c r="AB1265" s="291"/>
      <c r="AC1265" s="291"/>
      <c r="AD1265" s="291"/>
      <c r="AE1265" s="291"/>
      <c r="AF1265" s="291"/>
      <c r="AG1265" s="291"/>
      <c r="AH1265" s="291"/>
      <c r="AI1265" s="291"/>
      <c r="AJ1265" s="291"/>
      <c r="AK1265" s="291"/>
      <c r="AL1265" s="291"/>
      <c r="AM1265" s="291"/>
      <c r="AN1265" s="291"/>
      <c r="AO1265" s="291"/>
      <c r="AP1265" s="291"/>
      <c r="AQ1265" s="291"/>
      <c r="AR1265" s="291"/>
    </row>
    <row r="1266" spans="1:44" ht="8.1" customHeight="1">
      <c r="A1266" s="323" t="str">
        <f t="shared" si="129"/>
        <v/>
      </c>
      <c r="B1266" s="50" t="str">
        <f t="shared" si="130"/>
        <v/>
      </c>
      <c r="C1266" s="50" t="str">
        <f t="shared" si="131"/>
        <v/>
      </c>
      <c r="D1266" s="273" t="str">
        <f t="shared" si="132"/>
        <v/>
      </c>
      <c r="E1266" s="311"/>
      <c r="F1266" s="312"/>
      <c r="G1266" s="312"/>
      <c r="H1266" s="291"/>
      <c r="I1266" s="291"/>
      <c r="J1266" s="291"/>
      <c r="K1266" s="291"/>
      <c r="L1266" s="291"/>
      <c r="M1266" s="291"/>
      <c r="N1266" s="291"/>
      <c r="O1266" s="291"/>
      <c r="P1266" s="291"/>
      <c r="Q1266" s="291"/>
      <c r="R1266" s="291"/>
      <c r="S1266" s="291"/>
      <c r="T1266" s="291"/>
      <c r="U1266" s="291"/>
      <c r="V1266" s="291"/>
      <c r="W1266" s="291"/>
      <c r="X1266" s="291"/>
      <c r="Y1266" s="291"/>
      <c r="Z1266" s="291"/>
      <c r="AA1266" s="291"/>
      <c r="AB1266" s="291"/>
      <c r="AC1266" s="291"/>
      <c r="AD1266" s="291"/>
      <c r="AE1266" s="291"/>
      <c r="AF1266" s="291"/>
      <c r="AG1266" s="291"/>
      <c r="AH1266" s="291"/>
      <c r="AI1266" s="291"/>
      <c r="AJ1266" s="291"/>
      <c r="AK1266" s="291"/>
      <c r="AL1266" s="291"/>
      <c r="AM1266" s="291"/>
      <c r="AN1266" s="291"/>
      <c r="AO1266" s="291"/>
      <c r="AP1266" s="291"/>
      <c r="AQ1266" s="291"/>
      <c r="AR1266" s="291"/>
    </row>
    <row r="1267" spans="1:44" ht="8.1" customHeight="1">
      <c r="A1267" s="323" t="str">
        <f t="shared" si="129"/>
        <v/>
      </c>
      <c r="B1267" s="50" t="str">
        <f t="shared" si="130"/>
        <v/>
      </c>
      <c r="C1267" s="50" t="str">
        <f t="shared" si="131"/>
        <v/>
      </c>
      <c r="D1267" s="273" t="str">
        <f t="shared" si="132"/>
        <v/>
      </c>
      <c r="E1267" s="311"/>
      <c r="F1267" s="312"/>
      <c r="G1267" s="312"/>
      <c r="H1267" s="291"/>
      <c r="I1267" s="291"/>
      <c r="J1267" s="291"/>
      <c r="K1267" s="291"/>
      <c r="L1267" s="291"/>
      <c r="M1267" s="291"/>
      <c r="N1267" s="291"/>
      <c r="O1267" s="291"/>
      <c r="P1267" s="291"/>
      <c r="Q1267" s="291"/>
      <c r="R1267" s="291"/>
      <c r="S1267" s="291"/>
      <c r="T1267" s="291"/>
      <c r="U1267" s="291"/>
      <c r="V1267" s="291"/>
      <c r="W1267" s="291"/>
      <c r="X1267" s="291"/>
      <c r="Y1267" s="291"/>
      <c r="Z1267" s="291"/>
      <c r="AA1267" s="291"/>
      <c r="AB1267" s="291"/>
      <c r="AC1267" s="291"/>
      <c r="AD1267" s="291"/>
      <c r="AE1267" s="291"/>
      <c r="AF1267" s="291"/>
      <c r="AG1267" s="291"/>
      <c r="AH1267" s="291"/>
      <c r="AI1267" s="291"/>
      <c r="AJ1267" s="291"/>
      <c r="AK1267" s="291"/>
      <c r="AL1267" s="291"/>
      <c r="AM1267" s="291"/>
      <c r="AN1267" s="291"/>
      <c r="AO1267" s="291"/>
      <c r="AP1267" s="291"/>
      <c r="AQ1267" s="291"/>
      <c r="AR1267" s="291"/>
    </row>
    <row r="1268" spans="1:44" ht="8.1" customHeight="1">
      <c r="A1268" s="323" t="str">
        <f t="shared" si="129"/>
        <v/>
      </c>
      <c r="B1268" s="50" t="str">
        <f t="shared" si="130"/>
        <v/>
      </c>
      <c r="C1268" s="50" t="str">
        <f t="shared" si="131"/>
        <v/>
      </c>
      <c r="D1268" s="273" t="str">
        <f t="shared" si="132"/>
        <v/>
      </c>
      <c r="E1268" s="311"/>
      <c r="F1268" s="312"/>
      <c r="G1268" s="312"/>
      <c r="H1268" s="291"/>
      <c r="I1268" s="291"/>
      <c r="J1268" s="291"/>
      <c r="K1268" s="291"/>
      <c r="L1268" s="291"/>
      <c r="M1268" s="291"/>
      <c r="N1268" s="291"/>
      <c r="O1268" s="291"/>
      <c r="P1268" s="291"/>
      <c r="Q1268" s="291"/>
      <c r="R1268" s="291"/>
      <c r="S1268" s="291"/>
      <c r="T1268" s="291"/>
      <c r="U1268" s="291"/>
      <c r="V1268" s="291"/>
      <c r="W1268" s="291"/>
      <c r="X1268" s="291"/>
      <c r="Y1268" s="291"/>
      <c r="Z1268" s="291"/>
      <c r="AA1268" s="291"/>
      <c r="AB1268" s="291"/>
      <c r="AC1268" s="291"/>
      <c r="AD1268" s="291"/>
      <c r="AE1268" s="291"/>
      <c r="AF1268" s="291"/>
      <c r="AG1268" s="291"/>
      <c r="AH1268" s="291"/>
      <c r="AI1268" s="291"/>
      <c r="AJ1268" s="291"/>
      <c r="AK1268" s="291"/>
      <c r="AL1268" s="291"/>
      <c r="AM1268" s="291"/>
      <c r="AN1268" s="291"/>
      <c r="AO1268" s="291"/>
      <c r="AP1268" s="291"/>
      <c r="AQ1268" s="291"/>
      <c r="AR1268" s="291"/>
    </row>
    <row r="1269" spans="1:44" ht="8.1" customHeight="1">
      <c r="A1269" s="323" t="str">
        <f t="shared" si="129"/>
        <v/>
      </c>
      <c r="B1269" s="50" t="str">
        <f t="shared" si="130"/>
        <v/>
      </c>
      <c r="C1269" s="50" t="str">
        <f t="shared" si="131"/>
        <v/>
      </c>
      <c r="D1269" s="273" t="str">
        <f t="shared" si="132"/>
        <v/>
      </c>
      <c r="E1269" s="311"/>
      <c r="F1269" s="312"/>
      <c r="G1269" s="312"/>
      <c r="H1269" s="291"/>
      <c r="I1269" s="291"/>
      <c r="J1269" s="291"/>
      <c r="K1269" s="291"/>
      <c r="L1269" s="291"/>
      <c r="M1269" s="291"/>
      <c r="N1269" s="291"/>
      <c r="O1269" s="291"/>
      <c r="P1269" s="291"/>
      <c r="Q1269" s="291"/>
      <c r="R1269" s="291"/>
      <c r="S1269" s="291"/>
      <c r="T1269" s="291"/>
      <c r="U1269" s="291"/>
      <c r="V1269" s="291"/>
      <c r="W1269" s="291"/>
      <c r="X1269" s="291"/>
      <c r="Y1269" s="291"/>
      <c r="Z1269" s="291"/>
      <c r="AA1269" s="291"/>
      <c r="AB1269" s="291"/>
      <c r="AC1269" s="291"/>
      <c r="AD1269" s="291"/>
      <c r="AE1269" s="291"/>
      <c r="AF1269" s="291"/>
      <c r="AG1269" s="291"/>
      <c r="AH1269" s="291"/>
      <c r="AI1269" s="291"/>
      <c r="AJ1269" s="291"/>
      <c r="AK1269" s="291"/>
      <c r="AL1269" s="291"/>
      <c r="AM1269" s="291"/>
      <c r="AN1269" s="291"/>
      <c r="AO1269" s="291"/>
      <c r="AP1269" s="291"/>
      <c r="AQ1269" s="291"/>
      <c r="AR1269" s="291"/>
    </row>
    <row r="1270" spans="1:44" ht="8.1" customHeight="1">
      <c r="A1270" s="323" t="str">
        <f t="shared" si="129"/>
        <v/>
      </c>
      <c r="B1270" s="50" t="str">
        <f t="shared" si="130"/>
        <v/>
      </c>
      <c r="C1270" s="50" t="str">
        <f t="shared" si="131"/>
        <v/>
      </c>
      <c r="D1270" s="273" t="str">
        <f t="shared" si="132"/>
        <v/>
      </c>
      <c r="E1270" s="311"/>
      <c r="F1270" s="312"/>
      <c r="G1270" s="312"/>
      <c r="H1270" s="291"/>
      <c r="I1270" s="291"/>
      <c r="J1270" s="291"/>
      <c r="K1270" s="291"/>
      <c r="L1270" s="291"/>
      <c r="M1270" s="291"/>
      <c r="N1270" s="291"/>
      <c r="O1270" s="291"/>
      <c r="P1270" s="291"/>
      <c r="Q1270" s="291"/>
      <c r="R1270" s="291"/>
      <c r="S1270" s="291"/>
      <c r="T1270" s="291"/>
      <c r="U1270" s="291"/>
      <c r="V1270" s="291"/>
      <c r="W1270" s="291"/>
      <c r="X1270" s="291"/>
      <c r="Y1270" s="291"/>
      <c r="Z1270" s="291"/>
      <c r="AA1270" s="291"/>
      <c r="AB1270" s="291"/>
      <c r="AC1270" s="291"/>
      <c r="AD1270" s="291"/>
      <c r="AE1270" s="291"/>
      <c r="AF1270" s="291"/>
      <c r="AG1270" s="291"/>
      <c r="AH1270" s="291"/>
      <c r="AI1270" s="291"/>
      <c r="AJ1270" s="291"/>
      <c r="AK1270" s="291"/>
      <c r="AL1270" s="291"/>
      <c r="AM1270" s="291"/>
      <c r="AN1270" s="291"/>
      <c r="AO1270" s="291"/>
      <c r="AP1270" s="291"/>
      <c r="AQ1270" s="291"/>
      <c r="AR1270" s="291"/>
    </row>
    <row r="1271" spans="1:44" ht="8.1" customHeight="1">
      <c r="A1271" s="323" t="str">
        <f t="shared" si="129"/>
        <v/>
      </c>
      <c r="B1271" s="50" t="str">
        <f t="shared" si="130"/>
        <v/>
      </c>
      <c r="C1271" s="50" t="str">
        <f t="shared" si="131"/>
        <v/>
      </c>
      <c r="D1271" s="273" t="str">
        <f t="shared" si="132"/>
        <v/>
      </c>
      <c r="E1271" s="311"/>
      <c r="F1271" s="312"/>
      <c r="G1271" s="312"/>
      <c r="H1271" s="291"/>
      <c r="I1271" s="291"/>
      <c r="J1271" s="291"/>
      <c r="K1271" s="291"/>
      <c r="L1271" s="291"/>
      <c r="M1271" s="291"/>
      <c r="N1271" s="291"/>
      <c r="O1271" s="291"/>
      <c r="P1271" s="291"/>
      <c r="Q1271" s="291"/>
      <c r="R1271" s="291"/>
      <c r="S1271" s="291"/>
      <c r="T1271" s="291"/>
      <c r="U1271" s="291"/>
      <c r="V1271" s="291"/>
      <c r="W1271" s="291"/>
      <c r="X1271" s="291"/>
      <c r="Y1271" s="291"/>
      <c r="Z1271" s="291"/>
      <c r="AA1271" s="291"/>
      <c r="AB1271" s="291"/>
      <c r="AC1271" s="291"/>
      <c r="AD1271" s="291"/>
      <c r="AE1271" s="291"/>
      <c r="AF1271" s="291"/>
      <c r="AG1271" s="291"/>
      <c r="AH1271" s="291"/>
      <c r="AI1271" s="291"/>
      <c r="AJ1271" s="291"/>
      <c r="AK1271" s="291"/>
      <c r="AL1271" s="291"/>
      <c r="AM1271" s="291"/>
      <c r="AN1271" s="291"/>
      <c r="AO1271" s="291"/>
      <c r="AP1271" s="291"/>
      <c r="AQ1271" s="291"/>
      <c r="AR1271" s="291"/>
    </row>
    <row r="1272" spans="1:44" ht="8.1" customHeight="1">
      <c r="A1272" s="323" t="str">
        <f t="shared" si="129"/>
        <v/>
      </c>
      <c r="B1272" s="50" t="str">
        <f t="shared" si="130"/>
        <v/>
      </c>
      <c r="C1272" s="50" t="str">
        <f t="shared" si="131"/>
        <v/>
      </c>
      <c r="D1272" s="273" t="str">
        <f t="shared" si="132"/>
        <v/>
      </c>
      <c r="E1272" s="311"/>
      <c r="F1272" s="312"/>
      <c r="G1272" s="312"/>
      <c r="H1272" s="291"/>
      <c r="I1272" s="291"/>
      <c r="J1272" s="291"/>
      <c r="K1272" s="291"/>
      <c r="L1272" s="291"/>
      <c r="M1272" s="291"/>
      <c r="N1272" s="291"/>
      <c r="O1272" s="291"/>
      <c r="P1272" s="291"/>
      <c r="Q1272" s="291"/>
      <c r="R1272" s="291"/>
      <c r="S1272" s="291"/>
      <c r="T1272" s="291"/>
      <c r="U1272" s="291"/>
      <c r="V1272" s="291"/>
      <c r="W1272" s="291"/>
      <c r="X1272" s="291"/>
      <c r="Y1272" s="291"/>
      <c r="Z1272" s="291"/>
      <c r="AA1272" s="291"/>
      <c r="AB1272" s="291"/>
      <c r="AC1272" s="291"/>
      <c r="AD1272" s="291"/>
      <c r="AE1272" s="291"/>
      <c r="AF1272" s="291"/>
      <c r="AG1272" s="291"/>
      <c r="AH1272" s="291"/>
      <c r="AI1272" s="291"/>
      <c r="AJ1272" s="291"/>
      <c r="AK1272" s="291"/>
      <c r="AL1272" s="291"/>
      <c r="AM1272" s="291"/>
      <c r="AN1272" s="291"/>
      <c r="AO1272" s="291"/>
      <c r="AP1272" s="291"/>
      <c r="AQ1272" s="291"/>
      <c r="AR1272" s="291"/>
    </row>
    <row r="1273" spans="1:44" ht="8.1" customHeight="1">
      <c r="A1273" s="323" t="str">
        <f t="shared" si="129"/>
        <v/>
      </c>
      <c r="B1273" s="50" t="str">
        <f t="shared" si="130"/>
        <v/>
      </c>
      <c r="C1273" s="50" t="str">
        <f t="shared" si="131"/>
        <v/>
      </c>
      <c r="D1273" s="273" t="str">
        <f t="shared" si="132"/>
        <v/>
      </c>
      <c r="E1273" s="311"/>
      <c r="F1273" s="312"/>
      <c r="G1273" s="312"/>
      <c r="H1273" s="291"/>
      <c r="I1273" s="291"/>
      <c r="J1273" s="291"/>
      <c r="K1273" s="291"/>
      <c r="L1273" s="291"/>
      <c r="M1273" s="291"/>
      <c r="N1273" s="291"/>
      <c r="O1273" s="291"/>
      <c r="P1273" s="291"/>
      <c r="Q1273" s="291"/>
      <c r="R1273" s="291"/>
      <c r="S1273" s="291"/>
      <c r="T1273" s="291"/>
      <c r="U1273" s="291"/>
      <c r="V1273" s="291"/>
      <c r="W1273" s="291"/>
      <c r="X1273" s="291"/>
      <c r="Y1273" s="291"/>
      <c r="Z1273" s="291"/>
      <c r="AA1273" s="291"/>
      <c r="AB1273" s="291"/>
      <c r="AC1273" s="291"/>
      <c r="AD1273" s="291"/>
      <c r="AE1273" s="291"/>
      <c r="AF1273" s="291"/>
      <c r="AG1273" s="291"/>
      <c r="AH1273" s="291"/>
      <c r="AI1273" s="291"/>
      <c r="AJ1273" s="291"/>
      <c r="AK1273" s="291"/>
      <c r="AL1273" s="291"/>
      <c r="AM1273" s="291"/>
      <c r="AN1273" s="291"/>
      <c r="AO1273" s="291"/>
      <c r="AP1273" s="291"/>
      <c r="AQ1273" s="291"/>
      <c r="AR1273" s="291"/>
    </row>
    <row r="1274" spans="1:44" ht="8.1" customHeight="1">
      <c r="A1274" s="323" t="str">
        <f t="shared" si="129"/>
        <v/>
      </c>
      <c r="B1274" s="50" t="str">
        <f t="shared" si="130"/>
        <v/>
      </c>
      <c r="C1274" s="50" t="str">
        <f t="shared" si="131"/>
        <v/>
      </c>
      <c r="D1274" s="273" t="str">
        <f t="shared" si="132"/>
        <v/>
      </c>
      <c r="E1274" s="311"/>
      <c r="F1274" s="312"/>
      <c r="G1274" s="312"/>
      <c r="H1274" s="291"/>
      <c r="I1274" s="291"/>
      <c r="J1274" s="291"/>
      <c r="K1274" s="291"/>
      <c r="L1274" s="291"/>
      <c r="M1274" s="291"/>
      <c r="N1274" s="291"/>
      <c r="O1274" s="291"/>
      <c r="P1274" s="291"/>
      <c r="Q1274" s="291"/>
      <c r="R1274" s="291"/>
      <c r="S1274" s="291"/>
      <c r="T1274" s="291"/>
      <c r="U1274" s="291"/>
      <c r="V1274" s="291"/>
      <c r="W1274" s="291"/>
      <c r="X1274" s="291"/>
      <c r="Y1274" s="291"/>
      <c r="Z1274" s="291"/>
      <c r="AA1274" s="291"/>
      <c r="AB1274" s="291"/>
      <c r="AC1274" s="291"/>
      <c r="AD1274" s="291"/>
      <c r="AE1274" s="291"/>
      <c r="AF1274" s="291"/>
      <c r="AG1274" s="291"/>
      <c r="AH1274" s="291"/>
      <c r="AI1274" s="291"/>
      <c r="AJ1274" s="291"/>
      <c r="AK1274" s="291"/>
      <c r="AL1274" s="291"/>
      <c r="AM1274" s="291"/>
      <c r="AN1274" s="291"/>
      <c r="AO1274" s="291"/>
      <c r="AP1274" s="291"/>
      <c r="AQ1274" s="291"/>
      <c r="AR1274" s="291"/>
    </row>
    <row r="1275" spans="1:44" ht="8.1" customHeight="1">
      <c r="A1275" s="323" t="str">
        <f t="shared" si="129"/>
        <v/>
      </c>
      <c r="B1275" s="50" t="str">
        <f t="shared" si="130"/>
        <v/>
      </c>
      <c r="C1275" s="50" t="str">
        <f t="shared" si="131"/>
        <v/>
      </c>
      <c r="D1275" s="273" t="str">
        <f t="shared" si="132"/>
        <v/>
      </c>
      <c r="E1275" s="311"/>
      <c r="F1275" s="312"/>
      <c r="G1275" s="312"/>
      <c r="H1275" s="291"/>
      <c r="I1275" s="291"/>
      <c r="J1275" s="291"/>
      <c r="K1275" s="291"/>
      <c r="L1275" s="291"/>
      <c r="M1275" s="291"/>
      <c r="N1275" s="291"/>
      <c r="O1275" s="291"/>
      <c r="P1275" s="291"/>
      <c r="Q1275" s="291"/>
      <c r="R1275" s="291"/>
      <c r="S1275" s="291"/>
      <c r="T1275" s="291"/>
      <c r="U1275" s="291"/>
      <c r="V1275" s="291"/>
      <c r="W1275" s="291"/>
      <c r="X1275" s="291"/>
      <c r="Y1275" s="291"/>
      <c r="Z1275" s="291"/>
      <c r="AA1275" s="291"/>
      <c r="AB1275" s="291"/>
      <c r="AC1275" s="291"/>
      <c r="AD1275" s="291"/>
      <c r="AE1275" s="291"/>
      <c r="AF1275" s="291"/>
      <c r="AG1275" s="291"/>
      <c r="AH1275" s="291"/>
      <c r="AI1275" s="291"/>
      <c r="AJ1275" s="291"/>
      <c r="AK1275" s="291"/>
      <c r="AL1275" s="291"/>
      <c r="AM1275" s="291"/>
      <c r="AN1275" s="291"/>
      <c r="AO1275" s="291"/>
      <c r="AP1275" s="291"/>
      <c r="AQ1275" s="291"/>
      <c r="AR1275" s="291"/>
    </row>
    <row r="1276" spans="1:44" ht="8.1" customHeight="1">
      <c r="A1276" s="323" t="str">
        <f t="shared" si="129"/>
        <v/>
      </c>
      <c r="B1276" s="50" t="str">
        <f t="shared" si="130"/>
        <v/>
      </c>
      <c r="C1276" s="50" t="str">
        <f t="shared" si="131"/>
        <v/>
      </c>
      <c r="D1276" s="273" t="str">
        <f t="shared" si="132"/>
        <v/>
      </c>
      <c r="E1276" s="311"/>
      <c r="F1276" s="312"/>
      <c r="G1276" s="312"/>
      <c r="H1276" s="291"/>
      <c r="I1276" s="291"/>
      <c r="J1276" s="291"/>
      <c r="K1276" s="291"/>
      <c r="L1276" s="291"/>
      <c r="M1276" s="291"/>
      <c r="N1276" s="291"/>
      <c r="O1276" s="291"/>
      <c r="P1276" s="291"/>
      <c r="Q1276" s="291"/>
      <c r="R1276" s="291"/>
      <c r="S1276" s="291"/>
      <c r="T1276" s="291"/>
      <c r="U1276" s="291"/>
      <c r="V1276" s="291"/>
      <c r="W1276" s="291"/>
      <c r="X1276" s="291"/>
      <c r="Y1276" s="291"/>
      <c r="Z1276" s="291"/>
      <c r="AA1276" s="291"/>
      <c r="AB1276" s="291"/>
      <c r="AC1276" s="291"/>
      <c r="AD1276" s="291"/>
      <c r="AE1276" s="291"/>
      <c r="AF1276" s="291"/>
      <c r="AG1276" s="291"/>
      <c r="AH1276" s="291"/>
      <c r="AI1276" s="291"/>
      <c r="AJ1276" s="291"/>
      <c r="AK1276" s="291"/>
      <c r="AL1276" s="291"/>
      <c r="AM1276" s="291"/>
      <c r="AN1276" s="291"/>
      <c r="AO1276" s="291"/>
      <c r="AP1276" s="291"/>
      <c r="AQ1276" s="291"/>
      <c r="AR1276" s="291"/>
    </row>
    <row r="1277" spans="1:44" ht="8.1" customHeight="1">
      <c r="A1277" s="323" t="str">
        <f t="shared" si="129"/>
        <v/>
      </c>
      <c r="B1277" s="50" t="str">
        <f t="shared" si="130"/>
        <v/>
      </c>
      <c r="C1277" s="50" t="str">
        <f t="shared" si="131"/>
        <v/>
      </c>
      <c r="D1277" s="273" t="str">
        <f t="shared" si="132"/>
        <v/>
      </c>
      <c r="E1277" s="311"/>
      <c r="F1277" s="312"/>
      <c r="G1277" s="312"/>
      <c r="H1277" s="291"/>
      <c r="I1277" s="291"/>
      <c r="J1277" s="291"/>
      <c r="K1277" s="291"/>
      <c r="L1277" s="291"/>
      <c r="M1277" s="291"/>
      <c r="N1277" s="291"/>
      <c r="O1277" s="291"/>
      <c r="P1277" s="291"/>
      <c r="Q1277" s="291"/>
      <c r="R1277" s="291"/>
      <c r="S1277" s="291"/>
      <c r="T1277" s="291"/>
      <c r="U1277" s="291"/>
      <c r="V1277" s="291"/>
      <c r="W1277" s="291"/>
      <c r="X1277" s="291"/>
      <c r="Y1277" s="291"/>
      <c r="Z1277" s="291"/>
      <c r="AA1277" s="291"/>
      <c r="AB1277" s="291"/>
      <c r="AC1277" s="291"/>
      <c r="AD1277" s="291"/>
      <c r="AE1277" s="291"/>
      <c r="AF1277" s="291"/>
      <c r="AG1277" s="291"/>
      <c r="AH1277" s="291"/>
      <c r="AI1277" s="291"/>
      <c r="AJ1277" s="291"/>
      <c r="AK1277" s="291"/>
      <c r="AL1277" s="291"/>
      <c r="AM1277" s="291"/>
      <c r="AN1277" s="291"/>
      <c r="AO1277" s="291"/>
      <c r="AP1277" s="291"/>
      <c r="AQ1277" s="291"/>
      <c r="AR1277" s="291"/>
    </row>
    <row r="1278" spans="1:44" ht="8.1" customHeight="1">
      <c r="A1278" s="323" t="str">
        <f t="shared" si="129"/>
        <v/>
      </c>
      <c r="B1278" s="50" t="str">
        <f t="shared" si="130"/>
        <v/>
      </c>
      <c r="C1278" s="50" t="str">
        <f t="shared" si="131"/>
        <v/>
      </c>
      <c r="D1278" s="273" t="str">
        <f t="shared" si="132"/>
        <v/>
      </c>
      <c r="E1278" s="311"/>
      <c r="F1278" s="312"/>
      <c r="G1278" s="312"/>
      <c r="H1278" s="291"/>
      <c r="I1278" s="291"/>
      <c r="J1278" s="291"/>
      <c r="K1278" s="291"/>
      <c r="L1278" s="291"/>
      <c r="M1278" s="291"/>
      <c r="N1278" s="291"/>
      <c r="O1278" s="291"/>
      <c r="P1278" s="291"/>
      <c r="Q1278" s="291"/>
      <c r="R1278" s="291"/>
      <c r="S1278" s="291"/>
      <c r="T1278" s="291"/>
      <c r="U1278" s="291"/>
      <c r="V1278" s="291"/>
      <c r="W1278" s="291"/>
      <c r="X1278" s="291"/>
      <c r="Y1278" s="291"/>
      <c r="Z1278" s="291"/>
      <c r="AA1278" s="291"/>
      <c r="AB1278" s="291"/>
      <c r="AC1278" s="291"/>
      <c r="AD1278" s="291"/>
      <c r="AE1278" s="291"/>
      <c r="AF1278" s="291"/>
      <c r="AG1278" s="291"/>
      <c r="AH1278" s="291"/>
      <c r="AI1278" s="291"/>
      <c r="AJ1278" s="291"/>
      <c r="AK1278" s="291"/>
      <c r="AL1278" s="291"/>
      <c r="AM1278" s="291"/>
      <c r="AN1278" s="291"/>
      <c r="AO1278" s="291"/>
      <c r="AP1278" s="291"/>
      <c r="AQ1278" s="291"/>
      <c r="AR1278" s="291"/>
    </row>
    <row r="1279" spans="1:44" ht="8.1" customHeight="1">
      <c r="A1279" s="323" t="str">
        <f t="shared" si="129"/>
        <v/>
      </c>
      <c r="B1279" s="50" t="str">
        <f t="shared" si="130"/>
        <v/>
      </c>
      <c r="C1279" s="50" t="str">
        <f t="shared" si="131"/>
        <v/>
      </c>
      <c r="D1279" s="273" t="str">
        <f t="shared" si="132"/>
        <v/>
      </c>
      <c r="E1279" s="311"/>
      <c r="F1279" s="312"/>
      <c r="G1279" s="312"/>
      <c r="H1279" s="291"/>
      <c r="I1279" s="291"/>
      <c r="J1279" s="291"/>
      <c r="K1279" s="291"/>
      <c r="L1279" s="291"/>
      <c r="M1279" s="291"/>
      <c r="N1279" s="291"/>
      <c r="O1279" s="291"/>
      <c r="P1279" s="291"/>
      <c r="Q1279" s="291"/>
      <c r="R1279" s="291"/>
      <c r="S1279" s="291"/>
      <c r="T1279" s="291"/>
      <c r="U1279" s="291"/>
      <c r="V1279" s="291"/>
      <c r="W1279" s="291"/>
      <c r="X1279" s="291"/>
      <c r="Y1279" s="291"/>
      <c r="Z1279" s="291"/>
      <c r="AA1279" s="291"/>
      <c r="AB1279" s="291"/>
      <c r="AC1279" s="291"/>
      <c r="AD1279" s="291"/>
      <c r="AE1279" s="291"/>
      <c r="AF1279" s="291"/>
      <c r="AG1279" s="291"/>
      <c r="AH1279" s="291"/>
      <c r="AI1279" s="291"/>
      <c r="AJ1279" s="291"/>
      <c r="AK1279" s="291"/>
      <c r="AL1279" s="291"/>
      <c r="AM1279" s="291"/>
      <c r="AN1279" s="291"/>
      <c r="AO1279" s="291"/>
      <c r="AP1279" s="291"/>
      <c r="AQ1279" s="291"/>
      <c r="AR1279" s="291"/>
    </row>
    <row r="1280" spans="1:44" ht="8.1" customHeight="1">
      <c r="A1280" s="323" t="str">
        <f t="shared" si="129"/>
        <v/>
      </c>
      <c r="B1280" s="50" t="str">
        <f t="shared" si="130"/>
        <v/>
      </c>
      <c r="C1280" s="50" t="str">
        <f t="shared" si="131"/>
        <v/>
      </c>
      <c r="D1280" s="273" t="str">
        <f t="shared" si="132"/>
        <v/>
      </c>
      <c r="E1280" s="311"/>
      <c r="F1280" s="312"/>
      <c r="G1280" s="312"/>
      <c r="H1280" s="291"/>
      <c r="I1280" s="291"/>
      <c r="J1280" s="291"/>
      <c r="K1280" s="291"/>
      <c r="L1280" s="291"/>
      <c r="M1280" s="291"/>
      <c r="N1280" s="291"/>
      <c r="O1280" s="291"/>
      <c r="P1280" s="291"/>
      <c r="Q1280" s="291"/>
      <c r="R1280" s="291"/>
      <c r="S1280" s="291"/>
      <c r="T1280" s="291"/>
      <c r="U1280" s="291"/>
      <c r="V1280" s="291"/>
      <c r="W1280" s="291"/>
      <c r="X1280" s="291"/>
      <c r="Y1280" s="291"/>
      <c r="Z1280" s="291"/>
      <c r="AA1280" s="291"/>
      <c r="AB1280" s="291"/>
      <c r="AC1280" s="291"/>
      <c r="AD1280" s="291"/>
      <c r="AE1280" s="291"/>
      <c r="AF1280" s="291"/>
      <c r="AG1280" s="291"/>
      <c r="AH1280" s="291"/>
      <c r="AI1280" s="291"/>
      <c r="AJ1280" s="291"/>
      <c r="AK1280" s="291"/>
      <c r="AL1280" s="291"/>
      <c r="AM1280" s="291"/>
      <c r="AN1280" s="291"/>
      <c r="AO1280" s="291"/>
      <c r="AP1280" s="291"/>
      <c r="AQ1280" s="291"/>
      <c r="AR1280" s="291"/>
    </row>
    <row r="1281" spans="1:44" ht="8.1" customHeight="1">
      <c r="A1281" s="323" t="str">
        <f t="shared" si="129"/>
        <v/>
      </c>
      <c r="B1281" s="50" t="str">
        <f t="shared" si="130"/>
        <v/>
      </c>
      <c r="C1281" s="50" t="str">
        <f t="shared" si="131"/>
        <v/>
      </c>
      <c r="D1281" s="273" t="str">
        <f t="shared" si="132"/>
        <v/>
      </c>
      <c r="E1281" s="311"/>
      <c r="F1281" s="312"/>
      <c r="G1281" s="312"/>
      <c r="H1281" s="291"/>
      <c r="I1281" s="291"/>
      <c r="J1281" s="291"/>
      <c r="K1281" s="291"/>
      <c r="L1281" s="291"/>
      <c r="M1281" s="291"/>
      <c r="N1281" s="291"/>
      <c r="O1281" s="291"/>
      <c r="P1281" s="291"/>
      <c r="Q1281" s="291"/>
      <c r="R1281" s="291"/>
      <c r="S1281" s="291"/>
      <c r="T1281" s="291"/>
      <c r="U1281" s="291"/>
      <c r="V1281" s="291"/>
      <c r="W1281" s="291"/>
      <c r="X1281" s="291"/>
      <c r="Y1281" s="291"/>
      <c r="Z1281" s="291"/>
      <c r="AA1281" s="291"/>
      <c r="AB1281" s="291"/>
      <c r="AC1281" s="291"/>
      <c r="AD1281" s="291"/>
      <c r="AE1281" s="291"/>
      <c r="AF1281" s="291"/>
      <c r="AG1281" s="291"/>
      <c r="AH1281" s="291"/>
      <c r="AI1281" s="291"/>
      <c r="AJ1281" s="291"/>
      <c r="AK1281" s="291"/>
      <c r="AL1281" s="291"/>
      <c r="AM1281" s="291"/>
      <c r="AN1281" s="291"/>
      <c r="AO1281" s="291"/>
      <c r="AP1281" s="291"/>
      <c r="AQ1281" s="291"/>
      <c r="AR1281" s="291"/>
    </row>
    <row r="1282" spans="1:44" ht="8.1" customHeight="1">
      <c r="A1282" s="323" t="str">
        <f t="shared" si="129"/>
        <v/>
      </c>
      <c r="B1282" s="50" t="str">
        <f t="shared" si="130"/>
        <v/>
      </c>
      <c r="C1282" s="50" t="str">
        <f t="shared" si="131"/>
        <v/>
      </c>
      <c r="D1282" s="273" t="str">
        <f t="shared" si="132"/>
        <v/>
      </c>
      <c r="E1282" s="311"/>
      <c r="F1282" s="312"/>
      <c r="G1282" s="312"/>
      <c r="H1282" s="291"/>
      <c r="I1282" s="291"/>
      <c r="J1282" s="291"/>
      <c r="K1282" s="291"/>
      <c r="L1282" s="291"/>
      <c r="M1282" s="291"/>
      <c r="N1282" s="291"/>
      <c r="O1282" s="291"/>
      <c r="P1282" s="291"/>
      <c r="Q1282" s="291"/>
      <c r="R1282" s="291"/>
      <c r="S1282" s="291"/>
      <c r="T1282" s="291"/>
      <c r="U1282" s="291"/>
      <c r="V1282" s="291"/>
      <c r="W1282" s="291"/>
      <c r="X1282" s="291"/>
      <c r="Y1282" s="291"/>
      <c r="Z1282" s="291"/>
      <c r="AA1282" s="291"/>
      <c r="AB1282" s="291"/>
      <c r="AC1282" s="291"/>
      <c r="AD1282" s="291"/>
      <c r="AE1282" s="291"/>
      <c r="AF1282" s="291"/>
      <c r="AG1282" s="291"/>
      <c r="AH1282" s="291"/>
      <c r="AI1282" s="291"/>
      <c r="AJ1282" s="291"/>
      <c r="AK1282" s="291"/>
      <c r="AL1282" s="291"/>
      <c r="AM1282" s="291"/>
      <c r="AN1282" s="291"/>
      <c r="AO1282" s="291"/>
      <c r="AP1282" s="291"/>
      <c r="AQ1282" s="291"/>
      <c r="AR1282" s="291"/>
    </row>
    <row r="1283" spans="1:44" ht="8.1" customHeight="1">
      <c r="A1283" s="323" t="str">
        <f t="shared" si="129"/>
        <v/>
      </c>
      <c r="B1283" s="50" t="str">
        <f t="shared" si="130"/>
        <v/>
      </c>
      <c r="C1283" s="50" t="str">
        <f t="shared" si="131"/>
        <v/>
      </c>
      <c r="D1283" s="273" t="str">
        <f t="shared" si="132"/>
        <v/>
      </c>
      <c r="E1283" s="311"/>
      <c r="F1283" s="312"/>
      <c r="G1283" s="312"/>
      <c r="H1283" s="291"/>
      <c r="I1283" s="291"/>
      <c r="J1283" s="291"/>
      <c r="K1283" s="291"/>
      <c r="L1283" s="291"/>
      <c r="M1283" s="291"/>
      <c r="N1283" s="291"/>
      <c r="O1283" s="291"/>
      <c r="P1283" s="291"/>
      <c r="Q1283" s="291"/>
      <c r="R1283" s="291"/>
      <c r="S1283" s="291"/>
      <c r="T1283" s="291"/>
      <c r="U1283" s="291"/>
      <c r="V1283" s="291"/>
      <c r="W1283" s="291"/>
      <c r="X1283" s="291"/>
      <c r="Y1283" s="291"/>
      <c r="Z1283" s="291"/>
      <c r="AA1283" s="291"/>
      <c r="AB1283" s="291"/>
      <c r="AC1283" s="291"/>
      <c r="AD1283" s="291"/>
      <c r="AE1283" s="291"/>
      <c r="AF1283" s="291"/>
      <c r="AG1283" s="291"/>
      <c r="AH1283" s="291"/>
      <c r="AI1283" s="291"/>
      <c r="AJ1283" s="291"/>
      <c r="AK1283" s="291"/>
      <c r="AL1283" s="291"/>
      <c r="AM1283" s="291"/>
      <c r="AN1283" s="291"/>
      <c r="AO1283" s="291"/>
      <c r="AP1283" s="291"/>
      <c r="AQ1283" s="291"/>
      <c r="AR1283" s="291"/>
    </row>
    <row r="1284" spans="1:44" ht="8.1" customHeight="1">
      <c r="A1284" s="323" t="str">
        <f t="shared" si="129"/>
        <v/>
      </c>
      <c r="B1284" s="50" t="str">
        <f t="shared" si="130"/>
        <v/>
      </c>
      <c r="C1284" s="50" t="str">
        <f t="shared" si="131"/>
        <v/>
      </c>
      <c r="D1284" s="273" t="str">
        <f t="shared" si="132"/>
        <v/>
      </c>
      <c r="E1284" s="311"/>
      <c r="F1284" s="312"/>
      <c r="G1284" s="312"/>
      <c r="H1284" s="291"/>
      <c r="I1284" s="291"/>
      <c r="J1284" s="291"/>
      <c r="K1284" s="291"/>
      <c r="L1284" s="291"/>
      <c r="M1284" s="291"/>
      <c r="N1284" s="291"/>
      <c r="O1284" s="291"/>
      <c r="P1284" s="291"/>
      <c r="Q1284" s="291"/>
      <c r="R1284" s="291"/>
      <c r="S1284" s="291"/>
      <c r="T1284" s="291"/>
      <c r="U1284" s="291"/>
      <c r="V1284" s="291"/>
      <c r="W1284" s="291"/>
      <c r="X1284" s="291"/>
      <c r="Y1284" s="291"/>
      <c r="Z1284" s="291"/>
      <c r="AA1284" s="291"/>
      <c r="AB1284" s="291"/>
      <c r="AC1284" s="291"/>
      <c r="AD1284" s="291"/>
      <c r="AE1284" s="291"/>
      <c r="AF1284" s="291"/>
      <c r="AG1284" s="291"/>
      <c r="AH1284" s="291"/>
      <c r="AI1284" s="291"/>
      <c r="AJ1284" s="291"/>
      <c r="AK1284" s="291"/>
      <c r="AL1284" s="291"/>
      <c r="AM1284" s="291"/>
      <c r="AN1284" s="291"/>
      <c r="AO1284" s="291"/>
      <c r="AP1284" s="291"/>
      <c r="AQ1284" s="291"/>
      <c r="AR1284" s="291"/>
    </row>
    <row r="1285" spans="1:44" ht="8.1" customHeight="1">
      <c r="A1285" s="323" t="str">
        <f t="shared" ref="A1285:A1348" si="133">IF(ROW()-A$4&lt;=$D$4,ROW()-A$4,"")</f>
        <v/>
      </c>
      <c r="B1285" s="50" t="str">
        <f t="shared" si="130"/>
        <v/>
      </c>
      <c r="C1285" s="50" t="str">
        <f t="shared" si="131"/>
        <v/>
      </c>
      <c r="D1285" s="273" t="str">
        <f t="shared" si="132"/>
        <v/>
      </c>
      <c r="E1285" s="311"/>
      <c r="F1285" s="312"/>
      <c r="G1285" s="312"/>
      <c r="H1285" s="291"/>
      <c r="I1285" s="291"/>
      <c r="J1285" s="291"/>
      <c r="K1285" s="291"/>
      <c r="L1285" s="291"/>
      <c r="M1285" s="291"/>
      <c r="N1285" s="291"/>
      <c r="O1285" s="291"/>
      <c r="P1285" s="291"/>
      <c r="Q1285" s="291"/>
      <c r="R1285" s="291"/>
      <c r="S1285" s="291"/>
      <c r="T1285" s="291"/>
      <c r="U1285" s="291"/>
      <c r="V1285" s="291"/>
      <c r="W1285" s="291"/>
      <c r="X1285" s="291"/>
      <c r="Y1285" s="291"/>
      <c r="Z1285" s="291"/>
      <c r="AA1285" s="291"/>
      <c r="AB1285" s="291"/>
      <c r="AC1285" s="291"/>
      <c r="AD1285" s="291"/>
      <c r="AE1285" s="291"/>
      <c r="AF1285" s="291"/>
      <c r="AG1285" s="291"/>
      <c r="AH1285" s="291"/>
      <c r="AI1285" s="291"/>
      <c r="AJ1285" s="291"/>
      <c r="AK1285" s="291"/>
      <c r="AL1285" s="291"/>
      <c r="AM1285" s="291"/>
      <c r="AN1285" s="291"/>
      <c r="AO1285" s="291"/>
      <c r="AP1285" s="291"/>
      <c r="AQ1285" s="291"/>
      <c r="AR1285" s="291"/>
    </row>
    <row r="1286" spans="1:44" ht="8.1" customHeight="1">
      <c r="A1286" s="323" t="str">
        <f t="shared" si="133"/>
        <v/>
      </c>
      <c r="B1286" s="50" t="str">
        <f t="shared" ref="B1286:B1349" si="134">IF(A1286="","",IF(A1284="",1,IF(ISNUMBER(A1286),INT(A1285/$C$2)+1,"")))</f>
        <v/>
      </c>
      <c r="C1286" s="50" t="str">
        <f t="shared" ref="C1286:C1349" si="135">IF(ISNUMBER(A1286),IF(B1285&lt;&gt;B1286,1,C1285+1),"")</f>
        <v/>
      </c>
      <c r="D1286" s="273" t="str">
        <f t="shared" ref="D1286:D1349" si="136">IF(AND(ISNUMBER(B1286),ISNUMBER(C1286)),_xlfn.CONCAT(C1286-1,",",B1286-1),"")</f>
        <v/>
      </c>
      <c r="E1286" s="311"/>
      <c r="F1286" s="312"/>
      <c r="G1286" s="312"/>
      <c r="H1286" s="291"/>
      <c r="I1286" s="291"/>
      <c r="J1286" s="291"/>
      <c r="K1286" s="291"/>
      <c r="L1286" s="291"/>
      <c r="M1286" s="291"/>
      <c r="N1286" s="291"/>
      <c r="O1286" s="291"/>
      <c r="P1286" s="291"/>
      <c r="Q1286" s="291"/>
      <c r="R1286" s="291"/>
      <c r="S1286" s="291"/>
      <c r="T1286" s="291"/>
      <c r="U1286" s="291"/>
      <c r="V1286" s="291"/>
      <c r="W1286" s="291"/>
      <c r="X1286" s="291"/>
      <c r="Y1286" s="291"/>
      <c r="Z1286" s="291"/>
      <c r="AA1286" s="291"/>
      <c r="AB1286" s="291"/>
      <c r="AC1286" s="291"/>
      <c r="AD1286" s="291"/>
      <c r="AE1286" s="291"/>
      <c r="AF1286" s="291"/>
      <c r="AG1286" s="291"/>
      <c r="AH1286" s="291"/>
      <c r="AI1286" s="291"/>
      <c r="AJ1286" s="291"/>
      <c r="AK1286" s="291"/>
      <c r="AL1286" s="291"/>
      <c r="AM1286" s="291"/>
      <c r="AN1286" s="291"/>
      <c r="AO1286" s="291"/>
      <c r="AP1286" s="291"/>
      <c r="AQ1286" s="291"/>
      <c r="AR1286" s="291"/>
    </row>
    <row r="1287" spans="1:44" ht="8.1" customHeight="1">
      <c r="A1287" s="323" t="str">
        <f t="shared" si="133"/>
        <v/>
      </c>
      <c r="B1287" s="50" t="str">
        <f t="shared" si="134"/>
        <v/>
      </c>
      <c r="C1287" s="50" t="str">
        <f t="shared" si="135"/>
        <v/>
      </c>
      <c r="D1287" s="273" t="str">
        <f t="shared" si="136"/>
        <v/>
      </c>
      <c r="E1287" s="311"/>
      <c r="F1287" s="312"/>
      <c r="G1287" s="312"/>
      <c r="H1287" s="291"/>
      <c r="I1287" s="291"/>
      <c r="J1287" s="291"/>
      <c r="K1287" s="291"/>
      <c r="L1287" s="291"/>
      <c r="M1287" s="291"/>
      <c r="N1287" s="291"/>
      <c r="O1287" s="291"/>
      <c r="P1287" s="291"/>
      <c r="Q1287" s="291"/>
      <c r="R1287" s="291"/>
      <c r="S1287" s="291"/>
      <c r="T1287" s="291"/>
      <c r="U1287" s="291"/>
      <c r="V1287" s="291"/>
      <c r="W1287" s="291"/>
      <c r="X1287" s="291"/>
      <c r="Y1287" s="291"/>
      <c r="Z1287" s="291"/>
      <c r="AA1287" s="291"/>
      <c r="AB1287" s="291"/>
      <c r="AC1287" s="291"/>
      <c r="AD1287" s="291"/>
      <c r="AE1287" s="291"/>
      <c r="AF1287" s="291"/>
      <c r="AG1287" s="291"/>
      <c r="AH1287" s="291"/>
      <c r="AI1287" s="291"/>
      <c r="AJ1287" s="291"/>
      <c r="AK1287" s="291"/>
      <c r="AL1287" s="291"/>
      <c r="AM1287" s="291"/>
      <c r="AN1287" s="291"/>
      <c r="AO1287" s="291"/>
      <c r="AP1287" s="291"/>
      <c r="AQ1287" s="291"/>
      <c r="AR1287" s="291"/>
    </row>
    <row r="1288" spans="1:44" ht="8.1" customHeight="1">
      <c r="A1288" s="323" t="str">
        <f t="shared" si="133"/>
        <v/>
      </c>
      <c r="B1288" s="50" t="str">
        <f t="shared" si="134"/>
        <v/>
      </c>
      <c r="C1288" s="50" t="str">
        <f t="shared" si="135"/>
        <v/>
      </c>
      <c r="D1288" s="273" t="str">
        <f t="shared" si="136"/>
        <v/>
      </c>
      <c r="E1288" s="311"/>
      <c r="F1288" s="312"/>
      <c r="G1288" s="312"/>
      <c r="H1288" s="291"/>
      <c r="I1288" s="291"/>
      <c r="J1288" s="291"/>
      <c r="K1288" s="291"/>
      <c r="L1288" s="291"/>
      <c r="M1288" s="291"/>
      <c r="N1288" s="291"/>
      <c r="O1288" s="291"/>
      <c r="P1288" s="291"/>
      <c r="Q1288" s="291"/>
      <c r="R1288" s="291"/>
      <c r="S1288" s="291"/>
      <c r="T1288" s="291"/>
      <c r="U1288" s="291"/>
      <c r="V1288" s="291"/>
      <c r="W1288" s="291"/>
      <c r="X1288" s="291"/>
      <c r="Y1288" s="291"/>
      <c r="Z1288" s="291"/>
      <c r="AA1288" s="291"/>
      <c r="AB1288" s="291"/>
      <c r="AC1288" s="291"/>
      <c r="AD1288" s="291"/>
      <c r="AE1288" s="291"/>
      <c r="AF1288" s="291"/>
      <c r="AG1288" s="291"/>
      <c r="AH1288" s="291"/>
      <c r="AI1288" s="291"/>
      <c r="AJ1288" s="291"/>
      <c r="AK1288" s="291"/>
      <c r="AL1288" s="291"/>
      <c r="AM1288" s="291"/>
      <c r="AN1288" s="291"/>
      <c r="AO1288" s="291"/>
      <c r="AP1288" s="291"/>
      <c r="AQ1288" s="291"/>
      <c r="AR1288" s="291"/>
    </row>
    <row r="1289" spans="1:44" ht="8.1" customHeight="1">
      <c r="A1289" s="323" t="str">
        <f t="shared" si="133"/>
        <v/>
      </c>
      <c r="B1289" s="50" t="str">
        <f t="shared" si="134"/>
        <v/>
      </c>
      <c r="C1289" s="50" t="str">
        <f t="shared" si="135"/>
        <v/>
      </c>
      <c r="D1289" s="273" t="str">
        <f t="shared" si="136"/>
        <v/>
      </c>
      <c r="E1289" s="311"/>
      <c r="F1289" s="312"/>
      <c r="G1289" s="312"/>
      <c r="H1289" s="291"/>
      <c r="I1289" s="291"/>
      <c r="J1289" s="291"/>
      <c r="K1289" s="291"/>
      <c r="L1289" s="291"/>
      <c r="M1289" s="291"/>
      <c r="N1289" s="291"/>
      <c r="O1289" s="291"/>
      <c r="P1289" s="291"/>
      <c r="Q1289" s="291"/>
      <c r="R1289" s="291"/>
      <c r="S1289" s="291"/>
      <c r="T1289" s="291"/>
      <c r="U1289" s="291"/>
      <c r="V1289" s="291"/>
      <c r="W1289" s="291"/>
      <c r="X1289" s="291"/>
      <c r="Y1289" s="291"/>
      <c r="Z1289" s="291"/>
      <c r="AA1289" s="291"/>
      <c r="AB1289" s="291"/>
      <c r="AC1289" s="291"/>
      <c r="AD1289" s="291"/>
      <c r="AE1289" s="291"/>
      <c r="AF1289" s="291"/>
      <c r="AG1289" s="291"/>
      <c r="AH1289" s="291"/>
      <c r="AI1289" s="291"/>
      <c r="AJ1289" s="291"/>
      <c r="AK1289" s="291"/>
      <c r="AL1289" s="291"/>
      <c r="AM1289" s="291"/>
      <c r="AN1289" s="291"/>
      <c r="AO1289" s="291"/>
      <c r="AP1289" s="291"/>
      <c r="AQ1289" s="291"/>
      <c r="AR1289" s="291"/>
    </row>
    <row r="1290" spans="1:44" ht="8.1" customHeight="1">
      <c r="A1290" s="323" t="str">
        <f t="shared" si="133"/>
        <v/>
      </c>
      <c r="B1290" s="50" t="str">
        <f t="shared" si="134"/>
        <v/>
      </c>
      <c r="C1290" s="50" t="str">
        <f t="shared" si="135"/>
        <v/>
      </c>
      <c r="D1290" s="273" t="str">
        <f t="shared" si="136"/>
        <v/>
      </c>
      <c r="E1290" s="311"/>
      <c r="F1290" s="312"/>
      <c r="G1290" s="312"/>
      <c r="H1290" s="291"/>
      <c r="I1290" s="291"/>
      <c r="J1290" s="291"/>
      <c r="K1290" s="291"/>
      <c r="L1290" s="291"/>
      <c r="M1290" s="291"/>
      <c r="N1290" s="291"/>
      <c r="O1290" s="291"/>
      <c r="P1290" s="291"/>
      <c r="Q1290" s="291"/>
      <c r="R1290" s="291"/>
      <c r="S1290" s="291"/>
      <c r="T1290" s="291"/>
      <c r="U1290" s="291"/>
      <c r="V1290" s="291"/>
      <c r="W1290" s="291"/>
      <c r="X1290" s="291"/>
      <c r="Y1290" s="291"/>
      <c r="Z1290" s="291"/>
      <c r="AA1290" s="291"/>
      <c r="AB1290" s="291"/>
      <c r="AC1290" s="291"/>
      <c r="AD1290" s="291"/>
      <c r="AE1290" s="291"/>
      <c r="AF1290" s="291"/>
      <c r="AG1290" s="291"/>
      <c r="AH1290" s="291"/>
      <c r="AI1290" s="291"/>
      <c r="AJ1290" s="291"/>
      <c r="AK1290" s="291"/>
      <c r="AL1290" s="291"/>
      <c r="AM1290" s="291"/>
      <c r="AN1290" s="291"/>
      <c r="AO1290" s="291"/>
      <c r="AP1290" s="291"/>
      <c r="AQ1290" s="291"/>
      <c r="AR1290" s="291"/>
    </row>
    <row r="1291" spans="1:44" ht="8.1" customHeight="1">
      <c r="A1291" s="323" t="str">
        <f t="shared" si="133"/>
        <v/>
      </c>
      <c r="B1291" s="50" t="str">
        <f t="shared" si="134"/>
        <v/>
      </c>
      <c r="C1291" s="50" t="str">
        <f t="shared" si="135"/>
        <v/>
      </c>
      <c r="D1291" s="273" t="str">
        <f t="shared" si="136"/>
        <v/>
      </c>
      <c r="E1291" s="311"/>
      <c r="F1291" s="312"/>
      <c r="G1291" s="312"/>
      <c r="H1291" s="291"/>
      <c r="I1291" s="291"/>
      <c r="J1291" s="291"/>
      <c r="K1291" s="291"/>
      <c r="L1291" s="291"/>
      <c r="M1291" s="291"/>
      <c r="N1291" s="291"/>
      <c r="O1291" s="291"/>
      <c r="P1291" s="291"/>
      <c r="Q1291" s="291"/>
      <c r="R1291" s="291"/>
      <c r="S1291" s="291"/>
      <c r="T1291" s="291"/>
      <c r="U1291" s="291"/>
      <c r="V1291" s="291"/>
      <c r="W1291" s="291"/>
      <c r="X1291" s="291"/>
      <c r="Y1291" s="291"/>
      <c r="Z1291" s="291"/>
      <c r="AA1291" s="291"/>
      <c r="AB1291" s="291"/>
      <c r="AC1291" s="291"/>
      <c r="AD1291" s="291"/>
      <c r="AE1291" s="291"/>
      <c r="AF1291" s="291"/>
      <c r="AG1291" s="291"/>
      <c r="AH1291" s="291"/>
      <c r="AI1291" s="291"/>
      <c r="AJ1291" s="291"/>
      <c r="AK1291" s="291"/>
      <c r="AL1291" s="291"/>
      <c r="AM1291" s="291"/>
      <c r="AN1291" s="291"/>
      <c r="AO1291" s="291"/>
      <c r="AP1291" s="291"/>
      <c r="AQ1291" s="291"/>
      <c r="AR1291" s="291"/>
    </row>
    <row r="1292" spans="1:44" ht="8.1" customHeight="1">
      <c r="A1292" s="323" t="str">
        <f t="shared" si="133"/>
        <v/>
      </c>
      <c r="B1292" s="50" t="str">
        <f t="shared" si="134"/>
        <v/>
      </c>
      <c r="C1292" s="50" t="str">
        <f t="shared" si="135"/>
        <v/>
      </c>
      <c r="D1292" s="273" t="str">
        <f t="shared" si="136"/>
        <v/>
      </c>
      <c r="E1292" s="311"/>
      <c r="F1292" s="312"/>
      <c r="G1292" s="312"/>
      <c r="H1292" s="291"/>
      <c r="I1292" s="291"/>
      <c r="J1292" s="291"/>
      <c r="K1292" s="291"/>
      <c r="L1292" s="291"/>
      <c r="M1292" s="291"/>
      <c r="N1292" s="291"/>
      <c r="O1292" s="291"/>
      <c r="P1292" s="291"/>
      <c r="Q1292" s="291"/>
      <c r="R1292" s="291"/>
      <c r="S1292" s="291"/>
      <c r="T1292" s="291"/>
      <c r="U1292" s="291"/>
      <c r="V1292" s="291"/>
      <c r="W1292" s="291"/>
      <c r="X1292" s="291"/>
      <c r="Y1292" s="291"/>
      <c r="Z1292" s="291"/>
      <c r="AA1292" s="291"/>
      <c r="AB1292" s="291"/>
      <c r="AC1292" s="291"/>
      <c r="AD1292" s="291"/>
      <c r="AE1292" s="291"/>
      <c r="AF1292" s="291"/>
      <c r="AG1292" s="291"/>
      <c r="AH1292" s="291"/>
      <c r="AI1292" s="291"/>
      <c r="AJ1292" s="291"/>
      <c r="AK1292" s="291"/>
      <c r="AL1292" s="291"/>
      <c r="AM1292" s="291"/>
      <c r="AN1292" s="291"/>
      <c r="AO1292" s="291"/>
      <c r="AP1292" s="291"/>
      <c r="AQ1292" s="291"/>
      <c r="AR1292" s="291"/>
    </row>
    <row r="1293" spans="1:44" ht="8.1" customHeight="1">
      <c r="A1293" s="323" t="str">
        <f t="shared" si="133"/>
        <v/>
      </c>
      <c r="B1293" s="50" t="str">
        <f t="shared" si="134"/>
        <v/>
      </c>
      <c r="C1293" s="50" t="str">
        <f t="shared" si="135"/>
        <v/>
      </c>
      <c r="D1293" s="273" t="str">
        <f t="shared" si="136"/>
        <v/>
      </c>
      <c r="E1293" s="311"/>
      <c r="F1293" s="312"/>
      <c r="G1293" s="312"/>
      <c r="H1293" s="291"/>
      <c r="I1293" s="291"/>
      <c r="J1293" s="291"/>
      <c r="K1293" s="291"/>
      <c r="L1293" s="291"/>
      <c r="M1293" s="291"/>
      <c r="N1293" s="291"/>
      <c r="O1293" s="291"/>
      <c r="P1293" s="291"/>
      <c r="Q1293" s="291"/>
      <c r="R1293" s="291"/>
      <c r="S1293" s="291"/>
      <c r="T1293" s="291"/>
      <c r="U1293" s="291"/>
      <c r="V1293" s="291"/>
      <c r="W1293" s="291"/>
      <c r="X1293" s="291"/>
      <c r="Y1293" s="291"/>
      <c r="Z1293" s="291"/>
      <c r="AA1293" s="291"/>
      <c r="AB1293" s="291"/>
      <c r="AC1293" s="291"/>
      <c r="AD1293" s="291"/>
      <c r="AE1293" s="291"/>
      <c r="AF1293" s="291"/>
      <c r="AG1293" s="291"/>
      <c r="AH1293" s="291"/>
      <c r="AI1293" s="291"/>
      <c r="AJ1293" s="291"/>
      <c r="AK1293" s="291"/>
      <c r="AL1293" s="291"/>
      <c r="AM1293" s="291"/>
      <c r="AN1293" s="291"/>
      <c r="AO1293" s="291"/>
      <c r="AP1293" s="291"/>
      <c r="AQ1293" s="291"/>
      <c r="AR1293" s="291"/>
    </row>
    <row r="1294" spans="1:44" ht="8.1" customHeight="1">
      <c r="A1294" s="323" t="str">
        <f t="shared" si="133"/>
        <v/>
      </c>
      <c r="B1294" s="50" t="str">
        <f t="shared" si="134"/>
        <v/>
      </c>
      <c r="C1294" s="50" t="str">
        <f t="shared" si="135"/>
        <v/>
      </c>
      <c r="D1294" s="273" t="str">
        <f t="shared" si="136"/>
        <v/>
      </c>
      <c r="E1294" s="311"/>
      <c r="F1294" s="312"/>
      <c r="G1294" s="312"/>
      <c r="H1294" s="291"/>
      <c r="I1294" s="291"/>
      <c r="J1294" s="291"/>
      <c r="K1294" s="291"/>
      <c r="L1294" s="291"/>
      <c r="M1294" s="291"/>
      <c r="N1294" s="291"/>
      <c r="O1294" s="291"/>
      <c r="P1294" s="291"/>
      <c r="Q1294" s="291"/>
      <c r="R1294" s="291"/>
      <c r="S1294" s="291"/>
      <c r="T1294" s="291"/>
      <c r="U1294" s="291"/>
      <c r="V1294" s="291"/>
      <c r="W1294" s="291"/>
      <c r="X1294" s="291"/>
      <c r="Y1294" s="291"/>
      <c r="Z1294" s="291"/>
      <c r="AA1294" s="291"/>
      <c r="AB1294" s="291"/>
      <c r="AC1294" s="291"/>
      <c r="AD1294" s="291"/>
      <c r="AE1294" s="291"/>
      <c r="AF1294" s="291"/>
      <c r="AG1294" s="291"/>
      <c r="AH1294" s="291"/>
      <c r="AI1294" s="291"/>
      <c r="AJ1294" s="291"/>
      <c r="AK1294" s="291"/>
      <c r="AL1294" s="291"/>
      <c r="AM1294" s="291"/>
      <c r="AN1294" s="291"/>
      <c r="AO1294" s="291"/>
      <c r="AP1294" s="291"/>
      <c r="AQ1294" s="291"/>
      <c r="AR1294" s="291"/>
    </row>
    <row r="1295" spans="1:44" ht="8.1" customHeight="1">
      <c r="A1295" s="323" t="str">
        <f t="shared" si="133"/>
        <v/>
      </c>
      <c r="B1295" s="50" t="str">
        <f t="shared" si="134"/>
        <v/>
      </c>
      <c r="C1295" s="50" t="str">
        <f t="shared" si="135"/>
        <v/>
      </c>
      <c r="D1295" s="273" t="str">
        <f t="shared" si="136"/>
        <v/>
      </c>
      <c r="E1295" s="311"/>
      <c r="F1295" s="312"/>
      <c r="G1295" s="312"/>
      <c r="H1295" s="291"/>
      <c r="I1295" s="291"/>
      <c r="J1295" s="291"/>
      <c r="K1295" s="291"/>
      <c r="L1295" s="291"/>
      <c r="M1295" s="291"/>
      <c r="N1295" s="291"/>
      <c r="O1295" s="291"/>
      <c r="P1295" s="291"/>
      <c r="Q1295" s="291"/>
      <c r="R1295" s="291"/>
      <c r="S1295" s="291"/>
      <c r="T1295" s="291"/>
      <c r="U1295" s="291"/>
      <c r="V1295" s="291"/>
      <c r="W1295" s="291"/>
      <c r="X1295" s="291"/>
      <c r="Y1295" s="291"/>
      <c r="Z1295" s="291"/>
      <c r="AA1295" s="291"/>
      <c r="AB1295" s="291"/>
      <c r="AC1295" s="291"/>
      <c r="AD1295" s="291"/>
      <c r="AE1295" s="291"/>
      <c r="AF1295" s="291"/>
      <c r="AG1295" s="291"/>
      <c r="AH1295" s="291"/>
      <c r="AI1295" s="291"/>
      <c r="AJ1295" s="291"/>
      <c r="AK1295" s="291"/>
      <c r="AL1295" s="291"/>
      <c r="AM1295" s="291"/>
      <c r="AN1295" s="291"/>
      <c r="AO1295" s="291"/>
      <c r="AP1295" s="291"/>
      <c r="AQ1295" s="291"/>
      <c r="AR1295" s="291"/>
    </row>
    <row r="1296" spans="1:44" ht="8.1" customHeight="1">
      <c r="A1296" s="323" t="str">
        <f t="shared" si="133"/>
        <v/>
      </c>
      <c r="B1296" s="50" t="str">
        <f t="shared" si="134"/>
        <v/>
      </c>
      <c r="C1296" s="50" t="str">
        <f t="shared" si="135"/>
        <v/>
      </c>
      <c r="D1296" s="273" t="str">
        <f t="shared" si="136"/>
        <v/>
      </c>
      <c r="E1296" s="311"/>
      <c r="F1296" s="312"/>
      <c r="G1296" s="312"/>
      <c r="H1296" s="291"/>
      <c r="I1296" s="291"/>
      <c r="J1296" s="291"/>
      <c r="K1296" s="291"/>
      <c r="L1296" s="291"/>
      <c r="M1296" s="291"/>
      <c r="N1296" s="291"/>
      <c r="O1296" s="291"/>
      <c r="P1296" s="291"/>
      <c r="Q1296" s="291"/>
      <c r="R1296" s="291"/>
      <c r="S1296" s="291"/>
      <c r="T1296" s="291"/>
      <c r="U1296" s="291"/>
      <c r="V1296" s="291"/>
      <c r="W1296" s="291"/>
      <c r="X1296" s="291"/>
      <c r="Y1296" s="291"/>
      <c r="Z1296" s="291"/>
      <c r="AA1296" s="291"/>
      <c r="AB1296" s="291"/>
      <c r="AC1296" s="291"/>
      <c r="AD1296" s="291"/>
      <c r="AE1296" s="291"/>
      <c r="AF1296" s="291"/>
      <c r="AG1296" s="291"/>
      <c r="AH1296" s="291"/>
      <c r="AI1296" s="291"/>
      <c r="AJ1296" s="291"/>
      <c r="AK1296" s="291"/>
      <c r="AL1296" s="291"/>
      <c r="AM1296" s="291"/>
      <c r="AN1296" s="291"/>
      <c r="AO1296" s="291"/>
      <c r="AP1296" s="291"/>
      <c r="AQ1296" s="291"/>
      <c r="AR1296" s="291"/>
    </row>
    <row r="1297" spans="1:44" ht="8.1" customHeight="1">
      <c r="A1297" s="323" t="str">
        <f t="shared" si="133"/>
        <v/>
      </c>
      <c r="B1297" s="50" t="str">
        <f t="shared" si="134"/>
        <v/>
      </c>
      <c r="C1297" s="50" t="str">
        <f t="shared" si="135"/>
        <v/>
      </c>
      <c r="D1297" s="273" t="str">
        <f t="shared" si="136"/>
        <v/>
      </c>
      <c r="E1297" s="311"/>
      <c r="F1297" s="312"/>
      <c r="G1297" s="312"/>
      <c r="H1297" s="291"/>
      <c r="I1297" s="291"/>
      <c r="J1297" s="291"/>
      <c r="K1297" s="291"/>
      <c r="L1297" s="291"/>
      <c r="M1297" s="291"/>
      <c r="N1297" s="291"/>
      <c r="O1297" s="291"/>
      <c r="P1297" s="291"/>
      <c r="Q1297" s="291"/>
      <c r="R1297" s="291"/>
      <c r="S1297" s="291"/>
      <c r="T1297" s="291"/>
      <c r="U1297" s="291"/>
      <c r="V1297" s="291"/>
      <c r="W1297" s="291"/>
      <c r="X1297" s="291"/>
      <c r="Y1297" s="291"/>
      <c r="Z1297" s="291"/>
      <c r="AA1297" s="291"/>
      <c r="AB1297" s="291"/>
      <c r="AC1297" s="291"/>
      <c r="AD1297" s="291"/>
      <c r="AE1297" s="291"/>
      <c r="AF1297" s="291"/>
      <c r="AG1297" s="291"/>
      <c r="AH1297" s="291"/>
      <c r="AI1297" s="291"/>
      <c r="AJ1297" s="291"/>
      <c r="AK1297" s="291"/>
      <c r="AL1297" s="291"/>
      <c r="AM1297" s="291"/>
      <c r="AN1297" s="291"/>
      <c r="AO1297" s="291"/>
      <c r="AP1297" s="291"/>
      <c r="AQ1297" s="291"/>
      <c r="AR1297" s="291"/>
    </row>
    <row r="1298" spans="1:44" ht="8.1" customHeight="1">
      <c r="A1298" s="323" t="str">
        <f t="shared" si="133"/>
        <v/>
      </c>
      <c r="B1298" s="50" t="str">
        <f t="shared" si="134"/>
        <v/>
      </c>
      <c r="C1298" s="50" t="str">
        <f t="shared" si="135"/>
        <v/>
      </c>
      <c r="D1298" s="273" t="str">
        <f t="shared" si="136"/>
        <v/>
      </c>
      <c r="E1298" s="311"/>
      <c r="F1298" s="312"/>
      <c r="G1298" s="312"/>
      <c r="H1298" s="291"/>
      <c r="I1298" s="291"/>
      <c r="J1298" s="291"/>
      <c r="K1298" s="291"/>
      <c r="L1298" s="291"/>
      <c r="M1298" s="291"/>
      <c r="N1298" s="291"/>
      <c r="O1298" s="291"/>
      <c r="P1298" s="291"/>
      <c r="Q1298" s="291"/>
      <c r="R1298" s="291"/>
      <c r="S1298" s="291"/>
      <c r="T1298" s="291"/>
      <c r="U1298" s="291"/>
      <c r="V1298" s="291"/>
      <c r="W1298" s="291"/>
      <c r="X1298" s="291"/>
      <c r="Y1298" s="291"/>
      <c r="Z1298" s="291"/>
      <c r="AA1298" s="291"/>
      <c r="AB1298" s="291"/>
      <c r="AC1298" s="291"/>
      <c r="AD1298" s="291"/>
      <c r="AE1298" s="291"/>
      <c r="AF1298" s="291"/>
      <c r="AG1298" s="291"/>
      <c r="AH1298" s="291"/>
      <c r="AI1298" s="291"/>
      <c r="AJ1298" s="291"/>
      <c r="AK1298" s="291"/>
      <c r="AL1298" s="291"/>
      <c r="AM1298" s="291"/>
      <c r="AN1298" s="291"/>
      <c r="AO1298" s="291"/>
      <c r="AP1298" s="291"/>
      <c r="AQ1298" s="291"/>
      <c r="AR1298" s="291"/>
    </row>
    <row r="1299" spans="1:44" ht="8.1" customHeight="1">
      <c r="A1299" s="323" t="str">
        <f t="shared" si="133"/>
        <v/>
      </c>
      <c r="B1299" s="50" t="str">
        <f t="shared" si="134"/>
        <v/>
      </c>
      <c r="C1299" s="50" t="str">
        <f t="shared" si="135"/>
        <v/>
      </c>
      <c r="D1299" s="273" t="str">
        <f t="shared" si="136"/>
        <v/>
      </c>
      <c r="E1299" s="311"/>
      <c r="F1299" s="312"/>
      <c r="G1299" s="312"/>
      <c r="H1299" s="291"/>
      <c r="I1299" s="291"/>
      <c r="J1299" s="291"/>
      <c r="K1299" s="291"/>
      <c r="L1299" s="291"/>
      <c r="M1299" s="291"/>
      <c r="N1299" s="291"/>
      <c r="O1299" s="291"/>
      <c r="P1299" s="291"/>
      <c r="Q1299" s="291"/>
      <c r="R1299" s="291"/>
      <c r="S1299" s="291"/>
      <c r="T1299" s="291"/>
      <c r="U1299" s="291"/>
      <c r="V1299" s="291"/>
      <c r="W1299" s="291"/>
      <c r="X1299" s="291"/>
      <c r="Y1299" s="291"/>
      <c r="Z1299" s="291"/>
      <c r="AA1299" s="291"/>
      <c r="AB1299" s="291"/>
      <c r="AC1299" s="291"/>
      <c r="AD1299" s="291"/>
      <c r="AE1299" s="291"/>
      <c r="AF1299" s="291"/>
      <c r="AG1299" s="291"/>
      <c r="AH1299" s="291"/>
      <c r="AI1299" s="291"/>
      <c r="AJ1299" s="291"/>
      <c r="AK1299" s="291"/>
      <c r="AL1299" s="291"/>
      <c r="AM1299" s="291"/>
      <c r="AN1299" s="291"/>
      <c r="AO1299" s="291"/>
      <c r="AP1299" s="291"/>
      <c r="AQ1299" s="291"/>
      <c r="AR1299" s="291"/>
    </row>
    <row r="1300" spans="1:44" ht="8.1" customHeight="1">
      <c r="A1300" s="323" t="str">
        <f t="shared" si="133"/>
        <v/>
      </c>
      <c r="B1300" s="50" t="str">
        <f t="shared" si="134"/>
        <v/>
      </c>
      <c r="C1300" s="50" t="str">
        <f t="shared" si="135"/>
        <v/>
      </c>
      <c r="D1300" s="273" t="str">
        <f t="shared" si="136"/>
        <v/>
      </c>
      <c r="E1300" s="311"/>
      <c r="F1300" s="312"/>
      <c r="G1300" s="312"/>
      <c r="H1300" s="291"/>
      <c r="I1300" s="291"/>
      <c r="J1300" s="291"/>
      <c r="K1300" s="291"/>
      <c r="L1300" s="291"/>
      <c r="M1300" s="291"/>
      <c r="N1300" s="291"/>
      <c r="O1300" s="291"/>
      <c r="P1300" s="291"/>
      <c r="Q1300" s="291"/>
      <c r="R1300" s="291"/>
      <c r="S1300" s="291"/>
      <c r="T1300" s="291"/>
      <c r="U1300" s="291"/>
      <c r="V1300" s="291"/>
      <c r="W1300" s="291"/>
      <c r="X1300" s="291"/>
      <c r="Y1300" s="291"/>
      <c r="Z1300" s="291"/>
      <c r="AA1300" s="291"/>
      <c r="AB1300" s="291"/>
      <c r="AC1300" s="291"/>
      <c r="AD1300" s="291"/>
      <c r="AE1300" s="291"/>
      <c r="AF1300" s="291"/>
      <c r="AG1300" s="291"/>
      <c r="AH1300" s="291"/>
      <c r="AI1300" s="291"/>
      <c r="AJ1300" s="291"/>
      <c r="AK1300" s="291"/>
      <c r="AL1300" s="291"/>
      <c r="AM1300" s="291"/>
      <c r="AN1300" s="291"/>
      <c r="AO1300" s="291"/>
      <c r="AP1300" s="291"/>
      <c r="AQ1300" s="291"/>
      <c r="AR1300" s="291"/>
    </row>
    <row r="1301" spans="1:44" ht="8.1" customHeight="1">
      <c r="A1301" s="323" t="str">
        <f t="shared" si="133"/>
        <v/>
      </c>
      <c r="B1301" s="50" t="str">
        <f t="shared" si="134"/>
        <v/>
      </c>
      <c r="C1301" s="50" t="str">
        <f t="shared" si="135"/>
        <v/>
      </c>
      <c r="D1301" s="273" t="str">
        <f t="shared" si="136"/>
        <v/>
      </c>
      <c r="E1301" s="311"/>
      <c r="F1301" s="312"/>
      <c r="G1301" s="312"/>
      <c r="H1301" s="291"/>
      <c r="I1301" s="291"/>
      <c r="J1301" s="291"/>
      <c r="K1301" s="291"/>
      <c r="L1301" s="291"/>
      <c r="M1301" s="291"/>
      <c r="N1301" s="291"/>
      <c r="O1301" s="291"/>
      <c r="P1301" s="291"/>
      <c r="Q1301" s="291"/>
      <c r="R1301" s="291"/>
      <c r="S1301" s="291"/>
      <c r="T1301" s="291"/>
      <c r="U1301" s="291"/>
      <c r="V1301" s="291"/>
      <c r="W1301" s="291"/>
      <c r="X1301" s="291"/>
      <c r="Y1301" s="291"/>
      <c r="Z1301" s="291"/>
      <c r="AA1301" s="291"/>
      <c r="AB1301" s="291"/>
      <c r="AC1301" s="291"/>
      <c r="AD1301" s="291"/>
      <c r="AE1301" s="291"/>
      <c r="AF1301" s="291"/>
      <c r="AG1301" s="291"/>
      <c r="AH1301" s="291"/>
      <c r="AI1301" s="291"/>
      <c r="AJ1301" s="291"/>
      <c r="AK1301" s="291"/>
      <c r="AL1301" s="291"/>
      <c r="AM1301" s="291"/>
      <c r="AN1301" s="291"/>
      <c r="AO1301" s="291"/>
      <c r="AP1301" s="291"/>
      <c r="AQ1301" s="291"/>
      <c r="AR1301" s="291"/>
    </row>
    <row r="1302" spans="1:44" ht="8.1" customHeight="1">
      <c r="A1302" s="323" t="str">
        <f t="shared" si="133"/>
        <v/>
      </c>
      <c r="B1302" s="50" t="str">
        <f t="shared" si="134"/>
        <v/>
      </c>
      <c r="C1302" s="50" t="str">
        <f t="shared" si="135"/>
        <v/>
      </c>
      <c r="D1302" s="273" t="str">
        <f t="shared" si="136"/>
        <v/>
      </c>
      <c r="E1302" s="311"/>
      <c r="F1302" s="312"/>
      <c r="G1302" s="312"/>
      <c r="H1302" s="291"/>
      <c r="I1302" s="291"/>
      <c r="J1302" s="291"/>
      <c r="K1302" s="291"/>
      <c r="L1302" s="291"/>
      <c r="M1302" s="291"/>
      <c r="N1302" s="291"/>
      <c r="O1302" s="291"/>
      <c r="P1302" s="291"/>
      <c r="Q1302" s="291"/>
      <c r="R1302" s="291"/>
      <c r="S1302" s="291"/>
      <c r="T1302" s="291"/>
      <c r="U1302" s="291"/>
      <c r="V1302" s="291"/>
      <c r="W1302" s="291"/>
      <c r="X1302" s="291"/>
      <c r="Y1302" s="291"/>
      <c r="Z1302" s="291"/>
      <c r="AA1302" s="291"/>
      <c r="AB1302" s="291"/>
      <c r="AC1302" s="291"/>
      <c r="AD1302" s="291"/>
      <c r="AE1302" s="291"/>
      <c r="AF1302" s="291"/>
      <c r="AG1302" s="291"/>
      <c r="AH1302" s="291"/>
      <c r="AI1302" s="291"/>
      <c r="AJ1302" s="291"/>
      <c r="AK1302" s="291"/>
      <c r="AL1302" s="291"/>
      <c r="AM1302" s="291"/>
      <c r="AN1302" s="291"/>
      <c r="AO1302" s="291"/>
      <c r="AP1302" s="291"/>
      <c r="AQ1302" s="291"/>
      <c r="AR1302" s="291"/>
    </row>
    <row r="1303" spans="1:44" ht="8.1" customHeight="1">
      <c r="A1303" s="323" t="str">
        <f t="shared" si="133"/>
        <v/>
      </c>
      <c r="B1303" s="50" t="str">
        <f t="shared" si="134"/>
        <v/>
      </c>
      <c r="C1303" s="50" t="str">
        <f t="shared" si="135"/>
        <v/>
      </c>
      <c r="D1303" s="273" t="str">
        <f t="shared" si="136"/>
        <v/>
      </c>
      <c r="E1303" s="311"/>
      <c r="F1303" s="312"/>
      <c r="G1303" s="312"/>
      <c r="H1303" s="291"/>
      <c r="I1303" s="291"/>
      <c r="J1303" s="291"/>
      <c r="K1303" s="291"/>
      <c r="L1303" s="291"/>
      <c r="M1303" s="291"/>
      <c r="N1303" s="291"/>
      <c r="O1303" s="291"/>
      <c r="P1303" s="291"/>
      <c r="Q1303" s="291"/>
      <c r="R1303" s="291"/>
      <c r="S1303" s="291"/>
      <c r="T1303" s="291"/>
      <c r="U1303" s="291"/>
      <c r="V1303" s="291"/>
      <c r="W1303" s="291"/>
      <c r="X1303" s="291"/>
      <c r="Y1303" s="291"/>
      <c r="Z1303" s="291"/>
      <c r="AA1303" s="291"/>
      <c r="AB1303" s="291"/>
      <c r="AC1303" s="291"/>
      <c r="AD1303" s="291"/>
      <c r="AE1303" s="291"/>
      <c r="AF1303" s="291"/>
      <c r="AG1303" s="291"/>
      <c r="AH1303" s="291"/>
      <c r="AI1303" s="291"/>
      <c r="AJ1303" s="291"/>
      <c r="AK1303" s="291"/>
      <c r="AL1303" s="291"/>
      <c r="AM1303" s="291"/>
      <c r="AN1303" s="291"/>
      <c r="AO1303" s="291"/>
      <c r="AP1303" s="291"/>
      <c r="AQ1303" s="291"/>
      <c r="AR1303" s="291"/>
    </row>
    <row r="1304" spans="1:44" ht="8.1" customHeight="1">
      <c r="A1304" s="323" t="str">
        <f t="shared" si="133"/>
        <v/>
      </c>
      <c r="B1304" s="50" t="str">
        <f t="shared" si="134"/>
        <v/>
      </c>
      <c r="C1304" s="50" t="str">
        <f t="shared" si="135"/>
        <v/>
      </c>
      <c r="D1304" s="273" t="str">
        <f t="shared" si="136"/>
        <v/>
      </c>
      <c r="E1304" s="311"/>
      <c r="F1304" s="312"/>
      <c r="G1304" s="312"/>
      <c r="H1304" s="291"/>
      <c r="I1304" s="291"/>
      <c r="J1304" s="291"/>
      <c r="K1304" s="291"/>
      <c r="L1304" s="291"/>
      <c r="M1304" s="291"/>
      <c r="N1304" s="291"/>
      <c r="O1304" s="291"/>
      <c r="P1304" s="291"/>
      <c r="Q1304" s="291"/>
      <c r="R1304" s="291"/>
      <c r="S1304" s="291"/>
      <c r="T1304" s="291"/>
      <c r="U1304" s="291"/>
      <c r="V1304" s="291"/>
      <c r="W1304" s="291"/>
      <c r="X1304" s="291"/>
      <c r="Y1304" s="291"/>
      <c r="Z1304" s="291"/>
      <c r="AA1304" s="291"/>
      <c r="AB1304" s="291"/>
      <c r="AC1304" s="291"/>
      <c r="AD1304" s="291"/>
      <c r="AE1304" s="291"/>
      <c r="AF1304" s="291"/>
      <c r="AG1304" s="291"/>
      <c r="AH1304" s="291"/>
      <c r="AI1304" s="291"/>
      <c r="AJ1304" s="291"/>
      <c r="AK1304" s="291"/>
      <c r="AL1304" s="291"/>
      <c r="AM1304" s="291"/>
      <c r="AN1304" s="291"/>
      <c r="AO1304" s="291"/>
      <c r="AP1304" s="291"/>
      <c r="AQ1304" s="291"/>
      <c r="AR1304" s="291"/>
    </row>
    <row r="1305" spans="1:44" ht="8.1" customHeight="1">
      <c r="A1305" s="323" t="str">
        <f t="shared" si="133"/>
        <v/>
      </c>
      <c r="B1305" s="50" t="str">
        <f t="shared" si="134"/>
        <v/>
      </c>
      <c r="C1305" s="50" t="str">
        <f t="shared" si="135"/>
        <v/>
      </c>
      <c r="D1305" s="273" t="str">
        <f t="shared" si="136"/>
        <v/>
      </c>
      <c r="E1305" s="311"/>
      <c r="F1305" s="312"/>
      <c r="G1305" s="312"/>
      <c r="H1305" s="291"/>
      <c r="I1305" s="291"/>
      <c r="J1305" s="291"/>
      <c r="K1305" s="291"/>
      <c r="L1305" s="291"/>
      <c r="M1305" s="291"/>
      <c r="N1305" s="291"/>
      <c r="O1305" s="291"/>
      <c r="P1305" s="291"/>
      <c r="Q1305" s="291"/>
      <c r="R1305" s="291"/>
      <c r="S1305" s="291"/>
      <c r="T1305" s="291"/>
      <c r="U1305" s="291"/>
      <c r="V1305" s="291"/>
      <c r="W1305" s="291"/>
      <c r="X1305" s="291"/>
      <c r="Y1305" s="291"/>
      <c r="Z1305" s="291"/>
      <c r="AA1305" s="291"/>
      <c r="AB1305" s="291"/>
      <c r="AC1305" s="291"/>
      <c r="AD1305" s="291"/>
      <c r="AE1305" s="291"/>
      <c r="AF1305" s="291"/>
      <c r="AG1305" s="291"/>
      <c r="AH1305" s="291"/>
      <c r="AI1305" s="291"/>
      <c r="AJ1305" s="291"/>
      <c r="AK1305" s="291"/>
      <c r="AL1305" s="291"/>
      <c r="AM1305" s="291"/>
      <c r="AN1305" s="291"/>
      <c r="AO1305" s="291"/>
      <c r="AP1305" s="291"/>
      <c r="AQ1305" s="291"/>
      <c r="AR1305" s="291"/>
    </row>
    <row r="1306" spans="1:44" ht="8.1" customHeight="1">
      <c r="A1306" s="323" t="str">
        <f t="shared" si="133"/>
        <v/>
      </c>
      <c r="B1306" s="50" t="str">
        <f t="shared" si="134"/>
        <v/>
      </c>
      <c r="C1306" s="50" t="str">
        <f t="shared" si="135"/>
        <v/>
      </c>
      <c r="D1306" s="273" t="str">
        <f t="shared" si="136"/>
        <v/>
      </c>
      <c r="E1306" s="311"/>
      <c r="F1306" s="312"/>
      <c r="G1306" s="312"/>
      <c r="H1306" s="291"/>
      <c r="I1306" s="291"/>
      <c r="J1306" s="291"/>
      <c r="K1306" s="291"/>
      <c r="L1306" s="291"/>
      <c r="M1306" s="291"/>
      <c r="N1306" s="291"/>
      <c r="O1306" s="291"/>
      <c r="P1306" s="291"/>
      <c r="Q1306" s="291"/>
      <c r="R1306" s="291"/>
      <c r="S1306" s="291"/>
      <c r="T1306" s="291"/>
      <c r="U1306" s="291"/>
      <c r="V1306" s="291"/>
      <c r="W1306" s="291"/>
      <c r="X1306" s="291"/>
      <c r="Y1306" s="291"/>
      <c r="Z1306" s="291"/>
      <c r="AA1306" s="291"/>
      <c r="AB1306" s="291"/>
      <c r="AC1306" s="291"/>
      <c r="AD1306" s="291"/>
      <c r="AE1306" s="291"/>
      <c r="AF1306" s="291"/>
      <c r="AG1306" s="291"/>
      <c r="AH1306" s="291"/>
      <c r="AI1306" s="291"/>
      <c r="AJ1306" s="291"/>
      <c r="AK1306" s="291"/>
      <c r="AL1306" s="291"/>
      <c r="AM1306" s="291"/>
      <c r="AN1306" s="291"/>
      <c r="AO1306" s="291"/>
      <c r="AP1306" s="291"/>
      <c r="AQ1306" s="291"/>
      <c r="AR1306" s="291"/>
    </row>
    <row r="1307" spans="1:44" ht="8.1" customHeight="1">
      <c r="A1307" s="323" t="str">
        <f t="shared" si="133"/>
        <v/>
      </c>
      <c r="B1307" s="50" t="str">
        <f t="shared" si="134"/>
        <v/>
      </c>
      <c r="C1307" s="50" t="str">
        <f t="shared" si="135"/>
        <v/>
      </c>
      <c r="D1307" s="273" t="str">
        <f t="shared" si="136"/>
        <v/>
      </c>
      <c r="E1307" s="311"/>
      <c r="F1307" s="312"/>
      <c r="G1307" s="312"/>
      <c r="H1307" s="291"/>
      <c r="I1307" s="291"/>
      <c r="J1307" s="291"/>
      <c r="K1307" s="291"/>
      <c r="L1307" s="291"/>
      <c r="M1307" s="291"/>
      <c r="N1307" s="291"/>
      <c r="O1307" s="291"/>
      <c r="P1307" s="291"/>
      <c r="Q1307" s="291"/>
      <c r="R1307" s="291"/>
      <c r="S1307" s="291"/>
      <c r="T1307" s="291"/>
      <c r="U1307" s="291"/>
      <c r="V1307" s="291"/>
      <c r="W1307" s="291"/>
      <c r="X1307" s="291"/>
      <c r="Y1307" s="291"/>
      <c r="Z1307" s="291"/>
      <c r="AA1307" s="291"/>
      <c r="AB1307" s="291"/>
      <c r="AC1307" s="291"/>
      <c r="AD1307" s="291"/>
      <c r="AE1307" s="291"/>
      <c r="AF1307" s="291"/>
      <c r="AG1307" s="291"/>
      <c r="AH1307" s="291"/>
      <c r="AI1307" s="291"/>
      <c r="AJ1307" s="291"/>
      <c r="AK1307" s="291"/>
      <c r="AL1307" s="291"/>
      <c r="AM1307" s="291"/>
      <c r="AN1307" s="291"/>
      <c r="AO1307" s="291"/>
      <c r="AP1307" s="291"/>
      <c r="AQ1307" s="291"/>
      <c r="AR1307" s="291"/>
    </row>
    <row r="1308" spans="1:44" ht="8.1" customHeight="1">
      <c r="A1308" s="323" t="str">
        <f t="shared" si="133"/>
        <v/>
      </c>
      <c r="B1308" s="50" t="str">
        <f t="shared" si="134"/>
        <v/>
      </c>
      <c r="C1308" s="50" t="str">
        <f t="shared" si="135"/>
        <v/>
      </c>
      <c r="D1308" s="273" t="str">
        <f t="shared" si="136"/>
        <v/>
      </c>
      <c r="E1308" s="311"/>
      <c r="F1308" s="312"/>
      <c r="G1308" s="312"/>
      <c r="H1308" s="291"/>
      <c r="I1308" s="291"/>
      <c r="J1308" s="291"/>
      <c r="K1308" s="291"/>
      <c r="L1308" s="291"/>
      <c r="M1308" s="291"/>
      <c r="N1308" s="291"/>
      <c r="O1308" s="291"/>
      <c r="P1308" s="291"/>
      <c r="Q1308" s="291"/>
      <c r="R1308" s="291"/>
      <c r="S1308" s="291"/>
      <c r="T1308" s="291"/>
      <c r="U1308" s="291"/>
      <c r="V1308" s="291"/>
      <c r="W1308" s="291"/>
      <c r="X1308" s="291"/>
      <c r="Y1308" s="291"/>
      <c r="Z1308" s="291"/>
      <c r="AA1308" s="291"/>
      <c r="AB1308" s="291"/>
      <c r="AC1308" s="291"/>
      <c r="AD1308" s="291"/>
      <c r="AE1308" s="291"/>
      <c r="AF1308" s="291"/>
      <c r="AG1308" s="291"/>
      <c r="AH1308" s="291"/>
      <c r="AI1308" s="291"/>
      <c r="AJ1308" s="291"/>
      <c r="AK1308" s="291"/>
      <c r="AL1308" s="291"/>
      <c r="AM1308" s="291"/>
      <c r="AN1308" s="291"/>
      <c r="AO1308" s="291"/>
      <c r="AP1308" s="291"/>
      <c r="AQ1308" s="291"/>
      <c r="AR1308" s="291"/>
    </row>
    <row r="1309" spans="1:44" ht="8.1" customHeight="1">
      <c r="A1309" s="323" t="str">
        <f t="shared" si="133"/>
        <v/>
      </c>
      <c r="B1309" s="50" t="str">
        <f t="shared" si="134"/>
        <v/>
      </c>
      <c r="C1309" s="50" t="str">
        <f t="shared" si="135"/>
        <v/>
      </c>
      <c r="D1309" s="273" t="str">
        <f t="shared" si="136"/>
        <v/>
      </c>
      <c r="E1309" s="311"/>
      <c r="F1309" s="312"/>
      <c r="G1309" s="312"/>
      <c r="H1309" s="291"/>
      <c r="I1309" s="291"/>
      <c r="J1309" s="291"/>
      <c r="K1309" s="291"/>
      <c r="L1309" s="291"/>
      <c r="M1309" s="291"/>
      <c r="N1309" s="291"/>
      <c r="O1309" s="291"/>
      <c r="P1309" s="291"/>
      <c r="Q1309" s="291"/>
      <c r="R1309" s="291"/>
      <c r="S1309" s="291"/>
      <c r="T1309" s="291"/>
      <c r="U1309" s="291"/>
      <c r="V1309" s="291"/>
      <c r="W1309" s="291"/>
      <c r="X1309" s="291"/>
      <c r="Y1309" s="291"/>
      <c r="Z1309" s="291"/>
      <c r="AA1309" s="291"/>
      <c r="AB1309" s="291"/>
      <c r="AC1309" s="291"/>
      <c r="AD1309" s="291"/>
      <c r="AE1309" s="291"/>
      <c r="AF1309" s="291"/>
      <c r="AG1309" s="291"/>
      <c r="AH1309" s="291"/>
      <c r="AI1309" s="291"/>
      <c r="AJ1309" s="291"/>
      <c r="AK1309" s="291"/>
      <c r="AL1309" s="291"/>
      <c r="AM1309" s="291"/>
      <c r="AN1309" s="291"/>
      <c r="AO1309" s="291"/>
      <c r="AP1309" s="291"/>
      <c r="AQ1309" s="291"/>
      <c r="AR1309" s="291"/>
    </row>
    <row r="1310" spans="1:44" ht="8.1" customHeight="1">
      <c r="A1310" s="323" t="str">
        <f t="shared" si="133"/>
        <v/>
      </c>
      <c r="B1310" s="50" t="str">
        <f t="shared" si="134"/>
        <v/>
      </c>
      <c r="C1310" s="50" t="str">
        <f t="shared" si="135"/>
        <v/>
      </c>
      <c r="D1310" s="273" t="str">
        <f t="shared" si="136"/>
        <v/>
      </c>
      <c r="E1310" s="311"/>
      <c r="F1310" s="312"/>
      <c r="G1310" s="312"/>
      <c r="H1310" s="291"/>
      <c r="I1310" s="291"/>
      <c r="J1310" s="291"/>
      <c r="K1310" s="291"/>
      <c r="L1310" s="291"/>
      <c r="M1310" s="291"/>
      <c r="N1310" s="291"/>
      <c r="O1310" s="291"/>
      <c r="P1310" s="291"/>
      <c r="Q1310" s="291"/>
      <c r="R1310" s="291"/>
      <c r="S1310" s="291"/>
      <c r="T1310" s="291"/>
      <c r="U1310" s="291"/>
      <c r="V1310" s="291"/>
      <c r="W1310" s="291"/>
      <c r="X1310" s="291"/>
      <c r="Y1310" s="291"/>
      <c r="Z1310" s="291"/>
      <c r="AA1310" s="291"/>
      <c r="AB1310" s="291"/>
      <c r="AC1310" s="291"/>
      <c r="AD1310" s="291"/>
      <c r="AE1310" s="291"/>
      <c r="AF1310" s="291"/>
      <c r="AG1310" s="291"/>
      <c r="AH1310" s="291"/>
      <c r="AI1310" s="291"/>
      <c r="AJ1310" s="291"/>
      <c r="AK1310" s="291"/>
      <c r="AL1310" s="291"/>
      <c r="AM1310" s="291"/>
      <c r="AN1310" s="291"/>
      <c r="AO1310" s="291"/>
      <c r="AP1310" s="291"/>
      <c r="AQ1310" s="291"/>
      <c r="AR1310" s="291"/>
    </row>
    <row r="1311" spans="1:44" ht="8.1" customHeight="1">
      <c r="A1311" s="323" t="str">
        <f t="shared" si="133"/>
        <v/>
      </c>
      <c r="B1311" s="50" t="str">
        <f t="shared" si="134"/>
        <v/>
      </c>
      <c r="C1311" s="50" t="str">
        <f t="shared" si="135"/>
        <v/>
      </c>
      <c r="D1311" s="273" t="str">
        <f t="shared" si="136"/>
        <v/>
      </c>
      <c r="E1311" s="311"/>
      <c r="F1311" s="312"/>
      <c r="G1311" s="312"/>
      <c r="H1311" s="291"/>
      <c r="I1311" s="291"/>
      <c r="J1311" s="291"/>
      <c r="K1311" s="291"/>
      <c r="L1311" s="291"/>
      <c r="M1311" s="291"/>
      <c r="N1311" s="291"/>
      <c r="O1311" s="291"/>
      <c r="P1311" s="291"/>
      <c r="Q1311" s="291"/>
      <c r="R1311" s="291"/>
      <c r="S1311" s="291"/>
      <c r="T1311" s="291"/>
      <c r="U1311" s="291"/>
      <c r="V1311" s="291"/>
      <c r="W1311" s="291"/>
      <c r="X1311" s="291"/>
      <c r="Y1311" s="291"/>
      <c r="Z1311" s="291"/>
      <c r="AA1311" s="291"/>
      <c r="AB1311" s="291"/>
      <c r="AC1311" s="291"/>
      <c r="AD1311" s="291"/>
      <c r="AE1311" s="291"/>
      <c r="AF1311" s="291"/>
      <c r="AG1311" s="291"/>
      <c r="AH1311" s="291"/>
      <c r="AI1311" s="291"/>
      <c r="AJ1311" s="291"/>
      <c r="AK1311" s="291"/>
      <c r="AL1311" s="291"/>
      <c r="AM1311" s="291"/>
      <c r="AN1311" s="291"/>
      <c r="AO1311" s="291"/>
      <c r="AP1311" s="291"/>
      <c r="AQ1311" s="291"/>
      <c r="AR1311" s="291"/>
    </row>
    <row r="1312" spans="1:44" ht="8.1" customHeight="1">
      <c r="A1312" s="323" t="str">
        <f t="shared" si="133"/>
        <v/>
      </c>
      <c r="B1312" s="50" t="str">
        <f t="shared" si="134"/>
        <v/>
      </c>
      <c r="C1312" s="50" t="str">
        <f t="shared" si="135"/>
        <v/>
      </c>
      <c r="D1312" s="273" t="str">
        <f t="shared" si="136"/>
        <v/>
      </c>
      <c r="E1312" s="311"/>
      <c r="F1312" s="312"/>
      <c r="G1312" s="312"/>
      <c r="H1312" s="291"/>
      <c r="I1312" s="291"/>
      <c r="J1312" s="291"/>
      <c r="K1312" s="291"/>
      <c r="L1312" s="291"/>
      <c r="M1312" s="291"/>
      <c r="N1312" s="291"/>
      <c r="O1312" s="291"/>
      <c r="P1312" s="291"/>
      <c r="Q1312" s="291"/>
      <c r="R1312" s="291"/>
      <c r="S1312" s="291"/>
      <c r="T1312" s="291"/>
      <c r="U1312" s="291"/>
      <c r="V1312" s="291"/>
      <c r="W1312" s="291"/>
      <c r="X1312" s="291"/>
      <c r="Y1312" s="291"/>
      <c r="Z1312" s="291"/>
      <c r="AA1312" s="291"/>
      <c r="AB1312" s="291"/>
      <c r="AC1312" s="291"/>
      <c r="AD1312" s="291"/>
      <c r="AE1312" s="291"/>
      <c r="AF1312" s="291"/>
      <c r="AG1312" s="291"/>
      <c r="AH1312" s="291"/>
      <c r="AI1312" s="291"/>
      <c r="AJ1312" s="291"/>
      <c r="AK1312" s="291"/>
      <c r="AL1312" s="291"/>
      <c r="AM1312" s="291"/>
      <c r="AN1312" s="291"/>
      <c r="AO1312" s="291"/>
      <c r="AP1312" s="291"/>
      <c r="AQ1312" s="291"/>
      <c r="AR1312" s="291"/>
    </row>
    <row r="1313" spans="1:44" ht="8.1" customHeight="1">
      <c r="A1313" s="323" t="str">
        <f t="shared" si="133"/>
        <v/>
      </c>
      <c r="B1313" s="50" t="str">
        <f t="shared" si="134"/>
        <v/>
      </c>
      <c r="C1313" s="50" t="str">
        <f t="shared" si="135"/>
        <v/>
      </c>
      <c r="D1313" s="273" t="str">
        <f t="shared" si="136"/>
        <v/>
      </c>
      <c r="E1313" s="311"/>
      <c r="F1313" s="312"/>
      <c r="G1313" s="312"/>
      <c r="H1313" s="291"/>
      <c r="I1313" s="291"/>
      <c r="J1313" s="291"/>
      <c r="K1313" s="291"/>
      <c r="L1313" s="291"/>
      <c r="M1313" s="291"/>
      <c r="N1313" s="291"/>
      <c r="O1313" s="291"/>
      <c r="P1313" s="291"/>
      <c r="Q1313" s="291"/>
      <c r="R1313" s="291"/>
      <c r="S1313" s="291"/>
      <c r="T1313" s="291"/>
      <c r="U1313" s="291"/>
      <c r="V1313" s="291"/>
      <c r="W1313" s="291"/>
      <c r="X1313" s="291"/>
      <c r="Y1313" s="291"/>
      <c r="Z1313" s="291"/>
      <c r="AA1313" s="291"/>
      <c r="AB1313" s="291"/>
      <c r="AC1313" s="291"/>
      <c r="AD1313" s="291"/>
      <c r="AE1313" s="291"/>
      <c r="AF1313" s="291"/>
      <c r="AG1313" s="291"/>
      <c r="AH1313" s="291"/>
      <c r="AI1313" s="291"/>
      <c r="AJ1313" s="291"/>
      <c r="AK1313" s="291"/>
      <c r="AL1313" s="291"/>
      <c r="AM1313" s="291"/>
      <c r="AN1313" s="291"/>
      <c r="AO1313" s="291"/>
      <c r="AP1313" s="291"/>
      <c r="AQ1313" s="291"/>
      <c r="AR1313" s="291"/>
    </row>
    <row r="1314" spans="1:44" ht="8.1" customHeight="1">
      <c r="A1314" s="323" t="str">
        <f t="shared" si="133"/>
        <v/>
      </c>
      <c r="B1314" s="50" t="str">
        <f t="shared" si="134"/>
        <v/>
      </c>
      <c r="C1314" s="50" t="str">
        <f t="shared" si="135"/>
        <v/>
      </c>
      <c r="D1314" s="273" t="str">
        <f t="shared" si="136"/>
        <v/>
      </c>
      <c r="E1314" s="311"/>
      <c r="F1314" s="312"/>
      <c r="G1314" s="312"/>
      <c r="H1314" s="291"/>
      <c r="I1314" s="291"/>
      <c r="J1314" s="291"/>
      <c r="K1314" s="291"/>
      <c r="L1314" s="291"/>
      <c r="M1314" s="291"/>
      <c r="N1314" s="291"/>
      <c r="O1314" s="291"/>
      <c r="P1314" s="291"/>
      <c r="Q1314" s="291"/>
      <c r="R1314" s="291"/>
      <c r="S1314" s="291"/>
      <c r="T1314" s="291"/>
      <c r="U1314" s="291"/>
      <c r="V1314" s="291"/>
      <c r="W1314" s="291"/>
      <c r="X1314" s="291"/>
      <c r="Y1314" s="291"/>
      <c r="Z1314" s="291"/>
      <c r="AA1314" s="291"/>
      <c r="AB1314" s="291"/>
      <c r="AC1314" s="291"/>
      <c r="AD1314" s="291"/>
      <c r="AE1314" s="291"/>
      <c r="AF1314" s="291"/>
      <c r="AG1314" s="291"/>
      <c r="AH1314" s="291"/>
      <c r="AI1314" s="291"/>
      <c r="AJ1314" s="291"/>
      <c r="AK1314" s="291"/>
      <c r="AL1314" s="291"/>
      <c r="AM1314" s="291"/>
      <c r="AN1314" s="291"/>
      <c r="AO1314" s="291"/>
      <c r="AP1314" s="291"/>
      <c r="AQ1314" s="291"/>
      <c r="AR1314" s="291"/>
    </row>
    <row r="1315" spans="1:44" ht="8.1" customHeight="1">
      <c r="A1315" s="323" t="str">
        <f t="shared" si="133"/>
        <v/>
      </c>
      <c r="B1315" s="50" t="str">
        <f t="shared" si="134"/>
        <v/>
      </c>
      <c r="C1315" s="50" t="str">
        <f t="shared" si="135"/>
        <v/>
      </c>
      <c r="D1315" s="273" t="str">
        <f t="shared" si="136"/>
        <v/>
      </c>
      <c r="E1315" s="311"/>
      <c r="F1315" s="312"/>
      <c r="G1315" s="312"/>
      <c r="H1315" s="291"/>
      <c r="I1315" s="291"/>
      <c r="J1315" s="291"/>
      <c r="K1315" s="291"/>
      <c r="L1315" s="291"/>
      <c r="M1315" s="291"/>
      <c r="N1315" s="291"/>
      <c r="O1315" s="291"/>
      <c r="P1315" s="291"/>
      <c r="Q1315" s="291"/>
      <c r="R1315" s="291"/>
      <c r="S1315" s="291"/>
      <c r="T1315" s="291"/>
      <c r="U1315" s="291"/>
      <c r="V1315" s="291"/>
      <c r="W1315" s="291"/>
      <c r="X1315" s="291"/>
      <c r="Y1315" s="291"/>
      <c r="Z1315" s="291"/>
      <c r="AA1315" s="291"/>
      <c r="AB1315" s="291"/>
      <c r="AC1315" s="291"/>
      <c r="AD1315" s="291"/>
      <c r="AE1315" s="291"/>
      <c r="AF1315" s="291"/>
      <c r="AG1315" s="291"/>
      <c r="AH1315" s="291"/>
      <c r="AI1315" s="291"/>
      <c r="AJ1315" s="291"/>
      <c r="AK1315" s="291"/>
      <c r="AL1315" s="291"/>
      <c r="AM1315" s="291"/>
      <c r="AN1315" s="291"/>
      <c r="AO1315" s="291"/>
      <c r="AP1315" s="291"/>
      <c r="AQ1315" s="291"/>
      <c r="AR1315" s="291"/>
    </row>
    <row r="1316" spans="1:44" ht="8.1" customHeight="1">
      <c r="A1316" s="323" t="str">
        <f t="shared" si="133"/>
        <v/>
      </c>
      <c r="B1316" s="50" t="str">
        <f t="shared" si="134"/>
        <v/>
      </c>
      <c r="C1316" s="50" t="str">
        <f t="shared" si="135"/>
        <v/>
      </c>
      <c r="D1316" s="273" t="str">
        <f t="shared" si="136"/>
        <v/>
      </c>
      <c r="E1316" s="311"/>
      <c r="F1316" s="312"/>
      <c r="G1316" s="312"/>
      <c r="H1316" s="291"/>
      <c r="I1316" s="291"/>
      <c r="J1316" s="291"/>
      <c r="K1316" s="291"/>
      <c r="L1316" s="291"/>
      <c r="M1316" s="291"/>
      <c r="N1316" s="291"/>
      <c r="O1316" s="291"/>
      <c r="P1316" s="291"/>
      <c r="Q1316" s="291"/>
      <c r="R1316" s="291"/>
      <c r="S1316" s="291"/>
      <c r="T1316" s="291"/>
      <c r="U1316" s="291"/>
      <c r="V1316" s="291"/>
      <c r="W1316" s="291"/>
      <c r="X1316" s="291"/>
      <c r="Y1316" s="291"/>
      <c r="Z1316" s="291"/>
      <c r="AA1316" s="291"/>
      <c r="AB1316" s="291"/>
      <c r="AC1316" s="291"/>
      <c r="AD1316" s="291"/>
      <c r="AE1316" s="291"/>
      <c r="AF1316" s="291"/>
      <c r="AG1316" s="291"/>
      <c r="AH1316" s="291"/>
      <c r="AI1316" s="291"/>
      <c r="AJ1316" s="291"/>
      <c r="AK1316" s="291"/>
      <c r="AL1316" s="291"/>
      <c r="AM1316" s="291"/>
      <c r="AN1316" s="291"/>
      <c r="AO1316" s="291"/>
      <c r="AP1316" s="291"/>
      <c r="AQ1316" s="291"/>
      <c r="AR1316" s="291"/>
    </row>
    <row r="1317" spans="1:44" ht="8.1" customHeight="1">
      <c r="A1317" s="323" t="str">
        <f t="shared" si="133"/>
        <v/>
      </c>
      <c r="B1317" s="50" t="str">
        <f t="shared" si="134"/>
        <v/>
      </c>
      <c r="C1317" s="50" t="str">
        <f t="shared" si="135"/>
        <v/>
      </c>
      <c r="D1317" s="273" t="str">
        <f t="shared" si="136"/>
        <v/>
      </c>
      <c r="E1317" s="311"/>
      <c r="F1317" s="312"/>
      <c r="G1317" s="312"/>
      <c r="H1317" s="291"/>
      <c r="I1317" s="291"/>
      <c r="J1317" s="291"/>
      <c r="K1317" s="291"/>
      <c r="L1317" s="291"/>
      <c r="M1317" s="291"/>
      <c r="N1317" s="291"/>
      <c r="O1317" s="291"/>
      <c r="P1317" s="291"/>
      <c r="Q1317" s="291"/>
      <c r="R1317" s="291"/>
      <c r="S1317" s="291"/>
      <c r="T1317" s="291"/>
      <c r="U1317" s="291"/>
      <c r="V1317" s="291"/>
      <c r="W1317" s="291"/>
      <c r="X1317" s="291"/>
      <c r="Y1317" s="291"/>
      <c r="Z1317" s="291"/>
      <c r="AA1317" s="291"/>
      <c r="AB1317" s="291"/>
      <c r="AC1317" s="291"/>
      <c r="AD1317" s="291"/>
      <c r="AE1317" s="291"/>
      <c r="AF1317" s="291"/>
      <c r="AG1317" s="291"/>
      <c r="AH1317" s="291"/>
      <c r="AI1317" s="291"/>
      <c r="AJ1317" s="291"/>
      <c r="AK1317" s="291"/>
      <c r="AL1317" s="291"/>
      <c r="AM1317" s="291"/>
      <c r="AN1317" s="291"/>
      <c r="AO1317" s="291"/>
      <c r="AP1317" s="291"/>
      <c r="AQ1317" s="291"/>
      <c r="AR1317" s="291"/>
    </row>
    <row r="1318" spans="1:44" ht="8.1" customHeight="1">
      <c r="A1318" s="323" t="str">
        <f t="shared" si="133"/>
        <v/>
      </c>
      <c r="B1318" s="50" t="str">
        <f t="shared" si="134"/>
        <v/>
      </c>
      <c r="C1318" s="50" t="str">
        <f t="shared" si="135"/>
        <v/>
      </c>
      <c r="D1318" s="273" t="str">
        <f t="shared" si="136"/>
        <v/>
      </c>
      <c r="E1318" s="311"/>
      <c r="F1318" s="312"/>
      <c r="G1318" s="312"/>
      <c r="H1318" s="291"/>
      <c r="I1318" s="291"/>
      <c r="J1318" s="291"/>
      <c r="K1318" s="291"/>
      <c r="L1318" s="291"/>
      <c r="M1318" s="291"/>
      <c r="N1318" s="291"/>
      <c r="O1318" s="291"/>
      <c r="P1318" s="291"/>
      <c r="Q1318" s="291"/>
      <c r="R1318" s="291"/>
      <c r="S1318" s="291"/>
      <c r="T1318" s="291"/>
      <c r="U1318" s="291"/>
      <c r="V1318" s="291"/>
      <c r="W1318" s="291"/>
      <c r="X1318" s="291"/>
      <c r="Y1318" s="291"/>
      <c r="Z1318" s="291"/>
      <c r="AA1318" s="291"/>
      <c r="AB1318" s="291"/>
      <c r="AC1318" s="291"/>
      <c r="AD1318" s="291"/>
      <c r="AE1318" s="291"/>
      <c r="AF1318" s="291"/>
      <c r="AG1318" s="291"/>
      <c r="AH1318" s="291"/>
      <c r="AI1318" s="291"/>
      <c r="AJ1318" s="291"/>
      <c r="AK1318" s="291"/>
      <c r="AL1318" s="291"/>
      <c r="AM1318" s="291"/>
      <c r="AN1318" s="291"/>
      <c r="AO1318" s="291"/>
      <c r="AP1318" s="291"/>
      <c r="AQ1318" s="291"/>
      <c r="AR1318" s="291"/>
    </row>
    <row r="1319" spans="1:44" ht="8.1" customHeight="1">
      <c r="A1319" s="323" t="str">
        <f t="shared" si="133"/>
        <v/>
      </c>
      <c r="B1319" s="50" t="str">
        <f t="shared" si="134"/>
        <v/>
      </c>
      <c r="C1319" s="50" t="str">
        <f t="shared" si="135"/>
        <v/>
      </c>
      <c r="D1319" s="273" t="str">
        <f t="shared" si="136"/>
        <v/>
      </c>
      <c r="E1319" s="311"/>
      <c r="F1319" s="312"/>
      <c r="G1319" s="312"/>
      <c r="H1319" s="291"/>
      <c r="I1319" s="291"/>
      <c r="J1319" s="291"/>
      <c r="K1319" s="291"/>
      <c r="L1319" s="291"/>
      <c r="M1319" s="291"/>
      <c r="N1319" s="291"/>
      <c r="O1319" s="291"/>
      <c r="P1319" s="291"/>
      <c r="Q1319" s="291"/>
      <c r="R1319" s="291"/>
      <c r="S1319" s="291"/>
      <c r="T1319" s="291"/>
      <c r="U1319" s="291"/>
      <c r="V1319" s="291"/>
      <c r="W1319" s="291"/>
      <c r="X1319" s="291"/>
      <c r="Y1319" s="291"/>
      <c r="Z1319" s="291"/>
      <c r="AA1319" s="291"/>
      <c r="AB1319" s="291"/>
      <c r="AC1319" s="291"/>
      <c r="AD1319" s="291"/>
      <c r="AE1319" s="291"/>
      <c r="AF1319" s="291"/>
      <c r="AG1319" s="291"/>
      <c r="AH1319" s="291"/>
      <c r="AI1319" s="291"/>
      <c r="AJ1319" s="291"/>
      <c r="AK1319" s="291"/>
      <c r="AL1319" s="291"/>
      <c r="AM1319" s="291"/>
      <c r="AN1319" s="291"/>
      <c r="AO1319" s="291"/>
      <c r="AP1319" s="291"/>
      <c r="AQ1319" s="291"/>
      <c r="AR1319" s="291"/>
    </row>
    <row r="1320" spans="1:44" ht="8.1" customHeight="1">
      <c r="A1320" s="323" t="str">
        <f t="shared" si="133"/>
        <v/>
      </c>
      <c r="B1320" s="50" t="str">
        <f t="shared" si="134"/>
        <v/>
      </c>
      <c r="C1320" s="50" t="str">
        <f t="shared" si="135"/>
        <v/>
      </c>
      <c r="D1320" s="273" t="str">
        <f t="shared" si="136"/>
        <v/>
      </c>
      <c r="E1320" s="311"/>
      <c r="F1320" s="312"/>
      <c r="G1320" s="312"/>
      <c r="H1320" s="291"/>
      <c r="I1320" s="291"/>
      <c r="J1320" s="291"/>
      <c r="K1320" s="291"/>
      <c r="L1320" s="291"/>
      <c r="M1320" s="291"/>
      <c r="N1320" s="291"/>
      <c r="O1320" s="291"/>
      <c r="P1320" s="291"/>
      <c r="Q1320" s="291"/>
      <c r="R1320" s="291"/>
      <c r="S1320" s="291"/>
      <c r="T1320" s="291"/>
      <c r="U1320" s="291"/>
      <c r="V1320" s="291"/>
      <c r="W1320" s="291"/>
      <c r="X1320" s="291"/>
      <c r="Y1320" s="291"/>
      <c r="Z1320" s="291"/>
      <c r="AA1320" s="291"/>
      <c r="AB1320" s="291"/>
      <c r="AC1320" s="291"/>
      <c r="AD1320" s="291"/>
      <c r="AE1320" s="291"/>
      <c r="AF1320" s="291"/>
      <c r="AG1320" s="291"/>
      <c r="AH1320" s="291"/>
      <c r="AI1320" s="291"/>
      <c r="AJ1320" s="291"/>
      <c r="AK1320" s="291"/>
      <c r="AL1320" s="291"/>
      <c r="AM1320" s="291"/>
      <c r="AN1320" s="291"/>
      <c r="AO1320" s="291"/>
      <c r="AP1320" s="291"/>
      <c r="AQ1320" s="291"/>
      <c r="AR1320" s="291"/>
    </row>
    <row r="1321" spans="1:44" ht="8.1" customHeight="1">
      <c r="A1321" s="323" t="str">
        <f t="shared" si="133"/>
        <v/>
      </c>
      <c r="B1321" s="50" t="str">
        <f t="shared" si="134"/>
        <v/>
      </c>
      <c r="C1321" s="50" t="str">
        <f t="shared" si="135"/>
        <v/>
      </c>
      <c r="D1321" s="273" t="str">
        <f t="shared" si="136"/>
        <v/>
      </c>
      <c r="E1321" s="311"/>
      <c r="F1321" s="312"/>
      <c r="G1321" s="312"/>
      <c r="H1321" s="291"/>
      <c r="I1321" s="291"/>
      <c r="J1321" s="291"/>
      <c r="K1321" s="291"/>
      <c r="L1321" s="291"/>
      <c r="M1321" s="291"/>
      <c r="N1321" s="291"/>
      <c r="O1321" s="291"/>
      <c r="P1321" s="291"/>
      <c r="Q1321" s="291"/>
      <c r="R1321" s="291"/>
      <c r="S1321" s="291"/>
      <c r="T1321" s="291"/>
      <c r="U1321" s="291"/>
      <c r="V1321" s="291"/>
      <c r="W1321" s="291"/>
      <c r="X1321" s="291"/>
      <c r="Y1321" s="291"/>
      <c r="Z1321" s="291"/>
      <c r="AA1321" s="291"/>
      <c r="AB1321" s="291"/>
      <c r="AC1321" s="291"/>
      <c r="AD1321" s="291"/>
      <c r="AE1321" s="291"/>
      <c r="AF1321" s="291"/>
      <c r="AG1321" s="291"/>
      <c r="AH1321" s="291"/>
      <c r="AI1321" s="291"/>
      <c r="AJ1321" s="291"/>
      <c r="AK1321" s="291"/>
      <c r="AL1321" s="291"/>
      <c r="AM1321" s="291"/>
      <c r="AN1321" s="291"/>
      <c r="AO1321" s="291"/>
      <c r="AP1321" s="291"/>
      <c r="AQ1321" s="291"/>
      <c r="AR1321" s="291"/>
    </row>
    <row r="1322" spans="1:44" ht="8.1" customHeight="1">
      <c r="A1322" s="323" t="str">
        <f t="shared" si="133"/>
        <v/>
      </c>
      <c r="B1322" s="50" t="str">
        <f t="shared" si="134"/>
        <v/>
      </c>
      <c r="C1322" s="50" t="str">
        <f t="shared" si="135"/>
        <v/>
      </c>
      <c r="D1322" s="273" t="str">
        <f t="shared" si="136"/>
        <v/>
      </c>
      <c r="E1322" s="311"/>
      <c r="F1322" s="312"/>
      <c r="G1322" s="312"/>
      <c r="H1322" s="291"/>
      <c r="I1322" s="291"/>
      <c r="J1322" s="291"/>
      <c r="K1322" s="291"/>
      <c r="L1322" s="291"/>
      <c r="M1322" s="291"/>
      <c r="N1322" s="291"/>
      <c r="O1322" s="291"/>
      <c r="P1322" s="291"/>
      <c r="Q1322" s="291"/>
      <c r="R1322" s="291"/>
      <c r="S1322" s="291"/>
      <c r="T1322" s="291"/>
      <c r="U1322" s="291"/>
      <c r="V1322" s="291"/>
      <c r="W1322" s="291"/>
      <c r="X1322" s="291"/>
      <c r="Y1322" s="291"/>
      <c r="Z1322" s="291"/>
      <c r="AA1322" s="291"/>
      <c r="AB1322" s="291"/>
      <c r="AC1322" s="291"/>
      <c r="AD1322" s="291"/>
      <c r="AE1322" s="291"/>
      <c r="AF1322" s="291"/>
      <c r="AG1322" s="291"/>
      <c r="AH1322" s="291"/>
      <c r="AI1322" s="291"/>
      <c r="AJ1322" s="291"/>
      <c r="AK1322" s="291"/>
      <c r="AL1322" s="291"/>
      <c r="AM1322" s="291"/>
      <c r="AN1322" s="291"/>
      <c r="AO1322" s="291"/>
      <c r="AP1322" s="291"/>
      <c r="AQ1322" s="291"/>
      <c r="AR1322" s="291"/>
    </row>
    <row r="1323" spans="1:44" ht="8.1" customHeight="1">
      <c r="A1323" s="323" t="str">
        <f t="shared" si="133"/>
        <v/>
      </c>
      <c r="B1323" s="50" t="str">
        <f t="shared" si="134"/>
        <v/>
      </c>
      <c r="C1323" s="50" t="str">
        <f t="shared" si="135"/>
        <v/>
      </c>
      <c r="D1323" s="273" t="str">
        <f t="shared" si="136"/>
        <v/>
      </c>
      <c r="E1323" s="311"/>
      <c r="F1323" s="312"/>
      <c r="G1323" s="312"/>
      <c r="H1323" s="291"/>
      <c r="I1323" s="291"/>
      <c r="J1323" s="291"/>
      <c r="K1323" s="291"/>
      <c r="L1323" s="291"/>
      <c r="M1323" s="291"/>
      <c r="N1323" s="291"/>
      <c r="O1323" s="291"/>
      <c r="P1323" s="291"/>
      <c r="Q1323" s="291"/>
      <c r="R1323" s="291"/>
      <c r="S1323" s="291"/>
      <c r="T1323" s="291"/>
      <c r="U1323" s="291"/>
      <c r="V1323" s="291"/>
      <c r="W1323" s="291"/>
      <c r="X1323" s="291"/>
      <c r="Y1323" s="291"/>
      <c r="Z1323" s="291"/>
      <c r="AA1323" s="291"/>
      <c r="AB1323" s="291"/>
      <c r="AC1323" s="291"/>
      <c r="AD1323" s="291"/>
      <c r="AE1323" s="291"/>
      <c r="AF1323" s="291"/>
      <c r="AG1323" s="291"/>
      <c r="AH1323" s="291"/>
      <c r="AI1323" s="291"/>
      <c r="AJ1323" s="291"/>
      <c r="AK1323" s="291"/>
      <c r="AL1323" s="291"/>
      <c r="AM1323" s="291"/>
      <c r="AN1323" s="291"/>
      <c r="AO1323" s="291"/>
      <c r="AP1323" s="291"/>
      <c r="AQ1323" s="291"/>
      <c r="AR1323" s="291"/>
    </row>
    <row r="1324" spans="1:44" ht="8.1" customHeight="1">
      <c r="A1324" s="323" t="str">
        <f t="shared" si="133"/>
        <v/>
      </c>
      <c r="B1324" s="50" t="str">
        <f t="shared" si="134"/>
        <v/>
      </c>
      <c r="C1324" s="50" t="str">
        <f t="shared" si="135"/>
        <v/>
      </c>
      <c r="D1324" s="273" t="str">
        <f t="shared" si="136"/>
        <v/>
      </c>
      <c r="E1324" s="311"/>
      <c r="F1324" s="312"/>
      <c r="G1324" s="312"/>
      <c r="H1324" s="291"/>
      <c r="I1324" s="291"/>
      <c r="J1324" s="291"/>
      <c r="K1324" s="291"/>
      <c r="L1324" s="291"/>
      <c r="M1324" s="291"/>
      <c r="N1324" s="291"/>
      <c r="O1324" s="291"/>
      <c r="P1324" s="291"/>
      <c r="Q1324" s="291"/>
      <c r="R1324" s="291"/>
      <c r="S1324" s="291"/>
      <c r="T1324" s="291"/>
      <c r="U1324" s="291"/>
      <c r="V1324" s="291"/>
      <c r="W1324" s="291"/>
      <c r="X1324" s="291"/>
      <c r="Y1324" s="291"/>
      <c r="Z1324" s="291"/>
      <c r="AA1324" s="291"/>
      <c r="AB1324" s="291"/>
      <c r="AC1324" s="291"/>
      <c r="AD1324" s="291"/>
      <c r="AE1324" s="291"/>
      <c r="AF1324" s="291"/>
      <c r="AG1324" s="291"/>
      <c r="AH1324" s="291"/>
      <c r="AI1324" s="291"/>
      <c r="AJ1324" s="291"/>
      <c r="AK1324" s="291"/>
      <c r="AL1324" s="291"/>
      <c r="AM1324" s="291"/>
      <c r="AN1324" s="291"/>
      <c r="AO1324" s="291"/>
      <c r="AP1324" s="291"/>
      <c r="AQ1324" s="291"/>
      <c r="AR1324" s="291"/>
    </row>
    <row r="1325" spans="1:44" ht="8.1" customHeight="1">
      <c r="A1325" s="323" t="str">
        <f t="shared" si="133"/>
        <v/>
      </c>
      <c r="B1325" s="50" t="str">
        <f t="shared" si="134"/>
        <v/>
      </c>
      <c r="C1325" s="50" t="str">
        <f t="shared" si="135"/>
        <v/>
      </c>
      <c r="D1325" s="273" t="str">
        <f t="shared" si="136"/>
        <v/>
      </c>
      <c r="E1325" s="311"/>
      <c r="F1325" s="312"/>
      <c r="G1325" s="312"/>
      <c r="H1325" s="291"/>
      <c r="I1325" s="291"/>
      <c r="J1325" s="291"/>
      <c r="K1325" s="291"/>
      <c r="L1325" s="291"/>
      <c r="M1325" s="291"/>
      <c r="N1325" s="291"/>
      <c r="O1325" s="291"/>
      <c r="P1325" s="291"/>
      <c r="Q1325" s="291"/>
      <c r="R1325" s="291"/>
      <c r="S1325" s="291"/>
      <c r="T1325" s="291"/>
      <c r="U1325" s="291"/>
      <c r="V1325" s="291"/>
      <c r="W1325" s="291"/>
      <c r="X1325" s="291"/>
      <c r="Y1325" s="291"/>
      <c r="Z1325" s="291"/>
      <c r="AA1325" s="291"/>
      <c r="AB1325" s="291"/>
      <c r="AC1325" s="291"/>
      <c r="AD1325" s="291"/>
      <c r="AE1325" s="291"/>
      <c r="AF1325" s="291"/>
      <c r="AG1325" s="291"/>
      <c r="AH1325" s="291"/>
      <c r="AI1325" s="291"/>
      <c r="AJ1325" s="291"/>
      <c r="AK1325" s="291"/>
      <c r="AL1325" s="291"/>
      <c r="AM1325" s="291"/>
      <c r="AN1325" s="291"/>
      <c r="AO1325" s="291"/>
      <c r="AP1325" s="291"/>
      <c r="AQ1325" s="291"/>
      <c r="AR1325" s="291"/>
    </row>
    <row r="1326" spans="1:44" ht="8.1" customHeight="1">
      <c r="A1326" s="323" t="str">
        <f t="shared" si="133"/>
        <v/>
      </c>
      <c r="B1326" s="50" t="str">
        <f t="shared" si="134"/>
        <v/>
      </c>
      <c r="C1326" s="50" t="str">
        <f t="shared" si="135"/>
        <v/>
      </c>
      <c r="D1326" s="273" t="str">
        <f t="shared" si="136"/>
        <v/>
      </c>
      <c r="E1326" s="311"/>
      <c r="F1326" s="312"/>
      <c r="G1326" s="312"/>
      <c r="H1326" s="291"/>
      <c r="I1326" s="291"/>
      <c r="J1326" s="291"/>
      <c r="K1326" s="291"/>
      <c r="L1326" s="291"/>
      <c r="M1326" s="291"/>
      <c r="N1326" s="291"/>
      <c r="O1326" s="291"/>
      <c r="P1326" s="291"/>
      <c r="Q1326" s="291"/>
      <c r="R1326" s="291"/>
      <c r="S1326" s="291"/>
      <c r="T1326" s="291"/>
      <c r="U1326" s="291"/>
      <c r="V1326" s="291"/>
      <c r="W1326" s="291"/>
      <c r="X1326" s="291"/>
      <c r="Y1326" s="291"/>
      <c r="Z1326" s="291"/>
      <c r="AA1326" s="291"/>
      <c r="AB1326" s="291"/>
      <c r="AC1326" s="291"/>
      <c r="AD1326" s="291"/>
      <c r="AE1326" s="291"/>
      <c r="AF1326" s="291"/>
      <c r="AG1326" s="291"/>
      <c r="AH1326" s="291"/>
      <c r="AI1326" s="291"/>
      <c r="AJ1326" s="291"/>
      <c r="AK1326" s="291"/>
      <c r="AL1326" s="291"/>
      <c r="AM1326" s="291"/>
      <c r="AN1326" s="291"/>
      <c r="AO1326" s="291"/>
      <c r="AP1326" s="291"/>
      <c r="AQ1326" s="291"/>
      <c r="AR1326" s="291"/>
    </row>
    <row r="1327" spans="1:44" ht="8.1" customHeight="1">
      <c r="A1327" s="323" t="str">
        <f t="shared" si="133"/>
        <v/>
      </c>
      <c r="B1327" s="50" t="str">
        <f t="shared" si="134"/>
        <v/>
      </c>
      <c r="C1327" s="50" t="str">
        <f t="shared" si="135"/>
        <v/>
      </c>
      <c r="D1327" s="273" t="str">
        <f t="shared" si="136"/>
        <v/>
      </c>
      <c r="E1327" s="311"/>
      <c r="F1327" s="312"/>
      <c r="G1327" s="312"/>
      <c r="H1327" s="291"/>
      <c r="I1327" s="291"/>
      <c r="J1327" s="291"/>
      <c r="K1327" s="291"/>
      <c r="L1327" s="291"/>
      <c r="M1327" s="291"/>
      <c r="N1327" s="291"/>
      <c r="O1327" s="291"/>
      <c r="P1327" s="291"/>
      <c r="Q1327" s="291"/>
      <c r="R1327" s="291"/>
      <c r="S1327" s="291"/>
      <c r="T1327" s="291"/>
      <c r="U1327" s="291"/>
      <c r="V1327" s="291"/>
      <c r="W1327" s="291"/>
      <c r="X1327" s="291"/>
      <c r="Y1327" s="291"/>
      <c r="Z1327" s="291"/>
      <c r="AA1327" s="291"/>
      <c r="AB1327" s="291"/>
      <c r="AC1327" s="291"/>
      <c r="AD1327" s="291"/>
      <c r="AE1327" s="291"/>
      <c r="AF1327" s="291"/>
      <c r="AG1327" s="291"/>
      <c r="AH1327" s="291"/>
      <c r="AI1327" s="291"/>
      <c r="AJ1327" s="291"/>
      <c r="AK1327" s="291"/>
      <c r="AL1327" s="291"/>
      <c r="AM1327" s="291"/>
      <c r="AN1327" s="291"/>
      <c r="AO1327" s="291"/>
      <c r="AP1327" s="291"/>
      <c r="AQ1327" s="291"/>
      <c r="AR1327" s="291"/>
    </row>
    <row r="1328" spans="1:44" ht="8.1" customHeight="1">
      <c r="A1328" s="323" t="str">
        <f t="shared" si="133"/>
        <v/>
      </c>
      <c r="B1328" s="50" t="str">
        <f t="shared" si="134"/>
        <v/>
      </c>
      <c r="C1328" s="50" t="str">
        <f t="shared" si="135"/>
        <v/>
      </c>
      <c r="D1328" s="273" t="str">
        <f t="shared" si="136"/>
        <v/>
      </c>
      <c r="E1328" s="311"/>
      <c r="F1328" s="312"/>
      <c r="G1328" s="312"/>
      <c r="H1328" s="291"/>
      <c r="I1328" s="291"/>
      <c r="J1328" s="291"/>
      <c r="K1328" s="291"/>
      <c r="L1328" s="291"/>
      <c r="M1328" s="291"/>
      <c r="N1328" s="291"/>
      <c r="O1328" s="291"/>
      <c r="P1328" s="291"/>
      <c r="Q1328" s="291"/>
      <c r="R1328" s="291"/>
      <c r="S1328" s="291"/>
      <c r="T1328" s="291"/>
      <c r="U1328" s="291"/>
      <c r="V1328" s="291"/>
      <c r="W1328" s="291"/>
      <c r="X1328" s="291"/>
      <c r="Y1328" s="291"/>
      <c r="Z1328" s="291"/>
      <c r="AA1328" s="291"/>
      <c r="AB1328" s="291"/>
      <c r="AC1328" s="291"/>
      <c r="AD1328" s="291"/>
      <c r="AE1328" s="291"/>
      <c r="AF1328" s="291"/>
      <c r="AG1328" s="291"/>
      <c r="AH1328" s="291"/>
      <c r="AI1328" s="291"/>
      <c r="AJ1328" s="291"/>
      <c r="AK1328" s="291"/>
      <c r="AL1328" s="291"/>
      <c r="AM1328" s="291"/>
      <c r="AN1328" s="291"/>
      <c r="AO1328" s="291"/>
      <c r="AP1328" s="291"/>
      <c r="AQ1328" s="291"/>
      <c r="AR1328" s="291"/>
    </row>
    <row r="1329" spans="1:44" ht="8.1" customHeight="1">
      <c r="A1329" s="323" t="str">
        <f t="shared" si="133"/>
        <v/>
      </c>
      <c r="B1329" s="50" t="str">
        <f t="shared" si="134"/>
        <v/>
      </c>
      <c r="C1329" s="50" t="str">
        <f t="shared" si="135"/>
        <v/>
      </c>
      <c r="D1329" s="273" t="str">
        <f t="shared" si="136"/>
        <v/>
      </c>
      <c r="E1329" s="311"/>
      <c r="F1329" s="312"/>
      <c r="G1329" s="312"/>
      <c r="H1329" s="291"/>
      <c r="I1329" s="291"/>
      <c r="J1329" s="291"/>
      <c r="K1329" s="291"/>
      <c r="L1329" s="291"/>
      <c r="M1329" s="291"/>
      <c r="N1329" s="291"/>
      <c r="O1329" s="291"/>
      <c r="P1329" s="291"/>
      <c r="Q1329" s="291"/>
      <c r="R1329" s="291"/>
      <c r="S1329" s="291"/>
      <c r="T1329" s="291"/>
      <c r="U1329" s="291"/>
      <c r="V1329" s="291"/>
      <c r="W1329" s="291"/>
      <c r="X1329" s="291"/>
      <c r="Y1329" s="291"/>
      <c r="Z1329" s="291"/>
      <c r="AA1329" s="291"/>
      <c r="AB1329" s="291"/>
      <c r="AC1329" s="291"/>
      <c r="AD1329" s="291"/>
      <c r="AE1329" s="291"/>
      <c r="AF1329" s="291"/>
      <c r="AG1329" s="291"/>
      <c r="AH1329" s="291"/>
      <c r="AI1329" s="291"/>
      <c r="AJ1329" s="291"/>
      <c r="AK1329" s="291"/>
      <c r="AL1329" s="291"/>
      <c r="AM1329" s="291"/>
      <c r="AN1329" s="291"/>
      <c r="AO1329" s="291"/>
      <c r="AP1329" s="291"/>
      <c r="AQ1329" s="291"/>
      <c r="AR1329" s="291"/>
    </row>
    <row r="1330" spans="1:44" ht="8.1" customHeight="1">
      <c r="A1330" s="323" t="str">
        <f t="shared" si="133"/>
        <v/>
      </c>
      <c r="B1330" s="50" t="str">
        <f t="shared" si="134"/>
        <v/>
      </c>
      <c r="C1330" s="50" t="str">
        <f t="shared" si="135"/>
        <v/>
      </c>
      <c r="D1330" s="273" t="str">
        <f t="shared" si="136"/>
        <v/>
      </c>
      <c r="E1330" s="311"/>
      <c r="F1330" s="312"/>
      <c r="G1330" s="312"/>
      <c r="H1330" s="291"/>
      <c r="I1330" s="291"/>
      <c r="J1330" s="291"/>
      <c r="K1330" s="291"/>
      <c r="L1330" s="291"/>
      <c r="M1330" s="291"/>
      <c r="N1330" s="291"/>
      <c r="O1330" s="291"/>
      <c r="P1330" s="291"/>
      <c r="Q1330" s="291"/>
      <c r="R1330" s="291"/>
      <c r="S1330" s="291"/>
      <c r="T1330" s="291"/>
      <c r="U1330" s="291"/>
      <c r="V1330" s="291"/>
      <c r="W1330" s="291"/>
      <c r="X1330" s="291"/>
      <c r="Y1330" s="291"/>
      <c r="Z1330" s="291"/>
      <c r="AA1330" s="291"/>
      <c r="AB1330" s="291"/>
      <c r="AC1330" s="291"/>
      <c r="AD1330" s="291"/>
      <c r="AE1330" s="291"/>
      <c r="AF1330" s="291"/>
      <c r="AG1330" s="291"/>
      <c r="AH1330" s="291"/>
      <c r="AI1330" s="291"/>
      <c r="AJ1330" s="291"/>
      <c r="AK1330" s="291"/>
      <c r="AL1330" s="291"/>
      <c r="AM1330" s="291"/>
      <c r="AN1330" s="291"/>
      <c r="AO1330" s="291"/>
      <c r="AP1330" s="291"/>
      <c r="AQ1330" s="291"/>
      <c r="AR1330" s="291"/>
    </row>
    <row r="1331" spans="1:44" ht="8.1" customHeight="1">
      <c r="A1331" s="323" t="str">
        <f t="shared" si="133"/>
        <v/>
      </c>
      <c r="B1331" s="50" t="str">
        <f t="shared" si="134"/>
        <v/>
      </c>
      <c r="C1331" s="50" t="str">
        <f t="shared" si="135"/>
        <v/>
      </c>
      <c r="D1331" s="273" t="str">
        <f t="shared" si="136"/>
        <v/>
      </c>
      <c r="E1331" s="311"/>
      <c r="F1331" s="312"/>
      <c r="G1331" s="312"/>
      <c r="H1331" s="291"/>
      <c r="I1331" s="291"/>
      <c r="J1331" s="291"/>
      <c r="K1331" s="291"/>
      <c r="L1331" s="291"/>
      <c r="M1331" s="291"/>
      <c r="N1331" s="291"/>
      <c r="O1331" s="291"/>
      <c r="P1331" s="291"/>
      <c r="Q1331" s="291"/>
      <c r="R1331" s="291"/>
      <c r="S1331" s="291"/>
      <c r="T1331" s="291"/>
      <c r="U1331" s="291"/>
      <c r="V1331" s="291"/>
      <c r="W1331" s="291"/>
      <c r="X1331" s="291"/>
      <c r="Y1331" s="291"/>
      <c r="Z1331" s="291"/>
      <c r="AA1331" s="291"/>
      <c r="AB1331" s="291"/>
      <c r="AC1331" s="291"/>
      <c r="AD1331" s="291"/>
      <c r="AE1331" s="291"/>
      <c r="AF1331" s="291"/>
      <c r="AG1331" s="291"/>
      <c r="AH1331" s="291"/>
      <c r="AI1331" s="291"/>
      <c r="AJ1331" s="291"/>
      <c r="AK1331" s="291"/>
      <c r="AL1331" s="291"/>
      <c r="AM1331" s="291"/>
      <c r="AN1331" s="291"/>
      <c r="AO1331" s="291"/>
      <c r="AP1331" s="291"/>
      <c r="AQ1331" s="291"/>
      <c r="AR1331" s="291"/>
    </row>
    <row r="1332" spans="1:44" ht="8.1" customHeight="1">
      <c r="A1332" s="323" t="str">
        <f t="shared" si="133"/>
        <v/>
      </c>
      <c r="B1332" s="50" t="str">
        <f t="shared" si="134"/>
        <v/>
      </c>
      <c r="C1332" s="50" t="str">
        <f t="shared" si="135"/>
        <v/>
      </c>
      <c r="D1332" s="273" t="str">
        <f t="shared" si="136"/>
        <v/>
      </c>
      <c r="E1332" s="311"/>
      <c r="F1332" s="312"/>
      <c r="G1332" s="312"/>
      <c r="H1332" s="291"/>
      <c r="I1332" s="291"/>
      <c r="J1332" s="291"/>
      <c r="K1332" s="291"/>
      <c r="L1332" s="291"/>
      <c r="M1332" s="291"/>
      <c r="N1332" s="291"/>
      <c r="O1332" s="291"/>
      <c r="P1332" s="291"/>
      <c r="Q1332" s="291"/>
      <c r="R1332" s="291"/>
      <c r="S1332" s="291"/>
      <c r="T1332" s="291"/>
      <c r="U1332" s="291"/>
      <c r="V1332" s="291"/>
      <c r="W1332" s="291"/>
      <c r="X1332" s="291"/>
      <c r="Y1332" s="291"/>
      <c r="Z1332" s="291"/>
      <c r="AA1332" s="291"/>
      <c r="AB1332" s="291"/>
      <c r="AC1332" s="291"/>
      <c r="AD1332" s="291"/>
      <c r="AE1332" s="291"/>
      <c r="AF1332" s="291"/>
      <c r="AG1332" s="291"/>
      <c r="AH1332" s="291"/>
      <c r="AI1332" s="291"/>
      <c r="AJ1332" s="291"/>
      <c r="AK1332" s="291"/>
      <c r="AL1332" s="291"/>
      <c r="AM1332" s="291"/>
      <c r="AN1332" s="291"/>
      <c r="AO1332" s="291"/>
      <c r="AP1332" s="291"/>
      <c r="AQ1332" s="291"/>
      <c r="AR1332" s="291"/>
    </row>
    <row r="1333" spans="1:44" ht="8.1" customHeight="1">
      <c r="A1333" s="323" t="str">
        <f t="shared" si="133"/>
        <v/>
      </c>
      <c r="B1333" s="50" t="str">
        <f t="shared" si="134"/>
        <v/>
      </c>
      <c r="C1333" s="50" t="str">
        <f t="shared" si="135"/>
        <v/>
      </c>
      <c r="D1333" s="273" t="str">
        <f t="shared" si="136"/>
        <v/>
      </c>
      <c r="E1333" s="311"/>
      <c r="F1333" s="312"/>
      <c r="G1333" s="312"/>
      <c r="H1333" s="291"/>
      <c r="I1333" s="291"/>
      <c r="J1333" s="291"/>
      <c r="K1333" s="291"/>
      <c r="L1333" s="291"/>
      <c r="M1333" s="291"/>
      <c r="N1333" s="291"/>
      <c r="O1333" s="291"/>
      <c r="P1333" s="291"/>
      <c r="Q1333" s="291"/>
      <c r="R1333" s="291"/>
      <c r="S1333" s="291"/>
      <c r="T1333" s="291"/>
      <c r="U1333" s="291"/>
      <c r="V1333" s="291"/>
      <c r="W1333" s="291"/>
      <c r="X1333" s="291"/>
      <c r="Y1333" s="291"/>
      <c r="Z1333" s="291"/>
      <c r="AA1333" s="291"/>
      <c r="AB1333" s="291"/>
      <c r="AC1333" s="291"/>
      <c r="AD1333" s="291"/>
      <c r="AE1333" s="291"/>
      <c r="AF1333" s="291"/>
      <c r="AG1333" s="291"/>
      <c r="AH1333" s="291"/>
      <c r="AI1333" s="291"/>
      <c r="AJ1333" s="291"/>
      <c r="AK1333" s="291"/>
      <c r="AL1333" s="291"/>
      <c r="AM1333" s="291"/>
      <c r="AN1333" s="291"/>
      <c r="AO1333" s="291"/>
      <c r="AP1333" s="291"/>
      <c r="AQ1333" s="291"/>
      <c r="AR1333" s="291"/>
    </row>
    <row r="1334" spans="1:44" ht="8.1" customHeight="1">
      <c r="A1334" s="323" t="str">
        <f t="shared" si="133"/>
        <v/>
      </c>
      <c r="B1334" s="50" t="str">
        <f t="shared" si="134"/>
        <v/>
      </c>
      <c r="C1334" s="50" t="str">
        <f t="shared" si="135"/>
        <v/>
      </c>
      <c r="D1334" s="273" t="str">
        <f t="shared" si="136"/>
        <v/>
      </c>
      <c r="E1334" s="311"/>
      <c r="F1334" s="312"/>
      <c r="G1334" s="312"/>
      <c r="H1334" s="291"/>
      <c r="I1334" s="291"/>
      <c r="J1334" s="291"/>
      <c r="K1334" s="291"/>
      <c r="L1334" s="291"/>
      <c r="M1334" s="291"/>
      <c r="N1334" s="291"/>
      <c r="O1334" s="291"/>
      <c r="P1334" s="291"/>
      <c r="Q1334" s="291"/>
      <c r="R1334" s="291"/>
      <c r="S1334" s="291"/>
      <c r="T1334" s="291"/>
      <c r="U1334" s="291"/>
      <c r="V1334" s="291"/>
      <c r="W1334" s="291"/>
      <c r="X1334" s="291"/>
      <c r="Y1334" s="291"/>
      <c r="Z1334" s="291"/>
      <c r="AA1334" s="291"/>
      <c r="AB1334" s="291"/>
      <c r="AC1334" s="291"/>
      <c r="AD1334" s="291"/>
      <c r="AE1334" s="291"/>
      <c r="AF1334" s="291"/>
      <c r="AG1334" s="291"/>
      <c r="AH1334" s="291"/>
      <c r="AI1334" s="291"/>
      <c r="AJ1334" s="291"/>
      <c r="AK1334" s="291"/>
      <c r="AL1334" s="291"/>
      <c r="AM1334" s="291"/>
      <c r="AN1334" s="291"/>
      <c r="AO1334" s="291"/>
      <c r="AP1334" s="291"/>
      <c r="AQ1334" s="291"/>
      <c r="AR1334" s="291"/>
    </row>
    <row r="1335" spans="1:44" ht="8.1" customHeight="1">
      <c r="A1335" s="323" t="str">
        <f t="shared" si="133"/>
        <v/>
      </c>
      <c r="B1335" s="50" t="str">
        <f t="shared" si="134"/>
        <v/>
      </c>
      <c r="C1335" s="50" t="str">
        <f t="shared" si="135"/>
        <v/>
      </c>
      <c r="D1335" s="273" t="str">
        <f t="shared" si="136"/>
        <v/>
      </c>
      <c r="E1335" s="311"/>
      <c r="F1335" s="312"/>
      <c r="G1335" s="312"/>
      <c r="H1335" s="291"/>
      <c r="I1335" s="291"/>
      <c r="J1335" s="291"/>
      <c r="K1335" s="291"/>
      <c r="L1335" s="291"/>
      <c r="M1335" s="291"/>
      <c r="N1335" s="291"/>
      <c r="O1335" s="291"/>
      <c r="P1335" s="291"/>
      <c r="Q1335" s="291"/>
      <c r="R1335" s="291"/>
      <c r="S1335" s="291"/>
      <c r="T1335" s="291"/>
      <c r="U1335" s="291"/>
      <c r="V1335" s="291"/>
      <c r="W1335" s="291"/>
      <c r="X1335" s="291"/>
      <c r="Y1335" s="291"/>
      <c r="Z1335" s="291"/>
      <c r="AA1335" s="291"/>
      <c r="AB1335" s="291"/>
      <c r="AC1335" s="291"/>
      <c r="AD1335" s="291"/>
      <c r="AE1335" s="291"/>
      <c r="AF1335" s="291"/>
      <c r="AG1335" s="291"/>
      <c r="AH1335" s="291"/>
      <c r="AI1335" s="291"/>
      <c r="AJ1335" s="291"/>
      <c r="AK1335" s="291"/>
      <c r="AL1335" s="291"/>
      <c r="AM1335" s="291"/>
      <c r="AN1335" s="291"/>
      <c r="AO1335" s="291"/>
      <c r="AP1335" s="291"/>
      <c r="AQ1335" s="291"/>
      <c r="AR1335" s="291"/>
    </row>
    <row r="1336" spans="1:44" ht="8.1" customHeight="1">
      <c r="A1336" s="323" t="str">
        <f t="shared" si="133"/>
        <v/>
      </c>
      <c r="B1336" s="50" t="str">
        <f t="shared" si="134"/>
        <v/>
      </c>
      <c r="C1336" s="50" t="str">
        <f t="shared" si="135"/>
        <v/>
      </c>
      <c r="D1336" s="273" t="str">
        <f t="shared" si="136"/>
        <v/>
      </c>
      <c r="E1336" s="311"/>
      <c r="F1336" s="312"/>
      <c r="G1336" s="312"/>
      <c r="H1336" s="291"/>
      <c r="I1336" s="291"/>
      <c r="J1336" s="291"/>
      <c r="K1336" s="291"/>
      <c r="L1336" s="291"/>
      <c r="M1336" s="291"/>
      <c r="N1336" s="291"/>
      <c r="O1336" s="291"/>
      <c r="P1336" s="291"/>
      <c r="Q1336" s="291"/>
      <c r="R1336" s="291"/>
      <c r="S1336" s="291"/>
      <c r="T1336" s="291"/>
      <c r="U1336" s="291"/>
      <c r="V1336" s="291"/>
      <c r="W1336" s="291"/>
      <c r="X1336" s="291"/>
      <c r="Y1336" s="291"/>
      <c r="Z1336" s="291"/>
      <c r="AA1336" s="291"/>
      <c r="AB1336" s="291"/>
      <c r="AC1336" s="291"/>
      <c r="AD1336" s="291"/>
      <c r="AE1336" s="291"/>
      <c r="AF1336" s="291"/>
      <c r="AG1336" s="291"/>
      <c r="AH1336" s="291"/>
      <c r="AI1336" s="291"/>
      <c r="AJ1336" s="291"/>
      <c r="AK1336" s="291"/>
      <c r="AL1336" s="291"/>
      <c r="AM1336" s="291"/>
      <c r="AN1336" s="291"/>
      <c r="AO1336" s="291"/>
      <c r="AP1336" s="291"/>
      <c r="AQ1336" s="291"/>
      <c r="AR1336" s="291"/>
    </row>
    <row r="1337" spans="1:44" ht="8.1" customHeight="1">
      <c r="A1337" s="323" t="str">
        <f t="shared" si="133"/>
        <v/>
      </c>
      <c r="B1337" s="50" t="str">
        <f t="shared" si="134"/>
        <v/>
      </c>
      <c r="C1337" s="50" t="str">
        <f t="shared" si="135"/>
        <v/>
      </c>
      <c r="D1337" s="273" t="str">
        <f t="shared" si="136"/>
        <v/>
      </c>
      <c r="E1337" s="311"/>
      <c r="F1337" s="312"/>
      <c r="G1337" s="312"/>
      <c r="H1337" s="291"/>
      <c r="I1337" s="291"/>
      <c r="J1337" s="291"/>
      <c r="K1337" s="291"/>
      <c r="L1337" s="291"/>
      <c r="M1337" s="291"/>
      <c r="N1337" s="291"/>
      <c r="O1337" s="291"/>
      <c r="P1337" s="291"/>
      <c r="Q1337" s="291"/>
      <c r="R1337" s="291"/>
      <c r="S1337" s="291"/>
      <c r="T1337" s="291"/>
      <c r="U1337" s="291"/>
      <c r="V1337" s="291"/>
      <c r="W1337" s="291"/>
      <c r="X1337" s="291"/>
      <c r="Y1337" s="291"/>
      <c r="Z1337" s="291"/>
      <c r="AA1337" s="291"/>
      <c r="AB1337" s="291"/>
      <c r="AC1337" s="291"/>
      <c r="AD1337" s="291"/>
      <c r="AE1337" s="291"/>
      <c r="AF1337" s="291"/>
      <c r="AG1337" s="291"/>
      <c r="AH1337" s="291"/>
      <c r="AI1337" s="291"/>
      <c r="AJ1337" s="291"/>
      <c r="AK1337" s="291"/>
      <c r="AL1337" s="291"/>
      <c r="AM1337" s="291"/>
      <c r="AN1337" s="291"/>
      <c r="AO1337" s="291"/>
      <c r="AP1337" s="291"/>
      <c r="AQ1337" s="291"/>
      <c r="AR1337" s="291"/>
    </row>
    <row r="1338" spans="1:44" ht="8.1" customHeight="1">
      <c r="A1338" s="323" t="str">
        <f t="shared" si="133"/>
        <v/>
      </c>
      <c r="B1338" s="50" t="str">
        <f t="shared" si="134"/>
        <v/>
      </c>
      <c r="C1338" s="50" t="str">
        <f t="shared" si="135"/>
        <v/>
      </c>
      <c r="D1338" s="273" t="str">
        <f t="shared" si="136"/>
        <v/>
      </c>
      <c r="E1338" s="311"/>
      <c r="F1338" s="312"/>
      <c r="G1338" s="312"/>
      <c r="H1338" s="291"/>
      <c r="I1338" s="291"/>
      <c r="J1338" s="291"/>
      <c r="K1338" s="291"/>
      <c r="L1338" s="291"/>
      <c r="M1338" s="291"/>
      <c r="N1338" s="291"/>
      <c r="O1338" s="291"/>
      <c r="P1338" s="291"/>
      <c r="Q1338" s="291"/>
      <c r="R1338" s="291"/>
      <c r="S1338" s="291"/>
      <c r="T1338" s="291"/>
      <c r="U1338" s="291"/>
      <c r="V1338" s="291"/>
      <c r="W1338" s="291"/>
      <c r="X1338" s="291"/>
      <c r="Y1338" s="291"/>
      <c r="Z1338" s="291"/>
      <c r="AA1338" s="291"/>
      <c r="AB1338" s="291"/>
      <c r="AC1338" s="291"/>
      <c r="AD1338" s="291"/>
      <c r="AE1338" s="291"/>
      <c r="AF1338" s="291"/>
      <c r="AG1338" s="291"/>
      <c r="AH1338" s="291"/>
      <c r="AI1338" s="291"/>
      <c r="AJ1338" s="291"/>
      <c r="AK1338" s="291"/>
      <c r="AL1338" s="291"/>
      <c r="AM1338" s="291"/>
      <c r="AN1338" s="291"/>
      <c r="AO1338" s="291"/>
      <c r="AP1338" s="291"/>
      <c r="AQ1338" s="291"/>
      <c r="AR1338" s="291"/>
    </row>
    <row r="1339" spans="1:44" ht="8.1" customHeight="1">
      <c r="A1339" s="323" t="str">
        <f t="shared" si="133"/>
        <v/>
      </c>
      <c r="B1339" s="50" t="str">
        <f t="shared" si="134"/>
        <v/>
      </c>
      <c r="C1339" s="50" t="str">
        <f t="shared" si="135"/>
        <v/>
      </c>
      <c r="D1339" s="273" t="str">
        <f t="shared" si="136"/>
        <v/>
      </c>
      <c r="E1339" s="311"/>
      <c r="F1339" s="312"/>
      <c r="G1339" s="312"/>
      <c r="H1339" s="291"/>
      <c r="I1339" s="291"/>
      <c r="J1339" s="291"/>
      <c r="K1339" s="291"/>
      <c r="L1339" s="291"/>
      <c r="M1339" s="291"/>
      <c r="N1339" s="291"/>
      <c r="O1339" s="291"/>
      <c r="P1339" s="291"/>
      <c r="Q1339" s="291"/>
      <c r="R1339" s="291"/>
      <c r="S1339" s="291"/>
      <c r="T1339" s="291"/>
      <c r="U1339" s="291"/>
      <c r="V1339" s="291"/>
      <c r="W1339" s="291"/>
      <c r="X1339" s="291"/>
      <c r="Y1339" s="291"/>
      <c r="Z1339" s="291"/>
      <c r="AA1339" s="291"/>
      <c r="AB1339" s="291"/>
      <c r="AC1339" s="291"/>
      <c r="AD1339" s="291"/>
      <c r="AE1339" s="291"/>
      <c r="AF1339" s="291"/>
      <c r="AG1339" s="291"/>
      <c r="AH1339" s="291"/>
      <c r="AI1339" s="291"/>
      <c r="AJ1339" s="291"/>
      <c r="AK1339" s="291"/>
      <c r="AL1339" s="291"/>
      <c r="AM1339" s="291"/>
      <c r="AN1339" s="291"/>
      <c r="AO1339" s="291"/>
      <c r="AP1339" s="291"/>
      <c r="AQ1339" s="291"/>
      <c r="AR1339" s="291"/>
    </row>
    <row r="1340" spans="1:44" ht="8.1" customHeight="1">
      <c r="A1340" s="323" t="str">
        <f t="shared" si="133"/>
        <v/>
      </c>
      <c r="B1340" s="50" t="str">
        <f t="shared" si="134"/>
        <v/>
      </c>
      <c r="C1340" s="50" t="str">
        <f t="shared" si="135"/>
        <v/>
      </c>
      <c r="D1340" s="273" t="str">
        <f t="shared" si="136"/>
        <v/>
      </c>
      <c r="E1340" s="311"/>
      <c r="F1340" s="312"/>
      <c r="G1340" s="312"/>
      <c r="H1340" s="291"/>
      <c r="I1340" s="291"/>
      <c r="J1340" s="291"/>
      <c r="K1340" s="291"/>
      <c r="L1340" s="291"/>
      <c r="M1340" s="291"/>
      <c r="N1340" s="291"/>
      <c r="O1340" s="291"/>
      <c r="P1340" s="291"/>
      <c r="Q1340" s="291"/>
      <c r="R1340" s="291"/>
      <c r="S1340" s="291"/>
      <c r="T1340" s="291"/>
      <c r="U1340" s="291"/>
      <c r="V1340" s="291"/>
      <c r="W1340" s="291"/>
      <c r="X1340" s="291"/>
      <c r="Y1340" s="291"/>
      <c r="Z1340" s="291"/>
      <c r="AA1340" s="291"/>
      <c r="AB1340" s="291"/>
      <c r="AC1340" s="291"/>
      <c r="AD1340" s="291"/>
      <c r="AE1340" s="291"/>
      <c r="AF1340" s="291"/>
      <c r="AG1340" s="291"/>
      <c r="AH1340" s="291"/>
      <c r="AI1340" s="291"/>
      <c r="AJ1340" s="291"/>
      <c r="AK1340" s="291"/>
      <c r="AL1340" s="291"/>
      <c r="AM1340" s="291"/>
      <c r="AN1340" s="291"/>
      <c r="AO1340" s="291"/>
      <c r="AP1340" s="291"/>
      <c r="AQ1340" s="291"/>
      <c r="AR1340" s="291"/>
    </row>
    <row r="1341" spans="1:44" ht="8.1" customHeight="1">
      <c r="A1341" s="323" t="str">
        <f t="shared" si="133"/>
        <v/>
      </c>
      <c r="B1341" s="50" t="str">
        <f t="shared" si="134"/>
        <v/>
      </c>
      <c r="C1341" s="50" t="str">
        <f t="shared" si="135"/>
        <v/>
      </c>
      <c r="D1341" s="273" t="str">
        <f t="shared" si="136"/>
        <v/>
      </c>
      <c r="E1341" s="311"/>
      <c r="F1341" s="312"/>
      <c r="G1341" s="312"/>
      <c r="H1341" s="291"/>
      <c r="I1341" s="291"/>
      <c r="J1341" s="291"/>
      <c r="K1341" s="291"/>
      <c r="L1341" s="291"/>
      <c r="M1341" s="291"/>
      <c r="N1341" s="291"/>
      <c r="O1341" s="291"/>
      <c r="P1341" s="291"/>
      <c r="Q1341" s="291"/>
      <c r="R1341" s="291"/>
      <c r="S1341" s="291"/>
      <c r="T1341" s="291"/>
      <c r="U1341" s="291"/>
      <c r="V1341" s="291"/>
      <c r="W1341" s="291"/>
      <c r="X1341" s="291"/>
      <c r="Y1341" s="291"/>
      <c r="Z1341" s="291"/>
      <c r="AA1341" s="291"/>
      <c r="AB1341" s="291"/>
      <c r="AC1341" s="291"/>
      <c r="AD1341" s="291"/>
      <c r="AE1341" s="291"/>
      <c r="AF1341" s="291"/>
      <c r="AG1341" s="291"/>
      <c r="AH1341" s="291"/>
      <c r="AI1341" s="291"/>
      <c r="AJ1341" s="291"/>
      <c r="AK1341" s="291"/>
      <c r="AL1341" s="291"/>
      <c r="AM1341" s="291"/>
      <c r="AN1341" s="291"/>
      <c r="AO1341" s="291"/>
      <c r="AP1341" s="291"/>
      <c r="AQ1341" s="291"/>
      <c r="AR1341" s="291"/>
    </row>
    <row r="1342" spans="1:44" ht="8.1" customHeight="1">
      <c r="A1342" s="323" t="str">
        <f t="shared" si="133"/>
        <v/>
      </c>
      <c r="B1342" s="50" t="str">
        <f t="shared" si="134"/>
        <v/>
      </c>
      <c r="C1342" s="50" t="str">
        <f t="shared" si="135"/>
        <v/>
      </c>
      <c r="D1342" s="273" t="str">
        <f t="shared" si="136"/>
        <v/>
      </c>
      <c r="E1342" s="311"/>
      <c r="F1342" s="312"/>
      <c r="G1342" s="312"/>
      <c r="H1342" s="291"/>
      <c r="I1342" s="291"/>
      <c r="J1342" s="291"/>
      <c r="K1342" s="291"/>
      <c r="L1342" s="291"/>
      <c r="M1342" s="291"/>
      <c r="N1342" s="291"/>
      <c r="O1342" s="291"/>
      <c r="P1342" s="291"/>
      <c r="Q1342" s="291"/>
      <c r="R1342" s="291"/>
      <c r="S1342" s="291"/>
      <c r="T1342" s="291"/>
      <c r="U1342" s="291"/>
      <c r="V1342" s="291"/>
      <c r="W1342" s="291"/>
      <c r="X1342" s="291"/>
      <c r="Y1342" s="291"/>
      <c r="Z1342" s="291"/>
      <c r="AA1342" s="291"/>
      <c r="AB1342" s="291"/>
      <c r="AC1342" s="291"/>
      <c r="AD1342" s="291"/>
      <c r="AE1342" s="291"/>
      <c r="AF1342" s="291"/>
      <c r="AG1342" s="291"/>
      <c r="AH1342" s="291"/>
      <c r="AI1342" s="291"/>
      <c r="AJ1342" s="291"/>
      <c r="AK1342" s="291"/>
      <c r="AL1342" s="291"/>
      <c r="AM1342" s="291"/>
      <c r="AN1342" s="291"/>
      <c r="AO1342" s="291"/>
      <c r="AP1342" s="291"/>
      <c r="AQ1342" s="291"/>
      <c r="AR1342" s="291"/>
    </row>
    <row r="1343" spans="1:44" ht="8.1" customHeight="1">
      <c r="A1343" s="323" t="str">
        <f t="shared" si="133"/>
        <v/>
      </c>
      <c r="B1343" s="50" t="str">
        <f t="shared" si="134"/>
        <v/>
      </c>
      <c r="C1343" s="50" t="str">
        <f t="shared" si="135"/>
        <v/>
      </c>
      <c r="D1343" s="273" t="str">
        <f t="shared" si="136"/>
        <v/>
      </c>
      <c r="E1343" s="311"/>
      <c r="F1343" s="312"/>
      <c r="G1343" s="312"/>
      <c r="H1343" s="291"/>
      <c r="I1343" s="291"/>
      <c r="J1343" s="291"/>
      <c r="K1343" s="291"/>
      <c r="L1343" s="291"/>
      <c r="M1343" s="291"/>
      <c r="N1343" s="291"/>
      <c r="O1343" s="291"/>
      <c r="P1343" s="291"/>
      <c r="Q1343" s="291"/>
      <c r="R1343" s="291"/>
      <c r="S1343" s="291"/>
      <c r="T1343" s="291"/>
      <c r="U1343" s="291"/>
      <c r="V1343" s="291"/>
      <c r="W1343" s="291"/>
      <c r="X1343" s="291"/>
      <c r="Y1343" s="291"/>
      <c r="Z1343" s="291"/>
      <c r="AA1343" s="291"/>
      <c r="AB1343" s="291"/>
      <c r="AC1343" s="291"/>
      <c r="AD1343" s="291"/>
      <c r="AE1343" s="291"/>
      <c r="AF1343" s="291"/>
      <c r="AG1343" s="291"/>
      <c r="AH1343" s="291"/>
      <c r="AI1343" s="291"/>
      <c r="AJ1343" s="291"/>
      <c r="AK1343" s="291"/>
      <c r="AL1343" s="291"/>
      <c r="AM1343" s="291"/>
      <c r="AN1343" s="291"/>
      <c r="AO1343" s="291"/>
      <c r="AP1343" s="291"/>
      <c r="AQ1343" s="291"/>
      <c r="AR1343" s="291"/>
    </row>
    <row r="1344" spans="1:44" ht="8.1" customHeight="1">
      <c r="A1344" s="323" t="str">
        <f t="shared" si="133"/>
        <v/>
      </c>
      <c r="B1344" s="50" t="str">
        <f t="shared" si="134"/>
        <v/>
      </c>
      <c r="C1344" s="50" t="str">
        <f t="shared" si="135"/>
        <v/>
      </c>
      <c r="D1344" s="273" t="str">
        <f t="shared" si="136"/>
        <v/>
      </c>
      <c r="E1344" s="311"/>
      <c r="F1344" s="312"/>
      <c r="G1344" s="312"/>
      <c r="H1344" s="291"/>
      <c r="I1344" s="291"/>
      <c r="J1344" s="291"/>
      <c r="K1344" s="291"/>
      <c r="L1344" s="291"/>
      <c r="M1344" s="291"/>
      <c r="N1344" s="291"/>
      <c r="O1344" s="291"/>
      <c r="P1344" s="291"/>
      <c r="Q1344" s="291"/>
      <c r="R1344" s="291"/>
      <c r="S1344" s="291"/>
      <c r="T1344" s="291"/>
      <c r="U1344" s="291"/>
      <c r="V1344" s="291"/>
      <c r="W1344" s="291"/>
      <c r="X1344" s="291"/>
      <c r="Y1344" s="291"/>
      <c r="Z1344" s="291"/>
      <c r="AA1344" s="291"/>
      <c r="AB1344" s="291"/>
      <c r="AC1344" s="291"/>
      <c r="AD1344" s="291"/>
      <c r="AE1344" s="291"/>
      <c r="AF1344" s="291"/>
      <c r="AG1344" s="291"/>
      <c r="AH1344" s="291"/>
      <c r="AI1344" s="291"/>
      <c r="AJ1344" s="291"/>
      <c r="AK1344" s="291"/>
      <c r="AL1344" s="291"/>
      <c r="AM1344" s="291"/>
      <c r="AN1344" s="291"/>
      <c r="AO1344" s="291"/>
      <c r="AP1344" s="291"/>
      <c r="AQ1344" s="291"/>
      <c r="AR1344" s="291"/>
    </row>
    <row r="1345" spans="1:44" ht="8.1" customHeight="1">
      <c r="A1345" s="323" t="str">
        <f t="shared" si="133"/>
        <v/>
      </c>
      <c r="B1345" s="50" t="str">
        <f t="shared" si="134"/>
        <v/>
      </c>
      <c r="C1345" s="50" t="str">
        <f t="shared" si="135"/>
        <v/>
      </c>
      <c r="D1345" s="273" t="str">
        <f t="shared" si="136"/>
        <v/>
      </c>
      <c r="E1345" s="311"/>
      <c r="F1345" s="312"/>
      <c r="G1345" s="312"/>
      <c r="H1345" s="291"/>
      <c r="I1345" s="291"/>
      <c r="J1345" s="291"/>
      <c r="K1345" s="291"/>
      <c r="L1345" s="291"/>
      <c r="M1345" s="291"/>
      <c r="N1345" s="291"/>
      <c r="O1345" s="291"/>
      <c r="P1345" s="291"/>
      <c r="Q1345" s="291"/>
      <c r="R1345" s="291"/>
      <c r="S1345" s="291"/>
      <c r="T1345" s="291"/>
      <c r="U1345" s="291"/>
      <c r="V1345" s="291"/>
      <c r="W1345" s="291"/>
      <c r="X1345" s="291"/>
      <c r="Y1345" s="291"/>
      <c r="Z1345" s="291"/>
      <c r="AA1345" s="291"/>
      <c r="AB1345" s="291"/>
      <c r="AC1345" s="291"/>
      <c r="AD1345" s="291"/>
      <c r="AE1345" s="291"/>
      <c r="AF1345" s="291"/>
      <c r="AG1345" s="291"/>
      <c r="AH1345" s="291"/>
      <c r="AI1345" s="291"/>
      <c r="AJ1345" s="291"/>
      <c r="AK1345" s="291"/>
      <c r="AL1345" s="291"/>
      <c r="AM1345" s="291"/>
      <c r="AN1345" s="291"/>
      <c r="AO1345" s="291"/>
      <c r="AP1345" s="291"/>
      <c r="AQ1345" s="291"/>
      <c r="AR1345" s="291"/>
    </row>
    <row r="1346" spans="1:44" ht="8.1" customHeight="1">
      <c r="A1346" s="323" t="str">
        <f t="shared" si="133"/>
        <v/>
      </c>
      <c r="B1346" s="50" t="str">
        <f t="shared" si="134"/>
        <v/>
      </c>
      <c r="C1346" s="50" t="str">
        <f t="shared" si="135"/>
        <v/>
      </c>
      <c r="D1346" s="273" t="str">
        <f t="shared" si="136"/>
        <v/>
      </c>
      <c r="E1346" s="311"/>
      <c r="F1346" s="312"/>
      <c r="G1346" s="312"/>
      <c r="H1346" s="291"/>
      <c r="I1346" s="291"/>
      <c r="J1346" s="291"/>
      <c r="K1346" s="291"/>
      <c r="L1346" s="291"/>
      <c r="M1346" s="291"/>
      <c r="N1346" s="291"/>
      <c r="O1346" s="291"/>
      <c r="P1346" s="291"/>
      <c r="Q1346" s="291"/>
      <c r="R1346" s="291"/>
      <c r="S1346" s="291"/>
      <c r="T1346" s="291"/>
      <c r="U1346" s="291"/>
      <c r="V1346" s="291"/>
      <c r="W1346" s="291"/>
      <c r="X1346" s="291"/>
      <c r="Y1346" s="291"/>
      <c r="Z1346" s="291"/>
      <c r="AA1346" s="291"/>
      <c r="AB1346" s="291"/>
      <c r="AC1346" s="291"/>
      <c r="AD1346" s="291"/>
      <c r="AE1346" s="291"/>
      <c r="AF1346" s="291"/>
      <c r="AG1346" s="291"/>
      <c r="AH1346" s="291"/>
      <c r="AI1346" s="291"/>
      <c r="AJ1346" s="291"/>
      <c r="AK1346" s="291"/>
      <c r="AL1346" s="291"/>
      <c r="AM1346" s="291"/>
      <c r="AN1346" s="291"/>
      <c r="AO1346" s="291"/>
      <c r="AP1346" s="291"/>
      <c r="AQ1346" s="291"/>
      <c r="AR1346" s="291"/>
    </row>
    <row r="1347" spans="1:44" ht="8.1" customHeight="1">
      <c r="A1347" s="323" t="str">
        <f t="shared" si="133"/>
        <v/>
      </c>
      <c r="B1347" s="50" t="str">
        <f t="shared" si="134"/>
        <v/>
      </c>
      <c r="C1347" s="50" t="str">
        <f t="shared" si="135"/>
        <v/>
      </c>
      <c r="D1347" s="273" t="str">
        <f t="shared" si="136"/>
        <v/>
      </c>
      <c r="E1347" s="311"/>
      <c r="F1347" s="312"/>
      <c r="G1347" s="312"/>
      <c r="H1347" s="291"/>
      <c r="I1347" s="291"/>
      <c r="J1347" s="291"/>
      <c r="K1347" s="291"/>
      <c r="L1347" s="291"/>
      <c r="M1347" s="291"/>
      <c r="N1347" s="291"/>
      <c r="O1347" s="291"/>
      <c r="P1347" s="291"/>
      <c r="Q1347" s="291"/>
      <c r="R1347" s="291"/>
      <c r="S1347" s="291"/>
      <c r="T1347" s="291"/>
      <c r="U1347" s="291"/>
      <c r="V1347" s="291"/>
      <c r="W1347" s="291"/>
      <c r="X1347" s="291"/>
      <c r="Y1347" s="291"/>
      <c r="Z1347" s="291"/>
      <c r="AA1347" s="291"/>
      <c r="AB1347" s="291"/>
      <c r="AC1347" s="291"/>
      <c r="AD1347" s="291"/>
      <c r="AE1347" s="291"/>
      <c r="AF1347" s="291"/>
      <c r="AG1347" s="291"/>
      <c r="AH1347" s="291"/>
      <c r="AI1347" s="291"/>
      <c r="AJ1347" s="291"/>
      <c r="AK1347" s="291"/>
      <c r="AL1347" s="291"/>
      <c r="AM1347" s="291"/>
      <c r="AN1347" s="291"/>
      <c r="AO1347" s="291"/>
      <c r="AP1347" s="291"/>
      <c r="AQ1347" s="291"/>
      <c r="AR1347" s="291"/>
    </row>
    <row r="1348" spans="1:44" ht="8.1" customHeight="1">
      <c r="A1348" s="323" t="str">
        <f t="shared" si="133"/>
        <v/>
      </c>
      <c r="B1348" s="50" t="str">
        <f t="shared" si="134"/>
        <v/>
      </c>
      <c r="C1348" s="50" t="str">
        <f t="shared" si="135"/>
        <v/>
      </c>
      <c r="D1348" s="273" t="str">
        <f t="shared" si="136"/>
        <v/>
      </c>
      <c r="E1348" s="311"/>
      <c r="F1348" s="312"/>
      <c r="G1348" s="312"/>
      <c r="H1348" s="291"/>
      <c r="I1348" s="291"/>
      <c r="J1348" s="291"/>
      <c r="K1348" s="291"/>
      <c r="L1348" s="291"/>
      <c r="M1348" s="291"/>
      <c r="N1348" s="291"/>
      <c r="O1348" s="291"/>
      <c r="P1348" s="291"/>
      <c r="Q1348" s="291"/>
      <c r="R1348" s="291"/>
      <c r="S1348" s="291"/>
      <c r="T1348" s="291"/>
      <c r="U1348" s="291"/>
      <c r="V1348" s="291"/>
      <c r="W1348" s="291"/>
      <c r="X1348" s="291"/>
      <c r="Y1348" s="291"/>
      <c r="Z1348" s="291"/>
      <c r="AA1348" s="291"/>
      <c r="AB1348" s="291"/>
      <c r="AC1348" s="291"/>
      <c r="AD1348" s="291"/>
      <c r="AE1348" s="291"/>
      <c r="AF1348" s="291"/>
      <c r="AG1348" s="291"/>
      <c r="AH1348" s="291"/>
      <c r="AI1348" s="291"/>
      <c r="AJ1348" s="291"/>
      <c r="AK1348" s="291"/>
      <c r="AL1348" s="291"/>
      <c r="AM1348" s="291"/>
      <c r="AN1348" s="291"/>
      <c r="AO1348" s="291"/>
      <c r="AP1348" s="291"/>
      <c r="AQ1348" s="291"/>
      <c r="AR1348" s="291"/>
    </row>
    <row r="1349" spans="1:44" ht="8.1" customHeight="1">
      <c r="A1349" s="323" t="str">
        <f t="shared" ref="A1349:A1412" si="137">IF(ROW()-A$4&lt;=$D$4,ROW()-A$4,"")</f>
        <v/>
      </c>
      <c r="B1349" s="50" t="str">
        <f t="shared" si="134"/>
        <v/>
      </c>
      <c r="C1349" s="50" t="str">
        <f t="shared" si="135"/>
        <v/>
      </c>
      <c r="D1349" s="273" t="str">
        <f t="shared" si="136"/>
        <v/>
      </c>
      <c r="E1349" s="311"/>
      <c r="F1349" s="312"/>
      <c r="G1349" s="312"/>
      <c r="H1349" s="291"/>
      <c r="I1349" s="291"/>
      <c r="J1349" s="291"/>
      <c r="K1349" s="291"/>
      <c r="L1349" s="291"/>
      <c r="M1349" s="291"/>
      <c r="N1349" s="291"/>
      <c r="O1349" s="291"/>
      <c r="P1349" s="291"/>
      <c r="Q1349" s="291"/>
      <c r="R1349" s="291"/>
      <c r="S1349" s="291"/>
      <c r="T1349" s="291"/>
      <c r="U1349" s="291"/>
      <c r="V1349" s="291"/>
      <c r="W1349" s="291"/>
      <c r="X1349" s="291"/>
      <c r="Y1349" s="291"/>
      <c r="Z1349" s="291"/>
      <c r="AA1349" s="291"/>
      <c r="AB1349" s="291"/>
      <c r="AC1349" s="291"/>
      <c r="AD1349" s="291"/>
      <c r="AE1349" s="291"/>
      <c r="AF1349" s="291"/>
      <c r="AG1349" s="291"/>
      <c r="AH1349" s="291"/>
      <c r="AI1349" s="291"/>
      <c r="AJ1349" s="291"/>
      <c r="AK1349" s="291"/>
      <c r="AL1349" s="291"/>
      <c r="AM1349" s="291"/>
      <c r="AN1349" s="291"/>
      <c r="AO1349" s="291"/>
      <c r="AP1349" s="291"/>
      <c r="AQ1349" s="291"/>
      <c r="AR1349" s="291"/>
    </row>
    <row r="1350" spans="1:44" ht="8.1" customHeight="1">
      <c r="A1350" s="323" t="str">
        <f t="shared" si="137"/>
        <v/>
      </c>
      <c r="B1350" s="50" t="str">
        <f t="shared" ref="B1350:B1413" si="138">IF(A1350="","",IF(A1348="",1,IF(ISNUMBER(A1350),INT(A1349/$C$2)+1,"")))</f>
        <v/>
      </c>
      <c r="C1350" s="50" t="str">
        <f t="shared" ref="C1350:C1413" si="139">IF(ISNUMBER(A1350),IF(B1349&lt;&gt;B1350,1,C1349+1),"")</f>
        <v/>
      </c>
      <c r="D1350" s="273" t="str">
        <f t="shared" ref="D1350:D1413" si="140">IF(AND(ISNUMBER(B1350),ISNUMBER(C1350)),_xlfn.CONCAT(C1350-1,",",B1350-1),"")</f>
        <v/>
      </c>
      <c r="E1350" s="311"/>
      <c r="F1350" s="312"/>
      <c r="G1350" s="312"/>
      <c r="H1350" s="291"/>
      <c r="I1350" s="291"/>
      <c r="J1350" s="291"/>
      <c r="K1350" s="291"/>
      <c r="L1350" s="291"/>
      <c r="M1350" s="291"/>
      <c r="N1350" s="291"/>
      <c r="O1350" s="291"/>
      <c r="P1350" s="291"/>
      <c r="Q1350" s="291"/>
      <c r="R1350" s="291"/>
      <c r="S1350" s="291"/>
      <c r="T1350" s="291"/>
      <c r="U1350" s="291"/>
      <c r="V1350" s="291"/>
      <c r="W1350" s="291"/>
      <c r="X1350" s="291"/>
      <c r="Y1350" s="291"/>
      <c r="Z1350" s="291"/>
      <c r="AA1350" s="291"/>
      <c r="AB1350" s="291"/>
      <c r="AC1350" s="291"/>
      <c r="AD1350" s="291"/>
      <c r="AE1350" s="291"/>
      <c r="AF1350" s="291"/>
      <c r="AG1350" s="291"/>
      <c r="AH1350" s="291"/>
      <c r="AI1350" s="291"/>
      <c r="AJ1350" s="291"/>
      <c r="AK1350" s="291"/>
      <c r="AL1350" s="291"/>
      <c r="AM1350" s="291"/>
      <c r="AN1350" s="291"/>
      <c r="AO1350" s="291"/>
      <c r="AP1350" s="291"/>
      <c r="AQ1350" s="291"/>
      <c r="AR1350" s="291"/>
    </row>
    <row r="1351" spans="1:44" ht="8.1" customHeight="1">
      <c r="A1351" s="323" t="str">
        <f t="shared" si="137"/>
        <v/>
      </c>
      <c r="B1351" s="50" t="str">
        <f t="shared" si="138"/>
        <v/>
      </c>
      <c r="C1351" s="50" t="str">
        <f t="shared" si="139"/>
        <v/>
      </c>
      <c r="D1351" s="273" t="str">
        <f t="shared" si="140"/>
        <v/>
      </c>
      <c r="E1351" s="311"/>
      <c r="F1351" s="312"/>
      <c r="G1351" s="312"/>
      <c r="H1351" s="291"/>
      <c r="I1351" s="291"/>
      <c r="J1351" s="291"/>
      <c r="K1351" s="291"/>
      <c r="L1351" s="291"/>
      <c r="M1351" s="291"/>
      <c r="N1351" s="291"/>
      <c r="O1351" s="291"/>
      <c r="P1351" s="291"/>
      <c r="Q1351" s="291"/>
      <c r="R1351" s="291"/>
      <c r="S1351" s="291"/>
      <c r="T1351" s="291"/>
      <c r="U1351" s="291"/>
      <c r="V1351" s="291"/>
      <c r="W1351" s="291"/>
      <c r="X1351" s="291"/>
      <c r="Y1351" s="291"/>
      <c r="Z1351" s="291"/>
      <c r="AA1351" s="291"/>
      <c r="AB1351" s="291"/>
      <c r="AC1351" s="291"/>
      <c r="AD1351" s="291"/>
      <c r="AE1351" s="291"/>
      <c r="AF1351" s="291"/>
      <c r="AG1351" s="291"/>
      <c r="AH1351" s="291"/>
      <c r="AI1351" s="291"/>
      <c r="AJ1351" s="291"/>
      <c r="AK1351" s="291"/>
      <c r="AL1351" s="291"/>
      <c r="AM1351" s="291"/>
      <c r="AN1351" s="291"/>
      <c r="AO1351" s="291"/>
      <c r="AP1351" s="291"/>
      <c r="AQ1351" s="291"/>
      <c r="AR1351" s="291"/>
    </row>
    <row r="1352" spans="1:44" ht="8.1" customHeight="1">
      <c r="A1352" s="323" t="str">
        <f t="shared" si="137"/>
        <v/>
      </c>
      <c r="B1352" s="50" t="str">
        <f t="shared" si="138"/>
        <v/>
      </c>
      <c r="C1352" s="50" t="str">
        <f t="shared" si="139"/>
        <v/>
      </c>
      <c r="D1352" s="273" t="str">
        <f t="shared" si="140"/>
        <v/>
      </c>
      <c r="E1352" s="311"/>
      <c r="F1352" s="312"/>
      <c r="G1352" s="312"/>
      <c r="H1352" s="291"/>
      <c r="I1352" s="291"/>
      <c r="J1352" s="291"/>
      <c r="K1352" s="291"/>
      <c r="L1352" s="291"/>
      <c r="M1352" s="291"/>
      <c r="N1352" s="291"/>
      <c r="O1352" s="291"/>
      <c r="P1352" s="291"/>
      <c r="Q1352" s="291"/>
      <c r="R1352" s="291"/>
      <c r="S1352" s="291"/>
      <c r="T1352" s="291"/>
      <c r="U1352" s="291"/>
      <c r="V1352" s="291"/>
      <c r="W1352" s="291"/>
      <c r="X1352" s="291"/>
      <c r="Y1352" s="291"/>
      <c r="Z1352" s="291"/>
      <c r="AA1352" s="291"/>
      <c r="AB1352" s="291"/>
      <c r="AC1352" s="291"/>
      <c r="AD1352" s="291"/>
      <c r="AE1352" s="291"/>
      <c r="AF1352" s="291"/>
      <c r="AG1352" s="291"/>
      <c r="AH1352" s="291"/>
      <c r="AI1352" s="291"/>
      <c r="AJ1352" s="291"/>
      <c r="AK1352" s="291"/>
      <c r="AL1352" s="291"/>
      <c r="AM1352" s="291"/>
      <c r="AN1352" s="291"/>
      <c r="AO1352" s="291"/>
      <c r="AP1352" s="291"/>
      <c r="AQ1352" s="291"/>
      <c r="AR1352" s="291"/>
    </row>
    <row r="1353" spans="1:44" ht="8.1" customHeight="1">
      <c r="A1353" s="323" t="str">
        <f t="shared" si="137"/>
        <v/>
      </c>
      <c r="B1353" s="50" t="str">
        <f t="shared" si="138"/>
        <v/>
      </c>
      <c r="C1353" s="50" t="str">
        <f t="shared" si="139"/>
        <v/>
      </c>
      <c r="D1353" s="273" t="str">
        <f t="shared" si="140"/>
        <v/>
      </c>
      <c r="E1353" s="311"/>
      <c r="F1353" s="312"/>
      <c r="G1353" s="312"/>
      <c r="H1353" s="291"/>
      <c r="I1353" s="291"/>
      <c r="J1353" s="291"/>
      <c r="K1353" s="291"/>
      <c r="L1353" s="291"/>
      <c r="M1353" s="291"/>
      <c r="N1353" s="291"/>
      <c r="O1353" s="291"/>
      <c r="P1353" s="291"/>
      <c r="Q1353" s="291"/>
      <c r="R1353" s="291"/>
      <c r="S1353" s="291"/>
      <c r="T1353" s="291"/>
      <c r="U1353" s="291"/>
      <c r="V1353" s="291"/>
      <c r="W1353" s="291"/>
      <c r="X1353" s="291"/>
      <c r="Y1353" s="291"/>
      <c r="Z1353" s="291"/>
      <c r="AA1353" s="291"/>
      <c r="AB1353" s="291"/>
      <c r="AC1353" s="291"/>
      <c r="AD1353" s="291"/>
      <c r="AE1353" s="291"/>
      <c r="AF1353" s="291"/>
      <c r="AG1353" s="291"/>
      <c r="AH1353" s="291"/>
      <c r="AI1353" s="291"/>
      <c r="AJ1353" s="291"/>
      <c r="AK1353" s="291"/>
      <c r="AL1353" s="291"/>
      <c r="AM1353" s="291"/>
      <c r="AN1353" s="291"/>
      <c r="AO1353" s="291"/>
      <c r="AP1353" s="291"/>
      <c r="AQ1353" s="291"/>
      <c r="AR1353" s="291"/>
    </row>
    <row r="1354" spans="1:44" ht="8.1" customHeight="1">
      <c r="A1354" s="323" t="str">
        <f t="shared" si="137"/>
        <v/>
      </c>
      <c r="B1354" s="50" t="str">
        <f t="shared" si="138"/>
        <v/>
      </c>
      <c r="C1354" s="50" t="str">
        <f t="shared" si="139"/>
        <v/>
      </c>
      <c r="D1354" s="273" t="str">
        <f t="shared" si="140"/>
        <v/>
      </c>
      <c r="E1354" s="311"/>
      <c r="F1354" s="312"/>
      <c r="G1354" s="312"/>
      <c r="H1354" s="291"/>
      <c r="I1354" s="291"/>
      <c r="J1354" s="291"/>
      <c r="K1354" s="291"/>
      <c r="L1354" s="291"/>
      <c r="M1354" s="291"/>
      <c r="N1354" s="291"/>
      <c r="O1354" s="291"/>
      <c r="P1354" s="291"/>
      <c r="Q1354" s="291"/>
      <c r="R1354" s="291"/>
      <c r="S1354" s="291"/>
      <c r="T1354" s="291"/>
      <c r="U1354" s="291"/>
      <c r="V1354" s="291"/>
      <c r="W1354" s="291"/>
      <c r="X1354" s="291"/>
      <c r="Y1354" s="291"/>
      <c r="Z1354" s="291"/>
      <c r="AA1354" s="291"/>
      <c r="AB1354" s="291"/>
      <c r="AC1354" s="291"/>
      <c r="AD1354" s="291"/>
      <c r="AE1354" s="291"/>
      <c r="AF1354" s="291"/>
      <c r="AG1354" s="291"/>
      <c r="AH1354" s="291"/>
      <c r="AI1354" s="291"/>
      <c r="AJ1354" s="291"/>
      <c r="AK1354" s="291"/>
      <c r="AL1354" s="291"/>
      <c r="AM1354" s="291"/>
      <c r="AN1354" s="291"/>
      <c r="AO1354" s="291"/>
      <c r="AP1354" s="291"/>
      <c r="AQ1354" s="291"/>
      <c r="AR1354" s="291"/>
    </row>
    <row r="1355" spans="1:44" ht="8.1" customHeight="1">
      <c r="A1355" s="323" t="str">
        <f t="shared" si="137"/>
        <v/>
      </c>
      <c r="B1355" s="50" t="str">
        <f t="shared" si="138"/>
        <v/>
      </c>
      <c r="C1355" s="50" t="str">
        <f t="shared" si="139"/>
        <v/>
      </c>
      <c r="D1355" s="273" t="str">
        <f t="shared" si="140"/>
        <v/>
      </c>
      <c r="E1355" s="311"/>
      <c r="F1355" s="312"/>
      <c r="G1355" s="312"/>
      <c r="H1355" s="291"/>
      <c r="I1355" s="291"/>
      <c r="J1355" s="291"/>
      <c r="K1355" s="291"/>
      <c r="L1355" s="291"/>
      <c r="M1355" s="291"/>
      <c r="N1355" s="291"/>
      <c r="O1355" s="291"/>
      <c r="P1355" s="291"/>
      <c r="Q1355" s="291"/>
      <c r="R1355" s="291"/>
      <c r="S1355" s="291"/>
      <c r="T1355" s="291"/>
      <c r="U1355" s="291"/>
      <c r="V1355" s="291"/>
      <c r="W1355" s="291"/>
      <c r="X1355" s="291"/>
      <c r="Y1355" s="291"/>
      <c r="Z1355" s="291"/>
      <c r="AA1355" s="291"/>
      <c r="AB1355" s="291"/>
      <c r="AC1355" s="291"/>
      <c r="AD1355" s="291"/>
      <c r="AE1355" s="291"/>
      <c r="AF1355" s="291"/>
      <c r="AG1355" s="291"/>
      <c r="AH1355" s="291"/>
      <c r="AI1355" s="291"/>
      <c r="AJ1355" s="291"/>
      <c r="AK1355" s="291"/>
      <c r="AL1355" s="291"/>
      <c r="AM1355" s="291"/>
      <c r="AN1355" s="291"/>
      <c r="AO1355" s="291"/>
      <c r="AP1355" s="291"/>
      <c r="AQ1355" s="291"/>
      <c r="AR1355" s="291"/>
    </row>
    <row r="1356" spans="1:44" ht="8.1" customHeight="1">
      <c r="A1356" s="323" t="str">
        <f t="shared" si="137"/>
        <v/>
      </c>
      <c r="B1356" s="50" t="str">
        <f t="shared" si="138"/>
        <v/>
      </c>
      <c r="C1356" s="50" t="str">
        <f t="shared" si="139"/>
        <v/>
      </c>
      <c r="D1356" s="273" t="str">
        <f t="shared" si="140"/>
        <v/>
      </c>
      <c r="E1356" s="311"/>
      <c r="F1356" s="312"/>
      <c r="G1356" s="312"/>
      <c r="H1356" s="291"/>
      <c r="I1356" s="291"/>
      <c r="J1356" s="291"/>
      <c r="K1356" s="291"/>
      <c r="L1356" s="291"/>
      <c r="M1356" s="291"/>
      <c r="N1356" s="291"/>
      <c r="O1356" s="291"/>
      <c r="P1356" s="291"/>
      <c r="Q1356" s="291"/>
      <c r="R1356" s="291"/>
      <c r="S1356" s="291"/>
      <c r="T1356" s="291"/>
      <c r="U1356" s="291"/>
      <c r="V1356" s="291"/>
      <c r="W1356" s="291"/>
      <c r="X1356" s="291"/>
      <c r="Y1356" s="291"/>
      <c r="Z1356" s="291"/>
      <c r="AA1356" s="291"/>
      <c r="AB1356" s="291"/>
      <c r="AC1356" s="291"/>
      <c r="AD1356" s="291"/>
      <c r="AE1356" s="291"/>
      <c r="AF1356" s="291"/>
      <c r="AG1356" s="291"/>
      <c r="AH1356" s="291"/>
      <c r="AI1356" s="291"/>
      <c r="AJ1356" s="291"/>
      <c r="AK1356" s="291"/>
      <c r="AL1356" s="291"/>
      <c r="AM1356" s="291"/>
      <c r="AN1356" s="291"/>
      <c r="AO1356" s="291"/>
      <c r="AP1356" s="291"/>
      <c r="AQ1356" s="291"/>
      <c r="AR1356" s="291"/>
    </row>
    <row r="1357" spans="1:44" ht="8.1" customHeight="1">
      <c r="A1357" s="323" t="str">
        <f t="shared" si="137"/>
        <v/>
      </c>
      <c r="B1357" s="50" t="str">
        <f t="shared" si="138"/>
        <v/>
      </c>
      <c r="C1357" s="50" t="str">
        <f t="shared" si="139"/>
        <v/>
      </c>
      <c r="D1357" s="273" t="str">
        <f t="shared" si="140"/>
        <v/>
      </c>
      <c r="E1357" s="311"/>
      <c r="F1357" s="312"/>
      <c r="G1357" s="312"/>
      <c r="H1357" s="291"/>
      <c r="I1357" s="291"/>
      <c r="J1357" s="291"/>
      <c r="K1357" s="291"/>
      <c r="L1357" s="291"/>
      <c r="M1357" s="291"/>
      <c r="N1357" s="291"/>
      <c r="O1357" s="291"/>
      <c r="P1357" s="291"/>
      <c r="Q1357" s="291"/>
      <c r="R1357" s="291"/>
      <c r="S1357" s="291"/>
      <c r="T1357" s="291"/>
      <c r="U1357" s="291"/>
      <c r="V1357" s="291"/>
      <c r="W1357" s="291"/>
      <c r="X1357" s="291"/>
      <c r="Y1357" s="291"/>
      <c r="Z1357" s="291"/>
      <c r="AA1357" s="291"/>
      <c r="AB1357" s="291"/>
      <c r="AC1357" s="291"/>
      <c r="AD1357" s="291"/>
      <c r="AE1357" s="291"/>
      <c r="AF1357" s="291"/>
      <c r="AG1357" s="291"/>
      <c r="AH1357" s="291"/>
      <c r="AI1357" s="291"/>
      <c r="AJ1357" s="291"/>
      <c r="AK1357" s="291"/>
      <c r="AL1357" s="291"/>
      <c r="AM1357" s="291"/>
      <c r="AN1357" s="291"/>
      <c r="AO1357" s="291"/>
      <c r="AP1357" s="291"/>
      <c r="AQ1357" s="291"/>
      <c r="AR1357" s="291"/>
    </row>
    <row r="1358" spans="1:44" ht="8.1" customHeight="1">
      <c r="A1358" s="323" t="str">
        <f t="shared" si="137"/>
        <v/>
      </c>
      <c r="B1358" s="50" t="str">
        <f t="shared" si="138"/>
        <v/>
      </c>
      <c r="C1358" s="50" t="str">
        <f t="shared" si="139"/>
        <v/>
      </c>
      <c r="D1358" s="273" t="str">
        <f t="shared" si="140"/>
        <v/>
      </c>
      <c r="E1358" s="311"/>
      <c r="F1358" s="312"/>
      <c r="G1358" s="312"/>
      <c r="H1358" s="291"/>
      <c r="I1358" s="291"/>
      <c r="J1358" s="291"/>
      <c r="K1358" s="291"/>
      <c r="L1358" s="291"/>
      <c r="M1358" s="291"/>
      <c r="N1358" s="291"/>
      <c r="O1358" s="291"/>
      <c r="P1358" s="291"/>
      <c r="Q1358" s="291"/>
      <c r="R1358" s="291"/>
      <c r="S1358" s="291"/>
      <c r="T1358" s="291"/>
      <c r="U1358" s="291"/>
      <c r="V1358" s="291"/>
      <c r="W1358" s="291"/>
      <c r="X1358" s="291"/>
      <c r="Y1358" s="291"/>
      <c r="Z1358" s="291"/>
      <c r="AA1358" s="291"/>
      <c r="AB1358" s="291"/>
      <c r="AC1358" s="291"/>
      <c r="AD1358" s="291"/>
      <c r="AE1358" s="291"/>
      <c r="AF1358" s="291"/>
      <c r="AG1358" s="291"/>
      <c r="AH1358" s="291"/>
      <c r="AI1358" s="291"/>
      <c r="AJ1358" s="291"/>
      <c r="AK1358" s="291"/>
      <c r="AL1358" s="291"/>
      <c r="AM1358" s="291"/>
      <c r="AN1358" s="291"/>
      <c r="AO1358" s="291"/>
      <c r="AP1358" s="291"/>
      <c r="AQ1358" s="291"/>
      <c r="AR1358" s="291"/>
    </row>
    <row r="1359" spans="1:44" ht="8.1" customHeight="1">
      <c r="A1359" s="323" t="str">
        <f t="shared" si="137"/>
        <v/>
      </c>
      <c r="B1359" s="50" t="str">
        <f t="shared" si="138"/>
        <v/>
      </c>
      <c r="C1359" s="50" t="str">
        <f t="shared" si="139"/>
        <v/>
      </c>
      <c r="D1359" s="273" t="str">
        <f t="shared" si="140"/>
        <v/>
      </c>
      <c r="E1359" s="311"/>
      <c r="F1359" s="312"/>
      <c r="G1359" s="312"/>
      <c r="H1359" s="291"/>
      <c r="I1359" s="291"/>
      <c r="J1359" s="291"/>
      <c r="K1359" s="291"/>
      <c r="L1359" s="291"/>
      <c r="M1359" s="291"/>
      <c r="N1359" s="291"/>
      <c r="O1359" s="291"/>
      <c r="P1359" s="291"/>
      <c r="Q1359" s="291"/>
      <c r="R1359" s="291"/>
      <c r="S1359" s="291"/>
      <c r="T1359" s="291"/>
      <c r="U1359" s="291"/>
      <c r="V1359" s="291"/>
      <c r="W1359" s="291"/>
      <c r="X1359" s="291"/>
      <c r="Y1359" s="291"/>
      <c r="Z1359" s="291"/>
      <c r="AA1359" s="291"/>
      <c r="AB1359" s="291"/>
      <c r="AC1359" s="291"/>
      <c r="AD1359" s="291"/>
      <c r="AE1359" s="291"/>
      <c r="AF1359" s="291"/>
      <c r="AG1359" s="291"/>
      <c r="AH1359" s="291"/>
      <c r="AI1359" s="291"/>
      <c r="AJ1359" s="291"/>
      <c r="AK1359" s="291"/>
      <c r="AL1359" s="291"/>
      <c r="AM1359" s="291"/>
      <c r="AN1359" s="291"/>
      <c r="AO1359" s="291"/>
      <c r="AP1359" s="291"/>
      <c r="AQ1359" s="291"/>
      <c r="AR1359" s="291"/>
    </row>
    <row r="1360" spans="1:44" ht="8.1" customHeight="1">
      <c r="A1360" s="323" t="str">
        <f t="shared" si="137"/>
        <v/>
      </c>
      <c r="B1360" s="50" t="str">
        <f t="shared" si="138"/>
        <v/>
      </c>
      <c r="C1360" s="50" t="str">
        <f t="shared" si="139"/>
        <v/>
      </c>
      <c r="D1360" s="273" t="str">
        <f t="shared" si="140"/>
        <v/>
      </c>
      <c r="E1360" s="311"/>
      <c r="F1360" s="312"/>
      <c r="G1360" s="312"/>
      <c r="H1360" s="291"/>
      <c r="I1360" s="291"/>
      <c r="J1360" s="291"/>
      <c r="K1360" s="291"/>
      <c r="L1360" s="291"/>
      <c r="M1360" s="291"/>
      <c r="N1360" s="291"/>
      <c r="O1360" s="291"/>
      <c r="P1360" s="291"/>
      <c r="Q1360" s="291"/>
      <c r="R1360" s="291"/>
      <c r="S1360" s="291"/>
      <c r="T1360" s="291"/>
      <c r="U1360" s="291"/>
      <c r="V1360" s="291"/>
      <c r="W1360" s="291"/>
      <c r="X1360" s="291"/>
      <c r="Y1360" s="291"/>
      <c r="Z1360" s="291"/>
      <c r="AA1360" s="291"/>
      <c r="AB1360" s="291"/>
      <c r="AC1360" s="291"/>
      <c r="AD1360" s="291"/>
      <c r="AE1360" s="291"/>
      <c r="AF1360" s="291"/>
      <c r="AG1360" s="291"/>
      <c r="AH1360" s="291"/>
      <c r="AI1360" s="291"/>
      <c r="AJ1360" s="291"/>
      <c r="AK1360" s="291"/>
      <c r="AL1360" s="291"/>
      <c r="AM1360" s="291"/>
      <c r="AN1360" s="291"/>
      <c r="AO1360" s="291"/>
      <c r="AP1360" s="291"/>
      <c r="AQ1360" s="291"/>
      <c r="AR1360" s="291"/>
    </row>
    <row r="1361" spans="1:44" ht="8.1" customHeight="1">
      <c r="A1361" s="323" t="str">
        <f t="shared" si="137"/>
        <v/>
      </c>
      <c r="B1361" s="50" t="str">
        <f t="shared" si="138"/>
        <v/>
      </c>
      <c r="C1361" s="50" t="str">
        <f t="shared" si="139"/>
        <v/>
      </c>
      <c r="D1361" s="273" t="str">
        <f t="shared" si="140"/>
        <v/>
      </c>
      <c r="E1361" s="311"/>
      <c r="F1361" s="312"/>
      <c r="G1361" s="312"/>
      <c r="H1361" s="291"/>
      <c r="I1361" s="291"/>
      <c r="J1361" s="291"/>
      <c r="K1361" s="291"/>
      <c r="L1361" s="291"/>
      <c r="M1361" s="291"/>
      <c r="N1361" s="291"/>
      <c r="O1361" s="291"/>
      <c r="P1361" s="291"/>
      <c r="Q1361" s="291"/>
      <c r="R1361" s="291"/>
      <c r="S1361" s="291"/>
      <c r="T1361" s="291"/>
      <c r="U1361" s="291"/>
      <c r="V1361" s="291"/>
      <c r="W1361" s="291"/>
      <c r="X1361" s="291"/>
      <c r="Y1361" s="291"/>
      <c r="Z1361" s="291"/>
      <c r="AA1361" s="291"/>
      <c r="AB1361" s="291"/>
      <c r="AC1361" s="291"/>
      <c r="AD1361" s="291"/>
      <c r="AE1361" s="291"/>
      <c r="AF1361" s="291"/>
      <c r="AG1361" s="291"/>
      <c r="AH1361" s="291"/>
      <c r="AI1361" s="291"/>
      <c r="AJ1361" s="291"/>
      <c r="AK1361" s="291"/>
      <c r="AL1361" s="291"/>
      <c r="AM1361" s="291"/>
      <c r="AN1361" s="291"/>
      <c r="AO1361" s="291"/>
      <c r="AP1361" s="291"/>
      <c r="AQ1361" s="291"/>
      <c r="AR1361" s="291"/>
    </row>
    <row r="1362" spans="1:44" ht="8.1" customHeight="1">
      <c r="A1362" s="323" t="str">
        <f t="shared" si="137"/>
        <v/>
      </c>
      <c r="B1362" s="50" t="str">
        <f t="shared" si="138"/>
        <v/>
      </c>
      <c r="C1362" s="50" t="str">
        <f t="shared" si="139"/>
        <v/>
      </c>
      <c r="D1362" s="273" t="str">
        <f t="shared" si="140"/>
        <v/>
      </c>
      <c r="E1362" s="311"/>
      <c r="F1362" s="312"/>
      <c r="G1362" s="312"/>
      <c r="H1362" s="291"/>
      <c r="I1362" s="291"/>
      <c r="J1362" s="291"/>
      <c r="K1362" s="291"/>
      <c r="L1362" s="291"/>
      <c r="M1362" s="291"/>
      <c r="N1362" s="291"/>
      <c r="O1362" s="291"/>
      <c r="P1362" s="291"/>
      <c r="Q1362" s="291"/>
      <c r="R1362" s="291"/>
      <c r="S1362" s="291"/>
      <c r="T1362" s="291"/>
      <c r="U1362" s="291"/>
      <c r="V1362" s="291"/>
      <c r="W1362" s="291"/>
      <c r="X1362" s="291"/>
      <c r="Y1362" s="291"/>
      <c r="Z1362" s="291"/>
      <c r="AA1362" s="291"/>
      <c r="AB1362" s="291"/>
      <c r="AC1362" s="291"/>
      <c r="AD1362" s="291"/>
      <c r="AE1362" s="291"/>
      <c r="AF1362" s="291"/>
      <c r="AG1362" s="291"/>
      <c r="AH1362" s="291"/>
      <c r="AI1362" s="291"/>
      <c r="AJ1362" s="291"/>
      <c r="AK1362" s="291"/>
      <c r="AL1362" s="291"/>
      <c r="AM1362" s="291"/>
      <c r="AN1362" s="291"/>
      <c r="AO1362" s="291"/>
      <c r="AP1362" s="291"/>
      <c r="AQ1362" s="291"/>
      <c r="AR1362" s="291"/>
    </row>
    <row r="1363" spans="1:44" ht="8.1" customHeight="1">
      <c r="A1363" s="323" t="str">
        <f t="shared" si="137"/>
        <v/>
      </c>
      <c r="B1363" s="50" t="str">
        <f t="shared" si="138"/>
        <v/>
      </c>
      <c r="C1363" s="50" t="str">
        <f t="shared" si="139"/>
        <v/>
      </c>
      <c r="D1363" s="273" t="str">
        <f t="shared" si="140"/>
        <v/>
      </c>
      <c r="E1363" s="311"/>
      <c r="F1363" s="312"/>
      <c r="G1363" s="312"/>
      <c r="H1363" s="291"/>
      <c r="I1363" s="291"/>
      <c r="J1363" s="291"/>
      <c r="K1363" s="291"/>
      <c r="L1363" s="291"/>
      <c r="M1363" s="291"/>
      <c r="N1363" s="291"/>
      <c r="O1363" s="291"/>
      <c r="P1363" s="291"/>
      <c r="Q1363" s="291"/>
      <c r="R1363" s="291"/>
      <c r="S1363" s="291"/>
      <c r="T1363" s="291"/>
      <c r="U1363" s="291"/>
      <c r="V1363" s="291"/>
      <c r="W1363" s="291"/>
      <c r="X1363" s="291"/>
      <c r="Y1363" s="291"/>
      <c r="Z1363" s="291"/>
      <c r="AA1363" s="291"/>
      <c r="AB1363" s="291"/>
      <c r="AC1363" s="291"/>
      <c r="AD1363" s="291"/>
      <c r="AE1363" s="291"/>
      <c r="AF1363" s="291"/>
      <c r="AG1363" s="291"/>
      <c r="AH1363" s="291"/>
      <c r="AI1363" s="291"/>
      <c r="AJ1363" s="291"/>
      <c r="AK1363" s="291"/>
      <c r="AL1363" s="291"/>
      <c r="AM1363" s="291"/>
      <c r="AN1363" s="291"/>
      <c r="AO1363" s="291"/>
      <c r="AP1363" s="291"/>
      <c r="AQ1363" s="291"/>
      <c r="AR1363" s="291"/>
    </row>
    <row r="1364" spans="1:44" ht="8.1" customHeight="1">
      <c r="A1364" s="323" t="str">
        <f t="shared" si="137"/>
        <v/>
      </c>
      <c r="B1364" s="50" t="str">
        <f t="shared" si="138"/>
        <v/>
      </c>
      <c r="C1364" s="50" t="str">
        <f t="shared" si="139"/>
        <v/>
      </c>
      <c r="D1364" s="273" t="str">
        <f t="shared" si="140"/>
        <v/>
      </c>
      <c r="E1364" s="311"/>
      <c r="F1364" s="312"/>
      <c r="G1364" s="312"/>
      <c r="H1364" s="291"/>
      <c r="I1364" s="291"/>
      <c r="J1364" s="291"/>
      <c r="K1364" s="291"/>
      <c r="L1364" s="291"/>
      <c r="M1364" s="291"/>
      <c r="N1364" s="291"/>
      <c r="O1364" s="291"/>
      <c r="P1364" s="291"/>
      <c r="Q1364" s="291"/>
      <c r="R1364" s="291"/>
      <c r="S1364" s="291"/>
      <c r="T1364" s="291"/>
      <c r="U1364" s="291"/>
      <c r="V1364" s="291"/>
      <c r="W1364" s="291"/>
      <c r="X1364" s="291"/>
      <c r="Y1364" s="291"/>
      <c r="Z1364" s="291"/>
      <c r="AA1364" s="291"/>
      <c r="AB1364" s="291"/>
      <c r="AC1364" s="291"/>
      <c r="AD1364" s="291"/>
      <c r="AE1364" s="291"/>
      <c r="AF1364" s="291"/>
      <c r="AG1364" s="291"/>
      <c r="AH1364" s="291"/>
      <c r="AI1364" s="291"/>
      <c r="AJ1364" s="291"/>
      <c r="AK1364" s="291"/>
      <c r="AL1364" s="291"/>
      <c r="AM1364" s="291"/>
      <c r="AN1364" s="291"/>
      <c r="AO1364" s="291"/>
      <c r="AP1364" s="291"/>
      <c r="AQ1364" s="291"/>
      <c r="AR1364" s="291"/>
    </row>
    <row r="1365" spans="1:44" ht="8.1" customHeight="1">
      <c r="A1365" s="323" t="str">
        <f t="shared" si="137"/>
        <v/>
      </c>
      <c r="B1365" s="50" t="str">
        <f t="shared" si="138"/>
        <v/>
      </c>
      <c r="C1365" s="50" t="str">
        <f t="shared" si="139"/>
        <v/>
      </c>
      <c r="D1365" s="273" t="str">
        <f t="shared" si="140"/>
        <v/>
      </c>
      <c r="E1365" s="311"/>
      <c r="F1365" s="312"/>
      <c r="G1365" s="312"/>
      <c r="H1365" s="291"/>
      <c r="I1365" s="291"/>
      <c r="J1365" s="291"/>
      <c r="K1365" s="291"/>
      <c r="L1365" s="291"/>
      <c r="M1365" s="291"/>
      <c r="N1365" s="291"/>
      <c r="O1365" s="291"/>
      <c r="P1365" s="291"/>
      <c r="Q1365" s="291"/>
      <c r="R1365" s="291"/>
      <c r="S1365" s="291"/>
      <c r="T1365" s="291"/>
      <c r="U1365" s="291"/>
      <c r="V1365" s="291"/>
      <c r="W1365" s="291"/>
      <c r="X1365" s="291"/>
      <c r="Y1365" s="291"/>
      <c r="Z1365" s="291"/>
      <c r="AA1365" s="291"/>
      <c r="AB1365" s="291"/>
      <c r="AC1365" s="291"/>
      <c r="AD1365" s="291"/>
      <c r="AE1365" s="291"/>
      <c r="AF1365" s="291"/>
      <c r="AG1365" s="291"/>
      <c r="AH1365" s="291"/>
      <c r="AI1365" s="291"/>
      <c r="AJ1365" s="291"/>
      <c r="AK1365" s="291"/>
      <c r="AL1365" s="291"/>
      <c r="AM1365" s="291"/>
      <c r="AN1365" s="291"/>
      <c r="AO1365" s="291"/>
      <c r="AP1365" s="291"/>
      <c r="AQ1365" s="291"/>
      <c r="AR1365" s="291"/>
    </row>
    <row r="1366" spans="1:44" ht="8.1" customHeight="1">
      <c r="A1366" s="323" t="str">
        <f t="shared" si="137"/>
        <v/>
      </c>
      <c r="B1366" s="50" t="str">
        <f t="shared" si="138"/>
        <v/>
      </c>
      <c r="C1366" s="50" t="str">
        <f t="shared" si="139"/>
        <v/>
      </c>
      <c r="D1366" s="273" t="str">
        <f t="shared" si="140"/>
        <v/>
      </c>
      <c r="E1366" s="311"/>
      <c r="F1366" s="312"/>
      <c r="G1366" s="312"/>
      <c r="H1366" s="291"/>
      <c r="I1366" s="291"/>
      <c r="J1366" s="291"/>
      <c r="K1366" s="291"/>
      <c r="L1366" s="291"/>
      <c r="M1366" s="291"/>
      <c r="N1366" s="291"/>
      <c r="O1366" s="291"/>
      <c r="P1366" s="291"/>
      <c r="Q1366" s="291"/>
      <c r="R1366" s="291"/>
      <c r="S1366" s="291"/>
      <c r="T1366" s="291"/>
      <c r="U1366" s="291"/>
      <c r="V1366" s="291"/>
      <c r="W1366" s="291"/>
      <c r="X1366" s="291"/>
      <c r="Y1366" s="291"/>
      <c r="Z1366" s="291"/>
      <c r="AA1366" s="291"/>
      <c r="AB1366" s="291"/>
      <c r="AC1366" s="291"/>
      <c r="AD1366" s="291"/>
      <c r="AE1366" s="291"/>
      <c r="AF1366" s="291"/>
      <c r="AG1366" s="291"/>
      <c r="AH1366" s="291"/>
      <c r="AI1366" s="291"/>
      <c r="AJ1366" s="291"/>
      <c r="AK1366" s="291"/>
      <c r="AL1366" s="291"/>
      <c r="AM1366" s="291"/>
      <c r="AN1366" s="291"/>
      <c r="AO1366" s="291"/>
      <c r="AP1366" s="291"/>
      <c r="AQ1366" s="291"/>
      <c r="AR1366" s="291"/>
    </row>
    <row r="1367" spans="1:44" ht="8.1" customHeight="1">
      <c r="A1367" s="323" t="str">
        <f t="shared" si="137"/>
        <v/>
      </c>
      <c r="B1367" s="50" t="str">
        <f t="shared" si="138"/>
        <v/>
      </c>
      <c r="C1367" s="50" t="str">
        <f t="shared" si="139"/>
        <v/>
      </c>
      <c r="D1367" s="273" t="str">
        <f t="shared" si="140"/>
        <v/>
      </c>
      <c r="E1367" s="311"/>
      <c r="F1367" s="312"/>
      <c r="G1367" s="312"/>
      <c r="H1367" s="291"/>
      <c r="I1367" s="291"/>
      <c r="J1367" s="291"/>
      <c r="K1367" s="291"/>
      <c r="L1367" s="291"/>
      <c r="M1367" s="291"/>
      <c r="N1367" s="291"/>
      <c r="O1367" s="291"/>
      <c r="P1367" s="291"/>
      <c r="Q1367" s="291"/>
      <c r="R1367" s="291"/>
      <c r="S1367" s="291"/>
      <c r="T1367" s="291"/>
      <c r="U1367" s="291"/>
      <c r="V1367" s="291"/>
      <c r="W1367" s="291"/>
      <c r="X1367" s="291"/>
      <c r="Y1367" s="291"/>
      <c r="Z1367" s="291"/>
      <c r="AA1367" s="291"/>
      <c r="AB1367" s="291"/>
      <c r="AC1367" s="291"/>
      <c r="AD1367" s="291"/>
      <c r="AE1367" s="291"/>
      <c r="AF1367" s="291"/>
      <c r="AG1367" s="291"/>
      <c r="AH1367" s="291"/>
      <c r="AI1367" s="291"/>
      <c r="AJ1367" s="291"/>
      <c r="AK1367" s="291"/>
      <c r="AL1367" s="291"/>
      <c r="AM1367" s="291"/>
      <c r="AN1367" s="291"/>
      <c r="AO1367" s="291"/>
      <c r="AP1367" s="291"/>
      <c r="AQ1367" s="291"/>
      <c r="AR1367" s="291"/>
    </row>
    <row r="1368" spans="1:44" ht="8.1" customHeight="1">
      <c r="A1368" s="323" t="str">
        <f t="shared" si="137"/>
        <v/>
      </c>
      <c r="B1368" s="50" t="str">
        <f t="shared" si="138"/>
        <v/>
      </c>
      <c r="C1368" s="50" t="str">
        <f t="shared" si="139"/>
        <v/>
      </c>
      <c r="D1368" s="273" t="str">
        <f t="shared" si="140"/>
        <v/>
      </c>
      <c r="E1368" s="311"/>
      <c r="F1368" s="312"/>
      <c r="G1368" s="312"/>
      <c r="H1368" s="291"/>
      <c r="I1368" s="291"/>
      <c r="J1368" s="291"/>
      <c r="K1368" s="291"/>
      <c r="L1368" s="291"/>
      <c r="M1368" s="291"/>
      <c r="N1368" s="291"/>
      <c r="O1368" s="291"/>
      <c r="P1368" s="291"/>
      <c r="Q1368" s="291"/>
      <c r="R1368" s="291"/>
      <c r="S1368" s="291"/>
      <c r="T1368" s="291"/>
      <c r="U1368" s="291"/>
      <c r="V1368" s="291"/>
      <c r="W1368" s="291"/>
      <c r="X1368" s="291"/>
      <c r="Y1368" s="291"/>
      <c r="Z1368" s="291"/>
      <c r="AA1368" s="291"/>
      <c r="AB1368" s="291"/>
      <c r="AC1368" s="291"/>
      <c r="AD1368" s="291"/>
      <c r="AE1368" s="291"/>
      <c r="AF1368" s="291"/>
      <c r="AG1368" s="291"/>
      <c r="AH1368" s="291"/>
      <c r="AI1368" s="291"/>
      <c r="AJ1368" s="291"/>
      <c r="AK1368" s="291"/>
      <c r="AL1368" s="291"/>
      <c r="AM1368" s="291"/>
      <c r="AN1368" s="291"/>
      <c r="AO1368" s="291"/>
      <c r="AP1368" s="291"/>
      <c r="AQ1368" s="291"/>
      <c r="AR1368" s="291"/>
    </row>
    <row r="1369" spans="1:44" ht="8.1" customHeight="1">
      <c r="A1369" s="323" t="str">
        <f t="shared" si="137"/>
        <v/>
      </c>
      <c r="B1369" s="50" t="str">
        <f t="shared" si="138"/>
        <v/>
      </c>
      <c r="C1369" s="50" t="str">
        <f t="shared" si="139"/>
        <v/>
      </c>
      <c r="D1369" s="273" t="str">
        <f t="shared" si="140"/>
        <v/>
      </c>
      <c r="E1369" s="311"/>
      <c r="F1369" s="312"/>
      <c r="G1369" s="312"/>
      <c r="H1369" s="291"/>
      <c r="I1369" s="291"/>
      <c r="J1369" s="291"/>
      <c r="K1369" s="291"/>
      <c r="L1369" s="291"/>
      <c r="M1369" s="291"/>
      <c r="N1369" s="291"/>
      <c r="O1369" s="291"/>
      <c r="P1369" s="291"/>
      <c r="Q1369" s="291"/>
      <c r="R1369" s="291"/>
      <c r="S1369" s="291"/>
      <c r="T1369" s="291"/>
      <c r="U1369" s="291"/>
      <c r="V1369" s="291"/>
      <c r="W1369" s="291"/>
      <c r="X1369" s="291"/>
      <c r="Y1369" s="291"/>
      <c r="Z1369" s="291"/>
      <c r="AA1369" s="291"/>
      <c r="AB1369" s="291"/>
      <c r="AC1369" s="291"/>
      <c r="AD1369" s="291"/>
      <c r="AE1369" s="291"/>
      <c r="AF1369" s="291"/>
      <c r="AG1369" s="291"/>
      <c r="AH1369" s="291"/>
      <c r="AI1369" s="291"/>
      <c r="AJ1369" s="291"/>
      <c r="AK1369" s="291"/>
      <c r="AL1369" s="291"/>
      <c r="AM1369" s="291"/>
      <c r="AN1369" s="291"/>
      <c r="AO1369" s="291"/>
      <c r="AP1369" s="291"/>
      <c r="AQ1369" s="291"/>
      <c r="AR1369" s="291"/>
    </row>
    <row r="1370" spans="1:44" ht="8.1" customHeight="1">
      <c r="A1370" s="323" t="str">
        <f t="shared" si="137"/>
        <v/>
      </c>
      <c r="B1370" s="50" t="str">
        <f t="shared" si="138"/>
        <v/>
      </c>
      <c r="C1370" s="50" t="str">
        <f t="shared" si="139"/>
        <v/>
      </c>
      <c r="D1370" s="273" t="str">
        <f t="shared" si="140"/>
        <v/>
      </c>
      <c r="E1370" s="311"/>
      <c r="F1370" s="312"/>
      <c r="G1370" s="312"/>
      <c r="H1370" s="291"/>
      <c r="I1370" s="291"/>
      <c r="J1370" s="291"/>
      <c r="K1370" s="291"/>
      <c r="L1370" s="291"/>
      <c r="M1370" s="291"/>
      <c r="N1370" s="291"/>
      <c r="O1370" s="291"/>
      <c r="P1370" s="291"/>
      <c r="Q1370" s="291"/>
      <c r="R1370" s="291"/>
      <c r="S1370" s="291"/>
      <c r="T1370" s="291"/>
      <c r="U1370" s="291"/>
      <c r="V1370" s="291"/>
      <c r="W1370" s="291"/>
      <c r="X1370" s="291"/>
      <c r="Y1370" s="291"/>
      <c r="Z1370" s="291"/>
      <c r="AA1370" s="291"/>
      <c r="AB1370" s="291"/>
      <c r="AC1370" s="291"/>
      <c r="AD1370" s="291"/>
      <c r="AE1370" s="291"/>
      <c r="AF1370" s="291"/>
      <c r="AG1370" s="291"/>
      <c r="AH1370" s="291"/>
      <c r="AI1370" s="291"/>
      <c r="AJ1370" s="291"/>
      <c r="AK1370" s="291"/>
      <c r="AL1370" s="291"/>
      <c r="AM1370" s="291"/>
      <c r="AN1370" s="291"/>
      <c r="AO1370" s="291"/>
      <c r="AP1370" s="291"/>
      <c r="AQ1370" s="291"/>
      <c r="AR1370" s="291"/>
    </row>
    <row r="1371" spans="1:44" ht="8.1" customHeight="1">
      <c r="A1371" s="323" t="str">
        <f t="shared" si="137"/>
        <v/>
      </c>
      <c r="B1371" s="50" t="str">
        <f t="shared" si="138"/>
        <v/>
      </c>
      <c r="C1371" s="50" t="str">
        <f t="shared" si="139"/>
        <v/>
      </c>
      <c r="D1371" s="273" t="str">
        <f t="shared" si="140"/>
        <v/>
      </c>
      <c r="E1371" s="311"/>
      <c r="F1371" s="312"/>
      <c r="G1371" s="312"/>
      <c r="H1371" s="291"/>
      <c r="I1371" s="291"/>
      <c r="J1371" s="291"/>
      <c r="K1371" s="291"/>
      <c r="L1371" s="291"/>
      <c r="M1371" s="291"/>
      <c r="N1371" s="291"/>
      <c r="O1371" s="291"/>
      <c r="P1371" s="291"/>
      <c r="Q1371" s="291"/>
      <c r="R1371" s="291"/>
      <c r="S1371" s="291"/>
      <c r="T1371" s="291"/>
      <c r="U1371" s="291"/>
      <c r="V1371" s="291"/>
      <c r="W1371" s="291"/>
      <c r="X1371" s="291"/>
      <c r="Y1371" s="291"/>
      <c r="Z1371" s="291"/>
      <c r="AA1371" s="291"/>
      <c r="AB1371" s="291"/>
      <c r="AC1371" s="291"/>
      <c r="AD1371" s="291"/>
      <c r="AE1371" s="291"/>
      <c r="AF1371" s="291"/>
      <c r="AG1371" s="291"/>
      <c r="AH1371" s="291"/>
      <c r="AI1371" s="291"/>
      <c r="AJ1371" s="291"/>
      <c r="AK1371" s="291"/>
      <c r="AL1371" s="291"/>
      <c r="AM1371" s="291"/>
      <c r="AN1371" s="291"/>
      <c r="AO1371" s="291"/>
      <c r="AP1371" s="291"/>
      <c r="AQ1371" s="291"/>
      <c r="AR1371" s="291"/>
    </row>
    <row r="1372" spans="1:44" ht="8.1" customHeight="1">
      <c r="A1372" s="323" t="str">
        <f t="shared" si="137"/>
        <v/>
      </c>
      <c r="B1372" s="50" t="str">
        <f t="shared" si="138"/>
        <v/>
      </c>
      <c r="C1372" s="50" t="str">
        <f t="shared" si="139"/>
        <v/>
      </c>
      <c r="D1372" s="273" t="str">
        <f t="shared" si="140"/>
        <v/>
      </c>
      <c r="E1372" s="311"/>
      <c r="F1372" s="312"/>
      <c r="G1372" s="312"/>
      <c r="H1372" s="291"/>
      <c r="I1372" s="291"/>
      <c r="J1372" s="291"/>
      <c r="K1372" s="291"/>
      <c r="L1372" s="291"/>
      <c r="M1372" s="291"/>
      <c r="N1372" s="291"/>
      <c r="O1372" s="291"/>
      <c r="P1372" s="291"/>
      <c r="Q1372" s="291"/>
      <c r="R1372" s="291"/>
      <c r="S1372" s="291"/>
      <c r="T1372" s="291"/>
      <c r="U1372" s="291"/>
      <c r="V1372" s="291"/>
      <c r="W1372" s="291"/>
      <c r="X1372" s="291"/>
      <c r="Y1372" s="291"/>
      <c r="Z1372" s="291"/>
      <c r="AA1372" s="291"/>
      <c r="AB1372" s="291"/>
      <c r="AC1372" s="291"/>
      <c r="AD1372" s="291"/>
      <c r="AE1372" s="291"/>
      <c r="AF1372" s="291"/>
      <c r="AG1372" s="291"/>
      <c r="AH1372" s="291"/>
      <c r="AI1372" s="291"/>
      <c r="AJ1372" s="291"/>
      <c r="AK1372" s="291"/>
      <c r="AL1372" s="291"/>
      <c r="AM1372" s="291"/>
      <c r="AN1372" s="291"/>
      <c r="AO1372" s="291"/>
      <c r="AP1372" s="291"/>
      <c r="AQ1372" s="291"/>
      <c r="AR1372" s="291"/>
    </row>
    <row r="1373" spans="1:44" ht="8.1" customHeight="1">
      <c r="A1373" s="323" t="str">
        <f t="shared" si="137"/>
        <v/>
      </c>
      <c r="B1373" s="50" t="str">
        <f t="shared" si="138"/>
        <v/>
      </c>
      <c r="C1373" s="50" t="str">
        <f t="shared" si="139"/>
        <v/>
      </c>
      <c r="D1373" s="273" t="str">
        <f t="shared" si="140"/>
        <v/>
      </c>
      <c r="E1373" s="311"/>
      <c r="F1373" s="312"/>
      <c r="G1373" s="312"/>
      <c r="H1373" s="291"/>
      <c r="I1373" s="291"/>
      <c r="J1373" s="291"/>
      <c r="K1373" s="291"/>
      <c r="L1373" s="291"/>
      <c r="M1373" s="291"/>
      <c r="N1373" s="291"/>
      <c r="O1373" s="291"/>
      <c r="P1373" s="291"/>
      <c r="Q1373" s="291"/>
      <c r="R1373" s="291"/>
      <c r="S1373" s="291"/>
      <c r="T1373" s="291"/>
      <c r="U1373" s="291"/>
      <c r="V1373" s="291"/>
      <c r="W1373" s="291"/>
      <c r="X1373" s="291"/>
      <c r="Y1373" s="291"/>
      <c r="Z1373" s="291"/>
      <c r="AA1373" s="291"/>
      <c r="AB1373" s="291"/>
      <c r="AC1373" s="291"/>
      <c r="AD1373" s="291"/>
      <c r="AE1373" s="291"/>
      <c r="AF1373" s="291"/>
      <c r="AG1373" s="291"/>
      <c r="AH1373" s="291"/>
      <c r="AI1373" s="291"/>
      <c r="AJ1373" s="291"/>
      <c r="AK1373" s="291"/>
      <c r="AL1373" s="291"/>
      <c r="AM1373" s="291"/>
      <c r="AN1373" s="291"/>
      <c r="AO1373" s="291"/>
      <c r="AP1373" s="291"/>
      <c r="AQ1373" s="291"/>
      <c r="AR1373" s="291"/>
    </row>
    <row r="1374" spans="1:44" ht="8.1" customHeight="1">
      <c r="A1374" s="323" t="str">
        <f t="shared" si="137"/>
        <v/>
      </c>
      <c r="B1374" s="50" t="str">
        <f t="shared" si="138"/>
        <v/>
      </c>
      <c r="C1374" s="50" t="str">
        <f t="shared" si="139"/>
        <v/>
      </c>
      <c r="D1374" s="273" t="str">
        <f t="shared" si="140"/>
        <v/>
      </c>
      <c r="E1374" s="311"/>
      <c r="F1374" s="312"/>
      <c r="G1374" s="312"/>
      <c r="H1374" s="291"/>
      <c r="I1374" s="291"/>
      <c r="J1374" s="291"/>
      <c r="K1374" s="291"/>
      <c r="L1374" s="291"/>
      <c r="M1374" s="291"/>
      <c r="N1374" s="291"/>
      <c r="O1374" s="291"/>
      <c r="P1374" s="291"/>
      <c r="Q1374" s="291"/>
      <c r="R1374" s="291"/>
      <c r="S1374" s="291"/>
      <c r="T1374" s="291"/>
      <c r="U1374" s="291"/>
      <c r="V1374" s="291"/>
      <c r="W1374" s="291"/>
      <c r="X1374" s="291"/>
      <c r="Y1374" s="291"/>
      <c r="Z1374" s="291"/>
      <c r="AA1374" s="291"/>
      <c r="AB1374" s="291"/>
      <c r="AC1374" s="291"/>
      <c r="AD1374" s="291"/>
      <c r="AE1374" s="291"/>
      <c r="AF1374" s="291"/>
      <c r="AG1374" s="291"/>
      <c r="AH1374" s="291"/>
      <c r="AI1374" s="291"/>
      <c r="AJ1374" s="291"/>
      <c r="AK1374" s="291"/>
      <c r="AL1374" s="291"/>
      <c r="AM1374" s="291"/>
      <c r="AN1374" s="291"/>
      <c r="AO1374" s="291"/>
      <c r="AP1374" s="291"/>
      <c r="AQ1374" s="291"/>
      <c r="AR1374" s="291"/>
    </row>
    <row r="1375" spans="1:44" ht="8.1" customHeight="1">
      <c r="A1375" s="323" t="str">
        <f t="shared" si="137"/>
        <v/>
      </c>
      <c r="B1375" s="50" t="str">
        <f t="shared" si="138"/>
        <v/>
      </c>
      <c r="C1375" s="50" t="str">
        <f t="shared" si="139"/>
        <v/>
      </c>
      <c r="D1375" s="273" t="str">
        <f t="shared" si="140"/>
        <v/>
      </c>
      <c r="E1375" s="311"/>
      <c r="F1375" s="312"/>
      <c r="G1375" s="312"/>
      <c r="H1375" s="291"/>
      <c r="I1375" s="291"/>
      <c r="J1375" s="291"/>
      <c r="K1375" s="291"/>
      <c r="L1375" s="291"/>
      <c r="M1375" s="291"/>
      <c r="N1375" s="291"/>
      <c r="O1375" s="291"/>
      <c r="P1375" s="291"/>
      <c r="Q1375" s="291"/>
      <c r="R1375" s="291"/>
      <c r="S1375" s="291"/>
      <c r="T1375" s="291"/>
      <c r="U1375" s="291"/>
      <c r="V1375" s="291"/>
      <c r="W1375" s="291"/>
      <c r="X1375" s="291"/>
      <c r="Y1375" s="291"/>
      <c r="Z1375" s="291"/>
      <c r="AA1375" s="291"/>
      <c r="AB1375" s="291"/>
      <c r="AC1375" s="291"/>
      <c r="AD1375" s="291"/>
      <c r="AE1375" s="291"/>
      <c r="AF1375" s="291"/>
      <c r="AG1375" s="291"/>
      <c r="AH1375" s="291"/>
      <c r="AI1375" s="291"/>
      <c r="AJ1375" s="291"/>
      <c r="AK1375" s="291"/>
      <c r="AL1375" s="291"/>
      <c r="AM1375" s="291"/>
      <c r="AN1375" s="291"/>
      <c r="AO1375" s="291"/>
      <c r="AP1375" s="291"/>
      <c r="AQ1375" s="291"/>
      <c r="AR1375" s="291"/>
    </row>
    <row r="1376" spans="1:44" ht="8.1" customHeight="1">
      <c r="A1376" s="323" t="str">
        <f t="shared" si="137"/>
        <v/>
      </c>
      <c r="B1376" s="50" t="str">
        <f t="shared" si="138"/>
        <v/>
      </c>
      <c r="C1376" s="50" t="str">
        <f t="shared" si="139"/>
        <v/>
      </c>
      <c r="D1376" s="273" t="str">
        <f t="shared" si="140"/>
        <v/>
      </c>
      <c r="E1376" s="311"/>
      <c r="F1376" s="312"/>
      <c r="G1376" s="312"/>
      <c r="H1376" s="291"/>
      <c r="I1376" s="291"/>
      <c r="J1376" s="291"/>
      <c r="K1376" s="291"/>
      <c r="L1376" s="291"/>
      <c r="M1376" s="291"/>
      <c r="N1376" s="291"/>
      <c r="O1376" s="291"/>
      <c r="P1376" s="291"/>
      <c r="Q1376" s="291"/>
      <c r="R1376" s="291"/>
      <c r="S1376" s="291"/>
      <c r="T1376" s="291"/>
      <c r="U1376" s="291"/>
      <c r="V1376" s="291"/>
      <c r="W1376" s="291"/>
      <c r="X1376" s="291"/>
      <c r="Y1376" s="291"/>
      <c r="Z1376" s="291"/>
      <c r="AA1376" s="291"/>
      <c r="AB1376" s="291"/>
      <c r="AC1376" s="291"/>
      <c r="AD1376" s="291"/>
      <c r="AE1376" s="291"/>
      <c r="AF1376" s="291"/>
      <c r="AG1376" s="291"/>
      <c r="AH1376" s="291"/>
      <c r="AI1376" s="291"/>
      <c r="AJ1376" s="291"/>
      <c r="AK1376" s="291"/>
      <c r="AL1376" s="291"/>
      <c r="AM1376" s="291"/>
      <c r="AN1376" s="291"/>
      <c r="AO1376" s="291"/>
      <c r="AP1376" s="291"/>
      <c r="AQ1376" s="291"/>
      <c r="AR1376" s="291"/>
    </row>
    <row r="1377" spans="1:44" ht="8.1" customHeight="1">
      <c r="A1377" s="323" t="str">
        <f t="shared" si="137"/>
        <v/>
      </c>
      <c r="B1377" s="50" t="str">
        <f t="shared" si="138"/>
        <v/>
      </c>
      <c r="C1377" s="50" t="str">
        <f t="shared" si="139"/>
        <v/>
      </c>
      <c r="D1377" s="273" t="str">
        <f t="shared" si="140"/>
        <v/>
      </c>
      <c r="E1377" s="311"/>
      <c r="F1377" s="312"/>
      <c r="G1377" s="312"/>
      <c r="H1377" s="291"/>
      <c r="I1377" s="291"/>
      <c r="J1377" s="291"/>
      <c r="K1377" s="291"/>
      <c r="L1377" s="291"/>
      <c r="M1377" s="291"/>
      <c r="N1377" s="291"/>
      <c r="O1377" s="291"/>
      <c r="P1377" s="291"/>
      <c r="Q1377" s="291"/>
      <c r="R1377" s="291"/>
      <c r="S1377" s="291"/>
      <c r="T1377" s="291"/>
      <c r="U1377" s="291"/>
      <c r="V1377" s="291"/>
      <c r="W1377" s="291"/>
      <c r="X1377" s="291"/>
      <c r="Y1377" s="291"/>
      <c r="Z1377" s="291"/>
      <c r="AA1377" s="291"/>
      <c r="AB1377" s="291"/>
      <c r="AC1377" s="291"/>
      <c r="AD1377" s="291"/>
      <c r="AE1377" s="291"/>
      <c r="AF1377" s="291"/>
      <c r="AG1377" s="291"/>
      <c r="AH1377" s="291"/>
      <c r="AI1377" s="291"/>
      <c r="AJ1377" s="291"/>
      <c r="AK1377" s="291"/>
      <c r="AL1377" s="291"/>
      <c r="AM1377" s="291"/>
      <c r="AN1377" s="291"/>
      <c r="AO1377" s="291"/>
      <c r="AP1377" s="291"/>
      <c r="AQ1377" s="291"/>
      <c r="AR1377" s="291"/>
    </row>
    <row r="1378" spans="1:44" ht="8.1" customHeight="1">
      <c r="A1378" s="323" t="str">
        <f t="shared" si="137"/>
        <v/>
      </c>
      <c r="B1378" s="50" t="str">
        <f t="shared" si="138"/>
        <v/>
      </c>
      <c r="C1378" s="50" t="str">
        <f t="shared" si="139"/>
        <v/>
      </c>
      <c r="D1378" s="273" t="str">
        <f t="shared" si="140"/>
        <v/>
      </c>
      <c r="E1378" s="311"/>
      <c r="F1378" s="312"/>
      <c r="G1378" s="312"/>
      <c r="H1378" s="291"/>
      <c r="I1378" s="291"/>
      <c r="J1378" s="291"/>
      <c r="K1378" s="291"/>
      <c r="L1378" s="291"/>
      <c r="M1378" s="291"/>
      <c r="N1378" s="291"/>
      <c r="O1378" s="291"/>
      <c r="P1378" s="291"/>
      <c r="Q1378" s="291"/>
      <c r="R1378" s="291"/>
      <c r="S1378" s="291"/>
      <c r="T1378" s="291"/>
      <c r="U1378" s="291"/>
      <c r="V1378" s="291"/>
      <c r="W1378" s="291"/>
      <c r="X1378" s="291"/>
      <c r="Y1378" s="291"/>
      <c r="Z1378" s="291"/>
      <c r="AA1378" s="291"/>
      <c r="AB1378" s="291"/>
      <c r="AC1378" s="291"/>
      <c r="AD1378" s="291"/>
      <c r="AE1378" s="291"/>
      <c r="AF1378" s="291"/>
      <c r="AG1378" s="291"/>
      <c r="AH1378" s="291"/>
      <c r="AI1378" s="291"/>
      <c r="AJ1378" s="291"/>
      <c r="AK1378" s="291"/>
      <c r="AL1378" s="291"/>
      <c r="AM1378" s="291"/>
      <c r="AN1378" s="291"/>
      <c r="AO1378" s="291"/>
      <c r="AP1378" s="291"/>
      <c r="AQ1378" s="291"/>
      <c r="AR1378" s="291"/>
    </row>
    <row r="1379" spans="1:44" ht="8.1" customHeight="1">
      <c r="A1379" s="323" t="str">
        <f t="shared" si="137"/>
        <v/>
      </c>
      <c r="B1379" s="50" t="str">
        <f t="shared" si="138"/>
        <v/>
      </c>
      <c r="C1379" s="50" t="str">
        <f t="shared" si="139"/>
        <v/>
      </c>
      <c r="D1379" s="273" t="str">
        <f t="shared" si="140"/>
        <v/>
      </c>
      <c r="E1379" s="311"/>
      <c r="F1379" s="312"/>
      <c r="G1379" s="312"/>
      <c r="H1379" s="291"/>
      <c r="I1379" s="291"/>
      <c r="J1379" s="291"/>
      <c r="K1379" s="291"/>
      <c r="L1379" s="291"/>
      <c r="M1379" s="291"/>
      <c r="N1379" s="291"/>
      <c r="O1379" s="291"/>
      <c r="P1379" s="291"/>
      <c r="Q1379" s="291"/>
      <c r="R1379" s="291"/>
      <c r="S1379" s="291"/>
      <c r="T1379" s="291"/>
      <c r="U1379" s="291"/>
      <c r="V1379" s="291"/>
      <c r="W1379" s="291"/>
      <c r="X1379" s="291"/>
      <c r="Y1379" s="291"/>
      <c r="Z1379" s="291"/>
      <c r="AA1379" s="291"/>
      <c r="AB1379" s="291"/>
      <c r="AC1379" s="291"/>
      <c r="AD1379" s="291"/>
      <c r="AE1379" s="291"/>
      <c r="AF1379" s="291"/>
      <c r="AG1379" s="291"/>
      <c r="AH1379" s="291"/>
      <c r="AI1379" s="291"/>
      <c r="AJ1379" s="291"/>
      <c r="AK1379" s="291"/>
      <c r="AL1379" s="291"/>
      <c r="AM1379" s="291"/>
      <c r="AN1379" s="291"/>
      <c r="AO1379" s="291"/>
      <c r="AP1379" s="291"/>
      <c r="AQ1379" s="291"/>
      <c r="AR1379" s="291"/>
    </row>
    <row r="1380" spans="1:44" ht="8.1" customHeight="1">
      <c r="A1380" s="323" t="str">
        <f t="shared" si="137"/>
        <v/>
      </c>
      <c r="B1380" s="50" t="str">
        <f t="shared" si="138"/>
        <v/>
      </c>
      <c r="C1380" s="50" t="str">
        <f t="shared" si="139"/>
        <v/>
      </c>
      <c r="D1380" s="273" t="str">
        <f t="shared" si="140"/>
        <v/>
      </c>
      <c r="E1380" s="311"/>
      <c r="F1380" s="312"/>
      <c r="G1380" s="312"/>
      <c r="H1380" s="291"/>
      <c r="I1380" s="291"/>
      <c r="J1380" s="291"/>
      <c r="K1380" s="291"/>
      <c r="L1380" s="291"/>
      <c r="M1380" s="291"/>
      <c r="N1380" s="291"/>
      <c r="O1380" s="291"/>
      <c r="P1380" s="291"/>
      <c r="Q1380" s="291"/>
      <c r="R1380" s="291"/>
      <c r="S1380" s="291"/>
      <c r="T1380" s="291"/>
      <c r="U1380" s="291"/>
      <c r="V1380" s="291"/>
      <c r="W1380" s="291"/>
      <c r="X1380" s="291"/>
      <c r="Y1380" s="291"/>
      <c r="Z1380" s="291"/>
      <c r="AA1380" s="291"/>
      <c r="AB1380" s="291"/>
      <c r="AC1380" s="291"/>
      <c r="AD1380" s="291"/>
      <c r="AE1380" s="291"/>
      <c r="AF1380" s="291"/>
      <c r="AG1380" s="291"/>
      <c r="AH1380" s="291"/>
      <c r="AI1380" s="291"/>
      <c r="AJ1380" s="291"/>
      <c r="AK1380" s="291"/>
      <c r="AL1380" s="291"/>
      <c r="AM1380" s="291"/>
      <c r="AN1380" s="291"/>
      <c r="AO1380" s="291"/>
      <c r="AP1380" s="291"/>
      <c r="AQ1380" s="291"/>
      <c r="AR1380" s="291"/>
    </row>
    <row r="1381" spans="1:44" ht="8.1" customHeight="1">
      <c r="A1381" s="323" t="str">
        <f t="shared" si="137"/>
        <v/>
      </c>
      <c r="B1381" s="50" t="str">
        <f t="shared" si="138"/>
        <v/>
      </c>
      <c r="C1381" s="50" t="str">
        <f t="shared" si="139"/>
        <v/>
      </c>
      <c r="D1381" s="273" t="str">
        <f t="shared" si="140"/>
        <v/>
      </c>
      <c r="E1381" s="311"/>
      <c r="F1381" s="312"/>
      <c r="G1381" s="312"/>
      <c r="H1381" s="291"/>
      <c r="I1381" s="291"/>
      <c r="J1381" s="291"/>
      <c r="K1381" s="291"/>
      <c r="L1381" s="291"/>
      <c r="M1381" s="291"/>
      <c r="N1381" s="291"/>
      <c r="O1381" s="291"/>
      <c r="P1381" s="291"/>
      <c r="Q1381" s="291"/>
      <c r="R1381" s="291"/>
      <c r="S1381" s="291"/>
      <c r="T1381" s="291"/>
      <c r="U1381" s="291"/>
      <c r="V1381" s="291"/>
      <c r="W1381" s="291"/>
      <c r="X1381" s="291"/>
      <c r="Y1381" s="291"/>
      <c r="Z1381" s="291"/>
      <c r="AA1381" s="291"/>
      <c r="AB1381" s="291"/>
      <c r="AC1381" s="291"/>
      <c r="AD1381" s="291"/>
      <c r="AE1381" s="291"/>
      <c r="AF1381" s="291"/>
      <c r="AG1381" s="291"/>
      <c r="AH1381" s="291"/>
      <c r="AI1381" s="291"/>
      <c r="AJ1381" s="291"/>
      <c r="AK1381" s="291"/>
      <c r="AL1381" s="291"/>
      <c r="AM1381" s="291"/>
      <c r="AN1381" s="291"/>
      <c r="AO1381" s="291"/>
      <c r="AP1381" s="291"/>
      <c r="AQ1381" s="291"/>
      <c r="AR1381" s="291"/>
    </row>
    <row r="1382" spans="1:44" ht="8.1" customHeight="1">
      <c r="A1382" s="323" t="str">
        <f t="shared" si="137"/>
        <v/>
      </c>
      <c r="B1382" s="50" t="str">
        <f t="shared" si="138"/>
        <v/>
      </c>
      <c r="C1382" s="50" t="str">
        <f t="shared" si="139"/>
        <v/>
      </c>
      <c r="D1382" s="273" t="str">
        <f t="shared" si="140"/>
        <v/>
      </c>
      <c r="E1382" s="311"/>
      <c r="F1382" s="312"/>
      <c r="G1382" s="312"/>
      <c r="H1382" s="291"/>
      <c r="I1382" s="291"/>
      <c r="J1382" s="291"/>
      <c r="K1382" s="291"/>
      <c r="L1382" s="291"/>
      <c r="M1382" s="291"/>
      <c r="N1382" s="291"/>
      <c r="O1382" s="291"/>
      <c r="P1382" s="291"/>
      <c r="Q1382" s="291"/>
      <c r="R1382" s="291"/>
      <c r="S1382" s="291"/>
      <c r="T1382" s="291"/>
      <c r="U1382" s="291"/>
      <c r="V1382" s="291"/>
      <c r="W1382" s="291"/>
      <c r="X1382" s="291"/>
      <c r="Y1382" s="291"/>
      <c r="Z1382" s="291"/>
      <c r="AA1382" s="291"/>
      <c r="AB1382" s="291"/>
      <c r="AC1382" s="291"/>
      <c r="AD1382" s="291"/>
      <c r="AE1382" s="291"/>
      <c r="AF1382" s="291"/>
      <c r="AG1382" s="291"/>
      <c r="AH1382" s="291"/>
      <c r="AI1382" s="291"/>
      <c r="AJ1382" s="291"/>
      <c r="AK1382" s="291"/>
      <c r="AL1382" s="291"/>
      <c r="AM1382" s="291"/>
      <c r="AN1382" s="291"/>
      <c r="AO1382" s="291"/>
      <c r="AP1382" s="291"/>
      <c r="AQ1382" s="291"/>
      <c r="AR1382" s="291"/>
    </row>
    <row r="1383" spans="1:44" ht="8.1" customHeight="1">
      <c r="A1383" s="323" t="str">
        <f t="shared" si="137"/>
        <v/>
      </c>
      <c r="B1383" s="50" t="str">
        <f t="shared" si="138"/>
        <v/>
      </c>
      <c r="C1383" s="50" t="str">
        <f t="shared" si="139"/>
        <v/>
      </c>
      <c r="D1383" s="273" t="str">
        <f t="shared" si="140"/>
        <v/>
      </c>
      <c r="E1383" s="311"/>
      <c r="F1383" s="312"/>
      <c r="G1383" s="312"/>
      <c r="H1383" s="291"/>
      <c r="I1383" s="291"/>
      <c r="J1383" s="291"/>
      <c r="K1383" s="291"/>
      <c r="L1383" s="291"/>
      <c r="M1383" s="291"/>
      <c r="N1383" s="291"/>
      <c r="O1383" s="291"/>
      <c r="P1383" s="291"/>
      <c r="Q1383" s="291"/>
      <c r="R1383" s="291"/>
      <c r="S1383" s="291"/>
      <c r="T1383" s="291"/>
      <c r="U1383" s="291"/>
      <c r="V1383" s="291"/>
      <c r="W1383" s="291"/>
      <c r="X1383" s="291"/>
      <c r="Y1383" s="291"/>
      <c r="Z1383" s="291"/>
      <c r="AA1383" s="291"/>
      <c r="AB1383" s="291"/>
      <c r="AC1383" s="291"/>
      <c r="AD1383" s="291"/>
      <c r="AE1383" s="291"/>
      <c r="AF1383" s="291"/>
      <c r="AG1383" s="291"/>
      <c r="AH1383" s="291"/>
      <c r="AI1383" s="291"/>
      <c r="AJ1383" s="291"/>
      <c r="AK1383" s="291"/>
      <c r="AL1383" s="291"/>
      <c r="AM1383" s="291"/>
      <c r="AN1383" s="291"/>
      <c r="AO1383" s="291"/>
      <c r="AP1383" s="291"/>
      <c r="AQ1383" s="291"/>
      <c r="AR1383" s="291"/>
    </row>
    <row r="1384" spans="1:44" ht="8.1" customHeight="1">
      <c r="A1384" s="323" t="str">
        <f t="shared" si="137"/>
        <v/>
      </c>
      <c r="B1384" s="50" t="str">
        <f t="shared" si="138"/>
        <v/>
      </c>
      <c r="C1384" s="50" t="str">
        <f t="shared" si="139"/>
        <v/>
      </c>
      <c r="D1384" s="273" t="str">
        <f t="shared" si="140"/>
        <v/>
      </c>
      <c r="E1384" s="311"/>
      <c r="F1384" s="312"/>
      <c r="G1384" s="312"/>
      <c r="H1384" s="291"/>
      <c r="I1384" s="291"/>
      <c r="J1384" s="291"/>
      <c r="K1384" s="291"/>
      <c r="L1384" s="291"/>
      <c r="M1384" s="291"/>
      <c r="N1384" s="291"/>
      <c r="O1384" s="291"/>
      <c r="P1384" s="291"/>
      <c r="Q1384" s="291"/>
      <c r="R1384" s="291"/>
      <c r="S1384" s="291"/>
      <c r="T1384" s="291"/>
      <c r="U1384" s="291"/>
      <c r="V1384" s="291"/>
      <c r="W1384" s="291"/>
      <c r="X1384" s="291"/>
      <c r="Y1384" s="291"/>
      <c r="Z1384" s="291"/>
      <c r="AA1384" s="291"/>
      <c r="AB1384" s="291"/>
      <c r="AC1384" s="291"/>
      <c r="AD1384" s="291"/>
      <c r="AE1384" s="291"/>
      <c r="AF1384" s="291"/>
      <c r="AG1384" s="291"/>
      <c r="AH1384" s="291"/>
      <c r="AI1384" s="291"/>
      <c r="AJ1384" s="291"/>
      <c r="AK1384" s="291"/>
      <c r="AL1384" s="291"/>
      <c r="AM1384" s="291"/>
      <c r="AN1384" s="291"/>
      <c r="AO1384" s="291"/>
      <c r="AP1384" s="291"/>
      <c r="AQ1384" s="291"/>
      <c r="AR1384" s="291"/>
    </row>
    <row r="1385" spans="1:44" ht="8.1" customHeight="1">
      <c r="A1385" s="323" t="str">
        <f t="shared" si="137"/>
        <v/>
      </c>
      <c r="B1385" s="50" t="str">
        <f t="shared" si="138"/>
        <v/>
      </c>
      <c r="C1385" s="50" t="str">
        <f t="shared" si="139"/>
        <v/>
      </c>
      <c r="D1385" s="273" t="str">
        <f t="shared" si="140"/>
        <v/>
      </c>
      <c r="E1385" s="311"/>
      <c r="F1385" s="312"/>
      <c r="G1385" s="312"/>
      <c r="H1385" s="291"/>
      <c r="I1385" s="291"/>
      <c r="J1385" s="291"/>
      <c r="K1385" s="291"/>
      <c r="L1385" s="291"/>
      <c r="M1385" s="291"/>
      <c r="N1385" s="291"/>
      <c r="O1385" s="291"/>
      <c r="P1385" s="291"/>
      <c r="Q1385" s="291"/>
      <c r="R1385" s="291"/>
      <c r="S1385" s="291"/>
      <c r="T1385" s="291"/>
      <c r="U1385" s="291"/>
      <c r="V1385" s="291"/>
      <c r="W1385" s="291"/>
      <c r="X1385" s="291"/>
      <c r="Y1385" s="291"/>
      <c r="Z1385" s="291"/>
      <c r="AA1385" s="291"/>
      <c r="AB1385" s="291"/>
      <c r="AC1385" s="291"/>
      <c r="AD1385" s="291"/>
      <c r="AE1385" s="291"/>
      <c r="AF1385" s="291"/>
      <c r="AG1385" s="291"/>
      <c r="AH1385" s="291"/>
      <c r="AI1385" s="291"/>
      <c r="AJ1385" s="291"/>
      <c r="AK1385" s="291"/>
      <c r="AL1385" s="291"/>
      <c r="AM1385" s="291"/>
      <c r="AN1385" s="291"/>
      <c r="AO1385" s="291"/>
      <c r="AP1385" s="291"/>
      <c r="AQ1385" s="291"/>
      <c r="AR1385" s="291"/>
    </row>
    <row r="1386" spans="1:44" ht="8.1" customHeight="1">
      <c r="A1386" s="323" t="str">
        <f t="shared" si="137"/>
        <v/>
      </c>
      <c r="B1386" s="50" t="str">
        <f t="shared" si="138"/>
        <v/>
      </c>
      <c r="C1386" s="50" t="str">
        <f t="shared" si="139"/>
        <v/>
      </c>
      <c r="D1386" s="273" t="str">
        <f t="shared" si="140"/>
        <v/>
      </c>
      <c r="E1386" s="311"/>
      <c r="F1386" s="312"/>
      <c r="G1386" s="312"/>
      <c r="H1386" s="291"/>
      <c r="I1386" s="291"/>
      <c r="J1386" s="291"/>
      <c r="K1386" s="291"/>
      <c r="L1386" s="291"/>
      <c r="M1386" s="291"/>
      <c r="N1386" s="291"/>
      <c r="O1386" s="291"/>
      <c r="P1386" s="291"/>
      <c r="Q1386" s="291"/>
      <c r="R1386" s="291"/>
      <c r="S1386" s="291"/>
      <c r="T1386" s="291"/>
      <c r="U1386" s="291"/>
      <c r="V1386" s="291"/>
      <c r="W1386" s="291"/>
      <c r="X1386" s="291"/>
      <c r="Y1386" s="291"/>
      <c r="Z1386" s="291"/>
      <c r="AA1386" s="291"/>
      <c r="AB1386" s="291"/>
      <c r="AC1386" s="291"/>
      <c r="AD1386" s="291"/>
      <c r="AE1386" s="291"/>
      <c r="AF1386" s="291"/>
      <c r="AG1386" s="291"/>
      <c r="AH1386" s="291"/>
      <c r="AI1386" s="291"/>
      <c r="AJ1386" s="291"/>
      <c r="AK1386" s="291"/>
      <c r="AL1386" s="291"/>
      <c r="AM1386" s="291"/>
      <c r="AN1386" s="291"/>
      <c r="AO1386" s="291"/>
      <c r="AP1386" s="291"/>
      <c r="AQ1386" s="291"/>
      <c r="AR1386" s="291"/>
    </row>
    <row r="1387" spans="1:44" ht="8.1" customHeight="1">
      <c r="A1387" s="323" t="str">
        <f t="shared" si="137"/>
        <v/>
      </c>
      <c r="B1387" s="50" t="str">
        <f t="shared" si="138"/>
        <v/>
      </c>
      <c r="C1387" s="50" t="str">
        <f t="shared" si="139"/>
        <v/>
      </c>
      <c r="D1387" s="273" t="str">
        <f t="shared" si="140"/>
        <v/>
      </c>
      <c r="E1387" s="311"/>
      <c r="F1387" s="312"/>
      <c r="G1387" s="312"/>
      <c r="H1387" s="291"/>
      <c r="I1387" s="291"/>
      <c r="J1387" s="291"/>
      <c r="K1387" s="291"/>
      <c r="L1387" s="291"/>
      <c r="M1387" s="291"/>
      <c r="N1387" s="291"/>
      <c r="O1387" s="291"/>
      <c r="P1387" s="291"/>
      <c r="Q1387" s="291"/>
      <c r="R1387" s="291"/>
      <c r="S1387" s="291"/>
      <c r="T1387" s="291"/>
      <c r="U1387" s="291"/>
      <c r="V1387" s="291"/>
      <c r="W1387" s="291"/>
      <c r="X1387" s="291"/>
      <c r="Y1387" s="291"/>
      <c r="Z1387" s="291"/>
      <c r="AA1387" s="291"/>
      <c r="AB1387" s="291"/>
      <c r="AC1387" s="291"/>
      <c r="AD1387" s="291"/>
      <c r="AE1387" s="291"/>
      <c r="AF1387" s="291"/>
      <c r="AG1387" s="291"/>
      <c r="AH1387" s="291"/>
      <c r="AI1387" s="291"/>
      <c r="AJ1387" s="291"/>
      <c r="AK1387" s="291"/>
      <c r="AL1387" s="291"/>
      <c r="AM1387" s="291"/>
      <c r="AN1387" s="291"/>
      <c r="AO1387" s="291"/>
      <c r="AP1387" s="291"/>
      <c r="AQ1387" s="291"/>
      <c r="AR1387" s="291"/>
    </row>
    <row r="1388" spans="1:44" ht="8.1" customHeight="1">
      <c r="A1388" s="323" t="str">
        <f t="shared" si="137"/>
        <v/>
      </c>
      <c r="B1388" s="50" t="str">
        <f t="shared" si="138"/>
        <v/>
      </c>
      <c r="C1388" s="50" t="str">
        <f t="shared" si="139"/>
        <v/>
      </c>
      <c r="D1388" s="273" t="str">
        <f t="shared" si="140"/>
        <v/>
      </c>
      <c r="E1388" s="311"/>
      <c r="F1388" s="312"/>
      <c r="G1388" s="312"/>
      <c r="H1388" s="291"/>
      <c r="I1388" s="291"/>
      <c r="J1388" s="291"/>
      <c r="K1388" s="291"/>
      <c r="L1388" s="291"/>
      <c r="M1388" s="291"/>
      <c r="N1388" s="291"/>
      <c r="O1388" s="291"/>
      <c r="P1388" s="291"/>
      <c r="Q1388" s="291"/>
      <c r="R1388" s="291"/>
      <c r="S1388" s="291"/>
      <c r="T1388" s="291"/>
      <c r="U1388" s="291"/>
      <c r="V1388" s="291"/>
      <c r="W1388" s="291"/>
      <c r="X1388" s="291"/>
      <c r="Y1388" s="291"/>
      <c r="Z1388" s="291"/>
      <c r="AA1388" s="291"/>
      <c r="AB1388" s="291"/>
      <c r="AC1388" s="291"/>
      <c r="AD1388" s="291"/>
      <c r="AE1388" s="291"/>
      <c r="AF1388" s="291"/>
      <c r="AG1388" s="291"/>
      <c r="AH1388" s="291"/>
      <c r="AI1388" s="291"/>
      <c r="AJ1388" s="291"/>
      <c r="AK1388" s="291"/>
      <c r="AL1388" s="291"/>
      <c r="AM1388" s="291"/>
      <c r="AN1388" s="291"/>
      <c r="AO1388" s="291"/>
      <c r="AP1388" s="291"/>
      <c r="AQ1388" s="291"/>
      <c r="AR1388" s="291"/>
    </row>
    <row r="1389" spans="1:44" ht="8.1" customHeight="1">
      <c r="A1389" s="323" t="str">
        <f t="shared" si="137"/>
        <v/>
      </c>
      <c r="B1389" s="50" t="str">
        <f t="shared" si="138"/>
        <v/>
      </c>
      <c r="C1389" s="50" t="str">
        <f t="shared" si="139"/>
        <v/>
      </c>
      <c r="D1389" s="273" t="str">
        <f t="shared" si="140"/>
        <v/>
      </c>
      <c r="E1389" s="311"/>
      <c r="F1389" s="312"/>
      <c r="G1389" s="312"/>
      <c r="H1389" s="291"/>
      <c r="I1389" s="291"/>
      <c r="J1389" s="291"/>
      <c r="K1389" s="291"/>
      <c r="L1389" s="291"/>
      <c r="M1389" s="291"/>
      <c r="N1389" s="291"/>
      <c r="O1389" s="291"/>
      <c r="P1389" s="291"/>
      <c r="Q1389" s="291"/>
      <c r="R1389" s="291"/>
      <c r="S1389" s="291"/>
      <c r="T1389" s="291"/>
      <c r="U1389" s="291"/>
      <c r="V1389" s="291"/>
      <c r="W1389" s="291"/>
      <c r="X1389" s="291"/>
      <c r="Y1389" s="291"/>
      <c r="Z1389" s="291"/>
      <c r="AA1389" s="291"/>
      <c r="AB1389" s="291"/>
      <c r="AC1389" s="291"/>
      <c r="AD1389" s="291"/>
      <c r="AE1389" s="291"/>
      <c r="AF1389" s="291"/>
      <c r="AG1389" s="291"/>
      <c r="AH1389" s="291"/>
      <c r="AI1389" s="291"/>
      <c r="AJ1389" s="291"/>
      <c r="AK1389" s="291"/>
      <c r="AL1389" s="291"/>
      <c r="AM1389" s="291"/>
      <c r="AN1389" s="291"/>
      <c r="AO1389" s="291"/>
      <c r="AP1389" s="291"/>
      <c r="AQ1389" s="291"/>
      <c r="AR1389" s="291"/>
    </row>
    <row r="1390" spans="1:44" ht="8.1" customHeight="1">
      <c r="A1390" s="323" t="str">
        <f t="shared" si="137"/>
        <v/>
      </c>
      <c r="B1390" s="50" t="str">
        <f t="shared" si="138"/>
        <v/>
      </c>
      <c r="C1390" s="50" t="str">
        <f t="shared" si="139"/>
        <v/>
      </c>
      <c r="D1390" s="273" t="str">
        <f t="shared" si="140"/>
        <v/>
      </c>
      <c r="E1390" s="311"/>
      <c r="F1390" s="312"/>
      <c r="G1390" s="312"/>
      <c r="H1390" s="291"/>
      <c r="I1390" s="291"/>
      <c r="J1390" s="291"/>
      <c r="K1390" s="291"/>
      <c r="L1390" s="291"/>
      <c r="M1390" s="291"/>
      <c r="N1390" s="291"/>
      <c r="O1390" s="291"/>
      <c r="P1390" s="291"/>
      <c r="Q1390" s="291"/>
      <c r="R1390" s="291"/>
      <c r="S1390" s="291"/>
      <c r="T1390" s="291"/>
      <c r="U1390" s="291"/>
      <c r="V1390" s="291"/>
      <c r="W1390" s="291"/>
      <c r="X1390" s="291"/>
      <c r="Y1390" s="291"/>
      <c r="Z1390" s="291"/>
      <c r="AA1390" s="291"/>
      <c r="AB1390" s="291"/>
      <c r="AC1390" s="291"/>
      <c r="AD1390" s="291"/>
      <c r="AE1390" s="291"/>
      <c r="AF1390" s="291"/>
      <c r="AG1390" s="291"/>
      <c r="AH1390" s="291"/>
      <c r="AI1390" s="291"/>
      <c r="AJ1390" s="291"/>
      <c r="AK1390" s="291"/>
      <c r="AL1390" s="291"/>
      <c r="AM1390" s="291"/>
      <c r="AN1390" s="291"/>
      <c r="AO1390" s="291"/>
      <c r="AP1390" s="291"/>
      <c r="AQ1390" s="291"/>
      <c r="AR1390" s="291"/>
    </row>
    <row r="1391" spans="1:44" ht="8.1" customHeight="1">
      <c r="A1391" s="323" t="str">
        <f t="shared" si="137"/>
        <v/>
      </c>
      <c r="B1391" s="50" t="str">
        <f t="shared" si="138"/>
        <v/>
      </c>
      <c r="C1391" s="50" t="str">
        <f t="shared" si="139"/>
        <v/>
      </c>
      <c r="D1391" s="273" t="str">
        <f t="shared" si="140"/>
        <v/>
      </c>
      <c r="E1391" s="311"/>
      <c r="F1391" s="312"/>
      <c r="G1391" s="312"/>
      <c r="H1391" s="291"/>
      <c r="I1391" s="291"/>
      <c r="J1391" s="291"/>
      <c r="K1391" s="291"/>
      <c r="L1391" s="291"/>
      <c r="M1391" s="291"/>
      <c r="N1391" s="291"/>
      <c r="O1391" s="291"/>
      <c r="P1391" s="291"/>
      <c r="Q1391" s="291"/>
      <c r="R1391" s="291"/>
      <c r="S1391" s="291"/>
      <c r="T1391" s="291"/>
      <c r="U1391" s="291"/>
      <c r="V1391" s="291"/>
      <c r="W1391" s="291"/>
      <c r="X1391" s="291"/>
      <c r="Y1391" s="291"/>
      <c r="Z1391" s="291"/>
      <c r="AA1391" s="291"/>
      <c r="AB1391" s="291"/>
      <c r="AC1391" s="291"/>
      <c r="AD1391" s="291"/>
      <c r="AE1391" s="291"/>
      <c r="AF1391" s="291"/>
      <c r="AG1391" s="291"/>
      <c r="AH1391" s="291"/>
      <c r="AI1391" s="291"/>
      <c r="AJ1391" s="291"/>
      <c r="AK1391" s="291"/>
      <c r="AL1391" s="291"/>
      <c r="AM1391" s="291"/>
      <c r="AN1391" s="291"/>
      <c r="AO1391" s="291"/>
      <c r="AP1391" s="291"/>
      <c r="AQ1391" s="291"/>
      <c r="AR1391" s="291"/>
    </row>
    <row r="1392" spans="1:44" ht="8.1" customHeight="1">
      <c r="A1392" s="323" t="str">
        <f t="shared" si="137"/>
        <v/>
      </c>
      <c r="B1392" s="50" t="str">
        <f t="shared" si="138"/>
        <v/>
      </c>
      <c r="C1392" s="50" t="str">
        <f t="shared" si="139"/>
        <v/>
      </c>
      <c r="D1392" s="273" t="str">
        <f t="shared" si="140"/>
        <v/>
      </c>
      <c r="E1392" s="311"/>
      <c r="F1392" s="312"/>
      <c r="G1392" s="312"/>
      <c r="H1392" s="291"/>
      <c r="I1392" s="291"/>
      <c r="J1392" s="291"/>
      <c r="K1392" s="291"/>
      <c r="L1392" s="291"/>
      <c r="M1392" s="291"/>
      <c r="N1392" s="291"/>
      <c r="O1392" s="291"/>
      <c r="P1392" s="291"/>
      <c r="Q1392" s="291"/>
      <c r="R1392" s="291"/>
      <c r="S1392" s="291"/>
      <c r="T1392" s="291"/>
      <c r="U1392" s="291"/>
      <c r="V1392" s="291"/>
      <c r="W1392" s="291"/>
      <c r="X1392" s="291"/>
      <c r="Y1392" s="291"/>
      <c r="Z1392" s="291"/>
      <c r="AA1392" s="291"/>
      <c r="AB1392" s="291"/>
      <c r="AC1392" s="291"/>
      <c r="AD1392" s="291"/>
      <c r="AE1392" s="291"/>
      <c r="AF1392" s="291"/>
      <c r="AG1392" s="291"/>
      <c r="AH1392" s="291"/>
      <c r="AI1392" s="291"/>
      <c r="AJ1392" s="291"/>
      <c r="AK1392" s="291"/>
      <c r="AL1392" s="291"/>
      <c r="AM1392" s="291"/>
      <c r="AN1392" s="291"/>
      <c r="AO1392" s="291"/>
      <c r="AP1392" s="291"/>
      <c r="AQ1392" s="291"/>
      <c r="AR1392" s="291"/>
    </row>
    <row r="1393" spans="1:44" ht="8.1" customHeight="1">
      <c r="A1393" s="323" t="str">
        <f t="shared" si="137"/>
        <v/>
      </c>
      <c r="B1393" s="50" t="str">
        <f t="shared" si="138"/>
        <v/>
      </c>
      <c r="C1393" s="50" t="str">
        <f t="shared" si="139"/>
        <v/>
      </c>
      <c r="D1393" s="273" t="str">
        <f t="shared" si="140"/>
        <v/>
      </c>
      <c r="E1393" s="311"/>
      <c r="F1393" s="312"/>
      <c r="G1393" s="312"/>
      <c r="H1393" s="291"/>
      <c r="I1393" s="291"/>
      <c r="J1393" s="291"/>
      <c r="K1393" s="291"/>
      <c r="L1393" s="291"/>
      <c r="M1393" s="291"/>
      <c r="N1393" s="291"/>
      <c r="O1393" s="291"/>
      <c r="P1393" s="291"/>
      <c r="Q1393" s="291"/>
      <c r="R1393" s="291"/>
      <c r="S1393" s="291"/>
      <c r="T1393" s="291"/>
      <c r="U1393" s="291"/>
      <c r="V1393" s="291"/>
      <c r="W1393" s="291"/>
      <c r="X1393" s="291"/>
      <c r="Y1393" s="291"/>
      <c r="Z1393" s="291"/>
      <c r="AA1393" s="291"/>
      <c r="AB1393" s="291"/>
      <c r="AC1393" s="291"/>
      <c r="AD1393" s="291"/>
      <c r="AE1393" s="291"/>
      <c r="AF1393" s="291"/>
      <c r="AG1393" s="291"/>
      <c r="AH1393" s="291"/>
      <c r="AI1393" s="291"/>
      <c r="AJ1393" s="291"/>
      <c r="AK1393" s="291"/>
      <c r="AL1393" s="291"/>
      <c r="AM1393" s="291"/>
      <c r="AN1393" s="291"/>
      <c r="AO1393" s="291"/>
      <c r="AP1393" s="291"/>
      <c r="AQ1393" s="291"/>
      <c r="AR1393" s="291"/>
    </row>
    <row r="1394" spans="1:44" ht="8.1" customHeight="1">
      <c r="A1394" s="323" t="str">
        <f t="shared" si="137"/>
        <v/>
      </c>
      <c r="B1394" s="50" t="str">
        <f t="shared" si="138"/>
        <v/>
      </c>
      <c r="C1394" s="50" t="str">
        <f t="shared" si="139"/>
        <v/>
      </c>
      <c r="D1394" s="273" t="str">
        <f t="shared" si="140"/>
        <v/>
      </c>
      <c r="E1394" s="311"/>
      <c r="F1394" s="312"/>
      <c r="G1394" s="312"/>
      <c r="H1394" s="291"/>
      <c r="I1394" s="291"/>
      <c r="J1394" s="291"/>
      <c r="K1394" s="291"/>
      <c r="L1394" s="291"/>
      <c r="M1394" s="291"/>
      <c r="N1394" s="291"/>
      <c r="O1394" s="291"/>
      <c r="P1394" s="291"/>
      <c r="Q1394" s="291"/>
      <c r="R1394" s="291"/>
      <c r="S1394" s="291"/>
      <c r="T1394" s="291"/>
      <c r="U1394" s="291"/>
      <c r="V1394" s="291"/>
      <c r="W1394" s="291"/>
      <c r="X1394" s="291"/>
      <c r="Y1394" s="291"/>
      <c r="Z1394" s="291"/>
      <c r="AA1394" s="291"/>
      <c r="AB1394" s="291"/>
      <c r="AC1394" s="291"/>
      <c r="AD1394" s="291"/>
      <c r="AE1394" s="291"/>
      <c r="AF1394" s="291"/>
      <c r="AG1394" s="291"/>
      <c r="AH1394" s="291"/>
      <c r="AI1394" s="291"/>
      <c r="AJ1394" s="291"/>
      <c r="AK1394" s="291"/>
      <c r="AL1394" s="291"/>
      <c r="AM1394" s="291"/>
      <c r="AN1394" s="291"/>
      <c r="AO1394" s="291"/>
      <c r="AP1394" s="291"/>
      <c r="AQ1394" s="291"/>
      <c r="AR1394" s="291"/>
    </row>
    <row r="1395" spans="1:44" ht="8.1" customHeight="1">
      <c r="A1395" s="323" t="str">
        <f t="shared" si="137"/>
        <v/>
      </c>
      <c r="B1395" s="50" t="str">
        <f t="shared" si="138"/>
        <v/>
      </c>
      <c r="C1395" s="50" t="str">
        <f t="shared" si="139"/>
        <v/>
      </c>
      <c r="D1395" s="273" t="str">
        <f t="shared" si="140"/>
        <v/>
      </c>
      <c r="E1395" s="311"/>
      <c r="F1395" s="312"/>
      <c r="G1395" s="312"/>
      <c r="H1395" s="291"/>
      <c r="I1395" s="291"/>
      <c r="J1395" s="291"/>
      <c r="K1395" s="291"/>
      <c r="L1395" s="291"/>
      <c r="M1395" s="291"/>
      <c r="N1395" s="291"/>
      <c r="O1395" s="291"/>
      <c r="P1395" s="291"/>
      <c r="Q1395" s="291"/>
      <c r="R1395" s="291"/>
      <c r="S1395" s="291"/>
      <c r="T1395" s="291"/>
      <c r="U1395" s="291"/>
      <c r="V1395" s="291"/>
      <c r="W1395" s="291"/>
      <c r="X1395" s="291"/>
      <c r="Y1395" s="291"/>
      <c r="Z1395" s="291"/>
      <c r="AA1395" s="291"/>
      <c r="AB1395" s="291"/>
      <c r="AC1395" s="291"/>
      <c r="AD1395" s="291"/>
      <c r="AE1395" s="291"/>
      <c r="AF1395" s="291"/>
      <c r="AG1395" s="291"/>
      <c r="AH1395" s="291"/>
      <c r="AI1395" s="291"/>
      <c r="AJ1395" s="291"/>
      <c r="AK1395" s="291"/>
      <c r="AL1395" s="291"/>
      <c r="AM1395" s="291"/>
      <c r="AN1395" s="291"/>
      <c r="AO1395" s="291"/>
      <c r="AP1395" s="291"/>
      <c r="AQ1395" s="291"/>
      <c r="AR1395" s="291"/>
    </row>
    <row r="1396" spans="1:44" ht="8.1" customHeight="1">
      <c r="A1396" s="323" t="str">
        <f t="shared" si="137"/>
        <v/>
      </c>
      <c r="B1396" s="50" t="str">
        <f t="shared" si="138"/>
        <v/>
      </c>
      <c r="C1396" s="50" t="str">
        <f t="shared" si="139"/>
        <v/>
      </c>
      <c r="D1396" s="273" t="str">
        <f t="shared" si="140"/>
        <v/>
      </c>
      <c r="E1396" s="311"/>
      <c r="F1396" s="312"/>
      <c r="G1396" s="312"/>
      <c r="H1396" s="291"/>
      <c r="I1396" s="291"/>
      <c r="J1396" s="291"/>
      <c r="K1396" s="291"/>
      <c r="L1396" s="291"/>
      <c r="M1396" s="291"/>
      <c r="N1396" s="291"/>
      <c r="O1396" s="291"/>
      <c r="P1396" s="291"/>
      <c r="Q1396" s="291"/>
      <c r="R1396" s="291"/>
      <c r="S1396" s="291"/>
      <c r="T1396" s="291"/>
      <c r="U1396" s="291"/>
      <c r="V1396" s="291"/>
      <c r="W1396" s="291"/>
      <c r="X1396" s="291"/>
      <c r="Y1396" s="291"/>
      <c r="Z1396" s="291"/>
      <c r="AA1396" s="291"/>
      <c r="AB1396" s="291"/>
      <c r="AC1396" s="291"/>
      <c r="AD1396" s="291"/>
      <c r="AE1396" s="291"/>
      <c r="AF1396" s="291"/>
      <c r="AG1396" s="291"/>
      <c r="AH1396" s="291"/>
      <c r="AI1396" s="291"/>
      <c r="AJ1396" s="291"/>
      <c r="AK1396" s="291"/>
      <c r="AL1396" s="291"/>
      <c r="AM1396" s="291"/>
      <c r="AN1396" s="291"/>
      <c r="AO1396" s="291"/>
      <c r="AP1396" s="291"/>
      <c r="AQ1396" s="291"/>
      <c r="AR1396" s="291"/>
    </row>
    <row r="1397" spans="1:44" ht="8.1" customHeight="1">
      <c r="A1397" s="323" t="str">
        <f t="shared" si="137"/>
        <v/>
      </c>
      <c r="B1397" s="50" t="str">
        <f t="shared" si="138"/>
        <v/>
      </c>
      <c r="C1397" s="50" t="str">
        <f t="shared" si="139"/>
        <v/>
      </c>
      <c r="D1397" s="273" t="str">
        <f t="shared" si="140"/>
        <v/>
      </c>
      <c r="E1397" s="311"/>
      <c r="F1397" s="312"/>
      <c r="G1397" s="312"/>
      <c r="H1397" s="291"/>
      <c r="I1397" s="291"/>
      <c r="J1397" s="291"/>
      <c r="K1397" s="291"/>
      <c r="L1397" s="291"/>
      <c r="M1397" s="291"/>
      <c r="N1397" s="291"/>
      <c r="O1397" s="291"/>
      <c r="P1397" s="291"/>
      <c r="Q1397" s="291"/>
      <c r="R1397" s="291"/>
      <c r="S1397" s="291"/>
      <c r="T1397" s="291"/>
      <c r="U1397" s="291"/>
      <c r="V1397" s="291"/>
      <c r="W1397" s="291"/>
      <c r="X1397" s="291"/>
      <c r="Y1397" s="291"/>
      <c r="Z1397" s="291"/>
      <c r="AA1397" s="291"/>
      <c r="AB1397" s="291"/>
      <c r="AC1397" s="291"/>
      <c r="AD1397" s="291"/>
      <c r="AE1397" s="291"/>
      <c r="AF1397" s="291"/>
      <c r="AG1397" s="291"/>
      <c r="AH1397" s="291"/>
      <c r="AI1397" s="291"/>
      <c r="AJ1397" s="291"/>
      <c r="AK1397" s="291"/>
      <c r="AL1397" s="291"/>
      <c r="AM1397" s="291"/>
      <c r="AN1397" s="291"/>
      <c r="AO1397" s="291"/>
      <c r="AP1397" s="291"/>
      <c r="AQ1397" s="291"/>
      <c r="AR1397" s="291"/>
    </row>
    <row r="1398" spans="1:44" ht="8.1" customHeight="1">
      <c r="A1398" s="323" t="str">
        <f t="shared" si="137"/>
        <v/>
      </c>
      <c r="B1398" s="50" t="str">
        <f t="shared" si="138"/>
        <v/>
      </c>
      <c r="C1398" s="50" t="str">
        <f t="shared" si="139"/>
        <v/>
      </c>
      <c r="D1398" s="273" t="str">
        <f t="shared" si="140"/>
        <v/>
      </c>
      <c r="E1398" s="311"/>
      <c r="F1398" s="312"/>
      <c r="G1398" s="312"/>
      <c r="H1398" s="291"/>
      <c r="I1398" s="291"/>
      <c r="J1398" s="291"/>
      <c r="K1398" s="291"/>
      <c r="L1398" s="291"/>
      <c r="M1398" s="291"/>
      <c r="N1398" s="291"/>
      <c r="O1398" s="291"/>
      <c r="P1398" s="291"/>
      <c r="Q1398" s="291"/>
      <c r="R1398" s="291"/>
      <c r="S1398" s="291"/>
      <c r="T1398" s="291"/>
      <c r="U1398" s="291"/>
      <c r="V1398" s="291"/>
      <c r="W1398" s="291"/>
      <c r="X1398" s="291"/>
      <c r="Y1398" s="291"/>
      <c r="Z1398" s="291"/>
      <c r="AA1398" s="291"/>
      <c r="AB1398" s="291"/>
      <c r="AC1398" s="291"/>
      <c r="AD1398" s="291"/>
      <c r="AE1398" s="291"/>
      <c r="AF1398" s="291"/>
      <c r="AG1398" s="291"/>
      <c r="AH1398" s="291"/>
      <c r="AI1398" s="291"/>
      <c r="AJ1398" s="291"/>
      <c r="AK1398" s="291"/>
      <c r="AL1398" s="291"/>
      <c r="AM1398" s="291"/>
      <c r="AN1398" s="291"/>
      <c r="AO1398" s="291"/>
      <c r="AP1398" s="291"/>
      <c r="AQ1398" s="291"/>
      <c r="AR1398" s="291"/>
    </row>
    <row r="1399" spans="1:44" ht="8.1" customHeight="1">
      <c r="A1399" s="323" t="str">
        <f t="shared" si="137"/>
        <v/>
      </c>
      <c r="B1399" s="50" t="str">
        <f t="shared" si="138"/>
        <v/>
      </c>
      <c r="C1399" s="50" t="str">
        <f t="shared" si="139"/>
        <v/>
      </c>
      <c r="D1399" s="273" t="str">
        <f t="shared" si="140"/>
        <v/>
      </c>
      <c r="E1399" s="311"/>
      <c r="F1399" s="312"/>
      <c r="G1399" s="312"/>
      <c r="H1399" s="291"/>
      <c r="I1399" s="291"/>
      <c r="J1399" s="291"/>
      <c r="K1399" s="291"/>
      <c r="L1399" s="291"/>
      <c r="M1399" s="291"/>
      <c r="N1399" s="291"/>
      <c r="O1399" s="291"/>
      <c r="P1399" s="291"/>
      <c r="Q1399" s="291"/>
      <c r="R1399" s="291"/>
      <c r="S1399" s="291"/>
      <c r="T1399" s="291"/>
      <c r="U1399" s="291"/>
      <c r="V1399" s="291"/>
      <c r="W1399" s="291"/>
      <c r="X1399" s="291"/>
      <c r="Y1399" s="291"/>
      <c r="Z1399" s="291"/>
      <c r="AA1399" s="291"/>
      <c r="AB1399" s="291"/>
      <c r="AC1399" s="291"/>
      <c r="AD1399" s="291"/>
      <c r="AE1399" s="291"/>
      <c r="AF1399" s="291"/>
      <c r="AG1399" s="291"/>
      <c r="AH1399" s="291"/>
      <c r="AI1399" s="291"/>
      <c r="AJ1399" s="291"/>
      <c r="AK1399" s="291"/>
      <c r="AL1399" s="291"/>
      <c r="AM1399" s="291"/>
      <c r="AN1399" s="291"/>
      <c r="AO1399" s="291"/>
      <c r="AP1399" s="291"/>
      <c r="AQ1399" s="291"/>
      <c r="AR1399" s="291"/>
    </row>
    <row r="1400" spans="1:44" ht="8.1" customHeight="1">
      <c r="A1400" s="323" t="str">
        <f t="shared" si="137"/>
        <v/>
      </c>
      <c r="B1400" s="50" t="str">
        <f t="shared" si="138"/>
        <v/>
      </c>
      <c r="C1400" s="50" t="str">
        <f t="shared" si="139"/>
        <v/>
      </c>
      <c r="D1400" s="273" t="str">
        <f t="shared" si="140"/>
        <v/>
      </c>
      <c r="E1400" s="311"/>
      <c r="F1400" s="312"/>
      <c r="G1400" s="312"/>
      <c r="H1400" s="291"/>
      <c r="I1400" s="291"/>
      <c r="J1400" s="291"/>
      <c r="K1400" s="291"/>
      <c r="L1400" s="291"/>
      <c r="M1400" s="291"/>
      <c r="N1400" s="291"/>
      <c r="O1400" s="291"/>
      <c r="P1400" s="291"/>
      <c r="Q1400" s="291"/>
      <c r="R1400" s="291"/>
      <c r="S1400" s="291"/>
      <c r="T1400" s="291"/>
      <c r="U1400" s="291"/>
      <c r="V1400" s="291"/>
      <c r="W1400" s="291"/>
      <c r="X1400" s="291"/>
      <c r="Y1400" s="291"/>
      <c r="Z1400" s="291"/>
      <c r="AA1400" s="291"/>
      <c r="AB1400" s="291"/>
      <c r="AC1400" s="291"/>
      <c r="AD1400" s="291"/>
      <c r="AE1400" s="291"/>
      <c r="AF1400" s="291"/>
      <c r="AG1400" s="291"/>
      <c r="AH1400" s="291"/>
      <c r="AI1400" s="291"/>
      <c r="AJ1400" s="291"/>
      <c r="AK1400" s="291"/>
      <c r="AL1400" s="291"/>
      <c r="AM1400" s="291"/>
      <c r="AN1400" s="291"/>
      <c r="AO1400" s="291"/>
      <c r="AP1400" s="291"/>
      <c r="AQ1400" s="291"/>
      <c r="AR1400" s="291"/>
    </row>
    <row r="1401" spans="1:44" ht="8.1" customHeight="1">
      <c r="A1401" s="323" t="str">
        <f t="shared" si="137"/>
        <v/>
      </c>
      <c r="B1401" s="50" t="str">
        <f t="shared" si="138"/>
        <v/>
      </c>
      <c r="C1401" s="50" t="str">
        <f t="shared" si="139"/>
        <v/>
      </c>
      <c r="D1401" s="273" t="str">
        <f t="shared" si="140"/>
        <v/>
      </c>
      <c r="E1401" s="311"/>
      <c r="F1401" s="312"/>
      <c r="G1401" s="312"/>
      <c r="H1401" s="291"/>
      <c r="I1401" s="291"/>
      <c r="J1401" s="291"/>
      <c r="K1401" s="291"/>
      <c r="L1401" s="291"/>
      <c r="M1401" s="291"/>
      <c r="N1401" s="291"/>
      <c r="O1401" s="291"/>
      <c r="P1401" s="291"/>
      <c r="Q1401" s="291"/>
      <c r="R1401" s="291"/>
      <c r="S1401" s="291"/>
      <c r="T1401" s="291"/>
      <c r="U1401" s="291"/>
      <c r="V1401" s="291"/>
      <c r="W1401" s="291"/>
      <c r="X1401" s="291"/>
      <c r="Y1401" s="291"/>
      <c r="Z1401" s="291"/>
      <c r="AA1401" s="291"/>
      <c r="AB1401" s="291"/>
      <c r="AC1401" s="291"/>
      <c r="AD1401" s="291"/>
      <c r="AE1401" s="291"/>
      <c r="AF1401" s="291"/>
      <c r="AG1401" s="291"/>
      <c r="AH1401" s="291"/>
      <c r="AI1401" s="291"/>
      <c r="AJ1401" s="291"/>
      <c r="AK1401" s="291"/>
      <c r="AL1401" s="291"/>
      <c r="AM1401" s="291"/>
      <c r="AN1401" s="291"/>
      <c r="AO1401" s="291"/>
      <c r="AP1401" s="291"/>
      <c r="AQ1401" s="291"/>
      <c r="AR1401" s="291"/>
    </row>
    <row r="1402" spans="1:44" ht="8.1" customHeight="1">
      <c r="A1402" s="323" t="str">
        <f t="shared" si="137"/>
        <v/>
      </c>
      <c r="B1402" s="50" t="str">
        <f t="shared" si="138"/>
        <v/>
      </c>
      <c r="C1402" s="50" t="str">
        <f t="shared" si="139"/>
        <v/>
      </c>
      <c r="D1402" s="273" t="str">
        <f t="shared" si="140"/>
        <v/>
      </c>
      <c r="E1402" s="311"/>
      <c r="F1402" s="312"/>
      <c r="G1402" s="312"/>
      <c r="H1402" s="291"/>
      <c r="I1402" s="291"/>
      <c r="J1402" s="291"/>
      <c r="K1402" s="291"/>
      <c r="L1402" s="291"/>
      <c r="M1402" s="291"/>
      <c r="N1402" s="291"/>
      <c r="O1402" s="291"/>
      <c r="P1402" s="291"/>
      <c r="Q1402" s="291"/>
      <c r="R1402" s="291"/>
      <c r="S1402" s="291"/>
      <c r="T1402" s="291"/>
      <c r="U1402" s="291"/>
      <c r="V1402" s="291"/>
      <c r="W1402" s="291"/>
      <c r="X1402" s="291"/>
      <c r="Y1402" s="291"/>
      <c r="Z1402" s="291"/>
      <c r="AA1402" s="291"/>
      <c r="AB1402" s="291"/>
      <c r="AC1402" s="291"/>
      <c r="AD1402" s="291"/>
      <c r="AE1402" s="291"/>
      <c r="AF1402" s="291"/>
      <c r="AG1402" s="291"/>
      <c r="AH1402" s="291"/>
      <c r="AI1402" s="291"/>
      <c r="AJ1402" s="291"/>
      <c r="AK1402" s="291"/>
      <c r="AL1402" s="291"/>
      <c r="AM1402" s="291"/>
      <c r="AN1402" s="291"/>
      <c r="AO1402" s="291"/>
      <c r="AP1402" s="291"/>
      <c r="AQ1402" s="291"/>
      <c r="AR1402" s="291"/>
    </row>
    <row r="1403" spans="1:44" ht="8.1" customHeight="1">
      <c r="A1403" s="323" t="str">
        <f t="shared" si="137"/>
        <v/>
      </c>
      <c r="B1403" s="50" t="str">
        <f t="shared" si="138"/>
        <v/>
      </c>
      <c r="C1403" s="50" t="str">
        <f t="shared" si="139"/>
        <v/>
      </c>
      <c r="D1403" s="273" t="str">
        <f t="shared" si="140"/>
        <v/>
      </c>
      <c r="E1403" s="311"/>
      <c r="F1403" s="312"/>
      <c r="G1403" s="312"/>
      <c r="H1403" s="291"/>
      <c r="I1403" s="291"/>
      <c r="J1403" s="291"/>
      <c r="K1403" s="291"/>
      <c r="L1403" s="291"/>
      <c r="M1403" s="291"/>
      <c r="N1403" s="291"/>
      <c r="O1403" s="291"/>
      <c r="P1403" s="291"/>
      <c r="Q1403" s="291"/>
      <c r="R1403" s="291"/>
      <c r="S1403" s="291"/>
      <c r="T1403" s="291"/>
      <c r="U1403" s="291"/>
      <c r="V1403" s="291"/>
      <c r="W1403" s="291"/>
      <c r="X1403" s="291"/>
      <c r="Y1403" s="291"/>
      <c r="Z1403" s="291"/>
      <c r="AA1403" s="291"/>
      <c r="AB1403" s="291"/>
      <c r="AC1403" s="291"/>
      <c r="AD1403" s="291"/>
      <c r="AE1403" s="291"/>
      <c r="AF1403" s="291"/>
      <c r="AG1403" s="291"/>
      <c r="AH1403" s="291"/>
      <c r="AI1403" s="291"/>
      <c r="AJ1403" s="291"/>
      <c r="AK1403" s="291"/>
      <c r="AL1403" s="291"/>
      <c r="AM1403" s="291"/>
      <c r="AN1403" s="291"/>
      <c r="AO1403" s="291"/>
      <c r="AP1403" s="291"/>
      <c r="AQ1403" s="291"/>
      <c r="AR1403" s="291"/>
    </row>
    <row r="1404" spans="1:44" ht="8.1" customHeight="1">
      <c r="A1404" s="323" t="str">
        <f t="shared" si="137"/>
        <v/>
      </c>
      <c r="B1404" s="50" t="str">
        <f t="shared" si="138"/>
        <v/>
      </c>
      <c r="C1404" s="50" t="str">
        <f t="shared" si="139"/>
        <v/>
      </c>
      <c r="D1404" s="273" t="str">
        <f t="shared" si="140"/>
        <v/>
      </c>
      <c r="E1404" s="311"/>
      <c r="F1404" s="312"/>
      <c r="G1404" s="312"/>
      <c r="H1404" s="291"/>
      <c r="I1404" s="291"/>
      <c r="J1404" s="291"/>
      <c r="K1404" s="291"/>
      <c r="L1404" s="291"/>
      <c r="M1404" s="291"/>
      <c r="N1404" s="291"/>
      <c r="O1404" s="291"/>
      <c r="P1404" s="291"/>
      <c r="Q1404" s="291"/>
      <c r="R1404" s="291"/>
      <c r="S1404" s="291"/>
      <c r="T1404" s="291"/>
      <c r="U1404" s="291"/>
      <c r="V1404" s="291"/>
      <c r="W1404" s="291"/>
      <c r="X1404" s="291"/>
      <c r="Y1404" s="291"/>
      <c r="Z1404" s="291"/>
      <c r="AA1404" s="291"/>
      <c r="AB1404" s="291"/>
      <c r="AC1404" s="291"/>
      <c r="AD1404" s="291"/>
      <c r="AE1404" s="291"/>
      <c r="AF1404" s="291"/>
      <c r="AG1404" s="291"/>
      <c r="AH1404" s="291"/>
      <c r="AI1404" s="291"/>
      <c r="AJ1404" s="291"/>
      <c r="AK1404" s="291"/>
      <c r="AL1404" s="291"/>
      <c r="AM1404" s="291"/>
      <c r="AN1404" s="291"/>
      <c r="AO1404" s="291"/>
      <c r="AP1404" s="291"/>
      <c r="AQ1404" s="291"/>
      <c r="AR1404" s="291"/>
    </row>
    <row r="1405" spans="1:44" ht="8.1" customHeight="1">
      <c r="A1405" s="323" t="str">
        <f t="shared" si="137"/>
        <v/>
      </c>
      <c r="B1405" s="50" t="str">
        <f t="shared" si="138"/>
        <v/>
      </c>
      <c r="C1405" s="50" t="str">
        <f t="shared" si="139"/>
        <v/>
      </c>
      <c r="D1405" s="273" t="str">
        <f t="shared" si="140"/>
        <v/>
      </c>
      <c r="E1405" s="311"/>
      <c r="F1405" s="312"/>
      <c r="G1405" s="312"/>
      <c r="H1405" s="291"/>
      <c r="I1405" s="291"/>
      <c r="J1405" s="291"/>
      <c r="K1405" s="291"/>
      <c r="L1405" s="291"/>
      <c r="M1405" s="291"/>
      <c r="N1405" s="291"/>
      <c r="O1405" s="291"/>
      <c r="P1405" s="291"/>
      <c r="Q1405" s="291"/>
      <c r="R1405" s="291"/>
      <c r="S1405" s="291"/>
      <c r="T1405" s="291"/>
      <c r="U1405" s="291"/>
      <c r="V1405" s="291"/>
      <c r="W1405" s="291"/>
      <c r="X1405" s="291"/>
      <c r="Y1405" s="291"/>
      <c r="Z1405" s="291"/>
      <c r="AA1405" s="291"/>
      <c r="AB1405" s="291"/>
      <c r="AC1405" s="291"/>
      <c r="AD1405" s="291"/>
      <c r="AE1405" s="291"/>
      <c r="AF1405" s="291"/>
      <c r="AG1405" s="291"/>
      <c r="AH1405" s="291"/>
      <c r="AI1405" s="291"/>
      <c r="AJ1405" s="291"/>
      <c r="AK1405" s="291"/>
      <c r="AL1405" s="291"/>
      <c r="AM1405" s="291"/>
      <c r="AN1405" s="291"/>
      <c r="AO1405" s="291"/>
      <c r="AP1405" s="291"/>
      <c r="AQ1405" s="291"/>
      <c r="AR1405" s="291"/>
    </row>
    <row r="1406" spans="1:44" ht="8.1" customHeight="1">
      <c r="A1406" s="323" t="str">
        <f t="shared" si="137"/>
        <v/>
      </c>
      <c r="B1406" s="50" t="str">
        <f t="shared" si="138"/>
        <v/>
      </c>
      <c r="C1406" s="50" t="str">
        <f t="shared" si="139"/>
        <v/>
      </c>
      <c r="D1406" s="273" t="str">
        <f t="shared" si="140"/>
        <v/>
      </c>
      <c r="E1406" s="311"/>
      <c r="F1406" s="312"/>
      <c r="G1406" s="312"/>
      <c r="H1406" s="291"/>
      <c r="I1406" s="291"/>
      <c r="J1406" s="291"/>
      <c r="K1406" s="291"/>
      <c r="L1406" s="291"/>
      <c r="M1406" s="291"/>
      <c r="N1406" s="291"/>
      <c r="O1406" s="291"/>
      <c r="P1406" s="291"/>
      <c r="Q1406" s="291"/>
      <c r="R1406" s="291"/>
      <c r="S1406" s="291"/>
      <c r="T1406" s="291"/>
      <c r="U1406" s="291"/>
      <c r="V1406" s="291"/>
      <c r="W1406" s="291"/>
      <c r="X1406" s="291"/>
      <c r="Y1406" s="291"/>
      <c r="Z1406" s="291"/>
      <c r="AA1406" s="291"/>
      <c r="AB1406" s="291"/>
      <c r="AC1406" s="291"/>
      <c r="AD1406" s="291"/>
      <c r="AE1406" s="291"/>
      <c r="AF1406" s="291"/>
      <c r="AG1406" s="291"/>
      <c r="AH1406" s="291"/>
      <c r="AI1406" s="291"/>
      <c r="AJ1406" s="291"/>
      <c r="AK1406" s="291"/>
      <c r="AL1406" s="291"/>
      <c r="AM1406" s="291"/>
      <c r="AN1406" s="291"/>
      <c r="AO1406" s="291"/>
      <c r="AP1406" s="291"/>
      <c r="AQ1406" s="291"/>
      <c r="AR1406" s="291"/>
    </row>
    <row r="1407" spans="1:44" ht="8.1" customHeight="1">
      <c r="A1407" s="323" t="str">
        <f t="shared" si="137"/>
        <v/>
      </c>
      <c r="B1407" s="50" t="str">
        <f t="shared" si="138"/>
        <v/>
      </c>
      <c r="C1407" s="50" t="str">
        <f t="shared" si="139"/>
        <v/>
      </c>
      <c r="D1407" s="273" t="str">
        <f t="shared" si="140"/>
        <v/>
      </c>
      <c r="E1407" s="311"/>
      <c r="F1407" s="312"/>
      <c r="G1407" s="312"/>
      <c r="H1407" s="291"/>
      <c r="I1407" s="291"/>
      <c r="J1407" s="291"/>
      <c r="K1407" s="291"/>
      <c r="L1407" s="291"/>
      <c r="M1407" s="291"/>
      <c r="N1407" s="291"/>
      <c r="O1407" s="291"/>
      <c r="P1407" s="291"/>
      <c r="Q1407" s="291"/>
      <c r="R1407" s="291"/>
      <c r="S1407" s="291"/>
      <c r="T1407" s="291"/>
      <c r="U1407" s="291"/>
      <c r="V1407" s="291"/>
      <c r="W1407" s="291"/>
      <c r="X1407" s="291"/>
      <c r="Y1407" s="291"/>
      <c r="Z1407" s="291"/>
      <c r="AA1407" s="291"/>
      <c r="AB1407" s="291"/>
      <c r="AC1407" s="291"/>
      <c r="AD1407" s="291"/>
      <c r="AE1407" s="291"/>
      <c r="AF1407" s="291"/>
      <c r="AG1407" s="291"/>
      <c r="AH1407" s="291"/>
      <c r="AI1407" s="291"/>
      <c r="AJ1407" s="291"/>
      <c r="AK1407" s="291"/>
      <c r="AL1407" s="291"/>
      <c r="AM1407" s="291"/>
      <c r="AN1407" s="291"/>
      <c r="AO1407" s="291"/>
      <c r="AP1407" s="291"/>
      <c r="AQ1407" s="291"/>
      <c r="AR1407" s="291"/>
    </row>
    <row r="1408" spans="1:44" ht="8.1" customHeight="1">
      <c r="A1408" s="323" t="str">
        <f t="shared" si="137"/>
        <v/>
      </c>
      <c r="B1408" s="50" t="str">
        <f t="shared" si="138"/>
        <v/>
      </c>
      <c r="C1408" s="50" t="str">
        <f t="shared" si="139"/>
        <v/>
      </c>
      <c r="D1408" s="273" t="str">
        <f t="shared" si="140"/>
        <v/>
      </c>
      <c r="E1408" s="311"/>
      <c r="F1408" s="312"/>
      <c r="G1408" s="312"/>
      <c r="H1408" s="291"/>
      <c r="I1408" s="291"/>
      <c r="J1408" s="291"/>
      <c r="K1408" s="291"/>
      <c r="L1408" s="291"/>
      <c r="M1408" s="291"/>
      <c r="N1408" s="291"/>
      <c r="O1408" s="291"/>
      <c r="P1408" s="291"/>
      <c r="Q1408" s="291"/>
      <c r="R1408" s="291"/>
      <c r="S1408" s="291"/>
      <c r="T1408" s="291"/>
      <c r="U1408" s="291"/>
      <c r="V1408" s="291"/>
      <c r="W1408" s="291"/>
      <c r="X1408" s="291"/>
      <c r="Y1408" s="291"/>
      <c r="Z1408" s="291"/>
      <c r="AA1408" s="291"/>
      <c r="AB1408" s="291"/>
      <c r="AC1408" s="291"/>
      <c r="AD1408" s="291"/>
      <c r="AE1408" s="291"/>
      <c r="AF1408" s="291"/>
      <c r="AG1408" s="291"/>
      <c r="AH1408" s="291"/>
      <c r="AI1408" s="291"/>
      <c r="AJ1408" s="291"/>
      <c r="AK1408" s="291"/>
      <c r="AL1408" s="291"/>
      <c r="AM1408" s="291"/>
      <c r="AN1408" s="291"/>
      <c r="AO1408" s="291"/>
      <c r="AP1408" s="291"/>
      <c r="AQ1408" s="291"/>
      <c r="AR1408" s="291"/>
    </row>
    <row r="1409" spans="1:44" ht="8.1" customHeight="1">
      <c r="A1409" s="323" t="str">
        <f t="shared" si="137"/>
        <v/>
      </c>
      <c r="B1409" s="50" t="str">
        <f t="shared" si="138"/>
        <v/>
      </c>
      <c r="C1409" s="50" t="str">
        <f t="shared" si="139"/>
        <v/>
      </c>
      <c r="D1409" s="273" t="str">
        <f t="shared" si="140"/>
        <v/>
      </c>
      <c r="E1409" s="311"/>
      <c r="F1409" s="312"/>
      <c r="G1409" s="312"/>
      <c r="H1409" s="291"/>
      <c r="I1409" s="291"/>
      <c r="J1409" s="291"/>
      <c r="K1409" s="291"/>
      <c r="L1409" s="291"/>
      <c r="M1409" s="291"/>
      <c r="N1409" s="291"/>
      <c r="O1409" s="291"/>
      <c r="P1409" s="291"/>
      <c r="Q1409" s="291"/>
      <c r="R1409" s="291"/>
      <c r="S1409" s="291"/>
      <c r="T1409" s="291"/>
      <c r="U1409" s="291"/>
      <c r="V1409" s="291"/>
      <c r="W1409" s="291"/>
      <c r="X1409" s="291"/>
      <c r="Y1409" s="291"/>
      <c r="Z1409" s="291"/>
      <c r="AA1409" s="291"/>
      <c r="AB1409" s="291"/>
      <c r="AC1409" s="291"/>
      <c r="AD1409" s="291"/>
      <c r="AE1409" s="291"/>
      <c r="AF1409" s="291"/>
      <c r="AG1409" s="291"/>
      <c r="AH1409" s="291"/>
      <c r="AI1409" s="291"/>
      <c r="AJ1409" s="291"/>
      <c r="AK1409" s="291"/>
      <c r="AL1409" s="291"/>
      <c r="AM1409" s="291"/>
      <c r="AN1409" s="291"/>
      <c r="AO1409" s="291"/>
      <c r="AP1409" s="291"/>
      <c r="AQ1409" s="291"/>
      <c r="AR1409" s="291"/>
    </row>
    <row r="1410" spans="1:44" ht="8.1" customHeight="1">
      <c r="A1410" s="323" t="str">
        <f t="shared" si="137"/>
        <v/>
      </c>
      <c r="B1410" s="50" t="str">
        <f t="shared" si="138"/>
        <v/>
      </c>
      <c r="C1410" s="50" t="str">
        <f t="shared" si="139"/>
        <v/>
      </c>
      <c r="D1410" s="273" t="str">
        <f t="shared" si="140"/>
        <v/>
      </c>
      <c r="E1410" s="311"/>
      <c r="F1410" s="312"/>
      <c r="G1410" s="312"/>
      <c r="H1410" s="291"/>
      <c r="I1410" s="291"/>
      <c r="J1410" s="291"/>
      <c r="K1410" s="291"/>
      <c r="L1410" s="291"/>
      <c r="M1410" s="291"/>
      <c r="N1410" s="291"/>
      <c r="O1410" s="291"/>
      <c r="P1410" s="291"/>
      <c r="Q1410" s="291"/>
      <c r="R1410" s="291"/>
      <c r="S1410" s="291"/>
      <c r="T1410" s="291"/>
      <c r="U1410" s="291"/>
      <c r="V1410" s="291"/>
      <c r="W1410" s="291"/>
      <c r="X1410" s="291"/>
      <c r="Y1410" s="291"/>
      <c r="Z1410" s="291"/>
      <c r="AA1410" s="291"/>
      <c r="AB1410" s="291"/>
      <c r="AC1410" s="291"/>
      <c r="AD1410" s="291"/>
      <c r="AE1410" s="291"/>
      <c r="AF1410" s="291"/>
      <c r="AG1410" s="291"/>
      <c r="AH1410" s="291"/>
      <c r="AI1410" s="291"/>
      <c r="AJ1410" s="291"/>
      <c r="AK1410" s="291"/>
      <c r="AL1410" s="291"/>
      <c r="AM1410" s="291"/>
      <c r="AN1410" s="291"/>
      <c r="AO1410" s="291"/>
      <c r="AP1410" s="291"/>
      <c r="AQ1410" s="291"/>
      <c r="AR1410" s="291"/>
    </row>
    <row r="1411" spans="1:44" ht="8.1" customHeight="1">
      <c r="A1411" s="323" t="str">
        <f t="shared" si="137"/>
        <v/>
      </c>
      <c r="B1411" s="50" t="str">
        <f t="shared" si="138"/>
        <v/>
      </c>
      <c r="C1411" s="50" t="str">
        <f t="shared" si="139"/>
        <v/>
      </c>
      <c r="D1411" s="273" t="str">
        <f t="shared" si="140"/>
        <v/>
      </c>
      <c r="E1411" s="311"/>
      <c r="F1411" s="312"/>
      <c r="G1411" s="312"/>
      <c r="H1411" s="291"/>
      <c r="I1411" s="291"/>
      <c r="J1411" s="291"/>
      <c r="K1411" s="291"/>
      <c r="L1411" s="291"/>
      <c r="M1411" s="291"/>
      <c r="N1411" s="291"/>
      <c r="O1411" s="291"/>
      <c r="P1411" s="291"/>
      <c r="Q1411" s="291"/>
      <c r="R1411" s="291"/>
      <c r="S1411" s="291"/>
      <c r="T1411" s="291"/>
      <c r="U1411" s="291"/>
      <c r="V1411" s="291"/>
      <c r="W1411" s="291"/>
      <c r="X1411" s="291"/>
      <c r="Y1411" s="291"/>
      <c r="Z1411" s="291"/>
      <c r="AA1411" s="291"/>
      <c r="AB1411" s="291"/>
      <c r="AC1411" s="291"/>
      <c r="AD1411" s="291"/>
      <c r="AE1411" s="291"/>
      <c r="AF1411" s="291"/>
      <c r="AG1411" s="291"/>
      <c r="AH1411" s="291"/>
      <c r="AI1411" s="291"/>
      <c r="AJ1411" s="291"/>
      <c r="AK1411" s="291"/>
      <c r="AL1411" s="291"/>
      <c r="AM1411" s="291"/>
      <c r="AN1411" s="291"/>
      <c r="AO1411" s="291"/>
      <c r="AP1411" s="291"/>
      <c r="AQ1411" s="291"/>
      <c r="AR1411" s="291"/>
    </row>
    <row r="1412" spans="1:44" ht="8.1" customHeight="1">
      <c r="A1412" s="323" t="str">
        <f t="shared" si="137"/>
        <v/>
      </c>
      <c r="B1412" s="50" t="str">
        <f t="shared" si="138"/>
        <v/>
      </c>
      <c r="C1412" s="50" t="str">
        <f t="shared" si="139"/>
        <v/>
      </c>
      <c r="D1412" s="273" t="str">
        <f t="shared" si="140"/>
        <v/>
      </c>
      <c r="E1412" s="311"/>
      <c r="F1412" s="312"/>
      <c r="G1412" s="312"/>
      <c r="H1412" s="291"/>
      <c r="I1412" s="291"/>
      <c r="J1412" s="291"/>
      <c r="K1412" s="291"/>
      <c r="L1412" s="291"/>
      <c r="M1412" s="291"/>
      <c r="N1412" s="291"/>
      <c r="O1412" s="291"/>
      <c r="P1412" s="291"/>
      <c r="Q1412" s="291"/>
      <c r="R1412" s="291"/>
      <c r="S1412" s="291"/>
      <c r="T1412" s="291"/>
      <c r="U1412" s="291"/>
      <c r="V1412" s="291"/>
      <c r="W1412" s="291"/>
      <c r="X1412" s="291"/>
      <c r="Y1412" s="291"/>
      <c r="Z1412" s="291"/>
      <c r="AA1412" s="291"/>
      <c r="AB1412" s="291"/>
      <c r="AC1412" s="291"/>
      <c r="AD1412" s="291"/>
      <c r="AE1412" s="291"/>
      <c r="AF1412" s="291"/>
      <c r="AG1412" s="291"/>
      <c r="AH1412" s="291"/>
      <c r="AI1412" s="291"/>
      <c r="AJ1412" s="291"/>
      <c r="AK1412" s="291"/>
      <c r="AL1412" s="291"/>
      <c r="AM1412" s="291"/>
      <c r="AN1412" s="291"/>
      <c r="AO1412" s="291"/>
      <c r="AP1412" s="291"/>
      <c r="AQ1412" s="291"/>
      <c r="AR1412" s="291"/>
    </row>
    <row r="1413" spans="1:44" ht="8.1" customHeight="1">
      <c r="A1413" s="323" t="str">
        <f t="shared" ref="A1413:A1476" si="141">IF(ROW()-A$4&lt;=$D$4,ROW()-A$4,"")</f>
        <v/>
      </c>
      <c r="B1413" s="50" t="str">
        <f t="shared" si="138"/>
        <v/>
      </c>
      <c r="C1413" s="50" t="str">
        <f t="shared" si="139"/>
        <v/>
      </c>
      <c r="D1413" s="273" t="str">
        <f t="shared" si="140"/>
        <v/>
      </c>
      <c r="E1413" s="311"/>
      <c r="F1413" s="312"/>
      <c r="G1413" s="312"/>
      <c r="H1413" s="291"/>
      <c r="I1413" s="291"/>
      <c r="J1413" s="291"/>
      <c r="K1413" s="291"/>
      <c r="L1413" s="291"/>
      <c r="M1413" s="291"/>
      <c r="N1413" s="291"/>
      <c r="O1413" s="291"/>
      <c r="P1413" s="291"/>
      <c r="Q1413" s="291"/>
      <c r="R1413" s="291"/>
      <c r="S1413" s="291"/>
      <c r="T1413" s="291"/>
      <c r="U1413" s="291"/>
      <c r="V1413" s="291"/>
      <c r="W1413" s="291"/>
      <c r="X1413" s="291"/>
      <c r="Y1413" s="291"/>
      <c r="Z1413" s="291"/>
      <c r="AA1413" s="291"/>
      <c r="AB1413" s="291"/>
      <c r="AC1413" s="291"/>
      <c r="AD1413" s="291"/>
      <c r="AE1413" s="291"/>
      <c r="AF1413" s="291"/>
      <c r="AG1413" s="291"/>
      <c r="AH1413" s="291"/>
      <c r="AI1413" s="291"/>
      <c r="AJ1413" s="291"/>
      <c r="AK1413" s="291"/>
      <c r="AL1413" s="291"/>
      <c r="AM1413" s="291"/>
      <c r="AN1413" s="291"/>
      <c r="AO1413" s="291"/>
      <c r="AP1413" s="291"/>
      <c r="AQ1413" s="291"/>
      <c r="AR1413" s="291"/>
    </row>
    <row r="1414" spans="1:44" ht="8.1" customHeight="1">
      <c r="A1414" s="323" t="str">
        <f t="shared" si="141"/>
        <v/>
      </c>
      <c r="B1414" s="50" t="str">
        <f t="shared" ref="B1414:B1477" si="142">IF(A1414="","",IF(A1412="",1,IF(ISNUMBER(A1414),INT(A1413/$C$2)+1,"")))</f>
        <v/>
      </c>
      <c r="C1414" s="50" t="str">
        <f t="shared" ref="C1414:C1477" si="143">IF(ISNUMBER(A1414),IF(B1413&lt;&gt;B1414,1,C1413+1),"")</f>
        <v/>
      </c>
      <c r="D1414" s="273" t="str">
        <f t="shared" ref="D1414:D1477" si="144">IF(AND(ISNUMBER(B1414),ISNUMBER(C1414)),_xlfn.CONCAT(C1414-1,",",B1414-1),"")</f>
        <v/>
      </c>
      <c r="E1414" s="311"/>
      <c r="F1414" s="312"/>
      <c r="G1414" s="312"/>
      <c r="H1414" s="291"/>
      <c r="I1414" s="291"/>
      <c r="J1414" s="291"/>
      <c r="K1414" s="291"/>
      <c r="L1414" s="291"/>
      <c r="M1414" s="291"/>
      <c r="N1414" s="291"/>
      <c r="O1414" s="291"/>
      <c r="P1414" s="291"/>
      <c r="Q1414" s="291"/>
      <c r="R1414" s="291"/>
      <c r="S1414" s="291"/>
      <c r="T1414" s="291"/>
      <c r="U1414" s="291"/>
      <c r="V1414" s="291"/>
      <c r="W1414" s="291"/>
      <c r="X1414" s="291"/>
      <c r="Y1414" s="291"/>
      <c r="Z1414" s="291"/>
      <c r="AA1414" s="291"/>
      <c r="AB1414" s="291"/>
      <c r="AC1414" s="291"/>
      <c r="AD1414" s="291"/>
      <c r="AE1414" s="291"/>
      <c r="AF1414" s="291"/>
      <c r="AG1414" s="291"/>
      <c r="AH1414" s="291"/>
      <c r="AI1414" s="291"/>
      <c r="AJ1414" s="291"/>
      <c r="AK1414" s="291"/>
      <c r="AL1414" s="291"/>
      <c r="AM1414" s="291"/>
      <c r="AN1414" s="291"/>
      <c r="AO1414" s="291"/>
      <c r="AP1414" s="291"/>
      <c r="AQ1414" s="291"/>
      <c r="AR1414" s="291"/>
    </row>
    <row r="1415" spans="1:44" ht="8.1" customHeight="1">
      <c r="A1415" s="323" t="str">
        <f t="shared" si="141"/>
        <v/>
      </c>
      <c r="B1415" s="50" t="str">
        <f t="shared" si="142"/>
        <v/>
      </c>
      <c r="C1415" s="50" t="str">
        <f t="shared" si="143"/>
        <v/>
      </c>
      <c r="D1415" s="273" t="str">
        <f t="shared" si="144"/>
        <v/>
      </c>
      <c r="E1415" s="311"/>
      <c r="F1415" s="312"/>
      <c r="G1415" s="312"/>
      <c r="H1415" s="291"/>
      <c r="I1415" s="291"/>
      <c r="J1415" s="291"/>
      <c r="K1415" s="291"/>
      <c r="L1415" s="291"/>
      <c r="M1415" s="291"/>
      <c r="N1415" s="291"/>
      <c r="O1415" s="291"/>
      <c r="P1415" s="291"/>
      <c r="Q1415" s="291"/>
      <c r="R1415" s="291"/>
      <c r="S1415" s="291"/>
      <c r="T1415" s="291"/>
      <c r="U1415" s="291"/>
      <c r="V1415" s="291"/>
      <c r="W1415" s="291"/>
      <c r="X1415" s="291"/>
      <c r="Y1415" s="291"/>
      <c r="Z1415" s="291"/>
      <c r="AA1415" s="291"/>
      <c r="AB1415" s="291"/>
      <c r="AC1415" s="291"/>
      <c r="AD1415" s="291"/>
      <c r="AE1415" s="291"/>
      <c r="AF1415" s="291"/>
      <c r="AG1415" s="291"/>
      <c r="AH1415" s="291"/>
      <c r="AI1415" s="291"/>
      <c r="AJ1415" s="291"/>
      <c r="AK1415" s="291"/>
      <c r="AL1415" s="291"/>
      <c r="AM1415" s="291"/>
      <c r="AN1415" s="291"/>
      <c r="AO1415" s="291"/>
      <c r="AP1415" s="291"/>
      <c r="AQ1415" s="291"/>
      <c r="AR1415" s="291"/>
    </row>
    <row r="1416" spans="1:44" ht="8.1" customHeight="1">
      <c r="A1416" s="323" t="str">
        <f t="shared" si="141"/>
        <v/>
      </c>
      <c r="B1416" s="50" t="str">
        <f t="shared" si="142"/>
        <v/>
      </c>
      <c r="C1416" s="50" t="str">
        <f t="shared" si="143"/>
        <v/>
      </c>
      <c r="D1416" s="273" t="str">
        <f t="shared" si="144"/>
        <v/>
      </c>
      <c r="E1416" s="311"/>
      <c r="F1416" s="312"/>
      <c r="G1416" s="312"/>
      <c r="H1416" s="291"/>
      <c r="I1416" s="291"/>
      <c r="J1416" s="291"/>
      <c r="K1416" s="291"/>
      <c r="L1416" s="291"/>
      <c r="M1416" s="291"/>
      <c r="N1416" s="291"/>
      <c r="O1416" s="291"/>
      <c r="P1416" s="291"/>
      <c r="Q1416" s="291"/>
      <c r="R1416" s="291"/>
      <c r="S1416" s="291"/>
      <c r="T1416" s="291"/>
      <c r="U1416" s="291"/>
      <c r="V1416" s="291"/>
      <c r="W1416" s="291"/>
      <c r="X1416" s="291"/>
      <c r="Y1416" s="291"/>
      <c r="Z1416" s="291"/>
      <c r="AA1416" s="291"/>
      <c r="AB1416" s="291"/>
      <c r="AC1416" s="291"/>
      <c r="AD1416" s="291"/>
      <c r="AE1416" s="291"/>
      <c r="AF1416" s="291"/>
      <c r="AG1416" s="291"/>
      <c r="AH1416" s="291"/>
      <c r="AI1416" s="291"/>
      <c r="AJ1416" s="291"/>
      <c r="AK1416" s="291"/>
      <c r="AL1416" s="291"/>
      <c r="AM1416" s="291"/>
      <c r="AN1416" s="291"/>
      <c r="AO1416" s="291"/>
      <c r="AP1416" s="291"/>
      <c r="AQ1416" s="291"/>
      <c r="AR1416" s="291"/>
    </row>
    <row r="1417" spans="1:44" ht="8.1" customHeight="1">
      <c r="A1417" s="323" t="str">
        <f t="shared" si="141"/>
        <v/>
      </c>
      <c r="B1417" s="50" t="str">
        <f t="shared" si="142"/>
        <v/>
      </c>
      <c r="C1417" s="50" t="str">
        <f t="shared" si="143"/>
        <v/>
      </c>
      <c r="D1417" s="273" t="str">
        <f t="shared" si="144"/>
        <v/>
      </c>
      <c r="E1417" s="311"/>
      <c r="F1417" s="312"/>
      <c r="G1417" s="312"/>
      <c r="H1417" s="291"/>
      <c r="I1417" s="291"/>
      <c r="J1417" s="291"/>
      <c r="K1417" s="291"/>
      <c r="L1417" s="291"/>
      <c r="M1417" s="291"/>
      <c r="N1417" s="291"/>
      <c r="O1417" s="291"/>
      <c r="P1417" s="291"/>
      <c r="Q1417" s="291"/>
      <c r="R1417" s="291"/>
      <c r="S1417" s="291"/>
      <c r="T1417" s="291"/>
      <c r="U1417" s="291"/>
      <c r="V1417" s="291"/>
      <c r="W1417" s="291"/>
      <c r="X1417" s="291"/>
      <c r="Y1417" s="291"/>
      <c r="Z1417" s="291"/>
      <c r="AA1417" s="291"/>
      <c r="AB1417" s="291"/>
      <c r="AC1417" s="291"/>
      <c r="AD1417" s="291"/>
      <c r="AE1417" s="291"/>
      <c r="AF1417" s="291"/>
      <c r="AG1417" s="291"/>
      <c r="AH1417" s="291"/>
      <c r="AI1417" s="291"/>
      <c r="AJ1417" s="291"/>
      <c r="AK1417" s="291"/>
      <c r="AL1417" s="291"/>
      <c r="AM1417" s="291"/>
      <c r="AN1417" s="291"/>
      <c r="AO1417" s="291"/>
      <c r="AP1417" s="291"/>
      <c r="AQ1417" s="291"/>
      <c r="AR1417" s="291"/>
    </row>
    <row r="1418" spans="1:44" ht="8.1" customHeight="1">
      <c r="A1418" s="323" t="str">
        <f t="shared" si="141"/>
        <v/>
      </c>
      <c r="B1418" s="50" t="str">
        <f t="shared" si="142"/>
        <v/>
      </c>
      <c r="C1418" s="50" t="str">
        <f t="shared" si="143"/>
        <v/>
      </c>
      <c r="D1418" s="273" t="str">
        <f t="shared" si="144"/>
        <v/>
      </c>
      <c r="E1418" s="311"/>
      <c r="F1418" s="312"/>
      <c r="G1418" s="312"/>
      <c r="H1418" s="291"/>
      <c r="I1418" s="291"/>
      <c r="J1418" s="291"/>
      <c r="K1418" s="291"/>
      <c r="L1418" s="291"/>
      <c r="M1418" s="291"/>
      <c r="N1418" s="291"/>
      <c r="O1418" s="291"/>
      <c r="P1418" s="291"/>
      <c r="Q1418" s="291"/>
      <c r="R1418" s="291"/>
      <c r="S1418" s="291"/>
      <c r="T1418" s="291"/>
      <c r="U1418" s="291"/>
      <c r="V1418" s="291"/>
      <c r="W1418" s="291"/>
      <c r="X1418" s="291"/>
      <c r="Y1418" s="291"/>
      <c r="Z1418" s="291"/>
      <c r="AA1418" s="291"/>
      <c r="AB1418" s="291"/>
      <c r="AC1418" s="291"/>
      <c r="AD1418" s="291"/>
      <c r="AE1418" s="291"/>
      <c r="AF1418" s="291"/>
      <c r="AG1418" s="291"/>
      <c r="AH1418" s="291"/>
      <c r="AI1418" s="291"/>
      <c r="AJ1418" s="291"/>
      <c r="AK1418" s="291"/>
      <c r="AL1418" s="291"/>
      <c r="AM1418" s="291"/>
      <c r="AN1418" s="291"/>
      <c r="AO1418" s="291"/>
      <c r="AP1418" s="291"/>
      <c r="AQ1418" s="291"/>
      <c r="AR1418" s="291"/>
    </row>
    <row r="1419" spans="1:44" ht="8.1" customHeight="1">
      <c r="A1419" s="323" t="str">
        <f t="shared" si="141"/>
        <v/>
      </c>
      <c r="B1419" s="50" t="str">
        <f t="shared" si="142"/>
        <v/>
      </c>
      <c r="C1419" s="50" t="str">
        <f t="shared" si="143"/>
        <v/>
      </c>
      <c r="D1419" s="273" t="str">
        <f t="shared" si="144"/>
        <v/>
      </c>
      <c r="E1419" s="311"/>
      <c r="F1419" s="312"/>
      <c r="G1419" s="312"/>
      <c r="H1419" s="291"/>
      <c r="I1419" s="291"/>
      <c r="J1419" s="291"/>
      <c r="K1419" s="291"/>
      <c r="L1419" s="291"/>
      <c r="M1419" s="291"/>
      <c r="N1419" s="291"/>
      <c r="O1419" s="291"/>
      <c r="P1419" s="291"/>
      <c r="Q1419" s="291"/>
      <c r="R1419" s="291"/>
      <c r="S1419" s="291"/>
      <c r="T1419" s="291"/>
      <c r="U1419" s="291"/>
      <c r="V1419" s="291"/>
      <c r="W1419" s="291"/>
      <c r="X1419" s="291"/>
      <c r="Y1419" s="291"/>
      <c r="Z1419" s="291"/>
      <c r="AA1419" s="291"/>
      <c r="AB1419" s="291"/>
      <c r="AC1419" s="291"/>
      <c r="AD1419" s="291"/>
      <c r="AE1419" s="291"/>
      <c r="AF1419" s="291"/>
      <c r="AG1419" s="291"/>
      <c r="AH1419" s="291"/>
      <c r="AI1419" s="291"/>
      <c r="AJ1419" s="291"/>
      <c r="AK1419" s="291"/>
      <c r="AL1419" s="291"/>
      <c r="AM1419" s="291"/>
      <c r="AN1419" s="291"/>
      <c r="AO1419" s="291"/>
      <c r="AP1419" s="291"/>
      <c r="AQ1419" s="291"/>
      <c r="AR1419" s="291"/>
    </row>
    <row r="1420" spans="1:44" ht="8.1" customHeight="1">
      <c r="A1420" s="323" t="str">
        <f t="shared" si="141"/>
        <v/>
      </c>
      <c r="B1420" s="50" t="str">
        <f t="shared" si="142"/>
        <v/>
      </c>
      <c r="C1420" s="50" t="str">
        <f t="shared" si="143"/>
        <v/>
      </c>
      <c r="D1420" s="273" t="str">
        <f t="shared" si="144"/>
        <v/>
      </c>
      <c r="E1420" s="311"/>
      <c r="F1420" s="312"/>
      <c r="G1420" s="312"/>
      <c r="H1420" s="291"/>
      <c r="I1420" s="291"/>
      <c r="J1420" s="291"/>
      <c r="K1420" s="291"/>
      <c r="L1420" s="291"/>
      <c r="M1420" s="291"/>
      <c r="N1420" s="291"/>
      <c r="O1420" s="291"/>
      <c r="P1420" s="291"/>
      <c r="Q1420" s="291"/>
      <c r="R1420" s="291"/>
      <c r="S1420" s="291"/>
      <c r="T1420" s="291"/>
      <c r="U1420" s="291"/>
      <c r="V1420" s="291"/>
      <c r="W1420" s="291"/>
      <c r="X1420" s="291"/>
      <c r="Y1420" s="291"/>
      <c r="Z1420" s="291"/>
      <c r="AA1420" s="291"/>
      <c r="AB1420" s="291"/>
      <c r="AC1420" s="291"/>
      <c r="AD1420" s="291"/>
      <c r="AE1420" s="291"/>
      <c r="AF1420" s="291"/>
      <c r="AG1420" s="291"/>
      <c r="AH1420" s="291"/>
      <c r="AI1420" s="291"/>
      <c r="AJ1420" s="291"/>
      <c r="AK1420" s="291"/>
      <c r="AL1420" s="291"/>
      <c r="AM1420" s="291"/>
      <c r="AN1420" s="291"/>
      <c r="AO1420" s="291"/>
      <c r="AP1420" s="291"/>
      <c r="AQ1420" s="291"/>
      <c r="AR1420" s="291"/>
    </row>
    <row r="1421" spans="1:44" ht="8.1" customHeight="1">
      <c r="A1421" s="323" t="str">
        <f t="shared" si="141"/>
        <v/>
      </c>
      <c r="B1421" s="50" t="str">
        <f t="shared" si="142"/>
        <v/>
      </c>
      <c r="C1421" s="50" t="str">
        <f t="shared" si="143"/>
        <v/>
      </c>
      <c r="D1421" s="273" t="str">
        <f t="shared" si="144"/>
        <v/>
      </c>
      <c r="E1421" s="311"/>
      <c r="F1421" s="312"/>
      <c r="G1421" s="312"/>
      <c r="H1421" s="291"/>
      <c r="I1421" s="291"/>
      <c r="J1421" s="291"/>
      <c r="K1421" s="291"/>
      <c r="L1421" s="291"/>
      <c r="M1421" s="291"/>
      <c r="N1421" s="291"/>
      <c r="O1421" s="291"/>
      <c r="P1421" s="291"/>
      <c r="Q1421" s="291"/>
      <c r="R1421" s="291"/>
      <c r="S1421" s="291"/>
      <c r="T1421" s="291"/>
      <c r="U1421" s="291"/>
      <c r="V1421" s="291"/>
      <c r="W1421" s="291"/>
      <c r="X1421" s="291"/>
      <c r="Y1421" s="291"/>
      <c r="Z1421" s="291"/>
      <c r="AA1421" s="291"/>
      <c r="AB1421" s="291"/>
      <c r="AC1421" s="291"/>
      <c r="AD1421" s="291"/>
      <c r="AE1421" s="291"/>
      <c r="AF1421" s="291"/>
      <c r="AG1421" s="291"/>
      <c r="AH1421" s="291"/>
      <c r="AI1421" s="291"/>
      <c r="AJ1421" s="291"/>
      <c r="AK1421" s="291"/>
      <c r="AL1421" s="291"/>
      <c r="AM1421" s="291"/>
      <c r="AN1421" s="291"/>
      <c r="AO1421" s="291"/>
      <c r="AP1421" s="291"/>
      <c r="AQ1421" s="291"/>
      <c r="AR1421" s="291"/>
    </row>
    <row r="1422" spans="1:44" ht="8.1" customHeight="1">
      <c r="A1422" s="323" t="str">
        <f t="shared" si="141"/>
        <v/>
      </c>
      <c r="B1422" s="50" t="str">
        <f t="shared" si="142"/>
        <v/>
      </c>
      <c r="C1422" s="50" t="str">
        <f t="shared" si="143"/>
        <v/>
      </c>
      <c r="D1422" s="273" t="str">
        <f t="shared" si="144"/>
        <v/>
      </c>
      <c r="E1422" s="311"/>
      <c r="F1422" s="312"/>
      <c r="G1422" s="312"/>
      <c r="H1422" s="291"/>
      <c r="I1422" s="291"/>
      <c r="J1422" s="291"/>
      <c r="K1422" s="291"/>
      <c r="L1422" s="291"/>
      <c r="M1422" s="291"/>
      <c r="N1422" s="291"/>
      <c r="O1422" s="291"/>
      <c r="P1422" s="291"/>
      <c r="Q1422" s="291"/>
      <c r="R1422" s="291"/>
      <c r="S1422" s="291"/>
      <c r="T1422" s="291"/>
      <c r="U1422" s="291"/>
      <c r="V1422" s="291"/>
      <c r="W1422" s="291"/>
      <c r="X1422" s="291"/>
      <c r="Y1422" s="291"/>
      <c r="Z1422" s="291"/>
      <c r="AA1422" s="291"/>
      <c r="AB1422" s="291"/>
      <c r="AC1422" s="291"/>
      <c r="AD1422" s="291"/>
      <c r="AE1422" s="291"/>
      <c r="AF1422" s="291"/>
      <c r="AG1422" s="291"/>
      <c r="AH1422" s="291"/>
      <c r="AI1422" s="291"/>
      <c r="AJ1422" s="291"/>
      <c r="AK1422" s="291"/>
      <c r="AL1422" s="291"/>
      <c r="AM1422" s="291"/>
      <c r="AN1422" s="291"/>
      <c r="AO1422" s="291"/>
      <c r="AP1422" s="291"/>
      <c r="AQ1422" s="291"/>
      <c r="AR1422" s="291"/>
    </row>
    <row r="1423" spans="1:44" ht="8.1" customHeight="1">
      <c r="A1423" s="323" t="str">
        <f t="shared" si="141"/>
        <v/>
      </c>
      <c r="B1423" s="50" t="str">
        <f t="shared" si="142"/>
        <v/>
      </c>
      <c r="C1423" s="50" t="str">
        <f t="shared" si="143"/>
        <v/>
      </c>
      <c r="D1423" s="273" t="str">
        <f t="shared" si="144"/>
        <v/>
      </c>
      <c r="E1423" s="311"/>
      <c r="F1423" s="312"/>
      <c r="G1423" s="312"/>
      <c r="H1423" s="291"/>
      <c r="I1423" s="291"/>
      <c r="J1423" s="291"/>
      <c r="K1423" s="291"/>
      <c r="L1423" s="291"/>
      <c r="M1423" s="291"/>
      <c r="N1423" s="291"/>
      <c r="O1423" s="291"/>
      <c r="P1423" s="291"/>
      <c r="Q1423" s="291"/>
      <c r="R1423" s="291"/>
      <c r="S1423" s="291"/>
      <c r="T1423" s="291"/>
      <c r="U1423" s="291"/>
      <c r="V1423" s="291"/>
      <c r="W1423" s="291"/>
      <c r="X1423" s="291"/>
      <c r="Y1423" s="291"/>
      <c r="Z1423" s="291"/>
      <c r="AA1423" s="291"/>
      <c r="AB1423" s="291"/>
      <c r="AC1423" s="291"/>
      <c r="AD1423" s="291"/>
      <c r="AE1423" s="291"/>
      <c r="AF1423" s="291"/>
      <c r="AG1423" s="291"/>
      <c r="AH1423" s="291"/>
      <c r="AI1423" s="291"/>
      <c r="AJ1423" s="291"/>
      <c r="AK1423" s="291"/>
      <c r="AL1423" s="291"/>
      <c r="AM1423" s="291"/>
      <c r="AN1423" s="291"/>
      <c r="AO1423" s="291"/>
      <c r="AP1423" s="291"/>
      <c r="AQ1423" s="291"/>
      <c r="AR1423" s="291"/>
    </row>
    <row r="1424" spans="1:44" ht="8.1" customHeight="1">
      <c r="A1424" s="323" t="str">
        <f t="shared" si="141"/>
        <v/>
      </c>
      <c r="B1424" s="50" t="str">
        <f t="shared" si="142"/>
        <v/>
      </c>
      <c r="C1424" s="50" t="str">
        <f t="shared" si="143"/>
        <v/>
      </c>
      <c r="D1424" s="273" t="str">
        <f t="shared" si="144"/>
        <v/>
      </c>
      <c r="E1424" s="311"/>
      <c r="F1424" s="312"/>
      <c r="G1424" s="312"/>
      <c r="H1424" s="291"/>
      <c r="I1424" s="291"/>
      <c r="J1424" s="291"/>
      <c r="K1424" s="291"/>
      <c r="L1424" s="291"/>
      <c r="M1424" s="291"/>
      <c r="N1424" s="291"/>
      <c r="O1424" s="291"/>
      <c r="P1424" s="291"/>
      <c r="Q1424" s="291"/>
      <c r="R1424" s="291"/>
      <c r="S1424" s="291"/>
      <c r="T1424" s="291"/>
      <c r="U1424" s="291"/>
      <c r="V1424" s="291"/>
      <c r="W1424" s="291"/>
      <c r="X1424" s="291"/>
      <c r="Y1424" s="291"/>
      <c r="Z1424" s="291"/>
      <c r="AA1424" s="291"/>
      <c r="AB1424" s="291"/>
      <c r="AC1424" s="291"/>
      <c r="AD1424" s="291"/>
      <c r="AE1424" s="291"/>
      <c r="AF1424" s="291"/>
      <c r="AG1424" s="291"/>
      <c r="AH1424" s="291"/>
      <c r="AI1424" s="291"/>
      <c r="AJ1424" s="291"/>
      <c r="AK1424" s="291"/>
      <c r="AL1424" s="291"/>
      <c r="AM1424" s="291"/>
      <c r="AN1424" s="291"/>
      <c r="AO1424" s="291"/>
      <c r="AP1424" s="291"/>
      <c r="AQ1424" s="291"/>
      <c r="AR1424" s="291"/>
    </row>
    <row r="1425" spans="1:44" ht="8.1" customHeight="1">
      <c r="A1425" s="323" t="str">
        <f t="shared" si="141"/>
        <v/>
      </c>
      <c r="B1425" s="50" t="str">
        <f t="shared" si="142"/>
        <v/>
      </c>
      <c r="C1425" s="50" t="str">
        <f t="shared" si="143"/>
        <v/>
      </c>
      <c r="D1425" s="273" t="str">
        <f t="shared" si="144"/>
        <v/>
      </c>
      <c r="E1425" s="311"/>
      <c r="F1425" s="312"/>
      <c r="G1425" s="312"/>
      <c r="H1425" s="291"/>
      <c r="I1425" s="291"/>
      <c r="J1425" s="291"/>
      <c r="K1425" s="291"/>
      <c r="L1425" s="291"/>
      <c r="M1425" s="291"/>
      <c r="N1425" s="291"/>
      <c r="O1425" s="291"/>
      <c r="P1425" s="291"/>
      <c r="Q1425" s="291"/>
      <c r="R1425" s="291"/>
      <c r="S1425" s="291"/>
      <c r="T1425" s="291"/>
      <c r="U1425" s="291"/>
      <c r="V1425" s="291"/>
      <c r="W1425" s="291"/>
      <c r="X1425" s="291"/>
      <c r="Y1425" s="291"/>
      <c r="Z1425" s="291"/>
      <c r="AA1425" s="291"/>
      <c r="AB1425" s="291"/>
      <c r="AC1425" s="291"/>
      <c r="AD1425" s="291"/>
      <c r="AE1425" s="291"/>
      <c r="AF1425" s="291"/>
      <c r="AG1425" s="291"/>
      <c r="AH1425" s="291"/>
      <c r="AI1425" s="291"/>
      <c r="AJ1425" s="291"/>
      <c r="AK1425" s="291"/>
      <c r="AL1425" s="291"/>
      <c r="AM1425" s="291"/>
      <c r="AN1425" s="291"/>
      <c r="AO1425" s="291"/>
      <c r="AP1425" s="291"/>
      <c r="AQ1425" s="291"/>
      <c r="AR1425" s="291"/>
    </row>
    <row r="1426" spans="1:44" ht="8.1" customHeight="1">
      <c r="A1426" s="323" t="str">
        <f t="shared" si="141"/>
        <v/>
      </c>
      <c r="B1426" s="50" t="str">
        <f t="shared" si="142"/>
        <v/>
      </c>
      <c r="C1426" s="50" t="str">
        <f t="shared" si="143"/>
        <v/>
      </c>
      <c r="D1426" s="273" t="str">
        <f t="shared" si="144"/>
        <v/>
      </c>
      <c r="E1426" s="311"/>
      <c r="F1426" s="312"/>
      <c r="G1426" s="312"/>
      <c r="H1426" s="291"/>
      <c r="I1426" s="291"/>
      <c r="J1426" s="291"/>
      <c r="K1426" s="291"/>
      <c r="L1426" s="291"/>
      <c r="M1426" s="291"/>
      <c r="N1426" s="291"/>
      <c r="O1426" s="291"/>
      <c r="P1426" s="291"/>
      <c r="Q1426" s="291"/>
      <c r="R1426" s="291"/>
      <c r="S1426" s="291"/>
      <c r="T1426" s="291"/>
      <c r="U1426" s="291"/>
      <c r="V1426" s="291"/>
      <c r="W1426" s="291"/>
      <c r="X1426" s="291"/>
      <c r="Y1426" s="291"/>
      <c r="Z1426" s="291"/>
      <c r="AA1426" s="291"/>
      <c r="AB1426" s="291"/>
      <c r="AC1426" s="291"/>
      <c r="AD1426" s="291"/>
      <c r="AE1426" s="291"/>
      <c r="AF1426" s="291"/>
      <c r="AG1426" s="291"/>
      <c r="AH1426" s="291"/>
      <c r="AI1426" s="291"/>
      <c r="AJ1426" s="291"/>
      <c r="AK1426" s="291"/>
      <c r="AL1426" s="291"/>
      <c r="AM1426" s="291"/>
      <c r="AN1426" s="291"/>
      <c r="AO1426" s="291"/>
      <c r="AP1426" s="291"/>
      <c r="AQ1426" s="291"/>
      <c r="AR1426" s="291"/>
    </row>
    <row r="1427" spans="1:44" ht="8.1" customHeight="1">
      <c r="A1427" s="323" t="str">
        <f t="shared" si="141"/>
        <v/>
      </c>
      <c r="B1427" s="50" t="str">
        <f t="shared" si="142"/>
        <v/>
      </c>
      <c r="C1427" s="50" t="str">
        <f t="shared" si="143"/>
        <v/>
      </c>
      <c r="D1427" s="273" t="str">
        <f t="shared" si="144"/>
        <v/>
      </c>
      <c r="E1427" s="311"/>
      <c r="F1427" s="312"/>
      <c r="G1427" s="312"/>
      <c r="H1427" s="291"/>
      <c r="I1427" s="291"/>
      <c r="J1427" s="291"/>
      <c r="K1427" s="291"/>
      <c r="L1427" s="291"/>
      <c r="M1427" s="291"/>
      <c r="N1427" s="291"/>
      <c r="O1427" s="291"/>
      <c r="P1427" s="291"/>
      <c r="Q1427" s="291"/>
      <c r="R1427" s="291"/>
      <c r="S1427" s="291"/>
      <c r="T1427" s="291"/>
      <c r="U1427" s="291"/>
      <c r="V1427" s="291"/>
      <c r="W1427" s="291"/>
      <c r="X1427" s="291"/>
      <c r="Y1427" s="291"/>
      <c r="Z1427" s="291"/>
      <c r="AA1427" s="291"/>
      <c r="AB1427" s="291"/>
      <c r="AC1427" s="291"/>
      <c r="AD1427" s="291"/>
      <c r="AE1427" s="291"/>
      <c r="AF1427" s="291"/>
      <c r="AG1427" s="291"/>
      <c r="AH1427" s="291"/>
      <c r="AI1427" s="291"/>
      <c r="AJ1427" s="291"/>
      <c r="AK1427" s="291"/>
      <c r="AL1427" s="291"/>
      <c r="AM1427" s="291"/>
      <c r="AN1427" s="291"/>
      <c r="AO1427" s="291"/>
      <c r="AP1427" s="291"/>
      <c r="AQ1427" s="291"/>
      <c r="AR1427" s="291"/>
    </row>
    <row r="1428" spans="1:44" ht="8.1" customHeight="1">
      <c r="A1428" s="323" t="str">
        <f t="shared" si="141"/>
        <v/>
      </c>
      <c r="B1428" s="50" t="str">
        <f t="shared" si="142"/>
        <v/>
      </c>
      <c r="C1428" s="50" t="str">
        <f t="shared" si="143"/>
        <v/>
      </c>
      <c r="D1428" s="273" t="str">
        <f t="shared" si="144"/>
        <v/>
      </c>
      <c r="E1428" s="311"/>
      <c r="F1428" s="312"/>
      <c r="G1428" s="312"/>
      <c r="H1428" s="291"/>
      <c r="I1428" s="291"/>
      <c r="J1428" s="291"/>
      <c r="K1428" s="291"/>
      <c r="L1428" s="291"/>
      <c r="M1428" s="291"/>
      <c r="N1428" s="291"/>
      <c r="O1428" s="291"/>
      <c r="P1428" s="291"/>
      <c r="Q1428" s="291"/>
      <c r="R1428" s="291"/>
      <c r="S1428" s="291"/>
      <c r="T1428" s="291"/>
      <c r="U1428" s="291"/>
      <c r="V1428" s="291"/>
      <c r="W1428" s="291"/>
      <c r="X1428" s="291"/>
      <c r="Y1428" s="291"/>
      <c r="Z1428" s="291"/>
      <c r="AA1428" s="291"/>
      <c r="AB1428" s="291"/>
      <c r="AC1428" s="291"/>
      <c r="AD1428" s="291"/>
      <c r="AE1428" s="291"/>
      <c r="AF1428" s="291"/>
      <c r="AG1428" s="291"/>
      <c r="AH1428" s="291"/>
      <c r="AI1428" s="291"/>
      <c r="AJ1428" s="291"/>
      <c r="AK1428" s="291"/>
      <c r="AL1428" s="291"/>
      <c r="AM1428" s="291"/>
      <c r="AN1428" s="291"/>
      <c r="AO1428" s="291"/>
      <c r="AP1428" s="291"/>
      <c r="AQ1428" s="291"/>
      <c r="AR1428" s="291"/>
    </row>
    <row r="1429" spans="1:44" ht="8.1" customHeight="1">
      <c r="A1429" s="323" t="str">
        <f t="shared" si="141"/>
        <v/>
      </c>
      <c r="B1429" s="50" t="str">
        <f t="shared" si="142"/>
        <v/>
      </c>
      <c r="C1429" s="50" t="str">
        <f t="shared" si="143"/>
        <v/>
      </c>
      <c r="D1429" s="273" t="str">
        <f t="shared" si="144"/>
        <v/>
      </c>
      <c r="E1429" s="311"/>
      <c r="F1429" s="312"/>
      <c r="G1429" s="312"/>
      <c r="H1429" s="291"/>
      <c r="I1429" s="291"/>
      <c r="J1429" s="291"/>
      <c r="K1429" s="291"/>
      <c r="L1429" s="291"/>
      <c r="M1429" s="291"/>
      <c r="N1429" s="291"/>
      <c r="O1429" s="291"/>
      <c r="P1429" s="291"/>
      <c r="Q1429" s="291"/>
      <c r="R1429" s="291"/>
      <c r="S1429" s="291"/>
      <c r="T1429" s="291"/>
      <c r="U1429" s="291"/>
      <c r="V1429" s="291"/>
      <c r="W1429" s="291"/>
      <c r="X1429" s="291"/>
      <c r="Y1429" s="291"/>
      <c r="Z1429" s="291"/>
      <c r="AA1429" s="291"/>
      <c r="AB1429" s="291"/>
      <c r="AC1429" s="291"/>
      <c r="AD1429" s="291"/>
      <c r="AE1429" s="291"/>
      <c r="AF1429" s="291"/>
      <c r="AG1429" s="291"/>
      <c r="AH1429" s="291"/>
      <c r="AI1429" s="291"/>
      <c r="AJ1429" s="291"/>
      <c r="AK1429" s="291"/>
      <c r="AL1429" s="291"/>
      <c r="AM1429" s="291"/>
      <c r="AN1429" s="291"/>
      <c r="AO1429" s="291"/>
      <c r="AP1429" s="291"/>
      <c r="AQ1429" s="291"/>
      <c r="AR1429" s="291"/>
    </row>
    <row r="1430" spans="1:44" ht="8.1" customHeight="1">
      <c r="A1430" s="323" t="str">
        <f t="shared" si="141"/>
        <v/>
      </c>
      <c r="B1430" s="50" t="str">
        <f t="shared" si="142"/>
        <v/>
      </c>
      <c r="C1430" s="50" t="str">
        <f t="shared" si="143"/>
        <v/>
      </c>
      <c r="D1430" s="273" t="str">
        <f t="shared" si="144"/>
        <v/>
      </c>
      <c r="E1430" s="311"/>
      <c r="F1430" s="312"/>
      <c r="G1430" s="312"/>
      <c r="H1430" s="291"/>
      <c r="I1430" s="291"/>
      <c r="J1430" s="291"/>
      <c r="K1430" s="291"/>
      <c r="L1430" s="291"/>
      <c r="M1430" s="291"/>
      <c r="N1430" s="291"/>
      <c r="O1430" s="291"/>
      <c r="P1430" s="291"/>
      <c r="Q1430" s="291"/>
      <c r="R1430" s="291"/>
      <c r="S1430" s="291"/>
      <c r="T1430" s="291"/>
      <c r="U1430" s="291"/>
      <c r="V1430" s="291"/>
      <c r="W1430" s="291"/>
      <c r="X1430" s="291"/>
      <c r="Y1430" s="291"/>
      <c r="Z1430" s="291"/>
      <c r="AA1430" s="291"/>
      <c r="AB1430" s="291"/>
      <c r="AC1430" s="291"/>
      <c r="AD1430" s="291"/>
      <c r="AE1430" s="291"/>
      <c r="AF1430" s="291"/>
      <c r="AG1430" s="291"/>
      <c r="AH1430" s="291"/>
      <c r="AI1430" s="291"/>
      <c r="AJ1430" s="291"/>
      <c r="AK1430" s="291"/>
      <c r="AL1430" s="291"/>
      <c r="AM1430" s="291"/>
      <c r="AN1430" s="291"/>
      <c r="AO1430" s="291"/>
      <c r="AP1430" s="291"/>
      <c r="AQ1430" s="291"/>
      <c r="AR1430" s="291"/>
    </row>
    <row r="1431" spans="1:44" ht="8.1" customHeight="1">
      <c r="A1431" s="323" t="str">
        <f t="shared" si="141"/>
        <v/>
      </c>
      <c r="B1431" s="50" t="str">
        <f t="shared" si="142"/>
        <v/>
      </c>
      <c r="C1431" s="50" t="str">
        <f t="shared" si="143"/>
        <v/>
      </c>
      <c r="D1431" s="273" t="str">
        <f t="shared" si="144"/>
        <v/>
      </c>
      <c r="E1431" s="311"/>
      <c r="F1431" s="312"/>
      <c r="G1431" s="312"/>
      <c r="H1431" s="291"/>
      <c r="I1431" s="291"/>
      <c r="J1431" s="291"/>
      <c r="K1431" s="291"/>
      <c r="L1431" s="291"/>
      <c r="M1431" s="291"/>
      <c r="N1431" s="291"/>
      <c r="O1431" s="291"/>
      <c r="P1431" s="291"/>
      <c r="Q1431" s="291"/>
      <c r="R1431" s="291"/>
      <c r="S1431" s="291"/>
      <c r="T1431" s="291"/>
      <c r="U1431" s="291"/>
      <c r="V1431" s="291"/>
      <c r="W1431" s="291"/>
      <c r="X1431" s="291"/>
      <c r="Y1431" s="291"/>
      <c r="Z1431" s="291"/>
      <c r="AA1431" s="291"/>
      <c r="AB1431" s="291"/>
      <c r="AC1431" s="291"/>
      <c r="AD1431" s="291"/>
      <c r="AE1431" s="291"/>
      <c r="AF1431" s="291"/>
      <c r="AG1431" s="291"/>
      <c r="AH1431" s="291"/>
      <c r="AI1431" s="291"/>
      <c r="AJ1431" s="291"/>
      <c r="AK1431" s="291"/>
      <c r="AL1431" s="291"/>
      <c r="AM1431" s="291"/>
      <c r="AN1431" s="291"/>
      <c r="AO1431" s="291"/>
      <c r="AP1431" s="291"/>
      <c r="AQ1431" s="291"/>
      <c r="AR1431" s="291"/>
    </row>
    <row r="1432" spans="1:44" ht="8.1" customHeight="1">
      <c r="A1432" s="323" t="str">
        <f t="shared" si="141"/>
        <v/>
      </c>
      <c r="B1432" s="50" t="str">
        <f t="shared" si="142"/>
        <v/>
      </c>
      <c r="C1432" s="50" t="str">
        <f t="shared" si="143"/>
        <v/>
      </c>
      <c r="D1432" s="273" t="str">
        <f t="shared" si="144"/>
        <v/>
      </c>
      <c r="E1432" s="311"/>
      <c r="F1432" s="312"/>
      <c r="G1432" s="312"/>
      <c r="H1432" s="291"/>
      <c r="I1432" s="291"/>
      <c r="J1432" s="291"/>
      <c r="K1432" s="291"/>
      <c r="L1432" s="291"/>
      <c r="M1432" s="291"/>
      <c r="N1432" s="291"/>
      <c r="O1432" s="291"/>
      <c r="P1432" s="291"/>
      <c r="Q1432" s="291"/>
      <c r="R1432" s="291"/>
      <c r="S1432" s="291"/>
      <c r="T1432" s="291"/>
      <c r="U1432" s="291"/>
      <c r="V1432" s="291"/>
      <c r="W1432" s="291"/>
      <c r="X1432" s="291"/>
      <c r="Y1432" s="291"/>
      <c r="Z1432" s="291"/>
      <c r="AA1432" s="291"/>
      <c r="AB1432" s="291"/>
      <c r="AC1432" s="291"/>
      <c r="AD1432" s="291"/>
      <c r="AE1432" s="291"/>
      <c r="AF1432" s="291"/>
      <c r="AG1432" s="291"/>
      <c r="AH1432" s="291"/>
      <c r="AI1432" s="291"/>
      <c r="AJ1432" s="291"/>
      <c r="AK1432" s="291"/>
      <c r="AL1432" s="291"/>
      <c r="AM1432" s="291"/>
      <c r="AN1432" s="291"/>
      <c r="AO1432" s="291"/>
      <c r="AP1432" s="291"/>
      <c r="AQ1432" s="291"/>
      <c r="AR1432" s="291"/>
    </row>
    <row r="1433" spans="1:44" ht="8.1" customHeight="1">
      <c r="A1433" s="323" t="str">
        <f t="shared" si="141"/>
        <v/>
      </c>
      <c r="B1433" s="50" t="str">
        <f t="shared" si="142"/>
        <v/>
      </c>
      <c r="C1433" s="50" t="str">
        <f t="shared" si="143"/>
        <v/>
      </c>
      <c r="D1433" s="273" t="str">
        <f t="shared" si="144"/>
        <v/>
      </c>
      <c r="E1433" s="311"/>
      <c r="F1433" s="312"/>
      <c r="G1433" s="312"/>
      <c r="H1433" s="291"/>
      <c r="I1433" s="291"/>
      <c r="J1433" s="291"/>
      <c r="K1433" s="291"/>
      <c r="L1433" s="291"/>
      <c r="M1433" s="291"/>
      <c r="N1433" s="291"/>
      <c r="O1433" s="291"/>
      <c r="P1433" s="291"/>
      <c r="Q1433" s="291"/>
      <c r="R1433" s="291"/>
      <c r="S1433" s="291"/>
      <c r="T1433" s="291"/>
      <c r="U1433" s="291"/>
      <c r="V1433" s="291"/>
      <c r="W1433" s="291"/>
      <c r="X1433" s="291"/>
      <c r="Y1433" s="291"/>
      <c r="Z1433" s="291"/>
      <c r="AA1433" s="291"/>
      <c r="AB1433" s="291"/>
      <c r="AC1433" s="291"/>
      <c r="AD1433" s="291"/>
      <c r="AE1433" s="291"/>
      <c r="AF1433" s="291"/>
      <c r="AG1433" s="291"/>
      <c r="AH1433" s="291"/>
      <c r="AI1433" s="291"/>
      <c r="AJ1433" s="291"/>
      <c r="AK1433" s="291"/>
      <c r="AL1433" s="291"/>
      <c r="AM1433" s="291"/>
      <c r="AN1433" s="291"/>
      <c r="AO1433" s="291"/>
      <c r="AP1433" s="291"/>
      <c r="AQ1433" s="291"/>
      <c r="AR1433" s="291"/>
    </row>
    <row r="1434" spans="1:44" ht="8.1" customHeight="1">
      <c r="A1434" s="323" t="str">
        <f t="shared" si="141"/>
        <v/>
      </c>
      <c r="B1434" s="50" t="str">
        <f t="shared" si="142"/>
        <v/>
      </c>
      <c r="C1434" s="50" t="str">
        <f t="shared" si="143"/>
        <v/>
      </c>
      <c r="D1434" s="273" t="str">
        <f t="shared" si="144"/>
        <v/>
      </c>
      <c r="E1434" s="311"/>
      <c r="F1434" s="312"/>
      <c r="G1434" s="312"/>
      <c r="H1434" s="291"/>
      <c r="I1434" s="291"/>
      <c r="J1434" s="291"/>
      <c r="K1434" s="291"/>
      <c r="L1434" s="291"/>
      <c r="M1434" s="291"/>
      <c r="N1434" s="291"/>
      <c r="O1434" s="291"/>
      <c r="P1434" s="291"/>
      <c r="Q1434" s="291"/>
      <c r="R1434" s="291"/>
      <c r="S1434" s="291"/>
      <c r="T1434" s="291"/>
      <c r="U1434" s="291"/>
      <c r="V1434" s="291"/>
      <c r="W1434" s="291"/>
      <c r="X1434" s="291"/>
      <c r="Y1434" s="291"/>
      <c r="Z1434" s="291"/>
      <c r="AA1434" s="291"/>
      <c r="AB1434" s="291"/>
      <c r="AC1434" s="291"/>
      <c r="AD1434" s="291"/>
      <c r="AE1434" s="291"/>
      <c r="AF1434" s="291"/>
      <c r="AG1434" s="291"/>
      <c r="AH1434" s="291"/>
      <c r="AI1434" s="291"/>
      <c r="AJ1434" s="291"/>
      <c r="AK1434" s="291"/>
      <c r="AL1434" s="291"/>
      <c r="AM1434" s="291"/>
      <c r="AN1434" s="291"/>
      <c r="AO1434" s="291"/>
      <c r="AP1434" s="291"/>
      <c r="AQ1434" s="291"/>
      <c r="AR1434" s="291"/>
    </row>
    <row r="1435" spans="1:44" ht="8.1" customHeight="1">
      <c r="A1435" s="323" t="str">
        <f t="shared" si="141"/>
        <v/>
      </c>
      <c r="B1435" s="50" t="str">
        <f t="shared" si="142"/>
        <v/>
      </c>
      <c r="C1435" s="50" t="str">
        <f t="shared" si="143"/>
        <v/>
      </c>
      <c r="D1435" s="273" t="str">
        <f t="shared" si="144"/>
        <v/>
      </c>
      <c r="E1435" s="311"/>
      <c r="F1435" s="312"/>
      <c r="G1435" s="312"/>
      <c r="H1435" s="291"/>
      <c r="I1435" s="291"/>
      <c r="J1435" s="291"/>
      <c r="K1435" s="291"/>
      <c r="L1435" s="291"/>
      <c r="M1435" s="291"/>
      <c r="N1435" s="291"/>
      <c r="O1435" s="291"/>
      <c r="P1435" s="291"/>
      <c r="Q1435" s="291"/>
      <c r="R1435" s="291"/>
      <c r="S1435" s="291"/>
      <c r="T1435" s="291"/>
      <c r="U1435" s="291"/>
      <c r="V1435" s="291"/>
      <c r="W1435" s="291"/>
      <c r="X1435" s="291"/>
      <c r="Y1435" s="291"/>
      <c r="Z1435" s="291"/>
      <c r="AA1435" s="291"/>
      <c r="AB1435" s="291"/>
      <c r="AC1435" s="291"/>
      <c r="AD1435" s="291"/>
      <c r="AE1435" s="291"/>
      <c r="AF1435" s="291"/>
      <c r="AG1435" s="291"/>
      <c r="AH1435" s="291"/>
      <c r="AI1435" s="291"/>
      <c r="AJ1435" s="291"/>
      <c r="AK1435" s="291"/>
      <c r="AL1435" s="291"/>
      <c r="AM1435" s="291"/>
      <c r="AN1435" s="291"/>
      <c r="AO1435" s="291"/>
      <c r="AP1435" s="291"/>
      <c r="AQ1435" s="291"/>
      <c r="AR1435" s="291"/>
    </row>
    <row r="1436" spans="1:44" ht="8.1" customHeight="1">
      <c r="A1436" s="323" t="str">
        <f t="shared" si="141"/>
        <v/>
      </c>
      <c r="B1436" s="50" t="str">
        <f t="shared" si="142"/>
        <v/>
      </c>
      <c r="C1436" s="50" t="str">
        <f t="shared" si="143"/>
        <v/>
      </c>
      <c r="D1436" s="273" t="str">
        <f t="shared" si="144"/>
        <v/>
      </c>
      <c r="E1436" s="311"/>
      <c r="F1436" s="312"/>
      <c r="G1436" s="312"/>
      <c r="H1436" s="291"/>
      <c r="I1436" s="291"/>
      <c r="J1436" s="291"/>
      <c r="K1436" s="291"/>
      <c r="L1436" s="291"/>
      <c r="M1436" s="291"/>
      <c r="N1436" s="291"/>
      <c r="O1436" s="291"/>
      <c r="P1436" s="291"/>
      <c r="Q1436" s="291"/>
      <c r="R1436" s="291"/>
      <c r="S1436" s="291"/>
      <c r="T1436" s="291"/>
      <c r="U1436" s="291"/>
      <c r="V1436" s="291"/>
      <c r="W1436" s="291"/>
      <c r="X1436" s="291"/>
      <c r="Y1436" s="291"/>
      <c r="Z1436" s="291"/>
      <c r="AA1436" s="291"/>
      <c r="AB1436" s="291"/>
      <c r="AC1436" s="291"/>
      <c r="AD1436" s="291"/>
      <c r="AE1436" s="291"/>
      <c r="AF1436" s="291"/>
      <c r="AG1436" s="291"/>
      <c r="AH1436" s="291"/>
      <c r="AI1436" s="291"/>
      <c r="AJ1436" s="291"/>
      <c r="AK1436" s="291"/>
      <c r="AL1436" s="291"/>
      <c r="AM1436" s="291"/>
      <c r="AN1436" s="291"/>
      <c r="AO1436" s="291"/>
      <c r="AP1436" s="291"/>
      <c r="AQ1436" s="291"/>
      <c r="AR1436" s="291"/>
    </row>
    <row r="1437" spans="1:44" ht="8.1" customHeight="1">
      <c r="A1437" s="323" t="str">
        <f t="shared" si="141"/>
        <v/>
      </c>
      <c r="B1437" s="50" t="str">
        <f t="shared" si="142"/>
        <v/>
      </c>
      <c r="C1437" s="50" t="str">
        <f t="shared" si="143"/>
        <v/>
      </c>
      <c r="D1437" s="273" t="str">
        <f t="shared" si="144"/>
        <v/>
      </c>
      <c r="E1437" s="311"/>
      <c r="F1437" s="312"/>
      <c r="G1437" s="312"/>
      <c r="H1437" s="291"/>
      <c r="I1437" s="291"/>
      <c r="J1437" s="291"/>
      <c r="K1437" s="291"/>
      <c r="L1437" s="291"/>
      <c r="M1437" s="291"/>
      <c r="N1437" s="291"/>
      <c r="O1437" s="291"/>
      <c r="P1437" s="291"/>
      <c r="Q1437" s="291"/>
      <c r="R1437" s="291"/>
      <c r="S1437" s="291"/>
      <c r="T1437" s="291"/>
      <c r="U1437" s="291"/>
      <c r="V1437" s="291"/>
      <c r="W1437" s="291"/>
      <c r="X1437" s="291"/>
      <c r="Y1437" s="291"/>
      <c r="Z1437" s="291"/>
      <c r="AA1437" s="291"/>
      <c r="AB1437" s="291"/>
      <c r="AC1437" s="291"/>
      <c r="AD1437" s="291"/>
      <c r="AE1437" s="291"/>
      <c r="AF1437" s="291"/>
      <c r="AG1437" s="291"/>
      <c r="AH1437" s="291"/>
      <c r="AI1437" s="291"/>
      <c r="AJ1437" s="291"/>
      <c r="AK1437" s="291"/>
      <c r="AL1437" s="291"/>
      <c r="AM1437" s="291"/>
      <c r="AN1437" s="291"/>
      <c r="AO1437" s="291"/>
      <c r="AP1437" s="291"/>
      <c r="AQ1437" s="291"/>
      <c r="AR1437" s="291"/>
    </row>
    <row r="1438" spans="1:44" ht="8.1" customHeight="1">
      <c r="A1438" s="323" t="str">
        <f t="shared" si="141"/>
        <v/>
      </c>
      <c r="B1438" s="50" t="str">
        <f t="shared" si="142"/>
        <v/>
      </c>
      <c r="C1438" s="50" t="str">
        <f t="shared" si="143"/>
        <v/>
      </c>
      <c r="D1438" s="273" t="str">
        <f t="shared" si="144"/>
        <v/>
      </c>
      <c r="E1438" s="311"/>
      <c r="F1438" s="312"/>
      <c r="G1438" s="312"/>
      <c r="H1438" s="291"/>
      <c r="I1438" s="291"/>
      <c r="J1438" s="291"/>
      <c r="K1438" s="291"/>
      <c r="L1438" s="291"/>
      <c r="M1438" s="291"/>
      <c r="N1438" s="291"/>
      <c r="O1438" s="291"/>
      <c r="P1438" s="291"/>
      <c r="Q1438" s="291"/>
      <c r="R1438" s="291"/>
      <c r="S1438" s="291"/>
      <c r="T1438" s="291"/>
      <c r="U1438" s="291"/>
      <c r="V1438" s="291"/>
      <c r="W1438" s="291"/>
      <c r="X1438" s="291"/>
      <c r="Y1438" s="291"/>
      <c r="Z1438" s="291"/>
      <c r="AA1438" s="291"/>
      <c r="AB1438" s="291"/>
      <c r="AC1438" s="291"/>
      <c r="AD1438" s="291"/>
      <c r="AE1438" s="291"/>
      <c r="AF1438" s="291"/>
      <c r="AG1438" s="291"/>
      <c r="AH1438" s="291"/>
      <c r="AI1438" s="291"/>
      <c r="AJ1438" s="291"/>
      <c r="AK1438" s="291"/>
      <c r="AL1438" s="291"/>
      <c r="AM1438" s="291"/>
      <c r="AN1438" s="291"/>
      <c r="AO1438" s="291"/>
      <c r="AP1438" s="291"/>
      <c r="AQ1438" s="291"/>
      <c r="AR1438" s="291"/>
    </row>
    <row r="1439" spans="1:44" ht="8.1" customHeight="1">
      <c r="A1439" s="323" t="str">
        <f t="shared" si="141"/>
        <v/>
      </c>
      <c r="B1439" s="50" t="str">
        <f t="shared" si="142"/>
        <v/>
      </c>
      <c r="C1439" s="50" t="str">
        <f t="shared" si="143"/>
        <v/>
      </c>
      <c r="D1439" s="273" t="str">
        <f t="shared" si="144"/>
        <v/>
      </c>
      <c r="E1439" s="311"/>
      <c r="F1439" s="312"/>
      <c r="G1439" s="312"/>
      <c r="H1439" s="291"/>
      <c r="I1439" s="291"/>
      <c r="J1439" s="291"/>
      <c r="K1439" s="291"/>
      <c r="L1439" s="291"/>
      <c r="M1439" s="291"/>
      <c r="N1439" s="291"/>
      <c r="O1439" s="291"/>
      <c r="P1439" s="291"/>
      <c r="Q1439" s="291"/>
      <c r="R1439" s="291"/>
      <c r="S1439" s="291"/>
      <c r="T1439" s="291"/>
      <c r="U1439" s="291"/>
      <c r="V1439" s="291"/>
      <c r="W1439" s="291"/>
      <c r="X1439" s="291"/>
      <c r="Y1439" s="291"/>
      <c r="Z1439" s="291"/>
      <c r="AA1439" s="291"/>
      <c r="AB1439" s="291"/>
      <c r="AC1439" s="291"/>
      <c r="AD1439" s="291"/>
      <c r="AE1439" s="291"/>
      <c r="AF1439" s="291"/>
      <c r="AG1439" s="291"/>
      <c r="AH1439" s="291"/>
      <c r="AI1439" s="291"/>
      <c r="AJ1439" s="291"/>
      <c r="AK1439" s="291"/>
      <c r="AL1439" s="291"/>
      <c r="AM1439" s="291"/>
      <c r="AN1439" s="291"/>
      <c r="AO1439" s="291"/>
      <c r="AP1439" s="291"/>
      <c r="AQ1439" s="291"/>
      <c r="AR1439" s="291"/>
    </row>
    <row r="1440" spans="1:44" ht="8.1" customHeight="1">
      <c r="A1440" s="323" t="str">
        <f t="shared" si="141"/>
        <v/>
      </c>
      <c r="B1440" s="50" t="str">
        <f t="shared" si="142"/>
        <v/>
      </c>
      <c r="C1440" s="50" t="str">
        <f t="shared" si="143"/>
        <v/>
      </c>
      <c r="D1440" s="273" t="str">
        <f t="shared" si="144"/>
        <v/>
      </c>
      <c r="E1440" s="311"/>
      <c r="F1440" s="312"/>
      <c r="G1440" s="312"/>
      <c r="H1440" s="291"/>
      <c r="I1440" s="291"/>
      <c r="J1440" s="291"/>
      <c r="K1440" s="291"/>
      <c r="L1440" s="291"/>
      <c r="M1440" s="291"/>
      <c r="N1440" s="291"/>
      <c r="O1440" s="291"/>
      <c r="P1440" s="291"/>
      <c r="Q1440" s="291"/>
      <c r="R1440" s="291"/>
      <c r="S1440" s="291"/>
      <c r="T1440" s="291"/>
      <c r="U1440" s="291"/>
      <c r="V1440" s="291"/>
      <c r="W1440" s="291"/>
      <c r="X1440" s="291"/>
      <c r="Y1440" s="291"/>
      <c r="Z1440" s="291"/>
      <c r="AA1440" s="291"/>
      <c r="AB1440" s="291"/>
      <c r="AC1440" s="291"/>
      <c r="AD1440" s="291"/>
      <c r="AE1440" s="291"/>
      <c r="AF1440" s="291"/>
      <c r="AG1440" s="291"/>
      <c r="AH1440" s="291"/>
      <c r="AI1440" s="291"/>
      <c r="AJ1440" s="291"/>
      <c r="AK1440" s="291"/>
      <c r="AL1440" s="291"/>
      <c r="AM1440" s="291"/>
      <c r="AN1440" s="291"/>
      <c r="AO1440" s="291"/>
      <c r="AP1440" s="291"/>
      <c r="AQ1440" s="291"/>
      <c r="AR1440" s="291"/>
    </row>
    <row r="1441" spans="1:44" ht="8.1" customHeight="1">
      <c r="A1441" s="323" t="str">
        <f t="shared" si="141"/>
        <v/>
      </c>
      <c r="B1441" s="50" t="str">
        <f t="shared" si="142"/>
        <v/>
      </c>
      <c r="C1441" s="50" t="str">
        <f t="shared" si="143"/>
        <v/>
      </c>
      <c r="D1441" s="273" t="str">
        <f t="shared" si="144"/>
        <v/>
      </c>
      <c r="E1441" s="311"/>
      <c r="F1441" s="312"/>
      <c r="G1441" s="312"/>
      <c r="H1441" s="291"/>
      <c r="I1441" s="291"/>
      <c r="J1441" s="291"/>
      <c r="K1441" s="291"/>
      <c r="L1441" s="291"/>
      <c r="M1441" s="291"/>
      <c r="N1441" s="291"/>
      <c r="O1441" s="291"/>
      <c r="P1441" s="291"/>
      <c r="Q1441" s="291"/>
      <c r="R1441" s="291"/>
      <c r="S1441" s="291"/>
      <c r="T1441" s="291"/>
      <c r="U1441" s="291"/>
      <c r="V1441" s="291"/>
      <c r="W1441" s="291"/>
      <c r="X1441" s="291"/>
      <c r="Y1441" s="291"/>
      <c r="Z1441" s="291"/>
      <c r="AA1441" s="291"/>
      <c r="AB1441" s="291"/>
      <c r="AC1441" s="291"/>
      <c r="AD1441" s="291"/>
      <c r="AE1441" s="291"/>
      <c r="AF1441" s="291"/>
      <c r="AG1441" s="291"/>
      <c r="AH1441" s="291"/>
      <c r="AI1441" s="291"/>
      <c r="AJ1441" s="291"/>
      <c r="AK1441" s="291"/>
      <c r="AL1441" s="291"/>
      <c r="AM1441" s="291"/>
      <c r="AN1441" s="291"/>
      <c r="AO1441" s="291"/>
      <c r="AP1441" s="291"/>
      <c r="AQ1441" s="291"/>
      <c r="AR1441" s="291"/>
    </row>
    <row r="1442" spans="1:44" ht="8.1" customHeight="1">
      <c r="A1442" s="323" t="str">
        <f t="shared" si="141"/>
        <v/>
      </c>
      <c r="B1442" s="50" t="str">
        <f t="shared" si="142"/>
        <v/>
      </c>
      <c r="C1442" s="50" t="str">
        <f t="shared" si="143"/>
        <v/>
      </c>
      <c r="D1442" s="273" t="str">
        <f t="shared" si="144"/>
        <v/>
      </c>
      <c r="E1442" s="311"/>
      <c r="F1442" s="312"/>
      <c r="G1442" s="312"/>
      <c r="H1442" s="291"/>
      <c r="I1442" s="291"/>
      <c r="J1442" s="291"/>
      <c r="K1442" s="291"/>
      <c r="L1442" s="291"/>
      <c r="M1442" s="291"/>
      <c r="N1442" s="291"/>
      <c r="O1442" s="291"/>
      <c r="P1442" s="291"/>
      <c r="Q1442" s="291"/>
      <c r="R1442" s="291"/>
      <c r="S1442" s="291"/>
      <c r="T1442" s="291"/>
      <c r="U1442" s="291"/>
      <c r="V1442" s="291"/>
      <c r="W1442" s="291"/>
      <c r="X1442" s="291"/>
      <c r="Y1442" s="291"/>
      <c r="Z1442" s="291"/>
      <c r="AA1442" s="291"/>
      <c r="AB1442" s="291"/>
      <c r="AC1442" s="291"/>
      <c r="AD1442" s="291"/>
      <c r="AE1442" s="291"/>
      <c r="AF1442" s="291"/>
      <c r="AG1442" s="291"/>
      <c r="AH1442" s="291"/>
      <c r="AI1442" s="291"/>
      <c r="AJ1442" s="291"/>
      <c r="AK1442" s="291"/>
      <c r="AL1442" s="291"/>
      <c r="AM1442" s="291"/>
      <c r="AN1442" s="291"/>
      <c r="AO1442" s="291"/>
      <c r="AP1442" s="291"/>
      <c r="AQ1442" s="291"/>
      <c r="AR1442" s="291"/>
    </row>
    <row r="1443" spans="1:44" ht="8.1" customHeight="1">
      <c r="A1443" s="323" t="str">
        <f t="shared" si="141"/>
        <v/>
      </c>
      <c r="B1443" s="50" t="str">
        <f t="shared" si="142"/>
        <v/>
      </c>
      <c r="C1443" s="50" t="str">
        <f t="shared" si="143"/>
        <v/>
      </c>
      <c r="D1443" s="273" t="str">
        <f t="shared" si="144"/>
        <v/>
      </c>
      <c r="E1443" s="311"/>
      <c r="F1443" s="312"/>
      <c r="G1443" s="312"/>
      <c r="H1443" s="291"/>
      <c r="I1443" s="291"/>
      <c r="J1443" s="291"/>
      <c r="K1443" s="291"/>
      <c r="L1443" s="291"/>
      <c r="M1443" s="291"/>
      <c r="N1443" s="291"/>
      <c r="O1443" s="291"/>
      <c r="P1443" s="291"/>
      <c r="Q1443" s="291"/>
      <c r="R1443" s="291"/>
      <c r="S1443" s="291"/>
      <c r="T1443" s="291"/>
      <c r="U1443" s="291"/>
      <c r="V1443" s="291"/>
      <c r="W1443" s="291"/>
      <c r="X1443" s="291"/>
      <c r="Y1443" s="291"/>
      <c r="Z1443" s="291"/>
      <c r="AA1443" s="291"/>
      <c r="AB1443" s="291"/>
      <c r="AC1443" s="291"/>
      <c r="AD1443" s="291"/>
      <c r="AE1443" s="291"/>
      <c r="AF1443" s="291"/>
      <c r="AG1443" s="291"/>
      <c r="AH1443" s="291"/>
      <c r="AI1443" s="291"/>
      <c r="AJ1443" s="291"/>
      <c r="AK1443" s="291"/>
      <c r="AL1443" s="291"/>
      <c r="AM1443" s="291"/>
      <c r="AN1443" s="291"/>
      <c r="AO1443" s="291"/>
      <c r="AP1443" s="291"/>
      <c r="AQ1443" s="291"/>
      <c r="AR1443" s="291"/>
    </row>
    <row r="1444" spans="1:44" ht="8.1" customHeight="1">
      <c r="A1444" s="323" t="str">
        <f t="shared" si="141"/>
        <v/>
      </c>
      <c r="B1444" s="50" t="str">
        <f t="shared" si="142"/>
        <v/>
      </c>
      <c r="C1444" s="50" t="str">
        <f t="shared" si="143"/>
        <v/>
      </c>
      <c r="D1444" s="273" t="str">
        <f t="shared" si="144"/>
        <v/>
      </c>
      <c r="E1444" s="311"/>
      <c r="F1444" s="312"/>
      <c r="G1444" s="312"/>
      <c r="H1444" s="291"/>
      <c r="I1444" s="291"/>
      <c r="J1444" s="291"/>
      <c r="K1444" s="291"/>
      <c r="L1444" s="291"/>
      <c r="M1444" s="291"/>
      <c r="N1444" s="291"/>
      <c r="O1444" s="291"/>
      <c r="P1444" s="291"/>
      <c r="Q1444" s="291"/>
      <c r="R1444" s="291"/>
      <c r="S1444" s="291"/>
      <c r="T1444" s="291"/>
      <c r="U1444" s="291"/>
      <c r="V1444" s="291"/>
      <c r="W1444" s="291"/>
      <c r="X1444" s="291"/>
      <c r="Y1444" s="291"/>
      <c r="Z1444" s="291"/>
      <c r="AA1444" s="291"/>
      <c r="AB1444" s="291"/>
      <c r="AC1444" s="291"/>
      <c r="AD1444" s="291"/>
      <c r="AE1444" s="291"/>
      <c r="AF1444" s="291"/>
      <c r="AG1444" s="291"/>
      <c r="AH1444" s="291"/>
      <c r="AI1444" s="291"/>
      <c r="AJ1444" s="291"/>
      <c r="AK1444" s="291"/>
      <c r="AL1444" s="291"/>
      <c r="AM1444" s="291"/>
      <c r="AN1444" s="291"/>
      <c r="AO1444" s="291"/>
      <c r="AP1444" s="291"/>
      <c r="AQ1444" s="291"/>
      <c r="AR1444" s="291"/>
    </row>
    <row r="1445" spans="1:44" ht="8.1" customHeight="1">
      <c r="A1445" s="323" t="str">
        <f t="shared" si="141"/>
        <v/>
      </c>
      <c r="B1445" s="50" t="str">
        <f t="shared" si="142"/>
        <v/>
      </c>
      <c r="C1445" s="50" t="str">
        <f t="shared" si="143"/>
        <v/>
      </c>
      <c r="D1445" s="273" t="str">
        <f t="shared" si="144"/>
        <v/>
      </c>
      <c r="E1445" s="311"/>
      <c r="F1445" s="312"/>
      <c r="G1445" s="312"/>
      <c r="H1445" s="291"/>
      <c r="I1445" s="291"/>
      <c r="J1445" s="291"/>
      <c r="K1445" s="291"/>
      <c r="L1445" s="291"/>
      <c r="M1445" s="291"/>
      <c r="N1445" s="291"/>
      <c r="O1445" s="291"/>
      <c r="P1445" s="291"/>
      <c r="Q1445" s="291"/>
      <c r="R1445" s="291"/>
      <c r="S1445" s="291"/>
      <c r="T1445" s="291"/>
      <c r="U1445" s="291"/>
      <c r="V1445" s="291"/>
      <c r="W1445" s="291"/>
      <c r="X1445" s="291"/>
      <c r="Y1445" s="291"/>
      <c r="Z1445" s="291"/>
      <c r="AA1445" s="291"/>
      <c r="AB1445" s="291"/>
      <c r="AC1445" s="291"/>
      <c r="AD1445" s="291"/>
      <c r="AE1445" s="291"/>
      <c r="AF1445" s="291"/>
      <c r="AG1445" s="291"/>
      <c r="AH1445" s="291"/>
      <c r="AI1445" s="291"/>
      <c r="AJ1445" s="291"/>
      <c r="AK1445" s="291"/>
      <c r="AL1445" s="291"/>
      <c r="AM1445" s="291"/>
      <c r="AN1445" s="291"/>
      <c r="AO1445" s="291"/>
      <c r="AP1445" s="291"/>
      <c r="AQ1445" s="291"/>
      <c r="AR1445" s="291"/>
    </row>
    <row r="1446" spans="1:44" ht="8.1" customHeight="1">
      <c r="A1446" s="323" t="str">
        <f t="shared" si="141"/>
        <v/>
      </c>
      <c r="B1446" s="50" t="str">
        <f t="shared" si="142"/>
        <v/>
      </c>
      <c r="C1446" s="50" t="str">
        <f t="shared" si="143"/>
        <v/>
      </c>
      <c r="D1446" s="273" t="str">
        <f t="shared" si="144"/>
        <v/>
      </c>
      <c r="E1446" s="311"/>
      <c r="F1446" s="312"/>
      <c r="G1446" s="312"/>
      <c r="H1446" s="291"/>
      <c r="I1446" s="291"/>
      <c r="J1446" s="291"/>
      <c r="K1446" s="291"/>
      <c r="L1446" s="291"/>
      <c r="M1446" s="291"/>
      <c r="N1446" s="291"/>
      <c r="O1446" s="291"/>
      <c r="P1446" s="291"/>
      <c r="Q1446" s="291"/>
      <c r="R1446" s="291"/>
      <c r="S1446" s="291"/>
      <c r="T1446" s="291"/>
      <c r="U1446" s="291"/>
      <c r="V1446" s="291"/>
      <c r="W1446" s="291"/>
      <c r="X1446" s="291"/>
      <c r="Y1446" s="291"/>
      <c r="Z1446" s="291"/>
      <c r="AA1446" s="291"/>
      <c r="AB1446" s="291"/>
      <c r="AC1446" s="291"/>
      <c r="AD1446" s="291"/>
      <c r="AE1446" s="291"/>
      <c r="AF1446" s="291"/>
      <c r="AG1446" s="291"/>
      <c r="AH1446" s="291"/>
      <c r="AI1446" s="291"/>
      <c r="AJ1446" s="291"/>
      <c r="AK1446" s="291"/>
      <c r="AL1446" s="291"/>
      <c r="AM1446" s="291"/>
      <c r="AN1446" s="291"/>
      <c r="AO1446" s="291"/>
      <c r="AP1446" s="291"/>
      <c r="AQ1446" s="291"/>
      <c r="AR1446" s="291"/>
    </row>
    <row r="1447" spans="1:44" ht="8.1" customHeight="1">
      <c r="A1447" s="323" t="str">
        <f t="shared" si="141"/>
        <v/>
      </c>
      <c r="B1447" s="50" t="str">
        <f t="shared" si="142"/>
        <v/>
      </c>
      <c r="C1447" s="50" t="str">
        <f t="shared" si="143"/>
        <v/>
      </c>
      <c r="D1447" s="273" t="str">
        <f t="shared" si="144"/>
        <v/>
      </c>
      <c r="E1447" s="311"/>
      <c r="F1447" s="312"/>
      <c r="G1447" s="312"/>
      <c r="H1447" s="291"/>
      <c r="I1447" s="291"/>
      <c r="J1447" s="291"/>
      <c r="K1447" s="291"/>
      <c r="L1447" s="291"/>
      <c r="M1447" s="291"/>
      <c r="N1447" s="291"/>
      <c r="O1447" s="291"/>
      <c r="P1447" s="291"/>
      <c r="Q1447" s="291"/>
      <c r="R1447" s="291"/>
      <c r="S1447" s="291"/>
      <c r="T1447" s="291"/>
      <c r="U1447" s="291"/>
      <c r="V1447" s="291"/>
      <c r="W1447" s="291"/>
      <c r="X1447" s="291"/>
      <c r="Y1447" s="291"/>
      <c r="Z1447" s="291"/>
      <c r="AA1447" s="291"/>
      <c r="AB1447" s="291"/>
      <c r="AC1447" s="291"/>
      <c r="AD1447" s="291"/>
      <c r="AE1447" s="291"/>
      <c r="AF1447" s="291"/>
      <c r="AG1447" s="291"/>
      <c r="AH1447" s="291"/>
      <c r="AI1447" s="291"/>
      <c r="AJ1447" s="291"/>
      <c r="AK1447" s="291"/>
      <c r="AL1447" s="291"/>
      <c r="AM1447" s="291"/>
      <c r="AN1447" s="291"/>
      <c r="AO1447" s="291"/>
      <c r="AP1447" s="291"/>
      <c r="AQ1447" s="291"/>
      <c r="AR1447" s="291"/>
    </row>
    <row r="1448" spans="1:44" ht="8.1" customHeight="1">
      <c r="A1448" s="323" t="str">
        <f t="shared" si="141"/>
        <v/>
      </c>
      <c r="B1448" s="50" t="str">
        <f t="shared" si="142"/>
        <v/>
      </c>
      <c r="C1448" s="50" t="str">
        <f t="shared" si="143"/>
        <v/>
      </c>
      <c r="D1448" s="273" t="str">
        <f t="shared" si="144"/>
        <v/>
      </c>
      <c r="E1448" s="311"/>
      <c r="F1448" s="312"/>
      <c r="G1448" s="312"/>
      <c r="H1448" s="291"/>
      <c r="I1448" s="291"/>
      <c r="J1448" s="291"/>
      <c r="K1448" s="291"/>
      <c r="L1448" s="291"/>
      <c r="M1448" s="291"/>
      <c r="N1448" s="291"/>
      <c r="O1448" s="291"/>
      <c r="P1448" s="291"/>
      <c r="Q1448" s="291"/>
      <c r="R1448" s="291"/>
      <c r="S1448" s="291"/>
      <c r="T1448" s="291"/>
      <c r="U1448" s="291"/>
      <c r="V1448" s="291"/>
      <c r="W1448" s="291"/>
      <c r="X1448" s="291"/>
      <c r="Y1448" s="291"/>
      <c r="Z1448" s="291"/>
      <c r="AA1448" s="291"/>
      <c r="AB1448" s="291"/>
      <c r="AC1448" s="291"/>
      <c r="AD1448" s="291"/>
      <c r="AE1448" s="291"/>
      <c r="AF1448" s="291"/>
      <c r="AG1448" s="291"/>
      <c r="AH1448" s="291"/>
      <c r="AI1448" s="291"/>
      <c r="AJ1448" s="291"/>
      <c r="AK1448" s="291"/>
      <c r="AL1448" s="291"/>
      <c r="AM1448" s="291"/>
      <c r="AN1448" s="291"/>
      <c r="AO1448" s="291"/>
      <c r="AP1448" s="291"/>
      <c r="AQ1448" s="291"/>
      <c r="AR1448" s="291"/>
    </row>
    <row r="1449" spans="1:44" ht="8.1" customHeight="1">
      <c r="A1449" s="323" t="str">
        <f t="shared" si="141"/>
        <v/>
      </c>
      <c r="B1449" s="50" t="str">
        <f t="shared" si="142"/>
        <v/>
      </c>
      <c r="C1449" s="50" t="str">
        <f t="shared" si="143"/>
        <v/>
      </c>
      <c r="D1449" s="273" t="str">
        <f t="shared" si="144"/>
        <v/>
      </c>
      <c r="E1449" s="311"/>
      <c r="F1449" s="312"/>
      <c r="G1449" s="312"/>
      <c r="H1449" s="291"/>
      <c r="I1449" s="291"/>
      <c r="J1449" s="291"/>
      <c r="K1449" s="291"/>
      <c r="L1449" s="291"/>
      <c r="M1449" s="291"/>
      <c r="N1449" s="291"/>
      <c r="O1449" s="291"/>
      <c r="P1449" s="291"/>
      <c r="Q1449" s="291"/>
      <c r="R1449" s="291"/>
      <c r="S1449" s="291"/>
      <c r="T1449" s="291"/>
      <c r="U1449" s="291"/>
      <c r="V1449" s="291"/>
      <c r="W1449" s="291"/>
      <c r="X1449" s="291"/>
      <c r="Y1449" s="291"/>
      <c r="Z1449" s="291"/>
      <c r="AA1449" s="291"/>
      <c r="AB1449" s="291"/>
      <c r="AC1449" s="291"/>
      <c r="AD1449" s="291"/>
      <c r="AE1449" s="291"/>
      <c r="AF1449" s="291"/>
      <c r="AG1449" s="291"/>
      <c r="AH1449" s="291"/>
      <c r="AI1449" s="291"/>
      <c r="AJ1449" s="291"/>
      <c r="AK1449" s="291"/>
      <c r="AL1449" s="291"/>
      <c r="AM1449" s="291"/>
      <c r="AN1449" s="291"/>
      <c r="AO1449" s="291"/>
      <c r="AP1449" s="291"/>
      <c r="AQ1449" s="291"/>
      <c r="AR1449" s="291"/>
    </row>
    <row r="1450" spans="1:44" ht="8.1" customHeight="1">
      <c r="A1450" s="323" t="str">
        <f t="shared" si="141"/>
        <v/>
      </c>
      <c r="B1450" s="50" t="str">
        <f t="shared" si="142"/>
        <v/>
      </c>
      <c r="C1450" s="50" t="str">
        <f t="shared" si="143"/>
        <v/>
      </c>
      <c r="D1450" s="273" t="str">
        <f t="shared" si="144"/>
        <v/>
      </c>
      <c r="E1450" s="311"/>
      <c r="F1450" s="312"/>
      <c r="G1450" s="312"/>
      <c r="H1450" s="291"/>
      <c r="I1450" s="291"/>
      <c r="J1450" s="291"/>
      <c r="K1450" s="291"/>
      <c r="L1450" s="291"/>
      <c r="M1450" s="291"/>
      <c r="N1450" s="291"/>
      <c r="O1450" s="291"/>
      <c r="P1450" s="291"/>
      <c r="Q1450" s="291"/>
      <c r="R1450" s="291"/>
      <c r="S1450" s="291"/>
      <c r="T1450" s="291"/>
      <c r="U1450" s="291"/>
      <c r="V1450" s="291"/>
      <c r="W1450" s="291"/>
      <c r="X1450" s="291"/>
      <c r="Y1450" s="291"/>
      <c r="Z1450" s="291"/>
      <c r="AA1450" s="291"/>
      <c r="AB1450" s="291"/>
      <c r="AC1450" s="291"/>
      <c r="AD1450" s="291"/>
      <c r="AE1450" s="291"/>
      <c r="AF1450" s="291"/>
      <c r="AG1450" s="291"/>
      <c r="AH1450" s="291"/>
      <c r="AI1450" s="291"/>
      <c r="AJ1450" s="291"/>
      <c r="AK1450" s="291"/>
      <c r="AL1450" s="291"/>
      <c r="AM1450" s="291"/>
      <c r="AN1450" s="291"/>
      <c r="AO1450" s="291"/>
      <c r="AP1450" s="291"/>
      <c r="AQ1450" s="291"/>
      <c r="AR1450" s="291"/>
    </row>
    <row r="1451" spans="1:44" ht="8.1" customHeight="1">
      <c r="A1451" s="323" t="str">
        <f t="shared" si="141"/>
        <v/>
      </c>
      <c r="B1451" s="50" t="str">
        <f t="shared" si="142"/>
        <v/>
      </c>
      <c r="C1451" s="50" t="str">
        <f t="shared" si="143"/>
        <v/>
      </c>
      <c r="D1451" s="273" t="str">
        <f t="shared" si="144"/>
        <v/>
      </c>
      <c r="E1451" s="311"/>
      <c r="F1451" s="312"/>
      <c r="G1451" s="312"/>
      <c r="H1451" s="291"/>
      <c r="I1451" s="291"/>
      <c r="J1451" s="291"/>
      <c r="K1451" s="291"/>
      <c r="L1451" s="291"/>
      <c r="M1451" s="291"/>
      <c r="N1451" s="291"/>
      <c r="O1451" s="291"/>
      <c r="P1451" s="291"/>
      <c r="Q1451" s="291"/>
      <c r="R1451" s="291"/>
      <c r="S1451" s="291"/>
      <c r="T1451" s="291"/>
      <c r="U1451" s="291"/>
      <c r="V1451" s="291"/>
      <c r="W1451" s="291"/>
      <c r="X1451" s="291"/>
      <c r="Y1451" s="291"/>
      <c r="Z1451" s="291"/>
      <c r="AA1451" s="291"/>
      <c r="AB1451" s="291"/>
      <c r="AC1451" s="291"/>
      <c r="AD1451" s="291"/>
      <c r="AE1451" s="291"/>
      <c r="AF1451" s="291"/>
      <c r="AG1451" s="291"/>
      <c r="AH1451" s="291"/>
      <c r="AI1451" s="291"/>
      <c r="AJ1451" s="291"/>
      <c r="AK1451" s="291"/>
      <c r="AL1451" s="291"/>
      <c r="AM1451" s="291"/>
      <c r="AN1451" s="291"/>
      <c r="AO1451" s="291"/>
      <c r="AP1451" s="291"/>
      <c r="AQ1451" s="291"/>
      <c r="AR1451" s="291"/>
    </row>
    <row r="1452" spans="1:44" ht="8.1" customHeight="1">
      <c r="A1452" s="323" t="str">
        <f t="shared" si="141"/>
        <v/>
      </c>
      <c r="B1452" s="50" t="str">
        <f t="shared" si="142"/>
        <v/>
      </c>
      <c r="C1452" s="50" t="str">
        <f t="shared" si="143"/>
        <v/>
      </c>
      <c r="D1452" s="273" t="str">
        <f t="shared" si="144"/>
        <v/>
      </c>
      <c r="E1452" s="311"/>
      <c r="F1452" s="312"/>
      <c r="G1452" s="312"/>
      <c r="H1452" s="291"/>
      <c r="I1452" s="291"/>
      <c r="J1452" s="291"/>
      <c r="K1452" s="291"/>
      <c r="L1452" s="291"/>
      <c r="M1452" s="291"/>
      <c r="N1452" s="291"/>
      <c r="O1452" s="291"/>
      <c r="P1452" s="291"/>
      <c r="Q1452" s="291"/>
      <c r="R1452" s="291"/>
      <c r="S1452" s="291"/>
      <c r="T1452" s="291"/>
      <c r="U1452" s="291"/>
      <c r="V1452" s="291"/>
      <c r="W1452" s="291"/>
      <c r="X1452" s="291"/>
      <c r="Y1452" s="291"/>
      <c r="Z1452" s="291"/>
      <c r="AA1452" s="291"/>
      <c r="AB1452" s="291"/>
      <c r="AC1452" s="291"/>
      <c r="AD1452" s="291"/>
      <c r="AE1452" s="291"/>
      <c r="AF1452" s="291"/>
      <c r="AG1452" s="291"/>
      <c r="AH1452" s="291"/>
      <c r="AI1452" s="291"/>
      <c r="AJ1452" s="291"/>
      <c r="AK1452" s="291"/>
      <c r="AL1452" s="291"/>
      <c r="AM1452" s="291"/>
      <c r="AN1452" s="291"/>
      <c r="AO1452" s="291"/>
      <c r="AP1452" s="291"/>
      <c r="AQ1452" s="291"/>
      <c r="AR1452" s="291"/>
    </row>
    <row r="1453" spans="1:44" ht="8.1" customHeight="1">
      <c r="A1453" s="323" t="str">
        <f t="shared" si="141"/>
        <v/>
      </c>
      <c r="B1453" s="50" t="str">
        <f t="shared" si="142"/>
        <v/>
      </c>
      <c r="C1453" s="50" t="str">
        <f t="shared" si="143"/>
        <v/>
      </c>
      <c r="D1453" s="273" t="str">
        <f t="shared" si="144"/>
        <v/>
      </c>
      <c r="E1453" s="311"/>
      <c r="F1453" s="312"/>
      <c r="G1453" s="312"/>
      <c r="H1453" s="291"/>
      <c r="I1453" s="291"/>
      <c r="J1453" s="291"/>
      <c r="K1453" s="291"/>
      <c r="L1453" s="291"/>
      <c r="M1453" s="291"/>
      <c r="N1453" s="291"/>
      <c r="O1453" s="291"/>
      <c r="P1453" s="291"/>
      <c r="Q1453" s="291"/>
      <c r="R1453" s="291"/>
      <c r="S1453" s="291"/>
      <c r="T1453" s="291"/>
      <c r="U1453" s="291"/>
      <c r="V1453" s="291"/>
      <c r="W1453" s="291"/>
      <c r="X1453" s="291"/>
      <c r="Y1453" s="291"/>
      <c r="Z1453" s="291"/>
      <c r="AA1453" s="291"/>
      <c r="AB1453" s="291"/>
      <c r="AC1453" s="291"/>
      <c r="AD1453" s="291"/>
      <c r="AE1453" s="291"/>
      <c r="AF1453" s="291"/>
      <c r="AG1453" s="291"/>
      <c r="AH1453" s="291"/>
      <c r="AI1453" s="291"/>
      <c r="AJ1453" s="291"/>
      <c r="AK1453" s="291"/>
      <c r="AL1453" s="291"/>
      <c r="AM1453" s="291"/>
      <c r="AN1453" s="291"/>
      <c r="AO1453" s="291"/>
      <c r="AP1453" s="291"/>
      <c r="AQ1453" s="291"/>
      <c r="AR1453" s="291"/>
    </row>
    <row r="1454" spans="1:44" ht="8.1" customHeight="1">
      <c r="A1454" s="323" t="str">
        <f t="shared" si="141"/>
        <v/>
      </c>
      <c r="B1454" s="50" t="str">
        <f t="shared" si="142"/>
        <v/>
      </c>
      <c r="C1454" s="50" t="str">
        <f t="shared" si="143"/>
        <v/>
      </c>
      <c r="D1454" s="273" t="str">
        <f t="shared" si="144"/>
        <v/>
      </c>
      <c r="E1454" s="311"/>
      <c r="F1454" s="312"/>
      <c r="G1454" s="312"/>
      <c r="H1454" s="291"/>
      <c r="I1454" s="291"/>
      <c r="J1454" s="291"/>
      <c r="K1454" s="291"/>
      <c r="L1454" s="291"/>
      <c r="M1454" s="291"/>
      <c r="N1454" s="291"/>
      <c r="O1454" s="291"/>
      <c r="P1454" s="291"/>
      <c r="Q1454" s="291"/>
      <c r="R1454" s="291"/>
      <c r="S1454" s="291"/>
      <c r="T1454" s="291"/>
      <c r="U1454" s="291"/>
      <c r="V1454" s="291"/>
      <c r="W1454" s="291"/>
      <c r="X1454" s="291"/>
      <c r="Y1454" s="291"/>
      <c r="Z1454" s="291"/>
      <c r="AA1454" s="291"/>
      <c r="AB1454" s="291"/>
      <c r="AC1454" s="291"/>
      <c r="AD1454" s="291"/>
      <c r="AE1454" s="291"/>
      <c r="AF1454" s="291"/>
      <c r="AG1454" s="291"/>
      <c r="AH1454" s="291"/>
      <c r="AI1454" s="291"/>
      <c r="AJ1454" s="291"/>
      <c r="AK1454" s="291"/>
      <c r="AL1454" s="291"/>
      <c r="AM1454" s="291"/>
      <c r="AN1454" s="291"/>
      <c r="AO1454" s="291"/>
      <c r="AP1454" s="291"/>
      <c r="AQ1454" s="291"/>
      <c r="AR1454" s="291"/>
    </row>
    <row r="1455" spans="1:44" ht="8.1" customHeight="1">
      <c r="A1455" s="323" t="str">
        <f t="shared" si="141"/>
        <v/>
      </c>
      <c r="B1455" s="50" t="str">
        <f t="shared" si="142"/>
        <v/>
      </c>
      <c r="C1455" s="50" t="str">
        <f t="shared" si="143"/>
        <v/>
      </c>
      <c r="D1455" s="273" t="str">
        <f t="shared" si="144"/>
        <v/>
      </c>
      <c r="E1455" s="311"/>
      <c r="F1455" s="312"/>
      <c r="G1455" s="312"/>
      <c r="H1455" s="291"/>
      <c r="I1455" s="291"/>
      <c r="J1455" s="291"/>
      <c r="K1455" s="291"/>
      <c r="L1455" s="291"/>
      <c r="M1455" s="291"/>
      <c r="N1455" s="291"/>
      <c r="O1455" s="291"/>
      <c r="P1455" s="291"/>
      <c r="Q1455" s="291"/>
      <c r="R1455" s="291"/>
      <c r="S1455" s="291"/>
      <c r="T1455" s="291"/>
      <c r="U1455" s="291"/>
      <c r="V1455" s="291"/>
      <c r="W1455" s="291"/>
      <c r="X1455" s="291"/>
      <c r="Y1455" s="291"/>
      <c r="Z1455" s="291"/>
      <c r="AA1455" s="291"/>
      <c r="AB1455" s="291"/>
      <c r="AC1455" s="291"/>
      <c r="AD1455" s="291"/>
      <c r="AE1455" s="291"/>
      <c r="AF1455" s="291"/>
      <c r="AG1455" s="291"/>
      <c r="AH1455" s="291"/>
      <c r="AI1455" s="291"/>
      <c r="AJ1455" s="291"/>
      <c r="AK1455" s="291"/>
      <c r="AL1455" s="291"/>
      <c r="AM1455" s="291"/>
      <c r="AN1455" s="291"/>
      <c r="AO1455" s="291"/>
      <c r="AP1455" s="291"/>
      <c r="AQ1455" s="291"/>
      <c r="AR1455" s="291"/>
    </row>
    <row r="1456" spans="1:44" ht="8.1" customHeight="1">
      <c r="A1456" s="323" t="str">
        <f t="shared" si="141"/>
        <v/>
      </c>
      <c r="B1456" s="50" t="str">
        <f t="shared" si="142"/>
        <v/>
      </c>
      <c r="C1456" s="50" t="str">
        <f t="shared" si="143"/>
        <v/>
      </c>
      <c r="D1456" s="273" t="str">
        <f t="shared" si="144"/>
        <v/>
      </c>
      <c r="E1456" s="311"/>
      <c r="F1456" s="312"/>
      <c r="G1456" s="312"/>
      <c r="H1456" s="291"/>
      <c r="I1456" s="291"/>
      <c r="J1456" s="291"/>
      <c r="K1456" s="291"/>
      <c r="L1456" s="291"/>
      <c r="M1456" s="291"/>
      <c r="N1456" s="291"/>
      <c r="O1456" s="291"/>
      <c r="P1456" s="291"/>
      <c r="Q1456" s="291"/>
      <c r="R1456" s="291"/>
      <c r="S1456" s="291"/>
      <c r="T1456" s="291"/>
      <c r="U1456" s="291"/>
      <c r="V1456" s="291"/>
      <c r="W1456" s="291"/>
      <c r="X1456" s="291"/>
      <c r="Y1456" s="291"/>
      <c r="Z1456" s="291"/>
      <c r="AA1456" s="291"/>
      <c r="AB1456" s="291"/>
      <c r="AC1456" s="291"/>
      <c r="AD1456" s="291"/>
      <c r="AE1456" s="291"/>
      <c r="AF1456" s="291"/>
      <c r="AG1456" s="291"/>
      <c r="AH1456" s="291"/>
      <c r="AI1456" s="291"/>
      <c r="AJ1456" s="291"/>
      <c r="AK1456" s="291"/>
      <c r="AL1456" s="291"/>
      <c r="AM1456" s="291"/>
      <c r="AN1456" s="291"/>
      <c r="AO1456" s="291"/>
      <c r="AP1456" s="291"/>
      <c r="AQ1456" s="291"/>
      <c r="AR1456" s="291"/>
    </row>
    <row r="1457" spans="1:44" ht="8.1" customHeight="1">
      <c r="A1457" s="323" t="str">
        <f t="shared" si="141"/>
        <v/>
      </c>
      <c r="B1457" s="50" t="str">
        <f t="shared" si="142"/>
        <v/>
      </c>
      <c r="C1457" s="50" t="str">
        <f t="shared" si="143"/>
        <v/>
      </c>
      <c r="D1457" s="273" t="str">
        <f t="shared" si="144"/>
        <v/>
      </c>
      <c r="E1457" s="311"/>
      <c r="F1457" s="312"/>
      <c r="G1457" s="312"/>
      <c r="H1457" s="291"/>
      <c r="I1457" s="291"/>
      <c r="J1457" s="291"/>
      <c r="K1457" s="291"/>
      <c r="L1457" s="291"/>
      <c r="M1457" s="291"/>
      <c r="N1457" s="291"/>
      <c r="O1457" s="291"/>
      <c r="P1457" s="291"/>
      <c r="Q1457" s="291"/>
      <c r="R1457" s="291"/>
      <c r="S1457" s="291"/>
      <c r="T1457" s="291"/>
      <c r="U1457" s="291"/>
      <c r="V1457" s="291"/>
      <c r="W1457" s="291"/>
      <c r="X1457" s="291"/>
      <c r="Y1457" s="291"/>
      <c r="Z1457" s="291"/>
      <c r="AA1457" s="291"/>
      <c r="AB1457" s="291"/>
      <c r="AC1457" s="291"/>
      <c r="AD1457" s="291"/>
      <c r="AE1457" s="291"/>
      <c r="AF1457" s="291"/>
      <c r="AG1457" s="291"/>
      <c r="AH1457" s="291"/>
      <c r="AI1457" s="291"/>
      <c r="AJ1457" s="291"/>
      <c r="AK1457" s="291"/>
      <c r="AL1457" s="291"/>
      <c r="AM1457" s="291"/>
      <c r="AN1457" s="291"/>
      <c r="AO1457" s="291"/>
      <c r="AP1457" s="291"/>
      <c r="AQ1457" s="291"/>
      <c r="AR1457" s="291"/>
    </row>
    <row r="1458" spans="1:44" ht="8.1" customHeight="1">
      <c r="A1458" s="323" t="str">
        <f t="shared" si="141"/>
        <v/>
      </c>
      <c r="B1458" s="50" t="str">
        <f t="shared" si="142"/>
        <v/>
      </c>
      <c r="C1458" s="50" t="str">
        <f t="shared" si="143"/>
        <v/>
      </c>
      <c r="D1458" s="273" t="str">
        <f t="shared" si="144"/>
        <v/>
      </c>
      <c r="E1458" s="311"/>
      <c r="F1458" s="312"/>
      <c r="G1458" s="312"/>
      <c r="H1458" s="291"/>
      <c r="I1458" s="291"/>
      <c r="J1458" s="291"/>
      <c r="K1458" s="291"/>
      <c r="L1458" s="291"/>
      <c r="M1458" s="291"/>
      <c r="N1458" s="291"/>
      <c r="O1458" s="291"/>
      <c r="P1458" s="291"/>
      <c r="Q1458" s="291"/>
      <c r="R1458" s="291"/>
      <c r="S1458" s="291"/>
      <c r="T1458" s="291"/>
      <c r="U1458" s="291"/>
      <c r="V1458" s="291"/>
      <c r="W1458" s="291"/>
      <c r="X1458" s="291"/>
      <c r="Y1458" s="291"/>
      <c r="Z1458" s="291"/>
      <c r="AA1458" s="291"/>
      <c r="AB1458" s="291"/>
      <c r="AC1458" s="291"/>
      <c r="AD1458" s="291"/>
      <c r="AE1458" s="291"/>
      <c r="AF1458" s="291"/>
      <c r="AG1458" s="291"/>
      <c r="AH1458" s="291"/>
      <c r="AI1458" s="291"/>
      <c r="AJ1458" s="291"/>
      <c r="AK1458" s="291"/>
      <c r="AL1458" s="291"/>
      <c r="AM1458" s="291"/>
      <c r="AN1458" s="291"/>
      <c r="AO1458" s="291"/>
      <c r="AP1458" s="291"/>
      <c r="AQ1458" s="291"/>
      <c r="AR1458" s="291"/>
    </row>
    <row r="1459" spans="1:44" ht="8.1" customHeight="1">
      <c r="A1459" s="323" t="str">
        <f t="shared" si="141"/>
        <v/>
      </c>
      <c r="B1459" s="50" t="str">
        <f t="shared" si="142"/>
        <v/>
      </c>
      <c r="C1459" s="50" t="str">
        <f t="shared" si="143"/>
        <v/>
      </c>
      <c r="D1459" s="273" t="str">
        <f t="shared" si="144"/>
        <v/>
      </c>
      <c r="E1459" s="311"/>
      <c r="F1459" s="312"/>
      <c r="G1459" s="312"/>
      <c r="H1459" s="291"/>
      <c r="I1459" s="291"/>
      <c r="J1459" s="291"/>
      <c r="K1459" s="291"/>
      <c r="L1459" s="291"/>
      <c r="M1459" s="291"/>
      <c r="N1459" s="291"/>
      <c r="O1459" s="291"/>
      <c r="P1459" s="291"/>
      <c r="Q1459" s="291"/>
      <c r="R1459" s="291"/>
      <c r="S1459" s="291"/>
      <c r="T1459" s="291"/>
      <c r="U1459" s="291"/>
      <c r="V1459" s="291"/>
      <c r="W1459" s="291"/>
      <c r="X1459" s="291"/>
      <c r="Y1459" s="291"/>
      <c r="Z1459" s="291"/>
      <c r="AA1459" s="291"/>
      <c r="AB1459" s="291"/>
      <c r="AC1459" s="291"/>
      <c r="AD1459" s="291"/>
      <c r="AE1459" s="291"/>
      <c r="AF1459" s="291"/>
      <c r="AG1459" s="291"/>
      <c r="AH1459" s="291"/>
      <c r="AI1459" s="291"/>
      <c r="AJ1459" s="291"/>
      <c r="AK1459" s="291"/>
      <c r="AL1459" s="291"/>
      <c r="AM1459" s="291"/>
      <c r="AN1459" s="291"/>
      <c r="AO1459" s="291"/>
      <c r="AP1459" s="291"/>
      <c r="AQ1459" s="291"/>
      <c r="AR1459" s="291"/>
    </row>
    <row r="1460" spans="1:44" ht="8.1" customHeight="1">
      <c r="A1460" s="323" t="str">
        <f t="shared" si="141"/>
        <v/>
      </c>
      <c r="B1460" s="50" t="str">
        <f t="shared" si="142"/>
        <v/>
      </c>
      <c r="C1460" s="50" t="str">
        <f t="shared" si="143"/>
        <v/>
      </c>
      <c r="D1460" s="273" t="str">
        <f t="shared" si="144"/>
        <v/>
      </c>
      <c r="E1460" s="311"/>
      <c r="F1460" s="312"/>
      <c r="G1460" s="312"/>
      <c r="H1460" s="291"/>
      <c r="I1460" s="291"/>
      <c r="J1460" s="291"/>
      <c r="K1460" s="291"/>
      <c r="L1460" s="291"/>
      <c r="M1460" s="291"/>
      <c r="N1460" s="291"/>
      <c r="O1460" s="291"/>
      <c r="P1460" s="291"/>
      <c r="Q1460" s="291"/>
      <c r="R1460" s="291"/>
      <c r="S1460" s="291"/>
      <c r="T1460" s="291"/>
      <c r="U1460" s="291"/>
      <c r="V1460" s="291"/>
      <c r="W1460" s="291"/>
      <c r="X1460" s="291"/>
      <c r="Y1460" s="291"/>
      <c r="Z1460" s="291"/>
      <c r="AA1460" s="291"/>
      <c r="AB1460" s="291"/>
      <c r="AC1460" s="291"/>
      <c r="AD1460" s="291"/>
      <c r="AE1460" s="291"/>
      <c r="AF1460" s="291"/>
      <c r="AG1460" s="291"/>
      <c r="AH1460" s="291"/>
      <c r="AI1460" s="291"/>
      <c r="AJ1460" s="291"/>
      <c r="AK1460" s="291"/>
      <c r="AL1460" s="291"/>
      <c r="AM1460" s="291"/>
      <c r="AN1460" s="291"/>
      <c r="AO1460" s="291"/>
      <c r="AP1460" s="291"/>
      <c r="AQ1460" s="291"/>
      <c r="AR1460" s="291"/>
    </row>
    <row r="1461" spans="1:44" ht="8.1" customHeight="1">
      <c r="A1461" s="323" t="str">
        <f t="shared" si="141"/>
        <v/>
      </c>
      <c r="B1461" s="50" t="str">
        <f t="shared" si="142"/>
        <v/>
      </c>
      <c r="C1461" s="50" t="str">
        <f t="shared" si="143"/>
        <v/>
      </c>
      <c r="D1461" s="273" t="str">
        <f t="shared" si="144"/>
        <v/>
      </c>
      <c r="E1461" s="311"/>
      <c r="F1461" s="312"/>
      <c r="G1461" s="312"/>
      <c r="H1461" s="291"/>
      <c r="I1461" s="291"/>
      <c r="J1461" s="291"/>
      <c r="K1461" s="291"/>
      <c r="L1461" s="291"/>
      <c r="M1461" s="291"/>
      <c r="N1461" s="291"/>
      <c r="O1461" s="291"/>
      <c r="P1461" s="291"/>
      <c r="Q1461" s="291"/>
      <c r="R1461" s="291"/>
      <c r="S1461" s="291"/>
      <c r="T1461" s="291"/>
      <c r="U1461" s="291"/>
      <c r="V1461" s="291"/>
      <c r="W1461" s="291"/>
      <c r="X1461" s="291"/>
      <c r="Y1461" s="291"/>
      <c r="Z1461" s="291"/>
      <c r="AA1461" s="291"/>
      <c r="AB1461" s="291"/>
      <c r="AC1461" s="291"/>
      <c r="AD1461" s="291"/>
      <c r="AE1461" s="291"/>
      <c r="AF1461" s="291"/>
      <c r="AG1461" s="291"/>
      <c r="AH1461" s="291"/>
      <c r="AI1461" s="291"/>
      <c r="AJ1461" s="291"/>
      <c r="AK1461" s="291"/>
      <c r="AL1461" s="291"/>
      <c r="AM1461" s="291"/>
      <c r="AN1461" s="291"/>
      <c r="AO1461" s="291"/>
      <c r="AP1461" s="291"/>
      <c r="AQ1461" s="291"/>
      <c r="AR1461" s="291"/>
    </row>
    <row r="1462" spans="1:44" ht="8.1" customHeight="1">
      <c r="A1462" s="323" t="str">
        <f t="shared" si="141"/>
        <v/>
      </c>
      <c r="B1462" s="50" t="str">
        <f t="shared" si="142"/>
        <v/>
      </c>
      <c r="C1462" s="50" t="str">
        <f t="shared" si="143"/>
        <v/>
      </c>
      <c r="D1462" s="273" t="str">
        <f t="shared" si="144"/>
        <v/>
      </c>
      <c r="E1462" s="311"/>
      <c r="F1462" s="312"/>
      <c r="G1462" s="312"/>
      <c r="H1462" s="291"/>
      <c r="I1462" s="291"/>
      <c r="J1462" s="291"/>
      <c r="K1462" s="291"/>
      <c r="L1462" s="291"/>
      <c r="M1462" s="291"/>
      <c r="N1462" s="291"/>
      <c r="O1462" s="291"/>
      <c r="P1462" s="291"/>
      <c r="Q1462" s="291"/>
      <c r="R1462" s="291"/>
      <c r="S1462" s="291"/>
      <c r="T1462" s="291"/>
      <c r="U1462" s="291"/>
      <c r="V1462" s="291"/>
      <c r="W1462" s="291"/>
      <c r="X1462" s="291"/>
      <c r="Y1462" s="291"/>
      <c r="Z1462" s="291"/>
      <c r="AA1462" s="291"/>
      <c r="AB1462" s="291"/>
      <c r="AC1462" s="291"/>
      <c r="AD1462" s="291"/>
      <c r="AE1462" s="291"/>
      <c r="AF1462" s="291"/>
      <c r="AG1462" s="291"/>
      <c r="AH1462" s="291"/>
      <c r="AI1462" s="291"/>
      <c r="AJ1462" s="291"/>
      <c r="AK1462" s="291"/>
      <c r="AL1462" s="291"/>
      <c r="AM1462" s="291"/>
      <c r="AN1462" s="291"/>
      <c r="AO1462" s="291"/>
      <c r="AP1462" s="291"/>
      <c r="AQ1462" s="291"/>
      <c r="AR1462" s="291"/>
    </row>
    <row r="1463" spans="1:44" ht="8.1" customHeight="1">
      <c r="A1463" s="323" t="str">
        <f t="shared" si="141"/>
        <v/>
      </c>
      <c r="B1463" s="50" t="str">
        <f t="shared" si="142"/>
        <v/>
      </c>
      <c r="C1463" s="50" t="str">
        <f t="shared" si="143"/>
        <v/>
      </c>
      <c r="D1463" s="273" t="str">
        <f t="shared" si="144"/>
        <v/>
      </c>
      <c r="E1463" s="311"/>
      <c r="F1463" s="312"/>
      <c r="G1463" s="312"/>
      <c r="H1463" s="291"/>
      <c r="I1463" s="291"/>
      <c r="J1463" s="291"/>
      <c r="K1463" s="291"/>
      <c r="L1463" s="291"/>
      <c r="M1463" s="291"/>
      <c r="N1463" s="291"/>
      <c r="O1463" s="291"/>
      <c r="P1463" s="291"/>
      <c r="Q1463" s="291"/>
      <c r="R1463" s="291"/>
      <c r="S1463" s="291"/>
      <c r="T1463" s="291"/>
      <c r="U1463" s="291"/>
      <c r="V1463" s="291"/>
      <c r="W1463" s="291"/>
      <c r="X1463" s="291"/>
      <c r="Y1463" s="291"/>
      <c r="Z1463" s="291"/>
      <c r="AA1463" s="291"/>
      <c r="AB1463" s="291"/>
      <c r="AC1463" s="291"/>
      <c r="AD1463" s="291"/>
      <c r="AE1463" s="291"/>
      <c r="AF1463" s="291"/>
      <c r="AG1463" s="291"/>
      <c r="AH1463" s="291"/>
      <c r="AI1463" s="291"/>
      <c r="AJ1463" s="291"/>
      <c r="AK1463" s="291"/>
      <c r="AL1463" s="291"/>
      <c r="AM1463" s="291"/>
      <c r="AN1463" s="291"/>
      <c r="AO1463" s="291"/>
      <c r="AP1463" s="291"/>
      <c r="AQ1463" s="291"/>
      <c r="AR1463" s="291"/>
    </row>
    <row r="1464" spans="1:44" ht="8.1" customHeight="1">
      <c r="A1464" s="323" t="str">
        <f t="shared" si="141"/>
        <v/>
      </c>
      <c r="B1464" s="50" t="str">
        <f t="shared" si="142"/>
        <v/>
      </c>
      <c r="C1464" s="50" t="str">
        <f t="shared" si="143"/>
        <v/>
      </c>
      <c r="D1464" s="273" t="str">
        <f t="shared" si="144"/>
        <v/>
      </c>
      <c r="E1464" s="311"/>
      <c r="F1464" s="312"/>
      <c r="G1464" s="312"/>
      <c r="H1464" s="291"/>
      <c r="I1464" s="291"/>
      <c r="J1464" s="291"/>
      <c r="K1464" s="291"/>
      <c r="L1464" s="291"/>
      <c r="M1464" s="291"/>
      <c r="N1464" s="291"/>
      <c r="O1464" s="291"/>
      <c r="P1464" s="291"/>
      <c r="Q1464" s="291"/>
      <c r="R1464" s="291"/>
      <c r="S1464" s="291"/>
      <c r="T1464" s="291"/>
      <c r="U1464" s="291"/>
      <c r="V1464" s="291"/>
      <c r="W1464" s="291"/>
      <c r="X1464" s="291"/>
      <c r="Y1464" s="291"/>
      <c r="Z1464" s="291"/>
      <c r="AA1464" s="291"/>
      <c r="AB1464" s="291"/>
      <c r="AC1464" s="291"/>
      <c r="AD1464" s="291"/>
      <c r="AE1464" s="291"/>
      <c r="AF1464" s="291"/>
      <c r="AG1464" s="291"/>
      <c r="AH1464" s="291"/>
      <c r="AI1464" s="291"/>
      <c r="AJ1464" s="291"/>
      <c r="AK1464" s="291"/>
      <c r="AL1464" s="291"/>
      <c r="AM1464" s="291"/>
      <c r="AN1464" s="291"/>
      <c r="AO1464" s="291"/>
      <c r="AP1464" s="291"/>
      <c r="AQ1464" s="291"/>
      <c r="AR1464" s="291"/>
    </row>
    <row r="1465" spans="1:44" ht="8.1" customHeight="1">
      <c r="A1465" s="323" t="str">
        <f t="shared" si="141"/>
        <v/>
      </c>
      <c r="B1465" s="50" t="str">
        <f t="shared" si="142"/>
        <v/>
      </c>
      <c r="C1465" s="50" t="str">
        <f t="shared" si="143"/>
        <v/>
      </c>
      <c r="D1465" s="273" t="str">
        <f t="shared" si="144"/>
        <v/>
      </c>
      <c r="E1465" s="311"/>
      <c r="F1465" s="312"/>
      <c r="G1465" s="312"/>
      <c r="H1465" s="291"/>
      <c r="I1465" s="291"/>
      <c r="J1465" s="291"/>
      <c r="K1465" s="291"/>
      <c r="L1465" s="291"/>
      <c r="M1465" s="291"/>
      <c r="N1465" s="291"/>
      <c r="O1465" s="291"/>
      <c r="P1465" s="291"/>
      <c r="Q1465" s="291"/>
      <c r="R1465" s="291"/>
      <c r="S1465" s="291"/>
      <c r="T1465" s="291"/>
      <c r="U1465" s="291"/>
      <c r="V1465" s="291"/>
      <c r="W1465" s="291"/>
      <c r="X1465" s="291"/>
      <c r="Y1465" s="291"/>
      <c r="Z1465" s="291"/>
      <c r="AA1465" s="291"/>
      <c r="AB1465" s="291"/>
      <c r="AC1465" s="291"/>
      <c r="AD1465" s="291"/>
      <c r="AE1465" s="291"/>
      <c r="AF1465" s="291"/>
      <c r="AG1465" s="291"/>
      <c r="AH1465" s="291"/>
      <c r="AI1465" s="291"/>
      <c r="AJ1465" s="291"/>
      <c r="AK1465" s="291"/>
      <c r="AL1465" s="291"/>
      <c r="AM1465" s="291"/>
      <c r="AN1465" s="291"/>
      <c r="AO1465" s="291"/>
      <c r="AP1465" s="291"/>
      <c r="AQ1465" s="291"/>
      <c r="AR1465" s="291"/>
    </row>
    <row r="1466" spans="1:44" ht="8.1" customHeight="1">
      <c r="A1466" s="323" t="str">
        <f t="shared" si="141"/>
        <v/>
      </c>
      <c r="B1466" s="50" t="str">
        <f t="shared" si="142"/>
        <v/>
      </c>
      <c r="C1466" s="50" t="str">
        <f t="shared" si="143"/>
        <v/>
      </c>
      <c r="D1466" s="273" t="str">
        <f t="shared" si="144"/>
        <v/>
      </c>
      <c r="E1466" s="311"/>
      <c r="F1466" s="312"/>
      <c r="G1466" s="312"/>
      <c r="H1466" s="291"/>
      <c r="I1466" s="291"/>
      <c r="J1466" s="291"/>
      <c r="K1466" s="291"/>
      <c r="L1466" s="291"/>
      <c r="M1466" s="291"/>
      <c r="N1466" s="291"/>
      <c r="O1466" s="291"/>
      <c r="P1466" s="291"/>
      <c r="Q1466" s="291"/>
      <c r="R1466" s="291"/>
      <c r="S1466" s="291"/>
      <c r="T1466" s="291"/>
      <c r="U1466" s="291"/>
      <c r="V1466" s="291"/>
      <c r="W1466" s="291"/>
      <c r="X1466" s="291"/>
      <c r="Y1466" s="291"/>
      <c r="Z1466" s="291"/>
      <c r="AA1466" s="291"/>
      <c r="AB1466" s="291"/>
      <c r="AC1466" s="291"/>
      <c r="AD1466" s="291"/>
      <c r="AE1466" s="291"/>
      <c r="AF1466" s="291"/>
      <c r="AG1466" s="291"/>
      <c r="AH1466" s="291"/>
      <c r="AI1466" s="291"/>
      <c r="AJ1466" s="291"/>
      <c r="AK1466" s="291"/>
      <c r="AL1466" s="291"/>
      <c r="AM1466" s="291"/>
      <c r="AN1466" s="291"/>
      <c r="AO1466" s="291"/>
      <c r="AP1466" s="291"/>
      <c r="AQ1466" s="291"/>
      <c r="AR1466" s="291"/>
    </row>
    <row r="1467" spans="1:44" ht="8.1" customHeight="1">
      <c r="A1467" s="323" t="str">
        <f t="shared" si="141"/>
        <v/>
      </c>
      <c r="B1467" s="50" t="str">
        <f t="shared" si="142"/>
        <v/>
      </c>
      <c r="C1467" s="50" t="str">
        <f t="shared" si="143"/>
        <v/>
      </c>
      <c r="D1467" s="273" t="str">
        <f t="shared" si="144"/>
        <v/>
      </c>
      <c r="E1467" s="311"/>
      <c r="F1467" s="312"/>
      <c r="G1467" s="312"/>
      <c r="H1467" s="291"/>
      <c r="I1467" s="291"/>
      <c r="J1467" s="291"/>
      <c r="K1467" s="291"/>
      <c r="L1467" s="291"/>
      <c r="M1467" s="291"/>
      <c r="N1467" s="291"/>
      <c r="O1467" s="291"/>
      <c r="P1467" s="291"/>
      <c r="Q1467" s="291"/>
      <c r="R1467" s="291"/>
      <c r="S1467" s="291"/>
      <c r="T1467" s="291"/>
      <c r="U1467" s="291"/>
      <c r="V1467" s="291"/>
      <c r="W1467" s="291"/>
      <c r="X1467" s="291"/>
      <c r="Y1467" s="291"/>
      <c r="Z1467" s="291"/>
      <c r="AA1467" s="291"/>
      <c r="AB1467" s="291"/>
      <c r="AC1467" s="291"/>
      <c r="AD1467" s="291"/>
      <c r="AE1467" s="291"/>
      <c r="AF1467" s="291"/>
      <c r="AG1467" s="291"/>
      <c r="AH1467" s="291"/>
      <c r="AI1467" s="291"/>
      <c r="AJ1467" s="291"/>
      <c r="AK1467" s="291"/>
      <c r="AL1467" s="291"/>
      <c r="AM1467" s="291"/>
      <c r="AN1467" s="291"/>
      <c r="AO1467" s="291"/>
      <c r="AP1467" s="291"/>
      <c r="AQ1467" s="291"/>
      <c r="AR1467" s="291"/>
    </row>
    <row r="1468" spans="1:44" ht="8.1" customHeight="1">
      <c r="A1468" s="323" t="str">
        <f t="shared" si="141"/>
        <v/>
      </c>
      <c r="B1468" s="50" t="str">
        <f t="shared" si="142"/>
        <v/>
      </c>
      <c r="C1468" s="50" t="str">
        <f t="shared" si="143"/>
        <v/>
      </c>
      <c r="D1468" s="273" t="str">
        <f t="shared" si="144"/>
        <v/>
      </c>
      <c r="E1468" s="311"/>
      <c r="F1468" s="312"/>
      <c r="G1468" s="312"/>
      <c r="H1468" s="291"/>
      <c r="I1468" s="291"/>
      <c r="J1468" s="291"/>
      <c r="K1468" s="291"/>
      <c r="L1468" s="291"/>
      <c r="M1468" s="291"/>
      <c r="N1468" s="291"/>
      <c r="O1468" s="291"/>
      <c r="P1468" s="291"/>
      <c r="Q1468" s="291"/>
      <c r="R1468" s="291"/>
      <c r="S1468" s="291"/>
      <c r="T1468" s="291"/>
      <c r="U1468" s="291"/>
      <c r="V1468" s="291"/>
      <c r="W1468" s="291"/>
      <c r="X1468" s="291"/>
      <c r="Y1468" s="291"/>
      <c r="Z1468" s="291"/>
      <c r="AA1468" s="291"/>
      <c r="AB1468" s="291"/>
      <c r="AC1468" s="291"/>
      <c r="AD1468" s="291"/>
      <c r="AE1468" s="291"/>
      <c r="AF1468" s="291"/>
      <c r="AG1468" s="291"/>
      <c r="AH1468" s="291"/>
      <c r="AI1468" s="291"/>
      <c r="AJ1468" s="291"/>
      <c r="AK1468" s="291"/>
      <c r="AL1468" s="291"/>
      <c r="AM1468" s="291"/>
      <c r="AN1468" s="291"/>
      <c r="AO1468" s="291"/>
      <c r="AP1468" s="291"/>
      <c r="AQ1468" s="291"/>
      <c r="AR1468" s="291"/>
    </row>
    <row r="1469" spans="1:44" ht="8.1" customHeight="1">
      <c r="A1469" s="323" t="str">
        <f t="shared" si="141"/>
        <v/>
      </c>
      <c r="B1469" s="50" t="str">
        <f t="shared" si="142"/>
        <v/>
      </c>
      <c r="C1469" s="50" t="str">
        <f t="shared" si="143"/>
        <v/>
      </c>
      <c r="D1469" s="273" t="str">
        <f t="shared" si="144"/>
        <v/>
      </c>
      <c r="E1469" s="311"/>
      <c r="F1469" s="312"/>
      <c r="G1469" s="312"/>
      <c r="H1469" s="291"/>
      <c r="I1469" s="291"/>
      <c r="J1469" s="291"/>
      <c r="K1469" s="291"/>
      <c r="L1469" s="291"/>
      <c r="M1469" s="291"/>
      <c r="N1469" s="291"/>
      <c r="O1469" s="291"/>
      <c r="P1469" s="291"/>
      <c r="Q1469" s="291"/>
      <c r="R1469" s="291"/>
      <c r="S1469" s="291"/>
      <c r="T1469" s="291"/>
      <c r="U1469" s="291"/>
      <c r="V1469" s="291"/>
      <c r="W1469" s="291"/>
      <c r="X1469" s="291"/>
      <c r="Y1469" s="291"/>
      <c r="Z1469" s="291"/>
      <c r="AA1469" s="291"/>
      <c r="AB1469" s="291"/>
      <c r="AC1469" s="291"/>
      <c r="AD1469" s="291"/>
      <c r="AE1469" s="291"/>
      <c r="AF1469" s="291"/>
      <c r="AG1469" s="291"/>
      <c r="AH1469" s="291"/>
      <c r="AI1469" s="291"/>
      <c r="AJ1469" s="291"/>
      <c r="AK1469" s="291"/>
      <c r="AL1469" s="291"/>
      <c r="AM1469" s="291"/>
      <c r="AN1469" s="291"/>
      <c r="AO1469" s="291"/>
      <c r="AP1469" s="291"/>
      <c r="AQ1469" s="291"/>
      <c r="AR1469" s="291"/>
    </row>
    <row r="1470" spans="1:44" ht="8.1" customHeight="1">
      <c r="A1470" s="323" t="str">
        <f t="shared" si="141"/>
        <v/>
      </c>
      <c r="B1470" s="50" t="str">
        <f t="shared" si="142"/>
        <v/>
      </c>
      <c r="C1470" s="50" t="str">
        <f t="shared" si="143"/>
        <v/>
      </c>
      <c r="D1470" s="273" t="str">
        <f t="shared" si="144"/>
        <v/>
      </c>
      <c r="E1470" s="311"/>
      <c r="F1470" s="312"/>
      <c r="G1470" s="312"/>
      <c r="H1470" s="291"/>
      <c r="I1470" s="291"/>
      <c r="J1470" s="291"/>
      <c r="K1470" s="291"/>
      <c r="L1470" s="291"/>
      <c r="M1470" s="291"/>
      <c r="N1470" s="291"/>
      <c r="O1470" s="291"/>
      <c r="P1470" s="291"/>
      <c r="Q1470" s="291"/>
      <c r="R1470" s="291"/>
      <c r="S1470" s="291"/>
      <c r="T1470" s="291"/>
      <c r="U1470" s="291"/>
      <c r="V1470" s="291"/>
      <c r="W1470" s="291"/>
      <c r="X1470" s="291"/>
      <c r="Y1470" s="291"/>
      <c r="Z1470" s="291"/>
      <c r="AA1470" s="291"/>
      <c r="AB1470" s="291"/>
      <c r="AC1470" s="291"/>
      <c r="AD1470" s="291"/>
      <c r="AE1470" s="291"/>
      <c r="AF1470" s="291"/>
      <c r="AG1470" s="291"/>
      <c r="AH1470" s="291"/>
      <c r="AI1470" s="291"/>
      <c r="AJ1470" s="291"/>
      <c r="AK1470" s="291"/>
      <c r="AL1470" s="291"/>
      <c r="AM1470" s="291"/>
      <c r="AN1470" s="291"/>
      <c r="AO1470" s="291"/>
      <c r="AP1470" s="291"/>
      <c r="AQ1470" s="291"/>
      <c r="AR1470" s="291"/>
    </row>
    <row r="1471" spans="1:44" ht="8.1" customHeight="1">
      <c r="A1471" s="323" t="str">
        <f t="shared" si="141"/>
        <v/>
      </c>
      <c r="B1471" s="50" t="str">
        <f t="shared" si="142"/>
        <v/>
      </c>
      <c r="C1471" s="50" t="str">
        <f t="shared" si="143"/>
        <v/>
      </c>
      <c r="D1471" s="273" t="str">
        <f t="shared" si="144"/>
        <v/>
      </c>
      <c r="E1471" s="311"/>
      <c r="F1471" s="312"/>
      <c r="G1471" s="312"/>
      <c r="H1471" s="291"/>
      <c r="I1471" s="291"/>
      <c r="J1471" s="291"/>
      <c r="K1471" s="291"/>
      <c r="L1471" s="291"/>
      <c r="M1471" s="291"/>
      <c r="N1471" s="291"/>
      <c r="O1471" s="291"/>
      <c r="P1471" s="291"/>
      <c r="Q1471" s="291"/>
      <c r="R1471" s="291"/>
      <c r="S1471" s="291"/>
      <c r="T1471" s="291"/>
      <c r="U1471" s="291"/>
      <c r="V1471" s="291"/>
      <c r="W1471" s="291"/>
      <c r="X1471" s="291"/>
      <c r="Y1471" s="291"/>
      <c r="Z1471" s="291"/>
      <c r="AA1471" s="291"/>
      <c r="AB1471" s="291"/>
      <c r="AC1471" s="291"/>
      <c r="AD1471" s="291"/>
      <c r="AE1471" s="291"/>
      <c r="AF1471" s="291"/>
      <c r="AG1471" s="291"/>
      <c r="AH1471" s="291"/>
      <c r="AI1471" s="291"/>
      <c r="AJ1471" s="291"/>
      <c r="AK1471" s="291"/>
      <c r="AL1471" s="291"/>
      <c r="AM1471" s="291"/>
      <c r="AN1471" s="291"/>
      <c r="AO1471" s="291"/>
      <c r="AP1471" s="291"/>
      <c r="AQ1471" s="291"/>
      <c r="AR1471" s="291"/>
    </row>
    <row r="1472" spans="1:44" ht="8.1" customHeight="1">
      <c r="A1472" s="323" t="str">
        <f t="shared" si="141"/>
        <v/>
      </c>
      <c r="B1472" s="50" t="str">
        <f t="shared" si="142"/>
        <v/>
      </c>
      <c r="C1472" s="50" t="str">
        <f t="shared" si="143"/>
        <v/>
      </c>
      <c r="D1472" s="273" t="str">
        <f t="shared" si="144"/>
        <v/>
      </c>
      <c r="E1472" s="311"/>
      <c r="F1472" s="312"/>
      <c r="G1472" s="312"/>
      <c r="H1472" s="291"/>
      <c r="I1472" s="291"/>
      <c r="J1472" s="291"/>
      <c r="K1472" s="291"/>
      <c r="L1472" s="291"/>
      <c r="M1472" s="291"/>
      <c r="N1472" s="291"/>
      <c r="O1472" s="291"/>
      <c r="P1472" s="291"/>
      <c r="Q1472" s="291"/>
      <c r="R1472" s="291"/>
      <c r="S1472" s="291"/>
      <c r="T1472" s="291"/>
      <c r="U1472" s="291"/>
      <c r="V1472" s="291"/>
      <c r="W1472" s="291"/>
      <c r="X1472" s="291"/>
      <c r="Y1472" s="291"/>
      <c r="Z1472" s="291"/>
      <c r="AA1472" s="291"/>
      <c r="AB1472" s="291"/>
      <c r="AC1472" s="291"/>
      <c r="AD1472" s="291"/>
      <c r="AE1472" s="291"/>
      <c r="AF1472" s="291"/>
      <c r="AG1472" s="291"/>
      <c r="AH1472" s="291"/>
      <c r="AI1472" s="291"/>
      <c r="AJ1472" s="291"/>
      <c r="AK1472" s="291"/>
      <c r="AL1472" s="291"/>
      <c r="AM1472" s="291"/>
      <c r="AN1472" s="291"/>
      <c r="AO1472" s="291"/>
      <c r="AP1472" s="291"/>
      <c r="AQ1472" s="291"/>
      <c r="AR1472" s="291"/>
    </row>
    <row r="1473" spans="1:44" ht="8.1" customHeight="1">
      <c r="A1473" s="323" t="str">
        <f t="shared" si="141"/>
        <v/>
      </c>
      <c r="B1473" s="50" t="str">
        <f t="shared" si="142"/>
        <v/>
      </c>
      <c r="C1473" s="50" t="str">
        <f t="shared" si="143"/>
        <v/>
      </c>
      <c r="D1473" s="273" t="str">
        <f t="shared" si="144"/>
        <v/>
      </c>
      <c r="E1473" s="311"/>
      <c r="F1473" s="312"/>
      <c r="G1473" s="312"/>
      <c r="H1473" s="291"/>
      <c r="I1473" s="291"/>
      <c r="J1473" s="291"/>
      <c r="K1473" s="291"/>
      <c r="L1473" s="291"/>
      <c r="M1473" s="291"/>
      <c r="N1473" s="291"/>
      <c r="O1473" s="291"/>
      <c r="P1473" s="291"/>
      <c r="Q1473" s="291"/>
      <c r="R1473" s="291"/>
      <c r="S1473" s="291"/>
      <c r="T1473" s="291"/>
      <c r="U1473" s="291"/>
      <c r="V1473" s="291"/>
      <c r="W1473" s="291"/>
      <c r="X1473" s="291"/>
      <c r="Y1473" s="291"/>
      <c r="Z1473" s="291"/>
      <c r="AA1473" s="291"/>
      <c r="AB1473" s="291"/>
      <c r="AC1473" s="291"/>
      <c r="AD1473" s="291"/>
      <c r="AE1473" s="291"/>
      <c r="AF1473" s="291"/>
      <c r="AG1473" s="291"/>
      <c r="AH1473" s="291"/>
      <c r="AI1473" s="291"/>
      <c r="AJ1473" s="291"/>
      <c r="AK1473" s="291"/>
      <c r="AL1473" s="291"/>
      <c r="AM1473" s="291"/>
      <c r="AN1473" s="291"/>
      <c r="AO1473" s="291"/>
      <c r="AP1473" s="291"/>
      <c r="AQ1473" s="291"/>
      <c r="AR1473" s="291"/>
    </row>
    <row r="1474" spans="1:44" ht="8.1" customHeight="1">
      <c r="A1474" s="323" t="str">
        <f t="shared" si="141"/>
        <v/>
      </c>
      <c r="B1474" s="50" t="str">
        <f t="shared" si="142"/>
        <v/>
      </c>
      <c r="C1474" s="50" t="str">
        <f t="shared" si="143"/>
        <v/>
      </c>
      <c r="D1474" s="273" t="str">
        <f t="shared" si="144"/>
        <v/>
      </c>
      <c r="E1474" s="311"/>
      <c r="F1474" s="312"/>
      <c r="G1474" s="312"/>
      <c r="H1474" s="291"/>
      <c r="I1474" s="291"/>
      <c r="J1474" s="291"/>
      <c r="K1474" s="291"/>
      <c r="L1474" s="291"/>
      <c r="M1474" s="291"/>
      <c r="N1474" s="291"/>
      <c r="O1474" s="291"/>
      <c r="P1474" s="291"/>
      <c r="Q1474" s="291"/>
      <c r="R1474" s="291"/>
      <c r="S1474" s="291"/>
      <c r="T1474" s="291"/>
      <c r="U1474" s="291"/>
      <c r="V1474" s="291"/>
      <c r="W1474" s="291"/>
      <c r="X1474" s="291"/>
      <c r="Y1474" s="291"/>
      <c r="Z1474" s="291"/>
      <c r="AA1474" s="291"/>
      <c r="AB1474" s="291"/>
      <c r="AC1474" s="291"/>
      <c r="AD1474" s="291"/>
      <c r="AE1474" s="291"/>
      <c r="AF1474" s="291"/>
      <c r="AG1474" s="291"/>
      <c r="AH1474" s="291"/>
      <c r="AI1474" s="291"/>
      <c r="AJ1474" s="291"/>
      <c r="AK1474" s="291"/>
      <c r="AL1474" s="291"/>
      <c r="AM1474" s="291"/>
      <c r="AN1474" s="291"/>
      <c r="AO1474" s="291"/>
      <c r="AP1474" s="291"/>
      <c r="AQ1474" s="291"/>
      <c r="AR1474" s="291"/>
    </row>
    <row r="1475" spans="1:44" ht="8.1" customHeight="1">
      <c r="A1475" s="323" t="str">
        <f t="shared" si="141"/>
        <v/>
      </c>
      <c r="B1475" s="50" t="str">
        <f t="shared" si="142"/>
        <v/>
      </c>
      <c r="C1475" s="50" t="str">
        <f t="shared" si="143"/>
        <v/>
      </c>
      <c r="D1475" s="273" t="str">
        <f t="shared" si="144"/>
        <v/>
      </c>
      <c r="E1475" s="311"/>
      <c r="F1475" s="312"/>
      <c r="G1475" s="312"/>
      <c r="H1475" s="291"/>
      <c r="I1475" s="291"/>
      <c r="J1475" s="291"/>
      <c r="K1475" s="291"/>
      <c r="L1475" s="291"/>
      <c r="M1475" s="291"/>
      <c r="N1475" s="291"/>
      <c r="O1475" s="291"/>
      <c r="P1475" s="291"/>
      <c r="Q1475" s="291"/>
      <c r="R1475" s="291"/>
      <c r="S1475" s="291"/>
      <c r="T1475" s="291"/>
      <c r="U1475" s="291"/>
      <c r="V1475" s="291"/>
      <c r="W1475" s="291"/>
      <c r="X1475" s="291"/>
      <c r="Y1475" s="291"/>
      <c r="Z1475" s="291"/>
      <c r="AA1475" s="291"/>
      <c r="AB1475" s="291"/>
      <c r="AC1475" s="291"/>
      <c r="AD1475" s="291"/>
      <c r="AE1475" s="291"/>
      <c r="AF1475" s="291"/>
      <c r="AG1475" s="291"/>
      <c r="AH1475" s="291"/>
      <c r="AI1475" s="291"/>
      <c r="AJ1475" s="291"/>
      <c r="AK1475" s="291"/>
      <c r="AL1475" s="291"/>
      <c r="AM1475" s="291"/>
      <c r="AN1475" s="291"/>
      <c r="AO1475" s="291"/>
      <c r="AP1475" s="291"/>
      <c r="AQ1475" s="291"/>
      <c r="AR1475" s="291"/>
    </row>
    <row r="1476" spans="1:44" ht="8.1" customHeight="1">
      <c r="A1476" s="323" t="str">
        <f t="shared" si="141"/>
        <v/>
      </c>
      <c r="B1476" s="50" t="str">
        <f t="shared" si="142"/>
        <v/>
      </c>
      <c r="C1476" s="50" t="str">
        <f t="shared" si="143"/>
        <v/>
      </c>
      <c r="D1476" s="273" t="str">
        <f t="shared" si="144"/>
        <v/>
      </c>
      <c r="E1476" s="311"/>
      <c r="F1476" s="312"/>
      <c r="G1476" s="312"/>
      <c r="H1476" s="291"/>
      <c r="I1476" s="291"/>
      <c r="J1476" s="291"/>
      <c r="K1476" s="291"/>
      <c r="L1476" s="291"/>
      <c r="M1476" s="291"/>
      <c r="N1476" s="291"/>
      <c r="O1476" s="291"/>
      <c r="P1476" s="291"/>
      <c r="Q1476" s="291"/>
      <c r="R1476" s="291"/>
      <c r="S1476" s="291"/>
      <c r="T1476" s="291"/>
      <c r="U1476" s="291"/>
      <c r="V1476" s="291"/>
      <c r="W1476" s="291"/>
      <c r="X1476" s="291"/>
      <c r="Y1476" s="291"/>
      <c r="Z1476" s="291"/>
      <c r="AA1476" s="291"/>
      <c r="AB1476" s="291"/>
      <c r="AC1476" s="291"/>
      <c r="AD1476" s="291"/>
      <c r="AE1476" s="291"/>
      <c r="AF1476" s="291"/>
      <c r="AG1476" s="291"/>
      <c r="AH1476" s="291"/>
      <c r="AI1476" s="291"/>
      <c r="AJ1476" s="291"/>
      <c r="AK1476" s="291"/>
      <c r="AL1476" s="291"/>
      <c r="AM1476" s="291"/>
      <c r="AN1476" s="291"/>
      <c r="AO1476" s="291"/>
      <c r="AP1476" s="291"/>
      <c r="AQ1476" s="291"/>
      <c r="AR1476" s="291"/>
    </row>
    <row r="1477" spans="1:44" ht="8.1" customHeight="1">
      <c r="A1477" s="323" t="str">
        <f t="shared" ref="A1477:A1540" si="145">IF(ROW()-A$4&lt;=$D$4,ROW()-A$4,"")</f>
        <v/>
      </c>
      <c r="B1477" s="50" t="str">
        <f t="shared" si="142"/>
        <v/>
      </c>
      <c r="C1477" s="50" t="str">
        <f t="shared" si="143"/>
        <v/>
      </c>
      <c r="D1477" s="273" t="str">
        <f t="shared" si="144"/>
        <v/>
      </c>
      <c r="E1477" s="311"/>
      <c r="F1477" s="312"/>
      <c r="G1477" s="312"/>
      <c r="H1477" s="291"/>
      <c r="I1477" s="291"/>
      <c r="J1477" s="291"/>
      <c r="K1477" s="291"/>
      <c r="L1477" s="291"/>
      <c r="M1477" s="291"/>
      <c r="N1477" s="291"/>
      <c r="O1477" s="291"/>
      <c r="P1477" s="291"/>
      <c r="Q1477" s="291"/>
      <c r="R1477" s="291"/>
      <c r="S1477" s="291"/>
      <c r="T1477" s="291"/>
      <c r="U1477" s="291"/>
      <c r="V1477" s="291"/>
      <c r="W1477" s="291"/>
      <c r="X1477" s="291"/>
      <c r="Y1477" s="291"/>
      <c r="Z1477" s="291"/>
      <c r="AA1477" s="291"/>
      <c r="AB1477" s="291"/>
      <c r="AC1477" s="291"/>
      <c r="AD1477" s="291"/>
      <c r="AE1477" s="291"/>
      <c r="AF1477" s="291"/>
      <c r="AG1477" s="291"/>
      <c r="AH1477" s="291"/>
      <c r="AI1477" s="291"/>
      <c r="AJ1477" s="291"/>
      <c r="AK1477" s="291"/>
      <c r="AL1477" s="291"/>
      <c r="AM1477" s="291"/>
      <c r="AN1477" s="291"/>
      <c r="AO1477" s="291"/>
      <c r="AP1477" s="291"/>
      <c r="AQ1477" s="291"/>
      <c r="AR1477" s="291"/>
    </row>
    <row r="1478" spans="1:44" ht="8.1" customHeight="1">
      <c r="A1478" s="323" t="str">
        <f t="shared" si="145"/>
        <v/>
      </c>
      <c r="B1478" s="50" t="str">
        <f t="shared" ref="B1478:B1541" si="146">IF(A1478="","",IF(A1476="",1,IF(ISNUMBER(A1478),INT(A1477/$C$2)+1,"")))</f>
        <v/>
      </c>
      <c r="C1478" s="50" t="str">
        <f t="shared" ref="C1478:C1541" si="147">IF(ISNUMBER(A1478),IF(B1477&lt;&gt;B1478,1,C1477+1),"")</f>
        <v/>
      </c>
      <c r="D1478" s="273" t="str">
        <f t="shared" ref="D1478:D1541" si="148">IF(AND(ISNUMBER(B1478),ISNUMBER(C1478)),_xlfn.CONCAT(C1478-1,",",B1478-1),"")</f>
        <v/>
      </c>
      <c r="E1478" s="311"/>
      <c r="F1478" s="312"/>
      <c r="G1478" s="312"/>
      <c r="H1478" s="291"/>
      <c r="I1478" s="291"/>
      <c r="J1478" s="291"/>
      <c r="K1478" s="291"/>
      <c r="L1478" s="291"/>
      <c r="M1478" s="291"/>
      <c r="N1478" s="291"/>
      <c r="O1478" s="291"/>
      <c r="P1478" s="291"/>
      <c r="Q1478" s="291"/>
      <c r="R1478" s="291"/>
      <c r="S1478" s="291"/>
      <c r="T1478" s="291"/>
      <c r="U1478" s="291"/>
      <c r="V1478" s="291"/>
      <c r="W1478" s="291"/>
      <c r="X1478" s="291"/>
      <c r="Y1478" s="291"/>
      <c r="Z1478" s="291"/>
      <c r="AA1478" s="291"/>
      <c r="AB1478" s="291"/>
      <c r="AC1478" s="291"/>
      <c r="AD1478" s="291"/>
      <c r="AE1478" s="291"/>
      <c r="AF1478" s="291"/>
      <c r="AG1478" s="291"/>
      <c r="AH1478" s="291"/>
      <c r="AI1478" s="291"/>
      <c r="AJ1478" s="291"/>
      <c r="AK1478" s="291"/>
      <c r="AL1478" s="291"/>
      <c r="AM1478" s="291"/>
      <c r="AN1478" s="291"/>
      <c r="AO1478" s="291"/>
      <c r="AP1478" s="291"/>
      <c r="AQ1478" s="291"/>
      <c r="AR1478" s="291"/>
    </row>
    <row r="1479" spans="1:44" ht="8.1" customHeight="1">
      <c r="A1479" s="323" t="str">
        <f t="shared" si="145"/>
        <v/>
      </c>
      <c r="B1479" s="50" t="str">
        <f t="shared" si="146"/>
        <v/>
      </c>
      <c r="C1479" s="50" t="str">
        <f t="shared" si="147"/>
        <v/>
      </c>
      <c r="D1479" s="273" t="str">
        <f t="shared" si="148"/>
        <v/>
      </c>
      <c r="E1479" s="311"/>
      <c r="F1479" s="312"/>
      <c r="G1479" s="312"/>
      <c r="H1479" s="291"/>
      <c r="I1479" s="291"/>
      <c r="J1479" s="291"/>
      <c r="K1479" s="291"/>
      <c r="L1479" s="291"/>
      <c r="M1479" s="291"/>
      <c r="N1479" s="291"/>
      <c r="O1479" s="291"/>
      <c r="P1479" s="291"/>
      <c r="Q1479" s="291"/>
      <c r="R1479" s="291"/>
      <c r="S1479" s="291"/>
      <c r="T1479" s="291"/>
      <c r="U1479" s="291"/>
      <c r="V1479" s="291"/>
      <c r="W1479" s="291"/>
      <c r="X1479" s="291"/>
      <c r="Y1479" s="291"/>
      <c r="Z1479" s="291"/>
      <c r="AA1479" s="291"/>
      <c r="AB1479" s="291"/>
      <c r="AC1479" s="291"/>
      <c r="AD1479" s="291"/>
      <c r="AE1479" s="291"/>
      <c r="AF1479" s="291"/>
      <c r="AG1479" s="291"/>
      <c r="AH1479" s="291"/>
      <c r="AI1479" s="291"/>
      <c r="AJ1479" s="291"/>
      <c r="AK1479" s="291"/>
      <c r="AL1479" s="291"/>
      <c r="AM1479" s="291"/>
      <c r="AN1479" s="291"/>
      <c r="AO1479" s="291"/>
      <c r="AP1479" s="291"/>
      <c r="AQ1479" s="291"/>
      <c r="AR1479" s="291"/>
    </row>
    <row r="1480" spans="1:44" ht="8.1" customHeight="1">
      <c r="A1480" s="323" t="str">
        <f t="shared" si="145"/>
        <v/>
      </c>
      <c r="B1480" s="50" t="str">
        <f t="shared" si="146"/>
        <v/>
      </c>
      <c r="C1480" s="50" t="str">
        <f t="shared" si="147"/>
        <v/>
      </c>
      <c r="D1480" s="273" t="str">
        <f t="shared" si="148"/>
        <v/>
      </c>
      <c r="E1480" s="311"/>
      <c r="F1480" s="312"/>
      <c r="G1480" s="312"/>
      <c r="H1480" s="291"/>
      <c r="I1480" s="291"/>
      <c r="J1480" s="291"/>
      <c r="K1480" s="291"/>
      <c r="L1480" s="291"/>
      <c r="M1480" s="291"/>
      <c r="N1480" s="291"/>
      <c r="O1480" s="291"/>
      <c r="P1480" s="291"/>
      <c r="Q1480" s="291"/>
      <c r="R1480" s="291"/>
      <c r="S1480" s="291"/>
      <c r="T1480" s="291"/>
      <c r="U1480" s="291"/>
      <c r="V1480" s="291"/>
      <c r="W1480" s="291"/>
      <c r="X1480" s="291"/>
      <c r="Y1480" s="291"/>
      <c r="Z1480" s="291"/>
      <c r="AA1480" s="291"/>
      <c r="AB1480" s="291"/>
      <c r="AC1480" s="291"/>
      <c r="AD1480" s="291"/>
      <c r="AE1480" s="291"/>
      <c r="AF1480" s="291"/>
      <c r="AG1480" s="291"/>
      <c r="AH1480" s="291"/>
      <c r="AI1480" s="291"/>
      <c r="AJ1480" s="291"/>
      <c r="AK1480" s="291"/>
      <c r="AL1480" s="291"/>
      <c r="AM1480" s="291"/>
      <c r="AN1480" s="291"/>
      <c r="AO1480" s="291"/>
      <c r="AP1480" s="291"/>
      <c r="AQ1480" s="291"/>
      <c r="AR1480" s="291"/>
    </row>
    <row r="1481" spans="1:44" ht="8.1" customHeight="1">
      <c r="A1481" s="323" t="str">
        <f t="shared" si="145"/>
        <v/>
      </c>
      <c r="B1481" s="50" t="str">
        <f t="shared" si="146"/>
        <v/>
      </c>
      <c r="C1481" s="50" t="str">
        <f t="shared" si="147"/>
        <v/>
      </c>
      <c r="D1481" s="273" t="str">
        <f t="shared" si="148"/>
        <v/>
      </c>
      <c r="E1481" s="311"/>
      <c r="F1481" s="312"/>
      <c r="G1481" s="312"/>
      <c r="H1481" s="291"/>
      <c r="I1481" s="291"/>
      <c r="J1481" s="291"/>
      <c r="K1481" s="291"/>
      <c r="L1481" s="291"/>
      <c r="M1481" s="291"/>
      <c r="N1481" s="291"/>
      <c r="O1481" s="291"/>
      <c r="P1481" s="291"/>
      <c r="Q1481" s="291"/>
      <c r="R1481" s="291"/>
      <c r="S1481" s="291"/>
      <c r="T1481" s="291"/>
      <c r="U1481" s="291"/>
      <c r="V1481" s="291"/>
      <c r="W1481" s="291"/>
      <c r="X1481" s="291"/>
      <c r="Y1481" s="291"/>
      <c r="Z1481" s="291"/>
      <c r="AA1481" s="291"/>
      <c r="AB1481" s="291"/>
      <c r="AC1481" s="291"/>
      <c r="AD1481" s="291"/>
      <c r="AE1481" s="291"/>
      <c r="AF1481" s="291"/>
      <c r="AG1481" s="291"/>
      <c r="AH1481" s="291"/>
      <c r="AI1481" s="291"/>
      <c r="AJ1481" s="291"/>
      <c r="AK1481" s="291"/>
      <c r="AL1481" s="291"/>
      <c r="AM1481" s="291"/>
      <c r="AN1481" s="291"/>
      <c r="AO1481" s="291"/>
      <c r="AP1481" s="291"/>
      <c r="AQ1481" s="291"/>
      <c r="AR1481" s="291"/>
    </row>
    <row r="1482" spans="1:44" ht="8.1" customHeight="1">
      <c r="A1482" s="323" t="str">
        <f t="shared" si="145"/>
        <v/>
      </c>
      <c r="B1482" s="50" t="str">
        <f t="shared" si="146"/>
        <v/>
      </c>
      <c r="C1482" s="50" t="str">
        <f t="shared" si="147"/>
        <v/>
      </c>
      <c r="D1482" s="273" t="str">
        <f t="shared" si="148"/>
        <v/>
      </c>
      <c r="E1482" s="311"/>
      <c r="F1482" s="312"/>
      <c r="G1482" s="312"/>
      <c r="H1482" s="291"/>
      <c r="I1482" s="291"/>
      <c r="J1482" s="291"/>
      <c r="K1482" s="291"/>
      <c r="L1482" s="291"/>
      <c r="M1482" s="291"/>
      <c r="N1482" s="291"/>
      <c r="O1482" s="291"/>
      <c r="P1482" s="291"/>
      <c r="Q1482" s="291"/>
      <c r="R1482" s="291"/>
      <c r="S1482" s="291"/>
      <c r="T1482" s="291"/>
      <c r="U1482" s="291"/>
      <c r="V1482" s="291"/>
      <c r="W1482" s="291"/>
      <c r="X1482" s="291"/>
      <c r="Y1482" s="291"/>
      <c r="Z1482" s="291"/>
      <c r="AA1482" s="291"/>
      <c r="AB1482" s="291"/>
      <c r="AC1482" s="291"/>
      <c r="AD1482" s="291"/>
      <c r="AE1482" s="291"/>
      <c r="AF1482" s="291"/>
      <c r="AG1482" s="291"/>
      <c r="AH1482" s="291"/>
      <c r="AI1482" s="291"/>
      <c r="AJ1482" s="291"/>
      <c r="AK1482" s="291"/>
      <c r="AL1482" s="291"/>
      <c r="AM1482" s="291"/>
      <c r="AN1482" s="291"/>
      <c r="AO1482" s="291"/>
      <c r="AP1482" s="291"/>
      <c r="AQ1482" s="291"/>
      <c r="AR1482" s="291"/>
    </row>
    <row r="1483" spans="1:44" ht="8.1" customHeight="1">
      <c r="A1483" s="323" t="str">
        <f t="shared" si="145"/>
        <v/>
      </c>
      <c r="B1483" s="50" t="str">
        <f t="shared" si="146"/>
        <v/>
      </c>
      <c r="C1483" s="50" t="str">
        <f t="shared" si="147"/>
        <v/>
      </c>
      <c r="D1483" s="273" t="str">
        <f t="shared" si="148"/>
        <v/>
      </c>
      <c r="E1483" s="311"/>
      <c r="F1483" s="312"/>
      <c r="G1483" s="312"/>
      <c r="H1483" s="291"/>
      <c r="I1483" s="291"/>
      <c r="J1483" s="291"/>
      <c r="K1483" s="291"/>
      <c r="L1483" s="291"/>
      <c r="M1483" s="291"/>
      <c r="N1483" s="291"/>
      <c r="O1483" s="291"/>
      <c r="P1483" s="291"/>
      <c r="Q1483" s="291"/>
      <c r="R1483" s="291"/>
      <c r="S1483" s="291"/>
      <c r="T1483" s="291"/>
      <c r="U1483" s="291"/>
      <c r="V1483" s="291"/>
      <c r="W1483" s="291"/>
      <c r="X1483" s="291"/>
      <c r="Y1483" s="291"/>
      <c r="Z1483" s="291"/>
      <c r="AA1483" s="291"/>
      <c r="AB1483" s="291"/>
      <c r="AC1483" s="291"/>
      <c r="AD1483" s="291"/>
      <c r="AE1483" s="291"/>
      <c r="AF1483" s="291"/>
      <c r="AG1483" s="291"/>
      <c r="AH1483" s="291"/>
      <c r="AI1483" s="291"/>
      <c r="AJ1483" s="291"/>
      <c r="AK1483" s="291"/>
      <c r="AL1483" s="291"/>
      <c r="AM1483" s="291"/>
      <c r="AN1483" s="291"/>
      <c r="AO1483" s="291"/>
      <c r="AP1483" s="291"/>
      <c r="AQ1483" s="291"/>
      <c r="AR1483" s="291"/>
    </row>
    <row r="1484" spans="1:44" ht="8.1" customHeight="1">
      <c r="A1484" s="323" t="str">
        <f t="shared" si="145"/>
        <v/>
      </c>
      <c r="B1484" s="50" t="str">
        <f t="shared" si="146"/>
        <v/>
      </c>
      <c r="C1484" s="50" t="str">
        <f t="shared" si="147"/>
        <v/>
      </c>
      <c r="D1484" s="273" t="str">
        <f t="shared" si="148"/>
        <v/>
      </c>
      <c r="E1484" s="311"/>
      <c r="F1484" s="312"/>
      <c r="G1484" s="312"/>
      <c r="H1484" s="291"/>
      <c r="I1484" s="291"/>
      <c r="J1484" s="291"/>
      <c r="K1484" s="291"/>
      <c r="L1484" s="291"/>
      <c r="M1484" s="291"/>
      <c r="N1484" s="291"/>
      <c r="O1484" s="291"/>
      <c r="P1484" s="291"/>
      <c r="Q1484" s="291"/>
      <c r="R1484" s="291"/>
      <c r="S1484" s="291"/>
      <c r="T1484" s="291"/>
      <c r="U1484" s="291"/>
      <c r="V1484" s="291"/>
      <c r="W1484" s="291"/>
      <c r="X1484" s="291"/>
      <c r="Y1484" s="291"/>
      <c r="Z1484" s="291"/>
      <c r="AA1484" s="291"/>
      <c r="AB1484" s="291"/>
      <c r="AC1484" s="291"/>
      <c r="AD1484" s="291"/>
      <c r="AE1484" s="291"/>
      <c r="AF1484" s="291"/>
      <c r="AG1484" s="291"/>
      <c r="AH1484" s="291"/>
      <c r="AI1484" s="291"/>
      <c r="AJ1484" s="291"/>
      <c r="AK1484" s="291"/>
      <c r="AL1484" s="291"/>
      <c r="AM1484" s="291"/>
      <c r="AN1484" s="291"/>
      <c r="AO1484" s="291"/>
      <c r="AP1484" s="291"/>
      <c r="AQ1484" s="291"/>
      <c r="AR1484" s="291"/>
    </row>
    <row r="1485" spans="1:44" ht="8.1" customHeight="1">
      <c r="A1485" s="323" t="str">
        <f t="shared" si="145"/>
        <v/>
      </c>
      <c r="B1485" s="50" t="str">
        <f t="shared" si="146"/>
        <v/>
      </c>
      <c r="C1485" s="50" t="str">
        <f t="shared" si="147"/>
        <v/>
      </c>
      <c r="D1485" s="273" t="str">
        <f t="shared" si="148"/>
        <v/>
      </c>
      <c r="E1485" s="311"/>
      <c r="F1485" s="312"/>
      <c r="G1485" s="312"/>
      <c r="H1485" s="291"/>
      <c r="I1485" s="291"/>
      <c r="J1485" s="291"/>
      <c r="K1485" s="291"/>
      <c r="L1485" s="291"/>
      <c r="M1485" s="291"/>
      <c r="N1485" s="291"/>
      <c r="O1485" s="291"/>
      <c r="P1485" s="291"/>
      <c r="Q1485" s="291"/>
      <c r="R1485" s="291"/>
      <c r="S1485" s="291"/>
      <c r="T1485" s="291"/>
      <c r="U1485" s="291"/>
      <c r="V1485" s="291"/>
      <c r="W1485" s="291"/>
      <c r="X1485" s="291"/>
      <c r="Y1485" s="291"/>
      <c r="Z1485" s="291"/>
      <c r="AA1485" s="291"/>
      <c r="AB1485" s="291"/>
      <c r="AC1485" s="291"/>
      <c r="AD1485" s="291"/>
      <c r="AE1485" s="291"/>
      <c r="AF1485" s="291"/>
      <c r="AG1485" s="291"/>
      <c r="AH1485" s="291"/>
      <c r="AI1485" s="291"/>
      <c r="AJ1485" s="291"/>
      <c r="AK1485" s="291"/>
      <c r="AL1485" s="291"/>
      <c r="AM1485" s="291"/>
      <c r="AN1485" s="291"/>
      <c r="AO1485" s="291"/>
      <c r="AP1485" s="291"/>
      <c r="AQ1485" s="291"/>
      <c r="AR1485" s="291"/>
    </row>
    <row r="1486" spans="1:44" ht="8.1" customHeight="1">
      <c r="A1486" s="323" t="str">
        <f t="shared" si="145"/>
        <v/>
      </c>
      <c r="B1486" s="50" t="str">
        <f t="shared" si="146"/>
        <v/>
      </c>
      <c r="C1486" s="50" t="str">
        <f t="shared" si="147"/>
        <v/>
      </c>
      <c r="D1486" s="273" t="str">
        <f t="shared" si="148"/>
        <v/>
      </c>
      <c r="E1486" s="311"/>
      <c r="F1486" s="312"/>
      <c r="G1486" s="312"/>
      <c r="H1486" s="291"/>
      <c r="I1486" s="291"/>
      <c r="J1486" s="291"/>
      <c r="K1486" s="291"/>
      <c r="L1486" s="291"/>
      <c r="M1486" s="291"/>
      <c r="N1486" s="291"/>
      <c r="O1486" s="291"/>
      <c r="P1486" s="291"/>
      <c r="Q1486" s="291"/>
      <c r="R1486" s="291"/>
      <c r="S1486" s="291"/>
      <c r="T1486" s="291"/>
      <c r="U1486" s="291"/>
      <c r="V1486" s="291"/>
      <c r="W1486" s="291"/>
      <c r="X1486" s="291"/>
      <c r="Y1486" s="291"/>
      <c r="Z1486" s="291"/>
      <c r="AA1486" s="291"/>
      <c r="AB1486" s="291"/>
      <c r="AC1486" s="291"/>
      <c r="AD1486" s="291"/>
      <c r="AE1486" s="291"/>
      <c r="AF1486" s="291"/>
      <c r="AG1486" s="291"/>
      <c r="AH1486" s="291"/>
      <c r="AI1486" s="291"/>
      <c r="AJ1486" s="291"/>
      <c r="AK1486" s="291"/>
      <c r="AL1486" s="291"/>
      <c r="AM1486" s="291"/>
      <c r="AN1486" s="291"/>
      <c r="AO1486" s="291"/>
      <c r="AP1486" s="291"/>
      <c r="AQ1486" s="291"/>
      <c r="AR1486" s="291"/>
    </row>
    <row r="1487" spans="1:44" ht="8.1" customHeight="1">
      <c r="A1487" s="323" t="str">
        <f t="shared" si="145"/>
        <v/>
      </c>
      <c r="B1487" s="50" t="str">
        <f t="shared" si="146"/>
        <v/>
      </c>
      <c r="C1487" s="50" t="str">
        <f t="shared" si="147"/>
        <v/>
      </c>
      <c r="D1487" s="273" t="str">
        <f t="shared" si="148"/>
        <v/>
      </c>
      <c r="E1487" s="311"/>
      <c r="F1487" s="312"/>
      <c r="G1487" s="312"/>
      <c r="H1487" s="291"/>
      <c r="I1487" s="291"/>
      <c r="J1487" s="291"/>
      <c r="K1487" s="291"/>
      <c r="L1487" s="291"/>
      <c r="M1487" s="291"/>
      <c r="N1487" s="291"/>
      <c r="O1487" s="291"/>
      <c r="P1487" s="291"/>
      <c r="Q1487" s="291"/>
      <c r="R1487" s="291"/>
      <c r="S1487" s="291"/>
      <c r="T1487" s="291"/>
      <c r="U1487" s="291"/>
      <c r="V1487" s="291"/>
      <c r="W1487" s="291"/>
      <c r="X1487" s="291"/>
      <c r="Y1487" s="291"/>
      <c r="Z1487" s="291"/>
      <c r="AA1487" s="291"/>
      <c r="AB1487" s="291"/>
      <c r="AC1487" s="291"/>
      <c r="AD1487" s="291"/>
      <c r="AE1487" s="291"/>
      <c r="AF1487" s="291"/>
      <c r="AG1487" s="291"/>
      <c r="AH1487" s="291"/>
      <c r="AI1487" s="291"/>
      <c r="AJ1487" s="291"/>
      <c r="AK1487" s="291"/>
      <c r="AL1487" s="291"/>
      <c r="AM1487" s="291"/>
      <c r="AN1487" s="291"/>
      <c r="AO1487" s="291"/>
      <c r="AP1487" s="291"/>
      <c r="AQ1487" s="291"/>
      <c r="AR1487" s="291"/>
    </row>
    <row r="1488" spans="1:44" ht="8.1" customHeight="1">
      <c r="A1488" s="323" t="str">
        <f t="shared" si="145"/>
        <v/>
      </c>
      <c r="B1488" s="50" t="str">
        <f t="shared" si="146"/>
        <v/>
      </c>
      <c r="C1488" s="50" t="str">
        <f t="shared" si="147"/>
        <v/>
      </c>
      <c r="D1488" s="273" t="str">
        <f t="shared" si="148"/>
        <v/>
      </c>
      <c r="E1488" s="311"/>
      <c r="F1488" s="312"/>
      <c r="G1488" s="312"/>
      <c r="H1488" s="291"/>
      <c r="I1488" s="291"/>
      <c r="J1488" s="291"/>
      <c r="K1488" s="291"/>
      <c r="L1488" s="291"/>
      <c r="M1488" s="291"/>
      <c r="N1488" s="291"/>
      <c r="O1488" s="291"/>
      <c r="P1488" s="291"/>
      <c r="Q1488" s="291"/>
      <c r="R1488" s="291"/>
      <c r="S1488" s="291"/>
      <c r="T1488" s="291"/>
      <c r="U1488" s="291"/>
      <c r="V1488" s="291"/>
      <c r="W1488" s="291"/>
      <c r="X1488" s="291"/>
      <c r="Y1488" s="291"/>
      <c r="Z1488" s="291"/>
      <c r="AA1488" s="291"/>
      <c r="AB1488" s="291"/>
      <c r="AC1488" s="291"/>
      <c r="AD1488" s="291"/>
      <c r="AE1488" s="291"/>
      <c r="AF1488" s="291"/>
      <c r="AG1488" s="291"/>
      <c r="AH1488" s="291"/>
      <c r="AI1488" s="291"/>
      <c r="AJ1488" s="291"/>
      <c r="AK1488" s="291"/>
      <c r="AL1488" s="291"/>
      <c r="AM1488" s="291"/>
      <c r="AN1488" s="291"/>
      <c r="AO1488" s="291"/>
      <c r="AP1488" s="291"/>
      <c r="AQ1488" s="291"/>
      <c r="AR1488" s="291"/>
    </row>
    <row r="1489" spans="1:44" ht="8.1" customHeight="1">
      <c r="A1489" s="323" t="str">
        <f t="shared" si="145"/>
        <v/>
      </c>
      <c r="B1489" s="50" t="str">
        <f t="shared" si="146"/>
        <v/>
      </c>
      <c r="C1489" s="50" t="str">
        <f t="shared" si="147"/>
        <v/>
      </c>
      <c r="D1489" s="273" t="str">
        <f t="shared" si="148"/>
        <v/>
      </c>
      <c r="E1489" s="311"/>
      <c r="F1489" s="312"/>
      <c r="G1489" s="312"/>
      <c r="H1489" s="291"/>
      <c r="I1489" s="291"/>
      <c r="J1489" s="291"/>
      <c r="K1489" s="291"/>
      <c r="L1489" s="291"/>
      <c r="M1489" s="291"/>
      <c r="N1489" s="291"/>
      <c r="O1489" s="291"/>
      <c r="P1489" s="291"/>
      <c r="Q1489" s="291"/>
      <c r="R1489" s="291"/>
      <c r="S1489" s="291"/>
      <c r="T1489" s="291"/>
      <c r="U1489" s="291"/>
      <c r="V1489" s="291"/>
      <c r="W1489" s="291"/>
      <c r="X1489" s="291"/>
      <c r="Y1489" s="291"/>
      <c r="Z1489" s="291"/>
      <c r="AA1489" s="291"/>
      <c r="AB1489" s="291"/>
      <c r="AC1489" s="291"/>
      <c r="AD1489" s="291"/>
      <c r="AE1489" s="291"/>
      <c r="AF1489" s="291"/>
      <c r="AG1489" s="291"/>
      <c r="AH1489" s="291"/>
      <c r="AI1489" s="291"/>
      <c r="AJ1489" s="291"/>
      <c r="AK1489" s="291"/>
      <c r="AL1489" s="291"/>
      <c r="AM1489" s="291"/>
      <c r="AN1489" s="291"/>
      <c r="AO1489" s="291"/>
      <c r="AP1489" s="291"/>
      <c r="AQ1489" s="291"/>
      <c r="AR1489" s="291"/>
    </row>
    <row r="1490" spans="1:44" ht="8.1" customHeight="1">
      <c r="A1490" s="323" t="str">
        <f t="shared" si="145"/>
        <v/>
      </c>
      <c r="B1490" s="50" t="str">
        <f t="shared" si="146"/>
        <v/>
      </c>
      <c r="C1490" s="50" t="str">
        <f t="shared" si="147"/>
        <v/>
      </c>
      <c r="D1490" s="273" t="str">
        <f t="shared" si="148"/>
        <v/>
      </c>
      <c r="E1490" s="311"/>
      <c r="F1490" s="312"/>
      <c r="G1490" s="312"/>
      <c r="H1490" s="291"/>
      <c r="I1490" s="291"/>
      <c r="J1490" s="291"/>
      <c r="K1490" s="291"/>
      <c r="L1490" s="291"/>
      <c r="M1490" s="291"/>
      <c r="N1490" s="291"/>
      <c r="O1490" s="291"/>
      <c r="P1490" s="291"/>
      <c r="Q1490" s="291"/>
      <c r="R1490" s="291"/>
      <c r="S1490" s="291"/>
      <c r="T1490" s="291"/>
      <c r="U1490" s="291"/>
      <c r="V1490" s="291"/>
      <c r="W1490" s="291"/>
      <c r="X1490" s="291"/>
      <c r="Y1490" s="291"/>
      <c r="Z1490" s="291"/>
      <c r="AA1490" s="291"/>
      <c r="AB1490" s="291"/>
      <c r="AC1490" s="291"/>
      <c r="AD1490" s="291"/>
      <c r="AE1490" s="291"/>
      <c r="AF1490" s="291"/>
      <c r="AG1490" s="291"/>
      <c r="AH1490" s="291"/>
      <c r="AI1490" s="291"/>
      <c r="AJ1490" s="291"/>
      <c r="AK1490" s="291"/>
      <c r="AL1490" s="291"/>
      <c r="AM1490" s="291"/>
      <c r="AN1490" s="291"/>
      <c r="AO1490" s="291"/>
      <c r="AP1490" s="291"/>
      <c r="AQ1490" s="291"/>
      <c r="AR1490" s="291"/>
    </row>
    <row r="1491" spans="1:44" ht="8.1" customHeight="1">
      <c r="A1491" s="323" t="str">
        <f t="shared" si="145"/>
        <v/>
      </c>
      <c r="B1491" s="50" t="str">
        <f t="shared" si="146"/>
        <v/>
      </c>
      <c r="C1491" s="50" t="str">
        <f t="shared" si="147"/>
        <v/>
      </c>
      <c r="D1491" s="273" t="str">
        <f t="shared" si="148"/>
        <v/>
      </c>
      <c r="E1491" s="311"/>
      <c r="F1491" s="312"/>
      <c r="G1491" s="312"/>
      <c r="H1491" s="291"/>
      <c r="I1491" s="291"/>
      <c r="J1491" s="291"/>
      <c r="K1491" s="291"/>
      <c r="L1491" s="291"/>
      <c r="M1491" s="291"/>
      <c r="N1491" s="291"/>
      <c r="O1491" s="291"/>
      <c r="P1491" s="291"/>
      <c r="Q1491" s="291"/>
      <c r="R1491" s="291"/>
      <c r="S1491" s="291"/>
      <c r="T1491" s="291"/>
      <c r="U1491" s="291"/>
      <c r="V1491" s="291"/>
      <c r="W1491" s="291"/>
      <c r="X1491" s="291"/>
      <c r="Y1491" s="291"/>
      <c r="Z1491" s="291"/>
      <c r="AA1491" s="291"/>
      <c r="AB1491" s="291"/>
      <c r="AC1491" s="291"/>
      <c r="AD1491" s="291"/>
      <c r="AE1491" s="291"/>
      <c r="AF1491" s="291"/>
      <c r="AG1491" s="291"/>
      <c r="AH1491" s="291"/>
      <c r="AI1491" s="291"/>
      <c r="AJ1491" s="291"/>
      <c r="AK1491" s="291"/>
      <c r="AL1491" s="291"/>
      <c r="AM1491" s="291"/>
      <c r="AN1491" s="291"/>
      <c r="AO1491" s="291"/>
      <c r="AP1491" s="291"/>
      <c r="AQ1491" s="291"/>
      <c r="AR1491" s="291"/>
    </row>
    <row r="1492" spans="1:44" ht="8.1" customHeight="1">
      <c r="A1492" s="323" t="str">
        <f t="shared" si="145"/>
        <v/>
      </c>
      <c r="B1492" s="50" t="str">
        <f t="shared" si="146"/>
        <v/>
      </c>
      <c r="C1492" s="50" t="str">
        <f t="shared" si="147"/>
        <v/>
      </c>
      <c r="D1492" s="273" t="str">
        <f t="shared" si="148"/>
        <v/>
      </c>
      <c r="E1492" s="311"/>
      <c r="F1492" s="312"/>
      <c r="G1492" s="312"/>
      <c r="H1492" s="291"/>
      <c r="I1492" s="291"/>
      <c r="J1492" s="291"/>
      <c r="K1492" s="291"/>
      <c r="L1492" s="291"/>
      <c r="M1492" s="291"/>
      <c r="N1492" s="291"/>
      <c r="O1492" s="291"/>
      <c r="P1492" s="291"/>
      <c r="Q1492" s="291"/>
      <c r="R1492" s="291"/>
      <c r="S1492" s="291"/>
      <c r="T1492" s="291"/>
      <c r="U1492" s="291"/>
      <c r="V1492" s="291"/>
      <c r="W1492" s="291"/>
      <c r="X1492" s="291"/>
      <c r="Y1492" s="291"/>
      <c r="Z1492" s="291"/>
      <c r="AA1492" s="291"/>
      <c r="AB1492" s="291"/>
      <c r="AC1492" s="291"/>
      <c r="AD1492" s="291"/>
      <c r="AE1492" s="291"/>
      <c r="AF1492" s="291"/>
      <c r="AG1492" s="291"/>
      <c r="AH1492" s="291"/>
      <c r="AI1492" s="291"/>
      <c r="AJ1492" s="291"/>
      <c r="AK1492" s="291"/>
      <c r="AL1492" s="291"/>
      <c r="AM1492" s="291"/>
      <c r="AN1492" s="291"/>
      <c r="AO1492" s="291"/>
      <c r="AP1492" s="291"/>
      <c r="AQ1492" s="291"/>
      <c r="AR1492" s="291"/>
    </row>
    <row r="1493" spans="1:44" ht="8.1" customHeight="1">
      <c r="A1493" s="323" t="str">
        <f t="shared" si="145"/>
        <v/>
      </c>
      <c r="B1493" s="50" t="str">
        <f t="shared" si="146"/>
        <v/>
      </c>
      <c r="C1493" s="50" t="str">
        <f t="shared" si="147"/>
        <v/>
      </c>
      <c r="D1493" s="273" t="str">
        <f t="shared" si="148"/>
        <v/>
      </c>
      <c r="E1493" s="311"/>
      <c r="F1493" s="312"/>
      <c r="G1493" s="312"/>
      <c r="H1493" s="291"/>
      <c r="I1493" s="291"/>
      <c r="J1493" s="291"/>
      <c r="K1493" s="291"/>
      <c r="L1493" s="291"/>
      <c r="M1493" s="291"/>
      <c r="N1493" s="291"/>
      <c r="O1493" s="291"/>
      <c r="P1493" s="291"/>
      <c r="Q1493" s="291"/>
      <c r="R1493" s="291"/>
      <c r="S1493" s="291"/>
      <c r="T1493" s="291"/>
      <c r="U1493" s="291"/>
      <c r="V1493" s="291"/>
      <c r="W1493" s="291"/>
      <c r="X1493" s="291"/>
      <c r="Y1493" s="291"/>
      <c r="Z1493" s="291"/>
      <c r="AA1493" s="291"/>
      <c r="AB1493" s="291"/>
      <c r="AC1493" s="291"/>
      <c r="AD1493" s="291"/>
      <c r="AE1493" s="291"/>
      <c r="AF1493" s="291"/>
      <c r="AG1493" s="291"/>
      <c r="AH1493" s="291"/>
      <c r="AI1493" s="291"/>
      <c r="AJ1493" s="291"/>
      <c r="AK1493" s="291"/>
      <c r="AL1493" s="291"/>
      <c r="AM1493" s="291"/>
      <c r="AN1493" s="291"/>
      <c r="AO1493" s="291"/>
      <c r="AP1493" s="291"/>
      <c r="AQ1493" s="291"/>
      <c r="AR1493" s="291"/>
    </row>
    <row r="1494" spans="1:44" ht="8.1" customHeight="1">
      <c r="A1494" s="323" t="str">
        <f t="shared" si="145"/>
        <v/>
      </c>
      <c r="B1494" s="50" t="str">
        <f t="shared" si="146"/>
        <v/>
      </c>
      <c r="C1494" s="50" t="str">
        <f t="shared" si="147"/>
        <v/>
      </c>
      <c r="D1494" s="273" t="str">
        <f t="shared" si="148"/>
        <v/>
      </c>
      <c r="E1494" s="311"/>
      <c r="F1494" s="312"/>
      <c r="G1494" s="312"/>
      <c r="H1494" s="291"/>
      <c r="I1494" s="291"/>
      <c r="J1494" s="291"/>
      <c r="K1494" s="291"/>
      <c r="L1494" s="291"/>
      <c r="M1494" s="291"/>
      <c r="N1494" s="291"/>
      <c r="O1494" s="291"/>
      <c r="P1494" s="291"/>
      <c r="Q1494" s="291"/>
      <c r="R1494" s="291"/>
      <c r="S1494" s="291"/>
      <c r="T1494" s="291"/>
      <c r="U1494" s="291"/>
      <c r="V1494" s="291"/>
      <c r="W1494" s="291"/>
      <c r="X1494" s="291"/>
      <c r="Y1494" s="291"/>
      <c r="Z1494" s="291"/>
      <c r="AA1494" s="291"/>
      <c r="AB1494" s="291"/>
      <c r="AC1494" s="291"/>
      <c r="AD1494" s="291"/>
      <c r="AE1494" s="291"/>
      <c r="AF1494" s="291"/>
      <c r="AG1494" s="291"/>
      <c r="AH1494" s="291"/>
      <c r="AI1494" s="291"/>
      <c r="AJ1494" s="291"/>
      <c r="AK1494" s="291"/>
      <c r="AL1494" s="291"/>
      <c r="AM1494" s="291"/>
      <c r="AN1494" s="291"/>
      <c r="AO1494" s="291"/>
      <c r="AP1494" s="291"/>
      <c r="AQ1494" s="291"/>
      <c r="AR1494" s="291"/>
    </row>
    <row r="1495" spans="1:44" ht="8.1" customHeight="1">
      <c r="A1495" s="323" t="str">
        <f t="shared" si="145"/>
        <v/>
      </c>
      <c r="B1495" s="50" t="str">
        <f t="shared" si="146"/>
        <v/>
      </c>
      <c r="C1495" s="50" t="str">
        <f t="shared" si="147"/>
        <v/>
      </c>
      <c r="D1495" s="273" t="str">
        <f t="shared" si="148"/>
        <v/>
      </c>
      <c r="E1495" s="311"/>
      <c r="F1495" s="312"/>
      <c r="G1495" s="312"/>
      <c r="H1495" s="291"/>
      <c r="I1495" s="291"/>
      <c r="J1495" s="291"/>
      <c r="K1495" s="291"/>
      <c r="L1495" s="291"/>
      <c r="M1495" s="291"/>
      <c r="N1495" s="291"/>
      <c r="O1495" s="291"/>
      <c r="P1495" s="291"/>
      <c r="Q1495" s="291"/>
      <c r="R1495" s="291"/>
      <c r="S1495" s="291"/>
      <c r="T1495" s="291"/>
      <c r="U1495" s="291"/>
      <c r="V1495" s="291"/>
      <c r="W1495" s="291"/>
      <c r="X1495" s="291"/>
      <c r="Y1495" s="291"/>
      <c r="Z1495" s="291"/>
      <c r="AA1495" s="291"/>
      <c r="AB1495" s="291"/>
      <c r="AC1495" s="291"/>
      <c r="AD1495" s="291"/>
      <c r="AE1495" s="291"/>
      <c r="AF1495" s="291"/>
      <c r="AG1495" s="291"/>
      <c r="AH1495" s="291"/>
      <c r="AI1495" s="291"/>
      <c r="AJ1495" s="291"/>
      <c r="AK1495" s="291"/>
      <c r="AL1495" s="291"/>
      <c r="AM1495" s="291"/>
      <c r="AN1495" s="291"/>
      <c r="AO1495" s="291"/>
      <c r="AP1495" s="291"/>
      <c r="AQ1495" s="291"/>
      <c r="AR1495" s="291"/>
    </row>
    <row r="1496" spans="1:44" ht="8.1" customHeight="1">
      <c r="A1496" s="323" t="str">
        <f t="shared" si="145"/>
        <v/>
      </c>
      <c r="B1496" s="50" t="str">
        <f t="shared" si="146"/>
        <v/>
      </c>
      <c r="C1496" s="50" t="str">
        <f t="shared" si="147"/>
        <v/>
      </c>
      <c r="D1496" s="273" t="str">
        <f t="shared" si="148"/>
        <v/>
      </c>
      <c r="E1496" s="311"/>
      <c r="F1496" s="312"/>
      <c r="G1496" s="312"/>
      <c r="H1496" s="291"/>
      <c r="I1496" s="291"/>
      <c r="J1496" s="291"/>
      <c r="K1496" s="291"/>
      <c r="L1496" s="291"/>
      <c r="M1496" s="291"/>
      <c r="N1496" s="291"/>
      <c r="O1496" s="291"/>
      <c r="P1496" s="291"/>
      <c r="Q1496" s="291"/>
      <c r="R1496" s="291"/>
      <c r="S1496" s="291"/>
      <c r="T1496" s="291"/>
      <c r="U1496" s="291"/>
      <c r="V1496" s="291"/>
      <c r="W1496" s="291"/>
      <c r="X1496" s="291"/>
      <c r="Y1496" s="291"/>
      <c r="Z1496" s="291"/>
      <c r="AA1496" s="291"/>
      <c r="AB1496" s="291"/>
      <c r="AC1496" s="291"/>
      <c r="AD1496" s="291"/>
      <c r="AE1496" s="291"/>
      <c r="AF1496" s="291"/>
      <c r="AG1496" s="291"/>
      <c r="AH1496" s="291"/>
      <c r="AI1496" s="291"/>
      <c r="AJ1496" s="291"/>
      <c r="AK1496" s="291"/>
      <c r="AL1496" s="291"/>
      <c r="AM1496" s="291"/>
      <c r="AN1496" s="291"/>
      <c r="AO1496" s="291"/>
      <c r="AP1496" s="291"/>
      <c r="AQ1496" s="291"/>
      <c r="AR1496" s="291"/>
    </row>
    <row r="1497" spans="1:44" ht="8.1" customHeight="1">
      <c r="A1497" s="323" t="str">
        <f t="shared" si="145"/>
        <v/>
      </c>
      <c r="B1497" s="50" t="str">
        <f t="shared" si="146"/>
        <v/>
      </c>
      <c r="C1497" s="50" t="str">
        <f t="shared" si="147"/>
        <v/>
      </c>
      <c r="D1497" s="273" t="str">
        <f t="shared" si="148"/>
        <v/>
      </c>
      <c r="E1497" s="311"/>
      <c r="F1497" s="312"/>
      <c r="G1497" s="312"/>
      <c r="H1497" s="291"/>
      <c r="I1497" s="291"/>
      <c r="J1497" s="291"/>
      <c r="K1497" s="291"/>
      <c r="L1497" s="291"/>
      <c r="M1497" s="291"/>
      <c r="N1497" s="291"/>
      <c r="O1497" s="291"/>
      <c r="P1497" s="291"/>
      <c r="Q1497" s="291"/>
      <c r="R1497" s="291"/>
      <c r="S1497" s="291"/>
      <c r="T1497" s="291"/>
      <c r="U1497" s="291"/>
      <c r="V1497" s="291"/>
      <c r="W1497" s="291"/>
      <c r="X1497" s="291"/>
      <c r="Y1497" s="291"/>
      <c r="Z1497" s="291"/>
      <c r="AA1497" s="291"/>
      <c r="AB1497" s="291"/>
      <c r="AC1497" s="291"/>
      <c r="AD1497" s="291"/>
      <c r="AE1497" s="291"/>
      <c r="AF1497" s="291"/>
      <c r="AG1497" s="291"/>
      <c r="AH1497" s="291"/>
      <c r="AI1497" s="291"/>
      <c r="AJ1497" s="291"/>
      <c r="AK1497" s="291"/>
      <c r="AL1497" s="291"/>
      <c r="AM1497" s="291"/>
      <c r="AN1497" s="291"/>
      <c r="AO1497" s="291"/>
      <c r="AP1497" s="291"/>
      <c r="AQ1497" s="291"/>
      <c r="AR1497" s="291"/>
    </row>
    <row r="1498" spans="1:44" ht="8.1" customHeight="1">
      <c r="A1498" s="323" t="str">
        <f t="shared" si="145"/>
        <v/>
      </c>
      <c r="B1498" s="50" t="str">
        <f t="shared" si="146"/>
        <v/>
      </c>
      <c r="C1498" s="50" t="str">
        <f t="shared" si="147"/>
        <v/>
      </c>
      <c r="D1498" s="273" t="str">
        <f t="shared" si="148"/>
        <v/>
      </c>
      <c r="E1498" s="311"/>
      <c r="F1498" s="312"/>
      <c r="G1498" s="312"/>
      <c r="H1498" s="291"/>
      <c r="I1498" s="291"/>
      <c r="J1498" s="291"/>
      <c r="K1498" s="291"/>
      <c r="L1498" s="291"/>
      <c r="M1498" s="291"/>
      <c r="N1498" s="291"/>
      <c r="O1498" s="291"/>
      <c r="P1498" s="291"/>
      <c r="Q1498" s="291"/>
      <c r="R1498" s="291"/>
      <c r="S1498" s="291"/>
      <c r="T1498" s="291"/>
      <c r="U1498" s="291"/>
      <c r="V1498" s="291"/>
      <c r="W1498" s="291"/>
      <c r="X1498" s="291"/>
      <c r="Y1498" s="291"/>
      <c r="Z1498" s="291"/>
      <c r="AA1498" s="291"/>
      <c r="AB1498" s="291"/>
      <c r="AC1498" s="291"/>
      <c r="AD1498" s="291"/>
      <c r="AE1498" s="291"/>
      <c r="AF1498" s="291"/>
      <c r="AG1498" s="291"/>
      <c r="AH1498" s="291"/>
      <c r="AI1498" s="291"/>
      <c r="AJ1498" s="291"/>
      <c r="AK1498" s="291"/>
      <c r="AL1498" s="291"/>
      <c r="AM1498" s="291"/>
      <c r="AN1498" s="291"/>
      <c r="AO1498" s="291"/>
      <c r="AP1498" s="291"/>
      <c r="AQ1498" s="291"/>
      <c r="AR1498" s="291"/>
    </row>
    <row r="1499" spans="1:44" ht="8.1" customHeight="1">
      <c r="A1499" s="323" t="str">
        <f t="shared" si="145"/>
        <v/>
      </c>
      <c r="B1499" s="50" t="str">
        <f t="shared" si="146"/>
        <v/>
      </c>
      <c r="C1499" s="50" t="str">
        <f t="shared" si="147"/>
        <v/>
      </c>
      <c r="D1499" s="273" t="str">
        <f t="shared" si="148"/>
        <v/>
      </c>
      <c r="E1499" s="311"/>
      <c r="F1499" s="312"/>
      <c r="G1499" s="312"/>
      <c r="H1499" s="291"/>
      <c r="I1499" s="291"/>
      <c r="J1499" s="291"/>
      <c r="K1499" s="291"/>
      <c r="L1499" s="291"/>
      <c r="M1499" s="291"/>
      <c r="N1499" s="291"/>
      <c r="O1499" s="291"/>
      <c r="P1499" s="291"/>
      <c r="Q1499" s="291"/>
      <c r="R1499" s="291"/>
      <c r="S1499" s="291"/>
      <c r="T1499" s="291"/>
      <c r="U1499" s="291"/>
      <c r="V1499" s="291"/>
      <c r="W1499" s="291"/>
      <c r="X1499" s="291"/>
      <c r="Y1499" s="291"/>
      <c r="Z1499" s="291"/>
      <c r="AA1499" s="291"/>
      <c r="AB1499" s="291"/>
      <c r="AC1499" s="291"/>
      <c r="AD1499" s="291"/>
      <c r="AE1499" s="291"/>
      <c r="AF1499" s="291"/>
      <c r="AG1499" s="291"/>
      <c r="AH1499" s="291"/>
      <c r="AI1499" s="291"/>
      <c r="AJ1499" s="291"/>
      <c r="AK1499" s="291"/>
      <c r="AL1499" s="291"/>
      <c r="AM1499" s="291"/>
      <c r="AN1499" s="291"/>
      <c r="AO1499" s="291"/>
      <c r="AP1499" s="291"/>
      <c r="AQ1499" s="291"/>
      <c r="AR1499" s="291"/>
    </row>
    <row r="1500" spans="1:44" ht="8.1" customHeight="1">
      <c r="A1500" s="323" t="str">
        <f t="shared" si="145"/>
        <v/>
      </c>
      <c r="B1500" s="50" t="str">
        <f t="shared" si="146"/>
        <v/>
      </c>
      <c r="C1500" s="50" t="str">
        <f t="shared" si="147"/>
        <v/>
      </c>
      <c r="D1500" s="273" t="str">
        <f t="shared" si="148"/>
        <v/>
      </c>
      <c r="E1500" s="311"/>
      <c r="F1500" s="312"/>
      <c r="G1500" s="312"/>
      <c r="H1500" s="291"/>
      <c r="I1500" s="291"/>
      <c r="J1500" s="291"/>
      <c r="K1500" s="291"/>
      <c r="L1500" s="291"/>
      <c r="M1500" s="291"/>
      <c r="N1500" s="291"/>
      <c r="O1500" s="291"/>
      <c r="P1500" s="291"/>
      <c r="Q1500" s="291"/>
      <c r="R1500" s="291"/>
      <c r="S1500" s="291"/>
      <c r="T1500" s="291"/>
      <c r="U1500" s="291"/>
      <c r="V1500" s="291"/>
      <c r="W1500" s="291"/>
      <c r="X1500" s="291"/>
      <c r="Y1500" s="291"/>
      <c r="Z1500" s="291"/>
      <c r="AA1500" s="291"/>
      <c r="AB1500" s="291"/>
      <c r="AC1500" s="291"/>
      <c r="AD1500" s="291"/>
      <c r="AE1500" s="291"/>
      <c r="AF1500" s="291"/>
      <c r="AG1500" s="291"/>
      <c r="AH1500" s="291"/>
      <c r="AI1500" s="291"/>
      <c r="AJ1500" s="291"/>
      <c r="AK1500" s="291"/>
      <c r="AL1500" s="291"/>
      <c r="AM1500" s="291"/>
      <c r="AN1500" s="291"/>
      <c r="AO1500" s="291"/>
      <c r="AP1500" s="291"/>
      <c r="AQ1500" s="291"/>
      <c r="AR1500" s="291"/>
    </row>
    <row r="1501" spans="1:44" ht="8.1" customHeight="1">
      <c r="A1501" s="323" t="str">
        <f t="shared" si="145"/>
        <v/>
      </c>
      <c r="B1501" s="50" t="str">
        <f t="shared" si="146"/>
        <v/>
      </c>
      <c r="C1501" s="50" t="str">
        <f t="shared" si="147"/>
        <v/>
      </c>
      <c r="D1501" s="273" t="str">
        <f t="shared" si="148"/>
        <v/>
      </c>
      <c r="E1501" s="311"/>
      <c r="F1501" s="312"/>
      <c r="G1501" s="312"/>
      <c r="H1501" s="291"/>
      <c r="I1501" s="291"/>
      <c r="J1501" s="291"/>
      <c r="K1501" s="291"/>
      <c r="L1501" s="291"/>
      <c r="M1501" s="291"/>
      <c r="N1501" s="291"/>
      <c r="O1501" s="291"/>
      <c r="P1501" s="291"/>
      <c r="Q1501" s="291"/>
      <c r="R1501" s="291"/>
      <c r="S1501" s="291"/>
      <c r="T1501" s="291"/>
      <c r="U1501" s="291"/>
      <c r="V1501" s="291"/>
      <c r="W1501" s="291"/>
      <c r="X1501" s="291"/>
      <c r="Y1501" s="291"/>
      <c r="Z1501" s="291"/>
      <c r="AA1501" s="291"/>
      <c r="AB1501" s="291"/>
      <c r="AC1501" s="291"/>
      <c r="AD1501" s="291"/>
      <c r="AE1501" s="291"/>
      <c r="AF1501" s="291"/>
      <c r="AG1501" s="291"/>
      <c r="AH1501" s="291"/>
      <c r="AI1501" s="291"/>
      <c r="AJ1501" s="291"/>
      <c r="AK1501" s="291"/>
      <c r="AL1501" s="291"/>
      <c r="AM1501" s="291"/>
      <c r="AN1501" s="291"/>
      <c r="AO1501" s="291"/>
      <c r="AP1501" s="291"/>
      <c r="AQ1501" s="291"/>
      <c r="AR1501" s="291"/>
    </row>
    <row r="1502" spans="1:44" ht="8.1" customHeight="1">
      <c r="A1502" s="323" t="str">
        <f t="shared" si="145"/>
        <v/>
      </c>
      <c r="B1502" s="50" t="str">
        <f t="shared" si="146"/>
        <v/>
      </c>
      <c r="C1502" s="50" t="str">
        <f t="shared" si="147"/>
        <v/>
      </c>
      <c r="D1502" s="273" t="str">
        <f t="shared" si="148"/>
        <v/>
      </c>
      <c r="E1502" s="311"/>
      <c r="F1502" s="312"/>
      <c r="G1502" s="312"/>
      <c r="H1502" s="291"/>
      <c r="I1502" s="291"/>
      <c r="J1502" s="291"/>
      <c r="K1502" s="291"/>
      <c r="L1502" s="291"/>
      <c r="M1502" s="291"/>
      <c r="N1502" s="291"/>
      <c r="O1502" s="291"/>
      <c r="P1502" s="291"/>
      <c r="Q1502" s="291"/>
      <c r="R1502" s="291"/>
      <c r="S1502" s="291"/>
      <c r="T1502" s="291"/>
      <c r="U1502" s="291"/>
      <c r="V1502" s="291"/>
      <c r="W1502" s="291"/>
      <c r="X1502" s="291"/>
      <c r="Y1502" s="291"/>
      <c r="Z1502" s="291"/>
      <c r="AA1502" s="291"/>
      <c r="AB1502" s="291"/>
      <c r="AC1502" s="291"/>
      <c r="AD1502" s="291"/>
      <c r="AE1502" s="291"/>
      <c r="AF1502" s="291"/>
      <c r="AG1502" s="291"/>
      <c r="AH1502" s="291"/>
      <c r="AI1502" s="291"/>
      <c r="AJ1502" s="291"/>
      <c r="AK1502" s="291"/>
      <c r="AL1502" s="291"/>
      <c r="AM1502" s="291"/>
      <c r="AN1502" s="291"/>
      <c r="AO1502" s="291"/>
      <c r="AP1502" s="291"/>
      <c r="AQ1502" s="291"/>
      <c r="AR1502" s="291"/>
    </row>
    <row r="1503" spans="1:44" ht="8.1" customHeight="1">
      <c r="A1503" s="323" t="str">
        <f t="shared" si="145"/>
        <v/>
      </c>
      <c r="B1503" s="50" t="str">
        <f t="shared" si="146"/>
        <v/>
      </c>
      <c r="C1503" s="50" t="str">
        <f t="shared" si="147"/>
        <v/>
      </c>
      <c r="D1503" s="273" t="str">
        <f t="shared" si="148"/>
        <v/>
      </c>
      <c r="E1503" s="311"/>
      <c r="F1503" s="312"/>
      <c r="G1503" s="312"/>
      <c r="H1503" s="291"/>
      <c r="I1503" s="291"/>
      <c r="J1503" s="291"/>
      <c r="K1503" s="291"/>
      <c r="L1503" s="291"/>
      <c r="M1503" s="291"/>
      <c r="N1503" s="291"/>
      <c r="O1503" s="291"/>
      <c r="P1503" s="291"/>
      <c r="Q1503" s="291"/>
      <c r="R1503" s="291"/>
      <c r="S1503" s="291"/>
      <c r="T1503" s="291"/>
      <c r="U1503" s="291"/>
      <c r="V1503" s="291"/>
      <c r="W1503" s="291"/>
      <c r="X1503" s="291"/>
      <c r="Y1503" s="291"/>
      <c r="Z1503" s="291"/>
      <c r="AA1503" s="291"/>
      <c r="AB1503" s="291"/>
      <c r="AC1503" s="291"/>
      <c r="AD1503" s="291"/>
      <c r="AE1503" s="291"/>
      <c r="AF1503" s="291"/>
      <c r="AG1503" s="291"/>
      <c r="AH1503" s="291"/>
      <c r="AI1503" s="291"/>
      <c r="AJ1503" s="291"/>
      <c r="AK1503" s="291"/>
      <c r="AL1503" s="291"/>
      <c r="AM1503" s="291"/>
      <c r="AN1503" s="291"/>
      <c r="AO1503" s="291"/>
      <c r="AP1503" s="291"/>
      <c r="AQ1503" s="291"/>
      <c r="AR1503" s="291"/>
    </row>
    <row r="1504" spans="1:44" ht="8.1" customHeight="1">
      <c r="A1504" s="323" t="str">
        <f t="shared" si="145"/>
        <v/>
      </c>
      <c r="B1504" s="50" t="str">
        <f t="shared" si="146"/>
        <v/>
      </c>
      <c r="C1504" s="50" t="str">
        <f t="shared" si="147"/>
        <v/>
      </c>
      <c r="D1504" s="273" t="str">
        <f t="shared" si="148"/>
        <v/>
      </c>
      <c r="E1504" s="311"/>
      <c r="F1504" s="312"/>
      <c r="G1504" s="312"/>
      <c r="H1504" s="291"/>
      <c r="I1504" s="291"/>
      <c r="J1504" s="291"/>
      <c r="K1504" s="291"/>
      <c r="L1504" s="291"/>
      <c r="M1504" s="291"/>
      <c r="N1504" s="291"/>
      <c r="O1504" s="291"/>
      <c r="P1504" s="291"/>
      <c r="Q1504" s="291"/>
      <c r="R1504" s="291"/>
      <c r="S1504" s="291"/>
      <c r="T1504" s="291"/>
      <c r="U1504" s="291"/>
      <c r="V1504" s="291"/>
      <c r="W1504" s="291"/>
      <c r="X1504" s="291"/>
      <c r="Y1504" s="291"/>
      <c r="Z1504" s="291"/>
      <c r="AA1504" s="291"/>
      <c r="AB1504" s="291"/>
      <c r="AC1504" s="291"/>
      <c r="AD1504" s="291"/>
      <c r="AE1504" s="291"/>
      <c r="AF1504" s="291"/>
      <c r="AG1504" s="291"/>
      <c r="AH1504" s="291"/>
      <c r="AI1504" s="291"/>
      <c r="AJ1504" s="291"/>
      <c r="AK1504" s="291"/>
      <c r="AL1504" s="291"/>
      <c r="AM1504" s="291"/>
      <c r="AN1504" s="291"/>
      <c r="AO1504" s="291"/>
      <c r="AP1504" s="291"/>
      <c r="AQ1504" s="291"/>
      <c r="AR1504" s="291"/>
    </row>
    <row r="1505" spans="1:44" ht="8.1" customHeight="1">
      <c r="A1505" s="323" t="str">
        <f t="shared" si="145"/>
        <v/>
      </c>
      <c r="B1505" s="50" t="str">
        <f t="shared" si="146"/>
        <v/>
      </c>
      <c r="C1505" s="50" t="str">
        <f t="shared" si="147"/>
        <v/>
      </c>
      <c r="D1505" s="273" t="str">
        <f t="shared" si="148"/>
        <v/>
      </c>
      <c r="E1505" s="311"/>
      <c r="F1505" s="312"/>
      <c r="G1505" s="312"/>
      <c r="H1505" s="291"/>
      <c r="I1505" s="291"/>
      <c r="J1505" s="291"/>
      <c r="K1505" s="291"/>
      <c r="L1505" s="291"/>
      <c r="M1505" s="291"/>
      <c r="N1505" s="291"/>
      <c r="O1505" s="291"/>
      <c r="P1505" s="291"/>
      <c r="Q1505" s="291"/>
      <c r="R1505" s="291"/>
      <c r="S1505" s="291"/>
      <c r="T1505" s="291"/>
      <c r="U1505" s="291"/>
      <c r="V1505" s="291"/>
      <c r="W1505" s="291"/>
      <c r="X1505" s="291"/>
      <c r="Y1505" s="291"/>
      <c r="Z1505" s="291"/>
      <c r="AA1505" s="291"/>
      <c r="AB1505" s="291"/>
      <c r="AC1505" s="291"/>
      <c r="AD1505" s="291"/>
      <c r="AE1505" s="291"/>
      <c r="AF1505" s="291"/>
      <c r="AG1505" s="291"/>
      <c r="AH1505" s="291"/>
      <c r="AI1505" s="291"/>
      <c r="AJ1505" s="291"/>
      <c r="AK1505" s="291"/>
      <c r="AL1505" s="291"/>
      <c r="AM1505" s="291"/>
      <c r="AN1505" s="291"/>
      <c r="AO1505" s="291"/>
      <c r="AP1505" s="291"/>
      <c r="AQ1505" s="291"/>
      <c r="AR1505" s="291"/>
    </row>
    <row r="1506" spans="1:44" ht="8.1" customHeight="1">
      <c r="A1506" s="323" t="str">
        <f t="shared" si="145"/>
        <v/>
      </c>
      <c r="B1506" s="50" t="str">
        <f t="shared" si="146"/>
        <v/>
      </c>
      <c r="C1506" s="50" t="str">
        <f t="shared" si="147"/>
        <v/>
      </c>
      <c r="D1506" s="273" t="str">
        <f t="shared" si="148"/>
        <v/>
      </c>
      <c r="E1506" s="311"/>
      <c r="F1506" s="312"/>
      <c r="G1506" s="312"/>
      <c r="H1506" s="291"/>
      <c r="I1506" s="291"/>
      <c r="J1506" s="291"/>
      <c r="K1506" s="291"/>
      <c r="L1506" s="291"/>
      <c r="M1506" s="291"/>
      <c r="N1506" s="291"/>
      <c r="O1506" s="291"/>
      <c r="P1506" s="291"/>
      <c r="Q1506" s="291"/>
      <c r="R1506" s="291"/>
      <c r="S1506" s="291"/>
      <c r="T1506" s="291"/>
      <c r="U1506" s="291"/>
      <c r="V1506" s="291"/>
      <c r="W1506" s="291"/>
      <c r="X1506" s="291"/>
      <c r="Y1506" s="291"/>
      <c r="Z1506" s="291"/>
      <c r="AA1506" s="291"/>
      <c r="AB1506" s="291"/>
      <c r="AC1506" s="291"/>
      <c r="AD1506" s="291"/>
      <c r="AE1506" s="291"/>
      <c r="AF1506" s="291"/>
      <c r="AG1506" s="291"/>
      <c r="AH1506" s="291"/>
      <c r="AI1506" s="291"/>
      <c r="AJ1506" s="291"/>
      <c r="AK1506" s="291"/>
      <c r="AL1506" s="291"/>
      <c r="AM1506" s="291"/>
      <c r="AN1506" s="291"/>
      <c r="AO1506" s="291"/>
      <c r="AP1506" s="291"/>
      <c r="AQ1506" s="291"/>
      <c r="AR1506" s="291"/>
    </row>
    <row r="1507" spans="1:44" ht="8.1" customHeight="1">
      <c r="A1507" s="323" t="str">
        <f t="shared" si="145"/>
        <v/>
      </c>
      <c r="B1507" s="50" t="str">
        <f t="shared" si="146"/>
        <v/>
      </c>
      <c r="C1507" s="50" t="str">
        <f t="shared" si="147"/>
        <v/>
      </c>
      <c r="D1507" s="273" t="str">
        <f t="shared" si="148"/>
        <v/>
      </c>
      <c r="E1507" s="311"/>
      <c r="F1507" s="312"/>
      <c r="G1507" s="312"/>
      <c r="H1507" s="291"/>
      <c r="I1507" s="291"/>
      <c r="J1507" s="291"/>
      <c r="K1507" s="291"/>
      <c r="L1507" s="291"/>
      <c r="M1507" s="291"/>
      <c r="N1507" s="291"/>
      <c r="O1507" s="291"/>
      <c r="P1507" s="291"/>
      <c r="Q1507" s="291"/>
      <c r="R1507" s="291"/>
      <c r="S1507" s="291"/>
      <c r="T1507" s="291"/>
      <c r="U1507" s="291"/>
      <c r="V1507" s="291"/>
      <c r="W1507" s="291"/>
      <c r="X1507" s="291"/>
      <c r="Y1507" s="291"/>
      <c r="Z1507" s="291"/>
      <c r="AA1507" s="291"/>
      <c r="AB1507" s="291"/>
      <c r="AC1507" s="291"/>
      <c r="AD1507" s="291"/>
      <c r="AE1507" s="291"/>
      <c r="AF1507" s="291"/>
      <c r="AG1507" s="291"/>
      <c r="AH1507" s="291"/>
      <c r="AI1507" s="291"/>
      <c r="AJ1507" s="291"/>
      <c r="AK1507" s="291"/>
      <c r="AL1507" s="291"/>
      <c r="AM1507" s="291"/>
      <c r="AN1507" s="291"/>
      <c r="AO1507" s="291"/>
      <c r="AP1507" s="291"/>
      <c r="AQ1507" s="291"/>
      <c r="AR1507" s="291"/>
    </row>
    <row r="1508" spans="1:44" ht="8.1" customHeight="1">
      <c r="A1508" s="323" t="str">
        <f t="shared" si="145"/>
        <v/>
      </c>
      <c r="B1508" s="50" t="str">
        <f t="shared" si="146"/>
        <v/>
      </c>
      <c r="C1508" s="50" t="str">
        <f t="shared" si="147"/>
        <v/>
      </c>
      <c r="D1508" s="273" t="str">
        <f t="shared" si="148"/>
        <v/>
      </c>
      <c r="E1508" s="311"/>
      <c r="F1508" s="312"/>
      <c r="G1508" s="312"/>
      <c r="H1508" s="291"/>
      <c r="I1508" s="291"/>
      <c r="J1508" s="291"/>
      <c r="K1508" s="291"/>
      <c r="L1508" s="291"/>
      <c r="M1508" s="291"/>
      <c r="N1508" s="291"/>
      <c r="O1508" s="291"/>
      <c r="P1508" s="291"/>
      <c r="Q1508" s="291"/>
      <c r="R1508" s="291"/>
      <c r="S1508" s="291"/>
      <c r="T1508" s="291"/>
      <c r="U1508" s="291"/>
      <c r="V1508" s="291"/>
      <c r="W1508" s="291"/>
      <c r="X1508" s="291"/>
      <c r="Y1508" s="291"/>
      <c r="Z1508" s="291"/>
      <c r="AA1508" s="291"/>
      <c r="AB1508" s="291"/>
      <c r="AC1508" s="291"/>
      <c r="AD1508" s="291"/>
      <c r="AE1508" s="291"/>
      <c r="AF1508" s="291"/>
      <c r="AG1508" s="291"/>
      <c r="AH1508" s="291"/>
      <c r="AI1508" s="291"/>
      <c r="AJ1508" s="291"/>
      <c r="AK1508" s="291"/>
      <c r="AL1508" s="291"/>
      <c r="AM1508" s="291"/>
      <c r="AN1508" s="291"/>
      <c r="AO1508" s="291"/>
      <c r="AP1508" s="291"/>
      <c r="AQ1508" s="291"/>
      <c r="AR1508" s="291"/>
    </row>
    <row r="1509" spans="1:44" ht="8.1" customHeight="1">
      <c r="A1509" s="323" t="str">
        <f t="shared" si="145"/>
        <v/>
      </c>
      <c r="B1509" s="50" t="str">
        <f t="shared" si="146"/>
        <v/>
      </c>
      <c r="C1509" s="50" t="str">
        <f t="shared" si="147"/>
        <v/>
      </c>
      <c r="D1509" s="273" t="str">
        <f t="shared" si="148"/>
        <v/>
      </c>
      <c r="E1509" s="311"/>
      <c r="F1509" s="312"/>
      <c r="G1509" s="312"/>
      <c r="H1509" s="291"/>
      <c r="I1509" s="291"/>
      <c r="J1509" s="291"/>
      <c r="K1509" s="291"/>
      <c r="L1509" s="291"/>
      <c r="M1509" s="291"/>
      <c r="N1509" s="291"/>
      <c r="O1509" s="291"/>
      <c r="P1509" s="291"/>
      <c r="Q1509" s="291"/>
      <c r="R1509" s="291"/>
      <c r="S1509" s="291"/>
      <c r="T1509" s="291"/>
      <c r="U1509" s="291"/>
      <c r="V1509" s="291"/>
      <c r="W1509" s="291"/>
      <c r="X1509" s="291"/>
      <c r="Y1509" s="291"/>
      <c r="Z1509" s="291"/>
      <c r="AA1509" s="291"/>
      <c r="AB1509" s="291"/>
      <c r="AC1509" s="291"/>
      <c r="AD1509" s="291"/>
      <c r="AE1509" s="291"/>
      <c r="AF1509" s="291"/>
      <c r="AG1509" s="291"/>
      <c r="AH1509" s="291"/>
      <c r="AI1509" s="291"/>
      <c r="AJ1509" s="291"/>
      <c r="AK1509" s="291"/>
      <c r="AL1509" s="291"/>
      <c r="AM1509" s="291"/>
      <c r="AN1509" s="291"/>
      <c r="AO1509" s="291"/>
      <c r="AP1509" s="291"/>
      <c r="AQ1509" s="291"/>
      <c r="AR1509" s="291"/>
    </row>
    <row r="1510" spans="1:44" ht="8.1" customHeight="1">
      <c r="A1510" s="323" t="str">
        <f t="shared" si="145"/>
        <v/>
      </c>
      <c r="B1510" s="50" t="str">
        <f t="shared" si="146"/>
        <v/>
      </c>
      <c r="C1510" s="50" t="str">
        <f t="shared" si="147"/>
        <v/>
      </c>
      <c r="D1510" s="273" t="str">
        <f t="shared" si="148"/>
        <v/>
      </c>
      <c r="E1510" s="311"/>
      <c r="F1510" s="312"/>
      <c r="G1510" s="312"/>
      <c r="H1510" s="291"/>
      <c r="I1510" s="291"/>
      <c r="J1510" s="291"/>
      <c r="K1510" s="291"/>
      <c r="L1510" s="291"/>
      <c r="M1510" s="291"/>
      <c r="N1510" s="291"/>
      <c r="O1510" s="291"/>
      <c r="P1510" s="291"/>
      <c r="Q1510" s="291"/>
      <c r="R1510" s="291"/>
      <c r="S1510" s="291"/>
      <c r="T1510" s="291"/>
      <c r="U1510" s="291"/>
      <c r="V1510" s="291"/>
      <c r="W1510" s="291"/>
      <c r="X1510" s="291"/>
      <c r="Y1510" s="291"/>
      <c r="Z1510" s="291"/>
      <c r="AA1510" s="291"/>
      <c r="AB1510" s="291"/>
      <c r="AC1510" s="291"/>
      <c r="AD1510" s="291"/>
      <c r="AE1510" s="291"/>
      <c r="AF1510" s="291"/>
      <c r="AG1510" s="291"/>
      <c r="AH1510" s="291"/>
      <c r="AI1510" s="291"/>
      <c r="AJ1510" s="291"/>
      <c r="AK1510" s="291"/>
      <c r="AL1510" s="291"/>
      <c r="AM1510" s="291"/>
      <c r="AN1510" s="291"/>
      <c r="AO1510" s="291"/>
      <c r="AP1510" s="291"/>
      <c r="AQ1510" s="291"/>
      <c r="AR1510" s="291"/>
    </row>
    <row r="1511" spans="1:44" ht="8.1" customHeight="1">
      <c r="A1511" s="323" t="str">
        <f t="shared" si="145"/>
        <v/>
      </c>
      <c r="B1511" s="50" t="str">
        <f t="shared" si="146"/>
        <v/>
      </c>
      <c r="C1511" s="50" t="str">
        <f t="shared" si="147"/>
        <v/>
      </c>
      <c r="D1511" s="273" t="str">
        <f t="shared" si="148"/>
        <v/>
      </c>
      <c r="E1511" s="311"/>
      <c r="F1511" s="312"/>
      <c r="G1511" s="312"/>
      <c r="H1511" s="291"/>
      <c r="I1511" s="291"/>
      <c r="J1511" s="291"/>
      <c r="K1511" s="291"/>
      <c r="L1511" s="291"/>
      <c r="M1511" s="291"/>
      <c r="N1511" s="291"/>
      <c r="O1511" s="291"/>
      <c r="P1511" s="291"/>
      <c r="Q1511" s="291"/>
      <c r="R1511" s="291"/>
      <c r="S1511" s="291"/>
      <c r="T1511" s="291"/>
      <c r="U1511" s="291"/>
      <c r="V1511" s="291"/>
      <c r="W1511" s="291"/>
      <c r="X1511" s="291"/>
      <c r="Y1511" s="291"/>
      <c r="Z1511" s="291"/>
      <c r="AA1511" s="291"/>
      <c r="AB1511" s="291"/>
      <c r="AC1511" s="291"/>
      <c r="AD1511" s="291"/>
      <c r="AE1511" s="291"/>
      <c r="AF1511" s="291"/>
      <c r="AG1511" s="291"/>
      <c r="AH1511" s="291"/>
      <c r="AI1511" s="291"/>
      <c r="AJ1511" s="291"/>
      <c r="AK1511" s="291"/>
      <c r="AL1511" s="291"/>
      <c r="AM1511" s="291"/>
      <c r="AN1511" s="291"/>
      <c r="AO1511" s="291"/>
      <c r="AP1511" s="291"/>
      <c r="AQ1511" s="291"/>
      <c r="AR1511" s="291"/>
    </row>
    <row r="1512" spans="1:44" ht="8.1" customHeight="1">
      <c r="A1512" s="323" t="str">
        <f t="shared" si="145"/>
        <v/>
      </c>
      <c r="B1512" s="50" t="str">
        <f t="shared" si="146"/>
        <v/>
      </c>
      <c r="C1512" s="50" t="str">
        <f t="shared" si="147"/>
        <v/>
      </c>
      <c r="D1512" s="273" t="str">
        <f t="shared" si="148"/>
        <v/>
      </c>
      <c r="E1512" s="311"/>
      <c r="F1512" s="312"/>
      <c r="G1512" s="312"/>
      <c r="H1512" s="291"/>
      <c r="I1512" s="291"/>
      <c r="J1512" s="291"/>
      <c r="K1512" s="291"/>
      <c r="L1512" s="291"/>
      <c r="M1512" s="291"/>
      <c r="N1512" s="291"/>
      <c r="O1512" s="291"/>
      <c r="P1512" s="291"/>
      <c r="Q1512" s="291"/>
      <c r="R1512" s="291"/>
      <c r="S1512" s="291"/>
      <c r="T1512" s="291"/>
      <c r="U1512" s="291"/>
      <c r="V1512" s="291"/>
      <c r="W1512" s="291"/>
      <c r="X1512" s="291"/>
      <c r="Y1512" s="291"/>
      <c r="Z1512" s="291"/>
      <c r="AA1512" s="291"/>
      <c r="AB1512" s="291"/>
      <c r="AC1512" s="291"/>
      <c r="AD1512" s="291"/>
      <c r="AE1512" s="291"/>
      <c r="AF1512" s="291"/>
      <c r="AG1512" s="291"/>
      <c r="AH1512" s="291"/>
      <c r="AI1512" s="291"/>
      <c r="AJ1512" s="291"/>
      <c r="AK1512" s="291"/>
      <c r="AL1512" s="291"/>
      <c r="AM1512" s="291"/>
      <c r="AN1512" s="291"/>
      <c r="AO1512" s="291"/>
      <c r="AP1512" s="291"/>
      <c r="AQ1512" s="291"/>
      <c r="AR1512" s="291"/>
    </row>
    <row r="1513" spans="1:44" ht="8.1" customHeight="1">
      <c r="A1513" s="323" t="str">
        <f t="shared" si="145"/>
        <v/>
      </c>
      <c r="B1513" s="50" t="str">
        <f t="shared" si="146"/>
        <v/>
      </c>
      <c r="C1513" s="50" t="str">
        <f t="shared" si="147"/>
        <v/>
      </c>
      <c r="D1513" s="273" t="str">
        <f t="shared" si="148"/>
        <v/>
      </c>
      <c r="E1513" s="311"/>
      <c r="F1513" s="312"/>
      <c r="G1513" s="312"/>
      <c r="H1513" s="291"/>
      <c r="I1513" s="291"/>
      <c r="J1513" s="291"/>
      <c r="K1513" s="291"/>
      <c r="L1513" s="291"/>
      <c r="M1513" s="291"/>
      <c r="N1513" s="291"/>
      <c r="O1513" s="291"/>
      <c r="P1513" s="291"/>
      <c r="Q1513" s="291"/>
      <c r="R1513" s="291"/>
      <c r="S1513" s="291"/>
      <c r="T1513" s="291"/>
      <c r="U1513" s="291"/>
      <c r="V1513" s="291"/>
      <c r="W1513" s="291"/>
      <c r="X1513" s="291"/>
      <c r="Y1513" s="291"/>
      <c r="Z1513" s="291"/>
      <c r="AA1513" s="291"/>
      <c r="AB1513" s="291"/>
      <c r="AC1513" s="291"/>
      <c r="AD1513" s="291"/>
      <c r="AE1513" s="291"/>
      <c r="AF1513" s="291"/>
      <c r="AG1513" s="291"/>
      <c r="AH1513" s="291"/>
      <c r="AI1513" s="291"/>
      <c r="AJ1513" s="291"/>
      <c r="AK1513" s="291"/>
      <c r="AL1513" s="291"/>
      <c r="AM1513" s="291"/>
      <c r="AN1513" s="291"/>
      <c r="AO1513" s="291"/>
      <c r="AP1513" s="291"/>
      <c r="AQ1513" s="291"/>
      <c r="AR1513" s="291"/>
    </row>
    <row r="1514" spans="1:44" ht="8.1" customHeight="1">
      <c r="A1514" s="323" t="str">
        <f t="shared" si="145"/>
        <v/>
      </c>
      <c r="B1514" s="50" t="str">
        <f t="shared" si="146"/>
        <v/>
      </c>
      <c r="C1514" s="50" t="str">
        <f t="shared" si="147"/>
        <v/>
      </c>
      <c r="D1514" s="273" t="str">
        <f t="shared" si="148"/>
        <v/>
      </c>
      <c r="E1514" s="311"/>
      <c r="F1514" s="312"/>
      <c r="G1514" s="312"/>
      <c r="H1514" s="291"/>
      <c r="I1514" s="291"/>
      <c r="J1514" s="291"/>
      <c r="K1514" s="291"/>
      <c r="L1514" s="291"/>
      <c r="M1514" s="291"/>
      <c r="N1514" s="291"/>
      <c r="O1514" s="291"/>
      <c r="P1514" s="291"/>
      <c r="Q1514" s="291"/>
      <c r="R1514" s="291"/>
      <c r="S1514" s="291"/>
      <c r="T1514" s="291"/>
      <c r="U1514" s="291"/>
      <c r="V1514" s="291"/>
      <c r="W1514" s="291"/>
      <c r="X1514" s="291"/>
      <c r="Y1514" s="291"/>
      <c r="Z1514" s="291"/>
      <c r="AA1514" s="291"/>
      <c r="AB1514" s="291"/>
      <c r="AC1514" s="291"/>
      <c r="AD1514" s="291"/>
      <c r="AE1514" s="291"/>
      <c r="AF1514" s="291"/>
      <c r="AG1514" s="291"/>
      <c r="AH1514" s="291"/>
      <c r="AI1514" s="291"/>
      <c r="AJ1514" s="291"/>
      <c r="AK1514" s="291"/>
      <c r="AL1514" s="291"/>
      <c r="AM1514" s="291"/>
      <c r="AN1514" s="291"/>
      <c r="AO1514" s="291"/>
      <c r="AP1514" s="291"/>
      <c r="AQ1514" s="291"/>
      <c r="AR1514" s="291"/>
    </row>
    <row r="1515" spans="1:44" ht="8.1" customHeight="1">
      <c r="A1515" s="323" t="str">
        <f t="shared" si="145"/>
        <v/>
      </c>
      <c r="B1515" s="50" t="str">
        <f t="shared" si="146"/>
        <v/>
      </c>
      <c r="C1515" s="50" t="str">
        <f t="shared" si="147"/>
        <v/>
      </c>
      <c r="D1515" s="273" t="str">
        <f t="shared" si="148"/>
        <v/>
      </c>
      <c r="E1515" s="311"/>
      <c r="F1515" s="312"/>
      <c r="G1515" s="312"/>
      <c r="H1515" s="291"/>
      <c r="I1515" s="291"/>
      <c r="J1515" s="291"/>
      <c r="K1515" s="291"/>
      <c r="L1515" s="291"/>
      <c r="M1515" s="291"/>
      <c r="N1515" s="291"/>
      <c r="O1515" s="291"/>
      <c r="P1515" s="291"/>
      <c r="Q1515" s="291"/>
      <c r="R1515" s="291"/>
      <c r="S1515" s="291"/>
      <c r="T1515" s="291"/>
      <c r="U1515" s="291"/>
      <c r="V1515" s="291"/>
      <c r="W1515" s="291"/>
      <c r="X1515" s="291"/>
      <c r="Y1515" s="291"/>
      <c r="Z1515" s="291"/>
      <c r="AA1515" s="291"/>
      <c r="AB1515" s="291"/>
      <c r="AC1515" s="291"/>
      <c r="AD1515" s="291"/>
      <c r="AE1515" s="291"/>
      <c r="AF1515" s="291"/>
      <c r="AG1515" s="291"/>
      <c r="AH1515" s="291"/>
      <c r="AI1515" s="291"/>
      <c r="AJ1515" s="291"/>
      <c r="AK1515" s="291"/>
      <c r="AL1515" s="291"/>
      <c r="AM1515" s="291"/>
      <c r="AN1515" s="291"/>
      <c r="AO1515" s="291"/>
      <c r="AP1515" s="291"/>
      <c r="AQ1515" s="291"/>
      <c r="AR1515" s="291"/>
    </row>
    <row r="1516" spans="1:44" ht="8.1" customHeight="1">
      <c r="A1516" s="323" t="str">
        <f t="shared" si="145"/>
        <v/>
      </c>
      <c r="B1516" s="50" t="str">
        <f t="shared" si="146"/>
        <v/>
      </c>
      <c r="C1516" s="50" t="str">
        <f t="shared" si="147"/>
        <v/>
      </c>
      <c r="D1516" s="273" t="str">
        <f t="shared" si="148"/>
        <v/>
      </c>
      <c r="E1516" s="311"/>
      <c r="F1516" s="312"/>
      <c r="G1516" s="312"/>
      <c r="H1516" s="291"/>
      <c r="I1516" s="291"/>
      <c r="J1516" s="291"/>
      <c r="K1516" s="291"/>
      <c r="L1516" s="291"/>
      <c r="M1516" s="291"/>
      <c r="N1516" s="291"/>
      <c r="O1516" s="291"/>
      <c r="P1516" s="291"/>
      <c r="Q1516" s="291"/>
      <c r="R1516" s="291"/>
      <c r="S1516" s="291"/>
      <c r="T1516" s="291"/>
      <c r="U1516" s="291"/>
      <c r="V1516" s="291"/>
      <c r="W1516" s="291"/>
      <c r="X1516" s="291"/>
      <c r="Y1516" s="291"/>
      <c r="Z1516" s="291"/>
      <c r="AA1516" s="291"/>
      <c r="AB1516" s="291"/>
      <c r="AC1516" s="291"/>
      <c r="AD1516" s="291"/>
      <c r="AE1516" s="291"/>
      <c r="AF1516" s="291"/>
      <c r="AG1516" s="291"/>
      <c r="AH1516" s="291"/>
      <c r="AI1516" s="291"/>
      <c r="AJ1516" s="291"/>
      <c r="AK1516" s="291"/>
      <c r="AL1516" s="291"/>
      <c r="AM1516" s="291"/>
      <c r="AN1516" s="291"/>
      <c r="AO1516" s="291"/>
      <c r="AP1516" s="291"/>
      <c r="AQ1516" s="291"/>
      <c r="AR1516" s="291"/>
    </row>
    <row r="1517" spans="1:44" ht="8.1" customHeight="1">
      <c r="A1517" s="323" t="str">
        <f t="shared" si="145"/>
        <v/>
      </c>
      <c r="B1517" s="50" t="str">
        <f t="shared" si="146"/>
        <v/>
      </c>
      <c r="C1517" s="50" t="str">
        <f t="shared" si="147"/>
        <v/>
      </c>
      <c r="D1517" s="273" t="str">
        <f t="shared" si="148"/>
        <v/>
      </c>
      <c r="E1517" s="311"/>
      <c r="F1517" s="312"/>
      <c r="G1517" s="312"/>
      <c r="H1517" s="291"/>
      <c r="I1517" s="291"/>
      <c r="J1517" s="291"/>
      <c r="K1517" s="291"/>
      <c r="L1517" s="291"/>
      <c r="M1517" s="291"/>
      <c r="N1517" s="291"/>
      <c r="O1517" s="291"/>
      <c r="P1517" s="291"/>
      <c r="Q1517" s="291"/>
      <c r="R1517" s="291"/>
      <c r="S1517" s="291"/>
      <c r="T1517" s="291"/>
      <c r="U1517" s="291"/>
      <c r="V1517" s="291"/>
      <c r="W1517" s="291"/>
      <c r="X1517" s="291"/>
      <c r="Y1517" s="291"/>
      <c r="Z1517" s="291"/>
      <c r="AA1517" s="291"/>
      <c r="AB1517" s="291"/>
      <c r="AC1517" s="291"/>
      <c r="AD1517" s="291"/>
      <c r="AE1517" s="291"/>
      <c r="AF1517" s="291"/>
      <c r="AG1517" s="291"/>
      <c r="AH1517" s="291"/>
      <c r="AI1517" s="291"/>
      <c r="AJ1517" s="291"/>
      <c r="AK1517" s="291"/>
      <c r="AL1517" s="291"/>
      <c r="AM1517" s="291"/>
      <c r="AN1517" s="291"/>
      <c r="AO1517" s="291"/>
      <c r="AP1517" s="291"/>
      <c r="AQ1517" s="291"/>
      <c r="AR1517" s="291"/>
    </row>
    <row r="1518" spans="1:44" ht="8.1" customHeight="1">
      <c r="A1518" s="323" t="str">
        <f t="shared" si="145"/>
        <v/>
      </c>
      <c r="B1518" s="50" t="str">
        <f t="shared" si="146"/>
        <v/>
      </c>
      <c r="C1518" s="50" t="str">
        <f t="shared" si="147"/>
        <v/>
      </c>
      <c r="D1518" s="273" t="str">
        <f t="shared" si="148"/>
        <v/>
      </c>
      <c r="E1518" s="311"/>
      <c r="F1518" s="312"/>
      <c r="G1518" s="312"/>
      <c r="H1518" s="291"/>
      <c r="I1518" s="291"/>
      <c r="J1518" s="291"/>
      <c r="K1518" s="291"/>
      <c r="L1518" s="291"/>
      <c r="M1518" s="291"/>
      <c r="N1518" s="291"/>
      <c r="O1518" s="291"/>
      <c r="P1518" s="291"/>
      <c r="Q1518" s="291"/>
      <c r="R1518" s="291"/>
      <c r="S1518" s="291"/>
      <c r="T1518" s="291"/>
      <c r="U1518" s="291"/>
      <c r="V1518" s="291"/>
      <c r="W1518" s="291"/>
      <c r="X1518" s="291"/>
      <c r="Y1518" s="291"/>
      <c r="Z1518" s="291"/>
      <c r="AA1518" s="291"/>
      <c r="AB1518" s="291"/>
      <c r="AC1518" s="291"/>
      <c r="AD1518" s="291"/>
      <c r="AE1518" s="291"/>
      <c r="AF1518" s="291"/>
      <c r="AG1518" s="291"/>
      <c r="AH1518" s="291"/>
      <c r="AI1518" s="291"/>
      <c r="AJ1518" s="291"/>
      <c r="AK1518" s="291"/>
      <c r="AL1518" s="291"/>
      <c r="AM1518" s="291"/>
      <c r="AN1518" s="291"/>
      <c r="AO1518" s="291"/>
      <c r="AP1518" s="291"/>
      <c r="AQ1518" s="291"/>
      <c r="AR1518" s="291"/>
    </row>
    <row r="1519" spans="1:44" ht="8.1" customHeight="1">
      <c r="A1519" s="323" t="str">
        <f t="shared" si="145"/>
        <v/>
      </c>
      <c r="B1519" s="50" t="str">
        <f t="shared" si="146"/>
        <v/>
      </c>
      <c r="C1519" s="50" t="str">
        <f t="shared" si="147"/>
        <v/>
      </c>
      <c r="D1519" s="273" t="str">
        <f t="shared" si="148"/>
        <v/>
      </c>
      <c r="E1519" s="311"/>
      <c r="F1519" s="312"/>
      <c r="G1519" s="312"/>
      <c r="H1519" s="291"/>
      <c r="I1519" s="291"/>
      <c r="J1519" s="291"/>
      <c r="K1519" s="291"/>
      <c r="L1519" s="291"/>
      <c r="M1519" s="291"/>
      <c r="N1519" s="291"/>
      <c r="O1519" s="291"/>
      <c r="P1519" s="291"/>
      <c r="Q1519" s="291"/>
      <c r="R1519" s="291"/>
      <c r="S1519" s="291"/>
      <c r="T1519" s="291"/>
      <c r="U1519" s="291"/>
      <c r="V1519" s="291"/>
      <c r="W1519" s="291"/>
      <c r="X1519" s="291"/>
      <c r="Y1519" s="291"/>
      <c r="Z1519" s="291"/>
      <c r="AA1519" s="291"/>
      <c r="AB1519" s="291"/>
      <c r="AC1519" s="291"/>
      <c r="AD1519" s="291"/>
      <c r="AE1519" s="291"/>
      <c r="AF1519" s="291"/>
      <c r="AG1519" s="291"/>
      <c r="AH1519" s="291"/>
      <c r="AI1519" s="291"/>
      <c r="AJ1519" s="291"/>
      <c r="AK1519" s="291"/>
      <c r="AL1519" s="291"/>
      <c r="AM1519" s="291"/>
      <c r="AN1519" s="291"/>
      <c r="AO1519" s="291"/>
      <c r="AP1519" s="291"/>
      <c r="AQ1519" s="291"/>
      <c r="AR1519" s="291"/>
    </row>
    <row r="1520" spans="1:44" ht="8.1" customHeight="1">
      <c r="A1520" s="323" t="str">
        <f t="shared" si="145"/>
        <v/>
      </c>
      <c r="B1520" s="50" t="str">
        <f t="shared" si="146"/>
        <v/>
      </c>
      <c r="C1520" s="50" t="str">
        <f t="shared" si="147"/>
        <v/>
      </c>
      <c r="D1520" s="273" t="str">
        <f t="shared" si="148"/>
        <v/>
      </c>
      <c r="E1520" s="311"/>
      <c r="F1520" s="312"/>
      <c r="G1520" s="312"/>
      <c r="H1520" s="291"/>
      <c r="I1520" s="291"/>
      <c r="J1520" s="291"/>
      <c r="K1520" s="291"/>
      <c r="L1520" s="291"/>
      <c r="M1520" s="291"/>
      <c r="N1520" s="291"/>
      <c r="O1520" s="291"/>
      <c r="P1520" s="291"/>
      <c r="Q1520" s="291"/>
      <c r="R1520" s="291"/>
      <c r="S1520" s="291"/>
      <c r="T1520" s="291"/>
      <c r="U1520" s="291"/>
      <c r="V1520" s="291"/>
      <c r="W1520" s="291"/>
      <c r="X1520" s="291"/>
      <c r="Y1520" s="291"/>
      <c r="Z1520" s="291"/>
      <c r="AA1520" s="291"/>
      <c r="AB1520" s="291"/>
      <c r="AC1520" s="291"/>
      <c r="AD1520" s="291"/>
      <c r="AE1520" s="291"/>
      <c r="AF1520" s="291"/>
      <c r="AG1520" s="291"/>
      <c r="AH1520" s="291"/>
      <c r="AI1520" s="291"/>
      <c r="AJ1520" s="291"/>
      <c r="AK1520" s="291"/>
      <c r="AL1520" s="291"/>
      <c r="AM1520" s="291"/>
      <c r="AN1520" s="291"/>
      <c r="AO1520" s="291"/>
      <c r="AP1520" s="291"/>
      <c r="AQ1520" s="291"/>
      <c r="AR1520" s="291"/>
    </row>
    <row r="1521" spans="1:44" ht="8.1" customHeight="1">
      <c r="A1521" s="323" t="str">
        <f t="shared" si="145"/>
        <v/>
      </c>
      <c r="B1521" s="50" t="str">
        <f t="shared" si="146"/>
        <v/>
      </c>
      <c r="C1521" s="50" t="str">
        <f t="shared" si="147"/>
        <v/>
      </c>
      <c r="D1521" s="273" t="str">
        <f t="shared" si="148"/>
        <v/>
      </c>
      <c r="E1521" s="311"/>
      <c r="F1521" s="312"/>
      <c r="G1521" s="312"/>
      <c r="H1521" s="291"/>
      <c r="I1521" s="291"/>
      <c r="J1521" s="291"/>
      <c r="K1521" s="291"/>
      <c r="L1521" s="291"/>
      <c r="M1521" s="291"/>
      <c r="N1521" s="291"/>
      <c r="O1521" s="291"/>
      <c r="P1521" s="291"/>
      <c r="Q1521" s="291"/>
      <c r="R1521" s="291"/>
      <c r="S1521" s="291"/>
      <c r="T1521" s="291"/>
      <c r="U1521" s="291"/>
      <c r="V1521" s="291"/>
      <c r="W1521" s="291"/>
      <c r="X1521" s="291"/>
      <c r="Y1521" s="291"/>
      <c r="Z1521" s="291"/>
      <c r="AA1521" s="291"/>
      <c r="AB1521" s="291"/>
      <c r="AC1521" s="291"/>
      <c r="AD1521" s="291"/>
      <c r="AE1521" s="291"/>
      <c r="AF1521" s="291"/>
      <c r="AG1521" s="291"/>
      <c r="AH1521" s="291"/>
      <c r="AI1521" s="291"/>
      <c r="AJ1521" s="291"/>
      <c r="AK1521" s="291"/>
      <c r="AL1521" s="291"/>
      <c r="AM1521" s="291"/>
      <c r="AN1521" s="291"/>
      <c r="AO1521" s="291"/>
      <c r="AP1521" s="291"/>
      <c r="AQ1521" s="291"/>
      <c r="AR1521" s="291"/>
    </row>
    <row r="1522" spans="1:44" ht="8.1" customHeight="1">
      <c r="A1522" s="323" t="str">
        <f t="shared" si="145"/>
        <v/>
      </c>
      <c r="B1522" s="50" t="str">
        <f t="shared" si="146"/>
        <v/>
      </c>
      <c r="C1522" s="50" t="str">
        <f t="shared" si="147"/>
        <v/>
      </c>
      <c r="D1522" s="273" t="str">
        <f t="shared" si="148"/>
        <v/>
      </c>
      <c r="E1522" s="311"/>
      <c r="F1522" s="312"/>
      <c r="G1522" s="312"/>
      <c r="H1522" s="291"/>
      <c r="I1522" s="291"/>
      <c r="J1522" s="291"/>
      <c r="K1522" s="291"/>
      <c r="L1522" s="291"/>
      <c r="M1522" s="291"/>
      <c r="N1522" s="291"/>
      <c r="O1522" s="291"/>
      <c r="P1522" s="291"/>
      <c r="Q1522" s="291"/>
      <c r="R1522" s="291"/>
      <c r="S1522" s="291"/>
      <c r="T1522" s="291"/>
      <c r="U1522" s="291"/>
      <c r="V1522" s="291"/>
      <c r="W1522" s="291"/>
      <c r="X1522" s="291"/>
      <c r="Y1522" s="291"/>
      <c r="Z1522" s="291"/>
      <c r="AA1522" s="291"/>
      <c r="AB1522" s="291"/>
      <c r="AC1522" s="291"/>
      <c r="AD1522" s="291"/>
      <c r="AE1522" s="291"/>
      <c r="AF1522" s="291"/>
      <c r="AG1522" s="291"/>
      <c r="AH1522" s="291"/>
      <c r="AI1522" s="291"/>
      <c r="AJ1522" s="291"/>
      <c r="AK1522" s="291"/>
      <c r="AL1522" s="291"/>
      <c r="AM1522" s="291"/>
      <c r="AN1522" s="291"/>
      <c r="AO1522" s="291"/>
      <c r="AP1522" s="291"/>
      <c r="AQ1522" s="291"/>
      <c r="AR1522" s="291"/>
    </row>
    <row r="1523" spans="1:44" ht="8.1" customHeight="1">
      <c r="A1523" s="323" t="str">
        <f t="shared" si="145"/>
        <v/>
      </c>
      <c r="B1523" s="50" t="str">
        <f t="shared" si="146"/>
        <v/>
      </c>
      <c r="C1523" s="50" t="str">
        <f t="shared" si="147"/>
        <v/>
      </c>
      <c r="D1523" s="273" t="str">
        <f t="shared" si="148"/>
        <v/>
      </c>
      <c r="E1523" s="311"/>
      <c r="F1523" s="312"/>
      <c r="G1523" s="312"/>
      <c r="H1523" s="291"/>
      <c r="I1523" s="291"/>
      <c r="J1523" s="291"/>
      <c r="K1523" s="291"/>
      <c r="L1523" s="291"/>
      <c r="M1523" s="291"/>
      <c r="N1523" s="291"/>
      <c r="O1523" s="291"/>
      <c r="P1523" s="291"/>
      <c r="Q1523" s="291"/>
      <c r="R1523" s="291"/>
      <c r="S1523" s="291"/>
      <c r="T1523" s="291"/>
      <c r="U1523" s="291"/>
      <c r="V1523" s="291"/>
      <c r="W1523" s="291"/>
      <c r="X1523" s="291"/>
      <c r="Y1523" s="291"/>
      <c r="Z1523" s="291"/>
      <c r="AA1523" s="291"/>
      <c r="AB1523" s="291"/>
      <c r="AC1523" s="291"/>
      <c r="AD1523" s="291"/>
      <c r="AE1523" s="291"/>
      <c r="AF1523" s="291"/>
      <c r="AG1523" s="291"/>
      <c r="AH1523" s="291"/>
      <c r="AI1523" s="291"/>
      <c r="AJ1523" s="291"/>
      <c r="AK1523" s="291"/>
      <c r="AL1523" s="291"/>
      <c r="AM1523" s="291"/>
      <c r="AN1523" s="291"/>
      <c r="AO1523" s="291"/>
      <c r="AP1523" s="291"/>
      <c r="AQ1523" s="291"/>
      <c r="AR1523" s="291"/>
    </row>
    <row r="1524" spans="1:44" ht="8.1" customHeight="1">
      <c r="A1524" s="323" t="str">
        <f t="shared" si="145"/>
        <v/>
      </c>
      <c r="B1524" s="50" t="str">
        <f t="shared" si="146"/>
        <v/>
      </c>
      <c r="C1524" s="50" t="str">
        <f t="shared" si="147"/>
        <v/>
      </c>
      <c r="D1524" s="273" t="str">
        <f t="shared" si="148"/>
        <v/>
      </c>
      <c r="E1524" s="311"/>
      <c r="F1524" s="312"/>
      <c r="G1524" s="312"/>
      <c r="H1524" s="291"/>
      <c r="I1524" s="291"/>
      <c r="J1524" s="291"/>
      <c r="K1524" s="291"/>
      <c r="L1524" s="291"/>
      <c r="M1524" s="291"/>
      <c r="N1524" s="291"/>
      <c r="O1524" s="291"/>
      <c r="P1524" s="291"/>
      <c r="Q1524" s="291"/>
      <c r="R1524" s="291"/>
      <c r="S1524" s="291"/>
      <c r="T1524" s="291"/>
      <c r="U1524" s="291"/>
      <c r="V1524" s="291"/>
      <c r="W1524" s="291"/>
      <c r="X1524" s="291"/>
      <c r="Y1524" s="291"/>
      <c r="Z1524" s="291"/>
      <c r="AA1524" s="291"/>
      <c r="AB1524" s="291"/>
      <c r="AC1524" s="291"/>
      <c r="AD1524" s="291"/>
      <c r="AE1524" s="291"/>
      <c r="AF1524" s="291"/>
      <c r="AG1524" s="291"/>
      <c r="AH1524" s="291"/>
      <c r="AI1524" s="291"/>
      <c r="AJ1524" s="291"/>
      <c r="AK1524" s="291"/>
      <c r="AL1524" s="291"/>
      <c r="AM1524" s="291"/>
      <c r="AN1524" s="291"/>
      <c r="AO1524" s="291"/>
      <c r="AP1524" s="291"/>
      <c r="AQ1524" s="291"/>
      <c r="AR1524" s="291"/>
    </row>
    <row r="1525" spans="1:44" ht="8.1" customHeight="1">
      <c r="A1525" s="323" t="str">
        <f t="shared" si="145"/>
        <v/>
      </c>
      <c r="B1525" s="50" t="str">
        <f t="shared" si="146"/>
        <v/>
      </c>
      <c r="C1525" s="50" t="str">
        <f t="shared" si="147"/>
        <v/>
      </c>
      <c r="D1525" s="273" t="str">
        <f t="shared" si="148"/>
        <v/>
      </c>
      <c r="E1525" s="311"/>
      <c r="F1525" s="312"/>
      <c r="G1525" s="312"/>
      <c r="H1525" s="291"/>
      <c r="I1525" s="291"/>
      <c r="J1525" s="291"/>
      <c r="K1525" s="291"/>
      <c r="L1525" s="291"/>
      <c r="M1525" s="291"/>
      <c r="N1525" s="291"/>
      <c r="O1525" s="291"/>
      <c r="P1525" s="291"/>
      <c r="Q1525" s="291"/>
      <c r="R1525" s="291"/>
      <c r="S1525" s="291"/>
      <c r="T1525" s="291"/>
      <c r="U1525" s="291"/>
      <c r="V1525" s="291"/>
      <c r="W1525" s="291"/>
      <c r="X1525" s="291"/>
      <c r="Y1525" s="291"/>
      <c r="Z1525" s="291"/>
      <c r="AA1525" s="291"/>
      <c r="AB1525" s="291"/>
      <c r="AC1525" s="291"/>
      <c r="AD1525" s="291"/>
      <c r="AE1525" s="291"/>
      <c r="AF1525" s="291"/>
      <c r="AG1525" s="291"/>
      <c r="AH1525" s="291"/>
      <c r="AI1525" s="291"/>
      <c r="AJ1525" s="291"/>
      <c r="AK1525" s="291"/>
      <c r="AL1525" s="291"/>
      <c r="AM1525" s="291"/>
      <c r="AN1525" s="291"/>
      <c r="AO1525" s="291"/>
      <c r="AP1525" s="291"/>
      <c r="AQ1525" s="291"/>
      <c r="AR1525" s="291"/>
    </row>
    <row r="1526" spans="1:44" ht="8.1" customHeight="1">
      <c r="A1526" s="323" t="str">
        <f t="shared" si="145"/>
        <v/>
      </c>
      <c r="B1526" s="50" t="str">
        <f t="shared" si="146"/>
        <v/>
      </c>
      <c r="C1526" s="50" t="str">
        <f t="shared" si="147"/>
        <v/>
      </c>
      <c r="D1526" s="273" t="str">
        <f t="shared" si="148"/>
        <v/>
      </c>
      <c r="E1526" s="311"/>
      <c r="F1526" s="312"/>
      <c r="G1526" s="312"/>
      <c r="H1526" s="291"/>
      <c r="I1526" s="291"/>
      <c r="J1526" s="291"/>
      <c r="K1526" s="291"/>
      <c r="L1526" s="291"/>
      <c r="M1526" s="291"/>
      <c r="N1526" s="291"/>
      <c r="O1526" s="291"/>
      <c r="P1526" s="291"/>
      <c r="Q1526" s="291"/>
      <c r="R1526" s="291"/>
      <c r="S1526" s="291"/>
      <c r="T1526" s="291"/>
      <c r="U1526" s="291"/>
      <c r="V1526" s="291"/>
      <c r="W1526" s="291"/>
      <c r="X1526" s="291"/>
      <c r="Y1526" s="291"/>
      <c r="Z1526" s="291"/>
      <c r="AA1526" s="291"/>
      <c r="AB1526" s="291"/>
      <c r="AC1526" s="291"/>
      <c r="AD1526" s="291"/>
      <c r="AE1526" s="291"/>
      <c r="AF1526" s="291"/>
      <c r="AG1526" s="291"/>
      <c r="AH1526" s="291"/>
      <c r="AI1526" s="291"/>
      <c r="AJ1526" s="291"/>
      <c r="AK1526" s="291"/>
      <c r="AL1526" s="291"/>
      <c r="AM1526" s="291"/>
      <c r="AN1526" s="291"/>
      <c r="AO1526" s="291"/>
      <c r="AP1526" s="291"/>
      <c r="AQ1526" s="291"/>
      <c r="AR1526" s="291"/>
    </row>
    <row r="1527" spans="1:44" ht="8.1" customHeight="1">
      <c r="A1527" s="323" t="str">
        <f t="shared" si="145"/>
        <v/>
      </c>
      <c r="B1527" s="50" t="str">
        <f t="shared" si="146"/>
        <v/>
      </c>
      <c r="C1527" s="50" t="str">
        <f t="shared" si="147"/>
        <v/>
      </c>
      <c r="D1527" s="273" t="str">
        <f t="shared" si="148"/>
        <v/>
      </c>
      <c r="E1527" s="311"/>
      <c r="F1527" s="312"/>
      <c r="G1527" s="312"/>
      <c r="H1527" s="291"/>
      <c r="I1527" s="291"/>
      <c r="J1527" s="291"/>
      <c r="K1527" s="291"/>
      <c r="L1527" s="291"/>
      <c r="M1527" s="291"/>
      <c r="N1527" s="291"/>
      <c r="O1527" s="291"/>
      <c r="P1527" s="291"/>
      <c r="Q1527" s="291"/>
      <c r="R1527" s="291"/>
      <c r="S1527" s="291"/>
      <c r="T1527" s="291"/>
      <c r="U1527" s="291"/>
      <c r="V1527" s="291"/>
      <c r="W1527" s="291"/>
      <c r="X1527" s="291"/>
      <c r="Y1527" s="291"/>
      <c r="Z1527" s="291"/>
      <c r="AA1527" s="291"/>
      <c r="AB1527" s="291"/>
      <c r="AC1527" s="291"/>
      <c r="AD1527" s="291"/>
      <c r="AE1527" s="291"/>
      <c r="AF1527" s="291"/>
      <c r="AG1527" s="291"/>
      <c r="AH1527" s="291"/>
      <c r="AI1527" s="291"/>
      <c r="AJ1527" s="291"/>
      <c r="AK1527" s="291"/>
      <c r="AL1527" s="291"/>
      <c r="AM1527" s="291"/>
      <c r="AN1527" s="291"/>
      <c r="AO1527" s="291"/>
      <c r="AP1527" s="291"/>
      <c r="AQ1527" s="291"/>
      <c r="AR1527" s="291"/>
    </row>
    <row r="1528" spans="1:44" ht="8.1" customHeight="1">
      <c r="A1528" s="323" t="str">
        <f t="shared" si="145"/>
        <v/>
      </c>
      <c r="B1528" s="50" t="str">
        <f t="shared" si="146"/>
        <v/>
      </c>
      <c r="C1528" s="50" t="str">
        <f t="shared" si="147"/>
        <v/>
      </c>
      <c r="D1528" s="273" t="str">
        <f t="shared" si="148"/>
        <v/>
      </c>
      <c r="E1528" s="311"/>
      <c r="F1528" s="312"/>
      <c r="G1528" s="312"/>
      <c r="H1528" s="291"/>
      <c r="I1528" s="291"/>
      <c r="J1528" s="291"/>
      <c r="K1528" s="291"/>
      <c r="L1528" s="291"/>
      <c r="M1528" s="291"/>
      <c r="N1528" s="291"/>
      <c r="O1528" s="291"/>
      <c r="P1528" s="291"/>
      <c r="Q1528" s="291"/>
      <c r="R1528" s="291"/>
      <c r="S1528" s="291"/>
      <c r="T1528" s="291"/>
      <c r="U1528" s="291"/>
      <c r="V1528" s="291"/>
      <c r="W1528" s="291"/>
      <c r="X1528" s="291"/>
      <c r="Y1528" s="291"/>
      <c r="Z1528" s="291"/>
      <c r="AA1528" s="291"/>
      <c r="AB1528" s="291"/>
      <c r="AC1528" s="291"/>
      <c r="AD1528" s="291"/>
      <c r="AE1528" s="291"/>
      <c r="AF1528" s="291"/>
      <c r="AG1528" s="291"/>
      <c r="AH1528" s="291"/>
      <c r="AI1528" s="291"/>
      <c r="AJ1528" s="291"/>
      <c r="AK1528" s="291"/>
      <c r="AL1528" s="291"/>
      <c r="AM1528" s="291"/>
      <c r="AN1528" s="291"/>
      <c r="AO1528" s="291"/>
      <c r="AP1528" s="291"/>
      <c r="AQ1528" s="291"/>
      <c r="AR1528" s="291"/>
    </row>
    <row r="1529" spans="1:44" ht="8.1" customHeight="1">
      <c r="A1529" s="323" t="str">
        <f t="shared" si="145"/>
        <v/>
      </c>
      <c r="B1529" s="50" t="str">
        <f t="shared" si="146"/>
        <v/>
      </c>
      <c r="C1529" s="50" t="str">
        <f t="shared" si="147"/>
        <v/>
      </c>
      <c r="D1529" s="273" t="str">
        <f t="shared" si="148"/>
        <v/>
      </c>
      <c r="E1529" s="311"/>
      <c r="F1529" s="312"/>
      <c r="G1529" s="312"/>
      <c r="H1529" s="291"/>
      <c r="I1529" s="291"/>
      <c r="J1529" s="291"/>
      <c r="K1529" s="291"/>
      <c r="L1529" s="291"/>
      <c r="M1529" s="291"/>
      <c r="N1529" s="291"/>
      <c r="O1529" s="291"/>
      <c r="P1529" s="291"/>
      <c r="Q1529" s="291"/>
      <c r="R1529" s="291"/>
      <c r="S1529" s="291"/>
      <c r="T1529" s="291"/>
      <c r="U1529" s="291"/>
      <c r="V1529" s="291"/>
      <c r="W1529" s="291"/>
      <c r="X1529" s="291"/>
      <c r="Y1529" s="291"/>
      <c r="Z1529" s="291"/>
      <c r="AA1529" s="291"/>
      <c r="AB1529" s="291"/>
      <c r="AC1529" s="291"/>
      <c r="AD1529" s="291"/>
      <c r="AE1529" s="291"/>
      <c r="AF1529" s="291"/>
      <c r="AG1529" s="291"/>
      <c r="AH1529" s="291"/>
      <c r="AI1529" s="291"/>
      <c r="AJ1529" s="291"/>
      <c r="AK1529" s="291"/>
      <c r="AL1529" s="291"/>
      <c r="AM1529" s="291"/>
      <c r="AN1529" s="291"/>
      <c r="AO1529" s="291"/>
      <c r="AP1529" s="291"/>
      <c r="AQ1529" s="291"/>
      <c r="AR1529" s="291"/>
    </row>
    <row r="1530" spans="1:44" ht="8.1" customHeight="1">
      <c r="A1530" s="323" t="str">
        <f t="shared" si="145"/>
        <v/>
      </c>
      <c r="B1530" s="50" t="str">
        <f t="shared" si="146"/>
        <v/>
      </c>
      <c r="C1530" s="50" t="str">
        <f t="shared" si="147"/>
        <v/>
      </c>
      <c r="D1530" s="273" t="str">
        <f t="shared" si="148"/>
        <v/>
      </c>
      <c r="E1530" s="311"/>
      <c r="F1530" s="312"/>
      <c r="G1530" s="312"/>
      <c r="H1530" s="291"/>
      <c r="I1530" s="291"/>
      <c r="J1530" s="291"/>
      <c r="K1530" s="291"/>
      <c r="L1530" s="291"/>
      <c r="M1530" s="291"/>
      <c r="N1530" s="291"/>
      <c r="O1530" s="291"/>
      <c r="P1530" s="291"/>
      <c r="Q1530" s="291"/>
      <c r="R1530" s="291"/>
      <c r="S1530" s="291"/>
      <c r="T1530" s="291"/>
      <c r="U1530" s="291"/>
      <c r="V1530" s="291"/>
      <c r="W1530" s="291"/>
      <c r="X1530" s="291"/>
      <c r="Y1530" s="291"/>
      <c r="Z1530" s="291"/>
      <c r="AA1530" s="291"/>
      <c r="AB1530" s="291"/>
      <c r="AC1530" s="291"/>
      <c r="AD1530" s="291"/>
      <c r="AE1530" s="291"/>
      <c r="AF1530" s="291"/>
      <c r="AG1530" s="291"/>
      <c r="AH1530" s="291"/>
      <c r="AI1530" s="291"/>
      <c r="AJ1530" s="291"/>
      <c r="AK1530" s="291"/>
      <c r="AL1530" s="291"/>
      <c r="AM1530" s="291"/>
      <c r="AN1530" s="291"/>
      <c r="AO1530" s="291"/>
      <c r="AP1530" s="291"/>
      <c r="AQ1530" s="291"/>
      <c r="AR1530" s="291"/>
    </row>
    <row r="1531" spans="1:44" ht="8.1" customHeight="1">
      <c r="A1531" s="323" t="str">
        <f t="shared" si="145"/>
        <v/>
      </c>
      <c r="B1531" s="50" t="str">
        <f t="shared" si="146"/>
        <v/>
      </c>
      <c r="C1531" s="50" t="str">
        <f t="shared" si="147"/>
        <v/>
      </c>
      <c r="D1531" s="273" t="str">
        <f t="shared" si="148"/>
        <v/>
      </c>
      <c r="E1531" s="311"/>
      <c r="F1531" s="312"/>
      <c r="G1531" s="312"/>
      <c r="H1531" s="291"/>
      <c r="I1531" s="291"/>
      <c r="J1531" s="291"/>
      <c r="K1531" s="291"/>
      <c r="L1531" s="291"/>
      <c r="M1531" s="291"/>
      <c r="N1531" s="291"/>
      <c r="O1531" s="291"/>
      <c r="P1531" s="291"/>
      <c r="Q1531" s="291"/>
      <c r="R1531" s="291"/>
      <c r="S1531" s="291"/>
      <c r="T1531" s="291"/>
      <c r="U1531" s="291"/>
      <c r="V1531" s="291"/>
      <c r="W1531" s="291"/>
      <c r="X1531" s="291"/>
      <c r="Y1531" s="291"/>
      <c r="Z1531" s="291"/>
      <c r="AA1531" s="291"/>
      <c r="AB1531" s="291"/>
      <c r="AC1531" s="291"/>
      <c r="AD1531" s="291"/>
      <c r="AE1531" s="291"/>
      <c r="AF1531" s="291"/>
      <c r="AG1531" s="291"/>
      <c r="AH1531" s="291"/>
      <c r="AI1531" s="291"/>
      <c r="AJ1531" s="291"/>
      <c r="AK1531" s="291"/>
      <c r="AL1531" s="291"/>
      <c r="AM1531" s="291"/>
      <c r="AN1531" s="291"/>
      <c r="AO1531" s="291"/>
      <c r="AP1531" s="291"/>
      <c r="AQ1531" s="291"/>
      <c r="AR1531" s="291"/>
    </row>
    <row r="1532" spans="1:44" ht="8.1" customHeight="1">
      <c r="A1532" s="323" t="str">
        <f t="shared" si="145"/>
        <v/>
      </c>
      <c r="B1532" s="50" t="str">
        <f t="shared" si="146"/>
        <v/>
      </c>
      <c r="C1532" s="50" t="str">
        <f t="shared" si="147"/>
        <v/>
      </c>
      <c r="D1532" s="273" t="str">
        <f t="shared" si="148"/>
        <v/>
      </c>
      <c r="E1532" s="311"/>
      <c r="F1532" s="312"/>
      <c r="G1532" s="312"/>
      <c r="H1532" s="291"/>
      <c r="I1532" s="291"/>
      <c r="J1532" s="291"/>
      <c r="K1532" s="291"/>
      <c r="L1532" s="291"/>
      <c r="M1532" s="291"/>
      <c r="N1532" s="291"/>
      <c r="O1532" s="291"/>
      <c r="P1532" s="291"/>
      <c r="Q1532" s="291"/>
      <c r="R1532" s="291"/>
      <c r="S1532" s="291"/>
      <c r="T1532" s="291"/>
      <c r="U1532" s="291"/>
      <c r="V1532" s="291"/>
      <c r="W1532" s="291"/>
      <c r="X1532" s="291"/>
      <c r="Y1532" s="291"/>
      <c r="Z1532" s="291"/>
      <c r="AA1532" s="291"/>
      <c r="AB1532" s="291"/>
      <c r="AC1532" s="291"/>
      <c r="AD1532" s="291"/>
      <c r="AE1532" s="291"/>
      <c r="AF1532" s="291"/>
      <c r="AG1532" s="291"/>
      <c r="AH1532" s="291"/>
      <c r="AI1532" s="291"/>
      <c r="AJ1532" s="291"/>
      <c r="AK1532" s="291"/>
      <c r="AL1532" s="291"/>
      <c r="AM1532" s="291"/>
      <c r="AN1532" s="291"/>
      <c r="AO1532" s="291"/>
      <c r="AP1532" s="291"/>
      <c r="AQ1532" s="291"/>
      <c r="AR1532" s="291"/>
    </row>
    <row r="1533" spans="1:44" ht="8.1" customHeight="1">
      <c r="A1533" s="323" t="str">
        <f t="shared" si="145"/>
        <v/>
      </c>
      <c r="B1533" s="50" t="str">
        <f t="shared" si="146"/>
        <v/>
      </c>
      <c r="C1533" s="50" t="str">
        <f t="shared" si="147"/>
        <v/>
      </c>
      <c r="D1533" s="273" t="str">
        <f t="shared" si="148"/>
        <v/>
      </c>
      <c r="E1533" s="311"/>
      <c r="F1533" s="312"/>
      <c r="G1533" s="312"/>
      <c r="H1533" s="291"/>
      <c r="I1533" s="291"/>
      <c r="J1533" s="291"/>
      <c r="K1533" s="291"/>
      <c r="L1533" s="291"/>
      <c r="M1533" s="291"/>
      <c r="N1533" s="291"/>
      <c r="O1533" s="291"/>
      <c r="P1533" s="291"/>
      <c r="Q1533" s="291"/>
      <c r="R1533" s="291"/>
      <c r="S1533" s="291"/>
      <c r="T1533" s="291"/>
      <c r="U1533" s="291"/>
      <c r="V1533" s="291"/>
      <c r="W1533" s="291"/>
      <c r="X1533" s="291"/>
      <c r="Y1533" s="291"/>
      <c r="Z1533" s="291"/>
      <c r="AA1533" s="291"/>
      <c r="AB1533" s="291"/>
      <c r="AC1533" s="291"/>
      <c r="AD1533" s="291"/>
      <c r="AE1533" s="291"/>
      <c r="AF1533" s="291"/>
      <c r="AG1533" s="291"/>
      <c r="AH1533" s="291"/>
      <c r="AI1533" s="291"/>
      <c r="AJ1533" s="291"/>
      <c r="AK1533" s="291"/>
      <c r="AL1533" s="291"/>
      <c r="AM1533" s="291"/>
      <c r="AN1533" s="291"/>
      <c r="AO1533" s="291"/>
      <c r="AP1533" s="291"/>
      <c r="AQ1533" s="291"/>
      <c r="AR1533" s="291"/>
    </row>
    <row r="1534" spans="1:44" ht="8.1" customHeight="1">
      <c r="A1534" s="323" t="str">
        <f t="shared" si="145"/>
        <v/>
      </c>
      <c r="B1534" s="50" t="str">
        <f t="shared" si="146"/>
        <v/>
      </c>
      <c r="C1534" s="50" t="str">
        <f t="shared" si="147"/>
        <v/>
      </c>
      <c r="D1534" s="273" t="str">
        <f t="shared" si="148"/>
        <v/>
      </c>
      <c r="E1534" s="311"/>
      <c r="F1534" s="312"/>
      <c r="G1534" s="312"/>
      <c r="H1534" s="291"/>
      <c r="I1534" s="291"/>
      <c r="J1534" s="291"/>
      <c r="K1534" s="291"/>
      <c r="L1534" s="291"/>
      <c r="M1534" s="291"/>
      <c r="N1534" s="291"/>
      <c r="O1534" s="291"/>
      <c r="P1534" s="291"/>
      <c r="Q1534" s="291"/>
      <c r="R1534" s="291"/>
      <c r="S1534" s="291"/>
      <c r="T1534" s="291"/>
      <c r="U1534" s="291"/>
      <c r="V1534" s="291"/>
      <c r="W1534" s="291"/>
      <c r="X1534" s="291"/>
      <c r="Y1534" s="291"/>
      <c r="Z1534" s="291"/>
      <c r="AA1534" s="291"/>
      <c r="AB1534" s="291"/>
      <c r="AC1534" s="291"/>
      <c r="AD1534" s="291"/>
      <c r="AE1534" s="291"/>
      <c r="AF1534" s="291"/>
      <c r="AG1534" s="291"/>
      <c r="AH1534" s="291"/>
      <c r="AI1534" s="291"/>
      <c r="AJ1534" s="291"/>
      <c r="AK1534" s="291"/>
      <c r="AL1534" s="291"/>
      <c r="AM1534" s="291"/>
      <c r="AN1534" s="291"/>
      <c r="AO1534" s="291"/>
      <c r="AP1534" s="291"/>
      <c r="AQ1534" s="291"/>
      <c r="AR1534" s="291"/>
    </row>
    <row r="1535" spans="1:44" ht="8.1" customHeight="1">
      <c r="A1535" s="323" t="str">
        <f t="shared" si="145"/>
        <v/>
      </c>
      <c r="B1535" s="50" t="str">
        <f t="shared" si="146"/>
        <v/>
      </c>
      <c r="C1535" s="50" t="str">
        <f t="shared" si="147"/>
        <v/>
      </c>
      <c r="D1535" s="273" t="str">
        <f t="shared" si="148"/>
        <v/>
      </c>
      <c r="E1535" s="311"/>
      <c r="F1535" s="312"/>
      <c r="G1535" s="312"/>
      <c r="H1535" s="291"/>
      <c r="I1535" s="291"/>
      <c r="J1535" s="291"/>
      <c r="K1535" s="291"/>
      <c r="L1535" s="291"/>
      <c r="M1535" s="291"/>
      <c r="N1535" s="291"/>
      <c r="O1535" s="291"/>
      <c r="P1535" s="291"/>
      <c r="Q1535" s="291"/>
      <c r="R1535" s="291"/>
      <c r="S1535" s="291"/>
      <c r="T1535" s="291"/>
      <c r="U1535" s="291"/>
      <c r="V1535" s="291"/>
      <c r="W1535" s="291"/>
      <c r="X1535" s="291"/>
      <c r="Y1535" s="291"/>
      <c r="Z1535" s="291"/>
      <c r="AA1535" s="291"/>
      <c r="AB1535" s="291"/>
      <c r="AC1535" s="291"/>
      <c r="AD1535" s="291"/>
      <c r="AE1535" s="291"/>
      <c r="AF1535" s="291"/>
      <c r="AG1535" s="291"/>
      <c r="AH1535" s="291"/>
      <c r="AI1535" s="291"/>
      <c r="AJ1535" s="291"/>
      <c r="AK1535" s="291"/>
      <c r="AL1535" s="291"/>
      <c r="AM1535" s="291"/>
      <c r="AN1535" s="291"/>
      <c r="AO1535" s="291"/>
      <c r="AP1535" s="291"/>
      <c r="AQ1535" s="291"/>
      <c r="AR1535" s="291"/>
    </row>
    <row r="1536" spans="1:44" ht="8.1" customHeight="1">
      <c r="A1536" s="323" t="str">
        <f t="shared" si="145"/>
        <v/>
      </c>
      <c r="B1536" s="50" t="str">
        <f t="shared" si="146"/>
        <v/>
      </c>
      <c r="C1536" s="50" t="str">
        <f t="shared" si="147"/>
        <v/>
      </c>
      <c r="D1536" s="273" t="str">
        <f t="shared" si="148"/>
        <v/>
      </c>
      <c r="E1536" s="311"/>
      <c r="F1536" s="312"/>
      <c r="G1536" s="312"/>
      <c r="H1536" s="291"/>
      <c r="I1536" s="291"/>
      <c r="J1536" s="291"/>
      <c r="K1536" s="291"/>
      <c r="L1536" s="291"/>
      <c r="M1536" s="291"/>
      <c r="N1536" s="291"/>
      <c r="O1536" s="291"/>
      <c r="P1536" s="291"/>
      <c r="Q1536" s="291"/>
      <c r="R1536" s="291"/>
      <c r="S1536" s="291"/>
      <c r="T1536" s="291"/>
      <c r="U1536" s="291"/>
      <c r="V1536" s="291"/>
      <c r="W1536" s="291"/>
      <c r="X1536" s="291"/>
      <c r="Y1536" s="291"/>
      <c r="Z1536" s="291"/>
      <c r="AA1536" s="291"/>
      <c r="AB1536" s="291"/>
      <c r="AC1536" s="291"/>
      <c r="AD1536" s="291"/>
      <c r="AE1536" s="291"/>
      <c r="AF1536" s="291"/>
      <c r="AG1536" s="291"/>
      <c r="AH1536" s="291"/>
      <c r="AI1536" s="291"/>
      <c r="AJ1536" s="291"/>
      <c r="AK1536" s="291"/>
      <c r="AL1536" s="291"/>
      <c r="AM1536" s="291"/>
      <c r="AN1536" s="291"/>
      <c r="AO1536" s="291"/>
      <c r="AP1536" s="291"/>
      <c r="AQ1536" s="291"/>
      <c r="AR1536" s="291"/>
    </row>
    <row r="1537" spans="1:44" ht="8.1" customHeight="1">
      <c r="A1537" s="323" t="str">
        <f t="shared" si="145"/>
        <v/>
      </c>
      <c r="B1537" s="50" t="str">
        <f t="shared" si="146"/>
        <v/>
      </c>
      <c r="C1537" s="50" t="str">
        <f t="shared" si="147"/>
        <v/>
      </c>
      <c r="D1537" s="273" t="str">
        <f t="shared" si="148"/>
        <v/>
      </c>
      <c r="E1537" s="311"/>
      <c r="F1537" s="312"/>
      <c r="G1537" s="312"/>
      <c r="H1537" s="291"/>
      <c r="I1537" s="291"/>
      <c r="J1537" s="291"/>
      <c r="K1537" s="291"/>
      <c r="L1537" s="291"/>
      <c r="M1537" s="291"/>
      <c r="N1537" s="291"/>
      <c r="O1537" s="291"/>
      <c r="P1537" s="291"/>
      <c r="Q1537" s="291"/>
      <c r="R1537" s="291"/>
      <c r="S1537" s="291"/>
      <c r="T1537" s="291"/>
      <c r="U1537" s="291"/>
      <c r="V1537" s="291"/>
      <c r="W1537" s="291"/>
      <c r="X1537" s="291"/>
      <c r="Y1537" s="291"/>
      <c r="Z1537" s="291"/>
      <c r="AA1537" s="291"/>
      <c r="AB1537" s="291"/>
      <c r="AC1537" s="291"/>
      <c r="AD1537" s="291"/>
      <c r="AE1537" s="291"/>
      <c r="AF1537" s="291"/>
      <c r="AG1537" s="291"/>
      <c r="AH1537" s="291"/>
      <c r="AI1537" s="291"/>
      <c r="AJ1537" s="291"/>
      <c r="AK1537" s="291"/>
      <c r="AL1537" s="291"/>
      <c r="AM1537" s="291"/>
      <c r="AN1537" s="291"/>
      <c r="AO1537" s="291"/>
      <c r="AP1537" s="291"/>
      <c r="AQ1537" s="291"/>
      <c r="AR1537" s="291"/>
    </row>
    <row r="1538" spans="1:44" ht="8.1" customHeight="1">
      <c r="A1538" s="323" t="str">
        <f t="shared" si="145"/>
        <v/>
      </c>
      <c r="B1538" s="50" t="str">
        <f t="shared" si="146"/>
        <v/>
      </c>
      <c r="C1538" s="50" t="str">
        <f t="shared" si="147"/>
        <v/>
      </c>
      <c r="D1538" s="273" t="str">
        <f t="shared" si="148"/>
        <v/>
      </c>
      <c r="E1538" s="311"/>
      <c r="F1538" s="312"/>
      <c r="G1538" s="312"/>
      <c r="H1538" s="291"/>
      <c r="I1538" s="291"/>
      <c r="J1538" s="291"/>
      <c r="K1538" s="291"/>
      <c r="L1538" s="291"/>
      <c r="M1538" s="291"/>
      <c r="N1538" s="291"/>
      <c r="O1538" s="291"/>
      <c r="P1538" s="291"/>
      <c r="Q1538" s="291"/>
      <c r="R1538" s="291"/>
      <c r="S1538" s="291"/>
      <c r="T1538" s="291"/>
      <c r="U1538" s="291"/>
      <c r="V1538" s="291"/>
      <c r="W1538" s="291"/>
      <c r="X1538" s="291"/>
      <c r="Y1538" s="291"/>
      <c r="Z1538" s="291"/>
      <c r="AA1538" s="291"/>
      <c r="AB1538" s="291"/>
      <c r="AC1538" s="291"/>
      <c r="AD1538" s="291"/>
      <c r="AE1538" s="291"/>
      <c r="AF1538" s="291"/>
      <c r="AG1538" s="291"/>
      <c r="AH1538" s="291"/>
      <c r="AI1538" s="291"/>
      <c r="AJ1538" s="291"/>
      <c r="AK1538" s="291"/>
      <c r="AL1538" s="291"/>
      <c r="AM1538" s="291"/>
      <c r="AN1538" s="291"/>
      <c r="AO1538" s="291"/>
      <c r="AP1538" s="291"/>
      <c r="AQ1538" s="291"/>
      <c r="AR1538" s="291"/>
    </row>
    <row r="1539" spans="1:44" ht="8.1" customHeight="1">
      <c r="A1539" s="323" t="str">
        <f t="shared" si="145"/>
        <v/>
      </c>
      <c r="B1539" s="50" t="str">
        <f t="shared" si="146"/>
        <v/>
      </c>
      <c r="C1539" s="50" t="str">
        <f t="shared" si="147"/>
        <v/>
      </c>
      <c r="D1539" s="273" t="str">
        <f t="shared" si="148"/>
        <v/>
      </c>
      <c r="E1539" s="311"/>
      <c r="F1539" s="312"/>
      <c r="G1539" s="312"/>
      <c r="H1539" s="291"/>
      <c r="I1539" s="291"/>
      <c r="J1539" s="291"/>
      <c r="K1539" s="291"/>
      <c r="L1539" s="291"/>
      <c r="M1539" s="291"/>
      <c r="N1539" s="291"/>
      <c r="O1539" s="291"/>
      <c r="P1539" s="291"/>
      <c r="Q1539" s="291"/>
      <c r="R1539" s="291"/>
      <c r="S1539" s="291"/>
      <c r="T1539" s="291"/>
      <c r="U1539" s="291"/>
      <c r="V1539" s="291"/>
      <c r="W1539" s="291"/>
      <c r="X1539" s="291"/>
      <c r="Y1539" s="291"/>
      <c r="Z1539" s="291"/>
      <c r="AA1539" s="291"/>
      <c r="AB1539" s="291"/>
      <c r="AC1539" s="291"/>
      <c r="AD1539" s="291"/>
      <c r="AE1539" s="291"/>
      <c r="AF1539" s="291"/>
      <c r="AG1539" s="291"/>
      <c r="AH1539" s="291"/>
      <c r="AI1539" s="291"/>
      <c r="AJ1539" s="291"/>
      <c r="AK1539" s="291"/>
      <c r="AL1539" s="291"/>
      <c r="AM1539" s="291"/>
      <c r="AN1539" s="291"/>
      <c r="AO1539" s="291"/>
      <c r="AP1539" s="291"/>
      <c r="AQ1539" s="291"/>
      <c r="AR1539" s="291"/>
    </row>
    <row r="1540" spans="1:44" ht="8.1" customHeight="1">
      <c r="A1540" s="323" t="str">
        <f t="shared" si="145"/>
        <v/>
      </c>
      <c r="B1540" s="50" t="str">
        <f t="shared" si="146"/>
        <v/>
      </c>
      <c r="C1540" s="50" t="str">
        <f t="shared" si="147"/>
        <v/>
      </c>
      <c r="D1540" s="273" t="str">
        <f t="shared" si="148"/>
        <v/>
      </c>
      <c r="E1540" s="311"/>
      <c r="F1540" s="312"/>
      <c r="G1540" s="312"/>
      <c r="H1540" s="291"/>
      <c r="I1540" s="291"/>
      <c r="J1540" s="291"/>
      <c r="K1540" s="291"/>
      <c r="L1540" s="291"/>
      <c r="M1540" s="291"/>
      <c r="N1540" s="291"/>
      <c r="O1540" s="291"/>
      <c r="P1540" s="291"/>
      <c r="Q1540" s="291"/>
      <c r="R1540" s="291"/>
      <c r="S1540" s="291"/>
      <c r="T1540" s="291"/>
      <c r="U1540" s="291"/>
      <c r="V1540" s="291"/>
      <c r="W1540" s="291"/>
      <c r="X1540" s="291"/>
      <c r="Y1540" s="291"/>
      <c r="Z1540" s="291"/>
      <c r="AA1540" s="291"/>
      <c r="AB1540" s="291"/>
      <c r="AC1540" s="291"/>
      <c r="AD1540" s="291"/>
      <c r="AE1540" s="291"/>
      <c r="AF1540" s="291"/>
      <c r="AG1540" s="291"/>
      <c r="AH1540" s="291"/>
      <c r="AI1540" s="291"/>
      <c r="AJ1540" s="291"/>
      <c r="AK1540" s="291"/>
      <c r="AL1540" s="291"/>
      <c r="AM1540" s="291"/>
      <c r="AN1540" s="291"/>
      <c r="AO1540" s="291"/>
      <c r="AP1540" s="291"/>
      <c r="AQ1540" s="291"/>
      <c r="AR1540" s="291"/>
    </row>
    <row r="1541" spans="1:44" ht="8.1" customHeight="1">
      <c r="A1541" s="323" t="str">
        <f t="shared" ref="A1541:A1604" si="149">IF(ROW()-A$4&lt;=$D$4,ROW()-A$4,"")</f>
        <v/>
      </c>
      <c r="B1541" s="50" t="str">
        <f t="shared" si="146"/>
        <v/>
      </c>
      <c r="C1541" s="50" t="str">
        <f t="shared" si="147"/>
        <v/>
      </c>
      <c r="D1541" s="273" t="str">
        <f t="shared" si="148"/>
        <v/>
      </c>
      <c r="E1541" s="311"/>
      <c r="F1541" s="312"/>
      <c r="G1541" s="312"/>
      <c r="H1541" s="291"/>
      <c r="I1541" s="291"/>
      <c r="J1541" s="291"/>
      <c r="K1541" s="291"/>
      <c r="L1541" s="291"/>
      <c r="M1541" s="291"/>
      <c r="N1541" s="291"/>
      <c r="O1541" s="291"/>
      <c r="P1541" s="291"/>
      <c r="Q1541" s="291"/>
      <c r="R1541" s="291"/>
      <c r="S1541" s="291"/>
      <c r="T1541" s="291"/>
      <c r="U1541" s="291"/>
      <c r="V1541" s="291"/>
      <c r="W1541" s="291"/>
      <c r="X1541" s="291"/>
      <c r="Y1541" s="291"/>
      <c r="Z1541" s="291"/>
      <c r="AA1541" s="291"/>
      <c r="AB1541" s="291"/>
      <c r="AC1541" s="291"/>
      <c r="AD1541" s="291"/>
      <c r="AE1541" s="291"/>
      <c r="AF1541" s="291"/>
      <c r="AG1541" s="291"/>
      <c r="AH1541" s="291"/>
      <c r="AI1541" s="291"/>
      <c r="AJ1541" s="291"/>
      <c r="AK1541" s="291"/>
      <c r="AL1541" s="291"/>
      <c r="AM1541" s="291"/>
      <c r="AN1541" s="291"/>
      <c r="AO1541" s="291"/>
      <c r="AP1541" s="291"/>
      <c r="AQ1541" s="291"/>
      <c r="AR1541" s="291"/>
    </row>
    <row r="1542" spans="1:44" ht="8.1" customHeight="1">
      <c r="A1542" s="323" t="str">
        <f t="shared" si="149"/>
        <v/>
      </c>
      <c r="B1542" s="50" t="str">
        <f t="shared" ref="B1542:B1605" si="150">IF(A1542="","",IF(A1540="",1,IF(ISNUMBER(A1542),INT(A1541/$C$2)+1,"")))</f>
        <v/>
      </c>
      <c r="C1542" s="50" t="str">
        <f t="shared" ref="C1542:C1605" si="151">IF(ISNUMBER(A1542),IF(B1541&lt;&gt;B1542,1,C1541+1),"")</f>
        <v/>
      </c>
      <c r="D1542" s="273" t="str">
        <f t="shared" ref="D1542:D1605" si="152">IF(AND(ISNUMBER(B1542),ISNUMBER(C1542)),_xlfn.CONCAT(C1542-1,",",B1542-1),"")</f>
        <v/>
      </c>
      <c r="E1542" s="311"/>
      <c r="F1542" s="312"/>
      <c r="G1542" s="312"/>
      <c r="H1542" s="291"/>
      <c r="I1542" s="291"/>
      <c r="J1542" s="291"/>
      <c r="K1542" s="291"/>
      <c r="L1542" s="291"/>
      <c r="M1542" s="291"/>
      <c r="N1542" s="291"/>
      <c r="O1542" s="291"/>
      <c r="P1542" s="291"/>
      <c r="Q1542" s="291"/>
      <c r="R1542" s="291"/>
      <c r="S1542" s="291"/>
      <c r="T1542" s="291"/>
      <c r="U1542" s="291"/>
      <c r="V1542" s="291"/>
      <c r="W1542" s="291"/>
      <c r="X1542" s="291"/>
      <c r="Y1542" s="291"/>
      <c r="Z1542" s="291"/>
      <c r="AA1542" s="291"/>
      <c r="AB1542" s="291"/>
      <c r="AC1542" s="291"/>
      <c r="AD1542" s="291"/>
      <c r="AE1542" s="291"/>
      <c r="AF1542" s="291"/>
      <c r="AG1542" s="291"/>
      <c r="AH1542" s="291"/>
      <c r="AI1542" s="291"/>
      <c r="AJ1542" s="291"/>
      <c r="AK1542" s="291"/>
      <c r="AL1542" s="291"/>
      <c r="AM1542" s="291"/>
      <c r="AN1542" s="291"/>
      <c r="AO1542" s="291"/>
      <c r="AP1542" s="291"/>
      <c r="AQ1542" s="291"/>
      <c r="AR1542" s="291"/>
    </row>
    <row r="1543" spans="1:44" ht="8.1" customHeight="1">
      <c r="A1543" s="323" t="str">
        <f t="shared" si="149"/>
        <v/>
      </c>
      <c r="B1543" s="50" t="str">
        <f t="shared" si="150"/>
        <v/>
      </c>
      <c r="C1543" s="50" t="str">
        <f t="shared" si="151"/>
        <v/>
      </c>
      <c r="D1543" s="273" t="str">
        <f t="shared" si="152"/>
        <v/>
      </c>
      <c r="E1543" s="311"/>
      <c r="F1543" s="312"/>
      <c r="G1543" s="312"/>
      <c r="H1543" s="291"/>
      <c r="I1543" s="291"/>
      <c r="J1543" s="291"/>
      <c r="K1543" s="291"/>
      <c r="L1543" s="291"/>
      <c r="M1543" s="291"/>
      <c r="N1543" s="291"/>
      <c r="O1543" s="291"/>
      <c r="P1543" s="291"/>
      <c r="Q1543" s="291"/>
      <c r="R1543" s="291"/>
      <c r="S1543" s="291"/>
      <c r="T1543" s="291"/>
      <c r="U1543" s="291"/>
      <c r="V1543" s="291"/>
      <c r="W1543" s="291"/>
      <c r="X1543" s="291"/>
      <c r="Y1543" s="291"/>
      <c r="Z1543" s="291"/>
      <c r="AA1543" s="291"/>
      <c r="AB1543" s="291"/>
      <c r="AC1543" s="291"/>
      <c r="AD1543" s="291"/>
      <c r="AE1543" s="291"/>
      <c r="AF1543" s="291"/>
      <c r="AG1543" s="291"/>
      <c r="AH1543" s="291"/>
      <c r="AI1543" s="291"/>
      <c r="AJ1543" s="291"/>
      <c r="AK1543" s="291"/>
      <c r="AL1543" s="291"/>
      <c r="AM1543" s="291"/>
      <c r="AN1543" s="291"/>
      <c r="AO1543" s="291"/>
      <c r="AP1543" s="291"/>
      <c r="AQ1543" s="291"/>
      <c r="AR1543" s="291"/>
    </row>
    <row r="1544" spans="1:44" ht="8.1" customHeight="1">
      <c r="A1544" s="323" t="str">
        <f t="shared" si="149"/>
        <v/>
      </c>
      <c r="B1544" s="50" t="str">
        <f t="shared" si="150"/>
        <v/>
      </c>
      <c r="C1544" s="50" t="str">
        <f t="shared" si="151"/>
        <v/>
      </c>
      <c r="D1544" s="273" t="str">
        <f t="shared" si="152"/>
        <v/>
      </c>
      <c r="E1544" s="311"/>
      <c r="F1544" s="312"/>
      <c r="G1544" s="312"/>
      <c r="H1544" s="291"/>
      <c r="I1544" s="291"/>
      <c r="J1544" s="291"/>
      <c r="K1544" s="291"/>
      <c r="L1544" s="291"/>
      <c r="M1544" s="291"/>
      <c r="N1544" s="291"/>
      <c r="O1544" s="291"/>
      <c r="P1544" s="291"/>
      <c r="Q1544" s="291"/>
      <c r="R1544" s="291"/>
      <c r="S1544" s="291"/>
      <c r="T1544" s="291"/>
      <c r="U1544" s="291"/>
      <c r="V1544" s="291"/>
      <c r="W1544" s="291"/>
      <c r="X1544" s="291"/>
      <c r="Y1544" s="291"/>
      <c r="Z1544" s="291"/>
      <c r="AA1544" s="291"/>
      <c r="AB1544" s="291"/>
      <c r="AC1544" s="291"/>
      <c r="AD1544" s="291"/>
      <c r="AE1544" s="291"/>
      <c r="AF1544" s="291"/>
      <c r="AG1544" s="291"/>
      <c r="AH1544" s="291"/>
      <c r="AI1544" s="291"/>
      <c r="AJ1544" s="291"/>
      <c r="AK1544" s="291"/>
      <c r="AL1544" s="291"/>
      <c r="AM1544" s="291"/>
      <c r="AN1544" s="291"/>
      <c r="AO1544" s="291"/>
      <c r="AP1544" s="291"/>
      <c r="AQ1544" s="291"/>
      <c r="AR1544" s="291"/>
    </row>
    <row r="1545" spans="1:44" ht="8.1" customHeight="1">
      <c r="A1545" s="323" t="str">
        <f t="shared" si="149"/>
        <v/>
      </c>
      <c r="B1545" s="50" t="str">
        <f t="shared" si="150"/>
        <v/>
      </c>
      <c r="C1545" s="50" t="str">
        <f t="shared" si="151"/>
        <v/>
      </c>
      <c r="D1545" s="273" t="str">
        <f t="shared" si="152"/>
        <v/>
      </c>
      <c r="E1545" s="311"/>
      <c r="F1545" s="312"/>
      <c r="G1545" s="312"/>
      <c r="H1545" s="291"/>
      <c r="I1545" s="291"/>
      <c r="J1545" s="291"/>
      <c r="K1545" s="291"/>
      <c r="L1545" s="291"/>
      <c r="M1545" s="291"/>
      <c r="N1545" s="291"/>
      <c r="O1545" s="291"/>
      <c r="P1545" s="291"/>
      <c r="Q1545" s="291"/>
      <c r="R1545" s="291"/>
      <c r="S1545" s="291"/>
      <c r="T1545" s="291"/>
      <c r="U1545" s="291"/>
      <c r="V1545" s="291"/>
      <c r="W1545" s="291"/>
      <c r="X1545" s="291"/>
      <c r="Y1545" s="291"/>
      <c r="Z1545" s="291"/>
      <c r="AA1545" s="291"/>
      <c r="AB1545" s="291"/>
      <c r="AC1545" s="291"/>
      <c r="AD1545" s="291"/>
      <c r="AE1545" s="291"/>
      <c r="AF1545" s="291"/>
      <c r="AG1545" s="291"/>
      <c r="AH1545" s="291"/>
      <c r="AI1545" s="291"/>
      <c r="AJ1545" s="291"/>
      <c r="AK1545" s="291"/>
      <c r="AL1545" s="291"/>
      <c r="AM1545" s="291"/>
      <c r="AN1545" s="291"/>
      <c r="AO1545" s="291"/>
      <c r="AP1545" s="291"/>
      <c r="AQ1545" s="291"/>
      <c r="AR1545" s="291"/>
    </row>
    <row r="1546" spans="1:44" ht="8.1" customHeight="1">
      <c r="A1546" s="323" t="str">
        <f t="shared" si="149"/>
        <v/>
      </c>
      <c r="B1546" s="50" t="str">
        <f t="shared" si="150"/>
        <v/>
      </c>
      <c r="C1546" s="50" t="str">
        <f t="shared" si="151"/>
        <v/>
      </c>
      <c r="D1546" s="273" t="str">
        <f t="shared" si="152"/>
        <v/>
      </c>
      <c r="E1546" s="311"/>
      <c r="F1546" s="312"/>
      <c r="G1546" s="312"/>
      <c r="H1546" s="291"/>
      <c r="I1546" s="291"/>
      <c r="J1546" s="291"/>
      <c r="K1546" s="291"/>
      <c r="L1546" s="291"/>
      <c r="M1546" s="291"/>
      <c r="N1546" s="291"/>
      <c r="O1546" s="291"/>
      <c r="P1546" s="291"/>
      <c r="Q1546" s="291"/>
      <c r="R1546" s="291"/>
      <c r="S1546" s="291"/>
      <c r="T1546" s="291"/>
      <c r="U1546" s="291"/>
      <c r="V1546" s="291"/>
      <c r="W1546" s="291"/>
      <c r="X1546" s="291"/>
      <c r="Y1546" s="291"/>
      <c r="Z1546" s="291"/>
      <c r="AA1546" s="291"/>
      <c r="AB1546" s="291"/>
      <c r="AC1546" s="291"/>
      <c r="AD1546" s="291"/>
      <c r="AE1546" s="291"/>
      <c r="AF1546" s="291"/>
      <c r="AG1546" s="291"/>
      <c r="AH1546" s="291"/>
      <c r="AI1546" s="291"/>
      <c r="AJ1546" s="291"/>
      <c r="AK1546" s="291"/>
      <c r="AL1546" s="291"/>
      <c r="AM1546" s="291"/>
      <c r="AN1546" s="291"/>
      <c r="AO1546" s="291"/>
      <c r="AP1546" s="291"/>
      <c r="AQ1546" s="291"/>
      <c r="AR1546" s="291"/>
    </row>
    <row r="1547" spans="1:44" ht="8.1" customHeight="1">
      <c r="A1547" s="323" t="str">
        <f t="shared" si="149"/>
        <v/>
      </c>
      <c r="B1547" s="50" t="str">
        <f t="shared" si="150"/>
        <v/>
      </c>
      <c r="C1547" s="50" t="str">
        <f t="shared" si="151"/>
        <v/>
      </c>
      <c r="D1547" s="273" t="str">
        <f t="shared" si="152"/>
        <v/>
      </c>
      <c r="E1547" s="311"/>
      <c r="F1547" s="312"/>
      <c r="G1547" s="312"/>
      <c r="H1547" s="291"/>
      <c r="I1547" s="291"/>
      <c r="J1547" s="291"/>
      <c r="K1547" s="291"/>
      <c r="L1547" s="291"/>
      <c r="M1547" s="291"/>
      <c r="N1547" s="291"/>
      <c r="O1547" s="291"/>
      <c r="P1547" s="291"/>
      <c r="Q1547" s="291"/>
      <c r="R1547" s="291"/>
      <c r="S1547" s="291"/>
      <c r="T1547" s="291"/>
      <c r="U1547" s="291"/>
      <c r="V1547" s="291"/>
      <c r="W1547" s="291"/>
      <c r="X1547" s="291"/>
      <c r="Y1547" s="291"/>
      <c r="Z1547" s="291"/>
      <c r="AA1547" s="291"/>
      <c r="AB1547" s="291"/>
      <c r="AC1547" s="291"/>
      <c r="AD1547" s="291"/>
      <c r="AE1547" s="291"/>
      <c r="AF1547" s="291"/>
      <c r="AG1547" s="291"/>
      <c r="AH1547" s="291"/>
      <c r="AI1547" s="291"/>
      <c r="AJ1547" s="291"/>
      <c r="AK1547" s="291"/>
      <c r="AL1547" s="291"/>
      <c r="AM1547" s="291"/>
      <c r="AN1547" s="291"/>
      <c r="AO1547" s="291"/>
      <c r="AP1547" s="291"/>
      <c r="AQ1547" s="291"/>
      <c r="AR1547" s="291"/>
    </row>
    <row r="1548" spans="1:44" ht="8.1" customHeight="1">
      <c r="A1548" s="323" t="str">
        <f t="shared" si="149"/>
        <v/>
      </c>
      <c r="B1548" s="50" t="str">
        <f t="shared" si="150"/>
        <v/>
      </c>
      <c r="C1548" s="50" t="str">
        <f t="shared" si="151"/>
        <v/>
      </c>
      <c r="D1548" s="273" t="str">
        <f t="shared" si="152"/>
        <v/>
      </c>
      <c r="E1548" s="311"/>
      <c r="F1548" s="312"/>
      <c r="G1548" s="312"/>
      <c r="H1548" s="291"/>
      <c r="I1548" s="291"/>
      <c r="J1548" s="291"/>
      <c r="K1548" s="291"/>
      <c r="L1548" s="291"/>
      <c r="M1548" s="291"/>
      <c r="N1548" s="291"/>
      <c r="O1548" s="291"/>
      <c r="P1548" s="291"/>
      <c r="Q1548" s="291"/>
      <c r="R1548" s="291"/>
      <c r="S1548" s="291"/>
      <c r="T1548" s="291"/>
      <c r="U1548" s="291"/>
      <c r="V1548" s="291"/>
      <c r="W1548" s="291"/>
      <c r="X1548" s="291"/>
      <c r="Y1548" s="291"/>
      <c r="Z1548" s="291"/>
      <c r="AA1548" s="291"/>
      <c r="AB1548" s="291"/>
      <c r="AC1548" s="291"/>
      <c r="AD1548" s="291"/>
      <c r="AE1548" s="291"/>
      <c r="AF1548" s="291"/>
      <c r="AG1548" s="291"/>
      <c r="AH1548" s="291"/>
      <c r="AI1548" s="291"/>
      <c r="AJ1548" s="291"/>
      <c r="AK1548" s="291"/>
      <c r="AL1548" s="291"/>
      <c r="AM1548" s="291"/>
      <c r="AN1548" s="291"/>
      <c r="AO1548" s="291"/>
      <c r="AP1548" s="291"/>
      <c r="AQ1548" s="291"/>
      <c r="AR1548" s="291"/>
    </row>
    <row r="1549" spans="1:44" ht="8.1" customHeight="1">
      <c r="A1549" s="323" t="str">
        <f t="shared" si="149"/>
        <v/>
      </c>
      <c r="B1549" s="50" t="str">
        <f t="shared" si="150"/>
        <v/>
      </c>
      <c r="C1549" s="50" t="str">
        <f t="shared" si="151"/>
        <v/>
      </c>
      <c r="D1549" s="273" t="str">
        <f t="shared" si="152"/>
        <v/>
      </c>
      <c r="E1549" s="311"/>
      <c r="F1549" s="312"/>
      <c r="G1549" s="312"/>
      <c r="H1549" s="291"/>
      <c r="I1549" s="291"/>
      <c r="J1549" s="291"/>
      <c r="K1549" s="291"/>
      <c r="L1549" s="291"/>
      <c r="M1549" s="291"/>
      <c r="N1549" s="291"/>
      <c r="O1549" s="291"/>
      <c r="P1549" s="291"/>
      <c r="Q1549" s="291"/>
      <c r="R1549" s="291"/>
      <c r="S1549" s="291"/>
      <c r="T1549" s="291"/>
      <c r="U1549" s="291"/>
      <c r="V1549" s="291"/>
      <c r="W1549" s="291"/>
      <c r="X1549" s="291"/>
      <c r="Y1549" s="291"/>
      <c r="Z1549" s="291"/>
      <c r="AA1549" s="291"/>
      <c r="AB1549" s="291"/>
      <c r="AC1549" s="291"/>
      <c r="AD1549" s="291"/>
      <c r="AE1549" s="291"/>
      <c r="AF1549" s="291"/>
      <c r="AG1549" s="291"/>
      <c r="AH1549" s="291"/>
      <c r="AI1549" s="291"/>
      <c r="AJ1549" s="291"/>
      <c r="AK1549" s="291"/>
      <c r="AL1549" s="291"/>
      <c r="AM1549" s="291"/>
      <c r="AN1549" s="291"/>
      <c r="AO1549" s="291"/>
      <c r="AP1549" s="291"/>
      <c r="AQ1549" s="291"/>
      <c r="AR1549" s="291"/>
    </row>
    <row r="1550" spans="1:44" ht="8.1" customHeight="1">
      <c r="A1550" s="323" t="str">
        <f t="shared" si="149"/>
        <v/>
      </c>
      <c r="B1550" s="50" t="str">
        <f t="shared" si="150"/>
        <v/>
      </c>
      <c r="C1550" s="50" t="str">
        <f t="shared" si="151"/>
        <v/>
      </c>
      <c r="D1550" s="273" t="str">
        <f t="shared" si="152"/>
        <v/>
      </c>
      <c r="E1550" s="311"/>
      <c r="F1550" s="312"/>
      <c r="G1550" s="312"/>
      <c r="H1550" s="291"/>
      <c r="I1550" s="291"/>
      <c r="J1550" s="291"/>
      <c r="K1550" s="291"/>
      <c r="L1550" s="291"/>
      <c r="M1550" s="291"/>
      <c r="N1550" s="291"/>
      <c r="O1550" s="291"/>
      <c r="P1550" s="291"/>
      <c r="Q1550" s="291"/>
      <c r="R1550" s="291"/>
      <c r="S1550" s="291"/>
      <c r="T1550" s="291"/>
      <c r="U1550" s="291"/>
      <c r="V1550" s="291"/>
      <c r="W1550" s="291"/>
      <c r="X1550" s="291"/>
      <c r="Y1550" s="291"/>
      <c r="Z1550" s="291"/>
      <c r="AA1550" s="291"/>
      <c r="AB1550" s="291"/>
      <c r="AC1550" s="291"/>
      <c r="AD1550" s="291"/>
      <c r="AE1550" s="291"/>
      <c r="AF1550" s="291"/>
      <c r="AG1550" s="291"/>
      <c r="AH1550" s="291"/>
      <c r="AI1550" s="291"/>
      <c r="AJ1550" s="291"/>
      <c r="AK1550" s="291"/>
      <c r="AL1550" s="291"/>
      <c r="AM1550" s="291"/>
      <c r="AN1550" s="291"/>
      <c r="AO1550" s="291"/>
      <c r="AP1550" s="291"/>
      <c r="AQ1550" s="291"/>
      <c r="AR1550" s="291"/>
    </row>
    <row r="1551" spans="1:44" ht="8.1" customHeight="1">
      <c r="A1551" s="323" t="str">
        <f t="shared" si="149"/>
        <v/>
      </c>
      <c r="B1551" s="50" t="str">
        <f t="shared" si="150"/>
        <v/>
      </c>
      <c r="C1551" s="50" t="str">
        <f t="shared" si="151"/>
        <v/>
      </c>
      <c r="D1551" s="273" t="str">
        <f t="shared" si="152"/>
        <v/>
      </c>
      <c r="E1551" s="311"/>
      <c r="F1551" s="312"/>
      <c r="G1551" s="312"/>
      <c r="H1551" s="291"/>
      <c r="I1551" s="291"/>
      <c r="J1551" s="291"/>
      <c r="K1551" s="291"/>
      <c r="L1551" s="291"/>
      <c r="M1551" s="291"/>
      <c r="N1551" s="291"/>
      <c r="O1551" s="291"/>
      <c r="P1551" s="291"/>
      <c r="Q1551" s="291"/>
      <c r="R1551" s="291"/>
      <c r="S1551" s="291"/>
      <c r="T1551" s="291"/>
      <c r="U1551" s="291"/>
      <c r="V1551" s="291"/>
      <c r="W1551" s="291"/>
      <c r="X1551" s="291"/>
      <c r="Y1551" s="291"/>
      <c r="Z1551" s="291"/>
      <c r="AA1551" s="291"/>
      <c r="AB1551" s="291"/>
      <c r="AC1551" s="291"/>
      <c r="AD1551" s="291"/>
      <c r="AE1551" s="291"/>
      <c r="AF1551" s="291"/>
      <c r="AG1551" s="291"/>
      <c r="AH1551" s="291"/>
      <c r="AI1551" s="291"/>
      <c r="AJ1551" s="291"/>
      <c r="AK1551" s="291"/>
      <c r="AL1551" s="291"/>
      <c r="AM1551" s="291"/>
      <c r="AN1551" s="291"/>
      <c r="AO1551" s="291"/>
      <c r="AP1551" s="291"/>
      <c r="AQ1551" s="291"/>
      <c r="AR1551" s="291"/>
    </row>
    <row r="1552" spans="1:44" ht="8.1" customHeight="1">
      <c r="A1552" s="323" t="str">
        <f t="shared" si="149"/>
        <v/>
      </c>
      <c r="B1552" s="50" t="str">
        <f t="shared" si="150"/>
        <v/>
      </c>
      <c r="C1552" s="50" t="str">
        <f t="shared" si="151"/>
        <v/>
      </c>
      <c r="D1552" s="273" t="str">
        <f t="shared" si="152"/>
        <v/>
      </c>
      <c r="E1552" s="311"/>
      <c r="F1552" s="312"/>
      <c r="G1552" s="312"/>
      <c r="H1552" s="291"/>
      <c r="I1552" s="291"/>
      <c r="J1552" s="291"/>
      <c r="K1552" s="291"/>
      <c r="L1552" s="291"/>
      <c r="M1552" s="291"/>
      <c r="N1552" s="291"/>
      <c r="O1552" s="291"/>
      <c r="P1552" s="291"/>
      <c r="Q1552" s="291"/>
      <c r="R1552" s="291"/>
      <c r="S1552" s="291"/>
      <c r="T1552" s="291"/>
      <c r="U1552" s="291"/>
      <c r="V1552" s="291"/>
      <c r="W1552" s="291"/>
      <c r="X1552" s="291"/>
      <c r="Y1552" s="291"/>
      <c r="Z1552" s="291"/>
      <c r="AA1552" s="291"/>
      <c r="AB1552" s="291"/>
      <c r="AC1552" s="291"/>
      <c r="AD1552" s="291"/>
      <c r="AE1552" s="291"/>
      <c r="AF1552" s="291"/>
      <c r="AG1552" s="291"/>
      <c r="AH1552" s="291"/>
      <c r="AI1552" s="291"/>
      <c r="AJ1552" s="291"/>
      <c r="AK1552" s="291"/>
      <c r="AL1552" s="291"/>
      <c r="AM1552" s="291"/>
      <c r="AN1552" s="291"/>
      <c r="AO1552" s="291"/>
      <c r="AP1552" s="291"/>
      <c r="AQ1552" s="291"/>
      <c r="AR1552" s="291"/>
    </row>
    <row r="1553" spans="1:44" ht="8.1" customHeight="1">
      <c r="A1553" s="323" t="str">
        <f t="shared" si="149"/>
        <v/>
      </c>
      <c r="B1553" s="50" t="str">
        <f t="shared" si="150"/>
        <v/>
      </c>
      <c r="C1553" s="50" t="str">
        <f t="shared" si="151"/>
        <v/>
      </c>
      <c r="D1553" s="273" t="str">
        <f t="shared" si="152"/>
        <v/>
      </c>
      <c r="E1553" s="311"/>
      <c r="F1553" s="312"/>
      <c r="G1553" s="312"/>
      <c r="H1553" s="291"/>
      <c r="I1553" s="291"/>
      <c r="J1553" s="291"/>
      <c r="K1553" s="291"/>
      <c r="L1553" s="291"/>
      <c r="M1553" s="291"/>
      <c r="N1553" s="291"/>
      <c r="O1553" s="291"/>
      <c r="P1553" s="291"/>
      <c r="Q1553" s="291"/>
      <c r="R1553" s="291"/>
      <c r="S1553" s="291"/>
      <c r="T1553" s="291"/>
      <c r="U1553" s="291"/>
      <c r="V1553" s="291"/>
      <c r="W1553" s="291"/>
      <c r="X1553" s="291"/>
      <c r="Y1553" s="291"/>
      <c r="Z1553" s="291"/>
      <c r="AA1553" s="291"/>
      <c r="AB1553" s="291"/>
      <c r="AC1553" s="291"/>
      <c r="AD1553" s="291"/>
      <c r="AE1553" s="291"/>
      <c r="AF1553" s="291"/>
      <c r="AG1553" s="291"/>
      <c r="AH1553" s="291"/>
      <c r="AI1553" s="291"/>
      <c r="AJ1553" s="291"/>
      <c r="AK1553" s="291"/>
      <c r="AL1553" s="291"/>
      <c r="AM1553" s="291"/>
      <c r="AN1553" s="291"/>
      <c r="AO1553" s="291"/>
      <c r="AP1553" s="291"/>
      <c r="AQ1553" s="291"/>
      <c r="AR1553" s="291"/>
    </row>
    <row r="1554" spans="1:44" ht="8.1" customHeight="1">
      <c r="A1554" s="323" t="str">
        <f t="shared" si="149"/>
        <v/>
      </c>
      <c r="B1554" s="50" t="str">
        <f t="shared" si="150"/>
        <v/>
      </c>
      <c r="C1554" s="50" t="str">
        <f t="shared" si="151"/>
        <v/>
      </c>
      <c r="D1554" s="273" t="str">
        <f t="shared" si="152"/>
        <v/>
      </c>
      <c r="E1554" s="311"/>
      <c r="F1554" s="312"/>
      <c r="G1554" s="312"/>
      <c r="H1554" s="291"/>
      <c r="I1554" s="291"/>
      <c r="J1554" s="291"/>
      <c r="K1554" s="291"/>
      <c r="L1554" s="291"/>
      <c r="M1554" s="291"/>
      <c r="N1554" s="291"/>
      <c r="O1554" s="291"/>
      <c r="P1554" s="291"/>
      <c r="Q1554" s="291"/>
      <c r="R1554" s="291"/>
      <c r="S1554" s="291"/>
      <c r="T1554" s="291"/>
      <c r="U1554" s="291"/>
      <c r="V1554" s="291"/>
      <c r="W1554" s="291"/>
      <c r="X1554" s="291"/>
      <c r="Y1554" s="291"/>
      <c r="Z1554" s="291"/>
      <c r="AA1554" s="291"/>
      <c r="AB1554" s="291"/>
      <c r="AC1554" s="291"/>
      <c r="AD1554" s="291"/>
      <c r="AE1554" s="291"/>
      <c r="AF1554" s="291"/>
      <c r="AG1554" s="291"/>
      <c r="AH1554" s="291"/>
      <c r="AI1554" s="291"/>
      <c r="AJ1554" s="291"/>
      <c r="AK1554" s="291"/>
      <c r="AL1554" s="291"/>
      <c r="AM1554" s="291"/>
      <c r="AN1554" s="291"/>
      <c r="AO1554" s="291"/>
      <c r="AP1554" s="291"/>
      <c r="AQ1554" s="291"/>
      <c r="AR1554" s="291"/>
    </row>
    <row r="1555" spans="1:44" ht="8.1" customHeight="1">
      <c r="A1555" s="323" t="str">
        <f t="shared" si="149"/>
        <v/>
      </c>
      <c r="B1555" s="50" t="str">
        <f t="shared" si="150"/>
        <v/>
      </c>
      <c r="C1555" s="50" t="str">
        <f t="shared" si="151"/>
        <v/>
      </c>
      <c r="D1555" s="273" t="str">
        <f t="shared" si="152"/>
        <v/>
      </c>
      <c r="E1555" s="311"/>
      <c r="F1555" s="312"/>
      <c r="G1555" s="312"/>
      <c r="H1555" s="291"/>
      <c r="I1555" s="291"/>
      <c r="J1555" s="291"/>
      <c r="K1555" s="291"/>
      <c r="L1555" s="291"/>
      <c r="M1555" s="291"/>
      <c r="N1555" s="291"/>
      <c r="O1555" s="291"/>
      <c r="P1555" s="291"/>
      <c r="Q1555" s="291"/>
      <c r="R1555" s="291"/>
      <c r="S1555" s="291"/>
      <c r="T1555" s="291"/>
      <c r="U1555" s="291"/>
      <c r="V1555" s="291"/>
      <c r="W1555" s="291"/>
      <c r="X1555" s="291"/>
      <c r="Y1555" s="291"/>
      <c r="Z1555" s="291"/>
      <c r="AA1555" s="291"/>
      <c r="AB1555" s="291"/>
      <c r="AC1555" s="291"/>
      <c r="AD1555" s="291"/>
      <c r="AE1555" s="291"/>
      <c r="AF1555" s="291"/>
      <c r="AG1555" s="291"/>
      <c r="AH1555" s="291"/>
      <c r="AI1555" s="291"/>
      <c r="AJ1555" s="291"/>
      <c r="AK1555" s="291"/>
      <c r="AL1555" s="291"/>
      <c r="AM1555" s="291"/>
      <c r="AN1555" s="291"/>
      <c r="AO1555" s="291"/>
      <c r="AP1555" s="291"/>
      <c r="AQ1555" s="291"/>
      <c r="AR1555" s="291"/>
    </row>
    <row r="1556" spans="1:44" ht="8.1" customHeight="1">
      <c r="A1556" s="323" t="str">
        <f t="shared" si="149"/>
        <v/>
      </c>
      <c r="B1556" s="50" t="str">
        <f t="shared" si="150"/>
        <v/>
      </c>
      <c r="C1556" s="50" t="str">
        <f t="shared" si="151"/>
        <v/>
      </c>
      <c r="D1556" s="273" t="str">
        <f t="shared" si="152"/>
        <v/>
      </c>
      <c r="E1556" s="311"/>
      <c r="F1556" s="312"/>
      <c r="G1556" s="312"/>
      <c r="H1556" s="291"/>
      <c r="I1556" s="291"/>
      <c r="J1556" s="291"/>
      <c r="K1556" s="291"/>
      <c r="L1556" s="291"/>
      <c r="M1556" s="291"/>
      <c r="N1556" s="291"/>
      <c r="O1556" s="291"/>
      <c r="P1556" s="291"/>
      <c r="Q1556" s="291"/>
      <c r="R1556" s="291"/>
      <c r="S1556" s="291"/>
      <c r="T1556" s="291"/>
      <c r="U1556" s="291"/>
      <c r="V1556" s="291"/>
      <c r="W1556" s="291"/>
      <c r="X1556" s="291"/>
      <c r="Y1556" s="291"/>
      <c r="Z1556" s="291"/>
      <c r="AA1556" s="291"/>
      <c r="AB1556" s="291"/>
      <c r="AC1556" s="291"/>
      <c r="AD1556" s="291"/>
      <c r="AE1556" s="291"/>
      <c r="AF1556" s="291"/>
      <c r="AG1556" s="291"/>
      <c r="AH1556" s="291"/>
      <c r="AI1556" s="291"/>
      <c r="AJ1556" s="291"/>
      <c r="AK1556" s="291"/>
      <c r="AL1556" s="291"/>
      <c r="AM1556" s="291"/>
      <c r="AN1556" s="291"/>
      <c r="AO1556" s="291"/>
      <c r="AP1556" s="291"/>
      <c r="AQ1556" s="291"/>
      <c r="AR1556" s="291"/>
    </row>
    <row r="1557" spans="1:44" ht="8.1" customHeight="1">
      <c r="A1557" s="323" t="str">
        <f t="shared" si="149"/>
        <v/>
      </c>
      <c r="B1557" s="50" t="str">
        <f t="shared" si="150"/>
        <v/>
      </c>
      <c r="C1557" s="50" t="str">
        <f t="shared" si="151"/>
        <v/>
      </c>
      <c r="D1557" s="273" t="str">
        <f t="shared" si="152"/>
        <v/>
      </c>
      <c r="E1557" s="311"/>
      <c r="F1557" s="312"/>
      <c r="G1557" s="312"/>
      <c r="H1557" s="291"/>
      <c r="I1557" s="291"/>
      <c r="J1557" s="291"/>
      <c r="K1557" s="291"/>
      <c r="L1557" s="291"/>
      <c r="M1557" s="291"/>
      <c r="N1557" s="291"/>
      <c r="O1557" s="291"/>
      <c r="P1557" s="291"/>
      <c r="Q1557" s="291"/>
      <c r="R1557" s="291"/>
      <c r="S1557" s="291"/>
      <c r="T1557" s="291"/>
      <c r="U1557" s="291"/>
      <c r="V1557" s="291"/>
      <c r="W1557" s="291"/>
      <c r="X1557" s="291"/>
      <c r="Y1557" s="291"/>
      <c r="Z1557" s="291"/>
      <c r="AA1557" s="291"/>
      <c r="AB1557" s="291"/>
      <c r="AC1557" s="291"/>
      <c r="AD1557" s="291"/>
      <c r="AE1557" s="291"/>
      <c r="AF1557" s="291"/>
      <c r="AG1557" s="291"/>
      <c r="AH1557" s="291"/>
      <c r="AI1557" s="291"/>
      <c r="AJ1557" s="291"/>
      <c r="AK1557" s="291"/>
      <c r="AL1557" s="291"/>
      <c r="AM1557" s="291"/>
      <c r="AN1557" s="291"/>
      <c r="AO1557" s="291"/>
      <c r="AP1557" s="291"/>
      <c r="AQ1557" s="291"/>
      <c r="AR1557" s="291"/>
    </row>
    <row r="1558" spans="1:44" ht="8.1" customHeight="1">
      <c r="A1558" s="323" t="str">
        <f t="shared" si="149"/>
        <v/>
      </c>
      <c r="B1558" s="50" t="str">
        <f t="shared" si="150"/>
        <v/>
      </c>
      <c r="C1558" s="50" t="str">
        <f t="shared" si="151"/>
        <v/>
      </c>
      <c r="D1558" s="273" t="str">
        <f t="shared" si="152"/>
        <v/>
      </c>
      <c r="E1558" s="311"/>
      <c r="F1558" s="312"/>
      <c r="G1558" s="312"/>
      <c r="H1558" s="291"/>
      <c r="I1558" s="291"/>
      <c r="J1558" s="291"/>
      <c r="K1558" s="291"/>
      <c r="L1558" s="291"/>
      <c r="M1558" s="291"/>
      <c r="N1558" s="291"/>
      <c r="O1558" s="291"/>
      <c r="P1558" s="291"/>
      <c r="Q1558" s="291"/>
      <c r="R1558" s="291"/>
      <c r="S1558" s="291"/>
      <c r="T1558" s="291"/>
      <c r="U1558" s="291"/>
      <c r="V1558" s="291"/>
      <c r="W1558" s="291"/>
      <c r="X1558" s="291"/>
      <c r="Y1558" s="291"/>
      <c r="Z1558" s="291"/>
      <c r="AA1558" s="291"/>
      <c r="AB1558" s="291"/>
      <c r="AC1558" s="291"/>
      <c r="AD1558" s="291"/>
      <c r="AE1558" s="291"/>
      <c r="AF1558" s="291"/>
      <c r="AG1558" s="291"/>
      <c r="AH1558" s="291"/>
      <c r="AI1558" s="291"/>
      <c r="AJ1558" s="291"/>
      <c r="AK1558" s="291"/>
      <c r="AL1558" s="291"/>
      <c r="AM1558" s="291"/>
      <c r="AN1558" s="291"/>
      <c r="AO1558" s="291"/>
      <c r="AP1558" s="291"/>
      <c r="AQ1558" s="291"/>
      <c r="AR1558" s="291"/>
    </row>
    <row r="1559" spans="1:44" ht="8.1" customHeight="1">
      <c r="A1559" s="323" t="str">
        <f t="shared" si="149"/>
        <v/>
      </c>
      <c r="B1559" s="50" t="str">
        <f t="shared" si="150"/>
        <v/>
      </c>
      <c r="C1559" s="50" t="str">
        <f t="shared" si="151"/>
        <v/>
      </c>
      <c r="D1559" s="273" t="str">
        <f t="shared" si="152"/>
        <v/>
      </c>
      <c r="E1559" s="311"/>
      <c r="F1559" s="312"/>
      <c r="G1559" s="312"/>
      <c r="H1559" s="291"/>
      <c r="I1559" s="291"/>
      <c r="J1559" s="291"/>
      <c r="K1559" s="291"/>
      <c r="L1559" s="291"/>
      <c r="M1559" s="291"/>
      <c r="N1559" s="291"/>
      <c r="O1559" s="291"/>
      <c r="P1559" s="291"/>
      <c r="Q1559" s="291"/>
      <c r="R1559" s="291"/>
      <c r="S1559" s="291"/>
      <c r="T1559" s="291"/>
      <c r="U1559" s="291"/>
      <c r="V1559" s="291"/>
      <c r="W1559" s="291"/>
      <c r="X1559" s="291"/>
      <c r="Y1559" s="291"/>
      <c r="Z1559" s="291"/>
      <c r="AA1559" s="291"/>
      <c r="AB1559" s="291"/>
      <c r="AC1559" s="291"/>
      <c r="AD1559" s="291"/>
      <c r="AE1559" s="291"/>
      <c r="AF1559" s="291"/>
      <c r="AG1559" s="291"/>
      <c r="AH1559" s="291"/>
      <c r="AI1559" s="291"/>
      <c r="AJ1559" s="291"/>
      <c r="AK1559" s="291"/>
      <c r="AL1559" s="291"/>
      <c r="AM1559" s="291"/>
      <c r="AN1559" s="291"/>
      <c r="AO1559" s="291"/>
      <c r="AP1559" s="291"/>
      <c r="AQ1559" s="291"/>
      <c r="AR1559" s="291"/>
    </row>
    <row r="1560" spans="1:44" ht="8.1" customHeight="1">
      <c r="A1560" s="323" t="str">
        <f t="shared" si="149"/>
        <v/>
      </c>
      <c r="B1560" s="50" t="str">
        <f t="shared" si="150"/>
        <v/>
      </c>
      <c r="C1560" s="50" t="str">
        <f t="shared" si="151"/>
        <v/>
      </c>
      <c r="D1560" s="273" t="str">
        <f t="shared" si="152"/>
        <v/>
      </c>
      <c r="E1560" s="311"/>
      <c r="F1560" s="312"/>
      <c r="G1560" s="312"/>
      <c r="H1560" s="291"/>
      <c r="I1560" s="291"/>
      <c r="J1560" s="291"/>
      <c r="K1560" s="291"/>
      <c r="L1560" s="291"/>
      <c r="M1560" s="291"/>
      <c r="N1560" s="291"/>
      <c r="O1560" s="291"/>
      <c r="P1560" s="291"/>
      <c r="Q1560" s="291"/>
      <c r="R1560" s="291"/>
      <c r="S1560" s="291"/>
      <c r="T1560" s="291"/>
      <c r="U1560" s="291"/>
      <c r="V1560" s="291"/>
      <c r="W1560" s="291"/>
      <c r="X1560" s="291"/>
      <c r="Y1560" s="291"/>
      <c r="Z1560" s="291"/>
      <c r="AA1560" s="291"/>
      <c r="AB1560" s="291"/>
      <c r="AC1560" s="291"/>
      <c r="AD1560" s="291"/>
      <c r="AE1560" s="291"/>
      <c r="AF1560" s="291"/>
      <c r="AG1560" s="291"/>
      <c r="AH1560" s="291"/>
      <c r="AI1560" s="291"/>
      <c r="AJ1560" s="291"/>
      <c r="AK1560" s="291"/>
      <c r="AL1560" s="291"/>
      <c r="AM1560" s="291"/>
      <c r="AN1560" s="291"/>
      <c r="AO1560" s="291"/>
      <c r="AP1560" s="291"/>
      <c r="AQ1560" s="291"/>
      <c r="AR1560" s="291"/>
    </row>
    <row r="1561" spans="1:44" ht="8.1" customHeight="1">
      <c r="A1561" s="323" t="str">
        <f t="shared" si="149"/>
        <v/>
      </c>
      <c r="B1561" s="50" t="str">
        <f t="shared" si="150"/>
        <v/>
      </c>
      <c r="C1561" s="50" t="str">
        <f t="shared" si="151"/>
        <v/>
      </c>
      <c r="D1561" s="273" t="str">
        <f t="shared" si="152"/>
        <v/>
      </c>
      <c r="E1561" s="311"/>
      <c r="F1561" s="312"/>
      <c r="G1561" s="312"/>
      <c r="H1561" s="291"/>
      <c r="I1561" s="291"/>
      <c r="J1561" s="291"/>
      <c r="K1561" s="291"/>
      <c r="L1561" s="291"/>
      <c r="M1561" s="291"/>
      <c r="N1561" s="291"/>
      <c r="O1561" s="291"/>
      <c r="P1561" s="291"/>
      <c r="Q1561" s="291"/>
      <c r="R1561" s="291"/>
      <c r="S1561" s="291"/>
      <c r="T1561" s="291"/>
      <c r="U1561" s="291"/>
      <c r="V1561" s="291"/>
      <c r="W1561" s="291"/>
      <c r="X1561" s="291"/>
      <c r="Y1561" s="291"/>
      <c r="Z1561" s="291"/>
      <c r="AA1561" s="291"/>
      <c r="AB1561" s="291"/>
      <c r="AC1561" s="291"/>
      <c r="AD1561" s="291"/>
      <c r="AE1561" s="291"/>
      <c r="AF1561" s="291"/>
      <c r="AG1561" s="291"/>
      <c r="AH1561" s="291"/>
      <c r="AI1561" s="291"/>
      <c r="AJ1561" s="291"/>
      <c r="AK1561" s="291"/>
      <c r="AL1561" s="291"/>
      <c r="AM1561" s="291"/>
      <c r="AN1561" s="291"/>
      <c r="AO1561" s="291"/>
      <c r="AP1561" s="291"/>
      <c r="AQ1561" s="291"/>
      <c r="AR1561" s="291"/>
    </row>
    <row r="1562" spans="1:44" ht="8.1" customHeight="1">
      <c r="A1562" s="323" t="str">
        <f t="shared" si="149"/>
        <v/>
      </c>
      <c r="B1562" s="50" t="str">
        <f t="shared" si="150"/>
        <v/>
      </c>
      <c r="C1562" s="50" t="str">
        <f t="shared" si="151"/>
        <v/>
      </c>
      <c r="D1562" s="273" t="str">
        <f t="shared" si="152"/>
        <v/>
      </c>
      <c r="E1562" s="311"/>
      <c r="F1562" s="312"/>
      <c r="G1562" s="312"/>
      <c r="H1562" s="291"/>
      <c r="I1562" s="291"/>
      <c r="J1562" s="291"/>
      <c r="K1562" s="291"/>
      <c r="L1562" s="291"/>
      <c r="M1562" s="291"/>
      <c r="N1562" s="291"/>
      <c r="O1562" s="291"/>
      <c r="P1562" s="291"/>
      <c r="Q1562" s="291"/>
      <c r="R1562" s="291"/>
      <c r="S1562" s="291"/>
      <c r="T1562" s="291"/>
      <c r="U1562" s="291"/>
      <c r="V1562" s="291"/>
      <c r="W1562" s="291"/>
      <c r="X1562" s="291"/>
      <c r="Y1562" s="291"/>
      <c r="Z1562" s="291"/>
      <c r="AA1562" s="291"/>
      <c r="AB1562" s="291"/>
      <c r="AC1562" s="291"/>
      <c r="AD1562" s="291"/>
      <c r="AE1562" s="291"/>
      <c r="AF1562" s="291"/>
      <c r="AG1562" s="291"/>
      <c r="AH1562" s="291"/>
      <c r="AI1562" s="291"/>
      <c r="AJ1562" s="291"/>
      <c r="AK1562" s="291"/>
      <c r="AL1562" s="291"/>
      <c r="AM1562" s="291"/>
      <c r="AN1562" s="291"/>
      <c r="AO1562" s="291"/>
      <c r="AP1562" s="291"/>
      <c r="AQ1562" s="291"/>
      <c r="AR1562" s="291"/>
    </row>
    <row r="1563" spans="1:44" ht="8.1" customHeight="1">
      <c r="A1563" s="323" t="str">
        <f t="shared" si="149"/>
        <v/>
      </c>
      <c r="B1563" s="50" t="str">
        <f t="shared" si="150"/>
        <v/>
      </c>
      <c r="C1563" s="50" t="str">
        <f t="shared" si="151"/>
        <v/>
      </c>
      <c r="D1563" s="273" t="str">
        <f t="shared" si="152"/>
        <v/>
      </c>
      <c r="E1563" s="311"/>
      <c r="F1563" s="312"/>
      <c r="G1563" s="312"/>
      <c r="H1563" s="291"/>
      <c r="I1563" s="291"/>
      <c r="J1563" s="291"/>
      <c r="K1563" s="291"/>
      <c r="L1563" s="291"/>
      <c r="M1563" s="291"/>
      <c r="N1563" s="291"/>
      <c r="O1563" s="291"/>
      <c r="P1563" s="291"/>
      <c r="Q1563" s="291"/>
      <c r="R1563" s="291"/>
      <c r="S1563" s="291"/>
      <c r="T1563" s="291"/>
      <c r="U1563" s="291"/>
      <c r="V1563" s="291"/>
      <c r="W1563" s="291"/>
      <c r="X1563" s="291"/>
      <c r="Y1563" s="291"/>
      <c r="Z1563" s="291"/>
      <c r="AA1563" s="291"/>
      <c r="AB1563" s="291"/>
      <c r="AC1563" s="291"/>
      <c r="AD1563" s="291"/>
      <c r="AE1563" s="291"/>
      <c r="AF1563" s="291"/>
      <c r="AG1563" s="291"/>
      <c r="AH1563" s="291"/>
      <c r="AI1563" s="291"/>
      <c r="AJ1563" s="291"/>
      <c r="AK1563" s="291"/>
      <c r="AL1563" s="291"/>
      <c r="AM1563" s="291"/>
      <c r="AN1563" s="291"/>
      <c r="AO1563" s="291"/>
      <c r="AP1563" s="291"/>
      <c r="AQ1563" s="291"/>
      <c r="AR1563" s="291"/>
    </row>
    <row r="1564" spans="1:44" ht="8.1" customHeight="1">
      <c r="A1564" s="323" t="str">
        <f t="shared" si="149"/>
        <v/>
      </c>
      <c r="B1564" s="50" t="str">
        <f t="shared" si="150"/>
        <v/>
      </c>
      <c r="C1564" s="50" t="str">
        <f t="shared" si="151"/>
        <v/>
      </c>
      <c r="D1564" s="273" t="str">
        <f t="shared" si="152"/>
        <v/>
      </c>
      <c r="E1564" s="311"/>
      <c r="F1564" s="312"/>
      <c r="G1564" s="312"/>
      <c r="H1564" s="291"/>
      <c r="I1564" s="291"/>
      <c r="J1564" s="291"/>
      <c r="K1564" s="291"/>
      <c r="L1564" s="291"/>
      <c r="M1564" s="291"/>
      <c r="N1564" s="291"/>
      <c r="O1564" s="291"/>
      <c r="P1564" s="291"/>
      <c r="Q1564" s="291"/>
      <c r="R1564" s="291"/>
      <c r="S1564" s="291"/>
      <c r="T1564" s="291"/>
      <c r="U1564" s="291"/>
      <c r="V1564" s="291"/>
      <c r="W1564" s="291"/>
      <c r="X1564" s="291"/>
      <c r="Y1564" s="291"/>
      <c r="Z1564" s="291"/>
      <c r="AA1564" s="291"/>
      <c r="AB1564" s="291"/>
      <c r="AC1564" s="291"/>
      <c r="AD1564" s="291"/>
      <c r="AE1564" s="291"/>
      <c r="AF1564" s="291"/>
      <c r="AG1564" s="291"/>
      <c r="AH1564" s="291"/>
      <c r="AI1564" s="291"/>
      <c r="AJ1564" s="291"/>
      <c r="AK1564" s="291"/>
      <c r="AL1564" s="291"/>
      <c r="AM1564" s="291"/>
      <c r="AN1564" s="291"/>
      <c r="AO1564" s="291"/>
      <c r="AP1564" s="291"/>
      <c r="AQ1564" s="291"/>
      <c r="AR1564" s="291"/>
    </row>
    <row r="1565" spans="1:44" ht="8.1" customHeight="1">
      <c r="A1565" s="323" t="str">
        <f t="shared" si="149"/>
        <v/>
      </c>
      <c r="B1565" s="50" t="str">
        <f t="shared" si="150"/>
        <v/>
      </c>
      <c r="C1565" s="50" t="str">
        <f t="shared" si="151"/>
        <v/>
      </c>
      <c r="D1565" s="273" t="str">
        <f t="shared" si="152"/>
        <v/>
      </c>
      <c r="E1565" s="311"/>
      <c r="F1565" s="312"/>
      <c r="G1565" s="312"/>
      <c r="H1565" s="291"/>
      <c r="I1565" s="291"/>
      <c r="J1565" s="291"/>
      <c r="K1565" s="291"/>
      <c r="L1565" s="291"/>
      <c r="M1565" s="291"/>
      <c r="N1565" s="291"/>
      <c r="O1565" s="291"/>
      <c r="P1565" s="291"/>
      <c r="Q1565" s="291"/>
      <c r="R1565" s="291"/>
      <c r="S1565" s="291"/>
      <c r="T1565" s="291"/>
      <c r="U1565" s="291"/>
      <c r="V1565" s="291"/>
      <c r="W1565" s="291"/>
      <c r="X1565" s="291"/>
      <c r="Y1565" s="291"/>
      <c r="Z1565" s="291"/>
      <c r="AA1565" s="291"/>
      <c r="AB1565" s="291"/>
      <c r="AC1565" s="291"/>
      <c r="AD1565" s="291"/>
      <c r="AE1565" s="291"/>
      <c r="AF1565" s="291"/>
      <c r="AG1565" s="291"/>
      <c r="AH1565" s="291"/>
      <c r="AI1565" s="291"/>
      <c r="AJ1565" s="291"/>
      <c r="AK1565" s="291"/>
      <c r="AL1565" s="291"/>
      <c r="AM1565" s="291"/>
      <c r="AN1565" s="291"/>
      <c r="AO1565" s="291"/>
      <c r="AP1565" s="291"/>
      <c r="AQ1565" s="291"/>
      <c r="AR1565" s="291"/>
    </row>
    <row r="1566" spans="1:44" ht="8.1" customHeight="1">
      <c r="A1566" s="323" t="str">
        <f t="shared" si="149"/>
        <v/>
      </c>
      <c r="B1566" s="50" t="str">
        <f t="shared" si="150"/>
        <v/>
      </c>
      <c r="C1566" s="50" t="str">
        <f t="shared" si="151"/>
        <v/>
      </c>
      <c r="D1566" s="273" t="str">
        <f t="shared" si="152"/>
        <v/>
      </c>
      <c r="E1566" s="311"/>
      <c r="F1566" s="312"/>
      <c r="G1566" s="312"/>
      <c r="H1566" s="291"/>
      <c r="I1566" s="291"/>
      <c r="J1566" s="291"/>
      <c r="K1566" s="291"/>
      <c r="L1566" s="291"/>
      <c r="M1566" s="291"/>
      <c r="N1566" s="291"/>
      <c r="O1566" s="291"/>
      <c r="P1566" s="291"/>
      <c r="Q1566" s="291"/>
      <c r="R1566" s="291"/>
      <c r="S1566" s="291"/>
      <c r="T1566" s="291"/>
      <c r="U1566" s="291"/>
      <c r="V1566" s="291"/>
      <c r="W1566" s="291"/>
      <c r="X1566" s="291"/>
      <c r="Y1566" s="291"/>
      <c r="Z1566" s="291"/>
      <c r="AA1566" s="291"/>
      <c r="AB1566" s="291"/>
      <c r="AC1566" s="291"/>
      <c r="AD1566" s="291"/>
      <c r="AE1566" s="291"/>
      <c r="AF1566" s="291"/>
      <c r="AG1566" s="291"/>
      <c r="AH1566" s="291"/>
      <c r="AI1566" s="291"/>
      <c r="AJ1566" s="291"/>
      <c r="AK1566" s="291"/>
      <c r="AL1566" s="291"/>
      <c r="AM1566" s="291"/>
      <c r="AN1566" s="291"/>
      <c r="AO1566" s="291"/>
      <c r="AP1566" s="291"/>
      <c r="AQ1566" s="291"/>
      <c r="AR1566" s="291"/>
    </row>
    <row r="1567" spans="1:44" ht="8.1" customHeight="1">
      <c r="A1567" s="323" t="str">
        <f t="shared" si="149"/>
        <v/>
      </c>
      <c r="B1567" s="50" t="str">
        <f t="shared" si="150"/>
        <v/>
      </c>
      <c r="C1567" s="50" t="str">
        <f t="shared" si="151"/>
        <v/>
      </c>
      <c r="D1567" s="273" t="str">
        <f t="shared" si="152"/>
        <v/>
      </c>
      <c r="E1567" s="311"/>
      <c r="F1567" s="312"/>
      <c r="G1567" s="312"/>
      <c r="H1567" s="291"/>
      <c r="I1567" s="291"/>
      <c r="J1567" s="291"/>
      <c r="K1567" s="291"/>
      <c r="L1567" s="291"/>
      <c r="M1567" s="291"/>
      <c r="N1567" s="291"/>
      <c r="O1567" s="291"/>
      <c r="P1567" s="291"/>
      <c r="Q1567" s="291"/>
      <c r="R1567" s="291"/>
      <c r="S1567" s="291"/>
      <c r="T1567" s="291"/>
      <c r="U1567" s="291"/>
      <c r="V1567" s="291"/>
      <c r="W1567" s="291"/>
      <c r="X1567" s="291"/>
      <c r="Y1567" s="291"/>
      <c r="Z1567" s="291"/>
      <c r="AA1567" s="291"/>
      <c r="AB1567" s="291"/>
      <c r="AC1567" s="291"/>
      <c r="AD1567" s="291"/>
      <c r="AE1567" s="291"/>
      <c r="AF1567" s="291"/>
      <c r="AG1567" s="291"/>
      <c r="AH1567" s="291"/>
      <c r="AI1567" s="291"/>
      <c r="AJ1567" s="291"/>
      <c r="AK1567" s="291"/>
      <c r="AL1567" s="291"/>
      <c r="AM1567" s="291"/>
      <c r="AN1567" s="291"/>
      <c r="AO1567" s="291"/>
      <c r="AP1567" s="291"/>
      <c r="AQ1567" s="291"/>
      <c r="AR1567" s="291"/>
    </row>
    <row r="1568" spans="1:44" ht="8.1" customHeight="1">
      <c r="A1568" s="323" t="str">
        <f t="shared" si="149"/>
        <v/>
      </c>
      <c r="B1568" s="50" t="str">
        <f t="shared" si="150"/>
        <v/>
      </c>
      <c r="C1568" s="50" t="str">
        <f t="shared" si="151"/>
        <v/>
      </c>
      <c r="D1568" s="273" t="str">
        <f t="shared" si="152"/>
        <v/>
      </c>
      <c r="E1568" s="311"/>
      <c r="F1568" s="312"/>
      <c r="G1568" s="312"/>
      <c r="H1568" s="291"/>
      <c r="I1568" s="291"/>
      <c r="J1568" s="291"/>
      <c r="K1568" s="291"/>
      <c r="L1568" s="291"/>
      <c r="M1568" s="291"/>
      <c r="N1568" s="291"/>
      <c r="O1568" s="291"/>
      <c r="P1568" s="291"/>
      <c r="Q1568" s="291"/>
      <c r="R1568" s="291"/>
      <c r="S1568" s="291"/>
      <c r="T1568" s="291"/>
      <c r="U1568" s="291"/>
      <c r="V1568" s="291"/>
      <c r="W1568" s="291"/>
      <c r="X1568" s="291"/>
      <c r="Y1568" s="291"/>
      <c r="Z1568" s="291"/>
      <c r="AA1568" s="291"/>
      <c r="AB1568" s="291"/>
      <c r="AC1568" s="291"/>
      <c r="AD1568" s="291"/>
      <c r="AE1568" s="291"/>
      <c r="AF1568" s="291"/>
      <c r="AG1568" s="291"/>
      <c r="AH1568" s="291"/>
      <c r="AI1568" s="291"/>
      <c r="AJ1568" s="291"/>
      <c r="AK1568" s="291"/>
      <c r="AL1568" s="291"/>
      <c r="AM1568" s="291"/>
      <c r="AN1568" s="291"/>
      <c r="AO1568" s="291"/>
      <c r="AP1568" s="291"/>
      <c r="AQ1568" s="291"/>
      <c r="AR1568" s="291"/>
    </row>
    <row r="1569" spans="1:44" ht="8.1" customHeight="1">
      <c r="A1569" s="323" t="str">
        <f t="shared" si="149"/>
        <v/>
      </c>
      <c r="B1569" s="50" t="str">
        <f t="shared" si="150"/>
        <v/>
      </c>
      <c r="C1569" s="50" t="str">
        <f t="shared" si="151"/>
        <v/>
      </c>
      <c r="D1569" s="273" t="str">
        <f t="shared" si="152"/>
        <v/>
      </c>
      <c r="E1569" s="311"/>
      <c r="F1569" s="312"/>
      <c r="G1569" s="312"/>
      <c r="H1569" s="291"/>
      <c r="I1569" s="291"/>
      <c r="J1569" s="291"/>
      <c r="K1569" s="291"/>
      <c r="L1569" s="291"/>
      <c r="M1569" s="291"/>
      <c r="N1569" s="291"/>
      <c r="O1569" s="291"/>
      <c r="P1569" s="291"/>
      <c r="Q1569" s="291"/>
      <c r="R1569" s="291"/>
      <c r="S1569" s="291"/>
      <c r="T1569" s="291"/>
      <c r="U1569" s="291"/>
      <c r="V1569" s="291"/>
      <c r="W1569" s="291"/>
      <c r="X1569" s="291"/>
      <c r="Y1569" s="291"/>
      <c r="Z1569" s="291"/>
      <c r="AA1569" s="291"/>
      <c r="AB1569" s="291"/>
      <c r="AC1569" s="291"/>
      <c r="AD1569" s="291"/>
      <c r="AE1569" s="291"/>
      <c r="AF1569" s="291"/>
      <c r="AG1569" s="291"/>
      <c r="AH1569" s="291"/>
      <c r="AI1569" s="291"/>
      <c r="AJ1569" s="291"/>
      <c r="AK1569" s="291"/>
      <c r="AL1569" s="291"/>
      <c r="AM1569" s="291"/>
      <c r="AN1569" s="291"/>
      <c r="AO1569" s="291"/>
      <c r="AP1569" s="291"/>
      <c r="AQ1569" s="291"/>
      <c r="AR1569" s="291"/>
    </row>
    <row r="1570" spans="1:44" ht="8.1" customHeight="1">
      <c r="A1570" s="323" t="str">
        <f t="shared" si="149"/>
        <v/>
      </c>
      <c r="B1570" s="50" t="str">
        <f t="shared" si="150"/>
        <v/>
      </c>
      <c r="C1570" s="50" t="str">
        <f t="shared" si="151"/>
        <v/>
      </c>
      <c r="D1570" s="273" t="str">
        <f t="shared" si="152"/>
        <v/>
      </c>
      <c r="E1570" s="311"/>
      <c r="F1570" s="312"/>
      <c r="G1570" s="312"/>
      <c r="H1570" s="291"/>
      <c r="I1570" s="291"/>
      <c r="J1570" s="291"/>
      <c r="K1570" s="291"/>
      <c r="L1570" s="291"/>
      <c r="M1570" s="291"/>
      <c r="N1570" s="291"/>
      <c r="O1570" s="291"/>
      <c r="P1570" s="291"/>
      <c r="Q1570" s="291"/>
      <c r="R1570" s="291"/>
      <c r="S1570" s="291"/>
      <c r="T1570" s="291"/>
      <c r="U1570" s="291"/>
      <c r="V1570" s="291"/>
      <c r="W1570" s="291"/>
      <c r="X1570" s="291"/>
      <c r="Y1570" s="291"/>
      <c r="Z1570" s="291"/>
      <c r="AA1570" s="291"/>
      <c r="AB1570" s="291"/>
      <c r="AC1570" s="291"/>
      <c r="AD1570" s="291"/>
      <c r="AE1570" s="291"/>
      <c r="AF1570" s="291"/>
      <c r="AG1570" s="291"/>
      <c r="AH1570" s="291"/>
      <c r="AI1570" s="291"/>
      <c r="AJ1570" s="291"/>
      <c r="AK1570" s="291"/>
      <c r="AL1570" s="291"/>
      <c r="AM1570" s="291"/>
      <c r="AN1570" s="291"/>
      <c r="AO1570" s="291"/>
      <c r="AP1570" s="291"/>
      <c r="AQ1570" s="291"/>
      <c r="AR1570" s="291"/>
    </row>
    <row r="1571" spans="1:44" ht="8.1" customHeight="1">
      <c r="A1571" s="323" t="str">
        <f t="shared" si="149"/>
        <v/>
      </c>
      <c r="B1571" s="50" t="str">
        <f t="shared" si="150"/>
        <v/>
      </c>
      <c r="C1571" s="50" t="str">
        <f t="shared" si="151"/>
        <v/>
      </c>
      <c r="D1571" s="273" t="str">
        <f t="shared" si="152"/>
        <v/>
      </c>
      <c r="E1571" s="311"/>
      <c r="F1571" s="312"/>
      <c r="G1571" s="312"/>
      <c r="H1571" s="291"/>
      <c r="I1571" s="291"/>
      <c r="J1571" s="291"/>
      <c r="K1571" s="291"/>
      <c r="L1571" s="291"/>
      <c r="M1571" s="291"/>
      <c r="N1571" s="291"/>
      <c r="O1571" s="291"/>
      <c r="P1571" s="291"/>
      <c r="Q1571" s="291"/>
      <c r="R1571" s="291"/>
      <c r="S1571" s="291"/>
      <c r="T1571" s="291"/>
      <c r="U1571" s="291"/>
      <c r="V1571" s="291"/>
      <c r="W1571" s="291"/>
      <c r="X1571" s="291"/>
      <c r="Y1571" s="291"/>
      <c r="Z1571" s="291"/>
      <c r="AA1571" s="291"/>
      <c r="AB1571" s="291"/>
      <c r="AC1571" s="291"/>
      <c r="AD1571" s="291"/>
      <c r="AE1571" s="291"/>
      <c r="AF1571" s="291"/>
      <c r="AG1571" s="291"/>
      <c r="AH1571" s="291"/>
      <c r="AI1571" s="291"/>
      <c r="AJ1571" s="291"/>
      <c r="AK1571" s="291"/>
      <c r="AL1571" s="291"/>
      <c r="AM1571" s="291"/>
      <c r="AN1571" s="291"/>
      <c r="AO1571" s="291"/>
      <c r="AP1571" s="291"/>
      <c r="AQ1571" s="291"/>
      <c r="AR1571" s="291"/>
    </row>
    <row r="1572" spans="1:44" ht="8.1" customHeight="1">
      <c r="A1572" s="323" t="str">
        <f t="shared" si="149"/>
        <v/>
      </c>
      <c r="B1572" s="50" t="str">
        <f t="shared" si="150"/>
        <v/>
      </c>
      <c r="C1572" s="50" t="str">
        <f t="shared" si="151"/>
        <v/>
      </c>
      <c r="D1572" s="273" t="str">
        <f t="shared" si="152"/>
        <v/>
      </c>
      <c r="E1572" s="311"/>
      <c r="F1572" s="312"/>
      <c r="G1572" s="312"/>
      <c r="H1572" s="291"/>
      <c r="I1572" s="291"/>
      <c r="J1572" s="291"/>
      <c r="K1572" s="291"/>
      <c r="L1572" s="291"/>
      <c r="M1572" s="291"/>
      <c r="N1572" s="291"/>
      <c r="O1572" s="291"/>
      <c r="P1572" s="291"/>
      <c r="Q1572" s="291"/>
      <c r="R1572" s="291"/>
      <c r="S1572" s="291"/>
      <c r="T1572" s="291"/>
      <c r="U1572" s="291"/>
      <c r="V1572" s="291"/>
      <c r="W1572" s="291"/>
      <c r="X1572" s="291"/>
      <c r="Y1572" s="291"/>
      <c r="Z1572" s="291"/>
      <c r="AA1572" s="291"/>
      <c r="AB1572" s="291"/>
      <c r="AC1572" s="291"/>
      <c r="AD1572" s="291"/>
      <c r="AE1572" s="291"/>
      <c r="AF1572" s="291"/>
      <c r="AG1572" s="291"/>
      <c r="AH1572" s="291"/>
      <c r="AI1572" s="291"/>
      <c r="AJ1572" s="291"/>
      <c r="AK1572" s="291"/>
      <c r="AL1572" s="291"/>
      <c r="AM1572" s="291"/>
      <c r="AN1572" s="291"/>
      <c r="AO1572" s="291"/>
      <c r="AP1572" s="291"/>
      <c r="AQ1572" s="291"/>
      <c r="AR1572" s="291"/>
    </row>
    <row r="1573" spans="1:44" ht="8.1" customHeight="1">
      <c r="A1573" s="323" t="str">
        <f t="shared" si="149"/>
        <v/>
      </c>
      <c r="B1573" s="50" t="str">
        <f t="shared" si="150"/>
        <v/>
      </c>
      <c r="C1573" s="50" t="str">
        <f t="shared" si="151"/>
        <v/>
      </c>
      <c r="D1573" s="273" t="str">
        <f t="shared" si="152"/>
        <v/>
      </c>
      <c r="E1573" s="311"/>
      <c r="F1573" s="312"/>
      <c r="G1573" s="312"/>
      <c r="H1573" s="291"/>
      <c r="I1573" s="291"/>
      <c r="J1573" s="291"/>
      <c r="K1573" s="291"/>
      <c r="L1573" s="291"/>
      <c r="M1573" s="291"/>
      <c r="N1573" s="291"/>
      <c r="O1573" s="291"/>
      <c r="P1573" s="291"/>
      <c r="Q1573" s="291"/>
      <c r="R1573" s="291"/>
      <c r="S1573" s="291"/>
      <c r="T1573" s="291"/>
      <c r="U1573" s="291"/>
      <c r="V1573" s="291"/>
      <c r="W1573" s="291"/>
      <c r="X1573" s="291"/>
      <c r="Y1573" s="291"/>
      <c r="Z1573" s="291"/>
      <c r="AA1573" s="291"/>
      <c r="AB1573" s="291"/>
      <c r="AC1573" s="291"/>
      <c r="AD1573" s="291"/>
      <c r="AE1573" s="291"/>
      <c r="AF1573" s="291"/>
      <c r="AG1573" s="291"/>
      <c r="AH1573" s="291"/>
      <c r="AI1573" s="291"/>
      <c r="AJ1573" s="291"/>
      <c r="AK1573" s="291"/>
      <c r="AL1573" s="291"/>
      <c r="AM1573" s="291"/>
      <c r="AN1573" s="291"/>
      <c r="AO1573" s="291"/>
      <c r="AP1573" s="291"/>
      <c r="AQ1573" s="291"/>
      <c r="AR1573" s="291"/>
    </row>
    <row r="1574" spans="1:44" ht="8.1" customHeight="1">
      <c r="A1574" s="323" t="str">
        <f t="shared" si="149"/>
        <v/>
      </c>
      <c r="B1574" s="50" t="str">
        <f t="shared" si="150"/>
        <v/>
      </c>
      <c r="C1574" s="50" t="str">
        <f t="shared" si="151"/>
        <v/>
      </c>
      <c r="D1574" s="273" t="str">
        <f t="shared" si="152"/>
        <v/>
      </c>
      <c r="E1574" s="311"/>
      <c r="F1574" s="312"/>
      <c r="G1574" s="312"/>
      <c r="H1574" s="291"/>
      <c r="I1574" s="291"/>
      <c r="J1574" s="291"/>
      <c r="K1574" s="291"/>
      <c r="L1574" s="291"/>
      <c r="M1574" s="291"/>
      <c r="N1574" s="291"/>
      <c r="O1574" s="291"/>
      <c r="P1574" s="291"/>
      <c r="Q1574" s="291"/>
      <c r="R1574" s="291"/>
      <c r="S1574" s="291"/>
      <c r="T1574" s="291"/>
      <c r="U1574" s="291"/>
      <c r="V1574" s="291"/>
      <c r="W1574" s="291"/>
      <c r="X1574" s="291"/>
      <c r="Y1574" s="291"/>
      <c r="Z1574" s="291"/>
      <c r="AA1574" s="291"/>
      <c r="AB1574" s="291"/>
      <c r="AC1574" s="291"/>
      <c r="AD1574" s="291"/>
      <c r="AE1574" s="291"/>
      <c r="AF1574" s="291"/>
      <c r="AG1574" s="291"/>
      <c r="AH1574" s="291"/>
      <c r="AI1574" s="291"/>
      <c r="AJ1574" s="291"/>
      <c r="AK1574" s="291"/>
      <c r="AL1574" s="291"/>
      <c r="AM1574" s="291"/>
      <c r="AN1574" s="291"/>
      <c r="AO1574" s="291"/>
      <c r="AP1574" s="291"/>
      <c r="AQ1574" s="291"/>
      <c r="AR1574" s="291"/>
    </row>
    <row r="1575" spans="1:44" ht="8.1" customHeight="1">
      <c r="A1575" s="323" t="str">
        <f t="shared" si="149"/>
        <v/>
      </c>
      <c r="B1575" s="50" t="str">
        <f t="shared" si="150"/>
        <v/>
      </c>
      <c r="C1575" s="50" t="str">
        <f t="shared" si="151"/>
        <v/>
      </c>
      <c r="D1575" s="273" t="str">
        <f t="shared" si="152"/>
        <v/>
      </c>
      <c r="E1575" s="311"/>
      <c r="F1575" s="312"/>
      <c r="G1575" s="312"/>
      <c r="H1575" s="291"/>
      <c r="I1575" s="291"/>
      <c r="J1575" s="291"/>
      <c r="K1575" s="291"/>
      <c r="L1575" s="291"/>
      <c r="M1575" s="291"/>
      <c r="N1575" s="291"/>
      <c r="O1575" s="291"/>
      <c r="P1575" s="291"/>
      <c r="Q1575" s="291"/>
      <c r="R1575" s="291"/>
      <c r="S1575" s="291"/>
      <c r="T1575" s="291"/>
      <c r="U1575" s="291"/>
      <c r="V1575" s="291"/>
      <c r="W1575" s="291"/>
      <c r="X1575" s="291"/>
      <c r="Y1575" s="291"/>
      <c r="Z1575" s="291"/>
      <c r="AA1575" s="291"/>
      <c r="AB1575" s="291"/>
      <c r="AC1575" s="291"/>
      <c r="AD1575" s="291"/>
      <c r="AE1575" s="291"/>
      <c r="AF1575" s="291"/>
      <c r="AG1575" s="291"/>
      <c r="AH1575" s="291"/>
      <c r="AI1575" s="291"/>
      <c r="AJ1575" s="291"/>
      <c r="AK1575" s="291"/>
      <c r="AL1575" s="291"/>
      <c r="AM1575" s="291"/>
      <c r="AN1575" s="291"/>
      <c r="AO1575" s="291"/>
      <c r="AP1575" s="291"/>
      <c r="AQ1575" s="291"/>
      <c r="AR1575" s="291"/>
    </row>
    <row r="1576" spans="1:44" ht="8.1" customHeight="1">
      <c r="A1576" s="323" t="str">
        <f t="shared" si="149"/>
        <v/>
      </c>
      <c r="B1576" s="50" t="str">
        <f t="shared" si="150"/>
        <v/>
      </c>
      <c r="C1576" s="50" t="str">
        <f t="shared" si="151"/>
        <v/>
      </c>
      <c r="D1576" s="273" t="str">
        <f t="shared" si="152"/>
        <v/>
      </c>
      <c r="E1576" s="311"/>
      <c r="F1576" s="312"/>
      <c r="G1576" s="312"/>
      <c r="H1576" s="291"/>
      <c r="I1576" s="291"/>
      <c r="J1576" s="291"/>
      <c r="K1576" s="291"/>
      <c r="L1576" s="291"/>
      <c r="M1576" s="291"/>
      <c r="N1576" s="291"/>
      <c r="O1576" s="291"/>
      <c r="P1576" s="291"/>
      <c r="Q1576" s="291"/>
      <c r="R1576" s="291"/>
      <c r="S1576" s="291"/>
      <c r="T1576" s="291"/>
      <c r="U1576" s="291"/>
      <c r="V1576" s="291"/>
      <c r="W1576" s="291"/>
      <c r="X1576" s="291"/>
      <c r="Y1576" s="291"/>
      <c r="Z1576" s="291"/>
      <c r="AA1576" s="291"/>
      <c r="AB1576" s="291"/>
      <c r="AC1576" s="291"/>
      <c r="AD1576" s="291"/>
      <c r="AE1576" s="291"/>
      <c r="AF1576" s="291"/>
      <c r="AG1576" s="291"/>
      <c r="AH1576" s="291"/>
      <c r="AI1576" s="291"/>
      <c r="AJ1576" s="291"/>
      <c r="AK1576" s="291"/>
      <c r="AL1576" s="291"/>
      <c r="AM1576" s="291"/>
      <c r="AN1576" s="291"/>
      <c r="AO1576" s="291"/>
      <c r="AP1576" s="291"/>
      <c r="AQ1576" s="291"/>
      <c r="AR1576" s="291"/>
    </row>
    <row r="1577" spans="1:44" ht="8.1" customHeight="1">
      <c r="A1577" s="323" t="str">
        <f t="shared" si="149"/>
        <v/>
      </c>
      <c r="B1577" s="50" t="str">
        <f t="shared" si="150"/>
        <v/>
      </c>
      <c r="C1577" s="50" t="str">
        <f t="shared" si="151"/>
        <v/>
      </c>
      <c r="D1577" s="273" t="str">
        <f t="shared" si="152"/>
        <v/>
      </c>
      <c r="E1577" s="311"/>
      <c r="F1577" s="312"/>
      <c r="G1577" s="312"/>
      <c r="H1577" s="291"/>
      <c r="I1577" s="291"/>
      <c r="J1577" s="291"/>
      <c r="K1577" s="291"/>
      <c r="L1577" s="291"/>
      <c r="M1577" s="291"/>
      <c r="N1577" s="291"/>
      <c r="O1577" s="291"/>
      <c r="P1577" s="291"/>
      <c r="Q1577" s="291"/>
      <c r="R1577" s="291"/>
      <c r="S1577" s="291"/>
      <c r="T1577" s="291"/>
      <c r="U1577" s="291"/>
      <c r="V1577" s="291"/>
      <c r="W1577" s="291"/>
      <c r="X1577" s="291"/>
      <c r="Y1577" s="291"/>
      <c r="Z1577" s="291"/>
      <c r="AA1577" s="291"/>
      <c r="AB1577" s="291"/>
      <c r="AC1577" s="291"/>
      <c r="AD1577" s="291"/>
      <c r="AE1577" s="291"/>
      <c r="AF1577" s="291"/>
      <c r="AG1577" s="291"/>
      <c r="AH1577" s="291"/>
      <c r="AI1577" s="291"/>
      <c r="AJ1577" s="291"/>
      <c r="AK1577" s="291"/>
      <c r="AL1577" s="291"/>
      <c r="AM1577" s="291"/>
      <c r="AN1577" s="291"/>
      <c r="AO1577" s="291"/>
      <c r="AP1577" s="291"/>
      <c r="AQ1577" s="291"/>
      <c r="AR1577" s="291"/>
    </row>
    <row r="1578" spans="1:44" ht="8.1" customHeight="1">
      <c r="A1578" s="323" t="str">
        <f t="shared" si="149"/>
        <v/>
      </c>
      <c r="B1578" s="50" t="str">
        <f t="shared" si="150"/>
        <v/>
      </c>
      <c r="C1578" s="50" t="str">
        <f t="shared" si="151"/>
        <v/>
      </c>
      <c r="D1578" s="273" t="str">
        <f t="shared" si="152"/>
        <v/>
      </c>
      <c r="E1578" s="311"/>
      <c r="F1578" s="312"/>
      <c r="G1578" s="312"/>
      <c r="H1578" s="291"/>
      <c r="I1578" s="291"/>
      <c r="J1578" s="291"/>
      <c r="K1578" s="291"/>
      <c r="L1578" s="291"/>
      <c r="M1578" s="291"/>
      <c r="N1578" s="291"/>
      <c r="O1578" s="291"/>
      <c r="P1578" s="291"/>
      <c r="Q1578" s="291"/>
      <c r="R1578" s="291"/>
      <c r="S1578" s="291"/>
      <c r="T1578" s="291"/>
      <c r="U1578" s="291"/>
      <c r="V1578" s="291"/>
      <c r="W1578" s="291"/>
      <c r="X1578" s="291"/>
      <c r="Y1578" s="291"/>
      <c r="Z1578" s="291"/>
      <c r="AA1578" s="291"/>
      <c r="AB1578" s="291"/>
      <c r="AC1578" s="291"/>
      <c r="AD1578" s="291"/>
      <c r="AE1578" s="291"/>
      <c r="AF1578" s="291"/>
      <c r="AG1578" s="291"/>
      <c r="AH1578" s="291"/>
      <c r="AI1578" s="291"/>
      <c r="AJ1578" s="291"/>
      <c r="AK1578" s="291"/>
      <c r="AL1578" s="291"/>
      <c r="AM1578" s="291"/>
      <c r="AN1578" s="291"/>
      <c r="AO1578" s="291"/>
      <c r="AP1578" s="291"/>
      <c r="AQ1578" s="291"/>
      <c r="AR1578" s="291"/>
    </row>
    <row r="1579" spans="1:44" ht="8.1" customHeight="1">
      <c r="A1579" s="323" t="str">
        <f t="shared" si="149"/>
        <v/>
      </c>
      <c r="B1579" s="50" t="str">
        <f t="shared" si="150"/>
        <v/>
      </c>
      <c r="C1579" s="50" t="str">
        <f t="shared" si="151"/>
        <v/>
      </c>
      <c r="D1579" s="273" t="str">
        <f t="shared" si="152"/>
        <v/>
      </c>
      <c r="E1579" s="311"/>
      <c r="F1579" s="312"/>
      <c r="G1579" s="312"/>
      <c r="H1579" s="291"/>
      <c r="I1579" s="291"/>
      <c r="J1579" s="291"/>
      <c r="K1579" s="291"/>
      <c r="L1579" s="291"/>
      <c r="M1579" s="291"/>
      <c r="N1579" s="291"/>
      <c r="O1579" s="291"/>
      <c r="P1579" s="291"/>
      <c r="Q1579" s="291"/>
      <c r="R1579" s="291"/>
      <c r="S1579" s="291"/>
      <c r="T1579" s="291"/>
      <c r="U1579" s="291"/>
      <c r="V1579" s="291"/>
      <c r="W1579" s="291"/>
      <c r="X1579" s="291"/>
      <c r="Y1579" s="291"/>
      <c r="Z1579" s="291"/>
      <c r="AA1579" s="291"/>
      <c r="AB1579" s="291"/>
      <c r="AC1579" s="291"/>
      <c r="AD1579" s="291"/>
      <c r="AE1579" s="291"/>
      <c r="AF1579" s="291"/>
      <c r="AG1579" s="291"/>
      <c r="AH1579" s="291"/>
      <c r="AI1579" s="291"/>
      <c r="AJ1579" s="291"/>
      <c r="AK1579" s="291"/>
      <c r="AL1579" s="291"/>
      <c r="AM1579" s="291"/>
      <c r="AN1579" s="291"/>
      <c r="AO1579" s="291"/>
      <c r="AP1579" s="291"/>
      <c r="AQ1579" s="291"/>
      <c r="AR1579" s="291"/>
    </row>
    <row r="1580" spans="1:44" ht="8.1" customHeight="1">
      <c r="A1580" s="323" t="str">
        <f t="shared" si="149"/>
        <v/>
      </c>
      <c r="B1580" s="50" t="str">
        <f t="shared" si="150"/>
        <v/>
      </c>
      <c r="C1580" s="50" t="str">
        <f t="shared" si="151"/>
        <v/>
      </c>
      <c r="D1580" s="273" t="str">
        <f t="shared" si="152"/>
        <v/>
      </c>
      <c r="E1580" s="311"/>
      <c r="F1580" s="312"/>
      <c r="G1580" s="312"/>
      <c r="H1580" s="291"/>
      <c r="I1580" s="291"/>
      <c r="J1580" s="291"/>
      <c r="K1580" s="291"/>
      <c r="L1580" s="291"/>
      <c r="M1580" s="291"/>
      <c r="N1580" s="291"/>
      <c r="O1580" s="291"/>
      <c r="P1580" s="291"/>
      <c r="Q1580" s="291"/>
      <c r="R1580" s="291"/>
      <c r="S1580" s="291"/>
      <c r="T1580" s="291"/>
      <c r="U1580" s="291"/>
      <c r="V1580" s="291"/>
      <c r="W1580" s="291"/>
      <c r="X1580" s="291"/>
      <c r="Y1580" s="291"/>
      <c r="Z1580" s="291"/>
      <c r="AA1580" s="291"/>
      <c r="AB1580" s="291"/>
      <c r="AC1580" s="291"/>
      <c r="AD1580" s="291"/>
      <c r="AE1580" s="291"/>
      <c r="AF1580" s="291"/>
      <c r="AG1580" s="291"/>
      <c r="AH1580" s="291"/>
      <c r="AI1580" s="291"/>
      <c r="AJ1580" s="291"/>
      <c r="AK1580" s="291"/>
      <c r="AL1580" s="291"/>
      <c r="AM1580" s="291"/>
      <c r="AN1580" s="291"/>
      <c r="AO1580" s="291"/>
      <c r="AP1580" s="291"/>
      <c r="AQ1580" s="291"/>
      <c r="AR1580" s="291"/>
    </row>
    <row r="1581" spans="1:44" ht="8.1" customHeight="1">
      <c r="A1581" s="323" t="str">
        <f t="shared" si="149"/>
        <v/>
      </c>
      <c r="B1581" s="50" t="str">
        <f t="shared" si="150"/>
        <v/>
      </c>
      <c r="C1581" s="50" t="str">
        <f t="shared" si="151"/>
        <v/>
      </c>
      <c r="D1581" s="273" t="str">
        <f t="shared" si="152"/>
        <v/>
      </c>
      <c r="E1581" s="311"/>
      <c r="F1581" s="312"/>
      <c r="G1581" s="312"/>
      <c r="H1581" s="291"/>
      <c r="I1581" s="291"/>
      <c r="J1581" s="291"/>
      <c r="K1581" s="291"/>
      <c r="L1581" s="291"/>
      <c r="M1581" s="291"/>
      <c r="N1581" s="291"/>
      <c r="O1581" s="291"/>
      <c r="P1581" s="291"/>
      <c r="Q1581" s="291"/>
      <c r="R1581" s="291"/>
      <c r="S1581" s="291"/>
      <c r="T1581" s="291"/>
      <c r="U1581" s="291"/>
      <c r="V1581" s="291"/>
      <c r="W1581" s="291"/>
      <c r="X1581" s="291"/>
      <c r="Y1581" s="291"/>
      <c r="Z1581" s="291"/>
      <c r="AA1581" s="291"/>
      <c r="AB1581" s="291"/>
      <c r="AC1581" s="291"/>
      <c r="AD1581" s="291"/>
      <c r="AE1581" s="291"/>
      <c r="AF1581" s="291"/>
      <c r="AG1581" s="291"/>
      <c r="AH1581" s="291"/>
      <c r="AI1581" s="291"/>
      <c r="AJ1581" s="291"/>
      <c r="AK1581" s="291"/>
      <c r="AL1581" s="291"/>
      <c r="AM1581" s="291"/>
      <c r="AN1581" s="291"/>
      <c r="AO1581" s="291"/>
      <c r="AP1581" s="291"/>
      <c r="AQ1581" s="291"/>
      <c r="AR1581" s="291"/>
    </row>
    <row r="1582" spans="1:44" ht="8.1" customHeight="1">
      <c r="A1582" s="323" t="str">
        <f t="shared" si="149"/>
        <v/>
      </c>
      <c r="B1582" s="50" t="str">
        <f t="shared" si="150"/>
        <v/>
      </c>
      <c r="C1582" s="50" t="str">
        <f t="shared" si="151"/>
        <v/>
      </c>
      <c r="D1582" s="273" t="str">
        <f t="shared" si="152"/>
        <v/>
      </c>
      <c r="E1582" s="311"/>
      <c r="F1582" s="312"/>
      <c r="G1582" s="312"/>
      <c r="H1582" s="291"/>
      <c r="I1582" s="291"/>
      <c r="J1582" s="291"/>
      <c r="K1582" s="291"/>
      <c r="L1582" s="291"/>
      <c r="M1582" s="291"/>
      <c r="N1582" s="291"/>
      <c r="O1582" s="291"/>
      <c r="P1582" s="291"/>
      <c r="Q1582" s="291"/>
      <c r="R1582" s="291"/>
      <c r="S1582" s="291"/>
      <c r="T1582" s="291"/>
      <c r="U1582" s="291"/>
      <c r="V1582" s="291"/>
      <c r="W1582" s="291"/>
      <c r="X1582" s="291"/>
      <c r="Y1582" s="291"/>
      <c r="Z1582" s="291"/>
      <c r="AA1582" s="291"/>
      <c r="AB1582" s="291"/>
      <c r="AC1582" s="291"/>
      <c r="AD1582" s="291"/>
      <c r="AE1582" s="291"/>
      <c r="AF1582" s="291"/>
      <c r="AG1582" s="291"/>
      <c r="AH1582" s="291"/>
      <c r="AI1582" s="291"/>
      <c r="AJ1582" s="291"/>
      <c r="AK1582" s="291"/>
      <c r="AL1582" s="291"/>
      <c r="AM1582" s="291"/>
      <c r="AN1582" s="291"/>
      <c r="AO1582" s="291"/>
      <c r="AP1582" s="291"/>
      <c r="AQ1582" s="291"/>
      <c r="AR1582" s="291"/>
    </row>
    <row r="1583" spans="1:44" ht="8.1" customHeight="1">
      <c r="A1583" s="323" t="str">
        <f t="shared" si="149"/>
        <v/>
      </c>
      <c r="B1583" s="50" t="str">
        <f t="shared" si="150"/>
        <v/>
      </c>
      <c r="C1583" s="50" t="str">
        <f t="shared" si="151"/>
        <v/>
      </c>
      <c r="D1583" s="273" t="str">
        <f t="shared" si="152"/>
        <v/>
      </c>
      <c r="E1583" s="311"/>
      <c r="F1583" s="312"/>
      <c r="G1583" s="312"/>
      <c r="H1583" s="291"/>
      <c r="I1583" s="291"/>
      <c r="J1583" s="291"/>
      <c r="K1583" s="291"/>
      <c r="L1583" s="291"/>
      <c r="M1583" s="291"/>
      <c r="N1583" s="291"/>
      <c r="O1583" s="291"/>
      <c r="P1583" s="291"/>
      <c r="Q1583" s="291"/>
      <c r="R1583" s="291"/>
      <c r="S1583" s="291"/>
      <c r="T1583" s="291"/>
      <c r="U1583" s="291"/>
      <c r="V1583" s="291"/>
      <c r="W1583" s="291"/>
      <c r="X1583" s="291"/>
      <c r="Y1583" s="291"/>
      <c r="Z1583" s="291"/>
      <c r="AA1583" s="291"/>
      <c r="AB1583" s="291"/>
      <c r="AC1583" s="291"/>
      <c r="AD1583" s="291"/>
      <c r="AE1583" s="291"/>
      <c r="AF1583" s="291"/>
      <c r="AG1583" s="291"/>
      <c r="AH1583" s="291"/>
      <c r="AI1583" s="291"/>
      <c r="AJ1583" s="291"/>
      <c r="AK1583" s="291"/>
      <c r="AL1583" s="291"/>
      <c r="AM1583" s="291"/>
      <c r="AN1583" s="291"/>
      <c r="AO1583" s="291"/>
      <c r="AP1583" s="291"/>
      <c r="AQ1583" s="291"/>
      <c r="AR1583" s="291"/>
    </row>
    <row r="1584" spans="1:44" ht="8.1" customHeight="1">
      <c r="A1584" s="323" t="str">
        <f t="shared" si="149"/>
        <v/>
      </c>
      <c r="B1584" s="50" t="str">
        <f t="shared" si="150"/>
        <v/>
      </c>
      <c r="C1584" s="50" t="str">
        <f t="shared" si="151"/>
        <v/>
      </c>
      <c r="D1584" s="273" t="str">
        <f t="shared" si="152"/>
        <v/>
      </c>
      <c r="E1584" s="311"/>
      <c r="F1584" s="312"/>
      <c r="G1584" s="312"/>
      <c r="H1584" s="291"/>
      <c r="I1584" s="291"/>
      <c r="J1584" s="291"/>
      <c r="K1584" s="291"/>
      <c r="L1584" s="291"/>
      <c r="M1584" s="291"/>
      <c r="N1584" s="291"/>
      <c r="O1584" s="291"/>
      <c r="P1584" s="291"/>
      <c r="Q1584" s="291"/>
      <c r="R1584" s="291"/>
      <c r="S1584" s="291"/>
      <c r="T1584" s="291"/>
      <c r="U1584" s="291"/>
      <c r="V1584" s="291"/>
      <c r="W1584" s="291"/>
      <c r="X1584" s="291"/>
      <c r="Y1584" s="291"/>
      <c r="Z1584" s="291"/>
      <c r="AA1584" s="291"/>
      <c r="AB1584" s="291"/>
      <c r="AC1584" s="291"/>
      <c r="AD1584" s="291"/>
      <c r="AE1584" s="291"/>
      <c r="AF1584" s="291"/>
      <c r="AG1584" s="291"/>
      <c r="AH1584" s="291"/>
      <c r="AI1584" s="291"/>
      <c r="AJ1584" s="291"/>
      <c r="AK1584" s="291"/>
      <c r="AL1584" s="291"/>
      <c r="AM1584" s="291"/>
      <c r="AN1584" s="291"/>
      <c r="AO1584" s="291"/>
      <c r="AP1584" s="291"/>
      <c r="AQ1584" s="291"/>
      <c r="AR1584" s="291"/>
    </row>
    <row r="1585" spans="1:44" ht="8.1" customHeight="1">
      <c r="A1585" s="323" t="str">
        <f t="shared" si="149"/>
        <v/>
      </c>
      <c r="B1585" s="50" t="str">
        <f t="shared" si="150"/>
        <v/>
      </c>
      <c r="C1585" s="50" t="str">
        <f t="shared" si="151"/>
        <v/>
      </c>
      <c r="D1585" s="273" t="str">
        <f t="shared" si="152"/>
        <v/>
      </c>
      <c r="E1585" s="311"/>
      <c r="F1585" s="312"/>
      <c r="G1585" s="312"/>
      <c r="H1585" s="291"/>
      <c r="I1585" s="291"/>
      <c r="J1585" s="291"/>
      <c r="K1585" s="291"/>
      <c r="L1585" s="291"/>
      <c r="M1585" s="291"/>
      <c r="N1585" s="291"/>
      <c r="O1585" s="291"/>
      <c r="P1585" s="291"/>
      <c r="Q1585" s="291"/>
      <c r="R1585" s="291"/>
      <c r="S1585" s="291"/>
      <c r="T1585" s="291"/>
      <c r="U1585" s="291"/>
      <c r="V1585" s="291"/>
      <c r="W1585" s="291"/>
      <c r="X1585" s="291"/>
      <c r="Y1585" s="291"/>
      <c r="Z1585" s="291"/>
      <c r="AA1585" s="291"/>
      <c r="AB1585" s="291"/>
      <c r="AC1585" s="291"/>
      <c r="AD1585" s="291"/>
      <c r="AE1585" s="291"/>
      <c r="AF1585" s="291"/>
      <c r="AG1585" s="291"/>
      <c r="AH1585" s="291"/>
      <c r="AI1585" s="291"/>
      <c r="AJ1585" s="291"/>
      <c r="AK1585" s="291"/>
      <c r="AL1585" s="291"/>
      <c r="AM1585" s="291"/>
      <c r="AN1585" s="291"/>
      <c r="AO1585" s="291"/>
      <c r="AP1585" s="291"/>
      <c r="AQ1585" s="291"/>
      <c r="AR1585" s="291"/>
    </row>
    <row r="1586" spans="1:44" ht="8.1" customHeight="1">
      <c r="A1586" s="323" t="str">
        <f t="shared" si="149"/>
        <v/>
      </c>
      <c r="B1586" s="50" t="str">
        <f t="shared" si="150"/>
        <v/>
      </c>
      <c r="C1586" s="50" t="str">
        <f t="shared" si="151"/>
        <v/>
      </c>
      <c r="D1586" s="273" t="str">
        <f t="shared" si="152"/>
        <v/>
      </c>
      <c r="E1586" s="311"/>
      <c r="F1586" s="312"/>
      <c r="G1586" s="312"/>
      <c r="H1586" s="291"/>
      <c r="I1586" s="291"/>
      <c r="J1586" s="291"/>
      <c r="K1586" s="291"/>
      <c r="L1586" s="291"/>
      <c r="M1586" s="291"/>
      <c r="N1586" s="291"/>
      <c r="O1586" s="291"/>
      <c r="P1586" s="291"/>
      <c r="Q1586" s="291"/>
      <c r="R1586" s="291"/>
      <c r="S1586" s="291"/>
      <c r="T1586" s="291"/>
      <c r="U1586" s="291"/>
      <c r="V1586" s="291"/>
      <c r="W1586" s="291"/>
      <c r="X1586" s="291"/>
      <c r="Y1586" s="291"/>
      <c r="Z1586" s="291"/>
      <c r="AA1586" s="291"/>
      <c r="AB1586" s="291"/>
      <c r="AC1586" s="291"/>
      <c r="AD1586" s="291"/>
      <c r="AE1586" s="291"/>
      <c r="AF1586" s="291"/>
      <c r="AG1586" s="291"/>
      <c r="AH1586" s="291"/>
      <c r="AI1586" s="291"/>
      <c r="AJ1586" s="291"/>
      <c r="AK1586" s="291"/>
      <c r="AL1586" s="291"/>
      <c r="AM1586" s="291"/>
      <c r="AN1586" s="291"/>
      <c r="AO1586" s="291"/>
      <c r="AP1586" s="291"/>
      <c r="AQ1586" s="291"/>
      <c r="AR1586" s="291"/>
    </row>
    <row r="1587" spans="1:44" ht="8.1" customHeight="1">
      <c r="A1587" s="323" t="str">
        <f t="shared" si="149"/>
        <v/>
      </c>
      <c r="B1587" s="50" t="str">
        <f t="shared" si="150"/>
        <v/>
      </c>
      <c r="C1587" s="50" t="str">
        <f t="shared" si="151"/>
        <v/>
      </c>
      <c r="D1587" s="273" t="str">
        <f t="shared" si="152"/>
        <v/>
      </c>
      <c r="E1587" s="311"/>
      <c r="F1587" s="312"/>
      <c r="G1587" s="312"/>
      <c r="H1587" s="291"/>
      <c r="I1587" s="291"/>
      <c r="J1587" s="291"/>
      <c r="K1587" s="291"/>
      <c r="L1587" s="291"/>
      <c r="M1587" s="291"/>
      <c r="N1587" s="291"/>
      <c r="O1587" s="291"/>
      <c r="P1587" s="291"/>
      <c r="Q1587" s="291"/>
      <c r="R1587" s="291"/>
      <c r="S1587" s="291"/>
      <c r="T1587" s="291"/>
      <c r="U1587" s="291"/>
      <c r="V1587" s="291"/>
      <c r="W1587" s="291"/>
      <c r="X1587" s="291"/>
      <c r="Y1587" s="291"/>
      <c r="Z1587" s="291"/>
      <c r="AA1587" s="291"/>
      <c r="AB1587" s="291"/>
      <c r="AC1587" s="291"/>
      <c r="AD1587" s="291"/>
      <c r="AE1587" s="291"/>
      <c r="AF1587" s="291"/>
      <c r="AG1587" s="291"/>
      <c r="AH1587" s="291"/>
      <c r="AI1587" s="291"/>
      <c r="AJ1587" s="291"/>
      <c r="AK1587" s="291"/>
      <c r="AL1587" s="291"/>
      <c r="AM1587" s="291"/>
      <c r="AN1587" s="291"/>
      <c r="AO1587" s="291"/>
      <c r="AP1587" s="291"/>
      <c r="AQ1587" s="291"/>
      <c r="AR1587" s="291"/>
    </row>
    <row r="1588" spans="1:44" ht="8.1" customHeight="1">
      <c r="A1588" s="323" t="str">
        <f t="shared" si="149"/>
        <v/>
      </c>
      <c r="B1588" s="50" t="str">
        <f t="shared" si="150"/>
        <v/>
      </c>
      <c r="C1588" s="50" t="str">
        <f t="shared" si="151"/>
        <v/>
      </c>
      <c r="D1588" s="273" t="str">
        <f t="shared" si="152"/>
        <v/>
      </c>
      <c r="E1588" s="311"/>
      <c r="F1588" s="312"/>
      <c r="G1588" s="312"/>
      <c r="H1588" s="291"/>
      <c r="I1588" s="291"/>
      <c r="J1588" s="291"/>
      <c r="K1588" s="291"/>
      <c r="L1588" s="291"/>
      <c r="M1588" s="291"/>
      <c r="N1588" s="291"/>
      <c r="O1588" s="291"/>
      <c r="P1588" s="291"/>
      <c r="Q1588" s="291"/>
      <c r="R1588" s="291"/>
      <c r="S1588" s="291"/>
      <c r="T1588" s="291"/>
      <c r="U1588" s="291"/>
      <c r="V1588" s="291"/>
      <c r="W1588" s="291"/>
      <c r="X1588" s="291"/>
      <c r="Y1588" s="291"/>
      <c r="Z1588" s="291"/>
      <c r="AA1588" s="291"/>
      <c r="AB1588" s="291"/>
      <c r="AC1588" s="291"/>
      <c r="AD1588" s="291"/>
      <c r="AE1588" s="291"/>
      <c r="AF1588" s="291"/>
      <c r="AG1588" s="291"/>
      <c r="AH1588" s="291"/>
      <c r="AI1588" s="291"/>
      <c r="AJ1588" s="291"/>
      <c r="AK1588" s="291"/>
      <c r="AL1588" s="291"/>
      <c r="AM1588" s="291"/>
      <c r="AN1588" s="291"/>
      <c r="AO1588" s="291"/>
      <c r="AP1588" s="291"/>
      <c r="AQ1588" s="291"/>
      <c r="AR1588" s="291"/>
    </row>
    <row r="1589" spans="1:44" ht="8.1" customHeight="1">
      <c r="A1589" s="323" t="str">
        <f t="shared" si="149"/>
        <v/>
      </c>
      <c r="B1589" s="50" t="str">
        <f t="shared" si="150"/>
        <v/>
      </c>
      <c r="C1589" s="50" t="str">
        <f t="shared" si="151"/>
        <v/>
      </c>
      <c r="D1589" s="273" t="str">
        <f t="shared" si="152"/>
        <v/>
      </c>
      <c r="E1589" s="311"/>
      <c r="F1589" s="312"/>
      <c r="G1589" s="312"/>
      <c r="H1589" s="291"/>
      <c r="I1589" s="291"/>
      <c r="J1589" s="291"/>
      <c r="K1589" s="291"/>
      <c r="L1589" s="291"/>
      <c r="M1589" s="291"/>
      <c r="N1589" s="291"/>
      <c r="O1589" s="291"/>
      <c r="P1589" s="291"/>
      <c r="Q1589" s="291"/>
      <c r="R1589" s="291"/>
      <c r="S1589" s="291"/>
      <c r="T1589" s="291"/>
      <c r="U1589" s="291"/>
      <c r="V1589" s="291"/>
      <c r="W1589" s="291"/>
      <c r="X1589" s="291"/>
      <c r="Y1589" s="291"/>
      <c r="Z1589" s="291"/>
      <c r="AA1589" s="291"/>
      <c r="AB1589" s="291"/>
      <c r="AC1589" s="291"/>
      <c r="AD1589" s="291"/>
      <c r="AE1589" s="291"/>
      <c r="AF1589" s="291"/>
      <c r="AG1589" s="291"/>
      <c r="AH1589" s="291"/>
      <c r="AI1589" s="291"/>
      <c r="AJ1589" s="291"/>
      <c r="AK1589" s="291"/>
      <c r="AL1589" s="291"/>
      <c r="AM1589" s="291"/>
      <c r="AN1589" s="291"/>
      <c r="AO1589" s="291"/>
      <c r="AP1589" s="291"/>
      <c r="AQ1589" s="291"/>
      <c r="AR1589" s="291"/>
    </row>
    <row r="1590" spans="1:44" ht="8.1" customHeight="1">
      <c r="A1590" s="323" t="str">
        <f t="shared" si="149"/>
        <v/>
      </c>
      <c r="B1590" s="50" t="str">
        <f t="shared" si="150"/>
        <v/>
      </c>
      <c r="C1590" s="50" t="str">
        <f t="shared" si="151"/>
        <v/>
      </c>
      <c r="D1590" s="273" t="str">
        <f t="shared" si="152"/>
        <v/>
      </c>
      <c r="E1590" s="311"/>
      <c r="F1590" s="312"/>
      <c r="G1590" s="312"/>
      <c r="H1590" s="291"/>
      <c r="I1590" s="291"/>
      <c r="J1590" s="291"/>
      <c r="K1590" s="291"/>
      <c r="L1590" s="291"/>
      <c r="M1590" s="291"/>
      <c r="N1590" s="291"/>
      <c r="O1590" s="291"/>
      <c r="P1590" s="291"/>
      <c r="Q1590" s="291"/>
      <c r="R1590" s="291"/>
      <c r="S1590" s="291"/>
      <c r="T1590" s="291"/>
      <c r="U1590" s="291"/>
      <c r="V1590" s="291"/>
      <c r="W1590" s="291"/>
      <c r="X1590" s="291"/>
      <c r="Y1590" s="291"/>
      <c r="Z1590" s="291"/>
      <c r="AA1590" s="291"/>
      <c r="AB1590" s="291"/>
      <c r="AC1590" s="291"/>
      <c r="AD1590" s="291"/>
      <c r="AE1590" s="291"/>
      <c r="AF1590" s="291"/>
      <c r="AG1590" s="291"/>
      <c r="AH1590" s="291"/>
      <c r="AI1590" s="291"/>
      <c r="AJ1590" s="291"/>
      <c r="AK1590" s="291"/>
      <c r="AL1590" s="291"/>
      <c r="AM1590" s="291"/>
      <c r="AN1590" s="291"/>
      <c r="AO1590" s="291"/>
      <c r="AP1590" s="291"/>
      <c r="AQ1590" s="291"/>
      <c r="AR1590" s="291"/>
    </row>
    <row r="1591" spans="1:44" ht="8.1" customHeight="1">
      <c r="A1591" s="323" t="str">
        <f t="shared" si="149"/>
        <v/>
      </c>
      <c r="B1591" s="50" t="str">
        <f t="shared" si="150"/>
        <v/>
      </c>
      <c r="C1591" s="50" t="str">
        <f t="shared" si="151"/>
        <v/>
      </c>
      <c r="D1591" s="273" t="str">
        <f t="shared" si="152"/>
        <v/>
      </c>
      <c r="E1591" s="311"/>
      <c r="F1591" s="312"/>
      <c r="G1591" s="312"/>
      <c r="H1591" s="291"/>
      <c r="I1591" s="291"/>
      <c r="J1591" s="291"/>
      <c r="K1591" s="291"/>
      <c r="L1591" s="291"/>
      <c r="M1591" s="291"/>
      <c r="N1591" s="291"/>
      <c r="O1591" s="291"/>
      <c r="P1591" s="291"/>
      <c r="Q1591" s="291"/>
      <c r="R1591" s="291"/>
      <c r="S1591" s="291"/>
      <c r="T1591" s="291"/>
      <c r="U1591" s="291"/>
      <c r="V1591" s="291"/>
      <c r="W1591" s="291"/>
      <c r="X1591" s="291"/>
      <c r="Y1591" s="291"/>
      <c r="Z1591" s="291"/>
      <c r="AA1591" s="291"/>
      <c r="AB1591" s="291"/>
      <c r="AC1591" s="291"/>
      <c r="AD1591" s="291"/>
      <c r="AE1591" s="291"/>
      <c r="AF1591" s="291"/>
      <c r="AG1591" s="291"/>
      <c r="AH1591" s="291"/>
      <c r="AI1591" s="291"/>
      <c r="AJ1591" s="291"/>
      <c r="AK1591" s="291"/>
      <c r="AL1591" s="291"/>
      <c r="AM1591" s="291"/>
      <c r="AN1591" s="291"/>
      <c r="AO1591" s="291"/>
      <c r="AP1591" s="291"/>
      <c r="AQ1591" s="291"/>
      <c r="AR1591" s="291"/>
    </row>
    <row r="1592" spans="1:44" ht="8.1" customHeight="1">
      <c r="A1592" s="323" t="str">
        <f t="shared" si="149"/>
        <v/>
      </c>
      <c r="B1592" s="50" t="str">
        <f t="shared" si="150"/>
        <v/>
      </c>
      <c r="C1592" s="50" t="str">
        <f t="shared" si="151"/>
        <v/>
      </c>
      <c r="D1592" s="273" t="str">
        <f t="shared" si="152"/>
        <v/>
      </c>
      <c r="E1592" s="311"/>
      <c r="F1592" s="312"/>
      <c r="G1592" s="312"/>
      <c r="H1592" s="291"/>
      <c r="I1592" s="291"/>
      <c r="J1592" s="291"/>
      <c r="K1592" s="291"/>
      <c r="L1592" s="291"/>
      <c r="M1592" s="291"/>
      <c r="N1592" s="291"/>
      <c r="O1592" s="291"/>
      <c r="P1592" s="291"/>
      <c r="Q1592" s="291"/>
      <c r="R1592" s="291"/>
      <c r="S1592" s="291"/>
      <c r="T1592" s="291"/>
      <c r="U1592" s="291"/>
      <c r="V1592" s="291"/>
      <c r="W1592" s="291"/>
      <c r="X1592" s="291"/>
      <c r="Y1592" s="291"/>
      <c r="Z1592" s="291"/>
      <c r="AA1592" s="291"/>
      <c r="AB1592" s="291"/>
      <c r="AC1592" s="291"/>
      <c r="AD1592" s="291"/>
      <c r="AE1592" s="291"/>
      <c r="AF1592" s="291"/>
      <c r="AG1592" s="291"/>
      <c r="AH1592" s="291"/>
      <c r="AI1592" s="291"/>
      <c r="AJ1592" s="291"/>
      <c r="AK1592" s="291"/>
      <c r="AL1592" s="291"/>
      <c r="AM1592" s="291"/>
      <c r="AN1592" s="291"/>
      <c r="AO1592" s="291"/>
      <c r="AP1592" s="291"/>
      <c r="AQ1592" s="291"/>
      <c r="AR1592" s="291"/>
    </row>
    <row r="1593" spans="1:44" ht="8.1" customHeight="1">
      <c r="A1593" s="323" t="str">
        <f t="shared" si="149"/>
        <v/>
      </c>
      <c r="B1593" s="50" t="str">
        <f t="shared" si="150"/>
        <v/>
      </c>
      <c r="C1593" s="50" t="str">
        <f t="shared" si="151"/>
        <v/>
      </c>
      <c r="D1593" s="273" t="str">
        <f t="shared" si="152"/>
        <v/>
      </c>
      <c r="E1593" s="311"/>
      <c r="F1593" s="312"/>
      <c r="G1593" s="312"/>
      <c r="H1593" s="291"/>
      <c r="I1593" s="291"/>
      <c r="J1593" s="291"/>
      <c r="K1593" s="291"/>
      <c r="L1593" s="291"/>
      <c r="M1593" s="291"/>
      <c r="N1593" s="291"/>
      <c r="O1593" s="291"/>
      <c r="P1593" s="291"/>
      <c r="Q1593" s="291"/>
      <c r="R1593" s="291"/>
      <c r="S1593" s="291"/>
      <c r="T1593" s="291"/>
      <c r="U1593" s="291"/>
      <c r="V1593" s="291"/>
      <c r="W1593" s="291"/>
      <c r="X1593" s="291"/>
      <c r="Y1593" s="291"/>
      <c r="Z1593" s="291"/>
      <c r="AA1593" s="291"/>
      <c r="AB1593" s="291"/>
      <c r="AC1593" s="291"/>
      <c r="AD1593" s="291"/>
      <c r="AE1593" s="291"/>
      <c r="AF1593" s="291"/>
      <c r="AG1593" s="291"/>
      <c r="AH1593" s="291"/>
      <c r="AI1593" s="291"/>
      <c r="AJ1593" s="291"/>
      <c r="AK1593" s="291"/>
      <c r="AL1593" s="291"/>
      <c r="AM1593" s="291"/>
      <c r="AN1593" s="291"/>
      <c r="AO1593" s="291"/>
      <c r="AP1593" s="291"/>
      <c r="AQ1593" s="291"/>
      <c r="AR1593" s="291"/>
    </row>
    <row r="1594" spans="1:44" ht="8.1" customHeight="1">
      <c r="A1594" s="323" t="str">
        <f t="shared" si="149"/>
        <v/>
      </c>
      <c r="B1594" s="50" t="str">
        <f t="shared" si="150"/>
        <v/>
      </c>
      <c r="C1594" s="50" t="str">
        <f t="shared" si="151"/>
        <v/>
      </c>
      <c r="D1594" s="273" t="str">
        <f t="shared" si="152"/>
        <v/>
      </c>
      <c r="E1594" s="311"/>
      <c r="F1594" s="312"/>
      <c r="G1594" s="312"/>
      <c r="H1594" s="291"/>
      <c r="I1594" s="291"/>
      <c r="J1594" s="291"/>
      <c r="K1594" s="291"/>
      <c r="L1594" s="291"/>
      <c r="M1594" s="291"/>
      <c r="N1594" s="291"/>
      <c r="O1594" s="291"/>
      <c r="P1594" s="291"/>
      <c r="Q1594" s="291"/>
      <c r="R1594" s="291"/>
      <c r="S1594" s="291"/>
      <c r="T1594" s="291"/>
      <c r="U1594" s="291"/>
      <c r="V1594" s="291"/>
      <c r="W1594" s="291"/>
      <c r="X1594" s="291"/>
      <c r="Y1594" s="291"/>
      <c r="Z1594" s="291"/>
      <c r="AA1594" s="291"/>
      <c r="AB1594" s="291"/>
      <c r="AC1594" s="291"/>
      <c r="AD1594" s="291"/>
      <c r="AE1594" s="291"/>
      <c r="AF1594" s="291"/>
      <c r="AG1594" s="291"/>
      <c r="AH1594" s="291"/>
      <c r="AI1594" s="291"/>
      <c r="AJ1594" s="291"/>
      <c r="AK1594" s="291"/>
      <c r="AL1594" s="291"/>
      <c r="AM1594" s="291"/>
      <c r="AN1594" s="291"/>
      <c r="AO1594" s="291"/>
      <c r="AP1594" s="291"/>
      <c r="AQ1594" s="291"/>
      <c r="AR1594" s="291"/>
    </row>
    <row r="1595" spans="1:44" ht="8.1" customHeight="1">
      <c r="A1595" s="323" t="str">
        <f t="shared" si="149"/>
        <v/>
      </c>
      <c r="B1595" s="50" t="str">
        <f t="shared" si="150"/>
        <v/>
      </c>
      <c r="C1595" s="50" t="str">
        <f t="shared" si="151"/>
        <v/>
      </c>
      <c r="D1595" s="273" t="str">
        <f t="shared" si="152"/>
        <v/>
      </c>
      <c r="E1595" s="311"/>
      <c r="F1595" s="312"/>
      <c r="G1595" s="312"/>
      <c r="H1595" s="291"/>
      <c r="I1595" s="291"/>
      <c r="J1595" s="291"/>
      <c r="K1595" s="291"/>
      <c r="L1595" s="291"/>
      <c r="M1595" s="291"/>
      <c r="N1595" s="291"/>
      <c r="O1595" s="291"/>
      <c r="P1595" s="291"/>
      <c r="Q1595" s="291"/>
      <c r="R1595" s="291"/>
      <c r="S1595" s="291"/>
      <c r="T1595" s="291"/>
      <c r="U1595" s="291"/>
      <c r="V1595" s="291"/>
      <c r="W1595" s="291"/>
      <c r="X1595" s="291"/>
      <c r="Y1595" s="291"/>
      <c r="Z1595" s="291"/>
      <c r="AA1595" s="291"/>
      <c r="AB1595" s="291"/>
      <c r="AC1595" s="291"/>
      <c r="AD1595" s="291"/>
      <c r="AE1595" s="291"/>
      <c r="AF1595" s="291"/>
      <c r="AG1595" s="291"/>
      <c r="AH1595" s="291"/>
      <c r="AI1595" s="291"/>
      <c r="AJ1595" s="291"/>
      <c r="AK1595" s="291"/>
      <c r="AL1595" s="291"/>
      <c r="AM1595" s="291"/>
      <c r="AN1595" s="291"/>
      <c r="AO1595" s="291"/>
      <c r="AP1595" s="291"/>
      <c r="AQ1595" s="291"/>
      <c r="AR1595" s="291"/>
    </row>
    <row r="1596" spans="1:44" ht="8.1" customHeight="1">
      <c r="A1596" s="323" t="str">
        <f t="shared" si="149"/>
        <v/>
      </c>
      <c r="B1596" s="50" t="str">
        <f t="shared" si="150"/>
        <v/>
      </c>
      <c r="C1596" s="50" t="str">
        <f t="shared" si="151"/>
        <v/>
      </c>
      <c r="D1596" s="273" t="str">
        <f t="shared" si="152"/>
        <v/>
      </c>
      <c r="E1596" s="311"/>
      <c r="F1596" s="312"/>
      <c r="G1596" s="312"/>
      <c r="H1596" s="291"/>
      <c r="I1596" s="291"/>
      <c r="J1596" s="291"/>
      <c r="K1596" s="291"/>
      <c r="L1596" s="291"/>
      <c r="M1596" s="291"/>
      <c r="N1596" s="291"/>
      <c r="O1596" s="291"/>
      <c r="P1596" s="291"/>
      <c r="Q1596" s="291"/>
      <c r="R1596" s="291"/>
      <c r="S1596" s="291"/>
      <c r="T1596" s="291"/>
      <c r="U1596" s="291"/>
      <c r="V1596" s="291"/>
      <c r="W1596" s="291"/>
      <c r="X1596" s="291"/>
      <c r="Y1596" s="291"/>
      <c r="Z1596" s="291"/>
      <c r="AA1596" s="291"/>
      <c r="AB1596" s="291"/>
      <c r="AC1596" s="291"/>
      <c r="AD1596" s="291"/>
      <c r="AE1596" s="291"/>
      <c r="AF1596" s="291"/>
      <c r="AG1596" s="291"/>
      <c r="AH1596" s="291"/>
      <c r="AI1596" s="291"/>
      <c r="AJ1596" s="291"/>
      <c r="AK1596" s="291"/>
      <c r="AL1596" s="291"/>
      <c r="AM1596" s="291"/>
      <c r="AN1596" s="291"/>
      <c r="AO1596" s="291"/>
      <c r="AP1596" s="291"/>
      <c r="AQ1596" s="291"/>
      <c r="AR1596" s="291"/>
    </row>
    <row r="1597" spans="1:44" ht="8.1" customHeight="1">
      <c r="A1597" s="323" t="str">
        <f t="shared" si="149"/>
        <v/>
      </c>
      <c r="B1597" s="50" t="str">
        <f t="shared" si="150"/>
        <v/>
      </c>
      <c r="C1597" s="50" t="str">
        <f t="shared" si="151"/>
        <v/>
      </c>
      <c r="D1597" s="273" t="str">
        <f t="shared" si="152"/>
        <v/>
      </c>
      <c r="E1597" s="311"/>
      <c r="F1597" s="312"/>
      <c r="G1597" s="312"/>
      <c r="H1597" s="291"/>
      <c r="I1597" s="291"/>
      <c r="J1597" s="291"/>
      <c r="K1597" s="291"/>
      <c r="L1597" s="291"/>
      <c r="M1597" s="291"/>
      <c r="N1597" s="291"/>
      <c r="O1597" s="291"/>
      <c r="P1597" s="291"/>
      <c r="Q1597" s="291"/>
      <c r="R1597" s="291"/>
      <c r="S1597" s="291"/>
      <c r="T1597" s="291"/>
      <c r="U1597" s="291"/>
      <c r="V1597" s="291"/>
      <c r="W1597" s="291"/>
      <c r="X1597" s="291"/>
      <c r="Y1597" s="291"/>
      <c r="Z1597" s="291"/>
      <c r="AA1597" s="291"/>
      <c r="AB1597" s="291"/>
      <c r="AC1597" s="291"/>
      <c r="AD1597" s="291"/>
      <c r="AE1597" s="291"/>
      <c r="AF1597" s="291"/>
      <c r="AG1597" s="291"/>
      <c r="AH1597" s="291"/>
      <c r="AI1597" s="291"/>
      <c r="AJ1597" s="291"/>
      <c r="AK1597" s="291"/>
      <c r="AL1597" s="291"/>
      <c r="AM1597" s="291"/>
      <c r="AN1597" s="291"/>
      <c r="AO1597" s="291"/>
      <c r="AP1597" s="291"/>
      <c r="AQ1597" s="291"/>
      <c r="AR1597" s="291"/>
    </row>
    <row r="1598" spans="1:44" ht="8.1" customHeight="1">
      <c r="A1598" s="323" t="str">
        <f t="shared" si="149"/>
        <v/>
      </c>
      <c r="B1598" s="50" t="str">
        <f t="shared" si="150"/>
        <v/>
      </c>
      <c r="C1598" s="50" t="str">
        <f t="shared" si="151"/>
        <v/>
      </c>
      <c r="D1598" s="273" t="str">
        <f t="shared" si="152"/>
        <v/>
      </c>
      <c r="E1598" s="311"/>
      <c r="F1598" s="312"/>
      <c r="G1598" s="312"/>
      <c r="H1598" s="291"/>
      <c r="I1598" s="291"/>
      <c r="J1598" s="291"/>
      <c r="K1598" s="291"/>
      <c r="L1598" s="291"/>
      <c r="M1598" s="291"/>
      <c r="N1598" s="291"/>
      <c r="O1598" s="291"/>
      <c r="P1598" s="291"/>
      <c r="Q1598" s="291"/>
      <c r="R1598" s="291"/>
      <c r="S1598" s="291"/>
      <c r="T1598" s="291"/>
      <c r="U1598" s="291"/>
      <c r="V1598" s="291"/>
      <c r="W1598" s="291"/>
      <c r="X1598" s="291"/>
      <c r="Y1598" s="291"/>
      <c r="Z1598" s="291"/>
      <c r="AA1598" s="291"/>
      <c r="AB1598" s="291"/>
      <c r="AC1598" s="291"/>
      <c r="AD1598" s="291"/>
      <c r="AE1598" s="291"/>
      <c r="AF1598" s="291"/>
      <c r="AG1598" s="291"/>
      <c r="AH1598" s="291"/>
      <c r="AI1598" s="291"/>
      <c r="AJ1598" s="291"/>
      <c r="AK1598" s="291"/>
      <c r="AL1598" s="291"/>
      <c r="AM1598" s="291"/>
      <c r="AN1598" s="291"/>
      <c r="AO1598" s="291"/>
      <c r="AP1598" s="291"/>
      <c r="AQ1598" s="291"/>
      <c r="AR1598" s="291"/>
    </row>
    <row r="1599" spans="1:44" ht="8.1" customHeight="1">
      <c r="A1599" s="323" t="str">
        <f t="shared" si="149"/>
        <v/>
      </c>
      <c r="B1599" s="50" t="str">
        <f t="shared" si="150"/>
        <v/>
      </c>
      <c r="C1599" s="50" t="str">
        <f t="shared" si="151"/>
        <v/>
      </c>
      <c r="D1599" s="273" t="str">
        <f t="shared" si="152"/>
        <v/>
      </c>
      <c r="E1599" s="311"/>
      <c r="F1599" s="312"/>
      <c r="G1599" s="312"/>
      <c r="H1599" s="291"/>
      <c r="I1599" s="291"/>
      <c r="J1599" s="291"/>
      <c r="K1599" s="291"/>
      <c r="L1599" s="291"/>
      <c r="M1599" s="291"/>
      <c r="N1599" s="291"/>
      <c r="O1599" s="291"/>
      <c r="P1599" s="291"/>
      <c r="Q1599" s="291"/>
      <c r="R1599" s="291"/>
      <c r="S1599" s="291"/>
      <c r="T1599" s="291"/>
      <c r="U1599" s="291"/>
      <c r="V1599" s="291"/>
      <c r="W1599" s="291"/>
      <c r="X1599" s="291"/>
      <c r="Y1599" s="291"/>
      <c r="Z1599" s="291"/>
      <c r="AA1599" s="291"/>
      <c r="AB1599" s="291"/>
      <c r="AC1599" s="291"/>
      <c r="AD1599" s="291"/>
      <c r="AE1599" s="291"/>
      <c r="AF1599" s="291"/>
      <c r="AG1599" s="291"/>
      <c r="AH1599" s="291"/>
      <c r="AI1599" s="291"/>
      <c r="AJ1599" s="291"/>
      <c r="AK1599" s="291"/>
      <c r="AL1599" s="291"/>
      <c r="AM1599" s="291"/>
      <c r="AN1599" s="291"/>
      <c r="AO1599" s="291"/>
      <c r="AP1599" s="291"/>
      <c r="AQ1599" s="291"/>
      <c r="AR1599" s="291"/>
    </row>
    <row r="1600" spans="1:44" ht="8.1" customHeight="1">
      <c r="A1600" s="323" t="str">
        <f t="shared" si="149"/>
        <v/>
      </c>
      <c r="B1600" s="50" t="str">
        <f t="shared" si="150"/>
        <v/>
      </c>
      <c r="C1600" s="50" t="str">
        <f t="shared" si="151"/>
        <v/>
      </c>
      <c r="D1600" s="273" t="str">
        <f t="shared" si="152"/>
        <v/>
      </c>
      <c r="E1600" s="311"/>
      <c r="F1600" s="312"/>
      <c r="G1600" s="312"/>
      <c r="H1600" s="291"/>
      <c r="I1600" s="291"/>
      <c r="J1600" s="291"/>
      <c r="K1600" s="291"/>
      <c r="L1600" s="291"/>
      <c r="M1600" s="291"/>
      <c r="N1600" s="291"/>
      <c r="O1600" s="291"/>
      <c r="P1600" s="291"/>
      <c r="Q1600" s="291"/>
      <c r="R1600" s="291"/>
      <c r="S1600" s="291"/>
      <c r="T1600" s="291"/>
      <c r="U1600" s="291"/>
      <c r="V1600" s="291"/>
      <c r="W1600" s="291"/>
      <c r="X1600" s="291"/>
      <c r="Y1600" s="291"/>
      <c r="Z1600" s="291"/>
      <c r="AA1600" s="291"/>
      <c r="AB1600" s="291"/>
      <c r="AC1600" s="291"/>
      <c r="AD1600" s="291"/>
      <c r="AE1600" s="291"/>
      <c r="AF1600" s="291"/>
      <c r="AG1600" s="291"/>
      <c r="AH1600" s="291"/>
      <c r="AI1600" s="291"/>
      <c r="AJ1600" s="291"/>
      <c r="AK1600" s="291"/>
      <c r="AL1600" s="291"/>
      <c r="AM1600" s="291"/>
      <c r="AN1600" s="291"/>
      <c r="AO1600" s="291"/>
      <c r="AP1600" s="291"/>
      <c r="AQ1600" s="291"/>
      <c r="AR1600" s="291"/>
    </row>
    <row r="1601" spans="1:44" ht="8.1" customHeight="1">
      <c r="A1601" s="323" t="str">
        <f t="shared" si="149"/>
        <v/>
      </c>
      <c r="B1601" s="50" t="str">
        <f t="shared" si="150"/>
        <v/>
      </c>
      <c r="C1601" s="50" t="str">
        <f t="shared" si="151"/>
        <v/>
      </c>
      <c r="D1601" s="273" t="str">
        <f t="shared" si="152"/>
        <v/>
      </c>
      <c r="E1601" s="311"/>
      <c r="F1601" s="312"/>
      <c r="G1601" s="312"/>
      <c r="H1601" s="291"/>
      <c r="I1601" s="291"/>
      <c r="J1601" s="291"/>
      <c r="K1601" s="291"/>
      <c r="L1601" s="291"/>
      <c r="M1601" s="291"/>
      <c r="N1601" s="291"/>
      <c r="O1601" s="291"/>
      <c r="P1601" s="291"/>
      <c r="Q1601" s="291"/>
      <c r="R1601" s="291"/>
      <c r="S1601" s="291"/>
      <c r="T1601" s="291"/>
      <c r="U1601" s="291"/>
      <c r="V1601" s="291"/>
      <c r="W1601" s="291"/>
      <c r="X1601" s="291"/>
      <c r="Y1601" s="291"/>
      <c r="Z1601" s="291"/>
      <c r="AA1601" s="291"/>
      <c r="AB1601" s="291"/>
      <c r="AC1601" s="291"/>
      <c r="AD1601" s="291"/>
      <c r="AE1601" s="291"/>
      <c r="AF1601" s="291"/>
      <c r="AG1601" s="291"/>
      <c r="AH1601" s="291"/>
      <c r="AI1601" s="291"/>
      <c r="AJ1601" s="291"/>
      <c r="AK1601" s="291"/>
      <c r="AL1601" s="291"/>
      <c r="AM1601" s="291"/>
      <c r="AN1601" s="291"/>
      <c r="AO1601" s="291"/>
      <c r="AP1601" s="291"/>
      <c r="AQ1601" s="291"/>
      <c r="AR1601" s="291"/>
    </row>
    <row r="1602" spans="1:44" ht="8.1" customHeight="1">
      <c r="A1602" s="323" t="str">
        <f t="shared" si="149"/>
        <v/>
      </c>
      <c r="B1602" s="50" t="str">
        <f t="shared" si="150"/>
        <v/>
      </c>
      <c r="C1602" s="50" t="str">
        <f t="shared" si="151"/>
        <v/>
      </c>
      <c r="D1602" s="273" t="str">
        <f t="shared" si="152"/>
        <v/>
      </c>
      <c r="E1602" s="311"/>
      <c r="F1602" s="312"/>
      <c r="G1602" s="312"/>
      <c r="H1602" s="291"/>
      <c r="I1602" s="291"/>
      <c r="J1602" s="291"/>
      <c r="K1602" s="291"/>
      <c r="L1602" s="291"/>
      <c r="M1602" s="291"/>
      <c r="N1602" s="291"/>
      <c r="O1602" s="291"/>
      <c r="P1602" s="291"/>
      <c r="Q1602" s="291"/>
      <c r="R1602" s="291"/>
      <c r="S1602" s="291"/>
      <c r="T1602" s="291"/>
      <c r="U1602" s="291"/>
      <c r="V1602" s="291"/>
      <c r="W1602" s="291"/>
      <c r="X1602" s="291"/>
      <c r="Y1602" s="291"/>
      <c r="Z1602" s="291"/>
      <c r="AA1602" s="291"/>
      <c r="AB1602" s="291"/>
      <c r="AC1602" s="291"/>
      <c r="AD1602" s="291"/>
      <c r="AE1602" s="291"/>
      <c r="AF1602" s="291"/>
      <c r="AG1602" s="291"/>
      <c r="AH1602" s="291"/>
      <c r="AI1602" s="291"/>
      <c r="AJ1602" s="291"/>
      <c r="AK1602" s="291"/>
      <c r="AL1602" s="291"/>
      <c r="AM1602" s="291"/>
      <c r="AN1602" s="291"/>
      <c r="AO1602" s="291"/>
      <c r="AP1602" s="291"/>
      <c r="AQ1602" s="291"/>
      <c r="AR1602" s="291"/>
    </row>
    <row r="1603" spans="1:44" ht="8.1" customHeight="1">
      <c r="A1603" s="323" t="str">
        <f t="shared" si="149"/>
        <v/>
      </c>
      <c r="B1603" s="50" t="str">
        <f t="shared" si="150"/>
        <v/>
      </c>
      <c r="C1603" s="50" t="str">
        <f t="shared" si="151"/>
        <v/>
      </c>
      <c r="D1603" s="273" t="str">
        <f t="shared" si="152"/>
        <v/>
      </c>
      <c r="E1603" s="311"/>
      <c r="F1603" s="312"/>
      <c r="G1603" s="312"/>
      <c r="H1603" s="291"/>
      <c r="I1603" s="291"/>
      <c r="J1603" s="291"/>
      <c r="K1603" s="291"/>
      <c r="L1603" s="291"/>
      <c r="M1603" s="291"/>
      <c r="N1603" s="291"/>
      <c r="O1603" s="291"/>
      <c r="P1603" s="291"/>
      <c r="Q1603" s="291"/>
      <c r="R1603" s="291"/>
      <c r="S1603" s="291"/>
      <c r="T1603" s="291"/>
      <c r="U1603" s="291"/>
      <c r="V1603" s="291"/>
      <c r="W1603" s="291"/>
      <c r="X1603" s="291"/>
      <c r="Y1603" s="291"/>
      <c r="Z1603" s="291"/>
      <c r="AA1603" s="291"/>
      <c r="AB1603" s="291"/>
      <c r="AC1603" s="291"/>
      <c r="AD1603" s="291"/>
      <c r="AE1603" s="291"/>
      <c r="AF1603" s="291"/>
      <c r="AG1603" s="291"/>
      <c r="AH1603" s="291"/>
      <c r="AI1603" s="291"/>
      <c r="AJ1603" s="291"/>
      <c r="AK1603" s="291"/>
      <c r="AL1603" s="291"/>
      <c r="AM1603" s="291"/>
      <c r="AN1603" s="291"/>
      <c r="AO1603" s="291"/>
      <c r="AP1603" s="291"/>
      <c r="AQ1603" s="291"/>
      <c r="AR1603" s="291"/>
    </row>
    <row r="1604" spans="1:44" ht="8.1" customHeight="1">
      <c r="A1604" s="323" t="str">
        <f t="shared" si="149"/>
        <v/>
      </c>
      <c r="B1604" s="50" t="str">
        <f t="shared" si="150"/>
        <v/>
      </c>
      <c r="C1604" s="50" t="str">
        <f t="shared" si="151"/>
        <v/>
      </c>
      <c r="D1604" s="273" t="str">
        <f t="shared" si="152"/>
        <v/>
      </c>
      <c r="E1604" s="311"/>
      <c r="F1604" s="312"/>
      <c r="G1604" s="312"/>
      <c r="H1604" s="291"/>
      <c r="I1604" s="291"/>
      <c r="J1604" s="291"/>
      <c r="K1604" s="291"/>
      <c r="L1604" s="291"/>
      <c r="M1604" s="291"/>
      <c r="N1604" s="291"/>
      <c r="O1604" s="291"/>
      <c r="P1604" s="291"/>
      <c r="Q1604" s="291"/>
      <c r="R1604" s="291"/>
      <c r="S1604" s="291"/>
      <c r="T1604" s="291"/>
      <c r="U1604" s="291"/>
      <c r="V1604" s="291"/>
      <c r="W1604" s="291"/>
      <c r="X1604" s="291"/>
      <c r="Y1604" s="291"/>
      <c r="Z1604" s="291"/>
      <c r="AA1604" s="291"/>
      <c r="AB1604" s="291"/>
      <c r="AC1604" s="291"/>
      <c r="AD1604" s="291"/>
      <c r="AE1604" s="291"/>
      <c r="AF1604" s="291"/>
      <c r="AG1604" s="291"/>
      <c r="AH1604" s="291"/>
      <c r="AI1604" s="291"/>
      <c r="AJ1604" s="291"/>
      <c r="AK1604" s="291"/>
      <c r="AL1604" s="291"/>
      <c r="AM1604" s="291"/>
      <c r="AN1604" s="291"/>
      <c r="AO1604" s="291"/>
      <c r="AP1604" s="291"/>
      <c r="AQ1604" s="291"/>
      <c r="AR1604" s="291"/>
    </row>
    <row r="1605" spans="1:44" ht="8.1" customHeight="1">
      <c r="A1605" s="323" t="str">
        <f t="shared" ref="A1605:A1668" si="153">IF(ROW()-A$4&lt;=$D$4,ROW()-A$4,"")</f>
        <v/>
      </c>
      <c r="B1605" s="50" t="str">
        <f t="shared" si="150"/>
        <v/>
      </c>
      <c r="C1605" s="50" t="str">
        <f t="shared" si="151"/>
        <v/>
      </c>
      <c r="D1605" s="273" t="str">
        <f t="shared" si="152"/>
        <v/>
      </c>
      <c r="E1605" s="311"/>
      <c r="F1605" s="312"/>
      <c r="G1605" s="312"/>
      <c r="H1605" s="291"/>
      <c r="I1605" s="291"/>
      <c r="J1605" s="291"/>
      <c r="K1605" s="291"/>
      <c r="L1605" s="291"/>
      <c r="M1605" s="291"/>
      <c r="N1605" s="291"/>
      <c r="O1605" s="291"/>
      <c r="P1605" s="291"/>
      <c r="Q1605" s="291"/>
      <c r="R1605" s="291"/>
      <c r="S1605" s="291"/>
      <c r="T1605" s="291"/>
      <c r="U1605" s="291"/>
      <c r="V1605" s="291"/>
      <c r="W1605" s="291"/>
      <c r="X1605" s="291"/>
      <c r="Y1605" s="291"/>
      <c r="Z1605" s="291"/>
      <c r="AA1605" s="291"/>
      <c r="AB1605" s="291"/>
      <c r="AC1605" s="291"/>
      <c r="AD1605" s="291"/>
      <c r="AE1605" s="291"/>
      <c r="AF1605" s="291"/>
      <c r="AG1605" s="291"/>
      <c r="AH1605" s="291"/>
      <c r="AI1605" s="291"/>
      <c r="AJ1605" s="291"/>
      <c r="AK1605" s="291"/>
      <c r="AL1605" s="291"/>
      <c r="AM1605" s="291"/>
      <c r="AN1605" s="291"/>
      <c r="AO1605" s="291"/>
      <c r="AP1605" s="291"/>
      <c r="AQ1605" s="291"/>
      <c r="AR1605" s="291"/>
    </row>
    <row r="1606" spans="1:44" ht="8.1" customHeight="1">
      <c r="A1606" s="323" t="str">
        <f t="shared" si="153"/>
        <v/>
      </c>
      <c r="B1606" s="50" t="str">
        <f t="shared" ref="B1606:B1669" si="154">IF(A1606="","",IF(A1604="",1,IF(ISNUMBER(A1606),INT(A1605/$C$2)+1,"")))</f>
        <v/>
      </c>
      <c r="C1606" s="50" t="str">
        <f t="shared" ref="C1606:C1669" si="155">IF(ISNUMBER(A1606),IF(B1605&lt;&gt;B1606,1,C1605+1),"")</f>
        <v/>
      </c>
      <c r="D1606" s="273" t="str">
        <f t="shared" ref="D1606:D1669" si="156">IF(AND(ISNUMBER(B1606),ISNUMBER(C1606)),_xlfn.CONCAT(C1606-1,",",B1606-1),"")</f>
        <v/>
      </c>
      <c r="E1606" s="311"/>
      <c r="F1606" s="312"/>
      <c r="G1606" s="312"/>
      <c r="H1606" s="291"/>
      <c r="I1606" s="291"/>
      <c r="J1606" s="291"/>
      <c r="K1606" s="291"/>
      <c r="L1606" s="291"/>
      <c r="M1606" s="291"/>
      <c r="N1606" s="291"/>
      <c r="O1606" s="291"/>
      <c r="P1606" s="291"/>
      <c r="Q1606" s="291"/>
      <c r="R1606" s="291"/>
      <c r="S1606" s="291"/>
      <c r="T1606" s="291"/>
      <c r="U1606" s="291"/>
      <c r="V1606" s="291"/>
      <c r="W1606" s="291"/>
      <c r="X1606" s="291"/>
      <c r="Y1606" s="291"/>
      <c r="Z1606" s="291"/>
      <c r="AA1606" s="291"/>
      <c r="AB1606" s="291"/>
      <c r="AC1606" s="291"/>
      <c r="AD1606" s="291"/>
      <c r="AE1606" s="291"/>
      <c r="AF1606" s="291"/>
      <c r="AG1606" s="291"/>
      <c r="AH1606" s="291"/>
      <c r="AI1606" s="291"/>
      <c r="AJ1606" s="291"/>
      <c r="AK1606" s="291"/>
      <c r="AL1606" s="291"/>
      <c r="AM1606" s="291"/>
      <c r="AN1606" s="291"/>
      <c r="AO1606" s="291"/>
      <c r="AP1606" s="291"/>
      <c r="AQ1606" s="291"/>
      <c r="AR1606" s="291"/>
    </row>
    <row r="1607" spans="1:44" ht="8.1" customHeight="1">
      <c r="A1607" s="323" t="str">
        <f t="shared" si="153"/>
        <v/>
      </c>
      <c r="B1607" s="50" t="str">
        <f t="shared" si="154"/>
        <v/>
      </c>
      <c r="C1607" s="50" t="str">
        <f t="shared" si="155"/>
        <v/>
      </c>
      <c r="D1607" s="273" t="str">
        <f t="shared" si="156"/>
        <v/>
      </c>
      <c r="E1607" s="311"/>
      <c r="F1607" s="312"/>
      <c r="G1607" s="312"/>
      <c r="H1607" s="291"/>
      <c r="I1607" s="291"/>
      <c r="J1607" s="291"/>
      <c r="K1607" s="291"/>
      <c r="L1607" s="291"/>
      <c r="M1607" s="291"/>
      <c r="N1607" s="291"/>
      <c r="O1607" s="291"/>
      <c r="P1607" s="291"/>
      <c r="Q1607" s="291"/>
      <c r="R1607" s="291"/>
      <c r="S1607" s="291"/>
      <c r="T1607" s="291"/>
      <c r="U1607" s="291"/>
      <c r="V1607" s="291"/>
      <c r="W1607" s="291"/>
      <c r="X1607" s="291"/>
      <c r="Y1607" s="291"/>
      <c r="Z1607" s="291"/>
      <c r="AA1607" s="291"/>
      <c r="AB1607" s="291"/>
      <c r="AC1607" s="291"/>
      <c r="AD1607" s="291"/>
      <c r="AE1607" s="291"/>
      <c r="AF1607" s="291"/>
      <c r="AG1607" s="291"/>
      <c r="AH1607" s="291"/>
      <c r="AI1607" s="291"/>
      <c r="AJ1607" s="291"/>
      <c r="AK1607" s="291"/>
      <c r="AL1607" s="291"/>
      <c r="AM1607" s="291"/>
      <c r="AN1607" s="291"/>
      <c r="AO1607" s="291"/>
      <c r="AP1607" s="291"/>
      <c r="AQ1607" s="291"/>
      <c r="AR1607" s="291"/>
    </row>
    <row r="1608" spans="1:44" ht="8.1" customHeight="1">
      <c r="A1608" s="323" t="str">
        <f t="shared" si="153"/>
        <v/>
      </c>
      <c r="B1608" s="50" t="str">
        <f t="shared" si="154"/>
        <v/>
      </c>
      <c r="C1608" s="50" t="str">
        <f t="shared" si="155"/>
        <v/>
      </c>
      <c r="D1608" s="273" t="str">
        <f t="shared" si="156"/>
        <v/>
      </c>
      <c r="E1608" s="311"/>
      <c r="F1608" s="312"/>
      <c r="G1608" s="312"/>
      <c r="H1608" s="291"/>
      <c r="I1608" s="291"/>
      <c r="J1608" s="291"/>
      <c r="K1608" s="291"/>
      <c r="L1608" s="291"/>
      <c r="M1608" s="291"/>
      <c r="N1608" s="291"/>
      <c r="O1608" s="291"/>
      <c r="P1608" s="291"/>
      <c r="Q1608" s="291"/>
      <c r="R1608" s="291"/>
      <c r="S1608" s="291"/>
      <c r="T1608" s="291"/>
      <c r="U1608" s="291"/>
      <c r="V1608" s="291"/>
      <c r="W1608" s="291"/>
      <c r="X1608" s="291"/>
      <c r="Y1608" s="291"/>
      <c r="Z1608" s="291"/>
      <c r="AA1608" s="291"/>
      <c r="AB1608" s="291"/>
      <c r="AC1608" s="291"/>
      <c r="AD1608" s="291"/>
      <c r="AE1608" s="291"/>
      <c r="AF1608" s="291"/>
      <c r="AG1608" s="291"/>
      <c r="AH1608" s="291"/>
      <c r="AI1608" s="291"/>
      <c r="AJ1608" s="291"/>
      <c r="AK1608" s="291"/>
      <c r="AL1608" s="291"/>
      <c r="AM1608" s="291"/>
      <c r="AN1608" s="291"/>
      <c r="AO1608" s="291"/>
      <c r="AP1608" s="291"/>
      <c r="AQ1608" s="291"/>
      <c r="AR1608" s="291"/>
    </row>
    <row r="1609" spans="1:44" ht="8.1" customHeight="1">
      <c r="A1609" s="323" t="str">
        <f t="shared" si="153"/>
        <v/>
      </c>
      <c r="B1609" s="50" t="str">
        <f t="shared" si="154"/>
        <v/>
      </c>
      <c r="C1609" s="50" t="str">
        <f t="shared" si="155"/>
        <v/>
      </c>
      <c r="D1609" s="273" t="str">
        <f t="shared" si="156"/>
        <v/>
      </c>
      <c r="E1609" s="311"/>
      <c r="F1609" s="312"/>
      <c r="G1609" s="312"/>
      <c r="H1609" s="291"/>
      <c r="I1609" s="291"/>
      <c r="J1609" s="291"/>
      <c r="K1609" s="291"/>
      <c r="L1609" s="291"/>
      <c r="M1609" s="291"/>
      <c r="N1609" s="291"/>
      <c r="O1609" s="291"/>
      <c r="P1609" s="291"/>
      <c r="Q1609" s="291"/>
      <c r="R1609" s="291"/>
      <c r="S1609" s="291"/>
      <c r="T1609" s="291"/>
      <c r="U1609" s="291"/>
      <c r="V1609" s="291"/>
      <c r="W1609" s="291"/>
      <c r="X1609" s="291"/>
      <c r="Y1609" s="291"/>
      <c r="Z1609" s="291"/>
      <c r="AA1609" s="291"/>
      <c r="AB1609" s="291"/>
      <c r="AC1609" s="291"/>
      <c r="AD1609" s="291"/>
      <c r="AE1609" s="291"/>
      <c r="AF1609" s="291"/>
      <c r="AG1609" s="291"/>
      <c r="AH1609" s="291"/>
      <c r="AI1609" s="291"/>
      <c r="AJ1609" s="291"/>
      <c r="AK1609" s="291"/>
      <c r="AL1609" s="291"/>
      <c r="AM1609" s="291"/>
      <c r="AN1609" s="291"/>
      <c r="AO1609" s="291"/>
      <c r="AP1609" s="291"/>
      <c r="AQ1609" s="291"/>
      <c r="AR1609" s="291"/>
    </row>
    <row r="1610" spans="1:44" ht="8.1" customHeight="1">
      <c r="A1610" s="323" t="str">
        <f t="shared" si="153"/>
        <v/>
      </c>
      <c r="B1610" s="50" t="str">
        <f t="shared" si="154"/>
        <v/>
      </c>
      <c r="C1610" s="50" t="str">
        <f t="shared" si="155"/>
        <v/>
      </c>
      <c r="D1610" s="273" t="str">
        <f t="shared" si="156"/>
        <v/>
      </c>
      <c r="E1610" s="311"/>
      <c r="F1610" s="312"/>
      <c r="G1610" s="312"/>
      <c r="H1610" s="291"/>
      <c r="I1610" s="291"/>
      <c r="J1610" s="291"/>
      <c r="K1610" s="291"/>
      <c r="L1610" s="291"/>
      <c r="M1610" s="291"/>
      <c r="N1610" s="291"/>
      <c r="O1610" s="291"/>
      <c r="P1610" s="291"/>
      <c r="Q1610" s="291"/>
      <c r="R1610" s="291"/>
      <c r="S1610" s="291"/>
      <c r="T1610" s="291"/>
      <c r="U1610" s="291"/>
      <c r="V1610" s="291"/>
      <c r="W1610" s="291"/>
      <c r="X1610" s="291"/>
      <c r="Y1610" s="291"/>
      <c r="Z1610" s="291"/>
      <c r="AA1610" s="291"/>
      <c r="AB1610" s="291"/>
      <c r="AC1610" s="291"/>
      <c r="AD1610" s="291"/>
      <c r="AE1610" s="291"/>
      <c r="AF1610" s="291"/>
      <c r="AG1610" s="291"/>
      <c r="AH1610" s="291"/>
      <c r="AI1610" s="291"/>
      <c r="AJ1610" s="291"/>
      <c r="AK1610" s="291"/>
      <c r="AL1610" s="291"/>
      <c r="AM1610" s="291"/>
      <c r="AN1610" s="291"/>
      <c r="AO1610" s="291"/>
      <c r="AP1610" s="291"/>
      <c r="AQ1610" s="291"/>
      <c r="AR1610" s="291"/>
    </row>
    <row r="1611" spans="1:44" ht="8.1" customHeight="1">
      <c r="A1611" s="323" t="str">
        <f t="shared" si="153"/>
        <v/>
      </c>
      <c r="B1611" s="50" t="str">
        <f t="shared" si="154"/>
        <v/>
      </c>
      <c r="C1611" s="50" t="str">
        <f t="shared" si="155"/>
        <v/>
      </c>
      <c r="D1611" s="273" t="str">
        <f t="shared" si="156"/>
        <v/>
      </c>
      <c r="E1611" s="311"/>
      <c r="F1611" s="312"/>
      <c r="G1611" s="312"/>
      <c r="H1611" s="291"/>
      <c r="I1611" s="291"/>
      <c r="J1611" s="291"/>
      <c r="K1611" s="291"/>
      <c r="L1611" s="291"/>
      <c r="M1611" s="291"/>
      <c r="N1611" s="291"/>
      <c r="O1611" s="291"/>
      <c r="P1611" s="291"/>
      <c r="Q1611" s="291"/>
      <c r="R1611" s="291"/>
      <c r="S1611" s="291"/>
      <c r="T1611" s="291"/>
      <c r="U1611" s="291"/>
      <c r="V1611" s="291"/>
      <c r="W1611" s="291"/>
      <c r="X1611" s="291"/>
      <c r="Y1611" s="291"/>
      <c r="Z1611" s="291"/>
      <c r="AA1611" s="291"/>
      <c r="AB1611" s="291"/>
      <c r="AC1611" s="291"/>
      <c r="AD1611" s="291"/>
      <c r="AE1611" s="291"/>
      <c r="AF1611" s="291"/>
      <c r="AG1611" s="291"/>
      <c r="AH1611" s="291"/>
      <c r="AI1611" s="291"/>
      <c r="AJ1611" s="291"/>
      <c r="AK1611" s="291"/>
      <c r="AL1611" s="291"/>
      <c r="AM1611" s="291"/>
      <c r="AN1611" s="291"/>
      <c r="AO1611" s="291"/>
      <c r="AP1611" s="291"/>
      <c r="AQ1611" s="291"/>
      <c r="AR1611" s="291"/>
    </row>
    <row r="1612" spans="1:44" ht="8.1" customHeight="1">
      <c r="A1612" s="323" t="str">
        <f t="shared" si="153"/>
        <v/>
      </c>
      <c r="B1612" s="50" t="str">
        <f t="shared" si="154"/>
        <v/>
      </c>
      <c r="C1612" s="50" t="str">
        <f t="shared" si="155"/>
        <v/>
      </c>
      <c r="D1612" s="273" t="str">
        <f t="shared" si="156"/>
        <v/>
      </c>
      <c r="E1612" s="311"/>
      <c r="F1612" s="312"/>
      <c r="G1612" s="312"/>
      <c r="H1612" s="291"/>
      <c r="I1612" s="291"/>
      <c r="J1612" s="291"/>
      <c r="K1612" s="291"/>
      <c r="L1612" s="291"/>
      <c r="M1612" s="291"/>
      <c r="N1612" s="291"/>
      <c r="O1612" s="291"/>
      <c r="P1612" s="291"/>
      <c r="Q1612" s="291"/>
      <c r="R1612" s="291"/>
      <c r="S1612" s="291"/>
      <c r="T1612" s="291"/>
      <c r="U1612" s="291"/>
      <c r="V1612" s="291"/>
      <c r="W1612" s="291"/>
      <c r="X1612" s="291"/>
      <c r="Y1612" s="291"/>
      <c r="Z1612" s="291"/>
      <c r="AA1612" s="291"/>
      <c r="AB1612" s="291"/>
      <c r="AC1612" s="291"/>
      <c r="AD1612" s="291"/>
      <c r="AE1612" s="291"/>
      <c r="AF1612" s="291"/>
      <c r="AG1612" s="291"/>
      <c r="AH1612" s="291"/>
      <c r="AI1612" s="291"/>
      <c r="AJ1612" s="291"/>
      <c r="AK1612" s="291"/>
      <c r="AL1612" s="291"/>
      <c r="AM1612" s="291"/>
      <c r="AN1612" s="291"/>
      <c r="AO1612" s="291"/>
      <c r="AP1612" s="291"/>
      <c r="AQ1612" s="291"/>
      <c r="AR1612" s="291"/>
    </row>
    <row r="1613" spans="1:44" ht="8.1" customHeight="1">
      <c r="A1613" s="323" t="str">
        <f t="shared" si="153"/>
        <v/>
      </c>
      <c r="B1613" s="50" t="str">
        <f t="shared" si="154"/>
        <v/>
      </c>
      <c r="C1613" s="50" t="str">
        <f t="shared" si="155"/>
        <v/>
      </c>
      <c r="D1613" s="273" t="str">
        <f t="shared" si="156"/>
        <v/>
      </c>
      <c r="E1613" s="311"/>
      <c r="F1613" s="312"/>
      <c r="G1613" s="312"/>
      <c r="H1613" s="291"/>
      <c r="I1613" s="291"/>
      <c r="J1613" s="291"/>
      <c r="K1613" s="291"/>
      <c r="L1613" s="291"/>
      <c r="M1613" s="291"/>
      <c r="N1613" s="291"/>
      <c r="O1613" s="291"/>
      <c r="P1613" s="291"/>
      <c r="Q1613" s="291"/>
      <c r="R1613" s="291"/>
      <c r="S1613" s="291"/>
      <c r="T1613" s="291"/>
      <c r="U1613" s="291"/>
      <c r="V1613" s="291"/>
      <c r="W1613" s="291"/>
      <c r="X1613" s="291"/>
      <c r="Y1613" s="291"/>
      <c r="Z1613" s="291"/>
      <c r="AA1613" s="291"/>
      <c r="AB1613" s="291"/>
      <c r="AC1613" s="291"/>
      <c r="AD1613" s="291"/>
      <c r="AE1613" s="291"/>
      <c r="AF1613" s="291"/>
      <c r="AG1613" s="291"/>
      <c r="AH1613" s="291"/>
      <c r="AI1613" s="291"/>
      <c r="AJ1613" s="291"/>
      <c r="AK1613" s="291"/>
      <c r="AL1613" s="291"/>
      <c r="AM1613" s="291"/>
      <c r="AN1613" s="291"/>
      <c r="AO1613" s="291"/>
      <c r="AP1613" s="291"/>
      <c r="AQ1613" s="291"/>
      <c r="AR1613" s="291"/>
    </row>
    <row r="1614" spans="1:44" ht="8.1" customHeight="1">
      <c r="A1614" s="323" t="str">
        <f t="shared" si="153"/>
        <v/>
      </c>
      <c r="B1614" s="50" t="str">
        <f t="shared" si="154"/>
        <v/>
      </c>
      <c r="C1614" s="50" t="str">
        <f t="shared" si="155"/>
        <v/>
      </c>
      <c r="D1614" s="273" t="str">
        <f t="shared" si="156"/>
        <v/>
      </c>
      <c r="E1614" s="311"/>
      <c r="F1614" s="312"/>
      <c r="G1614" s="312"/>
      <c r="H1614" s="291"/>
      <c r="I1614" s="291"/>
      <c r="J1614" s="291"/>
      <c r="K1614" s="291"/>
      <c r="L1614" s="291"/>
      <c r="M1614" s="291"/>
      <c r="N1614" s="291"/>
      <c r="O1614" s="291"/>
      <c r="P1614" s="291"/>
      <c r="Q1614" s="291"/>
      <c r="R1614" s="291"/>
      <c r="S1614" s="291"/>
      <c r="T1614" s="291"/>
      <c r="U1614" s="291"/>
      <c r="V1614" s="291"/>
      <c r="W1614" s="291"/>
      <c r="X1614" s="291"/>
      <c r="Y1614" s="291"/>
      <c r="Z1614" s="291"/>
      <c r="AA1614" s="291"/>
      <c r="AB1614" s="291"/>
      <c r="AC1614" s="291"/>
      <c r="AD1614" s="291"/>
      <c r="AE1614" s="291"/>
      <c r="AF1614" s="291"/>
      <c r="AG1614" s="291"/>
      <c r="AH1614" s="291"/>
      <c r="AI1614" s="291"/>
      <c r="AJ1614" s="291"/>
      <c r="AK1614" s="291"/>
      <c r="AL1614" s="291"/>
      <c r="AM1614" s="291"/>
      <c r="AN1614" s="291"/>
      <c r="AO1614" s="291"/>
      <c r="AP1614" s="291"/>
      <c r="AQ1614" s="291"/>
      <c r="AR1614" s="291"/>
    </row>
    <row r="1615" spans="1:44" ht="8.1" customHeight="1">
      <c r="A1615" s="323" t="str">
        <f t="shared" si="153"/>
        <v/>
      </c>
      <c r="B1615" s="50" t="str">
        <f t="shared" si="154"/>
        <v/>
      </c>
      <c r="C1615" s="50" t="str">
        <f t="shared" si="155"/>
        <v/>
      </c>
      <c r="D1615" s="273" t="str">
        <f t="shared" si="156"/>
        <v/>
      </c>
      <c r="E1615" s="311"/>
      <c r="F1615" s="312"/>
      <c r="G1615" s="312"/>
      <c r="H1615" s="291"/>
      <c r="I1615" s="291"/>
      <c r="J1615" s="291"/>
      <c r="K1615" s="291"/>
      <c r="L1615" s="291"/>
      <c r="M1615" s="291"/>
      <c r="N1615" s="291"/>
      <c r="O1615" s="291"/>
      <c r="P1615" s="291"/>
      <c r="Q1615" s="291"/>
      <c r="R1615" s="291"/>
      <c r="S1615" s="291"/>
      <c r="T1615" s="291"/>
      <c r="U1615" s="291"/>
      <c r="V1615" s="291"/>
      <c r="W1615" s="291"/>
      <c r="X1615" s="291"/>
      <c r="Y1615" s="291"/>
      <c r="Z1615" s="291"/>
      <c r="AA1615" s="291"/>
      <c r="AB1615" s="291"/>
      <c r="AC1615" s="291"/>
      <c r="AD1615" s="291"/>
      <c r="AE1615" s="291"/>
      <c r="AF1615" s="291"/>
      <c r="AG1615" s="291"/>
      <c r="AH1615" s="291"/>
      <c r="AI1615" s="291"/>
      <c r="AJ1615" s="291"/>
      <c r="AK1615" s="291"/>
      <c r="AL1615" s="291"/>
      <c r="AM1615" s="291"/>
      <c r="AN1615" s="291"/>
      <c r="AO1615" s="291"/>
      <c r="AP1615" s="291"/>
      <c r="AQ1615" s="291"/>
      <c r="AR1615" s="291"/>
    </row>
    <row r="1616" spans="1:44" ht="8.1" customHeight="1">
      <c r="A1616" s="323" t="str">
        <f t="shared" si="153"/>
        <v/>
      </c>
      <c r="B1616" s="50" t="str">
        <f t="shared" si="154"/>
        <v/>
      </c>
      <c r="C1616" s="50" t="str">
        <f t="shared" si="155"/>
        <v/>
      </c>
      <c r="D1616" s="273" t="str">
        <f t="shared" si="156"/>
        <v/>
      </c>
      <c r="E1616" s="311"/>
      <c r="F1616" s="312"/>
      <c r="G1616" s="312"/>
      <c r="H1616" s="291"/>
      <c r="I1616" s="291"/>
      <c r="J1616" s="291"/>
      <c r="K1616" s="291"/>
      <c r="L1616" s="291"/>
      <c r="M1616" s="291"/>
      <c r="N1616" s="291"/>
      <c r="O1616" s="291"/>
      <c r="P1616" s="291"/>
      <c r="Q1616" s="291"/>
      <c r="R1616" s="291"/>
      <c r="S1616" s="291"/>
      <c r="T1616" s="291"/>
      <c r="U1616" s="291"/>
      <c r="V1616" s="291"/>
      <c r="W1616" s="291"/>
      <c r="X1616" s="291"/>
      <c r="Y1616" s="291"/>
      <c r="Z1616" s="291"/>
      <c r="AA1616" s="291"/>
      <c r="AB1616" s="291"/>
      <c r="AC1616" s="291"/>
      <c r="AD1616" s="291"/>
      <c r="AE1616" s="291"/>
      <c r="AF1616" s="291"/>
      <c r="AG1616" s="291"/>
      <c r="AH1616" s="291"/>
      <c r="AI1616" s="291"/>
      <c r="AJ1616" s="291"/>
      <c r="AK1616" s="291"/>
      <c r="AL1616" s="291"/>
      <c r="AM1616" s="291"/>
      <c r="AN1616" s="291"/>
      <c r="AO1616" s="291"/>
      <c r="AP1616" s="291"/>
      <c r="AQ1616" s="291"/>
      <c r="AR1616" s="291"/>
    </row>
    <row r="1617" spans="1:44" ht="8.1" customHeight="1">
      <c r="A1617" s="323" t="str">
        <f t="shared" si="153"/>
        <v/>
      </c>
      <c r="B1617" s="50" t="str">
        <f t="shared" si="154"/>
        <v/>
      </c>
      <c r="C1617" s="50" t="str">
        <f t="shared" si="155"/>
        <v/>
      </c>
      <c r="D1617" s="273" t="str">
        <f t="shared" si="156"/>
        <v/>
      </c>
      <c r="E1617" s="311"/>
      <c r="F1617" s="312"/>
      <c r="G1617" s="312"/>
      <c r="H1617" s="291"/>
      <c r="I1617" s="291"/>
      <c r="J1617" s="291"/>
      <c r="K1617" s="291"/>
      <c r="L1617" s="291"/>
      <c r="M1617" s="291"/>
      <c r="N1617" s="291"/>
      <c r="O1617" s="291"/>
      <c r="P1617" s="291"/>
      <c r="Q1617" s="291"/>
      <c r="R1617" s="291"/>
      <c r="S1617" s="291"/>
      <c r="T1617" s="291"/>
      <c r="U1617" s="291"/>
      <c r="V1617" s="291"/>
      <c r="W1617" s="291"/>
      <c r="X1617" s="291"/>
      <c r="Y1617" s="291"/>
      <c r="Z1617" s="291"/>
      <c r="AA1617" s="291"/>
      <c r="AB1617" s="291"/>
      <c r="AC1617" s="291"/>
      <c r="AD1617" s="291"/>
      <c r="AE1617" s="291"/>
      <c r="AF1617" s="291"/>
      <c r="AG1617" s="291"/>
      <c r="AH1617" s="291"/>
      <c r="AI1617" s="291"/>
      <c r="AJ1617" s="291"/>
      <c r="AK1617" s="291"/>
      <c r="AL1617" s="291"/>
      <c r="AM1617" s="291"/>
      <c r="AN1617" s="291"/>
      <c r="AO1617" s="291"/>
      <c r="AP1617" s="291"/>
      <c r="AQ1617" s="291"/>
      <c r="AR1617" s="291"/>
    </row>
    <row r="1618" spans="1:44" ht="8.1" customHeight="1">
      <c r="A1618" s="323" t="str">
        <f t="shared" si="153"/>
        <v/>
      </c>
      <c r="B1618" s="50" t="str">
        <f t="shared" si="154"/>
        <v/>
      </c>
      <c r="C1618" s="50" t="str">
        <f t="shared" si="155"/>
        <v/>
      </c>
      <c r="D1618" s="273" t="str">
        <f t="shared" si="156"/>
        <v/>
      </c>
      <c r="E1618" s="311"/>
      <c r="F1618" s="312"/>
      <c r="G1618" s="312"/>
      <c r="H1618" s="291"/>
      <c r="I1618" s="291"/>
      <c r="J1618" s="291"/>
      <c r="K1618" s="291"/>
      <c r="L1618" s="291"/>
      <c r="M1618" s="291"/>
      <c r="N1618" s="291"/>
      <c r="O1618" s="291"/>
      <c r="P1618" s="291"/>
      <c r="Q1618" s="291"/>
      <c r="R1618" s="291"/>
      <c r="S1618" s="291"/>
      <c r="T1618" s="291"/>
      <c r="U1618" s="291"/>
      <c r="V1618" s="291"/>
      <c r="W1618" s="291"/>
      <c r="X1618" s="291"/>
      <c r="Y1618" s="291"/>
      <c r="Z1618" s="291"/>
      <c r="AA1618" s="291"/>
      <c r="AB1618" s="291"/>
      <c r="AC1618" s="291"/>
      <c r="AD1618" s="291"/>
      <c r="AE1618" s="291"/>
      <c r="AF1618" s="291"/>
      <c r="AG1618" s="291"/>
      <c r="AH1618" s="291"/>
      <c r="AI1618" s="291"/>
      <c r="AJ1618" s="291"/>
      <c r="AK1618" s="291"/>
      <c r="AL1618" s="291"/>
      <c r="AM1618" s="291"/>
      <c r="AN1618" s="291"/>
      <c r="AO1618" s="291"/>
      <c r="AP1618" s="291"/>
      <c r="AQ1618" s="291"/>
      <c r="AR1618" s="291"/>
    </row>
    <row r="1619" spans="1:44" ht="8.1" customHeight="1">
      <c r="A1619" s="323" t="str">
        <f t="shared" si="153"/>
        <v/>
      </c>
      <c r="B1619" s="50" t="str">
        <f t="shared" si="154"/>
        <v/>
      </c>
      <c r="C1619" s="50" t="str">
        <f t="shared" si="155"/>
        <v/>
      </c>
      <c r="D1619" s="273" t="str">
        <f t="shared" si="156"/>
        <v/>
      </c>
      <c r="E1619" s="311"/>
      <c r="F1619" s="312"/>
      <c r="G1619" s="312"/>
      <c r="H1619" s="291"/>
      <c r="I1619" s="291"/>
      <c r="J1619" s="291"/>
      <c r="K1619" s="291"/>
      <c r="L1619" s="291"/>
      <c r="M1619" s="291"/>
      <c r="N1619" s="291"/>
      <c r="O1619" s="291"/>
      <c r="P1619" s="291"/>
      <c r="Q1619" s="291"/>
      <c r="R1619" s="291"/>
      <c r="S1619" s="291"/>
      <c r="T1619" s="291"/>
      <c r="U1619" s="291"/>
      <c r="V1619" s="291"/>
      <c r="W1619" s="291"/>
      <c r="X1619" s="291"/>
      <c r="Y1619" s="291"/>
      <c r="Z1619" s="291"/>
      <c r="AA1619" s="291"/>
      <c r="AB1619" s="291"/>
      <c r="AC1619" s="291"/>
      <c r="AD1619" s="291"/>
      <c r="AE1619" s="291"/>
      <c r="AF1619" s="291"/>
      <c r="AG1619" s="291"/>
      <c r="AH1619" s="291"/>
      <c r="AI1619" s="291"/>
      <c r="AJ1619" s="291"/>
      <c r="AK1619" s="291"/>
      <c r="AL1619" s="291"/>
      <c r="AM1619" s="291"/>
      <c r="AN1619" s="291"/>
      <c r="AO1619" s="291"/>
      <c r="AP1619" s="291"/>
      <c r="AQ1619" s="291"/>
      <c r="AR1619" s="291"/>
    </row>
    <row r="1620" spans="1:44" ht="8.1" customHeight="1">
      <c r="A1620" s="323" t="str">
        <f t="shared" si="153"/>
        <v/>
      </c>
      <c r="B1620" s="50" t="str">
        <f t="shared" si="154"/>
        <v/>
      </c>
      <c r="C1620" s="50" t="str">
        <f t="shared" si="155"/>
        <v/>
      </c>
      <c r="D1620" s="273" t="str">
        <f t="shared" si="156"/>
        <v/>
      </c>
      <c r="E1620" s="311"/>
      <c r="F1620" s="312"/>
      <c r="G1620" s="312"/>
      <c r="H1620" s="291"/>
      <c r="I1620" s="291"/>
      <c r="J1620" s="291"/>
      <c r="K1620" s="291"/>
      <c r="L1620" s="291"/>
      <c r="M1620" s="291"/>
      <c r="N1620" s="291"/>
      <c r="O1620" s="291"/>
      <c r="P1620" s="291"/>
      <c r="Q1620" s="291"/>
      <c r="R1620" s="291"/>
      <c r="S1620" s="291"/>
      <c r="T1620" s="291"/>
      <c r="U1620" s="291"/>
      <c r="V1620" s="291"/>
      <c r="W1620" s="291"/>
      <c r="X1620" s="291"/>
      <c r="Y1620" s="291"/>
      <c r="Z1620" s="291"/>
      <c r="AA1620" s="291"/>
      <c r="AB1620" s="291"/>
      <c r="AC1620" s="291"/>
      <c r="AD1620" s="291"/>
      <c r="AE1620" s="291"/>
      <c r="AF1620" s="291"/>
      <c r="AG1620" s="291"/>
      <c r="AH1620" s="291"/>
      <c r="AI1620" s="291"/>
      <c r="AJ1620" s="291"/>
      <c r="AK1620" s="291"/>
      <c r="AL1620" s="291"/>
      <c r="AM1620" s="291"/>
      <c r="AN1620" s="291"/>
      <c r="AO1620" s="291"/>
      <c r="AP1620" s="291"/>
      <c r="AQ1620" s="291"/>
      <c r="AR1620" s="291"/>
    </row>
    <row r="1621" spans="1:44" ht="8.1" customHeight="1">
      <c r="A1621" s="323" t="str">
        <f t="shared" si="153"/>
        <v/>
      </c>
      <c r="B1621" s="50" t="str">
        <f t="shared" si="154"/>
        <v/>
      </c>
      <c r="C1621" s="50" t="str">
        <f t="shared" si="155"/>
        <v/>
      </c>
      <c r="D1621" s="273" t="str">
        <f t="shared" si="156"/>
        <v/>
      </c>
      <c r="E1621" s="311"/>
      <c r="F1621" s="312"/>
      <c r="G1621" s="312"/>
      <c r="H1621" s="291"/>
      <c r="I1621" s="291"/>
      <c r="J1621" s="291"/>
      <c r="K1621" s="291"/>
      <c r="L1621" s="291"/>
      <c r="M1621" s="291"/>
      <c r="N1621" s="291"/>
      <c r="O1621" s="291"/>
      <c r="P1621" s="291"/>
      <c r="Q1621" s="291"/>
      <c r="R1621" s="291"/>
      <c r="S1621" s="291"/>
      <c r="T1621" s="291"/>
      <c r="U1621" s="291"/>
      <c r="V1621" s="291"/>
      <c r="W1621" s="291"/>
      <c r="X1621" s="291"/>
      <c r="Y1621" s="291"/>
      <c r="Z1621" s="291"/>
      <c r="AA1621" s="291"/>
      <c r="AB1621" s="291"/>
      <c r="AC1621" s="291"/>
      <c r="AD1621" s="291"/>
      <c r="AE1621" s="291"/>
      <c r="AF1621" s="291"/>
      <c r="AG1621" s="291"/>
      <c r="AH1621" s="291"/>
      <c r="AI1621" s="291"/>
      <c r="AJ1621" s="291"/>
      <c r="AK1621" s="291"/>
      <c r="AL1621" s="291"/>
      <c r="AM1621" s="291"/>
      <c r="AN1621" s="291"/>
      <c r="AO1621" s="291"/>
      <c r="AP1621" s="291"/>
      <c r="AQ1621" s="291"/>
      <c r="AR1621" s="291"/>
    </row>
    <row r="1622" spans="1:44" ht="8.1" customHeight="1">
      <c r="A1622" s="323" t="str">
        <f t="shared" si="153"/>
        <v/>
      </c>
      <c r="B1622" s="50" t="str">
        <f t="shared" si="154"/>
        <v/>
      </c>
      <c r="C1622" s="50" t="str">
        <f t="shared" si="155"/>
        <v/>
      </c>
      <c r="D1622" s="273" t="str">
        <f t="shared" si="156"/>
        <v/>
      </c>
      <c r="E1622" s="311"/>
      <c r="F1622" s="312"/>
      <c r="G1622" s="312"/>
      <c r="H1622" s="291"/>
      <c r="I1622" s="291"/>
      <c r="J1622" s="291"/>
      <c r="K1622" s="291"/>
      <c r="L1622" s="291"/>
      <c r="M1622" s="291"/>
      <c r="N1622" s="291"/>
      <c r="O1622" s="291"/>
      <c r="P1622" s="291"/>
      <c r="Q1622" s="291"/>
      <c r="R1622" s="291"/>
      <c r="S1622" s="291"/>
      <c r="T1622" s="291"/>
      <c r="U1622" s="291"/>
      <c r="V1622" s="291"/>
      <c r="W1622" s="291"/>
      <c r="X1622" s="291"/>
      <c r="Y1622" s="291"/>
      <c r="Z1622" s="291"/>
      <c r="AA1622" s="291"/>
      <c r="AB1622" s="291"/>
      <c r="AC1622" s="291"/>
      <c r="AD1622" s="291"/>
      <c r="AE1622" s="291"/>
      <c r="AF1622" s="291"/>
      <c r="AG1622" s="291"/>
      <c r="AH1622" s="291"/>
      <c r="AI1622" s="291"/>
      <c r="AJ1622" s="291"/>
      <c r="AK1622" s="291"/>
      <c r="AL1622" s="291"/>
      <c r="AM1622" s="291"/>
      <c r="AN1622" s="291"/>
      <c r="AO1622" s="291"/>
      <c r="AP1622" s="291"/>
      <c r="AQ1622" s="291"/>
      <c r="AR1622" s="291"/>
    </row>
    <row r="1623" spans="1:44" ht="8.1" customHeight="1">
      <c r="A1623" s="323" t="str">
        <f t="shared" si="153"/>
        <v/>
      </c>
      <c r="B1623" s="50" t="str">
        <f t="shared" si="154"/>
        <v/>
      </c>
      <c r="C1623" s="50" t="str">
        <f t="shared" si="155"/>
        <v/>
      </c>
      <c r="D1623" s="273" t="str">
        <f t="shared" si="156"/>
        <v/>
      </c>
      <c r="E1623" s="311"/>
      <c r="F1623" s="312"/>
      <c r="G1623" s="312"/>
      <c r="H1623" s="291"/>
      <c r="I1623" s="291"/>
      <c r="J1623" s="291"/>
      <c r="K1623" s="291"/>
      <c r="L1623" s="291"/>
      <c r="M1623" s="291"/>
      <c r="N1623" s="291"/>
      <c r="O1623" s="291"/>
      <c r="P1623" s="291"/>
      <c r="Q1623" s="291"/>
      <c r="R1623" s="291"/>
      <c r="S1623" s="291"/>
      <c r="T1623" s="291"/>
      <c r="U1623" s="291"/>
      <c r="V1623" s="291"/>
      <c r="W1623" s="291"/>
      <c r="X1623" s="291"/>
      <c r="Y1623" s="291"/>
      <c r="Z1623" s="291"/>
      <c r="AA1623" s="291"/>
      <c r="AB1623" s="291"/>
      <c r="AC1623" s="291"/>
      <c r="AD1623" s="291"/>
      <c r="AE1623" s="291"/>
      <c r="AF1623" s="291"/>
      <c r="AG1623" s="291"/>
      <c r="AH1623" s="291"/>
      <c r="AI1623" s="291"/>
      <c r="AJ1623" s="291"/>
      <c r="AK1623" s="291"/>
      <c r="AL1623" s="291"/>
      <c r="AM1623" s="291"/>
      <c r="AN1623" s="291"/>
      <c r="AO1623" s="291"/>
      <c r="AP1623" s="291"/>
      <c r="AQ1623" s="291"/>
      <c r="AR1623" s="291"/>
    </row>
    <row r="1624" spans="1:44" ht="8.1" customHeight="1">
      <c r="A1624" s="323" t="str">
        <f t="shared" si="153"/>
        <v/>
      </c>
      <c r="B1624" s="50" t="str">
        <f t="shared" si="154"/>
        <v/>
      </c>
      <c r="C1624" s="50" t="str">
        <f t="shared" si="155"/>
        <v/>
      </c>
      <c r="D1624" s="273" t="str">
        <f t="shared" si="156"/>
        <v/>
      </c>
      <c r="E1624" s="311"/>
      <c r="F1624" s="312"/>
      <c r="G1624" s="312"/>
      <c r="H1624" s="291"/>
      <c r="I1624" s="291"/>
      <c r="J1624" s="291"/>
      <c r="K1624" s="291"/>
      <c r="L1624" s="291"/>
      <c r="M1624" s="291"/>
      <c r="N1624" s="291"/>
      <c r="O1624" s="291"/>
      <c r="P1624" s="291"/>
      <c r="Q1624" s="291"/>
      <c r="R1624" s="291"/>
      <c r="S1624" s="291"/>
      <c r="T1624" s="291"/>
      <c r="U1624" s="291"/>
      <c r="V1624" s="291"/>
      <c r="W1624" s="291"/>
      <c r="X1624" s="291"/>
      <c r="Y1624" s="291"/>
      <c r="Z1624" s="291"/>
      <c r="AA1624" s="291"/>
      <c r="AB1624" s="291"/>
      <c r="AC1624" s="291"/>
      <c r="AD1624" s="291"/>
      <c r="AE1624" s="291"/>
      <c r="AF1624" s="291"/>
      <c r="AG1624" s="291"/>
      <c r="AH1624" s="291"/>
      <c r="AI1624" s="291"/>
      <c r="AJ1624" s="291"/>
      <c r="AK1624" s="291"/>
      <c r="AL1624" s="291"/>
      <c r="AM1624" s="291"/>
      <c r="AN1624" s="291"/>
      <c r="AO1624" s="291"/>
      <c r="AP1624" s="291"/>
      <c r="AQ1624" s="291"/>
      <c r="AR1624" s="291"/>
    </row>
    <row r="1625" spans="1:44" ht="8.1" customHeight="1">
      <c r="A1625" s="323" t="str">
        <f t="shared" si="153"/>
        <v/>
      </c>
      <c r="B1625" s="50" t="str">
        <f t="shared" si="154"/>
        <v/>
      </c>
      <c r="C1625" s="50" t="str">
        <f t="shared" si="155"/>
        <v/>
      </c>
      <c r="D1625" s="273" t="str">
        <f t="shared" si="156"/>
        <v/>
      </c>
      <c r="E1625" s="311"/>
      <c r="F1625" s="312"/>
      <c r="G1625" s="312"/>
      <c r="H1625" s="291"/>
      <c r="I1625" s="291"/>
      <c r="J1625" s="291"/>
      <c r="K1625" s="291"/>
      <c r="L1625" s="291"/>
      <c r="M1625" s="291"/>
      <c r="N1625" s="291"/>
      <c r="O1625" s="291"/>
      <c r="P1625" s="291"/>
      <c r="Q1625" s="291"/>
      <c r="R1625" s="291"/>
      <c r="S1625" s="291"/>
      <c r="T1625" s="291"/>
      <c r="U1625" s="291"/>
      <c r="V1625" s="291"/>
      <c r="W1625" s="291"/>
      <c r="X1625" s="291"/>
      <c r="Y1625" s="291"/>
      <c r="Z1625" s="291"/>
      <c r="AA1625" s="291"/>
      <c r="AB1625" s="291"/>
      <c r="AC1625" s="291"/>
      <c r="AD1625" s="291"/>
      <c r="AE1625" s="291"/>
      <c r="AF1625" s="291"/>
      <c r="AG1625" s="291"/>
      <c r="AH1625" s="291"/>
      <c r="AI1625" s="291"/>
      <c r="AJ1625" s="291"/>
      <c r="AK1625" s="291"/>
      <c r="AL1625" s="291"/>
      <c r="AM1625" s="291"/>
      <c r="AN1625" s="291"/>
      <c r="AO1625" s="291"/>
      <c r="AP1625" s="291"/>
      <c r="AQ1625" s="291"/>
      <c r="AR1625" s="291"/>
    </row>
    <row r="1626" spans="1:44" ht="8.1" customHeight="1">
      <c r="A1626" s="323" t="str">
        <f t="shared" si="153"/>
        <v/>
      </c>
      <c r="B1626" s="50" t="str">
        <f t="shared" si="154"/>
        <v/>
      </c>
      <c r="C1626" s="50" t="str">
        <f t="shared" si="155"/>
        <v/>
      </c>
      <c r="D1626" s="273" t="str">
        <f t="shared" si="156"/>
        <v/>
      </c>
      <c r="E1626" s="311"/>
      <c r="F1626" s="312"/>
      <c r="G1626" s="312"/>
      <c r="H1626" s="291"/>
      <c r="I1626" s="291"/>
      <c r="J1626" s="291"/>
      <c r="K1626" s="291"/>
      <c r="L1626" s="291"/>
      <c r="M1626" s="291"/>
      <c r="N1626" s="291"/>
      <c r="O1626" s="291"/>
      <c r="P1626" s="291"/>
      <c r="Q1626" s="291"/>
      <c r="R1626" s="291"/>
      <c r="S1626" s="291"/>
      <c r="T1626" s="291"/>
      <c r="U1626" s="291"/>
      <c r="V1626" s="291"/>
      <c r="W1626" s="291"/>
      <c r="X1626" s="291"/>
      <c r="Y1626" s="291"/>
      <c r="Z1626" s="291"/>
      <c r="AA1626" s="291"/>
      <c r="AB1626" s="291"/>
      <c r="AC1626" s="291"/>
      <c r="AD1626" s="291"/>
      <c r="AE1626" s="291"/>
      <c r="AF1626" s="291"/>
      <c r="AG1626" s="291"/>
      <c r="AH1626" s="291"/>
      <c r="AI1626" s="291"/>
      <c r="AJ1626" s="291"/>
      <c r="AK1626" s="291"/>
      <c r="AL1626" s="291"/>
      <c r="AM1626" s="291"/>
      <c r="AN1626" s="291"/>
      <c r="AO1626" s="291"/>
      <c r="AP1626" s="291"/>
      <c r="AQ1626" s="291"/>
      <c r="AR1626" s="291"/>
    </row>
    <row r="1627" spans="1:44" ht="8.1" customHeight="1">
      <c r="A1627" s="323" t="str">
        <f t="shared" si="153"/>
        <v/>
      </c>
      <c r="B1627" s="50" t="str">
        <f t="shared" si="154"/>
        <v/>
      </c>
      <c r="C1627" s="50" t="str">
        <f t="shared" si="155"/>
        <v/>
      </c>
      <c r="D1627" s="273" t="str">
        <f t="shared" si="156"/>
        <v/>
      </c>
      <c r="E1627" s="311"/>
      <c r="F1627" s="312"/>
      <c r="G1627" s="312"/>
      <c r="H1627" s="291"/>
      <c r="I1627" s="291"/>
      <c r="J1627" s="291"/>
      <c r="K1627" s="291"/>
      <c r="L1627" s="291"/>
      <c r="M1627" s="291"/>
      <c r="N1627" s="291"/>
      <c r="O1627" s="291"/>
      <c r="P1627" s="291"/>
      <c r="Q1627" s="291"/>
      <c r="R1627" s="291"/>
      <c r="S1627" s="291"/>
      <c r="T1627" s="291"/>
      <c r="U1627" s="291"/>
      <c r="V1627" s="291"/>
      <c r="W1627" s="291"/>
      <c r="X1627" s="291"/>
      <c r="Y1627" s="291"/>
      <c r="Z1627" s="291"/>
      <c r="AA1627" s="291"/>
      <c r="AB1627" s="291"/>
      <c r="AC1627" s="291"/>
      <c r="AD1627" s="291"/>
      <c r="AE1627" s="291"/>
      <c r="AF1627" s="291"/>
      <c r="AG1627" s="291"/>
      <c r="AH1627" s="291"/>
      <c r="AI1627" s="291"/>
      <c r="AJ1627" s="291"/>
      <c r="AK1627" s="291"/>
      <c r="AL1627" s="291"/>
      <c r="AM1627" s="291"/>
      <c r="AN1627" s="291"/>
      <c r="AO1627" s="291"/>
      <c r="AP1627" s="291"/>
      <c r="AQ1627" s="291"/>
      <c r="AR1627" s="291"/>
    </row>
    <row r="1628" spans="1:44" ht="8.1" customHeight="1">
      <c r="A1628" s="323" t="str">
        <f t="shared" si="153"/>
        <v/>
      </c>
      <c r="B1628" s="50" t="str">
        <f t="shared" si="154"/>
        <v/>
      </c>
      <c r="C1628" s="50" t="str">
        <f t="shared" si="155"/>
        <v/>
      </c>
      <c r="D1628" s="273" t="str">
        <f t="shared" si="156"/>
        <v/>
      </c>
      <c r="E1628" s="311"/>
      <c r="F1628" s="312"/>
      <c r="G1628" s="312"/>
      <c r="H1628" s="291"/>
      <c r="I1628" s="291"/>
      <c r="J1628" s="291"/>
      <c r="K1628" s="291"/>
      <c r="L1628" s="291"/>
      <c r="M1628" s="291"/>
      <c r="N1628" s="291"/>
      <c r="O1628" s="291"/>
      <c r="P1628" s="291"/>
      <c r="Q1628" s="291"/>
      <c r="R1628" s="291"/>
      <c r="S1628" s="291"/>
      <c r="T1628" s="291"/>
      <c r="U1628" s="291"/>
      <c r="V1628" s="291"/>
      <c r="W1628" s="291"/>
      <c r="X1628" s="291"/>
      <c r="Y1628" s="291"/>
      <c r="Z1628" s="291"/>
      <c r="AA1628" s="291"/>
      <c r="AB1628" s="291"/>
      <c r="AC1628" s="291"/>
      <c r="AD1628" s="291"/>
      <c r="AE1628" s="291"/>
      <c r="AF1628" s="291"/>
      <c r="AG1628" s="291"/>
      <c r="AH1628" s="291"/>
      <c r="AI1628" s="291"/>
      <c r="AJ1628" s="291"/>
      <c r="AK1628" s="291"/>
      <c r="AL1628" s="291"/>
      <c r="AM1628" s="291"/>
      <c r="AN1628" s="291"/>
      <c r="AO1628" s="291"/>
      <c r="AP1628" s="291"/>
      <c r="AQ1628" s="291"/>
      <c r="AR1628" s="291"/>
    </row>
    <row r="1629" spans="1:44" ht="8.1" customHeight="1">
      <c r="A1629" s="323" t="str">
        <f t="shared" si="153"/>
        <v/>
      </c>
      <c r="B1629" s="50" t="str">
        <f t="shared" si="154"/>
        <v/>
      </c>
      <c r="C1629" s="50" t="str">
        <f t="shared" si="155"/>
        <v/>
      </c>
      <c r="D1629" s="273" t="str">
        <f t="shared" si="156"/>
        <v/>
      </c>
      <c r="E1629" s="311"/>
      <c r="F1629" s="312"/>
      <c r="G1629" s="312"/>
      <c r="H1629" s="291"/>
      <c r="I1629" s="291"/>
      <c r="J1629" s="291"/>
      <c r="K1629" s="291"/>
      <c r="L1629" s="291"/>
      <c r="M1629" s="291"/>
      <c r="N1629" s="291"/>
      <c r="O1629" s="291"/>
      <c r="P1629" s="291"/>
      <c r="Q1629" s="291"/>
      <c r="R1629" s="291"/>
      <c r="S1629" s="291"/>
      <c r="T1629" s="291"/>
      <c r="U1629" s="291"/>
      <c r="V1629" s="291"/>
      <c r="W1629" s="291"/>
      <c r="X1629" s="291"/>
      <c r="Y1629" s="291"/>
      <c r="Z1629" s="291"/>
      <c r="AA1629" s="291"/>
      <c r="AB1629" s="291"/>
      <c r="AC1629" s="291"/>
      <c r="AD1629" s="291"/>
      <c r="AE1629" s="291"/>
      <c r="AF1629" s="291"/>
      <c r="AG1629" s="291"/>
      <c r="AH1629" s="291"/>
      <c r="AI1629" s="291"/>
      <c r="AJ1629" s="291"/>
      <c r="AK1629" s="291"/>
      <c r="AL1629" s="291"/>
      <c r="AM1629" s="291"/>
      <c r="AN1629" s="291"/>
      <c r="AO1629" s="291"/>
      <c r="AP1629" s="291"/>
      <c r="AQ1629" s="291"/>
      <c r="AR1629" s="291"/>
    </row>
    <row r="1630" spans="1:44" ht="8.1" customHeight="1">
      <c r="A1630" s="323" t="str">
        <f t="shared" si="153"/>
        <v/>
      </c>
      <c r="B1630" s="50" t="str">
        <f t="shared" si="154"/>
        <v/>
      </c>
      <c r="C1630" s="50" t="str">
        <f t="shared" si="155"/>
        <v/>
      </c>
      <c r="D1630" s="273" t="str">
        <f t="shared" si="156"/>
        <v/>
      </c>
      <c r="E1630" s="311"/>
      <c r="F1630" s="312"/>
      <c r="G1630" s="312"/>
      <c r="H1630" s="291"/>
      <c r="I1630" s="291"/>
      <c r="J1630" s="291"/>
      <c r="K1630" s="291"/>
      <c r="L1630" s="291"/>
      <c r="M1630" s="291"/>
      <c r="N1630" s="291"/>
      <c r="O1630" s="291"/>
      <c r="P1630" s="291"/>
      <c r="Q1630" s="291"/>
      <c r="R1630" s="291"/>
      <c r="S1630" s="291"/>
      <c r="T1630" s="291"/>
      <c r="U1630" s="291"/>
      <c r="V1630" s="291"/>
      <c r="W1630" s="291"/>
      <c r="X1630" s="291"/>
      <c r="Y1630" s="291"/>
      <c r="Z1630" s="291"/>
      <c r="AA1630" s="291"/>
      <c r="AB1630" s="291"/>
      <c r="AC1630" s="291"/>
      <c r="AD1630" s="291"/>
      <c r="AE1630" s="291"/>
      <c r="AF1630" s="291"/>
      <c r="AG1630" s="291"/>
      <c r="AH1630" s="291"/>
      <c r="AI1630" s="291"/>
      <c r="AJ1630" s="291"/>
      <c r="AK1630" s="291"/>
      <c r="AL1630" s="291"/>
      <c r="AM1630" s="291"/>
      <c r="AN1630" s="291"/>
      <c r="AO1630" s="291"/>
      <c r="AP1630" s="291"/>
      <c r="AQ1630" s="291"/>
      <c r="AR1630" s="291"/>
    </row>
    <row r="1631" spans="1:44" ht="8.1" customHeight="1">
      <c r="A1631" s="323" t="str">
        <f t="shared" si="153"/>
        <v/>
      </c>
      <c r="B1631" s="50" t="str">
        <f t="shared" si="154"/>
        <v/>
      </c>
      <c r="C1631" s="50" t="str">
        <f t="shared" si="155"/>
        <v/>
      </c>
      <c r="D1631" s="273" t="str">
        <f t="shared" si="156"/>
        <v/>
      </c>
      <c r="E1631" s="311"/>
      <c r="F1631" s="312"/>
      <c r="G1631" s="312"/>
      <c r="H1631" s="291"/>
      <c r="I1631" s="291"/>
      <c r="J1631" s="291"/>
      <c r="K1631" s="291"/>
      <c r="L1631" s="291"/>
      <c r="M1631" s="291"/>
      <c r="N1631" s="291"/>
      <c r="O1631" s="291"/>
      <c r="P1631" s="291"/>
      <c r="Q1631" s="291"/>
      <c r="R1631" s="291"/>
      <c r="S1631" s="291"/>
      <c r="T1631" s="291"/>
      <c r="U1631" s="291"/>
      <c r="V1631" s="291"/>
      <c r="W1631" s="291"/>
      <c r="X1631" s="291"/>
      <c r="Y1631" s="291"/>
      <c r="Z1631" s="291"/>
      <c r="AA1631" s="291"/>
      <c r="AB1631" s="291"/>
      <c r="AC1631" s="291"/>
      <c r="AD1631" s="291"/>
      <c r="AE1631" s="291"/>
      <c r="AF1631" s="291"/>
      <c r="AG1631" s="291"/>
      <c r="AH1631" s="291"/>
      <c r="AI1631" s="291"/>
      <c r="AJ1631" s="291"/>
      <c r="AK1631" s="291"/>
      <c r="AL1631" s="291"/>
      <c r="AM1631" s="291"/>
      <c r="AN1631" s="291"/>
      <c r="AO1631" s="291"/>
      <c r="AP1631" s="291"/>
      <c r="AQ1631" s="291"/>
      <c r="AR1631" s="291"/>
    </row>
    <row r="1632" spans="1:44" ht="8.1" customHeight="1">
      <c r="A1632" s="323" t="str">
        <f t="shared" si="153"/>
        <v/>
      </c>
      <c r="B1632" s="50" t="str">
        <f t="shared" si="154"/>
        <v/>
      </c>
      <c r="C1632" s="50" t="str">
        <f t="shared" si="155"/>
        <v/>
      </c>
      <c r="D1632" s="273" t="str">
        <f t="shared" si="156"/>
        <v/>
      </c>
      <c r="E1632" s="311"/>
      <c r="F1632" s="312"/>
      <c r="G1632" s="312"/>
      <c r="H1632" s="291"/>
      <c r="I1632" s="291"/>
      <c r="J1632" s="291"/>
      <c r="K1632" s="291"/>
      <c r="L1632" s="291"/>
      <c r="M1632" s="291"/>
      <c r="N1632" s="291"/>
      <c r="O1632" s="291"/>
      <c r="P1632" s="291"/>
      <c r="Q1632" s="291"/>
      <c r="R1632" s="291"/>
      <c r="S1632" s="291"/>
      <c r="T1632" s="291"/>
      <c r="U1632" s="291"/>
      <c r="V1632" s="291"/>
      <c r="W1632" s="291"/>
      <c r="X1632" s="291"/>
      <c r="Y1632" s="291"/>
      <c r="Z1632" s="291"/>
      <c r="AA1632" s="291"/>
      <c r="AB1632" s="291"/>
      <c r="AC1632" s="291"/>
      <c r="AD1632" s="291"/>
      <c r="AE1632" s="291"/>
      <c r="AF1632" s="291"/>
      <c r="AG1632" s="291"/>
      <c r="AH1632" s="291"/>
      <c r="AI1632" s="291"/>
      <c r="AJ1632" s="291"/>
      <c r="AK1632" s="291"/>
      <c r="AL1632" s="291"/>
      <c r="AM1632" s="291"/>
      <c r="AN1632" s="291"/>
      <c r="AO1632" s="291"/>
      <c r="AP1632" s="291"/>
      <c r="AQ1632" s="291"/>
      <c r="AR1632" s="291"/>
    </row>
    <row r="1633" spans="1:44" ht="8.1" customHeight="1">
      <c r="A1633" s="323" t="str">
        <f t="shared" si="153"/>
        <v/>
      </c>
      <c r="B1633" s="50" t="str">
        <f t="shared" si="154"/>
        <v/>
      </c>
      <c r="C1633" s="50" t="str">
        <f t="shared" si="155"/>
        <v/>
      </c>
      <c r="D1633" s="273" t="str">
        <f t="shared" si="156"/>
        <v/>
      </c>
      <c r="E1633" s="311"/>
      <c r="F1633" s="312"/>
      <c r="G1633" s="312"/>
      <c r="H1633" s="291"/>
      <c r="I1633" s="291"/>
      <c r="J1633" s="291"/>
      <c r="K1633" s="291"/>
      <c r="L1633" s="291"/>
      <c r="M1633" s="291"/>
      <c r="N1633" s="291"/>
      <c r="O1633" s="291"/>
      <c r="P1633" s="291"/>
      <c r="Q1633" s="291"/>
      <c r="R1633" s="291"/>
      <c r="S1633" s="291"/>
      <c r="T1633" s="291"/>
      <c r="U1633" s="291"/>
      <c r="V1633" s="291"/>
      <c r="W1633" s="291"/>
      <c r="X1633" s="291"/>
      <c r="Y1633" s="291"/>
      <c r="Z1633" s="291"/>
      <c r="AA1633" s="291"/>
      <c r="AB1633" s="291"/>
      <c r="AC1633" s="291"/>
      <c r="AD1633" s="291"/>
      <c r="AE1633" s="291"/>
      <c r="AF1633" s="291"/>
      <c r="AG1633" s="291"/>
      <c r="AH1633" s="291"/>
      <c r="AI1633" s="291"/>
      <c r="AJ1633" s="291"/>
      <c r="AK1633" s="291"/>
      <c r="AL1633" s="291"/>
      <c r="AM1633" s="291"/>
      <c r="AN1633" s="291"/>
      <c r="AO1633" s="291"/>
      <c r="AP1633" s="291"/>
      <c r="AQ1633" s="291"/>
      <c r="AR1633" s="291"/>
    </row>
    <row r="1634" spans="1:44" ht="8.1" customHeight="1">
      <c r="A1634" s="323" t="str">
        <f t="shared" si="153"/>
        <v/>
      </c>
      <c r="B1634" s="50" t="str">
        <f t="shared" si="154"/>
        <v/>
      </c>
      <c r="C1634" s="50" t="str">
        <f t="shared" si="155"/>
        <v/>
      </c>
      <c r="D1634" s="273" t="str">
        <f t="shared" si="156"/>
        <v/>
      </c>
      <c r="E1634" s="311"/>
      <c r="F1634" s="312"/>
      <c r="G1634" s="312"/>
      <c r="H1634" s="291"/>
      <c r="I1634" s="291"/>
      <c r="J1634" s="291"/>
      <c r="K1634" s="291"/>
      <c r="L1634" s="291"/>
      <c r="M1634" s="291"/>
      <c r="N1634" s="291"/>
      <c r="O1634" s="291"/>
      <c r="P1634" s="291"/>
      <c r="Q1634" s="291"/>
      <c r="R1634" s="291"/>
      <c r="S1634" s="291"/>
      <c r="T1634" s="291"/>
      <c r="U1634" s="291"/>
      <c r="V1634" s="291"/>
      <c r="W1634" s="291"/>
      <c r="X1634" s="291"/>
      <c r="Y1634" s="291"/>
      <c r="Z1634" s="291"/>
      <c r="AA1634" s="291"/>
      <c r="AB1634" s="291"/>
      <c r="AC1634" s="291"/>
      <c r="AD1634" s="291"/>
      <c r="AE1634" s="291"/>
      <c r="AF1634" s="291"/>
      <c r="AG1634" s="291"/>
      <c r="AH1634" s="291"/>
      <c r="AI1634" s="291"/>
      <c r="AJ1634" s="291"/>
      <c r="AK1634" s="291"/>
      <c r="AL1634" s="291"/>
      <c r="AM1634" s="291"/>
      <c r="AN1634" s="291"/>
      <c r="AO1634" s="291"/>
      <c r="AP1634" s="291"/>
      <c r="AQ1634" s="291"/>
      <c r="AR1634" s="291"/>
    </row>
    <row r="1635" spans="1:44" ht="8.1" customHeight="1">
      <c r="A1635" s="323" t="str">
        <f t="shared" si="153"/>
        <v/>
      </c>
      <c r="B1635" s="50" t="str">
        <f t="shared" si="154"/>
        <v/>
      </c>
      <c r="C1635" s="50" t="str">
        <f t="shared" si="155"/>
        <v/>
      </c>
      <c r="D1635" s="273" t="str">
        <f t="shared" si="156"/>
        <v/>
      </c>
      <c r="E1635" s="311"/>
      <c r="F1635" s="312"/>
      <c r="G1635" s="312"/>
      <c r="H1635" s="291"/>
      <c r="I1635" s="291"/>
      <c r="J1635" s="291"/>
      <c r="K1635" s="291"/>
      <c r="L1635" s="291"/>
      <c r="M1635" s="291"/>
      <c r="N1635" s="291"/>
      <c r="O1635" s="291"/>
      <c r="P1635" s="291"/>
      <c r="Q1635" s="291"/>
      <c r="R1635" s="291"/>
      <c r="S1635" s="291"/>
      <c r="T1635" s="291"/>
      <c r="U1635" s="291"/>
      <c r="V1635" s="291"/>
      <c r="W1635" s="291"/>
      <c r="X1635" s="291"/>
      <c r="Y1635" s="291"/>
      <c r="Z1635" s="291"/>
      <c r="AA1635" s="291"/>
      <c r="AB1635" s="291"/>
      <c r="AC1635" s="291"/>
      <c r="AD1635" s="291"/>
      <c r="AE1635" s="291"/>
      <c r="AF1635" s="291"/>
      <c r="AG1635" s="291"/>
      <c r="AH1635" s="291"/>
      <c r="AI1635" s="291"/>
      <c r="AJ1635" s="291"/>
      <c r="AK1635" s="291"/>
      <c r="AL1635" s="291"/>
      <c r="AM1635" s="291"/>
      <c r="AN1635" s="291"/>
      <c r="AO1635" s="291"/>
      <c r="AP1635" s="291"/>
      <c r="AQ1635" s="291"/>
      <c r="AR1635" s="291"/>
    </row>
    <row r="1636" spans="1:44" ht="8.1" customHeight="1">
      <c r="A1636" s="323" t="str">
        <f t="shared" si="153"/>
        <v/>
      </c>
      <c r="B1636" s="50" t="str">
        <f t="shared" si="154"/>
        <v/>
      </c>
      <c r="C1636" s="50" t="str">
        <f t="shared" si="155"/>
        <v/>
      </c>
      <c r="D1636" s="273" t="str">
        <f t="shared" si="156"/>
        <v/>
      </c>
      <c r="E1636" s="311"/>
      <c r="F1636" s="312"/>
      <c r="G1636" s="312"/>
      <c r="H1636" s="291"/>
      <c r="I1636" s="291"/>
      <c r="J1636" s="291"/>
      <c r="K1636" s="291"/>
      <c r="L1636" s="291"/>
      <c r="M1636" s="291"/>
      <c r="N1636" s="291"/>
      <c r="O1636" s="291"/>
      <c r="P1636" s="291"/>
      <c r="Q1636" s="291"/>
      <c r="R1636" s="291"/>
      <c r="S1636" s="291"/>
      <c r="T1636" s="291"/>
      <c r="U1636" s="291"/>
      <c r="V1636" s="291"/>
      <c r="W1636" s="291"/>
      <c r="X1636" s="291"/>
      <c r="Y1636" s="291"/>
      <c r="Z1636" s="291"/>
      <c r="AA1636" s="291"/>
      <c r="AB1636" s="291"/>
      <c r="AC1636" s="291"/>
      <c r="AD1636" s="291"/>
      <c r="AE1636" s="291"/>
      <c r="AF1636" s="291"/>
      <c r="AG1636" s="291"/>
      <c r="AH1636" s="291"/>
      <c r="AI1636" s="291"/>
      <c r="AJ1636" s="291"/>
      <c r="AK1636" s="291"/>
      <c r="AL1636" s="291"/>
      <c r="AM1636" s="291"/>
      <c r="AN1636" s="291"/>
      <c r="AO1636" s="291"/>
      <c r="AP1636" s="291"/>
      <c r="AQ1636" s="291"/>
      <c r="AR1636" s="291"/>
    </row>
    <row r="1637" spans="1:44" ht="8.1" customHeight="1">
      <c r="A1637" s="323" t="str">
        <f t="shared" si="153"/>
        <v/>
      </c>
      <c r="B1637" s="50" t="str">
        <f t="shared" si="154"/>
        <v/>
      </c>
      <c r="C1637" s="50" t="str">
        <f t="shared" si="155"/>
        <v/>
      </c>
      <c r="D1637" s="273" t="str">
        <f t="shared" si="156"/>
        <v/>
      </c>
      <c r="E1637" s="311"/>
      <c r="F1637" s="312"/>
      <c r="G1637" s="312"/>
      <c r="H1637" s="291"/>
      <c r="I1637" s="291"/>
      <c r="J1637" s="291"/>
      <c r="K1637" s="291"/>
      <c r="L1637" s="291"/>
      <c r="M1637" s="291"/>
      <c r="N1637" s="291"/>
      <c r="O1637" s="291"/>
      <c r="P1637" s="291"/>
      <c r="Q1637" s="291"/>
      <c r="R1637" s="291"/>
      <c r="S1637" s="291"/>
      <c r="T1637" s="291"/>
      <c r="U1637" s="291"/>
      <c r="V1637" s="291"/>
      <c r="W1637" s="291"/>
      <c r="X1637" s="291"/>
      <c r="Y1637" s="291"/>
      <c r="Z1637" s="291"/>
      <c r="AA1637" s="291"/>
      <c r="AB1637" s="291"/>
      <c r="AC1637" s="291"/>
      <c r="AD1637" s="291"/>
      <c r="AE1637" s="291"/>
      <c r="AF1637" s="291"/>
      <c r="AG1637" s="291"/>
      <c r="AH1637" s="291"/>
      <c r="AI1637" s="291"/>
      <c r="AJ1637" s="291"/>
      <c r="AK1637" s="291"/>
      <c r="AL1637" s="291"/>
      <c r="AM1637" s="291"/>
      <c r="AN1637" s="291"/>
      <c r="AO1637" s="291"/>
      <c r="AP1637" s="291"/>
      <c r="AQ1637" s="291"/>
      <c r="AR1637" s="291"/>
    </row>
    <row r="1638" spans="1:44" ht="8.1" customHeight="1">
      <c r="A1638" s="323" t="str">
        <f t="shared" si="153"/>
        <v/>
      </c>
      <c r="B1638" s="50" t="str">
        <f t="shared" si="154"/>
        <v/>
      </c>
      <c r="C1638" s="50" t="str">
        <f t="shared" si="155"/>
        <v/>
      </c>
      <c r="D1638" s="273" t="str">
        <f t="shared" si="156"/>
        <v/>
      </c>
      <c r="E1638" s="311"/>
      <c r="F1638" s="312"/>
      <c r="G1638" s="312"/>
      <c r="H1638" s="291"/>
      <c r="I1638" s="291"/>
      <c r="J1638" s="291"/>
      <c r="K1638" s="291"/>
      <c r="L1638" s="291"/>
      <c r="M1638" s="291"/>
      <c r="N1638" s="291"/>
      <c r="O1638" s="291"/>
      <c r="P1638" s="291"/>
      <c r="Q1638" s="291"/>
      <c r="R1638" s="291"/>
      <c r="S1638" s="291"/>
      <c r="T1638" s="291"/>
      <c r="U1638" s="291"/>
      <c r="V1638" s="291"/>
      <c r="W1638" s="291"/>
      <c r="X1638" s="291"/>
      <c r="Y1638" s="291"/>
      <c r="Z1638" s="291"/>
      <c r="AA1638" s="291"/>
      <c r="AB1638" s="291"/>
      <c r="AC1638" s="291"/>
      <c r="AD1638" s="291"/>
      <c r="AE1638" s="291"/>
      <c r="AF1638" s="291"/>
      <c r="AG1638" s="291"/>
      <c r="AH1638" s="291"/>
      <c r="AI1638" s="291"/>
      <c r="AJ1638" s="291"/>
      <c r="AK1638" s="291"/>
      <c r="AL1638" s="291"/>
      <c r="AM1638" s="291"/>
      <c r="AN1638" s="291"/>
      <c r="AO1638" s="291"/>
      <c r="AP1638" s="291"/>
      <c r="AQ1638" s="291"/>
      <c r="AR1638" s="291"/>
    </row>
    <row r="1639" spans="1:44" ht="8.1" customHeight="1">
      <c r="A1639" s="323" t="str">
        <f t="shared" si="153"/>
        <v/>
      </c>
      <c r="B1639" s="50" t="str">
        <f t="shared" si="154"/>
        <v/>
      </c>
      <c r="C1639" s="50" t="str">
        <f t="shared" si="155"/>
        <v/>
      </c>
      <c r="D1639" s="273" t="str">
        <f t="shared" si="156"/>
        <v/>
      </c>
      <c r="E1639" s="311"/>
      <c r="F1639" s="312"/>
      <c r="G1639" s="312"/>
      <c r="H1639" s="291"/>
      <c r="I1639" s="291"/>
      <c r="J1639" s="291"/>
      <c r="K1639" s="291"/>
      <c r="L1639" s="291"/>
      <c r="M1639" s="291"/>
      <c r="N1639" s="291"/>
      <c r="O1639" s="291"/>
      <c r="P1639" s="291"/>
      <c r="Q1639" s="291"/>
      <c r="R1639" s="291"/>
      <c r="S1639" s="291"/>
      <c r="T1639" s="291"/>
      <c r="U1639" s="291"/>
      <c r="V1639" s="291"/>
      <c r="W1639" s="291"/>
      <c r="X1639" s="291"/>
      <c r="Y1639" s="291"/>
      <c r="Z1639" s="291"/>
      <c r="AA1639" s="291"/>
      <c r="AB1639" s="291"/>
      <c r="AC1639" s="291"/>
      <c r="AD1639" s="291"/>
      <c r="AE1639" s="291"/>
      <c r="AF1639" s="291"/>
      <c r="AG1639" s="291"/>
      <c r="AH1639" s="291"/>
      <c r="AI1639" s="291"/>
      <c r="AJ1639" s="291"/>
      <c r="AK1639" s="291"/>
      <c r="AL1639" s="291"/>
      <c r="AM1639" s="291"/>
      <c r="AN1639" s="291"/>
      <c r="AO1639" s="291"/>
      <c r="AP1639" s="291"/>
      <c r="AQ1639" s="291"/>
      <c r="AR1639" s="291"/>
    </row>
    <row r="1640" spans="1:44" ht="8.1" customHeight="1">
      <c r="A1640" s="323" t="str">
        <f t="shared" si="153"/>
        <v/>
      </c>
      <c r="B1640" s="50" t="str">
        <f t="shared" si="154"/>
        <v/>
      </c>
      <c r="C1640" s="50" t="str">
        <f t="shared" si="155"/>
        <v/>
      </c>
      <c r="D1640" s="273" t="str">
        <f t="shared" si="156"/>
        <v/>
      </c>
      <c r="E1640" s="311"/>
      <c r="F1640" s="312"/>
      <c r="G1640" s="312"/>
      <c r="H1640" s="291"/>
      <c r="I1640" s="291"/>
      <c r="J1640" s="291"/>
      <c r="K1640" s="291"/>
      <c r="L1640" s="291"/>
      <c r="M1640" s="291"/>
      <c r="N1640" s="291"/>
      <c r="O1640" s="291"/>
      <c r="P1640" s="291"/>
      <c r="Q1640" s="291"/>
      <c r="R1640" s="291"/>
      <c r="S1640" s="291"/>
      <c r="T1640" s="291"/>
      <c r="U1640" s="291"/>
      <c r="V1640" s="291"/>
      <c r="W1640" s="291"/>
      <c r="X1640" s="291"/>
      <c r="Y1640" s="291"/>
      <c r="Z1640" s="291"/>
      <c r="AA1640" s="291"/>
      <c r="AB1640" s="291"/>
      <c r="AC1640" s="291"/>
      <c r="AD1640" s="291"/>
      <c r="AE1640" s="291"/>
      <c r="AF1640" s="291"/>
      <c r="AG1640" s="291"/>
      <c r="AH1640" s="291"/>
      <c r="AI1640" s="291"/>
      <c r="AJ1640" s="291"/>
      <c r="AK1640" s="291"/>
      <c r="AL1640" s="291"/>
      <c r="AM1640" s="291"/>
      <c r="AN1640" s="291"/>
      <c r="AO1640" s="291"/>
      <c r="AP1640" s="291"/>
      <c r="AQ1640" s="291"/>
      <c r="AR1640" s="291"/>
    </row>
    <row r="1641" spans="1:44" ht="8.1" customHeight="1">
      <c r="A1641" s="323" t="str">
        <f t="shared" si="153"/>
        <v/>
      </c>
      <c r="B1641" s="50" t="str">
        <f t="shared" si="154"/>
        <v/>
      </c>
      <c r="C1641" s="50" t="str">
        <f t="shared" si="155"/>
        <v/>
      </c>
      <c r="D1641" s="273" t="str">
        <f t="shared" si="156"/>
        <v/>
      </c>
      <c r="E1641" s="311"/>
      <c r="F1641" s="312"/>
      <c r="G1641" s="312"/>
      <c r="H1641" s="291"/>
      <c r="I1641" s="291"/>
      <c r="J1641" s="291"/>
      <c r="K1641" s="291"/>
      <c r="L1641" s="291"/>
      <c r="M1641" s="291"/>
      <c r="N1641" s="291"/>
      <c r="O1641" s="291"/>
      <c r="P1641" s="291"/>
      <c r="Q1641" s="291"/>
      <c r="R1641" s="291"/>
      <c r="S1641" s="291"/>
      <c r="T1641" s="291"/>
      <c r="U1641" s="291"/>
      <c r="V1641" s="291"/>
      <c r="W1641" s="291"/>
      <c r="X1641" s="291"/>
      <c r="Y1641" s="291"/>
      <c r="Z1641" s="291"/>
      <c r="AA1641" s="291"/>
      <c r="AB1641" s="291"/>
      <c r="AC1641" s="291"/>
      <c r="AD1641" s="291"/>
      <c r="AE1641" s="291"/>
      <c r="AF1641" s="291"/>
      <c r="AG1641" s="291"/>
      <c r="AH1641" s="291"/>
      <c r="AI1641" s="291"/>
      <c r="AJ1641" s="291"/>
      <c r="AK1641" s="291"/>
      <c r="AL1641" s="291"/>
      <c r="AM1641" s="291"/>
      <c r="AN1641" s="291"/>
      <c r="AO1641" s="291"/>
      <c r="AP1641" s="291"/>
      <c r="AQ1641" s="291"/>
      <c r="AR1641" s="291"/>
    </row>
    <row r="1642" spans="1:44" ht="8.1" customHeight="1">
      <c r="A1642" s="323" t="str">
        <f t="shared" si="153"/>
        <v/>
      </c>
      <c r="B1642" s="50" t="str">
        <f t="shared" si="154"/>
        <v/>
      </c>
      <c r="C1642" s="50" t="str">
        <f t="shared" si="155"/>
        <v/>
      </c>
      <c r="D1642" s="273" t="str">
        <f t="shared" si="156"/>
        <v/>
      </c>
      <c r="E1642" s="311"/>
      <c r="F1642" s="312"/>
      <c r="G1642" s="312"/>
      <c r="H1642" s="291"/>
      <c r="I1642" s="291"/>
      <c r="J1642" s="291"/>
      <c r="K1642" s="291"/>
      <c r="L1642" s="291"/>
      <c r="M1642" s="291"/>
      <c r="N1642" s="291"/>
      <c r="O1642" s="291"/>
      <c r="P1642" s="291"/>
      <c r="Q1642" s="291"/>
      <c r="R1642" s="291"/>
      <c r="S1642" s="291"/>
      <c r="T1642" s="291"/>
      <c r="U1642" s="291"/>
      <c r="V1642" s="291"/>
      <c r="W1642" s="291"/>
      <c r="X1642" s="291"/>
      <c r="Y1642" s="291"/>
      <c r="Z1642" s="291"/>
      <c r="AA1642" s="291"/>
      <c r="AB1642" s="291"/>
      <c r="AC1642" s="291"/>
      <c r="AD1642" s="291"/>
      <c r="AE1642" s="291"/>
      <c r="AF1642" s="291"/>
      <c r="AG1642" s="291"/>
      <c r="AH1642" s="291"/>
      <c r="AI1642" s="291"/>
      <c r="AJ1642" s="291"/>
      <c r="AK1642" s="291"/>
      <c r="AL1642" s="291"/>
      <c r="AM1642" s="291"/>
      <c r="AN1642" s="291"/>
      <c r="AO1642" s="291"/>
      <c r="AP1642" s="291"/>
      <c r="AQ1642" s="291"/>
      <c r="AR1642" s="291"/>
    </row>
    <row r="1643" spans="1:44" ht="8.1" customHeight="1">
      <c r="A1643" s="323" t="str">
        <f t="shared" si="153"/>
        <v/>
      </c>
      <c r="B1643" s="50" t="str">
        <f t="shared" si="154"/>
        <v/>
      </c>
      <c r="C1643" s="50" t="str">
        <f t="shared" si="155"/>
        <v/>
      </c>
      <c r="D1643" s="273" t="str">
        <f t="shared" si="156"/>
        <v/>
      </c>
      <c r="E1643" s="311"/>
      <c r="F1643" s="312"/>
      <c r="G1643" s="312"/>
      <c r="H1643" s="291"/>
      <c r="I1643" s="291"/>
      <c r="J1643" s="291"/>
      <c r="K1643" s="291"/>
      <c r="L1643" s="291"/>
      <c r="M1643" s="291"/>
      <c r="N1643" s="291"/>
      <c r="O1643" s="291"/>
      <c r="P1643" s="291"/>
      <c r="Q1643" s="291"/>
      <c r="R1643" s="291"/>
      <c r="S1643" s="291"/>
      <c r="T1643" s="291"/>
      <c r="U1643" s="291"/>
      <c r="V1643" s="291"/>
      <c r="W1643" s="291"/>
      <c r="X1643" s="291"/>
      <c r="Y1643" s="291"/>
      <c r="Z1643" s="291"/>
      <c r="AA1643" s="291"/>
      <c r="AB1643" s="291"/>
      <c r="AC1643" s="291"/>
      <c r="AD1643" s="291"/>
      <c r="AE1643" s="291"/>
      <c r="AF1643" s="291"/>
      <c r="AG1643" s="291"/>
      <c r="AH1643" s="291"/>
      <c r="AI1643" s="291"/>
      <c r="AJ1643" s="291"/>
      <c r="AK1643" s="291"/>
      <c r="AL1643" s="291"/>
      <c r="AM1643" s="291"/>
      <c r="AN1643" s="291"/>
      <c r="AO1643" s="291"/>
      <c r="AP1643" s="291"/>
      <c r="AQ1643" s="291"/>
      <c r="AR1643" s="291"/>
    </row>
    <row r="1644" spans="1:44" ht="8.1" customHeight="1">
      <c r="A1644" s="323" t="str">
        <f t="shared" si="153"/>
        <v/>
      </c>
      <c r="B1644" s="50" t="str">
        <f t="shared" si="154"/>
        <v/>
      </c>
      <c r="C1644" s="50" t="str">
        <f t="shared" si="155"/>
        <v/>
      </c>
      <c r="D1644" s="273" t="str">
        <f t="shared" si="156"/>
        <v/>
      </c>
      <c r="E1644" s="311"/>
      <c r="F1644" s="312"/>
      <c r="G1644" s="312"/>
      <c r="H1644" s="291"/>
      <c r="I1644" s="291"/>
      <c r="J1644" s="291"/>
      <c r="K1644" s="291"/>
      <c r="L1644" s="291"/>
      <c r="M1644" s="291"/>
      <c r="N1644" s="291"/>
      <c r="O1644" s="291"/>
      <c r="P1644" s="291"/>
      <c r="Q1644" s="291"/>
      <c r="R1644" s="291"/>
      <c r="S1644" s="291"/>
      <c r="T1644" s="291"/>
      <c r="U1644" s="291"/>
      <c r="V1644" s="291"/>
      <c r="W1644" s="291"/>
      <c r="X1644" s="291"/>
      <c r="Y1644" s="291"/>
      <c r="Z1644" s="291"/>
      <c r="AA1644" s="291"/>
      <c r="AB1644" s="291"/>
      <c r="AC1644" s="291"/>
      <c r="AD1644" s="291"/>
      <c r="AE1644" s="291"/>
      <c r="AF1644" s="291"/>
      <c r="AG1644" s="291"/>
      <c r="AH1644" s="291"/>
      <c r="AI1644" s="291"/>
      <c r="AJ1644" s="291"/>
      <c r="AK1644" s="291"/>
      <c r="AL1644" s="291"/>
      <c r="AM1644" s="291"/>
      <c r="AN1644" s="291"/>
      <c r="AO1644" s="291"/>
      <c r="AP1644" s="291"/>
      <c r="AQ1644" s="291"/>
      <c r="AR1644" s="291"/>
    </row>
    <row r="1645" spans="1:44" ht="8.1" customHeight="1">
      <c r="A1645" s="323" t="str">
        <f t="shared" si="153"/>
        <v/>
      </c>
      <c r="B1645" s="50" t="str">
        <f t="shared" si="154"/>
        <v/>
      </c>
      <c r="C1645" s="50" t="str">
        <f t="shared" si="155"/>
        <v/>
      </c>
      <c r="D1645" s="273" t="str">
        <f t="shared" si="156"/>
        <v/>
      </c>
      <c r="E1645" s="311"/>
      <c r="F1645" s="312"/>
      <c r="G1645" s="312"/>
      <c r="H1645" s="291"/>
      <c r="I1645" s="291"/>
      <c r="J1645" s="291"/>
      <c r="K1645" s="291"/>
      <c r="L1645" s="291"/>
      <c r="M1645" s="291"/>
      <c r="N1645" s="291"/>
      <c r="O1645" s="291"/>
      <c r="P1645" s="291"/>
      <c r="Q1645" s="291"/>
      <c r="R1645" s="291"/>
      <c r="S1645" s="291"/>
      <c r="T1645" s="291"/>
      <c r="U1645" s="291"/>
      <c r="V1645" s="291"/>
      <c r="W1645" s="291"/>
      <c r="X1645" s="291"/>
      <c r="Y1645" s="291"/>
      <c r="Z1645" s="291"/>
      <c r="AA1645" s="291"/>
      <c r="AB1645" s="291"/>
      <c r="AC1645" s="291"/>
      <c r="AD1645" s="291"/>
      <c r="AE1645" s="291"/>
      <c r="AF1645" s="291"/>
      <c r="AG1645" s="291"/>
      <c r="AH1645" s="291"/>
      <c r="AI1645" s="291"/>
      <c r="AJ1645" s="291"/>
      <c r="AK1645" s="291"/>
      <c r="AL1645" s="291"/>
      <c r="AM1645" s="291"/>
      <c r="AN1645" s="291"/>
      <c r="AO1645" s="291"/>
      <c r="AP1645" s="291"/>
      <c r="AQ1645" s="291"/>
      <c r="AR1645" s="291"/>
    </row>
    <row r="1646" spans="1:44" ht="8.1" customHeight="1">
      <c r="A1646" s="323" t="str">
        <f t="shared" si="153"/>
        <v/>
      </c>
      <c r="B1646" s="50" t="str">
        <f t="shared" si="154"/>
        <v/>
      </c>
      <c r="C1646" s="50" t="str">
        <f t="shared" si="155"/>
        <v/>
      </c>
      <c r="D1646" s="273" t="str">
        <f t="shared" si="156"/>
        <v/>
      </c>
      <c r="E1646" s="311"/>
      <c r="F1646" s="312"/>
      <c r="G1646" s="312"/>
      <c r="H1646" s="291"/>
      <c r="I1646" s="291"/>
      <c r="J1646" s="291"/>
      <c r="K1646" s="291"/>
      <c r="L1646" s="291"/>
      <c r="M1646" s="291"/>
      <c r="N1646" s="291"/>
      <c r="O1646" s="291"/>
      <c r="P1646" s="291"/>
      <c r="Q1646" s="291"/>
      <c r="R1646" s="291"/>
      <c r="S1646" s="291"/>
      <c r="T1646" s="291"/>
      <c r="U1646" s="291"/>
      <c r="V1646" s="291"/>
      <c r="W1646" s="291"/>
      <c r="X1646" s="291"/>
      <c r="Y1646" s="291"/>
      <c r="Z1646" s="291"/>
      <c r="AA1646" s="291"/>
      <c r="AB1646" s="291"/>
      <c r="AC1646" s="291"/>
      <c r="AD1646" s="291"/>
      <c r="AE1646" s="291"/>
      <c r="AF1646" s="291"/>
      <c r="AG1646" s="291"/>
      <c r="AH1646" s="291"/>
      <c r="AI1646" s="291"/>
      <c r="AJ1646" s="291"/>
      <c r="AK1646" s="291"/>
      <c r="AL1646" s="291"/>
      <c r="AM1646" s="291"/>
      <c r="AN1646" s="291"/>
      <c r="AO1646" s="291"/>
      <c r="AP1646" s="291"/>
      <c r="AQ1646" s="291"/>
      <c r="AR1646" s="291"/>
    </row>
    <row r="1647" spans="1:44" ht="8.1" customHeight="1">
      <c r="A1647" s="323" t="str">
        <f t="shared" si="153"/>
        <v/>
      </c>
      <c r="B1647" s="50" t="str">
        <f t="shared" si="154"/>
        <v/>
      </c>
      <c r="C1647" s="50" t="str">
        <f t="shared" si="155"/>
        <v/>
      </c>
      <c r="D1647" s="273" t="str">
        <f t="shared" si="156"/>
        <v/>
      </c>
      <c r="E1647" s="311"/>
      <c r="F1647" s="312"/>
      <c r="G1647" s="312"/>
      <c r="H1647" s="291"/>
      <c r="I1647" s="291"/>
      <c r="J1647" s="291"/>
      <c r="K1647" s="291"/>
      <c r="L1647" s="291"/>
      <c r="M1647" s="291"/>
      <c r="N1647" s="291"/>
      <c r="O1647" s="291"/>
      <c r="P1647" s="291"/>
      <c r="Q1647" s="291"/>
      <c r="R1647" s="291"/>
      <c r="S1647" s="291"/>
      <c r="T1647" s="291"/>
      <c r="U1647" s="291"/>
      <c r="V1647" s="291"/>
      <c r="W1647" s="291"/>
      <c r="X1647" s="291"/>
      <c r="Y1647" s="291"/>
      <c r="Z1647" s="291"/>
      <c r="AA1647" s="291"/>
      <c r="AB1647" s="291"/>
      <c r="AC1647" s="291"/>
      <c r="AD1647" s="291"/>
      <c r="AE1647" s="291"/>
      <c r="AF1647" s="291"/>
      <c r="AG1647" s="291"/>
      <c r="AH1647" s="291"/>
      <c r="AI1647" s="291"/>
      <c r="AJ1647" s="291"/>
      <c r="AK1647" s="291"/>
      <c r="AL1647" s="291"/>
      <c r="AM1647" s="291"/>
      <c r="AN1647" s="291"/>
      <c r="AO1647" s="291"/>
      <c r="AP1647" s="291"/>
      <c r="AQ1647" s="291"/>
      <c r="AR1647" s="291"/>
    </row>
    <row r="1648" spans="1:44" ht="8.1" customHeight="1">
      <c r="A1648" s="323" t="str">
        <f t="shared" si="153"/>
        <v/>
      </c>
      <c r="B1648" s="50" t="str">
        <f t="shared" si="154"/>
        <v/>
      </c>
      <c r="C1648" s="50" t="str">
        <f t="shared" si="155"/>
        <v/>
      </c>
      <c r="D1648" s="273" t="str">
        <f t="shared" si="156"/>
        <v/>
      </c>
      <c r="E1648" s="311"/>
      <c r="F1648" s="312"/>
      <c r="G1648" s="312"/>
      <c r="H1648" s="291"/>
      <c r="I1648" s="291"/>
      <c r="J1648" s="291"/>
      <c r="K1648" s="291"/>
      <c r="L1648" s="291"/>
      <c r="M1648" s="291"/>
      <c r="N1648" s="291"/>
      <c r="O1648" s="291"/>
      <c r="P1648" s="291"/>
      <c r="Q1648" s="291"/>
      <c r="R1648" s="291"/>
      <c r="S1648" s="291"/>
      <c r="T1648" s="291"/>
      <c r="U1648" s="291"/>
      <c r="V1648" s="291"/>
      <c r="W1648" s="291"/>
      <c r="X1648" s="291"/>
      <c r="Y1648" s="291"/>
      <c r="Z1648" s="291"/>
      <c r="AA1648" s="291"/>
      <c r="AB1648" s="291"/>
      <c r="AC1648" s="291"/>
      <c r="AD1648" s="291"/>
      <c r="AE1648" s="291"/>
      <c r="AF1648" s="291"/>
      <c r="AG1648" s="291"/>
      <c r="AH1648" s="291"/>
      <c r="AI1648" s="291"/>
      <c r="AJ1648" s="291"/>
      <c r="AK1648" s="291"/>
      <c r="AL1648" s="291"/>
      <c r="AM1648" s="291"/>
      <c r="AN1648" s="291"/>
      <c r="AO1648" s="291"/>
      <c r="AP1648" s="291"/>
      <c r="AQ1648" s="291"/>
      <c r="AR1648" s="291"/>
    </row>
    <row r="1649" spans="1:44" ht="8.1" customHeight="1">
      <c r="A1649" s="323" t="str">
        <f t="shared" si="153"/>
        <v/>
      </c>
      <c r="B1649" s="50" t="str">
        <f t="shared" si="154"/>
        <v/>
      </c>
      <c r="C1649" s="50" t="str">
        <f t="shared" si="155"/>
        <v/>
      </c>
      <c r="D1649" s="273" t="str">
        <f t="shared" si="156"/>
        <v/>
      </c>
      <c r="E1649" s="311"/>
      <c r="F1649" s="312"/>
      <c r="G1649" s="312"/>
      <c r="H1649" s="291"/>
      <c r="I1649" s="291"/>
      <c r="J1649" s="291"/>
      <c r="K1649" s="291"/>
      <c r="L1649" s="291"/>
      <c r="M1649" s="291"/>
      <c r="N1649" s="291"/>
      <c r="O1649" s="291"/>
      <c r="P1649" s="291"/>
      <c r="Q1649" s="291"/>
      <c r="R1649" s="291"/>
      <c r="S1649" s="291"/>
      <c r="T1649" s="291"/>
      <c r="U1649" s="291"/>
      <c r="V1649" s="291"/>
      <c r="W1649" s="291"/>
      <c r="X1649" s="291"/>
      <c r="Y1649" s="291"/>
      <c r="Z1649" s="291"/>
      <c r="AA1649" s="291"/>
      <c r="AB1649" s="291"/>
      <c r="AC1649" s="291"/>
      <c r="AD1649" s="291"/>
      <c r="AE1649" s="291"/>
      <c r="AF1649" s="291"/>
      <c r="AG1649" s="291"/>
      <c r="AH1649" s="291"/>
      <c r="AI1649" s="291"/>
      <c r="AJ1649" s="291"/>
      <c r="AK1649" s="291"/>
      <c r="AL1649" s="291"/>
      <c r="AM1649" s="291"/>
      <c r="AN1649" s="291"/>
      <c r="AO1649" s="291"/>
      <c r="AP1649" s="291"/>
      <c r="AQ1649" s="291"/>
      <c r="AR1649" s="291"/>
    </row>
    <row r="1650" spans="1:44" ht="8.1" customHeight="1">
      <c r="A1650" s="323" t="str">
        <f t="shared" si="153"/>
        <v/>
      </c>
      <c r="B1650" s="50" t="str">
        <f t="shared" si="154"/>
        <v/>
      </c>
      <c r="C1650" s="50" t="str">
        <f t="shared" si="155"/>
        <v/>
      </c>
      <c r="D1650" s="273" t="str">
        <f t="shared" si="156"/>
        <v/>
      </c>
      <c r="E1650" s="311"/>
      <c r="F1650" s="312"/>
      <c r="G1650" s="312"/>
      <c r="H1650" s="291"/>
      <c r="I1650" s="291"/>
      <c r="J1650" s="291"/>
      <c r="K1650" s="291"/>
      <c r="L1650" s="291"/>
      <c r="M1650" s="291"/>
      <c r="N1650" s="291"/>
      <c r="O1650" s="291"/>
      <c r="P1650" s="291"/>
      <c r="Q1650" s="291"/>
      <c r="R1650" s="291"/>
      <c r="S1650" s="291"/>
      <c r="T1650" s="291"/>
      <c r="U1650" s="291"/>
      <c r="V1650" s="291"/>
      <c r="W1650" s="291"/>
      <c r="X1650" s="291"/>
      <c r="Y1650" s="291"/>
      <c r="Z1650" s="291"/>
      <c r="AA1650" s="291"/>
      <c r="AB1650" s="291"/>
      <c r="AC1650" s="291"/>
      <c r="AD1650" s="291"/>
      <c r="AE1650" s="291"/>
      <c r="AF1650" s="291"/>
      <c r="AG1650" s="291"/>
      <c r="AH1650" s="291"/>
      <c r="AI1650" s="291"/>
      <c r="AJ1650" s="291"/>
      <c r="AK1650" s="291"/>
      <c r="AL1650" s="291"/>
      <c r="AM1650" s="291"/>
      <c r="AN1650" s="291"/>
      <c r="AO1650" s="291"/>
      <c r="AP1650" s="291"/>
      <c r="AQ1650" s="291"/>
      <c r="AR1650" s="291"/>
    </row>
    <row r="1651" spans="1:44" ht="8.1" customHeight="1">
      <c r="A1651" s="323" t="str">
        <f t="shared" si="153"/>
        <v/>
      </c>
      <c r="B1651" s="50" t="str">
        <f t="shared" si="154"/>
        <v/>
      </c>
      <c r="C1651" s="50" t="str">
        <f t="shared" si="155"/>
        <v/>
      </c>
      <c r="D1651" s="273" t="str">
        <f t="shared" si="156"/>
        <v/>
      </c>
      <c r="E1651" s="311"/>
      <c r="F1651" s="312"/>
      <c r="G1651" s="312"/>
      <c r="H1651" s="291"/>
      <c r="I1651" s="291"/>
      <c r="J1651" s="291"/>
      <c r="K1651" s="291"/>
      <c r="L1651" s="291"/>
      <c r="M1651" s="291"/>
      <c r="N1651" s="291"/>
      <c r="O1651" s="291"/>
      <c r="P1651" s="291"/>
      <c r="Q1651" s="291"/>
      <c r="R1651" s="291"/>
      <c r="S1651" s="291"/>
      <c r="T1651" s="291"/>
      <c r="U1651" s="291"/>
      <c r="V1651" s="291"/>
      <c r="W1651" s="291"/>
      <c r="X1651" s="291"/>
      <c r="Y1651" s="291"/>
      <c r="Z1651" s="291"/>
      <c r="AA1651" s="291"/>
      <c r="AB1651" s="291"/>
      <c r="AC1651" s="291"/>
      <c r="AD1651" s="291"/>
      <c r="AE1651" s="291"/>
      <c r="AF1651" s="291"/>
      <c r="AG1651" s="291"/>
      <c r="AH1651" s="291"/>
      <c r="AI1651" s="291"/>
      <c r="AJ1651" s="291"/>
      <c r="AK1651" s="291"/>
      <c r="AL1651" s="291"/>
      <c r="AM1651" s="291"/>
      <c r="AN1651" s="291"/>
      <c r="AO1651" s="291"/>
      <c r="AP1651" s="291"/>
      <c r="AQ1651" s="291"/>
      <c r="AR1651" s="291"/>
    </row>
    <row r="1652" spans="1:44" ht="8.1" customHeight="1">
      <c r="A1652" s="323" t="str">
        <f t="shared" si="153"/>
        <v/>
      </c>
      <c r="B1652" s="50" t="str">
        <f t="shared" si="154"/>
        <v/>
      </c>
      <c r="C1652" s="50" t="str">
        <f t="shared" si="155"/>
        <v/>
      </c>
      <c r="D1652" s="273" t="str">
        <f t="shared" si="156"/>
        <v/>
      </c>
      <c r="E1652" s="311"/>
      <c r="F1652" s="312"/>
      <c r="G1652" s="312"/>
      <c r="H1652" s="291"/>
      <c r="I1652" s="291"/>
      <c r="J1652" s="291"/>
      <c r="K1652" s="291"/>
      <c r="L1652" s="291"/>
      <c r="M1652" s="291"/>
      <c r="N1652" s="291"/>
      <c r="O1652" s="291"/>
      <c r="P1652" s="291"/>
      <c r="Q1652" s="291"/>
      <c r="R1652" s="291"/>
      <c r="S1652" s="291"/>
      <c r="T1652" s="291"/>
      <c r="U1652" s="291"/>
      <c r="V1652" s="291"/>
      <c r="W1652" s="291"/>
      <c r="X1652" s="291"/>
      <c r="Y1652" s="291"/>
      <c r="Z1652" s="291"/>
      <c r="AA1652" s="291"/>
      <c r="AB1652" s="291"/>
      <c r="AC1652" s="291"/>
      <c r="AD1652" s="291"/>
      <c r="AE1652" s="291"/>
      <c r="AF1652" s="291"/>
      <c r="AG1652" s="291"/>
      <c r="AH1652" s="291"/>
      <c r="AI1652" s="291"/>
      <c r="AJ1652" s="291"/>
      <c r="AK1652" s="291"/>
      <c r="AL1652" s="291"/>
      <c r="AM1652" s="291"/>
      <c r="AN1652" s="291"/>
      <c r="AO1652" s="291"/>
      <c r="AP1652" s="291"/>
      <c r="AQ1652" s="291"/>
      <c r="AR1652" s="291"/>
    </row>
    <row r="1653" spans="1:44" ht="8.1" customHeight="1">
      <c r="A1653" s="323" t="str">
        <f t="shared" si="153"/>
        <v/>
      </c>
      <c r="B1653" s="50" t="str">
        <f t="shared" si="154"/>
        <v/>
      </c>
      <c r="C1653" s="50" t="str">
        <f t="shared" si="155"/>
        <v/>
      </c>
      <c r="D1653" s="273" t="str">
        <f t="shared" si="156"/>
        <v/>
      </c>
      <c r="E1653" s="311"/>
      <c r="F1653" s="312"/>
      <c r="G1653" s="312"/>
      <c r="H1653" s="291"/>
      <c r="I1653" s="291"/>
      <c r="J1653" s="291"/>
      <c r="K1653" s="291"/>
      <c r="L1653" s="291"/>
      <c r="M1653" s="291"/>
      <c r="N1653" s="291"/>
      <c r="O1653" s="291"/>
      <c r="P1653" s="291"/>
      <c r="Q1653" s="291"/>
      <c r="R1653" s="291"/>
      <c r="S1653" s="291"/>
      <c r="T1653" s="291"/>
      <c r="U1653" s="291"/>
      <c r="V1653" s="291"/>
      <c r="W1653" s="291"/>
      <c r="X1653" s="291"/>
      <c r="Y1653" s="291"/>
      <c r="Z1653" s="291"/>
      <c r="AA1653" s="291"/>
      <c r="AB1653" s="291"/>
      <c r="AC1653" s="291"/>
      <c r="AD1653" s="291"/>
      <c r="AE1653" s="291"/>
      <c r="AF1653" s="291"/>
      <c r="AG1653" s="291"/>
      <c r="AH1653" s="291"/>
      <c r="AI1653" s="291"/>
      <c r="AJ1653" s="291"/>
      <c r="AK1653" s="291"/>
      <c r="AL1653" s="291"/>
      <c r="AM1653" s="291"/>
      <c r="AN1653" s="291"/>
      <c r="AO1653" s="291"/>
      <c r="AP1653" s="291"/>
      <c r="AQ1653" s="291"/>
      <c r="AR1653" s="291"/>
    </row>
    <row r="1654" spans="1:44" ht="8.1" customHeight="1">
      <c r="A1654" s="323" t="str">
        <f t="shared" si="153"/>
        <v/>
      </c>
      <c r="B1654" s="50" t="str">
        <f t="shared" si="154"/>
        <v/>
      </c>
      <c r="C1654" s="50" t="str">
        <f t="shared" si="155"/>
        <v/>
      </c>
      <c r="D1654" s="273" t="str">
        <f t="shared" si="156"/>
        <v/>
      </c>
      <c r="E1654" s="311"/>
      <c r="F1654" s="312"/>
      <c r="G1654" s="312"/>
      <c r="H1654" s="291"/>
      <c r="I1654" s="291"/>
      <c r="J1654" s="291"/>
      <c r="K1654" s="291"/>
      <c r="L1654" s="291"/>
      <c r="M1654" s="291"/>
      <c r="N1654" s="291"/>
      <c r="O1654" s="291"/>
      <c r="P1654" s="291"/>
      <c r="Q1654" s="291"/>
      <c r="R1654" s="291"/>
      <c r="S1654" s="291"/>
      <c r="T1654" s="291"/>
      <c r="U1654" s="291"/>
      <c r="V1654" s="291"/>
      <c r="W1654" s="291"/>
      <c r="X1654" s="291"/>
      <c r="Y1654" s="291"/>
      <c r="Z1654" s="291"/>
      <c r="AA1654" s="291"/>
      <c r="AB1654" s="291"/>
      <c r="AC1654" s="291"/>
      <c r="AD1654" s="291"/>
      <c r="AE1654" s="291"/>
      <c r="AF1654" s="291"/>
      <c r="AG1654" s="291"/>
      <c r="AH1654" s="291"/>
      <c r="AI1654" s="291"/>
      <c r="AJ1654" s="291"/>
      <c r="AK1654" s="291"/>
      <c r="AL1654" s="291"/>
      <c r="AM1654" s="291"/>
      <c r="AN1654" s="291"/>
      <c r="AO1654" s="291"/>
      <c r="AP1654" s="291"/>
      <c r="AQ1654" s="291"/>
      <c r="AR1654" s="291"/>
    </row>
    <row r="1655" spans="1:44" ht="8.1" customHeight="1">
      <c r="A1655" s="323" t="str">
        <f t="shared" si="153"/>
        <v/>
      </c>
      <c r="B1655" s="50" t="str">
        <f t="shared" si="154"/>
        <v/>
      </c>
      <c r="C1655" s="50" t="str">
        <f t="shared" si="155"/>
        <v/>
      </c>
      <c r="D1655" s="273" t="str">
        <f t="shared" si="156"/>
        <v/>
      </c>
      <c r="E1655" s="311"/>
      <c r="F1655" s="312"/>
      <c r="G1655" s="312"/>
      <c r="H1655" s="291"/>
      <c r="I1655" s="291"/>
      <c r="J1655" s="291"/>
      <c r="K1655" s="291"/>
      <c r="L1655" s="291"/>
      <c r="M1655" s="291"/>
      <c r="N1655" s="291"/>
      <c r="O1655" s="291"/>
      <c r="P1655" s="291"/>
      <c r="Q1655" s="291"/>
      <c r="R1655" s="291"/>
      <c r="S1655" s="291"/>
      <c r="T1655" s="291"/>
      <c r="U1655" s="291"/>
      <c r="V1655" s="291"/>
      <c r="W1655" s="291"/>
      <c r="X1655" s="291"/>
      <c r="Y1655" s="291"/>
      <c r="Z1655" s="291"/>
      <c r="AA1655" s="291"/>
      <c r="AB1655" s="291"/>
      <c r="AC1655" s="291"/>
      <c r="AD1655" s="291"/>
      <c r="AE1655" s="291"/>
      <c r="AF1655" s="291"/>
      <c r="AG1655" s="291"/>
      <c r="AH1655" s="291"/>
      <c r="AI1655" s="291"/>
      <c r="AJ1655" s="291"/>
      <c r="AK1655" s="291"/>
      <c r="AL1655" s="291"/>
      <c r="AM1655" s="291"/>
      <c r="AN1655" s="291"/>
      <c r="AO1655" s="291"/>
      <c r="AP1655" s="291"/>
      <c r="AQ1655" s="291"/>
      <c r="AR1655" s="291"/>
    </row>
    <row r="1656" spans="1:44" ht="8.1" customHeight="1">
      <c r="A1656" s="323" t="str">
        <f t="shared" si="153"/>
        <v/>
      </c>
      <c r="B1656" s="50" t="str">
        <f t="shared" si="154"/>
        <v/>
      </c>
      <c r="C1656" s="50" t="str">
        <f t="shared" si="155"/>
        <v/>
      </c>
      <c r="D1656" s="273" t="str">
        <f t="shared" si="156"/>
        <v/>
      </c>
      <c r="E1656" s="311"/>
      <c r="F1656" s="312"/>
      <c r="G1656" s="312"/>
      <c r="H1656" s="291"/>
      <c r="I1656" s="291"/>
      <c r="J1656" s="291"/>
      <c r="K1656" s="291"/>
      <c r="L1656" s="291"/>
      <c r="M1656" s="291"/>
      <c r="N1656" s="291"/>
      <c r="O1656" s="291"/>
      <c r="P1656" s="291"/>
      <c r="Q1656" s="291"/>
      <c r="R1656" s="291"/>
      <c r="S1656" s="291"/>
      <c r="T1656" s="291"/>
      <c r="U1656" s="291"/>
      <c r="V1656" s="291"/>
      <c r="W1656" s="291"/>
      <c r="X1656" s="291"/>
      <c r="Y1656" s="291"/>
      <c r="Z1656" s="291"/>
      <c r="AA1656" s="291"/>
      <c r="AB1656" s="291"/>
      <c r="AC1656" s="291"/>
      <c r="AD1656" s="291"/>
      <c r="AE1656" s="291"/>
      <c r="AF1656" s="291"/>
      <c r="AG1656" s="291"/>
      <c r="AH1656" s="291"/>
      <c r="AI1656" s="291"/>
      <c r="AJ1656" s="291"/>
      <c r="AK1656" s="291"/>
      <c r="AL1656" s="291"/>
      <c r="AM1656" s="291"/>
      <c r="AN1656" s="291"/>
      <c r="AO1656" s="291"/>
      <c r="AP1656" s="291"/>
      <c r="AQ1656" s="291"/>
      <c r="AR1656" s="291"/>
    </row>
    <row r="1657" spans="1:44" ht="8.1" customHeight="1">
      <c r="A1657" s="323" t="str">
        <f t="shared" si="153"/>
        <v/>
      </c>
      <c r="B1657" s="50" t="str">
        <f t="shared" si="154"/>
        <v/>
      </c>
      <c r="C1657" s="50" t="str">
        <f t="shared" si="155"/>
        <v/>
      </c>
      <c r="D1657" s="273" t="str">
        <f t="shared" si="156"/>
        <v/>
      </c>
      <c r="E1657" s="311"/>
      <c r="F1657" s="312"/>
      <c r="G1657" s="312"/>
      <c r="H1657" s="291"/>
      <c r="I1657" s="291"/>
      <c r="J1657" s="291"/>
      <c r="K1657" s="291"/>
      <c r="L1657" s="291"/>
      <c r="M1657" s="291"/>
      <c r="N1657" s="291"/>
      <c r="O1657" s="291"/>
      <c r="P1657" s="291"/>
      <c r="Q1657" s="291"/>
      <c r="R1657" s="291"/>
      <c r="S1657" s="291"/>
      <c r="T1657" s="291"/>
      <c r="U1657" s="291"/>
      <c r="V1657" s="291"/>
      <c r="W1657" s="291"/>
      <c r="X1657" s="291"/>
      <c r="Y1657" s="291"/>
      <c r="Z1657" s="291"/>
      <c r="AA1657" s="291"/>
      <c r="AB1657" s="291"/>
      <c r="AC1657" s="291"/>
      <c r="AD1657" s="291"/>
      <c r="AE1657" s="291"/>
      <c r="AF1657" s="291"/>
      <c r="AG1657" s="291"/>
      <c r="AH1657" s="291"/>
      <c r="AI1657" s="291"/>
      <c r="AJ1657" s="291"/>
      <c r="AK1657" s="291"/>
      <c r="AL1657" s="291"/>
      <c r="AM1657" s="291"/>
      <c r="AN1657" s="291"/>
      <c r="AO1657" s="291"/>
      <c r="AP1657" s="291"/>
      <c r="AQ1657" s="291"/>
      <c r="AR1657" s="291"/>
    </row>
    <row r="1658" spans="1:44" ht="8.1" customHeight="1">
      <c r="A1658" s="323" t="str">
        <f t="shared" si="153"/>
        <v/>
      </c>
      <c r="B1658" s="50" t="str">
        <f t="shared" si="154"/>
        <v/>
      </c>
      <c r="C1658" s="50" t="str">
        <f t="shared" si="155"/>
        <v/>
      </c>
      <c r="D1658" s="273" t="str">
        <f t="shared" si="156"/>
        <v/>
      </c>
      <c r="E1658" s="311"/>
      <c r="F1658" s="312"/>
      <c r="G1658" s="312"/>
      <c r="H1658" s="291"/>
      <c r="I1658" s="291"/>
      <c r="J1658" s="291"/>
      <c r="K1658" s="291"/>
      <c r="L1658" s="291"/>
      <c r="M1658" s="291"/>
      <c r="N1658" s="291"/>
      <c r="O1658" s="291"/>
      <c r="P1658" s="291"/>
      <c r="Q1658" s="291"/>
      <c r="R1658" s="291"/>
      <c r="S1658" s="291"/>
      <c r="T1658" s="291"/>
      <c r="U1658" s="291"/>
      <c r="V1658" s="291"/>
      <c r="W1658" s="291"/>
      <c r="X1658" s="291"/>
      <c r="Y1658" s="291"/>
      <c r="Z1658" s="291"/>
      <c r="AA1658" s="291"/>
      <c r="AB1658" s="291"/>
      <c r="AC1658" s="291"/>
      <c r="AD1658" s="291"/>
      <c r="AE1658" s="291"/>
      <c r="AF1658" s="291"/>
      <c r="AG1658" s="291"/>
      <c r="AH1658" s="291"/>
      <c r="AI1658" s="291"/>
      <c r="AJ1658" s="291"/>
      <c r="AK1658" s="291"/>
      <c r="AL1658" s="291"/>
      <c r="AM1658" s="291"/>
      <c r="AN1658" s="291"/>
      <c r="AO1658" s="291"/>
      <c r="AP1658" s="291"/>
      <c r="AQ1658" s="291"/>
      <c r="AR1658" s="291"/>
    </row>
    <row r="1659" spans="1:44" ht="8.1" customHeight="1">
      <c r="A1659" s="323" t="str">
        <f t="shared" si="153"/>
        <v/>
      </c>
      <c r="B1659" s="50" t="str">
        <f t="shared" si="154"/>
        <v/>
      </c>
      <c r="C1659" s="50" t="str">
        <f t="shared" si="155"/>
        <v/>
      </c>
      <c r="D1659" s="273" t="str">
        <f t="shared" si="156"/>
        <v/>
      </c>
      <c r="E1659" s="311"/>
      <c r="F1659" s="312"/>
      <c r="G1659" s="312"/>
      <c r="H1659" s="291"/>
      <c r="I1659" s="291"/>
      <c r="J1659" s="291"/>
      <c r="K1659" s="291"/>
      <c r="L1659" s="291"/>
      <c r="M1659" s="291"/>
      <c r="N1659" s="291"/>
      <c r="O1659" s="291"/>
      <c r="P1659" s="291"/>
      <c r="Q1659" s="291"/>
      <c r="R1659" s="291"/>
      <c r="S1659" s="291"/>
      <c r="T1659" s="291"/>
      <c r="U1659" s="291"/>
      <c r="V1659" s="291"/>
      <c r="W1659" s="291"/>
      <c r="X1659" s="291"/>
      <c r="Y1659" s="291"/>
      <c r="Z1659" s="291"/>
      <c r="AA1659" s="291"/>
      <c r="AB1659" s="291"/>
      <c r="AC1659" s="291"/>
      <c r="AD1659" s="291"/>
      <c r="AE1659" s="291"/>
      <c r="AF1659" s="291"/>
      <c r="AG1659" s="291"/>
      <c r="AH1659" s="291"/>
      <c r="AI1659" s="291"/>
      <c r="AJ1659" s="291"/>
      <c r="AK1659" s="291"/>
      <c r="AL1659" s="291"/>
      <c r="AM1659" s="291"/>
      <c r="AN1659" s="291"/>
      <c r="AO1659" s="291"/>
      <c r="AP1659" s="291"/>
      <c r="AQ1659" s="291"/>
      <c r="AR1659" s="291"/>
    </row>
    <row r="1660" spans="1:44" ht="8.1" customHeight="1">
      <c r="A1660" s="323" t="str">
        <f t="shared" si="153"/>
        <v/>
      </c>
      <c r="B1660" s="50" t="str">
        <f t="shared" si="154"/>
        <v/>
      </c>
      <c r="C1660" s="50" t="str">
        <f t="shared" si="155"/>
        <v/>
      </c>
      <c r="D1660" s="273" t="str">
        <f t="shared" si="156"/>
        <v/>
      </c>
      <c r="E1660" s="311"/>
      <c r="F1660" s="312"/>
      <c r="G1660" s="312"/>
      <c r="H1660" s="291"/>
      <c r="I1660" s="291"/>
      <c r="J1660" s="291"/>
      <c r="K1660" s="291"/>
      <c r="L1660" s="291"/>
      <c r="M1660" s="291"/>
      <c r="N1660" s="291"/>
      <c r="O1660" s="291"/>
      <c r="P1660" s="291"/>
      <c r="Q1660" s="291"/>
      <c r="R1660" s="291"/>
      <c r="S1660" s="291"/>
      <c r="T1660" s="291"/>
      <c r="U1660" s="291"/>
      <c r="V1660" s="291"/>
      <c r="W1660" s="291"/>
      <c r="X1660" s="291"/>
      <c r="Y1660" s="291"/>
      <c r="Z1660" s="291"/>
      <c r="AA1660" s="291"/>
      <c r="AB1660" s="291"/>
      <c r="AC1660" s="291"/>
      <c r="AD1660" s="291"/>
      <c r="AE1660" s="291"/>
      <c r="AF1660" s="291"/>
      <c r="AG1660" s="291"/>
      <c r="AH1660" s="291"/>
      <c r="AI1660" s="291"/>
      <c r="AJ1660" s="291"/>
      <c r="AK1660" s="291"/>
      <c r="AL1660" s="291"/>
      <c r="AM1660" s="291"/>
      <c r="AN1660" s="291"/>
      <c r="AO1660" s="291"/>
      <c r="AP1660" s="291"/>
      <c r="AQ1660" s="291"/>
      <c r="AR1660" s="291"/>
    </row>
    <row r="1661" spans="1:44" ht="8.1" customHeight="1">
      <c r="A1661" s="323" t="str">
        <f t="shared" si="153"/>
        <v/>
      </c>
      <c r="B1661" s="50" t="str">
        <f t="shared" si="154"/>
        <v/>
      </c>
      <c r="C1661" s="50" t="str">
        <f t="shared" si="155"/>
        <v/>
      </c>
      <c r="D1661" s="273" t="str">
        <f t="shared" si="156"/>
        <v/>
      </c>
      <c r="E1661" s="311"/>
      <c r="F1661" s="312"/>
      <c r="G1661" s="312"/>
      <c r="H1661" s="291"/>
      <c r="I1661" s="291"/>
      <c r="J1661" s="291"/>
      <c r="K1661" s="291"/>
      <c r="L1661" s="291"/>
      <c r="M1661" s="291"/>
      <c r="N1661" s="291"/>
      <c r="O1661" s="291"/>
      <c r="P1661" s="291"/>
      <c r="Q1661" s="291"/>
      <c r="R1661" s="291"/>
      <c r="S1661" s="291"/>
      <c r="T1661" s="291"/>
      <c r="U1661" s="291"/>
      <c r="V1661" s="291"/>
      <c r="W1661" s="291"/>
      <c r="X1661" s="291"/>
      <c r="Y1661" s="291"/>
      <c r="Z1661" s="291"/>
      <c r="AA1661" s="291"/>
      <c r="AB1661" s="291"/>
      <c r="AC1661" s="291"/>
      <c r="AD1661" s="291"/>
      <c r="AE1661" s="291"/>
      <c r="AF1661" s="291"/>
      <c r="AG1661" s="291"/>
      <c r="AH1661" s="291"/>
      <c r="AI1661" s="291"/>
      <c r="AJ1661" s="291"/>
      <c r="AK1661" s="291"/>
      <c r="AL1661" s="291"/>
      <c r="AM1661" s="291"/>
      <c r="AN1661" s="291"/>
      <c r="AO1661" s="291"/>
      <c r="AP1661" s="291"/>
      <c r="AQ1661" s="291"/>
      <c r="AR1661" s="291"/>
    </row>
    <row r="1662" spans="1:44" ht="8.1" customHeight="1">
      <c r="A1662" s="323" t="str">
        <f t="shared" si="153"/>
        <v/>
      </c>
      <c r="B1662" s="50" t="str">
        <f t="shared" si="154"/>
        <v/>
      </c>
      <c r="C1662" s="50" t="str">
        <f t="shared" si="155"/>
        <v/>
      </c>
      <c r="D1662" s="273" t="str">
        <f t="shared" si="156"/>
        <v/>
      </c>
      <c r="E1662" s="311"/>
      <c r="F1662" s="312"/>
      <c r="G1662" s="312"/>
      <c r="H1662" s="291"/>
      <c r="I1662" s="291"/>
      <c r="J1662" s="291"/>
      <c r="K1662" s="291"/>
      <c r="L1662" s="291"/>
      <c r="M1662" s="291"/>
      <c r="N1662" s="291"/>
      <c r="O1662" s="291"/>
      <c r="P1662" s="291"/>
      <c r="Q1662" s="291"/>
      <c r="R1662" s="291"/>
      <c r="S1662" s="291"/>
      <c r="T1662" s="291"/>
      <c r="U1662" s="291"/>
      <c r="V1662" s="291"/>
      <c r="W1662" s="291"/>
      <c r="X1662" s="291"/>
      <c r="Y1662" s="291"/>
      <c r="Z1662" s="291"/>
      <c r="AA1662" s="291"/>
      <c r="AB1662" s="291"/>
      <c r="AC1662" s="291"/>
      <c r="AD1662" s="291"/>
      <c r="AE1662" s="291"/>
      <c r="AF1662" s="291"/>
      <c r="AG1662" s="291"/>
      <c r="AH1662" s="291"/>
      <c r="AI1662" s="291"/>
      <c r="AJ1662" s="291"/>
      <c r="AK1662" s="291"/>
      <c r="AL1662" s="291"/>
      <c r="AM1662" s="291"/>
      <c r="AN1662" s="291"/>
      <c r="AO1662" s="291"/>
      <c r="AP1662" s="291"/>
      <c r="AQ1662" s="291"/>
      <c r="AR1662" s="291"/>
    </row>
    <row r="1663" spans="1:44" ht="8.1" customHeight="1">
      <c r="A1663" s="323" t="str">
        <f t="shared" si="153"/>
        <v/>
      </c>
      <c r="B1663" s="50" t="str">
        <f t="shared" si="154"/>
        <v/>
      </c>
      <c r="C1663" s="50" t="str">
        <f t="shared" si="155"/>
        <v/>
      </c>
      <c r="D1663" s="273" t="str">
        <f t="shared" si="156"/>
        <v/>
      </c>
      <c r="E1663" s="311"/>
      <c r="F1663" s="312"/>
      <c r="G1663" s="312"/>
      <c r="H1663" s="291"/>
      <c r="I1663" s="291"/>
      <c r="J1663" s="291"/>
      <c r="K1663" s="291"/>
      <c r="L1663" s="291"/>
      <c r="M1663" s="291"/>
      <c r="N1663" s="291"/>
      <c r="O1663" s="291"/>
      <c r="P1663" s="291"/>
      <c r="Q1663" s="291"/>
      <c r="R1663" s="291"/>
      <c r="S1663" s="291"/>
      <c r="T1663" s="291"/>
      <c r="U1663" s="291"/>
      <c r="V1663" s="291"/>
      <c r="W1663" s="291"/>
      <c r="X1663" s="291"/>
      <c r="Y1663" s="291"/>
      <c r="Z1663" s="291"/>
      <c r="AA1663" s="291"/>
      <c r="AB1663" s="291"/>
      <c r="AC1663" s="291"/>
      <c r="AD1663" s="291"/>
      <c r="AE1663" s="291"/>
      <c r="AF1663" s="291"/>
      <c r="AG1663" s="291"/>
      <c r="AH1663" s="291"/>
      <c r="AI1663" s="291"/>
      <c r="AJ1663" s="291"/>
      <c r="AK1663" s="291"/>
      <c r="AL1663" s="291"/>
      <c r="AM1663" s="291"/>
      <c r="AN1663" s="291"/>
      <c r="AO1663" s="291"/>
      <c r="AP1663" s="291"/>
      <c r="AQ1663" s="291"/>
      <c r="AR1663" s="291"/>
    </row>
    <row r="1664" spans="1:44" ht="8.1" customHeight="1">
      <c r="A1664" s="323" t="str">
        <f t="shared" si="153"/>
        <v/>
      </c>
      <c r="B1664" s="50" t="str">
        <f t="shared" si="154"/>
        <v/>
      </c>
      <c r="C1664" s="50" t="str">
        <f t="shared" si="155"/>
        <v/>
      </c>
      <c r="D1664" s="273" t="str">
        <f t="shared" si="156"/>
        <v/>
      </c>
      <c r="E1664" s="311"/>
      <c r="F1664" s="312"/>
      <c r="G1664" s="312"/>
      <c r="H1664" s="291"/>
      <c r="I1664" s="291"/>
      <c r="J1664" s="291"/>
      <c r="K1664" s="291"/>
      <c r="L1664" s="291"/>
      <c r="M1664" s="291"/>
      <c r="N1664" s="291"/>
      <c r="O1664" s="291"/>
      <c r="P1664" s="291"/>
      <c r="Q1664" s="291"/>
      <c r="R1664" s="291"/>
      <c r="S1664" s="291"/>
      <c r="T1664" s="291"/>
      <c r="U1664" s="291"/>
      <c r="V1664" s="291"/>
      <c r="W1664" s="291"/>
      <c r="X1664" s="291"/>
      <c r="Y1664" s="291"/>
      <c r="Z1664" s="291"/>
      <c r="AA1664" s="291"/>
      <c r="AB1664" s="291"/>
      <c r="AC1664" s="291"/>
      <c r="AD1664" s="291"/>
      <c r="AE1664" s="291"/>
      <c r="AF1664" s="291"/>
      <c r="AG1664" s="291"/>
      <c r="AH1664" s="291"/>
      <c r="AI1664" s="291"/>
      <c r="AJ1664" s="291"/>
      <c r="AK1664" s="291"/>
      <c r="AL1664" s="291"/>
      <c r="AM1664" s="291"/>
      <c r="AN1664" s="291"/>
      <c r="AO1664" s="291"/>
      <c r="AP1664" s="291"/>
      <c r="AQ1664" s="291"/>
      <c r="AR1664" s="291"/>
    </row>
    <row r="1665" spans="1:44" ht="8.1" customHeight="1">
      <c r="A1665" s="323" t="str">
        <f t="shared" si="153"/>
        <v/>
      </c>
      <c r="B1665" s="50" t="str">
        <f t="shared" si="154"/>
        <v/>
      </c>
      <c r="C1665" s="50" t="str">
        <f t="shared" si="155"/>
        <v/>
      </c>
      <c r="D1665" s="273" t="str">
        <f t="shared" si="156"/>
        <v/>
      </c>
      <c r="E1665" s="311"/>
      <c r="F1665" s="312"/>
      <c r="G1665" s="312"/>
      <c r="H1665" s="291"/>
      <c r="I1665" s="291"/>
      <c r="J1665" s="291"/>
      <c r="K1665" s="291"/>
      <c r="L1665" s="291"/>
      <c r="M1665" s="291"/>
      <c r="N1665" s="291"/>
      <c r="O1665" s="291"/>
      <c r="P1665" s="291"/>
      <c r="Q1665" s="291"/>
      <c r="R1665" s="291"/>
      <c r="S1665" s="291"/>
      <c r="T1665" s="291"/>
      <c r="U1665" s="291"/>
      <c r="V1665" s="291"/>
      <c r="W1665" s="291"/>
      <c r="X1665" s="291"/>
      <c r="Y1665" s="291"/>
      <c r="Z1665" s="291"/>
      <c r="AA1665" s="291"/>
      <c r="AB1665" s="291"/>
      <c r="AC1665" s="291"/>
      <c r="AD1665" s="291"/>
      <c r="AE1665" s="291"/>
      <c r="AF1665" s="291"/>
      <c r="AG1665" s="291"/>
      <c r="AH1665" s="291"/>
      <c r="AI1665" s="291"/>
      <c r="AJ1665" s="291"/>
      <c r="AK1665" s="291"/>
      <c r="AL1665" s="291"/>
      <c r="AM1665" s="291"/>
      <c r="AN1665" s="291"/>
      <c r="AO1665" s="291"/>
      <c r="AP1665" s="291"/>
      <c r="AQ1665" s="291"/>
      <c r="AR1665" s="291"/>
    </row>
    <row r="1666" spans="1:44" ht="8.1" customHeight="1">
      <c r="A1666" s="323" t="str">
        <f t="shared" si="153"/>
        <v/>
      </c>
      <c r="B1666" s="50" t="str">
        <f t="shared" si="154"/>
        <v/>
      </c>
      <c r="C1666" s="50" t="str">
        <f t="shared" si="155"/>
        <v/>
      </c>
      <c r="D1666" s="273" t="str">
        <f t="shared" si="156"/>
        <v/>
      </c>
      <c r="E1666" s="311"/>
      <c r="F1666" s="312"/>
      <c r="G1666" s="312"/>
      <c r="H1666" s="291"/>
      <c r="I1666" s="291"/>
      <c r="J1666" s="291"/>
      <c r="K1666" s="291"/>
      <c r="L1666" s="291"/>
      <c r="M1666" s="291"/>
      <c r="N1666" s="291"/>
      <c r="O1666" s="291"/>
      <c r="P1666" s="291"/>
      <c r="Q1666" s="291"/>
      <c r="R1666" s="291"/>
      <c r="S1666" s="291"/>
      <c r="T1666" s="291"/>
      <c r="U1666" s="291"/>
      <c r="V1666" s="291"/>
      <c r="W1666" s="291"/>
      <c r="X1666" s="291"/>
      <c r="Y1666" s="291"/>
      <c r="Z1666" s="291"/>
      <c r="AA1666" s="291"/>
      <c r="AB1666" s="291"/>
      <c r="AC1666" s="291"/>
      <c r="AD1666" s="291"/>
      <c r="AE1666" s="291"/>
      <c r="AF1666" s="291"/>
      <c r="AG1666" s="291"/>
      <c r="AH1666" s="291"/>
      <c r="AI1666" s="291"/>
      <c r="AJ1666" s="291"/>
      <c r="AK1666" s="291"/>
      <c r="AL1666" s="291"/>
      <c r="AM1666" s="291"/>
      <c r="AN1666" s="291"/>
      <c r="AO1666" s="291"/>
      <c r="AP1666" s="291"/>
      <c r="AQ1666" s="291"/>
      <c r="AR1666" s="291"/>
    </row>
    <row r="1667" spans="1:44" ht="8.1" customHeight="1">
      <c r="A1667" s="323" t="str">
        <f t="shared" si="153"/>
        <v/>
      </c>
      <c r="B1667" s="50" t="str">
        <f t="shared" si="154"/>
        <v/>
      </c>
      <c r="C1667" s="50" t="str">
        <f t="shared" si="155"/>
        <v/>
      </c>
      <c r="D1667" s="273" t="str">
        <f t="shared" si="156"/>
        <v/>
      </c>
      <c r="E1667" s="311"/>
      <c r="F1667" s="312"/>
      <c r="G1667" s="312"/>
      <c r="H1667" s="291"/>
      <c r="I1667" s="291"/>
      <c r="J1667" s="291"/>
      <c r="K1667" s="291"/>
      <c r="L1667" s="291"/>
      <c r="M1667" s="291"/>
      <c r="N1667" s="291"/>
      <c r="O1667" s="291"/>
      <c r="P1667" s="291"/>
      <c r="Q1667" s="291"/>
      <c r="R1667" s="291"/>
      <c r="S1667" s="291"/>
      <c r="T1667" s="291"/>
      <c r="U1667" s="291"/>
      <c r="V1667" s="291"/>
      <c r="W1667" s="291"/>
      <c r="X1667" s="291"/>
      <c r="Y1667" s="291"/>
      <c r="Z1667" s="291"/>
      <c r="AA1667" s="291"/>
      <c r="AB1667" s="291"/>
      <c r="AC1667" s="291"/>
      <c r="AD1667" s="291"/>
      <c r="AE1667" s="291"/>
      <c r="AF1667" s="291"/>
      <c r="AG1667" s="291"/>
      <c r="AH1667" s="291"/>
      <c r="AI1667" s="291"/>
      <c r="AJ1667" s="291"/>
      <c r="AK1667" s="291"/>
      <c r="AL1667" s="291"/>
      <c r="AM1667" s="291"/>
      <c r="AN1667" s="291"/>
      <c r="AO1667" s="291"/>
      <c r="AP1667" s="291"/>
      <c r="AQ1667" s="291"/>
      <c r="AR1667" s="291"/>
    </row>
    <row r="1668" spans="1:44" ht="8.1" customHeight="1">
      <c r="A1668" s="323" t="str">
        <f t="shared" si="153"/>
        <v/>
      </c>
      <c r="B1668" s="50" t="str">
        <f t="shared" si="154"/>
        <v/>
      </c>
      <c r="C1668" s="50" t="str">
        <f t="shared" si="155"/>
        <v/>
      </c>
      <c r="D1668" s="273" t="str">
        <f t="shared" si="156"/>
        <v/>
      </c>
      <c r="E1668" s="311"/>
      <c r="F1668" s="312"/>
      <c r="G1668" s="312"/>
      <c r="H1668" s="291"/>
      <c r="I1668" s="291"/>
      <c r="J1668" s="291"/>
      <c r="K1668" s="291"/>
      <c r="L1668" s="291"/>
      <c r="M1668" s="291"/>
      <c r="N1668" s="291"/>
      <c r="O1668" s="291"/>
      <c r="P1668" s="291"/>
      <c r="Q1668" s="291"/>
      <c r="R1668" s="291"/>
      <c r="S1668" s="291"/>
      <c r="T1668" s="291"/>
      <c r="U1668" s="291"/>
      <c r="V1668" s="291"/>
      <c r="W1668" s="291"/>
      <c r="X1668" s="291"/>
      <c r="Y1668" s="291"/>
      <c r="Z1668" s="291"/>
      <c r="AA1668" s="291"/>
      <c r="AB1668" s="291"/>
      <c r="AC1668" s="291"/>
      <c r="AD1668" s="291"/>
      <c r="AE1668" s="291"/>
      <c r="AF1668" s="291"/>
      <c r="AG1668" s="291"/>
      <c r="AH1668" s="291"/>
      <c r="AI1668" s="291"/>
      <c r="AJ1668" s="291"/>
      <c r="AK1668" s="291"/>
      <c r="AL1668" s="291"/>
      <c r="AM1668" s="291"/>
      <c r="AN1668" s="291"/>
      <c r="AO1668" s="291"/>
      <c r="AP1668" s="291"/>
      <c r="AQ1668" s="291"/>
      <c r="AR1668" s="291"/>
    </row>
    <row r="1669" spans="1:44" ht="8.1" customHeight="1">
      <c r="A1669" s="323" t="str">
        <f t="shared" ref="A1669:A1732" si="157">IF(ROW()-A$4&lt;=$D$4,ROW()-A$4,"")</f>
        <v/>
      </c>
      <c r="B1669" s="50" t="str">
        <f t="shared" si="154"/>
        <v/>
      </c>
      <c r="C1669" s="50" t="str">
        <f t="shared" si="155"/>
        <v/>
      </c>
      <c r="D1669" s="273" t="str">
        <f t="shared" si="156"/>
        <v/>
      </c>
      <c r="E1669" s="311"/>
      <c r="F1669" s="312"/>
      <c r="G1669" s="312"/>
      <c r="H1669" s="291"/>
      <c r="I1669" s="291"/>
      <c r="J1669" s="291"/>
      <c r="K1669" s="291"/>
      <c r="L1669" s="291"/>
      <c r="M1669" s="291"/>
      <c r="N1669" s="291"/>
      <c r="O1669" s="291"/>
      <c r="P1669" s="291"/>
      <c r="Q1669" s="291"/>
      <c r="R1669" s="291"/>
      <c r="S1669" s="291"/>
      <c r="T1669" s="291"/>
      <c r="U1669" s="291"/>
      <c r="V1669" s="291"/>
      <c r="W1669" s="291"/>
      <c r="X1669" s="291"/>
      <c r="Y1669" s="291"/>
      <c r="Z1669" s="291"/>
      <c r="AA1669" s="291"/>
      <c r="AB1669" s="291"/>
      <c r="AC1669" s="291"/>
      <c r="AD1669" s="291"/>
      <c r="AE1669" s="291"/>
      <c r="AF1669" s="291"/>
      <c r="AG1669" s="291"/>
      <c r="AH1669" s="291"/>
      <c r="AI1669" s="291"/>
      <c r="AJ1669" s="291"/>
      <c r="AK1669" s="291"/>
      <c r="AL1669" s="291"/>
      <c r="AM1669" s="291"/>
      <c r="AN1669" s="291"/>
      <c r="AO1669" s="291"/>
      <c r="AP1669" s="291"/>
      <c r="AQ1669" s="291"/>
      <c r="AR1669" s="291"/>
    </row>
    <row r="1670" spans="1:44" ht="8.1" customHeight="1">
      <c r="A1670" s="323" t="str">
        <f t="shared" si="157"/>
        <v/>
      </c>
      <c r="B1670" s="50" t="str">
        <f t="shared" ref="B1670:B1733" si="158">IF(A1670="","",IF(A1668="",1,IF(ISNUMBER(A1670),INT(A1669/$C$2)+1,"")))</f>
        <v/>
      </c>
      <c r="C1670" s="50" t="str">
        <f t="shared" ref="C1670:C1733" si="159">IF(ISNUMBER(A1670),IF(B1669&lt;&gt;B1670,1,C1669+1),"")</f>
        <v/>
      </c>
      <c r="D1670" s="273" t="str">
        <f t="shared" ref="D1670:D1733" si="160">IF(AND(ISNUMBER(B1670),ISNUMBER(C1670)),_xlfn.CONCAT(C1670-1,",",B1670-1),"")</f>
        <v/>
      </c>
      <c r="E1670" s="311"/>
      <c r="F1670" s="312"/>
      <c r="G1670" s="312"/>
      <c r="H1670" s="291"/>
      <c r="I1670" s="291"/>
      <c r="J1670" s="291"/>
      <c r="K1670" s="291"/>
      <c r="L1670" s="291"/>
      <c r="M1670" s="291"/>
      <c r="N1670" s="291"/>
      <c r="O1670" s="291"/>
      <c r="P1670" s="291"/>
      <c r="Q1670" s="291"/>
      <c r="R1670" s="291"/>
      <c r="S1670" s="291"/>
      <c r="T1670" s="291"/>
      <c r="U1670" s="291"/>
      <c r="V1670" s="291"/>
      <c r="W1670" s="291"/>
      <c r="X1670" s="291"/>
      <c r="Y1670" s="291"/>
      <c r="Z1670" s="291"/>
      <c r="AA1670" s="291"/>
      <c r="AB1670" s="291"/>
      <c r="AC1670" s="291"/>
      <c r="AD1670" s="291"/>
      <c r="AE1670" s="291"/>
      <c r="AF1670" s="291"/>
      <c r="AG1670" s="291"/>
      <c r="AH1670" s="291"/>
      <c r="AI1670" s="291"/>
      <c r="AJ1670" s="291"/>
      <c r="AK1670" s="291"/>
      <c r="AL1670" s="291"/>
      <c r="AM1670" s="291"/>
      <c r="AN1670" s="291"/>
      <c r="AO1670" s="291"/>
      <c r="AP1670" s="291"/>
      <c r="AQ1670" s="291"/>
      <c r="AR1670" s="291"/>
    </row>
    <row r="1671" spans="1:44" ht="8.1" customHeight="1">
      <c r="A1671" s="323" t="str">
        <f t="shared" si="157"/>
        <v/>
      </c>
      <c r="B1671" s="50" t="str">
        <f t="shared" si="158"/>
        <v/>
      </c>
      <c r="C1671" s="50" t="str">
        <f t="shared" si="159"/>
        <v/>
      </c>
      <c r="D1671" s="273" t="str">
        <f t="shared" si="160"/>
        <v/>
      </c>
      <c r="E1671" s="311"/>
      <c r="F1671" s="312"/>
      <c r="G1671" s="312"/>
      <c r="H1671" s="291"/>
      <c r="I1671" s="291"/>
      <c r="J1671" s="291"/>
      <c r="K1671" s="291"/>
      <c r="L1671" s="291"/>
      <c r="M1671" s="291"/>
      <c r="N1671" s="291"/>
      <c r="O1671" s="291"/>
      <c r="P1671" s="291"/>
      <c r="Q1671" s="291"/>
      <c r="R1671" s="291"/>
      <c r="S1671" s="291"/>
      <c r="T1671" s="291"/>
      <c r="U1671" s="291"/>
      <c r="V1671" s="291"/>
      <c r="W1671" s="291"/>
      <c r="X1671" s="291"/>
      <c r="Y1671" s="291"/>
      <c r="Z1671" s="291"/>
      <c r="AA1671" s="291"/>
      <c r="AB1671" s="291"/>
      <c r="AC1671" s="291"/>
      <c r="AD1671" s="291"/>
      <c r="AE1671" s="291"/>
      <c r="AF1671" s="291"/>
      <c r="AG1671" s="291"/>
      <c r="AH1671" s="291"/>
      <c r="AI1671" s="291"/>
      <c r="AJ1671" s="291"/>
      <c r="AK1671" s="291"/>
      <c r="AL1671" s="291"/>
      <c r="AM1671" s="291"/>
      <c r="AN1671" s="291"/>
      <c r="AO1671" s="291"/>
      <c r="AP1671" s="291"/>
      <c r="AQ1671" s="291"/>
      <c r="AR1671" s="291"/>
    </row>
    <row r="1672" spans="1:44" ht="8.1" customHeight="1">
      <c r="A1672" s="323" t="str">
        <f t="shared" si="157"/>
        <v/>
      </c>
      <c r="B1672" s="50" t="str">
        <f t="shared" si="158"/>
        <v/>
      </c>
      <c r="C1672" s="50" t="str">
        <f t="shared" si="159"/>
        <v/>
      </c>
      <c r="D1672" s="273" t="str">
        <f t="shared" si="160"/>
        <v/>
      </c>
      <c r="E1672" s="311"/>
      <c r="F1672" s="312"/>
      <c r="G1672" s="312"/>
      <c r="H1672" s="291"/>
      <c r="I1672" s="291"/>
      <c r="J1672" s="291"/>
      <c r="K1672" s="291"/>
      <c r="L1672" s="291"/>
      <c r="M1672" s="291"/>
      <c r="N1672" s="291"/>
      <c r="O1672" s="291"/>
      <c r="P1672" s="291"/>
      <c r="Q1672" s="291"/>
      <c r="R1672" s="291"/>
      <c r="S1672" s="291"/>
      <c r="T1672" s="291"/>
      <c r="U1672" s="291"/>
      <c r="V1672" s="291"/>
      <c r="W1672" s="291"/>
      <c r="X1672" s="291"/>
      <c r="Y1672" s="291"/>
      <c r="Z1672" s="291"/>
      <c r="AA1672" s="291"/>
      <c r="AB1672" s="291"/>
      <c r="AC1672" s="291"/>
      <c r="AD1672" s="291"/>
      <c r="AE1672" s="291"/>
      <c r="AF1672" s="291"/>
      <c r="AG1672" s="291"/>
      <c r="AH1672" s="291"/>
      <c r="AI1672" s="291"/>
      <c r="AJ1672" s="291"/>
      <c r="AK1672" s="291"/>
      <c r="AL1672" s="291"/>
      <c r="AM1672" s="291"/>
      <c r="AN1672" s="291"/>
      <c r="AO1672" s="291"/>
      <c r="AP1672" s="291"/>
      <c r="AQ1672" s="291"/>
      <c r="AR1672" s="291"/>
    </row>
    <row r="1673" spans="1:44" ht="8.1" customHeight="1">
      <c r="A1673" s="323" t="str">
        <f t="shared" si="157"/>
        <v/>
      </c>
      <c r="B1673" s="50" t="str">
        <f t="shared" si="158"/>
        <v/>
      </c>
      <c r="C1673" s="50" t="str">
        <f t="shared" si="159"/>
        <v/>
      </c>
      <c r="D1673" s="273" t="str">
        <f t="shared" si="160"/>
        <v/>
      </c>
      <c r="E1673" s="311"/>
      <c r="F1673" s="312"/>
      <c r="G1673" s="312"/>
      <c r="H1673" s="291"/>
      <c r="I1673" s="291"/>
      <c r="J1673" s="291"/>
      <c r="K1673" s="291"/>
      <c r="L1673" s="291"/>
      <c r="M1673" s="291"/>
      <c r="N1673" s="291"/>
      <c r="O1673" s="291"/>
      <c r="P1673" s="291"/>
      <c r="Q1673" s="291"/>
      <c r="R1673" s="291"/>
      <c r="S1673" s="291"/>
      <c r="T1673" s="291"/>
      <c r="U1673" s="291"/>
      <c r="V1673" s="291"/>
      <c r="W1673" s="291"/>
      <c r="X1673" s="291"/>
      <c r="Y1673" s="291"/>
      <c r="Z1673" s="291"/>
      <c r="AA1673" s="291"/>
      <c r="AB1673" s="291"/>
      <c r="AC1673" s="291"/>
      <c r="AD1673" s="291"/>
      <c r="AE1673" s="291"/>
      <c r="AF1673" s="291"/>
      <c r="AG1673" s="291"/>
      <c r="AH1673" s="291"/>
      <c r="AI1673" s="291"/>
      <c r="AJ1673" s="291"/>
      <c r="AK1673" s="291"/>
      <c r="AL1673" s="291"/>
      <c r="AM1673" s="291"/>
      <c r="AN1673" s="291"/>
      <c r="AO1673" s="291"/>
      <c r="AP1673" s="291"/>
      <c r="AQ1673" s="291"/>
      <c r="AR1673" s="291"/>
    </row>
    <row r="1674" spans="1:44" ht="8.1" customHeight="1">
      <c r="A1674" s="323" t="str">
        <f t="shared" si="157"/>
        <v/>
      </c>
      <c r="B1674" s="50" t="str">
        <f t="shared" si="158"/>
        <v/>
      </c>
      <c r="C1674" s="50" t="str">
        <f t="shared" si="159"/>
        <v/>
      </c>
      <c r="D1674" s="273" t="str">
        <f t="shared" si="160"/>
        <v/>
      </c>
      <c r="E1674" s="311"/>
      <c r="F1674" s="312"/>
      <c r="G1674" s="312"/>
      <c r="H1674" s="291"/>
      <c r="I1674" s="291"/>
      <c r="J1674" s="291"/>
      <c r="K1674" s="291"/>
      <c r="L1674" s="291"/>
      <c r="M1674" s="291"/>
      <c r="N1674" s="291"/>
      <c r="O1674" s="291"/>
      <c r="P1674" s="291"/>
      <c r="Q1674" s="291"/>
      <c r="R1674" s="291"/>
      <c r="S1674" s="291"/>
      <c r="T1674" s="291"/>
      <c r="U1674" s="291"/>
      <c r="V1674" s="291"/>
      <c r="W1674" s="291"/>
      <c r="X1674" s="291"/>
      <c r="Y1674" s="291"/>
      <c r="Z1674" s="291"/>
      <c r="AA1674" s="291"/>
      <c r="AB1674" s="291"/>
      <c r="AC1674" s="291"/>
      <c r="AD1674" s="291"/>
      <c r="AE1674" s="291"/>
      <c r="AF1674" s="291"/>
      <c r="AG1674" s="291"/>
      <c r="AH1674" s="291"/>
      <c r="AI1674" s="291"/>
      <c r="AJ1674" s="291"/>
      <c r="AK1674" s="291"/>
      <c r="AL1674" s="291"/>
      <c r="AM1674" s="291"/>
      <c r="AN1674" s="291"/>
      <c r="AO1674" s="291"/>
      <c r="AP1674" s="291"/>
      <c r="AQ1674" s="291"/>
      <c r="AR1674" s="291"/>
    </row>
    <row r="1675" spans="1:44" ht="8.1" customHeight="1">
      <c r="A1675" s="323" t="str">
        <f t="shared" si="157"/>
        <v/>
      </c>
      <c r="B1675" s="50" t="str">
        <f t="shared" si="158"/>
        <v/>
      </c>
      <c r="C1675" s="50" t="str">
        <f t="shared" si="159"/>
        <v/>
      </c>
      <c r="D1675" s="273" t="str">
        <f t="shared" si="160"/>
        <v/>
      </c>
      <c r="E1675" s="311"/>
      <c r="F1675" s="312"/>
      <c r="G1675" s="312"/>
      <c r="H1675" s="291"/>
      <c r="I1675" s="291"/>
      <c r="J1675" s="291"/>
      <c r="K1675" s="291"/>
      <c r="L1675" s="291"/>
      <c r="M1675" s="291"/>
      <c r="N1675" s="291"/>
      <c r="O1675" s="291"/>
      <c r="P1675" s="291"/>
      <c r="Q1675" s="291"/>
      <c r="R1675" s="291"/>
      <c r="S1675" s="291"/>
      <c r="T1675" s="291"/>
      <c r="U1675" s="291"/>
      <c r="V1675" s="291"/>
      <c r="W1675" s="291"/>
      <c r="X1675" s="291"/>
      <c r="Y1675" s="291"/>
      <c r="Z1675" s="291"/>
      <c r="AA1675" s="291"/>
      <c r="AB1675" s="291"/>
      <c r="AC1675" s="291"/>
      <c r="AD1675" s="291"/>
      <c r="AE1675" s="291"/>
      <c r="AF1675" s="291"/>
      <c r="AG1675" s="291"/>
      <c r="AH1675" s="291"/>
      <c r="AI1675" s="291"/>
      <c r="AJ1675" s="291"/>
      <c r="AK1675" s="291"/>
      <c r="AL1675" s="291"/>
      <c r="AM1675" s="291"/>
      <c r="AN1675" s="291"/>
      <c r="AO1675" s="291"/>
      <c r="AP1675" s="291"/>
      <c r="AQ1675" s="291"/>
      <c r="AR1675" s="291"/>
    </row>
    <row r="1676" spans="1:44" ht="8.1" customHeight="1">
      <c r="A1676" s="323" t="str">
        <f t="shared" si="157"/>
        <v/>
      </c>
      <c r="B1676" s="50" t="str">
        <f t="shared" si="158"/>
        <v/>
      </c>
      <c r="C1676" s="50" t="str">
        <f t="shared" si="159"/>
        <v/>
      </c>
      <c r="D1676" s="273" t="str">
        <f t="shared" si="160"/>
        <v/>
      </c>
      <c r="E1676" s="311"/>
      <c r="F1676" s="312"/>
      <c r="G1676" s="312"/>
      <c r="H1676" s="291"/>
      <c r="I1676" s="291"/>
      <c r="J1676" s="291"/>
      <c r="K1676" s="291"/>
      <c r="L1676" s="291"/>
      <c r="M1676" s="291"/>
      <c r="N1676" s="291"/>
      <c r="O1676" s="291"/>
      <c r="P1676" s="291"/>
      <c r="Q1676" s="291"/>
      <c r="R1676" s="291"/>
      <c r="S1676" s="291"/>
      <c r="T1676" s="291"/>
      <c r="U1676" s="291"/>
      <c r="V1676" s="291"/>
      <c r="W1676" s="291"/>
      <c r="X1676" s="291"/>
      <c r="Y1676" s="291"/>
      <c r="Z1676" s="291"/>
      <c r="AA1676" s="291"/>
      <c r="AB1676" s="291"/>
      <c r="AC1676" s="291"/>
      <c r="AD1676" s="291"/>
      <c r="AE1676" s="291"/>
      <c r="AF1676" s="291"/>
      <c r="AG1676" s="291"/>
      <c r="AH1676" s="291"/>
      <c r="AI1676" s="291"/>
      <c r="AJ1676" s="291"/>
      <c r="AK1676" s="291"/>
      <c r="AL1676" s="291"/>
      <c r="AM1676" s="291"/>
      <c r="AN1676" s="291"/>
      <c r="AO1676" s="291"/>
      <c r="AP1676" s="291"/>
      <c r="AQ1676" s="291"/>
      <c r="AR1676" s="291"/>
    </row>
    <row r="1677" spans="1:44" ht="8.1" customHeight="1">
      <c r="A1677" s="323" t="str">
        <f t="shared" si="157"/>
        <v/>
      </c>
      <c r="B1677" s="50" t="str">
        <f t="shared" si="158"/>
        <v/>
      </c>
      <c r="C1677" s="50" t="str">
        <f t="shared" si="159"/>
        <v/>
      </c>
      <c r="D1677" s="273" t="str">
        <f t="shared" si="160"/>
        <v/>
      </c>
      <c r="E1677" s="311"/>
      <c r="F1677" s="312"/>
      <c r="G1677" s="312"/>
      <c r="H1677" s="291"/>
      <c r="I1677" s="291"/>
      <c r="J1677" s="291"/>
      <c r="K1677" s="291"/>
      <c r="L1677" s="291"/>
      <c r="M1677" s="291"/>
      <c r="N1677" s="291"/>
      <c r="O1677" s="291"/>
      <c r="P1677" s="291"/>
      <c r="Q1677" s="291"/>
      <c r="R1677" s="291"/>
      <c r="S1677" s="291"/>
      <c r="T1677" s="291"/>
      <c r="U1677" s="291"/>
      <c r="V1677" s="291"/>
      <c r="W1677" s="291"/>
      <c r="X1677" s="291"/>
      <c r="Y1677" s="291"/>
      <c r="Z1677" s="291"/>
      <c r="AA1677" s="291"/>
      <c r="AB1677" s="291"/>
      <c r="AC1677" s="291"/>
      <c r="AD1677" s="291"/>
      <c r="AE1677" s="291"/>
      <c r="AF1677" s="291"/>
      <c r="AG1677" s="291"/>
      <c r="AH1677" s="291"/>
      <c r="AI1677" s="291"/>
      <c r="AJ1677" s="291"/>
      <c r="AK1677" s="291"/>
      <c r="AL1677" s="291"/>
      <c r="AM1677" s="291"/>
      <c r="AN1677" s="291"/>
      <c r="AO1677" s="291"/>
      <c r="AP1677" s="291"/>
      <c r="AQ1677" s="291"/>
      <c r="AR1677" s="291"/>
    </row>
    <row r="1678" spans="1:44" ht="8.1" customHeight="1">
      <c r="A1678" s="323" t="str">
        <f t="shared" si="157"/>
        <v/>
      </c>
      <c r="B1678" s="50" t="str">
        <f t="shared" si="158"/>
        <v/>
      </c>
      <c r="C1678" s="50" t="str">
        <f t="shared" si="159"/>
        <v/>
      </c>
      <c r="D1678" s="273" t="str">
        <f t="shared" si="160"/>
        <v/>
      </c>
      <c r="E1678" s="311"/>
      <c r="F1678" s="312"/>
      <c r="G1678" s="312"/>
      <c r="H1678" s="291"/>
      <c r="I1678" s="291"/>
      <c r="J1678" s="291"/>
      <c r="K1678" s="291"/>
      <c r="L1678" s="291"/>
      <c r="M1678" s="291"/>
      <c r="N1678" s="291"/>
      <c r="O1678" s="291"/>
      <c r="P1678" s="291"/>
      <c r="Q1678" s="291"/>
      <c r="R1678" s="291"/>
      <c r="S1678" s="291"/>
      <c r="T1678" s="291"/>
      <c r="U1678" s="291"/>
      <c r="V1678" s="291"/>
      <c r="W1678" s="291"/>
      <c r="X1678" s="291"/>
      <c r="Y1678" s="291"/>
      <c r="Z1678" s="291"/>
      <c r="AA1678" s="291"/>
      <c r="AB1678" s="291"/>
      <c r="AC1678" s="291"/>
      <c r="AD1678" s="291"/>
      <c r="AE1678" s="291"/>
      <c r="AF1678" s="291"/>
      <c r="AG1678" s="291"/>
      <c r="AH1678" s="291"/>
      <c r="AI1678" s="291"/>
      <c r="AJ1678" s="291"/>
      <c r="AK1678" s="291"/>
      <c r="AL1678" s="291"/>
      <c r="AM1678" s="291"/>
      <c r="AN1678" s="291"/>
      <c r="AO1678" s="291"/>
      <c r="AP1678" s="291"/>
      <c r="AQ1678" s="291"/>
      <c r="AR1678" s="291"/>
    </row>
    <row r="1679" spans="1:44" ht="8.1" customHeight="1">
      <c r="A1679" s="323" t="str">
        <f t="shared" si="157"/>
        <v/>
      </c>
      <c r="B1679" s="50" t="str">
        <f t="shared" si="158"/>
        <v/>
      </c>
      <c r="C1679" s="50" t="str">
        <f t="shared" si="159"/>
        <v/>
      </c>
      <c r="D1679" s="273" t="str">
        <f t="shared" si="160"/>
        <v/>
      </c>
      <c r="E1679" s="311"/>
      <c r="F1679" s="312"/>
      <c r="G1679" s="312"/>
      <c r="H1679" s="291"/>
      <c r="I1679" s="291"/>
      <c r="J1679" s="291"/>
      <c r="K1679" s="291"/>
      <c r="L1679" s="291"/>
      <c r="M1679" s="291"/>
      <c r="N1679" s="291"/>
      <c r="O1679" s="291"/>
      <c r="P1679" s="291"/>
      <c r="Q1679" s="291"/>
      <c r="R1679" s="291"/>
      <c r="S1679" s="291"/>
      <c r="T1679" s="291"/>
      <c r="U1679" s="291"/>
      <c r="V1679" s="291"/>
      <c r="W1679" s="291"/>
      <c r="X1679" s="291"/>
      <c r="Y1679" s="291"/>
      <c r="Z1679" s="291"/>
      <c r="AA1679" s="291"/>
      <c r="AB1679" s="291"/>
      <c r="AC1679" s="291"/>
      <c r="AD1679" s="291"/>
      <c r="AE1679" s="291"/>
      <c r="AF1679" s="291"/>
      <c r="AG1679" s="291"/>
      <c r="AH1679" s="291"/>
      <c r="AI1679" s="291"/>
      <c r="AJ1679" s="291"/>
      <c r="AK1679" s="291"/>
      <c r="AL1679" s="291"/>
      <c r="AM1679" s="291"/>
      <c r="AN1679" s="291"/>
      <c r="AO1679" s="291"/>
      <c r="AP1679" s="291"/>
      <c r="AQ1679" s="291"/>
      <c r="AR1679" s="291"/>
    </row>
    <row r="1680" spans="1:44" ht="8.1" customHeight="1">
      <c r="A1680" s="323" t="str">
        <f t="shared" si="157"/>
        <v/>
      </c>
      <c r="B1680" s="50" t="str">
        <f t="shared" si="158"/>
        <v/>
      </c>
      <c r="C1680" s="50" t="str">
        <f t="shared" si="159"/>
        <v/>
      </c>
      <c r="D1680" s="273" t="str">
        <f t="shared" si="160"/>
        <v/>
      </c>
      <c r="E1680" s="311"/>
      <c r="F1680" s="312"/>
      <c r="G1680" s="312"/>
      <c r="H1680" s="291"/>
      <c r="I1680" s="291"/>
      <c r="J1680" s="291"/>
      <c r="K1680" s="291"/>
      <c r="L1680" s="291"/>
      <c r="M1680" s="291"/>
      <c r="N1680" s="291"/>
      <c r="O1680" s="291"/>
      <c r="P1680" s="291"/>
      <c r="Q1680" s="291"/>
      <c r="R1680" s="291"/>
      <c r="S1680" s="291"/>
      <c r="T1680" s="291"/>
      <c r="U1680" s="291"/>
      <c r="V1680" s="291"/>
      <c r="W1680" s="291"/>
      <c r="X1680" s="291"/>
      <c r="Y1680" s="291"/>
      <c r="Z1680" s="291"/>
      <c r="AA1680" s="291"/>
      <c r="AB1680" s="291"/>
      <c r="AC1680" s="291"/>
      <c r="AD1680" s="291"/>
      <c r="AE1680" s="291"/>
      <c r="AF1680" s="291"/>
      <c r="AG1680" s="291"/>
      <c r="AH1680" s="291"/>
      <c r="AI1680" s="291"/>
      <c r="AJ1680" s="291"/>
      <c r="AK1680" s="291"/>
      <c r="AL1680" s="291"/>
      <c r="AM1680" s="291"/>
      <c r="AN1680" s="291"/>
      <c r="AO1680" s="291"/>
      <c r="AP1680" s="291"/>
      <c r="AQ1680" s="291"/>
      <c r="AR1680" s="291"/>
    </row>
    <row r="1681" spans="1:44" ht="8.1" customHeight="1">
      <c r="A1681" s="323" t="str">
        <f t="shared" si="157"/>
        <v/>
      </c>
      <c r="B1681" s="50" t="str">
        <f t="shared" si="158"/>
        <v/>
      </c>
      <c r="C1681" s="50" t="str">
        <f t="shared" si="159"/>
        <v/>
      </c>
      <c r="D1681" s="273" t="str">
        <f t="shared" si="160"/>
        <v/>
      </c>
      <c r="E1681" s="311"/>
      <c r="F1681" s="312"/>
      <c r="G1681" s="312"/>
      <c r="H1681" s="291"/>
      <c r="I1681" s="291"/>
      <c r="J1681" s="291"/>
      <c r="K1681" s="291"/>
      <c r="L1681" s="291"/>
      <c r="M1681" s="291"/>
      <c r="N1681" s="291"/>
      <c r="O1681" s="291"/>
      <c r="P1681" s="291"/>
      <c r="Q1681" s="291"/>
      <c r="R1681" s="291"/>
      <c r="S1681" s="291"/>
      <c r="T1681" s="291"/>
      <c r="U1681" s="291"/>
      <c r="V1681" s="291"/>
      <c r="W1681" s="291"/>
      <c r="X1681" s="291"/>
      <c r="Y1681" s="291"/>
      <c r="Z1681" s="291"/>
      <c r="AA1681" s="291"/>
      <c r="AB1681" s="291"/>
      <c r="AC1681" s="291"/>
      <c r="AD1681" s="291"/>
      <c r="AE1681" s="291"/>
      <c r="AF1681" s="291"/>
      <c r="AG1681" s="291"/>
      <c r="AH1681" s="291"/>
      <c r="AI1681" s="291"/>
      <c r="AJ1681" s="291"/>
      <c r="AK1681" s="291"/>
      <c r="AL1681" s="291"/>
      <c r="AM1681" s="291"/>
      <c r="AN1681" s="291"/>
      <c r="AO1681" s="291"/>
      <c r="AP1681" s="291"/>
      <c r="AQ1681" s="291"/>
      <c r="AR1681" s="291"/>
    </row>
    <row r="1682" spans="1:44" ht="8.1" customHeight="1">
      <c r="A1682" s="323" t="str">
        <f t="shared" si="157"/>
        <v/>
      </c>
      <c r="B1682" s="50" t="str">
        <f t="shared" si="158"/>
        <v/>
      </c>
      <c r="C1682" s="50" t="str">
        <f t="shared" si="159"/>
        <v/>
      </c>
      <c r="D1682" s="273" t="str">
        <f t="shared" si="160"/>
        <v/>
      </c>
      <c r="E1682" s="311"/>
      <c r="F1682" s="312"/>
      <c r="G1682" s="312"/>
      <c r="H1682" s="291"/>
      <c r="I1682" s="291"/>
      <c r="J1682" s="291"/>
      <c r="K1682" s="291"/>
      <c r="L1682" s="291"/>
      <c r="M1682" s="291"/>
      <c r="N1682" s="291"/>
      <c r="O1682" s="291"/>
      <c r="P1682" s="291"/>
      <c r="Q1682" s="291"/>
      <c r="R1682" s="291"/>
      <c r="S1682" s="291"/>
      <c r="T1682" s="291"/>
      <c r="U1682" s="291"/>
      <c r="V1682" s="291"/>
      <c r="W1682" s="291"/>
      <c r="X1682" s="291"/>
      <c r="Y1682" s="291"/>
      <c r="Z1682" s="291"/>
      <c r="AA1682" s="291"/>
      <c r="AB1682" s="291"/>
      <c r="AC1682" s="291"/>
      <c r="AD1682" s="291"/>
      <c r="AE1682" s="291"/>
      <c r="AF1682" s="291"/>
      <c r="AG1682" s="291"/>
      <c r="AH1682" s="291"/>
      <c r="AI1682" s="291"/>
      <c r="AJ1682" s="291"/>
      <c r="AK1682" s="291"/>
      <c r="AL1682" s="291"/>
      <c r="AM1682" s="291"/>
      <c r="AN1682" s="291"/>
      <c r="AO1682" s="291"/>
      <c r="AP1682" s="291"/>
      <c r="AQ1682" s="291"/>
      <c r="AR1682" s="291"/>
    </row>
    <row r="1683" spans="1:44" ht="8.1" customHeight="1">
      <c r="A1683" s="323" t="str">
        <f t="shared" si="157"/>
        <v/>
      </c>
      <c r="B1683" s="50" t="str">
        <f t="shared" si="158"/>
        <v/>
      </c>
      <c r="C1683" s="50" t="str">
        <f t="shared" si="159"/>
        <v/>
      </c>
      <c r="D1683" s="273" t="str">
        <f t="shared" si="160"/>
        <v/>
      </c>
      <c r="E1683" s="311"/>
      <c r="F1683" s="312"/>
      <c r="G1683" s="312"/>
      <c r="H1683" s="291"/>
      <c r="I1683" s="291"/>
      <c r="J1683" s="291"/>
      <c r="K1683" s="291"/>
      <c r="L1683" s="291"/>
      <c r="M1683" s="291"/>
      <c r="N1683" s="291"/>
      <c r="O1683" s="291"/>
      <c r="P1683" s="291"/>
      <c r="Q1683" s="291"/>
      <c r="R1683" s="291"/>
      <c r="S1683" s="291"/>
      <c r="T1683" s="291"/>
      <c r="U1683" s="291"/>
      <c r="V1683" s="291"/>
      <c r="W1683" s="291"/>
      <c r="X1683" s="291"/>
      <c r="Y1683" s="291"/>
      <c r="Z1683" s="291"/>
      <c r="AA1683" s="291"/>
      <c r="AB1683" s="291"/>
      <c r="AC1683" s="291"/>
      <c r="AD1683" s="291"/>
      <c r="AE1683" s="291"/>
      <c r="AF1683" s="291"/>
      <c r="AG1683" s="291"/>
      <c r="AH1683" s="291"/>
      <c r="AI1683" s="291"/>
      <c r="AJ1683" s="291"/>
      <c r="AK1683" s="291"/>
      <c r="AL1683" s="291"/>
      <c r="AM1683" s="291"/>
      <c r="AN1683" s="291"/>
      <c r="AO1683" s="291"/>
      <c r="AP1683" s="291"/>
      <c r="AQ1683" s="291"/>
      <c r="AR1683" s="291"/>
    </row>
    <row r="1684" spans="1:44" ht="8.1" customHeight="1">
      <c r="A1684" s="323" t="str">
        <f t="shared" si="157"/>
        <v/>
      </c>
      <c r="B1684" s="50" t="str">
        <f t="shared" si="158"/>
        <v/>
      </c>
      <c r="C1684" s="50" t="str">
        <f t="shared" si="159"/>
        <v/>
      </c>
      <c r="D1684" s="273" t="str">
        <f t="shared" si="160"/>
        <v/>
      </c>
      <c r="E1684" s="311"/>
      <c r="F1684" s="312"/>
      <c r="G1684" s="312"/>
      <c r="H1684" s="291"/>
      <c r="I1684" s="291"/>
      <c r="J1684" s="291"/>
      <c r="K1684" s="291"/>
      <c r="L1684" s="291"/>
      <c r="M1684" s="291"/>
      <c r="N1684" s="291"/>
      <c r="O1684" s="291"/>
      <c r="P1684" s="291"/>
      <c r="Q1684" s="291"/>
      <c r="R1684" s="291"/>
      <c r="S1684" s="291"/>
      <c r="T1684" s="291"/>
      <c r="U1684" s="291"/>
      <c r="V1684" s="291"/>
      <c r="W1684" s="291"/>
      <c r="X1684" s="291"/>
      <c r="Y1684" s="291"/>
      <c r="Z1684" s="291"/>
      <c r="AA1684" s="291"/>
      <c r="AB1684" s="291"/>
      <c r="AC1684" s="291"/>
      <c r="AD1684" s="291"/>
      <c r="AE1684" s="291"/>
      <c r="AF1684" s="291"/>
      <c r="AG1684" s="291"/>
      <c r="AH1684" s="291"/>
      <c r="AI1684" s="291"/>
      <c r="AJ1684" s="291"/>
      <c r="AK1684" s="291"/>
      <c r="AL1684" s="291"/>
      <c r="AM1684" s="291"/>
      <c r="AN1684" s="291"/>
      <c r="AO1684" s="291"/>
      <c r="AP1684" s="291"/>
      <c r="AQ1684" s="291"/>
      <c r="AR1684" s="291"/>
    </row>
    <row r="1685" spans="1:44" ht="8.1" customHeight="1">
      <c r="A1685" s="323" t="str">
        <f t="shared" si="157"/>
        <v/>
      </c>
      <c r="B1685" s="50" t="str">
        <f t="shared" si="158"/>
        <v/>
      </c>
      <c r="C1685" s="50" t="str">
        <f t="shared" si="159"/>
        <v/>
      </c>
      <c r="D1685" s="273" t="str">
        <f t="shared" si="160"/>
        <v/>
      </c>
      <c r="E1685" s="311"/>
      <c r="F1685" s="312"/>
      <c r="G1685" s="312"/>
      <c r="H1685" s="291"/>
      <c r="I1685" s="291"/>
      <c r="J1685" s="291"/>
      <c r="K1685" s="291"/>
      <c r="L1685" s="291"/>
      <c r="M1685" s="291"/>
      <c r="N1685" s="291"/>
      <c r="O1685" s="291"/>
      <c r="P1685" s="291"/>
      <c r="Q1685" s="291"/>
      <c r="R1685" s="291"/>
      <c r="S1685" s="291"/>
      <c r="T1685" s="291"/>
      <c r="U1685" s="291"/>
      <c r="V1685" s="291"/>
      <c r="W1685" s="291"/>
      <c r="X1685" s="291"/>
      <c r="Y1685" s="291"/>
      <c r="Z1685" s="291"/>
      <c r="AA1685" s="291"/>
      <c r="AB1685" s="291"/>
      <c r="AC1685" s="291"/>
      <c r="AD1685" s="291"/>
      <c r="AE1685" s="291"/>
      <c r="AF1685" s="291"/>
      <c r="AG1685" s="291"/>
      <c r="AH1685" s="291"/>
      <c r="AI1685" s="291"/>
      <c r="AJ1685" s="291"/>
      <c r="AK1685" s="291"/>
      <c r="AL1685" s="291"/>
      <c r="AM1685" s="291"/>
      <c r="AN1685" s="291"/>
      <c r="AO1685" s="291"/>
      <c r="AP1685" s="291"/>
      <c r="AQ1685" s="291"/>
      <c r="AR1685" s="291"/>
    </row>
    <row r="1686" spans="1:44" ht="8.1" customHeight="1">
      <c r="A1686" s="323" t="str">
        <f t="shared" si="157"/>
        <v/>
      </c>
      <c r="B1686" s="50" t="str">
        <f t="shared" si="158"/>
        <v/>
      </c>
      <c r="C1686" s="50" t="str">
        <f t="shared" si="159"/>
        <v/>
      </c>
      <c r="D1686" s="273" t="str">
        <f t="shared" si="160"/>
        <v/>
      </c>
      <c r="E1686" s="311"/>
      <c r="F1686" s="312"/>
      <c r="G1686" s="312"/>
      <c r="H1686" s="291"/>
      <c r="I1686" s="291"/>
      <c r="J1686" s="291"/>
      <c r="K1686" s="291"/>
      <c r="L1686" s="291"/>
      <c r="M1686" s="291"/>
      <c r="N1686" s="291"/>
      <c r="O1686" s="291"/>
      <c r="P1686" s="291"/>
      <c r="Q1686" s="291"/>
      <c r="R1686" s="291"/>
      <c r="S1686" s="291"/>
      <c r="T1686" s="291"/>
      <c r="U1686" s="291"/>
      <c r="V1686" s="291"/>
      <c r="W1686" s="291"/>
      <c r="X1686" s="291"/>
      <c r="Y1686" s="291"/>
      <c r="Z1686" s="291"/>
      <c r="AA1686" s="291"/>
      <c r="AB1686" s="291"/>
      <c r="AC1686" s="291"/>
      <c r="AD1686" s="291"/>
      <c r="AE1686" s="291"/>
      <c r="AF1686" s="291"/>
      <c r="AG1686" s="291"/>
      <c r="AH1686" s="291"/>
      <c r="AI1686" s="291"/>
      <c r="AJ1686" s="291"/>
      <c r="AK1686" s="291"/>
      <c r="AL1686" s="291"/>
      <c r="AM1686" s="291"/>
      <c r="AN1686" s="291"/>
      <c r="AO1686" s="291"/>
      <c r="AP1686" s="291"/>
      <c r="AQ1686" s="291"/>
      <c r="AR1686" s="291"/>
    </row>
    <row r="1687" spans="1:44" ht="8.1" customHeight="1">
      <c r="A1687" s="323" t="str">
        <f t="shared" si="157"/>
        <v/>
      </c>
      <c r="B1687" s="50" t="str">
        <f t="shared" si="158"/>
        <v/>
      </c>
      <c r="C1687" s="50" t="str">
        <f t="shared" si="159"/>
        <v/>
      </c>
      <c r="D1687" s="273" t="str">
        <f t="shared" si="160"/>
        <v/>
      </c>
      <c r="E1687" s="311"/>
      <c r="F1687" s="312"/>
      <c r="G1687" s="312"/>
      <c r="H1687" s="291"/>
      <c r="I1687" s="291"/>
      <c r="J1687" s="291"/>
      <c r="K1687" s="291"/>
      <c r="L1687" s="291"/>
      <c r="M1687" s="291"/>
      <c r="N1687" s="291"/>
      <c r="O1687" s="291"/>
      <c r="P1687" s="291"/>
      <c r="Q1687" s="291"/>
      <c r="R1687" s="291"/>
      <c r="S1687" s="291"/>
      <c r="T1687" s="291"/>
      <c r="U1687" s="291"/>
      <c r="V1687" s="291"/>
      <c r="W1687" s="291"/>
      <c r="X1687" s="291"/>
      <c r="Y1687" s="291"/>
      <c r="Z1687" s="291"/>
      <c r="AA1687" s="291"/>
      <c r="AB1687" s="291"/>
      <c r="AC1687" s="291"/>
      <c r="AD1687" s="291"/>
      <c r="AE1687" s="291"/>
      <c r="AF1687" s="291"/>
      <c r="AG1687" s="291"/>
      <c r="AH1687" s="291"/>
      <c r="AI1687" s="291"/>
      <c r="AJ1687" s="291"/>
      <c r="AK1687" s="291"/>
      <c r="AL1687" s="291"/>
      <c r="AM1687" s="291"/>
      <c r="AN1687" s="291"/>
      <c r="AO1687" s="291"/>
      <c r="AP1687" s="291"/>
      <c r="AQ1687" s="291"/>
      <c r="AR1687" s="291"/>
    </row>
    <row r="1688" spans="1:44" ht="8.1" customHeight="1">
      <c r="A1688" s="323" t="str">
        <f t="shared" si="157"/>
        <v/>
      </c>
      <c r="B1688" s="50" t="str">
        <f t="shared" si="158"/>
        <v/>
      </c>
      <c r="C1688" s="50" t="str">
        <f t="shared" si="159"/>
        <v/>
      </c>
      <c r="D1688" s="273" t="str">
        <f t="shared" si="160"/>
        <v/>
      </c>
      <c r="E1688" s="311"/>
      <c r="F1688" s="312"/>
      <c r="G1688" s="312"/>
      <c r="H1688" s="291"/>
      <c r="I1688" s="291"/>
      <c r="J1688" s="291"/>
      <c r="K1688" s="291"/>
      <c r="L1688" s="291"/>
      <c r="M1688" s="291"/>
      <c r="N1688" s="291"/>
      <c r="O1688" s="291"/>
      <c r="P1688" s="291"/>
      <c r="Q1688" s="291"/>
      <c r="R1688" s="291"/>
      <c r="S1688" s="291"/>
      <c r="T1688" s="291"/>
      <c r="U1688" s="291"/>
      <c r="V1688" s="291"/>
      <c r="W1688" s="291"/>
      <c r="X1688" s="291"/>
      <c r="Y1688" s="291"/>
      <c r="Z1688" s="291"/>
      <c r="AA1688" s="291"/>
      <c r="AB1688" s="291"/>
      <c r="AC1688" s="291"/>
      <c r="AD1688" s="291"/>
      <c r="AE1688" s="291"/>
      <c r="AF1688" s="291"/>
      <c r="AG1688" s="291"/>
      <c r="AH1688" s="291"/>
      <c r="AI1688" s="291"/>
      <c r="AJ1688" s="291"/>
      <c r="AK1688" s="291"/>
      <c r="AL1688" s="291"/>
      <c r="AM1688" s="291"/>
      <c r="AN1688" s="291"/>
      <c r="AO1688" s="291"/>
      <c r="AP1688" s="291"/>
      <c r="AQ1688" s="291"/>
      <c r="AR1688" s="291"/>
    </row>
    <row r="1689" spans="1:44" ht="8.1" customHeight="1">
      <c r="A1689" s="323" t="str">
        <f t="shared" si="157"/>
        <v/>
      </c>
      <c r="B1689" s="50" t="str">
        <f t="shared" si="158"/>
        <v/>
      </c>
      <c r="C1689" s="50" t="str">
        <f t="shared" si="159"/>
        <v/>
      </c>
      <c r="D1689" s="273" t="str">
        <f t="shared" si="160"/>
        <v/>
      </c>
      <c r="E1689" s="311"/>
      <c r="F1689" s="312"/>
      <c r="G1689" s="312"/>
      <c r="H1689" s="291"/>
      <c r="I1689" s="291"/>
      <c r="J1689" s="291"/>
      <c r="K1689" s="291"/>
      <c r="L1689" s="291"/>
      <c r="M1689" s="291"/>
      <c r="N1689" s="291"/>
      <c r="O1689" s="291"/>
      <c r="P1689" s="291"/>
      <c r="Q1689" s="291"/>
      <c r="R1689" s="291"/>
      <c r="S1689" s="291"/>
      <c r="T1689" s="291"/>
      <c r="U1689" s="291"/>
      <c r="V1689" s="291"/>
      <c r="W1689" s="291"/>
      <c r="X1689" s="291"/>
      <c r="Y1689" s="291"/>
      <c r="Z1689" s="291"/>
      <c r="AA1689" s="291"/>
      <c r="AB1689" s="291"/>
      <c r="AC1689" s="291"/>
      <c r="AD1689" s="291"/>
      <c r="AE1689" s="291"/>
      <c r="AF1689" s="291"/>
      <c r="AG1689" s="291"/>
      <c r="AH1689" s="291"/>
      <c r="AI1689" s="291"/>
      <c r="AJ1689" s="291"/>
      <c r="AK1689" s="291"/>
      <c r="AL1689" s="291"/>
      <c r="AM1689" s="291"/>
      <c r="AN1689" s="291"/>
      <c r="AO1689" s="291"/>
      <c r="AP1689" s="291"/>
      <c r="AQ1689" s="291"/>
      <c r="AR1689" s="291"/>
    </row>
    <row r="1690" spans="1:44" ht="8.1" customHeight="1">
      <c r="A1690" s="323" t="str">
        <f t="shared" si="157"/>
        <v/>
      </c>
      <c r="B1690" s="50" t="str">
        <f t="shared" si="158"/>
        <v/>
      </c>
      <c r="C1690" s="50" t="str">
        <f t="shared" si="159"/>
        <v/>
      </c>
      <c r="D1690" s="273" t="str">
        <f t="shared" si="160"/>
        <v/>
      </c>
      <c r="E1690" s="311"/>
      <c r="F1690" s="312"/>
      <c r="G1690" s="312"/>
      <c r="H1690" s="291"/>
      <c r="I1690" s="291"/>
      <c r="J1690" s="291"/>
      <c r="K1690" s="291"/>
      <c r="L1690" s="291"/>
      <c r="M1690" s="291"/>
      <c r="N1690" s="291"/>
      <c r="O1690" s="291"/>
      <c r="P1690" s="291"/>
      <c r="Q1690" s="291"/>
      <c r="R1690" s="291"/>
      <c r="S1690" s="291"/>
      <c r="T1690" s="291"/>
      <c r="U1690" s="291"/>
      <c r="V1690" s="291"/>
      <c r="W1690" s="291"/>
      <c r="X1690" s="291"/>
      <c r="Y1690" s="291"/>
      <c r="Z1690" s="291"/>
      <c r="AA1690" s="291"/>
      <c r="AB1690" s="291"/>
      <c r="AC1690" s="291"/>
      <c r="AD1690" s="291"/>
      <c r="AE1690" s="291"/>
      <c r="AF1690" s="291"/>
      <c r="AG1690" s="291"/>
      <c r="AH1690" s="291"/>
      <c r="AI1690" s="291"/>
      <c r="AJ1690" s="291"/>
      <c r="AK1690" s="291"/>
      <c r="AL1690" s="291"/>
      <c r="AM1690" s="291"/>
      <c r="AN1690" s="291"/>
      <c r="AO1690" s="291"/>
      <c r="AP1690" s="291"/>
      <c r="AQ1690" s="291"/>
      <c r="AR1690" s="291"/>
    </row>
    <row r="1691" spans="1:44" ht="8.1" customHeight="1">
      <c r="A1691" s="323" t="str">
        <f t="shared" si="157"/>
        <v/>
      </c>
      <c r="B1691" s="50" t="str">
        <f t="shared" si="158"/>
        <v/>
      </c>
      <c r="C1691" s="50" t="str">
        <f t="shared" si="159"/>
        <v/>
      </c>
      <c r="D1691" s="273" t="str">
        <f t="shared" si="160"/>
        <v/>
      </c>
      <c r="E1691" s="311"/>
      <c r="F1691" s="312"/>
      <c r="G1691" s="312"/>
      <c r="H1691" s="291"/>
      <c r="I1691" s="291"/>
      <c r="J1691" s="291"/>
      <c r="K1691" s="291"/>
      <c r="L1691" s="291"/>
      <c r="M1691" s="291"/>
      <c r="N1691" s="291"/>
      <c r="O1691" s="291"/>
      <c r="P1691" s="291"/>
      <c r="Q1691" s="291"/>
      <c r="R1691" s="291"/>
      <c r="S1691" s="291"/>
      <c r="T1691" s="291"/>
      <c r="U1691" s="291"/>
      <c r="V1691" s="291"/>
      <c r="W1691" s="291"/>
      <c r="X1691" s="291"/>
      <c r="Y1691" s="291"/>
      <c r="Z1691" s="291"/>
      <c r="AA1691" s="291"/>
      <c r="AB1691" s="291"/>
      <c r="AC1691" s="291"/>
      <c r="AD1691" s="291"/>
      <c r="AE1691" s="291"/>
      <c r="AF1691" s="291"/>
      <c r="AG1691" s="291"/>
      <c r="AH1691" s="291"/>
      <c r="AI1691" s="291"/>
      <c r="AJ1691" s="291"/>
      <c r="AK1691" s="291"/>
      <c r="AL1691" s="291"/>
      <c r="AM1691" s="291"/>
      <c r="AN1691" s="291"/>
      <c r="AO1691" s="291"/>
      <c r="AP1691" s="291"/>
      <c r="AQ1691" s="291"/>
      <c r="AR1691" s="291"/>
    </row>
    <row r="1692" spans="1:44" ht="8.1" customHeight="1">
      <c r="A1692" s="323" t="str">
        <f t="shared" si="157"/>
        <v/>
      </c>
      <c r="B1692" s="50" t="str">
        <f t="shared" si="158"/>
        <v/>
      </c>
      <c r="C1692" s="50" t="str">
        <f t="shared" si="159"/>
        <v/>
      </c>
      <c r="D1692" s="273" t="str">
        <f t="shared" si="160"/>
        <v/>
      </c>
      <c r="E1692" s="311"/>
      <c r="F1692" s="312"/>
      <c r="G1692" s="312"/>
      <c r="H1692" s="291"/>
      <c r="I1692" s="291"/>
      <c r="J1692" s="291"/>
      <c r="K1692" s="291"/>
      <c r="L1692" s="291"/>
      <c r="M1692" s="291"/>
      <c r="N1692" s="291"/>
      <c r="O1692" s="291"/>
      <c r="P1692" s="291"/>
      <c r="Q1692" s="291"/>
      <c r="R1692" s="291"/>
      <c r="S1692" s="291"/>
      <c r="T1692" s="291"/>
      <c r="U1692" s="291"/>
      <c r="V1692" s="291"/>
      <c r="W1692" s="291"/>
      <c r="X1692" s="291"/>
      <c r="Y1692" s="291"/>
      <c r="Z1692" s="291"/>
      <c r="AA1692" s="291"/>
      <c r="AB1692" s="291"/>
      <c r="AC1692" s="291"/>
      <c r="AD1692" s="291"/>
      <c r="AE1692" s="291"/>
      <c r="AF1692" s="291"/>
      <c r="AG1692" s="291"/>
      <c r="AH1692" s="291"/>
      <c r="AI1692" s="291"/>
      <c r="AJ1692" s="291"/>
      <c r="AK1692" s="291"/>
      <c r="AL1692" s="291"/>
      <c r="AM1692" s="291"/>
      <c r="AN1692" s="291"/>
      <c r="AO1692" s="291"/>
      <c r="AP1692" s="291"/>
      <c r="AQ1692" s="291"/>
      <c r="AR1692" s="291"/>
    </row>
    <row r="1693" spans="1:44" ht="8.1" customHeight="1">
      <c r="A1693" s="323" t="str">
        <f t="shared" si="157"/>
        <v/>
      </c>
      <c r="B1693" s="50" t="str">
        <f t="shared" si="158"/>
        <v/>
      </c>
      <c r="C1693" s="50" t="str">
        <f t="shared" si="159"/>
        <v/>
      </c>
      <c r="D1693" s="273" t="str">
        <f t="shared" si="160"/>
        <v/>
      </c>
      <c r="E1693" s="311"/>
      <c r="F1693" s="312"/>
      <c r="G1693" s="312"/>
      <c r="H1693" s="291"/>
      <c r="I1693" s="291"/>
      <c r="J1693" s="291"/>
      <c r="K1693" s="291"/>
      <c r="L1693" s="291"/>
      <c r="M1693" s="291"/>
      <c r="N1693" s="291"/>
      <c r="O1693" s="291"/>
      <c r="P1693" s="291"/>
      <c r="Q1693" s="291"/>
      <c r="R1693" s="291"/>
      <c r="S1693" s="291"/>
      <c r="T1693" s="291"/>
      <c r="U1693" s="291"/>
      <c r="V1693" s="291"/>
      <c r="W1693" s="291"/>
      <c r="X1693" s="291"/>
      <c r="Y1693" s="291"/>
      <c r="Z1693" s="291"/>
      <c r="AA1693" s="291"/>
      <c r="AB1693" s="291"/>
      <c r="AC1693" s="291"/>
      <c r="AD1693" s="291"/>
      <c r="AE1693" s="291"/>
      <c r="AF1693" s="291"/>
      <c r="AG1693" s="291"/>
      <c r="AH1693" s="291"/>
      <c r="AI1693" s="291"/>
      <c r="AJ1693" s="291"/>
      <c r="AK1693" s="291"/>
      <c r="AL1693" s="291"/>
      <c r="AM1693" s="291"/>
      <c r="AN1693" s="291"/>
      <c r="AO1693" s="291"/>
      <c r="AP1693" s="291"/>
      <c r="AQ1693" s="291"/>
      <c r="AR1693" s="291"/>
    </row>
    <row r="1694" spans="1:44" ht="8.1" customHeight="1">
      <c r="A1694" s="323" t="str">
        <f t="shared" si="157"/>
        <v/>
      </c>
      <c r="B1694" s="50" t="str">
        <f t="shared" si="158"/>
        <v/>
      </c>
      <c r="C1694" s="50" t="str">
        <f t="shared" si="159"/>
        <v/>
      </c>
      <c r="D1694" s="273" t="str">
        <f t="shared" si="160"/>
        <v/>
      </c>
      <c r="E1694" s="311"/>
      <c r="F1694" s="312"/>
      <c r="G1694" s="312"/>
      <c r="H1694" s="291"/>
      <c r="I1694" s="291"/>
      <c r="J1694" s="291"/>
      <c r="K1694" s="291"/>
      <c r="L1694" s="291"/>
      <c r="M1694" s="291"/>
      <c r="N1694" s="291"/>
      <c r="O1694" s="291"/>
      <c r="P1694" s="291"/>
      <c r="Q1694" s="291"/>
      <c r="R1694" s="291"/>
      <c r="S1694" s="291"/>
      <c r="T1694" s="291"/>
      <c r="U1694" s="291"/>
      <c r="V1694" s="291"/>
      <c r="W1694" s="291"/>
      <c r="X1694" s="291"/>
      <c r="Y1694" s="291"/>
      <c r="Z1694" s="291"/>
      <c r="AA1694" s="291"/>
      <c r="AB1694" s="291"/>
      <c r="AC1694" s="291"/>
      <c r="AD1694" s="291"/>
      <c r="AE1694" s="291"/>
      <c r="AF1694" s="291"/>
      <c r="AG1694" s="291"/>
      <c r="AH1694" s="291"/>
      <c r="AI1694" s="291"/>
      <c r="AJ1694" s="291"/>
      <c r="AK1694" s="291"/>
      <c r="AL1694" s="291"/>
      <c r="AM1694" s="291"/>
      <c r="AN1694" s="291"/>
      <c r="AO1694" s="291"/>
      <c r="AP1694" s="291"/>
      <c r="AQ1694" s="291"/>
      <c r="AR1694" s="291"/>
    </row>
    <row r="1695" spans="1:44" ht="8.1" customHeight="1">
      <c r="A1695" s="323" t="str">
        <f t="shared" si="157"/>
        <v/>
      </c>
      <c r="B1695" s="50" t="str">
        <f t="shared" si="158"/>
        <v/>
      </c>
      <c r="C1695" s="50" t="str">
        <f t="shared" si="159"/>
        <v/>
      </c>
      <c r="D1695" s="273" t="str">
        <f t="shared" si="160"/>
        <v/>
      </c>
      <c r="E1695" s="311"/>
      <c r="F1695" s="312"/>
      <c r="G1695" s="312"/>
      <c r="H1695" s="291"/>
      <c r="I1695" s="291"/>
      <c r="J1695" s="291"/>
      <c r="K1695" s="291"/>
      <c r="L1695" s="291"/>
      <c r="M1695" s="291"/>
      <c r="N1695" s="291"/>
      <c r="O1695" s="291"/>
      <c r="P1695" s="291"/>
      <c r="Q1695" s="291"/>
      <c r="R1695" s="291"/>
      <c r="S1695" s="291"/>
      <c r="T1695" s="291"/>
      <c r="U1695" s="291"/>
      <c r="V1695" s="291"/>
      <c r="W1695" s="291"/>
      <c r="X1695" s="291"/>
      <c r="Y1695" s="291"/>
      <c r="Z1695" s="291"/>
      <c r="AA1695" s="291"/>
      <c r="AB1695" s="291"/>
      <c r="AC1695" s="291"/>
      <c r="AD1695" s="291"/>
      <c r="AE1695" s="291"/>
      <c r="AF1695" s="291"/>
      <c r="AG1695" s="291"/>
      <c r="AH1695" s="291"/>
      <c r="AI1695" s="291"/>
      <c r="AJ1695" s="291"/>
      <c r="AK1695" s="291"/>
      <c r="AL1695" s="291"/>
      <c r="AM1695" s="291"/>
      <c r="AN1695" s="291"/>
      <c r="AO1695" s="291"/>
      <c r="AP1695" s="291"/>
      <c r="AQ1695" s="291"/>
      <c r="AR1695" s="291"/>
    </row>
    <row r="1696" spans="1:44" ht="8.1" customHeight="1">
      <c r="A1696" s="323" t="str">
        <f t="shared" si="157"/>
        <v/>
      </c>
      <c r="B1696" s="50" t="str">
        <f t="shared" si="158"/>
        <v/>
      </c>
      <c r="C1696" s="50" t="str">
        <f t="shared" si="159"/>
        <v/>
      </c>
      <c r="D1696" s="273" t="str">
        <f t="shared" si="160"/>
        <v/>
      </c>
      <c r="E1696" s="311"/>
      <c r="F1696" s="312"/>
      <c r="G1696" s="312"/>
      <c r="H1696" s="291"/>
      <c r="I1696" s="291"/>
      <c r="J1696" s="291"/>
      <c r="K1696" s="291"/>
      <c r="L1696" s="291"/>
      <c r="M1696" s="291"/>
      <c r="N1696" s="291"/>
      <c r="O1696" s="291"/>
      <c r="P1696" s="291"/>
      <c r="Q1696" s="291"/>
      <c r="R1696" s="291"/>
      <c r="S1696" s="291"/>
      <c r="T1696" s="291"/>
      <c r="U1696" s="291"/>
      <c r="V1696" s="291"/>
      <c r="W1696" s="291"/>
      <c r="X1696" s="291"/>
      <c r="Y1696" s="291"/>
      <c r="Z1696" s="291"/>
      <c r="AA1696" s="291"/>
      <c r="AB1696" s="291"/>
      <c r="AC1696" s="291"/>
      <c r="AD1696" s="291"/>
      <c r="AE1696" s="291"/>
      <c r="AF1696" s="291"/>
      <c r="AG1696" s="291"/>
      <c r="AH1696" s="291"/>
      <c r="AI1696" s="291"/>
      <c r="AJ1696" s="291"/>
      <c r="AK1696" s="291"/>
      <c r="AL1696" s="291"/>
      <c r="AM1696" s="291"/>
      <c r="AN1696" s="291"/>
      <c r="AO1696" s="291"/>
      <c r="AP1696" s="291"/>
      <c r="AQ1696" s="291"/>
      <c r="AR1696" s="291"/>
    </row>
    <row r="1697" spans="1:44" ht="8.1" customHeight="1">
      <c r="A1697" s="323" t="str">
        <f t="shared" si="157"/>
        <v/>
      </c>
      <c r="B1697" s="50" t="str">
        <f t="shared" si="158"/>
        <v/>
      </c>
      <c r="C1697" s="50" t="str">
        <f t="shared" si="159"/>
        <v/>
      </c>
      <c r="D1697" s="273" t="str">
        <f t="shared" si="160"/>
        <v/>
      </c>
      <c r="E1697" s="311"/>
      <c r="F1697" s="312"/>
      <c r="G1697" s="312"/>
      <c r="H1697" s="291"/>
      <c r="I1697" s="291"/>
      <c r="J1697" s="291"/>
      <c r="K1697" s="291"/>
      <c r="L1697" s="291"/>
      <c r="M1697" s="291"/>
      <c r="N1697" s="291"/>
      <c r="O1697" s="291"/>
      <c r="P1697" s="291"/>
      <c r="Q1697" s="291"/>
      <c r="R1697" s="291"/>
      <c r="S1697" s="291"/>
      <c r="T1697" s="291"/>
      <c r="U1697" s="291"/>
      <c r="V1697" s="291"/>
      <c r="W1697" s="291"/>
      <c r="X1697" s="291"/>
      <c r="Y1697" s="291"/>
      <c r="Z1697" s="291"/>
      <c r="AA1697" s="291"/>
      <c r="AB1697" s="291"/>
      <c r="AC1697" s="291"/>
      <c r="AD1697" s="291"/>
      <c r="AE1697" s="291"/>
      <c r="AF1697" s="291"/>
      <c r="AG1697" s="291"/>
      <c r="AH1697" s="291"/>
      <c r="AI1697" s="291"/>
      <c r="AJ1697" s="291"/>
      <c r="AK1697" s="291"/>
      <c r="AL1697" s="291"/>
      <c r="AM1697" s="291"/>
      <c r="AN1697" s="291"/>
      <c r="AO1697" s="291"/>
      <c r="AP1697" s="291"/>
      <c r="AQ1697" s="291"/>
      <c r="AR1697" s="291"/>
    </row>
    <row r="1698" spans="1:44" ht="8.1" customHeight="1">
      <c r="A1698" s="323" t="str">
        <f t="shared" si="157"/>
        <v/>
      </c>
      <c r="B1698" s="50" t="str">
        <f t="shared" si="158"/>
        <v/>
      </c>
      <c r="C1698" s="50" t="str">
        <f t="shared" si="159"/>
        <v/>
      </c>
      <c r="D1698" s="273" t="str">
        <f t="shared" si="160"/>
        <v/>
      </c>
      <c r="E1698" s="311"/>
      <c r="F1698" s="312"/>
      <c r="G1698" s="312"/>
      <c r="H1698" s="291"/>
      <c r="I1698" s="291"/>
      <c r="J1698" s="291"/>
      <c r="K1698" s="291"/>
      <c r="L1698" s="291"/>
      <c r="M1698" s="291"/>
      <c r="N1698" s="291"/>
      <c r="O1698" s="291"/>
      <c r="P1698" s="291"/>
      <c r="Q1698" s="291"/>
      <c r="R1698" s="291"/>
      <c r="S1698" s="291"/>
      <c r="T1698" s="291"/>
      <c r="U1698" s="291"/>
      <c r="V1698" s="291"/>
      <c r="W1698" s="291"/>
      <c r="X1698" s="291"/>
      <c r="Y1698" s="291"/>
      <c r="Z1698" s="291"/>
      <c r="AA1698" s="291"/>
      <c r="AB1698" s="291"/>
      <c r="AC1698" s="291"/>
      <c r="AD1698" s="291"/>
      <c r="AE1698" s="291"/>
      <c r="AF1698" s="291"/>
      <c r="AG1698" s="291"/>
      <c r="AH1698" s="291"/>
      <c r="AI1698" s="291"/>
      <c r="AJ1698" s="291"/>
      <c r="AK1698" s="291"/>
      <c r="AL1698" s="291"/>
      <c r="AM1698" s="291"/>
      <c r="AN1698" s="291"/>
      <c r="AO1698" s="291"/>
      <c r="AP1698" s="291"/>
      <c r="AQ1698" s="291"/>
      <c r="AR1698" s="291"/>
    </row>
    <row r="1699" spans="1:44" ht="8.1" customHeight="1">
      <c r="A1699" s="323" t="str">
        <f t="shared" si="157"/>
        <v/>
      </c>
      <c r="B1699" s="50" t="str">
        <f t="shared" si="158"/>
        <v/>
      </c>
      <c r="C1699" s="50" t="str">
        <f t="shared" si="159"/>
        <v/>
      </c>
      <c r="D1699" s="273" t="str">
        <f t="shared" si="160"/>
        <v/>
      </c>
      <c r="E1699" s="311"/>
      <c r="F1699" s="312"/>
      <c r="G1699" s="312"/>
      <c r="H1699" s="291"/>
      <c r="I1699" s="291"/>
      <c r="J1699" s="291"/>
      <c r="K1699" s="291"/>
      <c r="L1699" s="291"/>
      <c r="M1699" s="291"/>
      <c r="N1699" s="291"/>
      <c r="O1699" s="291"/>
      <c r="P1699" s="291"/>
      <c r="Q1699" s="291"/>
      <c r="R1699" s="291"/>
      <c r="S1699" s="291"/>
      <c r="T1699" s="291"/>
      <c r="U1699" s="291"/>
      <c r="V1699" s="291"/>
      <c r="W1699" s="291"/>
      <c r="X1699" s="291"/>
      <c r="Y1699" s="291"/>
      <c r="Z1699" s="291"/>
      <c r="AA1699" s="291"/>
      <c r="AB1699" s="291"/>
      <c r="AC1699" s="291"/>
      <c r="AD1699" s="291"/>
      <c r="AE1699" s="291"/>
      <c r="AF1699" s="291"/>
      <c r="AG1699" s="291"/>
      <c r="AH1699" s="291"/>
      <c r="AI1699" s="291"/>
      <c r="AJ1699" s="291"/>
      <c r="AK1699" s="291"/>
      <c r="AL1699" s="291"/>
      <c r="AM1699" s="291"/>
      <c r="AN1699" s="291"/>
      <c r="AO1699" s="291"/>
      <c r="AP1699" s="291"/>
      <c r="AQ1699" s="291"/>
      <c r="AR1699" s="291"/>
    </row>
    <row r="1700" spans="1:44" ht="8.1" customHeight="1">
      <c r="A1700" s="323" t="str">
        <f t="shared" si="157"/>
        <v/>
      </c>
      <c r="B1700" s="50" t="str">
        <f t="shared" si="158"/>
        <v/>
      </c>
      <c r="C1700" s="50" t="str">
        <f t="shared" si="159"/>
        <v/>
      </c>
      <c r="D1700" s="273" t="str">
        <f t="shared" si="160"/>
        <v/>
      </c>
      <c r="E1700" s="311"/>
      <c r="F1700" s="312"/>
      <c r="G1700" s="312"/>
      <c r="H1700" s="291"/>
      <c r="I1700" s="291"/>
      <c r="J1700" s="291"/>
      <c r="K1700" s="291"/>
      <c r="L1700" s="291"/>
      <c r="M1700" s="291"/>
      <c r="N1700" s="291"/>
      <c r="O1700" s="291"/>
      <c r="P1700" s="291"/>
      <c r="Q1700" s="291"/>
      <c r="R1700" s="291"/>
      <c r="S1700" s="291"/>
      <c r="T1700" s="291"/>
      <c r="U1700" s="291"/>
      <c r="V1700" s="291"/>
      <c r="W1700" s="291"/>
      <c r="X1700" s="291"/>
      <c r="Y1700" s="291"/>
      <c r="Z1700" s="291"/>
      <c r="AA1700" s="291"/>
      <c r="AB1700" s="291"/>
      <c r="AC1700" s="291"/>
      <c r="AD1700" s="291"/>
      <c r="AE1700" s="291"/>
      <c r="AF1700" s="291"/>
      <c r="AG1700" s="291"/>
      <c r="AH1700" s="291"/>
      <c r="AI1700" s="291"/>
      <c r="AJ1700" s="291"/>
      <c r="AK1700" s="291"/>
      <c r="AL1700" s="291"/>
      <c r="AM1700" s="291"/>
      <c r="AN1700" s="291"/>
      <c r="AO1700" s="291"/>
      <c r="AP1700" s="291"/>
      <c r="AQ1700" s="291"/>
      <c r="AR1700" s="291"/>
    </row>
    <row r="1701" spans="1:44" ht="8.1" customHeight="1">
      <c r="A1701" s="323" t="str">
        <f t="shared" si="157"/>
        <v/>
      </c>
      <c r="B1701" s="50" t="str">
        <f t="shared" si="158"/>
        <v/>
      </c>
      <c r="C1701" s="50" t="str">
        <f t="shared" si="159"/>
        <v/>
      </c>
      <c r="D1701" s="273" t="str">
        <f t="shared" si="160"/>
        <v/>
      </c>
      <c r="E1701" s="311"/>
      <c r="F1701" s="312"/>
      <c r="G1701" s="312"/>
      <c r="H1701" s="291"/>
      <c r="I1701" s="291"/>
      <c r="J1701" s="291"/>
      <c r="K1701" s="291"/>
      <c r="L1701" s="291"/>
      <c r="M1701" s="291"/>
      <c r="N1701" s="291"/>
      <c r="O1701" s="291"/>
      <c r="P1701" s="291"/>
      <c r="Q1701" s="291"/>
      <c r="R1701" s="291"/>
      <c r="S1701" s="291"/>
      <c r="T1701" s="291"/>
      <c r="U1701" s="291"/>
      <c r="V1701" s="291"/>
      <c r="W1701" s="291"/>
      <c r="X1701" s="291"/>
      <c r="Y1701" s="291"/>
      <c r="Z1701" s="291"/>
      <c r="AA1701" s="291"/>
      <c r="AB1701" s="291"/>
      <c r="AC1701" s="291"/>
      <c r="AD1701" s="291"/>
      <c r="AE1701" s="291"/>
      <c r="AF1701" s="291"/>
      <c r="AG1701" s="291"/>
      <c r="AH1701" s="291"/>
      <c r="AI1701" s="291"/>
      <c r="AJ1701" s="291"/>
      <c r="AK1701" s="291"/>
      <c r="AL1701" s="291"/>
      <c r="AM1701" s="291"/>
      <c r="AN1701" s="291"/>
      <c r="AO1701" s="291"/>
      <c r="AP1701" s="291"/>
      <c r="AQ1701" s="291"/>
      <c r="AR1701" s="291"/>
    </row>
    <row r="1702" spans="1:44" ht="8.1" customHeight="1">
      <c r="A1702" s="323" t="str">
        <f t="shared" si="157"/>
        <v/>
      </c>
      <c r="B1702" s="50" t="str">
        <f t="shared" si="158"/>
        <v/>
      </c>
      <c r="C1702" s="50" t="str">
        <f t="shared" si="159"/>
        <v/>
      </c>
      <c r="D1702" s="273" t="str">
        <f t="shared" si="160"/>
        <v/>
      </c>
      <c r="E1702" s="311"/>
      <c r="F1702" s="312"/>
      <c r="G1702" s="312"/>
      <c r="H1702" s="291"/>
      <c r="I1702" s="291"/>
      <c r="J1702" s="291"/>
      <c r="K1702" s="291"/>
      <c r="L1702" s="291"/>
      <c r="M1702" s="291"/>
      <c r="N1702" s="291"/>
      <c r="O1702" s="291"/>
      <c r="P1702" s="291"/>
      <c r="Q1702" s="291"/>
      <c r="R1702" s="291"/>
      <c r="S1702" s="291"/>
      <c r="T1702" s="291"/>
      <c r="U1702" s="291"/>
      <c r="V1702" s="291"/>
      <c r="W1702" s="291"/>
      <c r="X1702" s="291"/>
      <c r="Y1702" s="291"/>
      <c r="Z1702" s="291"/>
      <c r="AA1702" s="291"/>
      <c r="AB1702" s="291"/>
      <c r="AC1702" s="291"/>
      <c r="AD1702" s="291"/>
      <c r="AE1702" s="291"/>
      <c r="AF1702" s="291"/>
      <c r="AG1702" s="291"/>
      <c r="AH1702" s="291"/>
      <c r="AI1702" s="291"/>
      <c r="AJ1702" s="291"/>
      <c r="AK1702" s="291"/>
      <c r="AL1702" s="291"/>
      <c r="AM1702" s="291"/>
      <c r="AN1702" s="291"/>
      <c r="AO1702" s="291"/>
      <c r="AP1702" s="291"/>
      <c r="AQ1702" s="291"/>
      <c r="AR1702" s="291"/>
    </row>
    <row r="1703" spans="1:44" ht="8.1" customHeight="1">
      <c r="A1703" s="323" t="str">
        <f t="shared" si="157"/>
        <v/>
      </c>
      <c r="B1703" s="50" t="str">
        <f t="shared" si="158"/>
        <v/>
      </c>
      <c r="C1703" s="50" t="str">
        <f t="shared" si="159"/>
        <v/>
      </c>
      <c r="D1703" s="273" t="str">
        <f t="shared" si="160"/>
        <v/>
      </c>
      <c r="E1703" s="311"/>
      <c r="F1703" s="312"/>
      <c r="G1703" s="312"/>
      <c r="H1703" s="291"/>
      <c r="I1703" s="291"/>
      <c r="J1703" s="291"/>
      <c r="K1703" s="291"/>
      <c r="L1703" s="291"/>
      <c r="M1703" s="291"/>
      <c r="N1703" s="291"/>
      <c r="O1703" s="291"/>
      <c r="P1703" s="291"/>
      <c r="Q1703" s="291"/>
      <c r="R1703" s="291"/>
      <c r="S1703" s="291"/>
      <c r="T1703" s="291"/>
      <c r="U1703" s="291"/>
      <c r="V1703" s="291"/>
      <c r="W1703" s="291"/>
      <c r="X1703" s="291"/>
      <c r="Y1703" s="291"/>
      <c r="Z1703" s="291"/>
      <c r="AA1703" s="291"/>
      <c r="AB1703" s="291"/>
      <c r="AC1703" s="291"/>
      <c r="AD1703" s="291"/>
      <c r="AE1703" s="291"/>
      <c r="AF1703" s="291"/>
      <c r="AG1703" s="291"/>
      <c r="AH1703" s="291"/>
      <c r="AI1703" s="291"/>
      <c r="AJ1703" s="291"/>
      <c r="AK1703" s="291"/>
      <c r="AL1703" s="291"/>
      <c r="AM1703" s="291"/>
      <c r="AN1703" s="291"/>
      <c r="AO1703" s="291"/>
      <c r="AP1703" s="291"/>
      <c r="AQ1703" s="291"/>
      <c r="AR1703" s="291"/>
    </row>
    <row r="1704" spans="1:44" ht="8.1" customHeight="1">
      <c r="A1704" s="323" t="str">
        <f t="shared" si="157"/>
        <v/>
      </c>
      <c r="B1704" s="50" t="str">
        <f t="shared" si="158"/>
        <v/>
      </c>
      <c r="C1704" s="50" t="str">
        <f t="shared" si="159"/>
        <v/>
      </c>
      <c r="D1704" s="273" t="str">
        <f t="shared" si="160"/>
        <v/>
      </c>
      <c r="E1704" s="311"/>
      <c r="F1704" s="312"/>
      <c r="G1704" s="312"/>
      <c r="H1704" s="291"/>
      <c r="I1704" s="291"/>
      <c r="J1704" s="291"/>
      <c r="K1704" s="291"/>
      <c r="L1704" s="291"/>
      <c r="M1704" s="291"/>
      <c r="N1704" s="291"/>
      <c r="O1704" s="291"/>
      <c r="P1704" s="291"/>
      <c r="Q1704" s="291"/>
      <c r="R1704" s="291"/>
      <c r="S1704" s="291"/>
      <c r="T1704" s="291"/>
      <c r="U1704" s="291"/>
      <c r="V1704" s="291"/>
      <c r="W1704" s="291"/>
      <c r="X1704" s="291"/>
      <c r="Y1704" s="291"/>
      <c r="Z1704" s="291"/>
      <c r="AA1704" s="291"/>
      <c r="AB1704" s="291"/>
      <c r="AC1704" s="291"/>
      <c r="AD1704" s="291"/>
      <c r="AE1704" s="291"/>
      <c r="AF1704" s="291"/>
      <c r="AG1704" s="291"/>
      <c r="AH1704" s="291"/>
      <c r="AI1704" s="291"/>
      <c r="AJ1704" s="291"/>
      <c r="AK1704" s="291"/>
      <c r="AL1704" s="291"/>
      <c r="AM1704" s="291"/>
      <c r="AN1704" s="291"/>
      <c r="AO1704" s="291"/>
      <c r="AP1704" s="291"/>
      <c r="AQ1704" s="291"/>
      <c r="AR1704" s="291"/>
    </row>
    <row r="1705" spans="1:44" ht="8.1" customHeight="1">
      <c r="A1705" s="323" t="str">
        <f t="shared" si="157"/>
        <v/>
      </c>
      <c r="B1705" s="50" t="str">
        <f t="shared" si="158"/>
        <v/>
      </c>
      <c r="C1705" s="50" t="str">
        <f t="shared" si="159"/>
        <v/>
      </c>
      <c r="D1705" s="273" t="str">
        <f t="shared" si="160"/>
        <v/>
      </c>
      <c r="E1705" s="311"/>
      <c r="F1705" s="312"/>
      <c r="G1705" s="312"/>
      <c r="H1705" s="291"/>
      <c r="I1705" s="291"/>
      <c r="J1705" s="291"/>
      <c r="K1705" s="291"/>
      <c r="L1705" s="291"/>
      <c r="M1705" s="291"/>
      <c r="N1705" s="291"/>
      <c r="O1705" s="291"/>
      <c r="P1705" s="291"/>
      <c r="Q1705" s="291"/>
      <c r="R1705" s="291"/>
      <c r="S1705" s="291"/>
      <c r="T1705" s="291"/>
      <c r="U1705" s="291"/>
      <c r="V1705" s="291"/>
      <c r="W1705" s="291"/>
      <c r="X1705" s="291"/>
      <c r="Y1705" s="291"/>
      <c r="Z1705" s="291"/>
      <c r="AA1705" s="291"/>
      <c r="AB1705" s="291"/>
      <c r="AC1705" s="291"/>
      <c r="AD1705" s="291"/>
      <c r="AE1705" s="291"/>
      <c r="AF1705" s="291"/>
      <c r="AG1705" s="291"/>
      <c r="AH1705" s="291"/>
      <c r="AI1705" s="291"/>
      <c r="AJ1705" s="291"/>
      <c r="AK1705" s="291"/>
      <c r="AL1705" s="291"/>
      <c r="AM1705" s="291"/>
      <c r="AN1705" s="291"/>
      <c r="AO1705" s="291"/>
      <c r="AP1705" s="291"/>
      <c r="AQ1705" s="291"/>
      <c r="AR1705" s="291"/>
    </row>
    <row r="1706" spans="1:44" ht="8.1" customHeight="1">
      <c r="A1706" s="323" t="str">
        <f t="shared" si="157"/>
        <v/>
      </c>
      <c r="B1706" s="50" t="str">
        <f t="shared" si="158"/>
        <v/>
      </c>
      <c r="C1706" s="50" t="str">
        <f t="shared" si="159"/>
        <v/>
      </c>
      <c r="D1706" s="273" t="str">
        <f t="shared" si="160"/>
        <v/>
      </c>
      <c r="E1706" s="311"/>
      <c r="F1706" s="312"/>
      <c r="G1706" s="312"/>
      <c r="H1706" s="291"/>
      <c r="I1706" s="291"/>
      <c r="J1706" s="291"/>
      <c r="K1706" s="291"/>
      <c r="L1706" s="291"/>
      <c r="M1706" s="291"/>
      <c r="N1706" s="291"/>
      <c r="O1706" s="291"/>
      <c r="P1706" s="291"/>
      <c r="Q1706" s="291"/>
      <c r="R1706" s="291"/>
      <c r="S1706" s="291"/>
      <c r="T1706" s="291"/>
      <c r="U1706" s="291"/>
      <c r="V1706" s="291"/>
      <c r="W1706" s="291"/>
      <c r="X1706" s="291"/>
      <c r="Y1706" s="291"/>
      <c r="Z1706" s="291"/>
      <c r="AA1706" s="291"/>
      <c r="AB1706" s="291"/>
      <c r="AC1706" s="291"/>
      <c r="AD1706" s="291"/>
      <c r="AE1706" s="291"/>
      <c r="AF1706" s="291"/>
      <c r="AG1706" s="291"/>
      <c r="AH1706" s="291"/>
      <c r="AI1706" s="291"/>
      <c r="AJ1706" s="291"/>
      <c r="AK1706" s="291"/>
      <c r="AL1706" s="291"/>
      <c r="AM1706" s="291"/>
      <c r="AN1706" s="291"/>
      <c r="AO1706" s="291"/>
      <c r="AP1706" s="291"/>
      <c r="AQ1706" s="291"/>
      <c r="AR1706" s="291"/>
    </row>
    <row r="1707" spans="1:44" ht="8.1" customHeight="1">
      <c r="A1707" s="323" t="str">
        <f t="shared" si="157"/>
        <v/>
      </c>
      <c r="B1707" s="50" t="str">
        <f t="shared" si="158"/>
        <v/>
      </c>
      <c r="C1707" s="50" t="str">
        <f t="shared" si="159"/>
        <v/>
      </c>
      <c r="D1707" s="273" t="str">
        <f t="shared" si="160"/>
        <v/>
      </c>
      <c r="E1707" s="311"/>
      <c r="F1707" s="312"/>
      <c r="G1707" s="312"/>
      <c r="H1707" s="291"/>
      <c r="I1707" s="291"/>
      <c r="J1707" s="291"/>
      <c r="K1707" s="291"/>
      <c r="L1707" s="291"/>
      <c r="M1707" s="291"/>
      <c r="N1707" s="291"/>
      <c r="O1707" s="291"/>
      <c r="P1707" s="291"/>
      <c r="Q1707" s="291"/>
      <c r="R1707" s="291"/>
      <c r="S1707" s="291"/>
      <c r="T1707" s="291"/>
      <c r="U1707" s="291"/>
      <c r="V1707" s="291"/>
      <c r="W1707" s="291"/>
      <c r="X1707" s="291"/>
      <c r="Y1707" s="291"/>
      <c r="Z1707" s="291"/>
      <c r="AA1707" s="291"/>
      <c r="AB1707" s="291"/>
      <c r="AC1707" s="291"/>
      <c r="AD1707" s="291"/>
      <c r="AE1707" s="291"/>
      <c r="AF1707" s="291"/>
      <c r="AG1707" s="291"/>
      <c r="AH1707" s="291"/>
      <c r="AI1707" s="291"/>
      <c r="AJ1707" s="291"/>
      <c r="AK1707" s="291"/>
      <c r="AL1707" s="291"/>
      <c r="AM1707" s="291"/>
      <c r="AN1707" s="291"/>
      <c r="AO1707" s="291"/>
      <c r="AP1707" s="291"/>
      <c r="AQ1707" s="291"/>
      <c r="AR1707" s="291"/>
    </row>
    <row r="1708" spans="1:44" ht="8.1" customHeight="1">
      <c r="A1708" s="323" t="str">
        <f t="shared" si="157"/>
        <v/>
      </c>
      <c r="B1708" s="50" t="str">
        <f t="shared" si="158"/>
        <v/>
      </c>
      <c r="C1708" s="50" t="str">
        <f t="shared" si="159"/>
        <v/>
      </c>
      <c r="D1708" s="273" t="str">
        <f t="shared" si="160"/>
        <v/>
      </c>
      <c r="E1708" s="311"/>
      <c r="F1708" s="312"/>
      <c r="G1708" s="312"/>
      <c r="H1708" s="291"/>
      <c r="I1708" s="291"/>
      <c r="J1708" s="291"/>
      <c r="K1708" s="291"/>
      <c r="L1708" s="291"/>
      <c r="M1708" s="291"/>
      <c r="N1708" s="291"/>
      <c r="O1708" s="291"/>
      <c r="P1708" s="291"/>
      <c r="Q1708" s="291"/>
      <c r="R1708" s="291"/>
      <c r="S1708" s="291"/>
      <c r="T1708" s="291"/>
      <c r="U1708" s="291"/>
      <c r="V1708" s="291"/>
      <c r="W1708" s="291"/>
      <c r="X1708" s="291"/>
      <c r="Y1708" s="291"/>
      <c r="Z1708" s="291"/>
      <c r="AA1708" s="291"/>
      <c r="AB1708" s="291"/>
      <c r="AC1708" s="291"/>
      <c r="AD1708" s="291"/>
      <c r="AE1708" s="291"/>
      <c r="AF1708" s="291"/>
      <c r="AG1708" s="291"/>
      <c r="AH1708" s="291"/>
      <c r="AI1708" s="291"/>
      <c r="AJ1708" s="291"/>
      <c r="AK1708" s="291"/>
      <c r="AL1708" s="291"/>
      <c r="AM1708" s="291"/>
      <c r="AN1708" s="291"/>
      <c r="AO1708" s="291"/>
      <c r="AP1708" s="291"/>
      <c r="AQ1708" s="291"/>
      <c r="AR1708" s="291"/>
    </row>
    <row r="1709" spans="1:44" ht="8.1" customHeight="1">
      <c r="A1709" s="323" t="str">
        <f t="shared" si="157"/>
        <v/>
      </c>
      <c r="B1709" s="50" t="str">
        <f t="shared" si="158"/>
        <v/>
      </c>
      <c r="C1709" s="50" t="str">
        <f t="shared" si="159"/>
        <v/>
      </c>
      <c r="D1709" s="273" t="str">
        <f t="shared" si="160"/>
        <v/>
      </c>
      <c r="E1709" s="311"/>
      <c r="F1709" s="312"/>
      <c r="G1709" s="312"/>
      <c r="H1709" s="291"/>
      <c r="I1709" s="291"/>
      <c r="J1709" s="291"/>
      <c r="K1709" s="291"/>
      <c r="L1709" s="291"/>
      <c r="M1709" s="291"/>
      <c r="N1709" s="291"/>
      <c r="O1709" s="291"/>
      <c r="P1709" s="291"/>
      <c r="Q1709" s="291"/>
      <c r="R1709" s="291"/>
      <c r="S1709" s="291"/>
      <c r="T1709" s="291"/>
      <c r="U1709" s="291"/>
      <c r="V1709" s="291"/>
      <c r="W1709" s="291"/>
      <c r="X1709" s="291"/>
      <c r="Y1709" s="291"/>
      <c r="Z1709" s="291"/>
      <c r="AA1709" s="291"/>
      <c r="AB1709" s="291"/>
      <c r="AC1709" s="291"/>
      <c r="AD1709" s="291"/>
      <c r="AE1709" s="291"/>
      <c r="AF1709" s="291"/>
      <c r="AG1709" s="291"/>
      <c r="AH1709" s="291"/>
      <c r="AI1709" s="291"/>
      <c r="AJ1709" s="291"/>
      <c r="AK1709" s="291"/>
      <c r="AL1709" s="291"/>
      <c r="AM1709" s="291"/>
      <c r="AN1709" s="291"/>
      <c r="AO1709" s="291"/>
      <c r="AP1709" s="291"/>
      <c r="AQ1709" s="291"/>
      <c r="AR1709" s="291"/>
    </row>
    <row r="1710" spans="1:44" ht="8.1" customHeight="1">
      <c r="A1710" s="323" t="str">
        <f t="shared" si="157"/>
        <v/>
      </c>
      <c r="B1710" s="50" t="str">
        <f t="shared" si="158"/>
        <v/>
      </c>
      <c r="C1710" s="50" t="str">
        <f t="shared" si="159"/>
        <v/>
      </c>
      <c r="D1710" s="273" t="str">
        <f t="shared" si="160"/>
        <v/>
      </c>
      <c r="E1710" s="311"/>
      <c r="F1710" s="312"/>
      <c r="G1710" s="312"/>
      <c r="H1710" s="291"/>
      <c r="I1710" s="291"/>
      <c r="J1710" s="291"/>
      <c r="K1710" s="291"/>
      <c r="L1710" s="291"/>
      <c r="M1710" s="291"/>
      <c r="N1710" s="291"/>
      <c r="O1710" s="291"/>
      <c r="P1710" s="291"/>
      <c r="Q1710" s="291"/>
      <c r="R1710" s="291"/>
      <c r="S1710" s="291"/>
      <c r="T1710" s="291"/>
      <c r="U1710" s="291"/>
      <c r="V1710" s="291"/>
      <c r="W1710" s="291"/>
      <c r="X1710" s="291"/>
      <c r="Y1710" s="291"/>
      <c r="Z1710" s="291"/>
      <c r="AA1710" s="291"/>
      <c r="AB1710" s="291"/>
      <c r="AC1710" s="291"/>
      <c r="AD1710" s="291"/>
      <c r="AE1710" s="291"/>
      <c r="AF1710" s="291"/>
      <c r="AG1710" s="291"/>
      <c r="AH1710" s="291"/>
      <c r="AI1710" s="291"/>
      <c r="AJ1710" s="291"/>
      <c r="AK1710" s="291"/>
      <c r="AL1710" s="291"/>
      <c r="AM1710" s="291"/>
      <c r="AN1710" s="291"/>
      <c r="AO1710" s="291"/>
      <c r="AP1710" s="291"/>
      <c r="AQ1710" s="291"/>
      <c r="AR1710" s="291"/>
    </row>
    <row r="1711" spans="1:44" ht="8.1" customHeight="1">
      <c r="A1711" s="323" t="str">
        <f t="shared" si="157"/>
        <v/>
      </c>
      <c r="B1711" s="50" t="str">
        <f t="shared" si="158"/>
        <v/>
      </c>
      <c r="C1711" s="50" t="str">
        <f t="shared" si="159"/>
        <v/>
      </c>
      <c r="D1711" s="273" t="str">
        <f t="shared" si="160"/>
        <v/>
      </c>
      <c r="E1711" s="311"/>
      <c r="F1711" s="312"/>
      <c r="G1711" s="312"/>
      <c r="H1711" s="291"/>
      <c r="I1711" s="291"/>
      <c r="J1711" s="291"/>
      <c r="K1711" s="291"/>
      <c r="L1711" s="291"/>
      <c r="M1711" s="291"/>
      <c r="N1711" s="291"/>
      <c r="O1711" s="291"/>
      <c r="P1711" s="291"/>
      <c r="Q1711" s="291"/>
      <c r="R1711" s="291"/>
      <c r="S1711" s="291"/>
      <c r="T1711" s="291"/>
      <c r="U1711" s="291"/>
      <c r="V1711" s="291"/>
      <c r="W1711" s="291"/>
      <c r="X1711" s="291"/>
      <c r="Y1711" s="291"/>
      <c r="Z1711" s="291"/>
      <c r="AA1711" s="291"/>
      <c r="AB1711" s="291"/>
      <c r="AC1711" s="291"/>
      <c r="AD1711" s="291"/>
      <c r="AE1711" s="291"/>
      <c r="AF1711" s="291"/>
      <c r="AG1711" s="291"/>
      <c r="AH1711" s="291"/>
      <c r="AI1711" s="291"/>
      <c r="AJ1711" s="291"/>
      <c r="AK1711" s="291"/>
      <c r="AL1711" s="291"/>
      <c r="AM1711" s="291"/>
      <c r="AN1711" s="291"/>
      <c r="AO1711" s="291"/>
      <c r="AP1711" s="291"/>
      <c r="AQ1711" s="291"/>
      <c r="AR1711" s="291"/>
    </row>
    <row r="1712" spans="1:44" ht="8.1" customHeight="1">
      <c r="A1712" s="323" t="str">
        <f t="shared" si="157"/>
        <v/>
      </c>
      <c r="B1712" s="50" t="str">
        <f t="shared" si="158"/>
        <v/>
      </c>
      <c r="C1712" s="50" t="str">
        <f t="shared" si="159"/>
        <v/>
      </c>
      <c r="D1712" s="273" t="str">
        <f t="shared" si="160"/>
        <v/>
      </c>
      <c r="E1712" s="311"/>
      <c r="F1712" s="312"/>
      <c r="G1712" s="312"/>
      <c r="H1712" s="291"/>
      <c r="I1712" s="291"/>
      <c r="J1712" s="291"/>
      <c r="K1712" s="291"/>
      <c r="L1712" s="291"/>
      <c r="M1712" s="291"/>
      <c r="N1712" s="291"/>
      <c r="O1712" s="291"/>
      <c r="P1712" s="291"/>
      <c r="Q1712" s="291"/>
      <c r="R1712" s="291"/>
      <c r="S1712" s="291"/>
      <c r="T1712" s="291"/>
      <c r="U1712" s="291"/>
      <c r="V1712" s="291"/>
      <c r="W1712" s="291"/>
      <c r="X1712" s="291"/>
      <c r="Y1712" s="291"/>
      <c r="Z1712" s="291"/>
      <c r="AA1712" s="291"/>
      <c r="AB1712" s="291"/>
      <c r="AC1712" s="291"/>
      <c r="AD1712" s="291"/>
      <c r="AE1712" s="291"/>
      <c r="AF1712" s="291"/>
      <c r="AG1712" s="291"/>
      <c r="AH1712" s="291"/>
      <c r="AI1712" s="291"/>
      <c r="AJ1712" s="291"/>
      <c r="AK1712" s="291"/>
      <c r="AL1712" s="291"/>
      <c r="AM1712" s="291"/>
      <c r="AN1712" s="291"/>
      <c r="AO1712" s="291"/>
      <c r="AP1712" s="291"/>
      <c r="AQ1712" s="291"/>
      <c r="AR1712" s="291"/>
    </row>
    <row r="1713" spans="1:44" ht="8.1" customHeight="1">
      <c r="A1713" s="323" t="str">
        <f t="shared" si="157"/>
        <v/>
      </c>
      <c r="B1713" s="50" t="str">
        <f t="shared" si="158"/>
        <v/>
      </c>
      <c r="C1713" s="50" t="str">
        <f t="shared" si="159"/>
        <v/>
      </c>
      <c r="D1713" s="273" t="str">
        <f t="shared" si="160"/>
        <v/>
      </c>
      <c r="E1713" s="311"/>
      <c r="F1713" s="312"/>
      <c r="G1713" s="312"/>
      <c r="H1713" s="291"/>
      <c r="I1713" s="291"/>
      <c r="J1713" s="291"/>
      <c r="K1713" s="291"/>
      <c r="L1713" s="291"/>
      <c r="M1713" s="291"/>
      <c r="N1713" s="291"/>
      <c r="O1713" s="291"/>
      <c r="P1713" s="291"/>
      <c r="Q1713" s="291"/>
      <c r="R1713" s="291"/>
      <c r="S1713" s="291"/>
      <c r="T1713" s="291"/>
      <c r="U1713" s="291"/>
      <c r="V1713" s="291"/>
      <c r="W1713" s="291"/>
      <c r="X1713" s="291"/>
      <c r="Y1713" s="291"/>
      <c r="Z1713" s="291"/>
      <c r="AA1713" s="291"/>
      <c r="AB1713" s="291"/>
      <c r="AC1713" s="291"/>
      <c r="AD1713" s="291"/>
      <c r="AE1713" s="291"/>
      <c r="AF1713" s="291"/>
      <c r="AG1713" s="291"/>
      <c r="AH1713" s="291"/>
      <c r="AI1713" s="291"/>
      <c r="AJ1713" s="291"/>
      <c r="AK1713" s="291"/>
      <c r="AL1713" s="291"/>
      <c r="AM1713" s="291"/>
      <c r="AN1713" s="291"/>
      <c r="AO1713" s="291"/>
      <c r="AP1713" s="291"/>
      <c r="AQ1713" s="291"/>
      <c r="AR1713" s="291"/>
    </row>
    <row r="1714" spans="1:44" ht="8.1" customHeight="1">
      <c r="A1714" s="323" t="str">
        <f t="shared" si="157"/>
        <v/>
      </c>
      <c r="B1714" s="50" t="str">
        <f t="shared" si="158"/>
        <v/>
      </c>
      <c r="C1714" s="50" t="str">
        <f t="shared" si="159"/>
        <v/>
      </c>
      <c r="D1714" s="273" t="str">
        <f t="shared" si="160"/>
        <v/>
      </c>
      <c r="E1714" s="311"/>
      <c r="F1714" s="312"/>
      <c r="G1714" s="312"/>
      <c r="H1714" s="291"/>
      <c r="I1714" s="291"/>
      <c r="J1714" s="291"/>
      <c r="K1714" s="291"/>
      <c r="L1714" s="291"/>
      <c r="M1714" s="291"/>
      <c r="N1714" s="291"/>
      <c r="O1714" s="291"/>
      <c r="P1714" s="291"/>
      <c r="Q1714" s="291"/>
      <c r="R1714" s="291"/>
      <c r="S1714" s="291"/>
      <c r="T1714" s="291"/>
      <c r="U1714" s="291"/>
      <c r="V1714" s="291"/>
      <c r="W1714" s="291"/>
      <c r="X1714" s="291"/>
      <c r="Y1714" s="291"/>
      <c r="Z1714" s="291"/>
      <c r="AA1714" s="291"/>
      <c r="AB1714" s="291"/>
      <c r="AC1714" s="291"/>
      <c r="AD1714" s="291"/>
      <c r="AE1714" s="291"/>
      <c r="AF1714" s="291"/>
      <c r="AG1714" s="291"/>
      <c r="AH1714" s="291"/>
      <c r="AI1714" s="291"/>
      <c r="AJ1714" s="291"/>
      <c r="AK1714" s="291"/>
      <c r="AL1714" s="291"/>
      <c r="AM1714" s="291"/>
      <c r="AN1714" s="291"/>
      <c r="AO1714" s="291"/>
      <c r="AP1714" s="291"/>
      <c r="AQ1714" s="291"/>
      <c r="AR1714" s="291"/>
    </row>
    <row r="1715" spans="1:44" ht="8.1" customHeight="1">
      <c r="A1715" s="323" t="str">
        <f t="shared" si="157"/>
        <v/>
      </c>
      <c r="B1715" s="50" t="str">
        <f t="shared" si="158"/>
        <v/>
      </c>
      <c r="C1715" s="50" t="str">
        <f t="shared" si="159"/>
        <v/>
      </c>
      <c r="D1715" s="273" t="str">
        <f t="shared" si="160"/>
        <v/>
      </c>
      <c r="E1715" s="311"/>
      <c r="F1715" s="312"/>
      <c r="G1715" s="312"/>
      <c r="H1715" s="291"/>
      <c r="I1715" s="291"/>
      <c r="J1715" s="291"/>
      <c r="K1715" s="291"/>
      <c r="L1715" s="291"/>
      <c r="M1715" s="291"/>
      <c r="N1715" s="291"/>
      <c r="O1715" s="291"/>
      <c r="P1715" s="291"/>
      <c r="Q1715" s="291"/>
      <c r="R1715" s="291"/>
      <c r="S1715" s="291"/>
      <c r="T1715" s="291"/>
      <c r="U1715" s="291"/>
      <c r="V1715" s="291"/>
      <c r="W1715" s="291"/>
      <c r="X1715" s="291"/>
      <c r="Y1715" s="291"/>
      <c r="Z1715" s="291"/>
      <c r="AA1715" s="291"/>
      <c r="AB1715" s="291"/>
      <c r="AC1715" s="291"/>
      <c r="AD1715" s="291"/>
      <c r="AE1715" s="291"/>
      <c r="AF1715" s="291"/>
      <c r="AG1715" s="291"/>
      <c r="AH1715" s="291"/>
      <c r="AI1715" s="291"/>
      <c r="AJ1715" s="291"/>
      <c r="AK1715" s="291"/>
      <c r="AL1715" s="291"/>
      <c r="AM1715" s="291"/>
      <c r="AN1715" s="291"/>
      <c r="AO1715" s="291"/>
      <c r="AP1715" s="291"/>
      <c r="AQ1715" s="291"/>
      <c r="AR1715" s="291"/>
    </row>
    <row r="1716" spans="1:44" ht="8.1" customHeight="1">
      <c r="A1716" s="323" t="str">
        <f t="shared" si="157"/>
        <v/>
      </c>
      <c r="B1716" s="50" t="str">
        <f t="shared" si="158"/>
        <v/>
      </c>
      <c r="C1716" s="50" t="str">
        <f t="shared" si="159"/>
        <v/>
      </c>
      <c r="D1716" s="273" t="str">
        <f t="shared" si="160"/>
        <v/>
      </c>
      <c r="E1716" s="311"/>
      <c r="F1716" s="312"/>
      <c r="G1716" s="312"/>
      <c r="H1716" s="291"/>
      <c r="I1716" s="291"/>
      <c r="J1716" s="291"/>
      <c r="K1716" s="291"/>
      <c r="L1716" s="291"/>
      <c r="M1716" s="291"/>
      <c r="N1716" s="291"/>
      <c r="O1716" s="291"/>
      <c r="P1716" s="291"/>
      <c r="Q1716" s="291"/>
      <c r="R1716" s="291"/>
      <c r="S1716" s="291"/>
      <c r="T1716" s="291"/>
      <c r="U1716" s="291"/>
      <c r="V1716" s="291"/>
      <c r="W1716" s="291"/>
      <c r="X1716" s="291"/>
      <c r="Y1716" s="291"/>
      <c r="Z1716" s="291"/>
      <c r="AA1716" s="291"/>
      <c r="AB1716" s="291"/>
      <c r="AC1716" s="291"/>
      <c r="AD1716" s="291"/>
      <c r="AE1716" s="291"/>
      <c r="AF1716" s="291"/>
      <c r="AG1716" s="291"/>
      <c r="AH1716" s="291"/>
      <c r="AI1716" s="291"/>
      <c r="AJ1716" s="291"/>
      <c r="AK1716" s="291"/>
      <c r="AL1716" s="291"/>
      <c r="AM1716" s="291"/>
      <c r="AN1716" s="291"/>
      <c r="AO1716" s="291"/>
      <c r="AP1716" s="291"/>
      <c r="AQ1716" s="291"/>
      <c r="AR1716" s="291"/>
    </row>
    <row r="1717" spans="1:44" ht="8.1" customHeight="1">
      <c r="A1717" s="323" t="str">
        <f t="shared" si="157"/>
        <v/>
      </c>
      <c r="B1717" s="50" t="str">
        <f t="shared" si="158"/>
        <v/>
      </c>
      <c r="C1717" s="50" t="str">
        <f t="shared" si="159"/>
        <v/>
      </c>
      <c r="D1717" s="273" t="str">
        <f t="shared" si="160"/>
        <v/>
      </c>
      <c r="E1717" s="311"/>
      <c r="F1717" s="312"/>
      <c r="G1717" s="312"/>
      <c r="H1717" s="291"/>
      <c r="I1717" s="291"/>
      <c r="J1717" s="291"/>
      <c r="K1717" s="291"/>
      <c r="L1717" s="291"/>
      <c r="M1717" s="291"/>
      <c r="N1717" s="291"/>
      <c r="O1717" s="291"/>
      <c r="P1717" s="291"/>
      <c r="Q1717" s="291"/>
      <c r="R1717" s="291"/>
      <c r="S1717" s="291"/>
      <c r="T1717" s="291"/>
      <c r="U1717" s="291"/>
      <c r="V1717" s="291"/>
      <c r="W1717" s="291"/>
      <c r="X1717" s="291"/>
      <c r="Y1717" s="291"/>
      <c r="Z1717" s="291"/>
      <c r="AA1717" s="291"/>
      <c r="AB1717" s="291"/>
      <c r="AC1717" s="291"/>
      <c r="AD1717" s="291"/>
      <c r="AE1717" s="291"/>
      <c r="AF1717" s="291"/>
      <c r="AG1717" s="291"/>
      <c r="AH1717" s="291"/>
      <c r="AI1717" s="291"/>
      <c r="AJ1717" s="291"/>
      <c r="AK1717" s="291"/>
      <c r="AL1717" s="291"/>
      <c r="AM1717" s="291"/>
      <c r="AN1717" s="291"/>
      <c r="AO1717" s="291"/>
      <c r="AP1717" s="291"/>
      <c r="AQ1717" s="291"/>
      <c r="AR1717" s="291"/>
    </row>
    <row r="1718" spans="1:44" ht="8.1" customHeight="1">
      <c r="A1718" s="323" t="str">
        <f t="shared" si="157"/>
        <v/>
      </c>
      <c r="B1718" s="50" t="str">
        <f t="shared" si="158"/>
        <v/>
      </c>
      <c r="C1718" s="50" t="str">
        <f t="shared" si="159"/>
        <v/>
      </c>
      <c r="D1718" s="273" t="str">
        <f t="shared" si="160"/>
        <v/>
      </c>
      <c r="E1718" s="311"/>
      <c r="F1718" s="312"/>
      <c r="G1718" s="312"/>
      <c r="H1718" s="291"/>
      <c r="I1718" s="291"/>
      <c r="J1718" s="291"/>
      <c r="K1718" s="291"/>
      <c r="L1718" s="291"/>
      <c r="M1718" s="291"/>
      <c r="N1718" s="291"/>
      <c r="O1718" s="291"/>
      <c r="P1718" s="291"/>
      <c r="Q1718" s="291"/>
      <c r="R1718" s="291"/>
      <c r="S1718" s="291"/>
      <c r="T1718" s="291"/>
      <c r="U1718" s="291"/>
      <c r="V1718" s="291"/>
      <c r="W1718" s="291"/>
      <c r="X1718" s="291"/>
      <c r="Y1718" s="291"/>
      <c r="Z1718" s="291"/>
      <c r="AA1718" s="291"/>
      <c r="AB1718" s="291"/>
      <c r="AC1718" s="291"/>
      <c r="AD1718" s="291"/>
      <c r="AE1718" s="291"/>
      <c r="AF1718" s="291"/>
      <c r="AG1718" s="291"/>
      <c r="AH1718" s="291"/>
      <c r="AI1718" s="291"/>
      <c r="AJ1718" s="291"/>
      <c r="AK1718" s="291"/>
      <c r="AL1718" s="291"/>
      <c r="AM1718" s="291"/>
      <c r="AN1718" s="291"/>
      <c r="AO1718" s="291"/>
      <c r="AP1718" s="291"/>
      <c r="AQ1718" s="291"/>
      <c r="AR1718" s="291"/>
    </row>
    <row r="1719" spans="1:44" ht="8.1" customHeight="1">
      <c r="A1719" s="323" t="str">
        <f t="shared" si="157"/>
        <v/>
      </c>
      <c r="B1719" s="50" t="str">
        <f t="shared" si="158"/>
        <v/>
      </c>
      <c r="C1719" s="50" t="str">
        <f t="shared" si="159"/>
        <v/>
      </c>
      <c r="D1719" s="273" t="str">
        <f t="shared" si="160"/>
        <v/>
      </c>
      <c r="E1719" s="311"/>
      <c r="F1719" s="312"/>
      <c r="G1719" s="312"/>
      <c r="H1719" s="291"/>
      <c r="I1719" s="291"/>
      <c r="J1719" s="291"/>
      <c r="K1719" s="291"/>
      <c r="L1719" s="291"/>
      <c r="M1719" s="291"/>
      <c r="N1719" s="291"/>
      <c r="O1719" s="291"/>
      <c r="P1719" s="291"/>
      <c r="Q1719" s="291"/>
      <c r="R1719" s="291"/>
      <c r="S1719" s="291"/>
      <c r="T1719" s="291"/>
      <c r="U1719" s="291"/>
      <c r="V1719" s="291"/>
      <c r="W1719" s="291"/>
      <c r="X1719" s="291"/>
      <c r="Y1719" s="291"/>
      <c r="Z1719" s="291"/>
      <c r="AA1719" s="291"/>
      <c r="AB1719" s="291"/>
      <c r="AC1719" s="291"/>
      <c r="AD1719" s="291"/>
      <c r="AE1719" s="291"/>
      <c r="AF1719" s="291"/>
      <c r="AG1719" s="291"/>
      <c r="AH1719" s="291"/>
      <c r="AI1719" s="291"/>
      <c r="AJ1719" s="291"/>
      <c r="AK1719" s="291"/>
      <c r="AL1719" s="291"/>
      <c r="AM1719" s="291"/>
      <c r="AN1719" s="291"/>
      <c r="AO1719" s="291"/>
      <c r="AP1719" s="291"/>
      <c r="AQ1719" s="291"/>
      <c r="AR1719" s="291"/>
    </row>
    <row r="1720" spans="1:44" ht="8.1" customHeight="1">
      <c r="A1720" s="323" t="str">
        <f t="shared" si="157"/>
        <v/>
      </c>
      <c r="B1720" s="50" t="str">
        <f t="shared" si="158"/>
        <v/>
      </c>
      <c r="C1720" s="50" t="str">
        <f t="shared" si="159"/>
        <v/>
      </c>
      <c r="D1720" s="273" t="str">
        <f t="shared" si="160"/>
        <v/>
      </c>
      <c r="E1720" s="311"/>
      <c r="F1720" s="312"/>
      <c r="G1720" s="312"/>
      <c r="H1720" s="291"/>
      <c r="I1720" s="291"/>
      <c r="J1720" s="291"/>
      <c r="K1720" s="291"/>
      <c r="L1720" s="291"/>
      <c r="M1720" s="291"/>
      <c r="N1720" s="291"/>
      <c r="O1720" s="291"/>
      <c r="P1720" s="291"/>
      <c r="Q1720" s="291"/>
      <c r="R1720" s="291"/>
      <c r="S1720" s="291"/>
      <c r="T1720" s="291"/>
      <c r="U1720" s="291"/>
      <c r="V1720" s="291"/>
      <c r="W1720" s="291"/>
      <c r="X1720" s="291"/>
      <c r="Y1720" s="291"/>
      <c r="Z1720" s="291"/>
      <c r="AA1720" s="291"/>
      <c r="AB1720" s="291"/>
      <c r="AC1720" s="291"/>
      <c r="AD1720" s="291"/>
      <c r="AE1720" s="291"/>
      <c r="AF1720" s="291"/>
      <c r="AG1720" s="291"/>
      <c r="AH1720" s="291"/>
      <c r="AI1720" s="291"/>
      <c r="AJ1720" s="291"/>
      <c r="AK1720" s="291"/>
      <c r="AL1720" s="291"/>
      <c r="AM1720" s="291"/>
      <c r="AN1720" s="291"/>
      <c r="AO1720" s="291"/>
      <c r="AP1720" s="291"/>
      <c r="AQ1720" s="291"/>
      <c r="AR1720" s="291"/>
    </row>
    <row r="1721" spans="1:44" ht="8.1" customHeight="1">
      <c r="A1721" s="323" t="str">
        <f t="shared" si="157"/>
        <v/>
      </c>
      <c r="B1721" s="50" t="str">
        <f t="shared" si="158"/>
        <v/>
      </c>
      <c r="C1721" s="50" t="str">
        <f t="shared" si="159"/>
        <v/>
      </c>
      <c r="D1721" s="273" t="str">
        <f t="shared" si="160"/>
        <v/>
      </c>
      <c r="E1721" s="311"/>
      <c r="F1721" s="312"/>
      <c r="G1721" s="312"/>
      <c r="H1721" s="291"/>
      <c r="I1721" s="291"/>
      <c r="J1721" s="291"/>
      <c r="K1721" s="291"/>
      <c r="L1721" s="291"/>
      <c r="M1721" s="291"/>
      <c r="N1721" s="291"/>
      <c r="O1721" s="291"/>
      <c r="P1721" s="291"/>
      <c r="Q1721" s="291"/>
      <c r="R1721" s="291"/>
      <c r="S1721" s="291"/>
      <c r="T1721" s="291"/>
      <c r="U1721" s="291"/>
      <c r="V1721" s="291"/>
      <c r="W1721" s="291"/>
      <c r="X1721" s="291"/>
      <c r="Y1721" s="291"/>
      <c r="Z1721" s="291"/>
      <c r="AA1721" s="291"/>
      <c r="AB1721" s="291"/>
      <c r="AC1721" s="291"/>
      <c r="AD1721" s="291"/>
      <c r="AE1721" s="291"/>
      <c r="AF1721" s="291"/>
      <c r="AG1721" s="291"/>
      <c r="AH1721" s="291"/>
      <c r="AI1721" s="291"/>
      <c r="AJ1721" s="291"/>
      <c r="AK1721" s="291"/>
      <c r="AL1721" s="291"/>
      <c r="AM1721" s="291"/>
      <c r="AN1721" s="291"/>
      <c r="AO1721" s="291"/>
      <c r="AP1721" s="291"/>
      <c r="AQ1721" s="291"/>
      <c r="AR1721" s="291"/>
    </row>
    <row r="1722" spans="1:44" ht="8.1" customHeight="1">
      <c r="A1722" s="323" t="str">
        <f t="shared" si="157"/>
        <v/>
      </c>
      <c r="B1722" s="50" t="str">
        <f t="shared" si="158"/>
        <v/>
      </c>
      <c r="C1722" s="50" t="str">
        <f t="shared" si="159"/>
        <v/>
      </c>
      <c r="D1722" s="273" t="str">
        <f t="shared" si="160"/>
        <v/>
      </c>
      <c r="E1722" s="311"/>
      <c r="F1722" s="312"/>
      <c r="G1722" s="312"/>
      <c r="H1722" s="291"/>
      <c r="I1722" s="291"/>
      <c r="J1722" s="291"/>
      <c r="K1722" s="291"/>
      <c r="L1722" s="291"/>
      <c r="M1722" s="291"/>
      <c r="N1722" s="291"/>
      <c r="O1722" s="291"/>
      <c r="P1722" s="291"/>
      <c r="Q1722" s="291"/>
      <c r="R1722" s="291"/>
      <c r="S1722" s="291"/>
      <c r="T1722" s="291"/>
      <c r="U1722" s="291"/>
      <c r="V1722" s="291"/>
      <c r="W1722" s="291"/>
      <c r="X1722" s="291"/>
      <c r="Y1722" s="291"/>
      <c r="Z1722" s="291"/>
      <c r="AA1722" s="291"/>
      <c r="AB1722" s="291"/>
      <c r="AC1722" s="291"/>
      <c r="AD1722" s="291"/>
      <c r="AE1722" s="291"/>
      <c r="AF1722" s="291"/>
      <c r="AG1722" s="291"/>
      <c r="AH1722" s="291"/>
      <c r="AI1722" s="291"/>
      <c r="AJ1722" s="291"/>
      <c r="AK1722" s="291"/>
      <c r="AL1722" s="291"/>
      <c r="AM1722" s="291"/>
      <c r="AN1722" s="291"/>
      <c r="AO1722" s="291"/>
      <c r="AP1722" s="291"/>
      <c r="AQ1722" s="291"/>
      <c r="AR1722" s="291"/>
    </row>
    <row r="1723" spans="1:44" ht="8.1" customHeight="1">
      <c r="A1723" s="323" t="str">
        <f t="shared" si="157"/>
        <v/>
      </c>
      <c r="B1723" s="50" t="str">
        <f t="shared" si="158"/>
        <v/>
      </c>
      <c r="C1723" s="50" t="str">
        <f t="shared" si="159"/>
        <v/>
      </c>
      <c r="D1723" s="273" t="str">
        <f t="shared" si="160"/>
        <v/>
      </c>
      <c r="E1723" s="311"/>
      <c r="F1723" s="312"/>
      <c r="G1723" s="312"/>
      <c r="H1723" s="291"/>
      <c r="I1723" s="291"/>
      <c r="J1723" s="291"/>
      <c r="K1723" s="291"/>
      <c r="L1723" s="291"/>
      <c r="M1723" s="291"/>
      <c r="N1723" s="291"/>
      <c r="O1723" s="291"/>
      <c r="P1723" s="291"/>
      <c r="Q1723" s="291"/>
      <c r="R1723" s="291"/>
      <c r="S1723" s="291"/>
      <c r="T1723" s="291"/>
      <c r="U1723" s="291"/>
      <c r="V1723" s="291"/>
      <c r="W1723" s="291"/>
      <c r="X1723" s="291"/>
      <c r="Y1723" s="291"/>
      <c r="Z1723" s="291"/>
      <c r="AA1723" s="291"/>
      <c r="AB1723" s="291"/>
      <c r="AC1723" s="291"/>
      <c r="AD1723" s="291"/>
      <c r="AE1723" s="291"/>
      <c r="AF1723" s="291"/>
      <c r="AG1723" s="291"/>
      <c r="AH1723" s="291"/>
      <c r="AI1723" s="291"/>
      <c r="AJ1723" s="291"/>
      <c r="AK1723" s="291"/>
      <c r="AL1723" s="291"/>
      <c r="AM1723" s="291"/>
      <c r="AN1723" s="291"/>
      <c r="AO1723" s="291"/>
      <c r="AP1723" s="291"/>
      <c r="AQ1723" s="291"/>
      <c r="AR1723" s="291"/>
    </row>
    <row r="1724" spans="1:44" ht="8.1" customHeight="1">
      <c r="A1724" s="323" t="str">
        <f t="shared" si="157"/>
        <v/>
      </c>
      <c r="B1724" s="50" t="str">
        <f t="shared" si="158"/>
        <v/>
      </c>
      <c r="C1724" s="50" t="str">
        <f t="shared" si="159"/>
        <v/>
      </c>
      <c r="D1724" s="273" t="str">
        <f t="shared" si="160"/>
        <v/>
      </c>
      <c r="E1724" s="311"/>
      <c r="F1724" s="312"/>
      <c r="G1724" s="312"/>
      <c r="H1724" s="291"/>
      <c r="I1724" s="291"/>
      <c r="J1724" s="291"/>
      <c r="K1724" s="291"/>
      <c r="L1724" s="291"/>
      <c r="M1724" s="291"/>
      <c r="N1724" s="291"/>
      <c r="O1724" s="291"/>
      <c r="P1724" s="291"/>
      <c r="Q1724" s="291"/>
      <c r="R1724" s="291"/>
      <c r="S1724" s="291"/>
      <c r="T1724" s="291"/>
      <c r="U1724" s="291"/>
      <c r="V1724" s="291"/>
      <c r="W1724" s="291"/>
      <c r="X1724" s="291"/>
      <c r="Y1724" s="291"/>
      <c r="Z1724" s="291"/>
      <c r="AA1724" s="291"/>
      <c r="AB1724" s="291"/>
      <c r="AC1724" s="291"/>
      <c r="AD1724" s="291"/>
      <c r="AE1724" s="291"/>
      <c r="AF1724" s="291"/>
      <c r="AG1724" s="291"/>
      <c r="AH1724" s="291"/>
      <c r="AI1724" s="291"/>
      <c r="AJ1724" s="291"/>
      <c r="AK1724" s="291"/>
      <c r="AL1724" s="291"/>
      <c r="AM1724" s="291"/>
      <c r="AN1724" s="291"/>
      <c r="AO1724" s="291"/>
      <c r="AP1724" s="291"/>
      <c r="AQ1724" s="291"/>
      <c r="AR1724" s="291"/>
    </row>
    <row r="1725" spans="1:44" ht="8.1" customHeight="1">
      <c r="A1725" s="323" t="str">
        <f t="shared" si="157"/>
        <v/>
      </c>
      <c r="B1725" s="50" t="str">
        <f t="shared" si="158"/>
        <v/>
      </c>
      <c r="C1725" s="50" t="str">
        <f t="shared" si="159"/>
        <v/>
      </c>
      <c r="D1725" s="273" t="str">
        <f t="shared" si="160"/>
        <v/>
      </c>
      <c r="E1725" s="311"/>
      <c r="F1725" s="312"/>
      <c r="G1725" s="312"/>
      <c r="H1725" s="291"/>
      <c r="I1725" s="291"/>
      <c r="J1725" s="291"/>
      <c r="K1725" s="291"/>
      <c r="L1725" s="291"/>
      <c r="M1725" s="291"/>
      <c r="N1725" s="291"/>
      <c r="O1725" s="291"/>
      <c r="P1725" s="291"/>
      <c r="Q1725" s="291"/>
      <c r="R1725" s="291"/>
      <c r="S1725" s="291"/>
      <c r="T1725" s="291"/>
      <c r="U1725" s="291"/>
      <c r="V1725" s="291"/>
      <c r="W1725" s="291"/>
      <c r="X1725" s="291"/>
      <c r="Y1725" s="291"/>
      <c r="Z1725" s="291"/>
      <c r="AA1725" s="291"/>
      <c r="AB1725" s="291"/>
      <c r="AC1725" s="291"/>
      <c r="AD1725" s="291"/>
      <c r="AE1725" s="291"/>
      <c r="AF1725" s="291"/>
      <c r="AG1725" s="291"/>
      <c r="AH1725" s="291"/>
      <c r="AI1725" s="291"/>
      <c r="AJ1725" s="291"/>
      <c r="AK1725" s="291"/>
      <c r="AL1725" s="291"/>
      <c r="AM1725" s="291"/>
      <c r="AN1725" s="291"/>
      <c r="AO1725" s="291"/>
      <c r="AP1725" s="291"/>
      <c r="AQ1725" s="291"/>
      <c r="AR1725" s="291"/>
    </row>
    <row r="1726" spans="1:44" ht="8.1" customHeight="1">
      <c r="A1726" s="323" t="str">
        <f t="shared" si="157"/>
        <v/>
      </c>
      <c r="B1726" s="50" t="str">
        <f t="shared" si="158"/>
        <v/>
      </c>
      <c r="C1726" s="50" t="str">
        <f t="shared" si="159"/>
        <v/>
      </c>
      <c r="D1726" s="273" t="str">
        <f t="shared" si="160"/>
        <v/>
      </c>
      <c r="E1726" s="311"/>
      <c r="F1726" s="312"/>
      <c r="G1726" s="312"/>
      <c r="H1726" s="291"/>
      <c r="I1726" s="291"/>
      <c r="J1726" s="291"/>
      <c r="K1726" s="291"/>
      <c r="L1726" s="291"/>
      <c r="M1726" s="291"/>
      <c r="N1726" s="291"/>
      <c r="O1726" s="291"/>
      <c r="P1726" s="291"/>
      <c r="Q1726" s="291"/>
      <c r="R1726" s="291"/>
      <c r="S1726" s="291"/>
      <c r="T1726" s="291"/>
      <c r="U1726" s="291"/>
      <c r="V1726" s="291"/>
      <c r="W1726" s="291"/>
      <c r="X1726" s="291"/>
      <c r="Y1726" s="291"/>
      <c r="Z1726" s="291"/>
      <c r="AA1726" s="291"/>
      <c r="AB1726" s="291"/>
      <c r="AC1726" s="291"/>
      <c r="AD1726" s="291"/>
      <c r="AE1726" s="291"/>
      <c r="AF1726" s="291"/>
      <c r="AG1726" s="291"/>
      <c r="AH1726" s="291"/>
      <c r="AI1726" s="291"/>
      <c r="AJ1726" s="291"/>
      <c r="AK1726" s="291"/>
      <c r="AL1726" s="291"/>
      <c r="AM1726" s="291"/>
      <c r="AN1726" s="291"/>
      <c r="AO1726" s="291"/>
      <c r="AP1726" s="291"/>
      <c r="AQ1726" s="291"/>
      <c r="AR1726" s="291"/>
    </row>
    <row r="1727" spans="1:44" ht="8.1" customHeight="1">
      <c r="A1727" s="323" t="str">
        <f t="shared" si="157"/>
        <v/>
      </c>
      <c r="B1727" s="50" t="str">
        <f t="shared" si="158"/>
        <v/>
      </c>
      <c r="C1727" s="50" t="str">
        <f t="shared" si="159"/>
        <v/>
      </c>
      <c r="D1727" s="273" t="str">
        <f t="shared" si="160"/>
        <v/>
      </c>
      <c r="E1727" s="311"/>
      <c r="F1727" s="312"/>
      <c r="G1727" s="312"/>
      <c r="H1727" s="291"/>
      <c r="I1727" s="291"/>
      <c r="J1727" s="291"/>
      <c r="K1727" s="291"/>
      <c r="L1727" s="291"/>
      <c r="M1727" s="291"/>
      <c r="N1727" s="291"/>
      <c r="O1727" s="291"/>
      <c r="P1727" s="291"/>
      <c r="Q1727" s="291"/>
      <c r="R1727" s="291"/>
      <c r="S1727" s="291"/>
      <c r="T1727" s="291"/>
      <c r="U1727" s="291"/>
      <c r="V1727" s="291"/>
      <c r="W1727" s="291"/>
      <c r="X1727" s="291"/>
      <c r="Y1727" s="291"/>
      <c r="Z1727" s="291"/>
      <c r="AA1727" s="291"/>
      <c r="AB1727" s="291"/>
      <c r="AC1727" s="291"/>
      <c r="AD1727" s="291"/>
      <c r="AE1727" s="291"/>
      <c r="AF1727" s="291"/>
      <c r="AG1727" s="291"/>
      <c r="AH1727" s="291"/>
      <c r="AI1727" s="291"/>
      <c r="AJ1727" s="291"/>
      <c r="AK1727" s="291"/>
      <c r="AL1727" s="291"/>
      <c r="AM1727" s="291"/>
      <c r="AN1727" s="291"/>
      <c r="AO1727" s="291"/>
      <c r="AP1727" s="291"/>
      <c r="AQ1727" s="291"/>
      <c r="AR1727" s="291"/>
    </row>
    <row r="1728" spans="1:44" ht="8.1" customHeight="1">
      <c r="A1728" s="323" t="str">
        <f t="shared" si="157"/>
        <v/>
      </c>
      <c r="B1728" s="50" t="str">
        <f t="shared" si="158"/>
        <v/>
      </c>
      <c r="C1728" s="50" t="str">
        <f t="shared" si="159"/>
        <v/>
      </c>
      <c r="D1728" s="273" t="str">
        <f t="shared" si="160"/>
        <v/>
      </c>
      <c r="E1728" s="311"/>
      <c r="F1728" s="312"/>
      <c r="G1728" s="312"/>
      <c r="H1728" s="291"/>
      <c r="I1728" s="291"/>
      <c r="J1728" s="291"/>
      <c r="K1728" s="291"/>
      <c r="L1728" s="291"/>
      <c r="M1728" s="291"/>
      <c r="N1728" s="291"/>
      <c r="O1728" s="291"/>
      <c r="P1728" s="291"/>
      <c r="Q1728" s="291"/>
      <c r="R1728" s="291"/>
      <c r="S1728" s="291"/>
      <c r="T1728" s="291"/>
      <c r="U1728" s="291"/>
      <c r="V1728" s="291"/>
      <c r="W1728" s="291"/>
      <c r="X1728" s="291"/>
      <c r="Y1728" s="291"/>
      <c r="Z1728" s="291"/>
      <c r="AA1728" s="291"/>
      <c r="AB1728" s="291"/>
      <c r="AC1728" s="291"/>
      <c r="AD1728" s="291"/>
      <c r="AE1728" s="291"/>
      <c r="AF1728" s="291"/>
      <c r="AG1728" s="291"/>
      <c r="AH1728" s="291"/>
      <c r="AI1728" s="291"/>
      <c r="AJ1728" s="291"/>
      <c r="AK1728" s="291"/>
      <c r="AL1728" s="291"/>
      <c r="AM1728" s="291"/>
      <c r="AN1728" s="291"/>
      <c r="AO1728" s="291"/>
      <c r="AP1728" s="291"/>
      <c r="AQ1728" s="291"/>
      <c r="AR1728" s="291"/>
    </row>
    <row r="1729" spans="1:44" ht="8.1" customHeight="1">
      <c r="A1729" s="323" t="str">
        <f t="shared" si="157"/>
        <v/>
      </c>
      <c r="B1729" s="50" t="str">
        <f t="shared" si="158"/>
        <v/>
      </c>
      <c r="C1729" s="50" t="str">
        <f t="shared" si="159"/>
        <v/>
      </c>
      <c r="D1729" s="273" t="str">
        <f t="shared" si="160"/>
        <v/>
      </c>
      <c r="E1729" s="311"/>
      <c r="F1729" s="312"/>
      <c r="G1729" s="312"/>
      <c r="H1729" s="291"/>
      <c r="I1729" s="291"/>
      <c r="J1729" s="291"/>
      <c r="K1729" s="291"/>
      <c r="L1729" s="291"/>
      <c r="M1729" s="291"/>
      <c r="N1729" s="291"/>
      <c r="O1729" s="291"/>
      <c r="P1729" s="291"/>
      <c r="Q1729" s="291"/>
      <c r="R1729" s="291"/>
      <c r="S1729" s="291"/>
      <c r="T1729" s="291"/>
      <c r="U1729" s="291"/>
      <c r="V1729" s="291"/>
      <c r="W1729" s="291"/>
      <c r="X1729" s="291"/>
      <c r="Y1729" s="291"/>
      <c r="Z1729" s="291"/>
      <c r="AA1729" s="291"/>
      <c r="AB1729" s="291"/>
      <c r="AC1729" s="291"/>
      <c r="AD1729" s="291"/>
      <c r="AE1729" s="291"/>
      <c r="AF1729" s="291"/>
      <c r="AG1729" s="291"/>
      <c r="AH1729" s="291"/>
      <c r="AI1729" s="291"/>
      <c r="AJ1729" s="291"/>
      <c r="AK1729" s="291"/>
      <c r="AL1729" s="291"/>
      <c r="AM1729" s="291"/>
      <c r="AN1729" s="291"/>
      <c r="AO1729" s="291"/>
      <c r="AP1729" s="291"/>
      <c r="AQ1729" s="291"/>
      <c r="AR1729" s="291"/>
    </row>
    <row r="1730" spans="1:44" ht="8.1" customHeight="1">
      <c r="A1730" s="323" t="str">
        <f t="shared" si="157"/>
        <v/>
      </c>
      <c r="B1730" s="50" t="str">
        <f t="shared" si="158"/>
        <v/>
      </c>
      <c r="C1730" s="50" t="str">
        <f t="shared" si="159"/>
        <v/>
      </c>
      <c r="D1730" s="273" t="str">
        <f t="shared" si="160"/>
        <v/>
      </c>
      <c r="E1730" s="311"/>
      <c r="F1730" s="312"/>
      <c r="G1730" s="312"/>
      <c r="H1730" s="291"/>
      <c r="I1730" s="291"/>
      <c r="J1730" s="291"/>
      <c r="K1730" s="291"/>
      <c r="L1730" s="291"/>
      <c r="M1730" s="291"/>
      <c r="N1730" s="291"/>
      <c r="O1730" s="291"/>
      <c r="P1730" s="291"/>
      <c r="Q1730" s="291"/>
      <c r="R1730" s="291"/>
      <c r="S1730" s="291"/>
      <c r="T1730" s="291"/>
      <c r="U1730" s="291"/>
      <c r="V1730" s="291"/>
      <c r="W1730" s="291"/>
      <c r="X1730" s="291"/>
      <c r="Y1730" s="291"/>
      <c r="Z1730" s="291"/>
      <c r="AA1730" s="291"/>
      <c r="AB1730" s="291"/>
      <c r="AC1730" s="291"/>
      <c r="AD1730" s="291"/>
      <c r="AE1730" s="291"/>
      <c r="AF1730" s="291"/>
      <c r="AG1730" s="291"/>
      <c r="AH1730" s="291"/>
      <c r="AI1730" s="291"/>
      <c r="AJ1730" s="291"/>
      <c r="AK1730" s="291"/>
      <c r="AL1730" s="291"/>
      <c r="AM1730" s="291"/>
      <c r="AN1730" s="291"/>
      <c r="AO1730" s="291"/>
      <c r="AP1730" s="291"/>
      <c r="AQ1730" s="291"/>
      <c r="AR1730" s="291"/>
    </row>
    <row r="1731" spans="1:44" ht="8.1" customHeight="1">
      <c r="A1731" s="323" t="str">
        <f t="shared" si="157"/>
        <v/>
      </c>
      <c r="B1731" s="50" t="str">
        <f t="shared" si="158"/>
        <v/>
      </c>
      <c r="C1731" s="50" t="str">
        <f t="shared" si="159"/>
        <v/>
      </c>
      <c r="D1731" s="273" t="str">
        <f t="shared" si="160"/>
        <v/>
      </c>
      <c r="E1731" s="311"/>
      <c r="F1731" s="312"/>
      <c r="G1731" s="312"/>
      <c r="H1731" s="291"/>
      <c r="I1731" s="291"/>
      <c r="J1731" s="291"/>
      <c r="K1731" s="291"/>
      <c r="L1731" s="291"/>
      <c r="M1731" s="291"/>
      <c r="N1731" s="291"/>
      <c r="O1731" s="291"/>
      <c r="P1731" s="291"/>
      <c r="Q1731" s="291"/>
      <c r="R1731" s="291"/>
      <c r="S1731" s="291"/>
      <c r="T1731" s="291"/>
      <c r="U1731" s="291"/>
      <c r="V1731" s="291"/>
      <c r="W1731" s="291"/>
      <c r="X1731" s="291"/>
      <c r="Y1731" s="291"/>
      <c r="Z1731" s="291"/>
      <c r="AA1731" s="291"/>
      <c r="AB1731" s="291"/>
      <c r="AC1731" s="291"/>
      <c r="AD1731" s="291"/>
      <c r="AE1731" s="291"/>
      <c r="AF1731" s="291"/>
      <c r="AG1731" s="291"/>
      <c r="AH1731" s="291"/>
      <c r="AI1731" s="291"/>
      <c r="AJ1731" s="291"/>
      <c r="AK1731" s="291"/>
      <c r="AL1731" s="291"/>
      <c r="AM1731" s="291"/>
      <c r="AN1731" s="291"/>
      <c r="AO1731" s="291"/>
      <c r="AP1731" s="291"/>
      <c r="AQ1731" s="291"/>
      <c r="AR1731" s="291"/>
    </row>
    <row r="1732" spans="1:44" ht="8.1" customHeight="1">
      <c r="A1732" s="323" t="str">
        <f t="shared" si="157"/>
        <v/>
      </c>
      <c r="B1732" s="50" t="str">
        <f t="shared" si="158"/>
        <v/>
      </c>
      <c r="C1732" s="50" t="str">
        <f t="shared" si="159"/>
        <v/>
      </c>
      <c r="D1732" s="273" t="str">
        <f t="shared" si="160"/>
        <v/>
      </c>
      <c r="E1732" s="311"/>
      <c r="F1732" s="312"/>
      <c r="G1732" s="312"/>
      <c r="H1732" s="291"/>
      <c r="I1732" s="291"/>
      <c r="J1732" s="291"/>
      <c r="K1732" s="291"/>
      <c r="L1732" s="291"/>
      <c r="M1732" s="291"/>
      <c r="N1732" s="291"/>
      <c r="O1732" s="291"/>
      <c r="P1732" s="291"/>
      <c r="Q1732" s="291"/>
      <c r="R1732" s="291"/>
      <c r="S1732" s="291"/>
      <c r="T1732" s="291"/>
      <c r="U1732" s="291"/>
      <c r="V1732" s="291"/>
      <c r="W1732" s="291"/>
      <c r="X1732" s="291"/>
      <c r="Y1732" s="291"/>
      <c r="Z1732" s="291"/>
      <c r="AA1732" s="291"/>
      <c r="AB1732" s="291"/>
      <c r="AC1732" s="291"/>
      <c r="AD1732" s="291"/>
      <c r="AE1732" s="291"/>
      <c r="AF1732" s="291"/>
      <c r="AG1732" s="291"/>
      <c r="AH1732" s="291"/>
      <c r="AI1732" s="291"/>
      <c r="AJ1732" s="291"/>
      <c r="AK1732" s="291"/>
      <c r="AL1732" s="291"/>
      <c r="AM1732" s="291"/>
      <c r="AN1732" s="291"/>
      <c r="AO1732" s="291"/>
      <c r="AP1732" s="291"/>
      <c r="AQ1732" s="291"/>
      <c r="AR1732" s="291"/>
    </row>
    <row r="1733" spans="1:44" ht="8.1" customHeight="1">
      <c r="A1733" s="323" t="str">
        <f t="shared" ref="A1733:A1796" si="161">IF(ROW()-A$4&lt;=$D$4,ROW()-A$4,"")</f>
        <v/>
      </c>
      <c r="B1733" s="50" t="str">
        <f t="shared" si="158"/>
        <v/>
      </c>
      <c r="C1733" s="50" t="str">
        <f t="shared" si="159"/>
        <v/>
      </c>
      <c r="D1733" s="273" t="str">
        <f t="shared" si="160"/>
        <v/>
      </c>
      <c r="E1733" s="311"/>
      <c r="F1733" s="312"/>
      <c r="G1733" s="312"/>
      <c r="H1733" s="291"/>
      <c r="I1733" s="291"/>
      <c r="J1733" s="291"/>
      <c r="K1733" s="291"/>
      <c r="L1733" s="291"/>
      <c r="M1733" s="291"/>
      <c r="N1733" s="291"/>
      <c r="O1733" s="291"/>
      <c r="P1733" s="291"/>
      <c r="Q1733" s="291"/>
      <c r="R1733" s="291"/>
      <c r="S1733" s="291"/>
      <c r="T1733" s="291"/>
      <c r="U1733" s="291"/>
      <c r="V1733" s="291"/>
      <c r="W1733" s="291"/>
      <c r="X1733" s="291"/>
      <c r="Y1733" s="291"/>
      <c r="Z1733" s="291"/>
      <c r="AA1733" s="291"/>
      <c r="AB1733" s="291"/>
      <c r="AC1733" s="291"/>
      <c r="AD1733" s="291"/>
      <c r="AE1733" s="291"/>
      <c r="AF1733" s="291"/>
      <c r="AG1733" s="291"/>
      <c r="AH1733" s="291"/>
      <c r="AI1733" s="291"/>
      <c r="AJ1733" s="291"/>
      <c r="AK1733" s="291"/>
      <c r="AL1733" s="291"/>
      <c r="AM1733" s="291"/>
      <c r="AN1733" s="291"/>
      <c r="AO1733" s="291"/>
      <c r="AP1733" s="291"/>
      <c r="AQ1733" s="291"/>
      <c r="AR1733" s="291"/>
    </row>
    <row r="1734" spans="1:44" ht="8.1" customHeight="1">
      <c r="A1734" s="323" t="str">
        <f t="shared" si="161"/>
        <v/>
      </c>
      <c r="B1734" s="50" t="str">
        <f t="shared" ref="B1734:B1797" si="162">IF(A1734="","",IF(A1732="",1,IF(ISNUMBER(A1734),INT(A1733/$C$2)+1,"")))</f>
        <v/>
      </c>
      <c r="C1734" s="50" t="str">
        <f t="shared" ref="C1734:C1797" si="163">IF(ISNUMBER(A1734),IF(B1733&lt;&gt;B1734,1,C1733+1),"")</f>
        <v/>
      </c>
      <c r="D1734" s="273" t="str">
        <f t="shared" ref="D1734:D1797" si="164">IF(AND(ISNUMBER(B1734),ISNUMBER(C1734)),_xlfn.CONCAT(C1734-1,",",B1734-1),"")</f>
        <v/>
      </c>
      <c r="E1734" s="311"/>
      <c r="F1734" s="312"/>
      <c r="G1734" s="312"/>
      <c r="H1734" s="291"/>
      <c r="I1734" s="291"/>
      <c r="J1734" s="291"/>
      <c r="K1734" s="291"/>
      <c r="L1734" s="291"/>
      <c r="M1734" s="291"/>
      <c r="N1734" s="291"/>
      <c r="O1734" s="291"/>
      <c r="P1734" s="291"/>
      <c r="Q1734" s="291"/>
      <c r="R1734" s="291"/>
      <c r="S1734" s="291"/>
      <c r="T1734" s="291"/>
      <c r="U1734" s="291"/>
      <c r="V1734" s="291"/>
      <c r="W1734" s="291"/>
      <c r="X1734" s="291"/>
      <c r="Y1734" s="291"/>
      <c r="Z1734" s="291"/>
      <c r="AA1734" s="291"/>
      <c r="AB1734" s="291"/>
      <c r="AC1734" s="291"/>
      <c r="AD1734" s="291"/>
      <c r="AE1734" s="291"/>
      <c r="AF1734" s="291"/>
      <c r="AG1734" s="291"/>
      <c r="AH1734" s="291"/>
      <c r="AI1734" s="291"/>
      <c r="AJ1734" s="291"/>
      <c r="AK1734" s="291"/>
      <c r="AL1734" s="291"/>
      <c r="AM1734" s="291"/>
      <c r="AN1734" s="291"/>
      <c r="AO1734" s="291"/>
      <c r="AP1734" s="291"/>
      <c r="AQ1734" s="291"/>
      <c r="AR1734" s="291"/>
    </row>
    <row r="1735" spans="1:44" ht="8.1" customHeight="1">
      <c r="A1735" s="323" t="str">
        <f t="shared" si="161"/>
        <v/>
      </c>
      <c r="B1735" s="50" t="str">
        <f t="shared" si="162"/>
        <v/>
      </c>
      <c r="C1735" s="50" t="str">
        <f t="shared" si="163"/>
        <v/>
      </c>
      <c r="D1735" s="273" t="str">
        <f t="shared" si="164"/>
        <v/>
      </c>
      <c r="E1735" s="311"/>
      <c r="F1735" s="312"/>
      <c r="G1735" s="312"/>
      <c r="H1735" s="291"/>
      <c r="I1735" s="291"/>
      <c r="J1735" s="291"/>
      <c r="K1735" s="291"/>
      <c r="L1735" s="291"/>
      <c r="M1735" s="291"/>
      <c r="N1735" s="291"/>
      <c r="O1735" s="291"/>
      <c r="P1735" s="291"/>
      <c r="Q1735" s="291"/>
      <c r="R1735" s="291"/>
      <c r="S1735" s="291"/>
      <c r="T1735" s="291"/>
      <c r="U1735" s="291"/>
      <c r="V1735" s="291"/>
      <c r="W1735" s="291"/>
      <c r="X1735" s="291"/>
      <c r="Y1735" s="291"/>
      <c r="Z1735" s="291"/>
      <c r="AA1735" s="291"/>
      <c r="AB1735" s="291"/>
      <c r="AC1735" s="291"/>
      <c r="AD1735" s="291"/>
      <c r="AE1735" s="291"/>
      <c r="AF1735" s="291"/>
      <c r="AG1735" s="291"/>
      <c r="AH1735" s="291"/>
      <c r="AI1735" s="291"/>
      <c r="AJ1735" s="291"/>
      <c r="AK1735" s="291"/>
      <c r="AL1735" s="291"/>
      <c r="AM1735" s="291"/>
      <c r="AN1735" s="291"/>
      <c r="AO1735" s="291"/>
      <c r="AP1735" s="291"/>
      <c r="AQ1735" s="291"/>
      <c r="AR1735" s="291"/>
    </row>
    <row r="1736" spans="1:44" ht="8.1" customHeight="1">
      <c r="A1736" s="323" t="str">
        <f t="shared" si="161"/>
        <v/>
      </c>
      <c r="B1736" s="50" t="str">
        <f t="shared" si="162"/>
        <v/>
      </c>
      <c r="C1736" s="50" t="str">
        <f t="shared" si="163"/>
        <v/>
      </c>
      <c r="D1736" s="273" t="str">
        <f t="shared" si="164"/>
        <v/>
      </c>
      <c r="E1736" s="311"/>
      <c r="F1736" s="312"/>
      <c r="G1736" s="312"/>
      <c r="H1736" s="291"/>
      <c r="I1736" s="291"/>
      <c r="J1736" s="291"/>
      <c r="K1736" s="291"/>
      <c r="L1736" s="291"/>
      <c r="M1736" s="291"/>
      <c r="N1736" s="291"/>
      <c r="O1736" s="291"/>
      <c r="P1736" s="291"/>
      <c r="Q1736" s="291"/>
      <c r="R1736" s="291"/>
      <c r="S1736" s="291"/>
      <c r="T1736" s="291"/>
      <c r="U1736" s="291"/>
      <c r="V1736" s="291"/>
      <c r="W1736" s="291"/>
      <c r="X1736" s="291"/>
      <c r="Y1736" s="291"/>
      <c r="Z1736" s="291"/>
      <c r="AA1736" s="291"/>
      <c r="AB1736" s="291"/>
      <c r="AC1736" s="291"/>
      <c r="AD1736" s="291"/>
      <c r="AE1736" s="291"/>
      <c r="AF1736" s="291"/>
      <c r="AG1736" s="291"/>
      <c r="AH1736" s="291"/>
      <c r="AI1736" s="291"/>
      <c r="AJ1736" s="291"/>
      <c r="AK1736" s="291"/>
      <c r="AL1736" s="291"/>
      <c r="AM1736" s="291"/>
      <c r="AN1736" s="291"/>
      <c r="AO1736" s="291"/>
      <c r="AP1736" s="291"/>
      <c r="AQ1736" s="291"/>
      <c r="AR1736" s="291"/>
    </row>
    <row r="1737" spans="1:44" ht="8.1" customHeight="1">
      <c r="A1737" s="323" t="str">
        <f t="shared" si="161"/>
        <v/>
      </c>
      <c r="B1737" s="50" t="str">
        <f t="shared" si="162"/>
        <v/>
      </c>
      <c r="C1737" s="50" t="str">
        <f t="shared" si="163"/>
        <v/>
      </c>
      <c r="D1737" s="273" t="str">
        <f t="shared" si="164"/>
        <v/>
      </c>
      <c r="E1737" s="311"/>
      <c r="F1737" s="312"/>
      <c r="G1737" s="312"/>
      <c r="H1737" s="291"/>
      <c r="I1737" s="291"/>
      <c r="J1737" s="291"/>
      <c r="K1737" s="291"/>
      <c r="L1737" s="291"/>
      <c r="M1737" s="291"/>
      <c r="N1737" s="291"/>
      <c r="O1737" s="291"/>
      <c r="P1737" s="291"/>
      <c r="Q1737" s="291"/>
      <c r="R1737" s="291"/>
      <c r="S1737" s="291"/>
      <c r="T1737" s="291"/>
      <c r="U1737" s="291"/>
      <c r="V1737" s="291"/>
      <c r="W1737" s="291"/>
      <c r="X1737" s="291"/>
      <c r="Y1737" s="291"/>
      <c r="Z1737" s="291"/>
      <c r="AA1737" s="291"/>
      <c r="AB1737" s="291"/>
      <c r="AC1737" s="291"/>
      <c r="AD1737" s="291"/>
      <c r="AE1737" s="291"/>
      <c r="AF1737" s="291"/>
      <c r="AG1737" s="291"/>
      <c r="AH1737" s="291"/>
      <c r="AI1737" s="291"/>
      <c r="AJ1737" s="291"/>
      <c r="AK1737" s="291"/>
      <c r="AL1737" s="291"/>
      <c r="AM1737" s="291"/>
      <c r="AN1737" s="291"/>
      <c r="AO1737" s="291"/>
      <c r="AP1737" s="291"/>
      <c r="AQ1737" s="291"/>
      <c r="AR1737" s="291"/>
    </row>
    <row r="1738" spans="1:44" ht="8.1" customHeight="1">
      <c r="A1738" s="323" t="str">
        <f t="shared" si="161"/>
        <v/>
      </c>
      <c r="B1738" s="50" t="str">
        <f t="shared" si="162"/>
        <v/>
      </c>
      <c r="C1738" s="50" t="str">
        <f t="shared" si="163"/>
        <v/>
      </c>
      <c r="D1738" s="273" t="str">
        <f t="shared" si="164"/>
        <v/>
      </c>
      <c r="E1738" s="311"/>
      <c r="F1738" s="312"/>
      <c r="G1738" s="312"/>
      <c r="H1738" s="291"/>
      <c r="I1738" s="291"/>
      <c r="J1738" s="291"/>
      <c r="K1738" s="291"/>
      <c r="L1738" s="291"/>
      <c r="M1738" s="291"/>
      <c r="N1738" s="291"/>
      <c r="O1738" s="291"/>
      <c r="P1738" s="291"/>
      <c r="Q1738" s="291"/>
      <c r="R1738" s="291"/>
      <c r="S1738" s="291"/>
      <c r="T1738" s="291"/>
      <c r="U1738" s="291"/>
      <c r="V1738" s="291"/>
      <c r="W1738" s="291"/>
      <c r="X1738" s="291"/>
      <c r="Y1738" s="291"/>
      <c r="Z1738" s="291"/>
      <c r="AA1738" s="291"/>
      <c r="AB1738" s="291"/>
      <c r="AC1738" s="291"/>
      <c r="AD1738" s="291"/>
      <c r="AE1738" s="291"/>
      <c r="AF1738" s="291"/>
      <c r="AG1738" s="291"/>
      <c r="AH1738" s="291"/>
      <c r="AI1738" s="291"/>
      <c r="AJ1738" s="291"/>
      <c r="AK1738" s="291"/>
      <c r="AL1738" s="291"/>
      <c r="AM1738" s="291"/>
      <c r="AN1738" s="291"/>
      <c r="AO1738" s="291"/>
      <c r="AP1738" s="291"/>
      <c r="AQ1738" s="291"/>
      <c r="AR1738" s="291"/>
    </row>
    <row r="1739" spans="1:44" ht="8.1" customHeight="1">
      <c r="A1739" s="323" t="str">
        <f t="shared" si="161"/>
        <v/>
      </c>
      <c r="B1739" s="50" t="str">
        <f t="shared" si="162"/>
        <v/>
      </c>
      <c r="C1739" s="50" t="str">
        <f t="shared" si="163"/>
        <v/>
      </c>
      <c r="D1739" s="273" t="str">
        <f t="shared" si="164"/>
        <v/>
      </c>
      <c r="E1739" s="311"/>
      <c r="F1739" s="312"/>
      <c r="G1739" s="312"/>
      <c r="H1739" s="291"/>
      <c r="I1739" s="291"/>
      <c r="J1739" s="291"/>
      <c r="K1739" s="291"/>
      <c r="L1739" s="291"/>
      <c r="M1739" s="291"/>
      <c r="N1739" s="291"/>
      <c r="O1739" s="291"/>
      <c r="P1739" s="291"/>
      <c r="Q1739" s="291"/>
      <c r="R1739" s="291"/>
      <c r="S1739" s="291"/>
      <c r="T1739" s="291"/>
      <c r="U1739" s="291"/>
      <c r="V1739" s="291"/>
      <c r="W1739" s="291"/>
      <c r="X1739" s="291"/>
      <c r="Y1739" s="291"/>
      <c r="Z1739" s="291"/>
      <c r="AA1739" s="291"/>
      <c r="AB1739" s="291"/>
      <c r="AC1739" s="291"/>
      <c r="AD1739" s="291"/>
      <c r="AE1739" s="291"/>
      <c r="AF1739" s="291"/>
      <c r="AG1739" s="291"/>
      <c r="AH1739" s="291"/>
      <c r="AI1739" s="291"/>
      <c r="AJ1739" s="291"/>
      <c r="AK1739" s="291"/>
      <c r="AL1739" s="291"/>
      <c r="AM1739" s="291"/>
      <c r="AN1739" s="291"/>
      <c r="AO1739" s="291"/>
      <c r="AP1739" s="291"/>
      <c r="AQ1739" s="291"/>
      <c r="AR1739" s="291"/>
    </row>
    <row r="1740" spans="1:44" ht="8.1" customHeight="1">
      <c r="A1740" s="323" t="str">
        <f t="shared" si="161"/>
        <v/>
      </c>
      <c r="B1740" s="50" t="str">
        <f t="shared" si="162"/>
        <v/>
      </c>
      <c r="C1740" s="50" t="str">
        <f t="shared" si="163"/>
        <v/>
      </c>
      <c r="D1740" s="273" t="str">
        <f t="shared" si="164"/>
        <v/>
      </c>
      <c r="E1740" s="311"/>
      <c r="F1740" s="312"/>
      <c r="G1740" s="312"/>
      <c r="H1740" s="291"/>
      <c r="I1740" s="291"/>
      <c r="J1740" s="291"/>
      <c r="K1740" s="291"/>
      <c r="L1740" s="291"/>
      <c r="M1740" s="291"/>
      <c r="N1740" s="291"/>
      <c r="O1740" s="291"/>
      <c r="P1740" s="291"/>
      <c r="Q1740" s="291"/>
      <c r="R1740" s="291"/>
      <c r="S1740" s="291"/>
      <c r="T1740" s="291"/>
      <c r="U1740" s="291"/>
      <c r="V1740" s="291"/>
      <c r="W1740" s="291"/>
      <c r="X1740" s="291"/>
      <c r="Y1740" s="291"/>
      <c r="Z1740" s="291"/>
      <c r="AA1740" s="291"/>
      <c r="AB1740" s="291"/>
      <c r="AC1740" s="291"/>
      <c r="AD1740" s="291"/>
      <c r="AE1740" s="291"/>
      <c r="AF1740" s="291"/>
      <c r="AG1740" s="291"/>
      <c r="AH1740" s="291"/>
      <c r="AI1740" s="291"/>
      <c r="AJ1740" s="291"/>
      <c r="AK1740" s="291"/>
      <c r="AL1740" s="291"/>
      <c r="AM1740" s="291"/>
      <c r="AN1740" s="291"/>
      <c r="AO1740" s="291"/>
      <c r="AP1740" s="291"/>
      <c r="AQ1740" s="291"/>
      <c r="AR1740" s="291"/>
    </row>
    <row r="1741" spans="1:44" ht="8.1" customHeight="1">
      <c r="A1741" s="323" t="str">
        <f t="shared" si="161"/>
        <v/>
      </c>
      <c r="B1741" s="50" t="str">
        <f t="shared" si="162"/>
        <v/>
      </c>
      <c r="C1741" s="50" t="str">
        <f t="shared" si="163"/>
        <v/>
      </c>
      <c r="D1741" s="273" t="str">
        <f t="shared" si="164"/>
        <v/>
      </c>
      <c r="E1741" s="311"/>
      <c r="F1741" s="312"/>
      <c r="G1741" s="312"/>
      <c r="H1741" s="291"/>
      <c r="I1741" s="291"/>
      <c r="J1741" s="291"/>
      <c r="K1741" s="291"/>
      <c r="L1741" s="291"/>
      <c r="M1741" s="291"/>
      <c r="N1741" s="291"/>
      <c r="O1741" s="291"/>
      <c r="P1741" s="291"/>
      <c r="Q1741" s="291"/>
      <c r="R1741" s="291"/>
      <c r="S1741" s="291"/>
      <c r="T1741" s="291"/>
      <c r="U1741" s="291"/>
      <c r="V1741" s="291"/>
      <c r="W1741" s="291"/>
      <c r="X1741" s="291"/>
      <c r="Y1741" s="291"/>
      <c r="Z1741" s="291"/>
      <c r="AA1741" s="291"/>
      <c r="AB1741" s="291"/>
      <c r="AC1741" s="291"/>
      <c r="AD1741" s="291"/>
      <c r="AE1741" s="291"/>
      <c r="AF1741" s="291"/>
      <c r="AG1741" s="291"/>
      <c r="AH1741" s="291"/>
      <c r="AI1741" s="291"/>
      <c r="AJ1741" s="291"/>
      <c r="AK1741" s="291"/>
      <c r="AL1741" s="291"/>
      <c r="AM1741" s="291"/>
      <c r="AN1741" s="291"/>
      <c r="AO1741" s="291"/>
      <c r="AP1741" s="291"/>
      <c r="AQ1741" s="291"/>
      <c r="AR1741" s="291"/>
    </row>
    <row r="1742" spans="1:44" ht="8.1" customHeight="1">
      <c r="A1742" s="323" t="str">
        <f t="shared" si="161"/>
        <v/>
      </c>
      <c r="B1742" s="50" t="str">
        <f t="shared" si="162"/>
        <v/>
      </c>
      <c r="C1742" s="50" t="str">
        <f t="shared" si="163"/>
        <v/>
      </c>
      <c r="D1742" s="273" t="str">
        <f t="shared" si="164"/>
        <v/>
      </c>
      <c r="E1742" s="311"/>
      <c r="F1742" s="312"/>
      <c r="G1742" s="312"/>
      <c r="H1742" s="291"/>
      <c r="I1742" s="291"/>
      <c r="J1742" s="291"/>
      <c r="K1742" s="291"/>
      <c r="L1742" s="291"/>
      <c r="M1742" s="291"/>
      <c r="N1742" s="291"/>
      <c r="O1742" s="291"/>
      <c r="P1742" s="291"/>
      <c r="Q1742" s="291"/>
      <c r="R1742" s="291"/>
      <c r="S1742" s="291"/>
      <c r="T1742" s="291"/>
      <c r="U1742" s="291"/>
      <c r="V1742" s="291"/>
      <c r="W1742" s="291"/>
      <c r="X1742" s="291"/>
      <c r="Y1742" s="291"/>
      <c r="Z1742" s="291"/>
      <c r="AA1742" s="291"/>
      <c r="AB1742" s="291"/>
      <c r="AC1742" s="291"/>
      <c r="AD1742" s="291"/>
      <c r="AE1742" s="291"/>
      <c r="AF1742" s="291"/>
      <c r="AG1742" s="291"/>
      <c r="AH1742" s="291"/>
      <c r="AI1742" s="291"/>
      <c r="AJ1742" s="291"/>
      <c r="AK1742" s="291"/>
      <c r="AL1742" s="291"/>
      <c r="AM1742" s="291"/>
      <c r="AN1742" s="291"/>
      <c r="AO1742" s="291"/>
      <c r="AP1742" s="291"/>
      <c r="AQ1742" s="291"/>
      <c r="AR1742" s="291"/>
    </row>
    <row r="1743" spans="1:44" ht="8.1" customHeight="1">
      <c r="A1743" s="323" t="str">
        <f t="shared" si="161"/>
        <v/>
      </c>
      <c r="B1743" s="50" t="str">
        <f t="shared" si="162"/>
        <v/>
      </c>
      <c r="C1743" s="50" t="str">
        <f t="shared" si="163"/>
        <v/>
      </c>
      <c r="D1743" s="273" t="str">
        <f t="shared" si="164"/>
        <v/>
      </c>
      <c r="E1743" s="311"/>
      <c r="F1743" s="312"/>
      <c r="G1743" s="312"/>
      <c r="H1743" s="291"/>
      <c r="I1743" s="291"/>
      <c r="J1743" s="291"/>
      <c r="K1743" s="291"/>
      <c r="L1743" s="291"/>
      <c r="M1743" s="291"/>
      <c r="N1743" s="291"/>
      <c r="O1743" s="291"/>
      <c r="P1743" s="291"/>
      <c r="Q1743" s="291"/>
      <c r="R1743" s="291"/>
      <c r="S1743" s="291"/>
      <c r="T1743" s="291"/>
      <c r="U1743" s="291"/>
      <c r="V1743" s="291"/>
      <c r="W1743" s="291"/>
      <c r="X1743" s="291"/>
      <c r="Y1743" s="291"/>
      <c r="Z1743" s="291"/>
      <c r="AA1743" s="291"/>
      <c r="AB1743" s="291"/>
      <c r="AC1743" s="291"/>
      <c r="AD1743" s="291"/>
      <c r="AE1743" s="291"/>
      <c r="AF1743" s="291"/>
      <c r="AG1743" s="291"/>
      <c r="AH1743" s="291"/>
      <c r="AI1743" s="291"/>
      <c r="AJ1743" s="291"/>
      <c r="AK1743" s="291"/>
      <c r="AL1743" s="291"/>
      <c r="AM1743" s="291"/>
      <c r="AN1743" s="291"/>
      <c r="AO1743" s="291"/>
      <c r="AP1743" s="291"/>
      <c r="AQ1743" s="291"/>
      <c r="AR1743" s="291"/>
    </row>
    <row r="1744" spans="1:44" ht="8.1" customHeight="1">
      <c r="A1744" s="323" t="str">
        <f t="shared" si="161"/>
        <v/>
      </c>
      <c r="B1744" s="50" t="str">
        <f t="shared" si="162"/>
        <v/>
      </c>
      <c r="C1744" s="50" t="str">
        <f t="shared" si="163"/>
        <v/>
      </c>
      <c r="D1744" s="273" t="str">
        <f t="shared" si="164"/>
        <v/>
      </c>
      <c r="E1744" s="311"/>
      <c r="F1744" s="312"/>
      <c r="G1744" s="312"/>
      <c r="H1744" s="291"/>
      <c r="I1744" s="291"/>
      <c r="J1744" s="291"/>
      <c r="K1744" s="291"/>
      <c r="L1744" s="291"/>
      <c r="M1744" s="291"/>
      <c r="N1744" s="291"/>
      <c r="O1744" s="291"/>
      <c r="P1744" s="291"/>
      <c r="Q1744" s="291"/>
      <c r="R1744" s="291"/>
      <c r="S1744" s="291"/>
      <c r="T1744" s="291"/>
      <c r="U1744" s="291"/>
      <c r="V1744" s="291"/>
      <c r="W1744" s="291"/>
      <c r="X1744" s="291"/>
      <c r="Y1744" s="291"/>
      <c r="Z1744" s="291"/>
      <c r="AA1744" s="291"/>
      <c r="AB1744" s="291"/>
      <c r="AC1744" s="291"/>
      <c r="AD1744" s="291"/>
      <c r="AE1744" s="291"/>
      <c r="AF1744" s="291"/>
      <c r="AG1744" s="291"/>
      <c r="AH1744" s="291"/>
      <c r="AI1744" s="291"/>
      <c r="AJ1744" s="291"/>
      <c r="AK1744" s="291"/>
      <c r="AL1744" s="291"/>
      <c r="AM1744" s="291"/>
      <c r="AN1744" s="291"/>
      <c r="AO1744" s="291"/>
      <c r="AP1744" s="291"/>
      <c r="AQ1744" s="291"/>
      <c r="AR1744" s="291"/>
    </row>
    <row r="1745" spans="1:44" ht="8.1" customHeight="1">
      <c r="A1745" s="323" t="str">
        <f t="shared" si="161"/>
        <v/>
      </c>
      <c r="B1745" s="50" t="str">
        <f t="shared" si="162"/>
        <v/>
      </c>
      <c r="C1745" s="50" t="str">
        <f t="shared" si="163"/>
        <v/>
      </c>
      <c r="D1745" s="273" t="str">
        <f t="shared" si="164"/>
        <v/>
      </c>
      <c r="E1745" s="311"/>
      <c r="F1745" s="312"/>
      <c r="G1745" s="312"/>
      <c r="H1745" s="291"/>
      <c r="I1745" s="291"/>
      <c r="J1745" s="291"/>
      <c r="K1745" s="291"/>
      <c r="L1745" s="291"/>
      <c r="M1745" s="291"/>
      <c r="N1745" s="291"/>
      <c r="O1745" s="291"/>
      <c r="P1745" s="291"/>
      <c r="Q1745" s="291"/>
      <c r="R1745" s="291"/>
      <c r="S1745" s="291"/>
      <c r="T1745" s="291"/>
      <c r="U1745" s="291"/>
      <c r="V1745" s="291"/>
      <c r="W1745" s="291"/>
      <c r="X1745" s="291"/>
      <c r="Y1745" s="291"/>
      <c r="Z1745" s="291"/>
      <c r="AA1745" s="291"/>
      <c r="AB1745" s="291"/>
      <c r="AC1745" s="291"/>
      <c r="AD1745" s="291"/>
      <c r="AE1745" s="291"/>
      <c r="AF1745" s="291"/>
      <c r="AG1745" s="291"/>
      <c r="AH1745" s="291"/>
      <c r="AI1745" s="291"/>
      <c r="AJ1745" s="291"/>
      <c r="AK1745" s="291"/>
      <c r="AL1745" s="291"/>
      <c r="AM1745" s="291"/>
      <c r="AN1745" s="291"/>
      <c r="AO1745" s="291"/>
      <c r="AP1745" s="291"/>
      <c r="AQ1745" s="291"/>
      <c r="AR1745" s="291"/>
    </row>
    <row r="1746" spans="1:44" ht="8.1" customHeight="1">
      <c r="A1746" s="323" t="str">
        <f t="shared" si="161"/>
        <v/>
      </c>
      <c r="B1746" s="50" t="str">
        <f t="shared" si="162"/>
        <v/>
      </c>
      <c r="C1746" s="50" t="str">
        <f t="shared" si="163"/>
        <v/>
      </c>
      <c r="D1746" s="273" t="str">
        <f t="shared" si="164"/>
        <v/>
      </c>
      <c r="E1746" s="311"/>
      <c r="F1746" s="312"/>
      <c r="G1746" s="312"/>
      <c r="H1746" s="291"/>
      <c r="I1746" s="291"/>
      <c r="J1746" s="291"/>
      <c r="K1746" s="291"/>
      <c r="L1746" s="291"/>
      <c r="M1746" s="291"/>
      <c r="N1746" s="291"/>
      <c r="O1746" s="291"/>
      <c r="P1746" s="291"/>
      <c r="Q1746" s="291"/>
      <c r="R1746" s="291"/>
      <c r="S1746" s="291"/>
      <c r="T1746" s="291"/>
      <c r="U1746" s="291"/>
      <c r="V1746" s="291"/>
      <c r="W1746" s="291"/>
      <c r="X1746" s="291"/>
      <c r="Y1746" s="291"/>
      <c r="Z1746" s="291"/>
      <c r="AA1746" s="291"/>
      <c r="AB1746" s="291"/>
      <c r="AC1746" s="291"/>
      <c r="AD1746" s="291"/>
      <c r="AE1746" s="291"/>
      <c r="AF1746" s="291"/>
      <c r="AG1746" s="291"/>
      <c r="AH1746" s="291"/>
      <c r="AI1746" s="291"/>
      <c r="AJ1746" s="291"/>
      <c r="AK1746" s="291"/>
      <c r="AL1746" s="291"/>
      <c r="AM1746" s="291"/>
      <c r="AN1746" s="291"/>
      <c r="AO1746" s="291"/>
      <c r="AP1746" s="291"/>
      <c r="AQ1746" s="291"/>
      <c r="AR1746" s="291"/>
    </row>
    <row r="1747" spans="1:44" ht="8.1" customHeight="1">
      <c r="A1747" s="323" t="str">
        <f t="shared" si="161"/>
        <v/>
      </c>
      <c r="B1747" s="50" t="str">
        <f t="shared" si="162"/>
        <v/>
      </c>
      <c r="C1747" s="50" t="str">
        <f t="shared" si="163"/>
        <v/>
      </c>
      <c r="D1747" s="273" t="str">
        <f t="shared" si="164"/>
        <v/>
      </c>
      <c r="E1747" s="311"/>
      <c r="F1747" s="312"/>
      <c r="G1747" s="312"/>
      <c r="H1747" s="291"/>
      <c r="I1747" s="291"/>
      <c r="J1747" s="291"/>
      <c r="K1747" s="291"/>
      <c r="L1747" s="291"/>
      <c r="M1747" s="291"/>
      <c r="N1747" s="291"/>
      <c r="O1747" s="291"/>
      <c r="P1747" s="291"/>
      <c r="Q1747" s="291"/>
      <c r="R1747" s="291"/>
      <c r="S1747" s="291"/>
      <c r="T1747" s="291"/>
      <c r="U1747" s="291"/>
      <c r="V1747" s="291"/>
      <c r="W1747" s="291"/>
      <c r="X1747" s="291"/>
      <c r="Y1747" s="291"/>
      <c r="Z1747" s="291"/>
      <c r="AA1747" s="291"/>
      <c r="AB1747" s="291"/>
      <c r="AC1747" s="291"/>
      <c r="AD1747" s="291"/>
      <c r="AE1747" s="291"/>
      <c r="AF1747" s="291"/>
      <c r="AG1747" s="291"/>
      <c r="AH1747" s="291"/>
      <c r="AI1747" s="291"/>
      <c r="AJ1747" s="291"/>
      <c r="AK1747" s="291"/>
      <c r="AL1747" s="291"/>
      <c r="AM1747" s="291"/>
      <c r="AN1747" s="291"/>
      <c r="AO1747" s="291"/>
      <c r="AP1747" s="291"/>
      <c r="AQ1747" s="291"/>
      <c r="AR1747" s="291"/>
    </row>
    <row r="1748" spans="1:44" ht="8.1" customHeight="1">
      <c r="A1748" s="323" t="str">
        <f t="shared" si="161"/>
        <v/>
      </c>
      <c r="B1748" s="50" t="str">
        <f t="shared" si="162"/>
        <v/>
      </c>
      <c r="C1748" s="50" t="str">
        <f t="shared" si="163"/>
        <v/>
      </c>
      <c r="D1748" s="273" t="str">
        <f t="shared" si="164"/>
        <v/>
      </c>
      <c r="E1748" s="311"/>
      <c r="F1748" s="312"/>
      <c r="G1748" s="312"/>
      <c r="H1748" s="291"/>
      <c r="I1748" s="291"/>
      <c r="J1748" s="291"/>
      <c r="K1748" s="291"/>
      <c r="L1748" s="291"/>
      <c r="M1748" s="291"/>
      <c r="N1748" s="291"/>
      <c r="O1748" s="291"/>
      <c r="P1748" s="291"/>
      <c r="Q1748" s="291"/>
      <c r="R1748" s="291"/>
      <c r="S1748" s="291"/>
      <c r="T1748" s="291"/>
      <c r="U1748" s="291"/>
      <c r="V1748" s="291"/>
      <c r="W1748" s="291"/>
      <c r="X1748" s="291"/>
      <c r="Y1748" s="291"/>
      <c r="Z1748" s="291"/>
      <c r="AA1748" s="291"/>
      <c r="AB1748" s="291"/>
      <c r="AC1748" s="291"/>
      <c r="AD1748" s="291"/>
      <c r="AE1748" s="291"/>
      <c r="AF1748" s="291"/>
      <c r="AG1748" s="291"/>
      <c r="AH1748" s="291"/>
      <c r="AI1748" s="291"/>
      <c r="AJ1748" s="291"/>
      <c r="AK1748" s="291"/>
      <c r="AL1748" s="291"/>
      <c r="AM1748" s="291"/>
      <c r="AN1748" s="291"/>
      <c r="AO1748" s="291"/>
      <c r="AP1748" s="291"/>
      <c r="AQ1748" s="291"/>
      <c r="AR1748" s="291"/>
    </row>
    <row r="1749" spans="1:44" ht="8.1" customHeight="1">
      <c r="A1749" s="323" t="str">
        <f t="shared" si="161"/>
        <v/>
      </c>
      <c r="B1749" s="50" t="str">
        <f t="shared" si="162"/>
        <v/>
      </c>
      <c r="C1749" s="50" t="str">
        <f t="shared" si="163"/>
        <v/>
      </c>
      <c r="D1749" s="273" t="str">
        <f t="shared" si="164"/>
        <v/>
      </c>
      <c r="E1749" s="311"/>
      <c r="F1749" s="312"/>
      <c r="G1749" s="312"/>
      <c r="H1749" s="291"/>
      <c r="I1749" s="291"/>
      <c r="J1749" s="291"/>
      <c r="K1749" s="291"/>
      <c r="L1749" s="291"/>
      <c r="M1749" s="291"/>
      <c r="N1749" s="291"/>
      <c r="O1749" s="291"/>
      <c r="P1749" s="291"/>
      <c r="Q1749" s="291"/>
      <c r="R1749" s="291"/>
      <c r="S1749" s="291"/>
      <c r="T1749" s="291"/>
      <c r="U1749" s="291"/>
      <c r="V1749" s="291"/>
      <c r="W1749" s="291"/>
      <c r="X1749" s="291"/>
      <c r="Y1749" s="291"/>
      <c r="Z1749" s="291"/>
      <c r="AA1749" s="291"/>
      <c r="AB1749" s="291"/>
      <c r="AC1749" s="291"/>
      <c r="AD1749" s="291"/>
      <c r="AE1749" s="291"/>
      <c r="AF1749" s="291"/>
      <c r="AG1749" s="291"/>
      <c r="AH1749" s="291"/>
      <c r="AI1749" s="291"/>
      <c r="AJ1749" s="291"/>
      <c r="AK1749" s="291"/>
      <c r="AL1749" s="291"/>
      <c r="AM1749" s="291"/>
      <c r="AN1749" s="291"/>
      <c r="AO1749" s="291"/>
      <c r="AP1749" s="291"/>
      <c r="AQ1749" s="291"/>
      <c r="AR1749" s="291"/>
    </row>
    <row r="1750" spans="1:44" ht="8.1" customHeight="1">
      <c r="A1750" s="323" t="str">
        <f t="shared" si="161"/>
        <v/>
      </c>
      <c r="B1750" s="50" t="str">
        <f t="shared" si="162"/>
        <v/>
      </c>
      <c r="C1750" s="50" t="str">
        <f t="shared" si="163"/>
        <v/>
      </c>
      <c r="D1750" s="273" t="str">
        <f t="shared" si="164"/>
        <v/>
      </c>
      <c r="E1750" s="311"/>
      <c r="F1750" s="312"/>
      <c r="G1750" s="312"/>
      <c r="H1750" s="291"/>
      <c r="I1750" s="291"/>
      <c r="J1750" s="291"/>
      <c r="K1750" s="291"/>
      <c r="L1750" s="291"/>
      <c r="M1750" s="291"/>
      <c r="N1750" s="291"/>
      <c r="O1750" s="291"/>
      <c r="P1750" s="291"/>
      <c r="Q1750" s="291"/>
      <c r="R1750" s="291"/>
      <c r="S1750" s="291"/>
      <c r="T1750" s="291"/>
      <c r="U1750" s="291"/>
      <c r="V1750" s="291"/>
      <c r="W1750" s="291"/>
      <c r="X1750" s="291"/>
      <c r="Y1750" s="291"/>
      <c r="Z1750" s="291"/>
      <c r="AA1750" s="291"/>
      <c r="AB1750" s="291"/>
      <c r="AC1750" s="291"/>
      <c r="AD1750" s="291"/>
      <c r="AE1750" s="291"/>
      <c r="AF1750" s="291"/>
      <c r="AG1750" s="291"/>
      <c r="AH1750" s="291"/>
      <c r="AI1750" s="291"/>
      <c r="AJ1750" s="291"/>
      <c r="AK1750" s="291"/>
      <c r="AL1750" s="291"/>
      <c r="AM1750" s="291"/>
      <c r="AN1750" s="291"/>
      <c r="AO1750" s="291"/>
      <c r="AP1750" s="291"/>
      <c r="AQ1750" s="291"/>
      <c r="AR1750" s="291"/>
    </row>
    <row r="1751" spans="1:44" ht="8.1" customHeight="1">
      <c r="A1751" s="323" t="str">
        <f t="shared" si="161"/>
        <v/>
      </c>
      <c r="B1751" s="50" t="str">
        <f t="shared" si="162"/>
        <v/>
      </c>
      <c r="C1751" s="50" t="str">
        <f t="shared" si="163"/>
        <v/>
      </c>
      <c r="D1751" s="273" t="str">
        <f t="shared" si="164"/>
        <v/>
      </c>
      <c r="E1751" s="311"/>
      <c r="F1751" s="312"/>
      <c r="G1751" s="312"/>
      <c r="H1751" s="291"/>
      <c r="I1751" s="291"/>
      <c r="J1751" s="291"/>
      <c r="K1751" s="291"/>
      <c r="L1751" s="291"/>
      <c r="M1751" s="291"/>
      <c r="N1751" s="291"/>
      <c r="O1751" s="291"/>
      <c r="P1751" s="291"/>
      <c r="Q1751" s="291"/>
      <c r="R1751" s="291"/>
      <c r="S1751" s="291"/>
      <c r="T1751" s="291"/>
      <c r="U1751" s="291"/>
      <c r="V1751" s="291"/>
      <c r="W1751" s="291"/>
      <c r="X1751" s="291"/>
      <c r="Y1751" s="291"/>
      <c r="Z1751" s="291"/>
      <c r="AA1751" s="291"/>
      <c r="AB1751" s="291"/>
      <c r="AC1751" s="291"/>
      <c r="AD1751" s="291"/>
      <c r="AE1751" s="291"/>
      <c r="AF1751" s="291"/>
      <c r="AG1751" s="291"/>
      <c r="AH1751" s="291"/>
      <c r="AI1751" s="291"/>
      <c r="AJ1751" s="291"/>
      <c r="AK1751" s="291"/>
      <c r="AL1751" s="291"/>
      <c r="AM1751" s="291"/>
      <c r="AN1751" s="291"/>
      <c r="AO1751" s="291"/>
      <c r="AP1751" s="291"/>
      <c r="AQ1751" s="291"/>
      <c r="AR1751" s="291"/>
    </row>
    <row r="1752" spans="1:44" ht="8.1" customHeight="1">
      <c r="A1752" s="323" t="str">
        <f t="shared" si="161"/>
        <v/>
      </c>
      <c r="B1752" s="50" t="str">
        <f t="shared" si="162"/>
        <v/>
      </c>
      <c r="C1752" s="50" t="str">
        <f t="shared" si="163"/>
        <v/>
      </c>
      <c r="D1752" s="273" t="str">
        <f t="shared" si="164"/>
        <v/>
      </c>
      <c r="E1752" s="311"/>
      <c r="F1752" s="312"/>
      <c r="G1752" s="312"/>
      <c r="H1752" s="291"/>
      <c r="I1752" s="291"/>
      <c r="J1752" s="291"/>
      <c r="K1752" s="291"/>
      <c r="L1752" s="291"/>
      <c r="M1752" s="291"/>
      <c r="N1752" s="291"/>
      <c r="O1752" s="291"/>
      <c r="P1752" s="291"/>
      <c r="Q1752" s="291"/>
      <c r="R1752" s="291"/>
      <c r="S1752" s="291"/>
      <c r="T1752" s="291"/>
      <c r="U1752" s="291"/>
      <c r="V1752" s="291"/>
      <c r="W1752" s="291"/>
      <c r="X1752" s="291"/>
      <c r="Y1752" s="291"/>
      <c r="Z1752" s="291"/>
      <c r="AA1752" s="291"/>
      <c r="AB1752" s="291"/>
      <c r="AC1752" s="291"/>
      <c r="AD1752" s="291"/>
      <c r="AE1752" s="291"/>
      <c r="AF1752" s="291"/>
      <c r="AG1752" s="291"/>
      <c r="AH1752" s="291"/>
      <c r="AI1752" s="291"/>
      <c r="AJ1752" s="291"/>
      <c r="AK1752" s="291"/>
      <c r="AL1752" s="291"/>
      <c r="AM1752" s="291"/>
      <c r="AN1752" s="291"/>
      <c r="AO1752" s="291"/>
      <c r="AP1752" s="291"/>
      <c r="AQ1752" s="291"/>
      <c r="AR1752" s="291"/>
    </row>
    <row r="1753" spans="1:44" ht="8.1" customHeight="1">
      <c r="A1753" s="323" t="str">
        <f t="shared" si="161"/>
        <v/>
      </c>
      <c r="B1753" s="50" t="str">
        <f t="shared" si="162"/>
        <v/>
      </c>
      <c r="C1753" s="50" t="str">
        <f t="shared" si="163"/>
        <v/>
      </c>
      <c r="D1753" s="273" t="str">
        <f t="shared" si="164"/>
        <v/>
      </c>
      <c r="E1753" s="311"/>
      <c r="F1753" s="312"/>
      <c r="G1753" s="312"/>
      <c r="H1753" s="291"/>
      <c r="I1753" s="291"/>
      <c r="J1753" s="291"/>
      <c r="K1753" s="291"/>
      <c r="L1753" s="291"/>
      <c r="M1753" s="291"/>
      <c r="N1753" s="291"/>
      <c r="O1753" s="291"/>
      <c r="P1753" s="291"/>
      <c r="Q1753" s="291"/>
      <c r="R1753" s="291"/>
      <c r="S1753" s="291"/>
      <c r="T1753" s="291"/>
      <c r="U1753" s="291"/>
      <c r="V1753" s="291"/>
      <c r="W1753" s="291"/>
      <c r="X1753" s="291"/>
      <c r="Y1753" s="291"/>
      <c r="Z1753" s="291"/>
      <c r="AA1753" s="291"/>
      <c r="AB1753" s="291"/>
      <c r="AC1753" s="291"/>
      <c r="AD1753" s="291"/>
      <c r="AE1753" s="291"/>
      <c r="AF1753" s="291"/>
      <c r="AG1753" s="291"/>
      <c r="AH1753" s="291"/>
      <c r="AI1753" s="291"/>
      <c r="AJ1753" s="291"/>
      <c r="AK1753" s="291"/>
      <c r="AL1753" s="291"/>
      <c r="AM1753" s="291"/>
      <c r="AN1753" s="291"/>
      <c r="AO1753" s="291"/>
      <c r="AP1753" s="291"/>
      <c r="AQ1753" s="291"/>
      <c r="AR1753" s="291"/>
    </row>
    <row r="1754" spans="1:44" ht="8.1" customHeight="1">
      <c r="A1754" s="323" t="str">
        <f t="shared" si="161"/>
        <v/>
      </c>
      <c r="B1754" s="50" t="str">
        <f t="shared" si="162"/>
        <v/>
      </c>
      <c r="C1754" s="50" t="str">
        <f t="shared" si="163"/>
        <v/>
      </c>
      <c r="D1754" s="273" t="str">
        <f t="shared" si="164"/>
        <v/>
      </c>
      <c r="E1754" s="311"/>
      <c r="F1754" s="312"/>
      <c r="G1754" s="312"/>
      <c r="H1754" s="291"/>
      <c r="I1754" s="291"/>
      <c r="J1754" s="291"/>
      <c r="K1754" s="291"/>
      <c r="L1754" s="291"/>
      <c r="M1754" s="291"/>
      <c r="N1754" s="291"/>
      <c r="O1754" s="291"/>
      <c r="P1754" s="291"/>
      <c r="Q1754" s="291"/>
      <c r="R1754" s="291"/>
      <c r="S1754" s="291"/>
      <c r="T1754" s="291"/>
      <c r="U1754" s="291"/>
      <c r="V1754" s="291"/>
      <c r="W1754" s="291"/>
      <c r="X1754" s="291"/>
      <c r="Y1754" s="291"/>
      <c r="Z1754" s="291"/>
      <c r="AA1754" s="291"/>
      <c r="AB1754" s="291"/>
      <c r="AC1754" s="291"/>
      <c r="AD1754" s="291"/>
      <c r="AE1754" s="291"/>
      <c r="AF1754" s="291"/>
      <c r="AG1754" s="291"/>
      <c r="AH1754" s="291"/>
      <c r="AI1754" s="291"/>
      <c r="AJ1754" s="291"/>
      <c r="AK1754" s="291"/>
      <c r="AL1754" s="291"/>
      <c r="AM1754" s="291"/>
      <c r="AN1754" s="291"/>
      <c r="AO1754" s="291"/>
      <c r="AP1754" s="291"/>
      <c r="AQ1754" s="291"/>
      <c r="AR1754" s="291"/>
    </row>
    <row r="1755" spans="1:44" ht="8.1" customHeight="1">
      <c r="A1755" s="323" t="str">
        <f t="shared" si="161"/>
        <v/>
      </c>
      <c r="B1755" s="50" t="str">
        <f t="shared" si="162"/>
        <v/>
      </c>
      <c r="C1755" s="50" t="str">
        <f t="shared" si="163"/>
        <v/>
      </c>
      <c r="D1755" s="273" t="str">
        <f t="shared" si="164"/>
        <v/>
      </c>
      <c r="E1755" s="311"/>
      <c r="F1755" s="312"/>
      <c r="G1755" s="312"/>
      <c r="H1755" s="291"/>
      <c r="I1755" s="291"/>
      <c r="J1755" s="291"/>
      <c r="K1755" s="291"/>
      <c r="L1755" s="291"/>
      <c r="M1755" s="291"/>
      <c r="N1755" s="291"/>
      <c r="O1755" s="291"/>
      <c r="P1755" s="291"/>
      <c r="Q1755" s="291"/>
      <c r="R1755" s="291"/>
      <c r="S1755" s="291"/>
      <c r="T1755" s="291"/>
      <c r="U1755" s="291"/>
      <c r="V1755" s="291"/>
      <c r="W1755" s="291"/>
      <c r="X1755" s="291"/>
      <c r="Y1755" s="291"/>
      <c r="Z1755" s="291"/>
      <c r="AA1755" s="291"/>
      <c r="AB1755" s="291"/>
      <c r="AC1755" s="291"/>
      <c r="AD1755" s="291"/>
      <c r="AE1755" s="291"/>
      <c r="AF1755" s="291"/>
      <c r="AG1755" s="291"/>
      <c r="AH1755" s="291"/>
      <c r="AI1755" s="291"/>
      <c r="AJ1755" s="291"/>
      <c r="AK1755" s="291"/>
      <c r="AL1755" s="291"/>
      <c r="AM1755" s="291"/>
      <c r="AN1755" s="291"/>
      <c r="AO1755" s="291"/>
      <c r="AP1755" s="291"/>
      <c r="AQ1755" s="291"/>
      <c r="AR1755" s="291"/>
    </row>
    <row r="1756" spans="1:44" ht="8.1" customHeight="1">
      <c r="A1756" s="323" t="str">
        <f t="shared" si="161"/>
        <v/>
      </c>
      <c r="B1756" s="50" t="str">
        <f t="shared" si="162"/>
        <v/>
      </c>
      <c r="C1756" s="50" t="str">
        <f t="shared" si="163"/>
        <v/>
      </c>
      <c r="D1756" s="273" t="str">
        <f t="shared" si="164"/>
        <v/>
      </c>
      <c r="E1756" s="311"/>
      <c r="F1756" s="312"/>
      <c r="G1756" s="312"/>
      <c r="H1756" s="291"/>
      <c r="I1756" s="291"/>
      <c r="J1756" s="291"/>
      <c r="K1756" s="291"/>
      <c r="L1756" s="291"/>
      <c r="M1756" s="291"/>
      <c r="N1756" s="291"/>
      <c r="O1756" s="291"/>
      <c r="P1756" s="291"/>
      <c r="Q1756" s="291"/>
      <c r="R1756" s="291"/>
      <c r="S1756" s="291"/>
      <c r="T1756" s="291"/>
      <c r="U1756" s="291"/>
      <c r="V1756" s="291"/>
      <c r="W1756" s="291"/>
      <c r="X1756" s="291"/>
      <c r="Y1756" s="291"/>
      <c r="Z1756" s="291"/>
      <c r="AA1756" s="291"/>
      <c r="AB1756" s="291"/>
      <c r="AC1756" s="291"/>
      <c r="AD1756" s="291"/>
      <c r="AE1756" s="291"/>
      <c r="AF1756" s="291"/>
      <c r="AG1756" s="291"/>
      <c r="AH1756" s="291"/>
      <c r="AI1756" s="291"/>
      <c r="AJ1756" s="291"/>
      <c r="AK1756" s="291"/>
      <c r="AL1756" s="291"/>
      <c r="AM1756" s="291"/>
      <c r="AN1756" s="291"/>
      <c r="AO1756" s="291"/>
      <c r="AP1756" s="291"/>
      <c r="AQ1756" s="291"/>
      <c r="AR1756" s="291"/>
    </row>
    <row r="1757" spans="1:44" ht="8.1" customHeight="1">
      <c r="A1757" s="323" t="str">
        <f t="shared" si="161"/>
        <v/>
      </c>
      <c r="B1757" s="50" t="str">
        <f t="shared" si="162"/>
        <v/>
      </c>
      <c r="C1757" s="50" t="str">
        <f t="shared" si="163"/>
        <v/>
      </c>
      <c r="D1757" s="273" t="str">
        <f t="shared" si="164"/>
        <v/>
      </c>
      <c r="E1757" s="311"/>
      <c r="F1757" s="312"/>
      <c r="G1757" s="312"/>
      <c r="H1757" s="291"/>
      <c r="I1757" s="291"/>
      <c r="J1757" s="291"/>
      <c r="K1757" s="291"/>
      <c r="L1757" s="291"/>
      <c r="M1757" s="291"/>
      <c r="N1757" s="291"/>
      <c r="O1757" s="291"/>
      <c r="P1757" s="291"/>
      <c r="Q1757" s="291"/>
      <c r="R1757" s="291"/>
      <c r="S1757" s="291"/>
      <c r="T1757" s="291"/>
      <c r="U1757" s="291"/>
      <c r="V1757" s="291"/>
      <c r="W1757" s="291"/>
      <c r="X1757" s="291"/>
      <c r="Y1757" s="291"/>
      <c r="Z1757" s="291"/>
      <c r="AA1757" s="291"/>
      <c r="AB1757" s="291"/>
      <c r="AC1757" s="291"/>
      <c r="AD1757" s="291"/>
      <c r="AE1757" s="291"/>
      <c r="AF1757" s="291"/>
      <c r="AG1757" s="291"/>
      <c r="AH1757" s="291"/>
      <c r="AI1757" s="291"/>
      <c r="AJ1757" s="291"/>
      <c r="AK1757" s="291"/>
      <c r="AL1757" s="291"/>
      <c r="AM1757" s="291"/>
      <c r="AN1757" s="291"/>
      <c r="AO1757" s="291"/>
      <c r="AP1757" s="291"/>
      <c r="AQ1757" s="291"/>
      <c r="AR1757" s="291"/>
    </row>
    <row r="1758" spans="1:44" ht="8.1" customHeight="1">
      <c r="A1758" s="323" t="str">
        <f t="shared" si="161"/>
        <v/>
      </c>
      <c r="B1758" s="50" t="str">
        <f t="shared" si="162"/>
        <v/>
      </c>
      <c r="C1758" s="50" t="str">
        <f t="shared" si="163"/>
        <v/>
      </c>
      <c r="D1758" s="273" t="str">
        <f t="shared" si="164"/>
        <v/>
      </c>
      <c r="E1758" s="311"/>
      <c r="F1758" s="312"/>
      <c r="G1758" s="312"/>
      <c r="H1758" s="291"/>
      <c r="I1758" s="291"/>
      <c r="J1758" s="291"/>
      <c r="K1758" s="291"/>
      <c r="L1758" s="291"/>
      <c r="M1758" s="291"/>
      <c r="N1758" s="291"/>
      <c r="O1758" s="291"/>
      <c r="P1758" s="291"/>
      <c r="Q1758" s="291"/>
      <c r="R1758" s="291"/>
      <c r="S1758" s="291"/>
      <c r="T1758" s="291"/>
      <c r="U1758" s="291"/>
      <c r="V1758" s="291"/>
      <c r="W1758" s="291"/>
      <c r="X1758" s="291"/>
      <c r="Y1758" s="291"/>
      <c r="Z1758" s="291"/>
      <c r="AA1758" s="291"/>
      <c r="AB1758" s="291"/>
      <c r="AC1758" s="291"/>
      <c r="AD1758" s="291"/>
      <c r="AE1758" s="291"/>
      <c r="AF1758" s="291"/>
      <c r="AG1758" s="291"/>
      <c r="AH1758" s="291"/>
      <c r="AI1758" s="291"/>
      <c r="AJ1758" s="291"/>
      <c r="AK1758" s="291"/>
      <c r="AL1758" s="291"/>
      <c r="AM1758" s="291"/>
      <c r="AN1758" s="291"/>
      <c r="AO1758" s="291"/>
      <c r="AP1758" s="291"/>
      <c r="AQ1758" s="291"/>
      <c r="AR1758" s="291"/>
    </row>
    <row r="1759" spans="1:44" ht="8.1" customHeight="1">
      <c r="A1759" s="323" t="str">
        <f t="shared" si="161"/>
        <v/>
      </c>
      <c r="B1759" s="50" t="str">
        <f t="shared" si="162"/>
        <v/>
      </c>
      <c r="C1759" s="50" t="str">
        <f t="shared" si="163"/>
        <v/>
      </c>
      <c r="D1759" s="273" t="str">
        <f t="shared" si="164"/>
        <v/>
      </c>
      <c r="E1759" s="311"/>
      <c r="F1759" s="312"/>
      <c r="G1759" s="312"/>
      <c r="H1759" s="291"/>
      <c r="I1759" s="291"/>
      <c r="J1759" s="291"/>
      <c r="K1759" s="291"/>
      <c r="L1759" s="291"/>
      <c r="M1759" s="291"/>
      <c r="N1759" s="291"/>
      <c r="O1759" s="291"/>
      <c r="P1759" s="291"/>
      <c r="Q1759" s="291"/>
      <c r="R1759" s="291"/>
      <c r="S1759" s="291"/>
      <c r="T1759" s="291"/>
      <c r="U1759" s="291"/>
      <c r="V1759" s="291"/>
      <c r="W1759" s="291"/>
      <c r="X1759" s="291"/>
      <c r="Y1759" s="291"/>
      <c r="Z1759" s="291"/>
      <c r="AA1759" s="291"/>
      <c r="AB1759" s="291"/>
      <c r="AC1759" s="291"/>
      <c r="AD1759" s="291"/>
      <c r="AE1759" s="291"/>
      <c r="AF1759" s="291"/>
      <c r="AG1759" s="291"/>
      <c r="AH1759" s="291"/>
      <c r="AI1759" s="291"/>
      <c r="AJ1759" s="291"/>
      <c r="AK1759" s="291"/>
      <c r="AL1759" s="291"/>
      <c r="AM1759" s="291"/>
      <c r="AN1759" s="291"/>
      <c r="AO1759" s="291"/>
      <c r="AP1759" s="291"/>
      <c r="AQ1759" s="291"/>
      <c r="AR1759" s="291"/>
    </row>
    <row r="1760" spans="1:44" ht="8.1" customHeight="1">
      <c r="A1760" s="323" t="str">
        <f t="shared" si="161"/>
        <v/>
      </c>
      <c r="B1760" s="50" t="str">
        <f t="shared" si="162"/>
        <v/>
      </c>
      <c r="C1760" s="50" t="str">
        <f t="shared" si="163"/>
        <v/>
      </c>
      <c r="D1760" s="273" t="str">
        <f t="shared" si="164"/>
        <v/>
      </c>
      <c r="E1760" s="311"/>
      <c r="F1760" s="312"/>
      <c r="G1760" s="312"/>
      <c r="H1760" s="291"/>
      <c r="I1760" s="291"/>
      <c r="J1760" s="291"/>
      <c r="K1760" s="291"/>
      <c r="L1760" s="291"/>
      <c r="M1760" s="291"/>
      <c r="N1760" s="291"/>
      <c r="O1760" s="291"/>
      <c r="P1760" s="291"/>
      <c r="Q1760" s="291"/>
      <c r="R1760" s="291"/>
      <c r="S1760" s="291"/>
      <c r="T1760" s="291"/>
      <c r="U1760" s="291"/>
      <c r="V1760" s="291"/>
      <c r="W1760" s="291"/>
      <c r="X1760" s="291"/>
      <c r="Y1760" s="291"/>
      <c r="Z1760" s="291"/>
      <c r="AA1760" s="291"/>
      <c r="AB1760" s="291"/>
      <c r="AC1760" s="291"/>
      <c r="AD1760" s="291"/>
      <c r="AE1760" s="291"/>
      <c r="AF1760" s="291"/>
      <c r="AG1760" s="291"/>
      <c r="AH1760" s="291"/>
      <c r="AI1760" s="291"/>
      <c r="AJ1760" s="291"/>
      <c r="AK1760" s="291"/>
      <c r="AL1760" s="291"/>
      <c r="AM1760" s="291"/>
      <c r="AN1760" s="291"/>
      <c r="AO1760" s="291"/>
      <c r="AP1760" s="291"/>
      <c r="AQ1760" s="291"/>
      <c r="AR1760" s="291"/>
    </row>
    <row r="1761" spans="1:44" ht="8.1" customHeight="1">
      <c r="A1761" s="323" t="str">
        <f t="shared" si="161"/>
        <v/>
      </c>
      <c r="B1761" s="50" t="str">
        <f t="shared" si="162"/>
        <v/>
      </c>
      <c r="C1761" s="50" t="str">
        <f t="shared" si="163"/>
        <v/>
      </c>
      <c r="D1761" s="273" t="str">
        <f t="shared" si="164"/>
        <v/>
      </c>
      <c r="E1761" s="311"/>
      <c r="F1761" s="312"/>
      <c r="G1761" s="312"/>
      <c r="H1761" s="291"/>
      <c r="I1761" s="291"/>
      <c r="J1761" s="291"/>
      <c r="K1761" s="291"/>
      <c r="L1761" s="291"/>
      <c r="M1761" s="291"/>
      <c r="N1761" s="291"/>
      <c r="O1761" s="291"/>
      <c r="P1761" s="291"/>
      <c r="Q1761" s="291"/>
      <c r="R1761" s="291"/>
      <c r="S1761" s="291"/>
      <c r="T1761" s="291"/>
      <c r="U1761" s="291"/>
      <c r="V1761" s="291"/>
      <c r="W1761" s="291"/>
      <c r="X1761" s="291"/>
      <c r="Y1761" s="291"/>
      <c r="Z1761" s="291"/>
      <c r="AA1761" s="291"/>
      <c r="AB1761" s="291"/>
      <c r="AC1761" s="291"/>
      <c r="AD1761" s="291"/>
      <c r="AE1761" s="291"/>
      <c r="AF1761" s="291"/>
      <c r="AG1761" s="291"/>
      <c r="AH1761" s="291"/>
      <c r="AI1761" s="291"/>
      <c r="AJ1761" s="291"/>
      <c r="AK1761" s="291"/>
      <c r="AL1761" s="291"/>
      <c r="AM1761" s="291"/>
      <c r="AN1761" s="291"/>
      <c r="AO1761" s="291"/>
      <c r="AP1761" s="291"/>
      <c r="AQ1761" s="291"/>
      <c r="AR1761" s="291"/>
    </row>
    <row r="1762" spans="1:44" ht="8.1" customHeight="1">
      <c r="A1762" s="323" t="str">
        <f t="shared" si="161"/>
        <v/>
      </c>
      <c r="B1762" s="50" t="str">
        <f t="shared" si="162"/>
        <v/>
      </c>
      <c r="C1762" s="50" t="str">
        <f t="shared" si="163"/>
        <v/>
      </c>
      <c r="D1762" s="273" t="str">
        <f t="shared" si="164"/>
        <v/>
      </c>
      <c r="E1762" s="311"/>
      <c r="F1762" s="312"/>
      <c r="G1762" s="312"/>
      <c r="H1762" s="291"/>
      <c r="I1762" s="291"/>
      <c r="J1762" s="291"/>
      <c r="K1762" s="291"/>
      <c r="L1762" s="291"/>
      <c r="M1762" s="291"/>
      <c r="N1762" s="291"/>
      <c r="O1762" s="291"/>
      <c r="P1762" s="291"/>
      <c r="Q1762" s="291"/>
      <c r="R1762" s="291"/>
      <c r="S1762" s="291"/>
      <c r="T1762" s="291"/>
      <c r="U1762" s="291"/>
      <c r="V1762" s="291"/>
      <c r="W1762" s="291"/>
      <c r="X1762" s="291"/>
      <c r="Y1762" s="291"/>
      <c r="Z1762" s="291"/>
      <c r="AA1762" s="291"/>
      <c r="AB1762" s="291"/>
      <c r="AC1762" s="291"/>
      <c r="AD1762" s="291"/>
      <c r="AE1762" s="291"/>
      <c r="AF1762" s="291"/>
      <c r="AG1762" s="291"/>
      <c r="AH1762" s="291"/>
      <c r="AI1762" s="291"/>
      <c r="AJ1762" s="291"/>
      <c r="AK1762" s="291"/>
      <c r="AL1762" s="291"/>
      <c r="AM1762" s="291"/>
      <c r="AN1762" s="291"/>
      <c r="AO1762" s="291"/>
      <c r="AP1762" s="291"/>
      <c r="AQ1762" s="291"/>
      <c r="AR1762" s="291"/>
    </row>
    <row r="1763" spans="1:44" ht="8.1" customHeight="1">
      <c r="A1763" s="323" t="str">
        <f t="shared" si="161"/>
        <v/>
      </c>
      <c r="B1763" s="50" t="str">
        <f t="shared" si="162"/>
        <v/>
      </c>
      <c r="C1763" s="50" t="str">
        <f t="shared" si="163"/>
        <v/>
      </c>
      <c r="D1763" s="273" t="str">
        <f t="shared" si="164"/>
        <v/>
      </c>
      <c r="E1763" s="311"/>
      <c r="F1763" s="312"/>
      <c r="G1763" s="312"/>
      <c r="H1763" s="291"/>
      <c r="I1763" s="291"/>
      <c r="J1763" s="291"/>
      <c r="K1763" s="291"/>
      <c r="L1763" s="291"/>
      <c r="M1763" s="291"/>
      <c r="N1763" s="291"/>
      <c r="O1763" s="291"/>
      <c r="P1763" s="291"/>
      <c r="Q1763" s="291"/>
      <c r="R1763" s="291"/>
      <c r="S1763" s="291"/>
      <c r="T1763" s="291"/>
      <c r="U1763" s="291"/>
      <c r="V1763" s="291"/>
      <c r="W1763" s="291"/>
      <c r="X1763" s="291"/>
      <c r="Y1763" s="291"/>
      <c r="Z1763" s="291"/>
      <c r="AA1763" s="291"/>
      <c r="AB1763" s="291"/>
      <c r="AC1763" s="291"/>
      <c r="AD1763" s="291"/>
      <c r="AE1763" s="291"/>
      <c r="AF1763" s="291"/>
      <c r="AG1763" s="291"/>
      <c r="AH1763" s="291"/>
      <c r="AI1763" s="291"/>
      <c r="AJ1763" s="291"/>
      <c r="AK1763" s="291"/>
      <c r="AL1763" s="291"/>
      <c r="AM1763" s="291"/>
      <c r="AN1763" s="291"/>
      <c r="AO1763" s="291"/>
      <c r="AP1763" s="291"/>
      <c r="AQ1763" s="291"/>
      <c r="AR1763" s="291"/>
    </row>
    <row r="1764" spans="1:44" ht="8.1" customHeight="1">
      <c r="A1764" s="323" t="str">
        <f t="shared" si="161"/>
        <v/>
      </c>
      <c r="B1764" s="50" t="str">
        <f t="shared" si="162"/>
        <v/>
      </c>
      <c r="C1764" s="50" t="str">
        <f t="shared" si="163"/>
        <v/>
      </c>
      <c r="D1764" s="273" t="str">
        <f t="shared" si="164"/>
        <v/>
      </c>
      <c r="E1764" s="311"/>
      <c r="F1764" s="312"/>
      <c r="G1764" s="312"/>
      <c r="H1764" s="291"/>
      <c r="I1764" s="291"/>
      <c r="J1764" s="291"/>
      <c r="K1764" s="291"/>
      <c r="L1764" s="291"/>
      <c r="M1764" s="291"/>
      <c r="N1764" s="291"/>
      <c r="O1764" s="291"/>
      <c r="P1764" s="291"/>
      <c r="Q1764" s="291"/>
      <c r="R1764" s="291"/>
      <c r="S1764" s="291"/>
      <c r="T1764" s="291"/>
      <c r="U1764" s="291"/>
      <c r="V1764" s="291"/>
      <c r="W1764" s="291"/>
      <c r="X1764" s="291"/>
      <c r="Y1764" s="291"/>
      <c r="Z1764" s="291"/>
      <c r="AA1764" s="291"/>
      <c r="AB1764" s="291"/>
      <c r="AC1764" s="291"/>
      <c r="AD1764" s="291"/>
      <c r="AE1764" s="291"/>
      <c r="AF1764" s="291"/>
      <c r="AG1764" s="291"/>
      <c r="AH1764" s="291"/>
      <c r="AI1764" s="291"/>
      <c r="AJ1764" s="291"/>
      <c r="AK1764" s="291"/>
      <c r="AL1764" s="291"/>
      <c r="AM1764" s="291"/>
      <c r="AN1764" s="291"/>
      <c r="AO1764" s="291"/>
      <c r="AP1764" s="291"/>
      <c r="AQ1764" s="291"/>
      <c r="AR1764" s="291"/>
    </row>
    <row r="1765" spans="1:44" ht="8.1" customHeight="1">
      <c r="A1765" s="323" t="str">
        <f t="shared" si="161"/>
        <v/>
      </c>
      <c r="B1765" s="50" t="str">
        <f t="shared" si="162"/>
        <v/>
      </c>
      <c r="C1765" s="50" t="str">
        <f t="shared" si="163"/>
        <v/>
      </c>
      <c r="D1765" s="273" t="str">
        <f t="shared" si="164"/>
        <v/>
      </c>
      <c r="E1765" s="311"/>
      <c r="F1765" s="312"/>
      <c r="G1765" s="312"/>
      <c r="H1765" s="291"/>
      <c r="I1765" s="291"/>
      <c r="J1765" s="291"/>
      <c r="K1765" s="291"/>
      <c r="L1765" s="291"/>
      <c r="M1765" s="291"/>
      <c r="N1765" s="291"/>
      <c r="O1765" s="291"/>
      <c r="P1765" s="291"/>
      <c r="Q1765" s="291"/>
      <c r="R1765" s="291"/>
      <c r="S1765" s="291"/>
      <c r="T1765" s="291"/>
      <c r="U1765" s="291"/>
      <c r="V1765" s="291"/>
      <c r="W1765" s="291"/>
      <c r="X1765" s="291"/>
      <c r="Y1765" s="291"/>
      <c r="Z1765" s="291"/>
      <c r="AA1765" s="291"/>
      <c r="AB1765" s="291"/>
      <c r="AC1765" s="291"/>
      <c r="AD1765" s="291"/>
      <c r="AE1765" s="291"/>
      <c r="AF1765" s="291"/>
      <c r="AG1765" s="291"/>
      <c r="AH1765" s="291"/>
      <c r="AI1765" s="291"/>
      <c r="AJ1765" s="291"/>
      <c r="AK1765" s="291"/>
      <c r="AL1765" s="291"/>
      <c r="AM1765" s="291"/>
      <c r="AN1765" s="291"/>
      <c r="AO1765" s="291"/>
      <c r="AP1765" s="291"/>
      <c r="AQ1765" s="291"/>
      <c r="AR1765" s="291"/>
    </row>
    <row r="1766" spans="1:44" ht="8.1" customHeight="1">
      <c r="A1766" s="323" t="str">
        <f t="shared" si="161"/>
        <v/>
      </c>
      <c r="B1766" s="50" t="str">
        <f t="shared" si="162"/>
        <v/>
      </c>
      <c r="C1766" s="50" t="str">
        <f t="shared" si="163"/>
        <v/>
      </c>
      <c r="D1766" s="273" t="str">
        <f t="shared" si="164"/>
        <v/>
      </c>
      <c r="E1766" s="311"/>
      <c r="F1766" s="312"/>
      <c r="G1766" s="312"/>
      <c r="H1766" s="291"/>
      <c r="I1766" s="291"/>
      <c r="J1766" s="291"/>
      <c r="K1766" s="291"/>
      <c r="L1766" s="291"/>
      <c r="M1766" s="291"/>
      <c r="N1766" s="291"/>
      <c r="O1766" s="291"/>
      <c r="P1766" s="291"/>
      <c r="Q1766" s="291"/>
      <c r="R1766" s="291"/>
      <c r="S1766" s="291"/>
      <c r="T1766" s="291"/>
      <c r="U1766" s="291"/>
      <c r="V1766" s="291"/>
      <c r="W1766" s="291"/>
      <c r="X1766" s="291"/>
      <c r="Y1766" s="291"/>
      <c r="Z1766" s="291"/>
      <c r="AA1766" s="291"/>
      <c r="AB1766" s="291"/>
      <c r="AC1766" s="291"/>
      <c r="AD1766" s="291"/>
      <c r="AE1766" s="291"/>
      <c r="AF1766" s="291"/>
      <c r="AG1766" s="291"/>
      <c r="AH1766" s="291"/>
      <c r="AI1766" s="291"/>
      <c r="AJ1766" s="291"/>
      <c r="AK1766" s="291"/>
      <c r="AL1766" s="291"/>
      <c r="AM1766" s="291"/>
      <c r="AN1766" s="291"/>
      <c r="AO1766" s="291"/>
      <c r="AP1766" s="291"/>
      <c r="AQ1766" s="291"/>
      <c r="AR1766" s="291"/>
    </row>
    <row r="1767" spans="1:44" ht="8.1" customHeight="1">
      <c r="A1767" s="323" t="str">
        <f t="shared" si="161"/>
        <v/>
      </c>
      <c r="B1767" s="50" t="str">
        <f t="shared" si="162"/>
        <v/>
      </c>
      <c r="C1767" s="50" t="str">
        <f t="shared" si="163"/>
        <v/>
      </c>
      <c r="D1767" s="273" t="str">
        <f t="shared" si="164"/>
        <v/>
      </c>
      <c r="E1767" s="311"/>
      <c r="F1767" s="312"/>
      <c r="G1767" s="312"/>
      <c r="H1767" s="291"/>
      <c r="I1767" s="291"/>
      <c r="J1767" s="291"/>
      <c r="K1767" s="291"/>
      <c r="L1767" s="291"/>
      <c r="M1767" s="291"/>
      <c r="N1767" s="291"/>
      <c r="O1767" s="291"/>
      <c r="P1767" s="291"/>
      <c r="Q1767" s="291"/>
      <c r="R1767" s="291"/>
      <c r="S1767" s="291"/>
      <c r="T1767" s="291"/>
      <c r="U1767" s="291"/>
      <c r="V1767" s="291"/>
      <c r="W1767" s="291"/>
      <c r="X1767" s="291"/>
      <c r="Y1767" s="291"/>
      <c r="Z1767" s="291"/>
      <c r="AA1767" s="291"/>
      <c r="AB1767" s="291"/>
      <c r="AC1767" s="291"/>
      <c r="AD1767" s="291"/>
      <c r="AE1767" s="291"/>
      <c r="AF1767" s="291"/>
      <c r="AG1767" s="291"/>
      <c r="AH1767" s="291"/>
      <c r="AI1767" s="291"/>
      <c r="AJ1767" s="291"/>
      <c r="AK1767" s="291"/>
      <c r="AL1767" s="291"/>
      <c r="AM1767" s="291"/>
      <c r="AN1767" s="291"/>
      <c r="AO1767" s="291"/>
      <c r="AP1767" s="291"/>
      <c r="AQ1767" s="291"/>
      <c r="AR1767" s="291"/>
    </row>
    <row r="1768" spans="1:44" ht="8.1" customHeight="1">
      <c r="A1768" s="323" t="str">
        <f t="shared" si="161"/>
        <v/>
      </c>
      <c r="B1768" s="50" t="str">
        <f t="shared" si="162"/>
        <v/>
      </c>
      <c r="C1768" s="50" t="str">
        <f t="shared" si="163"/>
        <v/>
      </c>
      <c r="D1768" s="273" t="str">
        <f t="shared" si="164"/>
        <v/>
      </c>
      <c r="E1768" s="311"/>
      <c r="F1768" s="312"/>
      <c r="G1768" s="312"/>
      <c r="H1768" s="291"/>
      <c r="I1768" s="291"/>
      <c r="J1768" s="291"/>
      <c r="K1768" s="291"/>
      <c r="L1768" s="291"/>
      <c r="M1768" s="291"/>
      <c r="N1768" s="291"/>
      <c r="O1768" s="291"/>
      <c r="P1768" s="291"/>
      <c r="Q1768" s="291"/>
      <c r="R1768" s="291"/>
      <c r="S1768" s="291"/>
      <c r="T1768" s="291"/>
      <c r="U1768" s="291"/>
      <c r="V1768" s="291"/>
      <c r="W1768" s="291"/>
      <c r="X1768" s="291"/>
      <c r="Y1768" s="291"/>
      <c r="Z1768" s="291"/>
      <c r="AA1768" s="291"/>
      <c r="AB1768" s="291"/>
      <c r="AC1768" s="291"/>
      <c r="AD1768" s="291"/>
      <c r="AE1768" s="291"/>
      <c r="AF1768" s="291"/>
      <c r="AG1768" s="291"/>
      <c r="AH1768" s="291"/>
      <c r="AI1768" s="291"/>
      <c r="AJ1768" s="291"/>
      <c r="AK1768" s="291"/>
      <c r="AL1768" s="291"/>
      <c r="AM1768" s="291"/>
      <c r="AN1768" s="291"/>
      <c r="AO1768" s="291"/>
      <c r="AP1768" s="291"/>
      <c r="AQ1768" s="291"/>
      <c r="AR1768" s="291"/>
    </row>
    <row r="1769" spans="1:44" ht="8.1" customHeight="1">
      <c r="A1769" s="323" t="str">
        <f t="shared" si="161"/>
        <v/>
      </c>
      <c r="B1769" s="50" t="str">
        <f t="shared" si="162"/>
        <v/>
      </c>
      <c r="C1769" s="50" t="str">
        <f t="shared" si="163"/>
        <v/>
      </c>
      <c r="D1769" s="273" t="str">
        <f t="shared" si="164"/>
        <v/>
      </c>
      <c r="E1769" s="311"/>
      <c r="F1769" s="312"/>
      <c r="G1769" s="312"/>
      <c r="H1769" s="291"/>
      <c r="I1769" s="291"/>
      <c r="J1769" s="291"/>
      <c r="K1769" s="291"/>
      <c r="L1769" s="291"/>
      <c r="M1769" s="291"/>
      <c r="N1769" s="291"/>
      <c r="O1769" s="291"/>
      <c r="P1769" s="291"/>
      <c r="Q1769" s="291"/>
      <c r="R1769" s="291"/>
      <c r="S1769" s="291"/>
      <c r="T1769" s="291"/>
      <c r="U1769" s="291"/>
      <c r="V1769" s="291"/>
      <c r="W1769" s="291"/>
      <c r="X1769" s="291"/>
      <c r="Y1769" s="291"/>
      <c r="Z1769" s="291"/>
      <c r="AA1769" s="291"/>
      <c r="AB1769" s="291"/>
      <c r="AC1769" s="291"/>
      <c r="AD1769" s="291"/>
      <c r="AE1769" s="291"/>
      <c r="AF1769" s="291"/>
      <c r="AG1769" s="291"/>
      <c r="AH1769" s="291"/>
      <c r="AI1769" s="291"/>
      <c r="AJ1769" s="291"/>
      <c r="AK1769" s="291"/>
      <c r="AL1769" s="291"/>
      <c r="AM1769" s="291"/>
      <c r="AN1769" s="291"/>
      <c r="AO1769" s="291"/>
      <c r="AP1769" s="291"/>
      <c r="AQ1769" s="291"/>
      <c r="AR1769" s="291"/>
    </row>
    <row r="1770" spans="1:44" ht="8.1" customHeight="1">
      <c r="A1770" s="323" t="str">
        <f t="shared" si="161"/>
        <v/>
      </c>
      <c r="B1770" s="50" t="str">
        <f t="shared" si="162"/>
        <v/>
      </c>
      <c r="C1770" s="50" t="str">
        <f t="shared" si="163"/>
        <v/>
      </c>
      <c r="D1770" s="273" t="str">
        <f t="shared" si="164"/>
        <v/>
      </c>
      <c r="E1770" s="311"/>
      <c r="F1770" s="312"/>
      <c r="G1770" s="312"/>
      <c r="H1770" s="291"/>
      <c r="I1770" s="291"/>
      <c r="J1770" s="291"/>
      <c r="K1770" s="291"/>
      <c r="L1770" s="291"/>
      <c r="M1770" s="291"/>
      <c r="N1770" s="291"/>
      <c r="O1770" s="291"/>
      <c r="P1770" s="291"/>
      <c r="Q1770" s="291"/>
      <c r="R1770" s="291"/>
      <c r="S1770" s="291"/>
      <c r="T1770" s="291"/>
      <c r="U1770" s="291"/>
      <c r="V1770" s="291"/>
      <c r="W1770" s="291"/>
      <c r="X1770" s="291"/>
      <c r="Y1770" s="291"/>
      <c r="Z1770" s="291"/>
      <c r="AA1770" s="291"/>
      <c r="AB1770" s="291"/>
      <c r="AC1770" s="291"/>
      <c r="AD1770" s="291"/>
      <c r="AE1770" s="291"/>
      <c r="AF1770" s="291"/>
      <c r="AG1770" s="291"/>
      <c r="AH1770" s="291"/>
      <c r="AI1770" s="291"/>
      <c r="AJ1770" s="291"/>
      <c r="AK1770" s="291"/>
      <c r="AL1770" s="291"/>
      <c r="AM1770" s="291"/>
      <c r="AN1770" s="291"/>
      <c r="AO1770" s="291"/>
      <c r="AP1770" s="291"/>
      <c r="AQ1770" s="291"/>
      <c r="AR1770" s="291"/>
    </row>
    <row r="1771" spans="1:44" ht="8.1" customHeight="1">
      <c r="A1771" s="323" t="str">
        <f t="shared" si="161"/>
        <v/>
      </c>
      <c r="B1771" s="50" t="str">
        <f t="shared" si="162"/>
        <v/>
      </c>
      <c r="C1771" s="50" t="str">
        <f t="shared" si="163"/>
        <v/>
      </c>
      <c r="D1771" s="273" t="str">
        <f t="shared" si="164"/>
        <v/>
      </c>
      <c r="E1771" s="311"/>
      <c r="F1771" s="312"/>
      <c r="G1771" s="312"/>
      <c r="H1771" s="291"/>
      <c r="I1771" s="291"/>
      <c r="J1771" s="291"/>
      <c r="K1771" s="291"/>
      <c r="L1771" s="291"/>
      <c r="M1771" s="291"/>
      <c r="N1771" s="291"/>
      <c r="O1771" s="291"/>
      <c r="P1771" s="291"/>
      <c r="Q1771" s="291"/>
      <c r="R1771" s="291"/>
      <c r="S1771" s="291"/>
      <c r="T1771" s="291"/>
      <c r="U1771" s="291"/>
      <c r="V1771" s="291"/>
      <c r="W1771" s="291"/>
      <c r="X1771" s="291"/>
      <c r="Y1771" s="291"/>
      <c r="Z1771" s="291"/>
      <c r="AA1771" s="291"/>
      <c r="AB1771" s="291"/>
      <c r="AC1771" s="291"/>
      <c r="AD1771" s="291"/>
      <c r="AE1771" s="291"/>
      <c r="AF1771" s="291"/>
      <c r="AG1771" s="291"/>
      <c r="AH1771" s="291"/>
      <c r="AI1771" s="291"/>
      <c r="AJ1771" s="291"/>
      <c r="AK1771" s="291"/>
      <c r="AL1771" s="291"/>
      <c r="AM1771" s="291"/>
      <c r="AN1771" s="291"/>
      <c r="AO1771" s="291"/>
      <c r="AP1771" s="291"/>
      <c r="AQ1771" s="291"/>
      <c r="AR1771" s="291"/>
    </row>
    <row r="1772" spans="1:44" ht="8.1" customHeight="1">
      <c r="A1772" s="323" t="str">
        <f t="shared" si="161"/>
        <v/>
      </c>
      <c r="B1772" s="50" t="str">
        <f t="shared" si="162"/>
        <v/>
      </c>
      <c r="C1772" s="50" t="str">
        <f t="shared" si="163"/>
        <v/>
      </c>
      <c r="D1772" s="273" t="str">
        <f t="shared" si="164"/>
        <v/>
      </c>
      <c r="E1772" s="311"/>
      <c r="F1772" s="312"/>
      <c r="G1772" s="312"/>
      <c r="H1772" s="291"/>
      <c r="I1772" s="291"/>
      <c r="J1772" s="291"/>
      <c r="K1772" s="291"/>
      <c r="L1772" s="291"/>
      <c r="M1772" s="291"/>
      <c r="N1772" s="291"/>
      <c r="O1772" s="291"/>
      <c r="P1772" s="291"/>
      <c r="Q1772" s="291"/>
      <c r="R1772" s="291"/>
      <c r="S1772" s="291"/>
      <c r="T1772" s="291"/>
      <c r="U1772" s="291"/>
      <c r="V1772" s="291"/>
      <c r="W1772" s="291"/>
      <c r="X1772" s="291"/>
      <c r="Y1772" s="291"/>
      <c r="Z1772" s="291"/>
      <c r="AA1772" s="291"/>
      <c r="AB1772" s="291"/>
      <c r="AC1772" s="291"/>
      <c r="AD1772" s="291"/>
      <c r="AE1772" s="291"/>
      <c r="AF1772" s="291"/>
      <c r="AG1772" s="291"/>
      <c r="AH1772" s="291"/>
      <c r="AI1772" s="291"/>
      <c r="AJ1772" s="291"/>
      <c r="AK1772" s="291"/>
      <c r="AL1772" s="291"/>
      <c r="AM1772" s="291"/>
      <c r="AN1772" s="291"/>
      <c r="AO1772" s="291"/>
      <c r="AP1772" s="291"/>
      <c r="AQ1772" s="291"/>
      <c r="AR1772" s="291"/>
    </row>
    <row r="1773" spans="1:44" ht="8.1" customHeight="1">
      <c r="A1773" s="323" t="str">
        <f t="shared" si="161"/>
        <v/>
      </c>
      <c r="B1773" s="50" t="str">
        <f t="shared" si="162"/>
        <v/>
      </c>
      <c r="C1773" s="50" t="str">
        <f t="shared" si="163"/>
        <v/>
      </c>
      <c r="D1773" s="273" t="str">
        <f t="shared" si="164"/>
        <v/>
      </c>
      <c r="E1773" s="311"/>
      <c r="F1773" s="312"/>
      <c r="G1773" s="312"/>
      <c r="H1773" s="291"/>
      <c r="I1773" s="291"/>
      <c r="J1773" s="291"/>
      <c r="K1773" s="291"/>
      <c r="L1773" s="291"/>
      <c r="M1773" s="291"/>
      <c r="N1773" s="291"/>
      <c r="O1773" s="291"/>
      <c r="P1773" s="291"/>
      <c r="Q1773" s="291"/>
      <c r="R1773" s="291"/>
      <c r="S1773" s="291"/>
      <c r="T1773" s="291"/>
      <c r="U1773" s="291"/>
      <c r="V1773" s="291"/>
      <c r="W1773" s="291"/>
      <c r="X1773" s="291"/>
      <c r="Y1773" s="291"/>
      <c r="Z1773" s="291"/>
      <c r="AA1773" s="291"/>
      <c r="AB1773" s="291"/>
      <c r="AC1773" s="291"/>
      <c r="AD1773" s="291"/>
      <c r="AE1773" s="291"/>
      <c r="AF1773" s="291"/>
      <c r="AG1773" s="291"/>
      <c r="AH1773" s="291"/>
      <c r="AI1773" s="291"/>
      <c r="AJ1773" s="291"/>
      <c r="AK1773" s="291"/>
      <c r="AL1773" s="291"/>
      <c r="AM1773" s="291"/>
      <c r="AN1773" s="291"/>
      <c r="AO1773" s="291"/>
      <c r="AP1773" s="291"/>
      <c r="AQ1773" s="291"/>
      <c r="AR1773" s="291"/>
    </row>
    <row r="1774" spans="1:44" ht="8.1" customHeight="1">
      <c r="A1774" s="323" t="str">
        <f t="shared" si="161"/>
        <v/>
      </c>
      <c r="B1774" s="50" t="str">
        <f t="shared" si="162"/>
        <v/>
      </c>
      <c r="C1774" s="50" t="str">
        <f t="shared" si="163"/>
        <v/>
      </c>
      <c r="D1774" s="273" t="str">
        <f t="shared" si="164"/>
        <v/>
      </c>
      <c r="E1774" s="311"/>
      <c r="F1774" s="312"/>
      <c r="G1774" s="312"/>
      <c r="H1774" s="291"/>
      <c r="I1774" s="291"/>
      <c r="J1774" s="291"/>
      <c r="K1774" s="291"/>
      <c r="L1774" s="291"/>
      <c r="M1774" s="291"/>
      <c r="N1774" s="291"/>
      <c r="O1774" s="291"/>
      <c r="P1774" s="291"/>
      <c r="Q1774" s="291"/>
      <c r="R1774" s="291"/>
      <c r="S1774" s="291"/>
      <c r="T1774" s="291"/>
      <c r="U1774" s="291"/>
      <c r="V1774" s="291"/>
      <c r="W1774" s="291"/>
      <c r="X1774" s="291"/>
      <c r="Y1774" s="291"/>
      <c r="Z1774" s="291"/>
      <c r="AA1774" s="291"/>
      <c r="AB1774" s="291"/>
      <c r="AC1774" s="291"/>
      <c r="AD1774" s="291"/>
      <c r="AE1774" s="291"/>
      <c r="AF1774" s="291"/>
      <c r="AG1774" s="291"/>
      <c r="AH1774" s="291"/>
      <c r="AI1774" s="291"/>
      <c r="AJ1774" s="291"/>
      <c r="AK1774" s="291"/>
      <c r="AL1774" s="291"/>
      <c r="AM1774" s="291"/>
      <c r="AN1774" s="291"/>
      <c r="AO1774" s="291"/>
      <c r="AP1774" s="291"/>
      <c r="AQ1774" s="291"/>
      <c r="AR1774" s="291"/>
    </row>
    <row r="1775" spans="1:44" ht="8.1" customHeight="1">
      <c r="A1775" s="323" t="str">
        <f t="shared" si="161"/>
        <v/>
      </c>
      <c r="B1775" s="50" t="str">
        <f t="shared" si="162"/>
        <v/>
      </c>
      <c r="C1775" s="50" t="str">
        <f t="shared" si="163"/>
        <v/>
      </c>
      <c r="D1775" s="273" t="str">
        <f t="shared" si="164"/>
        <v/>
      </c>
      <c r="E1775" s="311"/>
      <c r="F1775" s="312"/>
      <c r="G1775" s="312"/>
      <c r="H1775" s="291"/>
      <c r="I1775" s="291"/>
      <c r="J1775" s="291"/>
      <c r="K1775" s="291"/>
      <c r="L1775" s="291"/>
      <c r="M1775" s="291"/>
      <c r="N1775" s="291"/>
      <c r="O1775" s="291"/>
      <c r="P1775" s="291"/>
      <c r="Q1775" s="291"/>
      <c r="R1775" s="291"/>
      <c r="S1775" s="291"/>
      <c r="T1775" s="291"/>
      <c r="U1775" s="291"/>
      <c r="V1775" s="291"/>
      <c r="W1775" s="291"/>
      <c r="X1775" s="291"/>
      <c r="Y1775" s="291"/>
      <c r="Z1775" s="291"/>
      <c r="AA1775" s="291"/>
      <c r="AB1775" s="291"/>
      <c r="AC1775" s="291"/>
      <c r="AD1775" s="291"/>
      <c r="AE1775" s="291"/>
      <c r="AF1775" s="291"/>
      <c r="AG1775" s="291"/>
      <c r="AH1775" s="291"/>
      <c r="AI1775" s="291"/>
      <c r="AJ1775" s="291"/>
      <c r="AK1775" s="291"/>
      <c r="AL1775" s="291"/>
      <c r="AM1775" s="291"/>
      <c r="AN1775" s="291"/>
      <c r="AO1775" s="291"/>
      <c r="AP1775" s="291"/>
      <c r="AQ1775" s="291"/>
      <c r="AR1775" s="291"/>
    </row>
    <row r="1776" spans="1:44" ht="8.1" customHeight="1">
      <c r="A1776" s="323" t="str">
        <f t="shared" si="161"/>
        <v/>
      </c>
      <c r="B1776" s="50" t="str">
        <f t="shared" si="162"/>
        <v/>
      </c>
      <c r="C1776" s="50" t="str">
        <f t="shared" si="163"/>
        <v/>
      </c>
      <c r="D1776" s="273" t="str">
        <f t="shared" si="164"/>
        <v/>
      </c>
      <c r="E1776" s="311"/>
      <c r="F1776" s="312"/>
      <c r="G1776" s="312"/>
      <c r="H1776" s="291"/>
      <c r="I1776" s="291"/>
      <c r="J1776" s="291"/>
      <c r="K1776" s="291"/>
      <c r="L1776" s="291"/>
      <c r="M1776" s="291"/>
      <c r="N1776" s="291"/>
      <c r="O1776" s="291"/>
      <c r="P1776" s="291"/>
      <c r="Q1776" s="291"/>
      <c r="R1776" s="291"/>
      <c r="S1776" s="291"/>
      <c r="T1776" s="291"/>
      <c r="U1776" s="291"/>
      <c r="V1776" s="291"/>
      <c r="W1776" s="291"/>
      <c r="X1776" s="291"/>
      <c r="Y1776" s="291"/>
      <c r="Z1776" s="291"/>
      <c r="AA1776" s="291"/>
      <c r="AB1776" s="291"/>
      <c r="AC1776" s="291"/>
      <c r="AD1776" s="291"/>
      <c r="AE1776" s="291"/>
      <c r="AF1776" s="291"/>
      <c r="AG1776" s="291"/>
      <c r="AH1776" s="291"/>
      <c r="AI1776" s="291"/>
      <c r="AJ1776" s="291"/>
      <c r="AK1776" s="291"/>
      <c r="AL1776" s="291"/>
      <c r="AM1776" s="291"/>
      <c r="AN1776" s="291"/>
      <c r="AO1776" s="291"/>
      <c r="AP1776" s="291"/>
      <c r="AQ1776" s="291"/>
      <c r="AR1776" s="291"/>
    </row>
    <row r="1777" spans="1:44" ht="8.1" customHeight="1">
      <c r="A1777" s="323" t="str">
        <f t="shared" si="161"/>
        <v/>
      </c>
      <c r="B1777" s="50" t="str">
        <f t="shared" si="162"/>
        <v/>
      </c>
      <c r="C1777" s="50" t="str">
        <f t="shared" si="163"/>
        <v/>
      </c>
      <c r="D1777" s="273" t="str">
        <f t="shared" si="164"/>
        <v/>
      </c>
      <c r="E1777" s="311"/>
      <c r="F1777" s="312"/>
      <c r="G1777" s="312"/>
      <c r="H1777" s="291"/>
      <c r="I1777" s="291"/>
      <c r="J1777" s="291"/>
      <c r="K1777" s="291"/>
      <c r="L1777" s="291"/>
      <c r="M1777" s="291"/>
      <c r="N1777" s="291"/>
      <c r="O1777" s="291"/>
      <c r="P1777" s="291"/>
      <c r="Q1777" s="291"/>
      <c r="R1777" s="291"/>
      <c r="S1777" s="291"/>
      <c r="T1777" s="291"/>
      <c r="U1777" s="291"/>
      <c r="V1777" s="291"/>
      <c r="W1777" s="291"/>
      <c r="X1777" s="291"/>
      <c r="Y1777" s="291"/>
      <c r="Z1777" s="291"/>
      <c r="AA1777" s="291"/>
      <c r="AB1777" s="291"/>
      <c r="AC1777" s="291"/>
      <c r="AD1777" s="291"/>
      <c r="AE1777" s="291"/>
      <c r="AF1777" s="291"/>
      <c r="AG1777" s="291"/>
      <c r="AH1777" s="291"/>
      <c r="AI1777" s="291"/>
      <c r="AJ1777" s="291"/>
      <c r="AK1777" s="291"/>
      <c r="AL1777" s="291"/>
      <c r="AM1777" s="291"/>
      <c r="AN1777" s="291"/>
      <c r="AO1777" s="291"/>
      <c r="AP1777" s="291"/>
      <c r="AQ1777" s="291"/>
      <c r="AR1777" s="291"/>
    </row>
    <row r="1778" spans="1:44" ht="8.1" customHeight="1">
      <c r="A1778" s="323" t="str">
        <f t="shared" si="161"/>
        <v/>
      </c>
      <c r="B1778" s="50" t="str">
        <f t="shared" si="162"/>
        <v/>
      </c>
      <c r="C1778" s="50" t="str">
        <f t="shared" si="163"/>
        <v/>
      </c>
      <c r="D1778" s="273" t="str">
        <f t="shared" si="164"/>
        <v/>
      </c>
      <c r="E1778" s="311"/>
      <c r="F1778" s="312"/>
      <c r="G1778" s="312"/>
      <c r="H1778" s="291"/>
      <c r="I1778" s="291"/>
      <c r="J1778" s="291"/>
      <c r="K1778" s="291"/>
      <c r="L1778" s="291"/>
      <c r="M1778" s="291"/>
      <c r="N1778" s="291"/>
      <c r="O1778" s="291"/>
      <c r="P1778" s="291"/>
      <c r="Q1778" s="291"/>
      <c r="R1778" s="291"/>
      <c r="S1778" s="291"/>
      <c r="T1778" s="291"/>
      <c r="U1778" s="291"/>
      <c r="V1778" s="291"/>
      <c r="W1778" s="291"/>
      <c r="X1778" s="291"/>
      <c r="Y1778" s="291"/>
      <c r="Z1778" s="291"/>
      <c r="AA1778" s="291"/>
      <c r="AB1778" s="291"/>
      <c r="AC1778" s="291"/>
      <c r="AD1778" s="291"/>
      <c r="AE1778" s="291"/>
      <c r="AF1778" s="291"/>
      <c r="AG1778" s="291"/>
      <c r="AH1778" s="291"/>
      <c r="AI1778" s="291"/>
      <c r="AJ1778" s="291"/>
      <c r="AK1778" s="291"/>
      <c r="AL1778" s="291"/>
      <c r="AM1778" s="291"/>
      <c r="AN1778" s="291"/>
      <c r="AO1778" s="291"/>
      <c r="AP1778" s="291"/>
      <c r="AQ1778" s="291"/>
      <c r="AR1778" s="291"/>
    </row>
    <row r="1779" spans="1:44" ht="8.1" customHeight="1">
      <c r="A1779" s="323" t="str">
        <f t="shared" si="161"/>
        <v/>
      </c>
      <c r="B1779" s="50" t="str">
        <f t="shared" si="162"/>
        <v/>
      </c>
      <c r="C1779" s="50" t="str">
        <f t="shared" si="163"/>
        <v/>
      </c>
      <c r="D1779" s="273" t="str">
        <f t="shared" si="164"/>
        <v/>
      </c>
      <c r="E1779" s="311"/>
      <c r="F1779" s="312"/>
      <c r="G1779" s="312"/>
      <c r="H1779" s="291"/>
      <c r="I1779" s="291"/>
      <c r="J1779" s="291"/>
      <c r="K1779" s="291"/>
      <c r="L1779" s="291"/>
      <c r="M1779" s="291"/>
      <c r="N1779" s="291"/>
      <c r="O1779" s="291"/>
      <c r="P1779" s="291"/>
      <c r="Q1779" s="291"/>
      <c r="R1779" s="291"/>
      <c r="S1779" s="291"/>
      <c r="T1779" s="291"/>
      <c r="U1779" s="291"/>
      <c r="V1779" s="291"/>
      <c r="W1779" s="291"/>
      <c r="X1779" s="291"/>
      <c r="Y1779" s="291"/>
      <c r="Z1779" s="291"/>
      <c r="AA1779" s="291"/>
      <c r="AB1779" s="291"/>
      <c r="AC1779" s="291"/>
      <c r="AD1779" s="291"/>
      <c r="AE1779" s="291"/>
      <c r="AF1779" s="291"/>
      <c r="AG1779" s="291"/>
      <c r="AH1779" s="291"/>
      <c r="AI1779" s="291"/>
      <c r="AJ1779" s="291"/>
      <c r="AK1779" s="291"/>
      <c r="AL1779" s="291"/>
      <c r="AM1779" s="291"/>
      <c r="AN1779" s="291"/>
      <c r="AO1779" s="291"/>
      <c r="AP1779" s="291"/>
      <c r="AQ1779" s="291"/>
      <c r="AR1779" s="291"/>
    </row>
    <row r="1780" spans="1:44" ht="8.1" customHeight="1">
      <c r="A1780" s="323" t="str">
        <f t="shared" si="161"/>
        <v/>
      </c>
      <c r="B1780" s="50" t="str">
        <f t="shared" si="162"/>
        <v/>
      </c>
      <c r="C1780" s="50" t="str">
        <f t="shared" si="163"/>
        <v/>
      </c>
      <c r="D1780" s="273" t="str">
        <f t="shared" si="164"/>
        <v/>
      </c>
      <c r="E1780" s="311"/>
      <c r="F1780" s="312"/>
      <c r="G1780" s="312"/>
      <c r="H1780" s="291"/>
      <c r="I1780" s="291"/>
      <c r="J1780" s="291"/>
      <c r="K1780" s="291"/>
      <c r="L1780" s="291"/>
      <c r="M1780" s="291"/>
      <c r="N1780" s="291"/>
      <c r="O1780" s="291"/>
      <c r="P1780" s="291"/>
      <c r="Q1780" s="291"/>
      <c r="R1780" s="291"/>
      <c r="S1780" s="291"/>
      <c r="T1780" s="291"/>
      <c r="U1780" s="291"/>
      <c r="V1780" s="291"/>
      <c r="W1780" s="291"/>
      <c r="X1780" s="291"/>
      <c r="Y1780" s="291"/>
      <c r="Z1780" s="291"/>
      <c r="AA1780" s="291"/>
      <c r="AB1780" s="291"/>
      <c r="AC1780" s="291"/>
      <c r="AD1780" s="291"/>
      <c r="AE1780" s="291"/>
      <c r="AF1780" s="291"/>
      <c r="AG1780" s="291"/>
      <c r="AH1780" s="291"/>
      <c r="AI1780" s="291"/>
      <c r="AJ1780" s="291"/>
      <c r="AK1780" s="291"/>
      <c r="AL1780" s="291"/>
      <c r="AM1780" s="291"/>
      <c r="AN1780" s="291"/>
      <c r="AO1780" s="291"/>
      <c r="AP1780" s="291"/>
      <c r="AQ1780" s="291"/>
      <c r="AR1780" s="291"/>
    </row>
    <row r="1781" spans="1:44" ht="8.1" customHeight="1">
      <c r="A1781" s="323" t="str">
        <f t="shared" si="161"/>
        <v/>
      </c>
      <c r="B1781" s="50" t="str">
        <f t="shared" si="162"/>
        <v/>
      </c>
      <c r="C1781" s="50" t="str">
        <f t="shared" si="163"/>
        <v/>
      </c>
      <c r="D1781" s="273" t="str">
        <f t="shared" si="164"/>
        <v/>
      </c>
      <c r="E1781" s="311"/>
      <c r="F1781" s="312"/>
      <c r="G1781" s="312"/>
      <c r="H1781" s="291"/>
      <c r="I1781" s="291"/>
      <c r="J1781" s="291"/>
      <c r="K1781" s="291"/>
      <c r="L1781" s="291"/>
      <c r="M1781" s="291"/>
      <c r="N1781" s="291"/>
      <c r="O1781" s="291"/>
      <c r="P1781" s="291"/>
      <c r="Q1781" s="291"/>
      <c r="R1781" s="291"/>
      <c r="S1781" s="291"/>
      <c r="T1781" s="291"/>
      <c r="U1781" s="291"/>
      <c r="V1781" s="291"/>
      <c r="W1781" s="291"/>
      <c r="X1781" s="291"/>
      <c r="Y1781" s="291"/>
      <c r="Z1781" s="291"/>
      <c r="AA1781" s="291"/>
      <c r="AB1781" s="291"/>
      <c r="AC1781" s="291"/>
      <c r="AD1781" s="291"/>
      <c r="AE1781" s="291"/>
      <c r="AF1781" s="291"/>
      <c r="AG1781" s="291"/>
      <c r="AH1781" s="291"/>
      <c r="AI1781" s="291"/>
      <c r="AJ1781" s="291"/>
      <c r="AK1781" s="291"/>
      <c r="AL1781" s="291"/>
      <c r="AM1781" s="291"/>
      <c r="AN1781" s="291"/>
      <c r="AO1781" s="291"/>
      <c r="AP1781" s="291"/>
      <c r="AQ1781" s="291"/>
      <c r="AR1781" s="291"/>
    </row>
    <row r="1782" spans="1:44" ht="8.1" customHeight="1">
      <c r="A1782" s="323" t="str">
        <f t="shared" si="161"/>
        <v/>
      </c>
      <c r="B1782" s="50" t="str">
        <f t="shared" si="162"/>
        <v/>
      </c>
      <c r="C1782" s="50" t="str">
        <f t="shared" si="163"/>
        <v/>
      </c>
      <c r="D1782" s="273" t="str">
        <f t="shared" si="164"/>
        <v/>
      </c>
      <c r="E1782" s="311"/>
      <c r="F1782" s="312"/>
      <c r="G1782" s="312"/>
      <c r="H1782" s="291"/>
      <c r="I1782" s="291"/>
      <c r="J1782" s="291"/>
      <c r="K1782" s="291"/>
      <c r="L1782" s="291"/>
      <c r="M1782" s="291"/>
      <c r="N1782" s="291"/>
      <c r="O1782" s="291"/>
      <c r="P1782" s="291"/>
      <c r="Q1782" s="291"/>
      <c r="R1782" s="291"/>
      <c r="S1782" s="291"/>
      <c r="T1782" s="291"/>
      <c r="U1782" s="291"/>
      <c r="V1782" s="291"/>
      <c r="W1782" s="291"/>
      <c r="X1782" s="291"/>
      <c r="Y1782" s="291"/>
      <c r="Z1782" s="291"/>
      <c r="AA1782" s="291"/>
      <c r="AB1782" s="291"/>
      <c r="AC1782" s="291"/>
      <c r="AD1782" s="291"/>
      <c r="AE1782" s="291"/>
      <c r="AF1782" s="291"/>
      <c r="AG1782" s="291"/>
      <c r="AH1782" s="291"/>
      <c r="AI1782" s="291"/>
      <c r="AJ1782" s="291"/>
      <c r="AK1782" s="291"/>
      <c r="AL1782" s="291"/>
      <c r="AM1782" s="291"/>
      <c r="AN1782" s="291"/>
      <c r="AO1782" s="291"/>
      <c r="AP1782" s="291"/>
      <c r="AQ1782" s="291"/>
      <c r="AR1782" s="291"/>
    </row>
    <row r="1783" spans="1:44" ht="8.1" customHeight="1">
      <c r="A1783" s="323" t="str">
        <f t="shared" si="161"/>
        <v/>
      </c>
      <c r="B1783" s="50" t="str">
        <f t="shared" si="162"/>
        <v/>
      </c>
      <c r="C1783" s="50" t="str">
        <f t="shared" si="163"/>
        <v/>
      </c>
      <c r="D1783" s="273" t="str">
        <f t="shared" si="164"/>
        <v/>
      </c>
      <c r="E1783" s="311"/>
      <c r="F1783" s="312"/>
      <c r="G1783" s="312"/>
      <c r="H1783" s="291"/>
      <c r="I1783" s="291"/>
      <c r="J1783" s="291"/>
      <c r="K1783" s="291"/>
      <c r="L1783" s="291"/>
      <c r="M1783" s="291"/>
      <c r="N1783" s="291"/>
      <c r="O1783" s="291"/>
      <c r="P1783" s="291"/>
      <c r="Q1783" s="291"/>
      <c r="R1783" s="291"/>
      <c r="S1783" s="291"/>
      <c r="T1783" s="291"/>
      <c r="U1783" s="291"/>
      <c r="V1783" s="291"/>
      <c r="W1783" s="291"/>
      <c r="X1783" s="291"/>
      <c r="Y1783" s="291"/>
      <c r="Z1783" s="291"/>
      <c r="AA1783" s="291"/>
      <c r="AB1783" s="291"/>
      <c r="AC1783" s="291"/>
      <c r="AD1783" s="291"/>
      <c r="AE1783" s="291"/>
      <c r="AF1783" s="291"/>
      <c r="AG1783" s="291"/>
      <c r="AH1783" s="291"/>
      <c r="AI1783" s="291"/>
      <c r="AJ1783" s="291"/>
      <c r="AK1783" s="291"/>
      <c r="AL1783" s="291"/>
      <c r="AM1783" s="291"/>
      <c r="AN1783" s="291"/>
      <c r="AO1783" s="291"/>
      <c r="AP1783" s="291"/>
      <c r="AQ1783" s="291"/>
      <c r="AR1783" s="291"/>
    </row>
    <row r="1784" spans="1:44" ht="8.1" customHeight="1">
      <c r="A1784" s="323" t="str">
        <f t="shared" si="161"/>
        <v/>
      </c>
      <c r="B1784" s="50" t="str">
        <f t="shared" si="162"/>
        <v/>
      </c>
      <c r="C1784" s="50" t="str">
        <f t="shared" si="163"/>
        <v/>
      </c>
      <c r="D1784" s="273" t="str">
        <f t="shared" si="164"/>
        <v/>
      </c>
      <c r="E1784" s="311"/>
      <c r="F1784" s="312"/>
      <c r="G1784" s="312"/>
      <c r="H1784" s="291"/>
      <c r="I1784" s="291"/>
      <c r="J1784" s="291"/>
      <c r="K1784" s="291"/>
      <c r="L1784" s="291"/>
      <c r="M1784" s="291"/>
      <c r="N1784" s="291"/>
      <c r="O1784" s="291"/>
      <c r="P1784" s="291"/>
      <c r="Q1784" s="291"/>
      <c r="R1784" s="291"/>
      <c r="S1784" s="291"/>
      <c r="T1784" s="291"/>
      <c r="U1784" s="291"/>
      <c r="V1784" s="291"/>
      <c r="W1784" s="291"/>
      <c r="X1784" s="291"/>
      <c r="Y1784" s="291"/>
      <c r="Z1784" s="291"/>
      <c r="AA1784" s="291"/>
      <c r="AB1784" s="291"/>
      <c r="AC1784" s="291"/>
      <c r="AD1784" s="291"/>
      <c r="AE1784" s="291"/>
      <c r="AF1784" s="291"/>
      <c r="AG1784" s="291"/>
      <c r="AH1784" s="291"/>
      <c r="AI1784" s="291"/>
      <c r="AJ1784" s="291"/>
      <c r="AK1784" s="291"/>
      <c r="AL1784" s="291"/>
      <c r="AM1784" s="291"/>
      <c r="AN1784" s="291"/>
      <c r="AO1784" s="291"/>
      <c r="AP1784" s="291"/>
      <c r="AQ1784" s="291"/>
      <c r="AR1784" s="291"/>
    </row>
    <row r="1785" spans="1:44" ht="8.1" customHeight="1">
      <c r="A1785" s="323" t="str">
        <f t="shared" si="161"/>
        <v/>
      </c>
      <c r="B1785" s="50" t="str">
        <f t="shared" si="162"/>
        <v/>
      </c>
      <c r="C1785" s="50" t="str">
        <f t="shared" si="163"/>
        <v/>
      </c>
      <c r="D1785" s="273" t="str">
        <f t="shared" si="164"/>
        <v/>
      </c>
      <c r="E1785" s="311"/>
      <c r="F1785" s="312"/>
      <c r="G1785" s="312"/>
      <c r="H1785" s="291"/>
      <c r="I1785" s="291"/>
      <c r="J1785" s="291"/>
      <c r="K1785" s="291"/>
      <c r="L1785" s="291"/>
      <c r="M1785" s="291"/>
      <c r="N1785" s="291"/>
      <c r="O1785" s="291"/>
      <c r="P1785" s="291"/>
      <c r="Q1785" s="291"/>
      <c r="R1785" s="291"/>
      <c r="S1785" s="291"/>
      <c r="T1785" s="291"/>
      <c r="U1785" s="291"/>
      <c r="V1785" s="291"/>
      <c r="W1785" s="291"/>
      <c r="X1785" s="291"/>
      <c r="Y1785" s="291"/>
      <c r="Z1785" s="291"/>
      <c r="AA1785" s="291"/>
      <c r="AB1785" s="291"/>
      <c r="AC1785" s="291"/>
      <c r="AD1785" s="291"/>
      <c r="AE1785" s="291"/>
      <c r="AF1785" s="291"/>
      <c r="AG1785" s="291"/>
      <c r="AH1785" s="291"/>
      <c r="AI1785" s="291"/>
      <c r="AJ1785" s="291"/>
      <c r="AK1785" s="291"/>
      <c r="AL1785" s="291"/>
      <c r="AM1785" s="291"/>
      <c r="AN1785" s="291"/>
      <c r="AO1785" s="291"/>
      <c r="AP1785" s="291"/>
      <c r="AQ1785" s="291"/>
      <c r="AR1785" s="291"/>
    </row>
    <row r="1786" spans="1:44" ht="8.1" customHeight="1">
      <c r="A1786" s="323" t="str">
        <f t="shared" si="161"/>
        <v/>
      </c>
      <c r="B1786" s="50" t="str">
        <f t="shared" si="162"/>
        <v/>
      </c>
      <c r="C1786" s="50" t="str">
        <f t="shared" si="163"/>
        <v/>
      </c>
      <c r="D1786" s="273" t="str">
        <f t="shared" si="164"/>
        <v/>
      </c>
      <c r="E1786" s="311"/>
      <c r="F1786" s="312"/>
      <c r="G1786" s="312"/>
      <c r="H1786" s="291"/>
      <c r="I1786" s="291"/>
      <c r="J1786" s="291"/>
      <c r="K1786" s="291"/>
      <c r="L1786" s="291"/>
      <c r="M1786" s="291"/>
      <c r="N1786" s="291"/>
      <c r="O1786" s="291"/>
      <c r="P1786" s="291"/>
      <c r="Q1786" s="291"/>
      <c r="R1786" s="291"/>
      <c r="S1786" s="291"/>
      <c r="T1786" s="291"/>
      <c r="U1786" s="291"/>
      <c r="V1786" s="291"/>
      <c r="W1786" s="291"/>
      <c r="X1786" s="291"/>
      <c r="Y1786" s="291"/>
      <c r="Z1786" s="291"/>
      <c r="AA1786" s="291"/>
      <c r="AB1786" s="291"/>
      <c r="AC1786" s="291"/>
      <c r="AD1786" s="291"/>
      <c r="AE1786" s="291"/>
      <c r="AF1786" s="291"/>
      <c r="AG1786" s="291"/>
      <c r="AH1786" s="291"/>
      <c r="AI1786" s="291"/>
      <c r="AJ1786" s="291"/>
      <c r="AK1786" s="291"/>
      <c r="AL1786" s="291"/>
      <c r="AM1786" s="291"/>
      <c r="AN1786" s="291"/>
      <c r="AO1786" s="291"/>
      <c r="AP1786" s="291"/>
      <c r="AQ1786" s="291"/>
      <c r="AR1786" s="291"/>
    </row>
    <row r="1787" spans="1:44" ht="8.1" customHeight="1">
      <c r="A1787" s="323" t="str">
        <f t="shared" si="161"/>
        <v/>
      </c>
      <c r="B1787" s="50" t="str">
        <f t="shared" si="162"/>
        <v/>
      </c>
      <c r="C1787" s="50" t="str">
        <f t="shared" si="163"/>
        <v/>
      </c>
      <c r="D1787" s="273" t="str">
        <f t="shared" si="164"/>
        <v/>
      </c>
      <c r="E1787" s="311"/>
      <c r="F1787" s="312"/>
      <c r="G1787" s="312"/>
      <c r="H1787" s="291"/>
      <c r="I1787" s="291"/>
      <c r="J1787" s="291"/>
      <c r="K1787" s="291"/>
      <c r="L1787" s="291"/>
      <c r="M1787" s="291"/>
      <c r="N1787" s="291"/>
      <c r="O1787" s="291"/>
      <c r="P1787" s="291"/>
      <c r="Q1787" s="291"/>
      <c r="R1787" s="291"/>
      <c r="S1787" s="291"/>
      <c r="T1787" s="291"/>
      <c r="U1787" s="291"/>
      <c r="V1787" s="291"/>
      <c r="W1787" s="291"/>
      <c r="X1787" s="291"/>
      <c r="Y1787" s="291"/>
      <c r="Z1787" s="291"/>
      <c r="AA1787" s="291"/>
      <c r="AB1787" s="291"/>
      <c r="AC1787" s="291"/>
      <c r="AD1787" s="291"/>
      <c r="AE1787" s="291"/>
      <c r="AF1787" s="291"/>
      <c r="AG1787" s="291"/>
      <c r="AH1787" s="291"/>
      <c r="AI1787" s="291"/>
      <c r="AJ1787" s="291"/>
      <c r="AK1787" s="291"/>
      <c r="AL1787" s="291"/>
      <c r="AM1787" s="291"/>
      <c r="AN1787" s="291"/>
      <c r="AO1787" s="291"/>
      <c r="AP1787" s="291"/>
      <c r="AQ1787" s="291"/>
      <c r="AR1787" s="291"/>
    </row>
    <row r="1788" spans="1:44" ht="8.1" customHeight="1">
      <c r="A1788" s="323" t="str">
        <f t="shared" si="161"/>
        <v/>
      </c>
      <c r="B1788" s="50" t="str">
        <f t="shared" si="162"/>
        <v/>
      </c>
      <c r="C1788" s="50" t="str">
        <f t="shared" si="163"/>
        <v/>
      </c>
      <c r="D1788" s="273" t="str">
        <f t="shared" si="164"/>
        <v/>
      </c>
      <c r="E1788" s="311"/>
      <c r="F1788" s="312"/>
      <c r="G1788" s="312"/>
      <c r="H1788" s="291"/>
      <c r="I1788" s="291"/>
      <c r="J1788" s="291"/>
      <c r="K1788" s="291"/>
      <c r="L1788" s="291"/>
      <c r="M1788" s="291"/>
      <c r="N1788" s="291"/>
      <c r="O1788" s="291"/>
      <c r="P1788" s="291"/>
      <c r="Q1788" s="291"/>
      <c r="R1788" s="291"/>
      <c r="S1788" s="291"/>
      <c r="T1788" s="291"/>
      <c r="U1788" s="291"/>
      <c r="V1788" s="291"/>
      <c r="W1788" s="291"/>
      <c r="X1788" s="291"/>
      <c r="Y1788" s="291"/>
      <c r="Z1788" s="291"/>
      <c r="AA1788" s="291"/>
      <c r="AB1788" s="291"/>
      <c r="AC1788" s="291"/>
      <c r="AD1788" s="291"/>
      <c r="AE1788" s="291"/>
      <c r="AF1788" s="291"/>
      <c r="AG1788" s="291"/>
      <c r="AH1788" s="291"/>
      <c r="AI1788" s="291"/>
      <c r="AJ1788" s="291"/>
      <c r="AK1788" s="291"/>
      <c r="AL1788" s="291"/>
      <c r="AM1788" s="291"/>
      <c r="AN1788" s="291"/>
      <c r="AO1788" s="291"/>
      <c r="AP1788" s="291"/>
      <c r="AQ1788" s="291"/>
      <c r="AR1788" s="291"/>
    </row>
    <row r="1789" spans="1:44" ht="8.1" customHeight="1">
      <c r="A1789" s="323" t="str">
        <f t="shared" si="161"/>
        <v/>
      </c>
      <c r="B1789" s="50" t="str">
        <f t="shared" si="162"/>
        <v/>
      </c>
      <c r="C1789" s="50" t="str">
        <f t="shared" si="163"/>
        <v/>
      </c>
      <c r="D1789" s="273" t="str">
        <f t="shared" si="164"/>
        <v/>
      </c>
      <c r="E1789" s="311"/>
      <c r="F1789" s="312"/>
      <c r="G1789" s="312"/>
      <c r="H1789" s="291"/>
      <c r="I1789" s="291"/>
      <c r="J1789" s="291"/>
      <c r="K1789" s="291"/>
      <c r="L1789" s="291"/>
      <c r="M1789" s="291"/>
      <c r="N1789" s="291"/>
      <c r="O1789" s="291"/>
      <c r="P1789" s="291"/>
      <c r="Q1789" s="291"/>
      <c r="R1789" s="291"/>
      <c r="S1789" s="291"/>
      <c r="T1789" s="291"/>
      <c r="U1789" s="291"/>
      <c r="V1789" s="291"/>
      <c r="W1789" s="291"/>
      <c r="X1789" s="291"/>
      <c r="Y1789" s="291"/>
      <c r="Z1789" s="291"/>
      <c r="AA1789" s="291"/>
      <c r="AB1789" s="291"/>
      <c r="AC1789" s="291"/>
      <c r="AD1789" s="291"/>
      <c r="AE1789" s="291"/>
      <c r="AF1789" s="291"/>
      <c r="AG1789" s="291"/>
      <c r="AH1789" s="291"/>
      <c r="AI1789" s="291"/>
      <c r="AJ1789" s="291"/>
      <c r="AK1789" s="291"/>
      <c r="AL1789" s="291"/>
      <c r="AM1789" s="291"/>
      <c r="AN1789" s="291"/>
      <c r="AO1789" s="291"/>
      <c r="AP1789" s="291"/>
      <c r="AQ1789" s="291"/>
      <c r="AR1789" s="291"/>
    </row>
    <row r="1790" spans="1:44" ht="8.1" customHeight="1">
      <c r="A1790" s="323" t="str">
        <f t="shared" si="161"/>
        <v/>
      </c>
      <c r="B1790" s="50" t="str">
        <f t="shared" si="162"/>
        <v/>
      </c>
      <c r="C1790" s="50" t="str">
        <f t="shared" si="163"/>
        <v/>
      </c>
      <c r="D1790" s="273" t="str">
        <f t="shared" si="164"/>
        <v/>
      </c>
      <c r="E1790" s="311"/>
      <c r="F1790" s="312"/>
      <c r="G1790" s="312"/>
      <c r="H1790" s="291"/>
      <c r="I1790" s="291"/>
      <c r="J1790" s="291"/>
      <c r="K1790" s="291"/>
      <c r="L1790" s="291"/>
      <c r="M1790" s="291"/>
      <c r="N1790" s="291"/>
      <c r="O1790" s="291"/>
      <c r="P1790" s="291"/>
      <c r="Q1790" s="291"/>
      <c r="R1790" s="291"/>
      <c r="S1790" s="291"/>
      <c r="T1790" s="291"/>
      <c r="U1790" s="291"/>
      <c r="V1790" s="291"/>
      <c r="W1790" s="291"/>
      <c r="X1790" s="291"/>
      <c r="Y1790" s="291"/>
      <c r="Z1790" s="291"/>
      <c r="AA1790" s="291"/>
      <c r="AB1790" s="291"/>
      <c r="AC1790" s="291"/>
      <c r="AD1790" s="291"/>
      <c r="AE1790" s="291"/>
      <c r="AF1790" s="291"/>
      <c r="AG1790" s="291"/>
      <c r="AH1790" s="291"/>
      <c r="AI1790" s="291"/>
      <c r="AJ1790" s="291"/>
      <c r="AK1790" s="291"/>
      <c r="AL1790" s="291"/>
      <c r="AM1790" s="291"/>
      <c r="AN1790" s="291"/>
      <c r="AO1790" s="291"/>
      <c r="AP1790" s="291"/>
      <c r="AQ1790" s="291"/>
      <c r="AR1790" s="291"/>
    </row>
    <row r="1791" spans="1:44" ht="8.1" customHeight="1">
      <c r="A1791" s="323" t="str">
        <f t="shared" si="161"/>
        <v/>
      </c>
      <c r="B1791" s="50" t="str">
        <f t="shared" si="162"/>
        <v/>
      </c>
      <c r="C1791" s="50" t="str">
        <f t="shared" si="163"/>
        <v/>
      </c>
      <c r="D1791" s="273" t="str">
        <f t="shared" si="164"/>
        <v/>
      </c>
      <c r="E1791" s="311"/>
      <c r="F1791" s="312"/>
      <c r="G1791" s="312"/>
      <c r="H1791" s="291"/>
      <c r="I1791" s="291"/>
      <c r="J1791" s="291"/>
      <c r="K1791" s="291"/>
      <c r="L1791" s="291"/>
      <c r="M1791" s="291"/>
      <c r="N1791" s="291"/>
      <c r="O1791" s="291"/>
      <c r="P1791" s="291"/>
      <c r="Q1791" s="291"/>
      <c r="R1791" s="291"/>
      <c r="S1791" s="291"/>
      <c r="T1791" s="291"/>
      <c r="U1791" s="291"/>
      <c r="V1791" s="291"/>
      <c r="W1791" s="291"/>
      <c r="X1791" s="291"/>
      <c r="Y1791" s="291"/>
      <c r="Z1791" s="291"/>
      <c r="AA1791" s="291"/>
      <c r="AB1791" s="291"/>
      <c r="AC1791" s="291"/>
      <c r="AD1791" s="291"/>
      <c r="AE1791" s="291"/>
      <c r="AF1791" s="291"/>
      <c r="AG1791" s="291"/>
      <c r="AH1791" s="291"/>
      <c r="AI1791" s="291"/>
      <c r="AJ1791" s="291"/>
      <c r="AK1791" s="291"/>
      <c r="AL1791" s="291"/>
      <c r="AM1791" s="291"/>
      <c r="AN1791" s="291"/>
      <c r="AO1791" s="291"/>
      <c r="AP1791" s="291"/>
      <c r="AQ1791" s="291"/>
      <c r="AR1791" s="291"/>
    </row>
    <row r="1792" spans="1:44" ht="8.1" customHeight="1">
      <c r="A1792" s="323" t="str">
        <f t="shared" si="161"/>
        <v/>
      </c>
      <c r="B1792" s="50" t="str">
        <f t="shared" si="162"/>
        <v/>
      </c>
      <c r="C1792" s="50" t="str">
        <f t="shared" si="163"/>
        <v/>
      </c>
      <c r="D1792" s="273" t="str">
        <f t="shared" si="164"/>
        <v/>
      </c>
      <c r="E1792" s="311"/>
      <c r="F1792" s="312"/>
      <c r="G1792" s="312"/>
      <c r="H1792" s="291"/>
      <c r="I1792" s="291"/>
      <c r="J1792" s="291"/>
      <c r="K1792" s="291"/>
      <c r="L1792" s="291"/>
      <c r="M1792" s="291"/>
      <c r="N1792" s="291"/>
      <c r="O1792" s="291"/>
      <c r="P1792" s="291"/>
      <c r="Q1792" s="291"/>
      <c r="R1792" s="291"/>
      <c r="S1792" s="291"/>
      <c r="T1792" s="291"/>
      <c r="U1792" s="291"/>
      <c r="V1792" s="291"/>
      <c r="W1792" s="291"/>
      <c r="X1792" s="291"/>
      <c r="Y1792" s="291"/>
      <c r="Z1792" s="291"/>
      <c r="AA1792" s="291"/>
      <c r="AB1792" s="291"/>
      <c r="AC1792" s="291"/>
      <c r="AD1792" s="291"/>
      <c r="AE1792" s="291"/>
      <c r="AF1792" s="291"/>
      <c r="AG1792" s="291"/>
      <c r="AH1792" s="291"/>
      <c r="AI1792" s="291"/>
      <c r="AJ1792" s="291"/>
      <c r="AK1792" s="291"/>
      <c r="AL1792" s="291"/>
      <c r="AM1792" s="291"/>
      <c r="AN1792" s="291"/>
      <c r="AO1792" s="291"/>
      <c r="AP1792" s="291"/>
      <c r="AQ1792" s="291"/>
      <c r="AR1792" s="291"/>
    </row>
    <row r="1793" spans="1:44" ht="8.1" customHeight="1">
      <c r="A1793" s="323" t="str">
        <f t="shared" si="161"/>
        <v/>
      </c>
      <c r="B1793" s="50" t="str">
        <f t="shared" si="162"/>
        <v/>
      </c>
      <c r="C1793" s="50" t="str">
        <f t="shared" si="163"/>
        <v/>
      </c>
      <c r="D1793" s="273" t="str">
        <f t="shared" si="164"/>
        <v/>
      </c>
      <c r="E1793" s="311"/>
      <c r="F1793" s="312"/>
      <c r="G1793" s="312"/>
      <c r="H1793" s="291"/>
      <c r="I1793" s="291"/>
      <c r="J1793" s="291"/>
      <c r="K1793" s="291"/>
      <c r="L1793" s="291"/>
      <c r="M1793" s="291"/>
      <c r="N1793" s="291"/>
      <c r="O1793" s="291"/>
      <c r="P1793" s="291"/>
      <c r="Q1793" s="291"/>
      <c r="R1793" s="291"/>
      <c r="S1793" s="291"/>
      <c r="T1793" s="291"/>
      <c r="U1793" s="291"/>
      <c r="V1793" s="291"/>
      <c r="W1793" s="291"/>
      <c r="X1793" s="291"/>
      <c r="Y1793" s="291"/>
      <c r="Z1793" s="291"/>
      <c r="AA1793" s="291"/>
      <c r="AB1793" s="291"/>
      <c r="AC1793" s="291"/>
      <c r="AD1793" s="291"/>
      <c r="AE1793" s="291"/>
      <c r="AF1793" s="291"/>
      <c r="AG1793" s="291"/>
      <c r="AH1793" s="291"/>
      <c r="AI1793" s="291"/>
      <c r="AJ1793" s="291"/>
      <c r="AK1793" s="291"/>
      <c r="AL1793" s="291"/>
      <c r="AM1793" s="291"/>
      <c r="AN1793" s="291"/>
      <c r="AO1793" s="291"/>
      <c r="AP1793" s="291"/>
      <c r="AQ1793" s="291"/>
      <c r="AR1793" s="291"/>
    </row>
    <row r="1794" spans="1:44" ht="8.1" customHeight="1">
      <c r="A1794" s="323" t="str">
        <f t="shared" si="161"/>
        <v/>
      </c>
      <c r="B1794" s="50" t="str">
        <f t="shared" si="162"/>
        <v/>
      </c>
      <c r="C1794" s="50" t="str">
        <f t="shared" si="163"/>
        <v/>
      </c>
      <c r="D1794" s="273" t="str">
        <f t="shared" si="164"/>
        <v/>
      </c>
      <c r="E1794" s="311"/>
      <c r="F1794" s="312"/>
      <c r="G1794" s="312"/>
      <c r="H1794" s="291"/>
      <c r="I1794" s="291"/>
      <c r="J1794" s="291"/>
      <c r="K1794" s="291"/>
      <c r="L1794" s="291"/>
      <c r="M1794" s="291"/>
      <c r="N1794" s="291"/>
      <c r="O1794" s="291"/>
      <c r="P1794" s="291"/>
      <c r="Q1794" s="291"/>
      <c r="R1794" s="291"/>
      <c r="S1794" s="291"/>
      <c r="T1794" s="291"/>
      <c r="U1794" s="291"/>
      <c r="V1794" s="291"/>
      <c r="W1794" s="291"/>
      <c r="X1794" s="291"/>
      <c r="Y1794" s="291"/>
      <c r="Z1794" s="291"/>
      <c r="AA1794" s="291"/>
      <c r="AB1794" s="291"/>
      <c r="AC1794" s="291"/>
      <c r="AD1794" s="291"/>
      <c r="AE1794" s="291"/>
      <c r="AF1794" s="291"/>
      <c r="AG1794" s="291"/>
      <c r="AH1794" s="291"/>
      <c r="AI1794" s="291"/>
      <c r="AJ1794" s="291"/>
      <c r="AK1794" s="291"/>
      <c r="AL1794" s="291"/>
      <c r="AM1794" s="291"/>
      <c r="AN1794" s="291"/>
      <c r="AO1794" s="291"/>
      <c r="AP1794" s="291"/>
      <c r="AQ1794" s="291"/>
      <c r="AR1794" s="291"/>
    </row>
    <row r="1795" spans="1:44" ht="8.1" customHeight="1">
      <c r="A1795" s="323" t="str">
        <f t="shared" si="161"/>
        <v/>
      </c>
      <c r="B1795" s="50" t="str">
        <f t="shared" si="162"/>
        <v/>
      </c>
      <c r="C1795" s="50" t="str">
        <f t="shared" si="163"/>
        <v/>
      </c>
      <c r="D1795" s="273" t="str">
        <f t="shared" si="164"/>
        <v/>
      </c>
      <c r="E1795" s="311"/>
      <c r="F1795" s="312"/>
      <c r="G1795" s="312"/>
      <c r="H1795" s="291"/>
      <c r="I1795" s="291"/>
      <c r="J1795" s="291"/>
      <c r="K1795" s="291"/>
      <c r="L1795" s="291"/>
      <c r="M1795" s="291"/>
      <c r="N1795" s="291"/>
      <c r="O1795" s="291"/>
      <c r="P1795" s="291"/>
      <c r="Q1795" s="291"/>
      <c r="R1795" s="291"/>
      <c r="S1795" s="291"/>
      <c r="T1795" s="291"/>
      <c r="U1795" s="291"/>
      <c r="V1795" s="291"/>
      <c r="W1795" s="291"/>
      <c r="X1795" s="291"/>
      <c r="Y1795" s="291"/>
      <c r="Z1795" s="291"/>
      <c r="AA1795" s="291"/>
      <c r="AB1795" s="291"/>
      <c r="AC1795" s="291"/>
      <c r="AD1795" s="291"/>
      <c r="AE1795" s="291"/>
      <c r="AF1795" s="291"/>
      <c r="AG1795" s="291"/>
      <c r="AH1795" s="291"/>
      <c r="AI1795" s="291"/>
      <c r="AJ1795" s="291"/>
      <c r="AK1795" s="291"/>
      <c r="AL1795" s="291"/>
      <c r="AM1795" s="291"/>
      <c r="AN1795" s="291"/>
      <c r="AO1795" s="291"/>
      <c r="AP1795" s="291"/>
      <c r="AQ1795" s="291"/>
      <c r="AR1795" s="291"/>
    </row>
    <row r="1796" spans="1:44" ht="8.1" customHeight="1">
      <c r="A1796" s="323" t="str">
        <f t="shared" si="161"/>
        <v/>
      </c>
      <c r="B1796" s="50" t="str">
        <f t="shared" si="162"/>
        <v/>
      </c>
      <c r="C1796" s="50" t="str">
        <f t="shared" si="163"/>
        <v/>
      </c>
      <c r="D1796" s="273" t="str">
        <f t="shared" si="164"/>
        <v/>
      </c>
      <c r="E1796" s="311"/>
      <c r="F1796" s="312"/>
      <c r="G1796" s="312"/>
      <c r="H1796" s="291"/>
      <c r="I1796" s="291"/>
      <c r="J1796" s="291"/>
      <c r="K1796" s="291"/>
      <c r="L1796" s="291"/>
      <c r="M1796" s="291"/>
      <c r="N1796" s="291"/>
      <c r="O1796" s="291"/>
      <c r="P1796" s="291"/>
      <c r="Q1796" s="291"/>
      <c r="R1796" s="291"/>
      <c r="S1796" s="291"/>
      <c r="T1796" s="291"/>
      <c r="U1796" s="291"/>
      <c r="V1796" s="291"/>
      <c r="W1796" s="291"/>
      <c r="X1796" s="291"/>
      <c r="Y1796" s="291"/>
      <c r="Z1796" s="291"/>
      <c r="AA1796" s="291"/>
      <c r="AB1796" s="291"/>
      <c r="AC1796" s="291"/>
      <c r="AD1796" s="291"/>
      <c r="AE1796" s="291"/>
      <c r="AF1796" s="291"/>
      <c r="AG1796" s="291"/>
      <c r="AH1796" s="291"/>
      <c r="AI1796" s="291"/>
      <c r="AJ1796" s="291"/>
      <c r="AK1796" s="291"/>
      <c r="AL1796" s="291"/>
      <c r="AM1796" s="291"/>
      <c r="AN1796" s="291"/>
      <c r="AO1796" s="291"/>
      <c r="AP1796" s="291"/>
      <c r="AQ1796" s="291"/>
      <c r="AR1796" s="291"/>
    </row>
    <row r="1797" spans="1:44" ht="8.1" customHeight="1">
      <c r="A1797" s="323" t="str">
        <f t="shared" ref="A1797:A1860" si="165">IF(ROW()-A$4&lt;=$D$4,ROW()-A$4,"")</f>
        <v/>
      </c>
      <c r="B1797" s="50" t="str">
        <f t="shared" si="162"/>
        <v/>
      </c>
      <c r="C1797" s="50" t="str">
        <f t="shared" si="163"/>
        <v/>
      </c>
      <c r="D1797" s="273" t="str">
        <f t="shared" si="164"/>
        <v/>
      </c>
      <c r="E1797" s="311"/>
      <c r="F1797" s="312"/>
      <c r="G1797" s="312"/>
      <c r="H1797" s="291"/>
      <c r="I1797" s="291"/>
      <c r="J1797" s="291"/>
      <c r="K1797" s="291"/>
      <c r="L1797" s="291"/>
      <c r="M1797" s="291"/>
      <c r="N1797" s="291"/>
      <c r="O1797" s="291"/>
      <c r="P1797" s="291"/>
      <c r="Q1797" s="291"/>
      <c r="R1797" s="291"/>
      <c r="S1797" s="291"/>
      <c r="T1797" s="291"/>
      <c r="U1797" s="291"/>
      <c r="V1797" s="291"/>
      <c r="W1797" s="291"/>
      <c r="X1797" s="291"/>
      <c r="Y1797" s="291"/>
      <c r="Z1797" s="291"/>
      <c r="AA1797" s="291"/>
      <c r="AB1797" s="291"/>
      <c r="AC1797" s="291"/>
      <c r="AD1797" s="291"/>
      <c r="AE1797" s="291"/>
      <c r="AF1797" s="291"/>
      <c r="AG1797" s="291"/>
      <c r="AH1797" s="291"/>
      <c r="AI1797" s="291"/>
      <c r="AJ1797" s="291"/>
      <c r="AK1797" s="291"/>
      <c r="AL1797" s="291"/>
      <c r="AM1797" s="291"/>
      <c r="AN1797" s="291"/>
      <c r="AO1797" s="291"/>
      <c r="AP1797" s="291"/>
      <c r="AQ1797" s="291"/>
      <c r="AR1797" s="291"/>
    </row>
    <row r="1798" spans="1:44" ht="8.1" customHeight="1">
      <c r="A1798" s="323" t="str">
        <f t="shared" si="165"/>
        <v/>
      </c>
      <c r="B1798" s="50" t="str">
        <f t="shared" ref="B1798:B1861" si="166">IF(A1798="","",IF(A1796="",1,IF(ISNUMBER(A1798),INT(A1797/$C$2)+1,"")))</f>
        <v/>
      </c>
      <c r="C1798" s="50" t="str">
        <f t="shared" ref="C1798:C1861" si="167">IF(ISNUMBER(A1798),IF(B1797&lt;&gt;B1798,1,C1797+1),"")</f>
        <v/>
      </c>
      <c r="D1798" s="273" t="str">
        <f t="shared" ref="D1798:D1861" si="168">IF(AND(ISNUMBER(B1798),ISNUMBER(C1798)),_xlfn.CONCAT(C1798-1,",",B1798-1),"")</f>
        <v/>
      </c>
      <c r="E1798" s="311"/>
      <c r="F1798" s="312"/>
      <c r="G1798" s="312"/>
      <c r="H1798" s="291"/>
      <c r="I1798" s="291"/>
      <c r="J1798" s="291"/>
      <c r="K1798" s="291"/>
      <c r="L1798" s="291"/>
      <c r="M1798" s="291"/>
      <c r="N1798" s="291"/>
      <c r="O1798" s="291"/>
      <c r="P1798" s="291"/>
      <c r="Q1798" s="291"/>
      <c r="R1798" s="291"/>
      <c r="S1798" s="291"/>
      <c r="T1798" s="291"/>
      <c r="U1798" s="291"/>
      <c r="V1798" s="291"/>
      <c r="W1798" s="291"/>
      <c r="X1798" s="291"/>
      <c r="Y1798" s="291"/>
      <c r="Z1798" s="291"/>
      <c r="AA1798" s="291"/>
      <c r="AB1798" s="291"/>
      <c r="AC1798" s="291"/>
      <c r="AD1798" s="291"/>
      <c r="AE1798" s="291"/>
      <c r="AF1798" s="291"/>
      <c r="AG1798" s="291"/>
      <c r="AH1798" s="291"/>
      <c r="AI1798" s="291"/>
      <c r="AJ1798" s="291"/>
      <c r="AK1798" s="291"/>
      <c r="AL1798" s="291"/>
      <c r="AM1798" s="291"/>
      <c r="AN1798" s="291"/>
      <c r="AO1798" s="291"/>
      <c r="AP1798" s="291"/>
      <c r="AQ1798" s="291"/>
      <c r="AR1798" s="291"/>
    </row>
    <row r="1799" spans="1:44" ht="8.1" customHeight="1">
      <c r="A1799" s="323" t="str">
        <f t="shared" si="165"/>
        <v/>
      </c>
      <c r="B1799" s="50" t="str">
        <f t="shared" si="166"/>
        <v/>
      </c>
      <c r="C1799" s="50" t="str">
        <f t="shared" si="167"/>
        <v/>
      </c>
      <c r="D1799" s="273" t="str">
        <f t="shared" si="168"/>
        <v/>
      </c>
      <c r="E1799" s="311"/>
      <c r="F1799" s="312"/>
      <c r="G1799" s="312"/>
      <c r="H1799" s="291"/>
      <c r="I1799" s="291"/>
      <c r="J1799" s="291"/>
      <c r="K1799" s="291"/>
      <c r="L1799" s="291"/>
      <c r="M1799" s="291"/>
      <c r="N1799" s="291"/>
      <c r="O1799" s="291"/>
      <c r="P1799" s="291"/>
      <c r="Q1799" s="291"/>
      <c r="R1799" s="291"/>
      <c r="S1799" s="291"/>
      <c r="T1799" s="291"/>
      <c r="U1799" s="291"/>
      <c r="V1799" s="291"/>
      <c r="W1799" s="291"/>
      <c r="X1799" s="291"/>
      <c r="Y1799" s="291"/>
      <c r="Z1799" s="291"/>
      <c r="AA1799" s="291"/>
      <c r="AB1799" s="291"/>
      <c r="AC1799" s="291"/>
      <c r="AD1799" s="291"/>
      <c r="AE1799" s="291"/>
      <c r="AF1799" s="291"/>
      <c r="AG1799" s="291"/>
      <c r="AH1799" s="291"/>
      <c r="AI1799" s="291"/>
      <c r="AJ1799" s="291"/>
      <c r="AK1799" s="291"/>
      <c r="AL1799" s="291"/>
      <c r="AM1799" s="291"/>
      <c r="AN1799" s="291"/>
      <c r="AO1799" s="291"/>
      <c r="AP1799" s="291"/>
      <c r="AQ1799" s="291"/>
      <c r="AR1799" s="291"/>
    </row>
    <row r="1800" spans="1:44" ht="8.1" customHeight="1">
      <c r="A1800" s="323" t="str">
        <f t="shared" si="165"/>
        <v/>
      </c>
      <c r="B1800" s="50" t="str">
        <f t="shared" si="166"/>
        <v/>
      </c>
      <c r="C1800" s="50" t="str">
        <f t="shared" si="167"/>
        <v/>
      </c>
      <c r="D1800" s="273" t="str">
        <f t="shared" si="168"/>
        <v/>
      </c>
      <c r="E1800" s="311"/>
      <c r="F1800" s="312"/>
      <c r="G1800" s="312"/>
      <c r="H1800" s="291"/>
      <c r="I1800" s="291"/>
      <c r="J1800" s="291"/>
      <c r="K1800" s="291"/>
      <c r="L1800" s="291"/>
      <c r="M1800" s="291"/>
      <c r="N1800" s="291"/>
      <c r="O1800" s="291"/>
      <c r="P1800" s="291"/>
      <c r="Q1800" s="291"/>
      <c r="R1800" s="291"/>
      <c r="S1800" s="291"/>
      <c r="T1800" s="291"/>
      <c r="U1800" s="291"/>
      <c r="V1800" s="291"/>
      <c r="W1800" s="291"/>
      <c r="X1800" s="291"/>
      <c r="Y1800" s="291"/>
      <c r="Z1800" s="291"/>
      <c r="AA1800" s="291"/>
      <c r="AB1800" s="291"/>
      <c r="AC1800" s="291"/>
      <c r="AD1800" s="291"/>
      <c r="AE1800" s="291"/>
      <c r="AF1800" s="291"/>
      <c r="AG1800" s="291"/>
      <c r="AH1800" s="291"/>
      <c r="AI1800" s="291"/>
      <c r="AJ1800" s="291"/>
      <c r="AK1800" s="291"/>
      <c r="AL1800" s="291"/>
      <c r="AM1800" s="291"/>
      <c r="AN1800" s="291"/>
      <c r="AO1800" s="291"/>
      <c r="AP1800" s="291"/>
      <c r="AQ1800" s="291"/>
      <c r="AR1800" s="291"/>
    </row>
    <row r="1801" spans="1:44" ht="8.1" customHeight="1">
      <c r="A1801" s="323" t="str">
        <f t="shared" si="165"/>
        <v/>
      </c>
      <c r="B1801" s="50" t="str">
        <f t="shared" si="166"/>
        <v/>
      </c>
      <c r="C1801" s="50" t="str">
        <f t="shared" si="167"/>
        <v/>
      </c>
      <c r="D1801" s="273" t="str">
        <f t="shared" si="168"/>
        <v/>
      </c>
      <c r="E1801" s="311"/>
      <c r="F1801" s="312"/>
      <c r="G1801" s="312"/>
      <c r="H1801" s="291"/>
      <c r="I1801" s="291"/>
      <c r="J1801" s="291"/>
      <c r="K1801" s="291"/>
      <c r="L1801" s="291"/>
      <c r="M1801" s="291"/>
      <c r="N1801" s="291"/>
      <c r="O1801" s="291"/>
      <c r="P1801" s="291"/>
      <c r="Q1801" s="291"/>
      <c r="R1801" s="291"/>
      <c r="S1801" s="291"/>
      <c r="T1801" s="291"/>
      <c r="U1801" s="291"/>
      <c r="V1801" s="291"/>
      <c r="W1801" s="291"/>
      <c r="X1801" s="291"/>
      <c r="Y1801" s="291"/>
      <c r="Z1801" s="291"/>
      <c r="AA1801" s="291"/>
      <c r="AB1801" s="291"/>
      <c r="AC1801" s="291"/>
      <c r="AD1801" s="291"/>
      <c r="AE1801" s="291"/>
      <c r="AF1801" s="291"/>
      <c r="AG1801" s="291"/>
      <c r="AH1801" s="291"/>
      <c r="AI1801" s="291"/>
      <c r="AJ1801" s="291"/>
      <c r="AK1801" s="291"/>
      <c r="AL1801" s="291"/>
      <c r="AM1801" s="291"/>
      <c r="AN1801" s="291"/>
      <c r="AO1801" s="291"/>
      <c r="AP1801" s="291"/>
      <c r="AQ1801" s="291"/>
      <c r="AR1801" s="291"/>
    </row>
    <row r="1802" spans="1:44" ht="8.1" customHeight="1">
      <c r="A1802" s="323" t="str">
        <f t="shared" si="165"/>
        <v/>
      </c>
      <c r="B1802" s="50" t="str">
        <f t="shared" si="166"/>
        <v/>
      </c>
      <c r="C1802" s="50" t="str">
        <f t="shared" si="167"/>
        <v/>
      </c>
      <c r="D1802" s="273" t="str">
        <f t="shared" si="168"/>
        <v/>
      </c>
      <c r="E1802" s="311"/>
      <c r="F1802" s="312"/>
      <c r="G1802" s="312"/>
      <c r="H1802" s="291"/>
      <c r="I1802" s="291"/>
      <c r="J1802" s="291"/>
      <c r="K1802" s="291"/>
      <c r="L1802" s="291"/>
      <c r="M1802" s="291"/>
      <c r="N1802" s="291"/>
      <c r="O1802" s="291"/>
      <c r="P1802" s="291"/>
      <c r="Q1802" s="291"/>
      <c r="R1802" s="291"/>
      <c r="S1802" s="291"/>
      <c r="T1802" s="291"/>
      <c r="U1802" s="291"/>
      <c r="V1802" s="291"/>
      <c r="W1802" s="291"/>
      <c r="X1802" s="291"/>
      <c r="Y1802" s="291"/>
      <c r="Z1802" s="291"/>
      <c r="AA1802" s="291"/>
      <c r="AB1802" s="291"/>
      <c r="AC1802" s="291"/>
      <c r="AD1802" s="291"/>
      <c r="AE1802" s="291"/>
      <c r="AF1802" s="291"/>
      <c r="AG1802" s="291"/>
      <c r="AH1802" s="291"/>
      <c r="AI1802" s="291"/>
      <c r="AJ1802" s="291"/>
      <c r="AK1802" s="291"/>
      <c r="AL1802" s="291"/>
      <c r="AM1802" s="291"/>
      <c r="AN1802" s="291"/>
      <c r="AO1802" s="291"/>
      <c r="AP1802" s="291"/>
      <c r="AQ1802" s="291"/>
      <c r="AR1802" s="291"/>
    </row>
    <row r="1803" spans="1:44" ht="8.1" customHeight="1">
      <c r="A1803" s="323" t="str">
        <f t="shared" si="165"/>
        <v/>
      </c>
      <c r="B1803" s="50" t="str">
        <f t="shared" si="166"/>
        <v/>
      </c>
      <c r="C1803" s="50" t="str">
        <f t="shared" si="167"/>
        <v/>
      </c>
      <c r="D1803" s="273" t="str">
        <f t="shared" si="168"/>
        <v/>
      </c>
      <c r="E1803" s="311"/>
      <c r="F1803" s="312"/>
      <c r="G1803" s="312"/>
      <c r="H1803" s="291"/>
      <c r="I1803" s="291"/>
      <c r="J1803" s="291"/>
      <c r="K1803" s="291"/>
      <c r="L1803" s="291"/>
      <c r="M1803" s="291"/>
      <c r="N1803" s="291"/>
      <c r="O1803" s="291"/>
      <c r="P1803" s="291"/>
      <c r="Q1803" s="291"/>
      <c r="R1803" s="291"/>
      <c r="S1803" s="291"/>
      <c r="T1803" s="291"/>
      <c r="U1803" s="291"/>
      <c r="V1803" s="291"/>
      <c r="W1803" s="291"/>
      <c r="X1803" s="291"/>
      <c r="Y1803" s="291"/>
      <c r="Z1803" s="291"/>
      <c r="AA1803" s="291"/>
      <c r="AB1803" s="291"/>
      <c r="AC1803" s="291"/>
      <c r="AD1803" s="291"/>
      <c r="AE1803" s="291"/>
      <c r="AF1803" s="291"/>
      <c r="AG1803" s="291"/>
      <c r="AH1803" s="291"/>
      <c r="AI1803" s="291"/>
      <c r="AJ1803" s="291"/>
      <c r="AK1803" s="291"/>
      <c r="AL1803" s="291"/>
      <c r="AM1803" s="291"/>
      <c r="AN1803" s="291"/>
      <c r="AO1803" s="291"/>
      <c r="AP1803" s="291"/>
      <c r="AQ1803" s="291"/>
      <c r="AR1803" s="291"/>
    </row>
    <row r="1804" spans="1:44" ht="8.1" customHeight="1">
      <c r="A1804" s="323" t="str">
        <f t="shared" si="165"/>
        <v/>
      </c>
      <c r="B1804" s="50" t="str">
        <f t="shared" si="166"/>
        <v/>
      </c>
      <c r="C1804" s="50" t="str">
        <f t="shared" si="167"/>
        <v/>
      </c>
      <c r="D1804" s="273" t="str">
        <f t="shared" si="168"/>
        <v/>
      </c>
      <c r="E1804" s="311"/>
      <c r="F1804" s="312"/>
      <c r="G1804" s="312"/>
      <c r="H1804" s="291"/>
      <c r="I1804" s="291"/>
      <c r="J1804" s="291"/>
      <c r="K1804" s="291"/>
      <c r="L1804" s="291"/>
      <c r="M1804" s="291"/>
      <c r="N1804" s="291"/>
      <c r="O1804" s="291"/>
      <c r="P1804" s="291"/>
      <c r="Q1804" s="291"/>
      <c r="R1804" s="291"/>
      <c r="S1804" s="291"/>
      <c r="T1804" s="291"/>
      <c r="U1804" s="291"/>
      <c r="V1804" s="291"/>
      <c r="W1804" s="291"/>
      <c r="X1804" s="291"/>
      <c r="Y1804" s="291"/>
      <c r="Z1804" s="291"/>
      <c r="AA1804" s="291"/>
      <c r="AB1804" s="291"/>
      <c r="AC1804" s="291"/>
      <c r="AD1804" s="291"/>
      <c r="AE1804" s="291"/>
      <c r="AF1804" s="291"/>
      <c r="AG1804" s="291"/>
      <c r="AH1804" s="291"/>
      <c r="AI1804" s="291"/>
      <c r="AJ1804" s="291"/>
      <c r="AK1804" s="291"/>
      <c r="AL1804" s="291"/>
      <c r="AM1804" s="291"/>
      <c r="AN1804" s="291"/>
      <c r="AO1804" s="291"/>
      <c r="AP1804" s="291"/>
      <c r="AQ1804" s="291"/>
      <c r="AR1804" s="291"/>
    </row>
    <row r="1805" spans="1:44" ht="8.1" customHeight="1">
      <c r="A1805" s="323" t="str">
        <f t="shared" si="165"/>
        <v/>
      </c>
      <c r="B1805" s="50" t="str">
        <f t="shared" si="166"/>
        <v/>
      </c>
      <c r="C1805" s="50" t="str">
        <f t="shared" si="167"/>
        <v/>
      </c>
      <c r="D1805" s="273" t="str">
        <f t="shared" si="168"/>
        <v/>
      </c>
      <c r="E1805" s="311"/>
      <c r="F1805" s="312"/>
      <c r="G1805" s="312"/>
      <c r="H1805" s="291"/>
      <c r="I1805" s="291"/>
      <c r="J1805" s="291"/>
      <c r="K1805" s="291"/>
      <c r="L1805" s="291"/>
      <c r="M1805" s="291"/>
      <c r="N1805" s="291"/>
      <c r="O1805" s="291"/>
      <c r="P1805" s="291"/>
      <c r="Q1805" s="291"/>
      <c r="R1805" s="291"/>
      <c r="S1805" s="291"/>
      <c r="T1805" s="291"/>
      <c r="U1805" s="291"/>
      <c r="V1805" s="291"/>
      <c r="W1805" s="291"/>
      <c r="X1805" s="291"/>
      <c r="Y1805" s="291"/>
      <c r="Z1805" s="291"/>
      <c r="AA1805" s="291"/>
      <c r="AB1805" s="291"/>
      <c r="AC1805" s="291"/>
      <c r="AD1805" s="291"/>
      <c r="AE1805" s="291"/>
      <c r="AF1805" s="291"/>
      <c r="AG1805" s="291"/>
      <c r="AH1805" s="291"/>
      <c r="AI1805" s="291"/>
      <c r="AJ1805" s="291"/>
      <c r="AK1805" s="291"/>
      <c r="AL1805" s="291"/>
      <c r="AM1805" s="291"/>
      <c r="AN1805" s="291"/>
      <c r="AO1805" s="291"/>
      <c r="AP1805" s="291"/>
      <c r="AQ1805" s="291"/>
      <c r="AR1805" s="291"/>
    </row>
    <row r="1806" spans="1:44" ht="8.1" customHeight="1">
      <c r="A1806" s="323" t="str">
        <f t="shared" si="165"/>
        <v/>
      </c>
      <c r="B1806" s="50" t="str">
        <f t="shared" si="166"/>
        <v/>
      </c>
      <c r="C1806" s="50" t="str">
        <f t="shared" si="167"/>
        <v/>
      </c>
      <c r="D1806" s="273" t="str">
        <f t="shared" si="168"/>
        <v/>
      </c>
      <c r="E1806" s="311"/>
      <c r="F1806" s="312"/>
      <c r="G1806" s="312"/>
      <c r="H1806" s="291"/>
      <c r="I1806" s="291"/>
      <c r="J1806" s="291"/>
      <c r="K1806" s="291"/>
      <c r="L1806" s="291"/>
      <c r="M1806" s="291"/>
      <c r="N1806" s="291"/>
      <c r="O1806" s="291"/>
      <c r="P1806" s="291"/>
      <c r="Q1806" s="291"/>
      <c r="R1806" s="291"/>
      <c r="S1806" s="291"/>
      <c r="T1806" s="291"/>
      <c r="U1806" s="291"/>
      <c r="V1806" s="291"/>
      <c r="W1806" s="291"/>
      <c r="X1806" s="291"/>
      <c r="Y1806" s="291"/>
      <c r="Z1806" s="291"/>
      <c r="AA1806" s="291"/>
      <c r="AB1806" s="291"/>
      <c r="AC1806" s="291"/>
      <c r="AD1806" s="291"/>
      <c r="AE1806" s="291"/>
      <c r="AF1806" s="291"/>
      <c r="AG1806" s="291"/>
      <c r="AH1806" s="291"/>
      <c r="AI1806" s="291"/>
      <c r="AJ1806" s="291"/>
      <c r="AK1806" s="291"/>
      <c r="AL1806" s="291"/>
      <c r="AM1806" s="291"/>
      <c r="AN1806" s="291"/>
      <c r="AO1806" s="291"/>
      <c r="AP1806" s="291"/>
      <c r="AQ1806" s="291"/>
      <c r="AR1806" s="291"/>
    </row>
    <row r="1807" spans="1:44" ht="8.1" customHeight="1">
      <c r="A1807" s="323" t="str">
        <f t="shared" si="165"/>
        <v/>
      </c>
      <c r="B1807" s="50" t="str">
        <f t="shared" si="166"/>
        <v/>
      </c>
      <c r="C1807" s="50" t="str">
        <f t="shared" si="167"/>
        <v/>
      </c>
      <c r="D1807" s="273" t="str">
        <f t="shared" si="168"/>
        <v/>
      </c>
      <c r="E1807" s="311"/>
      <c r="F1807" s="312"/>
      <c r="G1807" s="312"/>
      <c r="H1807" s="291"/>
      <c r="I1807" s="291"/>
      <c r="J1807" s="291"/>
      <c r="K1807" s="291"/>
      <c r="L1807" s="291"/>
      <c r="M1807" s="291"/>
      <c r="N1807" s="291"/>
      <c r="O1807" s="291"/>
      <c r="P1807" s="291"/>
      <c r="Q1807" s="291"/>
      <c r="R1807" s="291"/>
      <c r="S1807" s="291"/>
      <c r="T1807" s="291"/>
      <c r="U1807" s="291"/>
      <c r="V1807" s="291"/>
      <c r="W1807" s="291"/>
      <c r="X1807" s="291"/>
      <c r="Y1807" s="291"/>
      <c r="Z1807" s="291"/>
      <c r="AA1807" s="291"/>
      <c r="AB1807" s="291"/>
      <c r="AC1807" s="291"/>
      <c r="AD1807" s="291"/>
      <c r="AE1807" s="291"/>
      <c r="AF1807" s="291"/>
      <c r="AG1807" s="291"/>
      <c r="AH1807" s="291"/>
      <c r="AI1807" s="291"/>
      <c r="AJ1807" s="291"/>
      <c r="AK1807" s="291"/>
      <c r="AL1807" s="291"/>
      <c r="AM1807" s="291"/>
      <c r="AN1807" s="291"/>
      <c r="AO1807" s="291"/>
      <c r="AP1807" s="291"/>
      <c r="AQ1807" s="291"/>
      <c r="AR1807" s="291"/>
    </row>
    <row r="1808" spans="1:44" ht="8.1" customHeight="1">
      <c r="A1808" s="323" t="str">
        <f t="shared" si="165"/>
        <v/>
      </c>
      <c r="B1808" s="50" t="str">
        <f t="shared" si="166"/>
        <v/>
      </c>
      <c r="C1808" s="50" t="str">
        <f t="shared" si="167"/>
        <v/>
      </c>
      <c r="D1808" s="273" t="str">
        <f t="shared" si="168"/>
        <v/>
      </c>
      <c r="E1808" s="311"/>
      <c r="F1808" s="312"/>
      <c r="G1808" s="312"/>
      <c r="H1808" s="291"/>
      <c r="I1808" s="291"/>
      <c r="J1808" s="291"/>
      <c r="K1808" s="291"/>
      <c r="L1808" s="291"/>
      <c r="M1808" s="291"/>
      <c r="N1808" s="291"/>
      <c r="O1808" s="291"/>
      <c r="P1808" s="291"/>
      <c r="Q1808" s="291"/>
      <c r="R1808" s="291"/>
      <c r="S1808" s="291"/>
      <c r="T1808" s="291"/>
      <c r="U1808" s="291"/>
      <c r="V1808" s="291"/>
      <c r="W1808" s="291"/>
      <c r="X1808" s="291"/>
      <c r="Y1808" s="291"/>
      <c r="Z1808" s="291"/>
      <c r="AA1808" s="291"/>
      <c r="AB1808" s="291"/>
      <c r="AC1808" s="291"/>
      <c r="AD1808" s="291"/>
      <c r="AE1808" s="291"/>
      <c r="AF1808" s="291"/>
      <c r="AG1808" s="291"/>
      <c r="AH1808" s="291"/>
      <c r="AI1808" s="291"/>
      <c r="AJ1808" s="291"/>
      <c r="AK1808" s="291"/>
      <c r="AL1808" s="291"/>
      <c r="AM1808" s="291"/>
      <c r="AN1808" s="291"/>
      <c r="AO1808" s="291"/>
      <c r="AP1808" s="291"/>
      <c r="AQ1808" s="291"/>
      <c r="AR1808" s="291"/>
    </row>
    <row r="1809" spans="1:44" ht="8.1" customHeight="1">
      <c r="A1809" s="323" t="str">
        <f t="shared" si="165"/>
        <v/>
      </c>
      <c r="B1809" s="50" t="str">
        <f t="shared" si="166"/>
        <v/>
      </c>
      <c r="C1809" s="50" t="str">
        <f t="shared" si="167"/>
        <v/>
      </c>
      <c r="D1809" s="273" t="str">
        <f t="shared" si="168"/>
        <v/>
      </c>
      <c r="E1809" s="311"/>
      <c r="F1809" s="312"/>
      <c r="G1809" s="312"/>
      <c r="H1809" s="291"/>
      <c r="I1809" s="291"/>
      <c r="J1809" s="291"/>
      <c r="K1809" s="291"/>
      <c r="L1809" s="291"/>
      <c r="M1809" s="291"/>
      <c r="N1809" s="291"/>
      <c r="O1809" s="291"/>
      <c r="P1809" s="291"/>
      <c r="Q1809" s="291"/>
      <c r="R1809" s="291"/>
      <c r="S1809" s="291"/>
      <c r="T1809" s="291"/>
      <c r="U1809" s="291"/>
      <c r="V1809" s="291"/>
      <c r="W1809" s="291"/>
      <c r="X1809" s="291"/>
      <c r="Y1809" s="291"/>
      <c r="Z1809" s="291"/>
      <c r="AA1809" s="291"/>
      <c r="AB1809" s="291"/>
      <c r="AC1809" s="291"/>
      <c r="AD1809" s="291"/>
      <c r="AE1809" s="291"/>
      <c r="AF1809" s="291"/>
      <c r="AG1809" s="291"/>
      <c r="AH1809" s="291"/>
      <c r="AI1809" s="291"/>
      <c r="AJ1809" s="291"/>
      <c r="AK1809" s="291"/>
      <c r="AL1809" s="291"/>
      <c r="AM1809" s="291"/>
      <c r="AN1809" s="291"/>
      <c r="AO1809" s="291"/>
      <c r="AP1809" s="291"/>
      <c r="AQ1809" s="291"/>
      <c r="AR1809" s="291"/>
    </row>
    <row r="1810" spans="1:44" ht="8.1" customHeight="1">
      <c r="A1810" s="323" t="str">
        <f t="shared" si="165"/>
        <v/>
      </c>
      <c r="B1810" s="50" t="str">
        <f t="shared" si="166"/>
        <v/>
      </c>
      <c r="C1810" s="50" t="str">
        <f t="shared" si="167"/>
        <v/>
      </c>
      <c r="D1810" s="273" t="str">
        <f t="shared" si="168"/>
        <v/>
      </c>
      <c r="E1810" s="311"/>
      <c r="F1810" s="312"/>
      <c r="G1810" s="312"/>
      <c r="H1810" s="291"/>
      <c r="I1810" s="291"/>
      <c r="J1810" s="291"/>
      <c r="K1810" s="291"/>
      <c r="L1810" s="291"/>
      <c r="M1810" s="291"/>
      <c r="N1810" s="291"/>
      <c r="O1810" s="291"/>
      <c r="P1810" s="291"/>
      <c r="Q1810" s="291"/>
      <c r="R1810" s="291"/>
      <c r="S1810" s="291"/>
      <c r="T1810" s="291"/>
      <c r="U1810" s="291"/>
      <c r="V1810" s="291"/>
      <c r="W1810" s="291"/>
      <c r="X1810" s="291"/>
      <c r="Y1810" s="291"/>
      <c r="Z1810" s="291"/>
      <c r="AA1810" s="291"/>
      <c r="AB1810" s="291"/>
      <c r="AC1810" s="291"/>
      <c r="AD1810" s="291"/>
      <c r="AE1810" s="291"/>
      <c r="AF1810" s="291"/>
      <c r="AG1810" s="291"/>
      <c r="AH1810" s="291"/>
      <c r="AI1810" s="291"/>
      <c r="AJ1810" s="291"/>
      <c r="AK1810" s="291"/>
      <c r="AL1810" s="291"/>
      <c r="AM1810" s="291"/>
      <c r="AN1810" s="291"/>
      <c r="AO1810" s="291"/>
      <c r="AP1810" s="291"/>
      <c r="AQ1810" s="291"/>
      <c r="AR1810" s="291"/>
    </row>
    <row r="1811" spans="1:44" ht="8.1" customHeight="1">
      <c r="A1811" s="323" t="str">
        <f t="shared" si="165"/>
        <v/>
      </c>
      <c r="B1811" s="50" t="str">
        <f t="shared" si="166"/>
        <v/>
      </c>
      <c r="C1811" s="50" t="str">
        <f t="shared" si="167"/>
        <v/>
      </c>
      <c r="D1811" s="273" t="str">
        <f t="shared" si="168"/>
        <v/>
      </c>
      <c r="E1811" s="311"/>
      <c r="F1811" s="312"/>
      <c r="G1811" s="312"/>
      <c r="H1811" s="291"/>
      <c r="I1811" s="291"/>
      <c r="J1811" s="291"/>
      <c r="K1811" s="291"/>
      <c r="L1811" s="291"/>
      <c r="M1811" s="291"/>
      <c r="N1811" s="291"/>
      <c r="O1811" s="291"/>
      <c r="P1811" s="291"/>
      <c r="Q1811" s="291"/>
      <c r="R1811" s="291"/>
      <c r="S1811" s="291"/>
      <c r="T1811" s="291"/>
      <c r="U1811" s="291"/>
      <c r="V1811" s="291"/>
      <c r="W1811" s="291"/>
      <c r="X1811" s="291"/>
      <c r="Y1811" s="291"/>
      <c r="Z1811" s="291"/>
      <c r="AA1811" s="291"/>
      <c r="AB1811" s="291"/>
      <c r="AC1811" s="291"/>
      <c r="AD1811" s="291"/>
      <c r="AE1811" s="291"/>
      <c r="AF1811" s="291"/>
      <c r="AG1811" s="291"/>
      <c r="AH1811" s="291"/>
      <c r="AI1811" s="291"/>
      <c r="AJ1811" s="291"/>
      <c r="AK1811" s="291"/>
      <c r="AL1811" s="291"/>
      <c r="AM1811" s="291"/>
      <c r="AN1811" s="291"/>
      <c r="AO1811" s="291"/>
      <c r="AP1811" s="291"/>
      <c r="AQ1811" s="291"/>
      <c r="AR1811" s="291"/>
    </row>
    <row r="1812" spans="1:44" ht="8.1" customHeight="1">
      <c r="A1812" s="323" t="str">
        <f t="shared" si="165"/>
        <v/>
      </c>
      <c r="B1812" s="50" t="str">
        <f t="shared" si="166"/>
        <v/>
      </c>
      <c r="C1812" s="50" t="str">
        <f t="shared" si="167"/>
        <v/>
      </c>
      <c r="D1812" s="273" t="str">
        <f t="shared" si="168"/>
        <v/>
      </c>
      <c r="E1812" s="311"/>
      <c r="F1812" s="312"/>
      <c r="G1812" s="312"/>
      <c r="H1812" s="291"/>
      <c r="I1812" s="291"/>
      <c r="J1812" s="291"/>
      <c r="K1812" s="291"/>
      <c r="L1812" s="291"/>
      <c r="M1812" s="291"/>
      <c r="N1812" s="291"/>
      <c r="O1812" s="291"/>
      <c r="P1812" s="291"/>
      <c r="Q1812" s="291"/>
      <c r="R1812" s="291"/>
      <c r="S1812" s="291"/>
      <c r="T1812" s="291"/>
      <c r="U1812" s="291"/>
      <c r="V1812" s="291"/>
      <c r="W1812" s="291"/>
      <c r="X1812" s="291"/>
      <c r="Y1812" s="291"/>
      <c r="Z1812" s="291"/>
      <c r="AA1812" s="291"/>
      <c r="AB1812" s="291"/>
      <c r="AC1812" s="291"/>
      <c r="AD1812" s="291"/>
      <c r="AE1812" s="291"/>
      <c r="AF1812" s="291"/>
      <c r="AG1812" s="291"/>
      <c r="AH1812" s="291"/>
      <c r="AI1812" s="291"/>
      <c r="AJ1812" s="291"/>
      <c r="AK1812" s="291"/>
      <c r="AL1812" s="291"/>
      <c r="AM1812" s="291"/>
      <c r="AN1812" s="291"/>
      <c r="AO1812" s="291"/>
      <c r="AP1812" s="291"/>
      <c r="AQ1812" s="291"/>
      <c r="AR1812" s="291"/>
    </row>
    <row r="1813" spans="1:44" ht="8.1" customHeight="1">
      <c r="A1813" s="323" t="str">
        <f t="shared" si="165"/>
        <v/>
      </c>
      <c r="B1813" s="50" t="str">
        <f t="shared" si="166"/>
        <v/>
      </c>
      <c r="C1813" s="50" t="str">
        <f t="shared" si="167"/>
        <v/>
      </c>
      <c r="D1813" s="273" t="str">
        <f t="shared" si="168"/>
        <v/>
      </c>
      <c r="E1813" s="311"/>
      <c r="F1813" s="312"/>
      <c r="G1813" s="312"/>
      <c r="H1813" s="291"/>
      <c r="I1813" s="291"/>
      <c r="J1813" s="291"/>
      <c r="K1813" s="291"/>
      <c r="L1813" s="291"/>
      <c r="M1813" s="291"/>
      <c r="N1813" s="291"/>
      <c r="O1813" s="291"/>
      <c r="P1813" s="291"/>
      <c r="Q1813" s="291"/>
      <c r="R1813" s="291"/>
      <c r="S1813" s="291"/>
      <c r="T1813" s="291"/>
      <c r="U1813" s="291"/>
      <c r="V1813" s="291"/>
      <c r="W1813" s="291"/>
      <c r="X1813" s="291"/>
      <c r="Y1813" s="291"/>
      <c r="Z1813" s="291"/>
      <c r="AA1813" s="291"/>
      <c r="AB1813" s="291"/>
      <c r="AC1813" s="291"/>
      <c r="AD1813" s="291"/>
      <c r="AE1813" s="291"/>
      <c r="AF1813" s="291"/>
      <c r="AG1813" s="291"/>
      <c r="AH1813" s="291"/>
      <c r="AI1813" s="291"/>
      <c r="AJ1813" s="291"/>
      <c r="AK1813" s="291"/>
      <c r="AL1813" s="291"/>
      <c r="AM1813" s="291"/>
      <c r="AN1813" s="291"/>
      <c r="AO1813" s="291"/>
      <c r="AP1813" s="291"/>
      <c r="AQ1813" s="291"/>
      <c r="AR1813" s="291"/>
    </row>
    <row r="1814" spans="1:44" ht="8.1" customHeight="1">
      <c r="A1814" s="323" t="str">
        <f t="shared" si="165"/>
        <v/>
      </c>
      <c r="B1814" s="50" t="str">
        <f t="shared" si="166"/>
        <v/>
      </c>
      <c r="C1814" s="50" t="str">
        <f t="shared" si="167"/>
        <v/>
      </c>
      <c r="D1814" s="273" t="str">
        <f t="shared" si="168"/>
        <v/>
      </c>
      <c r="E1814" s="311"/>
      <c r="F1814" s="312"/>
      <c r="G1814" s="312"/>
      <c r="H1814" s="291"/>
      <c r="I1814" s="291"/>
      <c r="J1814" s="291"/>
      <c r="K1814" s="291"/>
      <c r="L1814" s="291"/>
      <c r="M1814" s="291"/>
      <c r="N1814" s="291"/>
      <c r="O1814" s="291"/>
      <c r="P1814" s="291"/>
      <c r="Q1814" s="291"/>
      <c r="R1814" s="291"/>
      <c r="S1814" s="291"/>
      <c r="T1814" s="291"/>
      <c r="U1814" s="291"/>
      <c r="V1814" s="291"/>
      <c r="W1814" s="291"/>
      <c r="X1814" s="291"/>
      <c r="Y1814" s="291"/>
      <c r="Z1814" s="291"/>
      <c r="AA1814" s="291"/>
      <c r="AB1814" s="291"/>
      <c r="AC1814" s="291"/>
      <c r="AD1814" s="291"/>
      <c r="AE1814" s="291"/>
      <c r="AF1814" s="291"/>
      <c r="AG1814" s="291"/>
      <c r="AH1814" s="291"/>
      <c r="AI1814" s="291"/>
      <c r="AJ1814" s="291"/>
      <c r="AK1814" s="291"/>
      <c r="AL1814" s="291"/>
      <c r="AM1814" s="291"/>
      <c r="AN1814" s="291"/>
      <c r="AO1814" s="291"/>
      <c r="AP1814" s="291"/>
      <c r="AQ1814" s="291"/>
      <c r="AR1814" s="291"/>
    </row>
    <row r="1815" spans="1:44" ht="8.1" customHeight="1">
      <c r="A1815" s="323" t="str">
        <f t="shared" si="165"/>
        <v/>
      </c>
      <c r="B1815" s="50" t="str">
        <f t="shared" si="166"/>
        <v/>
      </c>
      <c r="C1815" s="50" t="str">
        <f t="shared" si="167"/>
        <v/>
      </c>
      <c r="D1815" s="273" t="str">
        <f t="shared" si="168"/>
        <v/>
      </c>
      <c r="E1815" s="311"/>
      <c r="F1815" s="312"/>
      <c r="G1815" s="312"/>
      <c r="H1815" s="291"/>
      <c r="I1815" s="291"/>
      <c r="J1815" s="291"/>
      <c r="K1815" s="291"/>
      <c r="L1815" s="291"/>
      <c r="M1815" s="291"/>
      <c r="N1815" s="291"/>
      <c r="O1815" s="291"/>
      <c r="P1815" s="291"/>
      <c r="Q1815" s="291"/>
      <c r="R1815" s="291"/>
      <c r="S1815" s="291"/>
      <c r="T1815" s="291"/>
      <c r="U1815" s="291"/>
      <c r="V1815" s="291"/>
      <c r="W1815" s="291"/>
      <c r="X1815" s="291"/>
      <c r="Y1815" s="291"/>
      <c r="Z1815" s="291"/>
      <c r="AA1815" s="291"/>
      <c r="AB1815" s="291"/>
      <c r="AC1815" s="291"/>
      <c r="AD1815" s="291"/>
      <c r="AE1815" s="291"/>
      <c r="AF1815" s="291"/>
      <c r="AG1815" s="291"/>
      <c r="AH1815" s="291"/>
      <c r="AI1815" s="291"/>
      <c r="AJ1815" s="291"/>
      <c r="AK1815" s="291"/>
      <c r="AL1815" s="291"/>
      <c r="AM1815" s="291"/>
      <c r="AN1815" s="291"/>
      <c r="AO1815" s="291"/>
      <c r="AP1815" s="291"/>
      <c r="AQ1815" s="291"/>
      <c r="AR1815" s="291"/>
    </row>
    <row r="1816" spans="1:44" ht="8.1" customHeight="1">
      <c r="A1816" s="323" t="str">
        <f t="shared" si="165"/>
        <v/>
      </c>
      <c r="B1816" s="50" t="str">
        <f t="shared" si="166"/>
        <v/>
      </c>
      <c r="C1816" s="50" t="str">
        <f t="shared" si="167"/>
        <v/>
      </c>
      <c r="D1816" s="273" t="str">
        <f t="shared" si="168"/>
        <v/>
      </c>
      <c r="E1816" s="311"/>
      <c r="F1816" s="312"/>
      <c r="G1816" s="312"/>
      <c r="H1816" s="291"/>
      <c r="I1816" s="291"/>
      <c r="J1816" s="291"/>
      <c r="K1816" s="291"/>
      <c r="L1816" s="291"/>
      <c r="M1816" s="291"/>
      <c r="N1816" s="291"/>
      <c r="O1816" s="291"/>
      <c r="P1816" s="291"/>
      <c r="Q1816" s="291"/>
      <c r="R1816" s="291"/>
      <c r="S1816" s="291"/>
      <c r="T1816" s="291"/>
      <c r="U1816" s="291"/>
      <c r="V1816" s="291"/>
      <c r="W1816" s="291"/>
      <c r="X1816" s="291"/>
      <c r="Y1816" s="291"/>
      <c r="Z1816" s="291"/>
      <c r="AA1816" s="291"/>
      <c r="AB1816" s="291"/>
      <c r="AC1816" s="291"/>
      <c r="AD1816" s="291"/>
      <c r="AE1816" s="291"/>
      <c r="AF1816" s="291"/>
      <c r="AG1816" s="291"/>
      <c r="AH1816" s="291"/>
      <c r="AI1816" s="291"/>
      <c r="AJ1816" s="291"/>
      <c r="AK1816" s="291"/>
      <c r="AL1816" s="291"/>
      <c r="AM1816" s="291"/>
      <c r="AN1816" s="291"/>
      <c r="AO1816" s="291"/>
      <c r="AP1816" s="291"/>
      <c r="AQ1816" s="291"/>
      <c r="AR1816" s="291"/>
    </row>
    <row r="1817" spans="1:44" ht="8.1" customHeight="1">
      <c r="A1817" s="323" t="str">
        <f t="shared" si="165"/>
        <v/>
      </c>
      <c r="B1817" s="50" t="str">
        <f t="shared" si="166"/>
        <v/>
      </c>
      <c r="C1817" s="50" t="str">
        <f t="shared" si="167"/>
        <v/>
      </c>
      <c r="D1817" s="273" t="str">
        <f t="shared" si="168"/>
        <v/>
      </c>
      <c r="E1817" s="311"/>
      <c r="F1817" s="312"/>
      <c r="G1817" s="312"/>
      <c r="H1817" s="291"/>
      <c r="I1817" s="291"/>
      <c r="J1817" s="291"/>
      <c r="K1817" s="291"/>
      <c r="L1817" s="291"/>
      <c r="M1817" s="291"/>
      <c r="N1817" s="291"/>
      <c r="O1817" s="291"/>
      <c r="P1817" s="291"/>
      <c r="Q1817" s="291"/>
      <c r="R1817" s="291"/>
      <c r="S1817" s="291"/>
      <c r="T1817" s="291"/>
      <c r="U1817" s="291"/>
      <c r="V1817" s="291"/>
      <c r="W1817" s="291"/>
      <c r="X1817" s="291"/>
      <c r="Y1817" s="291"/>
      <c r="Z1817" s="291"/>
      <c r="AA1817" s="291"/>
      <c r="AB1817" s="291"/>
      <c r="AC1817" s="291"/>
      <c r="AD1817" s="291"/>
      <c r="AE1817" s="291"/>
      <c r="AF1817" s="291"/>
      <c r="AG1817" s="291"/>
      <c r="AH1817" s="291"/>
      <c r="AI1817" s="291"/>
      <c r="AJ1817" s="291"/>
      <c r="AK1817" s="291"/>
      <c r="AL1817" s="291"/>
      <c r="AM1817" s="291"/>
      <c r="AN1817" s="291"/>
      <c r="AO1817" s="291"/>
      <c r="AP1817" s="291"/>
      <c r="AQ1817" s="291"/>
      <c r="AR1817" s="291"/>
    </row>
    <row r="1818" spans="1:44" ht="8.1" customHeight="1">
      <c r="A1818" s="323" t="str">
        <f t="shared" si="165"/>
        <v/>
      </c>
      <c r="B1818" s="50" t="str">
        <f t="shared" si="166"/>
        <v/>
      </c>
      <c r="C1818" s="50" t="str">
        <f t="shared" si="167"/>
        <v/>
      </c>
      <c r="D1818" s="273" t="str">
        <f t="shared" si="168"/>
        <v/>
      </c>
      <c r="E1818" s="311"/>
      <c r="F1818" s="312"/>
      <c r="G1818" s="312"/>
      <c r="H1818" s="291"/>
      <c r="I1818" s="291"/>
      <c r="J1818" s="291"/>
      <c r="K1818" s="291"/>
      <c r="L1818" s="291"/>
      <c r="M1818" s="291"/>
      <c r="N1818" s="291"/>
      <c r="O1818" s="291"/>
      <c r="P1818" s="291"/>
      <c r="Q1818" s="291"/>
      <c r="R1818" s="291"/>
      <c r="S1818" s="291"/>
      <c r="T1818" s="291"/>
      <c r="U1818" s="291"/>
      <c r="V1818" s="291"/>
      <c r="W1818" s="291"/>
      <c r="X1818" s="291"/>
      <c r="Y1818" s="291"/>
      <c r="Z1818" s="291"/>
      <c r="AA1818" s="291"/>
      <c r="AB1818" s="291"/>
      <c r="AC1818" s="291"/>
      <c r="AD1818" s="291"/>
      <c r="AE1818" s="291"/>
      <c r="AF1818" s="291"/>
      <c r="AG1818" s="291"/>
      <c r="AH1818" s="291"/>
      <c r="AI1818" s="291"/>
      <c r="AJ1818" s="291"/>
      <c r="AK1818" s="291"/>
      <c r="AL1818" s="291"/>
      <c r="AM1818" s="291"/>
      <c r="AN1818" s="291"/>
      <c r="AO1818" s="291"/>
      <c r="AP1818" s="291"/>
      <c r="AQ1818" s="291"/>
      <c r="AR1818" s="291"/>
    </row>
    <row r="1819" spans="1:44" ht="8.1" customHeight="1">
      <c r="A1819" s="323" t="str">
        <f t="shared" si="165"/>
        <v/>
      </c>
      <c r="B1819" s="50" t="str">
        <f t="shared" si="166"/>
        <v/>
      </c>
      <c r="C1819" s="50" t="str">
        <f t="shared" si="167"/>
        <v/>
      </c>
      <c r="D1819" s="273" t="str">
        <f t="shared" si="168"/>
        <v/>
      </c>
      <c r="E1819" s="311"/>
      <c r="F1819" s="312"/>
      <c r="G1819" s="312"/>
      <c r="H1819" s="291"/>
      <c r="I1819" s="291"/>
      <c r="J1819" s="291"/>
      <c r="K1819" s="291"/>
      <c r="L1819" s="291"/>
      <c r="M1819" s="291"/>
      <c r="N1819" s="291"/>
      <c r="O1819" s="291"/>
      <c r="P1819" s="291"/>
      <c r="Q1819" s="291"/>
      <c r="R1819" s="291"/>
      <c r="S1819" s="291"/>
      <c r="T1819" s="291"/>
      <c r="U1819" s="291"/>
      <c r="V1819" s="291"/>
      <c r="W1819" s="291"/>
      <c r="X1819" s="291"/>
      <c r="Y1819" s="291"/>
      <c r="Z1819" s="291"/>
      <c r="AA1819" s="291"/>
      <c r="AB1819" s="291"/>
      <c r="AC1819" s="291"/>
      <c r="AD1819" s="291"/>
      <c r="AE1819" s="291"/>
      <c r="AF1819" s="291"/>
      <c r="AG1819" s="291"/>
      <c r="AH1819" s="291"/>
      <c r="AI1819" s="291"/>
      <c r="AJ1819" s="291"/>
      <c r="AK1819" s="291"/>
      <c r="AL1819" s="291"/>
      <c r="AM1819" s="291"/>
      <c r="AN1819" s="291"/>
      <c r="AO1819" s="291"/>
      <c r="AP1819" s="291"/>
      <c r="AQ1819" s="291"/>
      <c r="AR1819" s="291"/>
    </row>
    <row r="1820" spans="1:44" ht="8.1" customHeight="1">
      <c r="A1820" s="323" t="str">
        <f t="shared" si="165"/>
        <v/>
      </c>
      <c r="B1820" s="50" t="str">
        <f t="shared" si="166"/>
        <v/>
      </c>
      <c r="C1820" s="50" t="str">
        <f t="shared" si="167"/>
        <v/>
      </c>
      <c r="D1820" s="273" t="str">
        <f t="shared" si="168"/>
        <v/>
      </c>
      <c r="E1820" s="311"/>
      <c r="F1820" s="312"/>
      <c r="G1820" s="312"/>
      <c r="H1820" s="291"/>
      <c r="I1820" s="291"/>
      <c r="J1820" s="291"/>
      <c r="K1820" s="291"/>
      <c r="L1820" s="291"/>
      <c r="M1820" s="291"/>
      <c r="N1820" s="291"/>
      <c r="O1820" s="291"/>
      <c r="P1820" s="291"/>
      <c r="Q1820" s="291"/>
      <c r="R1820" s="291"/>
      <c r="S1820" s="291"/>
      <c r="T1820" s="291"/>
      <c r="U1820" s="291"/>
      <c r="V1820" s="291"/>
      <c r="W1820" s="291"/>
      <c r="X1820" s="291"/>
      <c r="Y1820" s="291"/>
      <c r="Z1820" s="291"/>
      <c r="AA1820" s="291"/>
      <c r="AB1820" s="291"/>
      <c r="AC1820" s="291"/>
      <c r="AD1820" s="291"/>
      <c r="AE1820" s="291"/>
      <c r="AF1820" s="291"/>
      <c r="AG1820" s="291"/>
      <c r="AH1820" s="291"/>
      <c r="AI1820" s="291"/>
      <c r="AJ1820" s="291"/>
      <c r="AK1820" s="291"/>
      <c r="AL1820" s="291"/>
      <c r="AM1820" s="291"/>
      <c r="AN1820" s="291"/>
      <c r="AO1820" s="291"/>
      <c r="AP1820" s="291"/>
      <c r="AQ1820" s="291"/>
      <c r="AR1820" s="291"/>
    </row>
    <row r="1821" spans="1:44" ht="8.1" customHeight="1">
      <c r="A1821" s="323" t="str">
        <f t="shared" si="165"/>
        <v/>
      </c>
      <c r="B1821" s="50" t="str">
        <f t="shared" si="166"/>
        <v/>
      </c>
      <c r="C1821" s="50" t="str">
        <f t="shared" si="167"/>
        <v/>
      </c>
      <c r="D1821" s="273" t="str">
        <f t="shared" si="168"/>
        <v/>
      </c>
      <c r="E1821" s="311"/>
      <c r="F1821" s="312"/>
      <c r="G1821" s="312"/>
      <c r="H1821" s="291"/>
      <c r="I1821" s="291"/>
      <c r="J1821" s="291"/>
      <c r="K1821" s="291"/>
      <c r="L1821" s="291"/>
      <c r="M1821" s="291"/>
      <c r="N1821" s="291"/>
      <c r="O1821" s="291"/>
      <c r="P1821" s="291"/>
      <c r="Q1821" s="291"/>
      <c r="R1821" s="291"/>
      <c r="S1821" s="291"/>
      <c r="T1821" s="291"/>
      <c r="U1821" s="291"/>
      <c r="V1821" s="291"/>
      <c r="W1821" s="291"/>
      <c r="X1821" s="291"/>
      <c r="Y1821" s="291"/>
      <c r="Z1821" s="291"/>
      <c r="AA1821" s="291"/>
      <c r="AB1821" s="291"/>
      <c r="AC1821" s="291"/>
      <c r="AD1821" s="291"/>
      <c r="AE1821" s="291"/>
      <c r="AF1821" s="291"/>
      <c r="AG1821" s="291"/>
      <c r="AH1821" s="291"/>
      <c r="AI1821" s="291"/>
      <c r="AJ1821" s="291"/>
      <c r="AK1821" s="291"/>
      <c r="AL1821" s="291"/>
      <c r="AM1821" s="291"/>
      <c r="AN1821" s="291"/>
      <c r="AO1821" s="291"/>
      <c r="AP1821" s="291"/>
      <c r="AQ1821" s="291"/>
      <c r="AR1821" s="291"/>
    </row>
    <row r="1822" spans="1:44" ht="8.1" customHeight="1">
      <c r="A1822" s="323" t="str">
        <f t="shared" si="165"/>
        <v/>
      </c>
      <c r="B1822" s="50" t="str">
        <f t="shared" si="166"/>
        <v/>
      </c>
      <c r="C1822" s="50" t="str">
        <f t="shared" si="167"/>
        <v/>
      </c>
      <c r="D1822" s="273" t="str">
        <f t="shared" si="168"/>
        <v/>
      </c>
      <c r="E1822" s="311"/>
      <c r="F1822" s="312"/>
      <c r="G1822" s="312"/>
      <c r="H1822" s="291"/>
      <c r="I1822" s="291"/>
      <c r="J1822" s="291"/>
      <c r="K1822" s="291"/>
      <c r="L1822" s="291"/>
      <c r="M1822" s="291"/>
      <c r="N1822" s="291"/>
      <c r="O1822" s="291"/>
      <c r="P1822" s="291"/>
      <c r="Q1822" s="291"/>
      <c r="R1822" s="291"/>
      <c r="S1822" s="291"/>
      <c r="T1822" s="291"/>
      <c r="U1822" s="291"/>
      <c r="V1822" s="291"/>
      <c r="W1822" s="291"/>
      <c r="X1822" s="291"/>
      <c r="Y1822" s="291"/>
      <c r="Z1822" s="291"/>
      <c r="AA1822" s="291"/>
      <c r="AB1822" s="291"/>
      <c r="AC1822" s="291"/>
      <c r="AD1822" s="291"/>
      <c r="AE1822" s="291"/>
      <c r="AF1822" s="291"/>
      <c r="AG1822" s="291"/>
      <c r="AH1822" s="291"/>
      <c r="AI1822" s="291"/>
      <c r="AJ1822" s="291"/>
      <c r="AK1822" s="291"/>
      <c r="AL1822" s="291"/>
      <c r="AM1822" s="291"/>
      <c r="AN1822" s="291"/>
      <c r="AO1822" s="291"/>
      <c r="AP1822" s="291"/>
      <c r="AQ1822" s="291"/>
      <c r="AR1822" s="291"/>
    </row>
    <row r="1823" spans="1:44" ht="8.1" customHeight="1">
      <c r="A1823" s="323" t="str">
        <f t="shared" si="165"/>
        <v/>
      </c>
      <c r="B1823" s="50" t="str">
        <f t="shared" si="166"/>
        <v/>
      </c>
      <c r="C1823" s="50" t="str">
        <f t="shared" si="167"/>
        <v/>
      </c>
      <c r="D1823" s="273" t="str">
        <f t="shared" si="168"/>
        <v/>
      </c>
      <c r="E1823" s="311"/>
      <c r="F1823" s="312"/>
      <c r="G1823" s="312"/>
      <c r="H1823" s="291"/>
      <c r="I1823" s="291"/>
      <c r="J1823" s="291"/>
      <c r="K1823" s="291"/>
      <c r="L1823" s="291"/>
      <c r="M1823" s="291"/>
      <c r="N1823" s="291"/>
      <c r="O1823" s="291"/>
      <c r="P1823" s="291"/>
      <c r="Q1823" s="291"/>
      <c r="R1823" s="291"/>
      <c r="S1823" s="291"/>
      <c r="T1823" s="291"/>
      <c r="U1823" s="291"/>
      <c r="V1823" s="291"/>
      <c r="W1823" s="291"/>
      <c r="X1823" s="291"/>
      <c r="Y1823" s="291"/>
      <c r="Z1823" s="291"/>
      <c r="AA1823" s="291"/>
      <c r="AB1823" s="291"/>
      <c r="AC1823" s="291"/>
      <c r="AD1823" s="291"/>
      <c r="AE1823" s="291"/>
      <c r="AF1823" s="291"/>
      <c r="AG1823" s="291"/>
      <c r="AH1823" s="291"/>
      <c r="AI1823" s="291"/>
      <c r="AJ1823" s="291"/>
      <c r="AK1823" s="291"/>
      <c r="AL1823" s="291"/>
      <c r="AM1823" s="291"/>
      <c r="AN1823" s="291"/>
      <c r="AO1823" s="291"/>
      <c r="AP1823" s="291"/>
      <c r="AQ1823" s="291"/>
      <c r="AR1823" s="291"/>
    </row>
    <row r="1824" spans="1:44" ht="8.1" customHeight="1">
      <c r="A1824" s="323" t="str">
        <f t="shared" si="165"/>
        <v/>
      </c>
      <c r="B1824" s="50" t="str">
        <f t="shared" si="166"/>
        <v/>
      </c>
      <c r="C1824" s="50" t="str">
        <f t="shared" si="167"/>
        <v/>
      </c>
      <c r="D1824" s="273" t="str">
        <f t="shared" si="168"/>
        <v/>
      </c>
      <c r="E1824" s="311"/>
      <c r="F1824" s="312"/>
      <c r="G1824" s="312"/>
      <c r="H1824" s="291"/>
      <c r="I1824" s="291"/>
      <c r="J1824" s="291"/>
      <c r="K1824" s="291"/>
      <c r="L1824" s="291"/>
      <c r="M1824" s="291"/>
      <c r="N1824" s="291"/>
      <c r="O1824" s="291"/>
      <c r="P1824" s="291"/>
      <c r="Q1824" s="291"/>
      <c r="R1824" s="291"/>
      <c r="S1824" s="291"/>
      <c r="T1824" s="291"/>
      <c r="U1824" s="291"/>
      <c r="V1824" s="291"/>
      <c r="W1824" s="291"/>
      <c r="X1824" s="291"/>
      <c r="Y1824" s="291"/>
      <c r="Z1824" s="291"/>
      <c r="AA1824" s="291"/>
      <c r="AB1824" s="291"/>
      <c r="AC1824" s="291"/>
      <c r="AD1824" s="291"/>
      <c r="AE1824" s="291"/>
      <c r="AF1824" s="291"/>
      <c r="AG1824" s="291"/>
      <c r="AH1824" s="291"/>
      <c r="AI1824" s="291"/>
      <c r="AJ1824" s="291"/>
      <c r="AK1824" s="291"/>
      <c r="AL1824" s="291"/>
      <c r="AM1824" s="291"/>
      <c r="AN1824" s="291"/>
      <c r="AO1824" s="291"/>
      <c r="AP1824" s="291"/>
      <c r="AQ1824" s="291"/>
      <c r="AR1824" s="291"/>
    </row>
    <row r="1825" spans="1:44" ht="8.1" customHeight="1">
      <c r="A1825" s="323" t="str">
        <f t="shared" si="165"/>
        <v/>
      </c>
      <c r="B1825" s="50" t="str">
        <f t="shared" si="166"/>
        <v/>
      </c>
      <c r="C1825" s="50" t="str">
        <f t="shared" si="167"/>
        <v/>
      </c>
      <c r="D1825" s="273" t="str">
        <f t="shared" si="168"/>
        <v/>
      </c>
      <c r="E1825" s="311"/>
      <c r="F1825" s="312"/>
      <c r="G1825" s="312"/>
      <c r="H1825" s="291"/>
      <c r="I1825" s="291"/>
      <c r="J1825" s="291"/>
      <c r="K1825" s="291"/>
      <c r="L1825" s="291"/>
      <c r="M1825" s="291"/>
      <c r="N1825" s="291"/>
      <c r="O1825" s="291"/>
      <c r="P1825" s="291"/>
      <c r="Q1825" s="291"/>
      <c r="R1825" s="291"/>
      <c r="S1825" s="291"/>
      <c r="T1825" s="291"/>
      <c r="U1825" s="291"/>
      <c r="V1825" s="291"/>
      <c r="W1825" s="291"/>
      <c r="X1825" s="291"/>
      <c r="Y1825" s="291"/>
      <c r="Z1825" s="291"/>
      <c r="AA1825" s="291"/>
      <c r="AB1825" s="291"/>
      <c r="AC1825" s="291"/>
      <c r="AD1825" s="291"/>
      <c r="AE1825" s="291"/>
      <c r="AF1825" s="291"/>
      <c r="AG1825" s="291"/>
      <c r="AH1825" s="291"/>
      <c r="AI1825" s="291"/>
      <c r="AJ1825" s="291"/>
      <c r="AK1825" s="291"/>
      <c r="AL1825" s="291"/>
      <c r="AM1825" s="291"/>
      <c r="AN1825" s="291"/>
      <c r="AO1825" s="291"/>
      <c r="AP1825" s="291"/>
      <c r="AQ1825" s="291"/>
      <c r="AR1825" s="291"/>
    </row>
    <row r="1826" spans="1:44" ht="8.1" customHeight="1">
      <c r="A1826" s="323" t="str">
        <f t="shared" si="165"/>
        <v/>
      </c>
      <c r="B1826" s="50" t="str">
        <f t="shared" si="166"/>
        <v/>
      </c>
      <c r="C1826" s="50" t="str">
        <f t="shared" si="167"/>
        <v/>
      </c>
      <c r="D1826" s="273" t="str">
        <f t="shared" si="168"/>
        <v/>
      </c>
      <c r="E1826" s="311"/>
      <c r="F1826" s="312"/>
      <c r="G1826" s="312"/>
      <c r="H1826" s="291"/>
      <c r="I1826" s="291"/>
      <c r="J1826" s="291"/>
      <c r="K1826" s="291"/>
      <c r="L1826" s="291"/>
      <c r="M1826" s="291"/>
      <c r="N1826" s="291"/>
      <c r="O1826" s="291"/>
      <c r="P1826" s="291"/>
      <c r="Q1826" s="291"/>
      <c r="R1826" s="291"/>
      <c r="S1826" s="291"/>
      <c r="T1826" s="291"/>
      <c r="U1826" s="291"/>
      <c r="V1826" s="291"/>
      <c r="W1826" s="291"/>
      <c r="X1826" s="291"/>
      <c r="Y1826" s="291"/>
      <c r="Z1826" s="291"/>
      <c r="AA1826" s="291"/>
      <c r="AB1826" s="291"/>
      <c r="AC1826" s="291"/>
      <c r="AD1826" s="291"/>
      <c r="AE1826" s="291"/>
      <c r="AF1826" s="291"/>
      <c r="AG1826" s="291"/>
      <c r="AH1826" s="291"/>
      <c r="AI1826" s="291"/>
      <c r="AJ1826" s="291"/>
      <c r="AK1826" s="291"/>
      <c r="AL1826" s="291"/>
      <c r="AM1826" s="291"/>
      <c r="AN1826" s="291"/>
      <c r="AO1826" s="291"/>
      <c r="AP1826" s="291"/>
      <c r="AQ1826" s="291"/>
      <c r="AR1826" s="291"/>
    </row>
    <row r="1827" spans="1:44" ht="8.1" customHeight="1">
      <c r="A1827" s="323" t="str">
        <f t="shared" si="165"/>
        <v/>
      </c>
      <c r="B1827" s="50" t="str">
        <f t="shared" si="166"/>
        <v/>
      </c>
      <c r="C1827" s="50" t="str">
        <f t="shared" si="167"/>
        <v/>
      </c>
      <c r="D1827" s="273" t="str">
        <f t="shared" si="168"/>
        <v/>
      </c>
      <c r="E1827" s="311"/>
      <c r="F1827" s="312"/>
      <c r="G1827" s="312"/>
      <c r="H1827" s="291"/>
      <c r="I1827" s="291"/>
      <c r="J1827" s="291"/>
      <c r="K1827" s="291"/>
      <c r="L1827" s="291"/>
      <c r="M1827" s="291"/>
      <c r="N1827" s="291"/>
      <c r="O1827" s="291"/>
      <c r="P1827" s="291"/>
      <c r="Q1827" s="291"/>
      <c r="R1827" s="291"/>
      <c r="S1827" s="291"/>
      <c r="T1827" s="291"/>
      <c r="U1827" s="291"/>
      <c r="V1827" s="291"/>
      <c r="W1827" s="291"/>
      <c r="X1827" s="291"/>
      <c r="Y1827" s="291"/>
      <c r="Z1827" s="291"/>
      <c r="AA1827" s="291"/>
      <c r="AB1827" s="291"/>
      <c r="AC1827" s="291"/>
      <c r="AD1827" s="291"/>
      <c r="AE1827" s="291"/>
      <c r="AF1827" s="291"/>
      <c r="AG1827" s="291"/>
      <c r="AH1827" s="291"/>
      <c r="AI1827" s="291"/>
      <c r="AJ1827" s="291"/>
      <c r="AK1827" s="291"/>
      <c r="AL1827" s="291"/>
      <c r="AM1827" s="291"/>
      <c r="AN1827" s="291"/>
      <c r="AO1827" s="291"/>
      <c r="AP1827" s="291"/>
      <c r="AQ1827" s="291"/>
      <c r="AR1827" s="291"/>
    </row>
    <row r="1828" spans="1:44" ht="8.1" customHeight="1">
      <c r="A1828" s="323" t="str">
        <f t="shared" si="165"/>
        <v/>
      </c>
      <c r="B1828" s="50" t="str">
        <f t="shared" si="166"/>
        <v/>
      </c>
      <c r="C1828" s="50" t="str">
        <f t="shared" si="167"/>
        <v/>
      </c>
      <c r="D1828" s="273" t="str">
        <f t="shared" si="168"/>
        <v/>
      </c>
      <c r="E1828" s="311"/>
      <c r="F1828" s="312"/>
      <c r="G1828" s="312"/>
      <c r="H1828" s="291"/>
      <c r="I1828" s="291"/>
      <c r="J1828" s="291"/>
      <c r="K1828" s="291"/>
      <c r="L1828" s="291"/>
      <c r="M1828" s="291"/>
      <c r="N1828" s="291"/>
      <c r="O1828" s="291"/>
      <c r="P1828" s="291"/>
      <c r="Q1828" s="291"/>
      <c r="R1828" s="291"/>
      <c r="S1828" s="291"/>
      <c r="T1828" s="291"/>
      <c r="U1828" s="291"/>
      <c r="V1828" s="291"/>
      <c r="W1828" s="291"/>
      <c r="X1828" s="291"/>
      <c r="Y1828" s="291"/>
      <c r="Z1828" s="291"/>
      <c r="AA1828" s="291"/>
      <c r="AB1828" s="291"/>
      <c r="AC1828" s="291"/>
      <c r="AD1828" s="291"/>
      <c r="AE1828" s="291"/>
      <c r="AF1828" s="291"/>
      <c r="AG1828" s="291"/>
      <c r="AH1828" s="291"/>
      <c r="AI1828" s="291"/>
      <c r="AJ1828" s="291"/>
      <c r="AK1828" s="291"/>
      <c r="AL1828" s="291"/>
      <c r="AM1828" s="291"/>
      <c r="AN1828" s="291"/>
      <c r="AO1828" s="291"/>
      <c r="AP1828" s="291"/>
      <c r="AQ1828" s="291"/>
      <c r="AR1828" s="291"/>
    </row>
    <row r="1829" spans="1:44" ht="8.1" customHeight="1">
      <c r="A1829" s="323" t="str">
        <f t="shared" si="165"/>
        <v/>
      </c>
      <c r="B1829" s="50" t="str">
        <f t="shared" si="166"/>
        <v/>
      </c>
      <c r="C1829" s="50" t="str">
        <f t="shared" si="167"/>
        <v/>
      </c>
      <c r="D1829" s="273" t="str">
        <f t="shared" si="168"/>
        <v/>
      </c>
      <c r="E1829" s="311"/>
      <c r="F1829" s="312"/>
      <c r="G1829" s="312"/>
      <c r="H1829" s="291"/>
      <c r="I1829" s="291"/>
      <c r="J1829" s="291"/>
      <c r="K1829" s="291"/>
      <c r="L1829" s="291"/>
      <c r="M1829" s="291"/>
      <c r="N1829" s="291"/>
      <c r="O1829" s="291"/>
      <c r="P1829" s="291"/>
      <c r="Q1829" s="291"/>
      <c r="R1829" s="291"/>
      <c r="S1829" s="291"/>
      <c r="T1829" s="291"/>
      <c r="U1829" s="291"/>
      <c r="V1829" s="291"/>
      <c r="W1829" s="291"/>
      <c r="X1829" s="291"/>
      <c r="Y1829" s="291"/>
      <c r="Z1829" s="291"/>
      <c r="AA1829" s="291"/>
      <c r="AB1829" s="291"/>
      <c r="AC1829" s="291"/>
      <c r="AD1829" s="291"/>
      <c r="AE1829" s="291"/>
      <c r="AF1829" s="291"/>
      <c r="AG1829" s="291"/>
      <c r="AH1829" s="291"/>
      <c r="AI1829" s="291"/>
      <c r="AJ1829" s="291"/>
      <c r="AK1829" s="291"/>
      <c r="AL1829" s="291"/>
      <c r="AM1829" s="291"/>
      <c r="AN1829" s="291"/>
      <c r="AO1829" s="291"/>
      <c r="AP1829" s="291"/>
      <c r="AQ1829" s="291"/>
      <c r="AR1829" s="291"/>
    </row>
    <row r="1830" spans="1:44" ht="8.1" customHeight="1">
      <c r="A1830" s="323" t="str">
        <f t="shared" si="165"/>
        <v/>
      </c>
      <c r="B1830" s="50" t="str">
        <f t="shared" si="166"/>
        <v/>
      </c>
      <c r="C1830" s="50" t="str">
        <f t="shared" si="167"/>
        <v/>
      </c>
      <c r="D1830" s="273" t="str">
        <f t="shared" si="168"/>
        <v/>
      </c>
      <c r="E1830" s="311"/>
      <c r="F1830" s="312"/>
      <c r="G1830" s="312"/>
      <c r="H1830" s="291"/>
      <c r="I1830" s="291"/>
      <c r="J1830" s="291"/>
      <c r="K1830" s="291"/>
      <c r="L1830" s="291"/>
      <c r="M1830" s="291"/>
      <c r="N1830" s="291"/>
      <c r="O1830" s="291"/>
      <c r="P1830" s="291"/>
      <c r="Q1830" s="291"/>
      <c r="R1830" s="291"/>
      <c r="S1830" s="291"/>
      <c r="T1830" s="291"/>
      <c r="U1830" s="291"/>
      <c r="V1830" s="291"/>
      <c r="W1830" s="291"/>
      <c r="X1830" s="291"/>
      <c r="Y1830" s="291"/>
      <c r="Z1830" s="291"/>
      <c r="AA1830" s="291"/>
      <c r="AB1830" s="291"/>
      <c r="AC1830" s="291"/>
      <c r="AD1830" s="291"/>
      <c r="AE1830" s="291"/>
      <c r="AF1830" s="291"/>
      <c r="AG1830" s="291"/>
      <c r="AH1830" s="291"/>
      <c r="AI1830" s="291"/>
      <c r="AJ1830" s="291"/>
      <c r="AK1830" s="291"/>
      <c r="AL1830" s="291"/>
      <c r="AM1830" s="291"/>
      <c r="AN1830" s="291"/>
      <c r="AO1830" s="291"/>
      <c r="AP1830" s="291"/>
      <c r="AQ1830" s="291"/>
      <c r="AR1830" s="291"/>
    </row>
    <row r="1831" spans="1:44" ht="8.1" customHeight="1">
      <c r="A1831" s="323" t="str">
        <f t="shared" si="165"/>
        <v/>
      </c>
      <c r="B1831" s="50" t="str">
        <f t="shared" si="166"/>
        <v/>
      </c>
      <c r="C1831" s="50" t="str">
        <f t="shared" si="167"/>
        <v/>
      </c>
      <c r="D1831" s="273" t="str">
        <f t="shared" si="168"/>
        <v/>
      </c>
      <c r="E1831" s="311"/>
      <c r="F1831" s="312"/>
      <c r="G1831" s="312"/>
      <c r="H1831" s="291"/>
      <c r="I1831" s="291"/>
      <c r="J1831" s="291"/>
      <c r="K1831" s="291"/>
      <c r="L1831" s="291"/>
      <c r="M1831" s="291"/>
      <c r="N1831" s="291"/>
      <c r="O1831" s="291"/>
      <c r="P1831" s="291"/>
      <c r="Q1831" s="291"/>
      <c r="R1831" s="291"/>
      <c r="S1831" s="291"/>
      <c r="T1831" s="291"/>
      <c r="U1831" s="291"/>
      <c r="V1831" s="291"/>
      <c r="W1831" s="291"/>
      <c r="X1831" s="291"/>
      <c r="Y1831" s="291"/>
      <c r="Z1831" s="291"/>
      <c r="AA1831" s="291"/>
      <c r="AB1831" s="291"/>
      <c r="AC1831" s="291"/>
      <c r="AD1831" s="291"/>
      <c r="AE1831" s="291"/>
      <c r="AF1831" s="291"/>
      <c r="AG1831" s="291"/>
      <c r="AH1831" s="291"/>
      <c r="AI1831" s="291"/>
      <c r="AJ1831" s="291"/>
      <c r="AK1831" s="291"/>
      <c r="AL1831" s="291"/>
      <c r="AM1831" s="291"/>
      <c r="AN1831" s="291"/>
      <c r="AO1831" s="291"/>
      <c r="AP1831" s="291"/>
      <c r="AQ1831" s="291"/>
      <c r="AR1831" s="291"/>
    </row>
    <row r="1832" spans="1:44" ht="8.1" customHeight="1">
      <c r="A1832" s="323" t="str">
        <f t="shared" si="165"/>
        <v/>
      </c>
      <c r="B1832" s="50" t="str">
        <f t="shared" si="166"/>
        <v/>
      </c>
      <c r="C1832" s="50" t="str">
        <f t="shared" si="167"/>
        <v/>
      </c>
      <c r="D1832" s="273" t="str">
        <f t="shared" si="168"/>
        <v/>
      </c>
      <c r="E1832" s="311"/>
      <c r="F1832" s="312"/>
      <c r="G1832" s="312"/>
      <c r="H1832" s="291"/>
      <c r="I1832" s="291"/>
      <c r="J1832" s="291"/>
      <c r="K1832" s="291"/>
      <c r="L1832" s="291"/>
      <c r="M1832" s="291"/>
      <c r="N1832" s="291"/>
      <c r="O1832" s="291"/>
      <c r="P1832" s="291"/>
      <c r="Q1832" s="291"/>
      <c r="R1832" s="291"/>
      <c r="S1832" s="291"/>
      <c r="T1832" s="291"/>
      <c r="U1832" s="291"/>
      <c r="V1832" s="291"/>
      <c r="W1832" s="291"/>
      <c r="X1832" s="291"/>
      <c r="Y1832" s="291"/>
      <c r="Z1832" s="291"/>
      <c r="AA1832" s="291"/>
      <c r="AB1832" s="291"/>
      <c r="AC1832" s="291"/>
      <c r="AD1832" s="291"/>
      <c r="AE1832" s="291"/>
      <c r="AF1832" s="291"/>
      <c r="AG1832" s="291"/>
      <c r="AH1832" s="291"/>
      <c r="AI1832" s="291"/>
      <c r="AJ1832" s="291"/>
      <c r="AK1832" s="291"/>
      <c r="AL1832" s="291"/>
      <c r="AM1832" s="291"/>
      <c r="AN1832" s="291"/>
      <c r="AO1832" s="291"/>
      <c r="AP1832" s="291"/>
      <c r="AQ1832" s="291"/>
      <c r="AR1832" s="291"/>
    </row>
    <row r="1833" spans="1:44" ht="8.1" customHeight="1">
      <c r="A1833" s="323" t="str">
        <f t="shared" si="165"/>
        <v/>
      </c>
      <c r="B1833" s="50" t="str">
        <f t="shared" si="166"/>
        <v/>
      </c>
      <c r="C1833" s="50" t="str">
        <f t="shared" si="167"/>
        <v/>
      </c>
      <c r="D1833" s="273" t="str">
        <f t="shared" si="168"/>
        <v/>
      </c>
      <c r="E1833" s="311"/>
      <c r="F1833" s="312"/>
      <c r="G1833" s="312"/>
      <c r="H1833" s="291"/>
      <c r="I1833" s="291"/>
      <c r="J1833" s="291"/>
      <c r="K1833" s="291"/>
      <c r="L1833" s="291"/>
      <c r="M1833" s="291"/>
      <c r="N1833" s="291"/>
      <c r="O1833" s="291"/>
      <c r="P1833" s="291"/>
      <c r="Q1833" s="291"/>
      <c r="R1833" s="291"/>
      <c r="S1833" s="291"/>
      <c r="T1833" s="291"/>
      <c r="U1833" s="291"/>
      <c r="V1833" s="291"/>
      <c r="W1833" s="291"/>
      <c r="X1833" s="291"/>
      <c r="Y1833" s="291"/>
      <c r="Z1833" s="291"/>
      <c r="AA1833" s="291"/>
      <c r="AB1833" s="291"/>
      <c r="AC1833" s="291"/>
      <c r="AD1833" s="291"/>
      <c r="AE1833" s="291"/>
      <c r="AF1833" s="291"/>
      <c r="AG1833" s="291"/>
      <c r="AH1833" s="291"/>
      <c r="AI1833" s="291"/>
      <c r="AJ1833" s="291"/>
      <c r="AK1833" s="291"/>
      <c r="AL1833" s="291"/>
      <c r="AM1833" s="291"/>
      <c r="AN1833" s="291"/>
      <c r="AO1833" s="291"/>
      <c r="AP1833" s="291"/>
      <c r="AQ1833" s="291"/>
      <c r="AR1833" s="291"/>
    </row>
    <row r="1834" spans="1:44" ht="8.1" customHeight="1">
      <c r="A1834" s="323" t="str">
        <f t="shared" si="165"/>
        <v/>
      </c>
      <c r="B1834" s="50" t="str">
        <f t="shared" si="166"/>
        <v/>
      </c>
      <c r="C1834" s="50" t="str">
        <f t="shared" si="167"/>
        <v/>
      </c>
      <c r="D1834" s="273" t="str">
        <f t="shared" si="168"/>
        <v/>
      </c>
      <c r="E1834" s="311"/>
      <c r="F1834" s="312"/>
      <c r="G1834" s="312"/>
      <c r="H1834" s="291"/>
      <c r="I1834" s="291"/>
      <c r="J1834" s="291"/>
      <c r="K1834" s="291"/>
      <c r="L1834" s="291"/>
      <c r="M1834" s="291"/>
      <c r="N1834" s="291"/>
      <c r="O1834" s="291"/>
      <c r="P1834" s="291"/>
      <c r="Q1834" s="291"/>
      <c r="R1834" s="291"/>
      <c r="S1834" s="291"/>
      <c r="T1834" s="291"/>
      <c r="U1834" s="291"/>
      <c r="V1834" s="291"/>
      <c r="W1834" s="291"/>
      <c r="X1834" s="291"/>
      <c r="Y1834" s="291"/>
      <c r="Z1834" s="291"/>
      <c r="AA1834" s="291"/>
      <c r="AB1834" s="291"/>
      <c r="AC1834" s="291"/>
      <c r="AD1834" s="291"/>
      <c r="AE1834" s="291"/>
      <c r="AF1834" s="291"/>
      <c r="AG1834" s="291"/>
      <c r="AH1834" s="291"/>
      <c r="AI1834" s="291"/>
      <c r="AJ1834" s="291"/>
      <c r="AK1834" s="291"/>
      <c r="AL1834" s="291"/>
      <c r="AM1834" s="291"/>
      <c r="AN1834" s="291"/>
      <c r="AO1834" s="291"/>
      <c r="AP1834" s="291"/>
      <c r="AQ1834" s="291"/>
      <c r="AR1834" s="291"/>
    </row>
    <row r="1835" spans="1:44" ht="8.1" customHeight="1">
      <c r="A1835" s="323" t="str">
        <f t="shared" si="165"/>
        <v/>
      </c>
      <c r="B1835" s="50" t="str">
        <f t="shared" si="166"/>
        <v/>
      </c>
      <c r="C1835" s="50" t="str">
        <f t="shared" si="167"/>
        <v/>
      </c>
      <c r="D1835" s="273" t="str">
        <f t="shared" si="168"/>
        <v/>
      </c>
      <c r="E1835" s="311"/>
      <c r="F1835" s="312"/>
      <c r="G1835" s="312"/>
      <c r="H1835" s="291"/>
      <c r="I1835" s="291"/>
      <c r="J1835" s="291"/>
      <c r="K1835" s="291"/>
      <c r="L1835" s="291"/>
      <c r="M1835" s="291"/>
      <c r="N1835" s="291"/>
      <c r="O1835" s="291"/>
      <c r="P1835" s="291"/>
      <c r="Q1835" s="291"/>
      <c r="R1835" s="291"/>
      <c r="S1835" s="291"/>
      <c r="T1835" s="291"/>
      <c r="U1835" s="291"/>
      <c r="V1835" s="291"/>
      <c r="W1835" s="291"/>
      <c r="X1835" s="291"/>
      <c r="Y1835" s="291"/>
      <c r="Z1835" s="291"/>
      <c r="AA1835" s="291"/>
      <c r="AB1835" s="291"/>
      <c r="AC1835" s="291"/>
      <c r="AD1835" s="291"/>
      <c r="AE1835" s="291"/>
      <c r="AF1835" s="291"/>
      <c r="AG1835" s="291"/>
      <c r="AH1835" s="291"/>
      <c r="AI1835" s="291"/>
      <c r="AJ1835" s="291"/>
      <c r="AK1835" s="291"/>
      <c r="AL1835" s="291"/>
      <c r="AM1835" s="291"/>
      <c r="AN1835" s="291"/>
      <c r="AO1835" s="291"/>
      <c r="AP1835" s="291"/>
      <c r="AQ1835" s="291"/>
      <c r="AR1835" s="291"/>
    </row>
    <row r="1836" spans="1:44" ht="8.1" customHeight="1">
      <c r="A1836" s="323" t="str">
        <f t="shared" si="165"/>
        <v/>
      </c>
      <c r="B1836" s="50" t="str">
        <f t="shared" si="166"/>
        <v/>
      </c>
      <c r="C1836" s="50" t="str">
        <f t="shared" si="167"/>
        <v/>
      </c>
      <c r="D1836" s="273" t="str">
        <f t="shared" si="168"/>
        <v/>
      </c>
      <c r="E1836" s="311"/>
      <c r="F1836" s="312"/>
      <c r="G1836" s="312"/>
      <c r="H1836" s="291"/>
      <c r="I1836" s="291"/>
      <c r="J1836" s="291"/>
      <c r="K1836" s="291"/>
      <c r="L1836" s="291"/>
      <c r="M1836" s="291"/>
      <c r="N1836" s="291"/>
      <c r="O1836" s="291"/>
      <c r="P1836" s="291"/>
      <c r="Q1836" s="291"/>
      <c r="R1836" s="291"/>
      <c r="S1836" s="291"/>
      <c r="T1836" s="291"/>
      <c r="U1836" s="291"/>
      <c r="V1836" s="291"/>
      <c r="W1836" s="291"/>
      <c r="X1836" s="291"/>
      <c r="Y1836" s="291"/>
      <c r="Z1836" s="291"/>
      <c r="AA1836" s="291"/>
      <c r="AB1836" s="291"/>
      <c r="AC1836" s="291"/>
      <c r="AD1836" s="291"/>
      <c r="AE1836" s="291"/>
      <c r="AF1836" s="291"/>
      <c r="AG1836" s="291"/>
      <c r="AH1836" s="291"/>
      <c r="AI1836" s="291"/>
      <c r="AJ1836" s="291"/>
      <c r="AK1836" s="291"/>
      <c r="AL1836" s="291"/>
      <c r="AM1836" s="291"/>
      <c r="AN1836" s="291"/>
      <c r="AO1836" s="291"/>
      <c r="AP1836" s="291"/>
      <c r="AQ1836" s="291"/>
      <c r="AR1836" s="291"/>
    </row>
    <row r="1837" spans="1:44" ht="8.1" customHeight="1">
      <c r="A1837" s="323" t="str">
        <f t="shared" si="165"/>
        <v/>
      </c>
      <c r="B1837" s="50" t="str">
        <f t="shared" si="166"/>
        <v/>
      </c>
      <c r="C1837" s="50" t="str">
        <f t="shared" si="167"/>
        <v/>
      </c>
      <c r="D1837" s="273" t="str">
        <f t="shared" si="168"/>
        <v/>
      </c>
      <c r="E1837" s="311"/>
      <c r="F1837" s="312"/>
      <c r="G1837" s="312"/>
      <c r="H1837" s="291"/>
      <c r="I1837" s="291"/>
      <c r="J1837" s="291"/>
      <c r="K1837" s="291"/>
      <c r="L1837" s="291"/>
      <c r="M1837" s="291"/>
      <c r="N1837" s="291"/>
      <c r="O1837" s="291"/>
      <c r="P1837" s="291"/>
      <c r="Q1837" s="291"/>
      <c r="R1837" s="291"/>
      <c r="S1837" s="291"/>
      <c r="T1837" s="291"/>
      <c r="U1837" s="291"/>
      <c r="V1837" s="291"/>
      <c r="W1837" s="291"/>
      <c r="X1837" s="291"/>
      <c r="Y1837" s="291"/>
      <c r="Z1837" s="291"/>
      <c r="AA1837" s="291"/>
      <c r="AB1837" s="291"/>
      <c r="AC1837" s="291"/>
      <c r="AD1837" s="291"/>
      <c r="AE1837" s="291"/>
      <c r="AF1837" s="291"/>
      <c r="AG1837" s="291"/>
      <c r="AH1837" s="291"/>
      <c r="AI1837" s="291"/>
      <c r="AJ1837" s="291"/>
      <c r="AK1837" s="291"/>
      <c r="AL1837" s="291"/>
      <c r="AM1837" s="291"/>
      <c r="AN1837" s="291"/>
      <c r="AO1837" s="291"/>
      <c r="AP1837" s="291"/>
      <c r="AQ1837" s="291"/>
      <c r="AR1837" s="291"/>
    </row>
    <row r="1838" spans="1:44" ht="8.1" customHeight="1">
      <c r="A1838" s="323" t="str">
        <f t="shared" si="165"/>
        <v/>
      </c>
      <c r="B1838" s="50" t="str">
        <f t="shared" si="166"/>
        <v/>
      </c>
      <c r="C1838" s="50" t="str">
        <f t="shared" si="167"/>
        <v/>
      </c>
      <c r="D1838" s="273" t="str">
        <f t="shared" si="168"/>
        <v/>
      </c>
      <c r="E1838" s="311"/>
      <c r="F1838" s="312"/>
      <c r="G1838" s="312"/>
      <c r="H1838" s="291"/>
      <c r="I1838" s="291"/>
      <c r="J1838" s="291"/>
      <c r="K1838" s="291"/>
      <c r="L1838" s="291"/>
      <c r="M1838" s="291"/>
      <c r="N1838" s="291"/>
      <c r="O1838" s="291"/>
      <c r="P1838" s="291"/>
      <c r="Q1838" s="291"/>
      <c r="R1838" s="291"/>
      <c r="S1838" s="291"/>
      <c r="T1838" s="291"/>
      <c r="U1838" s="291"/>
      <c r="V1838" s="291"/>
      <c r="W1838" s="291"/>
      <c r="X1838" s="291"/>
      <c r="Y1838" s="291"/>
      <c r="Z1838" s="291"/>
      <c r="AA1838" s="291"/>
      <c r="AB1838" s="291"/>
      <c r="AC1838" s="291"/>
      <c r="AD1838" s="291"/>
      <c r="AE1838" s="291"/>
      <c r="AF1838" s="291"/>
      <c r="AG1838" s="291"/>
      <c r="AH1838" s="291"/>
      <c r="AI1838" s="291"/>
      <c r="AJ1838" s="291"/>
      <c r="AK1838" s="291"/>
      <c r="AL1838" s="291"/>
      <c r="AM1838" s="291"/>
      <c r="AN1838" s="291"/>
      <c r="AO1838" s="291"/>
      <c r="AP1838" s="291"/>
      <c r="AQ1838" s="291"/>
      <c r="AR1838" s="291"/>
    </row>
    <row r="1839" spans="1:44" ht="8.1" customHeight="1">
      <c r="A1839" s="323" t="str">
        <f t="shared" si="165"/>
        <v/>
      </c>
      <c r="B1839" s="50" t="str">
        <f t="shared" si="166"/>
        <v/>
      </c>
      <c r="C1839" s="50" t="str">
        <f t="shared" si="167"/>
        <v/>
      </c>
      <c r="D1839" s="273" t="str">
        <f t="shared" si="168"/>
        <v/>
      </c>
      <c r="E1839" s="311"/>
      <c r="F1839" s="312"/>
      <c r="G1839" s="312"/>
      <c r="H1839" s="291"/>
      <c r="I1839" s="291"/>
      <c r="J1839" s="291"/>
      <c r="K1839" s="291"/>
      <c r="L1839" s="291"/>
      <c r="M1839" s="291"/>
      <c r="N1839" s="291"/>
      <c r="O1839" s="291"/>
      <c r="P1839" s="291"/>
      <c r="Q1839" s="291"/>
      <c r="R1839" s="291"/>
      <c r="S1839" s="291"/>
      <c r="T1839" s="291"/>
      <c r="U1839" s="291"/>
      <c r="V1839" s="291"/>
      <c r="W1839" s="291"/>
      <c r="X1839" s="291"/>
      <c r="Y1839" s="291"/>
      <c r="Z1839" s="291"/>
      <c r="AA1839" s="291"/>
      <c r="AB1839" s="291"/>
      <c r="AC1839" s="291"/>
      <c r="AD1839" s="291"/>
      <c r="AE1839" s="291"/>
      <c r="AF1839" s="291"/>
      <c r="AG1839" s="291"/>
      <c r="AH1839" s="291"/>
      <c r="AI1839" s="291"/>
      <c r="AJ1839" s="291"/>
      <c r="AK1839" s="291"/>
      <c r="AL1839" s="291"/>
      <c r="AM1839" s="291"/>
      <c r="AN1839" s="291"/>
      <c r="AO1839" s="291"/>
      <c r="AP1839" s="291"/>
      <c r="AQ1839" s="291"/>
      <c r="AR1839" s="291"/>
    </row>
    <row r="1840" spans="1:44" ht="8.1" customHeight="1">
      <c r="A1840" s="323" t="str">
        <f t="shared" si="165"/>
        <v/>
      </c>
      <c r="B1840" s="50" t="str">
        <f t="shared" si="166"/>
        <v/>
      </c>
      <c r="C1840" s="50" t="str">
        <f t="shared" si="167"/>
        <v/>
      </c>
      <c r="D1840" s="273" t="str">
        <f t="shared" si="168"/>
        <v/>
      </c>
      <c r="E1840" s="311"/>
      <c r="F1840" s="312"/>
      <c r="G1840" s="312"/>
      <c r="H1840" s="291"/>
      <c r="I1840" s="291"/>
      <c r="J1840" s="291"/>
      <c r="K1840" s="291"/>
      <c r="L1840" s="291"/>
      <c r="M1840" s="291"/>
      <c r="N1840" s="291"/>
      <c r="O1840" s="291"/>
      <c r="P1840" s="291"/>
      <c r="Q1840" s="291"/>
      <c r="R1840" s="291"/>
      <c r="S1840" s="291"/>
      <c r="T1840" s="291"/>
      <c r="U1840" s="291"/>
      <c r="V1840" s="291"/>
      <c r="W1840" s="291"/>
      <c r="X1840" s="291"/>
      <c r="Y1840" s="291"/>
      <c r="Z1840" s="291"/>
      <c r="AA1840" s="291"/>
      <c r="AB1840" s="291"/>
      <c r="AC1840" s="291"/>
      <c r="AD1840" s="291"/>
      <c r="AE1840" s="291"/>
      <c r="AF1840" s="291"/>
      <c r="AG1840" s="291"/>
      <c r="AH1840" s="291"/>
      <c r="AI1840" s="291"/>
      <c r="AJ1840" s="291"/>
      <c r="AK1840" s="291"/>
      <c r="AL1840" s="291"/>
      <c r="AM1840" s="291"/>
      <c r="AN1840" s="291"/>
      <c r="AO1840" s="291"/>
      <c r="AP1840" s="291"/>
      <c r="AQ1840" s="291"/>
      <c r="AR1840" s="291"/>
    </row>
    <row r="1841" spans="1:44" ht="8.1" customHeight="1">
      <c r="A1841" s="323" t="str">
        <f t="shared" si="165"/>
        <v/>
      </c>
      <c r="B1841" s="50" t="str">
        <f t="shared" si="166"/>
        <v/>
      </c>
      <c r="C1841" s="50" t="str">
        <f t="shared" si="167"/>
        <v/>
      </c>
      <c r="D1841" s="273" t="str">
        <f t="shared" si="168"/>
        <v/>
      </c>
      <c r="E1841" s="311"/>
      <c r="F1841" s="312"/>
      <c r="G1841" s="312"/>
      <c r="H1841" s="291"/>
      <c r="I1841" s="291"/>
      <c r="J1841" s="291"/>
      <c r="K1841" s="291"/>
      <c r="L1841" s="291"/>
      <c r="M1841" s="291"/>
      <c r="N1841" s="291"/>
      <c r="O1841" s="291"/>
      <c r="P1841" s="291"/>
      <c r="Q1841" s="291"/>
      <c r="R1841" s="291"/>
      <c r="S1841" s="291"/>
      <c r="T1841" s="291"/>
      <c r="U1841" s="291"/>
      <c r="V1841" s="291"/>
      <c r="W1841" s="291"/>
      <c r="X1841" s="291"/>
      <c r="Y1841" s="291"/>
      <c r="Z1841" s="291"/>
      <c r="AA1841" s="291"/>
      <c r="AB1841" s="291"/>
      <c r="AC1841" s="291"/>
      <c r="AD1841" s="291"/>
      <c r="AE1841" s="291"/>
      <c r="AF1841" s="291"/>
      <c r="AG1841" s="291"/>
      <c r="AH1841" s="291"/>
      <c r="AI1841" s="291"/>
      <c r="AJ1841" s="291"/>
      <c r="AK1841" s="291"/>
      <c r="AL1841" s="291"/>
      <c r="AM1841" s="291"/>
      <c r="AN1841" s="291"/>
      <c r="AO1841" s="291"/>
      <c r="AP1841" s="291"/>
      <c r="AQ1841" s="291"/>
      <c r="AR1841" s="291"/>
    </row>
    <row r="1842" spans="1:44" ht="8.1" customHeight="1">
      <c r="A1842" s="323" t="str">
        <f t="shared" si="165"/>
        <v/>
      </c>
      <c r="B1842" s="50" t="str">
        <f t="shared" si="166"/>
        <v/>
      </c>
      <c r="C1842" s="50" t="str">
        <f t="shared" si="167"/>
        <v/>
      </c>
      <c r="D1842" s="273" t="str">
        <f t="shared" si="168"/>
        <v/>
      </c>
      <c r="E1842" s="311"/>
      <c r="F1842" s="312"/>
      <c r="G1842" s="312"/>
      <c r="H1842" s="291"/>
      <c r="I1842" s="291"/>
      <c r="J1842" s="291"/>
      <c r="K1842" s="291"/>
      <c r="L1842" s="291"/>
      <c r="M1842" s="291"/>
      <c r="N1842" s="291"/>
      <c r="O1842" s="291"/>
      <c r="P1842" s="291"/>
      <c r="Q1842" s="291"/>
      <c r="R1842" s="291"/>
      <c r="S1842" s="291"/>
      <c r="T1842" s="291"/>
      <c r="U1842" s="291"/>
      <c r="V1842" s="291"/>
      <c r="W1842" s="291"/>
      <c r="X1842" s="291"/>
      <c r="Y1842" s="291"/>
      <c r="Z1842" s="291"/>
      <c r="AA1842" s="291"/>
      <c r="AB1842" s="291"/>
      <c r="AC1842" s="291"/>
      <c r="AD1842" s="291"/>
      <c r="AE1842" s="291"/>
      <c r="AF1842" s="291"/>
      <c r="AG1842" s="291"/>
      <c r="AH1842" s="291"/>
      <c r="AI1842" s="291"/>
      <c r="AJ1842" s="291"/>
      <c r="AK1842" s="291"/>
      <c r="AL1842" s="291"/>
      <c r="AM1842" s="291"/>
      <c r="AN1842" s="291"/>
      <c r="AO1842" s="291"/>
      <c r="AP1842" s="291"/>
      <c r="AQ1842" s="291"/>
      <c r="AR1842" s="291"/>
    </row>
    <row r="1843" spans="1:44" ht="8.1" customHeight="1">
      <c r="A1843" s="323" t="str">
        <f t="shared" si="165"/>
        <v/>
      </c>
      <c r="B1843" s="50" t="str">
        <f t="shared" si="166"/>
        <v/>
      </c>
      <c r="C1843" s="50" t="str">
        <f t="shared" si="167"/>
        <v/>
      </c>
      <c r="D1843" s="273" t="str">
        <f t="shared" si="168"/>
        <v/>
      </c>
      <c r="E1843" s="311"/>
      <c r="F1843" s="312"/>
      <c r="G1843" s="312"/>
      <c r="H1843" s="291"/>
      <c r="I1843" s="291"/>
      <c r="J1843" s="291"/>
      <c r="K1843" s="291"/>
      <c r="L1843" s="291"/>
      <c r="M1843" s="291"/>
      <c r="N1843" s="291"/>
      <c r="O1843" s="291"/>
      <c r="P1843" s="291"/>
      <c r="Q1843" s="291"/>
      <c r="R1843" s="291"/>
      <c r="S1843" s="291"/>
      <c r="T1843" s="291"/>
      <c r="U1843" s="291"/>
      <c r="V1843" s="291"/>
      <c r="W1843" s="291"/>
      <c r="X1843" s="291"/>
      <c r="Y1843" s="291"/>
      <c r="Z1843" s="291"/>
      <c r="AA1843" s="291"/>
      <c r="AB1843" s="291"/>
      <c r="AC1843" s="291"/>
      <c r="AD1843" s="291"/>
      <c r="AE1843" s="291"/>
      <c r="AF1843" s="291"/>
      <c r="AG1843" s="291"/>
      <c r="AH1843" s="291"/>
      <c r="AI1843" s="291"/>
      <c r="AJ1843" s="291"/>
      <c r="AK1843" s="291"/>
      <c r="AL1843" s="291"/>
      <c r="AM1843" s="291"/>
      <c r="AN1843" s="291"/>
      <c r="AO1843" s="291"/>
      <c r="AP1843" s="291"/>
      <c r="AQ1843" s="291"/>
      <c r="AR1843" s="291"/>
    </row>
    <row r="1844" spans="1:44" ht="8.1" customHeight="1">
      <c r="A1844" s="323" t="str">
        <f t="shared" si="165"/>
        <v/>
      </c>
      <c r="B1844" s="50" t="str">
        <f t="shared" si="166"/>
        <v/>
      </c>
      <c r="C1844" s="50" t="str">
        <f t="shared" si="167"/>
        <v/>
      </c>
      <c r="D1844" s="273" t="str">
        <f t="shared" si="168"/>
        <v/>
      </c>
      <c r="E1844" s="311"/>
      <c r="F1844" s="312"/>
      <c r="G1844" s="312"/>
      <c r="H1844" s="291"/>
      <c r="I1844" s="291"/>
      <c r="J1844" s="291"/>
      <c r="K1844" s="291"/>
      <c r="L1844" s="291"/>
      <c r="M1844" s="291"/>
      <c r="N1844" s="291"/>
      <c r="O1844" s="291"/>
      <c r="P1844" s="291"/>
      <c r="Q1844" s="291"/>
      <c r="R1844" s="291"/>
      <c r="S1844" s="291"/>
      <c r="T1844" s="291"/>
      <c r="U1844" s="291"/>
      <c r="V1844" s="291"/>
      <c r="W1844" s="291"/>
      <c r="X1844" s="291"/>
      <c r="Y1844" s="291"/>
      <c r="Z1844" s="291"/>
      <c r="AA1844" s="291"/>
      <c r="AB1844" s="291"/>
      <c r="AC1844" s="291"/>
      <c r="AD1844" s="291"/>
      <c r="AE1844" s="291"/>
      <c r="AF1844" s="291"/>
      <c r="AG1844" s="291"/>
      <c r="AH1844" s="291"/>
      <c r="AI1844" s="291"/>
      <c r="AJ1844" s="291"/>
      <c r="AK1844" s="291"/>
      <c r="AL1844" s="291"/>
      <c r="AM1844" s="291"/>
      <c r="AN1844" s="291"/>
      <c r="AO1844" s="291"/>
      <c r="AP1844" s="291"/>
      <c r="AQ1844" s="291"/>
      <c r="AR1844" s="291"/>
    </row>
    <row r="1845" spans="1:44" ht="8.1" customHeight="1">
      <c r="A1845" s="323" t="str">
        <f t="shared" si="165"/>
        <v/>
      </c>
      <c r="B1845" s="50" t="str">
        <f t="shared" si="166"/>
        <v/>
      </c>
      <c r="C1845" s="50" t="str">
        <f t="shared" si="167"/>
        <v/>
      </c>
      <c r="D1845" s="273" t="str">
        <f t="shared" si="168"/>
        <v/>
      </c>
      <c r="E1845" s="311"/>
      <c r="F1845" s="312"/>
      <c r="G1845" s="312"/>
      <c r="H1845" s="291"/>
      <c r="I1845" s="291"/>
      <c r="J1845" s="291"/>
      <c r="K1845" s="291"/>
      <c r="L1845" s="291"/>
      <c r="M1845" s="291"/>
      <c r="N1845" s="291"/>
      <c r="O1845" s="291"/>
      <c r="P1845" s="291"/>
      <c r="Q1845" s="291"/>
      <c r="R1845" s="291"/>
      <c r="S1845" s="291"/>
      <c r="T1845" s="291"/>
      <c r="U1845" s="291"/>
      <c r="V1845" s="291"/>
      <c r="W1845" s="291"/>
      <c r="X1845" s="291"/>
      <c r="Y1845" s="291"/>
      <c r="Z1845" s="291"/>
      <c r="AA1845" s="291"/>
      <c r="AB1845" s="291"/>
      <c r="AC1845" s="291"/>
      <c r="AD1845" s="291"/>
      <c r="AE1845" s="291"/>
      <c r="AF1845" s="291"/>
      <c r="AG1845" s="291"/>
      <c r="AH1845" s="291"/>
      <c r="AI1845" s="291"/>
      <c r="AJ1845" s="291"/>
      <c r="AK1845" s="291"/>
      <c r="AL1845" s="291"/>
      <c r="AM1845" s="291"/>
      <c r="AN1845" s="291"/>
      <c r="AO1845" s="291"/>
      <c r="AP1845" s="291"/>
      <c r="AQ1845" s="291"/>
      <c r="AR1845" s="291"/>
    </row>
    <row r="1846" spans="1:44" ht="8.1" customHeight="1">
      <c r="A1846" s="323" t="str">
        <f t="shared" si="165"/>
        <v/>
      </c>
      <c r="B1846" s="50" t="str">
        <f t="shared" si="166"/>
        <v/>
      </c>
      <c r="C1846" s="50" t="str">
        <f t="shared" si="167"/>
        <v/>
      </c>
      <c r="D1846" s="273" t="str">
        <f t="shared" si="168"/>
        <v/>
      </c>
      <c r="E1846" s="311"/>
      <c r="F1846" s="312"/>
      <c r="G1846" s="312"/>
      <c r="H1846" s="291"/>
      <c r="I1846" s="291"/>
      <c r="J1846" s="291"/>
      <c r="K1846" s="291"/>
      <c r="L1846" s="291"/>
      <c r="M1846" s="291"/>
      <c r="N1846" s="291"/>
      <c r="O1846" s="291"/>
      <c r="P1846" s="291"/>
      <c r="Q1846" s="291"/>
      <c r="R1846" s="291"/>
      <c r="S1846" s="291"/>
      <c r="T1846" s="291"/>
      <c r="U1846" s="291"/>
      <c r="V1846" s="291"/>
      <c r="W1846" s="291"/>
      <c r="X1846" s="291"/>
      <c r="Y1846" s="291"/>
      <c r="Z1846" s="291"/>
      <c r="AA1846" s="291"/>
      <c r="AB1846" s="291"/>
      <c r="AC1846" s="291"/>
      <c r="AD1846" s="291"/>
      <c r="AE1846" s="291"/>
      <c r="AF1846" s="291"/>
      <c r="AG1846" s="291"/>
      <c r="AH1846" s="291"/>
      <c r="AI1846" s="291"/>
      <c r="AJ1846" s="291"/>
      <c r="AK1846" s="291"/>
      <c r="AL1846" s="291"/>
      <c r="AM1846" s="291"/>
      <c r="AN1846" s="291"/>
      <c r="AO1846" s="291"/>
      <c r="AP1846" s="291"/>
      <c r="AQ1846" s="291"/>
      <c r="AR1846" s="291"/>
    </row>
    <row r="1847" spans="1:44" ht="8.1" customHeight="1">
      <c r="A1847" s="323" t="str">
        <f t="shared" si="165"/>
        <v/>
      </c>
      <c r="B1847" s="50" t="str">
        <f t="shared" si="166"/>
        <v/>
      </c>
      <c r="C1847" s="50" t="str">
        <f t="shared" si="167"/>
        <v/>
      </c>
      <c r="D1847" s="273" t="str">
        <f t="shared" si="168"/>
        <v/>
      </c>
      <c r="E1847" s="311"/>
      <c r="F1847" s="312"/>
      <c r="G1847" s="312"/>
      <c r="H1847" s="291"/>
      <c r="I1847" s="291"/>
      <c r="J1847" s="291"/>
      <c r="K1847" s="291"/>
      <c r="L1847" s="291"/>
      <c r="M1847" s="291"/>
      <c r="N1847" s="291"/>
      <c r="O1847" s="291"/>
      <c r="P1847" s="291"/>
      <c r="Q1847" s="291"/>
      <c r="R1847" s="291"/>
      <c r="S1847" s="291"/>
      <c r="T1847" s="291"/>
      <c r="U1847" s="291"/>
      <c r="V1847" s="291"/>
      <c r="W1847" s="291"/>
      <c r="X1847" s="291"/>
      <c r="Y1847" s="291"/>
      <c r="Z1847" s="291"/>
      <c r="AA1847" s="291"/>
      <c r="AB1847" s="291"/>
      <c r="AC1847" s="291"/>
      <c r="AD1847" s="291"/>
      <c r="AE1847" s="291"/>
      <c r="AF1847" s="291"/>
      <c r="AG1847" s="291"/>
      <c r="AH1847" s="291"/>
      <c r="AI1847" s="291"/>
      <c r="AJ1847" s="291"/>
      <c r="AK1847" s="291"/>
      <c r="AL1847" s="291"/>
      <c r="AM1847" s="291"/>
      <c r="AN1847" s="291"/>
      <c r="AO1847" s="291"/>
      <c r="AP1847" s="291"/>
      <c r="AQ1847" s="291"/>
      <c r="AR1847" s="291"/>
    </row>
    <row r="1848" spans="1:44" ht="8.1" customHeight="1">
      <c r="A1848" s="323" t="str">
        <f t="shared" si="165"/>
        <v/>
      </c>
      <c r="B1848" s="50" t="str">
        <f t="shared" si="166"/>
        <v/>
      </c>
      <c r="C1848" s="50" t="str">
        <f t="shared" si="167"/>
        <v/>
      </c>
      <c r="D1848" s="273" t="str">
        <f t="shared" si="168"/>
        <v/>
      </c>
      <c r="E1848" s="311"/>
      <c r="F1848" s="312"/>
      <c r="G1848" s="312"/>
      <c r="H1848" s="291"/>
      <c r="I1848" s="291"/>
      <c r="J1848" s="291"/>
      <c r="K1848" s="291"/>
      <c r="L1848" s="291"/>
      <c r="M1848" s="291"/>
      <c r="N1848" s="291"/>
      <c r="O1848" s="291"/>
      <c r="P1848" s="291"/>
      <c r="Q1848" s="291"/>
      <c r="R1848" s="291"/>
      <c r="S1848" s="291"/>
      <c r="T1848" s="291"/>
      <c r="U1848" s="291"/>
      <c r="V1848" s="291"/>
      <c r="W1848" s="291"/>
      <c r="X1848" s="291"/>
      <c r="Y1848" s="291"/>
      <c r="Z1848" s="291"/>
      <c r="AA1848" s="291"/>
      <c r="AB1848" s="291"/>
      <c r="AC1848" s="291"/>
      <c r="AD1848" s="291"/>
      <c r="AE1848" s="291"/>
      <c r="AF1848" s="291"/>
      <c r="AG1848" s="291"/>
      <c r="AH1848" s="291"/>
      <c r="AI1848" s="291"/>
      <c r="AJ1848" s="291"/>
      <c r="AK1848" s="291"/>
      <c r="AL1848" s="291"/>
      <c r="AM1848" s="291"/>
      <c r="AN1848" s="291"/>
      <c r="AO1848" s="291"/>
      <c r="AP1848" s="291"/>
      <c r="AQ1848" s="291"/>
      <c r="AR1848" s="291"/>
    </row>
    <row r="1849" spans="1:44" ht="8.1" customHeight="1">
      <c r="A1849" s="323" t="str">
        <f t="shared" si="165"/>
        <v/>
      </c>
      <c r="B1849" s="50" t="str">
        <f t="shared" si="166"/>
        <v/>
      </c>
      <c r="C1849" s="50" t="str">
        <f t="shared" si="167"/>
        <v/>
      </c>
      <c r="D1849" s="273" t="str">
        <f t="shared" si="168"/>
        <v/>
      </c>
      <c r="E1849" s="311"/>
      <c r="F1849" s="312"/>
      <c r="G1849" s="312"/>
      <c r="H1849" s="291"/>
      <c r="I1849" s="291"/>
      <c r="J1849" s="291"/>
      <c r="K1849" s="291"/>
      <c r="L1849" s="291"/>
      <c r="M1849" s="291"/>
      <c r="N1849" s="291"/>
      <c r="O1849" s="291"/>
      <c r="P1849" s="291"/>
      <c r="Q1849" s="291"/>
      <c r="R1849" s="291"/>
      <c r="S1849" s="291"/>
      <c r="T1849" s="291"/>
      <c r="U1849" s="291"/>
      <c r="V1849" s="291"/>
      <c r="W1849" s="291"/>
      <c r="X1849" s="291"/>
      <c r="Y1849" s="291"/>
      <c r="Z1849" s="291"/>
      <c r="AA1849" s="291"/>
      <c r="AB1849" s="291"/>
      <c r="AC1849" s="291"/>
      <c r="AD1849" s="291"/>
      <c r="AE1849" s="291"/>
      <c r="AF1849" s="291"/>
      <c r="AG1849" s="291"/>
      <c r="AH1849" s="291"/>
      <c r="AI1849" s="291"/>
      <c r="AJ1849" s="291"/>
      <c r="AK1849" s="291"/>
      <c r="AL1849" s="291"/>
      <c r="AM1849" s="291"/>
      <c r="AN1849" s="291"/>
      <c r="AO1849" s="291"/>
      <c r="AP1849" s="291"/>
      <c r="AQ1849" s="291"/>
      <c r="AR1849" s="291"/>
    </row>
    <row r="1850" spans="1:44" ht="8.1" customHeight="1">
      <c r="A1850" s="323" t="str">
        <f t="shared" si="165"/>
        <v/>
      </c>
      <c r="B1850" s="50" t="str">
        <f t="shared" si="166"/>
        <v/>
      </c>
      <c r="C1850" s="50" t="str">
        <f t="shared" si="167"/>
        <v/>
      </c>
      <c r="D1850" s="273" t="str">
        <f t="shared" si="168"/>
        <v/>
      </c>
      <c r="E1850" s="311"/>
      <c r="F1850" s="312"/>
      <c r="G1850" s="312"/>
      <c r="H1850" s="291"/>
      <c r="I1850" s="291"/>
      <c r="J1850" s="291"/>
      <c r="K1850" s="291"/>
      <c r="L1850" s="291"/>
      <c r="M1850" s="291"/>
      <c r="N1850" s="291"/>
      <c r="O1850" s="291"/>
      <c r="P1850" s="291"/>
      <c r="Q1850" s="291"/>
      <c r="R1850" s="291"/>
      <c r="S1850" s="291"/>
      <c r="T1850" s="291"/>
      <c r="U1850" s="291"/>
      <c r="V1850" s="291"/>
      <c r="W1850" s="291"/>
      <c r="X1850" s="291"/>
      <c r="Y1850" s="291"/>
      <c r="Z1850" s="291"/>
      <c r="AA1850" s="291"/>
      <c r="AB1850" s="291"/>
      <c r="AC1850" s="291"/>
      <c r="AD1850" s="291"/>
      <c r="AE1850" s="291"/>
      <c r="AF1850" s="291"/>
      <c r="AG1850" s="291"/>
      <c r="AH1850" s="291"/>
      <c r="AI1850" s="291"/>
      <c r="AJ1850" s="291"/>
      <c r="AK1850" s="291"/>
      <c r="AL1850" s="291"/>
      <c r="AM1850" s="291"/>
      <c r="AN1850" s="291"/>
      <c r="AO1850" s="291"/>
      <c r="AP1850" s="291"/>
      <c r="AQ1850" s="291"/>
      <c r="AR1850" s="291"/>
    </row>
    <row r="1851" spans="1:44" ht="8.1" customHeight="1">
      <c r="A1851" s="323" t="str">
        <f t="shared" si="165"/>
        <v/>
      </c>
      <c r="B1851" s="50" t="str">
        <f t="shared" si="166"/>
        <v/>
      </c>
      <c r="C1851" s="50" t="str">
        <f t="shared" si="167"/>
        <v/>
      </c>
      <c r="D1851" s="273" t="str">
        <f t="shared" si="168"/>
        <v/>
      </c>
      <c r="E1851" s="311"/>
      <c r="F1851" s="312"/>
      <c r="G1851" s="312"/>
      <c r="H1851" s="291"/>
      <c r="I1851" s="291"/>
      <c r="J1851" s="291"/>
      <c r="K1851" s="291"/>
      <c r="L1851" s="291"/>
      <c r="M1851" s="291"/>
      <c r="N1851" s="291"/>
      <c r="O1851" s="291"/>
      <c r="P1851" s="291"/>
      <c r="Q1851" s="291"/>
      <c r="R1851" s="291"/>
      <c r="S1851" s="291"/>
      <c r="T1851" s="291"/>
      <c r="U1851" s="291"/>
      <c r="V1851" s="291"/>
      <c r="W1851" s="291"/>
      <c r="X1851" s="291"/>
      <c r="Y1851" s="291"/>
      <c r="Z1851" s="291"/>
      <c r="AA1851" s="291"/>
      <c r="AB1851" s="291"/>
      <c r="AC1851" s="291"/>
      <c r="AD1851" s="291"/>
      <c r="AE1851" s="291"/>
      <c r="AF1851" s="291"/>
      <c r="AG1851" s="291"/>
      <c r="AH1851" s="291"/>
      <c r="AI1851" s="291"/>
      <c r="AJ1851" s="291"/>
      <c r="AK1851" s="291"/>
      <c r="AL1851" s="291"/>
      <c r="AM1851" s="291"/>
      <c r="AN1851" s="291"/>
      <c r="AO1851" s="291"/>
      <c r="AP1851" s="291"/>
      <c r="AQ1851" s="291"/>
      <c r="AR1851" s="291"/>
    </row>
    <row r="1852" spans="1:44" ht="8.1" customHeight="1">
      <c r="A1852" s="323" t="str">
        <f t="shared" si="165"/>
        <v/>
      </c>
      <c r="B1852" s="50" t="str">
        <f t="shared" si="166"/>
        <v/>
      </c>
      <c r="C1852" s="50" t="str">
        <f t="shared" si="167"/>
        <v/>
      </c>
      <c r="D1852" s="273" t="str">
        <f t="shared" si="168"/>
        <v/>
      </c>
      <c r="E1852" s="311"/>
      <c r="F1852" s="312"/>
      <c r="G1852" s="312"/>
      <c r="H1852" s="291"/>
      <c r="I1852" s="291"/>
      <c r="J1852" s="291"/>
      <c r="K1852" s="291"/>
      <c r="L1852" s="291"/>
      <c r="M1852" s="291"/>
      <c r="N1852" s="291"/>
      <c r="O1852" s="291"/>
      <c r="P1852" s="291"/>
      <c r="Q1852" s="291"/>
      <c r="R1852" s="291"/>
      <c r="S1852" s="291"/>
      <c r="T1852" s="291"/>
      <c r="U1852" s="291"/>
      <c r="V1852" s="291"/>
      <c r="W1852" s="291"/>
      <c r="X1852" s="291"/>
      <c r="Y1852" s="291"/>
      <c r="Z1852" s="291"/>
      <c r="AA1852" s="291"/>
      <c r="AB1852" s="291"/>
      <c r="AC1852" s="291"/>
      <c r="AD1852" s="291"/>
      <c r="AE1852" s="291"/>
      <c r="AF1852" s="291"/>
      <c r="AG1852" s="291"/>
      <c r="AH1852" s="291"/>
      <c r="AI1852" s="291"/>
      <c r="AJ1852" s="291"/>
      <c r="AK1852" s="291"/>
      <c r="AL1852" s="291"/>
      <c r="AM1852" s="291"/>
      <c r="AN1852" s="291"/>
      <c r="AO1852" s="291"/>
      <c r="AP1852" s="291"/>
      <c r="AQ1852" s="291"/>
      <c r="AR1852" s="291"/>
    </row>
    <row r="1853" spans="1:44" ht="8.1" customHeight="1">
      <c r="A1853" s="323" t="str">
        <f t="shared" si="165"/>
        <v/>
      </c>
      <c r="B1853" s="50" t="str">
        <f t="shared" si="166"/>
        <v/>
      </c>
      <c r="C1853" s="50" t="str">
        <f t="shared" si="167"/>
        <v/>
      </c>
      <c r="D1853" s="273" t="str">
        <f t="shared" si="168"/>
        <v/>
      </c>
      <c r="E1853" s="311"/>
      <c r="F1853" s="312"/>
      <c r="G1853" s="312"/>
      <c r="H1853" s="291"/>
      <c r="I1853" s="291"/>
      <c r="J1853" s="291"/>
      <c r="K1853" s="291"/>
      <c r="L1853" s="291"/>
      <c r="M1853" s="291"/>
      <c r="N1853" s="291"/>
      <c r="O1853" s="291"/>
      <c r="P1853" s="291"/>
      <c r="Q1853" s="291"/>
      <c r="R1853" s="291"/>
      <c r="S1853" s="291"/>
      <c r="T1853" s="291"/>
      <c r="U1853" s="291"/>
      <c r="V1853" s="291"/>
      <c r="W1853" s="291"/>
      <c r="X1853" s="291"/>
      <c r="Y1853" s="291"/>
      <c r="Z1853" s="291"/>
      <c r="AA1853" s="291"/>
      <c r="AB1853" s="291"/>
      <c r="AC1853" s="291"/>
      <c r="AD1853" s="291"/>
      <c r="AE1853" s="291"/>
      <c r="AF1853" s="291"/>
      <c r="AG1853" s="291"/>
      <c r="AH1853" s="291"/>
      <c r="AI1853" s="291"/>
      <c r="AJ1853" s="291"/>
      <c r="AK1853" s="291"/>
      <c r="AL1853" s="291"/>
      <c r="AM1853" s="291"/>
      <c r="AN1853" s="291"/>
      <c r="AO1853" s="291"/>
      <c r="AP1853" s="291"/>
      <c r="AQ1853" s="291"/>
      <c r="AR1853" s="291"/>
    </row>
    <row r="1854" spans="1:44" ht="8.1" customHeight="1">
      <c r="A1854" s="323" t="str">
        <f t="shared" si="165"/>
        <v/>
      </c>
      <c r="B1854" s="50" t="str">
        <f t="shared" si="166"/>
        <v/>
      </c>
      <c r="C1854" s="50" t="str">
        <f t="shared" si="167"/>
        <v/>
      </c>
      <c r="D1854" s="273" t="str">
        <f t="shared" si="168"/>
        <v/>
      </c>
      <c r="E1854" s="311"/>
      <c r="F1854" s="312"/>
      <c r="G1854" s="312"/>
      <c r="H1854" s="291"/>
      <c r="I1854" s="291"/>
      <c r="J1854" s="291"/>
      <c r="K1854" s="291"/>
      <c r="L1854" s="291"/>
      <c r="M1854" s="291"/>
      <c r="N1854" s="291"/>
      <c r="O1854" s="291"/>
      <c r="P1854" s="291"/>
      <c r="Q1854" s="291"/>
      <c r="R1854" s="291"/>
      <c r="S1854" s="291"/>
      <c r="T1854" s="291"/>
      <c r="U1854" s="291"/>
      <c r="V1854" s="291"/>
      <c r="W1854" s="291"/>
      <c r="X1854" s="291"/>
      <c r="Y1854" s="291"/>
      <c r="Z1854" s="291"/>
      <c r="AA1854" s="291"/>
      <c r="AB1854" s="291"/>
      <c r="AC1854" s="291"/>
      <c r="AD1854" s="291"/>
      <c r="AE1854" s="291"/>
      <c r="AF1854" s="291"/>
      <c r="AG1854" s="291"/>
      <c r="AH1854" s="291"/>
      <c r="AI1854" s="291"/>
      <c r="AJ1854" s="291"/>
      <c r="AK1854" s="291"/>
      <c r="AL1854" s="291"/>
      <c r="AM1854" s="291"/>
      <c r="AN1854" s="291"/>
      <c r="AO1854" s="291"/>
      <c r="AP1854" s="291"/>
      <c r="AQ1854" s="291"/>
      <c r="AR1854" s="291"/>
    </row>
    <row r="1855" spans="1:44" ht="8.1" customHeight="1">
      <c r="A1855" s="323" t="str">
        <f t="shared" si="165"/>
        <v/>
      </c>
      <c r="B1855" s="50" t="str">
        <f t="shared" si="166"/>
        <v/>
      </c>
      <c r="C1855" s="50" t="str">
        <f t="shared" si="167"/>
        <v/>
      </c>
      <c r="D1855" s="273" t="str">
        <f t="shared" si="168"/>
        <v/>
      </c>
      <c r="E1855" s="311"/>
      <c r="F1855" s="312"/>
      <c r="G1855" s="312"/>
      <c r="H1855" s="291"/>
      <c r="I1855" s="291"/>
      <c r="J1855" s="291"/>
      <c r="K1855" s="291"/>
      <c r="L1855" s="291"/>
      <c r="M1855" s="291"/>
      <c r="N1855" s="291"/>
      <c r="O1855" s="291"/>
      <c r="P1855" s="291"/>
      <c r="Q1855" s="291"/>
      <c r="R1855" s="291"/>
      <c r="S1855" s="291"/>
      <c r="T1855" s="291"/>
      <c r="U1855" s="291"/>
      <c r="V1855" s="291"/>
      <c r="W1855" s="291"/>
      <c r="X1855" s="291"/>
      <c r="Y1855" s="291"/>
      <c r="Z1855" s="291"/>
      <c r="AA1855" s="291"/>
      <c r="AB1855" s="291"/>
      <c r="AC1855" s="291"/>
      <c r="AD1855" s="291"/>
      <c r="AE1855" s="291"/>
      <c r="AF1855" s="291"/>
      <c r="AG1855" s="291"/>
      <c r="AH1855" s="291"/>
      <c r="AI1855" s="291"/>
      <c r="AJ1855" s="291"/>
      <c r="AK1855" s="291"/>
      <c r="AL1855" s="291"/>
      <c r="AM1855" s="291"/>
      <c r="AN1855" s="291"/>
      <c r="AO1855" s="291"/>
      <c r="AP1855" s="291"/>
      <c r="AQ1855" s="291"/>
      <c r="AR1855" s="291"/>
    </row>
    <row r="1856" spans="1:44" ht="8.1" customHeight="1">
      <c r="A1856" s="323" t="str">
        <f t="shared" si="165"/>
        <v/>
      </c>
      <c r="B1856" s="50" t="str">
        <f t="shared" si="166"/>
        <v/>
      </c>
      <c r="C1856" s="50" t="str">
        <f t="shared" si="167"/>
        <v/>
      </c>
      <c r="D1856" s="273" t="str">
        <f t="shared" si="168"/>
        <v/>
      </c>
      <c r="E1856" s="311"/>
      <c r="F1856" s="312"/>
      <c r="G1856" s="312"/>
      <c r="H1856" s="291"/>
      <c r="I1856" s="291"/>
      <c r="J1856" s="291"/>
      <c r="K1856" s="291"/>
      <c r="L1856" s="291"/>
      <c r="M1856" s="291"/>
      <c r="N1856" s="291"/>
      <c r="O1856" s="291"/>
      <c r="P1856" s="291"/>
      <c r="Q1856" s="291"/>
      <c r="R1856" s="291"/>
      <c r="S1856" s="291"/>
      <c r="T1856" s="291"/>
      <c r="U1856" s="291"/>
      <c r="V1856" s="291"/>
      <c r="W1856" s="291"/>
      <c r="X1856" s="291"/>
      <c r="Y1856" s="291"/>
      <c r="Z1856" s="291"/>
      <c r="AA1856" s="291"/>
      <c r="AB1856" s="291"/>
      <c r="AC1856" s="291"/>
      <c r="AD1856" s="291"/>
      <c r="AE1856" s="291"/>
      <c r="AF1856" s="291"/>
      <c r="AG1856" s="291"/>
      <c r="AH1856" s="291"/>
      <c r="AI1856" s="291"/>
      <c r="AJ1856" s="291"/>
      <c r="AK1856" s="291"/>
      <c r="AL1856" s="291"/>
      <c r="AM1856" s="291"/>
      <c r="AN1856" s="291"/>
      <c r="AO1856" s="291"/>
      <c r="AP1856" s="291"/>
      <c r="AQ1856" s="291"/>
      <c r="AR1856" s="291"/>
    </row>
    <row r="1857" spans="1:44" ht="8.1" customHeight="1">
      <c r="A1857" s="323" t="str">
        <f t="shared" si="165"/>
        <v/>
      </c>
      <c r="B1857" s="50" t="str">
        <f t="shared" si="166"/>
        <v/>
      </c>
      <c r="C1857" s="50" t="str">
        <f t="shared" si="167"/>
        <v/>
      </c>
      <c r="D1857" s="273" t="str">
        <f t="shared" si="168"/>
        <v/>
      </c>
      <c r="E1857" s="311"/>
      <c r="F1857" s="312"/>
      <c r="G1857" s="312"/>
      <c r="H1857" s="291"/>
      <c r="I1857" s="291"/>
      <c r="J1857" s="291"/>
      <c r="K1857" s="291"/>
      <c r="L1857" s="291"/>
      <c r="M1857" s="291"/>
      <c r="N1857" s="291"/>
      <c r="O1857" s="291"/>
      <c r="P1857" s="291"/>
      <c r="Q1857" s="291"/>
      <c r="R1857" s="291"/>
      <c r="S1857" s="291"/>
      <c r="T1857" s="291"/>
      <c r="U1857" s="291"/>
      <c r="V1857" s="291"/>
      <c r="W1857" s="291"/>
      <c r="X1857" s="291"/>
      <c r="Y1857" s="291"/>
      <c r="Z1857" s="291"/>
      <c r="AA1857" s="291"/>
      <c r="AB1857" s="291"/>
      <c r="AC1857" s="291"/>
      <c r="AD1857" s="291"/>
      <c r="AE1857" s="291"/>
      <c r="AF1857" s="291"/>
      <c r="AG1857" s="291"/>
      <c r="AH1857" s="291"/>
      <c r="AI1857" s="291"/>
      <c r="AJ1857" s="291"/>
      <c r="AK1857" s="291"/>
      <c r="AL1857" s="291"/>
      <c r="AM1857" s="291"/>
      <c r="AN1857" s="291"/>
      <c r="AO1857" s="291"/>
      <c r="AP1857" s="291"/>
      <c r="AQ1857" s="291"/>
      <c r="AR1857" s="291"/>
    </row>
    <row r="1858" spans="1:44" ht="8.1" customHeight="1">
      <c r="A1858" s="323" t="str">
        <f t="shared" si="165"/>
        <v/>
      </c>
      <c r="B1858" s="50" t="str">
        <f t="shared" si="166"/>
        <v/>
      </c>
      <c r="C1858" s="50" t="str">
        <f t="shared" si="167"/>
        <v/>
      </c>
      <c r="D1858" s="273" t="str">
        <f t="shared" si="168"/>
        <v/>
      </c>
      <c r="E1858" s="311"/>
      <c r="F1858" s="312"/>
      <c r="G1858" s="312"/>
      <c r="H1858" s="291"/>
      <c r="I1858" s="291"/>
      <c r="J1858" s="291"/>
      <c r="K1858" s="291"/>
      <c r="L1858" s="291"/>
      <c r="M1858" s="291"/>
      <c r="N1858" s="291"/>
      <c r="O1858" s="291"/>
      <c r="P1858" s="291"/>
      <c r="Q1858" s="291"/>
      <c r="R1858" s="291"/>
      <c r="S1858" s="291"/>
      <c r="T1858" s="291"/>
      <c r="U1858" s="291"/>
      <c r="V1858" s="291"/>
      <c r="W1858" s="291"/>
      <c r="X1858" s="291"/>
      <c r="Y1858" s="291"/>
      <c r="Z1858" s="291"/>
      <c r="AA1858" s="291"/>
      <c r="AB1858" s="291"/>
      <c r="AC1858" s="291"/>
      <c r="AD1858" s="291"/>
      <c r="AE1858" s="291"/>
      <c r="AF1858" s="291"/>
      <c r="AG1858" s="291"/>
      <c r="AH1858" s="291"/>
      <c r="AI1858" s="291"/>
      <c r="AJ1858" s="291"/>
      <c r="AK1858" s="291"/>
      <c r="AL1858" s="291"/>
      <c r="AM1858" s="291"/>
      <c r="AN1858" s="291"/>
      <c r="AO1858" s="291"/>
      <c r="AP1858" s="291"/>
      <c r="AQ1858" s="291"/>
      <c r="AR1858" s="291"/>
    </row>
    <row r="1859" spans="1:44" ht="8.1" customHeight="1">
      <c r="A1859" s="323" t="str">
        <f t="shared" si="165"/>
        <v/>
      </c>
      <c r="B1859" s="50" t="str">
        <f t="shared" si="166"/>
        <v/>
      </c>
      <c r="C1859" s="50" t="str">
        <f t="shared" si="167"/>
        <v/>
      </c>
      <c r="D1859" s="273" t="str">
        <f t="shared" si="168"/>
        <v/>
      </c>
      <c r="E1859" s="311"/>
      <c r="F1859" s="312"/>
      <c r="G1859" s="312"/>
      <c r="H1859" s="291"/>
      <c r="I1859" s="291"/>
      <c r="J1859" s="291"/>
      <c r="K1859" s="291"/>
      <c r="L1859" s="291"/>
      <c r="M1859" s="291"/>
      <c r="N1859" s="291"/>
      <c r="O1859" s="291"/>
      <c r="P1859" s="291"/>
      <c r="Q1859" s="291"/>
      <c r="R1859" s="291"/>
      <c r="S1859" s="291"/>
      <c r="T1859" s="291"/>
      <c r="U1859" s="291"/>
      <c r="V1859" s="291"/>
      <c r="W1859" s="291"/>
      <c r="X1859" s="291"/>
      <c r="Y1859" s="291"/>
      <c r="Z1859" s="291"/>
      <c r="AA1859" s="291"/>
      <c r="AB1859" s="291"/>
      <c r="AC1859" s="291"/>
      <c r="AD1859" s="291"/>
      <c r="AE1859" s="291"/>
      <c r="AF1859" s="291"/>
      <c r="AG1859" s="291"/>
      <c r="AH1859" s="291"/>
      <c r="AI1859" s="291"/>
      <c r="AJ1859" s="291"/>
      <c r="AK1859" s="291"/>
      <c r="AL1859" s="291"/>
      <c r="AM1859" s="291"/>
      <c r="AN1859" s="291"/>
      <c r="AO1859" s="291"/>
      <c r="AP1859" s="291"/>
      <c r="AQ1859" s="291"/>
      <c r="AR1859" s="291"/>
    </row>
    <row r="1860" spans="1:44" ht="8.1" customHeight="1">
      <c r="A1860" s="323" t="str">
        <f t="shared" si="165"/>
        <v/>
      </c>
      <c r="B1860" s="50" t="str">
        <f t="shared" si="166"/>
        <v/>
      </c>
      <c r="C1860" s="50" t="str">
        <f t="shared" si="167"/>
        <v/>
      </c>
      <c r="D1860" s="273" t="str">
        <f t="shared" si="168"/>
        <v/>
      </c>
      <c r="E1860" s="311"/>
      <c r="F1860" s="312"/>
      <c r="G1860" s="312"/>
      <c r="H1860" s="291"/>
      <c r="I1860" s="291"/>
      <c r="J1860" s="291"/>
      <c r="K1860" s="291"/>
      <c r="L1860" s="291"/>
      <c r="M1860" s="291"/>
      <c r="N1860" s="291"/>
      <c r="O1860" s="291"/>
      <c r="P1860" s="291"/>
      <c r="Q1860" s="291"/>
      <c r="R1860" s="291"/>
      <c r="S1860" s="291"/>
      <c r="T1860" s="291"/>
      <c r="U1860" s="291"/>
      <c r="V1860" s="291"/>
      <c r="W1860" s="291"/>
      <c r="X1860" s="291"/>
      <c r="Y1860" s="291"/>
      <c r="Z1860" s="291"/>
      <c r="AA1860" s="291"/>
      <c r="AB1860" s="291"/>
      <c r="AC1860" s="291"/>
      <c r="AD1860" s="291"/>
      <c r="AE1860" s="291"/>
      <c r="AF1860" s="291"/>
      <c r="AG1860" s="291"/>
      <c r="AH1860" s="291"/>
      <c r="AI1860" s="291"/>
      <c r="AJ1860" s="291"/>
      <c r="AK1860" s="291"/>
      <c r="AL1860" s="291"/>
      <c r="AM1860" s="291"/>
      <c r="AN1860" s="291"/>
      <c r="AO1860" s="291"/>
      <c r="AP1860" s="291"/>
      <c r="AQ1860" s="291"/>
      <c r="AR1860" s="291"/>
    </row>
    <row r="1861" spans="1:44" ht="8.1" customHeight="1">
      <c r="A1861" s="323" t="str">
        <f t="shared" ref="A1861:A1924" si="169">IF(ROW()-A$4&lt;=$D$4,ROW()-A$4,"")</f>
        <v/>
      </c>
      <c r="B1861" s="50" t="str">
        <f t="shared" si="166"/>
        <v/>
      </c>
      <c r="C1861" s="50" t="str">
        <f t="shared" si="167"/>
        <v/>
      </c>
      <c r="D1861" s="273" t="str">
        <f t="shared" si="168"/>
        <v/>
      </c>
      <c r="E1861" s="311"/>
      <c r="F1861" s="312"/>
      <c r="G1861" s="312"/>
      <c r="H1861" s="291"/>
      <c r="I1861" s="291"/>
      <c r="J1861" s="291"/>
      <c r="K1861" s="291"/>
      <c r="L1861" s="291"/>
      <c r="M1861" s="291"/>
      <c r="N1861" s="291"/>
      <c r="O1861" s="291"/>
      <c r="P1861" s="291"/>
      <c r="Q1861" s="291"/>
      <c r="R1861" s="291"/>
      <c r="S1861" s="291"/>
      <c r="T1861" s="291"/>
      <c r="U1861" s="291"/>
      <c r="V1861" s="291"/>
      <c r="W1861" s="291"/>
      <c r="X1861" s="291"/>
      <c r="Y1861" s="291"/>
      <c r="Z1861" s="291"/>
      <c r="AA1861" s="291"/>
      <c r="AB1861" s="291"/>
      <c r="AC1861" s="291"/>
      <c r="AD1861" s="291"/>
      <c r="AE1861" s="291"/>
      <c r="AF1861" s="291"/>
      <c r="AG1861" s="291"/>
      <c r="AH1861" s="291"/>
      <c r="AI1861" s="291"/>
      <c r="AJ1861" s="291"/>
      <c r="AK1861" s="291"/>
      <c r="AL1861" s="291"/>
      <c r="AM1861" s="291"/>
      <c r="AN1861" s="291"/>
      <c r="AO1861" s="291"/>
      <c r="AP1861" s="291"/>
      <c r="AQ1861" s="291"/>
      <c r="AR1861" s="291"/>
    </row>
    <row r="1862" spans="1:44" ht="8.1" customHeight="1">
      <c r="A1862" s="323" t="str">
        <f t="shared" si="169"/>
        <v/>
      </c>
      <c r="B1862" s="50" t="str">
        <f t="shared" ref="B1862:B1925" si="170">IF(A1862="","",IF(A1860="",1,IF(ISNUMBER(A1862),INT(A1861/$C$2)+1,"")))</f>
        <v/>
      </c>
      <c r="C1862" s="50" t="str">
        <f t="shared" ref="C1862:C1925" si="171">IF(ISNUMBER(A1862),IF(B1861&lt;&gt;B1862,1,C1861+1),"")</f>
        <v/>
      </c>
      <c r="D1862" s="273" t="str">
        <f t="shared" ref="D1862:D1925" si="172">IF(AND(ISNUMBER(B1862),ISNUMBER(C1862)),_xlfn.CONCAT(C1862-1,",",B1862-1),"")</f>
        <v/>
      </c>
      <c r="E1862" s="311"/>
      <c r="F1862" s="312"/>
      <c r="G1862" s="312"/>
      <c r="H1862" s="291"/>
      <c r="I1862" s="291"/>
      <c r="J1862" s="291"/>
      <c r="K1862" s="291"/>
      <c r="L1862" s="291"/>
      <c r="M1862" s="291"/>
      <c r="N1862" s="291"/>
      <c r="O1862" s="291"/>
      <c r="P1862" s="291"/>
      <c r="Q1862" s="291"/>
      <c r="R1862" s="291"/>
      <c r="S1862" s="291"/>
      <c r="T1862" s="291"/>
      <c r="U1862" s="291"/>
      <c r="V1862" s="291"/>
      <c r="W1862" s="291"/>
      <c r="X1862" s="291"/>
      <c r="Y1862" s="291"/>
      <c r="Z1862" s="291"/>
      <c r="AA1862" s="291"/>
      <c r="AB1862" s="291"/>
      <c r="AC1862" s="291"/>
      <c r="AD1862" s="291"/>
      <c r="AE1862" s="291"/>
      <c r="AF1862" s="291"/>
      <c r="AG1862" s="291"/>
      <c r="AH1862" s="291"/>
      <c r="AI1862" s="291"/>
      <c r="AJ1862" s="291"/>
      <c r="AK1862" s="291"/>
      <c r="AL1862" s="291"/>
      <c r="AM1862" s="291"/>
      <c r="AN1862" s="291"/>
      <c r="AO1862" s="291"/>
      <c r="AP1862" s="291"/>
      <c r="AQ1862" s="291"/>
      <c r="AR1862" s="291"/>
    </row>
    <row r="1863" spans="1:44" ht="8.1" customHeight="1">
      <c r="A1863" s="323" t="str">
        <f t="shared" si="169"/>
        <v/>
      </c>
      <c r="B1863" s="50" t="str">
        <f t="shared" si="170"/>
        <v/>
      </c>
      <c r="C1863" s="50" t="str">
        <f t="shared" si="171"/>
        <v/>
      </c>
      <c r="D1863" s="273" t="str">
        <f t="shared" si="172"/>
        <v/>
      </c>
      <c r="E1863" s="311"/>
      <c r="F1863" s="312"/>
      <c r="G1863" s="312"/>
      <c r="H1863" s="291"/>
      <c r="I1863" s="291"/>
      <c r="J1863" s="291"/>
      <c r="K1863" s="291"/>
      <c r="L1863" s="291"/>
      <c r="M1863" s="291"/>
      <c r="N1863" s="291"/>
      <c r="O1863" s="291"/>
      <c r="P1863" s="291"/>
      <c r="Q1863" s="291"/>
      <c r="R1863" s="291"/>
      <c r="S1863" s="291"/>
      <c r="T1863" s="291"/>
      <c r="U1863" s="291"/>
      <c r="V1863" s="291"/>
      <c r="W1863" s="291"/>
      <c r="X1863" s="291"/>
      <c r="Y1863" s="291"/>
      <c r="Z1863" s="291"/>
      <c r="AA1863" s="291"/>
      <c r="AB1863" s="291"/>
      <c r="AC1863" s="291"/>
      <c r="AD1863" s="291"/>
      <c r="AE1863" s="291"/>
      <c r="AF1863" s="291"/>
      <c r="AG1863" s="291"/>
      <c r="AH1863" s="291"/>
      <c r="AI1863" s="291"/>
      <c r="AJ1863" s="291"/>
      <c r="AK1863" s="291"/>
      <c r="AL1863" s="291"/>
      <c r="AM1863" s="291"/>
      <c r="AN1863" s="291"/>
      <c r="AO1863" s="291"/>
      <c r="AP1863" s="291"/>
      <c r="AQ1863" s="291"/>
      <c r="AR1863" s="291"/>
    </row>
    <row r="1864" spans="1:44" ht="8.1" customHeight="1">
      <c r="A1864" s="323" t="str">
        <f t="shared" si="169"/>
        <v/>
      </c>
      <c r="B1864" s="50" t="str">
        <f t="shared" si="170"/>
        <v/>
      </c>
      <c r="C1864" s="50" t="str">
        <f t="shared" si="171"/>
        <v/>
      </c>
      <c r="D1864" s="273" t="str">
        <f t="shared" si="172"/>
        <v/>
      </c>
      <c r="E1864" s="311"/>
      <c r="F1864" s="312"/>
      <c r="G1864" s="312"/>
      <c r="H1864" s="291"/>
      <c r="I1864" s="291"/>
      <c r="J1864" s="291"/>
      <c r="K1864" s="291"/>
      <c r="L1864" s="291"/>
      <c r="M1864" s="291"/>
      <c r="N1864" s="291"/>
      <c r="O1864" s="291"/>
      <c r="P1864" s="291"/>
      <c r="Q1864" s="291"/>
      <c r="R1864" s="291"/>
      <c r="S1864" s="291"/>
      <c r="T1864" s="291"/>
      <c r="U1864" s="291"/>
      <c r="V1864" s="291"/>
      <c r="W1864" s="291"/>
      <c r="X1864" s="291"/>
      <c r="Y1864" s="291"/>
      <c r="Z1864" s="291"/>
      <c r="AA1864" s="291"/>
      <c r="AB1864" s="291"/>
      <c r="AC1864" s="291"/>
      <c r="AD1864" s="291"/>
      <c r="AE1864" s="291"/>
      <c r="AF1864" s="291"/>
      <c r="AG1864" s="291"/>
      <c r="AH1864" s="291"/>
      <c r="AI1864" s="291"/>
      <c r="AJ1864" s="291"/>
      <c r="AK1864" s="291"/>
      <c r="AL1864" s="291"/>
      <c r="AM1864" s="291"/>
      <c r="AN1864" s="291"/>
      <c r="AO1864" s="291"/>
      <c r="AP1864" s="291"/>
      <c r="AQ1864" s="291"/>
      <c r="AR1864" s="291"/>
    </row>
    <row r="1865" spans="1:44" ht="8.1" customHeight="1">
      <c r="A1865" s="323" t="str">
        <f t="shared" si="169"/>
        <v/>
      </c>
      <c r="B1865" s="50" t="str">
        <f t="shared" si="170"/>
        <v/>
      </c>
      <c r="C1865" s="50" t="str">
        <f t="shared" si="171"/>
        <v/>
      </c>
      <c r="D1865" s="273" t="str">
        <f t="shared" si="172"/>
        <v/>
      </c>
      <c r="E1865" s="311"/>
      <c r="F1865" s="312"/>
      <c r="G1865" s="312"/>
      <c r="H1865" s="291"/>
      <c r="I1865" s="291"/>
      <c r="J1865" s="291"/>
      <c r="K1865" s="291"/>
      <c r="L1865" s="291"/>
      <c r="M1865" s="291"/>
      <c r="N1865" s="291"/>
      <c r="O1865" s="291"/>
      <c r="P1865" s="291"/>
      <c r="Q1865" s="291"/>
      <c r="R1865" s="291"/>
      <c r="S1865" s="291"/>
      <c r="T1865" s="291"/>
      <c r="U1865" s="291"/>
      <c r="V1865" s="291"/>
      <c r="W1865" s="291"/>
      <c r="X1865" s="291"/>
      <c r="Y1865" s="291"/>
      <c r="Z1865" s="291"/>
      <c r="AA1865" s="291"/>
      <c r="AB1865" s="291"/>
      <c r="AC1865" s="291"/>
      <c r="AD1865" s="291"/>
      <c r="AE1865" s="291"/>
      <c r="AF1865" s="291"/>
      <c r="AG1865" s="291"/>
      <c r="AH1865" s="291"/>
      <c r="AI1865" s="291"/>
      <c r="AJ1865" s="291"/>
      <c r="AK1865" s="291"/>
      <c r="AL1865" s="291"/>
      <c r="AM1865" s="291"/>
      <c r="AN1865" s="291"/>
      <c r="AO1865" s="291"/>
      <c r="AP1865" s="291"/>
      <c r="AQ1865" s="291"/>
      <c r="AR1865" s="291"/>
    </row>
    <row r="1866" spans="1:44" ht="8.1" customHeight="1">
      <c r="A1866" s="323" t="str">
        <f t="shared" si="169"/>
        <v/>
      </c>
      <c r="B1866" s="50" t="str">
        <f t="shared" si="170"/>
        <v/>
      </c>
      <c r="C1866" s="50" t="str">
        <f t="shared" si="171"/>
        <v/>
      </c>
      <c r="D1866" s="273" t="str">
        <f t="shared" si="172"/>
        <v/>
      </c>
      <c r="E1866" s="311"/>
      <c r="F1866" s="312"/>
      <c r="G1866" s="312"/>
      <c r="H1866" s="291"/>
      <c r="I1866" s="291"/>
      <c r="J1866" s="291"/>
      <c r="K1866" s="291"/>
      <c r="L1866" s="291"/>
      <c r="M1866" s="291"/>
      <c r="N1866" s="291"/>
      <c r="O1866" s="291"/>
      <c r="P1866" s="291"/>
      <c r="Q1866" s="291"/>
      <c r="R1866" s="291"/>
      <c r="S1866" s="291"/>
      <c r="T1866" s="291"/>
      <c r="U1866" s="291"/>
      <c r="V1866" s="291"/>
      <c r="W1866" s="291"/>
      <c r="X1866" s="291"/>
      <c r="Y1866" s="291"/>
      <c r="Z1866" s="291"/>
      <c r="AA1866" s="291"/>
      <c r="AB1866" s="291"/>
      <c r="AC1866" s="291"/>
      <c r="AD1866" s="291"/>
      <c r="AE1866" s="291"/>
      <c r="AF1866" s="291"/>
      <c r="AG1866" s="291"/>
      <c r="AH1866" s="291"/>
      <c r="AI1866" s="291"/>
      <c r="AJ1866" s="291"/>
      <c r="AK1866" s="291"/>
      <c r="AL1866" s="291"/>
      <c r="AM1866" s="291"/>
      <c r="AN1866" s="291"/>
      <c r="AO1866" s="291"/>
      <c r="AP1866" s="291"/>
      <c r="AQ1866" s="291"/>
      <c r="AR1866" s="291"/>
    </row>
    <row r="1867" spans="1:44" ht="8.1" customHeight="1">
      <c r="A1867" s="323" t="str">
        <f t="shared" si="169"/>
        <v/>
      </c>
      <c r="B1867" s="50" t="str">
        <f t="shared" si="170"/>
        <v/>
      </c>
      <c r="C1867" s="50" t="str">
        <f t="shared" si="171"/>
        <v/>
      </c>
      <c r="D1867" s="273" t="str">
        <f t="shared" si="172"/>
        <v/>
      </c>
      <c r="E1867" s="311"/>
      <c r="F1867" s="312"/>
      <c r="G1867" s="312"/>
      <c r="H1867" s="291"/>
      <c r="I1867" s="291"/>
      <c r="J1867" s="291"/>
      <c r="K1867" s="291"/>
      <c r="L1867" s="291"/>
      <c r="M1867" s="291"/>
      <c r="N1867" s="291"/>
      <c r="O1867" s="291"/>
      <c r="P1867" s="291"/>
      <c r="Q1867" s="291"/>
      <c r="R1867" s="291"/>
      <c r="S1867" s="291"/>
      <c r="T1867" s="291"/>
      <c r="U1867" s="291"/>
      <c r="V1867" s="291"/>
      <c r="W1867" s="291"/>
      <c r="X1867" s="291"/>
      <c r="Y1867" s="291"/>
      <c r="Z1867" s="291"/>
      <c r="AA1867" s="291"/>
      <c r="AB1867" s="291"/>
      <c r="AC1867" s="291"/>
      <c r="AD1867" s="291"/>
      <c r="AE1867" s="291"/>
      <c r="AF1867" s="291"/>
      <c r="AG1867" s="291"/>
      <c r="AH1867" s="291"/>
      <c r="AI1867" s="291"/>
      <c r="AJ1867" s="291"/>
      <c r="AK1867" s="291"/>
      <c r="AL1867" s="291"/>
      <c r="AM1867" s="291"/>
      <c r="AN1867" s="291"/>
      <c r="AO1867" s="291"/>
      <c r="AP1867" s="291"/>
      <c r="AQ1867" s="291"/>
      <c r="AR1867" s="291"/>
    </row>
    <row r="1868" spans="1:44" ht="8.1" customHeight="1">
      <c r="A1868" s="323" t="str">
        <f t="shared" si="169"/>
        <v/>
      </c>
      <c r="B1868" s="50" t="str">
        <f t="shared" si="170"/>
        <v/>
      </c>
      <c r="C1868" s="50" t="str">
        <f t="shared" si="171"/>
        <v/>
      </c>
      <c r="D1868" s="273" t="str">
        <f t="shared" si="172"/>
        <v/>
      </c>
      <c r="E1868" s="311"/>
      <c r="F1868" s="312"/>
      <c r="G1868" s="312"/>
      <c r="H1868" s="291"/>
      <c r="I1868" s="291"/>
      <c r="J1868" s="291"/>
      <c r="K1868" s="291"/>
      <c r="L1868" s="291"/>
      <c r="M1868" s="291"/>
      <c r="N1868" s="291"/>
      <c r="O1868" s="291"/>
      <c r="P1868" s="291"/>
      <c r="Q1868" s="291"/>
      <c r="R1868" s="291"/>
      <c r="S1868" s="291"/>
      <c r="T1868" s="291"/>
      <c r="U1868" s="291"/>
      <c r="V1868" s="291"/>
      <c r="W1868" s="291"/>
      <c r="X1868" s="291"/>
      <c r="Y1868" s="291"/>
      <c r="Z1868" s="291"/>
      <c r="AA1868" s="291"/>
      <c r="AB1868" s="291"/>
      <c r="AC1868" s="291"/>
      <c r="AD1868" s="291"/>
      <c r="AE1868" s="291"/>
      <c r="AF1868" s="291"/>
      <c r="AG1868" s="291"/>
      <c r="AH1868" s="291"/>
      <c r="AI1868" s="291"/>
      <c r="AJ1868" s="291"/>
      <c r="AK1868" s="291"/>
      <c r="AL1868" s="291"/>
      <c r="AM1868" s="291"/>
      <c r="AN1868" s="291"/>
      <c r="AO1868" s="291"/>
      <c r="AP1868" s="291"/>
      <c r="AQ1868" s="291"/>
      <c r="AR1868" s="291"/>
    </row>
    <row r="1869" spans="1:44" ht="8.1" customHeight="1">
      <c r="A1869" s="323" t="str">
        <f t="shared" si="169"/>
        <v/>
      </c>
      <c r="B1869" s="50" t="str">
        <f t="shared" si="170"/>
        <v/>
      </c>
      <c r="C1869" s="50" t="str">
        <f t="shared" si="171"/>
        <v/>
      </c>
      <c r="D1869" s="273" t="str">
        <f t="shared" si="172"/>
        <v/>
      </c>
      <c r="E1869" s="311"/>
      <c r="F1869" s="312"/>
      <c r="G1869" s="312"/>
      <c r="H1869" s="291"/>
      <c r="I1869" s="291"/>
      <c r="J1869" s="291"/>
      <c r="K1869" s="291"/>
      <c r="L1869" s="291"/>
      <c r="M1869" s="291"/>
      <c r="N1869" s="291"/>
      <c r="O1869" s="291"/>
      <c r="P1869" s="291"/>
      <c r="Q1869" s="291"/>
      <c r="R1869" s="291"/>
      <c r="S1869" s="291"/>
      <c r="T1869" s="291"/>
      <c r="U1869" s="291"/>
      <c r="V1869" s="291"/>
      <c r="W1869" s="291"/>
      <c r="X1869" s="291"/>
      <c r="Y1869" s="291"/>
      <c r="Z1869" s="291"/>
      <c r="AA1869" s="291"/>
      <c r="AB1869" s="291"/>
      <c r="AC1869" s="291"/>
      <c r="AD1869" s="291"/>
      <c r="AE1869" s="291"/>
      <c r="AF1869" s="291"/>
      <c r="AG1869" s="291"/>
      <c r="AH1869" s="291"/>
      <c r="AI1869" s="291"/>
      <c r="AJ1869" s="291"/>
      <c r="AK1869" s="291"/>
      <c r="AL1869" s="291"/>
      <c r="AM1869" s="291"/>
      <c r="AN1869" s="291"/>
      <c r="AO1869" s="291"/>
      <c r="AP1869" s="291"/>
      <c r="AQ1869" s="291"/>
      <c r="AR1869" s="291"/>
    </row>
    <row r="1870" spans="1:44" ht="8.1" customHeight="1">
      <c r="A1870" s="323" t="str">
        <f t="shared" si="169"/>
        <v/>
      </c>
      <c r="B1870" s="50" t="str">
        <f t="shared" si="170"/>
        <v/>
      </c>
      <c r="C1870" s="50" t="str">
        <f t="shared" si="171"/>
        <v/>
      </c>
      <c r="D1870" s="273" t="str">
        <f t="shared" si="172"/>
        <v/>
      </c>
      <c r="E1870" s="311"/>
      <c r="F1870" s="312"/>
      <c r="G1870" s="312"/>
      <c r="H1870" s="291"/>
      <c r="I1870" s="291"/>
      <c r="J1870" s="291"/>
      <c r="K1870" s="291"/>
      <c r="L1870" s="291"/>
      <c r="M1870" s="291"/>
      <c r="N1870" s="291"/>
      <c r="O1870" s="291"/>
      <c r="P1870" s="291"/>
      <c r="Q1870" s="291"/>
      <c r="R1870" s="291"/>
      <c r="S1870" s="291"/>
      <c r="T1870" s="291"/>
      <c r="U1870" s="291"/>
      <c r="V1870" s="291"/>
      <c r="W1870" s="291"/>
      <c r="X1870" s="291"/>
      <c r="Y1870" s="291"/>
      <c r="Z1870" s="291"/>
      <c r="AA1870" s="291"/>
      <c r="AB1870" s="291"/>
      <c r="AC1870" s="291"/>
      <c r="AD1870" s="291"/>
      <c r="AE1870" s="291"/>
      <c r="AF1870" s="291"/>
      <c r="AG1870" s="291"/>
      <c r="AH1870" s="291"/>
      <c r="AI1870" s="291"/>
      <c r="AJ1870" s="291"/>
      <c r="AK1870" s="291"/>
      <c r="AL1870" s="291"/>
      <c r="AM1870" s="291"/>
      <c r="AN1870" s="291"/>
      <c r="AO1870" s="291"/>
      <c r="AP1870" s="291"/>
      <c r="AQ1870" s="291"/>
      <c r="AR1870" s="291"/>
    </row>
    <row r="1871" spans="1:44" ht="8.1" customHeight="1">
      <c r="A1871" s="323" t="str">
        <f t="shared" si="169"/>
        <v/>
      </c>
      <c r="B1871" s="50" t="str">
        <f t="shared" si="170"/>
        <v/>
      </c>
      <c r="C1871" s="50" t="str">
        <f t="shared" si="171"/>
        <v/>
      </c>
      <c r="D1871" s="273" t="str">
        <f t="shared" si="172"/>
        <v/>
      </c>
      <c r="E1871" s="311"/>
      <c r="F1871" s="312"/>
      <c r="G1871" s="312"/>
      <c r="H1871" s="291"/>
      <c r="I1871" s="291"/>
      <c r="J1871" s="291"/>
      <c r="K1871" s="291"/>
      <c r="L1871" s="291"/>
      <c r="M1871" s="291"/>
      <c r="N1871" s="291"/>
      <c r="O1871" s="291"/>
      <c r="P1871" s="291"/>
      <c r="Q1871" s="291"/>
      <c r="R1871" s="291"/>
      <c r="S1871" s="291"/>
      <c r="T1871" s="291"/>
      <c r="U1871" s="291"/>
      <c r="V1871" s="291"/>
      <c r="W1871" s="291"/>
      <c r="X1871" s="291"/>
      <c r="Y1871" s="291"/>
      <c r="Z1871" s="291"/>
      <c r="AA1871" s="291"/>
      <c r="AB1871" s="291"/>
      <c r="AC1871" s="291"/>
      <c r="AD1871" s="291"/>
      <c r="AE1871" s="291"/>
      <c r="AF1871" s="291"/>
      <c r="AG1871" s="291"/>
      <c r="AH1871" s="291"/>
      <c r="AI1871" s="291"/>
      <c r="AJ1871" s="291"/>
      <c r="AK1871" s="291"/>
      <c r="AL1871" s="291"/>
      <c r="AM1871" s="291"/>
      <c r="AN1871" s="291"/>
      <c r="AO1871" s="291"/>
      <c r="AP1871" s="291"/>
      <c r="AQ1871" s="291"/>
      <c r="AR1871" s="291"/>
    </row>
    <row r="1872" spans="1:44" ht="8.1" customHeight="1">
      <c r="A1872" s="323" t="str">
        <f t="shared" si="169"/>
        <v/>
      </c>
      <c r="B1872" s="50" t="str">
        <f t="shared" si="170"/>
        <v/>
      </c>
      <c r="C1872" s="50" t="str">
        <f t="shared" si="171"/>
        <v/>
      </c>
      <c r="D1872" s="273" t="str">
        <f t="shared" si="172"/>
        <v/>
      </c>
      <c r="E1872" s="311"/>
      <c r="F1872" s="312"/>
      <c r="G1872" s="312"/>
      <c r="H1872" s="291"/>
      <c r="I1872" s="291"/>
      <c r="J1872" s="291"/>
      <c r="K1872" s="291"/>
      <c r="L1872" s="291"/>
      <c r="M1872" s="291"/>
      <c r="N1872" s="291"/>
      <c r="O1872" s="291"/>
      <c r="P1872" s="291"/>
      <c r="Q1872" s="291"/>
      <c r="R1872" s="291"/>
      <c r="S1872" s="291"/>
      <c r="T1872" s="291"/>
      <c r="U1872" s="291"/>
      <c r="V1872" s="291"/>
      <c r="W1872" s="291"/>
      <c r="X1872" s="291"/>
      <c r="Y1872" s="291"/>
      <c r="Z1872" s="291"/>
      <c r="AA1872" s="291"/>
      <c r="AB1872" s="291"/>
      <c r="AC1872" s="291"/>
      <c r="AD1872" s="291"/>
      <c r="AE1872" s="291"/>
      <c r="AF1872" s="291"/>
      <c r="AG1872" s="291"/>
      <c r="AH1872" s="291"/>
      <c r="AI1872" s="291"/>
      <c r="AJ1872" s="291"/>
      <c r="AK1872" s="291"/>
      <c r="AL1872" s="291"/>
      <c r="AM1872" s="291"/>
      <c r="AN1872" s="291"/>
      <c r="AO1872" s="291"/>
      <c r="AP1872" s="291"/>
      <c r="AQ1872" s="291"/>
      <c r="AR1872" s="291"/>
    </row>
    <row r="1873" spans="1:44" ht="8.1" customHeight="1">
      <c r="A1873" s="323" t="str">
        <f t="shared" si="169"/>
        <v/>
      </c>
      <c r="B1873" s="50" t="str">
        <f t="shared" si="170"/>
        <v/>
      </c>
      <c r="C1873" s="50" t="str">
        <f t="shared" si="171"/>
        <v/>
      </c>
      <c r="D1873" s="273" t="str">
        <f t="shared" si="172"/>
        <v/>
      </c>
      <c r="E1873" s="311"/>
      <c r="F1873" s="312"/>
      <c r="G1873" s="312"/>
      <c r="H1873" s="291"/>
      <c r="I1873" s="291"/>
      <c r="J1873" s="291"/>
      <c r="K1873" s="291"/>
      <c r="L1873" s="291"/>
      <c r="M1873" s="291"/>
      <c r="N1873" s="291"/>
      <c r="O1873" s="291"/>
      <c r="P1873" s="291"/>
      <c r="Q1873" s="291"/>
      <c r="R1873" s="291"/>
      <c r="S1873" s="291"/>
      <c r="T1873" s="291"/>
      <c r="U1873" s="291"/>
      <c r="V1873" s="291"/>
      <c r="W1873" s="291"/>
      <c r="X1873" s="291"/>
      <c r="Y1873" s="291"/>
      <c r="Z1873" s="291"/>
      <c r="AA1873" s="291"/>
      <c r="AB1873" s="291"/>
      <c r="AC1873" s="291"/>
      <c r="AD1873" s="291"/>
      <c r="AE1873" s="291"/>
      <c r="AF1873" s="291"/>
      <c r="AG1873" s="291"/>
      <c r="AH1873" s="291"/>
      <c r="AI1873" s="291"/>
      <c r="AJ1873" s="291"/>
      <c r="AK1873" s="291"/>
      <c r="AL1873" s="291"/>
      <c r="AM1873" s="291"/>
      <c r="AN1873" s="291"/>
      <c r="AO1873" s="291"/>
      <c r="AP1873" s="291"/>
      <c r="AQ1873" s="291"/>
      <c r="AR1873" s="291"/>
    </row>
    <row r="1874" spans="1:44" ht="8.1" customHeight="1">
      <c r="A1874" s="323" t="str">
        <f t="shared" si="169"/>
        <v/>
      </c>
      <c r="B1874" s="50" t="str">
        <f t="shared" si="170"/>
        <v/>
      </c>
      <c r="C1874" s="50" t="str">
        <f t="shared" si="171"/>
        <v/>
      </c>
      <c r="D1874" s="273" t="str">
        <f t="shared" si="172"/>
        <v/>
      </c>
      <c r="E1874" s="311"/>
      <c r="F1874" s="312"/>
      <c r="G1874" s="312"/>
      <c r="H1874" s="291"/>
      <c r="I1874" s="291"/>
      <c r="J1874" s="291"/>
      <c r="K1874" s="291"/>
      <c r="L1874" s="291"/>
      <c r="M1874" s="291"/>
      <c r="N1874" s="291"/>
      <c r="O1874" s="291"/>
      <c r="P1874" s="291"/>
      <c r="Q1874" s="291"/>
      <c r="R1874" s="291"/>
      <c r="S1874" s="291"/>
      <c r="T1874" s="291"/>
      <c r="U1874" s="291"/>
      <c r="V1874" s="291"/>
      <c r="W1874" s="291"/>
      <c r="X1874" s="291"/>
      <c r="Y1874" s="291"/>
      <c r="Z1874" s="291"/>
      <c r="AA1874" s="291"/>
      <c r="AB1874" s="291"/>
      <c r="AC1874" s="291"/>
      <c r="AD1874" s="291"/>
      <c r="AE1874" s="291"/>
      <c r="AF1874" s="291"/>
      <c r="AG1874" s="291"/>
      <c r="AH1874" s="291"/>
      <c r="AI1874" s="291"/>
      <c r="AJ1874" s="291"/>
      <c r="AK1874" s="291"/>
      <c r="AL1874" s="291"/>
      <c r="AM1874" s="291"/>
      <c r="AN1874" s="291"/>
      <c r="AO1874" s="291"/>
      <c r="AP1874" s="291"/>
      <c r="AQ1874" s="291"/>
      <c r="AR1874" s="291"/>
    </row>
    <row r="1875" spans="1:44" ht="8.1" customHeight="1">
      <c r="A1875" s="323" t="str">
        <f t="shared" si="169"/>
        <v/>
      </c>
      <c r="B1875" s="50" t="str">
        <f t="shared" si="170"/>
        <v/>
      </c>
      <c r="C1875" s="50" t="str">
        <f t="shared" si="171"/>
        <v/>
      </c>
      <c r="D1875" s="273" t="str">
        <f t="shared" si="172"/>
        <v/>
      </c>
      <c r="E1875" s="311"/>
      <c r="F1875" s="312"/>
      <c r="G1875" s="312"/>
      <c r="H1875" s="291"/>
      <c r="I1875" s="291"/>
      <c r="J1875" s="291"/>
      <c r="K1875" s="291"/>
      <c r="L1875" s="291"/>
      <c r="M1875" s="291"/>
      <c r="N1875" s="291"/>
      <c r="O1875" s="291"/>
      <c r="P1875" s="291"/>
      <c r="Q1875" s="291"/>
      <c r="R1875" s="291"/>
      <c r="S1875" s="291"/>
      <c r="T1875" s="291"/>
      <c r="U1875" s="291"/>
      <c r="V1875" s="291"/>
      <c r="W1875" s="291"/>
      <c r="X1875" s="291"/>
      <c r="Y1875" s="291"/>
      <c r="Z1875" s="291"/>
      <c r="AA1875" s="291"/>
      <c r="AB1875" s="291"/>
      <c r="AC1875" s="291"/>
      <c r="AD1875" s="291"/>
      <c r="AE1875" s="291"/>
      <c r="AF1875" s="291"/>
      <c r="AG1875" s="291"/>
      <c r="AH1875" s="291"/>
      <c r="AI1875" s="291"/>
      <c r="AJ1875" s="291"/>
      <c r="AK1875" s="291"/>
      <c r="AL1875" s="291"/>
      <c r="AM1875" s="291"/>
      <c r="AN1875" s="291"/>
      <c r="AO1875" s="291"/>
      <c r="AP1875" s="291"/>
      <c r="AQ1875" s="291"/>
      <c r="AR1875" s="291"/>
    </row>
    <row r="1876" spans="1:44" ht="8.1" customHeight="1">
      <c r="A1876" s="323" t="str">
        <f t="shared" si="169"/>
        <v/>
      </c>
      <c r="B1876" s="50" t="str">
        <f t="shared" si="170"/>
        <v/>
      </c>
      <c r="C1876" s="50" t="str">
        <f t="shared" si="171"/>
        <v/>
      </c>
      <c r="D1876" s="273" t="str">
        <f t="shared" si="172"/>
        <v/>
      </c>
      <c r="E1876" s="311"/>
      <c r="F1876" s="312"/>
      <c r="G1876" s="312"/>
      <c r="H1876" s="291"/>
      <c r="I1876" s="291"/>
      <c r="J1876" s="291"/>
      <c r="K1876" s="291"/>
      <c r="L1876" s="291"/>
      <c r="M1876" s="291"/>
      <c r="N1876" s="291"/>
      <c r="O1876" s="291"/>
      <c r="P1876" s="291"/>
      <c r="Q1876" s="291"/>
      <c r="R1876" s="291"/>
      <c r="S1876" s="291"/>
      <c r="T1876" s="291"/>
      <c r="U1876" s="291"/>
      <c r="V1876" s="291"/>
      <c r="W1876" s="291"/>
      <c r="X1876" s="291"/>
      <c r="Y1876" s="291"/>
      <c r="Z1876" s="291"/>
      <c r="AA1876" s="291"/>
      <c r="AB1876" s="291"/>
      <c r="AC1876" s="291"/>
      <c r="AD1876" s="291"/>
      <c r="AE1876" s="291"/>
      <c r="AF1876" s="291"/>
      <c r="AG1876" s="291"/>
      <c r="AH1876" s="291"/>
      <c r="AI1876" s="291"/>
      <c r="AJ1876" s="291"/>
      <c r="AK1876" s="291"/>
      <c r="AL1876" s="291"/>
      <c r="AM1876" s="291"/>
      <c r="AN1876" s="291"/>
      <c r="AO1876" s="291"/>
      <c r="AP1876" s="291"/>
      <c r="AQ1876" s="291"/>
      <c r="AR1876" s="291"/>
    </row>
    <row r="1877" spans="1:44" ht="8.1" customHeight="1">
      <c r="A1877" s="323" t="str">
        <f t="shared" si="169"/>
        <v/>
      </c>
      <c r="B1877" s="50" t="str">
        <f t="shared" si="170"/>
        <v/>
      </c>
      <c r="C1877" s="50" t="str">
        <f t="shared" si="171"/>
        <v/>
      </c>
      <c r="D1877" s="273" t="str">
        <f t="shared" si="172"/>
        <v/>
      </c>
      <c r="E1877" s="311"/>
      <c r="F1877" s="312"/>
      <c r="G1877" s="312"/>
      <c r="H1877" s="291"/>
      <c r="I1877" s="291"/>
      <c r="J1877" s="291"/>
      <c r="K1877" s="291"/>
      <c r="L1877" s="291"/>
      <c r="M1877" s="291"/>
      <c r="N1877" s="291"/>
      <c r="O1877" s="291"/>
      <c r="P1877" s="291"/>
      <c r="Q1877" s="291"/>
      <c r="R1877" s="291"/>
      <c r="S1877" s="291"/>
      <c r="T1877" s="291"/>
      <c r="U1877" s="291"/>
      <c r="V1877" s="291"/>
      <c r="W1877" s="291"/>
      <c r="X1877" s="291"/>
      <c r="Y1877" s="291"/>
      <c r="Z1877" s="291"/>
      <c r="AA1877" s="291"/>
      <c r="AB1877" s="291"/>
      <c r="AC1877" s="291"/>
      <c r="AD1877" s="291"/>
      <c r="AE1877" s="291"/>
      <c r="AF1877" s="291"/>
      <c r="AG1877" s="291"/>
      <c r="AH1877" s="291"/>
      <c r="AI1877" s="291"/>
      <c r="AJ1877" s="291"/>
      <c r="AK1877" s="291"/>
      <c r="AL1877" s="291"/>
      <c r="AM1877" s="291"/>
      <c r="AN1877" s="291"/>
      <c r="AO1877" s="291"/>
      <c r="AP1877" s="291"/>
      <c r="AQ1877" s="291"/>
      <c r="AR1877" s="291"/>
    </row>
    <row r="1878" spans="1:44" ht="8.1" customHeight="1">
      <c r="A1878" s="323" t="str">
        <f t="shared" si="169"/>
        <v/>
      </c>
      <c r="B1878" s="50" t="str">
        <f t="shared" si="170"/>
        <v/>
      </c>
      <c r="C1878" s="50" t="str">
        <f t="shared" si="171"/>
        <v/>
      </c>
      <c r="D1878" s="273" t="str">
        <f t="shared" si="172"/>
        <v/>
      </c>
      <c r="E1878" s="311"/>
      <c r="F1878" s="312"/>
      <c r="G1878" s="312"/>
      <c r="H1878" s="291"/>
      <c r="I1878" s="291"/>
      <c r="J1878" s="291"/>
      <c r="K1878" s="291"/>
      <c r="L1878" s="291"/>
      <c r="M1878" s="291"/>
      <c r="N1878" s="291"/>
      <c r="O1878" s="291"/>
      <c r="P1878" s="291"/>
      <c r="Q1878" s="291"/>
      <c r="R1878" s="291"/>
      <c r="S1878" s="291"/>
      <c r="T1878" s="291"/>
      <c r="U1878" s="291"/>
      <c r="V1878" s="291"/>
      <c r="W1878" s="291"/>
      <c r="X1878" s="291"/>
      <c r="Y1878" s="291"/>
      <c r="Z1878" s="291"/>
      <c r="AA1878" s="291"/>
      <c r="AB1878" s="291"/>
      <c r="AC1878" s="291"/>
      <c r="AD1878" s="291"/>
      <c r="AE1878" s="291"/>
      <c r="AF1878" s="291"/>
      <c r="AG1878" s="291"/>
      <c r="AH1878" s="291"/>
      <c r="AI1878" s="291"/>
      <c r="AJ1878" s="291"/>
      <c r="AK1878" s="291"/>
      <c r="AL1878" s="291"/>
      <c r="AM1878" s="291"/>
      <c r="AN1878" s="291"/>
      <c r="AO1878" s="291"/>
      <c r="AP1878" s="291"/>
      <c r="AQ1878" s="291"/>
      <c r="AR1878" s="291"/>
    </row>
    <row r="1879" spans="1:44" ht="8.1" customHeight="1">
      <c r="A1879" s="323" t="str">
        <f t="shared" si="169"/>
        <v/>
      </c>
      <c r="B1879" s="50" t="str">
        <f t="shared" si="170"/>
        <v/>
      </c>
      <c r="C1879" s="50" t="str">
        <f t="shared" si="171"/>
        <v/>
      </c>
      <c r="D1879" s="273" t="str">
        <f t="shared" si="172"/>
        <v/>
      </c>
      <c r="E1879" s="311"/>
      <c r="F1879" s="312"/>
      <c r="G1879" s="312"/>
      <c r="H1879" s="291"/>
      <c r="I1879" s="291"/>
      <c r="J1879" s="291"/>
      <c r="K1879" s="291"/>
      <c r="L1879" s="291"/>
      <c r="M1879" s="291"/>
      <c r="N1879" s="291"/>
      <c r="O1879" s="291"/>
      <c r="P1879" s="291"/>
      <c r="Q1879" s="291"/>
      <c r="R1879" s="291"/>
      <c r="S1879" s="291"/>
      <c r="T1879" s="291"/>
      <c r="U1879" s="291"/>
      <c r="V1879" s="291"/>
      <c r="W1879" s="291"/>
      <c r="X1879" s="291"/>
      <c r="Y1879" s="291"/>
      <c r="Z1879" s="291"/>
      <c r="AA1879" s="291"/>
      <c r="AB1879" s="291"/>
      <c r="AC1879" s="291"/>
      <c r="AD1879" s="291"/>
      <c r="AE1879" s="291"/>
      <c r="AF1879" s="291"/>
      <c r="AG1879" s="291"/>
      <c r="AH1879" s="291"/>
      <c r="AI1879" s="291"/>
      <c r="AJ1879" s="291"/>
      <c r="AK1879" s="291"/>
      <c r="AL1879" s="291"/>
      <c r="AM1879" s="291"/>
      <c r="AN1879" s="291"/>
      <c r="AO1879" s="291"/>
      <c r="AP1879" s="291"/>
      <c r="AQ1879" s="291"/>
      <c r="AR1879" s="291"/>
    </row>
    <row r="1880" spans="1:44" ht="8.1" customHeight="1">
      <c r="A1880" s="323" t="str">
        <f t="shared" si="169"/>
        <v/>
      </c>
      <c r="B1880" s="50" t="str">
        <f t="shared" si="170"/>
        <v/>
      </c>
      <c r="C1880" s="50" t="str">
        <f t="shared" si="171"/>
        <v/>
      </c>
      <c r="D1880" s="273" t="str">
        <f t="shared" si="172"/>
        <v/>
      </c>
      <c r="E1880" s="311"/>
      <c r="F1880" s="312"/>
      <c r="G1880" s="312"/>
      <c r="H1880" s="291"/>
      <c r="I1880" s="291"/>
      <c r="J1880" s="291"/>
      <c r="K1880" s="291"/>
      <c r="L1880" s="291"/>
      <c r="M1880" s="291"/>
      <c r="N1880" s="291"/>
      <c r="O1880" s="291"/>
      <c r="P1880" s="291"/>
      <c r="Q1880" s="291"/>
      <c r="R1880" s="291"/>
      <c r="S1880" s="291"/>
      <c r="T1880" s="291"/>
      <c r="U1880" s="291"/>
      <c r="V1880" s="291"/>
      <c r="W1880" s="291"/>
      <c r="X1880" s="291"/>
      <c r="Y1880" s="291"/>
      <c r="Z1880" s="291"/>
      <c r="AA1880" s="291"/>
      <c r="AB1880" s="291"/>
      <c r="AC1880" s="291"/>
      <c r="AD1880" s="291"/>
      <c r="AE1880" s="291"/>
      <c r="AF1880" s="291"/>
      <c r="AG1880" s="291"/>
      <c r="AH1880" s="291"/>
      <c r="AI1880" s="291"/>
      <c r="AJ1880" s="291"/>
      <c r="AK1880" s="291"/>
      <c r="AL1880" s="291"/>
      <c r="AM1880" s="291"/>
      <c r="AN1880" s="291"/>
      <c r="AO1880" s="291"/>
      <c r="AP1880" s="291"/>
      <c r="AQ1880" s="291"/>
      <c r="AR1880" s="291"/>
    </row>
    <row r="1881" spans="1:44" ht="8.1" customHeight="1">
      <c r="A1881" s="323" t="str">
        <f t="shared" si="169"/>
        <v/>
      </c>
      <c r="B1881" s="50" t="str">
        <f t="shared" si="170"/>
        <v/>
      </c>
      <c r="C1881" s="50" t="str">
        <f t="shared" si="171"/>
        <v/>
      </c>
      <c r="D1881" s="273" t="str">
        <f t="shared" si="172"/>
        <v/>
      </c>
      <c r="E1881" s="311"/>
      <c r="F1881" s="312"/>
      <c r="G1881" s="312"/>
      <c r="H1881" s="291"/>
      <c r="I1881" s="291"/>
      <c r="J1881" s="291"/>
      <c r="K1881" s="291"/>
      <c r="L1881" s="291"/>
      <c r="M1881" s="291"/>
      <c r="N1881" s="291"/>
      <c r="O1881" s="291"/>
      <c r="P1881" s="291"/>
      <c r="Q1881" s="291"/>
      <c r="R1881" s="291"/>
      <c r="S1881" s="291"/>
      <c r="T1881" s="291"/>
      <c r="U1881" s="291"/>
      <c r="V1881" s="291"/>
      <c r="W1881" s="291"/>
      <c r="X1881" s="291"/>
      <c r="Y1881" s="291"/>
      <c r="Z1881" s="291"/>
      <c r="AA1881" s="291"/>
      <c r="AB1881" s="291"/>
      <c r="AC1881" s="291"/>
      <c r="AD1881" s="291"/>
      <c r="AE1881" s="291"/>
      <c r="AF1881" s="291"/>
      <c r="AG1881" s="291"/>
      <c r="AH1881" s="291"/>
      <c r="AI1881" s="291"/>
      <c r="AJ1881" s="291"/>
      <c r="AK1881" s="291"/>
      <c r="AL1881" s="291"/>
      <c r="AM1881" s="291"/>
      <c r="AN1881" s="291"/>
      <c r="AO1881" s="291"/>
      <c r="AP1881" s="291"/>
      <c r="AQ1881" s="291"/>
      <c r="AR1881" s="291"/>
    </row>
    <row r="1882" spans="1:44" ht="8.1" customHeight="1">
      <c r="A1882" s="323" t="str">
        <f t="shared" si="169"/>
        <v/>
      </c>
      <c r="B1882" s="50" t="str">
        <f t="shared" si="170"/>
        <v/>
      </c>
      <c r="C1882" s="50" t="str">
        <f t="shared" si="171"/>
        <v/>
      </c>
      <c r="D1882" s="273" t="str">
        <f t="shared" si="172"/>
        <v/>
      </c>
      <c r="E1882" s="311"/>
      <c r="F1882" s="312"/>
      <c r="G1882" s="312"/>
      <c r="H1882" s="291"/>
      <c r="I1882" s="291"/>
      <c r="J1882" s="291"/>
      <c r="K1882" s="291"/>
      <c r="L1882" s="291"/>
      <c r="M1882" s="291"/>
      <c r="N1882" s="291"/>
      <c r="O1882" s="291"/>
      <c r="P1882" s="291"/>
      <c r="Q1882" s="291"/>
      <c r="R1882" s="291"/>
      <c r="S1882" s="291"/>
      <c r="T1882" s="291"/>
      <c r="U1882" s="291"/>
      <c r="V1882" s="291"/>
      <c r="W1882" s="291"/>
      <c r="X1882" s="291"/>
      <c r="Y1882" s="291"/>
      <c r="Z1882" s="291"/>
      <c r="AA1882" s="291"/>
      <c r="AB1882" s="291"/>
      <c r="AC1882" s="291"/>
      <c r="AD1882" s="291"/>
      <c r="AE1882" s="291"/>
      <c r="AF1882" s="291"/>
      <c r="AG1882" s="291"/>
      <c r="AH1882" s="291"/>
      <c r="AI1882" s="291"/>
      <c r="AJ1882" s="291"/>
      <c r="AK1882" s="291"/>
      <c r="AL1882" s="291"/>
      <c r="AM1882" s="291"/>
      <c r="AN1882" s="291"/>
      <c r="AO1882" s="291"/>
      <c r="AP1882" s="291"/>
      <c r="AQ1882" s="291"/>
      <c r="AR1882" s="291"/>
    </row>
    <row r="1883" spans="1:44" ht="8.1" customHeight="1">
      <c r="A1883" s="323" t="str">
        <f t="shared" si="169"/>
        <v/>
      </c>
      <c r="B1883" s="50" t="str">
        <f t="shared" si="170"/>
        <v/>
      </c>
      <c r="C1883" s="50" t="str">
        <f t="shared" si="171"/>
        <v/>
      </c>
      <c r="D1883" s="273" t="str">
        <f t="shared" si="172"/>
        <v/>
      </c>
      <c r="E1883" s="311"/>
      <c r="F1883" s="312"/>
      <c r="G1883" s="312"/>
      <c r="H1883" s="291"/>
      <c r="I1883" s="291"/>
      <c r="J1883" s="291"/>
      <c r="K1883" s="291"/>
      <c r="L1883" s="291"/>
      <c r="M1883" s="291"/>
      <c r="N1883" s="291"/>
      <c r="O1883" s="291"/>
      <c r="P1883" s="291"/>
      <c r="Q1883" s="291"/>
      <c r="R1883" s="291"/>
      <c r="S1883" s="291"/>
      <c r="T1883" s="291"/>
      <c r="U1883" s="291"/>
      <c r="V1883" s="291"/>
      <c r="W1883" s="291"/>
      <c r="X1883" s="291"/>
      <c r="Y1883" s="291"/>
      <c r="Z1883" s="291"/>
      <c r="AA1883" s="291"/>
      <c r="AB1883" s="291"/>
      <c r="AC1883" s="291"/>
      <c r="AD1883" s="291"/>
      <c r="AE1883" s="291"/>
      <c r="AF1883" s="291"/>
      <c r="AG1883" s="291"/>
      <c r="AH1883" s="291"/>
      <c r="AI1883" s="291"/>
      <c r="AJ1883" s="291"/>
      <c r="AK1883" s="291"/>
      <c r="AL1883" s="291"/>
      <c r="AM1883" s="291"/>
      <c r="AN1883" s="291"/>
      <c r="AO1883" s="291"/>
      <c r="AP1883" s="291"/>
      <c r="AQ1883" s="291"/>
      <c r="AR1883" s="291"/>
    </row>
    <row r="1884" spans="1:44" ht="8.1" customHeight="1">
      <c r="A1884" s="323" t="str">
        <f t="shared" si="169"/>
        <v/>
      </c>
      <c r="B1884" s="50" t="str">
        <f t="shared" si="170"/>
        <v/>
      </c>
      <c r="C1884" s="50" t="str">
        <f t="shared" si="171"/>
        <v/>
      </c>
      <c r="D1884" s="273" t="str">
        <f t="shared" si="172"/>
        <v/>
      </c>
      <c r="E1884" s="311"/>
      <c r="F1884" s="312"/>
      <c r="G1884" s="312"/>
      <c r="H1884" s="291"/>
      <c r="I1884" s="291"/>
      <c r="J1884" s="291"/>
      <c r="K1884" s="291"/>
      <c r="L1884" s="291"/>
      <c r="M1884" s="291"/>
      <c r="N1884" s="291"/>
      <c r="O1884" s="291"/>
      <c r="P1884" s="291"/>
      <c r="Q1884" s="291"/>
      <c r="R1884" s="291"/>
      <c r="S1884" s="291"/>
      <c r="T1884" s="291"/>
      <c r="U1884" s="291"/>
      <c r="V1884" s="291"/>
      <c r="W1884" s="291"/>
      <c r="X1884" s="291"/>
      <c r="Y1884" s="291"/>
      <c r="Z1884" s="291"/>
      <c r="AA1884" s="291"/>
      <c r="AB1884" s="291"/>
      <c r="AC1884" s="291"/>
      <c r="AD1884" s="291"/>
      <c r="AE1884" s="291"/>
      <c r="AF1884" s="291"/>
      <c r="AG1884" s="291"/>
      <c r="AH1884" s="291"/>
      <c r="AI1884" s="291"/>
      <c r="AJ1884" s="291"/>
      <c r="AK1884" s="291"/>
      <c r="AL1884" s="291"/>
      <c r="AM1884" s="291"/>
      <c r="AN1884" s="291"/>
      <c r="AO1884" s="291"/>
      <c r="AP1884" s="291"/>
      <c r="AQ1884" s="291"/>
      <c r="AR1884" s="291"/>
    </row>
    <row r="1885" spans="1:44" ht="8.1" customHeight="1">
      <c r="A1885" s="323" t="str">
        <f t="shared" si="169"/>
        <v/>
      </c>
      <c r="B1885" s="50" t="str">
        <f t="shared" si="170"/>
        <v/>
      </c>
      <c r="C1885" s="50" t="str">
        <f t="shared" si="171"/>
        <v/>
      </c>
      <c r="D1885" s="273" t="str">
        <f t="shared" si="172"/>
        <v/>
      </c>
      <c r="E1885" s="311"/>
      <c r="F1885" s="312"/>
      <c r="G1885" s="312"/>
      <c r="H1885" s="291"/>
      <c r="I1885" s="291"/>
      <c r="J1885" s="291"/>
      <c r="K1885" s="291"/>
      <c r="L1885" s="291"/>
      <c r="M1885" s="291"/>
      <c r="N1885" s="291"/>
      <c r="O1885" s="291"/>
      <c r="P1885" s="291"/>
      <c r="Q1885" s="291"/>
      <c r="R1885" s="291"/>
      <c r="S1885" s="291"/>
      <c r="T1885" s="291"/>
      <c r="U1885" s="291"/>
      <c r="V1885" s="291"/>
      <c r="W1885" s="291"/>
      <c r="X1885" s="291"/>
      <c r="Y1885" s="291"/>
      <c r="Z1885" s="291"/>
      <c r="AA1885" s="291"/>
      <c r="AB1885" s="291"/>
      <c r="AC1885" s="291"/>
      <c r="AD1885" s="291"/>
      <c r="AE1885" s="291"/>
      <c r="AF1885" s="291"/>
      <c r="AG1885" s="291"/>
      <c r="AH1885" s="291"/>
      <c r="AI1885" s="291"/>
      <c r="AJ1885" s="291"/>
      <c r="AK1885" s="291"/>
      <c r="AL1885" s="291"/>
      <c r="AM1885" s="291"/>
      <c r="AN1885" s="291"/>
      <c r="AO1885" s="291"/>
      <c r="AP1885" s="291"/>
      <c r="AQ1885" s="291"/>
      <c r="AR1885" s="291"/>
    </row>
    <row r="1886" spans="1:44" ht="8.1" customHeight="1">
      <c r="A1886" s="323" t="str">
        <f t="shared" si="169"/>
        <v/>
      </c>
      <c r="B1886" s="50" t="str">
        <f t="shared" si="170"/>
        <v/>
      </c>
      <c r="C1886" s="50" t="str">
        <f t="shared" si="171"/>
        <v/>
      </c>
      <c r="D1886" s="273" t="str">
        <f t="shared" si="172"/>
        <v/>
      </c>
      <c r="E1886" s="311"/>
      <c r="F1886" s="312"/>
      <c r="G1886" s="312"/>
      <c r="H1886" s="291"/>
      <c r="I1886" s="291"/>
      <c r="J1886" s="291"/>
      <c r="K1886" s="291"/>
      <c r="L1886" s="291"/>
      <c r="M1886" s="291"/>
      <c r="N1886" s="291"/>
      <c r="O1886" s="291"/>
      <c r="P1886" s="291"/>
      <c r="Q1886" s="291"/>
      <c r="R1886" s="291"/>
      <c r="S1886" s="291"/>
      <c r="T1886" s="291"/>
      <c r="U1886" s="291"/>
      <c r="V1886" s="291"/>
      <c r="W1886" s="291"/>
      <c r="X1886" s="291"/>
      <c r="Y1886" s="291"/>
      <c r="Z1886" s="291"/>
      <c r="AA1886" s="291"/>
      <c r="AB1886" s="291"/>
      <c r="AC1886" s="291"/>
      <c r="AD1886" s="291"/>
      <c r="AE1886" s="291"/>
      <c r="AF1886" s="291"/>
      <c r="AG1886" s="291"/>
      <c r="AH1886" s="291"/>
      <c r="AI1886" s="291"/>
      <c r="AJ1886" s="291"/>
      <c r="AK1886" s="291"/>
      <c r="AL1886" s="291"/>
      <c r="AM1886" s="291"/>
      <c r="AN1886" s="291"/>
      <c r="AO1886" s="291"/>
      <c r="AP1886" s="291"/>
      <c r="AQ1886" s="291"/>
      <c r="AR1886" s="291"/>
    </row>
    <row r="1887" spans="1:44" ht="8.1" customHeight="1">
      <c r="A1887" s="323" t="str">
        <f t="shared" si="169"/>
        <v/>
      </c>
      <c r="B1887" s="50" t="str">
        <f t="shared" si="170"/>
        <v/>
      </c>
      <c r="C1887" s="50" t="str">
        <f t="shared" si="171"/>
        <v/>
      </c>
      <c r="D1887" s="273" t="str">
        <f t="shared" si="172"/>
        <v/>
      </c>
      <c r="E1887" s="311"/>
      <c r="F1887" s="312"/>
      <c r="G1887" s="312"/>
      <c r="H1887" s="291"/>
      <c r="I1887" s="291"/>
      <c r="J1887" s="291"/>
      <c r="K1887" s="291"/>
      <c r="L1887" s="291"/>
      <c r="M1887" s="291"/>
      <c r="N1887" s="291"/>
      <c r="O1887" s="291"/>
      <c r="P1887" s="291"/>
      <c r="Q1887" s="291"/>
      <c r="R1887" s="291"/>
      <c r="S1887" s="291"/>
      <c r="T1887" s="291"/>
      <c r="U1887" s="291"/>
      <c r="V1887" s="291"/>
      <c r="W1887" s="291"/>
      <c r="X1887" s="291"/>
      <c r="Y1887" s="291"/>
      <c r="Z1887" s="291"/>
      <c r="AA1887" s="291"/>
      <c r="AB1887" s="291"/>
      <c r="AC1887" s="291"/>
      <c r="AD1887" s="291"/>
      <c r="AE1887" s="291"/>
      <c r="AF1887" s="291"/>
      <c r="AG1887" s="291"/>
      <c r="AH1887" s="291"/>
      <c r="AI1887" s="291"/>
      <c r="AJ1887" s="291"/>
      <c r="AK1887" s="291"/>
      <c r="AL1887" s="291"/>
      <c r="AM1887" s="291"/>
      <c r="AN1887" s="291"/>
      <c r="AO1887" s="291"/>
      <c r="AP1887" s="291"/>
      <c r="AQ1887" s="291"/>
      <c r="AR1887" s="291"/>
    </row>
    <row r="1888" spans="1:44" ht="8.1" customHeight="1">
      <c r="A1888" s="323" t="str">
        <f t="shared" si="169"/>
        <v/>
      </c>
      <c r="B1888" s="50" t="str">
        <f t="shared" si="170"/>
        <v/>
      </c>
      <c r="C1888" s="50" t="str">
        <f t="shared" si="171"/>
        <v/>
      </c>
      <c r="D1888" s="273" t="str">
        <f t="shared" si="172"/>
        <v/>
      </c>
      <c r="E1888" s="311"/>
      <c r="F1888" s="312"/>
      <c r="G1888" s="312"/>
      <c r="H1888" s="291"/>
      <c r="I1888" s="291"/>
      <c r="J1888" s="291"/>
      <c r="K1888" s="291"/>
      <c r="L1888" s="291"/>
      <c r="M1888" s="291"/>
      <c r="N1888" s="291"/>
      <c r="O1888" s="291"/>
      <c r="P1888" s="291"/>
      <c r="Q1888" s="291"/>
      <c r="R1888" s="291"/>
      <c r="S1888" s="291"/>
      <c r="T1888" s="291"/>
      <c r="U1888" s="291"/>
      <c r="V1888" s="291"/>
      <c r="W1888" s="291"/>
      <c r="X1888" s="291"/>
      <c r="Y1888" s="291"/>
      <c r="Z1888" s="291"/>
      <c r="AA1888" s="291"/>
      <c r="AB1888" s="291"/>
      <c r="AC1888" s="291"/>
      <c r="AD1888" s="291"/>
      <c r="AE1888" s="291"/>
      <c r="AF1888" s="291"/>
      <c r="AG1888" s="291"/>
      <c r="AH1888" s="291"/>
      <c r="AI1888" s="291"/>
      <c r="AJ1888" s="291"/>
      <c r="AK1888" s="291"/>
      <c r="AL1888" s="291"/>
      <c r="AM1888" s="291"/>
      <c r="AN1888" s="291"/>
      <c r="AO1888" s="291"/>
      <c r="AP1888" s="291"/>
      <c r="AQ1888" s="291"/>
      <c r="AR1888" s="291"/>
    </row>
    <row r="1889" spans="1:44" ht="8.1" customHeight="1">
      <c r="A1889" s="323" t="str">
        <f t="shared" si="169"/>
        <v/>
      </c>
      <c r="B1889" s="50" t="str">
        <f t="shared" si="170"/>
        <v/>
      </c>
      <c r="C1889" s="50" t="str">
        <f t="shared" si="171"/>
        <v/>
      </c>
      <c r="D1889" s="273" t="str">
        <f t="shared" si="172"/>
        <v/>
      </c>
      <c r="E1889" s="311"/>
      <c r="F1889" s="312"/>
      <c r="G1889" s="312"/>
      <c r="H1889" s="291"/>
      <c r="I1889" s="291"/>
      <c r="J1889" s="291"/>
      <c r="K1889" s="291"/>
      <c r="L1889" s="291"/>
      <c r="M1889" s="291"/>
      <c r="N1889" s="291"/>
      <c r="O1889" s="291"/>
      <c r="P1889" s="291"/>
      <c r="Q1889" s="291"/>
      <c r="R1889" s="291"/>
      <c r="S1889" s="291"/>
      <c r="T1889" s="291"/>
      <c r="U1889" s="291"/>
      <c r="V1889" s="291"/>
      <c r="W1889" s="291"/>
      <c r="X1889" s="291"/>
      <c r="Y1889" s="291"/>
      <c r="Z1889" s="291"/>
      <c r="AA1889" s="291"/>
      <c r="AB1889" s="291"/>
      <c r="AC1889" s="291"/>
      <c r="AD1889" s="291"/>
      <c r="AE1889" s="291"/>
      <c r="AF1889" s="291"/>
      <c r="AG1889" s="291"/>
      <c r="AH1889" s="291"/>
      <c r="AI1889" s="291"/>
      <c r="AJ1889" s="291"/>
      <c r="AK1889" s="291"/>
      <c r="AL1889" s="291"/>
      <c r="AM1889" s="291"/>
      <c r="AN1889" s="291"/>
      <c r="AO1889" s="291"/>
      <c r="AP1889" s="291"/>
      <c r="AQ1889" s="291"/>
      <c r="AR1889" s="291"/>
    </row>
    <row r="1890" spans="1:44" ht="8.1" customHeight="1">
      <c r="A1890" s="323" t="str">
        <f t="shared" si="169"/>
        <v/>
      </c>
      <c r="B1890" s="50" t="str">
        <f t="shared" si="170"/>
        <v/>
      </c>
      <c r="C1890" s="50" t="str">
        <f t="shared" si="171"/>
        <v/>
      </c>
      <c r="D1890" s="273" t="str">
        <f t="shared" si="172"/>
        <v/>
      </c>
      <c r="E1890" s="311"/>
      <c r="F1890" s="312"/>
      <c r="G1890" s="312"/>
      <c r="H1890" s="291"/>
      <c r="I1890" s="291"/>
      <c r="J1890" s="291"/>
      <c r="K1890" s="291"/>
      <c r="L1890" s="291"/>
      <c r="M1890" s="291"/>
      <c r="N1890" s="291"/>
      <c r="O1890" s="291"/>
      <c r="P1890" s="291"/>
      <c r="Q1890" s="291"/>
      <c r="R1890" s="291"/>
      <c r="S1890" s="291"/>
      <c r="T1890" s="291"/>
      <c r="U1890" s="291"/>
      <c r="V1890" s="291"/>
      <c r="W1890" s="291"/>
      <c r="X1890" s="291"/>
      <c r="Y1890" s="291"/>
      <c r="Z1890" s="291"/>
      <c r="AA1890" s="291"/>
      <c r="AB1890" s="291"/>
      <c r="AC1890" s="291"/>
      <c r="AD1890" s="291"/>
      <c r="AE1890" s="291"/>
      <c r="AF1890" s="291"/>
      <c r="AG1890" s="291"/>
      <c r="AH1890" s="291"/>
      <c r="AI1890" s="291"/>
      <c r="AJ1890" s="291"/>
      <c r="AK1890" s="291"/>
      <c r="AL1890" s="291"/>
      <c r="AM1890" s="291"/>
      <c r="AN1890" s="291"/>
      <c r="AO1890" s="291"/>
      <c r="AP1890" s="291"/>
      <c r="AQ1890" s="291"/>
      <c r="AR1890" s="291"/>
    </row>
    <row r="1891" spans="1:44" ht="8.1" customHeight="1">
      <c r="A1891" s="323" t="str">
        <f t="shared" si="169"/>
        <v/>
      </c>
      <c r="B1891" s="50" t="str">
        <f t="shared" si="170"/>
        <v/>
      </c>
      <c r="C1891" s="50" t="str">
        <f t="shared" si="171"/>
        <v/>
      </c>
      <c r="D1891" s="273" t="str">
        <f t="shared" si="172"/>
        <v/>
      </c>
      <c r="E1891" s="311"/>
      <c r="F1891" s="312"/>
      <c r="G1891" s="312"/>
      <c r="H1891" s="291"/>
      <c r="I1891" s="291"/>
      <c r="J1891" s="291"/>
      <c r="K1891" s="291"/>
      <c r="L1891" s="291"/>
      <c r="M1891" s="291"/>
      <c r="N1891" s="291"/>
      <c r="O1891" s="291"/>
      <c r="P1891" s="291"/>
      <c r="Q1891" s="291"/>
      <c r="R1891" s="291"/>
      <c r="S1891" s="291"/>
      <c r="T1891" s="291"/>
      <c r="U1891" s="291"/>
      <c r="V1891" s="291"/>
      <c r="W1891" s="291"/>
      <c r="X1891" s="291"/>
      <c r="Y1891" s="291"/>
      <c r="Z1891" s="291"/>
      <c r="AA1891" s="291"/>
      <c r="AB1891" s="291"/>
      <c r="AC1891" s="291"/>
      <c r="AD1891" s="291"/>
      <c r="AE1891" s="291"/>
      <c r="AF1891" s="291"/>
      <c r="AG1891" s="291"/>
      <c r="AH1891" s="291"/>
      <c r="AI1891" s="291"/>
      <c r="AJ1891" s="291"/>
      <c r="AK1891" s="291"/>
      <c r="AL1891" s="291"/>
      <c r="AM1891" s="291"/>
      <c r="AN1891" s="291"/>
      <c r="AO1891" s="291"/>
      <c r="AP1891" s="291"/>
      <c r="AQ1891" s="291"/>
      <c r="AR1891" s="291"/>
    </row>
    <row r="1892" spans="1:44" ht="8.1" customHeight="1">
      <c r="A1892" s="323" t="str">
        <f t="shared" si="169"/>
        <v/>
      </c>
      <c r="B1892" s="50" t="str">
        <f t="shared" si="170"/>
        <v/>
      </c>
      <c r="C1892" s="50" t="str">
        <f t="shared" si="171"/>
        <v/>
      </c>
      <c r="D1892" s="273" t="str">
        <f t="shared" si="172"/>
        <v/>
      </c>
      <c r="E1892" s="311"/>
      <c r="F1892" s="312"/>
      <c r="G1892" s="312"/>
      <c r="H1892" s="291"/>
      <c r="I1892" s="291"/>
      <c r="J1892" s="291"/>
      <c r="K1892" s="291"/>
      <c r="L1892" s="291"/>
      <c r="M1892" s="291"/>
      <c r="N1892" s="291"/>
      <c r="O1892" s="291"/>
      <c r="P1892" s="291"/>
      <c r="Q1892" s="291"/>
      <c r="R1892" s="291"/>
      <c r="S1892" s="291"/>
      <c r="T1892" s="291"/>
      <c r="U1892" s="291"/>
      <c r="V1892" s="291"/>
      <c r="W1892" s="291"/>
      <c r="X1892" s="291"/>
      <c r="Y1892" s="291"/>
      <c r="Z1892" s="291"/>
      <c r="AA1892" s="291"/>
      <c r="AB1892" s="291"/>
      <c r="AC1892" s="291"/>
      <c r="AD1892" s="291"/>
      <c r="AE1892" s="291"/>
      <c r="AF1892" s="291"/>
      <c r="AG1892" s="291"/>
      <c r="AH1892" s="291"/>
      <c r="AI1892" s="291"/>
      <c r="AJ1892" s="291"/>
      <c r="AK1892" s="291"/>
      <c r="AL1892" s="291"/>
      <c r="AM1892" s="291"/>
      <c r="AN1892" s="291"/>
      <c r="AO1892" s="291"/>
      <c r="AP1892" s="291"/>
      <c r="AQ1892" s="291"/>
      <c r="AR1892" s="291"/>
    </row>
    <row r="1893" spans="1:44" ht="8.1" customHeight="1">
      <c r="A1893" s="323" t="str">
        <f t="shared" si="169"/>
        <v/>
      </c>
      <c r="B1893" s="50" t="str">
        <f t="shared" si="170"/>
        <v/>
      </c>
      <c r="C1893" s="50" t="str">
        <f t="shared" si="171"/>
        <v/>
      </c>
      <c r="D1893" s="273" t="str">
        <f t="shared" si="172"/>
        <v/>
      </c>
      <c r="E1893" s="311"/>
      <c r="F1893" s="312"/>
      <c r="G1893" s="312"/>
      <c r="H1893" s="291"/>
      <c r="I1893" s="291"/>
      <c r="J1893" s="291"/>
      <c r="K1893" s="291"/>
      <c r="L1893" s="291"/>
      <c r="M1893" s="291"/>
      <c r="N1893" s="291"/>
      <c r="O1893" s="291"/>
      <c r="P1893" s="291"/>
      <c r="Q1893" s="291"/>
      <c r="R1893" s="291"/>
      <c r="S1893" s="291"/>
      <c r="T1893" s="291"/>
      <c r="U1893" s="291"/>
      <c r="V1893" s="291"/>
      <c r="W1893" s="291"/>
      <c r="X1893" s="291"/>
      <c r="Y1893" s="291"/>
      <c r="Z1893" s="291"/>
      <c r="AA1893" s="291"/>
      <c r="AB1893" s="291"/>
      <c r="AC1893" s="291"/>
      <c r="AD1893" s="291"/>
      <c r="AE1893" s="291"/>
      <c r="AF1893" s="291"/>
      <c r="AG1893" s="291"/>
      <c r="AH1893" s="291"/>
      <c r="AI1893" s="291"/>
      <c r="AJ1893" s="291"/>
      <c r="AK1893" s="291"/>
      <c r="AL1893" s="291"/>
      <c r="AM1893" s="291"/>
      <c r="AN1893" s="291"/>
      <c r="AO1893" s="291"/>
      <c r="AP1893" s="291"/>
      <c r="AQ1893" s="291"/>
      <c r="AR1893" s="291"/>
    </row>
    <row r="1894" spans="1:44" ht="8.1" customHeight="1">
      <c r="A1894" s="323" t="str">
        <f t="shared" si="169"/>
        <v/>
      </c>
      <c r="B1894" s="50" t="str">
        <f t="shared" si="170"/>
        <v/>
      </c>
      <c r="C1894" s="50" t="str">
        <f t="shared" si="171"/>
        <v/>
      </c>
      <c r="D1894" s="273" t="str">
        <f t="shared" si="172"/>
        <v/>
      </c>
      <c r="E1894" s="311"/>
      <c r="F1894" s="312"/>
      <c r="G1894" s="312"/>
      <c r="H1894" s="291"/>
      <c r="I1894" s="291"/>
      <c r="J1894" s="291"/>
      <c r="K1894" s="291"/>
      <c r="L1894" s="291"/>
      <c r="M1894" s="291"/>
      <c r="N1894" s="291"/>
      <c r="O1894" s="291"/>
      <c r="P1894" s="291"/>
      <c r="Q1894" s="291"/>
      <c r="R1894" s="291"/>
      <c r="S1894" s="291"/>
      <c r="T1894" s="291"/>
      <c r="U1894" s="291"/>
      <c r="V1894" s="291"/>
      <c r="W1894" s="291"/>
      <c r="X1894" s="291"/>
      <c r="Y1894" s="291"/>
      <c r="Z1894" s="291"/>
      <c r="AA1894" s="291"/>
      <c r="AB1894" s="291"/>
      <c r="AC1894" s="291"/>
      <c r="AD1894" s="291"/>
      <c r="AE1894" s="291"/>
      <c r="AF1894" s="291"/>
      <c r="AG1894" s="291"/>
      <c r="AH1894" s="291"/>
      <c r="AI1894" s="291"/>
      <c r="AJ1894" s="291"/>
      <c r="AK1894" s="291"/>
      <c r="AL1894" s="291"/>
      <c r="AM1894" s="291"/>
      <c r="AN1894" s="291"/>
      <c r="AO1894" s="291"/>
      <c r="AP1894" s="291"/>
      <c r="AQ1894" s="291"/>
      <c r="AR1894" s="291"/>
    </row>
    <row r="1895" spans="1:44" ht="8.1" customHeight="1">
      <c r="A1895" s="323" t="str">
        <f t="shared" si="169"/>
        <v/>
      </c>
      <c r="B1895" s="50" t="str">
        <f t="shared" si="170"/>
        <v/>
      </c>
      <c r="C1895" s="50" t="str">
        <f t="shared" si="171"/>
        <v/>
      </c>
      <c r="D1895" s="273" t="str">
        <f t="shared" si="172"/>
        <v/>
      </c>
      <c r="E1895" s="311"/>
      <c r="F1895" s="312"/>
      <c r="G1895" s="312"/>
      <c r="H1895" s="291"/>
      <c r="I1895" s="291"/>
      <c r="J1895" s="291"/>
      <c r="K1895" s="291"/>
      <c r="L1895" s="291"/>
      <c r="M1895" s="291"/>
      <c r="N1895" s="291"/>
      <c r="O1895" s="291"/>
      <c r="P1895" s="291"/>
      <c r="Q1895" s="291"/>
      <c r="R1895" s="291"/>
      <c r="S1895" s="291"/>
      <c r="T1895" s="291"/>
      <c r="U1895" s="291"/>
      <c r="V1895" s="291"/>
      <c r="W1895" s="291"/>
      <c r="X1895" s="291"/>
      <c r="Y1895" s="291"/>
      <c r="Z1895" s="291"/>
      <c r="AA1895" s="291"/>
      <c r="AB1895" s="291"/>
      <c r="AC1895" s="291"/>
      <c r="AD1895" s="291"/>
      <c r="AE1895" s="291"/>
      <c r="AF1895" s="291"/>
      <c r="AG1895" s="291"/>
      <c r="AH1895" s="291"/>
      <c r="AI1895" s="291"/>
      <c r="AJ1895" s="291"/>
      <c r="AK1895" s="291"/>
      <c r="AL1895" s="291"/>
      <c r="AM1895" s="291"/>
      <c r="AN1895" s="291"/>
      <c r="AO1895" s="291"/>
      <c r="AP1895" s="291"/>
      <c r="AQ1895" s="291"/>
      <c r="AR1895" s="291"/>
    </row>
    <row r="1896" spans="1:44" ht="8.1" customHeight="1">
      <c r="A1896" s="323" t="str">
        <f t="shared" si="169"/>
        <v/>
      </c>
      <c r="B1896" s="50" t="str">
        <f t="shared" si="170"/>
        <v/>
      </c>
      <c r="C1896" s="50" t="str">
        <f t="shared" si="171"/>
        <v/>
      </c>
      <c r="D1896" s="273" t="str">
        <f t="shared" si="172"/>
        <v/>
      </c>
      <c r="E1896" s="311"/>
      <c r="F1896" s="312"/>
      <c r="G1896" s="312"/>
      <c r="H1896" s="291"/>
      <c r="I1896" s="291"/>
      <c r="J1896" s="291"/>
      <c r="K1896" s="291"/>
      <c r="L1896" s="291"/>
      <c r="M1896" s="291"/>
      <c r="N1896" s="291"/>
      <c r="O1896" s="291"/>
      <c r="P1896" s="291"/>
      <c r="Q1896" s="291"/>
      <c r="R1896" s="291"/>
      <c r="S1896" s="291"/>
      <c r="T1896" s="291"/>
      <c r="U1896" s="291"/>
      <c r="V1896" s="291"/>
      <c r="W1896" s="291"/>
      <c r="X1896" s="291"/>
      <c r="Y1896" s="291"/>
      <c r="Z1896" s="291"/>
      <c r="AA1896" s="291"/>
      <c r="AB1896" s="291"/>
      <c r="AC1896" s="291"/>
      <c r="AD1896" s="291"/>
      <c r="AE1896" s="291"/>
      <c r="AF1896" s="291"/>
      <c r="AG1896" s="291"/>
      <c r="AH1896" s="291"/>
      <c r="AI1896" s="291"/>
      <c r="AJ1896" s="291"/>
      <c r="AK1896" s="291"/>
      <c r="AL1896" s="291"/>
      <c r="AM1896" s="291"/>
      <c r="AN1896" s="291"/>
      <c r="AO1896" s="291"/>
      <c r="AP1896" s="291"/>
      <c r="AQ1896" s="291"/>
      <c r="AR1896" s="291"/>
    </row>
    <row r="1897" spans="1:44" ht="8.1" customHeight="1">
      <c r="A1897" s="323" t="str">
        <f t="shared" si="169"/>
        <v/>
      </c>
      <c r="B1897" s="50" t="str">
        <f t="shared" si="170"/>
        <v/>
      </c>
      <c r="C1897" s="50" t="str">
        <f t="shared" si="171"/>
        <v/>
      </c>
      <c r="D1897" s="273" t="str">
        <f t="shared" si="172"/>
        <v/>
      </c>
      <c r="E1897" s="311"/>
      <c r="F1897" s="312"/>
      <c r="G1897" s="312"/>
      <c r="H1897" s="291"/>
      <c r="I1897" s="291"/>
      <c r="J1897" s="291"/>
      <c r="K1897" s="291"/>
      <c r="L1897" s="291"/>
      <c r="M1897" s="291"/>
      <c r="N1897" s="291"/>
      <c r="O1897" s="291"/>
      <c r="P1897" s="291"/>
      <c r="Q1897" s="291"/>
      <c r="R1897" s="291"/>
      <c r="S1897" s="291"/>
      <c r="T1897" s="291"/>
      <c r="U1897" s="291"/>
      <c r="V1897" s="291"/>
      <c r="W1897" s="291"/>
      <c r="X1897" s="291"/>
      <c r="Y1897" s="291"/>
      <c r="Z1897" s="291"/>
      <c r="AA1897" s="291"/>
      <c r="AB1897" s="291"/>
      <c r="AC1897" s="291"/>
      <c r="AD1897" s="291"/>
      <c r="AE1897" s="291"/>
      <c r="AF1897" s="291"/>
      <c r="AG1897" s="291"/>
      <c r="AH1897" s="291"/>
      <c r="AI1897" s="291"/>
      <c r="AJ1897" s="291"/>
      <c r="AK1897" s="291"/>
      <c r="AL1897" s="291"/>
      <c r="AM1897" s="291"/>
      <c r="AN1897" s="291"/>
      <c r="AO1897" s="291"/>
      <c r="AP1897" s="291"/>
      <c r="AQ1897" s="291"/>
      <c r="AR1897" s="291"/>
    </row>
    <row r="1898" spans="1:44" ht="8.1" customHeight="1">
      <c r="A1898" s="323" t="str">
        <f t="shared" si="169"/>
        <v/>
      </c>
      <c r="B1898" s="50" t="str">
        <f t="shared" si="170"/>
        <v/>
      </c>
      <c r="C1898" s="50" t="str">
        <f t="shared" si="171"/>
        <v/>
      </c>
      <c r="D1898" s="273" t="str">
        <f t="shared" si="172"/>
        <v/>
      </c>
      <c r="E1898" s="311"/>
      <c r="F1898" s="312"/>
      <c r="G1898" s="312"/>
      <c r="H1898" s="291"/>
      <c r="I1898" s="291"/>
      <c r="J1898" s="291"/>
      <c r="K1898" s="291"/>
      <c r="L1898" s="291"/>
      <c r="M1898" s="291"/>
      <c r="N1898" s="291"/>
      <c r="O1898" s="291"/>
      <c r="P1898" s="291"/>
      <c r="Q1898" s="291"/>
      <c r="R1898" s="291"/>
      <c r="S1898" s="291"/>
      <c r="T1898" s="291"/>
      <c r="U1898" s="291"/>
      <c r="V1898" s="291"/>
      <c r="W1898" s="291"/>
      <c r="X1898" s="291"/>
      <c r="Y1898" s="291"/>
      <c r="Z1898" s="291"/>
      <c r="AA1898" s="291"/>
      <c r="AB1898" s="291"/>
      <c r="AC1898" s="291"/>
      <c r="AD1898" s="291"/>
      <c r="AE1898" s="291"/>
      <c r="AF1898" s="291"/>
      <c r="AG1898" s="291"/>
      <c r="AH1898" s="291"/>
      <c r="AI1898" s="291"/>
      <c r="AJ1898" s="291"/>
      <c r="AK1898" s="291"/>
      <c r="AL1898" s="291"/>
      <c r="AM1898" s="291"/>
      <c r="AN1898" s="291"/>
      <c r="AO1898" s="291"/>
      <c r="AP1898" s="291"/>
      <c r="AQ1898" s="291"/>
      <c r="AR1898" s="291"/>
    </row>
    <row r="1899" spans="1:44" ht="8.1" customHeight="1">
      <c r="A1899" s="323" t="str">
        <f t="shared" si="169"/>
        <v/>
      </c>
      <c r="B1899" s="50" t="str">
        <f t="shared" si="170"/>
        <v/>
      </c>
      <c r="C1899" s="50" t="str">
        <f t="shared" si="171"/>
        <v/>
      </c>
      <c r="D1899" s="273" t="str">
        <f t="shared" si="172"/>
        <v/>
      </c>
      <c r="E1899" s="311"/>
      <c r="F1899" s="312"/>
      <c r="G1899" s="312"/>
      <c r="H1899" s="291"/>
      <c r="I1899" s="291"/>
      <c r="J1899" s="291"/>
      <c r="K1899" s="291"/>
      <c r="L1899" s="291"/>
      <c r="M1899" s="291"/>
      <c r="N1899" s="291"/>
      <c r="O1899" s="291"/>
      <c r="P1899" s="291"/>
      <c r="Q1899" s="291"/>
      <c r="R1899" s="291"/>
      <c r="S1899" s="291"/>
      <c r="T1899" s="291"/>
      <c r="U1899" s="291"/>
      <c r="V1899" s="291"/>
      <c r="W1899" s="291"/>
      <c r="X1899" s="291"/>
      <c r="Y1899" s="291"/>
      <c r="Z1899" s="291"/>
      <c r="AA1899" s="291"/>
      <c r="AB1899" s="291"/>
      <c r="AC1899" s="291"/>
      <c r="AD1899" s="291"/>
      <c r="AE1899" s="291"/>
      <c r="AF1899" s="291"/>
      <c r="AG1899" s="291"/>
      <c r="AH1899" s="291"/>
      <c r="AI1899" s="291"/>
      <c r="AJ1899" s="291"/>
      <c r="AK1899" s="291"/>
      <c r="AL1899" s="291"/>
      <c r="AM1899" s="291"/>
      <c r="AN1899" s="291"/>
      <c r="AO1899" s="291"/>
      <c r="AP1899" s="291"/>
      <c r="AQ1899" s="291"/>
      <c r="AR1899" s="291"/>
    </row>
    <row r="1900" spans="1:44" ht="8.1" customHeight="1">
      <c r="A1900" s="323" t="str">
        <f t="shared" si="169"/>
        <v/>
      </c>
      <c r="B1900" s="50" t="str">
        <f t="shared" si="170"/>
        <v/>
      </c>
      <c r="C1900" s="50" t="str">
        <f t="shared" si="171"/>
        <v/>
      </c>
      <c r="D1900" s="273" t="str">
        <f t="shared" si="172"/>
        <v/>
      </c>
      <c r="E1900" s="311"/>
      <c r="F1900" s="312"/>
      <c r="G1900" s="312"/>
      <c r="H1900" s="291"/>
      <c r="I1900" s="291"/>
      <c r="J1900" s="291"/>
      <c r="K1900" s="291"/>
      <c r="L1900" s="291"/>
      <c r="M1900" s="291"/>
      <c r="N1900" s="291"/>
      <c r="O1900" s="291"/>
      <c r="P1900" s="291"/>
      <c r="Q1900" s="291"/>
      <c r="R1900" s="291"/>
      <c r="S1900" s="291"/>
      <c r="T1900" s="291"/>
      <c r="U1900" s="291"/>
      <c r="V1900" s="291"/>
      <c r="W1900" s="291"/>
      <c r="X1900" s="291"/>
      <c r="Y1900" s="291"/>
      <c r="Z1900" s="291"/>
      <c r="AA1900" s="291"/>
      <c r="AB1900" s="291"/>
      <c r="AC1900" s="291"/>
      <c r="AD1900" s="291"/>
      <c r="AE1900" s="291"/>
      <c r="AF1900" s="291"/>
      <c r="AG1900" s="291"/>
      <c r="AH1900" s="291"/>
      <c r="AI1900" s="291"/>
      <c r="AJ1900" s="291"/>
      <c r="AK1900" s="291"/>
      <c r="AL1900" s="291"/>
      <c r="AM1900" s="291"/>
      <c r="AN1900" s="291"/>
      <c r="AO1900" s="291"/>
      <c r="AP1900" s="291"/>
      <c r="AQ1900" s="291"/>
      <c r="AR1900" s="291"/>
    </row>
    <row r="1901" spans="1:44" ht="8.1" customHeight="1">
      <c r="A1901" s="323" t="str">
        <f t="shared" si="169"/>
        <v/>
      </c>
      <c r="B1901" s="50" t="str">
        <f t="shared" si="170"/>
        <v/>
      </c>
      <c r="C1901" s="50" t="str">
        <f t="shared" si="171"/>
        <v/>
      </c>
      <c r="D1901" s="273" t="str">
        <f t="shared" si="172"/>
        <v/>
      </c>
      <c r="E1901" s="311"/>
      <c r="F1901" s="312"/>
      <c r="G1901" s="312"/>
      <c r="H1901" s="291"/>
      <c r="I1901" s="291"/>
      <c r="J1901" s="291"/>
      <c r="K1901" s="291"/>
      <c r="L1901" s="291"/>
      <c r="M1901" s="291"/>
      <c r="N1901" s="291"/>
      <c r="O1901" s="291"/>
      <c r="P1901" s="291"/>
      <c r="Q1901" s="291"/>
      <c r="R1901" s="291"/>
      <c r="S1901" s="291"/>
      <c r="T1901" s="291"/>
      <c r="U1901" s="291"/>
      <c r="V1901" s="291"/>
      <c r="W1901" s="291"/>
      <c r="X1901" s="291"/>
      <c r="Y1901" s="291"/>
      <c r="Z1901" s="291"/>
      <c r="AA1901" s="291"/>
      <c r="AB1901" s="291"/>
      <c r="AC1901" s="291"/>
      <c r="AD1901" s="291"/>
      <c r="AE1901" s="291"/>
      <c r="AF1901" s="291"/>
      <c r="AG1901" s="291"/>
      <c r="AH1901" s="291"/>
      <c r="AI1901" s="291"/>
      <c r="AJ1901" s="291"/>
      <c r="AK1901" s="291"/>
      <c r="AL1901" s="291"/>
      <c r="AM1901" s="291"/>
      <c r="AN1901" s="291"/>
      <c r="AO1901" s="291"/>
      <c r="AP1901" s="291"/>
      <c r="AQ1901" s="291"/>
      <c r="AR1901" s="291"/>
    </row>
    <row r="1902" spans="1:44" ht="8.1" customHeight="1">
      <c r="A1902" s="323" t="str">
        <f t="shared" si="169"/>
        <v/>
      </c>
      <c r="B1902" s="50" t="str">
        <f t="shared" si="170"/>
        <v/>
      </c>
      <c r="C1902" s="50" t="str">
        <f t="shared" si="171"/>
        <v/>
      </c>
      <c r="D1902" s="273" t="str">
        <f t="shared" si="172"/>
        <v/>
      </c>
      <c r="E1902" s="311"/>
      <c r="F1902" s="312"/>
      <c r="G1902" s="312"/>
      <c r="H1902" s="291"/>
      <c r="I1902" s="291"/>
      <c r="J1902" s="291"/>
      <c r="K1902" s="291"/>
      <c r="L1902" s="291"/>
      <c r="M1902" s="291"/>
      <c r="N1902" s="291"/>
      <c r="O1902" s="291"/>
      <c r="P1902" s="291"/>
      <c r="Q1902" s="291"/>
      <c r="R1902" s="291"/>
      <c r="S1902" s="291"/>
      <c r="T1902" s="291"/>
      <c r="U1902" s="291"/>
      <c r="V1902" s="291"/>
      <c r="W1902" s="291"/>
      <c r="X1902" s="291"/>
      <c r="Y1902" s="291"/>
      <c r="Z1902" s="291"/>
      <c r="AA1902" s="291"/>
      <c r="AB1902" s="291"/>
      <c r="AC1902" s="291"/>
      <c r="AD1902" s="291"/>
      <c r="AE1902" s="291"/>
      <c r="AF1902" s="291"/>
      <c r="AG1902" s="291"/>
      <c r="AH1902" s="291"/>
      <c r="AI1902" s="291"/>
      <c r="AJ1902" s="291"/>
      <c r="AK1902" s="291"/>
      <c r="AL1902" s="291"/>
      <c r="AM1902" s="291"/>
      <c r="AN1902" s="291"/>
      <c r="AO1902" s="291"/>
      <c r="AP1902" s="291"/>
      <c r="AQ1902" s="291"/>
      <c r="AR1902" s="291"/>
    </row>
    <row r="1903" spans="1:44" ht="8.1" customHeight="1">
      <c r="A1903" s="323" t="str">
        <f t="shared" si="169"/>
        <v/>
      </c>
      <c r="B1903" s="50" t="str">
        <f t="shared" si="170"/>
        <v/>
      </c>
      <c r="C1903" s="50" t="str">
        <f t="shared" si="171"/>
        <v/>
      </c>
      <c r="D1903" s="273" t="str">
        <f t="shared" si="172"/>
        <v/>
      </c>
      <c r="E1903" s="311"/>
      <c r="F1903" s="312"/>
      <c r="G1903" s="312"/>
      <c r="H1903" s="291"/>
      <c r="I1903" s="291"/>
      <c r="J1903" s="291"/>
      <c r="K1903" s="291"/>
      <c r="L1903" s="291"/>
      <c r="M1903" s="291"/>
      <c r="N1903" s="291"/>
      <c r="O1903" s="291"/>
      <c r="P1903" s="291"/>
      <c r="Q1903" s="291"/>
      <c r="R1903" s="291"/>
      <c r="S1903" s="291"/>
      <c r="T1903" s="291"/>
      <c r="U1903" s="291"/>
      <c r="V1903" s="291"/>
      <c r="W1903" s="291"/>
      <c r="X1903" s="291"/>
      <c r="Y1903" s="291"/>
      <c r="Z1903" s="291"/>
      <c r="AA1903" s="291"/>
      <c r="AB1903" s="291"/>
      <c r="AC1903" s="291"/>
      <c r="AD1903" s="291"/>
      <c r="AE1903" s="291"/>
      <c r="AF1903" s="291"/>
      <c r="AG1903" s="291"/>
      <c r="AH1903" s="291"/>
      <c r="AI1903" s="291"/>
      <c r="AJ1903" s="291"/>
      <c r="AK1903" s="291"/>
      <c r="AL1903" s="291"/>
      <c r="AM1903" s="291"/>
      <c r="AN1903" s="291"/>
      <c r="AO1903" s="291"/>
      <c r="AP1903" s="291"/>
      <c r="AQ1903" s="291"/>
      <c r="AR1903" s="291"/>
    </row>
    <row r="1904" spans="1:44" ht="8.1" customHeight="1">
      <c r="A1904" s="323" t="str">
        <f t="shared" si="169"/>
        <v/>
      </c>
      <c r="B1904" s="50" t="str">
        <f t="shared" si="170"/>
        <v/>
      </c>
      <c r="C1904" s="50" t="str">
        <f t="shared" si="171"/>
        <v/>
      </c>
      <c r="D1904" s="273" t="str">
        <f t="shared" si="172"/>
        <v/>
      </c>
      <c r="E1904" s="311"/>
      <c r="F1904" s="312"/>
      <c r="G1904" s="312"/>
      <c r="H1904" s="291"/>
      <c r="I1904" s="291"/>
      <c r="J1904" s="291"/>
      <c r="K1904" s="291"/>
      <c r="L1904" s="291"/>
      <c r="M1904" s="291"/>
      <c r="N1904" s="291"/>
      <c r="O1904" s="291"/>
      <c r="P1904" s="291"/>
      <c r="Q1904" s="291"/>
      <c r="R1904" s="291"/>
      <c r="S1904" s="291"/>
      <c r="T1904" s="291"/>
      <c r="U1904" s="291"/>
      <c r="V1904" s="291"/>
      <c r="W1904" s="291"/>
      <c r="X1904" s="291"/>
      <c r="Y1904" s="291"/>
      <c r="Z1904" s="291"/>
      <c r="AA1904" s="291"/>
      <c r="AB1904" s="291"/>
      <c r="AC1904" s="291"/>
      <c r="AD1904" s="291"/>
      <c r="AE1904" s="291"/>
      <c r="AF1904" s="291"/>
      <c r="AG1904" s="291"/>
      <c r="AH1904" s="291"/>
      <c r="AI1904" s="291"/>
      <c r="AJ1904" s="291"/>
      <c r="AK1904" s="291"/>
      <c r="AL1904" s="291"/>
      <c r="AM1904" s="291"/>
      <c r="AN1904" s="291"/>
      <c r="AO1904" s="291"/>
      <c r="AP1904" s="291"/>
      <c r="AQ1904" s="291"/>
      <c r="AR1904" s="291"/>
    </row>
    <row r="1905" spans="1:44" ht="8.1" customHeight="1">
      <c r="A1905" s="323" t="str">
        <f t="shared" si="169"/>
        <v/>
      </c>
      <c r="B1905" s="50" t="str">
        <f t="shared" si="170"/>
        <v/>
      </c>
      <c r="C1905" s="50" t="str">
        <f t="shared" si="171"/>
        <v/>
      </c>
      <c r="D1905" s="273" t="str">
        <f t="shared" si="172"/>
        <v/>
      </c>
      <c r="E1905" s="311"/>
      <c r="F1905" s="312"/>
      <c r="G1905" s="312"/>
      <c r="H1905" s="291"/>
      <c r="I1905" s="291"/>
      <c r="J1905" s="291"/>
      <c r="K1905" s="291"/>
      <c r="L1905" s="291"/>
      <c r="M1905" s="291"/>
      <c r="N1905" s="291"/>
      <c r="O1905" s="291"/>
      <c r="P1905" s="291"/>
      <c r="Q1905" s="291"/>
      <c r="R1905" s="291"/>
      <c r="S1905" s="291"/>
      <c r="T1905" s="291"/>
      <c r="U1905" s="291"/>
      <c r="V1905" s="291"/>
      <c r="W1905" s="291"/>
      <c r="X1905" s="291"/>
      <c r="Y1905" s="291"/>
      <c r="Z1905" s="291"/>
      <c r="AA1905" s="291"/>
      <c r="AB1905" s="291"/>
      <c r="AC1905" s="291"/>
      <c r="AD1905" s="291"/>
      <c r="AE1905" s="291"/>
      <c r="AF1905" s="291"/>
      <c r="AG1905" s="291"/>
      <c r="AH1905" s="291"/>
      <c r="AI1905" s="291"/>
      <c r="AJ1905" s="291"/>
      <c r="AK1905" s="291"/>
      <c r="AL1905" s="291"/>
      <c r="AM1905" s="291"/>
      <c r="AN1905" s="291"/>
      <c r="AO1905" s="291"/>
      <c r="AP1905" s="291"/>
      <c r="AQ1905" s="291"/>
      <c r="AR1905" s="291"/>
    </row>
    <row r="1906" spans="1:44" ht="8.1" customHeight="1">
      <c r="A1906" s="323" t="str">
        <f t="shared" si="169"/>
        <v/>
      </c>
      <c r="B1906" s="50" t="str">
        <f t="shared" si="170"/>
        <v/>
      </c>
      <c r="C1906" s="50" t="str">
        <f t="shared" si="171"/>
        <v/>
      </c>
      <c r="D1906" s="273" t="str">
        <f t="shared" si="172"/>
        <v/>
      </c>
      <c r="E1906" s="311"/>
      <c r="F1906" s="312"/>
      <c r="G1906" s="312"/>
      <c r="H1906" s="291"/>
      <c r="I1906" s="291"/>
      <c r="J1906" s="291"/>
      <c r="K1906" s="291"/>
      <c r="L1906" s="291"/>
      <c r="M1906" s="291"/>
      <c r="N1906" s="291"/>
      <c r="O1906" s="291"/>
      <c r="P1906" s="291"/>
      <c r="Q1906" s="291"/>
      <c r="R1906" s="291"/>
      <c r="S1906" s="291"/>
      <c r="T1906" s="291"/>
      <c r="U1906" s="291"/>
      <c r="V1906" s="291"/>
      <c r="W1906" s="291"/>
      <c r="X1906" s="291"/>
      <c r="Y1906" s="291"/>
      <c r="Z1906" s="291"/>
      <c r="AA1906" s="291"/>
      <c r="AB1906" s="291"/>
      <c r="AC1906" s="291"/>
      <c r="AD1906" s="291"/>
      <c r="AE1906" s="291"/>
      <c r="AF1906" s="291"/>
      <c r="AG1906" s="291"/>
      <c r="AH1906" s="291"/>
      <c r="AI1906" s="291"/>
      <c r="AJ1906" s="291"/>
      <c r="AK1906" s="291"/>
      <c r="AL1906" s="291"/>
      <c r="AM1906" s="291"/>
      <c r="AN1906" s="291"/>
      <c r="AO1906" s="291"/>
      <c r="AP1906" s="291"/>
      <c r="AQ1906" s="291"/>
      <c r="AR1906" s="291"/>
    </row>
    <row r="1907" spans="1:44" ht="8.1" customHeight="1">
      <c r="A1907" s="323" t="str">
        <f t="shared" si="169"/>
        <v/>
      </c>
      <c r="B1907" s="50" t="str">
        <f t="shared" si="170"/>
        <v/>
      </c>
      <c r="C1907" s="50" t="str">
        <f t="shared" si="171"/>
        <v/>
      </c>
      <c r="D1907" s="273" t="str">
        <f t="shared" si="172"/>
        <v/>
      </c>
      <c r="E1907" s="311"/>
      <c r="F1907" s="312"/>
      <c r="G1907" s="312"/>
      <c r="H1907" s="291"/>
      <c r="I1907" s="291"/>
      <c r="J1907" s="291"/>
      <c r="K1907" s="291"/>
      <c r="L1907" s="291"/>
      <c r="M1907" s="291"/>
      <c r="N1907" s="291"/>
      <c r="O1907" s="291"/>
      <c r="P1907" s="291"/>
      <c r="Q1907" s="291"/>
      <c r="R1907" s="291"/>
      <c r="S1907" s="291"/>
      <c r="T1907" s="291"/>
      <c r="U1907" s="291"/>
      <c r="V1907" s="291"/>
      <c r="W1907" s="291"/>
      <c r="X1907" s="291"/>
      <c r="Y1907" s="291"/>
      <c r="Z1907" s="291"/>
      <c r="AA1907" s="291"/>
      <c r="AB1907" s="291"/>
      <c r="AC1907" s="291"/>
      <c r="AD1907" s="291"/>
      <c r="AE1907" s="291"/>
      <c r="AF1907" s="291"/>
      <c r="AG1907" s="291"/>
      <c r="AH1907" s="291"/>
      <c r="AI1907" s="291"/>
      <c r="AJ1907" s="291"/>
      <c r="AK1907" s="291"/>
      <c r="AL1907" s="291"/>
      <c r="AM1907" s="291"/>
      <c r="AN1907" s="291"/>
      <c r="AO1907" s="291"/>
      <c r="AP1907" s="291"/>
      <c r="AQ1907" s="291"/>
      <c r="AR1907" s="291"/>
    </row>
    <row r="1908" spans="1:44" ht="8.1" customHeight="1">
      <c r="A1908" s="323" t="str">
        <f t="shared" si="169"/>
        <v/>
      </c>
      <c r="B1908" s="50" t="str">
        <f t="shared" si="170"/>
        <v/>
      </c>
      <c r="C1908" s="50" t="str">
        <f t="shared" si="171"/>
        <v/>
      </c>
      <c r="D1908" s="273" t="str">
        <f t="shared" si="172"/>
        <v/>
      </c>
      <c r="E1908" s="311"/>
      <c r="F1908" s="312"/>
      <c r="G1908" s="312"/>
      <c r="H1908" s="291"/>
      <c r="I1908" s="291"/>
      <c r="J1908" s="291"/>
      <c r="K1908" s="291"/>
      <c r="L1908" s="291"/>
      <c r="M1908" s="291"/>
      <c r="N1908" s="291"/>
      <c r="O1908" s="291"/>
      <c r="P1908" s="291"/>
      <c r="Q1908" s="291"/>
      <c r="R1908" s="291"/>
      <c r="S1908" s="291"/>
      <c r="T1908" s="291"/>
      <c r="U1908" s="291"/>
      <c r="V1908" s="291"/>
      <c r="W1908" s="291"/>
      <c r="X1908" s="291"/>
      <c r="Y1908" s="291"/>
      <c r="Z1908" s="291"/>
      <c r="AA1908" s="291"/>
      <c r="AB1908" s="291"/>
      <c r="AC1908" s="291"/>
      <c r="AD1908" s="291"/>
      <c r="AE1908" s="291"/>
      <c r="AF1908" s="291"/>
      <c r="AG1908" s="291"/>
      <c r="AH1908" s="291"/>
      <c r="AI1908" s="291"/>
      <c r="AJ1908" s="291"/>
      <c r="AK1908" s="291"/>
      <c r="AL1908" s="291"/>
      <c r="AM1908" s="291"/>
      <c r="AN1908" s="291"/>
      <c r="AO1908" s="291"/>
      <c r="AP1908" s="291"/>
      <c r="AQ1908" s="291"/>
      <c r="AR1908" s="291"/>
    </row>
    <row r="1909" spans="1:44" ht="8.1" customHeight="1">
      <c r="A1909" s="323" t="str">
        <f t="shared" si="169"/>
        <v/>
      </c>
      <c r="B1909" s="50" t="str">
        <f t="shared" si="170"/>
        <v/>
      </c>
      <c r="C1909" s="50" t="str">
        <f t="shared" si="171"/>
        <v/>
      </c>
      <c r="D1909" s="273" t="str">
        <f t="shared" si="172"/>
        <v/>
      </c>
      <c r="E1909" s="311"/>
      <c r="F1909" s="312"/>
      <c r="G1909" s="312"/>
      <c r="H1909" s="291"/>
      <c r="I1909" s="291"/>
      <c r="J1909" s="291"/>
      <c r="K1909" s="291"/>
      <c r="L1909" s="291"/>
      <c r="M1909" s="291"/>
      <c r="N1909" s="291"/>
      <c r="O1909" s="291"/>
      <c r="P1909" s="291"/>
      <c r="Q1909" s="291"/>
      <c r="R1909" s="291"/>
      <c r="S1909" s="291"/>
      <c r="T1909" s="291"/>
      <c r="U1909" s="291"/>
      <c r="V1909" s="291"/>
      <c r="W1909" s="291"/>
      <c r="X1909" s="291"/>
      <c r="Y1909" s="291"/>
      <c r="Z1909" s="291"/>
      <c r="AA1909" s="291"/>
      <c r="AB1909" s="291"/>
      <c r="AC1909" s="291"/>
      <c r="AD1909" s="291"/>
      <c r="AE1909" s="291"/>
      <c r="AF1909" s="291"/>
      <c r="AG1909" s="291"/>
      <c r="AH1909" s="291"/>
      <c r="AI1909" s="291"/>
      <c r="AJ1909" s="291"/>
      <c r="AK1909" s="291"/>
      <c r="AL1909" s="291"/>
      <c r="AM1909" s="291"/>
      <c r="AN1909" s="291"/>
      <c r="AO1909" s="291"/>
      <c r="AP1909" s="291"/>
      <c r="AQ1909" s="291"/>
      <c r="AR1909" s="291"/>
    </row>
    <row r="1910" spans="1:44" ht="8.1" customHeight="1">
      <c r="A1910" s="323" t="str">
        <f t="shared" si="169"/>
        <v/>
      </c>
      <c r="B1910" s="50" t="str">
        <f t="shared" si="170"/>
        <v/>
      </c>
      <c r="C1910" s="50" t="str">
        <f t="shared" si="171"/>
        <v/>
      </c>
      <c r="D1910" s="273" t="str">
        <f t="shared" si="172"/>
        <v/>
      </c>
      <c r="E1910" s="311"/>
      <c r="F1910" s="312"/>
      <c r="G1910" s="312"/>
      <c r="H1910" s="291"/>
      <c r="I1910" s="291"/>
      <c r="J1910" s="291"/>
      <c r="K1910" s="291"/>
      <c r="L1910" s="291"/>
      <c r="M1910" s="291"/>
      <c r="N1910" s="291"/>
      <c r="O1910" s="291"/>
      <c r="P1910" s="291"/>
      <c r="Q1910" s="291"/>
      <c r="R1910" s="291"/>
      <c r="S1910" s="291"/>
      <c r="T1910" s="291"/>
      <c r="U1910" s="291"/>
      <c r="V1910" s="291"/>
      <c r="W1910" s="291"/>
      <c r="X1910" s="291"/>
      <c r="Y1910" s="291"/>
      <c r="Z1910" s="291"/>
      <c r="AA1910" s="291"/>
      <c r="AB1910" s="291"/>
      <c r="AC1910" s="291"/>
      <c r="AD1910" s="291"/>
      <c r="AE1910" s="291"/>
      <c r="AF1910" s="291"/>
      <c r="AG1910" s="291"/>
      <c r="AH1910" s="291"/>
      <c r="AI1910" s="291"/>
      <c r="AJ1910" s="291"/>
      <c r="AK1910" s="291"/>
      <c r="AL1910" s="291"/>
      <c r="AM1910" s="291"/>
      <c r="AN1910" s="291"/>
      <c r="AO1910" s="291"/>
      <c r="AP1910" s="291"/>
      <c r="AQ1910" s="291"/>
      <c r="AR1910" s="291"/>
    </row>
    <row r="1911" spans="1:44" ht="8.1" customHeight="1">
      <c r="A1911" s="323" t="str">
        <f t="shared" si="169"/>
        <v/>
      </c>
      <c r="B1911" s="50" t="str">
        <f t="shared" si="170"/>
        <v/>
      </c>
      <c r="C1911" s="50" t="str">
        <f t="shared" si="171"/>
        <v/>
      </c>
      <c r="D1911" s="273" t="str">
        <f t="shared" si="172"/>
        <v/>
      </c>
      <c r="E1911" s="311"/>
      <c r="F1911" s="312"/>
      <c r="G1911" s="312"/>
      <c r="H1911" s="291"/>
      <c r="I1911" s="291"/>
      <c r="J1911" s="291"/>
      <c r="K1911" s="291"/>
      <c r="L1911" s="291"/>
      <c r="M1911" s="291"/>
      <c r="N1911" s="291"/>
      <c r="O1911" s="291"/>
      <c r="P1911" s="291"/>
      <c r="Q1911" s="291"/>
      <c r="R1911" s="291"/>
      <c r="S1911" s="291"/>
      <c r="T1911" s="291"/>
      <c r="U1911" s="291"/>
      <c r="V1911" s="291"/>
      <c r="W1911" s="291"/>
      <c r="X1911" s="291"/>
      <c r="Y1911" s="291"/>
      <c r="Z1911" s="291"/>
      <c r="AA1911" s="291"/>
      <c r="AB1911" s="291"/>
      <c r="AC1911" s="291"/>
      <c r="AD1911" s="291"/>
      <c r="AE1911" s="291"/>
      <c r="AF1911" s="291"/>
      <c r="AG1911" s="291"/>
      <c r="AH1911" s="291"/>
      <c r="AI1911" s="291"/>
      <c r="AJ1911" s="291"/>
      <c r="AK1911" s="291"/>
      <c r="AL1911" s="291"/>
      <c r="AM1911" s="291"/>
      <c r="AN1911" s="291"/>
      <c r="AO1911" s="291"/>
      <c r="AP1911" s="291"/>
      <c r="AQ1911" s="291"/>
      <c r="AR1911" s="291"/>
    </row>
    <row r="1912" spans="1:44" ht="8.1" customHeight="1">
      <c r="A1912" s="323" t="str">
        <f t="shared" si="169"/>
        <v/>
      </c>
      <c r="B1912" s="50" t="str">
        <f t="shared" si="170"/>
        <v/>
      </c>
      <c r="C1912" s="50" t="str">
        <f t="shared" si="171"/>
        <v/>
      </c>
      <c r="D1912" s="273" t="str">
        <f t="shared" si="172"/>
        <v/>
      </c>
      <c r="E1912" s="311"/>
      <c r="F1912" s="312"/>
      <c r="G1912" s="312"/>
      <c r="H1912" s="291"/>
      <c r="I1912" s="291"/>
      <c r="J1912" s="291"/>
      <c r="K1912" s="291"/>
      <c r="L1912" s="291"/>
      <c r="M1912" s="291"/>
      <c r="N1912" s="291"/>
      <c r="O1912" s="291"/>
      <c r="P1912" s="291"/>
      <c r="Q1912" s="291"/>
      <c r="R1912" s="291"/>
      <c r="S1912" s="291"/>
      <c r="T1912" s="291"/>
      <c r="U1912" s="291"/>
      <c r="V1912" s="291"/>
      <c r="W1912" s="291"/>
      <c r="X1912" s="291"/>
      <c r="Y1912" s="291"/>
      <c r="Z1912" s="291"/>
      <c r="AA1912" s="291"/>
      <c r="AB1912" s="291"/>
      <c r="AC1912" s="291"/>
      <c r="AD1912" s="291"/>
      <c r="AE1912" s="291"/>
      <c r="AF1912" s="291"/>
      <c r="AG1912" s="291"/>
      <c r="AH1912" s="291"/>
      <c r="AI1912" s="291"/>
      <c r="AJ1912" s="291"/>
      <c r="AK1912" s="291"/>
      <c r="AL1912" s="291"/>
      <c r="AM1912" s="291"/>
      <c r="AN1912" s="291"/>
      <c r="AO1912" s="291"/>
      <c r="AP1912" s="291"/>
      <c r="AQ1912" s="291"/>
      <c r="AR1912" s="291"/>
    </row>
    <row r="1913" spans="1:44" ht="8.1" customHeight="1">
      <c r="A1913" s="323" t="str">
        <f t="shared" si="169"/>
        <v/>
      </c>
      <c r="B1913" s="50" t="str">
        <f t="shared" si="170"/>
        <v/>
      </c>
      <c r="C1913" s="50" t="str">
        <f t="shared" si="171"/>
        <v/>
      </c>
      <c r="D1913" s="273" t="str">
        <f t="shared" si="172"/>
        <v/>
      </c>
      <c r="E1913" s="311"/>
      <c r="F1913" s="312"/>
      <c r="G1913" s="312"/>
      <c r="H1913" s="291"/>
      <c r="I1913" s="291"/>
      <c r="J1913" s="291"/>
      <c r="K1913" s="291"/>
      <c r="L1913" s="291"/>
      <c r="M1913" s="291"/>
      <c r="N1913" s="291"/>
      <c r="O1913" s="291"/>
      <c r="P1913" s="291"/>
      <c r="Q1913" s="291"/>
      <c r="R1913" s="291"/>
      <c r="S1913" s="291"/>
      <c r="T1913" s="291"/>
      <c r="U1913" s="291"/>
      <c r="V1913" s="291"/>
      <c r="W1913" s="291"/>
      <c r="X1913" s="291"/>
      <c r="Y1913" s="291"/>
      <c r="Z1913" s="291"/>
      <c r="AA1913" s="291"/>
      <c r="AB1913" s="291"/>
      <c r="AC1913" s="291"/>
      <c r="AD1913" s="291"/>
      <c r="AE1913" s="291"/>
      <c r="AF1913" s="291"/>
      <c r="AG1913" s="291"/>
      <c r="AH1913" s="291"/>
      <c r="AI1913" s="291"/>
      <c r="AJ1913" s="291"/>
      <c r="AK1913" s="291"/>
      <c r="AL1913" s="291"/>
      <c r="AM1913" s="291"/>
      <c r="AN1913" s="291"/>
      <c r="AO1913" s="291"/>
      <c r="AP1913" s="291"/>
      <c r="AQ1913" s="291"/>
      <c r="AR1913" s="291"/>
    </row>
    <row r="1914" spans="1:44" ht="8.1" customHeight="1">
      <c r="A1914" s="323" t="str">
        <f t="shared" si="169"/>
        <v/>
      </c>
      <c r="B1914" s="50" t="str">
        <f t="shared" si="170"/>
        <v/>
      </c>
      <c r="C1914" s="50" t="str">
        <f t="shared" si="171"/>
        <v/>
      </c>
      <c r="D1914" s="273" t="str">
        <f t="shared" si="172"/>
        <v/>
      </c>
      <c r="E1914" s="311"/>
      <c r="F1914" s="312"/>
      <c r="G1914" s="312"/>
      <c r="H1914" s="291"/>
      <c r="I1914" s="291"/>
      <c r="J1914" s="291"/>
      <c r="K1914" s="291"/>
      <c r="L1914" s="291"/>
      <c r="M1914" s="291"/>
      <c r="N1914" s="291"/>
      <c r="O1914" s="291"/>
      <c r="P1914" s="291"/>
      <c r="Q1914" s="291"/>
      <c r="R1914" s="291"/>
      <c r="S1914" s="291"/>
      <c r="T1914" s="291"/>
      <c r="U1914" s="291"/>
      <c r="V1914" s="291"/>
      <c r="W1914" s="291"/>
      <c r="X1914" s="291"/>
      <c r="Y1914" s="291"/>
      <c r="Z1914" s="291"/>
      <c r="AA1914" s="291"/>
      <c r="AB1914" s="291"/>
      <c r="AC1914" s="291"/>
      <c r="AD1914" s="291"/>
      <c r="AE1914" s="291"/>
      <c r="AF1914" s="291"/>
      <c r="AG1914" s="291"/>
      <c r="AH1914" s="291"/>
      <c r="AI1914" s="291"/>
      <c r="AJ1914" s="291"/>
      <c r="AK1914" s="291"/>
      <c r="AL1914" s="291"/>
      <c r="AM1914" s="291"/>
      <c r="AN1914" s="291"/>
      <c r="AO1914" s="291"/>
      <c r="AP1914" s="291"/>
      <c r="AQ1914" s="291"/>
      <c r="AR1914" s="291"/>
    </row>
    <row r="1915" spans="1:44" ht="8.1" customHeight="1">
      <c r="A1915" s="323" t="str">
        <f t="shared" si="169"/>
        <v/>
      </c>
      <c r="B1915" s="50" t="str">
        <f t="shared" si="170"/>
        <v/>
      </c>
      <c r="C1915" s="50" t="str">
        <f t="shared" si="171"/>
        <v/>
      </c>
      <c r="D1915" s="273" t="str">
        <f t="shared" si="172"/>
        <v/>
      </c>
      <c r="E1915" s="311"/>
      <c r="F1915" s="312"/>
      <c r="G1915" s="312"/>
      <c r="H1915" s="291"/>
      <c r="I1915" s="291"/>
      <c r="J1915" s="291"/>
      <c r="K1915" s="291"/>
      <c r="L1915" s="291"/>
      <c r="M1915" s="291"/>
      <c r="N1915" s="291"/>
      <c r="O1915" s="291"/>
      <c r="P1915" s="291"/>
      <c r="Q1915" s="291"/>
      <c r="R1915" s="291"/>
      <c r="S1915" s="291"/>
      <c r="T1915" s="291"/>
      <c r="U1915" s="291"/>
      <c r="V1915" s="291"/>
      <c r="W1915" s="291"/>
      <c r="X1915" s="291"/>
      <c r="Y1915" s="291"/>
      <c r="Z1915" s="291"/>
      <c r="AA1915" s="291"/>
      <c r="AB1915" s="291"/>
      <c r="AC1915" s="291"/>
      <c r="AD1915" s="291"/>
      <c r="AE1915" s="291"/>
      <c r="AF1915" s="291"/>
      <c r="AG1915" s="291"/>
      <c r="AH1915" s="291"/>
      <c r="AI1915" s="291"/>
      <c r="AJ1915" s="291"/>
      <c r="AK1915" s="291"/>
      <c r="AL1915" s="291"/>
      <c r="AM1915" s="291"/>
      <c r="AN1915" s="291"/>
      <c r="AO1915" s="291"/>
      <c r="AP1915" s="291"/>
      <c r="AQ1915" s="291"/>
      <c r="AR1915" s="291"/>
    </row>
    <row r="1916" spans="1:44" ht="8.1" customHeight="1">
      <c r="A1916" s="323" t="str">
        <f t="shared" si="169"/>
        <v/>
      </c>
      <c r="B1916" s="50" t="str">
        <f t="shared" si="170"/>
        <v/>
      </c>
      <c r="C1916" s="50" t="str">
        <f t="shared" si="171"/>
        <v/>
      </c>
      <c r="D1916" s="273" t="str">
        <f t="shared" si="172"/>
        <v/>
      </c>
      <c r="E1916" s="311"/>
      <c r="F1916" s="312"/>
      <c r="G1916" s="312"/>
      <c r="H1916" s="291"/>
      <c r="I1916" s="291"/>
      <c r="J1916" s="291"/>
      <c r="K1916" s="291"/>
      <c r="L1916" s="291"/>
      <c r="M1916" s="291"/>
      <c r="N1916" s="291"/>
      <c r="O1916" s="291"/>
      <c r="P1916" s="291"/>
      <c r="Q1916" s="291"/>
      <c r="R1916" s="291"/>
      <c r="S1916" s="291"/>
      <c r="T1916" s="291"/>
      <c r="U1916" s="291"/>
      <c r="V1916" s="291"/>
      <c r="W1916" s="291"/>
      <c r="X1916" s="291"/>
      <c r="Y1916" s="291"/>
      <c r="Z1916" s="291"/>
      <c r="AA1916" s="291"/>
      <c r="AB1916" s="291"/>
      <c r="AC1916" s="291"/>
      <c r="AD1916" s="291"/>
      <c r="AE1916" s="291"/>
      <c r="AF1916" s="291"/>
      <c r="AG1916" s="291"/>
      <c r="AH1916" s="291"/>
      <c r="AI1916" s="291"/>
      <c r="AJ1916" s="291"/>
      <c r="AK1916" s="291"/>
      <c r="AL1916" s="291"/>
      <c r="AM1916" s="291"/>
      <c r="AN1916" s="291"/>
      <c r="AO1916" s="291"/>
      <c r="AP1916" s="291"/>
      <c r="AQ1916" s="291"/>
      <c r="AR1916" s="291"/>
    </row>
    <row r="1917" spans="1:44" ht="8.1" customHeight="1">
      <c r="A1917" s="323" t="str">
        <f t="shared" si="169"/>
        <v/>
      </c>
      <c r="B1917" s="50" t="str">
        <f t="shared" si="170"/>
        <v/>
      </c>
      <c r="C1917" s="50" t="str">
        <f t="shared" si="171"/>
        <v/>
      </c>
      <c r="D1917" s="273" t="str">
        <f t="shared" si="172"/>
        <v/>
      </c>
      <c r="E1917" s="311"/>
      <c r="F1917" s="312"/>
      <c r="G1917" s="312"/>
      <c r="H1917" s="291"/>
      <c r="I1917" s="291"/>
      <c r="J1917" s="291"/>
      <c r="K1917" s="291"/>
      <c r="L1917" s="291"/>
      <c r="M1917" s="291"/>
      <c r="N1917" s="291"/>
      <c r="O1917" s="291"/>
      <c r="P1917" s="291"/>
      <c r="Q1917" s="291"/>
      <c r="R1917" s="291"/>
      <c r="S1917" s="291"/>
      <c r="T1917" s="291"/>
      <c r="U1917" s="291"/>
      <c r="V1917" s="291"/>
      <c r="W1917" s="291"/>
      <c r="X1917" s="291"/>
      <c r="Y1917" s="291"/>
      <c r="Z1917" s="291"/>
      <c r="AA1917" s="291"/>
      <c r="AB1917" s="291"/>
      <c r="AC1917" s="291"/>
      <c r="AD1917" s="291"/>
      <c r="AE1917" s="291"/>
      <c r="AF1917" s="291"/>
      <c r="AG1917" s="291"/>
      <c r="AH1917" s="291"/>
      <c r="AI1917" s="291"/>
      <c r="AJ1917" s="291"/>
      <c r="AK1917" s="291"/>
      <c r="AL1917" s="291"/>
      <c r="AM1917" s="291"/>
      <c r="AN1917" s="291"/>
      <c r="AO1917" s="291"/>
      <c r="AP1917" s="291"/>
      <c r="AQ1917" s="291"/>
      <c r="AR1917" s="291"/>
    </row>
    <row r="1918" spans="1:44" ht="8.1" customHeight="1">
      <c r="A1918" s="323" t="str">
        <f t="shared" si="169"/>
        <v/>
      </c>
      <c r="B1918" s="50" t="str">
        <f t="shared" si="170"/>
        <v/>
      </c>
      <c r="C1918" s="50" t="str">
        <f t="shared" si="171"/>
        <v/>
      </c>
      <c r="D1918" s="273" t="str">
        <f t="shared" si="172"/>
        <v/>
      </c>
      <c r="E1918" s="311"/>
      <c r="F1918" s="312"/>
      <c r="G1918" s="312"/>
      <c r="H1918" s="291"/>
      <c r="I1918" s="291"/>
      <c r="J1918" s="291"/>
      <c r="K1918" s="291"/>
      <c r="L1918" s="291"/>
      <c r="M1918" s="291"/>
      <c r="N1918" s="291"/>
      <c r="O1918" s="291"/>
      <c r="P1918" s="291"/>
      <c r="Q1918" s="291"/>
      <c r="R1918" s="291"/>
      <c r="S1918" s="291"/>
      <c r="T1918" s="291"/>
      <c r="U1918" s="291"/>
      <c r="V1918" s="291"/>
      <c r="W1918" s="291"/>
      <c r="X1918" s="291"/>
      <c r="Y1918" s="291"/>
      <c r="Z1918" s="291"/>
      <c r="AA1918" s="291"/>
      <c r="AB1918" s="291"/>
      <c r="AC1918" s="291"/>
      <c r="AD1918" s="291"/>
      <c r="AE1918" s="291"/>
      <c r="AF1918" s="291"/>
      <c r="AG1918" s="291"/>
      <c r="AH1918" s="291"/>
      <c r="AI1918" s="291"/>
      <c r="AJ1918" s="291"/>
      <c r="AK1918" s="291"/>
      <c r="AL1918" s="291"/>
      <c r="AM1918" s="291"/>
      <c r="AN1918" s="291"/>
      <c r="AO1918" s="291"/>
      <c r="AP1918" s="291"/>
      <c r="AQ1918" s="291"/>
      <c r="AR1918" s="291"/>
    </row>
    <row r="1919" spans="1:44" ht="8.1" customHeight="1">
      <c r="A1919" s="323" t="str">
        <f t="shared" si="169"/>
        <v/>
      </c>
      <c r="B1919" s="50" t="str">
        <f t="shared" si="170"/>
        <v/>
      </c>
      <c r="C1919" s="50" t="str">
        <f t="shared" si="171"/>
        <v/>
      </c>
      <c r="D1919" s="273" t="str">
        <f t="shared" si="172"/>
        <v/>
      </c>
      <c r="E1919" s="311"/>
      <c r="F1919" s="312"/>
      <c r="G1919" s="312"/>
      <c r="H1919" s="291"/>
      <c r="I1919" s="291"/>
      <c r="J1919" s="291"/>
      <c r="K1919" s="291"/>
      <c r="L1919" s="291"/>
      <c r="M1919" s="291"/>
      <c r="N1919" s="291"/>
      <c r="O1919" s="291"/>
      <c r="P1919" s="291"/>
      <c r="Q1919" s="291"/>
      <c r="R1919" s="291"/>
      <c r="S1919" s="291"/>
      <c r="T1919" s="291"/>
      <c r="U1919" s="291"/>
      <c r="V1919" s="291"/>
      <c r="W1919" s="291"/>
      <c r="X1919" s="291"/>
      <c r="Y1919" s="291"/>
      <c r="Z1919" s="291"/>
      <c r="AA1919" s="291"/>
      <c r="AB1919" s="291"/>
      <c r="AC1919" s="291"/>
      <c r="AD1919" s="291"/>
      <c r="AE1919" s="291"/>
      <c r="AF1919" s="291"/>
      <c r="AG1919" s="291"/>
      <c r="AH1919" s="291"/>
      <c r="AI1919" s="291"/>
      <c r="AJ1919" s="291"/>
      <c r="AK1919" s="291"/>
      <c r="AL1919" s="291"/>
      <c r="AM1919" s="291"/>
      <c r="AN1919" s="291"/>
      <c r="AO1919" s="291"/>
      <c r="AP1919" s="291"/>
      <c r="AQ1919" s="291"/>
      <c r="AR1919" s="291"/>
    </row>
    <row r="1920" spans="1:44" ht="8.1" customHeight="1">
      <c r="A1920" s="323" t="str">
        <f t="shared" si="169"/>
        <v/>
      </c>
      <c r="B1920" s="50" t="str">
        <f t="shared" si="170"/>
        <v/>
      </c>
      <c r="C1920" s="50" t="str">
        <f t="shared" si="171"/>
        <v/>
      </c>
      <c r="D1920" s="273" t="str">
        <f t="shared" si="172"/>
        <v/>
      </c>
      <c r="E1920" s="311"/>
      <c r="F1920" s="312"/>
      <c r="G1920" s="312"/>
      <c r="H1920" s="291"/>
      <c r="I1920" s="291"/>
      <c r="J1920" s="291"/>
      <c r="K1920" s="291"/>
      <c r="L1920" s="291"/>
      <c r="M1920" s="291"/>
      <c r="N1920" s="291"/>
      <c r="O1920" s="291"/>
      <c r="P1920" s="291"/>
      <c r="Q1920" s="291"/>
      <c r="R1920" s="291"/>
      <c r="S1920" s="291"/>
      <c r="T1920" s="291"/>
      <c r="U1920" s="291"/>
      <c r="V1920" s="291"/>
      <c r="W1920" s="291"/>
      <c r="X1920" s="291"/>
      <c r="Y1920" s="291"/>
      <c r="Z1920" s="291"/>
      <c r="AA1920" s="291"/>
      <c r="AB1920" s="291"/>
      <c r="AC1920" s="291"/>
      <c r="AD1920" s="291"/>
      <c r="AE1920" s="291"/>
      <c r="AF1920" s="291"/>
      <c r="AG1920" s="291"/>
      <c r="AH1920" s="291"/>
      <c r="AI1920" s="291"/>
      <c r="AJ1920" s="291"/>
      <c r="AK1920" s="291"/>
      <c r="AL1920" s="291"/>
      <c r="AM1920" s="291"/>
      <c r="AN1920" s="291"/>
      <c r="AO1920" s="291"/>
      <c r="AP1920" s="291"/>
      <c r="AQ1920" s="291"/>
      <c r="AR1920" s="291"/>
    </row>
    <row r="1921" spans="1:44" ht="8.1" customHeight="1">
      <c r="A1921" s="323" t="str">
        <f t="shared" si="169"/>
        <v/>
      </c>
      <c r="B1921" s="50" t="str">
        <f t="shared" si="170"/>
        <v/>
      </c>
      <c r="C1921" s="50" t="str">
        <f t="shared" si="171"/>
        <v/>
      </c>
      <c r="D1921" s="273" t="str">
        <f t="shared" si="172"/>
        <v/>
      </c>
      <c r="E1921" s="311"/>
      <c r="F1921" s="312"/>
      <c r="G1921" s="312"/>
      <c r="H1921" s="291"/>
      <c r="I1921" s="291"/>
      <c r="J1921" s="291"/>
      <c r="K1921" s="291"/>
      <c r="L1921" s="291"/>
      <c r="M1921" s="291"/>
      <c r="N1921" s="291"/>
      <c r="O1921" s="291"/>
      <c r="P1921" s="291"/>
      <c r="Q1921" s="291"/>
      <c r="R1921" s="291"/>
      <c r="S1921" s="291"/>
      <c r="T1921" s="291"/>
      <c r="U1921" s="291"/>
      <c r="V1921" s="291"/>
      <c r="W1921" s="291"/>
      <c r="X1921" s="291"/>
      <c r="Y1921" s="291"/>
      <c r="Z1921" s="291"/>
      <c r="AA1921" s="291"/>
      <c r="AB1921" s="291"/>
      <c r="AC1921" s="291"/>
      <c r="AD1921" s="291"/>
      <c r="AE1921" s="291"/>
      <c r="AF1921" s="291"/>
      <c r="AG1921" s="291"/>
      <c r="AH1921" s="291"/>
      <c r="AI1921" s="291"/>
      <c r="AJ1921" s="291"/>
      <c r="AK1921" s="291"/>
      <c r="AL1921" s="291"/>
      <c r="AM1921" s="291"/>
      <c r="AN1921" s="291"/>
      <c r="AO1921" s="291"/>
      <c r="AP1921" s="291"/>
      <c r="AQ1921" s="291"/>
      <c r="AR1921" s="291"/>
    </row>
    <row r="1922" spans="1:44" ht="8.1" customHeight="1">
      <c r="A1922" s="323" t="str">
        <f t="shared" si="169"/>
        <v/>
      </c>
      <c r="B1922" s="50" t="str">
        <f t="shared" si="170"/>
        <v/>
      </c>
      <c r="C1922" s="50" t="str">
        <f t="shared" si="171"/>
        <v/>
      </c>
      <c r="D1922" s="273" t="str">
        <f t="shared" si="172"/>
        <v/>
      </c>
      <c r="E1922" s="311"/>
      <c r="F1922" s="312"/>
      <c r="G1922" s="312"/>
      <c r="H1922" s="291"/>
      <c r="I1922" s="291"/>
      <c r="J1922" s="291"/>
      <c r="K1922" s="291"/>
      <c r="L1922" s="291"/>
      <c r="M1922" s="291"/>
      <c r="N1922" s="291"/>
      <c r="O1922" s="291"/>
      <c r="P1922" s="291"/>
      <c r="Q1922" s="291"/>
      <c r="R1922" s="291"/>
      <c r="S1922" s="291"/>
      <c r="T1922" s="291"/>
      <c r="U1922" s="291"/>
      <c r="V1922" s="291"/>
      <c r="W1922" s="291"/>
      <c r="X1922" s="291"/>
      <c r="Y1922" s="291"/>
      <c r="Z1922" s="291"/>
      <c r="AA1922" s="291"/>
      <c r="AB1922" s="291"/>
      <c r="AC1922" s="291"/>
      <c r="AD1922" s="291"/>
      <c r="AE1922" s="291"/>
      <c r="AF1922" s="291"/>
      <c r="AG1922" s="291"/>
      <c r="AH1922" s="291"/>
      <c r="AI1922" s="291"/>
      <c r="AJ1922" s="291"/>
      <c r="AK1922" s="291"/>
      <c r="AL1922" s="291"/>
      <c r="AM1922" s="291"/>
      <c r="AN1922" s="291"/>
      <c r="AO1922" s="291"/>
      <c r="AP1922" s="291"/>
      <c r="AQ1922" s="291"/>
      <c r="AR1922" s="291"/>
    </row>
    <row r="1923" spans="1:44" ht="8.1" customHeight="1">
      <c r="A1923" s="323" t="str">
        <f t="shared" si="169"/>
        <v/>
      </c>
      <c r="B1923" s="50" t="str">
        <f t="shared" si="170"/>
        <v/>
      </c>
      <c r="C1923" s="50" t="str">
        <f t="shared" si="171"/>
        <v/>
      </c>
      <c r="D1923" s="273" t="str">
        <f t="shared" si="172"/>
        <v/>
      </c>
      <c r="E1923" s="311"/>
      <c r="F1923" s="312"/>
      <c r="G1923" s="312"/>
      <c r="H1923" s="291"/>
      <c r="I1923" s="291"/>
      <c r="J1923" s="291"/>
      <c r="K1923" s="291"/>
      <c r="L1923" s="291"/>
      <c r="M1923" s="291"/>
      <c r="N1923" s="291"/>
      <c r="O1923" s="291"/>
      <c r="P1923" s="291"/>
      <c r="Q1923" s="291"/>
      <c r="R1923" s="291"/>
      <c r="S1923" s="291"/>
      <c r="T1923" s="291"/>
      <c r="U1923" s="291"/>
      <c r="V1923" s="291"/>
      <c r="W1923" s="291"/>
      <c r="X1923" s="291"/>
      <c r="Y1923" s="291"/>
      <c r="Z1923" s="291"/>
      <c r="AA1923" s="291"/>
      <c r="AB1923" s="291"/>
      <c r="AC1923" s="291"/>
      <c r="AD1923" s="291"/>
      <c r="AE1923" s="291"/>
      <c r="AF1923" s="291"/>
      <c r="AG1923" s="291"/>
      <c r="AH1923" s="291"/>
      <c r="AI1923" s="291"/>
      <c r="AJ1923" s="291"/>
      <c r="AK1923" s="291"/>
      <c r="AL1923" s="291"/>
      <c r="AM1923" s="291"/>
      <c r="AN1923" s="291"/>
      <c r="AO1923" s="291"/>
      <c r="AP1923" s="291"/>
      <c r="AQ1923" s="291"/>
      <c r="AR1923" s="291"/>
    </row>
    <row r="1924" spans="1:44" ht="8.1" customHeight="1">
      <c r="A1924" s="323" t="str">
        <f t="shared" si="169"/>
        <v/>
      </c>
      <c r="B1924" s="50" t="str">
        <f t="shared" si="170"/>
        <v/>
      </c>
      <c r="C1924" s="50" t="str">
        <f t="shared" si="171"/>
        <v/>
      </c>
      <c r="D1924" s="273" t="str">
        <f t="shared" si="172"/>
        <v/>
      </c>
      <c r="E1924" s="311"/>
      <c r="F1924" s="312"/>
      <c r="G1924" s="312"/>
      <c r="H1924" s="291"/>
      <c r="I1924" s="291"/>
      <c r="J1924" s="291"/>
      <c r="K1924" s="291"/>
      <c r="L1924" s="291"/>
      <c r="M1924" s="291"/>
      <c r="N1924" s="291"/>
      <c r="O1924" s="291"/>
      <c r="P1924" s="291"/>
      <c r="Q1924" s="291"/>
      <c r="R1924" s="291"/>
      <c r="S1924" s="291"/>
      <c r="T1924" s="291"/>
      <c r="U1924" s="291"/>
      <c r="V1924" s="291"/>
      <c r="W1924" s="291"/>
      <c r="X1924" s="291"/>
      <c r="Y1924" s="291"/>
      <c r="Z1924" s="291"/>
      <c r="AA1924" s="291"/>
      <c r="AB1924" s="291"/>
      <c r="AC1924" s="291"/>
      <c r="AD1924" s="291"/>
      <c r="AE1924" s="291"/>
      <c r="AF1924" s="291"/>
      <c r="AG1924" s="291"/>
      <c r="AH1924" s="291"/>
      <c r="AI1924" s="291"/>
      <c r="AJ1924" s="291"/>
      <c r="AK1924" s="291"/>
      <c r="AL1924" s="291"/>
      <c r="AM1924" s="291"/>
      <c r="AN1924" s="291"/>
      <c r="AO1924" s="291"/>
      <c r="AP1924" s="291"/>
      <c r="AQ1924" s="291"/>
      <c r="AR1924" s="291"/>
    </row>
    <row r="1925" spans="1:44" ht="8.1" customHeight="1">
      <c r="A1925" s="323" t="str">
        <f t="shared" ref="A1925:A1988" si="173">IF(ROW()-A$4&lt;=$D$4,ROW()-A$4,"")</f>
        <v/>
      </c>
      <c r="B1925" s="50" t="str">
        <f t="shared" si="170"/>
        <v/>
      </c>
      <c r="C1925" s="50" t="str">
        <f t="shared" si="171"/>
        <v/>
      </c>
      <c r="D1925" s="273" t="str">
        <f t="shared" si="172"/>
        <v/>
      </c>
      <c r="E1925" s="311"/>
      <c r="F1925" s="312"/>
      <c r="G1925" s="312"/>
      <c r="H1925" s="291"/>
      <c r="I1925" s="291"/>
      <c r="J1925" s="291"/>
      <c r="K1925" s="291"/>
      <c r="L1925" s="291"/>
      <c r="M1925" s="291"/>
      <c r="N1925" s="291"/>
      <c r="O1925" s="291"/>
      <c r="P1925" s="291"/>
      <c r="Q1925" s="291"/>
      <c r="R1925" s="291"/>
      <c r="S1925" s="291"/>
      <c r="T1925" s="291"/>
      <c r="U1925" s="291"/>
      <c r="V1925" s="291"/>
      <c r="W1925" s="291"/>
      <c r="X1925" s="291"/>
      <c r="Y1925" s="291"/>
      <c r="Z1925" s="291"/>
      <c r="AA1925" s="291"/>
      <c r="AB1925" s="291"/>
      <c r="AC1925" s="291"/>
      <c r="AD1925" s="291"/>
      <c r="AE1925" s="291"/>
      <c r="AF1925" s="291"/>
      <c r="AG1925" s="291"/>
      <c r="AH1925" s="291"/>
      <c r="AI1925" s="291"/>
      <c r="AJ1925" s="291"/>
      <c r="AK1925" s="291"/>
      <c r="AL1925" s="291"/>
      <c r="AM1925" s="291"/>
      <c r="AN1925" s="291"/>
      <c r="AO1925" s="291"/>
      <c r="AP1925" s="291"/>
      <c r="AQ1925" s="291"/>
      <c r="AR1925" s="291"/>
    </row>
    <row r="1926" spans="1:44" ht="8.1" customHeight="1">
      <c r="A1926" s="323" t="str">
        <f t="shared" si="173"/>
        <v/>
      </c>
      <c r="B1926" s="50" t="str">
        <f t="shared" ref="B1926:B1989" si="174">IF(A1926="","",IF(A1924="",1,IF(ISNUMBER(A1926),INT(A1925/$C$2)+1,"")))</f>
        <v/>
      </c>
      <c r="C1926" s="50" t="str">
        <f t="shared" ref="C1926:C1989" si="175">IF(ISNUMBER(A1926),IF(B1925&lt;&gt;B1926,1,C1925+1),"")</f>
        <v/>
      </c>
      <c r="D1926" s="273" t="str">
        <f t="shared" ref="D1926:D1989" si="176">IF(AND(ISNUMBER(B1926),ISNUMBER(C1926)),_xlfn.CONCAT(C1926-1,",",B1926-1),"")</f>
        <v/>
      </c>
      <c r="E1926" s="311"/>
      <c r="F1926" s="312"/>
      <c r="G1926" s="312"/>
      <c r="H1926" s="291"/>
      <c r="I1926" s="291"/>
      <c r="J1926" s="291"/>
      <c r="K1926" s="291"/>
      <c r="L1926" s="291"/>
      <c r="M1926" s="291"/>
      <c r="N1926" s="291"/>
      <c r="O1926" s="291"/>
      <c r="P1926" s="291"/>
      <c r="Q1926" s="291"/>
      <c r="R1926" s="291"/>
      <c r="S1926" s="291"/>
      <c r="T1926" s="291"/>
      <c r="U1926" s="291"/>
      <c r="V1926" s="291"/>
      <c r="W1926" s="291"/>
      <c r="X1926" s="291"/>
      <c r="Y1926" s="291"/>
      <c r="Z1926" s="291"/>
      <c r="AA1926" s="291"/>
      <c r="AB1926" s="291"/>
      <c r="AC1926" s="291"/>
      <c r="AD1926" s="291"/>
      <c r="AE1926" s="291"/>
      <c r="AF1926" s="291"/>
      <c r="AG1926" s="291"/>
      <c r="AH1926" s="291"/>
      <c r="AI1926" s="291"/>
      <c r="AJ1926" s="291"/>
      <c r="AK1926" s="291"/>
      <c r="AL1926" s="291"/>
      <c r="AM1926" s="291"/>
      <c r="AN1926" s="291"/>
      <c r="AO1926" s="291"/>
      <c r="AP1926" s="291"/>
      <c r="AQ1926" s="291"/>
      <c r="AR1926" s="291"/>
    </row>
    <row r="1927" spans="1:44" ht="8.1" customHeight="1">
      <c r="A1927" s="323" t="str">
        <f t="shared" si="173"/>
        <v/>
      </c>
      <c r="B1927" s="50" t="str">
        <f t="shared" si="174"/>
        <v/>
      </c>
      <c r="C1927" s="50" t="str">
        <f t="shared" si="175"/>
        <v/>
      </c>
      <c r="D1927" s="273" t="str">
        <f t="shared" si="176"/>
        <v/>
      </c>
      <c r="E1927" s="311"/>
      <c r="F1927" s="312"/>
      <c r="G1927" s="312"/>
      <c r="H1927" s="291"/>
      <c r="I1927" s="291"/>
      <c r="J1927" s="291"/>
      <c r="K1927" s="291"/>
      <c r="L1927" s="291"/>
      <c r="M1927" s="291"/>
      <c r="N1927" s="291"/>
      <c r="O1927" s="291"/>
      <c r="P1927" s="291"/>
      <c r="Q1927" s="291"/>
      <c r="R1927" s="291"/>
      <c r="S1927" s="291"/>
      <c r="T1927" s="291"/>
      <c r="U1927" s="291"/>
      <c r="V1927" s="291"/>
      <c r="W1927" s="291"/>
      <c r="X1927" s="291"/>
      <c r="Y1927" s="291"/>
      <c r="Z1927" s="291"/>
      <c r="AA1927" s="291"/>
      <c r="AB1927" s="291"/>
      <c r="AC1927" s="291"/>
      <c r="AD1927" s="291"/>
      <c r="AE1927" s="291"/>
      <c r="AF1927" s="291"/>
      <c r="AG1927" s="291"/>
      <c r="AH1927" s="291"/>
      <c r="AI1927" s="291"/>
      <c r="AJ1927" s="291"/>
      <c r="AK1927" s="291"/>
      <c r="AL1927" s="291"/>
      <c r="AM1927" s="291"/>
      <c r="AN1927" s="291"/>
      <c r="AO1927" s="291"/>
      <c r="AP1927" s="291"/>
      <c r="AQ1927" s="291"/>
      <c r="AR1927" s="291"/>
    </row>
    <row r="1928" spans="1:44" ht="8.1" customHeight="1">
      <c r="A1928" s="323" t="str">
        <f t="shared" si="173"/>
        <v/>
      </c>
      <c r="B1928" s="50" t="str">
        <f t="shared" si="174"/>
        <v/>
      </c>
      <c r="C1928" s="50" t="str">
        <f t="shared" si="175"/>
        <v/>
      </c>
      <c r="D1928" s="273" t="str">
        <f t="shared" si="176"/>
        <v/>
      </c>
      <c r="E1928" s="311"/>
      <c r="F1928" s="312"/>
      <c r="G1928" s="312"/>
      <c r="H1928" s="291"/>
      <c r="I1928" s="291"/>
      <c r="J1928" s="291"/>
      <c r="K1928" s="291"/>
      <c r="L1928" s="291"/>
      <c r="M1928" s="291"/>
      <c r="N1928" s="291"/>
      <c r="O1928" s="291"/>
      <c r="P1928" s="291"/>
      <c r="Q1928" s="291"/>
      <c r="R1928" s="291"/>
      <c r="S1928" s="291"/>
      <c r="T1928" s="291"/>
      <c r="U1928" s="291"/>
      <c r="V1928" s="291"/>
      <c r="W1928" s="291"/>
      <c r="X1928" s="291"/>
      <c r="Y1928" s="291"/>
      <c r="Z1928" s="291"/>
      <c r="AA1928" s="291"/>
      <c r="AB1928" s="291"/>
      <c r="AC1928" s="291"/>
      <c r="AD1928" s="291"/>
      <c r="AE1928" s="291"/>
      <c r="AF1928" s="291"/>
      <c r="AG1928" s="291"/>
      <c r="AH1928" s="291"/>
      <c r="AI1928" s="291"/>
      <c r="AJ1928" s="291"/>
      <c r="AK1928" s="291"/>
      <c r="AL1928" s="291"/>
      <c r="AM1928" s="291"/>
      <c r="AN1928" s="291"/>
      <c r="AO1928" s="291"/>
      <c r="AP1928" s="291"/>
      <c r="AQ1928" s="291"/>
      <c r="AR1928" s="291"/>
    </row>
    <row r="1929" spans="1:44" ht="8.1" customHeight="1">
      <c r="A1929" s="323" t="str">
        <f t="shared" si="173"/>
        <v/>
      </c>
      <c r="B1929" s="50" t="str">
        <f t="shared" si="174"/>
        <v/>
      </c>
      <c r="C1929" s="50" t="str">
        <f t="shared" si="175"/>
        <v/>
      </c>
      <c r="D1929" s="273" t="str">
        <f t="shared" si="176"/>
        <v/>
      </c>
      <c r="E1929" s="311"/>
      <c r="F1929" s="312"/>
      <c r="G1929" s="312"/>
      <c r="H1929" s="291"/>
      <c r="I1929" s="291"/>
      <c r="J1929" s="291"/>
      <c r="K1929" s="291"/>
      <c r="L1929" s="291"/>
      <c r="M1929" s="291"/>
      <c r="N1929" s="291"/>
      <c r="O1929" s="291"/>
      <c r="P1929" s="291"/>
      <c r="Q1929" s="291"/>
      <c r="R1929" s="291"/>
      <c r="S1929" s="291"/>
      <c r="T1929" s="291"/>
      <c r="U1929" s="291"/>
      <c r="V1929" s="291"/>
      <c r="W1929" s="291"/>
      <c r="X1929" s="291"/>
      <c r="Y1929" s="291"/>
      <c r="Z1929" s="291"/>
      <c r="AA1929" s="291"/>
      <c r="AB1929" s="291"/>
      <c r="AC1929" s="291"/>
      <c r="AD1929" s="291"/>
      <c r="AE1929" s="291"/>
      <c r="AF1929" s="291"/>
      <c r="AG1929" s="291"/>
      <c r="AH1929" s="291"/>
      <c r="AI1929" s="291"/>
      <c r="AJ1929" s="291"/>
      <c r="AK1929" s="291"/>
      <c r="AL1929" s="291"/>
      <c r="AM1929" s="291"/>
      <c r="AN1929" s="291"/>
      <c r="AO1929" s="291"/>
      <c r="AP1929" s="291"/>
      <c r="AQ1929" s="291"/>
      <c r="AR1929" s="291"/>
    </row>
    <row r="1930" spans="1:44" ht="8.1" customHeight="1">
      <c r="A1930" s="323" t="str">
        <f t="shared" si="173"/>
        <v/>
      </c>
      <c r="B1930" s="50" t="str">
        <f t="shared" si="174"/>
        <v/>
      </c>
      <c r="C1930" s="50" t="str">
        <f t="shared" si="175"/>
        <v/>
      </c>
      <c r="D1930" s="273" t="str">
        <f t="shared" si="176"/>
        <v/>
      </c>
      <c r="E1930" s="311"/>
      <c r="F1930" s="312"/>
      <c r="G1930" s="312"/>
      <c r="H1930" s="291"/>
      <c r="I1930" s="291"/>
      <c r="J1930" s="291"/>
      <c r="K1930" s="291"/>
      <c r="L1930" s="291"/>
      <c r="M1930" s="291"/>
      <c r="N1930" s="291"/>
      <c r="O1930" s="291"/>
      <c r="P1930" s="291"/>
      <c r="Q1930" s="291"/>
      <c r="R1930" s="291"/>
      <c r="S1930" s="291"/>
      <c r="T1930" s="291"/>
      <c r="U1930" s="291"/>
      <c r="V1930" s="291"/>
      <c r="W1930" s="291"/>
      <c r="X1930" s="291"/>
      <c r="Y1930" s="291"/>
      <c r="Z1930" s="291"/>
      <c r="AA1930" s="291"/>
      <c r="AB1930" s="291"/>
      <c r="AC1930" s="291"/>
      <c r="AD1930" s="291"/>
      <c r="AE1930" s="291"/>
      <c r="AF1930" s="291"/>
      <c r="AG1930" s="291"/>
      <c r="AH1930" s="291"/>
      <c r="AI1930" s="291"/>
      <c r="AJ1930" s="291"/>
      <c r="AK1930" s="291"/>
      <c r="AL1930" s="291"/>
      <c r="AM1930" s="291"/>
      <c r="AN1930" s="291"/>
      <c r="AO1930" s="291"/>
      <c r="AP1930" s="291"/>
      <c r="AQ1930" s="291"/>
      <c r="AR1930" s="291"/>
    </row>
    <row r="1931" spans="1:44" ht="8.1" customHeight="1">
      <c r="A1931" s="323" t="str">
        <f t="shared" si="173"/>
        <v/>
      </c>
      <c r="B1931" s="50" t="str">
        <f t="shared" si="174"/>
        <v/>
      </c>
      <c r="C1931" s="50" t="str">
        <f t="shared" si="175"/>
        <v/>
      </c>
      <c r="D1931" s="273" t="str">
        <f t="shared" si="176"/>
        <v/>
      </c>
      <c r="E1931" s="311"/>
      <c r="F1931" s="312"/>
      <c r="G1931" s="312"/>
      <c r="H1931" s="291"/>
      <c r="I1931" s="291"/>
      <c r="J1931" s="291"/>
      <c r="K1931" s="291"/>
      <c r="L1931" s="291"/>
      <c r="M1931" s="291"/>
      <c r="N1931" s="291"/>
      <c r="O1931" s="291"/>
      <c r="P1931" s="291"/>
      <c r="Q1931" s="291"/>
      <c r="R1931" s="291"/>
      <c r="S1931" s="291"/>
      <c r="T1931" s="291"/>
      <c r="U1931" s="291"/>
      <c r="V1931" s="291"/>
      <c r="W1931" s="291"/>
      <c r="X1931" s="291"/>
      <c r="Y1931" s="291"/>
      <c r="Z1931" s="291"/>
      <c r="AA1931" s="291"/>
      <c r="AB1931" s="291"/>
      <c r="AC1931" s="291"/>
      <c r="AD1931" s="291"/>
      <c r="AE1931" s="291"/>
      <c r="AF1931" s="291"/>
      <c r="AG1931" s="291"/>
      <c r="AH1931" s="291"/>
      <c r="AI1931" s="291"/>
      <c r="AJ1931" s="291"/>
      <c r="AK1931" s="291"/>
      <c r="AL1931" s="291"/>
      <c r="AM1931" s="291"/>
      <c r="AN1931" s="291"/>
      <c r="AO1931" s="291"/>
      <c r="AP1931" s="291"/>
      <c r="AQ1931" s="291"/>
      <c r="AR1931" s="291"/>
    </row>
    <row r="1932" spans="1:44" ht="8.1" customHeight="1">
      <c r="A1932" s="323" t="str">
        <f t="shared" si="173"/>
        <v/>
      </c>
      <c r="B1932" s="50" t="str">
        <f t="shared" si="174"/>
        <v/>
      </c>
      <c r="C1932" s="50" t="str">
        <f t="shared" si="175"/>
        <v/>
      </c>
      <c r="D1932" s="273" t="str">
        <f t="shared" si="176"/>
        <v/>
      </c>
      <c r="E1932" s="311"/>
      <c r="F1932" s="312"/>
      <c r="G1932" s="312"/>
      <c r="H1932" s="291"/>
      <c r="I1932" s="291"/>
      <c r="J1932" s="291"/>
      <c r="K1932" s="291"/>
      <c r="L1932" s="291"/>
      <c r="M1932" s="291"/>
      <c r="N1932" s="291"/>
      <c r="O1932" s="291"/>
      <c r="P1932" s="291"/>
      <c r="Q1932" s="291"/>
      <c r="R1932" s="291"/>
      <c r="S1932" s="291"/>
      <c r="T1932" s="291"/>
      <c r="U1932" s="291"/>
      <c r="V1932" s="291"/>
      <c r="W1932" s="291"/>
      <c r="X1932" s="291"/>
      <c r="Y1932" s="291"/>
      <c r="Z1932" s="291"/>
      <c r="AA1932" s="291"/>
      <c r="AB1932" s="291"/>
      <c r="AC1932" s="291"/>
      <c r="AD1932" s="291"/>
      <c r="AE1932" s="291"/>
      <c r="AF1932" s="291"/>
      <c r="AG1932" s="291"/>
      <c r="AH1932" s="291"/>
      <c r="AI1932" s="291"/>
      <c r="AJ1932" s="291"/>
      <c r="AK1932" s="291"/>
      <c r="AL1932" s="291"/>
      <c r="AM1932" s="291"/>
      <c r="AN1932" s="291"/>
      <c r="AO1932" s="291"/>
      <c r="AP1932" s="291"/>
      <c r="AQ1932" s="291"/>
      <c r="AR1932" s="291"/>
    </row>
    <row r="1933" spans="1:44" ht="8.1" customHeight="1">
      <c r="A1933" s="323" t="str">
        <f t="shared" si="173"/>
        <v/>
      </c>
      <c r="B1933" s="50" t="str">
        <f t="shared" si="174"/>
        <v/>
      </c>
      <c r="C1933" s="50" t="str">
        <f t="shared" si="175"/>
        <v/>
      </c>
      <c r="D1933" s="273" t="str">
        <f t="shared" si="176"/>
        <v/>
      </c>
      <c r="E1933" s="311"/>
      <c r="F1933" s="312"/>
      <c r="G1933" s="312"/>
      <c r="H1933" s="291"/>
      <c r="I1933" s="291"/>
      <c r="J1933" s="291"/>
      <c r="K1933" s="291"/>
      <c r="L1933" s="291"/>
      <c r="M1933" s="291"/>
      <c r="N1933" s="291"/>
      <c r="O1933" s="291"/>
      <c r="P1933" s="291"/>
      <c r="Q1933" s="291"/>
      <c r="R1933" s="291"/>
      <c r="S1933" s="291"/>
      <c r="T1933" s="291"/>
      <c r="U1933" s="291"/>
      <c r="V1933" s="291"/>
      <c r="W1933" s="291"/>
      <c r="X1933" s="291"/>
      <c r="Y1933" s="291"/>
      <c r="Z1933" s="291"/>
      <c r="AA1933" s="291"/>
      <c r="AB1933" s="291"/>
      <c r="AC1933" s="291"/>
      <c r="AD1933" s="291"/>
      <c r="AE1933" s="291"/>
      <c r="AF1933" s="291"/>
      <c r="AG1933" s="291"/>
      <c r="AH1933" s="291"/>
      <c r="AI1933" s="291"/>
      <c r="AJ1933" s="291"/>
      <c r="AK1933" s="291"/>
      <c r="AL1933" s="291"/>
      <c r="AM1933" s="291"/>
      <c r="AN1933" s="291"/>
      <c r="AO1933" s="291"/>
      <c r="AP1933" s="291"/>
      <c r="AQ1933" s="291"/>
      <c r="AR1933" s="291"/>
    </row>
    <row r="1934" spans="1:44" ht="8.1" customHeight="1">
      <c r="A1934" s="323" t="str">
        <f t="shared" si="173"/>
        <v/>
      </c>
      <c r="B1934" s="50" t="str">
        <f t="shared" si="174"/>
        <v/>
      </c>
      <c r="C1934" s="50" t="str">
        <f t="shared" si="175"/>
        <v/>
      </c>
      <c r="D1934" s="273" t="str">
        <f t="shared" si="176"/>
        <v/>
      </c>
      <c r="E1934" s="311"/>
      <c r="F1934" s="312"/>
      <c r="G1934" s="312"/>
      <c r="H1934" s="291"/>
      <c r="I1934" s="291"/>
      <c r="J1934" s="291"/>
      <c r="K1934" s="291"/>
      <c r="L1934" s="291"/>
      <c r="M1934" s="291"/>
      <c r="N1934" s="291"/>
      <c r="O1934" s="291"/>
      <c r="P1934" s="291"/>
      <c r="Q1934" s="291"/>
      <c r="R1934" s="291"/>
      <c r="S1934" s="291"/>
      <c r="T1934" s="291"/>
      <c r="U1934" s="291"/>
      <c r="V1934" s="291"/>
      <c r="W1934" s="291"/>
      <c r="X1934" s="291"/>
      <c r="Y1934" s="291"/>
      <c r="Z1934" s="291"/>
      <c r="AA1934" s="291"/>
      <c r="AB1934" s="291"/>
      <c r="AC1934" s="291"/>
      <c r="AD1934" s="291"/>
      <c r="AE1934" s="291"/>
      <c r="AF1934" s="291"/>
      <c r="AG1934" s="291"/>
      <c r="AH1934" s="291"/>
      <c r="AI1934" s="291"/>
      <c r="AJ1934" s="291"/>
      <c r="AK1934" s="291"/>
      <c r="AL1934" s="291"/>
      <c r="AM1934" s="291"/>
      <c r="AN1934" s="291"/>
      <c r="AO1934" s="291"/>
      <c r="AP1934" s="291"/>
      <c r="AQ1934" s="291"/>
      <c r="AR1934" s="291"/>
    </row>
    <row r="1935" spans="1:44" ht="8.1" customHeight="1">
      <c r="A1935" s="323" t="str">
        <f t="shared" si="173"/>
        <v/>
      </c>
      <c r="B1935" s="50" t="str">
        <f t="shared" si="174"/>
        <v/>
      </c>
      <c r="C1935" s="50" t="str">
        <f t="shared" si="175"/>
        <v/>
      </c>
      <c r="D1935" s="273" t="str">
        <f t="shared" si="176"/>
        <v/>
      </c>
      <c r="E1935" s="311"/>
      <c r="F1935" s="312"/>
      <c r="G1935" s="312"/>
      <c r="H1935" s="291"/>
      <c r="I1935" s="291"/>
      <c r="J1935" s="291"/>
      <c r="K1935" s="291"/>
      <c r="L1935" s="291"/>
      <c r="M1935" s="291"/>
      <c r="N1935" s="291"/>
      <c r="O1935" s="291"/>
      <c r="P1935" s="291"/>
      <c r="Q1935" s="291"/>
      <c r="R1935" s="291"/>
      <c r="S1935" s="291"/>
      <c r="T1935" s="291"/>
      <c r="U1935" s="291"/>
      <c r="V1935" s="291"/>
      <c r="W1935" s="291"/>
      <c r="X1935" s="291"/>
      <c r="Y1935" s="291"/>
      <c r="Z1935" s="291"/>
      <c r="AA1935" s="291"/>
      <c r="AB1935" s="291"/>
      <c r="AC1935" s="291"/>
      <c r="AD1935" s="291"/>
      <c r="AE1935" s="291"/>
      <c r="AF1935" s="291"/>
      <c r="AG1935" s="291"/>
      <c r="AH1935" s="291"/>
      <c r="AI1935" s="291"/>
      <c r="AJ1935" s="291"/>
      <c r="AK1935" s="291"/>
      <c r="AL1935" s="291"/>
      <c r="AM1935" s="291"/>
      <c r="AN1935" s="291"/>
      <c r="AO1935" s="291"/>
      <c r="AP1935" s="291"/>
      <c r="AQ1935" s="291"/>
      <c r="AR1935" s="291"/>
    </row>
    <row r="1936" spans="1:44" ht="8.1" customHeight="1">
      <c r="A1936" s="323" t="str">
        <f t="shared" si="173"/>
        <v/>
      </c>
      <c r="B1936" s="50" t="str">
        <f t="shared" si="174"/>
        <v/>
      </c>
      <c r="C1936" s="50" t="str">
        <f t="shared" si="175"/>
        <v/>
      </c>
      <c r="D1936" s="273" t="str">
        <f t="shared" si="176"/>
        <v/>
      </c>
      <c r="E1936" s="311"/>
      <c r="F1936" s="312"/>
      <c r="G1936" s="312"/>
      <c r="H1936" s="291"/>
      <c r="I1936" s="291"/>
      <c r="J1936" s="291"/>
      <c r="K1936" s="291"/>
      <c r="L1936" s="291"/>
      <c r="M1936" s="291"/>
      <c r="N1936" s="291"/>
      <c r="O1936" s="291"/>
      <c r="P1936" s="291"/>
      <c r="Q1936" s="291"/>
      <c r="R1936" s="291"/>
      <c r="S1936" s="291"/>
      <c r="T1936" s="291"/>
      <c r="U1936" s="291"/>
      <c r="V1936" s="291"/>
      <c r="W1936" s="291"/>
      <c r="X1936" s="291"/>
      <c r="Y1936" s="291"/>
      <c r="Z1936" s="291"/>
      <c r="AA1936" s="291"/>
      <c r="AB1936" s="291"/>
      <c r="AC1936" s="291"/>
      <c r="AD1936" s="291"/>
      <c r="AE1936" s="291"/>
      <c r="AF1936" s="291"/>
      <c r="AG1936" s="291"/>
      <c r="AH1936" s="291"/>
      <c r="AI1936" s="291"/>
      <c r="AJ1936" s="291"/>
      <c r="AK1936" s="291"/>
      <c r="AL1936" s="291"/>
      <c r="AM1936" s="291"/>
      <c r="AN1936" s="291"/>
      <c r="AO1936" s="291"/>
      <c r="AP1936" s="291"/>
      <c r="AQ1936" s="291"/>
      <c r="AR1936" s="291"/>
    </row>
    <row r="1937" spans="1:44" ht="8.1" customHeight="1">
      <c r="A1937" s="323" t="str">
        <f t="shared" si="173"/>
        <v/>
      </c>
      <c r="B1937" s="50" t="str">
        <f t="shared" si="174"/>
        <v/>
      </c>
      <c r="C1937" s="50" t="str">
        <f t="shared" si="175"/>
        <v/>
      </c>
      <c r="D1937" s="273" t="str">
        <f t="shared" si="176"/>
        <v/>
      </c>
      <c r="E1937" s="311"/>
      <c r="F1937" s="312"/>
      <c r="G1937" s="312"/>
      <c r="H1937" s="291"/>
      <c r="I1937" s="291"/>
      <c r="J1937" s="291"/>
      <c r="K1937" s="291"/>
      <c r="L1937" s="291"/>
      <c r="M1937" s="291"/>
      <c r="N1937" s="291"/>
      <c r="O1937" s="291"/>
      <c r="P1937" s="291"/>
      <c r="Q1937" s="291"/>
      <c r="R1937" s="291"/>
      <c r="S1937" s="291"/>
      <c r="T1937" s="291"/>
      <c r="U1937" s="291"/>
      <c r="V1937" s="291"/>
      <c r="W1937" s="291"/>
      <c r="X1937" s="291"/>
      <c r="Y1937" s="291"/>
      <c r="Z1937" s="291"/>
      <c r="AA1937" s="291"/>
      <c r="AB1937" s="291"/>
      <c r="AC1937" s="291"/>
      <c r="AD1937" s="291"/>
      <c r="AE1937" s="291"/>
      <c r="AF1937" s="291"/>
      <c r="AG1937" s="291"/>
      <c r="AH1937" s="291"/>
      <c r="AI1937" s="291"/>
      <c r="AJ1937" s="291"/>
      <c r="AK1937" s="291"/>
      <c r="AL1937" s="291"/>
      <c r="AM1937" s="291"/>
      <c r="AN1937" s="291"/>
      <c r="AO1937" s="291"/>
      <c r="AP1937" s="291"/>
      <c r="AQ1937" s="291"/>
      <c r="AR1937" s="291"/>
    </row>
    <row r="1938" spans="1:44" ht="8.1" customHeight="1">
      <c r="A1938" s="323" t="str">
        <f t="shared" si="173"/>
        <v/>
      </c>
      <c r="B1938" s="50" t="str">
        <f t="shared" si="174"/>
        <v/>
      </c>
      <c r="C1938" s="50" t="str">
        <f t="shared" si="175"/>
        <v/>
      </c>
      <c r="D1938" s="273" t="str">
        <f t="shared" si="176"/>
        <v/>
      </c>
      <c r="E1938" s="311"/>
      <c r="F1938" s="312"/>
      <c r="G1938" s="312"/>
      <c r="H1938" s="291"/>
      <c r="I1938" s="291"/>
      <c r="J1938" s="291"/>
      <c r="K1938" s="291"/>
      <c r="L1938" s="291"/>
      <c r="M1938" s="291"/>
      <c r="N1938" s="291"/>
      <c r="O1938" s="291"/>
      <c r="P1938" s="291"/>
      <c r="Q1938" s="291"/>
      <c r="R1938" s="291"/>
      <c r="S1938" s="291"/>
      <c r="T1938" s="291"/>
      <c r="U1938" s="291"/>
      <c r="V1938" s="291"/>
      <c r="W1938" s="291"/>
      <c r="X1938" s="291"/>
      <c r="Y1938" s="291"/>
      <c r="Z1938" s="291"/>
      <c r="AA1938" s="291"/>
      <c r="AB1938" s="291"/>
      <c r="AC1938" s="291"/>
      <c r="AD1938" s="291"/>
      <c r="AE1938" s="291"/>
      <c r="AF1938" s="291"/>
      <c r="AG1938" s="291"/>
      <c r="AH1938" s="291"/>
      <c r="AI1938" s="291"/>
      <c r="AJ1938" s="291"/>
      <c r="AK1938" s="291"/>
      <c r="AL1938" s="291"/>
      <c r="AM1938" s="291"/>
      <c r="AN1938" s="291"/>
      <c r="AO1938" s="291"/>
      <c r="AP1938" s="291"/>
      <c r="AQ1938" s="291"/>
      <c r="AR1938" s="291"/>
    </row>
    <row r="1939" spans="1:44" ht="8.1" customHeight="1">
      <c r="A1939" s="323" t="str">
        <f t="shared" si="173"/>
        <v/>
      </c>
      <c r="B1939" s="50" t="str">
        <f t="shared" si="174"/>
        <v/>
      </c>
      <c r="C1939" s="50" t="str">
        <f t="shared" si="175"/>
        <v/>
      </c>
      <c r="D1939" s="273" t="str">
        <f t="shared" si="176"/>
        <v/>
      </c>
      <c r="E1939" s="311"/>
      <c r="F1939" s="312"/>
      <c r="G1939" s="312"/>
      <c r="H1939" s="291"/>
      <c r="I1939" s="291"/>
      <c r="J1939" s="291"/>
      <c r="K1939" s="291"/>
      <c r="L1939" s="291"/>
      <c r="M1939" s="291"/>
      <c r="N1939" s="291"/>
      <c r="O1939" s="291"/>
      <c r="P1939" s="291"/>
      <c r="Q1939" s="291"/>
      <c r="R1939" s="291"/>
      <c r="S1939" s="291"/>
      <c r="T1939" s="291"/>
      <c r="U1939" s="291"/>
      <c r="V1939" s="291"/>
      <c r="W1939" s="291"/>
      <c r="X1939" s="291"/>
      <c r="Y1939" s="291"/>
      <c r="Z1939" s="291"/>
      <c r="AA1939" s="291"/>
      <c r="AB1939" s="291"/>
      <c r="AC1939" s="291"/>
      <c r="AD1939" s="291"/>
      <c r="AE1939" s="291"/>
      <c r="AF1939" s="291"/>
      <c r="AG1939" s="291"/>
      <c r="AH1939" s="291"/>
      <c r="AI1939" s="291"/>
      <c r="AJ1939" s="291"/>
      <c r="AK1939" s="291"/>
      <c r="AL1939" s="291"/>
      <c r="AM1939" s="291"/>
      <c r="AN1939" s="291"/>
      <c r="AO1939" s="291"/>
      <c r="AP1939" s="291"/>
      <c r="AQ1939" s="291"/>
      <c r="AR1939" s="291"/>
    </row>
    <row r="1940" spans="1:44" ht="8.1" customHeight="1">
      <c r="A1940" s="323" t="str">
        <f t="shared" si="173"/>
        <v/>
      </c>
      <c r="B1940" s="50" t="str">
        <f t="shared" si="174"/>
        <v/>
      </c>
      <c r="C1940" s="50" t="str">
        <f t="shared" si="175"/>
        <v/>
      </c>
      <c r="D1940" s="273" t="str">
        <f t="shared" si="176"/>
        <v/>
      </c>
      <c r="E1940" s="311"/>
      <c r="F1940" s="312"/>
      <c r="G1940" s="312"/>
      <c r="H1940" s="291"/>
      <c r="I1940" s="291"/>
      <c r="J1940" s="291"/>
      <c r="K1940" s="291"/>
      <c r="L1940" s="291"/>
      <c r="M1940" s="291"/>
      <c r="N1940" s="291"/>
      <c r="O1940" s="291"/>
      <c r="P1940" s="291"/>
      <c r="Q1940" s="291"/>
      <c r="R1940" s="291"/>
      <c r="S1940" s="291"/>
      <c r="T1940" s="291"/>
      <c r="U1940" s="291"/>
      <c r="V1940" s="291"/>
      <c r="W1940" s="291"/>
      <c r="X1940" s="291"/>
      <c r="Y1940" s="291"/>
      <c r="Z1940" s="291"/>
      <c r="AA1940" s="291"/>
      <c r="AB1940" s="291"/>
      <c r="AC1940" s="291"/>
      <c r="AD1940" s="291"/>
      <c r="AE1940" s="291"/>
      <c r="AF1940" s="291"/>
      <c r="AG1940" s="291"/>
      <c r="AH1940" s="291"/>
      <c r="AI1940" s="291"/>
      <c r="AJ1940" s="291"/>
      <c r="AK1940" s="291"/>
      <c r="AL1940" s="291"/>
      <c r="AM1940" s="291"/>
      <c r="AN1940" s="291"/>
      <c r="AO1940" s="291"/>
      <c r="AP1940" s="291"/>
      <c r="AQ1940" s="291"/>
      <c r="AR1940" s="291"/>
    </row>
    <row r="1941" spans="1:44" ht="8.1" customHeight="1">
      <c r="A1941" s="323" t="str">
        <f t="shared" si="173"/>
        <v/>
      </c>
      <c r="B1941" s="50" t="str">
        <f t="shared" si="174"/>
        <v/>
      </c>
      <c r="C1941" s="50" t="str">
        <f t="shared" si="175"/>
        <v/>
      </c>
      <c r="D1941" s="273" t="str">
        <f t="shared" si="176"/>
        <v/>
      </c>
      <c r="E1941" s="311"/>
      <c r="F1941" s="312"/>
      <c r="G1941" s="312"/>
      <c r="H1941" s="291"/>
      <c r="I1941" s="291"/>
      <c r="J1941" s="291"/>
      <c r="K1941" s="291"/>
      <c r="L1941" s="291"/>
      <c r="M1941" s="291"/>
      <c r="N1941" s="291"/>
      <c r="O1941" s="291"/>
      <c r="P1941" s="291"/>
      <c r="Q1941" s="291"/>
      <c r="R1941" s="291"/>
      <c r="S1941" s="291"/>
      <c r="T1941" s="291"/>
      <c r="U1941" s="291"/>
      <c r="V1941" s="291"/>
      <c r="W1941" s="291"/>
      <c r="X1941" s="291"/>
      <c r="Y1941" s="291"/>
      <c r="Z1941" s="291"/>
      <c r="AA1941" s="291"/>
      <c r="AB1941" s="291"/>
      <c r="AC1941" s="291"/>
      <c r="AD1941" s="291"/>
      <c r="AE1941" s="291"/>
      <c r="AF1941" s="291"/>
      <c r="AG1941" s="291"/>
      <c r="AH1941" s="291"/>
      <c r="AI1941" s="291"/>
      <c r="AJ1941" s="291"/>
      <c r="AK1941" s="291"/>
      <c r="AL1941" s="291"/>
      <c r="AM1941" s="291"/>
      <c r="AN1941" s="291"/>
      <c r="AO1941" s="291"/>
      <c r="AP1941" s="291"/>
      <c r="AQ1941" s="291"/>
      <c r="AR1941" s="291"/>
    </row>
    <row r="1942" spans="1:44" ht="8.1" customHeight="1">
      <c r="A1942" s="323" t="str">
        <f t="shared" si="173"/>
        <v/>
      </c>
      <c r="B1942" s="50" t="str">
        <f t="shared" si="174"/>
        <v/>
      </c>
      <c r="C1942" s="50" t="str">
        <f t="shared" si="175"/>
        <v/>
      </c>
      <c r="D1942" s="273" t="str">
        <f t="shared" si="176"/>
        <v/>
      </c>
      <c r="E1942" s="311"/>
      <c r="F1942" s="312"/>
      <c r="G1942" s="312"/>
      <c r="H1942" s="291"/>
      <c r="I1942" s="291"/>
      <c r="J1942" s="291"/>
      <c r="K1942" s="291"/>
      <c r="L1942" s="291"/>
      <c r="M1942" s="291"/>
      <c r="N1942" s="291"/>
      <c r="O1942" s="291"/>
      <c r="P1942" s="291"/>
      <c r="Q1942" s="291"/>
      <c r="R1942" s="291"/>
      <c r="S1942" s="291"/>
      <c r="T1942" s="291"/>
      <c r="U1942" s="291"/>
      <c r="V1942" s="291"/>
      <c r="W1942" s="291"/>
      <c r="X1942" s="291"/>
      <c r="Y1942" s="291"/>
      <c r="Z1942" s="291"/>
      <c r="AA1942" s="291"/>
      <c r="AB1942" s="291"/>
      <c r="AC1942" s="291"/>
      <c r="AD1942" s="291"/>
      <c r="AE1942" s="291"/>
      <c r="AF1942" s="291"/>
      <c r="AG1942" s="291"/>
      <c r="AH1942" s="291"/>
      <c r="AI1942" s="291"/>
      <c r="AJ1942" s="291"/>
      <c r="AK1942" s="291"/>
      <c r="AL1942" s="291"/>
      <c r="AM1942" s="291"/>
      <c r="AN1942" s="291"/>
      <c r="AO1942" s="291"/>
      <c r="AP1942" s="291"/>
      <c r="AQ1942" s="291"/>
      <c r="AR1942" s="291"/>
    </row>
    <row r="1943" spans="1:44" ht="8.1" customHeight="1">
      <c r="A1943" s="323" t="str">
        <f t="shared" si="173"/>
        <v/>
      </c>
      <c r="B1943" s="50" t="str">
        <f t="shared" si="174"/>
        <v/>
      </c>
      <c r="C1943" s="50" t="str">
        <f t="shared" si="175"/>
        <v/>
      </c>
      <c r="D1943" s="273" t="str">
        <f t="shared" si="176"/>
        <v/>
      </c>
      <c r="E1943" s="311"/>
      <c r="F1943" s="312"/>
      <c r="G1943" s="312"/>
      <c r="H1943" s="291"/>
      <c r="I1943" s="291"/>
      <c r="J1943" s="291"/>
      <c r="K1943" s="291"/>
      <c r="L1943" s="291"/>
      <c r="M1943" s="291"/>
      <c r="N1943" s="291"/>
      <c r="O1943" s="291"/>
      <c r="P1943" s="291"/>
      <c r="Q1943" s="291"/>
      <c r="R1943" s="291"/>
      <c r="S1943" s="291"/>
      <c r="T1943" s="291"/>
      <c r="U1943" s="291"/>
      <c r="V1943" s="291"/>
      <c r="W1943" s="291"/>
      <c r="X1943" s="291"/>
      <c r="Y1943" s="291"/>
      <c r="Z1943" s="291"/>
      <c r="AA1943" s="291"/>
      <c r="AB1943" s="291"/>
      <c r="AC1943" s="291"/>
      <c r="AD1943" s="291"/>
      <c r="AE1943" s="291"/>
      <c r="AF1943" s="291"/>
      <c r="AG1943" s="291"/>
      <c r="AH1943" s="291"/>
      <c r="AI1943" s="291"/>
      <c r="AJ1943" s="291"/>
      <c r="AK1943" s="291"/>
      <c r="AL1943" s="291"/>
      <c r="AM1943" s="291"/>
      <c r="AN1943" s="291"/>
      <c r="AO1943" s="291"/>
      <c r="AP1943" s="291"/>
      <c r="AQ1943" s="291"/>
      <c r="AR1943" s="291"/>
    </row>
    <row r="1944" spans="1:44" ht="8.1" customHeight="1">
      <c r="A1944" s="323" t="str">
        <f t="shared" si="173"/>
        <v/>
      </c>
      <c r="B1944" s="50" t="str">
        <f t="shared" si="174"/>
        <v/>
      </c>
      <c r="C1944" s="50" t="str">
        <f t="shared" si="175"/>
        <v/>
      </c>
      <c r="D1944" s="273" t="str">
        <f t="shared" si="176"/>
        <v/>
      </c>
      <c r="E1944" s="311"/>
      <c r="F1944" s="312"/>
      <c r="G1944" s="312"/>
      <c r="H1944" s="291"/>
      <c r="I1944" s="291"/>
      <c r="J1944" s="291"/>
      <c r="K1944" s="291"/>
      <c r="L1944" s="291"/>
      <c r="M1944" s="291"/>
      <c r="N1944" s="291"/>
      <c r="O1944" s="291"/>
      <c r="P1944" s="291"/>
      <c r="Q1944" s="291"/>
      <c r="R1944" s="291"/>
      <c r="S1944" s="291"/>
      <c r="T1944" s="291"/>
      <c r="U1944" s="291"/>
      <c r="V1944" s="291"/>
      <c r="W1944" s="291"/>
      <c r="X1944" s="291"/>
      <c r="Y1944" s="291"/>
      <c r="Z1944" s="291"/>
      <c r="AA1944" s="291"/>
      <c r="AB1944" s="291"/>
      <c r="AC1944" s="291"/>
      <c r="AD1944" s="291"/>
      <c r="AE1944" s="291"/>
      <c r="AF1944" s="291"/>
      <c r="AG1944" s="291"/>
      <c r="AH1944" s="291"/>
      <c r="AI1944" s="291"/>
      <c r="AJ1944" s="291"/>
      <c r="AK1944" s="291"/>
      <c r="AL1944" s="291"/>
      <c r="AM1944" s="291"/>
      <c r="AN1944" s="291"/>
      <c r="AO1944" s="291"/>
      <c r="AP1944" s="291"/>
      <c r="AQ1944" s="291"/>
      <c r="AR1944" s="291"/>
    </row>
    <row r="1945" spans="1:44" ht="8.1" customHeight="1">
      <c r="A1945" s="323" t="str">
        <f t="shared" si="173"/>
        <v/>
      </c>
      <c r="B1945" s="50" t="str">
        <f t="shared" si="174"/>
        <v/>
      </c>
      <c r="C1945" s="50" t="str">
        <f t="shared" si="175"/>
        <v/>
      </c>
      <c r="D1945" s="273" t="str">
        <f t="shared" si="176"/>
        <v/>
      </c>
      <c r="E1945" s="311"/>
      <c r="F1945" s="312"/>
      <c r="G1945" s="312"/>
      <c r="H1945" s="291"/>
      <c r="I1945" s="291"/>
      <c r="J1945" s="291"/>
      <c r="K1945" s="291"/>
      <c r="L1945" s="291"/>
      <c r="M1945" s="291"/>
      <c r="N1945" s="291"/>
      <c r="O1945" s="291"/>
      <c r="P1945" s="291"/>
      <c r="Q1945" s="291"/>
      <c r="R1945" s="291"/>
      <c r="S1945" s="291"/>
      <c r="T1945" s="291"/>
      <c r="U1945" s="291"/>
      <c r="V1945" s="291"/>
      <c r="W1945" s="291"/>
      <c r="X1945" s="291"/>
      <c r="Y1945" s="291"/>
      <c r="Z1945" s="291"/>
      <c r="AA1945" s="291"/>
      <c r="AB1945" s="291"/>
      <c r="AC1945" s="291"/>
      <c r="AD1945" s="291"/>
      <c r="AE1945" s="291"/>
      <c r="AF1945" s="291"/>
      <c r="AG1945" s="291"/>
      <c r="AH1945" s="291"/>
      <c r="AI1945" s="291"/>
      <c r="AJ1945" s="291"/>
      <c r="AK1945" s="291"/>
      <c r="AL1945" s="291"/>
      <c r="AM1945" s="291"/>
      <c r="AN1945" s="291"/>
      <c r="AO1945" s="291"/>
      <c r="AP1945" s="291"/>
      <c r="AQ1945" s="291"/>
      <c r="AR1945" s="291"/>
    </row>
    <row r="1946" spans="1:44" ht="8.1" customHeight="1">
      <c r="A1946" s="323" t="str">
        <f t="shared" si="173"/>
        <v/>
      </c>
      <c r="B1946" s="50" t="str">
        <f t="shared" si="174"/>
        <v/>
      </c>
      <c r="C1946" s="50" t="str">
        <f t="shared" si="175"/>
        <v/>
      </c>
      <c r="D1946" s="273" t="str">
        <f t="shared" si="176"/>
        <v/>
      </c>
      <c r="E1946" s="311"/>
      <c r="F1946" s="312"/>
      <c r="G1946" s="312"/>
      <c r="H1946" s="291"/>
      <c r="I1946" s="291"/>
      <c r="J1946" s="291"/>
      <c r="K1946" s="291"/>
      <c r="L1946" s="291"/>
      <c r="M1946" s="291"/>
      <c r="N1946" s="291"/>
      <c r="O1946" s="291"/>
      <c r="P1946" s="291"/>
      <c r="Q1946" s="291"/>
      <c r="R1946" s="291"/>
      <c r="S1946" s="291"/>
      <c r="T1946" s="291"/>
      <c r="U1946" s="291"/>
      <c r="V1946" s="291"/>
      <c r="W1946" s="291"/>
      <c r="X1946" s="291"/>
      <c r="Y1946" s="291"/>
      <c r="Z1946" s="291"/>
      <c r="AA1946" s="291"/>
      <c r="AB1946" s="291"/>
      <c r="AC1946" s="291"/>
      <c r="AD1946" s="291"/>
      <c r="AE1946" s="291"/>
      <c r="AF1946" s="291"/>
      <c r="AG1946" s="291"/>
      <c r="AH1946" s="291"/>
      <c r="AI1946" s="291"/>
      <c r="AJ1946" s="291"/>
      <c r="AK1946" s="291"/>
      <c r="AL1946" s="291"/>
      <c r="AM1946" s="291"/>
      <c r="AN1946" s="291"/>
      <c r="AO1946" s="291"/>
      <c r="AP1946" s="291"/>
      <c r="AQ1946" s="291"/>
      <c r="AR1946" s="291"/>
    </row>
    <row r="1947" spans="1:44" ht="8.1" customHeight="1">
      <c r="A1947" s="323" t="str">
        <f t="shared" si="173"/>
        <v/>
      </c>
      <c r="B1947" s="50" t="str">
        <f t="shared" si="174"/>
        <v/>
      </c>
      <c r="C1947" s="50" t="str">
        <f t="shared" si="175"/>
        <v/>
      </c>
      <c r="D1947" s="273" t="str">
        <f t="shared" si="176"/>
        <v/>
      </c>
      <c r="E1947" s="311"/>
      <c r="F1947" s="312"/>
      <c r="G1947" s="312"/>
      <c r="H1947" s="291"/>
      <c r="I1947" s="291"/>
      <c r="J1947" s="291"/>
      <c r="K1947" s="291"/>
      <c r="L1947" s="291"/>
      <c r="M1947" s="291"/>
      <c r="N1947" s="291"/>
      <c r="O1947" s="291"/>
      <c r="P1947" s="291"/>
      <c r="Q1947" s="291"/>
      <c r="R1947" s="291"/>
      <c r="S1947" s="291"/>
      <c r="T1947" s="291"/>
      <c r="U1947" s="291"/>
      <c r="V1947" s="291"/>
      <c r="W1947" s="291"/>
      <c r="X1947" s="291"/>
      <c r="Y1947" s="291"/>
      <c r="Z1947" s="291"/>
      <c r="AA1947" s="291"/>
      <c r="AB1947" s="291"/>
      <c r="AC1947" s="291"/>
      <c r="AD1947" s="291"/>
      <c r="AE1947" s="291"/>
      <c r="AF1947" s="291"/>
      <c r="AG1947" s="291"/>
      <c r="AH1947" s="291"/>
      <c r="AI1947" s="291"/>
      <c r="AJ1947" s="291"/>
      <c r="AK1947" s="291"/>
      <c r="AL1947" s="291"/>
      <c r="AM1947" s="291"/>
      <c r="AN1947" s="291"/>
      <c r="AO1947" s="291"/>
      <c r="AP1947" s="291"/>
      <c r="AQ1947" s="291"/>
      <c r="AR1947" s="291"/>
    </row>
    <row r="1948" spans="1:44" ht="8.1" customHeight="1">
      <c r="A1948" s="323" t="str">
        <f t="shared" si="173"/>
        <v/>
      </c>
      <c r="B1948" s="50" t="str">
        <f t="shared" si="174"/>
        <v/>
      </c>
      <c r="C1948" s="50" t="str">
        <f t="shared" si="175"/>
        <v/>
      </c>
      <c r="D1948" s="273" t="str">
        <f t="shared" si="176"/>
        <v/>
      </c>
      <c r="E1948" s="311"/>
      <c r="F1948" s="312"/>
      <c r="G1948" s="312"/>
      <c r="H1948" s="291"/>
      <c r="I1948" s="291"/>
      <c r="J1948" s="291"/>
      <c r="K1948" s="291"/>
      <c r="L1948" s="291"/>
      <c r="M1948" s="291"/>
      <c r="N1948" s="291"/>
      <c r="O1948" s="291"/>
      <c r="P1948" s="291"/>
      <c r="Q1948" s="291"/>
      <c r="R1948" s="291"/>
      <c r="S1948" s="291"/>
      <c r="T1948" s="291"/>
      <c r="U1948" s="291"/>
      <c r="V1948" s="291"/>
      <c r="W1948" s="291"/>
      <c r="X1948" s="291"/>
      <c r="Y1948" s="291"/>
      <c r="Z1948" s="291"/>
      <c r="AA1948" s="291"/>
      <c r="AB1948" s="291"/>
      <c r="AC1948" s="291"/>
      <c r="AD1948" s="291"/>
      <c r="AE1948" s="291"/>
      <c r="AF1948" s="291"/>
      <c r="AG1948" s="291"/>
      <c r="AH1948" s="291"/>
      <c r="AI1948" s="291"/>
      <c r="AJ1948" s="291"/>
      <c r="AK1948" s="291"/>
      <c r="AL1948" s="291"/>
      <c r="AM1948" s="291"/>
      <c r="AN1948" s="291"/>
      <c r="AO1948" s="291"/>
      <c r="AP1948" s="291"/>
      <c r="AQ1948" s="291"/>
      <c r="AR1948" s="291"/>
    </row>
    <row r="1949" spans="1:44" ht="8.1" customHeight="1">
      <c r="A1949" s="323" t="str">
        <f t="shared" si="173"/>
        <v/>
      </c>
      <c r="B1949" s="50" t="str">
        <f t="shared" si="174"/>
        <v/>
      </c>
      <c r="C1949" s="50" t="str">
        <f t="shared" si="175"/>
        <v/>
      </c>
      <c r="D1949" s="273" t="str">
        <f t="shared" si="176"/>
        <v/>
      </c>
      <c r="E1949" s="311"/>
      <c r="F1949" s="312"/>
      <c r="G1949" s="312"/>
      <c r="H1949" s="291"/>
      <c r="I1949" s="291"/>
      <c r="J1949" s="291"/>
      <c r="K1949" s="291"/>
      <c r="L1949" s="291"/>
      <c r="M1949" s="291"/>
      <c r="N1949" s="291"/>
      <c r="O1949" s="291"/>
      <c r="P1949" s="291"/>
      <c r="Q1949" s="291"/>
      <c r="R1949" s="291"/>
      <c r="S1949" s="291"/>
      <c r="T1949" s="291"/>
      <c r="U1949" s="291"/>
      <c r="V1949" s="291"/>
      <c r="W1949" s="291"/>
      <c r="X1949" s="291"/>
      <c r="Y1949" s="291"/>
      <c r="Z1949" s="291"/>
      <c r="AA1949" s="291"/>
      <c r="AB1949" s="291"/>
      <c r="AC1949" s="291"/>
      <c r="AD1949" s="291"/>
      <c r="AE1949" s="291"/>
      <c r="AF1949" s="291"/>
      <c r="AG1949" s="291"/>
      <c r="AH1949" s="291"/>
      <c r="AI1949" s="291"/>
      <c r="AJ1949" s="291"/>
      <c r="AK1949" s="291"/>
      <c r="AL1949" s="291"/>
      <c r="AM1949" s="291"/>
      <c r="AN1949" s="291"/>
      <c r="AO1949" s="291"/>
      <c r="AP1949" s="291"/>
      <c r="AQ1949" s="291"/>
      <c r="AR1949" s="291"/>
    </row>
    <row r="1950" spans="1:44" ht="8.1" customHeight="1">
      <c r="A1950" s="323" t="str">
        <f t="shared" si="173"/>
        <v/>
      </c>
      <c r="B1950" s="50" t="str">
        <f t="shared" si="174"/>
        <v/>
      </c>
      <c r="C1950" s="50" t="str">
        <f t="shared" si="175"/>
        <v/>
      </c>
      <c r="D1950" s="273" t="str">
        <f t="shared" si="176"/>
        <v/>
      </c>
      <c r="E1950" s="311"/>
      <c r="F1950" s="312"/>
      <c r="G1950" s="312"/>
      <c r="H1950" s="291"/>
      <c r="I1950" s="291"/>
      <c r="J1950" s="291"/>
      <c r="K1950" s="291"/>
      <c r="L1950" s="291"/>
      <c r="M1950" s="291"/>
      <c r="N1950" s="291"/>
      <c r="O1950" s="291"/>
      <c r="P1950" s="291"/>
      <c r="Q1950" s="291"/>
      <c r="R1950" s="291"/>
      <c r="S1950" s="291"/>
      <c r="T1950" s="291"/>
      <c r="U1950" s="291"/>
      <c r="V1950" s="291"/>
      <c r="W1950" s="291"/>
      <c r="X1950" s="291"/>
      <c r="Y1950" s="291"/>
      <c r="Z1950" s="291"/>
      <c r="AA1950" s="291"/>
      <c r="AB1950" s="291"/>
      <c r="AC1950" s="291"/>
      <c r="AD1950" s="291"/>
      <c r="AE1950" s="291"/>
      <c r="AF1950" s="291"/>
      <c r="AG1950" s="291"/>
      <c r="AH1950" s="291"/>
      <c r="AI1950" s="291"/>
      <c r="AJ1950" s="291"/>
      <c r="AK1950" s="291"/>
      <c r="AL1950" s="291"/>
      <c r="AM1950" s="291"/>
      <c r="AN1950" s="291"/>
      <c r="AO1950" s="291"/>
      <c r="AP1950" s="291"/>
      <c r="AQ1950" s="291"/>
      <c r="AR1950" s="291"/>
    </row>
    <row r="1951" spans="1:44" ht="8.1" customHeight="1">
      <c r="A1951" s="323" t="str">
        <f t="shared" si="173"/>
        <v/>
      </c>
      <c r="B1951" s="50" t="str">
        <f t="shared" si="174"/>
        <v/>
      </c>
      <c r="C1951" s="50" t="str">
        <f t="shared" si="175"/>
        <v/>
      </c>
      <c r="D1951" s="273" t="str">
        <f t="shared" si="176"/>
        <v/>
      </c>
      <c r="E1951" s="311"/>
      <c r="F1951" s="312"/>
      <c r="G1951" s="312"/>
      <c r="H1951" s="291"/>
      <c r="I1951" s="291"/>
      <c r="J1951" s="291"/>
      <c r="K1951" s="291"/>
      <c r="L1951" s="291"/>
      <c r="M1951" s="291"/>
      <c r="N1951" s="291"/>
      <c r="O1951" s="291"/>
      <c r="P1951" s="291"/>
      <c r="Q1951" s="291"/>
      <c r="R1951" s="291"/>
      <c r="S1951" s="291"/>
      <c r="T1951" s="291"/>
      <c r="U1951" s="291"/>
      <c r="V1951" s="291"/>
      <c r="W1951" s="291"/>
      <c r="X1951" s="291"/>
      <c r="Y1951" s="291"/>
      <c r="Z1951" s="291"/>
      <c r="AA1951" s="291"/>
      <c r="AB1951" s="291"/>
      <c r="AC1951" s="291"/>
      <c r="AD1951" s="291"/>
      <c r="AE1951" s="291"/>
      <c r="AF1951" s="291"/>
      <c r="AG1951" s="291"/>
      <c r="AH1951" s="291"/>
      <c r="AI1951" s="291"/>
      <c r="AJ1951" s="291"/>
      <c r="AK1951" s="291"/>
      <c r="AL1951" s="291"/>
      <c r="AM1951" s="291"/>
      <c r="AN1951" s="291"/>
      <c r="AO1951" s="291"/>
      <c r="AP1951" s="291"/>
      <c r="AQ1951" s="291"/>
      <c r="AR1951" s="291"/>
    </row>
    <row r="1952" spans="1:44" ht="8.1" customHeight="1">
      <c r="A1952" s="323" t="str">
        <f t="shared" si="173"/>
        <v/>
      </c>
      <c r="B1952" s="50" t="str">
        <f t="shared" si="174"/>
        <v/>
      </c>
      <c r="C1952" s="50" t="str">
        <f t="shared" si="175"/>
        <v/>
      </c>
      <c r="D1952" s="273" t="str">
        <f t="shared" si="176"/>
        <v/>
      </c>
      <c r="E1952" s="311"/>
      <c r="F1952" s="312"/>
      <c r="G1952" s="312"/>
      <c r="H1952" s="291"/>
      <c r="I1952" s="291"/>
      <c r="J1952" s="291"/>
      <c r="K1952" s="291"/>
      <c r="L1952" s="291"/>
      <c r="M1952" s="291"/>
      <c r="N1952" s="291"/>
      <c r="O1952" s="291"/>
      <c r="P1952" s="291"/>
      <c r="Q1952" s="291"/>
      <c r="R1952" s="291"/>
      <c r="S1952" s="291"/>
      <c r="T1952" s="291"/>
      <c r="U1952" s="291"/>
      <c r="V1952" s="291"/>
      <c r="W1952" s="291"/>
      <c r="X1952" s="291"/>
      <c r="Y1952" s="291"/>
      <c r="Z1952" s="291"/>
      <c r="AA1952" s="291"/>
      <c r="AB1952" s="291"/>
      <c r="AC1952" s="291"/>
      <c r="AD1952" s="291"/>
      <c r="AE1952" s="291"/>
      <c r="AF1952" s="291"/>
      <c r="AG1952" s="291"/>
      <c r="AH1952" s="291"/>
      <c r="AI1952" s="291"/>
      <c r="AJ1952" s="291"/>
      <c r="AK1952" s="291"/>
      <c r="AL1952" s="291"/>
      <c r="AM1952" s="291"/>
      <c r="AN1952" s="291"/>
      <c r="AO1952" s="291"/>
      <c r="AP1952" s="291"/>
      <c r="AQ1952" s="291"/>
      <c r="AR1952" s="291"/>
    </row>
    <row r="1953" spans="1:44" ht="8.1" customHeight="1">
      <c r="A1953" s="323" t="str">
        <f t="shared" si="173"/>
        <v/>
      </c>
      <c r="B1953" s="50" t="str">
        <f t="shared" si="174"/>
        <v/>
      </c>
      <c r="C1953" s="50" t="str">
        <f t="shared" si="175"/>
        <v/>
      </c>
      <c r="D1953" s="273" t="str">
        <f t="shared" si="176"/>
        <v/>
      </c>
      <c r="E1953" s="311"/>
      <c r="F1953" s="312"/>
      <c r="G1953" s="312"/>
      <c r="H1953" s="291"/>
      <c r="I1953" s="291"/>
      <c r="J1953" s="291"/>
      <c r="K1953" s="291"/>
      <c r="L1953" s="291"/>
      <c r="M1953" s="291"/>
      <c r="N1953" s="291"/>
      <c r="O1953" s="291"/>
      <c r="P1953" s="291"/>
      <c r="Q1953" s="291"/>
      <c r="R1953" s="291"/>
      <c r="S1953" s="291"/>
      <c r="T1953" s="291"/>
      <c r="U1953" s="291"/>
      <c r="V1953" s="291"/>
      <c r="W1953" s="291"/>
      <c r="X1953" s="291"/>
      <c r="Y1953" s="291"/>
      <c r="Z1953" s="291"/>
      <c r="AA1953" s="291"/>
      <c r="AB1953" s="291"/>
      <c r="AC1953" s="291"/>
      <c r="AD1953" s="291"/>
      <c r="AE1953" s="291"/>
      <c r="AF1953" s="291"/>
      <c r="AG1953" s="291"/>
      <c r="AH1953" s="291"/>
      <c r="AI1953" s="291"/>
      <c r="AJ1953" s="291"/>
      <c r="AK1953" s="291"/>
      <c r="AL1953" s="291"/>
      <c r="AM1953" s="291"/>
      <c r="AN1953" s="291"/>
      <c r="AO1953" s="291"/>
      <c r="AP1953" s="291"/>
      <c r="AQ1953" s="291"/>
      <c r="AR1953" s="291"/>
    </row>
    <row r="1954" spans="1:44" ht="8.1" customHeight="1">
      <c r="A1954" s="323" t="str">
        <f t="shared" si="173"/>
        <v/>
      </c>
      <c r="B1954" s="50" t="str">
        <f t="shared" si="174"/>
        <v/>
      </c>
      <c r="C1954" s="50" t="str">
        <f t="shared" si="175"/>
        <v/>
      </c>
      <c r="D1954" s="273" t="str">
        <f t="shared" si="176"/>
        <v/>
      </c>
      <c r="E1954" s="311"/>
      <c r="F1954" s="312"/>
      <c r="G1954" s="312"/>
      <c r="H1954" s="291"/>
      <c r="I1954" s="291"/>
      <c r="J1954" s="291"/>
      <c r="K1954" s="291"/>
      <c r="L1954" s="291"/>
      <c r="M1954" s="291"/>
      <c r="N1954" s="291"/>
      <c r="O1954" s="291"/>
      <c r="P1954" s="291"/>
      <c r="Q1954" s="291"/>
      <c r="R1954" s="291"/>
      <c r="S1954" s="291"/>
      <c r="T1954" s="291"/>
      <c r="U1954" s="291"/>
      <c r="V1954" s="291"/>
      <c r="W1954" s="291"/>
      <c r="X1954" s="291"/>
      <c r="Y1954" s="291"/>
      <c r="Z1954" s="291"/>
      <c r="AA1954" s="291"/>
      <c r="AB1954" s="291"/>
      <c r="AC1954" s="291"/>
      <c r="AD1954" s="291"/>
      <c r="AE1954" s="291"/>
      <c r="AF1954" s="291"/>
      <c r="AG1954" s="291"/>
      <c r="AH1954" s="291"/>
      <c r="AI1954" s="291"/>
      <c r="AJ1954" s="291"/>
      <c r="AK1954" s="291"/>
      <c r="AL1954" s="291"/>
      <c r="AM1954" s="291"/>
      <c r="AN1954" s="291"/>
      <c r="AO1954" s="291"/>
      <c r="AP1954" s="291"/>
      <c r="AQ1954" s="291"/>
      <c r="AR1954" s="291"/>
    </row>
    <row r="1955" spans="1:44" ht="8.1" customHeight="1">
      <c r="A1955" s="323" t="str">
        <f t="shared" si="173"/>
        <v/>
      </c>
      <c r="B1955" s="50" t="str">
        <f t="shared" si="174"/>
        <v/>
      </c>
      <c r="C1955" s="50" t="str">
        <f t="shared" si="175"/>
        <v/>
      </c>
      <c r="D1955" s="273" t="str">
        <f t="shared" si="176"/>
        <v/>
      </c>
      <c r="E1955" s="311"/>
      <c r="F1955" s="312"/>
      <c r="G1955" s="312"/>
      <c r="H1955" s="291"/>
      <c r="I1955" s="291"/>
      <c r="J1955" s="291"/>
      <c r="K1955" s="291"/>
      <c r="L1955" s="291"/>
      <c r="M1955" s="291"/>
      <c r="N1955" s="291"/>
      <c r="O1955" s="291"/>
      <c r="P1955" s="291"/>
      <c r="Q1955" s="291"/>
      <c r="R1955" s="291"/>
      <c r="S1955" s="291"/>
      <c r="T1955" s="291"/>
      <c r="U1955" s="291"/>
      <c r="V1955" s="291"/>
      <c r="W1955" s="291"/>
      <c r="X1955" s="291"/>
      <c r="Y1955" s="291"/>
      <c r="Z1955" s="291"/>
      <c r="AA1955" s="291"/>
      <c r="AB1955" s="291"/>
      <c r="AC1955" s="291"/>
      <c r="AD1955" s="291"/>
      <c r="AE1955" s="291"/>
      <c r="AF1955" s="291"/>
      <c r="AG1955" s="291"/>
      <c r="AH1955" s="291"/>
      <c r="AI1955" s="291"/>
      <c r="AJ1955" s="291"/>
      <c r="AK1955" s="291"/>
      <c r="AL1955" s="291"/>
      <c r="AM1955" s="291"/>
      <c r="AN1955" s="291"/>
      <c r="AO1955" s="291"/>
      <c r="AP1955" s="291"/>
      <c r="AQ1955" s="291"/>
      <c r="AR1955" s="291"/>
    </row>
    <row r="1956" spans="1:44" ht="8.1" customHeight="1">
      <c r="A1956" s="323" t="str">
        <f t="shared" si="173"/>
        <v/>
      </c>
      <c r="B1956" s="50" t="str">
        <f t="shared" si="174"/>
        <v/>
      </c>
      <c r="C1956" s="50" t="str">
        <f t="shared" si="175"/>
        <v/>
      </c>
      <c r="D1956" s="273" t="str">
        <f t="shared" si="176"/>
        <v/>
      </c>
      <c r="E1956" s="311"/>
      <c r="F1956" s="312"/>
      <c r="G1956" s="312"/>
      <c r="H1956" s="291"/>
      <c r="I1956" s="291"/>
      <c r="J1956" s="291"/>
      <c r="K1956" s="291"/>
      <c r="L1956" s="291"/>
      <c r="M1956" s="291"/>
      <c r="N1956" s="291"/>
      <c r="O1956" s="291"/>
      <c r="P1956" s="291"/>
      <c r="Q1956" s="291"/>
      <c r="R1956" s="291"/>
      <c r="S1956" s="291"/>
      <c r="T1956" s="291"/>
      <c r="U1956" s="291"/>
      <c r="V1956" s="291"/>
      <c r="W1956" s="291"/>
      <c r="X1956" s="291"/>
      <c r="Y1956" s="291"/>
      <c r="Z1956" s="291"/>
      <c r="AA1956" s="291"/>
      <c r="AB1956" s="291"/>
      <c r="AC1956" s="291"/>
      <c r="AD1956" s="291"/>
      <c r="AE1956" s="291"/>
      <c r="AF1956" s="291"/>
      <c r="AG1956" s="291"/>
      <c r="AH1956" s="291"/>
      <c r="AI1956" s="291"/>
      <c r="AJ1956" s="291"/>
      <c r="AK1956" s="291"/>
      <c r="AL1956" s="291"/>
      <c r="AM1956" s="291"/>
      <c r="AN1956" s="291"/>
      <c r="AO1956" s="291"/>
      <c r="AP1956" s="291"/>
      <c r="AQ1956" s="291"/>
      <c r="AR1956" s="291"/>
    </row>
    <row r="1957" spans="1:44" ht="8.1" customHeight="1">
      <c r="A1957" s="323" t="str">
        <f t="shared" si="173"/>
        <v/>
      </c>
      <c r="B1957" s="50" t="str">
        <f t="shared" si="174"/>
        <v/>
      </c>
      <c r="C1957" s="50" t="str">
        <f t="shared" si="175"/>
        <v/>
      </c>
      <c r="D1957" s="273" t="str">
        <f t="shared" si="176"/>
        <v/>
      </c>
      <c r="E1957" s="311"/>
      <c r="F1957" s="312"/>
      <c r="G1957" s="312"/>
      <c r="H1957" s="291"/>
      <c r="I1957" s="291"/>
      <c r="J1957" s="291"/>
      <c r="K1957" s="291"/>
      <c r="L1957" s="291"/>
      <c r="M1957" s="291"/>
      <c r="N1957" s="291"/>
      <c r="O1957" s="291"/>
      <c r="P1957" s="291"/>
      <c r="Q1957" s="291"/>
      <c r="R1957" s="291"/>
      <c r="S1957" s="291"/>
      <c r="T1957" s="291"/>
      <c r="U1957" s="291"/>
      <c r="V1957" s="291"/>
      <c r="W1957" s="291"/>
      <c r="X1957" s="291"/>
      <c r="Y1957" s="291"/>
      <c r="Z1957" s="291"/>
      <c r="AA1957" s="291"/>
      <c r="AB1957" s="291"/>
      <c r="AC1957" s="291"/>
      <c r="AD1957" s="291"/>
      <c r="AE1957" s="291"/>
      <c r="AF1957" s="291"/>
      <c r="AG1957" s="291"/>
      <c r="AH1957" s="291"/>
      <c r="AI1957" s="291"/>
      <c r="AJ1957" s="291"/>
      <c r="AK1957" s="291"/>
      <c r="AL1957" s="291"/>
      <c r="AM1957" s="291"/>
      <c r="AN1957" s="291"/>
      <c r="AO1957" s="291"/>
      <c r="AP1957" s="291"/>
      <c r="AQ1957" s="291"/>
      <c r="AR1957" s="291"/>
    </row>
    <row r="1958" spans="1:44" ht="8.1" customHeight="1">
      <c r="A1958" s="323" t="str">
        <f t="shared" si="173"/>
        <v/>
      </c>
      <c r="B1958" s="50" t="str">
        <f t="shared" si="174"/>
        <v/>
      </c>
      <c r="C1958" s="50" t="str">
        <f t="shared" si="175"/>
        <v/>
      </c>
      <c r="D1958" s="273" t="str">
        <f t="shared" si="176"/>
        <v/>
      </c>
      <c r="E1958" s="311"/>
      <c r="F1958" s="312"/>
      <c r="G1958" s="312"/>
      <c r="H1958" s="291"/>
      <c r="I1958" s="291"/>
      <c r="J1958" s="291"/>
      <c r="K1958" s="291"/>
      <c r="L1958" s="291"/>
      <c r="M1958" s="291"/>
      <c r="N1958" s="291"/>
      <c r="O1958" s="291"/>
      <c r="P1958" s="291"/>
      <c r="Q1958" s="291"/>
      <c r="R1958" s="291"/>
      <c r="S1958" s="291"/>
      <c r="T1958" s="291"/>
      <c r="U1958" s="291"/>
      <c r="V1958" s="291"/>
      <c r="W1958" s="291"/>
      <c r="X1958" s="291"/>
      <c r="Y1958" s="291"/>
      <c r="Z1958" s="291"/>
      <c r="AA1958" s="291"/>
      <c r="AB1958" s="291"/>
      <c r="AC1958" s="291"/>
      <c r="AD1958" s="291"/>
      <c r="AE1958" s="291"/>
      <c r="AF1958" s="291"/>
      <c r="AG1958" s="291"/>
      <c r="AH1958" s="291"/>
      <c r="AI1958" s="291"/>
      <c r="AJ1958" s="291"/>
      <c r="AK1958" s="291"/>
      <c r="AL1958" s="291"/>
      <c r="AM1958" s="291"/>
      <c r="AN1958" s="291"/>
      <c r="AO1958" s="291"/>
      <c r="AP1958" s="291"/>
      <c r="AQ1958" s="291"/>
      <c r="AR1958" s="291"/>
    </row>
    <row r="1959" spans="1:44" ht="8.1" customHeight="1">
      <c r="A1959" s="323" t="str">
        <f t="shared" si="173"/>
        <v/>
      </c>
      <c r="B1959" s="50" t="str">
        <f t="shared" si="174"/>
        <v/>
      </c>
      <c r="C1959" s="50" t="str">
        <f t="shared" si="175"/>
        <v/>
      </c>
      <c r="D1959" s="273" t="str">
        <f t="shared" si="176"/>
        <v/>
      </c>
      <c r="E1959" s="311"/>
      <c r="F1959" s="312"/>
      <c r="G1959" s="312"/>
      <c r="H1959" s="291"/>
      <c r="I1959" s="291"/>
      <c r="J1959" s="291"/>
      <c r="K1959" s="291"/>
      <c r="L1959" s="291"/>
      <c r="M1959" s="291"/>
      <c r="N1959" s="291"/>
      <c r="O1959" s="291"/>
      <c r="P1959" s="291"/>
      <c r="Q1959" s="291"/>
      <c r="R1959" s="291"/>
      <c r="S1959" s="291"/>
      <c r="T1959" s="291"/>
      <c r="U1959" s="291"/>
      <c r="V1959" s="291"/>
      <c r="W1959" s="291"/>
      <c r="X1959" s="291"/>
      <c r="Y1959" s="291"/>
      <c r="Z1959" s="291"/>
      <c r="AA1959" s="291"/>
      <c r="AB1959" s="291"/>
      <c r="AC1959" s="291"/>
      <c r="AD1959" s="291"/>
      <c r="AE1959" s="291"/>
      <c r="AF1959" s="291"/>
      <c r="AG1959" s="291"/>
      <c r="AH1959" s="291"/>
      <c r="AI1959" s="291"/>
      <c r="AJ1959" s="291"/>
      <c r="AK1959" s="291"/>
      <c r="AL1959" s="291"/>
      <c r="AM1959" s="291"/>
      <c r="AN1959" s="291"/>
      <c r="AO1959" s="291"/>
      <c r="AP1959" s="291"/>
      <c r="AQ1959" s="291"/>
      <c r="AR1959" s="291"/>
    </row>
    <row r="1960" spans="1:44" ht="8.1" customHeight="1">
      <c r="A1960" s="323" t="str">
        <f t="shared" si="173"/>
        <v/>
      </c>
      <c r="B1960" s="50" t="str">
        <f t="shared" si="174"/>
        <v/>
      </c>
      <c r="C1960" s="50" t="str">
        <f t="shared" si="175"/>
        <v/>
      </c>
      <c r="D1960" s="273" t="str">
        <f t="shared" si="176"/>
        <v/>
      </c>
      <c r="E1960" s="311"/>
      <c r="F1960" s="312"/>
      <c r="G1960" s="312"/>
      <c r="H1960" s="291"/>
      <c r="I1960" s="291"/>
      <c r="J1960" s="291"/>
      <c r="K1960" s="291"/>
      <c r="L1960" s="291"/>
      <c r="M1960" s="291"/>
      <c r="N1960" s="291"/>
      <c r="O1960" s="291"/>
      <c r="P1960" s="291"/>
      <c r="Q1960" s="291"/>
      <c r="R1960" s="291"/>
      <c r="S1960" s="291"/>
      <c r="T1960" s="291"/>
      <c r="U1960" s="291"/>
      <c r="V1960" s="291"/>
      <c r="W1960" s="291"/>
      <c r="X1960" s="291"/>
      <c r="Y1960" s="291"/>
      <c r="Z1960" s="291"/>
      <c r="AA1960" s="291"/>
      <c r="AB1960" s="291"/>
      <c r="AC1960" s="291"/>
      <c r="AD1960" s="291"/>
      <c r="AE1960" s="291"/>
      <c r="AF1960" s="291"/>
      <c r="AG1960" s="291"/>
      <c r="AH1960" s="291"/>
      <c r="AI1960" s="291"/>
      <c r="AJ1960" s="291"/>
      <c r="AK1960" s="291"/>
      <c r="AL1960" s="291"/>
      <c r="AM1960" s="291"/>
      <c r="AN1960" s="291"/>
      <c r="AO1960" s="291"/>
      <c r="AP1960" s="291"/>
      <c r="AQ1960" s="291"/>
      <c r="AR1960" s="291"/>
    </row>
    <row r="1961" spans="1:44" ht="8.1" customHeight="1">
      <c r="A1961" s="323" t="str">
        <f t="shared" si="173"/>
        <v/>
      </c>
      <c r="B1961" s="50" t="str">
        <f t="shared" si="174"/>
        <v/>
      </c>
      <c r="C1961" s="50" t="str">
        <f t="shared" si="175"/>
        <v/>
      </c>
      <c r="D1961" s="273" t="str">
        <f t="shared" si="176"/>
        <v/>
      </c>
      <c r="E1961" s="311"/>
      <c r="F1961" s="312"/>
      <c r="G1961" s="312"/>
      <c r="H1961" s="291"/>
      <c r="I1961" s="291"/>
      <c r="J1961" s="291"/>
      <c r="K1961" s="291"/>
      <c r="L1961" s="291"/>
      <c r="M1961" s="291"/>
      <c r="N1961" s="291"/>
      <c r="O1961" s="291"/>
      <c r="P1961" s="291"/>
      <c r="Q1961" s="291"/>
      <c r="R1961" s="291"/>
      <c r="S1961" s="291"/>
      <c r="T1961" s="291"/>
      <c r="U1961" s="291"/>
      <c r="V1961" s="291"/>
      <c r="W1961" s="291"/>
      <c r="X1961" s="291"/>
      <c r="Y1961" s="291"/>
      <c r="Z1961" s="291"/>
      <c r="AA1961" s="291"/>
      <c r="AB1961" s="291"/>
      <c r="AC1961" s="291"/>
      <c r="AD1961" s="291"/>
      <c r="AE1961" s="291"/>
      <c r="AF1961" s="291"/>
      <c r="AG1961" s="291"/>
      <c r="AH1961" s="291"/>
      <c r="AI1961" s="291"/>
      <c r="AJ1961" s="291"/>
      <c r="AK1961" s="291"/>
      <c r="AL1961" s="291"/>
      <c r="AM1961" s="291"/>
      <c r="AN1961" s="291"/>
      <c r="AO1961" s="291"/>
      <c r="AP1961" s="291"/>
      <c r="AQ1961" s="291"/>
      <c r="AR1961" s="291"/>
    </row>
    <row r="1962" spans="1:44" ht="8.1" customHeight="1">
      <c r="A1962" s="323" t="str">
        <f t="shared" si="173"/>
        <v/>
      </c>
      <c r="B1962" s="50" t="str">
        <f t="shared" si="174"/>
        <v/>
      </c>
      <c r="C1962" s="50" t="str">
        <f t="shared" si="175"/>
        <v/>
      </c>
      <c r="D1962" s="273" t="str">
        <f t="shared" si="176"/>
        <v/>
      </c>
      <c r="E1962" s="311"/>
      <c r="F1962" s="312"/>
      <c r="G1962" s="312"/>
      <c r="H1962" s="291"/>
      <c r="I1962" s="291"/>
      <c r="J1962" s="291"/>
      <c r="K1962" s="291"/>
      <c r="L1962" s="291"/>
      <c r="M1962" s="291"/>
      <c r="N1962" s="291"/>
      <c r="O1962" s="291"/>
      <c r="P1962" s="291"/>
      <c r="Q1962" s="291"/>
      <c r="R1962" s="291"/>
      <c r="S1962" s="291"/>
      <c r="T1962" s="291"/>
      <c r="U1962" s="291"/>
      <c r="V1962" s="291"/>
      <c r="W1962" s="291"/>
      <c r="X1962" s="291"/>
      <c r="Y1962" s="291"/>
      <c r="Z1962" s="291"/>
      <c r="AA1962" s="291"/>
      <c r="AB1962" s="291"/>
      <c r="AC1962" s="291"/>
      <c r="AD1962" s="291"/>
      <c r="AE1962" s="291"/>
      <c r="AF1962" s="291"/>
      <c r="AG1962" s="291"/>
      <c r="AH1962" s="291"/>
      <c r="AI1962" s="291"/>
      <c r="AJ1962" s="291"/>
      <c r="AK1962" s="291"/>
      <c r="AL1962" s="291"/>
      <c r="AM1962" s="291"/>
      <c r="AN1962" s="291"/>
      <c r="AO1962" s="291"/>
      <c r="AP1962" s="291"/>
      <c r="AQ1962" s="291"/>
      <c r="AR1962" s="291"/>
    </row>
    <row r="1963" spans="1:44" ht="8.1" customHeight="1">
      <c r="A1963" s="323" t="str">
        <f t="shared" si="173"/>
        <v/>
      </c>
      <c r="B1963" s="50" t="str">
        <f t="shared" si="174"/>
        <v/>
      </c>
      <c r="C1963" s="50" t="str">
        <f t="shared" si="175"/>
        <v/>
      </c>
      <c r="D1963" s="273" t="str">
        <f t="shared" si="176"/>
        <v/>
      </c>
      <c r="E1963" s="311"/>
      <c r="F1963" s="312"/>
      <c r="G1963" s="312"/>
      <c r="H1963" s="291"/>
      <c r="I1963" s="291"/>
      <c r="J1963" s="291"/>
      <c r="K1963" s="291"/>
      <c r="L1963" s="291"/>
      <c r="M1963" s="291"/>
      <c r="N1963" s="291"/>
      <c r="O1963" s="291"/>
      <c r="P1963" s="291"/>
      <c r="Q1963" s="291"/>
      <c r="R1963" s="291"/>
      <c r="S1963" s="291"/>
      <c r="T1963" s="291"/>
      <c r="U1963" s="291"/>
      <c r="V1963" s="291"/>
      <c r="W1963" s="291"/>
      <c r="X1963" s="291"/>
      <c r="Y1963" s="291"/>
      <c r="Z1963" s="291"/>
      <c r="AA1963" s="291"/>
      <c r="AB1963" s="291"/>
      <c r="AC1963" s="291"/>
      <c r="AD1963" s="291"/>
      <c r="AE1963" s="291"/>
      <c r="AF1963" s="291"/>
      <c r="AG1963" s="291"/>
      <c r="AH1963" s="291"/>
      <c r="AI1963" s="291"/>
      <c r="AJ1963" s="291"/>
      <c r="AK1963" s="291"/>
      <c r="AL1963" s="291"/>
      <c r="AM1963" s="291"/>
      <c r="AN1963" s="291"/>
      <c r="AO1963" s="291"/>
      <c r="AP1963" s="291"/>
      <c r="AQ1963" s="291"/>
      <c r="AR1963" s="291"/>
    </row>
    <row r="1964" spans="1:44" ht="8.1" customHeight="1">
      <c r="A1964" s="323" t="str">
        <f t="shared" si="173"/>
        <v/>
      </c>
      <c r="B1964" s="50" t="str">
        <f t="shared" si="174"/>
        <v/>
      </c>
      <c r="C1964" s="50" t="str">
        <f t="shared" si="175"/>
        <v/>
      </c>
      <c r="D1964" s="273" t="str">
        <f t="shared" si="176"/>
        <v/>
      </c>
      <c r="E1964" s="311"/>
      <c r="F1964" s="312"/>
      <c r="G1964" s="312"/>
      <c r="H1964" s="291"/>
      <c r="I1964" s="291"/>
      <c r="J1964" s="291"/>
      <c r="K1964" s="291"/>
      <c r="L1964" s="291"/>
      <c r="M1964" s="291"/>
      <c r="N1964" s="291"/>
      <c r="O1964" s="291"/>
      <c r="P1964" s="291"/>
      <c r="Q1964" s="291"/>
      <c r="R1964" s="291"/>
      <c r="S1964" s="291"/>
      <c r="T1964" s="291"/>
      <c r="U1964" s="291"/>
      <c r="V1964" s="291"/>
      <c r="W1964" s="291"/>
      <c r="X1964" s="291"/>
      <c r="Y1964" s="291"/>
      <c r="Z1964" s="291"/>
      <c r="AA1964" s="291"/>
      <c r="AB1964" s="291"/>
      <c r="AC1964" s="291"/>
      <c r="AD1964" s="291"/>
      <c r="AE1964" s="291"/>
      <c r="AF1964" s="291"/>
      <c r="AG1964" s="291"/>
      <c r="AH1964" s="291"/>
      <c r="AI1964" s="291"/>
      <c r="AJ1964" s="291"/>
      <c r="AK1964" s="291"/>
      <c r="AL1964" s="291"/>
      <c r="AM1964" s="291"/>
      <c r="AN1964" s="291"/>
      <c r="AO1964" s="291"/>
      <c r="AP1964" s="291"/>
      <c r="AQ1964" s="291"/>
      <c r="AR1964" s="291"/>
    </row>
    <row r="1965" spans="1:44" ht="8.1" customHeight="1">
      <c r="A1965" s="323" t="str">
        <f t="shared" si="173"/>
        <v/>
      </c>
      <c r="B1965" s="50" t="str">
        <f t="shared" si="174"/>
        <v/>
      </c>
      <c r="C1965" s="50" t="str">
        <f t="shared" si="175"/>
        <v/>
      </c>
      <c r="D1965" s="273" t="str">
        <f t="shared" si="176"/>
        <v/>
      </c>
      <c r="E1965" s="311"/>
      <c r="F1965" s="312"/>
      <c r="G1965" s="312"/>
      <c r="H1965" s="291"/>
      <c r="I1965" s="291"/>
      <c r="J1965" s="291"/>
      <c r="K1965" s="291"/>
      <c r="L1965" s="291"/>
      <c r="M1965" s="291"/>
      <c r="N1965" s="291"/>
      <c r="O1965" s="291"/>
      <c r="P1965" s="291"/>
      <c r="Q1965" s="291"/>
      <c r="R1965" s="291"/>
      <c r="S1965" s="291"/>
      <c r="T1965" s="291"/>
      <c r="U1965" s="291"/>
      <c r="V1965" s="291"/>
      <c r="W1965" s="291"/>
      <c r="X1965" s="291"/>
      <c r="Y1965" s="291"/>
      <c r="Z1965" s="291"/>
      <c r="AA1965" s="291"/>
      <c r="AB1965" s="291"/>
      <c r="AC1965" s="291"/>
      <c r="AD1965" s="291"/>
      <c r="AE1965" s="291"/>
      <c r="AF1965" s="291"/>
      <c r="AG1965" s="291"/>
      <c r="AH1965" s="291"/>
      <c r="AI1965" s="291"/>
      <c r="AJ1965" s="291"/>
      <c r="AK1965" s="291"/>
      <c r="AL1965" s="291"/>
      <c r="AM1965" s="291"/>
      <c r="AN1965" s="291"/>
      <c r="AO1965" s="291"/>
      <c r="AP1965" s="291"/>
      <c r="AQ1965" s="291"/>
      <c r="AR1965" s="291"/>
    </row>
    <row r="1966" spans="1:44" ht="8.1" customHeight="1">
      <c r="A1966" s="323" t="str">
        <f t="shared" si="173"/>
        <v/>
      </c>
      <c r="B1966" s="50" t="str">
        <f t="shared" si="174"/>
        <v/>
      </c>
      <c r="C1966" s="50" t="str">
        <f t="shared" si="175"/>
        <v/>
      </c>
      <c r="D1966" s="273" t="str">
        <f t="shared" si="176"/>
        <v/>
      </c>
      <c r="E1966" s="311"/>
      <c r="F1966" s="312"/>
      <c r="G1966" s="312"/>
      <c r="H1966" s="291"/>
      <c r="I1966" s="291"/>
      <c r="J1966" s="291"/>
      <c r="K1966" s="291"/>
      <c r="L1966" s="291"/>
      <c r="M1966" s="291"/>
      <c r="N1966" s="291"/>
      <c r="O1966" s="291"/>
      <c r="P1966" s="291"/>
      <c r="Q1966" s="291"/>
      <c r="R1966" s="291"/>
      <c r="S1966" s="291"/>
      <c r="T1966" s="291"/>
      <c r="U1966" s="291"/>
      <c r="V1966" s="291"/>
      <c r="W1966" s="291"/>
      <c r="X1966" s="291"/>
      <c r="Y1966" s="291"/>
      <c r="Z1966" s="291"/>
      <c r="AA1966" s="291"/>
      <c r="AB1966" s="291"/>
      <c r="AC1966" s="291"/>
      <c r="AD1966" s="291"/>
      <c r="AE1966" s="291"/>
      <c r="AF1966" s="291"/>
      <c r="AG1966" s="291"/>
      <c r="AH1966" s="291"/>
      <c r="AI1966" s="291"/>
      <c r="AJ1966" s="291"/>
      <c r="AK1966" s="291"/>
      <c r="AL1966" s="291"/>
      <c r="AM1966" s="291"/>
      <c r="AN1966" s="291"/>
      <c r="AO1966" s="291"/>
      <c r="AP1966" s="291"/>
      <c r="AQ1966" s="291"/>
      <c r="AR1966" s="291"/>
    </row>
    <row r="1967" spans="1:44" ht="8.1" customHeight="1">
      <c r="A1967" s="323" t="str">
        <f t="shared" si="173"/>
        <v/>
      </c>
      <c r="B1967" s="50" t="str">
        <f t="shared" si="174"/>
        <v/>
      </c>
      <c r="C1967" s="50" t="str">
        <f t="shared" si="175"/>
        <v/>
      </c>
      <c r="D1967" s="273" t="str">
        <f t="shared" si="176"/>
        <v/>
      </c>
      <c r="E1967" s="311"/>
      <c r="F1967" s="312"/>
      <c r="G1967" s="312"/>
      <c r="H1967" s="291"/>
      <c r="I1967" s="291"/>
      <c r="J1967" s="291"/>
      <c r="K1967" s="291"/>
      <c r="L1967" s="291"/>
      <c r="M1967" s="291"/>
      <c r="N1967" s="291"/>
      <c r="O1967" s="291"/>
      <c r="P1967" s="291"/>
      <c r="Q1967" s="291"/>
      <c r="R1967" s="291"/>
      <c r="S1967" s="291"/>
      <c r="T1967" s="291"/>
      <c r="U1967" s="291"/>
      <c r="V1967" s="291"/>
      <c r="W1967" s="291"/>
      <c r="X1967" s="291"/>
      <c r="Y1967" s="291"/>
      <c r="Z1967" s="291"/>
      <c r="AA1967" s="291"/>
      <c r="AB1967" s="291"/>
      <c r="AC1967" s="291"/>
      <c r="AD1967" s="291"/>
      <c r="AE1967" s="291"/>
      <c r="AF1967" s="291"/>
      <c r="AG1967" s="291"/>
      <c r="AH1967" s="291"/>
      <c r="AI1967" s="291"/>
      <c r="AJ1967" s="291"/>
      <c r="AK1967" s="291"/>
      <c r="AL1967" s="291"/>
      <c r="AM1967" s="291"/>
      <c r="AN1967" s="291"/>
      <c r="AO1967" s="291"/>
      <c r="AP1967" s="291"/>
      <c r="AQ1967" s="291"/>
      <c r="AR1967" s="291"/>
    </row>
    <row r="1968" spans="1:44" ht="8.1" customHeight="1">
      <c r="A1968" s="323" t="str">
        <f t="shared" si="173"/>
        <v/>
      </c>
      <c r="B1968" s="50" t="str">
        <f t="shared" si="174"/>
        <v/>
      </c>
      <c r="C1968" s="50" t="str">
        <f t="shared" si="175"/>
        <v/>
      </c>
      <c r="D1968" s="273" t="str">
        <f t="shared" si="176"/>
        <v/>
      </c>
      <c r="E1968" s="311"/>
      <c r="F1968" s="312"/>
      <c r="G1968" s="312"/>
      <c r="H1968" s="291"/>
      <c r="I1968" s="291"/>
      <c r="J1968" s="291"/>
      <c r="K1968" s="291"/>
      <c r="L1968" s="291"/>
      <c r="M1968" s="291"/>
      <c r="N1968" s="291"/>
      <c r="O1968" s="291"/>
      <c r="P1968" s="291"/>
      <c r="Q1968" s="291"/>
      <c r="R1968" s="291"/>
      <c r="S1968" s="291"/>
      <c r="T1968" s="291"/>
      <c r="U1968" s="291"/>
      <c r="V1968" s="291"/>
      <c r="W1968" s="291"/>
      <c r="X1968" s="291"/>
      <c r="Y1968" s="291"/>
      <c r="Z1968" s="291"/>
      <c r="AA1968" s="291"/>
      <c r="AB1968" s="291"/>
      <c r="AC1968" s="291"/>
      <c r="AD1968" s="291"/>
      <c r="AE1968" s="291"/>
      <c r="AF1968" s="291"/>
      <c r="AG1968" s="291"/>
      <c r="AH1968" s="291"/>
      <c r="AI1968" s="291"/>
      <c r="AJ1968" s="291"/>
      <c r="AK1968" s="291"/>
      <c r="AL1968" s="291"/>
      <c r="AM1968" s="291"/>
      <c r="AN1968" s="291"/>
      <c r="AO1968" s="291"/>
      <c r="AP1968" s="291"/>
      <c r="AQ1968" s="291"/>
      <c r="AR1968" s="291"/>
    </row>
    <row r="1969" spans="1:44" ht="8.1" customHeight="1">
      <c r="A1969" s="323" t="str">
        <f t="shared" si="173"/>
        <v/>
      </c>
      <c r="B1969" s="50" t="str">
        <f t="shared" si="174"/>
        <v/>
      </c>
      <c r="C1969" s="50" t="str">
        <f t="shared" si="175"/>
        <v/>
      </c>
      <c r="D1969" s="273" t="str">
        <f t="shared" si="176"/>
        <v/>
      </c>
      <c r="E1969" s="311"/>
      <c r="F1969" s="312"/>
      <c r="G1969" s="312"/>
      <c r="H1969" s="291"/>
      <c r="I1969" s="291"/>
      <c r="J1969" s="291"/>
      <c r="K1969" s="291"/>
      <c r="L1969" s="291"/>
      <c r="M1969" s="291"/>
      <c r="N1969" s="291"/>
      <c r="O1969" s="291"/>
      <c r="P1969" s="291"/>
      <c r="Q1969" s="291"/>
      <c r="R1969" s="291"/>
      <c r="S1969" s="291"/>
      <c r="T1969" s="291"/>
      <c r="U1969" s="291"/>
      <c r="V1969" s="291"/>
      <c r="W1969" s="291"/>
      <c r="X1969" s="291"/>
      <c r="Y1969" s="291"/>
      <c r="Z1969" s="291"/>
      <c r="AA1969" s="291"/>
      <c r="AB1969" s="291"/>
      <c r="AC1969" s="291"/>
      <c r="AD1969" s="291"/>
      <c r="AE1969" s="291"/>
      <c r="AF1969" s="291"/>
      <c r="AG1969" s="291"/>
      <c r="AH1969" s="291"/>
      <c r="AI1969" s="291"/>
      <c r="AJ1969" s="291"/>
      <c r="AK1969" s="291"/>
      <c r="AL1969" s="291"/>
      <c r="AM1969" s="291"/>
      <c r="AN1969" s="291"/>
      <c r="AO1969" s="291"/>
      <c r="AP1969" s="291"/>
      <c r="AQ1969" s="291"/>
      <c r="AR1969" s="291"/>
    </row>
    <row r="1970" spans="1:44" ht="8.1" customHeight="1">
      <c r="A1970" s="323" t="str">
        <f t="shared" si="173"/>
        <v/>
      </c>
      <c r="B1970" s="50" t="str">
        <f t="shared" si="174"/>
        <v/>
      </c>
      <c r="C1970" s="50" t="str">
        <f t="shared" si="175"/>
        <v/>
      </c>
      <c r="D1970" s="273" t="str">
        <f t="shared" si="176"/>
        <v/>
      </c>
      <c r="E1970" s="311"/>
      <c r="F1970" s="312"/>
      <c r="G1970" s="312"/>
      <c r="H1970" s="291"/>
      <c r="I1970" s="291"/>
      <c r="J1970" s="291"/>
      <c r="K1970" s="291"/>
      <c r="L1970" s="291"/>
      <c r="M1970" s="291"/>
      <c r="N1970" s="291"/>
      <c r="O1970" s="291"/>
      <c r="P1970" s="291"/>
      <c r="Q1970" s="291"/>
      <c r="R1970" s="291"/>
      <c r="S1970" s="291"/>
      <c r="T1970" s="291"/>
      <c r="U1970" s="291"/>
      <c r="V1970" s="291"/>
      <c r="W1970" s="291"/>
      <c r="X1970" s="291"/>
      <c r="Y1970" s="291"/>
      <c r="Z1970" s="291"/>
      <c r="AA1970" s="291"/>
      <c r="AB1970" s="291"/>
      <c r="AC1970" s="291"/>
      <c r="AD1970" s="291"/>
      <c r="AE1970" s="291"/>
      <c r="AF1970" s="291"/>
      <c r="AG1970" s="291"/>
      <c r="AH1970" s="291"/>
      <c r="AI1970" s="291"/>
      <c r="AJ1970" s="291"/>
      <c r="AK1970" s="291"/>
      <c r="AL1970" s="291"/>
      <c r="AM1970" s="291"/>
      <c r="AN1970" s="291"/>
      <c r="AO1970" s="291"/>
      <c r="AP1970" s="291"/>
      <c r="AQ1970" s="291"/>
      <c r="AR1970" s="291"/>
    </row>
    <row r="1971" spans="1:44" ht="8.1" customHeight="1">
      <c r="A1971" s="323" t="str">
        <f t="shared" si="173"/>
        <v/>
      </c>
      <c r="B1971" s="50" t="str">
        <f t="shared" si="174"/>
        <v/>
      </c>
      <c r="C1971" s="50" t="str">
        <f t="shared" si="175"/>
        <v/>
      </c>
      <c r="D1971" s="273" t="str">
        <f t="shared" si="176"/>
        <v/>
      </c>
      <c r="E1971" s="311"/>
      <c r="F1971" s="312"/>
      <c r="G1971" s="312"/>
      <c r="H1971" s="291"/>
      <c r="I1971" s="291"/>
      <c r="J1971" s="291"/>
      <c r="K1971" s="291"/>
      <c r="L1971" s="291"/>
      <c r="M1971" s="291"/>
      <c r="N1971" s="291"/>
      <c r="O1971" s="291"/>
      <c r="P1971" s="291"/>
      <c r="Q1971" s="291"/>
      <c r="R1971" s="291"/>
      <c r="S1971" s="291"/>
      <c r="T1971" s="291"/>
      <c r="U1971" s="291"/>
      <c r="V1971" s="291"/>
      <c r="W1971" s="291"/>
      <c r="X1971" s="291"/>
      <c r="Y1971" s="291"/>
      <c r="Z1971" s="291"/>
      <c r="AA1971" s="291"/>
      <c r="AB1971" s="291"/>
      <c r="AC1971" s="291"/>
      <c r="AD1971" s="291"/>
      <c r="AE1971" s="291"/>
      <c r="AF1971" s="291"/>
      <c r="AG1971" s="291"/>
      <c r="AH1971" s="291"/>
      <c r="AI1971" s="291"/>
      <c r="AJ1971" s="291"/>
      <c r="AK1971" s="291"/>
      <c r="AL1971" s="291"/>
      <c r="AM1971" s="291"/>
      <c r="AN1971" s="291"/>
      <c r="AO1971" s="291"/>
      <c r="AP1971" s="291"/>
      <c r="AQ1971" s="291"/>
      <c r="AR1971" s="291"/>
    </row>
    <row r="1972" spans="1:44" ht="8.1" customHeight="1">
      <c r="A1972" s="323" t="str">
        <f t="shared" si="173"/>
        <v/>
      </c>
      <c r="B1972" s="50" t="str">
        <f t="shared" si="174"/>
        <v/>
      </c>
      <c r="C1972" s="50" t="str">
        <f t="shared" si="175"/>
        <v/>
      </c>
      <c r="D1972" s="273" t="str">
        <f t="shared" si="176"/>
        <v/>
      </c>
      <c r="E1972" s="311"/>
      <c r="F1972" s="312"/>
      <c r="G1972" s="312"/>
      <c r="H1972" s="291"/>
      <c r="I1972" s="291"/>
      <c r="J1972" s="291"/>
      <c r="K1972" s="291"/>
      <c r="L1972" s="291"/>
      <c r="M1972" s="291"/>
      <c r="N1972" s="291"/>
      <c r="O1972" s="291"/>
      <c r="P1972" s="291"/>
      <c r="Q1972" s="291"/>
      <c r="R1972" s="291"/>
      <c r="S1972" s="291"/>
      <c r="T1972" s="291"/>
      <c r="U1972" s="291"/>
      <c r="V1972" s="291"/>
      <c r="W1972" s="291"/>
      <c r="X1972" s="291"/>
      <c r="Y1972" s="291"/>
      <c r="Z1972" s="291"/>
      <c r="AA1972" s="291"/>
      <c r="AB1972" s="291"/>
      <c r="AC1972" s="291"/>
      <c r="AD1972" s="291"/>
      <c r="AE1972" s="291"/>
      <c r="AF1972" s="291"/>
      <c r="AG1972" s="291"/>
      <c r="AH1972" s="291"/>
      <c r="AI1972" s="291"/>
      <c r="AJ1972" s="291"/>
      <c r="AK1972" s="291"/>
      <c r="AL1972" s="291"/>
      <c r="AM1972" s="291"/>
      <c r="AN1972" s="291"/>
      <c r="AO1972" s="291"/>
      <c r="AP1972" s="291"/>
      <c r="AQ1972" s="291"/>
      <c r="AR1972" s="291"/>
    </row>
    <row r="1973" spans="1:44" ht="8.1" customHeight="1">
      <c r="A1973" s="323" t="str">
        <f t="shared" si="173"/>
        <v/>
      </c>
      <c r="B1973" s="50" t="str">
        <f t="shared" si="174"/>
        <v/>
      </c>
      <c r="C1973" s="50" t="str">
        <f t="shared" si="175"/>
        <v/>
      </c>
      <c r="D1973" s="273" t="str">
        <f t="shared" si="176"/>
        <v/>
      </c>
      <c r="E1973" s="311"/>
      <c r="F1973" s="312"/>
      <c r="G1973" s="312"/>
      <c r="H1973" s="291"/>
      <c r="I1973" s="291"/>
      <c r="J1973" s="291"/>
      <c r="K1973" s="291"/>
      <c r="L1973" s="291"/>
      <c r="M1973" s="291"/>
      <c r="N1973" s="291"/>
      <c r="O1973" s="291"/>
      <c r="P1973" s="291"/>
      <c r="Q1973" s="291"/>
      <c r="R1973" s="291"/>
      <c r="S1973" s="291"/>
      <c r="T1973" s="291"/>
      <c r="U1973" s="291"/>
      <c r="V1973" s="291"/>
      <c r="W1973" s="291"/>
      <c r="X1973" s="291"/>
      <c r="Y1973" s="291"/>
      <c r="Z1973" s="291"/>
      <c r="AA1973" s="291"/>
      <c r="AB1973" s="291"/>
      <c r="AC1973" s="291"/>
      <c r="AD1973" s="291"/>
      <c r="AE1973" s="291"/>
      <c r="AF1973" s="291"/>
      <c r="AG1973" s="291"/>
      <c r="AH1973" s="291"/>
      <c r="AI1973" s="291"/>
      <c r="AJ1973" s="291"/>
      <c r="AK1973" s="291"/>
      <c r="AL1973" s="291"/>
      <c r="AM1973" s="291"/>
      <c r="AN1973" s="291"/>
      <c r="AO1973" s="291"/>
      <c r="AP1973" s="291"/>
      <c r="AQ1973" s="291"/>
      <c r="AR1973" s="291"/>
    </row>
    <row r="1974" spans="1:44" ht="8.1" customHeight="1">
      <c r="A1974" s="323" t="str">
        <f t="shared" si="173"/>
        <v/>
      </c>
      <c r="B1974" s="50" t="str">
        <f t="shared" si="174"/>
        <v/>
      </c>
      <c r="C1974" s="50" t="str">
        <f t="shared" si="175"/>
        <v/>
      </c>
      <c r="D1974" s="273" t="str">
        <f t="shared" si="176"/>
        <v/>
      </c>
      <c r="E1974" s="311"/>
      <c r="F1974" s="312"/>
      <c r="G1974" s="312"/>
      <c r="H1974" s="291"/>
      <c r="I1974" s="291"/>
      <c r="J1974" s="291"/>
      <c r="K1974" s="291"/>
      <c r="L1974" s="291"/>
      <c r="M1974" s="291"/>
      <c r="N1974" s="291"/>
      <c r="O1974" s="291"/>
      <c r="P1974" s="291"/>
      <c r="Q1974" s="291"/>
      <c r="R1974" s="291"/>
      <c r="S1974" s="291"/>
      <c r="T1974" s="291"/>
      <c r="U1974" s="291"/>
      <c r="V1974" s="291"/>
      <c r="W1974" s="291"/>
      <c r="X1974" s="291"/>
      <c r="Y1974" s="291"/>
      <c r="Z1974" s="291"/>
      <c r="AA1974" s="291"/>
      <c r="AB1974" s="291"/>
      <c r="AC1974" s="291"/>
      <c r="AD1974" s="291"/>
      <c r="AE1974" s="291"/>
      <c r="AF1974" s="291"/>
      <c r="AG1974" s="291"/>
      <c r="AH1974" s="291"/>
      <c r="AI1974" s="291"/>
      <c r="AJ1974" s="291"/>
      <c r="AK1974" s="291"/>
      <c r="AL1974" s="291"/>
      <c r="AM1974" s="291"/>
      <c r="AN1974" s="291"/>
      <c r="AO1974" s="291"/>
      <c r="AP1974" s="291"/>
      <c r="AQ1974" s="291"/>
      <c r="AR1974" s="291"/>
    </row>
    <row r="1975" spans="1:44" ht="8.1" customHeight="1">
      <c r="A1975" s="323" t="str">
        <f t="shared" si="173"/>
        <v/>
      </c>
      <c r="B1975" s="50" t="str">
        <f t="shared" si="174"/>
        <v/>
      </c>
      <c r="C1975" s="50" t="str">
        <f t="shared" si="175"/>
        <v/>
      </c>
      <c r="D1975" s="273" t="str">
        <f t="shared" si="176"/>
        <v/>
      </c>
      <c r="E1975" s="311"/>
      <c r="F1975" s="312"/>
      <c r="G1975" s="312"/>
      <c r="H1975" s="291"/>
      <c r="I1975" s="291"/>
      <c r="J1975" s="291"/>
      <c r="K1975" s="291"/>
      <c r="L1975" s="291"/>
      <c r="M1975" s="291"/>
      <c r="N1975" s="291"/>
      <c r="O1975" s="291"/>
      <c r="P1975" s="291"/>
      <c r="Q1975" s="291"/>
      <c r="R1975" s="291"/>
      <c r="S1975" s="291"/>
      <c r="T1975" s="291"/>
      <c r="U1975" s="291"/>
      <c r="V1975" s="291"/>
      <c r="W1975" s="291"/>
      <c r="X1975" s="291"/>
      <c r="Y1975" s="291"/>
      <c r="Z1975" s="291"/>
      <c r="AA1975" s="291"/>
      <c r="AB1975" s="291"/>
      <c r="AC1975" s="291"/>
      <c r="AD1975" s="291"/>
      <c r="AE1975" s="291"/>
      <c r="AF1975" s="291"/>
      <c r="AG1975" s="291"/>
      <c r="AH1975" s="291"/>
      <c r="AI1975" s="291"/>
      <c r="AJ1975" s="291"/>
      <c r="AK1975" s="291"/>
      <c r="AL1975" s="291"/>
      <c r="AM1975" s="291"/>
      <c r="AN1975" s="291"/>
      <c r="AO1975" s="291"/>
      <c r="AP1975" s="291"/>
      <c r="AQ1975" s="291"/>
      <c r="AR1975" s="291"/>
    </row>
    <row r="1976" spans="1:44" ht="8.1" customHeight="1">
      <c r="A1976" s="323" t="str">
        <f t="shared" si="173"/>
        <v/>
      </c>
      <c r="B1976" s="50" t="str">
        <f t="shared" si="174"/>
        <v/>
      </c>
      <c r="C1976" s="50" t="str">
        <f t="shared" si="175"/>
        <v/>
      </c>
      <c r="D1976" s="273" t="str">
        <f t="shared" si="176"/>
        <v/>
      </c>
      <c r="E1976" s="311"/>
      <c r="F1976" s="312"/>
      <c r="G1976" s="312"/>
      <c r="H1976" s="291"/>
      <c r="I1976" s="291"/>
      <c r="J1976" s="291"/>
      <c r="K1976" s="291"/>
      <c r="L1976" s="291"/>
      <c r="M1976" s="291"/>
      <c r="N1976" s="291"/>
      <c r="O1976" s="291"/>
      <c r="P1976" s="291"/>
      <c r="Q1976" s="291"/>
      <c r="R1976" s="291"/>
      <c r="S1976" s="291"/>
      <c r="T1976" s="291"/>
      <c r="U1976" s="291"/>
      <c r="V1976" s="291"/>
      <c r="W1976" s="291"/>
      <c r="X1976" s="291"/>
      <c r="Y1976" s="291"/>
      <c r="Z1976" s="291"/>
      <c r="AA1976" s="291"/>
      <c r="AB1976" s="291"/>
      <c r="AC1976" s="291"/>
      <c r="AD1976" s="291"/>
      <c r="AE1976" s="291"/>
      <c r="AF1976" s="291"/>
      <c r="AG1976" s="291"/>
      <c r="AH1976" s="291"/>
      <c r="AI1976" s="291"/>
      <c r="AJ1976" s="291"/>
      <c r="AK1976" s="291"/>
      <c r="AL1976" s="291"/>
      <c r="AM1976" s="291"/>
      <c r="AN1976" s="291"/>
      <c r="AO1976" s="291"/>
      <c r="AP1976" s="291"/>
      <c r="AQ1976" s="291"/>
      <c r="AR1976" s="291"/>
    </row>
    <row r="1977" spans="1:44" ht="8.1" customHeight="1">
      <c r="A1977" s="323" t="str">
        <f t="shared" si="173"/>
        <v/>
      </c>
      <c r="B1977" s="50" t="str">
        <f t="shared" si="174"/>
        <v/>
      </c>
      <c r="C1977" s="50" t="str">
        <f t="shared" si="175"/>
        <v/>
      </c>
      <c r="D1977" s="273" t="str">
        <f t="shared" si="176"/>
        <v/>
      </c>
      <c r="E1977" s="311"/>
      <c r="F1977" s="312"/>
      <c r="G1977" s="312"/>
      <c r="H1977" s="291"/>
      <c r="I1977" s="291"/>
      <c r="J1977" s="291"/>
      <c r="K1977" s="291"/>
      <c r="L1977" s="291"/>
      <c r="M1977" s="291"/>
      <c r="N1977" s="291"/>
      <c r="O1977" s="291"/>
      <c r="P1977" s="291"/>
      <c r="Q1977" s="291"/>
      <c r="R1977" s="291"/>
      <c r="S1977" s="291"/>
      <c r="T1977" s="291"/>
      <c r="U1977" s="291"/>
      <c r="V1977" s="291"/>
      <c r="W1977" s="291"/>
      <c r="X1977" s="291"/>
      <c r="Y1977" s="291"/>
      <c r="Z1977" s="291"/>
      <c r="AA1977" s="291"/>
      <c r="AB1977" s="291"/>
      <c r="AC1977" s="291"/>
      <c r="AD1977" s="291"/>
      <c r="AE1977" s="291"/>
      <c r="AF1977" s="291"/>
      <c r="AG1977" s="291"/>
      <c r="AH1977" s="291"/>
      <c r="AI1977" s="291"/>
      <c r="AJ1977" s="291"/>
      <c r="AK1977" s="291"/>
      <c r="AL1977" s="291"/>
      <c r="AM1977" s="291"/>
      <c r="AN1977" s="291"/>
      <c r="AO1977" s="291"/>
      <c r="AP1977" s="291"/>
      <c r="AQ1977" s="291"/>
      <c r="AR1977" s="291"/>
    </row>
    <row r="1978" spans="1:44" ht="8.1" customHeight="1">
      <c r="A1978" s="323" t="str">
        <f t="shared" si="173"/>
        <v/>
      </c>
      <c r="B1978" s="50" t="str">
        <f t="shared" si="174"/>
        <v/>
      </c>
      <c r="C1978" s="50" t="str">
        <f t="shared" si="175"/>
        <v/>
      </c>
      <c r="D1978" s="273" t="str">
        <f t="shared" si="176"/>
        <v/>
      </c>
      <c r="E1978" s="311"/>
      <c r="F1978" s="312"/>
      <c r="G1978" s="312"/>
      <c r="H1978" s="291"/>
      <c r="I1978" s="291"/>
      <c r="J1978" s="291"/>
      <c r="K1978" s="291"/>
      <c r="L1978" s="291"/>
      <c r="M1978" s="291"/>
      <c r="N1978" s="291"/>
      <c r="O1978" s="291"/>
      <c r="P1978" s="291"/>
      <c r="Q1978" s="291"/>
      <c r="R1978" s="291"/>
      <c r="S1978" s="291"/>
      <c r="T1978" s="291"/>
      <c r="U1978" s="291"/>
      <c r="V1978" s="291"/>
      <c r="W1978" s="291"/>
      <c r="X1978" s="291"/>
      <c r="Y1978" s="291"/>
      <c r="Z1978" s="291"/>
      <c r="AA1978" s="291"/>
      <c r="AB1978" s="291"/>
      <c r="AC1978" s="291"/>
      <c r="AD1978" s="291"/>
      <c r="AE1978" s="291"/>
      <c r="AF1978" s="291"/>
      <c r="AG1978" s="291"/>
      <c r="AH1978" s="291"/>
      <c r="AI1978" s="291"/>
      <c r="AJ1978" s="291"/>
      <c r="AK1978" s="291"/>
      <c r="AL1978" s="291"/>
      <c r="AM1978" s="291"/>
      <c r="AN1978" s="291"/>
      <c r="AO1978" s="291"/>
      <c r="AP1978" s="291"/>
      <c r="AQ1978" s="291"/>
      <c r="AR1978" s="291"/>
    </row>
    <row r="1979" spans="1:44" ht="8.1" customHeight="1">
      <c r="A1979" s="323" t="str">
        <f t="shared" si="173"/>
        <v/>
      </c>
      <c r="B1979" s="50" t="str">
        <f t="shared" si="174"/>
        <v/>
      </c>
      <c r="C1979" s="50" t="str">
        <f t="shared" si="175"/>
        <v/>
      </c>
      <c r="D1979" s="273" t="str">
        <f t="shared" si="176"/>
        <v/>
      </c>
      <c r="E1979" s="311"/>
      <c r="F1979" s="312"/>
      <c r="G1979" s="312"/>
      <c r="H1979" s="291"/>
      <c r="I1979" s="291"/>
      <c r="J1979" s="291"/>
      <c r="K1979" s="291"/>
      <c r="L1979" s="291"/>
      <c r="M1979" s="291"/>
      <c r="N1979" s="291"/>
      <c r="O1979" s="291"/>
      <c r="P1979" s="291"/>
      <c r="Q1979" s="291"/>
      <c r="R1979" s="291"/>
      <c r="S1979" s="291"/>
      <c r="T1979" s="291"/>
      <c r="U1979" s="291"/>
      <c r="V1979" s="291"/>
      <c r="W1979" s="291"/>
      <c r="X1979" s="291"/>
      <c r="Y1979" s="291"/>
      <c r="Z1979" s="291"/>
      <c r="AA1979" s="291"/>
      <c r="AB1979" s="291"/>
      <c r="AC1979" s="291"/>
      <c r="AD1979" s="291"/>
      <c r="AE1979" s="291"/>
      <c r="AF1979" s="291"/>
      <c r="AG1979" s="291"/>
      <c r="AH1979" s="291"/>
      <c r="AI1979" s="291"/>
      <c r="AJ1979" s="291"/>
      <c r="AK1979" s="291"/>
      <c r="AL1979" s="291"/>
      <c r="AM1979" s="291"/>
      <c r="AN1979" s="291"/>
      <c r="AO1979" s="291"/>
      <c r="AP1979" s="291"/>
      <c r="AQ1979" s="291"/>
      <c r="AR1979" s="291"/>
    </row>
    <row r="1980" spans="1:44" ht="8.1" customHeight="1">
      <c r="A1980" s="323" t="str">
        <f t="shared" si="173"/>
        <v/>
      </c>
      <c r="B1980" s="50" t="str">
        <f t="shared" si="174"/>
        <v/>
      </c>
      <c r="C1980" s="50" t="str">
        <f t="shared" si="175"/>
        <v/>
      </c>
      <c r="D1980" s="273" t="str">
        <f t="shared" si="176"/>
        <v/>
      </c>
      <c r="E1980" s="311"/>
      <c r="F1980" s="312"/>
      <c r="G1980" s="312"/>
      <c r="H1980" s="291"/>
      <c r="I1980" s="291"/>
      <c r="J1980" s="291"/>
      <c r="K1980" s="291"/>
      <c r="L1980" s="291"/>
      <c r="M1980" s="291"/>
      <c r="N1980" s="291"/>
      <c r="O1980" s="291"/>
      <c r="P1980" s="291"/>
      <c r="Q1980" s="291"/>
      <c r="R1980" s="291"/>
      <c r="S1980" s="291"/>
      <c r="T1980" s="291"/>
      <c r="U1980" s="291"/>
      <c r="V1980" s="291"/>
      <c r="W1980" s="291"/>
      <c r="X1980" s="291"/>
      <c r="Y1980" s="291"/>
      <c r="Z1980" s="291"/>
      <c r="AA1980" s="291"/>
      <c r="AB1980" s="291"/>
      <c r="AC1980" s="291"/>
      <c r="AD1980" s="291"/>
      <c r="AE1980" s="291"/>
      <c r="AF1980" s="291"/>
      <c r="AG1980" s="291"/>
      <c r="AH1980" s="291"/>
      <c r="AI1980" s="291"/>
      <c r="AJ1980" s="291"/>
      <c r="AK1980" s="291"/>
      <c r="AL1980" s="291"/>
      <c r="AM1980" s="291"/>
      <c r="AN1980" s="291"/>
      <c r="AO1980" s="291"/>
      <c r="AP1980" s="291"/>
      <c r="AQ1980" s="291"/>
      <c r="AR1980" s="291"/>
    </row>
    <row r="1981" spans="1:44" ht="8.1" customHeight="1">
      <c r="A1981" s="323" t="str">
        <f t="shared" si="173"/>
        <v/>
      </c>
      <c r="B1981" s="50" t="str">
        <f t="shared" si="174"/>
        <v/>
      </c>
      <c r="C1981" s="50" t="str">
        <f t="shared" si="175"/>
        <v/>
      </c>
      <c r="D1981" s="273" t="str">
        <f t="shared" si="176"/>
        <v/>
      </c>
      <c r="E1981" s="311"/>
      <c r="F1981" s="312"/>
      <c r="G1981" s="312"/>
      <c r="H1981" s="291"/>
      <c r="I1981" s="291"/>
      <c r="J1981" s="291"/>
      <c r="K1981" s="291"/>
      <c r="L1981" s="291"/>
      <c r="M1981" s="291"/>
      <c r="N1981" s="291"/>
      <c r="O1981" s="291"/>
      <c r="P1981" s="291"/>
      <c r="Q1981" s="291"/>
      <c r="R1981" s="291"/>
      <c r="S1981" s="291"/>
      <c r="T1981" s="291"/>
      <c r="U1981" s="291"/>
      <c r="V1981" s="291"/>
      <c r="W1981" s="291"/>
      <c r="X1981" s="291"/>
      <c r="Y1981" s="291"/>
      <c r="Z1981" s="291"/>
      <c r="AA1981" s="291"/>
      <c r="AB1981" s="291"/>
      <c r="AC1981" s="291"/>
      <c r="AD1981" s="291"/>
      <c r="AE1981" s="291"/>
      <c r="AF1981" s="291"/>
      <c r="AG1981" s="291"/>
      <c r="AH1981" s="291"/>
      <c r="AI1981" s="291"/>
      <c r="AJ1981" s="291"/>
      <c r="AK1981" s="291"/>
      <c r="AL1981" s="291"/>
      <c r="AM1981" s="291"/>
      <c r="AN1981" s="291"/>
      <c r="AO1981" s="291"/>
      <c r="AP1981" s="291"/>
      <c r="AQ1981" s="291"/>
      <c r="AR1981" s="291"/>
    </row>
    <row r="1982" spans="1:44" ht="8.1" customHeight="1">
      <c r="A1982" s="323" t="str">
        <f t="shared" si="173"/>
        <v/>
      </c>
      <c r="B1982" s="50" t="str">
        <f t="shared" si="174"/>
        <v/>
      </c>
      <c r="C1982" s="50" t="str">
        <f t="shared" si="175"/>
        <v/>
      </c>
      <c r="D1982" s="273" t="str">
        <f t="shared" si="176"/>
        <v/>
      </c>
      <c r="E1982" s="311"/>
      <c r="F1982" s="312"/>
      <c r="G1982" s="312"/>
      <c r="H1982" s="291"/>
      <c r="I1982" s="291"/>
      <c r="J1982" s="291"/>
      <c r="K1982" s="291"/>
      <c r="L1982" s="291"/>
      <c r="M1982" s="291"/>
      <c r="N1982" s="291"/>
      <c r="O1982" s="291"/>
      <c r="P1982" s="291"/>
      <c r="Q1982" s="291"/>
      <c r="R1982" s="291"/>
      <c r="S1982" s="291"/>
      <c r="T1982" s="291"/>
      <c r="U1982" s="291"/>
      <c r="V1982" s="291"/>
      <c r="W1982" s="291"/>
      <c r="X1982" s="291"/>
      <c r="Y1982" s="291"/>
      <c r="Z1982" s="291"/>
      <c r="AA1982" s="291"/>
      <c r="AB1982" s="291"/>
      <c r="AC1982" s="291"/>
      <c r="AD1982" s="291"/>
      <c r="AE1982" s="291"/>
      <c r="AF1982" s="291"/>
      <c r="AG1982" s="291"/>
      <c r="AH1982" s="291"/>
      <c r="AI1982" s="291"/>
      <c r="AJ1982" s="291"/>
      <c r="AK1982" s="291"/>
      <c r="AL1982" s="291"/>
      <c r="AM1982" s="291"/>
      <c r="AN1982" s="291"/>
      <c r="AO1982" s="291"/>
      <c r="AP1982" s="291"/>
      <c r="AQ1982" s="291"/>
      <c r="AR1982" s="291"/>
    </row>
    <row r="1983" spans="1:44" ht="8.1" customHeight="1">
      <c r="A1983" s="323" t="str">
        <f t="shared" si="173"/>
        <v/>
      </c>
      <c r="B1983" s="50" t="str">
        <f t="shared" si="174"/>
        <v/>
      </c>
      <c r="C1983" s="50" t="str">
        <f t="shared" si="175"/>
        <v/>
      </c>
      <c r="D1983" s="273" t="str">
        <f t="shared" si="176"/>
        <v/>
      </c>
      <c r="E1983" s="311"/>
      <c r="F1983" s="312"/>
      <c r="G1983" s="312"/>
      <c r="H1983" s="291"/>
      <c r="I1983" s="291"/>
      <c r="J1983" s="291"/>
      <c r="K1983" s="291"/>
      <c r="L1983" s="291"/>
      <c r="M1983" s="291"/>
      <c r="N1983" s="291"/>
      <c r="O1983" s="291"/>
      <c r="P1983" s="291"/>
      <c r="Q1983" s="291"/>
      <c r="R1983" s="291"/>
      <c r="S1983" s="291"/>
      <c r="T1983" s="291"/>
      <c r="U1983" s="291"/>
      <c r="V1983" s="291"/>
      <c r="W1983" s="291"/>
      <c r="X1983" s="291"/>
      <c r="Y1983" s="291"/>
      <c r="Z1983" s="291"/>
      <c r="AA1983" s="291"/>
      <c r="AB1983" s="291"/>
      <c r="AC1983" s="291"/>
      <c r="AD1983" s="291"/>
      <c r="AE1983" s="291"/>
      <c r="AF1983" s="291"/>
      <c r="AG1983" s="291"/>
      <c r="AH1983" s="291"/>
      <c r="AI1983" s="291"/>
      <c r="AJ1983" s="291"/>
      <c r="AK1983" s="291"/>
      <c r="AL1983" s="291"/>
      <c r="AM1983" s="291"/>
      <c r="AN1983" s="291"/>
      <c r="AO1983" s="291"/>
      <c r="AP1983" s="291"/>
      <c r="AQ1983" s="291"/>
      <c r="AR1983" s="291"/>
    </row>
    <row r="1984" spans="1:44" ht="8.1" customHeight="1">
      <c r="A1984" s="323" t="str">
        <f t="shared" si="173"/>
        <v/>
      </c>
      <c r="B1984" s="50" t="str">
        <f t="shared" si="174"/>
        <v/>
      </c>
      <c r="C1984" s="50" t="str">
        <f t="shared" si="175"/>
        <v/>
      </c>
      <c r="D1984" s="273" t="str">
        <f t="shared" si="176"/>
        <v/>
      </c>
      <c r="E1984" s="311"/>
      <c r="F1984" s="312"/>
      <c r="G1984" s="312"/>
      <c r="H1984" s="291"/>
      <c r="I1984" s="291"/>
      <c r="J1984" s="291"/>
      <c r="K1984" s="291"/>
      <c r="L1984" s="291"/>
      <c r="M1984" s="291"/>
      <c r="N1984" s="291"/>
      <c r="O1984" s="291"/>
      <c r="P1984" s="291"/>
      <c r="Q1984" s="291"/>
      <c r="R1984" s="291"/>
      <c r="S1984" s="291"/>
      <c r="T1984" s="291"/>
      <c r="U1984" s="291"/>
      <c r="V1984" s="291"/>
      <c r="W1984" s="291"/>
      <c r="X1984" s="291"/>
      <c r="Y1984" s="291"/>
      <c r="Z1984" s="291"/>
      <c r="AA1984" s="291"/>
      <c r="AB1984" s="291"/>
      <c r="AC1984" s="291"/>
      <c r="AD1984" s="291"/>
      <c r="AE1984" s="291"/>
      <c r="AF1984" s="291"/>
      <c r="AG1984" s="291"/>
      <c r="AH1984" s="291"/>
      <c r="AI1984" s="291"/>
      <c r="AJ1984" s="291"/>
      <c r="AK1984" s="291"/>
      <c r="AL1984" s="291"/>
      <c r="AM1984" s="291"/>
      <c r="AN1984" s="291"/>
      <c r="AO1984" s="291"/>
      <c r="AP1984" s="291"/>
      <c r="AQ1984" s="291"/>
      <c r="AR1984" s="291"/>
    </row>
    <row r="1985" spans="1:44" ht="8.1" customHeight="1">
      <c r="A1985" s="323" t="str">
        <f t="shared" si="173"/>
        <v/>
      </c>
      <c r="B1985" s="50" t="str">
        <f t="shared" si="174"/>
        <v/>
      </c>
      <c r="C1985" s="50" t="str">
        <f t="shared" si="175"/>
        <v/>
      </c>
      <c r="D1985" s="273" t="str">
        <f t="shared" si="176"/>
        <v/>
      </c>
      <c r="E1985" s="311"/>
      <c r="F1985" s="312"/>
      <c r="G1985" s="312"/>
      <c r="H1985" s="291"/>
      <c r="I1985" s="291"/>
      <c r="J1985" s="291"/>
      <c r="K1985" s="291"/>
      <c r="L1985" s="291"/>
      <c r="M1985" s="291"/>
      <c r="N1985" s="291"/>
      <c r="O1985" s="291"/>
      <c r="P1985" s="291"/>
      <c r="Q1985" s="291"/>
      <c r="R1985" s="291"/>
      <c r="S1985" s="291"/>
      <c r="T1985" s="291"/>
      <c r="U1985" s="291"/>
      <c r="V1985" s="291"/>
      <c r="W1985" s="291"/>
      <c r="X1985" s="291"/>
      <c r="Y1985" s="291"/>
      <c r="Z1985" s="291"/>
      <c r="AA1985" s="291"/>
      <c r="AB1985" s="291"/>
      <c r="AC1985" s="291"/>
      <c r="AD1985" s="291"/>
      <c r="AE1985" s="291"/>
      <c r="AF1985" s="291"/>
      <c r="AG1985" s="291"/>
      <c r="AH1985" s="291"/>
      <c r="AI1985" s="291"/>
      <c r="AJ1985" s="291"/>
      <c r="AK1985" s="291"/>
      <c r="AL1985" s="291"/>
      <c r="AM1985" s="291"/>
      <c r="AN1985" s="291"/>
      <c r="AO1985" s="291"/>
      <c r="AP1985" s="291"/>
      <c r="AQ1985" s="291"/>
      <c r="AR1985" s="291"/>
    </row>
    <row r="1986" spans="1:44" ht="8.1" customHeight="1">
      <c r="A1986" s="323" t="str">
        <f t="shared" si="173"/>
        <v/>
      </c>
      <c r="B1986" s="50" t="str">
        <f t="shared" si="174"/>
        <v/>
      </c>
      <c r="C1986" s="50" t="str">
        <f t="shared" si="175"/>
        <v/>
      </c>
      <c r="D1986" s="273" t="str">
        <f t="shared" si="176"/>
        <v/>
      </c>
      <c r="E1986" s="311"/>
      <c r="F1986" s="312"/>
      <c r="G1986" s="312"/>
      <c r="H1986" s="291"/>
      <c r="I1986" s="291"/>
      <c r="J1986" s="291"/>
      <c r="K1986" s="291"/>
      <c r="L1986" s="291"/>
      <c r="M1986" s="291"/>
      <c r="N1986" s="291"/>
      <c r="O1986" s="291"/>
      <c r="P1986" s="291"/>
      <c r="Q1986" s="291"/>
      <c r="R1986" s="291"/>
      <c r="S1986" s="291"/>
      <c r="T1986" s="291"/>
      <c r="U1986" s="291"/>
      <c r="V1986" s="291"/>
      <c r="W1986" s="291"/>
      <c r="X1986" s="291"/>
      <c r="Y1986" s="291"/>
      <c r="Z1986" s="291"/>
      <c r="AA1986" s="291"/>
      <c r="AB1986" s="291"/>
      <c r="AC1986" s="291"/>
      <c r="AD1986" s="291"/>
      <c r="AE1986" s="291"/>
      <c r="AF1986" s="291"/>
      <c r="AG1986" s="291"/>
      <c r="AH1986" s="291"/>
      <c r="AI1986" s="291"/>
      <c r="AJ1986" s="291"/>
      <c r="AK1986" s="291"/>
      <c r="AL1986" s="291"/>
      <c r="AM1986" s="291"/>
      <c r="AN1986" s="291"/>
      <c r="AO1986" s="291"/>
      <c r="AP1986" s="291"/>
      <c r="AQ1986" s="291"/>
      <c r="AR1986" s="291"/>
    </row>
    <row r="1987" spans="1:44" ht="8.1" customHeight="1">
      <c r="A1987" s="323" t="str">
        <f t="shared" si="173"/>
        <v/>
      </c>
      <c r="B1987" s="50" t="str">
        <f t="shared" si="174"/>
        <v/>
      </c>
      <c r="C1987" s="50" t="str">
        <f t="shared" si="175"/>
        <v/>
      </c>
      <c r="D1987" s="273" t="str">
        <f t="shared" si="176"/>
        <v/>
      </c>
      <c r="E1987" s="311"/>
      <c r="F1987" s="312"/>
      <c r="G1987" s="312"/>
      <c r="H1987" s="291"/>
      <c r="I1987" s="291"/>
      <c r="J1987" s="291"/>
      <c r="K1987" s="291"/>
      <c r="L1987" s="291"/>
      <c r="M1987" s="291"/>
      <c r="N1987" s="291"/>
      <c r="O1987" s="291"/>
      <c r="P1987" s="291"/>
      <c r="Q1987" s="291"/>
      <c r="R1987" s="291"/>
      <c r="S1987" s="291"/>
      <c r="T1987" s="291"/>
      <c r="U1987" s="291"/>
      <c r="V1987" s="291"/>
      <c r="W1987" s="291"/>
      <c r="X1987" s="291"/>
      <c r="Y1987" s="291"/>
      <c r="Z1987" s="291"/>
      <c r="AA1987" s="291"/>
      <c r="AB1987" s="291"/>
      <c r="AC1987" s="291"/>
      <c r="AD1987" s="291"/>
      <c r="AE1987" s="291"/>
      <c r="AF1987" s="291"/>
      <c r="AG1987" s="291"/>
      <c r="AH1987" s="291"/>
      <c r="AI1987" s="291"/>
      <c r="AJ1987" s="291"/>
      <c r="AK1987" s="291"/>
      <c r="AL1987" s="291"/>
      <c r="AM1987" s="291"/>
      <c r="AN1987" s="291"/>
      <c r="AO1987" s="291"/>
      <c r="AP1987" s="291"/>
      <c r="AQ1987" s="291"/>
      <c r="AR1987" s="291"/>
    </row>
    <row r="1988" spans="1:44" ht="8.1" customHeight="1">
      <c r="A1988" s="323" t="str">
        <f t="shared" si="173"/>
        <v/>
      </c>
      <c r="B1988" s="50" t="str">
        <f t="shared" si="174"/>
        <v/>
      </c>
      <c r="C1988" s="50" t="str">
        <f t="shared" si="175"/>
        <v/>
      </c>
      <c r="D1988" s="273" t="str">
        <f t="shared" si="176"/>
        <v/>
      </c>
      <c r="E1988" s="311"/>
      <c r="F1988" s="312"/>
      <c r="G1988" s="312"/>
      <c r="H1988" s="291"/>
      <c r="I1988" s="291"/>
      <c r="J1988" s="291"/>
      <c r="K1988" s="291"/>
      <c r="L1988" s="291"/>
      <c r="M1988" s="291"/>
      <c r="N1988" s="291"/>
      <c r="O1988" s="291"/>
      <c r="P1988" s="291"/>
      <c r="Q1988" s="291"/>
      <c r="R1988" s="291"/>
      <c r="S1988" s="291"/>
      <c r="T1988" s="291"/>
      <c r="U1988" s="291"/>
      <c r="V1988" s="291"/>
      <c r="W1988" s="291"/>
      <c r="X1988" s="291"/>
      <c r="Y1988" s="291"/>
      <c r="Z1988" s="291"/>
      <c r="AA1988" s="291"/>
      <c r="AB1988" s="291"/>
      <c r="AC1988" s="291"/>
      <c r="AD1988" s="291"/>
      <c r="AE1988" s="291"/>
      <c r="AF1988" s="291"/>
      <c r="AG1988" s="291"/>
      <c r="AH1988" s="291"/>
      <c r="AI1988" s="291"/>
      <c r="AJ1988" s="291"/>
      <c r="AK1988" s="291"/>
      <c r="AL1988" s="291"/>
      <c r="AM1988" s="291"/>
      <c r="AN1988" s="291"/>
      <c r="AO1988" s="291"/>
      <c r="AP1988" s="291"/>
      <c r="AQ1988" s="291"/>
      <c r="AR1988" s="291"/>
    </row>
    <row r="1989" spans="1:44" ht="8.1" customHeight="1">
      <c r="A1989" s="323" t="str">
        <f t="shared" ref="A1989:A2052" si="177">IF(ROW()-A$4&lt;=$D$4,ROW()-A$4,"")</f>
        <v/>
      </c>
      <c r="B1989" s="50" t="str">
        <f t="shared" si="174"/>
        <v/>
      </c>
      <c r="C1989" s="50" t="str">
        <f t="shared" si="175"/>
        <v/>
      </c>
      <c r="D1989" s="273" t="str">
        <f t="shared" si="176"/>
        <v/>
      </c>
      <c r="E1989" s="311"/>
      <c r="F1989" s="312"/>
      <c r="G1989" s="312"/>
      <c r="H1989" s="291"/>
      <c r="I1989" s="291"/>
      <c r="J1989" s="291"/>
      <c r="K1989" s="291"/>
      <c r="L1989" s="291"/>
      <c r="M1989" s="291"/>
      <c r="N1989" s="291"/>
      <c r="O1989" s="291"/>
      <c r="P1989" s="291"/>
      <c r="Q1989" s="291"/>
      <c r="R1989" s="291"/>
      <c r="S1989" s="291"/>
      <c r="T1989" s="291"/>
      <c r="U1989" s="291"/>
      <c r="V1989" s="291"/>
      <c r="W1989" s="291"/>
      <c r="X1989" s="291"/>
      <c r="Y1989" s="291"/>
      <c r="Z1989" s="291"/>
      <c r="AA1989" s="291"/>
      <c r="AB1989" s="291"/>
      <c r="AC1989" s="291"/>
      <c r="AD1989" s="291"/>
      <c r="AE1989" s="291"/>
      <c r="AF1989" s="291"/>
      <c r="AG1989" s="291"/>
      <c r="AH1989" s="291"/>
      <c r="AI1989" s="291"/>
      <c r="AJ1989" s="291"/>
      <c r="AK1989" s="291"/>
      <c r="AL1989" s="291"/>
      <c r="AM1989" s="291"/>
      <c r="AN1989" s="291"/>
      <c r="AO1989" s="291"/>
      <c r="AP1989" s="291"/>
      <c r="AQ1989" s="291"/>
      <c r="AR1989" s="291"/>
    </row>
    <row r="1990" spans="1:44" ht="8.1" customHeight="1">
      <c r="A1990" s="323" t="str">
        <f t="shared" si="177"/>
        <v/>
      </c>
      <c r="B1990" s="50" t="str">
        <f t="shared" ref="B1990:B2053" si="178">IF(A1990="","",IF(A1988="",1,IF(ISNUMBER(A1990),INT(A1989/$C$2)+1,"")))</f>
        <v/>
      </c>
      <c r="C1990" s="50" t="str">
        <f t="shared" ref="C1990:C2053" si="179">IF(ISNUMBER(A1990),IF(B1989&lt;&gt;B1990,1,C1989+1),"")</f>
        <v/>
      </c>
      <c r="D1990" s="273" t="str">
        <f t="shared" ref="D1990:D2053" si="180">IF(AND(ISNUMBER(B1990),ISNUMBER(C1990)),_xlfn.CONCAT(C1990-1,",",B1990-1),"")</f>
        <v/>
      </c>
      <c r="E1990" s="311"/>
      <c r="F1990" s="312"/>
      <c r="G1990" s="312"/>
      <c r="H1990" s="291"/>
      <c r="I1990" s="291"/>
      <c r="J1990" s="291"/>
      <c r="K1990" s="291"/>
      <c r="L1990" s="291"/>
      <c r="M1990" s="291"/>
      <c r="N1990" s="291"/>
      <c r="O1990" s="291"/>
      <c r="P1990" s="291"/>
      <c r="Q1990" s="291"/>
      <c r="R1990" s="291"/>
      <c r="S1990" s="291"/>
      <c r="T1990" s="291"/>
      <c r="U1990" s="291"/>
      <c r="V1990" s="291"/>
      <c r="W1990" s="291"/>
      <c r="X1990" s="291"/>
      <c r="Y1990" s="291"/>
      <c r="Z1990" s="291"/>
      <c r="AA1990" s="291"/>
      <c r="AB1990" s="291"/>
      <c r="AC1990" s="291"/>
      <c r="AD1990" s="291"/>
      <c r="AE1990" s="291"/>
      <c r="AF1990" s="291"/>
      <c r="AG1990" s="291"/>
      <c r="AH1990" s="291"/>
      <c r="AI1990" s="291"/>
      <c r="AJ1990" s="291"/>
      <c r="AK1990" s="291"/>
      <c r="AL1990" s="291"/>
      <c r="AM1990" s="291"/>
      <c r="AN1990" s="291"/>
      <c r="AO1990" s="291"/>
      <c r="AP1990" s="291"/>
      <c r="AQ1990" s="291"/>
      <c r="AR1990" s="291"/>
    </row>
    <row r="1991" spans="1:44" ht="8.1" customHeight="1">
      <c r="A1991" s="323" t="str">
        <f t="shared" si="177"/>
        <v/>
      </c>
      <c r="B1991" s="50" t="str">
        <f t="shared" si="178"/>
        <v/>
      </c>
      <c r="C1991" s="50" t="str">
        <f t="shared" si="179"/>
        <v/>
      </c>
      <c r="D1991" s="273" t="str">
        <f t="shared" si="180"/>
        <v/>
      </c>
      <c r="E1991" s="311"/>
      <c r="F1991" s="312"/>
      <c r="G1991" s="312"/>
      <c r="H1991" s="291"/>
      <c r="I1991" s="291"/>
      <c r="J1991" s="291"/>
      <c r="K1991" s="291"/>
      <c r="L1991" s="291"/>
      <c r="M1991" s="291"/>
      <c r="N1991" s="291"/>
      <c r="O1991" s="291"/>
      <c r="P1991" s="291"/>
      <c r="Q1991" s="291"/>
      <c r="R1991" s="291"/>
      <c r="S1991" s="291"/>
      <c r="T1991" s="291"/>
      <c r="U1991" s="291"/>
      <c r="V1991" s="291"/>
      <c r="W1991" s="291"/>
      <c r="X1991" s="291"/>
      <c r="Y1991" s="291"/>
      <c r="Z1991" s="291"/>
      <c r="AA1991" s="291"/>
      <c r="AB1991" s="291"/>
      <c r="AC1991" s="291"/>
      <c r="AD1991" s="291"/>
      <c r="AE1991" s="291"/>
      <c r="AF1991" s="291"/>
      <c r="AG1991" s="291"/>
      <c r="AH1991" s="291"/>
      <c r="AI1991" s="291"/>
      <c r="AJ1991" s="291"/>
      <c r="AK1991" s="291"/>
      <c r="AL1991" s="291"/>
      <c r="AM1991" s="291"/>
      <c r="AN1991" s="291"/>
      <c r="AO1991" s="291"/>
      <c r="AP1991" s="291"/>
      <c r="AQ1991" s="291"/>
      <c r="AR1991" s="291"/>
    </row>
    <row r="1992" spans="1:44" ht="8.1" customHeight="1">
      <c r="A1992" s="323" t="str">
        <f t="shared" si="177"/>
        <v/>
      </c>
      <c r="B1992" s="50" t="str">
        <f t="shared" si="178"/>
        <v/>
      </c>
      <c r="C1992" s="50" t="str">
        <f t="shared" si="179"/>
        <v/>
      </c>
      <c r="D1992" s="273" t="str">
        <f t="shared" si="180"/>
        <v/>
      </c>
      <c r="E1992" s="311"/>
      <c r="F1992" s="312"/>
      <c r="G1992" s="312"/>
      <c r="H1992" s="291"/>
      <c r="I1992" s="291"/>
      <c r="J1992" s="291"/>
      <c r="K1992" s="291"/>
      <c r="L1992" s="291"/>
      <c r="M1992" s="291"/>
      <c r="N1992" s="291"/>
      <c r="O1992" s="291"/>
      <c r="P1992" s="291"/>
      <c r="Q1992" s="291"/>
      <c r="R1992" s="291"/>
      <c r="S1992" s="291"/>
      <c r="T1992" s="291"/>
      <c r="U1992" s="291"/>
      <c r="V1992" s="291"/>
      <c r="W1992" s="291"/>
      <c r="X1992" s="291"/>
      <c r="Y1992" s="291"/>
      <c r="Z1992" s="291"/>
      <c r="AA1992" s="291"/>
      <c r="AB1992" s="291"/>
      <c r="AC1992" s="291"/>
      <c r="AD1992" s="291"/>
      <c r="AE1992" s="291"/>
      <c r="AF1992" s="291"/>
      <c r="AG1992" s="291"/>
      <c r="AH1992" s="291"/>
      <c r="AI1992" s="291"/>
      <c r="AJ1992" s="291"/>
      <c r="AK1992" s="291"/>
      <c r="AL1992" s="291"/>
      <c r="AM1992" s="291"/>
      <c r="AN1992" s="291"/>
      <c r="AO1992" s="291"/>
      <c r="AP1992" s="291"/>
      <c r="AQ1992" s="291"/>
      <c r="AR1992" s="291"/>
    </row>
    <row r="1993" spans="1:44" ht="8.1" customHeight="1">
      <c r="A1993" s="323" t="str">
        <f t="shared" si="177"/>
        <v/>
      </c>
      <c r="B1993" s="50" t="str">
        <f t="shared" si="178"/>
        <v/>
      </c>
      <c r="C1993" s="50" t="str">
        <f t="shared" si="179"/>
        <v/>
      </c>
      <c r="D1993" s="273" t="str">
        <f t="shared" si="180"/>
        <v/>
      </c>
      <c r="E1993" s="311"/>
      <c r="F1993" s="312"/>
      <c r="G1993" s="312"/>
      <c r="H1993" s="291"/>
      <c r="I1993" s="291"/>
      <c r="J1993" s="291"/>
      <c r="K1993" s="291"/>
      <c r="L1993" s="291"/>
      <c r="M1993" s="291"/>
      <c r="N1993" s="291"/>
      <c r="O1993" s="291"/>
      <c r="P1993" s="291"/>
      <c r="Q1993" s="291"/>
      <c r="R1993" s="291"/>
      <c r="S1993" s="291"/>
      <c r="T1993" s="291"/>
      <c r="U1993" s="291"/>
      <c r="V1993" s="291"/>
      <c r="W1993" s="291"/>
      <c r="X1993" s="291"/>
      <c r="Y1993" s="291"/>
      <c r="Z1993" s="291"/>
      <c r="AA1993" s="291"/>
      <c r="AB1993" s="291"/>
      <c r="AC1993" s="291"/>
      <c r="AD1993" s="291"/>
      <c r="AE1993" s="291"/>
      <c r="AF1993" s="291"/>
      <c r="AG1993" s="291"/>
      <c r="AH1993" s="291"/>
      <c r="AI1993" s="291"/>
      <c r="AJ1993" s="291"/>
      <c r="AK1993" s="291"/>
      <c r="AL1993" s="291"/>
      <c r="AM1993" s="291"/>
      <c r="AN1993" s="291"/>
      <c r="AO1993" s="291"/>
      <c r="AP1993" s="291"/>
      <c r="AQ1993" s="291"/>
      <c r="AR1993" s="291"/>
    </row>
    <row r="1994" spans="1:44" ht="8.1" customHeight="1">
      <c r="A1994" s="323" t="str">
        <f t="shared" si="177"/>
        <v/>
      </c>
      <c r="B1994" s="50" t="str">
        <f t="shared" si="178"/>
        <v/>
      </c>
      <c r="C1994" s="50" t="str">
        <f t="shared" si="179"/>
        <v/>
      </c>
      <c r="D1994" s="273" t="str">
        <f t="shared" si="180"/>
        <v/>
      </c>
      <c r="E1994" s="311"/>
      <c r="F1994" s="312"/>
      <c r="G1994" s="312"/>
      <c r="H1994" s="291"/>
      <c r="I1994" s="291"/>
      <c r="J1994" s="291"/>
      <c r="K1994" s="291"/>
      <c r="L1994" s="291"/>
      <c r="M1994" s="291"/>
      <c r="N1994" s="291"/>
      <c r="O1994" s="291"/>
      <c r="P1994" s="291"/>
      <c r="Q1994" s="291"/>
      <c r="R1994" s="291"/>
      <c r="S1994" s="291"/>
      <c r="T1994" s="291"/>
      <c r="U1994" s="291"/>
      <c r="V1994" s="291"/>
      <c r="W1994" s="291"/>
      <c r="X1994" s="291"/>
      <c r="Y1994" s="291"/>
      <c r="Z1994" s="291"/>
      <c r="AA1994" s="291"/>
      <c r="AB1994" s="291"/>
      <c r="AC1994" s="291"/>
      <c r="AD1994" s="291"/>
      <c r="AE1994" s="291"/>
      <c r="AF1994" s="291"/>
      <c r="AG1994" s="291"/>
      <c r="AH1994" s="291"/>
      <c r="AI1994" s="291"/>
      <c r="AJ1994" s="291"/>
      <c r="AK1994" s="291"/>
      <c r="AL1994" s="291"/>
      <c r="AM1994" s="291"/>
      <c r="AN1994" s="291"/>
      <c r="AO1994" s="291"/>
      <c r="AP1994" s="291"/>
      <c r="AQ1994" s="291"/>
      <c r="AR1994" s="291"/>
    </row>
    <row r="1995" spans="1:44" ht="8.1" customHeight="1">
      <c r="A1995" s="323" t="str">
        <f t="shared" si="177"/>
        <v/>
      </c>
      <c r="B1995" s="50" t="str">
        <f t="shared" si="178"/>
        <v/>
      </c>
      <c r="C1995" s="50" t="str">
        <f t="shared" si="179"/>
        <v/>
      </c>
      <c r="D1995" s="273" t="str">
        <f t="shared" si="180"/>
        <v/>
      </c>
      <c r="E1995" s="311"/>
      <c r="F1995" s="312"/>
      <c r="G1995" s="312"/>
      <c r="H1995" s="291"/>
      <c r="I1995" s="291"/>
      <c r="J1995" s="291"/>
      <c r="K1995" s="291"/>
      <c r="L1995" s="291"/>
      <c r="M1995" s="291"/>
      <c r="N1995" s="291"/>
      <c r="O1995" s="291"/>
      <c r="P1995" s="291"/>
      <c r="Q1995" s="291"/>
      <c r="R1995" s="291"/>
      <c r="S1995" s="291"/>
      <c r="T1995" s="291"/>
      <c r="U1995" s="291"/>
      <c r="V1995" s="291"/>
      <c r="W1995" s="291"/>
      <c r="X1995" s="291"/>
      <c r="Y1995" s="291"/>
      <c r="Z1995" s="291"/>
      <c r="AA1995" s="291"/>
      <c r="AB1995" s="291"/>
      <c r="AC1995" s="291"/>
      <c r="AD1995" s="291"/>
      <c r="AE1995" s="291"/>
      <c r="AF1995" s="291"/>
      <c r="AG1995" s="291"/>
      <c r="AH1995" s="291"/>
      <c r="AI1995" s="291"/>
      <c r="AJ1995" s="291"/>
      <c r="AK1995" s="291"/>
      <c r="AL1995" s="291"/>
      <c r="AM1995" s="291"/>
      <c r="AN1995" s="291"/>
      <c r="AO1995" s="291"/>
      <c r="AP1995" s="291"/>
      <c r="AQ1995" s="291"/>
      <c r="AR1995" s="291"/>
    </row>
    <row r="1996" spans="1:44" ht="8.1" customHeight="1">
      <c r="A1996" s="323" t="str">
        <f t="shared" si="177"/>
        <v/>
      </c>
      <c r="B1996" s="50" t="str">
        <f t="shared" si="178"/>
        <v/>
      </c>
      <c r="C1996" s="50" t="str">
        <f t="shared" si="179"/>
        <v/>
      </c>
      <c r="D1996" s="273" t="str">
        <f t="shared" si="180"/>
        <v/>
      </c>
      <c r="E1996" s="311"/>
      <c r="F1996" s="312"/>
      <c r="G1996" s="312"/>
      <c r="H1996" s="291"/>
      <c r="I1996" s="291"/>
      <c r="J1996" s="291"/>
      <c r="K1996" s="291"/>
      <c r="L1996" s="291"/>
      <c r="M1996" s="291"/>
      <c r="N1996" s="291"/>
      <c r="O1996" s="291"/>
      <c r="P1996" s="291"/>
      <c r="Q1996" s="291"/>
      <c r="R1996" s="291"/>
      <c r="S1996" s="291"/>
      <c r="T1996" s="291"/>
      <c r="U1996" s="291"/>
      <c r="V1996" s="291"/>
      <c r="W1996" s="291"/>
      <c r="X1996" s="291"/>
      <c r="Y1996" s="291"/>
      <c r="Z1996" s="291"/>
      <c r="AA1996" s="291"/>
      <c r="AB1996" s="291"/>
      <c r="AC1996" s="291"/>
      <c r="AD1996" s="291"/>
      <c r="AE1996" s="291"/>
      <c r="AF1996" s="291"/>
      <c r="AG1996" s="291"/>
      <c r="AH1996" s="291"/>
      <c r="AI1996" s="291"/>
      <c r="AJ1996" s="291"/>
      <c r="AK1996" s="291"/>
      <c r="AL1996" s="291"/>
      <c r="AM1996" s="291"/>
      <c r="AN1996" s="291"/>
      <c r="AO1996" s="291"/>
      <c r="AP1996" s="291"/>
      <c r="AQ1996" s="291"/>
      <c r="AR1996" s="291"/>
    </row>
    <row r="1997" spans="1:44" ht="8.1" customHeight="1">
      <c r="A1997" s="323" t="str">
        <f t="shared" si="177"/>
        <v/>
      </c>
      <c r="B1997" s="50" t="str">
        <f t="shared" si="178"/>
        <v/>
      </c>
      <c r="C1997" s="50" t="str">
        <f t="shared" si="179"/>
        <v/>
      </c>
      <c r="D1997" s="273" t="str">
        <f t="shared" si="180"/>
        <v/>
      </c>
      <c r="E1997" s="311"/>
      <c r="F1997" s="312"/>
      <c r="G1997" s="312"/>
      <c r="H1997" s="291"/>
      <c r="I1997" s="291"/>
      <c r="J1997" s="291"/>
      <c r="K1997" s="291"/>
      <c r="L1997" s="291"/>
      <c r="M1997" s="291"/>
      <c r="N1997" s="291"/>
      <c r="O1997" s="291"/>
      <c r="P1997" s="291"/>
      <c r="Q1997" s="291"/>
      <c r="R1997" s="291"/>
      <c r="S1997" s="291"/>
      <c r="T1997" s="291"/>
      <c r="U1997" s="291"/>
      <c r="V1997" s="291"/>
      <c r="W1997" s="291"/>
      <c r="X1997" s="291"/>
      <c r="Y1997" s="291"/>
      <c r="Z1997" s="291"/>
      <c r="AA1997" s="291"/>
      <c r="AB1997" s="291"/>
      <c r="AC1997" s="291"/>
      <c r="AD1997" s="291"/>
      <c r="AE1997" s="291"/>
      <c r="AF1997" s="291"/>
      <c r="AG1997" s="291"/>
      <c r="AH1997" s="291"/>
      <c r="AI1997" s="291"/>
      <c r="AJ1997" s="291"/>
      <c r="AK1997" s="291"/>
      <c r="AL1997" s="291"/>
      <c r="AM1997" s="291"/>
      <c r="AN1997" s="291"/>
      <c r="AO1997" s="291"/>
      <c r="AP1997" s="291"/>
      <c r="AQ1997" s="291"/>
      <c r="AR1997" s="291"/>
    </row>
    <row r="1998" spans="1:44" ht="8.1" customHeight="1">
      <c r="A1998" s="323" t="str">
        <f t="shared" si="177"/>
        <v/>
      </c>
      <c r="B1998" s="50" t="str">
        <f t="shared" si="178"/>
        <v/>
      </c>
      <c r="C1998" s="50" t="str">
        <f t="shared" si="179"/>
        <v/>
      </c>
      <c r="D1998" s="273" t="str">
        <f t="shared" si="180"/>
        <v/>
      </c>
      <c r="E1998" s="311"/>
      <c r="F1998" s="312"/>
      <c r="G1998" s="312"/>
      <c r="H1998" s="291"/>
      <c r="I1998" s="291"/>
      <c r="J1998" s="291"/>
      <c r="K1998" s="291"/>
      <c r="L1998" s="291"/>
      <c r="M1998" s="291"/>
      <c r="N1998" s="291"/>
      <c r="O1998" s="291"/>
      <c r="P1998" s="291"/>
      <c r="Q1998" s="291"/>
      <c r="R1998" s="291"/>
      <c r="S1998" s="291"/>
      <c r="T1998" s="291"/>
      <c r="U1998" s="291"/>
      <c r="V1998" s="291"/>
      <c r="W1998" s="291"/>
      <c r="X1998" s="291"/>
      <c r="Y1998" s="291"/>
      <c r="Z1998" s="291"/>
      <c r="AA1998" s="291"/>
      <c r="AB1998" s="291"/>
      <c r="AC1998" s="291"/>
      <c r="AD1998" s="291"/>
      <c r="AE1998" s="291"/>
      <c r="AF1998" s="291"/>
      <c r="AG1998" s="291"/>
      <c r="AH1998" s="291"/>
      <c r="AI1998" s="291"/>
      <c r="AJ1998" s="291"/>
      <c r="AK1998" s="291"/>
      <c r="AL1998" s="291"/>
      <c r="AM1998" s="291"/>
      <c r="AN1998" s="291"/>
      <c r="AO1998" s="291"/>
      <c r="AP1998" s="291"/>
      <c r="AQ1998" s="291"/>
      <c r="AR1998" s="291"/>
    </row>
    <row r="1999" spans="1:44" ht="8.1" customHeight="1">
      <c r="A1999" s="323" t="str">
        <f t="shared" si="177"/>
        <v/>
      </c>
      <c r="B1999" s="50" t="str">
        <f t="shared" si="178"/>
        <v/>
      </c>
      <c r="C1999" s="50" t="str">
        <f t="shared" si="179"/>
        <v/>
      </c>
      <c r="D1999" s="273" t="str">
        <f t="shared" si="180"/>
        <v/>
      </c>
      <c r="E1999" s="311"/>
      <c r="F1999" s="312"/>
      <c r="G1999" s="312"/>
      <c r="H1999" s="291"/>
      <c r="I1999" s="291"/>
      <c r="J1999" s="291"/>
      <c r="K1999" s="291"/>
      <c r="L1999" s="291"/>
      <c r="M1999" s="291"/>
      <c r="N1999" s="291"/>
      <c r="O1999" s="291"/>
      <c r="P1999" s="291"/>
      <c r="Q1999" s="291"/>
      <c r="R1999" s="291"/>
      <c r="S1999" s="291"/>
      <c r="T1999" s="291"/>
      <c r="U1999" s="291"/>
      <c r="V1999" s="291"/>
      <c r="W1999" s="291"/>
      <c r="X1999" s="291"/>
      <c r="Y1999" s="291"/>
      <c r="Z1999" s="291"/>
      <c r="AA1999" s="291"/>
      <c r="AB1999" s="291"/>
      <c r="AC1999" s="291"/>
      <c r="AD1999" s="291"/>
      <c r="AE1999" s="291"/>
      <c r="AF1999" s="291"/>
      <c r="AG1999" s="291"/>
      <c r="AH1999" s="291"/>
      <c r="AI1999" s="291"/>
      <c r="AJ1999" s="291"/>
      <c r="AK1999" s="291"/>
      <c r="AL1999" s="291"/>
      <c r="AM1999" s="291"/>
      <c r="AN1999" s="291"/>
      <c r="AO1999" s="291"/>
      <c r="AP1999" s="291"/>
      <c r="AQ1999" s="291"/>
      <c r="AR1999" s="291"/>
    </row>
    <row r="2000" spans="1:44" ht="8.1" customHeight="1">
      <c r="A2000" s="323" t="str">
        <f t="shared" si="177"/>
        <v/>
      </c>
      <c r="B2000" s="50" t="str">
        <f t="shared" si="178"/>
        <v/>
      </c>
      <c r="C2000" s="50" t="str">
        <f t="shared" si="179"/>
        <v/>
      </c>
      <c r="D2000" s="273" t="str">
        <f t="shared" si="180"/>
        <v/>
      </c>
      <c r="E2000" s="311"/>
      <c r="F2000" s="312"/>
      <c r="G2000" s="312"/>
      <c r="H2000" s="291"/>
      <c r="I2000" s="291"/>
      <c r="J2000" s="291"/>
      <c r="K2000" s="291"/>
      <c r="L2000" s="291"/>
      <c r="M2000" s="291"/>
      <c r="N2000" s="291"/>
      <c r="O2000" s="291"/>
      <c r="P2000" s="291"/>
      <c r="Q2000" s="291"/>
      <c r="R2000" s="291"/>
      <c r="S2000" s="291"/>
      <c r="T2000" s="291"/>
      <c r="U2000" s="291"/>
      <c r="V2000" s="291"/>
      <c r="W2000" s="291"/>
      <c r="X2000" s="291"/>
      <c r="Y2000" s="291"/>
      <c r="Z2000" s="291"/>
      <c r="AA2000" s="291"/>
      <c r="AB2000" s="291"/>
      <c r="AC2000" s="291"/>
      <c r="AD2000" s="291"/>
      <c r="AE2000" s="291"/>
      <c r="AF2000" s="291"/>
      <c r="AG2000" s="291"/>
      <c r="AH2000" s="291"/>
      <c r="AI2000" s="291"/>
      <c r="AJ2000" s="291"/>
      <c r="AK2000" s="291"/>
      <c r="AL2000" s="291"/>
      <c r="AM2000" s="291"/>
      <c r="AN2000" s="291"/>
      <c r="AO2000" s="291"/>
      <c r="AP2000" s="291"/>
      <c r="AQ2000" s="291"/>
      <c r="AR2000" s="291"/>
    </row>
    <row r="2001" spans="1:44" ht="8.1" customHeight="1">
      <c r="A2001" s="323" t="str">
        <f t="shared" si="177"/>
        <v/>
      </c>
      <c r="B2001" s="50" t="str">
        <f t="shared" si="178"/>
        <v/>
      </c>
      <c r="C2001" s="50" t="str">
        <f t="shared" si="179"/>
        <v/>
      </c>
      <c r="D2001" s="273" t="str">
        <f t="shared" si="180"/>
        <v/>
      </c>
      <c r="E2001" s="311"/>
      <c r="F2001" s="312"/>
      <c r="G2001" s="312"/>
      <c r="H2001" s="291"/>
      <c r="I2001" s="291"/>
      <c r="J2001" s="291"/>
      <c r="K2001" s="291"/>
      <c r="L2001" s="291"/>
      <c r="M2001" s="291"/>
      <c r="N2001" s="291"/>
      <c r="O2001" s="291"/>
      <c r="P2001" s="291"/>
      <c r="Q2001" s="291"/>
      <c r="R2001" s="291"/>
      <c r="S2001" s="291"/>
      <c r="T2001" s="291"/>
      <c r="U2001" s="291"/>
      <c r="V2001" s="291"/>
      <c r="W2001" s="291"/>
      <c r="X2001" s="291"/>
      <c r="Y2001" s="291"/>
      <c r="Z2001" s="291"/>
      <c r="AA2001" s="291"/>
      <c r="AB2001" s="291"/>
      <c r="AC2001" s="291"/>
      <c r="AD2001" s="291"/>
      <c r="AE2001" s="291"/>
      <c r="AF2001" s="291"/>
      <c r="AG2001" s="291"/>
      <c r="AH2001" s="291"/>
      <c r="AI2001" s="291"/>
      <c r="AJ2001" s="291"/>
      <c r="AK2001" s="291"/>
      <c r="AL2001" s="291"/>
      <c r="AM2001" s="291"/>
      <c r="AN2001" s="291"/>
      <c r="AO2001" s="291"/>
      <c r="AP2001" s="291"/>
      <c r="AQ2001" s="291"/>
      <c r="AR2001" s="291"/>
    </row>
    <row r="2002" spans="1:44" ht="8.1" customHeight="1">
      <c r="A2002" s="323" t="str">
        <f t="shared" si="177"/>
        <v/>
      </c>
      <c r="B2002" s="50" t="str">
        <f t="shared" si="178"/>
        <v/>
      </c>
      <c r="C2002" s="50" t="str">
        <f t="shared" si="179"/>
        <v/>
      </c>
      <c r="D2002" s="273" t="str">
        <f t="shared" si="180"/>
        <v/>
      </c>
      <c r="E2002" s="311"/>
      <c r="F2002" s="312"/>
      <c r="G2002" s="312"/>
      <c r="H2002" s="291"/>
      <c r="I2002" s="291"/>
      <c r="J2002" s="291"/>
      <c r="K2002" s="291"/>
      <c r="L2002" s="291"/>
      <c r="M2002" s="291"/>
      <c r="N2002" s="291"/>
      <c r="O2002" s="291"/>
      <c r="P2002" s="291"/>
      <c r="Q2002" s="291"/>
      <c r="R2002" s="291"/>
      <c r="S2002" s="291"/>
      <c r="T2002" s="291"/>
      <c r="U2002" s="291"/>
      <c r="V2002" s="291"/>
      <c r="W2002" s="291"/>
      <c r="X2002" s="291"/>
      <c r="Y2002" s="291"/>
      <c r="Z2002" s="291"/>
      <c r="AA2002" s="291"/>
      <c r="AB2002" s="291"/>
      <c r="AC2002" s="291"/>
      <c r="AD2002" s="291"/>
      <c r="AE2002" s="291"/>
      <c r="AF2002" s="291"/>
      <c r="AG2002" s="291"/>
      <c r="AH2002" s="291"/>
      <c r="AI2002" s="291"/>
      <c r="AJ2002" s="291"/>
      <c r="AK2002" s="291"/>
      <c r="AL2002" s="291"/>
      <c r="AM2002" s="291"/>
      <c r="AN2002" s="291"/>
      <c r="AO2002" s="291"/>
      <c r="AP2002" s="291"/>
      <c r="AQ2002" s="291"/>
      <c r="AR2002" s="291"/>
    </row>
    <row r="2003" spans="1:44" ht="8.1" customHeight="1">
      <c r="A2003" s="323" t="str">
        <f t="shared" si="177"/>
        <v/>
      </c>
      <c r="B2003" s="50" t="str">
        <f t="shared" si="178"/>
        <v/>
      </c>
      <c r="C2003" s="50" t="str">
        <f t="shared" si="179"/>
        <v/>
      </c>
      <c r="D2003" s="273" t="str">
        <f t="shared" si="180"/>
        <v/>
      </c>
      <c r="E2003" s="311"/>
      <c r="F2003" s="312"/>
      <c r="G2003" s="312"/>
      <c r="H2003" s="291"/>
      <c r="I2003" s="291"/>
      <c r="J2003" s="291"/>
      <c r="K2003" s="291"/>
      <c r="L2003" s="291"/>
      <c r="M2003" s="291"/>
      <c r="N2003" s="291"/>
      <c r="O2003" s="291"/>
      <c r="P2003" s="291"/>
      <c r="Q2003" s="291"/>
      <c r="R2003" s="291"/>
      <c r="S2003" s="291"/>
      <c r="T2003" s="291"/>
      <c r="U2003" s="291"/>
      <c r="V2003" s="291"/>
      <c r="W2003" s="291"/>
      <c r="X2003" s="291"/>
      <c r="Y2003" s="291"/>
      <c r="Z2003" s="291"/>
      <c r="AA2003" s="291"/>
      <c r="AB2003" s="291"/>
      <c r="AC2003" s="291"/>
      <c r="AD2003" s="291"/>
      <c r="AE2003" s="291"/>
      <c r="AF2003" s="291"/>
      <c r="AG2003" s="291"/>
      <c r="AH2003" s="291"/>
      <c r="AI2003" s="291"/>
      <c r="AJ2003" s="291"/>
      <c r="AK2003" s="291"/>
      <c r="AL2003" s="291"/>
      <c r="AM2003" s="291"/>
      <c r="AN2003" s="291"/>
      <c r="AO2003" s="291"/>
      <c r="AP2003" s="291"/>
      <c r="AQ2003" s="291"/>
      <c r="AR2003" s="291"/>
    </row>
    <row r="2004" spans="1:44" ht="8.1" customHeight="1">
      <c r="A2004" s="323" t="str">
        <f t="shared" si="177"/>
        <v/>
      </c>
      <c r="B2004" s="50" t="str">
        <f t="shared" si="178"/>
        <v/>
      </c>
      <c r="C2004" s="50" t="str">
        <f t="shared" si="179"/>
        <v/>
      </c>
      <c r="D2004" s="273" t="str">
        <f t="shared" si="180"/>
        <v/>
      </c>
      <c r="E2004" s="311"/>
      <c r="F2004" s="312"/>
      <c r="G2004" s="312"/>
      <c r="H2004" s="291"/>
      <c r="I2004" s="291"/>
      <c r="J2004" s="291"/>
      <c r="K2004" s="291"/>
      <c r="L2004" s="291"/>
      <c r="M2004" s="291"/>
      <c r="N2004" s="291"/>
      <c r="O2004" s="291"/>
      <c r="P2004" s="291"/>
      <c r="Q2004" s="291"/>
      <c r="R2004" s="291"/>
      <c r="S2004" s="291"/>
      <c r="T2004" s="291"/>
      <c r="U2004" s="291"/>
      <c r="V2004" s="291"/>
      <c r="W2004" s="291"/>
      <c r="X2004" s="291"/>
      <c r="Y2004" s="291"/>
      <c r="Z2004" s="291"/>
      <c r="AA2004" s="291"/>
      <c r="AB2004" s="291"/>
      <c r="AC2004" s="291"/>
      <c r="AD2004" s="291"/>
      <c r="AE2004" s="291"/>
      <c r="AF2004" s="291"/>
      <c r="AG2004" s="291"/>
      <c r="AH2004" s="291"/>
      <c r="AI2004" s="291"/>
      <c r="AJ2004" s="291"/>
      <c r="AK2004" s="291"/>
      <c r="AL2004" s="291"/>
      <c r="AM2004" s="291"/>
      <c r="AN2004" s="291"/>
      <c r="AO2004" s="291"/>
      <c r="AP2004" s="291"/>
      <c r="AQ2004" s="291"/>
      <c r="AR2004" s="291"/>
    </row>
    <row r="2005" spans="1:44" ht="8.1" customHeight="1">
      <c r="A2005" s="323" t="str">
        <f t="shared" si="177"/>
        <v/>
      </c>
      <c r="B2005" s="50" t="str">
        <f t="shared" si="178"/>
        <v/>
      </c>
      <c r="C2005" s="50" t="str">
        <f t="shared" si="179"/>
        <v/>
      </c>
      <c r="D2005" s="273" t="str">
        <f t="shared" si="180"/>
        <v/>
      </c>
      <c r="E2005" s="311"/>
      <c r="F2005" s="312"/>
      <c r="G2005" s="312"/>
      <c r="H2005" s="291"/>
      <c r="I2005" s="291"/>
      <c r="J2005" s="291"/>
      <c r="K2005" s="291"/>
      <c r="L2005" s="291"/>
      <c r="M2005" s="291"/>
      <c r="N2005" s="291"/>
      <c r="O2005" s="291"/>
      <c r="P2005" s="291"/>
      <c r="Q2005" s="291"/>
      <c r="R2005" s="291"/>
      <c r="S2005" s="291"/>
      <c r="T2005" s="291"/>
      <c r="U2005" s="291"/>
      <c r="V2005" s="291"/>
      <c r="W2005" s="291"/>
      <c r="X2005" s="291"/>
      <c r="Y2005" s="291"/>
      <c r="Z2005" s="291"/>
      <c r="AA2005" s="291"/>
      <c r="AB2005" s="291"/>
      <c r="AC2005" s="291"/>
      <c r="AD2005" s="291"/>
      <c r="AE2005" s="291"/>
      <c r="AF2005" s="291"/>
      <c r="AG2005" s="291"/>
      <c r="AH2005" s="291"/>
      <c r="AI2005" s="291"/>
      <c r="AJ2005" s="291"/>
      <c r="AK2005" s="291"/>
      <c r="AL2005" s="291"/>
      <c r="AM2005" s="291"/>
      <c r="AN2005" s="291"/>
      <c r="AO2005" s="291"/>
      <c r="AP2005" s="291"/>
      <c r="AQ2005" s="291"/>
      <c r="AR2005" s="291"/>
    </row>
    <row r="2006" spans="1:44" ht="8.1" customHeight="1">
      <c r="A2006" s="323" t="str">
        <f t="shared" si="177"/>
        <v/>
      </c>
      <c r="B2006" s="50" t="str">
        <f t="shared" si="178"/>
        <v/>
      </c>
      <c r="C2006" s="50" t="str">
        <f t="shared" si="179"/>
        <v/>
      </c>
      <c r="D2006" s="273" t="str">
        <f t="shared" si="180"/>
        <v/>
      </c>
      <c r="E2006" s="311"/>
      <c r="F2006" s="312"/>
      <c r="G2006" s="312"/>
      <c r="H2006" s="291"/>
      <c r="I2006" s="291"/>
      <c r="J2006" s="291"/>
      <c r="K2006" s="291"/>
      <c r="L2006" s="291"/>
      <c r="M2006" s="291"/>
      <c r="N2006" s="291"/>
      <c r="O2006" s="291"/>
      <c r="P2006" s="291"/>
      <c r="Q2006" s="291"/>
      <c r="R2006" s="291"/>
      <c r="S2006" s="291"/>
      <c r="T2006" s="291"/>
      <c r="U2006" s="291"/>
      <c r="V2006" s="291"/>
      <c r="W2006" s="291"/>
      <c r="X2006" s="291"/>
      <c r="Y2006" s="291"/>
      <c r="Z2006" s="291"/>
      <c r="AA2006" s="291"/>
      <c r="AB2006" s="291"/>
      <c r="AC2006" s="291"/>
      <c r="AD2006" s="291"/>
      <c r="AE2006" s="291"/>
      <c r="AF2006" s="291"/>
      <c r="AG2006" s="291"/>
      <c r="AH2006" s="291"/>
      <c r="AI2006" s="291"/>
      <c r="AJ2006" s="291"/>
      <c r="AK2006" s="291"/>
      <c r="AL2006" s="291"/>
      <c r="AM2006" s="291"/>
      <c r="AN2006" s="291"/>
      <c r="AO2006" s="291"/>
      <c r="AP2006" s="291"/>
      <c r="AQ2006" s="291"/>
      <c r="AR2006" s="291"/>
    </row>
    <row r="2007" spans="1:44" ht="8.1" customHeight="1">
      <c r="A2007" s="323" t="str">
        <f t="shared" si="177"/>
        <v/>
      </c>
      <c r="B2007" s="50" t="str">
        <f t="shared" si="178"/>
        <v/>
      </c>
      <c r="C2007" s="50" t="str">
        <f t="shared" si="179"/>
        <v/>
      </c>
      <c r="D2007" s="273" t="str">
        <f t="shared" si="180"/>
        <v/>
      </c>
      <c r="E2007" s="311"/>
      <c r="F2007" s="312"/>
      <c r="G2007" s="312"/>
      <c r="H2007" s="291"/>
      <c r="I2007" s="291"/>
      <c r="J2007" s="291"/>
      <c r="K2007" s="291"/>
      <c r="L2007" s="291"/>
      <c r="M2007" s="291"/>
      <c r="N2007" s="291"/>
      <c r="O2007" s="291"/>
      <c r="P2007" s="291"/>
      <c r="Q2007" s="291"/>
      <c r="R2007" s="291"/>
      <c r="S2007" s="291"/>
      <c r="T2007" s="291"/>
      <c r="U2007" s="291"/>
      <c r="V2007" s="291"/>
      <c r="W2007" s="291"/>
      <c r="X2007" s="291"/>
      <c r="Y2007" s="291"/>
      <c r="Z2007" s="291"/>
      <c r="AA2007" s="291"/>
      <c r="AB2007" s="291"/>
      <c r="AC2007" s="291"/>
      <c r="AD2007" s="291"/>
      <c r="AE2007" s="291"/>
      <c r="AF2007" s="291"/>
      <c r="AG2007" s="291"/>
      <c r="AH2007" s="291"/>
      <c r="AI2007" s="291"/>
      <c r="AJ2007" s="291"/>
      <c r="AK2007" s="291"/>
      <c r="AL2007" s="291"/>
      <c r="AM2007" s="291"/>
      <c r="AN2007" s="291"/>
      <c r="AO2007" s="291"/>
      <c r="AP2007" s="291"/>
      <c r="AQ2007" s="291"/>
      <c r="AR2007" s="291"/>
    </row>
    <row r="2008" spans="1:44" ht="8.1" customHeight="1">
      <c r="A2008" s="323" t="str">
        <f t="shared" si="177"/>
        <v/>
      </c>
      <c r="B2008" s="50" t="str">
        <f t="shared" si="178"/>
        <v/>
      </c>
      <c r="C2008" s="50" t="str">
        <f t="shared" si="179"/>
        <v/>
      </c>
      <c r="D2008" s="273" t="str">
        <f t="shared" si="180"/>
        <v/>
      </c>
      <c r="E2008" s="311"/>
      <c r="F2008" s="312"/>
      <c r="G2008" s="312"/>
      <c r="H2008" s="291"/>
      <c r="I2008" s="291"/>
      <c r="J2008" s="291"/>
      <c r="K2008" s="291"/>
      <c r="L2008" s="291"/>
      <c r="M2008" s="291"/>
      <c r="N2008" s="291"/>
      <c r="O2008" s="291"/>
      <c r="P2008" s="291"/>
      <c r="Q2008" s="291"/>
      <c r="R2008" s="291"/>
      <c r="S2008" s="291"/>
      <c r="T2008" s="291"/>
      <c r="U2008" s="291"/>
      <c r="V2008" s="291"/>
      <c r="W2008" s="291"/>
      <c r="X2008" s="291"/>
      <c r="Y2008" s="291"/>
      <c r="Z2008" s="291"/>
      <c r="AA2008" s="291"/>
      <c r="AB2008" s="291"/>
      <c r="AC2008" s="291"/>
      <c r="AD2008" s="291"/>
      <c r="AE2008" s="291"/>
      <c r="AF2008" s="291"/>
      <c r="AG2008" s="291"/>
      <c r="AH2008" s="291"/>
      <c r="AI2008" s="291"/>
      <c r="AJ2008" s="291"/>
      <c r="AK2008" s="291"/>
      <c r="AL2008" s="291"/>
      <c r="AM2008" s="291"/>
      <c r="AN2008" s="291"/>
      <c r="AO2008" s="291"/>
      <c r="AP2008" s="291"/>
      <c r="AQ2008" s="291"/>
      <c r="AR2008" s="291"/>
    </row>
    <row r="2009" spans="1:44" ht="8.1" customHeight="1">
      <c r="A2009" s="323" t="str">
        <f t="shared" si="177"/>
        <v/>
      </c>
      <c r="B2009" s="50" t="str">
        <f t="shared" si="178"/>
        <v/>
      </c>
      <c r="C2009" s="50" t="str">
        <f t="shared" si="179"/>
        <v/>
      </c>
      <c r="D2009" s="273" t="str">
        <f t="shared" si="180"/>
        <v/>
      </c>
      <c r="E2009" s="311"/>
      <c r="F2009" s="312"/>
      <c r="G2009" s="312"/>
      <c r="H2009" s="291"/>
      <c r="I2009" s="291"/>
      <c r="J2009" s="291"/>
      <c r="K2009" s="291"/>
      <c r="L2009" s="291"/>
      <c r="M2009" s="291"/>
      <c r="N2009" s="291"/>
      <c r="O2009" s="291"/>
      <c r="P2009" s="291"/>
      <c r="Q2009" s="291"/>
      <c r="R2009" s="291"/>
      <c r="S2009" s="291"/>
      <c r="T2009" s="291"/>
      <c r="U2009" s="291"/>
      <c r="V2009" s="291"/>
      <c r="W2009" s="291"/>
      <c r="X2009" s="291"/>
      <c r="Y2009" s="291"/>
      <c r="Z2009" s="291"/>
      <c r="AA2009" s="291"/>
      <c r="AB2009" s="291"/>
      <c r="AC2009" s="291"/>
      <c r="AD2009" s="291"/>
      <c r="AE2009" s="291"/>
      <c r="AF2009" s="291"/>
      <c r="AG2009" s="291"/>
      <c r="AH2009" s="291"/>
      <c r="AI2009" s="291"/>
      <c r="AJ2009" s="291"/>
      <c r="AK2009" s="291"/>
      <c r="AL2009" s="291"/>
      <c r="AM2009" s="291"/>
      <c r="AN2009" s="291"/>
      <c r="AO2009" s="291"/>
      <c r="AP2009" s="291"/>
      <c r="AQ2009" s="291"/>
      <c r="AR2009" s="291"/>
    </row>
    <row r="2010" spans="1:44" ht="8.1" customHeight="1">
      <c r="A2010" s="323" t="str">
        <f t="shared" si="177"/>
        <v/>
      </c>
      <c r="B2010" s="50" t="str">
        <f t="shared" si="178"/>
        <v/>
      </c>
      <c r="C2010" s="50" t="str">
        <f t="shared" si="179"/>
        <v/>
      </c>
      <c r="D2010" s="273" t="str">
        <f t="shared" si="180"/>
        <v/>
      </c>
      <c r="E2010" s="311"/>
      <c r="F2010" s="312"/>
      <c r="G2010" s="312"/>
      <c r="H2010" s="291"/>
      <c r="I2010" s="291"/>
      <c r="J2010" s="291"/>
      <c r="K2010" s="291"/>
      <c r="L2010" s="291"/>
      <c r="M2010" s="291"/>
      <c r="N2010" s="291"/>
      <c r="O2010" s="291"/>
      <c r="P2010" s="291"/>
      <c r="Q2010" s="291"/>
      <c r="R2010" s="291"/>
      <c r="S2010" s="291"/>
      <c r="T2010" s="291"/>
      <c r="U2010" s="291"/>
      <c r="V2010" s="291"/>
      <c r="W2010" s="291"/>
      <c r="X2010" s="291"/>
      <c r="Y2010" s="291"/>
      <c r="Z2010" s="291"/>
      <c r="AA2010" s="291"/>
      <c r="AB2010" s="291"/>
      <c r="AC2010" s="291"/>
      <c r="AD2010" s="291"/>
      <c r="AE2010" s="291"/>
      <c r="AF2010" s="291"/>
      <c r="AG2010" s="291"/>
      <c r="AH2010" s="291"/>
      <c r="AI2010" s="291"/>
      <c r="AJ2010" s="291"/>
      <c r="AK2010" s="291"/>
      <c r="AL2010" s="291"/>
      <c r="AM2010" s="291"/>
      <c r="AN2010" s="291"/>
      <c r="AO2010" s="291"/>
      <c r="AP2010" s="291"/>
      <c r="AQ2010" s="291"/>
      <c r="AR2010" s="291"/>
    </row>
    <row r="2011" spans="1:44" ht="8.1" customHeight="1">
      <c r="A2011" s="323" t="str">
        <f t="shared" si="177"/>
        <v/>
      </c>
      <c r="B2011" s="50" t="str">
        <f t="shared" si="178"/>
        <v/>
      </c>
      <c r="C2011" s="50" t="str">
        <f t="shared" si="179"/>
        <v/>
      </c>
      <c r="D2011" s="273" t="str">
        <f t="shared" si="180"/>
        <v/>
      </c>
      <c r="E2011" s="311"/>
      <c r="F2011" s="312"/>
      <c r="G2011" s="312"/>
      <c r="H2011" s="291"/>
      <c r="I2011" s="291"/>
      <c r="J2011" s="291"/>
      <c r="K2011" s="291"/>
      <c r="L2011" s="291"/>
      <c r="M2011" s="291"/>
      <c r="N2011" s="291"/>
      <c r="O2011" s="291"/>
      <c r="P2011" s="291"/>
      <c r="Q2011" s="291"/>
      <c r="R2011" s="291"/>
      <c r="S2011" s="291"/>
      <c r="T2011" s="291"/>
      <c r="U2011" s="291"/>
      <c r="V2011" s="291"/>
      <c r="W2011" s="291"/>
      <c r="X2011" s="291"/>
      <c r="Y2011" s="291"/>
      <c r="Z2011" s="291"/>
      <c r="AA2011" s="291"/>
      <c r="AB2011" s="291"/>
      <c r="AC2011" s="291"/>
      <c r="AD2011" s="291"/>
      <c r="AE2011" s="291"/>
      <c r="AF2011" s="291"/>
      <c r="AG2011" s="291"/>
      <c r="AH2011" s="291"/>
      <c r="AI2011" s="291"/>
      <c r="AJ2011" s="291"/>
      <c r="AK2011" s="291"/>
      <c r="AL2011" s="291"/>
      <c r="AM2011" s="291"/>
      <c r="AN2011" s="291"/>
      <c r="AO2011" s="291"/>
      <c r="AP2011" s="291"/>
      <c r="AQ2011" s="291"/>
      <c r="AR2011" s="291"/>
    </row>
    <row r="2012" spans="1:44" ht="8.1" customHeight="1">
      <c r="A2012" s="323" t="str">
        <f t="shared" si="177"/>
        <v/>
      </c>
      <c r="B2012" s="50" t="str">
        <f t="shared" si="178"/>
        <v/>
      </c>
      <c r="C2012" s="50" t="str">
        <f t="shared" si="179"/>
        <v/>
      </c>
      <c r="D2012" s="273" t="str">
        <f t="shared" si="180"/>
        <v/>
      </c>
      <c r="E2012" s="311"/>
      <c r="F2012" s="312"/>
      <c r="G2012" s="312"/>
      <c r="H2012" s="291"/>
      <c r="I2012" s="291"/>
      <c r="J2012" s="291"/>
      <c r="K2012" s="291"/>
      <c r="L2012" s="291"/>
      <c r="M2012" s="291"/>
      <c r="N2012" s="291"/>
      <c r="O2012" s="291"/>
      <c r="P2012" s="291"/>
      <c r="Q2012" s="291"/>
      <c r="R2012" s="291"/>
      <c r="S2012" s="291"/>
      <c r="T2012" s="291"/>
      <c r="U2012" s="291"/>
      <c r="V2012" s="291"/>
      <c r="W2012" s="291"/>
      <c r="X2012" s="291"/>
      <c r="Y2012" s="291"/>
      <c r="Z2012" s="291"/>
      <c r="AA2012" s="291"/>
      <c r="AB2012" s="291"/>
      <c r="AC2012" s="291"/>
      <c r="AD2012" s="291"/>
      <c r="AE2012" s="291"/>
      <c r="AF2012" s="291"/>
      <c r="AG2012" s="291"/>
      <c r="AH2012" s="291"/>
      <c r="AI2012" s="291"/>
      <c r="AJ2012" s="291"/>
      <c r="AK2012" s="291"/>
      <c r="AL2012" s="291"/>
      <c r="AM2012" s="291"/>
      <c r="AN2012" s="291"/>
      <c r="AO2012" s="291"/>
      <c r="AP2012" s="291"/>
      <c r="AQ2012" s="291"/>
      <c r="AR2012" s="291"/>
    </row>
    <row r="2013" spans="1:44" ht="8.1" customHeight="1">
      <c r="A2013" s="323" t="str">
        <f t="shared" si="177"/>
        <v/>
      </c>
      <c r="B2013" s="50" t="str">
        <f t="shared" si="178"/>
        <v/>
      </c>
      <c r="C2013" s="50" t="str">
        <f t="shared" si="179"/>
        <v/>
      </c>
      <c r="D2013" s="273" t="str">
        <f t="shared" si="180"/>
        <v/>
      </c>
      <c r="E2013" s="311"/>
      <c r="F2013" s="312"/>
      <c r="G2013" s="312"/>
      <c r="H2013" s="291"/>
      <c r="I2013" s="291"/>
      <c r="J2013" s="291"/>
      <c r="K2013" s="291"/>
      <c r="L2013" s="291"/>
      <c r="M2013" s="291"/>
      <c r="N2013" s="291"/>
      <c r="O2013" s="291"/>
      <c r="P2013" s="291"/>
      <c r="Q2013" s="291"/>
      <c r="R2013" s="291"/>
      <c r="S2013" s="291"/>
      <c r="T2013" s="291"/>
      <c r="U2013" s="291"/>
      <c r="V2013" s="291"/>
      <c r="W2013" s="291"/>
      <c r="X2013" s="291"/>
      <c r="Y2013" s="291"/>
      <c r="Z2013" s="291"/>
      <c r="AA2013" s="291"/>
      <c r="AB2013" s="291"/>
      <c r="AC2013" s="291"/>
      <c r="AD2013" s="291"/>
      <c r="AE2013" s="291"/>
      <c r="AF2013" s="291"/>
      <c r="AG2013" s="291"/>
      <c r="AH2013" s="291"/>
      <c r="AI2013" s="291"/>
      <c r="AJ2013" s="291"/>
      <c r="AK2013" s="291"/>
      <c r="AL2013" s="291"/>
      <c r="AM2013" s="291"/>
      <c r="AN2013" s="291"/>
      <c r="AO2013" s="291"/>
      <c r="AP2013" s="291"/>
      <c r="AQ2013" s="291"/>
      <c r="AR2013" s="291"/>
    </row>
    <row r="2014" spans="1:44" ht="8.1" customHeight="1">
      <c r="A2014" s="323" t="str">
        <f t="shared" si="177"/>
        <v/>
      </c>
      <c r="B2014" s="50" t="str">
        <f t="shared" si="178"/>
        <v/>
      </c>
      <c r="C2014" s="50" t="str">
        <f t="shared" si="179"/>
        <v/>
      </c>
      <c r="D2014" s="273" t="str">
        <f t="shared" si="180"/>
        <v/>
      </c>
      <c r="E2014" s="311"/>
      <c r="F2014" s="312"/>
      <c r="G2014" s="312"/>
      <c r="H2014" s="291"/>
      <c r="I2014" s="291"/>
      <c r="J2014" s="291"/>
      <c r="K2014" s="291"/>
      <c r="L2014" s="291"/>
      <c r="M2014" s="291"/>
      <c r="N2014" s="291"/>
      <c r="O2014" s="291"/>
      <c r="P2014" s="291"/>
      <c r="Q2014" s="291"/>
      <c r="R2014" s="291"/>
      <c r="S2014" s="291"/>
      <c r="T2014" s="291"/>
      <c r="U2014" s="291"/>
      <c r="V2014" s="291"/>
      <c r="W2014" s="291"/>
      <c r="X2014" s="291"/>
      <c r="Y2014" s="291"/>
      <c r="Z2014" s="291"/>
      <c r="AA2014" s="291"/>
      <c r="AB2014" s="291"/>
      <c r="AC2014" s="291"/>
      <c r="AD2014" s="291"/>
      <c r="AE2014" s="291"/>
      <c r="AF2014" s="291"/>
      <c r="AG2014" s="291"/>
      <c r="AH2014" s="291"/>
      <c r="AI2014" s="291"/>
      <c r="AJ2014" s="291"/>
      <c r="AK2014" s="291"/>
      <c r="AL2014" s="291"/>
      <c r="AM2014" s="291"/>
      <c r="AN2014" s="291"/>
      <c r="AO2014" s="291"/>
      <c r="AP2014" s="291"/>
      <c r="AQ2014" s="291"/>
      <c r="AR2014" s="291"/>
    </row>
    <row r="2015" spans="1:44" ht="8.1" customHeight="1">
      <c r="A2015" s="323" t="str">
        <f t="shared" si="177"/>
        <v/>
      </c>
      <c r="B2015" s="50" t="str">
        <f t="shared" si="178"/>
        <v/>
      </c>
      <c r="C2015" s="50" t="str">
        <f t="shared" si="179"/>
        <v/>
      </c>
      <c r="D2015" s="273" t="str">
        <f t="shared" si="180"/>
        <v/>
      </c>
      <c r="E2015" s="311"/>
      <c r="F2015" s="312"/>
      <c r="G2015" s="312"/>
      <c r="H2015" s="291"/>
      <c r="I2015" s="291"/>
      <c r="J2015" s="291"/>
      <c r="K2015" s="291"/>
      <c r="L2015" s="291"/>
      <c r="M2015" s="291"/>
      <c r="N2015" s="291"/>
      <c r="O2015" s="291"/>
      <c r="P2015" s="291"/>
      <c r="Q2015" s="291"/>
      <c r="R2015" s="291"/>
      <c r="S2015" s="291"/>
      <c r="T2015" s="291"/>
      <c r="U2015" s="291"/>
      <c r="V2015" s="291"/>
      <c r="W2015" s="291"/>
      <c r="X2015" s="291"/>
      <c r="Y2015" s="291"/>
      <c r="Z2015" s="291"/>
      <c r="AA2015" s="291"/>
      <c r="AB2015" s="291"/>
      <c r="AC2015" s="291"/>
      <c r="AD2015" s="291"/>
      <c r="AE2015" s="291"/>
      <c r="AF2015" s="291"/>
      <c r="AG2015" s="291"/>
      <c r="AH2015" s="291"/>
      <c r="AI2015" s="291"/>
      <c r="AJ2015" s="291"/>
      <c r="AK2015" s="291"/>
      <c r="AL2015" s="291"/>
      <c r="AM2015" s="291"/>
      <c r="AN2015" s="291"/>
      <c r="AO2015" s="291"/>
      <c r="AP2015" s="291"/>
      <c r="AQ2015" s="291"/>
      <c r="AR2015" s="291"/>
    </row>
    <row r="2016" spans="1:44" ht="8.1" customHeight="1">
      <c r="A2016" s="323" t="str">
        <f t="shared" si="177"/>
        <v/>
      </c>
      <c r="B2016" s="50" t="str">
        <f t="shared" si="178"/>
        <v/>
      </c>
      <c r="C2016" s="50" t="str">
        <f t="shared" si="179"/>
        <v/>
      </c>
      <c r="D2016" s="273" t="str">
        <f t="shared" si="180"/>
        <v/>
      </c>
      <c r="E2016" s="311"/>
      <c r="F2016" s="312"/>
      <c r="G2016" s="312"/>
      <c r="H2016" s="291"/>
      <c r="I2016" s="291"/>
      <c r="J2016" s="291"/>
      <c r="K2016" s="291"/>
      <c r="L2016" s="291"/>
      <c r="M2016" s="291"/>
      <c r="N2016" s="291"/>
      <c r="O2016" s="291"/>
      <c r="P2016" s="291"/>
      <c r="Q2016" s="291"/>
      <c r="R2016" s="291"/>
      <c r="S2016" s="291"/>
      <c r="T2016" s="291"/>
      <c r="U2016" s="291"/>
      <c r="V2016" s="291"/>
      <c r="W2016" s="291"/>
      <c r="X2016" s="291"/>
      <c r="Y2016" s="291"/>
      <c r="Z2016" s="291"/>
      <c r="AA2016" s="291"/>
      <c r="AB2016" s="291"/>
      <c r="AC2016" s="291"/>
      <c r="AD2016" s="291"/>
      <c r="AE2016" s="291"/>
      <c r="AF2016" s="291"/>
      <c r="AG2016" s="291"/>
      <c r="AH2016" s="291"/>
      <c r="AI2016" s="291"/>
      <c r="AJ2016" s="291"/>
      <c r="AK2016" s="291"/>
      <c r="AL2016" s="291"/>
      <c r="AM2016" s="291"/>
      <c r="AN2016" s="291"/>
      <c r="AO2016" s="291"/>
      <c r="AP2016" s="291"/>
      <c r="AQ2016" s="291"/>
      <c r="AR2016" s="291"/>
    </row>
    <row r="2017" spans="1:44" ht="8.1" customHeight="1">
      <c r="A2017" s="323" t="str">
        <f t="shared" si="177"/>
        <v/>
      </c>
      <c r="B2017" s="50" t="str">
        <f t="shared" si="178"/>
        <v/>
      </c>
      <c r="C2017" s="50" t="str">
        <f t="shared" si="179"/>
        <v/>
      </c>
      <c r="D2017" s="273" t="str">
        <f t="shared" si="180"/>
        <v/>
      </c>
      <c r="E2017" s="311"/>
      <c r="F2017" s="312"/>
      <c r="G2017" s="312"/>
      <c r="H2017" s="291"/>
      <c r="I2017" s="291"/>
      <c r="J2017" s="291"/>
      <c r="K2017" s="291"/>
      <c r="L2017" s="291"/>
      <c r="M2017" s="291"/>
      <c r="N2017" s="291"/>
      <c r="O2017" s="291"/>
      <c r="P2017" s="291"/>
      <c r="Q2017" s="291"/>
      <c r="R2017" s="291"/>
      <c r="S2017" s="291"/>
      <c r="T2017" s="291"/>
      <c r="U2017" s="291"/>
      <c r="V2017" s="291"/>
      <c r="W2017" s="291"/>
      <c r="X2017" s="291"/>
      <c r="Y2017" s="291"/>
      <c r="Z2017" s="291"/>
      <c r="AA2017" s="291"/>
      <c r="AB2017" s="291"/>
      <c r="AC2017" s="291"/>
      <c r="AD2017" s="291"/>
      <c r="AE2017" s="291"/>
      <c r="AF2017" s="291"/>
      <c r="AG2017" s="291"/>
      <c r="AH2017" s="291"/>
      <c r="AI2017" s="291"/>
      <c r="AJ2017" s="291"/>
      <c r="AK2017" s="291"/>
      <c r="AL2017" s="291"/>
      <c r="AM2017" s="291"/>
      <c r="AN2017" s="291"/>
      <c r="AO2017" s="291"/>
      <c r="AP2017" s="291"/>
      <c r="AQ2017" s="291"/>
      <c r="AR2017" s="291"/>
    </row>
    <row r="2018" spans="1:44" ht="8.1" customHeight="1">
      <c r="A2018" s="323" t="str">
        <f t="shared" si="177"/>
        <v/>
      </c>
      <c r="B2018" s="50" t="str">
        <f t="shared" si="178"/>
        <v/>
      </c>
      <c r="C2018" s="50" t="str">
        <f t="shared" si="179"/>
        <v/>
      </c>
      <c r="D2018" s="273" t="str">
        <f t="shared" si="180"/>
        <v/>
      </c>
      <c r="E2018" s="311"/>
      <c r="F2018" s="312"/>
      <c r="G2018" s="312"/>
      <c r="H2018" s="291"/>
      <c r="I2018" s="291"/>
      <c r="J2018" s="291"/>
      <c r="K2018" s="291"/>
      <c r="L2018" s="291"/>
      <c r="M2018" s="291"/>
      <c r="N2018" s="291"/>
      <c r="O2018" s="291"/>
      <c r="P2018" s="291"/>
      <c r="Q2018" s="291"/>
      <c r="R2018" s="291"/>
      <c r="S2018" s="291"/>
      <c r="T2018" s="291"/>
      <c r="U2018" s="291"/>
      <c r="V2018" s="291"/>
      <c r="W2018" s="291"/>
      <c r="X2018" s="291"/>
      <c r="Y2018" s="291"/>
      <c r="Z2018" s="291"/>
      <c r="AA2018" s="291"/>
      <c r="AB2018" s="291"/>
      <c r="AC2018" s="291"/>
      <c r="AD2018" s="291"/>
      <c r="AE2018" s="291"/>
      <c r="AF2018" s="291"/>
      <c r="AG2018" s="291"/>
      <c r="AH2018" s="291"/>
      <c r="AI2018" s="291"/>
      <c r="AJ2018" s="291"/>
      <c r="AK2018" s="291"/>
      <c r="AL2018" s="291"/>
      <c r="AM2018" s="291"/>
      <c r="AN2018" s="291"/>
      <c r="AO2018" s="291"/>
      <c r="AP2018" s="291"/>
      <c r="AQ2018" s="291"/>
      <c r="AR2018" s="291"/>
    </row>
    <row r="2019" spans="1:44" ht="8.1" customHeight="1">
      <c r="A2019" s="323" t="str">
        <f t="shared" si="177"/>
        <v/>
      </c>
      <c r="B2019" s="50" t="str">
        <f t="shared" si="178"/>
        <v/>
      </c>
      <c r="C2019" s="50" t="str">
        <f t="shared" si="179"/>
        <v/>
      </c>
      <c r="D2019" s="273" t="str">
        <f t="shared" si="180"/>
        <v/>
      </c>
      <c r="E2019" s="311"/>
      <c r="F2019" s="312"/>
      <c r="G2019" s="312"/>
      <c r="H2019" s="291"/>
      <c r="I2019" s="291"/>
      <c r="J2019" s="291"/>
      <c r="K2019" s="291"/>
      <c r="L2019" s="291"/>
      <c r="M2019" s="291"/>
      <c r="N2019" s="291"/>
      <c r="O2019" s="291"/>
      <c r="P2019" s="291"/>
      <c r="Q2019" s="291"/>
      <c r="R2019" s="291"/>
      <c r="S2019" s="291"/>
      <c r="T2019" s="291"/>
      <c r="U2019" s="291"/>
      <c r="V2019" s="291"/>
      <c r="W2019" s="291"/>
      <c r="X2019" s="291"/>
      <c r="Y2019" s="291"/>
      <c r="Z2019" s="291"/>
      <c r="AA2019" s="291"/>
      <c r="AB2019" s="291"/>
      <c r="AC2019" s="291"/>
      <c r="AD2019" s="291"/>
      <c r="AE2019" s="291"/>
      <c r="AF2019" s="291"/>
      <c r="AG2019" s="291"/>
      <c r="AH2019" s="291"/>
      <c r="AI2019" s="291"/>
      <c r="AJ2019" s="291"/>
      <c r="AK2019" s="291"/>
      <c r="AL2019" s="291"/>
      <c r="AM2019" s="291"/>
      <c r="AN2019" s="291"/>
      <c r="AO2019" s="291"/>
      <c r="AP2019" s="291"/>
      <c r="AQ2019" s="291"/>
      <c r="AR2019" s="291"/>
    </row>
    <row r="2020" spans="1:44" ht="8.1" customHeight="1">
      <c r="A2020" s="323" t="str">
        <f t="shared" si="177"/>
        <v/>
      </c>
      <c r="B2020" s="50" t="str">
        <f t="shared" si="178"/>
        <v/>
      </c>
      <c r="C2020" s="50" t="str">
        <f t="shared" si="179"/>
        <v/>
      </c>
      <c r="D2020" s="273" t="str">
        <f t="shared" si="180"/>
        <v/>
      </c>
      <c r="E2020" s="311"/>
      <c r="F2020" s="312"/>
      <c r="G2020" s="312"/>
      <c r="H2020" s="291"/>
      <c r="I2020" s="291"/>
      <c r="J2020" s="291"/>
      <c r="K2020" s="291"/>
      <c r="L2020" s="291"/>
      <c r="M2020" s="291"/>
      <c r="N2020" s="291"/>
      <c r="O2020" s="291"/>
      <c r="P2020" s="291"/>
      <c r="Q2020" s="291"/>
      <c r="R2020" s="291"/>
      <c r="S2020" s="291"/>
      <c r="T2020" s="291"/>
      <c r="U2020" s="291"/>
      <c r="V2020" s="291"/>
      <c r="W2020" s="291"/>
      <c r="X2020" s="291"/>
      <c r="Y2020" s="291"/>
      <c r="Z2020" s="291"/>
      <c r="AA2020" s="291"/>
      <c r="AB2020" s="291"/>
      <c r="AC2020" s="291"/>
      <c r="AD2020" s="291"/>
      <c r="AE2020" s="291"/>
      <c r="AF2020" s="291"/>
      <c r="AG2020" s="291"/>
      <c r="AH2020" s="291"/>
      <c r="AI2020" s="291"/>
      <c r="AJ2020" s="291"/>
      <c r="AK2020" s="291"/>
      <c r="AL2020" s="291"/>
      <c r="AM2020" s="291"/>
      <c r="AN2020" s="291"/>
      <c r="AO2020" s="291"/>
      <c r="AP2020" s="291"/>
      <c r="AQ2020" s="291"/>
      <c r="AR2020" s="291"/>
    </row>
    <row r="2021" spans="1:44" ht="8.1" customHeight="1">
      <c r="A2021" s="323" t="str">
        <f t="shared" si="177"/>
        <v/>
      </c>
      <c r="B2021" s="50" t="str">
        <f t="shared" si="178"/>
        <v/>
      </c>
      <c r="C2021" s="50" t="str">
        <f t="shared" si="179"/>
        <v/>
      </c>
      <c r="D2021" s="273" t="str">
        <f t="shared" si="180"/>
        <v/>
      </c>
      <c r="E2021" s="311"/>
      <c r="F2021" s="312"/>
      <c r="G2021" s="312"/>
      <c r="H2021" s="291"/>
      <c r="I2021" s="291"/>
      <c r="J2021" s="291"/>
      <c r="K2021" s="291"/>
      <c r="L2021" s="291"/>
      <c r="M2021" s="291"/>
      <c r="N2021" s="291"/>
      <c r="O2021" s="291"/>
      <c r="P2021" s="291"/>
      <c r="Q2021" s="291"/>
      <c r="R2021" s="291"/>
      <c r="S2021" s="291"/>
      <c r="T2021" s="291"/>
      <c r="U2021" s="291"/>
      <c r="V2021" s="291"/>
      <c r="W2021" s="291"/>
      <c r="X2021" s="291"/>
      <c r="Y2021" s="291"/>
      <c r="Z2021" s="291"/>
      <c r="AA2021" s="291"/>
      <c r="AB2021" s="291"/>
      <c r="AC2021" s="291"/>
      <c r="AD2021" s="291"/>
      <c r="AE2021" s="291"/>
      <c r="AF2021" s="291"/>
      <c r="AG2021" s="291"/>
      <c r="AH2021" s="291"/>
      <c r="AI2021" s="291"/>
      <c r="AJ2021" s="291"/>
      <c r="AK2021" s="291"/>
      <c r="AL2021" s="291"/>
      <c r="AM2021" s="291"/>
      <c r="AN2021" s="291"/>
      <c r="AO2021" s="291"/>
      <c r="AP2021" s="291"/>
      <c r="AQ2021" s="291"/>
      <c r="AR2021" s="291"/>
    </row>
    <row r="2022" spans="1:44" ht="8.1" customHeight="1">
      <c r="A2022" s="323" t="str">
        <f t="shared" si="177"/>
        <v/>
      </c>
      <c r="B2022" s="50" t="str">
        <f t="shared" si="178"/>
        <v/>
      </c>
      <c r="C2022" s="50" t="str">
        <f t="shared" si="179"/>
        <v/>
      </c>
      <c r="D2022" s="273" t="str">
        <f t="shared" si="180"/>
        <v/>
      </c>
      <c r="E2022" s="311"/>
      <c r="F2022" s="312"/>
      <c r="G2022" s="312"/>
      <c r="H2022" s="291"/>
      <c r="I2022" s="291"/>
      <c r="J2022" s="291"/>
      <c r="K2022" s="291"/>
      <c r="L2022" s="291"/>
      <c r="M2022" s="291"/>
      <c r="N2022" s="291"/>
      <c r="O2022" s="291"/>
      <c r="P2022" s="291"/>
      <c r="Q2022" s="291"/>
      <c r="R2022" s="291"/>
      <c r="S2022" s="291"/>
      <c r="T2022" s="291"/>
      <c r="U2022" s="291"/>
      <c r="V2022" s="291"/>
      <c r="W2022" s="291"/>
      <c r="X2022" s="291"/>
      <c r="Y2022" s="291"/>
      <c r="Z2022" s="291"/>
      <c r="AA2022" s="291"/>
      <c r="AB2022" s="291"/>
      <c r="AC2022" s="291"/>
      <c r="AD2022" s="291"/>
      <c r="AE2022" s="291"/>
      <c r="AF2022" s="291"/>
      <c r="AG2022" s="291"/>
      <c r="AH2022" s="291"/>
      <c r="AI2022" s="291"/>
      <c r="AJ2022" s="291"/>
      <c r="AK2022" s="291"/>
      <c r="AL2022" s="291"/>
      <c r="AM2022" s="291"/>
      <c r="AN2022" s="291"/>
      <c r="AO2022" s="291"/>
      <c r="AP2022" s="291"/>
      <c r="AQ2022" s="291"/>
      <c r="AR2022" s="291"/>
    </row>
    <row r="2023" spans="1:44" ht="8.1" customHeight="1">
      <c r="A2023" s="323" t="str">
        <f t="shared" si="177"/>
        <v/>
      </c>
      <c r="B2023" s="50" t="str">
        <f t="shared" si="178"/>
        <v/>
      </c>
      <c r="C2023" s="50" t="str">
        <f t="shared" si="179"/>
        <v/>
      </c>
      <c r="D2023" s="273" t="str">
        <f t="shared" si="180"/>
        <v/>
      </c>
      <c r="E2023" s="311"/>
      <c r="F2023" s="312"/>
      <c r="G2023" s="312"/>
      <c r="H2023" s="291"/>
      <c r="I2023" s="291"/>
      <c r="J2023" s="291"/>
      <c r="K2023" s="291"/>
      <c r="L2023" s="291"/>
      <c r="M2023" s="291"/>
      <c r="N2023" s="291"/>
      <c r="O2023" s="291"/>
      <c r="P2023" s="291"/>
      <c r="Q2023" s="291"/>
      <c r="R2023" s="291"/>
      <c r="S2023" s="291"/>
      <c r="T2023" s="291"/>
      <c r="U2023" s="291"/>
      <c r="V2023" s="291"/>
      <c r="W2023" s="291"/>
      <c r="X2023" s="291"/>
      <c r="Y2023" s="291"/>
      <c r="Z2023" s="291"/>
      <c r="AA2023" s="291"/>
      <c r="AB2023" s="291"/>
      <c r="AC2023" s="291"/>
      <c r="AD2023" s="291"/>
      <c r="AE2023" s="291"/>
      <c r="AF2023" s="291"/>
      <c r="AG2023" s="291"/>
      <c r="AH2023" s="291"/>
      <c r="AI2023" s="291"/>
      <c r="AJ2023" s="291"/>
      <c r="AK2023" s="291"/>
      <c r="AL2023" s="291"/>
      <c r="AM2023" s="291"/>
      <c r="AN2023" s="291"/>
      <c r="AO2023" s="291"/>
      <c r="AP2023" s="291"/>
      <c r="AQ2023" s="291"/>
      <c r="AR2023" s="291"/>
    </row>
    <row r="2024" spans="1:44" ht="8.1" customHeight="1">
      <c r="A2024" s="323" t="str">
        <f t="shared" si="177"/>
        <v/>
      </c>
      <c r="B2024" s="50" t="str">
        <f t="shared" si="178"/>
        <v/>
      </c>
      <c r="C2024" s="50" t="str">
        <f t="shared" si="179"/>
        <v/>
      </c>
      <c r="D2024" s="273" t="str">
        <f t="shared" si="180"/>
        <v/>
      </c>
      <c r="E2024" s="311"/>
      <c r="F2024" s="312"/>
      <c r="G2024" s="312"/>
      <c r="H2024" s="291"/>
      <c r="I2024" s="291"/>
      <c r="J2024" s="291"/>
      <c r="K2024" s="291"/>
      <c r="L2024" s="291"/>
      <c r="M2024" s="291"/>
      <c r="N2024" s="291"/>
      <c r="O2024" s="291"/>
      <c r="P2024" s="291"/>
      <c r="Q2024" s="291"/>
      <c r="R2024" s="291"/>
      <c r="S2024" s="291"/>
      <c r="T2024" s="291"/>
      <c r="U2024" s="291"/>
      <c r="V2024" s="291"/>
      <c r="W2024" s="291"/>
      <c r="X2024" s="291"/>
      <c r="Y2024" s="291"/>
      <c r="Z2024" s="291"/>
      <c r="AA2024" s="291"/>
      <c r="AB2024" s="291"/>
      <c r="AC2024" s="291"/>
      <c r="AD2024" s="291"/>
      <c r="AE2024" s="291"/>
      <c r="AF2024" s="291"/>
      <c r="AG2024" s="291"/>
      <c r="AH2024" s="291"/>
      <c r="AI2024" s="291"/>
      <c r="AJ2024" s="291"/>
      <c r="AK2024" s="291"/>
      <c r="AL2024" s="291"/>
      <c r="AM2024" s="291"/>
      <c r="AN2024" s="291"/>
      <c r="AO2024" s="291"/>
      <c r="AP2024" s="291"/>
      <c r="AQ2024" s="291"/>
      <c r="AR2024" s="291"/>
    </row>
    <row r="2025" spans="1:44" ht="8.1" customHeight="1">
      <c r="A2025" s="323" t="str">
        <f t="shared" si="177"/>
        <v/>
      </c>
      <c r="B2025" s="50" t="str">
        <f t="shared" si="178"/>
        <v/>
      </c>
      <c r="C2025" s="50" t="str">
        <f t="shared" si="179"/>
        <v/>
      </c>
      <c r="D2025" s="273" t="str">
        <f t="shared" si="180"/>
        <v/>
      </c>
      <c r="E2025" s="311"/>
      <c r="F2025" s="312"/>
      <c r="G2025" s="312"/>
      <c r="H2025" s="291"/>
      <c r="I2025" s="291"/>
      <c r="J2025" s="291"/>
      <c r="K2025" s="291"/>
      <c r="L2025" s="291"/>
      <c r="M2025" s="291"/>
      <c r="N2025" s="291"/>
      <c r="O2025" s="291"/>
      <c r="P2025" s="291"/>
      <c r="Q2025" s="291"/>
      <c r="R2025" s="291"/>
      <c r="S2025" s="291"/>
      <c r="T2025" s="291"/>
      <c r="U2025" s="291"/>
      <c r="V2025" s="291"/>
      <c r="W2025" s="291"/>
      <c r="X2025" s="291"/>
      <c r="Y2025" s="291"/>
      <c r="Z2025" s="291"/>
      <c r="AA2025" s="291"/>
      <c r="AB2025" s="291"/>
      <c r="AC2025" s="291"/>
      <c r="AD2025" s="291"/>
      <c r="AE2025" s="291"/>
      <c r="AF2025" s="291"/>
      <c r="AG2025" s="291"/>
      <c r="AH2025" s="291"/>
      <c r="AI2025" s="291"/>
      <c r="AJ2025" s="291"/>
      <c r="AK2025" s="291"/>
      <c r="AL2025" s="291"/>
      <c r="AM2025" s="291"/>
      <c r="AN2025" s="291"/>
      <c r="AO2025" s="291"/>
      <c r="AP2025" s="291"/>
      <c r="AQ2025" s="291"/>
      <c r="AR2025" s="291"/>
    </row>
    <row r="2026" spans="1:44" ht="8.1" customHeight="1">
      <c r="A2026" s="323" t="str">
        <f t="shared" si="177"/>
        <v/>
      </c>
      <c r="B2026" s="50" t="str">
        <f t="shared" si="178"/>
        <v/>
      </c>
      <c r="C2026" s="50" t="str">
        <f t="shared" si="179"/>
        <v/>
      </c>
      <c r="D2026" s="273" t="str">
        <f t="shared" si="180"/>
        <v/>
      </c>
      <c r="E2026" s="311"/>
      <c r="F2026" s="312"/>
      <c r="G2026" s="312"/>
      <c r="H2026" s="291"/>
      <c r="I2026" s="291"/>
      <c r="J2026" s="291"/>
      <c r="K2026" s="291"/>
      <c r="L2026" s="291"/>
      <c r="M2026" s="291"/>
      <c r="N2026" s="291"/>
      <c r="O2026" s="291"/>
      <c r="P2026" s="291"/>
      <c r="Q2026" s="291"/>
      <c r="R2026" s="291"/>
      <c r="S2026" s="291"/>
      <c r="T2026" s="291"/>
      <c r="U2026" s="291"/>
      <c r="V2026" s="291"/>
      <c r="W2026" s="291"/>
      <c r="X2026" s="291"/>
      <c r="Y2026" s="291"/>
      <c r="Z2026" s="291"/>
      <c r="AA2026" s="291"/>
      <c r="AB2026" s="291"/>
      <c r="AC2026" s="291"/>
      <c r="AD2026" s="291"/>
      <c r="AE2026" s="291"/>
      <c r="AF2026" s="291"/>
      <c r="AG2026" s="291"/>
      <c r="AH2026" s="291"/>
      <c r="AI2026" s="291"/>
      <c r="AJ2026" s="291"/>
      <c r="AK2026" s="291"/>
      <c r="AL2026" s="291"/>
      <c r="AM2026" s="291"/>
      <c r="AN2026" s="291"/>
      <c r="AO2026" s="291"/>
      <c r="AP2026" s="291"/>
      <c r="AQ2026" s="291"/>
      <c r="AR2026" s="291"/>
    </row>
    <row r="2027" spans="1:44" ht="8.1" customHeight="1">
      <c r="A2027" s="323" t="str">
        <f t="shared" si="177"/>
        <v/>
      </c>
      <c r="B2027" s="50" t="str">
        <f t="shared" si="178"/>
        <v/>
      </c>
      <c r="C2027" s="50" t="str">
        <f t="shared" si="179"/>
        <v/>
      </c>
      <c r="D2027" s="273" t="str">
        <f t="shared" si="180"/>
        <v/>
      </c>
      <c r="E2027" s="311"/>
      <c r="F2027" s="312"/>
      <c r="G2027" s="312"/>
      <c r="H2027" s="291"/>
      <c r="I2027" s="291"/>
      <c r="J2027" s="291"/>
      <c r="K2027" s="291"/>
      <c r="L2027" s="291"/>
      <c r="M2027" s="291"/>
      <c r="N2027" s="291"/>
      <c r="O2027" s="291"/>
      <c r="P2027" s="291"/>
      <c r="Q2027" s="291"/>
      <c r="R2027" s="291"/>
      <c r="S2027" s="291"/>
      <c r="T2027" s="291"/>
      <c r="U2027" s="291"/>
      <c r="V2027" s="291"/>
      <c r="W2027" s="291"/>
      <c r="X2027" s="291"/>
      <c r="Y2027" s="291"/>
      <c r="Z2027" s="291"/>
      <c r="AA2027" s="291"/>
      <c r="AB2027" s="291"/>
      <c r="AC2027" s="291"/>
      <c r="AD2027" s="291"/>
      <c r="AE2027" s="291"/>
      <c r="AF2027" s="291"/>
      <c r="AG2027" s="291"/>
      <c r="AH2027" s="291"/>
      <c r="AI2027" s="291"/>
      <c r="AJ2027" s="291"/>
      <c r="AK2027" s="291"/>
      <c r="AL2027" s="291"/>
      <c r="AM2027" s="291"/>
      <c r="AN2027" s="291"/>
      <c r="AO2027" s="291"/>
      <c r="AP2027" s="291"/>
      <c r="AQ2027" s="291"/>
      <c r="AR2027" s="291"/>
    </row>
    <row r="2028" spans="1:44" ht="8.1" customHeight="1">
      <c r="A2028" s="323" t="str">
        <f t="shared" si="177"/>
        <v/>
      </c>
      <c r="B2028" s="50" t="str">
        <f t="shared" si="178"/>
        <v/>
      </c>
      <c r="C2028" s="50" t="str">
        <f t="shared" si="179"/>
        <v/>
      </c>
      <c r="D2028" s="273" t="str">
        <f t="shared" si="180"/>
        <v/>
      </c>
      <c r="E2028" s="311"/>
      <c r="F2028" s="312"/>
      <c r="G2028" s="312"/>
      <c r="H2028" s="291"/>
      <c r="I2028" s="291"/>
      <c r="J2028" s="291"/>
      <c r="K2028" s="291"/>
      <c r="L2028" s="291"/>
      <c r="M2028" s="291"/>
      <c r="N2028" s="291"/>
      <c r="O2028" s="291"/>
      <c r="P2028" s="291"/>
      <c r="Q2028" s="291"/>
      <c r="R2028" s="291"/>
      <c r="S2028" s="291"/>
      <c r="T2028" s="291"/>
      <c r="U2028" s="291"/>
      <c r="V2028" s="291"/>
      <c r="W2028" s="291"/>
      <c r="X2028" s="291"/>
      <c r="Y2028" s="291"/>
      <c r="Z2028" s="291"/>
      <c r="AA2028" s="291"/>
      <c r="AB2028" s="291"/>
      <c r="AC2028" s="291"/>
      <c r="AD2028" s="291"/>
      <c r="AE2028" s="291"/>
      <c r="AF2028" s="291"/>
      <c r="AG2028" s="291"/>
      <c r="AH2028" s="291"/>
      <c r="AI2028" s="291"/>
      <c r="AJ2028" s="291"/>
      <c r="AK2028" s="291"/>
      <c r="AL2028" s="291"/>
      <c r="AM2028" s="291"/>
      <c r="AN2028" s="291"/>
      <c r="AO2028" s="291"/>
      <c r="AP2028" s="291"/>
      <c r="AQ2028" s="291"/>
      <c r="AR2028" s="291"/>
    </row>
    <row r="2029" spans="1:44" ht="8.1" customHeight="1">
      <c r="A2029" s="323" t="str">
        <f t="shared" si="177"/>
        <v/>
      </c>
      <c r="B2029" s="50" t="str">
        <f t="shared" si="178"/>
        <v/>
      </c>
      <c r="C2029" s="50" t="str">
        <f t="shared" si="179"/>
        <v/>
      </c>
      <c r="D2029" s="273" t="str">
        <f t="shared" si="180"/>
        <v/>
      </c>
      <c r="E2029" s="311"/>
      <c r="F2029" s="312"/>
      <c r="G2029" s="312"/>
      <c r="H2029" s="291"/>
      <c r="I2029" s="291"/>
      <c r="J2029" s="291"/>
      <c r="K2029" s="291"/>
      <c r="L2029" s="291"/>
      <c r="M2029" s="291"/>
      <c r="N2029" s="291"/>
      <c r="O2029" s="291"/>
      <c r="P2029" s="291"/>
      <c r="Q2029" s="291"/>
      <c r="R2029" s="291"/>
      <c r="S2029" s="291"/>
      <c r="T2029" s="291"/>
      <c r="U2029" s="291"/>
      <c r="V2029" s="291"/>
      <c r="W2029" s="291"/>
      <c r="X2029" s="291"/>
      <c r="Y2029" s="291"/>
      <c r="Z2029" s="291"/>
      <c r="AA2029" s="291"/>
      <c r="AB2029" s="291"/>
      <c r="AC2029" s="291"/>
      <c r="AD2029" s="291"/>
      <c r="AE2029" s="291"/>
      <c r="AF2029" s="291"/>
      <c r="AG2029" s="291"/>
      <c r="AH2029" s="291"/>
      <c r="AI2029" s="291"/>
      <c r="AJ2029" s="291"/>
      <c r="AK2029" s="291"/>
      <c r="AL2029" s="291"/>
      <c r="AM2029" s="291"/>
      <c r="AN2029" s="291"/>
      <c r="AO2029" s="291"/>
      <c r="AP2029" s="291"/>
      <c r="AQ2029" s="291"/>
      <c r="AR2029" s="291"/>
    </row>
    <row r="2030" spans="1:44" ht="8.1" customHeight="1">
      <c r="A2030" s="323" t="str">
        <f t="shared" si="177"/>
        <v/>
      </c>
      <c r="B2030" s="50" t="str">
        <f t="shared" si="178"/>
        <v/>
      </c>
      <c r="C2030" s="50" t="str">
        <f t="shared" si="179"/>
        <v/>
      </c>
      <c r="D2030" s="273" t="str">
        <f t="shared" si="180"/>
        <v/>
      </c>
      <c r="E2030" s="311"/>
      <c r="F2030" s="312"/>
      <c r="G2030" s="312"/>
      <c r="H2030" s="291"/>
      <c r="I2030" s="291"/>
      <c r="J2030" s="291"/>
      <c r="K2030" s="291"/>
      <c r="L2030" s="291"/>
      <c r="M2030" s="291"/>
      <c r="N2030" s="291"/>
      <c r="O2030" s="291"/>
      <c r="P2030" s="291"/>
      <c r="Q2030" s="291"/>
      <c r="R2030" s="291"/>
      <c r="S2030" s="291"/>
      <c r="T2030" s="291"/>
      <c r="U2030" s="291"/>
      <c r="V2030" s="291"/>
      <c r="W2030" s="291"/>
      <c r="X2030" s="291"/>
      <c r="Y2030" s="291"/>
      <c r="Z2030" s="291"/>
      <c r="AA2030" s="291"/>
      <c r="AB2030" s="291"/>
      <c r="AC2030" s="291"/>
      <c r="AD2030" s="291"/>
      <c r="AE2030" s="291"/>
      <c r="AF2030" s="291"/>
      <c r="AG2030" s="291"/>
      <c r="AH2030" s="291"/>
      <c r="AI2030" s="291"/>
      <c r="AJ2030" s="291"/>
      <c r="AK2030" s="291"/>
      <c r="AL2030" s="291"/>
      <c r="AM2030" s="291"/>
      <c r="AN2030" s="291"/>
      <c r="AO2030" s="291"/>
      <c r="AP2030" s="291"/>
      <c r="AQ2030" s="291"/>
      <c r="AR2030" s="291"/>
    </row>
    <row r="2031" spans="1:44" ht="8.1" customHeight="1">
      <c r="A2031" s="323" t="str">
        <f t="shared" si="177"/>
        <v/>
      </c>
      <c r="B2031" s="50" t="str">
        <f t="shared" si="178"/>
        <v/>
      </c>
      <c r="C2031" s="50" t="str">
        <f t="shared" si="179"/>
        <v/>
      </c>
      <c r="D2031" s="273" t="str">
        <f t="shared" si="180"/>
        <v/>
      </c>
      <c r="E2031" s="311"/>
      <c r="F2031" s="312"/>
      <c r="G2031" s="312"/>
      <c r="H2031" s="291"/>
      <c r="I2031" s="291"/>
      <c r="J2031" s="291"/>
      <c r="K2031" s="291"/>
      <c r="L2031" s="291"/>
      <c r="M2031" s="291"/>
      <c r="N2031" s="291"/>
      <c r="O2031" s="291"/>
      <c r="P2031" s="291"/>
      <c r="Q2031" s="291"/>
      <c r="R2031" s="291"/>
      <c r="S2031" s="291"/>
      <c r="T2031" s="291"/>
      <c r="U2031" s="291"/>
      <c r="V2031" s="291"/>
      <c r="W2031" s="291"/>
      <c r="X2031" s="291"/>
      <c r="Y2031" s="291"/>
      <c r="Z2031" s="291"/>
      <c r="AA2031" s="291"/>
      <c r="AB2031" s="291"/>
      <c r="AC2031" s="291"/>
      <c r="AD2031" s="291"/>
      <c r="AE2031" s="291"/>
      <c r="AF2031" s="291"/>
      <c r="AG2031" s="291"/>
      <c r="AH2031" s="291"/>
      <c r="AI2031" s="291"/>
      <c r="AJ2031" s="291"/>
      <c r="AK2031" s="291"/>
      <c r="AL2031" s="291"/>
      <c r="AM2031" s="291"/>
      <c r="AN2031" s="291"/>
      <c r="AO2031" s="291"/>
      <c r="AP2031" s="291"/>
      <c r="AQ2031" s="291"/>
      <c r="AR2031" s="291"/>
    </row>
    <row r="2032" spans="1:44" ht="8.1" customHeight="1">
      <c r="A2032" s="323" t="str">
        <f t="shared" si="177"/>
        <v/>
      </c>
      <c r="B2032" s="50" t="str">
        <f t="shared" si="178"/>
        <v/>
      </c>
      <c r="C2032" s="50" t="str">
        <f t="shared" si="179"/>
        <v/>
      </c>
      <c r="D2032" s="273" t="str">
        <f t="shared" si="180"/>
        <v/>
      </c>
      <c r="E2032" s="311"/>
      <c r="F2032" s="312"/>
      <c r="G2032" s="312"/>
      <c r="H2032" s="291"/>
      <c r="I2032" s="291"/>
      <c r="J2032" s="291"/>
      <c r="K2032" s="291"/>
      <c r="L2032" s="291"/>
      <c r="M2032" s="291"/>
      <c r="N2032" s="291"/>
      <c r="O2032" s="291"/>
      <c r="P2032" s="291"/>
      <c r="Q2032" s="291"/>
      <c r="R2032" s="291"/>
      <c r="S2032" s="291"/>
      <c r="T2032" s="291"/>
      <c r="U2032" s="291"/>
      <c r="V2032" s="291"/>
      <c r="W2032" s="291"/>
      <c r="X2032" s="291"/>
      <c r="Y2032" s="291"/>
      <c r="Z2032" s="291"/>
      <c r="AA2032" s="291"/>
      <c r="AB2032" s="291"/>
      <c r="AC2032" s="291"/>
      <c r="AD2032" s="291"/>
      <c r="AE2032" s="291"/>
      <c r="AF2032" s="291"/>
      <c r="AG2032" s="291"/>
      <c r="AH2032" s="291"/>
      <c r="AI2032" s="291"/>
      <c r="AJ2032" s="291"/>
      <c r="AK2032" s="291"/>
      <c r="AL2032" s="291"/>
      <c r="AM2032" s="291"/>
      <c r="AN2032" s="291"/>
      <c r="AO2032" s="291"/>
      <c r="AP2032" s="291"/>
      <c r="AQ2032" s="291"/>
      <c r="AR2032" s="291"/>
    </row>
    <row r="2033" spans="1:44" ht="8.1" customHeight="1">
      <c r="A2033" s="323" t="str">
        <f t="shared" si="177"/>
        <v/>
      </c>
      <c r="B2033" s="50" t="str">
        <f t="shared" si="178"/>
        <v/>
      </c>
      <c r="C2033" s="50" t="str">
        <f t="shared" si="179"/>
        <v/>
      </c>
      <c r="D2033" s="273" t="str">
        <f t="shared" si="180"/>
        <v/>
      </c>
      <c r="E2033" s="311"/>
      <c r="F2033" s="312"/>
      <c r="G2033" s="312"/>
      <c r="H2033" s="291"/>
      <c r="I2033" s="291"/>
      <c r="J2033" s="291"/>
      <c r="K2033" s="291"/>
      <c r="L2033" s="291"/>
      <c r="M2033" s="291"/>
      <c r="N2033" s="291"/>
      <c r="O2033" s="291"/>
      <c r="P2033" s="291"/>
      <c r="Q2033" s="291"/>
      <c r="R2033" s="291"/>
      <c r="S2033" s="291"/>
      <c r="T2033" s="291"/>
      <c r="U2033" s="291"/>
      <c r="V2033" s="291"/>
      <c r="W2033" s="291"/>
      <c r="X2033" s="291"/>
      <c r="Y2033" s="291"/>
      <c r="Z2033" s="291"/>
      <c r="AA2033" s="291"/>
      <c r="AB2033" s="291"/>
      <c r="AC2033" s="291"/>
      <c r="AD2033" s="291"/>
      <c r="AE2033" s="291"/>
      <c r="AF2033" s="291"/>
      <c r="AG2033" s="291"/>
      <c r="AH2033" s="291"/>
      <c r="AI2033" s="291"/>
      <c r="AJ2033" s="291"/>
      <c r="AK2033" s="291"/>
      <c r="AL2033" s="291"/>
      <c r="AM2033" s="291"/>
      <c r="AN2033" s="291"/>
      <c r="AO2033" s="291"/>
      <c r="AP2033" s="291"/>
      <c r="AQ2033" s="291"/>
      <c r="AR2033" s="291"/>
    </row>
    <row r="2034" spans="1:44" ht="8.1" customHeight="1">
      <c r="A2034" s="323" t="str">
        <f t="shared" si="177"/>
        <v/>
      </c>
      <c r="B2034" s="50" t="str">
        <f t="shared" si="178"/>
        <v/>
      </c>
      <c r="C2034" s="50" t="str">
        <f t="shared" si="179"/>
        <v/>
      </c>
      <c r="D2034" s="273" t="str">
        <f t="shared" si="180"/>
        <v/>
      </c>
      <c r="E2034" s="311"/>
      <c r="F2034" s="312"/>
      <c r="G2034" s="312"/>
      <c r="H2034" s="291"/>
      <c r="I2034" s="291"/>
      <c r="J2034" s="291"/>
      <c r="K2034" s="291"/>
      <c r="L2034" s="291"/>
      <c r="M2034" s="291"/>
      <c r="N2034" s="291"/>
      <c r="O2034" s="291"/>
      <c r="P2034" s="291"/>
      <c r="Q2034" s="291"/>
      <c r="R2034" s="291"/>
      <c r="S2034" s="291"/>
      <c r="T2034" s="291"/>
      <c r="U2034" s="291"/>
      <c r="V2034" s="291"/>
      <c r="W2034" s="291"/>
      <c r="X2034" s="291"/>
      <c r="Y2034" s="291"/>
      <c r="Z2034" s="291"/>
      <c r="AA2034" s="291"/>
      <c r="AB2034" s="291"/>
      <c r="AC2034" s="291"/>
      <c r="AD2034" s="291"/>
      <c r="AE2034" s="291"/>
      <c r="AF2034" s="291"/>
      <c r="AG2034" s="291"/>
      <c r="AH2034" s="291"/>
      <c r="AI2034" s="291"/>
      <c r="AJ2034" s="291"/>
      <c r="AK2034" s="291"/>
      <c r="AL2034" s="291"/>
      <c r="AM2034" s="291"/>
      <c r="AN2034" s="291"/>
      <c r="AO2034" s="291"/>
      <c r="AP2034" s="291"/>
      <c r="AQ2034" s="291"/>
      <c r="AR2034" s="291"/>
    </row>
    <row r="2035" spans="1:44" ht="8.1" customHeight="1">
      <c r="A2035" s="323" t="str">
        <f t="shared" si="177"/>
        <v/>
      </c>
      <c r="B2035" s="50" t="str">
        <f t="shared" si="178"/>
        <v/>
      </c>
      <c r="C2035" s="50" t="str">
        <f t="shared" si="179"/>
        <v/>
      </c>
      <c r="D2035" s="273" t="str">
        <f t="shared" si="180"/>
        <v/>
      </c>
      <c r="E2035" s="311"/>
      <c r="F2035" s="312"/>
      <c r="G2035" s="312"/>
      <c r="H2035" s="291"/>
      <c r="I2035" s="291"/>
      <c r="J2035" s="291"/>
      <c r="K2035" s="291"/>
      <c r="L2035" s="291"/>
      <c r="M2035" s="291"/>
      <c r="N2035" s="291"/>
      <c r="O2035" s="291"/>
      <c r="P2035" s="291"/>
      <c r="Q2035" s="291"/>
      <c r="R2035" s="291"/>
      <c r="S2035" s="291"/>
      <c r="T2035" s="291"/>
      <c r="U2035" s="291"/>
      <c r="V2035" s="291"/>
      <c r="W2035" s="291"/>
      <c r="X2035" s="291"/>
      <c r="Y2035" s="291"/>
      <c r="Z2035" s="291"/>
      <c r="AA2035" s="291"/>
      <c r="AB2035" s="291"/>
      <c r="AC2035" s="291"/>
      <c r="AD2035" s="291"/>
      <c r="AE2035" s="291"/>
      <c r="AF2035" s="291"/>
      <c r="AG2035" s="291"/>
      <c r="AH2035" s="291"/>
      <c r="AI2035" s="291"/>
      <c r="AJ2035" s="291"/>
      <c r="AK2035" s="291"/>
      <c r="AL2035" s="291"/>
      <c r="AM2035" s="291"/>
      <c r="AN2035" s="291"/>
      <c r="AO2035" s="291"/>
      <c r="AP2035" s="291"/>
      <c r="AQ2035" s="291"/>
      <c r="AR2035" s="291"/>
    </row>
    <row r="2036" spans="1:44" ht="8.1" customHeight="1">
      <c r="A2036" s="323" t="str">
        <f t="shared" si="177"/>
        <v/>
      </c>
      <c r="B2036" s="50" t="str">
        <f t="shared" si="178"/>
        <v/>
      </c>
      <c r="C2036" s="50" t="str">
        <f t="shared" si="179"/>
        <v/>
      </c>
      <c r="D2036" s="273" t="str">
        <f t="shared" si="180"/>
        <v/>
      </c>
      <c r="E2036" s="311"/>
      <c r="F2036" s="312"/>
      <c r="G2036" s="312"/>
      <c r="H2036" s="291"/>
      <c r="I2036" s="291"/>
      <c r="J2036" s="291"/>
      <c r="K2036" s="291"/>
      <c r="L2036" s="291"/>
      <c r="M2036" s="291"/>
      <c r="N2036" s="291"/>
      <c r="O2036" s="291"/>
      <c r="P2036" s="291"/>
      <c r="Q2036" s="291"/>
      <c r="R2036" s="291"/>
      <c r="S2036" s="291"/>
      <c r="T2036" s="291"/>
      <c r="U2036" s="291"/>
      <c r="V2036" s="291"/>
      <c r="W2036" s="291"/>
      <c r="X2036" s="291"/>
      <c r="Y2036" s="291"/>
      <c r="Z2036" s="291"/>
      <c r="AA2036" s="291"/>
      <c r="AB2036" s="291"/>
      <c r="AC2036" s="291"/>
      <c r="AD2036" s="291"/>
      <c r="AE2036" s="291"/>
      <c r="AF2036" s="291"/>
      <c r="AG2036" s="291"/>
      <c r="AH2036" s="291"/>
      <c r="AI2036" s="291"/>
      <c r="AJ2036" s="291"/>
      <c r="AK2036" s="291"/>
      <c r="AL2036" s="291"/>
      <c r="AM2036" s="291"/>
      <c r="AN2036" s="291"/>
      <c r="AO2036" s="291"/>
      <c r="AP2036" s="291"/>
      <c r="AQ2036" s="291"/>
      <c r="AR2036" s="291"/>
    </row>
    <row r="2037" spans="1:44" ht="8.1" customHeight="1">
      <c r="A2037" s="323" t="str">
        <f t="shared" si="177"/>
        <v/>
      </c>
      <c r="B2037" s="50" t="str">
        <f t="shared" si="178"/>
        <v/>
      </c>
      <c r="C2037" s="50" t="str">
        <f t="shared" si="179"/>
        <v/>
      </c>
      <c r="D2037" s="273" t="str">
        <f t="shared" si="180"/>
        <v/>
      </c>
      <c r="E2037" s="311"/>
      <c r="F2037" s="312"/>
      <c r="G2037" s="312"/>
      <c r="H2037" s="291"/>
      <c r="I2037" s="291"/>
      <c r="J2037" s="291"/>
      <c r="K2037" s="291"/>
      <c r="L2037" s="291"/>
      <c r="M2037" s="291"/>
      <c r="N2037" s="291"/>
      <c r="O2037" s="291"/>
      <c r="P2037" s="291"/>
      <c r="Q2037" s="291"/>
      <c r="R2037" s="291"/>
      <c r="S2037" s="291"/>
      <c r="T2037" s="291"/>
      <c r="U2037" s="291"/>
      <c r="V2037" s="291"/>
      <c r="W2037" s="291"/>
      <c r="X2037" s="291"/>
      <c r="Y2037" s="291"/>
      <c r="Z2037" s="291"/>
      <c r="AA2037" s="291"/>
      <c r="AB2037" s="291"/>
      <c r="AC2037" s="291"/>
      <c r="AD2037" s="291"/>
      <c r="AE2037" s="291"/>
      <c r="AF2037" s="291"/>
      <c r="AG2037" s="291"/>
      <c r="AH2037" s="291"/>
      <c r="AI2037" s="291"/>
      <c r="AJ2037" s="291"/>
      <c r="AK2037" s="291"/>
      <c r="AL2037" s="291"/>
      <c r="AM2037" s="291"/>
      <c r="AN2037" s="291"/>
      <c r="AO2037" s="291"/>
      <c r="AP2037" s="291"/>
      <c r="AQ2037" s="291"/>
      <c r="AR2037" s="291"/>
    </row>
    <row r="2038" spans="1:44" ht="8.1" customHeight="1">
      <c r="A2038" s="323" t="str">
        <f t="shared" si="177"/>
        <v/>
      </c>
      <c r="B2038" s="50" t="str">
        <f t="shared" si="178"/>
        <v/>
      </c>
      <c r="C2038" s="50" t="str">
        <f t="shared" si="179"/>
        <v/>
      </c>
      <c r="D2038" s="273" t="str">
        <f t="shared" si="180"/>
        <v/>
      </c>
      <c r="E2038" s="311"/>
      <c r="F2038" s="312"/>
      <c r="G2038" s="312"/>
      <c r="H2038" s="291"/>
      <c r="I2038" s="291"/>
      <c r="J2038" s="291"/>
      <c r="K2038" s="291"/>
      <c r="L2038" s="291"/>
      <c r="M2038" s="291"/>
      <c r="N2038" s="291"/>
      <c r="O2038" s="291"/>
      <c r="P2038" s="291"/>
      <c r="Q2038" s="291"/>
      <c r="R2038" s="291"/>
      <c r="S2038" s="291"/>
      <c r="T2038" s="291"/>
      <c r="U2038" s="291"/>
      <c r="V2038" s="291"/>
      <c r="W2038" s="291"/>
      <c r="X2038" s="291"/>
      <c r="Y2038" s="291"/>
      <c r="Z2038" s="291"/>
      <c r="AA2038" s="291"/>
      <c r="AB2038" s="291"/>
      <c r="AC2038" s="291"/>
      <c r="AD2038" s="291"/>
      <c r="AE2038" s="291"/>
      <c r="AF2038" s="291"/>
      <c r="AG2038" s="291"/>
      <c r="AH2038" s="291"/>
      <c r="AI2038" s="291"/>
      <c r="AJ2038" s="291"/>
      <c r="AK2038" s="291"/>
      <c r="AL2038" s="291"/>
      <c r="AM2038" s="291"/>
      <c r="AN2038" s="291"/>
      <c r="AO2038" s="291"/>
      <c r="AP2038" s="291"/>
      <c r="AQ2038" s="291"/>
      <c r="AR2038" s="291"/>
    </row>
    <row r="2039" spans="1:44" ht="8.1" customHeight="1">
      <c r="A2039" s="323" t="str">
        <f t="shared" si="177"/>
        <v/>
      </c>
      <c r="B2039" s="50" t="str">
        <f t="shared" si="178"/>
        <v/>
      </c>
      <c r="C2039" s="50" t="str">
        <f t="shared" si="179"/>
        <v/>
      </c>
      <c r="D2039" s="273" t="str">
        <f t="shared" si="180"/>
        <v/>
      </c>
      <c r="E2039" s="311"/>
      <c r="F2039" s="312"/>
      <c r="G2039" s="312"/>
      <c r="H2039" s="291"/>
      <c r="I2039" s="291"/>
      <c r="J2039" s="291"/>
      <c r="K2039" s="291"/>
      <c r="L2039" s="291"/>
      <c r="M2039" s="291"/>
      <c r="N2039" s="291"/>
      <c r="O2039" s="291"/>
      <c r="P2039" s="291"/>
      <c r="Q2039" s="291"/>
      <c r="R2039" s="291"/>
      <c r="S2039" s="291"/>
      <c r="T2039" s="291"/>
      <c r="U2039" s="291"/>
      <c r="V2039" s="291"/>
      <c r="W2039" s="291"/>
      <c r="X2039" s="291"/>
      <c r="Y2039" s="291"/>
      <c r="Z2039" s="291"/>
      <c r="AA2039" s="291"/>
      <c r="AB2039" s="291"/>
      <c r="AC2039" s="291"/>
      <c r="AD2039" s="291"/>
      <c r="AE2039" s="291"/>
      <c r="AF2039" s="291"/>
      <c r="AG2039" s="291"/>
      <c r="AH2039" s="291"/>
      <c r="AI2039" s="291"/>
      <c r="AJ2039" s="291"/>
      <c r="AK2039" s="291"/>
      <c r="AL2039" s="291"/>
      <c r="AM2039" s="291"/>
      <c r="AN2039" s="291"/>
      <c r="AO2039" s="291"/>
      <c r="AP2039" s="291"/>
      <c r="AQ2039" s="291"/>
      <c r="AR2039" s="291"/>
    </row>
    <row r="2040" spans="1:44" ht="8.1" customHeight="1">
      <c r="A2040" s="323" t="str">
        <f t="shared" si="177"/>
        <v/>
      </c>
      <c r="B2040" s="50" t="str">
        <f t="shared" si="178"/>
        <v/>
      </c>
      <c r="C2040" s="50" t="str">
        <f t="shared" si="179"/>
        <v/>
      </c>
      <c r="D2040" s="273" t="str">
        <f t="shared" si="180"/>
        <v/>
      </c>
      <c r="E2040" s="311"/>
      <c r="F2040" s="312"/>
      <c r="G2040" s="312"/>
      <c r="H2040" s="291"/>
      <c r="I2040" s="291"/>
      <c r="J2040" s="291"/>
      <c r="K2040" s="291"/>
      <c r="L2040" s="291"/>
      <c r="M2040" s="291"/>
      <c r="N2040" s="291"/>
      <c r="O2040" s="291"/>
      <c r="P2040" s="291"/>
      <c r="Q2040" s="291"/>
      <c r="R2040" s="291"/>
      <c r="S2040" s="291"/>
      <c r="T2040" s="291"/>
      <c r="U2040" s="291"/>
      <c r="V2040" s="291"/>
      <c r="W2040" s="291"/>
      <c r="X2040" s="291"/>
      <c r="Y2040" s="291"/>
      <c r="Z2040" s="291"/>
      <c r="AA2040" s="291"/>
      <c r="AB2040" s="291"/>
      <c r="AC2040" s="291"/>
      <c r="AD2040" s="291"/>
      <c r="AE2040" s="291"/>
      <c r="AF2040" s="291"/>
      <c r="AG2040" s="291"/>
      <c r="AH2040" s="291"/>
      <c r="AI2040" s="291"/>
      <c r="AJ2040" s="291"/>
      <c r="AK2040" s="291"/>
      <c r="AL2040" s="291"/>
      <c r="AM2040" s="291"/>
      <c r="AN2040" s="291"/>
      <c r="AO2040" s="291"/>
      <c r="AP2040" s="291"/>
      <c r="AQ2040" s="291"/>
      <c r="AR2040" s="291"/>
    </row>
    <row r="2041" spans="1:44" ht="8.1" customHeight="1">
      <c r="A2041" s="323" t="str">
        <f t="shared" si="177"/>
        <v/>
      </c>
      <c r="B2041" s="50" t="str">
        <f t="shared" si="178"/>
        <v/>
      </c>
      <c r="C2041" s="50" t="str">
        <f t="shared" si="179"/>
        <v/>
      </c>
      <c r="D2041" s="273" t="str">
        <f t="shared" si="180"/>
        <v/>
      </c>
      <c r="E2041" s="311"/>
      <c r="F2041" s="312"/>
      <c r="G2041" s="312"/>
      <c r="H2041" s="291"/>
      <c r="I2041" s="291"/>
      <c r="J2041" s="291"/>
      <c r="K2041" s="291"/>
      <c r="L2041" s="291"/>
      <c r="M2041" s="291"/>
      <c r="N2041" s="291"/>
      <c r="O2041" s="291"/>
      <c r="P2041" s="291"/>
      <c r="Q2041" s="291"/>
      <c r="R2041" s="291"/>
      <c r="S2041" s="291"/>
      <c r="T2041" s="291"/>
      <c r="U2041" s="291"/>
      <c r="V2041" s="291"/>
      <c r="W2041" s="291"/>
      <c r="X2041" s="291"/>
      <c r="Y2041" s="291"/>
      <c r="Z2041" s="291"/>
      <c r="AA2041" s="291"/>
      <c r="AB2041" s="291"/>
      <c r="AC2041" s="291"/>
      <c r="AD2041" s="291"/>
      <c r="AE2041" s="291"/>
      <c r="AF2041" s="291"/>
      <c r="AG2041" s="291"/>
      <c r="AH2041" s="291"/>
      <c r="AI2041" s="291"/>
      <c r="AJ2041" s="291"/>
      <c r="AK2041" s="291"/>
      <c r="AL2041" s="291"/>
      <c r="AM2041" s="291"/>
      <c r="AN2041" s="291"/>
      <c r="AO2041" s="291"/>
      <c r="AP2041" s="291"/>
      <c r="AQ2041" s="291"/>
      <c r="AR2041" s="291"/>
    </row>
    <row r="2042" spans="1:44" ht="8.1" customHeight="1">
      <c r="A2042" s="323" t="str">
        <f t="shared" si="177"/>
        <v/>
      </c>
      <c r="B2042" s="50" t="str">
        <f t="shared" si="178"/>
        <v/>
      </c>
      <c r="C2042" s="50" t="str">
        <f t="shared" si="179"/>
        <v/>
      </c>
      <c r="D2042" s="273" t="str">
        <f t="shared" si="180"/>
        <v/>
      </c>
      <c r="E2042" s="311"/>
      <c r="F2042" s="312"/>
      <c r="G2042" s="312"/>
      <c r="H2042" s="291"/>
      <c r="I2042" s="291"/>
      <c r="J2042" s="291"/>
      <c r="K2042" s="291"/>
      <c r="L2042" s="291"/>
      <c r="M2042" s="291"/>
      <c r="N2042" s="291"/>
      <c r="O2042" s="291"/>
      <c r="P2042" s="291"/>
      <c r="Q2042" s="291"/>
      <c r="R2042" s="291"/>
      <c r="S2042" s="291"/>
      <c r="T2042" s="291"/>
      <c r="U2042" s="291"/>
      <c r="V2042" s="291"/>
      <c r="W2042" s="291"/>
      <c r="X2042" s="291"/>
      <c r="Y2042" s="291"/>
      <c r="Z2042" s="291"/>
      <c r="AA2042" s="291"/>
      <c r="AB2042" s="291"/>
      <c r="AC2042" s="291"/>
      <c r="AD2042" s="291"/>
      <c r="AE2042" s="291"/>
      <c r="AF2042" s="291"/>
      <c r="AG2042" s="291"/>
      <c r="AH2042" s="291"/>
      <c r="AI2042" s="291"/>
      <c r="AJ2042" s="291"/>
      <c r="AK2042" s="291"/>
      <c r="AL2042" s="291"/>
      <c r="AM2042" s="291"/>
      <c r="AN2042" s="291"/>
      <c r="AO2042" s="291"/>
      <c r="AP2042" s="291"/>
      <c r="AQ2042" s="291"/>
      <c r="AR2042" s="291"/>
    </row>
    <row r="2043" spans="1:44" ht="8.1" customHeight="1">
      <c r="A2043" s="323" t="str">
        <f t="shared" si="177"/>
        <v/>
      </c>
      <c r="B2043" s="50" t="str">
        <f t="shared" si="178"/>
        <v/>
      </c>
      <c r="C2043" s="50" t="str">
        <f t="shared" si="179"/>
        <v/>
      </c>
      <c r="D2043" s="273" t="str">
        <f t="shared" si="180"/>
        <v/>
      </c>
      <c r="E2043" s="311"/>
      <c r="F2043" s="312"/>
      <c r="G2043" s="312"/>
      <c r="H2043" s="291"/>
      <c r="I2043" s="291"/>
      <c r="J2043" s="291"/>
      <c r="K2043" s="291"/>
      <c r="L2043" s="291"/>
      <c r="M2043" s="291"/>
      <c r="N2043" s="291"/>
      <c r="O2043" s="291"/>
      <c r="P2043" s="291"/>
      <c r="Q2043" s="291"/>
      <c r="R2043" s="291"/>
      <c r="S2043" s="291"/>
      <c r="T2043" s="291"/>
      <c r="U2043" s="291"/>
      <c r="V2043" s="291"/>
      <c r="W2043" s="291"/>
      <c r="X2043" s="291"/>
      <c r="Y2043" s="291"/>
      <c r="Z2043" s="291"/>
      <c r="AA2043" s="291"/>
      <c r="AB2043" s="291"/>
      <c r="AC2043" s="291"/>
      <c r="AD2043" s="291"/>
      <c r="AE2043" s="291"/>
      <c r="AF2043" s="291"/>
      <c r="AG2043" s="291"/>
      <c r="AH2043" s="291"/>
      <c r="AI2043" s="291"/>
      <c r="AJ2043" s="291"/>
      <c r="AK2043" s="291"/>
      <c r="AL2043" s="291"/>
      <c r="AM2043" s="291"/>
      <c r="AN2043" s="291"/>
      <c r="AO2043" s="291"/>
      <c r="AP2043" s="291"/>
      <c r="AQ2043" s="291"/>
      <c r="AR2043" s="291"/>
    </row>
    <row r="2044" spans="1:44" ht="8.1" customHeight="1">
      <c r="A2044" s="323" t="str">
        <f t="shared" si="177"/>
        <v/>
      </c>
      <c r="B2044" s="50" t="str">
        <f t="shared" si="178"/>
        <v/>
      </c>
      <c r="C2044" s="50" t="str">
        <f t="shared" si="179"/>
        <v/>
      </c>
      <c r="D2044" s="273" t="str">
        <f t="shared" si="180"/>
        <v/>
      </c>
      <c r="E2044" s="311"/>
      <c r="F2044" s="312"/>
      <c r="G2044" s="312"/>
      <c r="H2044" s="291"/>
      <c r="I2044" s="291"/>
      <c r="J2044" s="291"/>
      <c r="K2044" s="291"/>
      <c r="L2044" s="291"/>
      <c r="M2044" s="291"/>
      <c r="N2044" s="291"/>
      <c r="O2044" s="291"/>
      <c r="P2044" s="291"/>
      <c r="Q2044" s="291"/>
      <c r="R2044" s="291"/>
      <c r="S2044" s="291"/>
      <c r="T2044" s="291"/>
      <c r="U2044" s="291"/>
      <c r="V2044" s="291"/>
      <c r="W2044" s="291"/>
      <c r="X2044" s="291"/>
      <c r="Y2044" s="291"/>
      <c r="Z2044" s="291"/>
      <c r="AA2044" s="291"/>
      <c r="AB2044" s="291"/>
      <c r="AC2044" s="291"/>
      <c r="AD2044" s="291"/>
      <c r="AE2044" s="291"/>
      <c r="AF2044" s="291"/>
      <c r="AG2044" s="291"/>
      <c r="AH2044" s="291"/>
      <c r="AI2044" s="291"/>
      <c r="AJ2044" s="291"/>
      <c r="AK2044" s="291"/>
      <c r="AL2044" s="291"/>
      <c r="AM2044" s="291"/>
      <c r="AN2044" s="291"/>
      <c r="AO2044" s="291"/>
      <c r="AP2044" s="291"/>
      <c r="AQ2044" s="291"/>
      <c r="AR2044" s="291"/>
    </row>
    <row r="2045" spans="1:44" ht="8.1" customHeight="1">
      <c r="A2045" s="323" t="str">
        <f t="shared" si="177"/>
        <v/>
      </c>
      <c r="B2045" s="50" t="str">
        <f t="shared" si="178"/>
        <v/>
      </c>
      <c r="C2045" s="50" t="str">
        <f t="shared" si="179"/>
        <v/>
      </c>
      <c r="D2045" s="273" t="str">
        <f t="shared" si="180"/>
        <v/>
      </c>
      <c r="E2045" s="311"/>
      <c r="F2045" s="312"/>
      <c r="G2045" s="312"/>
      <c r="H2045" s="291"/>
      <c r="I2045" s="291"/>
      <c r="J2045" s="291"/>
      <c r="K2045" s="291"/>
      <c r="L2045" s="291"/>
      <c r="M2045" s="291"/>
      <c r="N2045" s="291"/>
      <c r="O2045" s="291"/>
      <c r="P2045" s="291"/>
      <c r="Q2045" s="291"/>
      <c r="R2045" s="291"/>
      <c r="S2045" s="291"/>
      <c r="T2045" s="291"/>
      <c r="U2045" s="291"/>
      <c r="V2045" s="291"/>
      <c r="W2045" s="291"/>
      <c r="X2045" s="291"/>
      <c r="Y2045" s="291"/>
      <c r="Z2045" s="291"/>
      <c r="AA2045" s="291"/>
      <c r="AB2045" s="291"/>
      <c r="AC2045" s="291"/>
      <c r="AD2045" s="291"/>
      <c r="AE2045" s="291"/>
      <c r="AF2045" s="291"/>
      <c r="AG2045" s="291"/>
      <c r="AH2045" s="291"/>
      <c r="AI2045" s="291"/>
      <c r="AJ2045" s="291"/>
      <c r="AK2045" s="291"/>
      <c r="AL2045" s="291"/>
      <c r="AM2045" s="291"/>
      <c r="AN2045" s="291"/>
      <c r="AO2045" s="291"/>
      <c r="AP2045" s="291"/>
      <c r="AQ2045" s="291"/>
      <c r="AR2045" s="291"/>
    </row>
    <row r="2046" spans="1:44" ht="8.1" customHeight="1">
      <c r="A2046" s="323" t="str">
        <f t="shared" si="177"/>
        <v/>
      </c>
      <c r="B2046" s="50" t="str">
        <f t="shared" si="178"/>
        <v/>
      </c>
      <c r="C2046" s="50" t="str">
        <f t="shared" si="179"/>
        <v/>
      </c>
      <c r="D2046" s="273" t="str">
        <f t="shared" si="180"/>
        <v/>
      </c>
      <c r="E2046" s="311"/>
      <c r="F2046" s="312"/>
      <c r="G2046" s="312"/>
      <c r="H2046" s="291"/>
      <c r="I2046" s="291"/>
      <c r="J2046" s="291"/>
      <c r="K2046" s="291"/>
      <c r="L2046" s="291"/>
      <c r="M2046" s="291"/>
      <c r="N2046" s="291"/>
      <c r="O2046" s="291"/>
      <c r="P2046" s="291"/>
      <c r="Q2046" s="291"/>
      <c r="R2046" s="291"/>
      <c r="S2046" s="291"/>
      <c r="T2046" s="291"/>
      <c r="U2046" s="291"/>
      <c r="V2046" s="291"/>
      <c r="W2046" s="291"/>
      <c r="X2046" s="291"/>
      <c r="Y2046" s="291"/>
      <c r="Z2046" s="291"/>
      <c r="AA2046" s="291"/>
      <c r="AB2046" s="291"/>
      <c r="AC2046" s="291"/>
      <c r="AD2046" s="291"/>
      <c r="AE2046" s="291"/>
      <c r="AF2046" s="291"/>
      <c r="AG2046" s="291"/>
      <c r="AH2046" s="291"/>
      <c r="AI2046" s="291"/>
      <c r="AJ2046" s="291"/>
      <c r="AK2046" s="291"/>
      <c r="AL2046" s="291"/>
      <c r="AM2046" s="291"/>
      <c r="AN2046" s="291"/>
      <c r="AO2046" s="291"/>
      <c r="AP2046" s="291"/>
      <c r="AQ2046" s="291"/>
      <c r="AR2046" s="291"/>
    </row>
    <row r="2047" spans="1:44" ht="8.1" customHeight="1">
      <c r="A2047" s="323" t="str">
        <f t="shared" si="177"/>
        <v/>
      </c>
      <c r="B2047" s="50" t="str">
        <f t="shared" si="178"/>
        <v/>
      </c>
      <c r="C2047" s="50" t="str">
        <f t="shared" si="179"/>
        <v/>
      </c>
      <c r="D2047" s="273" t="str">
        <f t="shared" si="180"/>
        <v/>
      </c>
      <c r="E2047" s="311"/>
      <c r="F2047" s="312"/>
      <c r="G2047" s="312"/>
      <c r="H2047" s="291"/>
      <c r="I2047" s="291"/>
      <c r="J2047" s="291"/>
      <c r="K2047" s="291"/>
      <c r="L2047" s="291"/>
      <c r="M2047" s="291"/>
      <c r="N2047" s="291"/>
      <c r="O2047" s="291"/>
      <c r="P2047" s="291"/>
      <c r="Q2047" s="291"/>
      <c r="R2047" s="291"/>
      <c r="S2047" s="291"/>
      <c r="T2047" s="291"/>
      <c r="U2047" s="291"/>
      <c r="V2047" s="291"/>
      <c r="W2047" s="291"/>
      <c r="X2047" s="291"/>
      <c r="Y2047" s="291"/>
      <c r="Z2047" s="291"/>
      <c r="AA2047" s="291"/>
      <c r="AB2047" s="291"/>
      <c r="AC2047" s="291"/>
      <c r="AD2047" s="291"/>
      <c r="AE2047" s="291"/>
      <c r="AF2047" s="291"/>
      <c r="AG2047" s="291"/>
      <c r="AH2047" s="291"/>
      <c r="AI2047" s="291"/>
      <c r="AJ2047" s="291"/>
      <c r="AK2047" s="291"/>
      <c r="AL2047" s="291"/>
      <c r="AM2047" s="291"/>
      <c r="AN2047" s="291"/>
      <c r="AO2047" s="291"/>
      <c r="AP2047" s="291"/>
      <c r="AQ2047" s="291"/>
      <c r="AR2047" s="291"/>
    </row>
    <row r="2048" spans="1:44" ht="8.1" customHeight="1">
      <c r="A2048" s="323" t="str">
        <f t="shared" si="177"/>
        <v/>
      </c>
      <c r="B2048" s="50" t="str">
        <f t="shared" si="178"/>
        <v/>
      </c>
      <c r="C2048" s="50" t="str">
        <f t="shared" si="179"/>
        <v/>
      </c>
      <c r="D2048" s="273" t="str">
        <f t="shared" si="180"/>
        <v/>
      </c>
      <c r="E2048" s="311"/>
      <c r="F2048" s="312"/>
      <c r="G2048" s="312"/>
      <c r="H2048" s="291"/>
      <c r="I2048" s="291"/>
      <c r="J2048" s="291"/>
      <c r="K2048" s="291"/>
      <c r="L2048" s="291"/>
      <c r="M2048" s="291"/>
      <c r="N2048" s="291"/>
      <c r="O2048" s="291"/>
      <c r="P2048" s="291"/>
      <c r="Q2048" s="291"/>
      <c r="R2048" s="291"/>
      <c r="S2048" s="291"/>
      <c r="T2048" s="291"/>
      <c r="U2048" s="291"/>
      <c r="V2048" s="291"/>
      <c r="W2048" s="291"/>
      <c r="X2048" s="291"/>
      <c r="Y2048" s="291"/>
      <c r="Z2048" s="291"/>
      <c r="AA2048" s="291"/>
      <c r="AB2048" s="291"/>
      <c r="AC2048" s="291"/>
      <c r="AD2048" s="291"/>
      <c r="AE2048" s="291"/>
      <c r="AF2048" s="291"/>
      <c r="AG2048" s="291"/>
      <c r="AH2048" s="291"/>
      <c r="AI2048" s="291"/>
      <c r="AJ2048" s="291"/>
      <c r="AK2048" s="291"/>
      <c r="AL2048" s="291"/>
      <c r="AM2048" s="291"/>
      <c r="AN2048" s="291"/>
      <c r="AO2048" s="291"/>
      <c r="AP2048" s="291"/>
      <c r="AQ2048" s="291"/>
      <c r="AR2048" s="291"/>
    </row>
    <row r="2049" spans="1:44" ht="8.1" customHeight="1">
      <c r="A2049" s="323" t="str">
        <f t="shared" si="177"/>
        <v/>
      </c>
      <c r="B2049" s="50" t="str">
        <f t="shared" si="178"/>
        <v/>
      </c>
      <c r="C2049" s="50" t="str">
        <f t="shared" si="179"/>
        <v/>
      </c>
      <c r="D2049" s="273" t="str">
        <f t="shared" si="180"/>
        <v/>
      </c>
      <c r="E2049" s="311"/>
      <c r="F2049" s="312"/>
      <c r="G2049" s="312"/>
      <c r="H2049" s="291"/>
      <c r="I2049" s="291"/>
      <c r="J2049" s="291"/>
      <c r="K2049" s="291"/>
      <c r="L2049" s="291"/>
      <c r="M2049" s="291"/>
      <c r="N2049" s="291"/>
      <c r="O2049" s="291"/>
      <c r="P2049" s="291"/>
      <c r="Q2049" s="291"/>
      <c r="R2049" s="291"/>
      <c r="S2049" s="291"/>
      <c r="T2049" s="291"/>
      <c r="U2049" s="291"/>
      <c r="V2049" s="291"/>
      <c r="W2049" s="291"/>
      <c r="X2049" s="291"/>
      <c r="Y2049" s="291"/>
      <c r="Z2049" s="291"/>
      <c r="AA2049" s="291"/>
      <c r="AB2049" s="291"/>
      <c r="AC2049" s="291"/>
      <c r="AD2049" s="291"/>
      <c r="AE2049" s="291"/>
      <c r="AF2049" s="291"/>
      <c r="AG2049" s="291"/>
      <c r="AH2049" s="291"/>
      <c r="AI2049" s="291"/>
      <c r="AJ2049" s="291"/>
      <c r="AK2049" s="291"/>
      <c r="AL2049" s="291"/>
      <c r="AM2049" s="291"/>
      <c r="AN2049" s="291"/>
      <c r="AO2049" s="291"/>
      <c r="AP2049" s="291"/>
      <c r="AQ2049" s="291"/>
      <c r="AR2049" s="291"/>
    </row>
    <row r="2050" spans="1:44" ht="8.1" customHeight="1">
      <c r="A2050" s="323" t="str">
        <f t="shared" si="177"/>
        <v/>
      </c>
      <c r="B2050" s="50" t="str">
        <f t="shared" si="178"/>
        <v/>
      </c>
      <c r="C2050" s="50" t="str">
        <f t="shared" si="179"/>
        <v/>
      </c>
      <c r="D2050" s="273" t="str">
        <f t="shared" si="180"/>
        <v/>
      </c>
      <c r="E2050" s="311"/>
      <c r="F2050" s="312"/>
      <c r="G2050" s="312"/>
      <c r="H2050" s="291"/>
      <c r="I2050" s="291"/>
      <c r="J2050" s="291"/>
      <c r="K2050" s="291"/>
      <c r="L2050" s="291"/>
      <c r="M2050" s="291"/>
      <c r="N2050" s="291"/>
      <c r="O2050" s="291"/>
      <c r="P2050" s="291"/>
      <c r="Q2050" s="291"/>
      <c r="R2050" s="291"/>
      <c r="S2050" s="291"/>
      <c r="T2050" s="291"/>
      <c r="U2050" s="291"/>
      <c r="V2050" s="291"/>
      <c r="W2050" s="291"/>
      <c r="X2050" s="291"/>
      <c r="Y2050" s="291"/>
      <c r="Z2050" s="291"/>
      <c r="AA2050" s="291"/>
      <c r="AB2050" s="291"/>
      <c r="AC2050" s="291"/>
      <c r="AD2050" s="291"/>
      <c r="AE2050" s="291"/>
      <c r="AF2050" s="291"/>
      <c r="AG2050" s="291"/>
      <c r="AH2050" s="291"/>
      <c r="AI2050" s="291"/>
      <c r="AJ2050" s="291"/>
      <c r="AK2050" s="291"/>
      <c r="AL2050" s="291"/>
      <c r="AM2050" s="291"/>
      <c r="AN2050" s="291"/>
      <c r="AO2050" s="291"/>
      <c r="AP2050" s="291"/>
      <c r="AQ2050" s="291"/>
      <c r="AR2050" s="291"/>
    </row>
    <row r="2051" spans="1:44" ht="8.1" customHeight="1">
      <c r="A2051" s="323" t="str">
        <f t="shared" si="177"/>
        <v/>
      </c>
      <c r="B2051" s="50" t="str">
        <f t="shared" si="178"/>
        <v/>
      </c>
      <c r="C2051" s="50" t="str">
        <f t="shared" si="179"/>
        <v/>
      </c>
      <c r="D2051" s="273" t="str">
        <f t="shared" si="180"/>
        <v/>
      </c>
      <c r="E2051" s="311"/>
      <c r="F2051" s="312"/>
      <c r="G2051" s="312"/>
      <c r="H2051" s="291"/>
      <c r="I2051" s="291"/>
      <c r="J2051" s="291"/>
      <c r="K2051" s="291"/>
      <c r="L2051" s="291"/>
      <c r="M2051" s="291"/>
      <c r="N2051" s="291"/>
      <c r="O2051" s="291"/>
      <c r="P2051" s="291"/>
      <c r="Q2051" s="291"/>
      <c r="R2051" s="291"/>
      <c r="S2051" s="291"/>
      <c r="T2051" s="291"/>
      <c r="U2051" s="291"/>
      <c r="V2051" s="291"/>
      <c r="W2051" s="291"/>
      <c r="X2051" s="291"/>
      <c r="Y2051" s="291"/>
      <c r="Z2051" s="291"/>
      <c r="AA2051" s="291"/>
      <c r="AB2051" s="291"/>
      <c r="AC2051" s="291"/>
      <c r="AD2051" s="291"/>
      <c r="AE2051" s="291"/>
      <c r="AF2051" s="291"/>
      <c r="AG2051" s="291"/>
      <c r="AH2051" s="291"/>
      <c r="AI2051" s="291"/>
      <c r="AJ2051" s="291"/>
      <c r="AK2051" s="291"/>
      <c r="AL2051" s="291"/>
      <c r="AM2051" s="291"/>
      <c r="AN2051" s="291"/>
      <c r="AO2051" s="291"/>
      <c r="AP2051" s="291"/>
      <c r="AQ2051" s="291"/>
      <c r="AR2051" s="291"/>
    </row>
    <row r="2052" spans="1:44" ht="8.1" customHeight="1">
      <c r="A2052" s="323" t="str">
        <f t="shared" si="177"/>
        <v/>
      </c>
      <c r="B2052" s="50" t="str">
        <f t="shared" si="178"/>
        <v/>
      </c>
      <c r="C2052" s="50" t="str">
        <f t="shared" si="179"/>
        <v/>
      </c>
      <c r="D2052" s="273" t="str">
        <f t="shared" si="180"/>
        <v/>
      </c>
      <c r="E2052" s="311"/>
      <c r="F2052" s="312"/>
      <c r="G2052" s="312"/>
      <c r="H2052" s="291"/>
      <c r="I2052" s="291"/>
      <c r="J2052" s="291"/>
      <c r="K2052" s="291"/>
      <c r="L2052" s="291"/>
      <c r="M2052" s="291"/>
      <c r="N2052" s="291"/>
      <c r="O2052" s="291"/>
      <c r="P2052" s="291"/>
      <c r="Q2052" s="291"/>
      <c r="R2052" s="291"/>
      <c r="S2052" s="291"/>
      <c r="T2052" s="291"/>
      <c r="U2052" s="291"/>
      <c r="V2052" s="291"/>
      <c r="W2052" s="291"/>
      <c r="X2052" s="291"/>
      <c r="Y2052" s="291"/>
      <c r="Z2052" s="291"/>
      <c r="AA2052" s="291"/>
      <c r="AB2052" s="291"/>
      <c r="AC2052" s="291"/>
      <c r="AD2052" s="291"/>
      <c r="AE2052" s="291"/>
      <c r="AF2052" s="291"/>
      <c r="AG2052" s="291"/>
      <c r="AH2052" s="291"/>
      <c r="AI2052" s="291"/>
      <c r="AJ2052" s="291"/>
      <c r="AK2052" s="291"/>
      <c r="AL2052" s="291"/>
      <c r="AM2052" s="291"/>
      <c r="AN2052" s="291"/>
      <c r="AO2052" s="291"/>
      <c r="AP2052" s="291"/>
      <c r="AQ2052" s="291"/>
      <c r="AR2052" s="291"/>
    </row>
    <row r="2053" spans="1:44" ht="8.1" customHeight="1">
      <c r="A2053" s="323" t="str">
        <f t="shared" ref="A2053:A2116" si="181">IF(ROW()-A$4&lt;=$D$4,ROW()-A$4,"")</f>
        <v/>
      </c>
      <c r="B2053" s="50" t="str">
        <f t="shared" si="178"/>
        <v/>
      </c>
      <c r="C2053" s="50" t="str">
        <f t="shared" si="179"/>
        <v/>
      </c>
      <c r="D2053" s="273" t="str">
        <f t="shared" si="180"/>
        <v/>
      </c>
      <c r="E2053" s="311"/>
      <c r="F2053" s="312"/>
      <c r="G2053" s="312"/>
      <c r="H2053" s="291"/>
      <c r="I2053" s="291"/>
      <c r="J2053" s="291"/>
      <c r="K2053" s="291"/>
      <c r="L2053" s="291"/>
      <c r="M2053" s="291"/>
      <c r="N2053" s="291"/>
      <c r="O2053" s="291"/>
      <c r="P2053" s="291"/>
      <c r="Q2053" s="291"/>
      <c r="R2053" s="291"/>
      <c r="S2053" s="291"/>
      <c r="T2053" s="291"/>
      <c r="U2053" s="291"/>
      <c r="V2053" s="291"/>
      <c r="W2053" s="291"/>
      <c r="X2053" s="291"/>
      <c r="Y2053" s="291"/>
      <c r="Z2053" s="291"/>
      <c r="AA2053" s="291"/>
      <c r="AB2053" s="291"/>
      <c r="AC2053" s="291"/>
      <c r="AD2053" s="291"/>
      <c r="AE2053" s="291"/>
      <c r="AF2053" s="291"/>
      <c r="AG2053" s="291"/>
      <c r="AH2053" s="291"/>
      <c r="AI2053" s="291"/>
      <c r="AJ2053" s="291"/>
      <c r="AK2053" s="291"/>
      <c r="AL2053" s="291"/>
      <c r="AM2053" s="291"/>
      <c r="AN2053" s="291"/>
      <c r="AO2053" s="291"/>
      <c r="AP2053" s="291"/>
      <c r="AQ2053" s="291"/>
      <c r="AR2053" s="291"/>
    </row>
    <row r="2054" spans="1:44" ht="8.1" customHeight="1">
      <c r="A2054" s="323" t="str">
        <f t="shared" si="181"/>
        <v/>
      </c>
      <c r="B2054" s="50" t="str">
        <f t="shared" ref="B2054:B2117" si="182">IF(A2054="","",IF(A2052="",1,IF(ISNUMBER(A2054),INT(A2053/$C$2)+1,"")))</f>
        <v/>
      </c>
      <c r="C2054" s="50" t="str">
        <f t="shared" ref="C2054:C2117" si="183">IF(ISNUMBER(A2054),IF(B2053&lt;&gt;B2054,1,C2053+1),"")</f>
        <v/>
      </c>
      <c r="D2054" s="273" t="str">
        <f t="shared" ref="D2054:D2117" si="184">IF(AND(ISNUMBER(B2054),ISNUMBER(C2054)),_xlfn.CONCAT(C2054-1,",",B2054-1),"")</f>
        <v/>
      </c>
      <c r="E2054" s="311"/>
      <c r="F2054" s="312"/>
      <c r="G2054" s="312"/>
      <c r="H2054" s="291"/>
      <c r="I2054" s="291"/>
      <c r="J2054" s="291"/>
      <c r="K2054" s="291"/>
      <c r="L2054" s="291"/>
      <c r="M2054" s="291"/>
      <c r="N2054" s="291"/>
      <c r="O2054" s="291"/>
      <c r="P2054" s="291"/>
      <c r="Q2054" s="291"/>
      <c r="R2054" s="291"/>
      <c r="S2054" s="291"/>
      <c r="T2054" s="291"/>
      <c r="U2054" s="291"/>
      <c r="V2054" s="291"/>
      <c r="W2054" s="291"/>
      <c r="X2054" s="291"/>
      <c r="Y2054" s="291"/>
      <c r="Z2054" s="291"/>
      <c r="AA2054" s="291"/>
      <c r="AB2054" s="291"/>
      <c r="AC2054" s="291"/>
      <c r="AD2054" s="291"/>
      <c r="AE2054" s="291"/>
      <c r="AF2054" s="291"/>
      <c r="AG2054" s="291"/>
      <c r="AH2054" s="291"/>
      <c r="AI2054" s="291"/>
      <c r="AJ2054" s="291"/>
      <c r="AK2054" s="291"/>
      <c r="AL2054" s="291"/>
      <c r="AM2054" s="291"/>
      <c r="AN2054" s="291"/>
      <c r="AO2054" s="291"/>
      <c r="AP2054" s="291"/>
      <c r="AQ2054" s="291"/>
      <c r="AR2054" s="291"/>
    </row>
    <row r="2055" spans="1:44" ht="8.1" customHeight="1">
      <c r="A2055" s="323" t="str">
        <f t="shared" si="181"/>
        <v/>
      </c>
      <c r="B2055" s="50" t="str">
        <f t="shared" si="182"/>
        <v/>
      </c>
      <c r="C2055" s="50" t="str">
        <f t="shared" si="183"/>
        <v/>
      </c>
      <c r="D2055" s="273" t="str">
        <f t="shared" si="184"/>
        <v/>
      </c>
      <c r="E2055" s="311"/>
      <c r="F2055" s="312"/>
      <c r="G2055" s="312"/>
      <c r="H2055" s="291"/>
      <c r="I2055" s="291"/>
      <c r="J2055" s="291"/>
      <c r="K2055" s="291"/>
      <c r="L2055" s="291"/>
      <c r="M2055" s="291"/>
      <c r="N2055" s="291"/>
      <c r="O2055" s="291"/>
      <c r="P2055" s="291"/>
      <c r="Q2055" s="291"/>
      <c r="R2055" s="291"/>
      <c r="S2055" s="291"/>
      <c r="T2055" s="291"/>
      <c r="U2055" s="291"/>
      <c r="V2055" s="291"/>
      <c r="W2055" s="291"/>
      <c r="X2055" s="291"/>
      <c r="Y2055" s="291"/>
      <c r="Z2055" s="291"/>
      <c r="AA2055" s="291"/>
      <c r="AB2055" s="291"/>
      <c r="AC2055" s="291"/>
      <c r="AD2055" s="291"/>
      <c r="AE2055" s="291"/>
      <c r="AF2055" s="291"/>
      <c r="AG2055" s="291"/>
      <c r="AH2055" s="291"/>
      <c r="AI2055" s="291"/>
      <c r="AJ2055" s="291"/>
      <c r="AK2055" s="291"/>
      <c r="AL2055" s="291"/>
      <c r="AM2055" s="291"/>
      <c r="AN2055" s="291"/>
      <c r="AO2055" s="291"/>
      <c r="AP2055" s="291"/>
      <c r="AQ2055" s="291"/>
      <c r="AR2055" s="291"/>
    </row>
    <row r="2056" spans="1:44" ht="8.1" customHeight="1">
      <c r="A2056" s="323" t="str">
        <f t="shared" si="181"/>
        <v/>
      </c>
      <c r="B2056" s="50" t="str">
        <f t="shared" si="182"/>
        <v/>
      </c>
      <c r="C2056" s="50" t="str">
        <f t="shared" si="183"/>
        <v/>
      </c>
      <c r="D2056" s="273" t="str">
        <f t="shared" si="184"/>
        <v/>
      </c>
      <c r="E2056" s="311"/>
      <c r="F2056" s="312"/>
      <c r="G2056" s="312"/>
      <c r="H2056" s="291"/>
      <c r="I2056" s="291"/>
      <c r="J2056" s="291"/>
      <c r="K2056" s="291"/>
      <c r="L2056" s="291"/>
      <c r="M2056" s="291"/>
      <c r="N2056" s="291"/>
      <c r="O2056" s="291"/>
      <c r="P2056" s="291"/>
      <c r="Q2056" s="291"/>
      <c r="R2056" s="291"/>
      <c r="S2056" s="291"/>
      <c r="T2056" s="291"/>
      <c r="U2056" s="291"/>
      <c r="V2056" s="291"/>
      <c r="W2056" s="291"/>
      <c r="X2056" s="291"/>
      <c r="Y2056" s="291"/>
      <c r="Z2056" s="291"/>
      <c r="AA2056" s="291"/>
      <c r="AB2056" s="291"/>
      <c r="AC2056" s="291"/>
      <c r="AD2056" s="291"/>
      <c r="AE2056" s="291"/>
      <c r="AF2056" s="291"/>
      <c r="AG2056" s="291"/>
      <c r="AH2056" s="291"/>
      <c r="AI2056" s="291"/>
      <c r="AJ2056" s="291"/>
      <c r="AK2056" s="291"/>
      <c r="AL2056" s="291"/>
      <c r="AM2056" s="291"/>
      <c r="AN2056" s="291"/>
      <c r="AO2056" s="291"/>
      <c r="AP2056" s="291"/>
      <c r="AQ2056" s="291"/>
      <c r="AR2056" s="291"/>
    </row>
    <row r="2057" spans="1:44" ht="8.1" customHeight="1">
      <c r="A2057" s="323" t="str">
        <f t="shared" si="181"/>
        <v/>
      </c>
      <c r="B2057" s="50" t="str">
        <f t="shared" si="182"/>
        <v/>
      </c>
      <c r="C2057" s="50" t="str">
        <f t="shared" si="183"/>
        <v/>
      </c>
      <c r="D2057" s="273" t="str">
        <f t="shared" si="184"/>
        <v/>
      </c>
      <c r="E2057" s="311"/>
      <c r="F2057" s="312"/>
      <c r="G2057" s="312"/>
      <c r="H2057" s="291"/>
      <c r="I2057" s="291"/>
      <c r="J2057" s="291"/>
      <c r="K2057" s="291"/>
      <c r="L2057" s="291"/>
      <c r="M2057" s="291"/>
      <c r="N2057" s="291"/>
      <c r="O2057" s="291"/>
      <c r="P2057" s="291"/>
      <c r="Q2057" s="291"/>
      <c r="R2057" s="291"/>
      <c r="S2057" s="291"/>
      <c r="T2057" s="291"/>
      <c r="U2057" s="291"/>
      <c r="V2057" s="291"/>
      <c r="W2057" s="291"/>
      <c r="X2057" s="291"/>
      <c r="Y2057" s="291"/>
      <c r="Z2057" s="291"/>
      <c r="AA2057" s="291"/>
      <c r="AB2057" s="291"/>
      <c r="AC2057" s="291"/>
      <c r="AD2057" s="291"/>
      <c r="AE2057" s="291"/>
      <c r="AF2057" s="291"/>
      <c r="AG2057" s="291"/>
      <c r="AH2057" s="291"/>
      <c r="AI2057" s="291"/>
      <c r="AJ2057" s="291"/>
      <c r="AK2057" s="291"/>
      <c r="AL2057" s="291"/>
      <c r="AM2057" s="291"/>
      <c r="AN2057" s="291"/>
      <c r="AO2057" s="291"/>
      <c r="AP2057" s="291"/>
      <c r="AQ2057" s="291"/>
      <c r="AR2057" s="291"/>
    </row>
    <row r="2058" spans="1:44" ht="8.1" customHeight="1">
      <c r="A2058" s="323" t="str">
        <f t="shared" si="181"/>
        <v/>
      </c>
      <c r="B2058" s="50" t="str">
        <f t="shared" si="182"/>
        <v/>
      </c>
      <c r="C2058" s="50" t="str">
        <f t="shared" si="183"/>
        <v/>
      </c>
      <c r="D2058" s="273" t="str">
        <f t="shared" si="184"/>
        <v/>
      </c>
      <c r="E2058" s="311"/>
      <c r="F2058" s="312"/>
      <c r="G2058" s="312"/>
      <c r="H2058" s="291"/>
      <c r="I2058" s="291"/>
      <c r="J2058" s="291"/>
      <c r="K2058" s="291"/>
      <c r="L2058" s="291"/>
      <c r="M2058" s="291"/>
      <c r="N2058" s="291"/>
      <c r="O2058" s="291"/>
      <c r="P2058" s="291"/>
      <c r="Q2058" s="291"/>
      <c r="R2058" s="291"/>
      <c r="S2058" s="291"/>
      <c r="T2058" s="291"/>
      <c r="U2058" s="291"/>
      <c r="V2058" s="291"/>
      <c r="W2058" s="291"/>
      <c r="X2058" s="291"/>
      <c r="Y2058" s="291"/>
      <c r="Z2058" s="291"/>
      <c r="AA2058" s="291"/>
      <c r="AB2058" s="291"/>
      <c r="AC2058" s="291"/>
      <c r="AD2058" s="291"/>
      <c r="AE2058" s="291"/>
      <c r="AF2058" s="291"/>
      <c r="AG2058" s="291"/>
      <c r="AH2058" s="291"/>
      <c r="AI2058" s="291"/>
      <c r="AJ2058" s="291"/>
      <c r="AK2058" s="291"/>
      <c r="AL2058" s="291"/>
      <c r="AM2058" s="291"/>
      <c r="AN2058" s="291"/>
      <c r="AO2058" s="291"/>
      <c r="AP2058" s="291"/>
      <c r="AQ2058" s="291"/>
      <c r="AR2058" s="291"/>
    </row>
    <row r="2059" spans="1:44" ht="8.1" customHeight="1">
      <c r="A2059" s="323" t="str">
        <f t="shared" si="181"/>
        <v/>
      </c>
      <c r="B2059" s="50" t="str">
        <f t="shared" si="182"/>
        <v/>
      </c>
      <c r="C2059" s="50" t="str">
        <f t="shared" si="183"/>
        <v/>
      </c>
      <c r="D2059" s="273" t="str">
        <f t="shared" si="184"/>
        <v/>
      </c>
      <c r="E2059" s="311"/>
      <c r="F2059" s="312"/>
      <c r="G2059" s="312"/>
      <c r="H2059" s="291"/>
      <c r="I2059" s="291"/>
      <c r="J2059" s="291"/>
      <c r="K2059" s="291"/>
      <c r="L2059" s="291"/>
      <c r="M2059" s="291"/>
      <c r="N2059" s="291"/>
      <c r="O2059" s="291"/>
      <c r="P2059" s="291"/>
      <c r="Q2059" s="291"/>
      <c r="R2059" s="291"/>
      <c r="S2059" s="291"/>
      <c r="T2059" s="291"/>
      <c r="U2059" s="291"/>
      <c r="V2059" s="291"/>
      <c r="W2059" s="291"/>
      <c r="X2059" s="291"/>
      <c r="Y2059" s="291"/>
      <c r="Z2059" s="291"/>
      <c r="AA2059" s="291"/>
      <c r="AB2059" s="291"/>
      <c r="AC2059" s="291"/>
      <c r="AD2059" s="291"/>
      <c r="AE2059" s="291"/>
      <c r="AF2059" s="291"/>
      <c r="AG2059" s="291"/>
      <c r="AH2059" s="291"/>
      <c r="AI2059" s="291"/>
      <c r="AJ2059" s="291"/>
      <c r="AK2059" s="291"/>
      <c r="AL2059" s="291"/>
      <c r="AM2059" s="291"/>
      <c r="AN2059" s="291"/>
      <c r="AO2059" s="291"/>
      <c r="AP2059" s="291"/>
      <c r="AQ2059" s="291"/>
      <c r="AR2059" s="291"/>
    </row>
    <row r="2060" spans="1:44" ht="8.1" customHeight="1">
      <c r="A2060" s="323" t="str">
        <f t="shared" si="181"/>
        <v/>
      </c>
      <c r="B2060" s="50" t="str">
        <f t="shared" si="182"/>
        <v/>
      </c>
      <c r="C2060" s="50" t="str">
        <f t="shared" si="183"/>
        <v/>
      </c>
      <c r="D2060" s="273" t="str">
        <f t="shared" si="184"/>
        <v/>
      </c>
      <c r="E2060" s="311"/>
      <c r="F2060" s="312"/>
      <c r="G2060" s="312"/>
      <c r="H2060" s="291"/>
      <c r="I2060" s="291"/>
      <c r="J2060" s="291"/>
      <c r="K2060" s="291"/>
      <c r="L2060" s="291"/>
      <c r="M2060" s="291"/>
      <c r="N2060" s="291"/>
      <c r="O2060" s="291"/>
      <c r="P2060" s="291"/>
      <c r="Q2060" s="291"/>
      <c r="R2060" s="291"/>
      <c r="S2060" s="291"/>
      <c r="T2060" s="291"/>
      <c r="U2060" s="291"/>
      <c r="V2060" s="291"/>
      <c r="W2060" s="291"/>
      <c r="X2060" s="291"/>
      <c r="Y2060" s="291"/>
      <c r="Z2060" s="291"/>
      <c r="AA2060" s="291"/>
      <c r="AB2060" s="291"/>
      <c r="AC2060" s="291"/>
      <c r="AD2060" s="291"/>
      <c r="AE2060" s="291"/>
      <c r="AF2060" s="291"/>
      <c r="AG2060" s="291"/>
      <c r="AH2060" s="291"/>
      <c r="AI2060" s="291"/>
      <c r="AJ2060" s="291"/>
      <c r="AK2060" s="291"/>
      <c r="AL2060" s="291"/>
      <c r="AM2060" s="291"/>
      <c r="AN2060" s="291"/>
      <c r="AO2060" s="291"/>
      <c r="AP2060" s="291"/>
      <c r="AQ2060" s="291"/>
      <c r="AR2060" s="291"/>
    </row>
    <row r="2061" spans="1:44" ht="8.1" customHeight="1">
      <c r="A2061" s="323" t="str">
        <f t="shared" si="181"/>
        <v/>
      </c>
      <c r="B2061" s="50" t="str">
        <f t="shared" si="182"/>
        <v/>
      </c>
      <c r="C2061" s="50" t="str">
        <f t="shared" si="183"/>
        <v/>
      </c>
      <c r="D2061" s="273" t="str">
        <f t="shared" si="184"/>
        <v/>
      </c>
      <c r="E2061" s="311"/>
      <c r="F2061" s="312"/>
      <c r="G2061" s="312"/>
      <c r="H2061" s="291"/>
      <c r="I2061" s="291"/>
      <c r="J2061" s="291"/>
      <c r="K2061" s="291"/>
      <c r="L2061" s="291"/>
      <c r="M2061" s="291"/>
      <c r="N2061" s="291"/>
      <c r="O2061" s="291"/>
      <c r="P2061" s="291"/>
      <c r="Q2061" s="291"/>
      <c r="R2061" s="291"/>
      <c r="S2061" s="291"/>
      <c r="T2061" s="291"/>
      <c r="U2061" s="291"/>
      <c r="V2061" s="291"/>
      <c r="W2061" s="291"/>
      <c r="X2061" s="291"/>
      <c r="Y2061" s="291"/>
      <c r="Z2061" s="291"/>
      <c r="AA2061" s="291"/>
      <c r="AB2061" s="291"/>
      <c r="AC2061" s="291"/>
      <c r="AD2061" s="291"/>
      <c r="AE2061" s="291"/>
      <c r="AF2061" s="291"/>
      <c r="AG2061" s="291"/>
      <c r="AH2061" s="291"/>
      <c r="AI2061" s="291"/>
      <c r="AJ2061" s="291"/>
      <c r="AK2061" s="291"/>
      <c r="AL2061" s="291"/>
      <c r="AM2061" s="291"/>
      <c r="AN2061" s="291"/>
      <c r="AO2061" s="291"/>
      <c r="AP2061" s="291"/>
      <c r="AQ2061" s="291"/>
      <c r="AR2061" s="291"/>
    </row>
    <row r="2062" spans="1:44" ht="8.1" customHeight="1">
      <c r="A2062" s="323" t="str">
        <f t="shared" si="181"/>
        <v/>
      </c>
      <c r="B2062" s="50" t="str">
        <f t="shared" si="182"/>
        <v/>
      </c>
      <c r="C2062" s="50" t="str">
        <f t="shared" si="183"/>
        <v/>
      </c>
      <c r="D2062" s="273" t="str">
        <f t="shared" si="184"/>
        <v/>
      </c>
      <c r="E2062" s="311"/>
      <c r="F2062" s="312"/>
      <c r="G2062" s="312"/>
      <c r="H2062" s="291"/>
      <c r="I2062" s="291"/>
      <c r="J2062" s="291"/>
      <c r="K2062" s="291"/>
      <c r="L2062" s="291"/>
      <c r="M2062" s="291"/>
      <c r="N2062" s="291"/>
      <c r="O2062" s="291"/>
      <c r="P2062" s="291"/>
      <c r="Q2062" s="291"/>
      <c r="R2062" s="291"/>
      <c r="S2062" s="291"/>
      <c r="T2062" s="291"/>
      <c r="U2062" s="291"/>
      <c r="V2062" s="291"/>
      <c r="W2062" s="291"/>
      <c r="X2062" s="291"/>
      <c r="Y2062" s="291"/>
      <c r="Z2062" s="291"/>
      <c r="AA2062" s="291"/>
      <c r="AB2062" s="291"/>
      <c r="AC2062" s="291"/>
      <c r="AD2062" s="291"/>
      <c r="AE2062" s="291"/>
      <c r="AF2062" s="291"/>
      <c r="AG2062" s="291"/>
      <c r="AH2062" s="291"/>
      <c r="AI2062" s="291"/>
      <c r="AJ2062" s="291"/>
      <c r="AK2062" s="291"/>
      <c r="AL2062" s="291"/>
      <c r="AM2062" s="291"/>
      <c r="AN2062" s="291"/>
      <c r="AO2062" s="291"/>
      <c r="AP2062" s="291"/>
      <c r="AQ2062" s="291"/>
      <c r="AR2062" s="291"/>
    </row>
    <row r="2063" spans="1:44" ht="8.1" customHeight="1">
      <c r="A2063" s="323" t="str">
        <f t="shared" si="181"/>
        <v/>
      </c>
      <c r="B2063" s="50" t="str">
        <f t="shared" si="182"/>
        <v/>
      </c>
      <c r="C2063" s="50" t="str">
        <f t="shared" si="183"/>
        <v/>
      </c>
      <c r="D2063" s="273" t="str">
        <f t="shared" si="184"/>
        <v/>
      </c>
      <c r="E2063" s="311"/>
      <c r="F2063" s="312"/>
      <c r="G2063" s="312"/>
      <c r="H2063" s="291"/>
      <c r="I2063" s="291"/>
      <c r="J2063" s="291"/>
      <c r="K2063" s="291"/>
      <c r="L2063" s="291"/>
      <c r="M2063" s="291"/>
      <c r="N2063" s="291"/>
      <c r="O2063" s="291"/>
      <c r="P2063" s="291"/>
      <c r="Q2063" s="291"/>
      <c r="R2063" s="291"/>
      <c r="S2063" s="291"/>
      <c r="T2063" s="291"/>
      <c r="U2063" s="291"/>
      <c r="V2063" s="291"/>
      <c r="W2063" s="291"/>
      <c r="X2063" s="291"/>
      <c r="Y2063" s="291"/>
      <c r="Z2063" s="291"/>
      <c r="AA2063" s="291"/>
      <c r="AB2063" s="291"/>
      <c r="AC2063" s="291"/>
      <c r="AD2063" s="291"/>
      <c r="AE2063" s="291"/>
      <c r="AF2063" s="291"/>
      <c r="AG2063" s="291"/>
      <c r="AH2063" s="291"/>
      <c r="AI2063" s="291"/>
      <c r="AJ2063" s="291"/>
      <c r="AK2063" s="291"/>
      <c r="AL2063" s="291"/>
      <c r="AM2063" s="291"/>
      <c r="AN2063" s="291"/>
      <c r="AO2063" s="291"/>
      <c r="AP2063" s="291"/>
      <c r="AQ2063" s="291"/>
      <c r="AR2063" s="291"/>
    </row>
    <row r="2064" spans="1:44" ht="8.1" customHeight="1">
      <c r="A2064" s="323" t="str">
        <f t="shared" si="181"/>
        <v/>
      </c>
      <c r="B2064" s="50" t="str">
        <f t="shared" si="182"/>
        <v/>
      </c>
      <c r="C2064" s="50" t="str">
        <f t="shared" si="183"/>
        <v/>
      </c>
      <c r="D2064" s="273" t="str">
        <f t="shared" si="184"/>
        <v/>
      </c>
      <c r="E2064" s="311"/>
      <c r="F2064" s="312"/>
      <c r="G2064" s="312"/>
      <c r="H2064" s="291"/>
      <c r="I2064" s="291"/>
      <c r="J2064" s="291"/>
      <c r="K2064" s="291"/>
      <c r="L2064" s="291"/>
      <c r="M2064" s="291"/>
      <c r="N2064" s="291"/>
      <c r="O2064" s="291"/>
      <c r="P2064" s="291"/>
      <c r="Q2064" s="291"/>
      <c r="R2064" s="291"/>
      <c r="S2064" s="291"/>
      <c r="T2064" s="291"/>
      <c r="U2064" s="291"/>
      <c r="V2064" s="291"/>
      <c r="W2064" s="291"/>
      <c r="X2064" s="291"/>
      <c r="Y2064" s="291"/>
      <c r="Z2064" s="291"/>
      <c r="AA2064" s="291"/>
      <c r="AB2064" s="291"/>
      <c r="AC2064" s="291"/>
      <c r="AD2064" s="291"/>
      <c r="AE2064" s="291"/>
      <c r="AF2064" s="291"/>
      <c r="AG2064" s="291"/>
      <c r="AH2064" s="291"/>
      <c r="AI2064" s="291"/>
      <c r="AJ2064" s="291"/>
      <c r="AK2064" s="291"/>
      <c r="AL2064" s="291"/>
      <c r="AM2064" s="291"/>
      <c r="AN2064" s="291"/>
      <c r="AO2064" s="291"/>
      <c r="AP2064" s="291"/>
      <c r="AQ2064" s="291"/>
      <c r="AR2064" s="291"/>
    </row>
    <row r="2065" spans="1:44" ht="8.1" customHeight="1">
      <c r="A2065" s="323" t="str">
        <f t="shared" si="181"/>
        <v/>
      </c>
      <c r="B2065" s="50" t="str">
        <f t="shared" si="182"/>
        <v/>
      </c>
      <c r="C2065" s="50" t="str">
        <f t="shared" si="183"/>
        <v/>
      </c>
      <c r="D2065" s="273" t="str">
        <f t="shared" si="184"/>
        <v/>
      </c>
      <c r="E2065" s="311"/>
      <c r="F2065" s="312"/>
      <c r="G2065" s="312"/>
      <c r="H2065" s="291"/>
      <c r="I2065" s="291"/>
      <c r="J2065" s="291"/>
      <c r="K2065" s="291"/>
      <c r="L2065" s="291"/>
      <c r="M2065" s="291"/>
      <c r="N2065" s="291"/>
      <c r="O2065" s="291"/>
      <c r="P2065" s="291"/>
      <c r="Q2065" s="291"/>
      <c r="R2065" s="291"/>
      <c r="S2065" s="291"/>
      <c r="T2065" s="291"/>
      <c r="U2065" s="291"/>
      <c r="V2065" s="291"/>
      <c r="W2065" s="291"/>
      <c r="X2065" s="291"/>
      <c r="Y2065" s="291"/>
      <c r="Z2065" s="291"/>
      <c r="AA2065" s="291"/>
      <c r="AB2065" s="291"/>
      <c r="AC2065" s="291"/>
      <c r="AD2065" s="291"/>
      <c r="AE2065" s="291"/>
      <c r="AF2065" s="291"/>
      <c r="AG2065" s="291"/>
      <c r="AH2065" s="291"/>
      <c r="AI2065" s="291"/>
      <c r="AJ2065" s="291"/>
      <c r="AK2065" s="291"/>
      <c r="AL2065" s="291"/>
      <c r="AM2065" s="291"/>
      <c r="AN2065" s="291"/>
      <c r="AO2065" s="291"/>
      <c r="AP2065" s="291"/>
      <c r="AQ2065" s="291"/>
      <c r="AR2065" s="291"/>
    </row>
    <row r="2066" spans="1:44" ht="8.1" customHeight="1">
      <c r="A2066" s="323" t="str">
        <f t="shared" si="181"/>
        <v/>
      </c>
      <c r="B2066" s="50" t="str">
        <f t="shared" si="182"/>
        <v/>
      </c>
      <c r="C2066" s="50" t="str">
        <f t="shared" si="183"/>
        <v/>
      </c>
      <c r="D2066" s="273" t="str">
        <f t="shared" si="184"/>
        <v/>
      </c>
      <c r="E2066" s="311"/>
      <c r="F2066" s="312"/>
      <c r="G2066" s="312"/>
      <c r="H2066" s="291"/>
      <c r="I2066" s="291"/>
      <c r="J2066" s="291"/>
      <c r="K2066" s="291"/>
      <c r="L2066" s="291"/>
      <c r="M2066" s="291"/>
      <c r="N2066" s="291"/>
      <c r="O2066" s="291"/>
      <c r="P2066" s="291"/>
      <c r="Q2066" s="291"/>
      <c r="R2066" s="291"/>
      <c r="S2066" s="291"/>
      <c r="T2066" s="291"/>
      <c r="U2066" s="291"/>
      <c r="V2066" s="291"/>
      <c r="W2066" s="291"/>
      <c r="X2066" s="291"/>
      <c r="Y2066" s="291"/>
      <c r="Z2066" s="291"/>
      <c r="AA2066" s="291"/>
      <c r="AB2066" s="291"/>
      <c r="AC2066" s="291"/>
      <c r="AD2066" s="291"/>
      <c r="AE2066" s="291"/>
      <c r="AF2066" s="291"/>
      <c r="AG2066" s="291"/>
      <c r="AH2066" s="291"/>
      <c r="AI2066" s="291"/>
      <c r="AJ2066" s="291"/>
      <c r="AK2066" s="291"/>
      <c r="AL2066" s="291"/>
      <c r="AM2066" s="291"/>
      <c r="AN2066" s="291"/>
      <c r="AO2066" s="291"/>
      <c r="AP2066" s="291"/>
      <c r="AQ2066" s="291"/>
      <c r="AR2066" s="291"/>
    </row>
    <row r="2067" spans="1:44" ht="8.1" customHeight="1">
      <c r="A2067" s="323" t="str">
        <f t="shared" si="181"/>
        <v/>
      </c>
      <c r="B2067" s="50" t="str">
        <f t="shared" si="182"/>
        <v/>
      </c>
      <c r="C2067" s="50" t="str">
        <f t="shared" si="183"/>
        <v/>
      </c>
      <c r="D2067" s="273" t="str">
        <f t="shared" si="184"/>
        <v/>
      </c>
      <c r="E2067" s="311"/>
      <c r="F2067" s="312"/>
      <c r="G2067" s="312"/>
      <c r="H2067" s="291"/>
      <c r="I2067" s="291"/>
      <c r="J2067" s="291"/>
      <c r="K2067" s="291"/>
      <c r="L2067" s="291"/>
      <c r="M2067" s="291"/>
      <c r="N2067" s="291"/>
      <c r="O2067" s="291"/>
      <c r="P2067" s="291"/>
      <c r="Q2067" s="291"/>
      <c r="R2067" s="291"/>
      <c r="S2067" s="291"/>
      <c r="T2067" s="291"/>
      <c r="U2067" s="291"/>
      <c r="V2067" s="291"/>
      <c r="W2067" s="291"/>
      <c r="X2067" s="291"/>
      <c r="Y2067" s="291"/>
      <c r="Z2067" s="291"/>
      <c r="AA2067" s="291"/>
      <c r="AB2067" s="291"/>
      <c r="AC2067" s="291"/>
      <c r="AD2067" s="291"/>
      <c r="AE2067" s="291"/>
      <c r="AF2067" s="291"/>
      <c r="AG2067" s="291"/>
      <c r="AH2067" s="291"/>
      <c r="AI2067" s="291"/>
      <c r="AJ2067" s="291"/>
      <c r="AK2067" s="291"/>
      <c r="AL2067" s="291"/>
      <c r="AM2067" s="291"/>
      <c r="AN2067" s="291"/>
      <c r="AO2067" s="291"/>
      <c r="AP2067" s="291"/>
      <c r="AQ2067" s="291"/>
      <c r="AR2067" s="291"/>
    </row>
    <row r="2068" spans="1:44" ht="8.1" customHeight="1">
      <c r="A2068" s="323" t="str">
        <f t="shared" si="181"/>
        <v/>
      </c>
      <c r="B2068" s="50" t="str">
        <f t="shared" si="182"/>
        <v/>
      </c>
      <c r="C2068" s="50" t="str">
        <f t="shared" si="183"/>
        <v/>
      </c>
      <c r="D2068" s="273" t="str">
        <f t="shared" si="184"/>
        <v/>
      </c>
      <c r="E2068" s="311"/>
      <c r="F2068" s="312"/>
      <c r="G2068" s="312"/>
      <c r="H2068" s="291"/>
      <c r="I2068" s="291"/>
      <c r="J2068" s="291"/>
      <c r="K2068" s="291"/>
      <c r="L2068" s="291"/>
      <c r="M2068" s="291"/>
      <c r="N2068" s="291"/>
      <c r="O2068" s="291"/>
      <c r="P2068" s="291"/>
      <c r="Q2068" s="291"/>
      <c r="R2068" s="291"/>
      <c r="S2068" s="291"/>
      <c r="T2068" s="291"/>
      <c r="U2068" s="291"/>
      <c r="V2068" s="291"/>
      <c r="W2068" s="291"/>
      <c r="X2068" s="291"/>
      <c r="Y2068" s="291"/>
      <c r="Z2068" s="291"/>
      <c r="AA2068" s="291"/>
      <c r="AB2068" s="291"/>
      <c r="AC2068" s="291"/>
      <c r="AD2068" s="291"/>
      <c r="AE2068" s="291"/>
      <c r="AF2068" s="291"/>
      <c r="AG2068" s="291"/>
      <c r="AH2068" s="291"/>
      <c r="AI2068" s="291"/>
      <c r="AJ2068" s="291"/>
      <c r="AK2068" s="291"/>
      <c r="AL2068" s="291"/>
      <c r="AM2068" s="291"/>
      <c r="AN2068" s="291"/>
      <c r="AO2068" s="291"/>
      <c r="AP2068" s="291"/>
      <c r="AQ2068" s="291"/>
      <c r="AR2068" s="291"/>
    </row>
    <row r="2069" spans="1:44" ht="8.1" customHeight="1">
      <c r="A2069" s="323" t="str">
        <f t="shared" si="181"/>
        <v/>
      </c>
      <c r="B2069" s="50" t="str">
        <f t="shared" si="182"/>
        <v/>
      </c>
      <c r="C2069" s="50" t="str">
        <f t="shared" si="183"/>
        <v/>
      </c>
      <c r="D2069" s="273" t="str">
        <f t="shared" si="184"/>
        <v/>
      </c>
      <c r="E2069" s="311"/>
      <c r="F2069" s="312"/>
      <c r="G2069" s="312"/>
      <c r="H2069" s="291"/>
      <c r="I2069" s="291"/>
      <c r="J2069" s="291"/>
      <c r="K2069" s="291"/>
      <c r="L2069" s="291"/>
      <c r="M2069" s="291"/>
      <c r="N2069" s="291"/>
      <c r="O2069" s="291"/>
      <c r="P2069" s="291"/>
      <c r="Q2069" s="291"/>
      <c r="R2069" s="291"/>
      <c r="S2069" s="291"/>
      <c r="T2069" s="291"/>
      <c r="U2069" s="291"/>
      <c r="V2069" s="291"/>
      <c r="W2069" s="291"/>
      <c r="X2069" s="291"/>
      <c r="Y2069" s="291"/>
      <c r="Z2069" s="291"/>
      <c r="AA2069" s="291"/>
      <c r="AB2069" s="291"/>
      <c r="AC2069" s="291"/>
      <c r="AD2069" s="291"/>
      <c r="AE2069" s="291"/>
      <c r="AF2069" s="291"/>
      <c r="AG2069" s="291"/>
      <c r="AH2069" s="291"/>
      <c r="AI2069" s="291"/>
      <c r="AJ2069" s="291"/>
      <c r="AK2069" s="291"/>
      <c r="AL2069" s="291"/>
      <c r="AM2069" s="291"/>
      <c r="AN2069" s="291"/>
      <c r="AO2069" s="291"/>
      <c r="AP2069" s="291"/>
      <c r="AQ2069" s="291"/>
      <c r="AR2069" s="291"/>
    </row>
    <row r="2070" spans="1:44" ht="8.1" customHeight="1">
      <c r="A2070" s="323" t="str">
        <f t="shared" si="181"/>
        <v/>
      </c>
      <c r="B2070" s="50" t="str">
        <f t="shared" si="182"/>
        <v/>
      </c>
      <c r="C2070" s="50" t="str">
        <f t="shared" si="183"/>
        <v/>
      </c>
      <c r="D2070" s="273" t="str">
        <f t="shared" si="184"/>
        <v/>
      </c>
      <c r="E2070" s="311"/>
      <c r="F2070" s="312"/>
      <c r="G2070" s="312"/>
      <c r="H2070" s="291"/>
      <c r="I2070" s="291"/>
      <c r="J2070" s="291"/>
      <c r="K2070" s="291"/>
      <c r="L2070" s="291"/>
      <c r="M2070" s="291"/>
      <c r="N2070" s="291"/>
      <c r="O2070" s="291"/>
      <c r="P2070" s="291"/>
      <c r="Q2070" s="291"/>
      <c r="R2070" s="291"/>
      <c r="S2070" s="291"/>
      <c r="T2070" s="291"/>
      <c r="U2070" s="291"/>
      <c r="V2070" s="291"/>
      <c r="W2070" s="291"/>
      <c r="X2070" s="291"/>
      <c r="Y2070" s="291"/>
      <c r="Z2070" s="291"/>
      <c r="AA2070" s="291"/>
      <c r="AB2070" s="291"/>
      <c r="AC2070" s="291"/>
      <c r="AD2070" s="291"/>
      <c r="AE2070" s="291"/>
      <c r="AF2070" s="291"/>
      <c r="AG2070" s="291"/>
      <c r="AH2070" s="291"/>
      <c r="AI2070" s="291"/>
      <c r="AJ2070" s="291"/>
      <c r="AK2070" s="291"/>
      <c r="AL2070" s="291"/>
      <c r="AM2070" s="291"/>
      <c r="AN2070" s="291"/>
      <c r="AO2070" s="291"/>
      <c r="AP2070" s="291"/>
      <c r="AQ2070" s="291"/>
      <c r="AR2070" s="291"/>
    </row>
    <row r="2071" spans="1:44" ht="8.1" customHeight="1">
      <c r="A2071" s="323" t="str">
        <f t="shared" si="181"/>
        <v/>
      </c>
      <c r="B2071" s="50" t="str">
        <f t="shared" si="182"/>
        <v/>
      </c>
      <c r="C2071" s="50" t="str">
        <f t="shared" si="183"/>
        <v/>
      </c>
      <c r="D2071" s="273" t="str">
        <f t="shared" si="184"/>
        <v/>
      </c>
      <c r="E2071" s="311"/>
      <c r="F2071" s="312"/>
      <c r="G2071" s="312"/>
      <c r="H2071" s="291"/>
      <c r="I2071" s="291"/>
      <c r="J2071" s="291"/>
      <c r="K2071" s="291"/>
      <c r="L2071" s="291"/>
      <c r="M2071" s="291"/>
      <c r="N2071" s="291"/>
      <c r="O2071" s="291"/>
      <c r="P2071" s="291"/>
      <c r="Q2071" s="291"/>
      <c r="R2071" s="291"/>
      <c r="S2071" s="291"/>
      <c r="T2071" s="291"/>
      <c r="U2071" s="291"/>
      <c r="V2071" s="291"/>
      <c r="W2071" s="291"/>
      <c r="X2071" s="291"/>
      <c r="Y2071" s="291"/>
      <c r="Z2071" s="291"/>
      <c r="AA2071" s="291"/>
      <c r="AB2071" s="291"/>
      <c r="AC2071" s="291"/>
      <c r="AD2071" s="291"/>
      <c r="AE2071" s="291"/>
      <c r="AF2071" s="291"/>
      <c r="AG2071" s="291"/>
      <c r="AH2071" s="291"/>
      <c r="AI2071" s="291"/>
      <c r="AJ2071" s="291"/>
      <c r="AK2071" s="291"/>
      <c r="AL2071" s="291"/>
      <c r="AM2071" s="291"/>
      <c r="AN2071" s="291"/>
      <c r="AO2071" s="291"/>
      <c r="AP2071" s="291"/>
      <c r="AQ2071" s="291"/>
      <c r="AR2071" s="291"/>
    </row>
    <row r="2072" spans="1:44" ht="8.1" customHeight="1">
      <c r="A2072" s="323" t="str">
        <f t="shared" si="181"/>
        <v/>
      </c>
      <c r="B2072" s="50" t="str">
        <f t="shared" si="182"/>
        <v/>
      </c>
      <c r="C2072" s="50" t="str">
        <f t="shared" si="183"/>
        <v/>
      </c>
      <c r="D2072" s="273" t="str">
        <f t="shared" si="184"/>
        <v/>
      </c>
      <c r="E2072" s="311"/>
      <c r="F2072" s="312"/>
      <c r="G2072" s="312"/>
      <c r="H2072" s="291"/>
      <c r="I2072" s="291"/>
      <c r="J2072" s="291"/>
      <c r="K2072" s="291"/>
      <c r="L2072" s="291"/>
      <c r="M2072" s="291"/>
      <c r="N2072" s="291"/>
      <c r="O2072" s="291"/>
      <c r="P2072" s="291"/>
      <c r="Q2072" s="291"/>
      <c r="R2072" s="291"/>
      <c r="S2072" s="291"/>
      <c r="T2072" s="291"/>
      <c r="U2072" s="291"/>
      <c r="V2072" s="291"/>
      <c r="W2072" s="291"/>
      <c r="X2072" s="291"/>
      <c r="Y2072" s="291"/>
      <c r="Z2072" s="291"/>
      <c r="AA2072" s="291"/>
      <c r="AB2072" s="291"/>
      <c r="AC2072" s="291"/>
      <c r="AD2072" s="291"/>
      <c r="AE2072" s="291"/>
      <c r="AF2072" s="291"/>
      <c r="AG2072" s="291"/>
      <c r="AH2072" s="291"/>
      <c r="AI2072" s="291"/>
      <c r="AJ2072" s="291"/>
      <c r="AK2072" s="291"/>
      <c r="AL2072" s="291"/>
      <c r="AM2072" s="291"/>
      <c r="AN2072" s="291"/>
      <c r="AO2072" s="291"/>
      <c r="AP2072" s="291"/>
      <c r="AQ2072" s="291"/>
      <c r="AR2072" s="291"/>
    </row>
    <row r="2073" spans="1:44" ht="8.1" customHeight="1">
      <c r="A2073" s="323" t="str">
        <f t="shared" si="181"/>
        <v/>
      </c>
      <c r="B2073" s="50" t="str">
        <f t="shared" si="182"/>
        <v/>
      </c>
      <c r="C2073" s="50" t="str">
        <f t="shared" si="183"/>
        <v/>
      </c>
      <c r="D2073" s="273" t="str">
        <f t="shared" si="184"/>
        <v/>
      </c>
      <c r="E2073" s="311"/>
      <c r="F2073" s="312"/>
      <c r="G2073" s="312"/>
      <c r="H2073" s="291"/>
      <c r="I2073" s="291"/>
      <c r="J2073" s="291"/>
      <c r="K2073" s="291"/>
      <c r="L2073" s="291"/>
      <c r="M2073" s="291"/>
      <c r="N2073" s="291"/>
      <c r="O2073" s="291"/>
      <c r="P2073" s="291"/>
      <c r="Q2073" s="291"/>
      <c r="R2073" s="291"/>
      <c r="S2073" s="291"/>
      <c r="T2073" s="291"/>
      <c r="U2073" s="291"/>
      <c r="V2073" s="291"/>
      <c r="W2073" s="291"/>
      <c r="X2073" s="291"/>
      <c r="Y2073" s="291"/>
      <c r="Z2073" s="291"/>
      <c r="AA2073" s="291"/>
      <c r="AB2073" s="291"/>
      <c r="AC2073" s="291"/>
      <c r="AD2073" s="291"/>
      <c r="AE2073" s="291"/>
      <c r="AF2073" s="291"/>
      <c r="AG2073" s="291"/>
      <c r="AH2073" s="291"/>
      <c r="AI2073" s="291"/>
      <c r="AJ2073" s="291"/>
      <c r="AK2073" s="291"/>
      <c r="AL2073" s="291"/>
      <c r="AM2073" s="291"/>
      <c r="AN2073" s="291"/>
      <c r="AO2073" s="291"/>
      <c r="AP2073" s="291"/>
      <c r="AQ2073" s="291"/>
      <c r="AR2073" s="291"/>
    </row>
    <row r="2074" spans="1:44" ht="8.1" customHeight="1">
      <c r="A2074" s="323" t="str">
        <f t="shared" si="181"/>
        <v/>
      </c>
      <c r="B2074" s="50" t="str">
        <f t="shared" si="182"/>
        <v/>
      </c>
      <c r="C2074" s="50" t="str">
        <f t="shared" si="183"/>
        <v/>
      </c>
      <c r="D2074" s="273" t="str">
        <f t="shared" si="184"/>
        <v/>
      </c>
      <c r="E2074" s="311"/>
      <c r="F2074" s="312"/>
      <c r="G2074" s="312"/>
      <c r="H2074" s="291"/>
      <c r="I2074" s="291"/>
      <c r="J2074" s="291"/>
      <c r="K2074" s="291"/>
      <c r="L2074" s="291"/>
      <c r="M2074" s="291"/>
      <c r="N2074" s="291"/>
      <c r="O2074" s="291"/>
      <c r="P2074" s="291"/>
      <c r="Q2074" s="291"/>
      <c r="R2074" s="291"/>
      <c r="S2074" s="291"/>
      <c r="T2074" s="291"/>
      <c r="U2074" s="291"/>
      <c r="V2074" s="291"/>
      <c r="W2074" s="291"/>
      <c r="X2074" s="291"/>
      <c r="Y2074" s="291"/>
      <c r="Z2074" s="291"/>
      <c r="AA2074" s="291"/>
      <c r="AB2074" s="291"/>
      <c r="AC2074" s="291"/>
      <c r="AD2074" s="291"/>
      <c r="AE2074" s="291"/>
      <c r="AF2074" s="291"/>
      <c r="AG2074" s="291"/>
      <c r="AH2074" s="291"/>
      <c r="AI2074" s="291"/>
      <c r="AJ2074" s="291"/>
      <c r="AK2074" s="291"/>
      <c r="AL2074" s="291"/>
      <c r="AM2074" s="291"/>
      <c r="AN2074" s="291"/>
      <c r="AO2074" s="291"/>
      <c r="AP2074" s="291"/>
      <c r="AQ2074" s="291"/>
      <c r="AR2074" s="291"/>
    </row>
    <row r="2075" spans="1:44" ht="8.1" customHeight="1">
      <c r="A2075" s="323" t="str">
        <f t="shared" si="181"/>
        <v/>
      </c>
      <c r="B2075" s="50" t="str">
        <f t="shared" si="182"/>
        <v/>
      </c>
      <c r="C2075" s="50" t="str">
        <f t="shared" si="183"/>
        <v/>
      </c>
      <c r="D2075" s="273" t="str">
        <f t="shared" si="184"/>
        <v/>
      </c>
      <c r="E2075" s="311"/>
      <c r="F2075" s="312"/>
      <c r="G2075" s="312"/>
      <c r="H2075" s="291"/>
      <c r="I2075" s="291"/>
      <c r="J2075" s="291"/>
      <c r="K2075" s="291"/>
      <c r="L2075" s="291"/>
      <c r="M2075" s="291"/>
      <c r="N2075" s="291"/>
      <c r="O2075" s="291"/>
      <c r="P2075" s="291"/>
      <c r="Q2075" s="291"/>
      <c r="R2075" s="291"/>
      <c r="S2075" s="291"/>
      <c r="T2075" s="291"/>
      <c r="U2075" s="291"/>
      <c r="V2075" s="291"/>
      <c r="W2075" s="291"/>
      <c r="X2075" s="291"/>
      <c r="Y2075" s="291"/>
      <c r="Z2075" s="291"/>
      <c r="AA2075" s="291"/>
      <c r="AB2075" s="291"/>
      <c r="AC2075" s="291"/>
      <c r="AD2075" s="291"/>
      <c r="AE2075" s="291"/>
      <c r="AF2075" s="291"/>
      <c r="AG2075" s="291"/>
      <c r="AH2075" s="291"/>
      <c r="AI2075" s="291"/>
      <c r="AJ2075" s="291"/>
      <c r="AK2075" s="291"/>
      <c r="AL2075" s="291"/>
      <c r="AM2075" s="291"/>
      <c r="AN2075" s="291"/>
      <c r="AO2075" s="291"/>
      <c r="AP2075" s="291"/>
      <c r="AQ2075" s="291"/>
      <c r="AR2075" s="291"/>
    </row>
    <row r="2076" spans="1:44" ht="8.1" customHeight="1">
      <c r="A2076" s="323" t="str">
        <f t="shared" si="181"/>
        <v/>
      </c>
      <c r="B2076" s="50" t="str">
        <f t="shared" si="182"/>
        <v/>
      </c>
      <c r="C2076" s="50" t="str">
        <f t="shared" si="183"/>
        <v/>
      </c>
      <c r="D2076" s="273" t="str">
        <f t="shared" si="184"/>
        <v/>
      </c>
      <c r="E2076" s="311"/>
      <c r="F2076" s="312"/>
      <c r="G2076" s="312"/>
      <c r="H2076" s="291"/>
      <c r="I2076" s="291"/>
      <c r="J2076" s="291"/>
      <c r="K2076" s="291"/>
      <c r="L2076" s="291"/>
      <c r="M2076" s="291"/>
      <c r="N2076" s="291"/>
      <c r="O2076" s="291"/>
      <c r="P2076" s="291"/>
      <c r="Q2076" s="291"/>
      <c r="R2076" s="291"/>
      <c r="S2076" s="291"/>
      <c r="T2076" s="291"/>
      <c r="U2076" s="291"/>
      <c r="V2076" s="291"/>
      <c r="W2076" s="291"/>
      <c r="X2076" s="291"/>
      <c r="Y2076" s="291"/>
      <c r="Z2076" s="291"/>
      <c r="AA2076" s="291"/>
      <c r="AB2076" s="291"/>
      <c r="AC2076" s="291"/>
      <c r="AD2076" s="291"/>
      <c r="AE2076" s="291"/>
      <c r="AF2076" s="291"/>
      <c r="AG2076" s="291"/>
      <c r="AH2076" s="291"/>
      <c r="AI2076" s="291"/>
      <c r="AJ2076" s="291"/>
      <c r="AK2076" s="291"/>
      <c r="AL2076" s="291"/>
      <c r="AM2076" s="291"/>
      <c r="AN2076" s="291"/>
      <c r="AO2076" s="291"/>
      <c r="AP2076" s="291"/>
      <c r="AQ2076" s="291"/>
      <c r="AR2076" s="291"/>
    </row>
    <row r="2077" spans="1:44" ht="8.1" customHeight="1">
      <c r="A2077" s="323" t="str">
        <f t="shared" si="181"/>
        <v/>
      </c>
      <c r="B2077" s="50" t="str">
        <f t="shared" si="182"/>
        <v/>
      </c>
      <c r="C2077" s="50" t="str">
        <f t="shared" si="183"/>
        <v/>
      </c>
      <c r="D2077" s="273" t="str">
        <f t="shared" si="184"/>
        <v/>
      </c>
      <c r="E2077" s="311"/>
      <c r="F2077" s="312"/>
      <c r="G2077" s="312"/>
      <c r="H2077" s="291"/>
      <c r="I2077" s="291"/>
      <c r="J2077" s="291"/>
      <c r="K2077" s="291"/>
      <c r="L2077" s="291"/>
      <c r="M2077" s="291"/>
      <c r="N2077" s="291"/>
      <c r="O2077" s="291"/>
      <c r="P2077" s="291"/>
      <c r="Q2077" s="291"/>
      <c r="R2077" s="291"/>
      <c r="S2077" s="291"/>
      <c r="T2077" s="291"/>
      <c r="U2077" s="291"/>
      <c r="V2077" s="291"/>
      <c r="W2077" s="291"/>
      <c r="X2077" s="291"/>
      <c r="Y2077" s="291"/>
      <c r="Z2077" s="291"/>
      <c r="AA2077" s="291"/>
      <c r="AB2077" s="291"/>
      <c r="AC2077" s="291"/>
      <c r="AD2077" s="291"/>
      <c r="AE2077" s="291"/>
      <c r="AF2077" s="291"/>
      <c r="AG2077" s="291"/>
      <c r="AH2077" s="291"/>
      <c r="AI2077" s="291"/>
      <c r="AJ2077" s="291"/>
      <c r="AK2077" s="291"/>
      <c r="AL2077" s="291"/>
      <c r="AM2077" s="291"/>
      <c r="AN2077" s="291"/>
      <c r="AO2077" s="291"/>
      <c r="AP2077" s="291"/>
      <c r="AQ2077" s="291"/>
      <c r="AR2077" s="291"/>
    </row>
    <row r="2078" spans="1:44" ht="8.1" customHeight="1">
      <c r="A2078" s="323" t="str">
        <f t="shared" si="181"/>
        <v/>
      </c>
      <c r="B2078" s="50" t="str">
        <f t="shared" si="182"/>
        <v/>
      </c>
      <c r="C2078" s="50" t="str">
        <f t="shared" si="183"/>
        <v/>
      </c>
      <c r="D2078" s="273" t="str">
        <f t="shared" si="184"/>
        <v/>
      </c>
      <c r="E2078" s="311"/>
      <c r="F2078" s="312"/>
      <c r="G2078" s="312"/>
      <c r="H2078" s="291"/>
      <c r="I2078" s="291"/>
      <c r="J2078" s="291"/>
      <c r="K2078" s="291"/>
      <c r="L2078" s="291"/>
      <c r="M2078" s="291"/>
      <c r="N2078" s="291"/>
      <c r="O2078" s="291"/>
      <c r="P2078" s="291"/>
      <c r="Q2078" s="291"/>
      <c r="R2078" s="291"/>
      <c r="S2078" s="291"/>
      <c r="T2078" s="291"/>
      <c r="U2078" s="291"/>
      <c r="V2078" s="291"/>
      <c r="W2078" s="291"/>
      <c r="X2078" s="291"/>
      <c r="Y2078" s="291"/>
      <c r="Z2078" s="291"/>
      <c r="AA2078" s="291"/>
      <c r="AB2078" s="291"/>
      <c r="AC2078" s="291"/>
      <c r="AD2078" s="291"/>
      <c r="AE2078" s="291"/>
      <c r="AF2078" s="291"/>
      <c r="AG2078" s="291"/>
      <c r="AH2078" s="291"/>
      <c r="AI2078" s="291"/>
      <c r="AJ2078" s="291"/>
      <c r="AK2078" s="291"/>
      <c r="AL2078" s="291"/>
      <c r="AM2078" s="291"/>
      <c r="AN2078" s="291"/>
      <c r="AO2078" s="291"/>
      <c r="AP2078" s="291"/>
      <c r="AQ2078" s="291"/>
      <c r="AR2078" s="291"/>
    </row>
    <row r="2079" spans="1:44" ht="8.1" customHeight="1">
      <c r="A2079" s="323" t="str">
        <f t="shared" si="181"/>
        <v/>
      </c>
      <c r="B2079" s="50" t="str">
        <f t="shared" si="182"/>
        <v/>
      </c>
      <c r="C2079" s="50" t="str">
        <f t="shared" si="183"/>
        <v/>
      </c>
      <c r="D2079" s="273" t="str">
        <f t="shared" si="184"/>
        <v/>
      </c>
      <c r="E2079" s="311"/>
      <c r="F2079" s="312"/>
      <c r="G2079" s="312"/>
      <c r="H2079" s="291"/>
      <c r="I2079" s="291"/>
      <c r="J2079" s="291"/>
      <c r="K2079" s="291"/>
      <c r="L2079" s="291"/>
      <c r="M2079" s="291"/>
      <c r="N2079" s="291"/>
      <c r="O2079" s="291"/>
      <c r="P2079" s="291"/>
      <c r="Q2079" s="291"/>
      <c r="R2079" s="291"/>
      <c r="S2079" s="291"/>
      <c r="T2079" s="291"/>
      <c r="U2079" s="291"/>
      <c r="V2079" s="291"/>
      <c r="W2079" s="291"/>
      <c r="X2079" s="291"/>
      <c r="Y2079" s="291"/>
      <c r="Z2079" s="291"/>
      <c r="AA2079" s="291"/>
      <c r="AB2079" s="291"/>
      <c r="AC2079" s="291"/>
      <c r="AD2079" s="291"/>
      <c r="AE2079" s="291"/>
      <c r="AF2079" s="291"/>
      <c r="AG2079" s="291"/>
      <c r="AH2079" s="291"/>
      <c r="AI2079" s="291"/>
      <c r="AJ2079" s="291"/>
      <c r="AK2079" s="291"/>
      <c r="AL2079" s="291"/>
      <c r="AM2079" s="291"/>
      <c r="AN2079" s="291"/>
      <c r="AO2079" s="291"/>
      <c r="AP2079" s="291"/>
      <c r="AQ2079" s="291"/>
      <c r="AR2079" s="291"/>
    </row>
    <row r="2080" spans="1:44" ht="8.1" customHeight="1">
      <c r="A2080" s="323" t="str">
        <f t="shared" si="181"/>
        <v/>
      </c>
      <c r="B2080" s="50" t="str">
        <f t="shared" si="182"/>
        <v/>
      </c>
      <c r="C2080" s="50" t="str">
        <f t="shared" si="183"/>
        <v/>
      </c>
      <c r="D2080" s="273" t="str">
        <f t="shared" si="184"/>
        <v/>
      </c>
      <c r="E2080" s="311"/>
      <c r="F2080" s="312"/>
      <c r="G2080" s="312"/>
      <c r="H2080" s="291"/>
      <c r="I2080" s="291"/>
      <c r="J2080" s="291"/>
      <c r="K2080" s="291"/>
      <c r="L2080" s="291"/>
      <c r="M2080" s="291"/>
      <c r="N2080" s="291"/>
      <c r="O2080" s="291"/>
      <c r="P2080" s="291"/>
      <c r="Q2080" s="291"/>
      <c r="R2080" s="291"/>
      <c r="S2080" s="291"/>
      <c r="T2080" s="291"/>
      <c r="U2080" s="291"/>
      <c r="V2080" s="291"/>
      <c r="W2080" s="291"/>
      <c r="X2080" s="291"/>
      <c r="Y2080" s="291"/>
      <c r="Z2080" s="291"/>
      <c r="AA2080" s="291"/>
      <c r="AB2080" s="291"/>
      <c r="AC2080" s="291"/>
      <c r="AD2080" s="291"/>
      <c r="AE2080" s="291"/>
      <c r="AF2080" s="291"/>
      <c r="AG2080" s="291"/>
      <c r="AH2080" s="291"/>
      <c r="AI2080" s="291"/>
      <c r="AJ2080" s="291"/>
      <c r="AK2080" s="291"/>
      <c r="AL2080" s="291"/>
      <c r="AM2080" s="291"/>
      <c r="AN2080" s="291"/>
      <c r="AO2080" s="291"/>
      <c r="AP2080" s="291"/>
      <c r="AQ2080" s="291"/>
      <c r="AR2080" s="291"/>
    </row>
    <row r="2081" spans="1:44" ht="8.1" customHeight="1">
      <c r="A2081" s="323" t="str">
        <f t="shared" si="181"/>
        <v/>
      </c>
      <c r="B2081" s="50" t="str">
        <f t="shared" si="182"/>
        <v/>
      </c>
      <c r="C2081" s="50" t="str">
        <f t="shared" si="183"/>
        <v/>
      </c>
      <c r="D2081" s="273" t="str">
        <f t="shared" si="184"/>
        <v/>
      </c>
      <c r="E2081" s="311"/>
      <c r="F2081" s="312"/>
      <c r="G2081" s="312"/>
      <c r="H2081" s="291"/>
      <c r="I2081" s="291"/>
      <c r="J2081" s="291"/>
      <c r="K2081" s="291"/>
      <c r="L2081" s="291"/>
      <c r="M2081" s="291"/>
      <c r="N2081" s="291"/>
      <c r="O2081" s="291"/>
      <c r="P2081" s="291"/>
      <c r="Q2081" s="291"/>
      <c r="R2081" s="291"/>
      <c r="S2081" s="291"/>
      <c r="T2081" s="291"/>
      <c r="U2081" s="291"/>
      <c r="V2081" s="291"/>
      <c r="W2081" s="291"/>
      <c r="X2081" s="291"/>
      <c r="Y2081" s="291"/>
      <c r="Z2081" s="291"/>
      <c r="AA2081" s="291"/>
      <c r="AB2081" s="291"/>
      <c r="AC2081" s="291"/>
      <c r="AD2081" s="291"/>
      <c r="AE2081" s="291"/>
      <c r="AF2081" s="291"/>
      <c r="AG2081" s="291"/>
      <c r="AH2081" s="291"/>
      <c r="AI2081" s="291"/>
      <c r="AJ2081" s="291"/>
      <c r="AK2081" s="291"/>
      <c r="AL2081" s="291"/>
      <c r="AM2081" s="291"/>
      <c r="AN2081" s="291"/>
      <c r="AO2081" s="291"/>
      <c r="AP2081" s="291"/>
      <c r="AQ2081" s="291"/>
      <c r="AR2081" s="291"/>
    </row>
    <row r="2082" spans="1:44" ht="8.1" customHeight="1">
      <c r="A2082" s="323" t="str">
        <f t="shared" si="181"/>
        <v/>
      </c>
      <c r="B2082" s="50" t="str">
        <f t="shared" si="182"/>
        <v/>
      </c>
      <c r="C2082" s="50" t="str">
        <f t="shared" si="183"/>
        <v/>
      </c>
      <c r="D2082" s="273" t="str">
        <f t="shared" si="184"/>
        <v/>
      </c>
      <c r="E2082" s="311"/>
      <c r="F2082" s="312"/>
      <c r="G2082" s="312"/>
      <c r="H2082" s="291"/>
      <c r="I2082" s="291"/>
      <c r="J2082" s="291"/>
      <c r="K2082" s="291"/>
      <c r="L2082" s="291"/>
      <c r="M2082" s="291"/>
      <c r="N2082" s="291"/>
      <c r="O2082" s="291"/>
      <c r="P2082" s="291"/>
      <c r="Q2082" s="291"/>
      <c r="R2082" s="291"/>
      <c r="S2082" s="291"/>
      <c r="T2082" s="291"/>
      <c r="U2082" s="291"/>
      <c r="V2082" s="291"/>
      <c r="W2082" s="291"/>
      <c r="X2082" s="291"/>
      <c r="Y2082" s="291"/>
      <c r="Z2082" s="291"/>
      <c r="AA2082" s="291"/>
      <c r="AB2082" s="291"/>
      <c r="AC2082" s="291"/>
      <c r="AD2082" s="291"/>
      <c r="AE2082" s="291"/>
      <c r="AF2082" s="291"/>
      <c r="AG2082" s="291"/>
      <c r="AH2082" s="291"/>
      <c r="AI2082" s="291"/>
      <c r="AJ2082" s="291"/>
      <c r="AK2082" s="291"/>
      <c r="AL2082" s="291"/>
      <c r="AM2082" s="291"/>
      <c r="AN2082" s="291"/>
      <c r="AO2082" s="291"/>
      <c r="AP2082" s="291"/>
      <c r="AQ2082" s="291"/>
      <c r="AR2082" s="291"/>
    </row>
    <row r="2083" spans="1:44" ht="8.1" customHeight="1">
      <c r="A2083" s="323" t="str">
        <f t="shared" si="181"/>
        <v/>
      </c>
      <c r="B2083" s="50" t="str">
        <f t="shared" si="182"/>
        <v/>
      </c>
      <c r="C2083" s="50" t="str">
        <f t="shared" si="183"/>
        <v/>
      </c>
      <c r="D2083" s="273" t="str">
        <f t="shared" si="184"/>
        <v/>
      </c>
      <c r="E2083" s="311"/>
      <c r="F2083" s="312"/>
      <c r="G2083" s="312"/>
      <c r="H2083" s="291"/>
      <c r="I2083" s="291"/>
      <c r="J2083" s="291"/>
      <c r="K2083" s="291"/>
      <c r="L2083" s="291"/>
      <c r="M2083" s="291"/>
      <c r="N2083" s="291"/>
      <c r="O2083" s="291"/>
      <c r="P2083" s="291"/>
      <c r="Q2083" s="291"/>
      <c r="R2083" s="291"/>
      <c r="S2083" s="291"/>
      <c r="T2083" s="291"/>
      <c r="U2083" s="291"/>
      <c r="V2083" s="291"/>
      <c r="W2083" s="291"/>
      <c r="X2083" s="291"/>
      <c r="Y2083" s="291"/>
      <c r="Z2083" s="291"/>
      <c r="AA2083" s="291"/>
      <c r="AB2083" s="291"/>
      <c r="AC2083" s="291"/>
      <c r="AD2083" s="291"/>
      <c r="AE2083" s="291"/>
      <c r="AF2083" s="291"/>
      <c r="AG2083" s="291"/>
      <c r="AH2083" s="291"/>
      <c r="AI2083" s="291"/>
      <c r="AJ2083" s="291"/>
      <c r="AK2083" s="291"/>
      <c r="AL2083" s="291"/>
      <c r="AM2083" s="291"/>
      <c r="AN2083" s="291"/>
      <c r="AO2083" s="291"/>
      <c r="AP2083" s="291"/>
      <c r="AQ2083" s="291"/>
      <c r="AR2083" s="291"/>
    </row>
    <row r="2084" spans="1:44" ht="8.1" customHeight="1">
      <c r="A2084" s="323" t="str">
        <f t="shared" si="181"/>
        <v/>
      </c>
      <c r="B2084" s="50" t="str">
        <f t="shared" si="182"/>
        <v/>
      </c>
      <c r="C2084" s="50" t="str">
        <f t="shared" si="183"/>
        <v/>
      </c>
      <c r="D2084" s="273" t="str">
        <f t="shared" si="184"/>
        <v/>
      </c>
      <c r="E2084" s="311"/>
      <c r="F2084" s="312"/>
      <c r="G2084" s="312"/>
      <c r="H2084" s="291"/>
      <c r="I2084" s="291"/>
      <c r="J2084" s="291"/>
      <c r="K2084" s="291"/>
      <c r="L2084" s="291"/>
      <c r="M2084" s="291"/>
      <c r="N2084" s="291"/>
      <c r="O2084" s="291"/>
      <c r="P2084" s="291"/>
      <c r="Q2084" s="291"/>
      <c r="R2084" s="291"/>
      <c r="S2084" s="291"/>
      <c r="T2084" s="291"/>
      <c r="U2084" s="291"/>
      <c r="V2084" s="291"/>
      <c r="W2084" s="291"/>
      <c r="X2084" s="291"/>
      <c r="Y2084" s="291"/>
      <c r="Z2084" s="291"/>
      <c r="AA2084" s="291"/>
      <c r="AB2084" s="291"/>
      <c r="AC2084" s="291"/>
      <c r="AD2084" s="291"/>
      <c r="AE2084" s="291"/>
      <c r="AF2084" s="291"/>
      <c r="AG2084" s="291"/>
      <c r="AH2084" s="291"/>
      <c r="AI2084" s="291"/>
      <c r="AJ2084" s="291"/>
      <c r="AK2084" s="291"/>
      <c r="AL2084" s="291"/>
      <c r="AM2084" s="291"/>
      <c r="AN2084" s="291"/>
      <c r="AO2084" s="291"/>
      <c r="AP2084" s="291"/>
      <c r="AQ2084" s="291"/>
      <c r="AR2084" s="291"/>
    </row>
    <row r="2085" spans="1:44" ht="8.1" customHeight="1">
      <c r="A2085" s="323" t="str">
        <f t="shared" si="181"/>
        <v/>
      </c>
      <c r="B2085" s="50" t="str">
        <f t="shared" si="182"/>
        <v/>
      </c>
      <c r="C2085" s="50" t="str">
        <f t="shared" si="183"/>
        <v/>
      </c>
      <c r="D2085" s="273" t="str">
        <f t="shared" si="184"/>
        <v/>
      </c>
      <c r="E2085" s="311"/>
      <c r="F2085" s="312"/>
      <c r="G2085" s="312"/>
      <c r="H2085" s="291"/>
      <c r="I2085" s="291"/>
      <c r="J2085" s="291"/>
      <c r="K2085" s="291"/>
      <c r="L2085" s="291"/>
      <c r="M2085" s="291"/>
      <c r="N2085" s="291"/>
      <c r="O2085" s="291"/>
      <c r="P2085" s="291"/>
      <c r="Q2085" s="291"/>
      <c r="R2085" s="291"/>
      <c r="S2085" s="291"/>
      <c r="T2085" s="291"/>
      <c r="U2085" s="291"/>
      <c r="V2085" s="291"/>
      <c r="W2085" s="291"/>
      <c r="X2085" s="291"/>
      <c r="Y2085" s="291"/>
      <c r="Z2085" s="291"/>
      <c r="AA2085" s="291"/>
      <c r="AB2085" s="291"/>
      <c r="AC2085" s="291"/>
      <c r="AD2085" s="291"/>
      <c r="AE2085" s="291"/>
      <c r="AF2085" s="291"/>
      <c r="AG2085" s="291"/>
      <c r="AH2085" s="291"/>
      <c r="AI2085" s="291"/>
      <c r="AJ2085" s="291"/>
      <c r="AK2085" s="291"/>
      <c r="AL2085" s="291"/>
      <c r="AM2085" s="291"/>
      <c r="AN2085" s="291"/>
      <c r="AO2085" s="291"/>
      <c r="AP2085" s="291"/>
      <c r="AQ2085" s="291"/>
      <c r="AR2085" s="291"/>
    </row>
    <row r="2086" spans="1:44" ht="8.1" customHeight="1">
      <c r="A2086" s="323" t="str">
        <f t="shared" si="181"/>
        <v/>
      </c>
      <c r="B2086" s="50" t="str">
        <f t="shared" si="182"/>
        <v/>
      </c>
      <c r="C2086" s="50" t="str">
        <f t="shared" si="183"/>
        <v/>
      </c>
      <c r="D2086" s="273" t="str">
        <f t="shared" si="184"/>
        <v/>
      </c>
      <c r="E2086" s="311"/>
      <c r="F2086" s="312"/>
      <c r="G2086" s="312"/>
      <c r="H2086" s="291"/>
      <c r="I2086" s="291"/>
      <c r="J2086" s="291"/>
      <c r="K2086" s="291"/>
      <c r="L2086" s="291"/>
      <c r="M2086" s="291"/>
      <c r="N2086" s="291"/>
      <c r="O2086" s="291"/>
      <c r="P2086" s="291"/>
      <c r="Q2086" s="291"/>
      <c r="R2086" s="291"/>
      <c r="S2086" s="291"/>
      <c r="T2086" s="291"/>
      <c r="U2086" s="291"/>
      <c r="V2086" s="291"/>
      <c r="W2086" s="291"/>
      <c r="X2086" s="291"/>
      <c r="Y2086" s="291"/>
      <c r="Z2086" s="291"/>
      <c r="AA2086" s="291"/>
      <c r="AB2086" s="291"/>
      <c r="AC2086" s="291"/>
      <c r="AD2086" s="291"/>
      <c r="AE2086" s="291"/>
      <c r="AF2086" s="291"/>
      <c r="AG2086" s="291"/>
      <c r="AH2086" s="291"/>
      <c r="AI2086" s="291"/>
      <c r="AJ2086" s="291"/>
      <c r="AK2086" s="291"/>
      <c r="AL2086" s="291"/>
      <c r="AM2086" s="291"/>
      <c r="AN2086" s="291"/>
      <c r="AO2086" s="291"/>
      <c r="AP2086" s="291"/>
      <c r="AQ2086" s="291"/>
      <c r="AR2086" s="291"/>
    </row>
    <row r="2087" spans="1:44" ht="8.1" customHeight="1">
      <c r="A2087" s="323" t="str">
        <f t="shared" si="181"/>
        <v/>
      </c>
      <c r="B2087" s="50" t="str">
        <f t="shared" si="182"/>
        <v/>
      </c>
      <c r="C2087" s="50" t="str">
        <f t="shared" si="183"/>
        <v/>
      </c>
      <c r="D2087" s="273" t="str">
        <f t="shared" si="184"/>
        <v/>
      </c>
      <c r="E2087" s="311"/>
      <c r="F2087" s="312"/>
      <c r="G2087" s="312"/>
      <c r="H2087" s="291"/>
      <c r="I2087" s="291"/>
      <c r="J2087" s="291"/>
      <c r="K2087" s="291"/>
      <c r="L2087" s="291"/>
      <c r="M2087" s="291"/>
      <c r="N2087" s="291"/>
      <c r="O2087" s="291"/>
      <c r="P2087" s="291"/>
      <c r="Q2087" s="291"/>
      <c r="R2087" s="291"/>
      <c r="S2087" s="291"/>
      <c r="T2087" s="291"/>
      <c r="U2087" s="291"/>
      <c r="V2087" s="291"/>
      <c r="W2087" s="291"/>
      <c r="X2087" s="291"/>
      <c r="Y2087" s="291"/>
      <c r="Z2087" s="291"/>
      <c r="AA2087" s="291"/>
      <c r="AB2087" s="291"/>
      <c r="AC2087" s="291"/>
      <c r="AD2087" s="291"/>
      <c r="AE2087" s="291"/>
      <c r="AF2087" s="291"/>
      <c r="AG2087" s="291"/>
      <c r="AH2087" s="291"/>
      <c r="AI2087" s="291"/>
      <c r="AJ2087" s="291"/>
      <c r="AK2087" s="291"/>
      <c r="AL2087" s="291"/>
      <c r="AM2087" s="291"/>
      <c r="AN2087" s="291"/>
      <c r="AO2087" s="291"/>
      <c r="AP2087" s="291"/>
      <c r="AQ2087" s="291"/>
      <c r="AR2087" s="291"/>
    </row>
    <row r="2088" spans="1:44" ht="8.1" customHeight="1">
      <c r="A2088" s="323" t="str">
        <f t="shared" si="181"/>
        <v/>
      </c>
      <c r="B2088" s="50" t="str">
        <f t="shared" si="182"/>
        <v/>
      </c>
      <c r="C2088" s="50" t="str">
        <f t="shared" si="183"/>
        <v/>
      </c>
      <c r="D2088" s="273" t="str">
        <f t="shared" si="184"/>
        <v/>
      </c>
      <c r="E2088" s="311"/>
      <c r="F2088" s="312"/>
      <c r="G2088" s="312"/>
      <c r="H2088" s="291"/>
      <c r="I2088" s="291"/>
      <c r="J2088" s="291"/>
      <c r="K2088" s="291"/>
      <c r="L2088" s="291"/>
      <c r="M2088" s="291"/>
      <c r="N2088" s="291"/>
      <c r="O2088" s="291"/>
      <c r="P2088" s="291"/>
      <c r="Q2088" s="291"/>
      <c r="R2088" s="291"/>
      <c r="S2088" s="291"/>
      <c r="T2088" s="291"/>
      <c r="U2088" s="291"/>
      <c r="V2088" s="291"/>
      <c r="W2088" s="291"/>
      <c r="X2088" s="291"/>
      <c r="Y2088" s="291"/>
      <c r="Z2088" s="291"/>
      <c r="AA2088" s="291"/>
      <c r="AB2088" s="291"/>
      <c r="AC2088" s="291"/>
      <c r="AD2088" s="291"/>
      <c r="AE2088" s="291"/>
      <c r="AF2088" s="291"/>
      <c r="AG2088" s="291"/>
      <c r="AH2088" s="291"/>
      <c r="AI2088" s="291"/>
      <c r="AJ2088" s="291"/>
      <c r="AK2088" s="291"/>
      <c r="AL2088" s="291"/>
      <c r="AM2088" s="291"/>
      <c r="AN2088" s="291"/>
      <c r="AO2088" s="291"/>
      <c r="AP2088" s="291"/>
      <c r="AQ2088" s="291"/>
      <c r="AR2088" s="291"/>
    </row>
    <row r="2089" spans="1:44" ht="8.1" customHeight="1">
      <c r="A2089" s="323" t="str">
        <f t="shared" si="181"/>
        <v/>
      </c>
      <c r="B2089" s="50" t="str">
        <f t="shared" si="182"/>
        <v/>
      </c>
      <c r="C2089" s="50" t="str">
        <f t="shared" si="183"/>
        <v/>
      </c>
      <c r="D2089" s="273" t="str">
        <f t="shared" si="184"/>
        <v/>
      </c>
      <c r="E2089" s="311"/>
      <c r="F2089" s="312"/>
      <c r="G2089" s="312"/>
      <c r="H2089" s="291"/>
      <c r="I2089" s="291"/>
      <c r="J2089" s="291"/>
      <c r="K2089" s="291"/>
      <c r="L2089" s="291"/>
      <c r="M2089" s="291"/>
      <c r="N2089" s="291"/>
      <c r="O2089" s="291"/>
      <c r="P2089" s="291"/>
      <c r="Q2089" s="291"/>
      <c r="R2089" s="291"/>
      <c r="S2089" s="291"/>
      <c r="T2089" s="291"/>
      <c r="U2089" s="291"/>
      <c r="V2089" s="291"/>
      <c r="W2089" s="291"/>
      <c r="X2089" s="291"/>
      <c r="Y2089" s="291"/>
      <c r="Z2089" s="291"/>
      <c r="AA2089" s="291"/>
      <c r="AB2089" s="291"/>
      <c r="AC2089" s="291"/>
      <c r="AD2089" s="291"/>
      <c r="AE2089" s="291"/>
      <c r="AF2089" s="291"/>
      <c r="AG2089" s="291"/>
      <c r="AH2089" s="291"/>
      <c r="AI2089" s="291"/>
      <c r="AJ2089" s="291"/>
      <c r="AK2089" s="291"/>
      <c r="AL2089" s="291"/>
      <c r="AM2089" s="291"/>
      <c r="AN2089" s="291"/>
      <c r="AO2089" s="291"/>
      <c r="AP2089" s="291"/>
      <c r="AQ2089" s="291"/>
      <c r="AR2089" s="291"/>
    </row>
    <row r="2090" spans="1:44" ht="8.1" customHeight="1">
      <c r="A2090" s="323" t="str">
        <f t="shared" si="181"/>
        <v/>
      </c>
      <c r="B2090" s="50" t="str">
        <f t="shared" si="182"/>
        <v/>
      </c>
      <c r="C2090" s="50" t="str">
        <f t="shared" si="183"/>
        <v/>
      </c>
      <c r="D2090" s="273" t="str">
        <f t="shared" si="184"/>
        <v/>
      </c>
      <c r="E2090" s="311"/>
      <c r="F2090" s="312"/>
      <c r="G2090" s="312"/>
      <c r="H2090" s="291"/>
      <c r="I2090" s="291"/>
      <c r="J2090" s="291"/>
      <c r="K2090" s="291"/>
      <c r="L2090" s="291"/>
      <c r="M2090" s="291"/>
      <c r="N2090" s="291"/>
      <c r="O2090" s="291"/>
      <c r="P2090" s="291"/>
      <c r="Q2090" s="291"/>
      <c r="R2090" s="291"/>
      <c r="S2090" s="291"/>
      <c r="T2090" s="291"/>
      <c r="U2090" s="291"/>
      <c r="V2090" s="291"/>
      <c r="W2090" s="291"/>
      <c r="X2090" s="291"/>
      <c r="Y2090" s="291"/>
      <c r="Z2090" s="291"/>
      <c r="AA2090" s="291"/>
      <c r="AB2090" s="291"/>
      <c r="AC2090" s="291"/>
      <c r="AD2090" s="291"/>
      <c r="AE2090" s="291"/>
      <c r="AF2090" s="291"/>
      <c r="AG2090" s="291"/>
      <c r="AH2090" s="291"/>
      <c r="AI2090" s="291"/>
      <c r="AJ2090" s="291"/>
      <c r="AK2090" s="291"/>
      <c r="AL2090" s="291"/>
      <c r="AM2090" s="291"/>
      <c r="AN2090" s="291"/>
      <c r="AO2090" s="291"/>
      <c r="AP2090" s="291"/>
      <c r="AQ2090" s="291"/>
      <c r="AR2090" s="291"/>
    </row>
    <row r="2091" spans="1:44" ht="8.1" customHeight="1">
      <c r="A2091" s="323" t="str">
        <f t="shared" si="181"/>
        <v/>
      </c>
      <c r="B2091" s="50" t="str">
        <f t="shared" si="182"/>
        <v/>
      </c>
      <c r="C2091" s="50" t="str">
        <f t="shared" si="183"/>
        <v/>
      </c>
      <c r="D2091" s="273" t="str">
        <f t="shared" si="184"/>
        <v/>
      </c>
      <c r="E2091" s="311"/>
      <c r="F2091" s="312"/>
      <c r="G2091" s="312"/>
      <c r="H2091" s="291"/>
      <c r="I2091" s="291"/>
      <c r="J2091" s="291"/>
      <c r="K2091" s="291"/>
      <c r="L2091" s="291"/>
      <c r="M2091" s="291"/>
      <c r="N2091" s="291"/>
      <c r="O2091" s="291"/>
      <c r="P2091" s="291"/>
      <c r="Q2091" s="291"/>
      <c r="R2091" s="291"/>
      <c r="S2091" s="291"/>
      <c r="T2091" s="291"/>
      <c r="U2091" s="291"/>
      <c r="V2091" s="291"/>
      <c r="W2091" s="291"/>
      <c r="X2091" s="291"/>
      <c r="Y2091" s="291"/>
      <c r="Z2091" s="291"/>
      <c r="AA2091" s="291"/>
      <c r="AB2091" s="291"/>
      <c r="AC2091" s="291"/>
      <c r="AD2091" s="291"/>
      <c r="AE2091" s="291"/>
      <c r="AF2091" s="291"/>
      <c r="AG2091" s="291"/>
      <c r="AH2091" s="291"/>
      <c r="AI2091" s="291"/>
      <c r="AJ2091" s="291"/>
      <c r="AK2091" s="291"/>
      <c r="AL2091" s="291"/>
      <c r="AM2091" s="291"/>
      <c r="AN2091" s="291"/>
      <c r="AO2091" s="291"/>
      <c r="AP2091" s="291"/>
      <c r="AQ2091" s="291"/>
      <c r="AR2091" s="291"/>
    </row>
    <row r="2092" spans="1:44" ht="8.1" customHeight="1">
      <c r="A2092" s="323" t="str">
        <f t="shared" si="181"/>
        <v/>
      </c>
      <c r="B2092" s="50" t="str">
        <f t="shared" si="182"/>
        <v/>
      </c>
      <c r="C2092" s="50" t="str">
        <f t="shared" si="183"/>
        <v/>
      </c>
      <c r="D2092" s="273" t="str">
        <f t="shared" si="184"/>
        <v/>
      </c>
      <c r="E2092" s="311"/>
      <c r="F2092" s="312"/>
      <c r="G2092" s="312"/>
      <c r="H2092" s="291"/>
      <c r="I2092" s="291"/>
      <c r="J2092" s="291"/>
      <c r="K2092" s="291"/>
      <c r="L2092" s="291"/>
      <c r="M2092" s="291"/>
      <c r="N2092" s="291"/>
      <c r="O2092" s="291"/>
      <c r="P2092" s="291"/>
      <c r="Q2092" s="291"/>
      <c r="R2092" s="291"/>
      <c r="S2092" s="291"/>
      <c r="T2092" s="291"/>
      <c r="U2092" s="291"/>
      <c r="V2092" s="291"/>
      <c r="W2092" s="291"/>
      <c r="X2092" s="291"/>
      <c r="Y2092" s="291"/>
      <c r="Z2092" s="291"/>
      <c r="AA2092" s="291"/>
      <c r="AB2092" s="291"/>
      <c r="AC2092" s="291"/>
      <c r="AD2092" s="291"/>
      <c r="AE2092" s="291"/>
      <c r="AF2092" s="291"/>
      <c r="AG2092" s="291"/>
      <c r="AH2092" s="291"/>
      <c r="AI2092" s="291"/>
      <c r="AJ2092" s="291"/>
      <c r="AK2092" s="291"/>
      <c r="AL2092" s="291"/>
      <c r="AM2092" s="291"/>
      <c r="AN2092" s="291"/>
      <c r="AO2092" s="291"/>
      <c r="AP2092" s="291"/>
      <c r="AQ2092" s="291"/>
      <c r="AR2092" s="291"/>
    </row>
    <row r="2093" spans="1:44" ht="8.1" customHeight="1">
      <c r="A2093" s="323" t="str">
        <f t="shared" si="181"/>
        <v/>
      </c>
      <c r="B2093" s="50" t="str">
        <f t="shared" si="182"/>
        <v/>
      </c>
      <c r="C2093" s="50" t="str">
        <f t="shared" si="183"/>
        <v/>
      </c>
      <c r="D2093" s="273" t="str">
        <f t="shared" si="184"/>
        <v/>
      </c>
      <c r="E2093" s="311"/>
      <c r="F2093" s="312"/>
      <c r="G2093" s="312"/>
      <c r="H2093" s="291"/>
      <c r="I2093" s="291"/>
      <c r="J2093" s="291"/>
      <c r="K2093" s="291"/>
      <c r="L2093" s="291"/>
      <c r="M2093" s="291"/>
      <c r="N2093" s="291"/>
      <c r="O2093" s="291"/>
      <c r="P2093" s="291"/>
      <c r="Q2093" s="291"/>
      <c r="R2093" s="291"/>
      <c r="S2093" s="291"/>
      <c r="T2093" s="291"/>
      <c r="U2093" s="291"/>
      <c r="V2093" s="291"/>
      <c r="W2093" s="291"/>
      <c r="X2093" s="291"/>
      <c r="Y2093" s="291"/>
      <c r="Z2093" s="291"/>
      <c r="AA2093" s="291"/>
      <c r="AB2093" s="291"/>
      <c r="AC2093" s="291"/>
      <c r="AD2093" s="291"/>
      <c r="AE2093" s="291"/>
      <c r="AF2093" s="291"/>
      <c r="AG2093" s="291"/>
      <c r="AH2093" s="291"/>
      <c r="AI2093" s="291"/>
      <c r="AJ2093" s="291"/>
      <c r="AK2093" s="291"/>
      <c r="AL2093" s="291"/>
      <c r="AM2093" s="291"/>
      <c r="AN2093" s="291"/>
      <c r="AO2093" s="291"/>
      <c r="AP2093" s="291"/>
      <c r="AQ2093" s="291"/>
      <c r="AR2093" s="291"/>
    </row>
    <row r="2094" spans="1:44" ht="8.1" customHeight="1">
      <c r="A2094" s="323" t="str">
        <f t="shared" si="181"/>
        <v/>
      </c>
      <c r="B2094" s="50" t="str">
        <f t="shared" si="182"/>
        <v/>
      </c>
      <c r="C2094" s="50" t="str">
        <f t="shared" si="183"/>
        <v/>
      </c>
      <c r="D2094" s="273" t="str">
        <f t="shared" si="184"/>
        <v/>
      </c>
      <c r="E2094" s="311"/>
      <c r="F2094" s="312"/>
      <c r="G2094" s="312"/>
      <c r="H2094" s="291"/>
      <c r="I2094" s="291"/>
      <c r="J2094" s="291"/>
      <c r="K2094" s="291"/>
      <c r="L2094" s="291"/>
      <c r="M2094" s="291"/>
      <c r="N2094" s="291"/>
      <c r="O2094" s="291"/>
      <c r="P2094" s="291"/>
      <c r="Q2094" s="291"/>
      <c r="R2094" s="291"/>
      <c r="S2094" s="291"/>
      <c r="T2094" s="291"/>
      <c r="U2094" s="291"/>
      <c r="V2094" s="291"/>
      <c r="W2094" s="291"/>
      <c r="X2094" s="291"/>
      <c r="Y2094" s="291"/>
      <c r="Z2094" s="291"/>
      <c r="AA2094" s="291"/>
      <c r="AB2094" s="291"/>
      <c r="AC2094" s="291"/>
      <c r="AD2094" s="291"/>
      <c r="AE2094" s="291"/>
      <c r="AF2094" s="291"/>
      <c r="AG2094" s="291"/>
      <c r="AH2094" s="291"/>
      <c r="AI2094" s="291"/>
      <c r="AJ2094" s="291"/>
      <c r="AK2094" s="291"/>
      <c r="AL2094" s="291"/>
      <c r="AM2094" s="291"/>
      <c r="AN2094" s="291"/>
      <c r="AO2094" s="291"/>
      <c r="AP2094" s="291"/>
      <c r="AQ2094" s="291"/>
      <c r="AR2094" s="291"/>
    </row>
    <row r="2095" spans="1:44" ht="8.1" customHeight="1">
      <c r="A2095" s="323" t="str">
        <f t="shared" si="181"/>
        <v/>
      </c>
      <c r="B2095" s="50" t="str">
        <f t="shared" si="182"/>
        <v/>
      </c>
      <c r="C2095" s="50" t="str">
        <f t="shared" si="183"/>
        <v/>
      </c>
      <c r="D2095" s="273" t="str">
        <f t="shared" si="184"/>
        <v/>
      </c>
      <c r="E2095" s="311"/>
      <c r="F2095" s="312"/>
      <c r="G2095" s="312"/>
      <c r="H2095" s="291"/>
      <c r="I2095" s="291"/>
      <c r="J2095" s="291"/>
      <c r="K2095" s="291"/>
      <c r="L2095" s="291"/>
      <c r="M2095" s="291"/>
      <c r="N2095" s="291"/>
      <c r="O2095" s="291"/>
      <c r="P2095" s="291"/>
      <c r="Q2095" s="291"/>
      <c r="R2095" s="291"/>
      <c r="S2095" s="291"/>
      <c r="T2095" s="291"/>
      <c r="U2095" s="291"/>
      <c r="V2095" s="291"/>
      <c r="W2095" s="291"/>
      <c r="X2095" s="291"/>
      <c r="Y2095" s="291"/>
      <c r="Z2095" s="291"/>
      <c r="AA2095" s="291"/>
      <c r="AB2095" s="291"/>
      <c r="AC2095" s="291"/>
      <c r="AD2095" s="291"/>
      <c r="AE2095" s="291"/>
      <c r="AF2095" s="291"/>
      <c r="AG2095" s="291"/>
      <c r="AH2095" s="291"/>
      <c r="AI2095" s="291"/>
      <c r="AJ2095" s="291"/>
      <c r="AK2095" s="291"/>
      <c r="AL2095" s="291"/>
      <c r="AM2095" s="291"/>
      <c r="AN2095" s="291"/>
      <c r="AO2095" s="291"/>
      <c r="AP2095" s="291"/>
      <c r="AQ2095" s="291"/>
      <c r="AR2095" s="291"/>
    </row>
    <row r="2096" spans="1:44" ht="8.1" customHeight="1">
      <c r="A2096" s="323" t="str">
        <f t="shared" si="181"/>
        <v/>
      </c>
      <c r="B2096" s="50" t="str">
        <f t="shared" si="182"/>
        <v/>
      </c>
      <c r="C2096" s="50" t="str">
        <f t="shared" si="183"/>
        <v/>
      </c>
      <c r="D2096" s="273" t="str">
        <f t="shared" si="184"/>
        <v/>
      </c>
      <c r="E2096" s="311"/>
      <c r="F2096" s="312"/>
      <c r="G2096" s="312"/>
      <c r="H2096" s="291"/>
      <c r="I2096" s="291"/>
      <c r="J2096" s="291"/>
      <c r="K2096" s="291"/>
      <c r="L2096" s="291"/>
      <c r="M2096" s="291"/>
      <c r="N2096" s="291"/>
      <c r="O2096" s="291"/>
      <c r="P2096" s="291"/>
      <c r="Q2096" s="291"/>
      <c r="R2096" s="291"/>
      <c r="S2096" s="291"/>
      <c r="T2096" s="291"/>
      <c r="U2096" s="291"/>
      <c r="V2096" s="291"/>
      <c r="W2096" s="291"/>
      <c r="X2096" s="291"/>
      <c r="Y2096" s="291"/>
      <c r="Z2096" s="291"/>
      <c r="AA2096" s="291"/>
      <c r="AB2096" s="291"/>
      <c r="AC2096" s="291"/>
      <c r="AD2096" s="291"/>
      <c r="AE2096" s="291"/>
      <c r="AF2096" s="291"/>
      <c r="AG2096" s="291"/>
      <c r="AH2096" s="291"/>
      <c r="AI2096" s="291"/>
      <c r="AJ2096" s="291"/>
      <c r="AK2096" s="291"/>
      <c r="AL2096" s="291"/>
      <c r="AM2096" s="291"/>
      <c r="AN2096" s="291"/>
      <c r="AO2096" s="291"/>
      <c r="AP2096" s="291"/>
      <c r="AQ2096" s="291"/>
      <c r="AR2096" s="291"/>
    </row>
    <row r="2097" spans="1:44" ht="8.1" customHeight="1">
      <c r="A2097" s="323" t="str">
        <f t="shared" si="181"/>
        <v/>
      </c>
      <c r="B2097" s="50" t="str">
        <f t="shared" si="182"/>
        <v/>
      </c>
      <c r="C2097" s="50" t="str">
        <f t="shared" si="183"/>
        <v/>
      </c>
      <c r="D2097" s="273" t="str">
        <f t="shared" si="184"/>
        <v/>
      </c>
      <c r="E2097" s="311"/>
      <c r="F2097" s="312"/>
      <c r="G2097" s="312"/>
      <c r="H2097" s="291"/>
      <c r="I2097" s="291"/>
      <c r="J2097" s="291"/>
      <c r="K2097" s="291"/>
      <c r="L2097" s="291"/>
      <c r="M2097" s="291"/>
      <c r="N2097" s="291"/>
      <c r="O2097" s="291"/>
      <c r="P2097" s="291"/>
      <c r="Q2097" s="291"/>
      <c r="R2097" s="291"/>
      <c r="S2097" s="291"/>
      <c r="T2097" s="291"/>
      <c r="U2097" s="291"/>
      <c r="V2097" s="291"/>
      <c r="W2097" s="291"/>
      <c r="X2097" s="291"/>
      <c r="Y2097" s="291"/>
      <c r="Z2097" s="291"/>
      <c r="AA2097" s="291"/>
      <c r="AB2097" s="291"/>
      <c r="AC2097" s="291"/>
      <c r="AD2097" s="291"/>
      <c r="AE2097" s="291"/>
      <c r="AF2097" s="291"/>
      <c r="AG2097" s="291"/>
      <c r="AH2097" s="291"/>
      <c r="AI2097" s="291"/>
      <c r="AJ2097" s="291"/>
      <c r="AK2097" s="291"/>
      <c r="AL2097" s="291"/>
      <c r="AM2097" s="291"/>
      <c r="AN2097" s="291"/>
      <c r="AO2097" s="291"/>
      <c r="AP2097" s="291"/>
      <c r="AQ2097" s="291"/>
      <c r="AR2097" s="291"/>
    </row>
    <row r="2098" spans="1:44" ht="8.1" customHeight="1">
      <c r="A2098" s="323" t="str">
        <f t="shared" si="181"/>
        <v/>
      </c>
      <c r="B2098" s="50" t="str">
        <f t="shared" si="182"/>
        <v/>
      </c>
      <c r="C2098" s="50" t="str">
        <f t="shared" si="183"/>
        <v/>
      </c>
      <c r="D2098" s="273" t="str">
        <f t="shared" si="184"/>
        <v/>
      </c>
      <c r="E2098" s="311"/>
      <c r="F2098" s="312"/>
      <c r="G2098" s="312"/>
      <c r="H2098" s="291"/>
      <c r="I2098" s="291"/>
      <c r="J2098" s="291"/>
      <c r="K2098" s="291"/>
      <c r="L2098" s="291"/>
      <c r="M2098" s="291"/>
      <c r="N2098" s="291"/>
      <c r="O2098" s="291"/>
      <c r="P2098" s="291"/>
      <c r="Q2098" s="291"/>
      <c r="R2098" s="291"/>
      <c r="S2098" s="291"/>
      <c r="T2098" s="291"/>
      <c r="U2098" s="291"/>
      <c r="V2098" s="291"/>
      <c r="W2098" s="291"/>
      <c r="X2098" s="291"/>
      <c r="Y2098" s="291"/>
      <c r="Z2098" s="291"/>
      <c r="AA2098" s="291"/>
      <c r="AB2098" s="291"/>
      <c r="AC2098" s="291"/>
      <c r="AD2098" s="291"/>
      <c r="AE2098" s="291"/>
      <c r="AF2098" s="291"/>
      <c r="AG2098" s="291"/>
      <c r="AH2098" s="291"/>
      <c r="AI2098" s="291"/>
      <c r="AJ2098" s="291"/>
      <c r="AK2098" s="291"/>
      <c r="AL2098" s="291"/>
      <c r="AM2098" s="291"/>
      <c r="AN2098" s="291"/>
      <c r="AO2098" s="291"/>
      <c r="AP2098" s="291"/>
      <c r="AQ2098" s="291"/>
      <c r="AR2098" s="291"/>
    </row>
    <row r="2099" spans="1:44" ht="8.1" customHeight="1">
      <c r="A2099" s="323" t="str">
        <f t="shared" si="181"/>
        <v/>
      </c>
      <c r="B2099" s="50" t="str">
        <f t="shared" si="182"/>
        <v/>
      </c>
      <c r="C2099" s="50" t="str">
        <f t="shared" si="183"/>
        <v/>
      </c>
      <c r="D2099" s="273" t="str">
        <f t="shared" si="184"/>
        <v/>
      </c>
      <c r="E2099" s="311"/>
      <c r="F2099" s="312"/>
      <c r="G2099" s="312"/>
      <c r="H2099" s="291"/>
      <c r="I2099" s="291"/>
      <c r="J2099" s="291"/>
      <c r="K2099" s="291"/>
      <c r="L2099" s="291"/>
      <c r="M2099" s="291"/>
      <c r="N2099" s="291"/>
      <c r="O2099" s="291"/>
      <c r="P2099" s="291"/>
      <c r="Q2099" s="291"/>
      <c r="R2099" s="291"/>
      <c r="S2099" s="291"/>
      <c r="T2099" s="291"/>
      <c r="U2099" s="291"/>
      <c r="V2099" s="291"/>
      <c r="W2099" s="291"/>
      <c r="X2099" s="291"/>
      <c r="Y2099" s="291"/>
      <c r="Z2099" s="291"/>
      <c r="AA2099" s="291"/>
      <c r="AB2099" s="291"/>
      <c r="AC2099" s="291"/>
      <c r="AD2099" s="291"/>
      <c r="AE2099" s="291"/>
      <c r="AF2099" s="291"/>
      <c r="AG2099" s="291"/>
      <c r="AH2099" s="291"/>
      <c r="AI2099" s="291"/>
      <c r="AJ2099" s="291"/>
      <c r="AK2099" s="291"/>
      <c r="AL2099" s="291"/>
      <c r="AM2099" s="291"/>
      <c r="AN2099" s="291"/>
      <c r="AO2099" s="291"/>
      <c r="AP2099" s="291"/>
      <c r="AQ2099" s="291"/>
      <c r="AR2099" s="291"/>
    </row>
    <row r="2100" spans="1:44" ht="8.1" customHeight="1">
      <c r="A2100" s="323" t="str">
        <f t="shared" si="181"/>
        <v/>
      </c>
      <c r="B2100" s="50" t="str">
        <f t="shared" si="182"/>
        <v/>
      </c>
      <c r="C2100" s="50" t="str">
        <f t="shared" si="183"/>
        <v/>
      </c>
      <c r="D2100" s="273" t="str">
        <f t="shared" si="184"/>
        <v/>
      </c>
      <c r="E2100" s="311"/>
      <c r="F2100" s="312"/>
      <c r="G2100" s="312"/>
      <c r="H2100" s="291"/>
      <c r="I2100" s="291"/>
      <c r="J2100" s="291"/>
      <c r="K2100" s="291"/>
      <c r="L2100" s="291"/>
      <c r="M2100" s="291"/>
      <c r="N2100" s="291"/>
      <c r="O2100" s="291"/>
      <c r="P2100" s="291"/>
      <c r="Q2100" s="291"/>
      <c r="R2100" s="291"/>
      <c r="S2100" s="291"/>
      <c r="T2100" s="291"/>
      <c r="U2100" s="291"/>
      <c r="V2100" s="291"/>
      <c r="W2100" s="291"/>
      <c r="X2100" s="291"/>
      <c r="Y2100" s="291"/>
      <c r="Z2100" s="291"/>
      <c r="AA2100" s="291"/>
      <c r="AB2100" s="291"/>
      <c r="AC2100" s="291"/>
      <c r="AD2100" s="291"/>
      <c r="AE2100" s="291"/>
      <c r="AF2100" s="291"/>
      <c r="AG2100" s="291"/>
      <c r="AH2100" s="291"/>
      <c r="AI2100" s="291"/>
      <c r="AJ2100" s="291"/>
      <c r="AK2100" s="291"/>
      <c r="AL2100" s="291"/>
      <c r="AM2100" s="291"/>
      <c r="AN2100" s="291"/>
      <c r="AO2100" s="291"/>
      <c r="AP2100" s="291"/>
      <c r="AQ2100" s="291"/>
      <c r="AR2100" s="291"/>
    </row>
    <row r="2101" spans="1:44" ht="8.1" customHeight="1">
      <c r="A2101" s="323" t="str">
        <f t="shared" si="181"/>
        <v/>
      </c>
      <c r="B2101" s="50" t="str">
        <f t="shared" si="182"/>
        <v/>
      </c>
      <c r="C2101" s="50" t="str">
        <f t="shared" si="183"/>
        <v/>
      </c>
      <c r="D2101" s="273" t="str">
        <f t="shared" si="184"/>
        <v/>
      </c>
      <c r="E2101" s="311"/>
      <c r="F2101" s="312"/>
      <c r="G2101" s="312"/>
      <c r="H2101" s="291"/>
      <c r="I2101" s="291"/>
      <c r="J2101" s="291"/>
      <c r="K2101" s="291"/>
      <c r="L2101" s="291"/>
      <c r="M2101" s="291"/>
      <c r="N2101" s="291"/>
      <c r="O2101" s="291"/>
      <c r="P2101" s="291"/>
      <c r="Q2101" s="291"/>
      <c r="R2101" s="291"/>
      <c r="S2101" s="291"/>
      <c r="T2101" s="291"/>
      <c r="U2101" s="291"/>
      <c r="V2101" s="291"/>
      <c r="W2101" s="291"/>
      <c r="X2101" s="291"/>
      <c r="Y2101" s="291"/>
      <c r="Z2101" s="291"/>
      <c r="AA2101" s="291"/>
      <c r="AB2101" s="291"/>
      <c r="AC2101" s="291"/>
      <c r="AD2101" s="291"/>
      <c r="AE2101" s="291"/>
      <c r="AF2101" s="291"/>
      <c r="AG2101" s="291"/>
      <c r="AH2101" s="291"/>
      <c r="AI2101" s="291"/>
      <c r="AJ2101" s="291"/>
      <c r="AK2101" s="291"/>
      <c r="AL2101" s="291"/>
      <c r="AM2101" s="291"/>
      <c r="AN2101" s="291"/>
      <c r="AO2101" s="291"/>
      <c r="AP2101" s="291"/>
      <c r="AQ2101" s="291"/>
      <c r="AR2101" s="291"/>
    </row>
    <row r="2102" spans="1:44" ht="8.1" customHeight="1">
      <c r="A2102" s="323" t="str">
        <f t="shared" si="181"/>
        <v/>
      </c>
      <c r="B2102" s="50" t="str">
        <f t="shared" si="182"/>
        <v/>
      </c>
      <c r="C2102" s="50" t="str">
        <f t="shared" si="183"/>
        <v/>
      </c>
      <c r="D2102" s="273" t="str">
        <f t="shared" si="184"/>
        <v/>
      </c>
      <c r="E2102" s="311"/>
      <c r="F2102" s="312"/>
      <c r="G2102" s="312"/>
      <c r="H2102" s="291"/>
      <c r="I2102" s="291"/>
      <c r="J2102" s="291"/>
      <c r="K2102" s="291"/>
      <c r="L2102" s="291"/>
      <c r="M2102" s="291"/>
      <c r="N2102" s="291"/>
      <c r="O2102" s="291"/>
      <c r="P2102" s="291"/>
      <c r="Q2102" s="291"/>
      <c r="R2102" s="291"/>
      <c r="S2102" s="291"/>
      <c r="T2102" s="291"/>
      <c r="U2102" s="291"/>
      <c r="V2102" s="291"/>
      <c r="W2102" s="291"/>
      <c r="X2102" s="291"/>
      <c r="Y2102" s="291"/>
      <c r="Z2102" s="291"/>
      <c r="AA2102" s="291"/>
      <c r="AB2102" s="291"/>
      <c r="AC2102" s="291"/>
      <c r="AD2102" s="291"/>
      <c r="AE2102" s="291"/>
      <c r="AF2102" s="291"/>
      <c r="AG2102" s="291"/>
      <c r="AH2102" s="291"/>
      <c r="AI2102" s="291"/>
      <c r="AJ2102" s="291"/>
      <c r="AK2102" s="291"/>
      <c r="AL2102" s="291"/>
      <c r="AM2102" s="291"/>
      <c r="AN2102" s="291"/>
      <c r="AO2102" s="291"/>
      <c r="AP2102" s="291"/>
      <c r="AQ2102" s="291"/>
      <c r="AR2102" s="291"/>
    </row>
    <row r="2103" spans="1:44" ht="8.1" customHeight="1">
      <c r="A2103" s="323" t="str">
        <f t="shared" si="181"/>
        <v/>
      </c>
      <c r="B2103" s="50" t="str">
        <f t="shared" si="182"/>
        <v/>
      </c>
      <c r="C2103" s="50" t="str">
        <f t="shared" si="183"/>
        <v/>
      </c>
      <c r="D2103" s="273" t="str">
        <f t="shared" si="184"/>
        <v/>
      </c>
      <c r="E2103" s="311"/>
      <c r="F2103" s="312"/>
      <c r="G2103" s="312"/>
      <c r="H2103" s="291"/>
      <c r="I2103" s="291"/>
      <c r="J2103" s="291"/>
      <c r="K2103" s="291"/>
      <c r="L2103" s="291"/>
      <c r="M2103" s="291"/>
      <c r="N2103" s="291"/>
      <c r="O2103" s="291"/>
      <c r="P2103" s="291"/>
      <c r="Q2103" s="291"/>
      <c r="R2103" s="291"/>
      <c r="S2103" s="291"/>
      <c r="T2103" s="291"/>
      <c r="U2103" s="291"/>
      <c r="V2103" s="291"/>
      <c r="W2103" s="291"/>
      <c r="X2103" s="291"/>
      <c r="Y2103" s="291"/>
      <c r="Z2103" s="291"/>
      <c r="AA2103" s="291"/>
      <c r="AB2103" s="291"/>
      <c r="AC2103" s="291"/>
      <c r="AD2103" s="291"/>
      <c r="AE2103" s="291"/>
      <c r="AF2103" s="291"/>
      <c r="AG2103" s="291"/>
      <c r="AH2103" s="291"/>
      <c r="AI2103" s="291"/>
      <c r="AJ2103" s="291"/>
      <c r="AK2103" s="291"/>
      <c r="AL2103" s="291"/>
      <c r="AM2103" s="291"/>
      <c r="AN2103" s="291"/>
      <c r="AO2103" s="291"/>
      <c r="AP2103" s="291"/>
      <c r="AQ2103" s="291"/>
      <c r="AR2103" s="291"/>
    </row>
    <row r="2104" spans="1:44" ht="8.1" customHeight="1">
      <c r="A2104" s="323" t="str">
        <f t="shared" si="181"/>
        <v/>
      </c>
      <c r="B2104" s="50" t="str">
        <f t="shared" si="182"/>
        <v/>
      </c>
      <c r="C2104" s="50" t="str">
        <f t="shared" si="183"/>
        <v/>
      </c>
      <c r="D2104" s="273" t="str">
        <f t="shared" si="184"/>
        <v/>
      </c>
      <c r="E2104" s="311"/>
      <c r="F2104" s="312"/>
      <c r="G2104" s="312"/>
      <c r="H2104" s="291"/>
      <c r="I2104" s="291"/>
      <c r="J2104" s="291"/>
      <c r="K2104" s="291"/>
      <c r="L2104" s="291"/>
      <c r="M2104" s="291"/>
      <c r="N2104" s="291"/>
      <c r="O2104" s="291"/>
      <c r="P2104" s="291"/>
      <c r="Q2104" s="291"/>
      <c r="R2104" s="291"/>
      <c r="S2104" s="291"/>
      <c r="T2104" s="291"/>
      <c r="U2104" s="291"/>
      <c r="V2104" s="291"/>
      <c r="W2104" s="291"/>
      <c r="X2104" s="291"/>
      <c r="Y2104" s="291"/>
      <c r="Z2104" s="291"/>
      <c r="AA2104" s="291"/>
      <c r="AB2104" s="291"/>
      <c r="AC2104" s="291"/>
      <c r="AD2104" s="291"/>
      <c r="AE2104" s="291"/>
      <c r="AF2104" s="291"/>
      <c r="AG2104" s="291"/>
      <c r="AH2104" s="291"/>
      <c r="AI2104" s="291"/>
      <c r="AJ2104" s="291"/>
      <c r="AK2104" s="291"/>
      <c r="AL2104" s="291"/>
      <c r="AM2104" s="291"/>
      <c r="AN2104" s="291"/>
      <c r="AO2104" s="291"/>
      <c r="AP2104" s="291"/>
      <c r="AQ2104" s="291"/>
      <c r="AR2104" s="291"/>
    </row>
    <row r="2105" spans="1:44" ht="8.1" customHeight="1">
      <c r="A2105" s="323" t="str">
        <f t="shared" si="181"/>
        <v/>
      </c>
      <c r="B2105" s="50" t="str">
        <f t="shared" si="182"/>
        <v/>
      </c>
      <c r="C2105" s="50" t="str">
        <f t="shared" si="183"/>
        <v/>
      </c>
      <c r="D2105" s="273" t="str">
        <f t="shared" si="184"/>
        <v/>
      </c>
      <c r="E2105" s="311"/>
      <c r="F2105" s="312"/>
      <c r="G2105" s="312"/>
      <c r="H2105" s="291"/>
      <c r="I2105" s="291"/>
      <c r="J2105" s="291"/>
      <c r="K2105" s="291"/>
      <c r="L2105" s="291"/>
      <c r="M2105" s="291"/>
      <c r="N2105" s="291"/>
      <c r="O2105" s="291"/>
      <c r="P2105" s="291"/>
      <c r="Q2105" s="291"/>
      <c r="R2105" s="291"/>
      <c r="S2105" s="291"/>
      <c r="T2105" s="291"/>
      <c r="U2105" s="291"/>
      <c r="V2105" s="291"/>
      <c r="W2105" s="291"/>
      <c r="X2105" s="291"/>
      <c r="Y2105" s="291"/>
      <c r="Z2105" s="291"/>
      <c r="AA2105" s="291"/>
      <c r="AB2105" s="291"/>
      <c r="AC2105" s="291"/>
      <c r="AD2105" s="291"/>
      <c r="AE2105" s="291"/>
      <c r="AF2105" s="291"/>
      <c r="AG2105" s="291"/>
      <c r="AH2105" s="291"/>
      <c r="AI2105" s="291"/>
      <c r="AJ2105" s="291"/>
      <c r="AK2105" s="291"/>
      <c r="AL2105" s="291"/>
      <c r="AM2105" s="291"/>
      <c r="AN2105" s="291"/>
      <c r="AO2105" s="291"/>
      <c r="AP2105" s="291"/>
      <c r="AQ2105" s="291"/>
      <c r="AR2105" s="291"/>
    </row>
    <row r="2106" spans="1:44" ht="8.1" customHeight="1">
      <c r="A2106" s="323" t="str">
        <f t="shared" si="181"/>
        <v/>
      </c>
      <c r="B2106" s="50" t="str">
        <f t="shared" si="182"/>
        <v/>
      </c>
      <c r="C2106" s="50" t="str">
        <f t="shared" si="183"/>
        <v/>
      </c>
      <c r="D2106" s="273" t="str">
        <f t="shared" si="184"/>
        <v/>
      </c>
      <c r="E2106" s="311"/>
      <c r="F2106" s="312"/>
      <c r="G2106" s="312"/>
      <c r="H2106" s="291"/>
      <c r="I2106" s="291"/>
      <c r="J2106" s="291"/>
      <c r="K2106" s="291"/>
      <c r="L2106" s="291"/>
      <c r="M2106" s="291"/>
      <c r="N2106" s="291"/>
      <c r="O2106" s="291"/>
      <c r="P2106" s="291"/>
      <c r="Q2106" s="291"/>
      <c r="R2106" s="291"/>
      <c r="S2106" s="291"/>
      <c r="T2106" s="291"/>
      <c r="U2106" s="291"/>
      <c r="V2106" s="291"/>
      <c r="W2106" s="291"/>
      <c r="X2106" s="291"/>
      <c r="Y2106" s="291"/>
      <c r="Z2106" s="291"/>
      <c r="AA2106" s="291"/>
      <c r="AB2106" s="291"/>
      <c r="AC2106" s="291"/>
      <c r="AD2106" s="291"/>
      <c r="AE2106" s="291"/>
      <c r="AF2106" s="291"/>
      <c r="AG2106" s="291"/>
      <c r="AH2106" s="291"/>
      <c r="AI2106" s="291"/>
      <c r="AJ2106" s="291"/>
      <c r="AK2106" s="291"/>
      <c r="AL2106" s="291"/>
      <c r="AM2106" s="291"/>
      <c r="AN2106" s="291"/>
      <c r="AO2106" s="291"/>
      <c r="AP2106" s="291"/>
      <c r="AQ2106" s="291"/>
      <c r="AR2106" s="291"/>
    </row>
    <row r="2107" spans="1:44" ht="8.1" customHeight="1">
      <c r="A2107" s="323" t="str">
        <f t="shared" si="181"/>
        <v/>
      </c>
      <c r="B2107" s="50" t="str">
        <f t="shared" si="182"/>
        <v/>
      </c>
      <c r="C2107" s="50" t="str">
        <f t="shared" si="183"/>
        <v/>
      </c>
      <c r="D2107" s="273" t="str">
        <f t="shared" si="184"/>
        <v/>
      </c>
      <c r="E2107" s="311"/>
      <c r="F2107" s="312"/>
      <c r="G2107" s="312"/>
      <c r="H2107" s="291"/>
      <c r="I2107" s="291"/>
      <c r="J2107" s="291"/>
      <c r="K2107" s="291"/>
      <c r="L2107" s="291"/>
      <c r="M2107" s="291"/>
      <c r="N2107" s="291"/>
      <c r="O2107" s="291"/>
      <c r="P2107" s="291"/>
      <c r="Q2107" s="291"/>
      <c r="R2107" s="291"/>
      <c r="S2107" s="291"/>
      <c r="T2107" s="291"/>
      <c r="U2107" s="291"/>
      <c r="V2107" s="291"/>
      <c r="W2107" s="291"/>
      <c r="X2107" s="291"/>
      <c r="Y2107" s="291"/>
      <c r="Z2107" s="291"/>
      <c r="AA2107" s="291"/>
      <c r="AB2107" s="291"/>
      <c r="AC2107" s="291"/>
      <c r="AD2107" s="291"/>
      <c r="AE2107" s="291"/>
      <c r="AF2107" s="291"/>
      <c r="AG2107" s="291"/>
      <c r="AH2107" s="291"/>
      <c r="AI2107" s="291"/>
      <c r="AJ2107" s="291"/>
      <c r="AK2107" s="291"/>
      <c r="AL2107" s="291"/>
      <c r="AM2107" s="291"/>
      <c r="AN2107" s="291"/>
      <c r="AO2107" s="291"/>
      <c r="AP2107" s="291"/>
      <c r="AQ2107" s="291"/>
      <c r="AR2107" s="291"/>
    </row>
    <row r="2108" spans="1:44" ht="8.1" customHeight="1">
      <c r="A2108" s="323" t="str">
        <f t="shared" si="181"/>
        <v/>
      </c>
      <c r="B2108" s="50" t="str">
        <f t="shared" si="182"/>
        <v/>
      </c>
      <c r="C2108" s="50" t="str">
        <f t="shared" si="183"/>
        <v/>
      </c>
      <c r="D2108" s="273" t="str">
        <f t="shared" si="184"/>
        <v/>
      </c>
      <c r="E2108" s="311"/>
      <c r="F2108" s="312"/>
      <c r="G2108" s="312"/>
      <c r="H2108" s="291"/>
      <c r="I2108" s="291"/>
      <c r="J2108" s="291"/>
      <c r="K2108" s="291"/>
      <c r="L2108" s="291"/>
      <c r="M2108" s="291"/>
      <c r="N2108" s="291"/>
      <c r="O2108" s="291"/>
      <c r="P2108" s="291"/>
      <c r="Q2108" s="291"/>
      <c r="R2108" s="291"/>
      <c r="S2108" s="291"/>
      <c r="T2108" s="291"/>
      <c r="U2108" s="291"/>
      <c r="V2108" s="291"/>
      <c r="W2108" s="291"/>
      <c r="X2108" s="291"/>
      <c r="Y2108" s="291"/>
      <c r="Z2108" s="291"/>
      <c r="AA2108" s="291"/>
      <c r="AB2108" s="291"/>
      <c r="AC2108" s="291"/>
      <c r="AD2108" s="291"/>
      <c r="AE2108" s="291"/>
      <c r="AF2108" s="291"/>
      <c r="AG2108" s="291"/>
      <c r="AH2108" s="291"/>
      <c r="AI2108" s="291"/>
      <c r="AJ2108" s="291"/>
      <c r="AK2108" s="291"/>
      <c r="AL2108" s="291"/>
      <c r="AM2108" s="291"/>
      <c r="AN2108" s="291"/>
      <c r="AO2108" s="291"/>
      <c r="AP2108" s="291"/>
      <c r="AQ2108" s="291"/>
      <c r="AR2108" s="291"/>
    </row>
    <row r="2109" spans="1:44" ht="8.1" customHeight="1">
      <c r="A2109" s="323" t="str">
        <f t="shared" si="181"/>
        <v/>
      </c>
      <c r="B2109" s="50" t="str">
        <f t="shared" si="182"/>
        <v/>
      </c>
      <c r="C2109" s="50" t="str">
        <f t="shared" si="183"/>
        <v/>
      </c>
      <c r="D2109" s="273" t="str">
        <f t="shared" si="184"/>
        <v/>
      </c>
      <c r="E2109" s="311"/>
      <c r="F2109" s="312"/>
      <c r="G2109" s="312"/>
      <c r="H2109" s="291"/>
      <c r="I2109" s="291"/>
      <c r="J2109" s="291"/>
      <c r="K2109" s="291"/>
      <c r="L2109" s="291"/>
      <c r="M2109" s="291"/>
      <c r="N2109" s="291"/>
      <c r="O2109" s="291"/>
      <c r="P2109" s="291"/>
      <c r="Q2109" s="291"/>
      <c r="R2109" s="291"/>
      <c r="S2109" s="291"/>
      <c r="T2109" s="291"/>
      <c r="U2109" s="291"/>
      <c r="V2109" s="291"/>
      <c r="W2109" s="291"/>
      <c r="X2109" s="291"/>
      <c r="Y2109" s="291"/>
      <c r="Z2109" s="291"/>
      <c r="AA2109" s="291"/>
      <c r="AB2109" s="291"/>
      <c r="AC2109" s="291"/>
      <c r="AD2109" s="291"/>
      <c r="AE2109" s="291"/>
      <c r="AF2109" s="291"/>
      <c r="AG2109" s="291"/>
      <c r="AH2109" s="291"/>
      <c r="AI2109" s="291"/>
      <c r="AJ2109" s="291"/>
      <c r="AK2109" s="291"/>
      <c r="AL2109" s="291"/>
      <c r="AM2109" s="291"/>
      <c r="AN2109" s="291"/>
      <c r="AO2109" s="291"/>
      <c r="AP2109" s="291"/>
      <c r="AQ2109" s="291"/>
      <c r="AR2109" s="291"/>
    </row>
    <row r="2110" spans="1:44" ht="8.1" customHeight="1">
      <c r="A2110" s="323" t="str">
        <f t="shared" si="181"/>
        <v/>
      </c>
      <c r="B2110" s="50" t="str">
        <f t="shared" si="182"/>
        <v/>
      </c>
      <c r="C2110" s="50" t="str">
        <f t="shared" si="183"/>
        <v/>
      </c>
      <c r="D2110" s="273" t="str">
        <f t="shared" si="184"/>
        <v/>
      </c>
      <c r="E2110" s="311"/>
      <c r="F2110" s="312"/>
      <c r="G2110" s="312"/>
      <c r="H2110" s="291"/>
      <c r="I2110" s="291"/>
      <c r="J2110" s="291"/>
      <c r="K2110" s="291"/>
      <c r="L2110" s="291"/>
      <c r="M2110" s="291"/>
      <c r="N2110" s="291"/>
      <c r="O2110" s="291"/>
      <c r="P2110" s="291"/>
      <c r="Q2110" s="291"/>
      <c r="R2110" s="291"/>
      <c r="S2110" s="291"/>
      <c r="T2110" s="291"/>
      <c r="U2110" s="291"/>
      <c r="V2110" s="291"/>
      <c r="W2110" s="291"/>
      <c r="X2110" s="291"/>
      <c r="Y2110" s="291"/>
      <c r="Z2110" s="291"/>
      <c r="AA2110" s="291"/>
      <c r="AB2110" s="291"/>
      <c r="AC2110" s="291"/>
      <c r="AD2110" s="291"/>
      <c r="AE2110" s="291"/>
      <c r="AF2110" s="291"/>
      <c r="AG2110" s="291"/>
      <c r="AH2110" s="291"/>
      <c r="AI2110" s="291"/>
      <c r="AJ2110" s="291"/>
      <c r="AK2110" s="291"/>
      <c r="AL2110" s="291"/>
      <c r="AM2110" s="291"/>
      <c r="AN2110" s="291"/>
      <c r="AO2110" s="291"/>
      <c r="AP2110" s="291"/>
      <c r="AQ2110" s="291"/>
      <c r="AR2110" s="291"/>
    </row>
    <row r="2111" spans="1:44" ht="8.1" customHeight="1">
      <c r="A2111" s="323" t="str">
        <f t="shared" si="181"/>
        <v/>
      </c>
      <c r="B2111" s="50" t="str">
        <f t="shared" si="182"/>
        <v/>
      </c>
      <c r="C2111" s="50" t="str">
        <f t="shared" si="183"/>
        <v/>
      </c>
      <c r="D2111" s="273" t="str">
        <f t="shared" si="184"/>
        <v/>
      </c>
      <c r="E2111" s="311"/>
      <c r="F2111" s="312"/>
      <c r="G2111" s="312"/>
      <c r="H2111" s="291"/>
      <c r="I2111" s="291"/>
      <c r="J2111" s="291"/>
      <c r="K2111" s="291"/>
      <c r="L2111" s="291"/>
      <c r="M2111" s="291"/>
      <c r="N2111" s="291"/>
      <c r="O2111" s="291"/>
      <c r="P2111" s="291"/>
      <c r="Q2111" s="291"/>
      <c r="R2111" s="291"/>
      <c r="S2111" s="291"/>
      <c r="T2111" s="291"/>
      <c r="U2111" s="291"/>
      <c r="V2111" s="291"/>
      <c r="W2111" s="291"/>
      <c r="X2111" s="291"/>
      <c r="Y2111" s="291"/>
      <c r="Z2111" s="291"/>
      <c r="AA2111" s="291"/>
      <c r="AB2111" s="291"/>
      <c r="AC2111" s="291"/>
      <c r="AD2111" s="291"/>
      <c r="AE2111" s="291"/>
      <c r="AF2111" s="291"/>
      <c r="AG2111" s="291"/>
      <c r="AH2111" s="291"/>
      <c r="AI2111" s="291"/>
      <c r="AJ2111" s="291"/>
      <c r="AK2111" s="291"/>
      <c r="AL2111" s="291"/>
      <c r="AM2111" s="291"/>
      <c r="AN2111" s="291"/>
      <c r="AO2111" s="291"/>
      <c r="AP2111" s="291"/>
      <c r="AQ2111" s="291"/>
      <c r="AR2111" s="291"/>
    </row>
    <row r="2112" spans="1:44" ht="8.1" customHeight="1">
      <c r="A2112" s="323" t="str">
        <f t="shared" si="181"/>
        <v/>
      </c>
      <c r="B2112" s="50" t="str">
        <f t="shared" si="182"/>
        <v/>
      </c>
      <c r="C2112" s="50" t="str">
        <f t="shared" si="183"/>
        <v/>
      </c>
      <c r="D2112" s="273" t="str">
        <f t="shared" si="184"/>
        <v/>
      </c>
      <c r="E2112" s="311"/>
      <c r="F2112" s="312"/>
      <c r="G2112" s="312"/>
      <c r="H2112" s="291"/>
      <c r="I2112" s="291"/>
      <c r="J2112" s="291"/>
      <c r="K2112" s="291"/>
      <c r="L2112" s="291"/>
      <c r="M2112" s="291"/>
      <c r="N2112" s="291"/>
      <c r="O2112" s="291"/>
      <c r="P2112" s="291"/>
      <c r="Q2112" s="291"/>
      <c r="R2112" s="291"/>
      <c r="S2112" s="291"/>
      <c r="T2112" s="291"/>
      <c r="U2112" s="291"/>
      <c r="V2112" s="291"/>
      <c r="W2112" s="291"/>
      <c r="X2112" s="291"/>
      <c r="Y2112" s="291"/>
      <c r="Z2112" s="291"/>
      <c r="AA2112" s="291"/>
      <c r="AB2112" s="291"/>
      <c r="AC2112" s="291"/>
      <c r="AD2112" s="291"/>
      <c r="AE2112" s="291"/>
      <c r="AF2112" s="291"/>
      <c r="AG2112" s="291"/>
      <c r="AH2112" s="291"/>
      <c r="AI2112" s="291"/>
      <c r="AJ2112" s="291"/>
      <c r="AK2112" s="291"/>
      <c r="AL2112" s="291"/>
      <c r="AM2112" s="291"/>
      <c r="AN2112" s="291"/>
      <c r="AO2112" s="291"/>
      <c r="AP2112" s="291"/>
      <c r="AQ2112" s="291"/>
      <c r="AR2112" s="291"/>
    </row>
    <row r="2113" spans="1:44" ht="8.1" customHeight="1">
      <c r="A2113" s="323" t="str">
        <f t="shared" si="181"/>
        <v/>
      </c>
      <c r="B2113" s="50" t="str">
        <f t="shared" si="182"/>
        <v/>
      </c>
      <c r="C2113" s="50" t="str">
        <f t="shared" si="183"/>
        <v/>
      </c>
      <c r="D2113" s="273" t="str">
        <f t="shared" si="184"/>
        <v/>
      </c>
      <c r="E2113" s="311"/>
      <c r="F2113" s="312"/>
      <c r="G2113" s="312"/>
      <c r="H2113" s="291"/>
      <c r="I2113" s="291"/>
      <c r="J2113" s="291"/>
      <c r="K2113" s="291"/>
      <c r="L2113" s="291"/>
      <c r="M2113" s="291"/>
      <c r="N2113" s="291"/>
      <c r="O2113" s="291"/>
      <c r="P2113" s="291"/>
      <c r="Q2113" s="291"/>
      <c r="R2113" s="291"/>
      <c r="S2113" s="291"/>
      <c r="T2113" s="291"/>
      <c r="U2113" s="291"/>
      <c r="V2113" s="291"/>
      <c r="W2113" s="291"/>
      <c r="X2113" s="291"/>
      <c r="Y2113" s="291"/>
      <c r="Z2113" s="291"/>
      <c r="AA2113" s="291"/>
      <c r="AB2113" s="291"/>
      <c r="AC2113" s="291"/>
      <c r="AD2113" s="291"/>
      <c r="AE2113" s="291"/>
      <c r="AF2113" s="291"/>
      <c r="AG2113" s="291"/>
      <c r="AH2113" s="291"/>
      <c r="AI2113" s="291"/>
      <c r="AJ2113" s="291"/>
      <c r="AK2113" s="291"/>
      <c r="AL2113" s="291"/>
      <c r="AM2113" s="291"/>
      <c r="AN2113" s="291"/>
      <c r="AO2113" s="291"/>
      <c r="AP2113" s="291"/>
      <c r="AQ2113" s="291"/>
      <c r="AR2113" s="291"/>
    </row>
    <row r="2114" spans="1:44" ht="8.1" customHeight="1">
      <c r="A2114" s="323" t="str">
        <f t="shared" si="181"/>
        <v/>
      </c>
      <c r="B2114" s="50" t="str">
        <f t="shared" si="182"/>
        <v/>
      </c>
      <c r="C2114" s="50" t="str">
        <f t="shared" si="183"/>
        <v/>
      </c>
      <c r="D2114" s="273" t="str">
        <f t="shared" si="184"/>
        <v/>
      </c>
      <c r="E2114" s="311"/>
      <c r="F2114" s="312"/>
      <c r="G2114" s="312"/>
      <c r="H2114" s="291"/>
      <c r="I2114" s="291"/>
      <c r="J2114" s="291"/>
      <c r="K2114" s="291"/>
      <c r="L2114" s="291"/>
      <c r="M2114" s="291"/>
      <c r="N2114" s="291"/>
      <c r="O2114" s="291"/>
      <c r="P2114" s="291"/>
      <c r="Q2114" s="291"/>
      <c r="R2114" s="291"/>
      <c r="S2114" s="291"/>
      <c r="T2114" s="291"/>
      <c r="U2114" s="291"/>
      <c r="V2114" s="291"/>
      <c r="W2114" s="291"/>
      <c r="X2114" s="291"/>
      <c r="Y2114" s="291"/>
      <c r="Z2114" s="291"/>
      <c r="AA2114" s="291"/>
      <c r="AB2114" s="291"/>
      <c r="AC2114" s="291"/>
      <c r="AD2114" s="291"/>
      <c r="AE2114" s="291"/>
      <c r="AF2114" s="291"/>
      <c r="AG2114" s="291"/>
      <c r="AH2114" s="291"/>
      <c r="AI2114" s="291"/>
      <c r="AJ2114" s="291"/>
      <c r="AK2114" s="291"/>
      <c r="AL2114" s="291"/>
      <c r="AM2114" s="291"/>
      <c r="AN2114" s="291"/>
      <c r="AO2114" s="291"/>
      <c r="AP2114" s="291"/>
      <c r="AQ2114" s="291"/>
      <c r="AR2114" s="291"/>
    </row>
    <row r="2115" spans="1:44" ht="8.1" customHeight="1">
      <c r="A2115" s="323" t="str">
        <f t="shared" si="181"/>
        <v/>
      </c>
      <c r="B2115" s="50" t="str">
        <f t="shared" si="182"/>
        <v/>
      </c>
      <c r="C2115" s="50" t="str">
        <f t="shared" si="183"/>
        <v/>
      </c>
      <c r="D2115" s="273" t="str">
        <f t="shared" si="184"/>
        <v/>
      </c>
      <c r="E2115" s="311"/>
      <c r="F2115" s="312"/>
      <c r="G2115" s="312"/>
      <c r="H2115" s="291"/>
      <c r="I2115" s="291"/>
      <c r="J2115" s="291"/>
      <c r="K2115" s="291"/>
      <c r="L2115" s="291"/>
      <c r="M2115" s="291"/>
      <c r="N2115" s="291"/>
      <c r="O2115" s="291"/>
      <c r="P2115" s="291"/>
      <c r="Q2115" s="291"/>
      <c r="R2115" s="291"/>
      <c r="S2115" s="291"/>
      <c r="T2115" s="291"/>
      <c r="U2115" s="291"/>
      <c r="V2115" s="291"/>
      <c r="W2115" s="291"/>
      <c r="X2115" s="291"/>
      <c r="Y2115" s="291"/>
      <c r="Z2115" s="291"/>
      <c r="AA2115" s="291"/>
      <c r="AB2115" s="291"/>
      <c r="AC2115" s="291"/>
      <c r="AD2115" s="291"/>
      <c r="AE2115" s="291"/>
      <c r="AF2115" s="291"/>
      <c r="AG2115" s="291"/>
      <c r="AH2115" s="291"/>
      <c r="AI2115" s="291"/>
      <c r="AJ2115" s="291"/>
      <c r="AK2115" s="291"/>
      <c r="AL2115" s="291"/>
      <c r="AM2115" s="291"/>
      <c r="AN2115" s="291"/>
      <c r="AO2115" s="291"/>
      <c r="AP2115" s="291"/>
      <c r="AQ2115" s="291"/>
      <c r="AR2115" s="291"/>
    </row>
    <row r="2116" spans="1:44" ht="8.1" customHeight="1">
      <c r="A2116" s="323" t="str">
        <f t="shared" si="181"/>
        <v/>
      </c>
      <c r="B2116" s="50" t="str">
        <f t="shared" si="182"/>
        <v/>
      </c>
      <c r="C2116" s="50" t="str">
        <f t="shared" si="183"/>
        <v/>
      </c>
      <c r="D2116" s="273" t="str">
        <f t="shared" si="184"/>
        <v/>
      </c>
      <c r="E2116" s="311"/>
      <c r="F2116" s="312"/>
      <c r="G2116" s="312"/>
      <c r="H2116" s="291"/>
      <c r="I2116" s="291"/>
      <c r="J2116" s="291"/>
      <c r="K2116" s="291"/>
      <c r="L2116" s="291"/>
      <c r="M2116" s="291"/>
      <c r="N2116" s="291"/>
      <c r="O2116" s="291"/>
      <c r="P2116" s="291"/>
      <c r="Q2116" s="291"/>
      <c r="R2116" s="291"/>
      <c r="S2116" s="291"/>
      <c r="T2116" s="291"/>
      <c r="U2116" s="291"/>
      <c r="V2116" s="291"/>
      <c r="W2116" s="291"/>
      <c r="X2116" s="291"/>
      <c r="Y2116" s="291"/>
      <c r="Z2116" s="291"/>
      <c r="AA2116" s="291"/>
      <c r="AB2116" s="291"/>
      <c r="AC2116" s="291"/>
      <c r="AD2116" s="291"/>
      <c r="AE2116" s="291"/>
      <c r="AF2116" s="291"/>
      <c r="AG2116" s="291"/>
      <c r="AH2116" s="291"/>
      <c r="AI2116" s="291"/>
      <c r="AJ2116" s="291"/>
      <c r="AK2116" s="291"/>
      <c r="AL2116" s="291"/>
      <c r="AM2116" s="291"/>
      <c r="AN2116" s="291"/>
      <c r="AO2116" s="291"/>
      <c r="AP2116" s="291"/>
      <c r="AQ2116" s="291"/>
      <c r="AR2116" s="291"/>
    </row>
    <row r="2117" spans="1:44" ht="8.1" customHeight="1">
      <c r="A2117" s="323" t="str">
        <f t="shared" ref="A2117:A2126" si="185">IF(ROW()-A$4&lt;=$D$4,ROW()-A$4,"")</f>
        <v/>
      </c>
      <c r="B2117" s="50" t="str">
        <f t="shared" si="182"/>
        <v/>
      </c>
      <c r="C2117" s="50" t="str">
        <f t="shared" si="183"/>
        <v/>
      </c>
      <c r="D2117" s="273" t="str">
        <f t="shared" si="184"/>
        <v/>
      </c>
      <c r="E2117" s="311"/>
      <c r="F2117" s="312"/>
      <c r="G2117" s="312"/>
      <c r="H2117" s="291"/>
      <c r="I2117" s="291"/>
      <c r="J2117" s="291"/>
      <c r="K2117" s="291"/>
      <c r="L2117" s="291"/>
      <c r="M2117" s="291"/>
      <c r="N2117" s="291"/>
      <c r="O2117" s="291"/>
      <c r="P2117" s="291"/>
      <c r="Q2117" s="291"/>
      <c r="R2117" s="291"/>
      <c r="S2117" s="291"/>
      <c r="T2117" s="291"/>
      <c r="U2117" s="291"/>
      <c r="V2117" s="291"/>
      <c r="W2117" s="291"/>
      <c r="X2117" s="291"/>
      <c r="Y2117" s="291"/>
      <c r="Z2117" s="291"/>
      <c r="AA2117" s="291"/>
      <c r="AB2117" s="291"/>
      <c r="AC2117" s="291"/>
      <c r="AD2117" s="291"/>
      <c r="AE2117" s="291"/>
      <c r="AF2117" s="291"/>
      <c r="AG2117" s="291"/>
      <c r="AH2117" s="291"/>
      <c r="AI2117" s="291"/>
      <c r="AJ2117" s="291"/>
      <c r="AK2117" s="291"/>
      <c r="AL2117" s="291"/>
      <c r="AM2117" s="291"/>
      <c r="AN2117" s="291"/>
      <c r="AO2117" s="291"/>
      <c r="AP2117" s="291"/>
      <c r="AQ2117" s="291"/>
      <c r="AR2117" s="291"/>
    </row>
    <row r="2118" spans="1:44" ht="8.1" customHeight="1">
      <c r="A2118" s="323" t="str">
        <f t="shared" si="185"/>
        <v/>
      </c>
      <c r="B2118" s="50" t="str">
        <f t="shared" ref="B2118:B2126" si="186">IF(A2118="","",IF(A2116="",1,IF(ISNUMBER(A2118),INT(A2117/$C$2)+1,"")))</f>
        <v/>
      </c>
      <c r="C2118" s="50" t="str">
        <f t="shared" ref="C2118:C2126" si="187">IF(ISNUMBER(A2118),IF(B2117&lt;&gt;B2118,1,C2117+1),"")</f>
        <v/>
      </c>
      <c r="D2118" s="273" t="str">
        <f t="shared" ref="D2118:D2126" si="188">IF(AND(ISNUMBER(B2118),ISNUMBER(C2118)),_xlfn.CONCAT(C2118-1,",",B2118-1),"")</f>
        <v/>
      </c>
      <c r="E2118" s="311"/>
      <c r="F2118" s="312"/>
      <c r="G2118" s="312"/>
      <c r="H2118" s="291"/>
      <c r="I2118" s="291"/>
      <c r="J2118" s="291"/>
      <c r="K2118" s="291"/>
      <c r="L2118" s="291"/>
      <c r="M2118" s="291"/>
      <c r="N2118" s="291"/>
      <c r="O2118" s="291"/>
      <c r="P2118" s="291"/>
      <c r="Q2118" s="291"/>
      <c r="R2118" s="291"/>
      <c r="S2118" s="291"/>
      <c r="T2118" s="291"/>
      <c r="U2118" s="291"/>
      <c r="V2118" s="291"/>
      <c r="W2118" s="291"/>
      <c r="X2118" s="291"/>
      <c r="Y2118" s="291"/>
      <c r="Z2118" s="291"/>
      <c r="AA2118" s="291"/>
      <c r="AB2118" s="291"/>
      <c r="AC2118" s="291"/>
      <c r="AD2118" s="291"/>
      <c r="AE2118" s="291"/>
      <c r="AF2118" s="291"/>
      <c r="AG2118" s="291"/>
      <c r="AH2118" s="291"/>
      <c r="AI2118" s="291"/>
      <c r="AJ2118" s="291"/>
      <c r="AK2118" s="291"/>
      <c r="AL2118" s="291"/>
      <c r="AM2118" s="291"/>
      <c r="AN2118" s="291"/>
      <c r="AO2118" s="291"/>
      <c r="AP2118" s="291"/>
      <c r="AQ2118" s="291"/>
      <c r="AR2118" s="291"/>
    </row>
    <row r="2119" spans="1:44" ht="8.1" customHeight="1">
      <c r="A2119" s="323" t="str">
        <f t="shared" si="185"/>
        <v/>
      </c>
      <c r="B2119" s="50" t="str">
        <f t="shared" si="186"/>
        <v/>
      </c>
      <c r="C2119" s="50" t="str">
        <f t="shared" si="187"/>
        <v/>
      </c>
      <c r="D2119" s="273" t="str">
        <f t="shared" si="188"/>
        <v/>
      </c>
      <c r="E2119" s="311"/>
      <c r="F2119" s="312"/>
      <c r="G2119" s="312"/>
      <c r="H2119" s="291"/>
      <c r="I2119" s="291"/>
      <c r="J2119" s="291"/>
      <c r="K2119" s="291"/>
      <c r="L2119" s="291"/>
      <c r="M2119" s="291"/>
      <c r="N2119" s="291"/>
      <c r="O2119" s="291"/>
      <c r="P2119" s="291"/>
      <c r="Q2119" s="291"/>
      <c r="R2119" s="291"/>
      <c r="S2119" s="291"/>
      <c r="T2119" s="291"/>
      <c r="U2119" s="291"/>
      <c r="V2119" s="291"/>
      <c r="W2119" s="291"/>
      <c r="X2119" s="291"/>
      <c r="Y2119" s="291"/>
      <c r="Z2119" s="291"/>
      <c r="AA2119" s="291"/>
      <c r="AB2119" s="291"/>
      <c r="AC2119" s="291"/>
      <c r="AD2119" s="291"/>
      <c r="AE2119" s="291"/>
      <c r="AF2119" s="291"/>
      <c r="AG2119" s="291"/>
      <c r="AH2119" s="291"/>
      <c r="AI2119" s="291"/>
      <c r="AJ2119" s="291"/>
      <c r="AK2119" s="291"/>
      <c r="AL2119" s="291"/>
      <c r="AM2119" s="291"/>
      <c r="AN2119" s="291"/>
      <c r="AO2119" s="291"/>
      <c r="AP2119" s="291"/>
      <c r="AQ2119" s="291"/>
      <c r="AR2119" s="291"/>
    </row>
    <row r="2120" spans="1:44" ht="8.1" customHeight="1">
      <c r="A2120" s="323" t="str">
        <f t="shared" si="185"/>
        <v/>
      </c>
      <c r="B2120" s="50" t="str">
        <f t="shared" si="186"/>
        <v/>
      </c>
      <c r="C2120" s="50" t="str">
        <f t="shared" si="187"/>
        <v/>
      </c>
      <c r="D2120" s="273" t="str">
        <f t="shared" si="188"/>
        <v/>
      </c>
      <c r="E2120" s="311"/>
      <c r="F2120" s="312"/>
      <c r="G2120" s="312"/>
      <c r="H2120" s="291"/>
      <c r="I2120" s="291"/>
      <c r="J2120" s="291"/>
      <c r="K2120" s="291"/>
      <c r="L2120" s="291"/>
      <c r="M2120" s="291"/>
      <c r="N2120" s="291"/>
      <c r="O2120" s="291"/>
      <c r="P2120" s="291"/>
      <c r="Q2120" s="291"/>
      <c r="R2120" s="291"/>
      <c r="S2120" s="291"/>
      <c r="T2120" s="291"/>
      <c r="U2120" s="291"/>
      <c r="V2120" s="291"/>
      <c r="W2120" s="291"/>
      <c r="X2120" s="291"/>
      <c r="Y2120" s="291"/>
      <c r="Z2120" s="291"/>
      <c r="AA2120" s="291"/>
      <c r="AB2120" s="291"/>
      <c r="AC2120" s="291"/>
      <c r="AD2120" s="291"/>
      <c r="AE2120" s="291"/>
      <c r="AF2120" s="291"/>
      <c r="AG2120" s="291"/>
      <c r="AH2120" s="291"/>
      <c r="AI2120" s="291"/>
      <c r="AJ2120" s="291"/>
      <c r="AK2120" s="291"/>
      <c r="AL2120" s="291"/>
      <c r="AM2120" s="291"/>
      <c r="AN2120" s="291"/>
      <c r="AO2120" s="291"/>
      <c r="AP2120" s="291"/>
      <c r="AQ2120" s="291"/>
      <c r="AR2120" s="291"/>
    </row>
    <row r="2121" spans="1:44" ht="8.1" customHeight="1">
      <c r="A2121" s="323" t="str">
        <f t="shared" si="185"/>
        <v/>
      </c>
      <c r="B2121" s="50" t="str">
        <f t="shared" si="186"/>
        <v/>
      </c>
      <c r="C2121" s="50" t="str">
        <f t="shared" si="187"/>
        <v/>
      </c>
      <c r="D2121" s="273" t="str">
        <f t="shared" si="188"/>
        <v/>
      </c>
      <c r="E2121" s="311"/>
      <c r="F2121" s="312"/>
      <c r="G2121" s="312"/>
      <c r="H2121" s="291"/>
      <c r="I2121" s="291"/>
      <c r="J2121" s="291"/>
      <c r="K2121" s="291"/>
      <c r="L2121" s="291"/>
      <c r="M2121" s="291"/>
      <c r="N2121" s="291"/>
      <c r="O2121" s="291"/>
      <c r="P2121" s="291"/>
      <c r="Q2121" s="291"/>
      <c r="R2121" s="291"/>
      <c r="S2121" s="291"/>
      <c r="T2121" s="291"/>
      <c r="U2121" s="291"/>
      <c r="V2121" s="291"/>
      <c r="W2121" s="291"/>
      <c r="X2121" s="291"/>
      <c r="Y2121" s="291"/>
      <c r="Z2121" s="291"/>
      <c r="AA2121" s="291"/>
      <c r="AB2121" s="291"/>
      <c r="AC2121" s="291"/>
      <c r="AD2121" s="291"/>
      <c r="AE2121" s="291"/>
      <c r="AF2121" s="291"/>
      <c r="AG2121" s="291"/>
      <c r="AH2121" s="291"/>
      <c r="AI2121" s="291"/>
      <c r="AJ2121" s="291"/>
      <c r="AK2121" s="291"/>
      <c r="AL2121" s="291"/>
      <c r="AM2121" s="291"/>
      <c r="AN2121" s="291"/>
      <c r="AO2121" s="291"/>
      <c r="AP2121" s="291"/>
      <c r="AQ2121" s="291"/>
      <c r="AR2121" s="291"/>
    </row>
    <row r="2122" spans="1:44" ht="8.1" customHeight="1">
      <c r="A2122" s="323" t="str">
        <f t="shared" si="185"/>
        <v/>
      </c>
      <c r="B2122" s="50" t="str">
        <f t="shared" si="186"/>
        <v/>
      </c>
      <c r="C2122" s="50" t="str">
        <f t="shared" si="187"/>
        <v/>
      </c>
      <c r="D2122" s="273" t="str">
        <f t="shared" si="188"/>
        <v/>
      </c>
      <c r="E2122" s="311"/>
      <c r="F2122" s="312"/>
      <c r="G2122" s="312"/>
      <c r="H2122" s="291"/>
      <c r="I2122" s="291"/>
      <c r="J2122" s="291"/>
      <c r="K2122" s="291"/>
      <c r="L2122" s="291"/>
      <c r="M2122" s="291"/>
      <c r="N2122" s="291"/>
      <c r="O2122" s="291"/>
      <c r="P2122" s="291"/>
      <c r="Q2122" s="291"/>
      <c r="R2122" s="291"/>
      <c r="S2122" s="291"/>
      <c r="T2122" s="291"/>
      <c r="U2122" s="291"/>
      <c r="V2122" s="291"/>
      <c r="W2122" s="291"/>
      <c r="X2122" s="291"/>
      <c r="Y2122" s="291"/>
      <c r="Z2122" s="291"/>
      <c r="AA2122" s="291"/>
      <c r="AB2122" s="291"/>
      <c r="AC2122" s="291"/>
      <c r="AD2122" s="291"/>
      <c r="AE2122" s="291"/>
      <c r="AF2122" s="291"/>
      <c r="AG2122" s="291"/>
      <c r="AH2122" s="291"/>
      <c r="AI2122" s="291"/>
      <c r="AJ2122" s="291"/>
      <c r="AK2122" s="291"/>
      <c r="AL2122" s="291"/>
      <c r="AM2122" s="291"/>
      <c r="AN2122" s="291"/>
      <c r="AO2122" s="291"/>
      <c r="AP2122" s="291"/>
      <c r="AQ2122" s="291"/>
      <c r="AR2122" s="291"/>
    </row>
    <row r="2123" spans="1:44" ht="8.1" customHeight="1">
      <c r="A2123" s="323" t="str">
        <f t="shared" si="185"/>
        <v/>
      </c>
      <c r="B2123" s="50" t="str">
        <f t="shared" si="186"/>
        <v/>
      </c>
      <c r="C2123" s="50" t="str">
        <f t="shared" si="187"/>
        <v/>
      </c>
      <c r="D2123" s="273" t="str">
        <f t="shared" si="188"/>
        <v/>
      </c>
      <c r="E2123" s="311"/>
      <c r="F2123" s="312"/>
      <c r="G2123" s="312"/>
      <c r="H2123" s="291"/>
      <c r="I2123" s="291"/>
      <c r="J2123" s="291"/>
      <c r="K2123" s="291"/>
      <c r="L2123" s="291"/>
      <c r="M2123" s="291"/>
      <c r="N2123" s="291"/>
      <c r="O2123" s="291"/>
      <c r="P2123" s="291"/>
      <c r="Q2123" s="291"/>
      <c r="R2123" s="291"/>
      <c r="S2123" s="291"/>
      <c r="T2123" s="291"/>
      <c r="U2123" s="291"/>
      <c r="V2123" s="291"/>
      <c r="W2123" s="291"/>
      <c r="X2123" s="291"/>
      <c r="Y2123" s="291"/>
      <c r="Z2123" s="291"/>
      <c r="AA2123" s="291"/>
      <c r="AB2123" s="291"/>
      <c r="AC2123" s="291"/>
      <c r="AD2123" s="291"/>
      <c r="AE2123" s="291"/>
      <c r="AF2123" s="291"/>
      <c r="AG2123" s="291"/>
      <c r="AH2123" s="291"/>
      <c r="AI2123" s="291"/>
      <c r="AJ2123" s="291"/>
      <c r="AK2123" s="291"/>
      <c r="AL2123" s="291"/>
      <c r="AM2123" s="291"/>
      <c r="AN2123" s="291"/>
      <c r="AO2123" s="291"/>
      <c r="AP2123" s="291"/>
      <c r="AQ2123" s="291"/>
      <c r="AR2123" s="291"/>
    </row>
    <row r="2124" spans="1:44" ht="8.1" customHeight="1">
      <c r="A2124" s="323" t="str">
        <f t="shared" si="185"/>
        <v/>
      </c>
      <c r="B2124" s="50" t="str">
        <f t="shared" si="186"/>
        <v/>
      </c>
      <c r="C2124" s="50" t="str">
        <f t="shared" si="187"/>
        <v/>
      </c>
      <c r="D2124" s="273" t="str">
        <f t="shared" si="188"/>
        <v/>
      </c>
      <c r="E2124" s="311"/>
      <c r="F2124" s="312"/>
      <c r="G2124" s="312"/>
      <c r="H2124" s="291"/>
      <c r="I2124" s="291"/>
      <c r="J2124" s="291"/>
      <c r="K2124" s="291"/>
      <c r="L2124" s="291"/>
      <c r="M2124" s="291"/>
      <c r="N2124" s="291"/>
      <c r="O2124" s="291"/>
      <c r="P2124" s="291"/>
      <c r="Q2124" s="291"/>
      <c r="R2124" s="291"/>
      <c r="S2124" s="291"/>
      <c r="T2124" s="291"/>
      <c r="U2124" s="291"/>
      <c r="V2124" s="291"/>
      <c r="W2124" s="291"/>
      <c r="X2124" s="291"/>
      <c r="Y2124" s="291"/>
      <c r="Z2124" s="291"/>
      <c r="AA2124" s="291"/>
      <c r="AB2124" s="291"/>
      <c r="AC2124" s="291"/>
      <c r="AD2124" s="291"/>
      <c r="AE2124" s="291"/>
      <c r="AF2124" s="291"/>
      <c r="AG2124" s="291"/>
      <c r="AH2124" s="291"/>
      <c r="AI2124" s="291"/>
      <c r="AJ2124" s="291"/>
      <c r="AK2124" s="291"/>
      <c r="AL2124" s="291"/>
      <c r="AM2124" s="291"/>
      <c r="AN2124" s="291"/>
      <c r="AO2124" s="291"/>
      <c r="AP2124" s="291"/>
      <c r="AQ2124" s="291"/>
      <c r="AR2124" s="291"/>
    </row>
    <row r="2125" spans="1:44" ht="8.1" customHeight="1">
      <c r="A2125" s="323" t="str">
        <f t="shared" si="185"/>
        <v/>
      </c>
      <c r="B2125" s="50" t="str">
        <f t="shared" si="186"/>
        <v/>
      </c>
      <c r="C2125" s="50" t="str">
        <f t="shared" si="187"/>
        <v/>
      </c>
      <c r="D2125" s="273" t="str">
        <f t="shared" si="188"/>
        <v/>
      </c>
      <c r="E2125" s="311"/>
      <c r="F2125" s="312"/>
      <c r="G2125" s="312"/>
      <c r="H2125" s="291"/>
      <c r="I2125" s="291"/>
      <c r="J2125" s="291"/>
      <c r="K2125" s="291"/>
      <c r="L2125" s="291"/>
      <c r="M2125" s="291"/>
      <c r="N2125" s="291"/>
      <c r="O2125" s="291"/>
      <c r="P2125" s="291"/>
      <c r="Q2125" s="291"/>
      <c r="R2125" s="291"/>
      <c r="S2125" s="291"/>
      <c r="T2125" s="291"/>
      <c r="U2125" s="291"/>
      <c r="V2125" s="291"/>
      <c r="W2125" s="291"/>
      <c r="X2125" s="291"/>
      <c r="Y2125" s="291"/>
      <c r="Z2125" s="291"/>
      <c r="AA2125" s="291"/>
      <c r="AB2125" s="291"/>
      <c r="AC2125" s="291"/>
      <c r="AD2125" s="291"/>
      <c r="AE2125" s="291"/>
      <c r="AF2125" s="291"/>
      <c r="AG2125" s="291"/>
      <c r="AH2125" s="291"/>
      <c r="AI2125" s="291"/>
      <c r="AJ2125" s="291"/>
      <c r="AK2125" s="291"/>
      <c r="AL2125" s="291"/>
      <c r="AM2125" s="291"/>
      <c r="AN2125" s="291"/>
      <c r="AO2125" s="291"/>
      <c r="AP2125" s="291"/>
      <c r="AQ2125" s="291"/>
      <c r="AR2125" s="291"/>
    </row>
    <row r="2126" spans="1:44" ht="8.1" customHeight="1">
      <c r="A2126" s="323" t="str">
        <f t="shared" si="185"/>
        <v/>
      </c>
      <c r="B2126" s="50" t="str">
        <f t="shared" si="186"/>
        <v/>
      </c>
      <c r="C2126" s="50" t="str">
        <f t="shared" si="187"/>
        <v/>
      </c>
      <c r="D2126" s="273" t="str">
        <f t="shared" si="188"/>
        <v/>
      </c>
      <c r="E2126" s="311"/>
      <c r="F2126" s="312"/>
      <c r="G2126" s="312"/>
      <c r="H2126" s="291"/>
      <c r="I2126" s="291"/>
      <c r="J2126" s="291"/>
      <c r="K2126" s="291"/>
      <c r="L2126" s="291"/>
      <c r="M2126" s="291"/>
      <c r="N2126" s="291"/>
      <c r="O2126" s="291"/>
      <c r="P2126" s="291"/>
      <c r="Q2126" s="291"/>
      <c r="R2126" s="291"/>
      <c r="S2126" s="291"/>
      <c r="T2126" s="291"/>
      <c r="U2126" s="291"/>
      <c r="V2126" s="291"/>
      <c r="W2126" s="291"/>
      <c r="X2126" s="291"/>
      <c r="Y2126" s="291"/>
      <c r="Z2126" s="291"/>
      <c r="AA2126" s="291"/>
      <c r="AB2126" s="291"/>
      <c r="AC2126" s="291"/>
      <c r="AD2126" s="291"/>
      <c r="AE2126" s="291"/>
      <c r="AF2126" s="291"/>
      <c r="AG2126" s="291"/>
      <c r="AH2126" s="291"/>
      <c r="AI2126" s="291"/>
      <c r="AJ2126" s="291"/>
      <c r="AK2126" s="291"/>
      <c r="AL2126" s="291"/>
      <c r="AM2126" s="291"/>
      <c r="AN2126" s="291"/>
      <c r="AO2126" s="291"/>
      <c r="AP2126" s="291"/>
      <c r="AQ2126" s="291"/>
      <c r="AR2126" s="291"/>
    </row>
  </sheetData>
  <conditionalFormatting sqref="G5:G65 J3:AQ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AQ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AQ5 J6:AQ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L30" sqref="L30"/>
    </sheetView>
  </sheetViews>
  <sheetFormatPr defaultRowHeight="1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</row>
    <row r="2" spans="1:244" ht="15.75" customHeight="1">
      <c r="A2" s="5"/>
      <c r="B2" s="5"/>
      <c r="C2" s="308"/>
      <c r="D2" s="325" t="s">
        <v>19</v>
      </c>
      <c r="E2" s="326"/>
      <c r="F2" s="327" t="s">
        <v>603</v>
      </c>
      <c r="G2" s="327" t="s">
        <v>80</v>
      </c>
      <c r="H2" s="327" t="s">
        <v>600</v>
      </c>
      <c r="I2" s="327" t="s">
        <v>73</v>
      </c>
      <c r="J2" s="328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17</v>
      </c>
      <c r="T2" s="29"/>
      <c r="U2" s="29"/>
      <c r="V2" s="29"/>
      <c r="W2" s="29"/>
      <c r="X2" s="29"/>
      <c r="Y2" s="15"/>
      <c r="Z2" s="340" t="s">
        <v>30</v>
      </c>
      <c r="AA2" s="54">
        <v>-1</v>
      </c>
      <c r="AB2" s="30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29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</row>
    <row r="3" spans="1:244">
      <c r="A3" s="5"/>
      <c r="B3" s="5"/>
      <c r="C3" s="308"/>
      <c r="D3" s="309">
        <v>-1</v>
      </c>
      <c r="E3" s="329"/>
      <c r="F3" s="46">
        <v>1</v>
      </c>
      <c r="G3" s="46">
        <f>F3+1</f>
        <v>2</v>
      </c>
      <c r="H3" s="46">
        <f>G3+1</f>
        <v>3</v>
      </c>
      <c r="I3" s="46">
        <f>H3+1</f>
        <v>4</v>
      </c>
      <c r="J3" s="330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0.25</v>
      </c>
      <c r="AB3" s="30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</row>
    <row r="4" spans="1:244">
      <c r="A4" s="5"/>
      <c r="B4" s="5"/>
      <c r="C4" s="308"/>
      <c r="D4" s="308"/>
      <c r="E4" s="331"/>
      <c r="F4" s="46">
        <v>0</v>
      </c>
      <c r="G4" s="46">
        <v>1</v>
      </c>
      <c r="H4" s="46">
        <v>2</v>
      </c>
      <c r="I4" s="46">
        <v>3</v>
      </c>
      <c r="J4" s="330" t="s">
        <v>47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4" t="s">
        <v>47</v>
      </c>
      <c r="R4" s="84" t="s">
        <v>47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/>
      <c r="Z4" s="30" t="s">
        <v>47</v>
      </c>
      <c r="AA4" s="55">
        <f>COUNT(V5:V13)</f>
        <v>9</v>
      </c>
      <c r="AB4" s="30"/>
      <c r="AC4" s="53"/>
      <c r="AD4" s="52" t="s">
        <v>1</v>
      </c>
      <c r="AE4" s="19">
        <v>5</v>
      </c>
      <c r="AF4" s="18" t="s">
        <v>26</v>
      </c>
      <c r="AG4" s="57" t="s">
        <v>27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</row>
    <row r="5" spans="1:244">
      <c r="A5" s="43" t="s">
        <v>28</v>
      </c>
      <c r="B5" s="43">
        <f>INDEX($W$5:$W$13,D5,1)</f>
        <v>100</v>
      </c>
      <c r="C5" s="44">
        <f t="shared" ref="C5:C13" si="0">INDEX($AA$5:$AA$13,D5,1)</f>
        <v>6</v>
      </c>
      <c r="D5" s="43">
        <v>9</v>
      </c>
      <c r="E5" s="332">
        <v>0</v>
      </c>
      <c r="F5" s="310">
        <v>0</v>
      </c>
      <c r="G5" s="310">
        <v>0</v>
      </c>
      <c r="H5" s="305">
        <v>0</v>
      </c>
      <c r="I5" s="305">
        <v>0</v>
      </c>
      <c r="J5" s="333" t="str">
        <f t="shared" ref="J5:J34" si="1">_xlfn.CONCAT(H5+1,",",G5+1)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15"/>
      <c r="Z5" s="9" t="str">
        <f t="shared" ref="Z5:Z13" si="2">_xlfn.CONCAT(V5+1,",",U5+1)</f>
        <v>2,8</v>
      </c>
      <c r="AA5" s="88">
        <v>4</v>
      </c>
      <c r="AB5" s="53"/>
      <c r="AC5" s="45"/>
      <c r="AD5" s="6"/>
      <c r="AE5" s="6">
        <f>AE3*AE2</f>
        <v>225</v>
      </c>
      <c r="AF5" s="33" t="s">
        <v>25</v>
      </c>
      <c r="AG5" s="33"/>
      <c r="AH5" s="33" t="s">
        <v>6</v>
      </c>
      <c r="AI5" s="35" t="s">
        <v>10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3">AM5+1</f>
        <v>3</v>
      </c>
      <c r="AO5" s="5">
        <f t="shared" si="3"/>
        <v>4</v>
      </c>
      <c r="AP5" s="5">
        <f t="shared" si="3"/>
        <v>5</v>
      </c>
      <c r="AQ5" s="5">
        <f t="shared" si="3"/>
        <v>6</v>
      </c>
      <c r="AR5" s="5">
        <f t="shared" si="3"/>
        <v>7</v>
      </c>
      <c r="AS5" s="5">
        <f t="shared" si="3"/>
        <v>8</v>
      </c>
      <c r="AT5" s="5">
        <f t="shared" si="3"/>
        <v>9</v>
      </c>
      <c r="AU5" s="5">
        <f t="shared" si="3"/>
        <v>10</v>
      </c>
      <c r="AV5" s="5">
        <f t="shared" si="3"/>
        <v>11</v>
      </c>
      <c r="AW5" s="5">
        <f t="shared" si="3"/>
        <v>12</v>
      </c>
      <c r="AX5" s="5">
        <f t="shared" si="3"/>
        <v>13</v>
      </c>
      <c r="AY5" s="5">
        <f t="shared" si="3"/>
        <v>14</v>
      </c>
      <c r="AZ5" s="5">
        <f t="shared" si="3"/>
        <v>15</v>
      </c>
      <c r="BA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</row>
    <row r="6" spans="1:244">
      <c r="A6" s="43">
        <v>-250</v>
      </c>
      <c r="B6" s="43">
        <f t="shared" ref="B6:B13" si="4">INDEX($W$5:$W$13,D6,1)</f>
        <v>90</v>
      </c>
      <c r="C6" s="44">
        <f t="shared" si="0"/>
        <v>5.75</v>
      </c>
      <c r="D6" s="43">
        <f>D5-1</f>
        <v>8</v>
      </c>
      <c r="E6" s="332">
        <v>1</v>
      </c>
      <c r="F6" s="310">
        <v>0</v>
      </c>
      <c r="G6" s="310">
        <v>1</v>
      </c>
      <c r="H6" s="305">
        <v>0</v>
      </c>
      <c r="I6" s="305">
        <v>0</v>
      </c>
      <c r="J6" s="333" t="str">
        <f t="shared" si="1"/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5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15"/>
      <c r="Z6" s="9" t="str">
        <f t="shared" si="2"/>
        <v>3,8</v>
      </c>
      <c r="AA6" s="45">
        <f t="shared" ref="AA6:AA12" si="6">AA5+AA$3</f>
        <v>4.25</v>
      </c>
      <c r="AB6" s="53" t="s">
        <v>21</v>
      </c>
      <c r="AC6" s="45"/>
      <c r="AD6" s="7" t="s">
        <v>15</v>
      </c>
      <c r="AE6" s="36" t="s">
        <v>16</v>
      </c>
      <c r="AF6" s="42">
        <v>0</v>
      </c>
      <c r="AG6" s="28" t="s">
        <v>24</v>
      </c>
      <c r="AH6" s="28">
        <v>200</v>
      </c>
      <c r="AI6" s="12"/>
      <c r="AJ6" s="57"/>
      <c r="AK6" s="5">
        <v>1</v>
      </c>
      <c r="AL6" s="40">
        <f>IF(ISNUMBER(MATCH('1'!AL23,$R$5:$R$7,0)),$L$4,IF(ISNUMBER(MATCH('1'!AL23,$Q$8:$Q$19,0)),$P$5,IF(ISNUMBER(MATCH('1'!AL23,$Z$5:$Z$13,0)),$S$2,IF(ISNUMBER(MATCH('1'!AL23,$J$5:$J$34,0)),$D$3,AL$3))))</f>
        <v>-1</v>
      </c>
      <c r="AM6" s="40">
        <f>IF(ISNUMBER(MATCH('1'!AM23,$R$5:$R$7,0)),$L$4,IF(ISNUMBER(MATCH('1'!AM23,$Q$8:$Q$19,0)),$P$5,IF(ISNUMBER(MATCH('1'!AM23,$Z$5:$Z$13,0)),$S$2,IF(ISNUMBER(MATCH('1'!AM23,$J$5:$J$34,0)),$D$3,AM$3))))</f>
        <v>0</v>
      </c>
      <c r="AN6" s="40">
        <f>IF(ISNUMBER(MATCH('1'!AN23,$R$5:$R$7,0)),$L$4,IF(ISNUMBER(MATCH('1'!AN23,$Q$8:$Q$19,0)),$P$5,IF(ISNUMBER(MATCH('1'!AN23,$Z$5:$Z$13,0)),$S$2,IF(ISNUMBER(MATCH('1'!AN23,$J$5:$J$34,0)),$D$3,AN$3))))</f>
        <v>0</v>
      </c>
      <c r="AO6" s="40">
        <f>IF(ISNUMBER(MATCH('1'!AO23,$R$5:$R$7,0)),$L$4,IF(ISNUMBER(MATCH('1'!AO23,$Q$8:$Q$19,0)),$P$5,IF(ISNUMBER(MATCH('1'!AO23,$Z$5:$Z$13,0)),$S$2,IF(ISNUMBER(MATCH('1'!AO23,$J$5:$J$34,0)),$D$3,AO$3))))</f>
        <v>0</v>
      </c>
      <c r="AP6" s="40">
        <f>IF(ISNUMBER(MATCH('1'!AP23,$R$5:$R$7,0)),$L$4,IF(ISNUMBER(MATCH('1'!AP23,$Q$8:$Q$19,0)),$P$5,IF(ISNUMBER(MATCH('1'!AP23,$Z$5:$Z$13,0)),$S$2,IF(ISNUMBER(MATCH('1'!AP23,$J$5:$J$34,0)),$D$3,AP$3))))</f>
        <v>0</v>
      </c>
      <c r="AQ6" s="40">
        <f>IF(ISNUMBER(MATCH('1'!AQ23,$R$5:$R$7,0)),$L$4,IF(ISNUMBER(MATCH('1'!AQ23,$Q$8:$Q$19,0)),$P$5,IF(ISNUMBER(MATCH('1'!AQ23,$Z$5:$Z$13,0)),$S$2,IF(ISNUMBER(MATCH('1'!AQ23,$J$5:$J$34,0)),$D$3,AQ$3))))</f>
        <v>0</v>
      </c>
      <c r="AR6" s="40">
        <f>IF(ISNUMBER(MATCH('1'!AR23,$R$5:$R$7,0)),$L$4,IF(ISNUMBER(MATCH('1'!AR23,$Q$8:$Q$19,0)),$P$5,IF(ISNUMBER(MATCH('1'!AR23,$Z$5:$Z$13,0)),$S$2,IF(ISNUMBER(MATCH('1'!AR23,$J$5:$J$34,0)),$D$3,AR$3))))</f>
        <v>0</v>
      </c>
      <c r="AS6" s="40">
        <f>IF(ISNUMBER(MATCH('1'!AS23,$R$5:$R$7,0)),$L$4,IF(ISNUMBER(MATCH('1'!AS23,$Q$8:$Q$19,0)),$P$5,IF(ISNUMBER(MATCH('1'!AS23,$Z$5:$Z$13,0)),$S$2,IF(ISNUMBER(MATCH('1'!AS23,$J$5:$J$34,0)),$D$3,AS$3))))</f>
        <v>0</v>
      </c>
      <c r="AT6" s="40">
        <f>IF(ISNUMBER(MATCH('1'!AT23,$R$5:$R$7,0)),$L$4,IF(ISNUMBER(MATCH('1'!AT23,$Q$8:$Q$19,0)),$P$5,IF(ISNUMBER(MATCH('1'!AT23,$Z$5:$Z$13,0)),$S$2,IF(ISNUMBER(MATCH('1'!AT23,$J$5:$J$34,0)),$D$3,AT$3))))</f>
        <v>0</v>
      </c>
      <c r="AU6" s="40">
        <f>IF(ISNUMBER(MATCH('1'!AU23,$R$5:$R$7,0)),$L$4,IF(ISNUMBER(MATCH('1'!AU23,$Q$8:$Q$19,0)),$P$5,IF(ISNUMBER(MATCH('1'!AU23,$Z$5:$Z$13,0)),$S$2,IF(ISNUMBER(MATCH('1'!AU23,$J$5:$J$34,0)),$D$3,AU$3))))</f>
        <v>0</v>
      </c>
      <c r="AV6" s="40">
        <f>IF(ISNUMBER(MATCH('1'!AV23,$R$5:$R$7,0)),$L$4,IF(ISNUMBER(MATCH('1'!AV23,$Q$8:$Q$19,0)),$P$5,IF(ISNUMBER(MATCH('1'!AV23,$Z$5:$Z$13,0)),$S$2,IF(ISNUMBER(MATCH('1'!AV23,$J$5:$J$34,0)),$D$3,AV$3))))</f>
        <v>0</v>
      </c>
      <c r="AW6" s="40">
        <f>IF(ISNUMBER(MATCH('1'!AW23,$R$5:$R$7,0)),$L$4,IF(ISNUMBER(MATCH('1'!AW23,$Q$8:$Q$19,0)),$P$5,IF(ISNUMBER(MATCH('1'!AW23,$Z$5:$Z$13,0)),$S$2,IF(ISNUMBER(MATCH('1'!AW23,$J$5:$J$34,0)),$D$3,AW$3))))</f>
        <v>0</v>
      </c>
      <c r="AX6" s="40">
        <f>IF(ISNUMBER(MATCH('1'!AX23,$R$5:$R$7,0)),$L$4,IF(ISNUMBER(MATCH('1'!AX23,$Q$8:$Q$19,0)),$P$5,IF(ISNUMBER(MATCH('1'!AX23,$Z$5:$Z$13,0)),$S$2,IF(ISNUMBER(MATCH('1'!AX23,$J$5:$J$34,0)),$D$3,AX$3))))</f>
        <v>0</v>
      </c>
      <c r="AY6" s="40">
        <f>IF(ISNUMBER(MATCH('1'!AY23,$R$5:$R$7,0)),$L$4,IF(ISNUMBER(MATCH('1'!AY23,$Q$8:$Q$19,0)),$P$5,IF(ISNUMBER(MATCH('1'!AY23,$Z$5:$Z$13,0)),$S$2,IF(ISNUMBER(MATCH('1'!AY23,$J$5:$J$34,0)),$D$3,AY$3))))</f>
        <v>0</v>
      </c>
      <c r="AZ6" s="40">
        <f>IF(ISNUMBER(MATCH('1'!AZ23,$R$5:$R$7,0)),$L$4,IF(ISNUMBER(MATCH('1'!AZ23,$Q$8:$Q$19,0)),$P$5,IF(ISNUMBER(MATCH('1'!AZ23,$Z$5:$Z$13,0)),$S$2,IF(ISNUMBER(MATCH('1'!AZ23,$J$5:$J$34,0)),$D$3,AZ$3))))</f>
        <v>0</v>
      </c>
      <c r="BA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</row>
    <row r="7" spans="1:244">
      <c r="A7" s="43">
        <f>A6</f>
        <v>-250</v>
      </c>
      <c r="B7" s="43">
        <f t="shared" si="4"/>
        <v>70</v>
      </c>
      <c r="C7" s="44">
        <f t="shared" si="0"/>
        <v>5.5</v>
      </c>
      <c r="D7" s="43">
        <f t="shared" ref="D7:D13" si="7">D6-1</f>
        <v>7</v>
      </c>
      <c r="E7" s="332">
        <v>2</v>
      </c>
      <c r="F7" s="310">
        <v>0</v>
      </c>
      <c r="G7" s="310">
        <v>2</v>
      </c>
      <c r="H7" s="305">
        <v>0</v>
      </c>
      <c r="I7" s="305">
        <v>0</v>
      </c>
      <c r="J7" s="333" t="str">
        <f t="shared" si="1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5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15"/>
      <c r="Z7" s="9" t="str">
        <f t="shared" si="2"/>
        <v>4,8</v>
      </c>
      <c r="AA7" s="45">
        <f t="shared" si="6"/>
        <v>4.5</v>
      </c>
      <c r="AB7" s="53" t="str">
        <f>_xlfn.CONCAT("sup_Lay",AF6)</f>
        <v>sup_Lay0</v>
      </c>
      <c r="AC7" s="45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>
        <f>IF(ISNUMBER(MATCH('1'!AL24,$R$5:$R$7,0)),$L$4,IF(ISNUMBER(MATCH('1'!AL24,$Q$8:$Q$19,0)),$P$5,IF(ISNUMBER(MATCH('1'!AL24,$Z$5:$Z$13,0)),$S$2,IF(ISNUMBER(MATCH('1'!AL24,$J$5:$J$34,0)),$D$3,AL$3))))</f>
        <v>-1</v>
      </c>
      <c r="AM7" s="40">
        <f>IF(ISNUMBER(MATCH('1'!AM24,$R$5:$R$7,0)),$L$4,IF(ISNUMBER(MATCH('1'!AM24,$Q$8:$Q$19,0)),$P$5,IF(ISNUMBER(MATCH('1'!AM24,$Z$5:$Z$13,0)),$S$2,IF(ISNUMBER(MATCH('1'!AM24,$J$5:$J$34,0)),$D$3,AM$3))))</f>
        <v>0</v>
      </c>
      <c r="AN7" s="40">
        <f>IF(ISNUMBER(MATCH('1'!AN24,$R$5:$R$7,0)),$L$4,IF(ISNUMBER(MATCH('1'!AN24,$Q$8:$Q$19,0)),$P$5,IF(ISNUMBER(MATCH('1'!AN24,$Z$5:$Z$13,0)),$S$2,IF(ISNUMBER(MATCH('1'!AN24,$J$5:$J$34,0)),$D$3,AN$3))))</f>
        <v>0</v>
      </c>
      <c r="AO7" s="40">
        <f>IF(ISNUMBER(MATCH('1'!AO24,$R$5:$R$7,0)),$L$4,IF(ISNUMBER(MATCH('1'!AO24,$Q$8:$Q$19,0)),$P$5,IF(ISNUMBER(MATCH('1'!AO24,$Z$5:$Z$13,0)),$S$2,IF(ISNUMBER(MATCH('1'!AO24,$J$5:$J$34,0)),$D$3,AO$3))))</f>
        <v>0</v>
      </c>
      <c r="AP7" s="40">
        <f>IF(ISNUMBER(MATCH('1'!AP24,$R$5:$R$7,0)),$L$4,IF(ISNUMBER(MATCH('1'!AP24,$Q$8:$Q$19,0)),$P$5,IF(ISNUMBER(MATCH('1'!AP24,$Z$5:$Z$13,0)),$S$2,IF(ISNUMBER(MATCH('1'!AP24,$J$5:$J$34,0)),$D$3,AP$3))))</f>
        <v>0</v>
      </c>
      <c r="AQ7" s="40">
        <f>IF(ISNUMBER(MATCH('1'!AQ24,$R$5:$R$7,0)),$L$4,IF(ISNUMBER(MATCH('1'!AQ24,$Q$8:$Q$19,0)),$P$5,IF(ISNUMBER(MATCH('1'!AQ24,$Z$5:$Z$13,0)),$S$2,IF(ISNUMBER(MATCH('1'!AQ24,$J$5:$J$34,0)),$D$3,AQ$3))))</f>
        <v>0</v>
      </c>
      <c r="AR7" s="40">
        <f>IF(ISNUMBER(MATCH('1'!AR24,$R$5:$R$7,0)),$L$4,IF(ISNUMBER(MATCH('1'!AR24,$Q$8:$Q$19,0)),$P$5,IF(ISNUMBER(MATCH('1'!AR24,$Z$5:$Z$13,0)),$S$2,IF(ISNUMBER(MATCH('1'!AR24,$J$5:$J$34,0)),$D$3,AR$3))))</f>
        <v>0</v>
      </c>
      <c r="AS7" s="40">
        <f>IF(ISNUMBER(MATCH('1'!AS24,$R$5:$R$7,0)),$L$4,IF(ISNUMBER(MATCH('1'!AS24,$Q$8:$Q$19,0)),$P$5,IF(ISNUMBER(MATCH('1'!AS24,$Z$5:$Z$13,0)),$S$2,IF(ISNUMBER(MATCH('1'!AS24,$J$5:$J$34,0)),$D$3,AS$3))))</f>
        <v>0</v>
      </c>
      <c r="AT7" s="40">
        <f>IF(ISNUMBER(MATCH('1'!AT24,$R$5:$R$7,0)),$L$4,IF(ISNUMBER(MATCH('1'!AT24,$Q$8:$Q$19,0)),$P$5,IF(ISNUMBER(MATCH('1'!AT24,$Z$5:$Z$13,0)),$S$2,IF(ISNUMBER(MATCH('1'!AT24,$J$5:$J$34,0)),$D$3,AT$3))))</f>
        <v>0</v>
      </c>
      <c r="AU7" s="40">
        <f>IF(ISNUMBER(MATCH('1'!AU24,$R$5:$R$7,0)),$L$4,IF(ISNUMBER(MATCH('1'!AU24,$Q$8:$Q$19,0)),$P$5,IF(ISNUMBER(MATCH('1'!AU24,$Z$5:$Z$13,0)),$S$2,IF(ISNUMBER(MATCH('1'!AU24,$J$5:$J$34,0)),$D$3,AU$3))))</f>
        <v>0</v>
      </c>
      <c r="AV7" s="40">
        <f>IF(ISNUMBER(MATCH('1'!AV24,$R$5:$R$7,0)),$L$4,IF(ISNUMBER(MATCH('1'!AV24,$Q$8:$Q$19,0)),$P$5,IF(ISNUMBER(MATCH('1'!AV24,$Z$5:$Z$13,0)),$S$2,IF(ISNUMBER(MATCH('1'!AV24,$J$5:$J$34,0)),$D$3,AV$3))))</f>
        <v>0</v>
      </c>
      <c r="AW7" s="40">
        <f>IF(ISNUMBER(MATCH('1'!AW24,$R$5:$R$7,0)),$L$4,IF(ISNUMBER(MATCH('1'!AW24,$Q$8:$Q$19,0)),$P$5,IF(ISNUMBER(MATCH('1'!AW24,$Z$5:$Z$13,0)),$S$2,IF(ISNUMBER(MATCH('1'!AW24,$J$5:$J$34,0)),$D$3,AW$3))))</f>
        <v>0</v>
      </c>
      <c r="AX7" s="40">
        <f>IF(ISNUMBER(MATCH('1'!AX24,$R$5:$R$7,0)),$L$4,IF(ISNUMBER(MATCH('1'!AX24,$Q$8:$Q$19,0)),$P$5,IF(ISNUMBER(MATCH('1'!AX24,$Z$5:$Z$13,0)),$S$2,IF(ISNUMBER(MATCH('1'!AX24,$J$5:$J$34,0)),$D$3,AX$3))))</f>
        <v>0</v>
      </c>
      <c r="AY7" s="40">
        <f>IF(ISNUMBER(MATCH('1'!AY24,$R$5:$R$7,0)),$L$4,IF(ISNUMBER(MATCH('1'!AY24,$Q$8:$Q$19,0)),$P$5,IF(ISNUMBER(MATCH('1'!AY24,$Z$5:$Z$13,0)),$S$2,IF(ISNUMBER(MATCH('1'!AY24,$J$5:$J$34,0)),$D$3,AY$3))))</f>
        <v>0</v>
      </c>
      <c r="AZ7" s="40">
        <f>IF(ISNUMBER(MATCH('1'!AZ24,$R$5:$R$7,0)),$L$4,IF(ISNUMBER(MATCH('1'!AZ24,$Q$8:$Q$19,0)),$P$5,IF(ISNUMBER(MATCH('1'!AZ24,$Z$5:$Z$13,0)),$S$2,IF(ISNUMBER(MATCH('1'!AZ24,$J$5:$J$34,0)),$D$3,AZ$3))))</f>
        <v>0</v>
      </c>
      <c r="BA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</row>
    <row r="8" spans="1:244">
      <c r="A8" s="43">
        <f>A7</f>
        <v>-250</v>
      </c>
      <c r="B8" s="43">
        <f t="shared" si="4"/>
        <v>50</v>
      </c>
      <c r="C8" s="44">
        <f t="shared" si="0"/>
        <v>5.25</v>
      </c>
      <c r="D8" s="43">
        <f t="shared" si="7"/>
        <v>6</v>
      </c>
      <c r="E8" s="332">
        <v>3</v>
      </c>
      <c r="F8" s="310">
        <v>0</v>
      </c>
      <c r="G8" s="310">
        <v>3</v>
      </c>
      <c r="H8" s="305">
        <v>0</v>
      </c>
      <c r="I8" s="305">
        <v>0</v>
      </c>
      <c r="J8" s="333" t="str">
        <f t="shared" si="1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5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15"/>
      <c r="Z8" s="9" t="str">
        <f t="shared" si="2"/>
        <v>5,8</v>
      </c>
      <c r="AA8" s="45">
        <f t="shared" si="6"/>
        <v>4.75</v>
      </c>
      <c r="AB8" s="53" t="str">
        <f>_xlfn.CONCAT("sup_Lay",AF7)</f>
        <v>sup_Lay1</v>
      </c>
      <c r="AC8" s="45"/>
      <c r="AD8" s="14">
        <f>AD7+1</f>
        <v>2</v>
      </c>
      <c r="AE8" s="37" t="s">
        <v>13</v>
      </c>
      <c r="AF8" s="42">
        <f>AF7+1</f>
        <v>2</v>
      </c>
      <c r="AG8" s="5"/>
      <c r="AH8" s="13">
        <f>$AH$6+AJ8</f>
        <v>0</v>
      </c>
      <c r="AI8" s="13">
        <f>(AH7+AH8)/2</f>
        <v>25</v>
      </c>
      <c r="AJ8" s="45">
        <v>-200</v>
      </c>
      <c r="AK8" s="5">
        <f t="shared" ref="AK8:AK20" si="8">AK7+1</f>
        <v>3</v>
      </c>
      <c r="AL8" s="40">
        <f>IF(ISNUMBER(MATCH('1'!AL25,$R$5:$R$7,0)),$L$4,IF(ISNUMBER(MATCH('1'!AL25,$Q$8:$Q$19,0)),$P$5,IF(ISNUMBER(MATCH('1'!AL25,$Z$5:$Z$13,0)),$S$2,IF(ISNUMBER(MATCH('1'!AL25,$J$5:$J$34,0)),$D$3,AL$3))))</f>
        <v>-1</v>
      </c>
      <c r="AM8" s="40">
        <f>IF(ISNUMBER(MATCH('1'!AM25,$R$5:$R$7,0)),$L$4,IF(ISNUMBER(MATCH('1'!AM25,$Q$8:$Q$19,0)),$P$5,IF(ISNUMBER(MATCH('1'!AM25,$Z$5:$Z$13,0)),$S$2,IF(ISNUMBER(MATCH('1'!AM25,$J$5:$J$34,0)),$D$3,AM$3))))</f>
        <v>0</v>
      </c>
      <c r="AN8" s="40">
        <f>IF(ISNUMBER(MATCH('1'!AN25,$R$5:$R$7,0)),$L$4,IF(ISNUMBER(MATCH('1'!AN25,$Q$8:$Q$19,0)),$P$5,IF(ISNUMBER(MATCH('1'!AN25,$Z$5:$Z$13,0)),$S$2,IF(ISNUMBER(MATCH('1'!AN25,$J$5:$J$34,0)),$D$3,AN$3))))</f>
        <v>0</v>
      </c>
      <c r="AO8" s="40">
        <f>IF(ISNUMBER(MATCH('1'!AO25,$R$5:$R$7,0)),$L$4,IF(ISNUMBER(MATCH('1'!AO25,$Q$8:$Q$19,0)),$P$5,IF(ISNUMBER(MATCH('1'!AO25,$Z$5:$Z$13,0)),$S$2,IF(ISNUMBER(MATCH('1'!AO25,$J$5:$J$34,0)),$D$3,AO$3))))</f>
        <v>0</v>
      </c>
      <c r="AP8" s="40">
        <f>IF(ISNUMBER(MATCH('1'!AP25,$R$5:$R$7,0)),$L$4,IF(ISNUMBER(MATCH('1'!AP25,$Q$8:$Q$19,0)),$P$5,IF(ISNUMBER(MATCH('1'!AP25,$Z$5:$Z$13,0)),$S$2,IF(ISNUMBER(MATCH('1'!AP25,$J$5:$J$34,0)),$D$3,AP$3))))</f>
        <v>0</v>
      </c>
      <c r="AQ8" s="40">
        <f>IF(ISNUMBER(MATCH('1'!AQ25,$R$5:$R$7,0)),$L$4,IF(ISNUMBER(MATCH('1'!AQ25,$Q$8:$Q$19,0)),$P$5,IF(ISNUMBER(MATCH('1'!AQ25,$Z$5:$Z$13,0)),$S$2,IF(ISNUMBER(MATCH('1'!AQ25,$J$5:$J$34,0)),$D$3,AQ$3))))</f>
        <v>0</v>
      </c>
      <c r="AR8" s="40">
        <f>IF(ISNUMBER(MATCH('1'!AR25,$R$5:$R$7,0)),$L$4,IF(ISNUMBER(MATCH('1'!AR25,$Q$8:$Q$19,0)),$P$5,IF(ISNUMBER(MATCH('1'!AR25,$Z$5:$Z$13,0)),$S$2,IF(ISNUMBER(MATCH('1'!AR25,$J$5:$J$34,0)),$D$3,AR$3))))</f>
        <v>0</v>
      </c>
      <c r="AS8" s="40">
        <f>IF(ISNUMBER(MATCH('1'!AS25,$R$5:$R$7,0)),$L$4,IF(ISNUMBER(MATCH('1'!AS25,$Q$8:$Q$19,0)),$P$5,IF(ISNUMBER(MATCH('1'!AS25,$Z$5:$Z$13,0)),$S$2,IF(ISNUMBER(MATCH('1'!AS25,$J$5:$J$34,0)),$D$3,AS$3))))</f>
        <v>0</v>
      </c>
      <c r="AT8" s="40">
        <f>IF(ISNUMBER(MATCH('1'!AT25,$R$5:$R$7,0)),$L$4,IF(ISNUMBER(MATCH('1'!AT25,$Q$8:$Q$19,0)),$P$5,IF(ISNUMBER(MATCH('1'!AT25,$Z$5:$Z$13,0)),$S$2,IF(ISNUMBER(MATCH('1'!AT25,$J$5:$J$34,0)),$D$3,AT$3))))</f>
        <v>0</v>
      </c>
      <c r="AU8" s="40">
        <f>IF(ISNUMBER(MATCH('1'!AU25,$R$5:$R$7,0)),$L$4,IF(ISNUMBER(MATCH('1'!AU25,$Q$8:$Q$19,0)),$P$5,IF(ISNUMBER(MATCH('1'!AU25,$Z$5:$Z$13,0)),$S$2,IF(ISNUMBER(MATCH('1'!AU25,$J$5:$J$34,0)),$D$3,AU$3))))</f>
        <v>0</v>
      </c>
      <c r="AV8" s="40">
        <f>IF(ISNUMBER(MATCH('1'!AV25,$R$5:$R$7,0)),$L$4,IF(ISNUMBER(MATCH('1'!AV25,$Q$8:$Q$19,0)),$P$5,IF(ISNUMBER(MATCH('1'!AV25,$Z$5:$Z$13,0)),$S$2,IF(ISNUMBER(MATCH('1'!AV25,$J$5:$J$34,0)),$D$3,AV$3))))</f>
        <v>0</v>
      </c>
      <c r="AW8" s="40">
        <f>IF(ISNUMBER(MATCH('1'!AW25,$R$5:$R$7,0)),$L$4,IF(ISNUMBER(MATCH('1'!AW25,$Q$8:$Q$19,0)),$P$5,IF(ISNUMBER(MATCH('1'!AW25,$Z$5:$Z$13,0)),$S$2,IF(ISNUMBER(MATCH('1'!AW25,$J$5:$J$34,0)),$D$3,AW$3))))</f>
        <v>0</v>
      </c>
      <c r="AX8" s="40">
        <f>IF(ISNUMBER(MATCH('1'!AX25,$R$5:$R$7,0)),$L$4,IF(ISNUMBER(MATCH('1'!AX25,$Q$8:$Q$19,0)),$P$5,IF(ISNUMBER(MATCH('1'!AX25,$Z$5:$Z$13,0)),$S$2,IF(ISNUMBER(MATCH('1'!AX25,$J$5:$J$34,0)),$D$3,AX$3))))</f>
        <v>0</v>
      </c>
      <c r="AY8" s="40">
        <f>IF(ISNUMBER(MATCH('1'!AY25,$R$5:$R$7,0)),$L$4,IF(ISNUMBER(MATCH('1'!AY25,$Q$8:$Q$19,0)),$P$5,IF(ISNUMBER(MATCH('1'!AY25,$Z$5:$Z$13,0)),$S$2,IF(ISNUMBER(MATCH('1'!AY25,$J$5:$J$34,0)),$D$3,AY$3))))</f>
        <v>0</v>
      </c>
      <c r="AZ8" s="40">
        <f>IF(ISNUMBER(MATCH('1'!AZ25,$R$5:$R$7,0)),$L$4,IF(ISNUMBER(MATCH('1'!AZ25,$Q$8:$Q$19,0)),$P$5,IF(ISNUMBER(MATCH('1'!AZ25,$Z$5:$Z$13,0)),$S$2,IF(ISNUMBER(MATCH('1'!AZ25,$J$5:$J$34,0)),$D$3,AZ$3))))</f>
        <v>0</v>
      </c>
      <c r="BA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</row>
    <row r="9" spans="1:244" ht="13.5" customHeight="1">
      <c r="A9" s="43">
        <f>A8</f>
        <v>-250</v>
      </c>
      <c r="B9" s="43">
        <f t="shared" si="4"/>
        <v>30</v>
      </c>
      <c r="C9" s="44">
        <f t="shared" si="0"/>
        <v>5</v>
      </c>
      <c r="D9" s="43">
        <f t="shared" si="7"/>
        <v>5</v>
      </c>
      <c r="E9" s="332">
        <v>4</v>
      </c>
      <c r="F9" s="310">
        <v>0</v>
      </c>
      <c r="G9" s="310">
        <v>4</v>
      </c>
      <c r="H9" s="305">
        <v>0</v>
      </c>
      <c r="I9" s="305">
        <v>0</v>
      </c>
      <c r="J9" s="333" t="str">
        <f t="shared" si="1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5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15"/>
      <c r="Z9" s="9" t="str">
        <f t="shared" si="2"/>
        <v>6,8</v>
      </c>
      <c r="AA9" s="45">
        <f t="shared" si="6"/>
        <v>5</v>
      </c>
      <c r="AB9" s="53" t="str">
        <f>_xlfn.CONCAT("sup_Lay",AF8)</f>
        <v>sup_Lay2</v>
      </c>
      <c r="AC9" s="45"/>
      <c r="AD9" s="14">
        <f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>(AH8+AH9)/2</f>
        <v>-50</v>
      </c>
      <c r="AJ9" s="45">
        <v>-300</v>
      </c>
      <c r="AK9" s="5">
        <f t="shared" si="8"/>
        <v>4</v>
      </c>
      <c r="AL9" s="40">
        <f>IF(ISNUMBER(MATCH('1'!AL26,$R$5:$R$7,0)),$L$4,IF(ISNUMBER(MATCH('1'!AL26,$Q$8:$Q$19,0)),$P$5,IF(ISNUMBER(MATCH('1'!AL26,$Z$5:$Z$13,0)),$S$2,IF(ISNUMBER(MATCH('1'!AL26,$J$5:$J$34,0)),$D$3,AL$3))))</f>
        <v>-1</v>
      </c>
      <c r="AM9" s="40">
        <f>IF(ISNUMBER(MATCH('1'!AM26,$R$5:$R$7,0)),$L$4,IF(ISNUMBER(MATCH('1'!AM26,$Q$8:$Q$19,0)),$P$5,IF(ISNUMBER(MATCH('1'!AM26,$Z$5:$Z$13,0)),$S$2,IF(ISNUMBER(MATCH('1'!AM26,$J$5:$J$34,0)),$D$3,AM$3))))</f>
        <v>0</v>
      </c>
      <c r="AN9" s="40">
        <f>IF(ISNUMBER(MATCH('1'!AN26,$R$5:$R$7,0)),$L$4,IF(ISNUMBER(MATCH('1'!AN26,$Q$8:$Q$19,0)),$P$5,IF(ISNUMBER(MATCH('1'!AN26,$Z$5:$Z$13,0)),$S$2,IF(ISNUMBER(MATCH('1'!AN26,$J$5:$J$34,0)),$D$3,AN$3))))</f>
        <v>0</v>
      </c>
      <c r="AO9" s="40">
        <f>IF(ISNUMBER(MATCH('1'!AO26,$R$5:$R$7,0)),$L$4,IF(ISNUMBER(MATCH('1'!AO26,$Q$8:$Q$19,0)),$P$5,IF(ISNUMBER(MATCH('1'!AO26,$Z$5:$Z$13,0)),$S$2,IF(ISNUMBER(MATCH('1'!AO26,$J$5:$J$34,0)),$D$3,AO$3))))</f>
        <v>0</v>
      </c>
      <c r="AP9" s="40">
        <f>IF(ISNUMBER(MATCH('1'!AP26,$R$5:$R$7,0)),$L$4,IF(ISNUMBER(MATCH('1'!AP26,$Q$8:$Q$19,0)),$P$5,IF(ISNUMBER(MATCH('1'!AP26,$Z$5:$Z$13,0)),$S$2,IF(ISNUMBER(MATCH('1'!AP26,$J$5:$J$34,0)),$D$3,AP$3))))</f>
        <v>0</v>
      </c>
      <c r="AQ9" s="40">
        <f>IF(ISNUMBER(MATCH('1'!AQ26,$R$5:$R$7,0)),$L$4,IF(ISNUMBER(MATCH('1'!AQ26,$Q$8:$Q$19,0)),$P$5,IF(ISNUMBER(MATCH('1'!AQ26,$Z$5:$Z$13,0)),$S$2,IF(ISNUMBER(MATCH('1'!AQ26,$J$5:$J$34,0)),$D$3,AQ$3))))</f>
        <v>-5</v>
      </c>
      <c r="AR9" s="40">
        <f>IF(ISNUMBER(MATCH('1'!AR26,$R$5:$R$7,0)),$L$4,IF(ISNUMBER(MATCH('1'!AR26,$Q$8:$Q$19,0)),$P$5,IF(ISNUMBER(MATCH('1'!AR26,$Z$5:$Z$13,0)),$S$2,IF(ISNUMBER(MATCH('1'!AR26,$J$5:$J$34,0)),$D$3,AR$3))))</f>
        <v>0</v>
      </c>
      <c r="AS9" s="40">
        <f>IF(ISNUMBER(MATCH('1'!AS26,$R$5:$R$7,0)),$L$4,IF(ISNUMBER(MATCH('1'!AS26,$Q$8:$Q$19,0)),$P$5,IF(ISNUMBER(MATCH('1'!AS26,$Z$5:$Z$13,0)),$S$2,IF(ISNUMBER(MATCH('1'!AS26,$J$5:$J$34,0)),$D$3,AS$3))))</f>
        <v>0</v>
      </c>
      <c r="AT9" s="40">
        <f>IF(ISNUMBER(MATCH('1'!AT26,$R$5:$R$7,0)),$L$4,IF(ISNUMBER(MATCH('1'!AT26,$Q$8:$Q$19,0)),$P$5,IF(ISNUMBER(MATCH('1'!AT26,$Z$5:$Z$13,0)),$S$2,IF(ISNUMBER(MATCH('1'!AT26,$J$5:$J$34,0)),$D$3,AT$3))))</f>
        <v>0</v>
      </c>
      <c r="AU9" s="40">
        <f>IF(ISNUMBER(MATCH('1'!AU26,$R$5:$R$7,0)),$L$4,IF(ISNUMBER(MATCH('1'!AU26,$Q$8:$Q$19,0)),$P$5,IF(ISNUMBER(MATCH('1'!AU26,$Z$5:$Z$13,0)),$S$2,IF(ISNUMBER(MATCH('1'!AU26,$J$5:$J$34,0)),$D$3,AU$3))))</f>
        <v>0</v>
      </c>
      <c r="AV9" s="40">
        <f>IF(ISNUMBER(MATCH('1'!AV26,$R$5:$R$7,0)),$L$4,IF(ISNUMBER(MATCH('1'!AV26,$Q$8:$Q$19,0)),$P$5,IF(ISNUMBER(MATCH('1'!AV26,$Z$5:$Z$13,0)),$S$2,IF(ISNUMBER(MATCH('1'!AV26,$J$5:$J$34,0)),$D$3,AV$3))))</f>
        <v>0</v>
      </c>
      <c r="AW9" s="40">
        <f>IF(ISNUMBER(MATCH('1'!AW26,$R$5:$R$7,0)),$L$4,IF(ISNUMBER(MATCH('1'!AW26,$Q$8:$Q$19,0)),$P$5,IF(ISNUMBER(MATCH('1'!AW26,$Z$5:$Z$13,0)),$S$2,IF(ISNUMBER(MATCH('1'!AW26,$J$5:$J$34,0)),$D$3,AW$3))))</f>
        <v>0</v>
      </c>
      <c r="AX9" s="40">
        <f>IF(ISNUMBER(MATCH('1'!AX26,$R$5:$R$7,0)),$L$4,IF(ISNUMBER(MATCH('1'!AX26,$Q$8:$Q$19,0)),$P$5,IF(ISNUMBER(MATCH('1'!AX26,$Z$5:$Z$13,0)),$S$2,IF(ISNUMBER(MATCH('1'!AX26,$J$5:$J$34,0)),$D$3,AX$3))))</f>
        <v>0</v>
      </c>
      <c r="AY9" s="40">
        <f>IF(ISNUMBER(MATCH('1'!AY26,$R$5:$R$7,0)),$L$4,IF(ISNUMBER(MATCH('1'!AY26,$Q$8:$Q$19,0)),$P$5,IF(ISNUMBER(MATCH('1'!AY26,$Z$5:$Z$13,0)),$S$2,IF(ISNUMBER(MATCH('1'!AY26,$J$5:$J$34,0)),$D$3,AY$3))))</f>
        <v>0</v>
      </c>
      <c r="AZ9" s="40">
        <f>IF(ISNUMBER(MATCH('1'!AZ26,$R$5:$R$7,0)),$L$4,IF(ISNUMBER(MATCH('1'!AZ26,$Q$8:$Q$19,0)),$P$5,IF(ISNUMBER(MATCH('1'!AZ26,$Z$5:$Z$13,0)),$S$2,IF(ISNUMBER(MATCH('1'!AZ26,$J$5:$J$34,0)),$D$3,AZ$3))))</f>
        <v>0</v>
      </c>
      <c r="BA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</row>
    <row r="10" spans="1:244">
      <c r="A10" s="43">
        <f>A9</f>
        <v>-250</v>
      </c>
      <c r="B10" s="43">
        <f t="shared" si="4"/>
        <v>20</v>
      </c>
      <c r="C10" s="44">
        <f t="shared" si="0"/>
        <v>4.75</v>
      </c>
      <c r="D10" s="43">
        <f t="shared" si="7"/>
        <v>4</v>
      </c>
      <c r="E10" s="332">
        <v>5</v>
      </c>
      <c r="F10" s="310">
        <v>0</v>
      </c>
      <c r="G10" s="310">
        <v>5</v>
      </c>
      <c r="H10" s="305">
        <v>0</v>
      </c>
      <c r="I10" s="305">
        <v>0</v>
      </c>
      <c r="J10" s="333" t="str">
        <f t="shared" si="1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5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15"/>
      <c r="Z10" s="9" t="str">
        <f t="shared" si="2"/>
        <v>7,8</v>
      </c>
      <c r="AA10" s="45">
        <f t="shared" si="6"/>
        <v>5.25</v>
      </c>
      <c r="AB10" s="53" t="str">
        <f>_xlfn.CONCAT("sup_Lay",AF9)</f>
        <v>sup_Lay3</v>
      </c>
      <c r="AC10" s="45"/>
      <c r="AD10" s="14">
        <f>AD9+1</f>
        <v>4</v>
      </c>
      <c r="AE10" s="37" t="s">
        <v>13</v>
      </c>
      <c r="AF10" s="42">
        <f>AF9+1</f>
        <v>4</v>
      </c>
      <c r="AG10" s="5"/>
      <c r="AH10" s="13">
        <f>$AH$6+AJ10</f>
        <v>-150</v>
      </c>
      <c r="AI10" s="13">
        <f>(AH9+AH10)/2</f>
        <v>-125</v>
      </c>
      <c r="AJ10" s="45">
        <v>-350</v>
      </c>
      <c r="AK10" s="5">
        <f t="shared" si="8"/>
        <v>5</v>
      </c>
      <c r="AL10" s="40">
        <f>IF(ISNUMBER(MATCH('1'!AL27,$R$5:$R$7,0)),$L$4,IF(ISNUMBER(MATCH('1'!AL27,$Q$8:$Q$19,0)),$P$5,IF(ISNUMBER(MATCH('1'!AL27,$Z$5:$Z$13,0)),$S$2,IF(ISNUMBER(MATCH('1'!AL27,$J$5:$J$34,0)),$D$3,AL$3))))</f>
        <v>-1</v>
      </c>
      <c r="AM10" s="40">
        <f>IF(ISNUMBER(MATCH('1'!AM27,$R$5:$R$7,0)),$L$4,IF(ISNUMBER(MATCH('1'!AM27,$Q$8:$Q$19,0)),$P$5,IF(ISNUMBER(MATCH('1'!AM27,$Z$5:$Z$13,0)),$S$2,IF(ISNUMBER(MATCH('1'!AM27,$J$5:$J$34,0)),$D$3,AM$3))))</f>
        <v>0</v>
      </c>
      <c r="AN10" s="40">
        <f>IF(ISNUMBER(MATCH('1'!AN27,$R$5:$R$7,0)),$L$4,IF(ISNUMBER(MATCH('1'!AN27,$Q$8:$Q$19,0)),$P$5,IF(ISNUMBER(MATCH('1'!AN27,$Z$5:$Z$13,0)),$S$2,IF(ISNUMBER(MATCH('1'!AN27,$J$5:$J$34,0)),$D$3,AN$3))))</f>
        <v>0</v>
      </c>
      <c r="AO10" s="40">
        <f>IF(ISNUMBER(MATCH('1'!AO27,$R$5:$R$7,0)),$L$4,IF(ISNUMBER(MATCH('1'!AO27,$Q$8:$Q$19,0)),$P$5,IF(ISNUMBER(MATCH('1'!AO27,$Z$5:$Z$13,0)),$S$2,IF(ISNUMBER(MATCH('1'!AO27,$J$5:$J$34,0)),$D$3,AO$3))))</f>
        <v>0</v>
      </c>
      <c r="AP10" s="40">
        <f>IF(ISNUMBER(MATCH('1'!AP27,$R$5:$R$7,0)),$L$4,IF(ISNUMBER(MATCH('1'!AP27,$Q$8:$Q$19,0)),$P$5,IF(ISNUMBER(MATCH('1'!AP27,$Z$5:$Z$13,0)),$S$2,IF(ISNUMBER(MATCH('1'!AP27,$J$5:$J$34,0)),$D$3,AP$3))))</f>
        <v>0</v>
      </c>
      <c r="AQ10" s="40">
        <f>IF(ISNUMBER(MATCH('1'!AQ27,$R$5:$R$7,0)),$L$4,IF(ISNUMBER(MATCH('1'!AQ27,$Q$8:$Q$19,0)),$P$5,IF(ISNUMBER(MATCH('1'!AQ27,$Z$5:$Z$13,0)),$S$2,IF(ISNUMBER(MATCH('1'!AQ27,$J$5:$J$34,0)),$D$3,AQ$3))))</f>
        <v>0</v>
      </c>
      <c r="AR10" s="40">
        <f>IF(ISNUMBER(MATCH('1'!AR27,$R$5:$R$7,0)),$L$4,IF(ISNUMBER(MATCH('1'!AR27,$Q$8:$Q$19,0)),$P$5,IF(ISNUMBER(MATCH('1'!AR27,$Z$5:$Z$13,0)),$S$2,IF(ISNUMBER(MATCH('1'!AR27,$J$5:$J$34,0)),$D$3,AR$3))))</f>
        <v>0</v>
      </c>
      <c r="AS10" s="40">
        <f>IF(ISNUMBER(MATCH('1'!AS27,$R$5:$R$7,0)),$L$4,IF(ISNUMBER(MATCH('1'!AS27,$Q$8:$Q$19,0)),$P$5,IF(ISNUMBER(MATCH('1'!AS27,$Z$5:$Z$13,0)),$S$2,IF(ISNUMBER(MATCH('1'!AS27,$J$5:$J$34,0)),$D$3,AS$3))))</f>
        <v>0</v>
      </c>
      <c r="AT10" s="40">
        <f>IF(ISNUMBER(MATCH('1'!AT27,$R$5:$R$7,0)),$L$4,IF(ISNUMBER(MATCH('1'!AT27,$Q$8:$Q$19,0)),$P$5,IF(ISNUMBER(MATCH('1'!AT27,$Z$5:$Z$13,0)),$S$2,IF(ISNUMBER(MATCH('1'!AT27,$J$5:$J$34,0)),$D$3,AT$3))))</f>
        <v>0</v>
      </c>
      <c r="AU10" s="40">
        <f>IF(ISNUMBER(MATCH('1'!AU27,$R$5:$R$7,0)),$L$4,IF(ISNUMBER(MATCH('1'!AU27,$Q$8:$Q$19,0)),$P$5,IF(ISNUMBER(MATCH('1'!AU27,$Z$5:$Z$13,0)),$S$2,IF(ISNUMBER(MATCH('1'!AU27,$J$5:$J$34,0)),$D$3,AU$3))))</f>
        <v>0</v>
      </c>
      <c r="AV10" s="40">
        <f>IF(ISNUMBER(MATCH('1'!AV27,$R$5:$R$7,0)),$L$4,IF(ISNUMBER(MATCH('1'!AV27,$Q$8:$Q$19,0)),$P$5,IF(ISNUMBER(MATCH('1'!AV27,$Z$5:$Z$13,0)),$S$2,IF(ISNUMBER(MATCH('1'!AV27,$J$5:$J$34,0)),$D$3,AV$3))))</f>
        <v>-5</v>
      </c>
      <c r="AW10" s="40">
        <f>IF(ISNUMBER(MATCH('1'!AW27,$R$5:$R$7,0)),$L$4,IF(ISNUMBER(MATCH('1'!AW27,$Q$8:$Q$19,0)),$P$5,IF(ISNUMBER(MATCH('1'!AW27,$Z$5:$Z$13,0)),$S$2,IF(ISNUMBER(MATCH('1'!AW27,$J$5:$J$34,0)),$D$3,AW$3))))</f>
        <v>0</v>
      </c>
      <c r="AX10" s="40">
        <f>IF(ISNUMBER(MATCH('1'!AX27,$R$5:$R$7,0)),$L$4,IF(ISNUMBER(MATCH('1'!AX27,$Q$8:$Q$19,0)),$P$5,IF(ISNUMBER(MATCH('1'!AX27,$Z$5:$Z$13,0)),$S$2,IF(ISNUMBER(MATCH('1'!AX27,$J$5:$J$34,0)),$D$3,AX$3))))</f>
        <v>0</v>
      </c>
      <c r="AY10" s="40">
        <f>IF(ISNUMBER(MATCH('1'!AY27,$R$5:$R$7,0)),$L$4,IF(ISNUMBER(MATCH('1'!AY27,$Q$8:$Q$19,0)),$P$5,IF(ISNUMBER(MATCH('1'!AY27,$Z$5:$Z$13,0)),$S$2,IF(ISNUMBER(MATCH('1'!AY27,$J$5:$J$34,0)),$D$3,AY$3))))</f>
        <v>0</v>
      </c>
      <c r="AZ10" s="40">
        <f>IF(ISNUMBER(MATCH('1'!AZ27,$R$5:$R$7,0)),$L$4,IF(ISNUMBER(MATCH('1'!AZ27,$Q$8:$Q$19,0)),$P$5,IF(ISNUMBER(MATCH('1'!AZ27,$Z$5:$Z$13,0)),$S$2,IF(ISNUMBER(MATCH('1'!AZ27,$J$5:$J$34,0)),$D$3,AZ$3))))</f>
        <v>0</v>
      </c>
      <c r="BA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</row>
    <row r="11" spans="1:244">
      <c r="A11" s="43">
        <f>A10</f>
        <v>-250</v>
      </c>
      <c r="B11" s="43">
        <f t="shared" si="4"/>
        <v>10</v>
      </c>
      <c r="C11" s="44">
        <f t="shared" si="0"/>
        <v>4.5</v>
      </c>
      <c r="D11" s="43">
        <f t="shared" si="7"/>
        <v>3</v>
      </c>
      <c r="E11" s="332">
        <v>6</v>
      </c>
      <c r="F11" s="310">
        <v>0</v>
      </c>
      <c r="G11" s="310">
        <v>6</v>
      </c>
      <c r="H11" s="305">
        <v>0</v>
      </c>
      <c r="I11" s="305">
        <v>0</v>
      </c>
      <c r="J11" s="333" t="str">
        <f t="shared" si="1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5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15"/>
      <c r="Z11" s="9" t="str">
        <f t="shared" si="2"/>
        <v>8,8</v>
      </c>
      <c r="AA11" s="45">
        <f t="shared" si="6"/>
        <v>5.5</v>
      </c>
      <c r="AB11" s="53" t="str">
        <f>_xlfn.CONCAT("sup_Lay",AF10)</f>
        <v>sup_Lay4</v>
      </c>
      <c r="AC11" s="45"/>
      <c r="AD11" s="14">
        <f>AD10+1</f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>(AH10+AH11)/2</f>
        <v>-200</v>
      </c>
      <c r="AJ11" s="45">
        <v>-450</v>
      </c>
      <c r="AK11" s="5">
        <f t="shared" si="8"/>
        <v>6</v>
      </c>
      <c r="AL11" s="40">
        <f>IF(ISNUMBER(MATCH('1'!AL28,$R$5:$R$7,0)),$L$4,IF(ISNUMBER(MATCH('1'!AL28,$Q$8:$Q$19,0)),$P$5,IF(ISNUMBER(MATCH('1'!AL28,$Z$5:$Z$13,0)),$S$2,IF(ISNUMBER(MATCH('1'!AL28,$J$5:$J$34,0)),$D$3,AL$3))))</f>
        <v>-1</v>
      </c>
      <c r="AM11" s="40">
        <f>IF(ISNUMBER(MATCH('1'!AM28,$R$5:$R$7,0)),$L$4,IF(ISNUMBER(MATCH('1'!AM28,$Q$8:$Q$19,0)),$P$5,IF(ISNUMBER(MATCH('1'!AM28,$Z$5:$Z$13,0)),$S$2,IF(ISNUMBER(MATCH('1'!AM28,$J$5:$J$34,0)),$D$3,AM$3))))</f>
        <v>0</v>
      </c>
      <c r="AN11" s="40">
        <f>IF(ISNUMBER(MATCH('1'!AN28,$R$5:$R$7,0)),$L$4,IF(ISNUMBER(MATCH('1'!AN28,$Q$8:$Q$19,0)),$P$5,IF(ISNUMBER(MATCH('1'!AN28,$Z$5:$Z$13,0)),$S$2,IF(ISNUMBER(MATCH('1'!AN28,$J$5:$J$34,0)),$D$3,AN$3))))</f>
        <v>0</v>
      </c>
      <c r="AO11" s="40">
        <f>IF(ISNUMBER(MATCH('1'!AO28,$R$5:$R$7,0)),$L$4,IF(ISNUMBER(MATCH('1'!AO28,$Q$8:$Q$19,0)),$P$5,IF(ISNUMBER(MATCH('1'!AO28,$Z$5:$Z$13,0)),$S$2,IF(ISNUMBER(MATCH('1'!AO28,$J$5:$J$34,0)),$D$3,AO$3))))</f>
        <v>0</v>
      </c>
      <c r="AP11" s="40">
        <f>IF(ISNUMBER(MATCH('1'!AP28,$R$5:$R$7,0)),$L$4,IF(ISNUMBER(MATCH('1'!AP28,$Q$8:$Q$19,0)),$P$5,IF(ISNUMBER(MATCH('1'!AP28,$Z$5:$Z$13,0)),$S$2,IF(ISNUMBER(MATCH('1'!AP28,$J$5:$J$34,0)),$D$3,AP$3))))</f>
        <v>0</v>
      </c>
      <c r="AQ11" s="40">
        <f>IF(ISNUMBER(MATCH('1'!AQ28,$R$5:$R$7,0)),$L$4,IF(ISNUMBER(MATCH('1'!AQ28,$Q$8:$Q$19,0)),$P$5,IF(ISNUMBER(MATCH('1'!AQ28,$Z$5:$Z$13,0)),$S$2,IF(ISNUMBER(MATCH('1'!AQ28,$J$5:$J$34,0)),$D$3,AQ$3))))</f>
        <v>0</v>
      </c>
      <c r="AR11" s="40">
        <f>IF(ISNUMBER(MATCH('1'!AR28,$R$5:$R$7,0)),$L$4,IF(ISNUMBER(MATCH('1'!AR28,$Q$8:$Q$19,0)),$P$5,IF(ISNUMBER(MATCH('1'!AR28,$Z$5:$Z$13,0)),$S$2,IF(ISNUMBER(MATCH('1'!AR28,$J$5:$J$34,0)),$D$3,AR$3))))</f>
        <v>0</v>
      </c>
      <c r="AS11" s="40">
        <f>IF(ISNUMBER(MATCH('1'!AS28,$R$5:$R$7,0)),$L$4,IF(ISNUMBER(MATCH('1'!AS28,$Q$8:$Q$19,0)),$P$5,IF(ISNUMBER(MATCH('1'!AS28,$Z$5:$Z$13,0)),$S$2,IF(ISNUMBER(MATCH('1'!AS28,$J$5:$J$34,0)),$D$3,AS$3))))</f>
        <v>0</v>
      </c>
      <c r="AT11" s="40">
        <f>IF(ISNUMBER(MATCH('1'!AT28,$R$5:$R$7,0)),$L$4,IF(ISNUMBER(MATCH('1'!AT28,$Q$8:$Q$19,0)),$P$5,IF(ISNUMBER(MATCH('1'!AT28,$Z$5:$Z$13,0)),$S$2,IF(ISNUMBER(MATCH('1'!AT28,$J$5:$J$34,0)),$D$3,AT$3))))</f>
        <v>0</v>
      </c>
      <c r="AU11" s="40">
        <f>IF(ISNUMBER(MATCH('1'!AU28,$R$5:$R$7,0)),$L$4,IF(ISNUMBER(MATCH('1'!AU28,$Q$8:$Q$19,0)),$P$5,IF(ISNUMBER(MATCH('1'!AU28,$Z$5:$Z$13,0)),$S$2,IF(ISNUMBER(MATCH('1'!AU28,$J$5:$J$34,0)),$D$3,AU$3))))</f>
        <v>0</v>
      </c>
      <c r="AV11" s="40">
        <f>IF(ISNUMBER(MATCH('1'!AV28,$R$5:$R$7,0)),$L$4,IF(ISNUMBER(MATCH('1'!AV28,$Q$8:$Q$19,0)),$P$5,IF(ISNUMBER(MATCH('1'!AV28,$Z$5:$Z$13,0)),$S$2,IF(ISNUMBER(MATCH('1'!AV28,$J$5:$J$34,0)),$D$3,AV$3))))</f>
        <v>0</v>
      </c>
      <c r="AW11" s="40">
        <f>IF(ISNUMBER(MATCH('1'!AW28,$R$5:$R$7,0)),$L$4,IF(ISNUMBER(MATCH('1'!AW28,$Q$8:$Q$19,0)),$P$5,IF(ISNUMBER(MATCH('1'!AW28,$Z$5:$Z$13,0)),$S$2,IF(ISNUMBER(MATCH('1'!AW28,$J$5:$J$34,0)),$D$3,AW$3))))</f>
        <v>-5</v>
      </c>
      <c r="AX11" s="40">
        <f>IF(ISNUMBER(MATCH('1'!AX28,$R$5:$R$7,0)),$L$4,IF(ISNUMBER(MATCH('1'!AX28,$Q$8:$Q$19,0)),$P$5,IF(ISNUMBER(MATCH('1'!AX28,$Z$5:$Z$13,0)),$S$2,IF(ISNUMBER(MATCH('1'!AX28,$J$5:$J$34,0)),$D$3,AX$3))))</f>
        <v>0</v>
      </c>
      <c r="AY11" s="40">
        <f>IF(ISNUMBER(MATCH('1'!AY28,$R$5:$R$7,0)),$L$4,IF(ISNUMBER(MATCH('1'!AY28,$Q$8:$Q$19,0)),$P$5,IF(ISNUMBER(MATCH('1'!AY28,$Z$5:$Z$13,0)),$S$2,IF(ISNUMBER(MATCH('1'!AY28,$J$5:$J$34,0)),$D$3,AY$3))))</f>
        <v>0</v>
      </c>
      <c r="AZ11" s="40">
        <f>IF(ISNUMBER(MATCH('1'!AZ28,$R$5:$R$7,0)),$L$4,IF(ISNUMBER(MATCH('1'!AZ28,$Q$8:$Q$19,0)),$P$5,IF(ISNUMBER(MATCH('1'!AZ28,$Z$5:$Z$13,0)),$S$2,IF(ISNUMBER(MATCH('1'!AZ28,$J$5:$J$34,0)),$D$3,AZ$3))))</f>
        <v>0</v>
      </c>
      <c r="BA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</row>
    <row r="12" spans="1:244">
      <c r="A12" s="43"/>
      <c r="B12" s="43">
        <f t="shared" si="4"/>
        <v>0</v>
      </c>
      <c r="C12" s="44">
        <f t="shared" si="0"/>
        <v>4.25</v>
      </c>
      <c r="D12" s="43">
        <f t="shared" si="7"/>
        <v>2</v>
      </c>
      <c r="E12" s="332">
        <v>7</v>
      </c>
      <c r="F12" s="310">
        <v>0</v>
      </c>
      <c r="G12" s="310">
        <v>7</v>
      </c>
      <c r="H12" s="305">
        <v>0</v>
      </c>
      <c r="I12" s="305">
        <v>0</v>
      </c>
      <c r="J12" s="333" t="str">
        <f t="shared" si="1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5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15"/>
      <c r="Z12" s="9" t="str">
        <f t="shared" si="2"/>
        <v>9,8</v>
      </c>
      <c r="AA12" s="45">
        <f t="shared" si="6"/>
        <v>5.75</v>
      </c>
      <c r="AB12" s="53"/>
      <c r="AC12" s="45"/>
      <c r="AD12" s="32"/>
      <c r="AE12" s="32"/>
      <c r="AF12" s="32"/>
      <c r="AG12" s="32"/>
      <c r="AH12" s="32"/>
      <c r="AI12" s="32"/>
      <c r="AJ12" s="45"/>
      <c r="AK12" s="5">
        <f t="shared" si="8"/>
        <v>7</v>
      </c>
      <c r="AL12" s="40">
        <f>IF(ISNUMBER(MATCH('1'!AL29,$R$5:$R$7,0)),$L$4,IF(ISNUMBER(MATCH('1'!AL29,$Q$8:$Q$19,0)),$P$5,IF(ISNUMBER(MATCH('1'!AL29,$Z$5:$Z$13,0)),$S$2,IF(ISNUMBER(MATCH('1'!AL29,$J$5:$J$34,0)),$D$3,AL$3))))</f>
        <v>-1</v>
      </c>
      <c r="AM12" s="40">
        <f>IF(ISNUMBER(MATCH('1'!AM29,$R$5:$R$7,0)),$L$4,IF(ISNUMBER(MATCH('1'!AM29,$Q$8:$Q$19,0)),$P$5,IF(ISNUMBER(MATCH('1'!AM29,$Z$5:$Z$13,0)),$S$2,IF(ISNUMBER(MATCH('1'!AM29,$J$5:$J$34,0)),$D$3,AM$3))))</f>
        <v>0</v>
      </c>
      <c r="AN12" s="40">
        <f>IF(ISNUMBER(MATCH('1'!AN29,$R$5:$R$7,0)),$L$4,IF(ISNUMBER(MATCH('1'!AN29,$Q$8:$Q$19,0)),$P$5,IF(ISNUMBER(MATCH('1'!AN29,$Z$5:$Z$13,0)),$S$2,IF(ISNUMBER(MATCH('1'!AN29,$J$5:$J$34,0)),$D$3,AN$3))))</f>
        <v>0</v>
      </c>
      <c r="AO12" s="40">
        <f>IF(ISNUMBER(MATCH('1'!AO29,$R$5:$R$7,0)),$L$4,IF(ISNUMBER(MATCH('1'!AO29,$Q$8:$Q$19,0)),$P$5,IF(ISNUMBER(MATCH('1'!AO29,$Z$5:$Z$13,0)),$S$2,IF(ISNUMBER(MATCH('1'!AO29,$J$5:$J$34,0)),$D$3,AO$3))))</f>
        <v>0</v>
      </c>
      <c r="AP12" s="40">
        <f>IF(ISNUMBER(MATCH('1'!AP29,$R$5:$R$7,0)),$L$4,IF(ISNUMBER(MATCH('1'!AP29,$Q$8:$Q$19,0)),$P$5,IF(ISNUMBER(MATCH('1'!AP29,$Z$5:$Z$13,0)),$S$2,IF(ISNUMBER(MATCH('1'!AP29,$J$5:$J$34,0)),$D$3,AP$3))))</f>
        <v>0</v>
      </c>
      <c r="AQ12" s="40">
        <f>IF(ISNUMBER(MATCH('1'!AQ29,$R$5:$R$7,0)),$L$4,IF(ISNUMBER(MATCH('1'!AQ29,$Q$8:$Q$19,0)),$P$5,IF(ISNUMBER(MATCH('1'!AQ29,$Z$5:$Z$13,0)),$S$2,IF(ISNUMBER(MATCH('1'!AQ29,$J$5:$J$34,0)),$D$3,AQ$3))))</f>
        <v>0</v>
      </c>
      <c r="AR12" s="40">
        <f>IF(ISNUMBER(MATCH('1'!AR29,$R$5:$R$7,0)),$L$4,IF(ISNUMBER(MATCH('1'!AR29,$Q$8:$Q$19,0)),$P$5,IF(ISNUMBER(MATCH('1'!AR29,$Z$5:$Z$13,0)),$S$2,IF(ISNUMBER(MATCH('1'!AR29,$J$5:$J$34,0)),$D$3,AR$3))))</f>
        <v>0</v>
      </c>
      <c r="AS12" s="40">
        <f>IF(ISNUMBER(MATCH('1'!AS29,$R$5:$R$7,0)),$L$4,IF(ISNUMBER(MATCH('1'!AS29,$Q$8:$Q$19,0)),$P$5,IF(ISNUMBER(MATCH('1'!AS29,$Z$5:$Z$13,0)),$S$2,IF(ISNUMBER(MATCH('1'!AS29,$J$5:$J$34,0)),$D$3,AS$3))))</f>
        <v>0</v>
      </c>
      <c r="AT12" s="40">
        <f>IF(ISNUMBER(MATCH('1'!AT29,$R$5:$R$7,0)),$L$4,IF(ISNUMBER(MATCH('1'!AT29,$Q$8:$Q$19,0)),$P$5,IF(ISNUMBER(MATCH('1'!AT29,$Z$5:$Z$13,0)),$S$2,IF(ISNUMBER(MATCH('1'!AT29,$J$5:$J$34,0)),$D$3,AT$3))))</f>
        <v>0</v>
      </c>
      <c r="AU12" s="40">
        <f>IF(ISNUMBER(MATCH('1'!AU29,$R$5:$R$7,0)),$L$4,IF(ISNUMBER(MATCH('1'!AU29,$Q$8:$Q$19,0)),$P$5,IF(ISNUMBER(MATCH('1'!AU29,$Z$5:$Z$13,0)),$S$2,IF(ISNUMBER(MATCH('1'!AU29,$J$5:$J$34,0)),$D$3,AU$3))))</f>
        <v>0</v>
      </c>
      <c r="AV12" s="40">
        <f>IF(ISNUMBER(MATCH('1'!AV29,$R$5:$R$7,0)),$L$4,IF(ISNUMBER(MATCH('1'!AV29,$Q$8:$Q$19,0)),$P$5,IF(ISNUMBER(MATCH('1'!AV29,$Z$5:$Z$13,0)),$S$2,IF(ISNUMBER(MATCH('1'!AV29,$J$5:$J$34,0)),$D$3,AV$3))))</f>
        <v>0</v>
      </c>
      <c r="AW12" s="40">
        <f>IF(ISNUMBER(MATCH('1'!AW29,$R$5:$R$7,0)),$L$4,IF(ISNUMBER(MATCH('1'!AW29,$Q$8:$Q$19,0)),$P$5,IF(ISNUMBER(MATCH('1'!AW29,$Z$5:$Z$13,0)),$S$2,IF(ISNUMBER(MATCH('1'!AW29,$J$5:$J$34,0)),$D$3,AW$3))))</f>
        <v>0</v>
      </c>
      <c r="AX12" s="40">
        <f>IF(ISNUMBER(MATCH('1'!AX29,$R$5:$R$7,0)),$L$4,IF(ISNUMBER(MATCH('1'!AX29,$Q$8:$Q$19,0)),$P$5,IF(ISNUMBER(MATCH('1'!AX29,$Z$5:$Z$13,0)),$S$2,IF(ISNUMBER(MATCH('1'!AX29,$J$5:$J$34,0)),$D$3,AX$3))))</f>
        <v>0</v>
      </c>
      <c r="AY12" s="40">
        <f>IF(ISNUMBER(MATCH('1'!AY29,$R$5:$R$7,0)),$L$4,IF(ISNUMBER(MATCH('1'!AY29,$Q$8:$Q$19,0)),$P$5,IF(ISNUMBER(MATCH('1'!AY29,$Z$5:$Z$13,0)),$S$2,IF(ISNUMBER(MATCH('1'!AY29,$J$5:$J$34,0)),$D$3,AY$3))))</f>
        <v>0</v>
      </c>
      <c r="AZ12" s="40">
        <f>IF(ISNUMBER(MATCH('1'!AZ29,$R$5:$R$7,0)),$L$4,IF(ISNUMBER(MATCH('1'!AZ29,$Q$8:$Q$19,0)),$P$5,IF(ISNUMBER(MATCH('1'!AZ29,$Z$5:$Z$13,0)),$S$2,IF(ISNUMBER(MATCH('1'!AZ29,$J$5:$J$34,0)),$D$3,AZ$3))))</f>
        <v>0</v>
      </c>
      <c r="BA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</row>
    <row r="13" spans="1:244" ht="15.75" customHeight="1">
      <c r="A13" s="43"/>
      <c r="B13" s="43">
        <f t="shared" si="4"/>
        <v>0</v>
      </c>
      <c r="C13" s="44">
        <f t="shared" si="0"/>
        <v>4</v>
      </c>
      <c r="D13" s="43">
        <f t="shared" si="7"/>
        <v>1</v>
      </c>
      <c r="E13" s="332">
        <v>8</v>
      </c>
      <c r="F13" s="310">
        <v>0</v>
      </c>
      <c r="G13" s="310">
        <v>8</v>
      </c>
      <c r="H13" s="305">
        <v>0</v>
      </c>
      <c r="I13" s="305">
        <v>0</v>
      </c>
      <c r="J13" s="333" t="str">
        <f t="shared" si="1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5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15"/>
      <c r="Z13" s="9" t="str">
        <f t="shared" si="2"/>
        <v>10,8</v>
      </c>
      <c r="AA13" s="88">
        <v>6</v>
      </c>
      <c r="AB13" s="45"/>
      <c r="AC13" s="45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28</v>
      </c>
      <c r="AK13" s="5">
        <f t="shared" si="8"/>
        <v>8</v>
      </c>
      <c r="AL13" s="40">
        <f>IF(ISNUMBER(MATCH('1'!AL30,$R$5:$R$7,0)),$L$4,IF(ISNUMBER(MATCH('1'!AL30,$Q$8:$Q$19,0)),$P$5,IF(ISNUMBER(MATCH('1'!AL30,$Z$5:$Z$13,0)),$S$2,IF(ISNUMBER(MATCH('1'!AL30,$J$5:$J$34,0)),$D$3,AL$3))))</f>
        <v>-1</v>
      </c>
      <c r="AM13" s="40" t="str">
        <f>IF(ISNUMBER(MATCH('1'!AM30,$R$5:$R$7,0)),$L$4,IF(ISNUMBER(MATCH('1'!AM30,$Q$8:$Q$19,0)),$P$5,IF(ISNUMBER(MATCH('1'!AM30,$Z$5:$Z$13,0)),$S$2,IF(ISNUMBER(MATCH('1'!AM30,$J$5:$J$34,0)),$D$3,AM$3))))</f>
        <v>c_Drains</v>
      </c>
      <c r="AN13" s="40" t="str">
        <f>IF(ISNUMBER(MATCH('1'!AN30,$R$5:$R$7,0)),$L$4,IF(ISNUMBER(MATCH('1'!AN30,$Q$8:$Q$19,0)),$P$5,IF(ISNUMBER(MATCH('1'!AN30,$Z$5:$Z$13,0)),$S$2,IF(ISNUMBER(MATCH('1'!AN30,$J$5:$J$34,0)),$D$3,AN$3))))</f>
        <v>c_Drains</v>
      </c>
      <c r="AO13" s="40" t="str">
        <f>IF(ISNUMBER(MATCH('1'!AO30,$R$5:$R$7,0)),$L$4,IF(ISNUMBER(MATCH('1'!AO30,$Q$8:$Q$19,0)),$P$5,IF(ISNUMBER(MATCH('1'!AO30,$Z$5:$Z$13,0)),$S$2,IF(ISNUMBER(MATCH('1'!AO30,$J$5:$J$34,0)),$D$3,AO$3))))</f>
        <v>c_Drains</v>
      </c>
      <c r="AP13" s="40" t="str">
        <f>IF(ISNUMBER(MATCH('1'!AP30,$R$5:$R$7,0)),$L$4,IF(ISNUMBER(MATCH('1'!AP30,$Q$8:$Q$19,0)),$P$5,IF(ISNUMBER(MATCH('1'!AP30,$Z$5:$Z$13,0)),$S$2,IF(ISNUMBER(MATCH('1'!AP30,$J$5:$J$34,0)),$D$3,AP$3))))</f>
        <v>c_Drains</v>
      </c>
      <c r="AQ13" s="40" t="str">
        <f>IF(ISNUMBER(MATCH('1'!AQ30,$R$5:$R$7,0)),$L$4,IF(ISNUMBER(MATCH('1'!AQ30,$Q$8:$Q$19,0)),$P$5,IF(ISNUMBER(MATCH('1'!AQ30,$Z$5:$Z$13,0)),$S$2,IF(ISNUMBER(MATCH('1'!AQ30,$J$5:$J$34,0)),$D$3,AQ$3))))</f>
        <v>c_Drains</v>
      </c>
      <c r="AR13" s="40" t="str">
        <f>IF(ISNUMBER(MATCH('1'!AR30,$R$5:$R$7,0)),$L$4,IF(ISNUMBER(MATCH('1'!AR30,$Q$8:$Q$19,0)),$P$5,IF(ISNUMBER(MATCH('1'!AR30,$Z$5:$Z$13,0)),$S$2,IF(ISNUMBER(MATCH('1'!AR30,$J$5:$J$34,0)),$D$3,AR$3))))</f>
        <v>c_Drains</v>
      </c>
      <c r="AS13" s="40" t="str">
        <f>IF(ISNUMBER(MATCH('1'!AS30,$R$5:$R$7,0)),$L$4,IF(ISNUMBER(MATCH('1'!AS30,$Q$8:$Q$19,0)),$P$5,IF(ISNUMBER(MATCH('1'!AS30,$Z$5:$Z$13,0)),$S$2,IF(ISNUMBER(MATCH('1'!AS30,$J$5:$J$34,0)),$D$3,AS$3))))</f>
        <v>c_Drains</v>
      </c>
      <c r="AT13" s="40" t="str">
        <f>IF(ISNUMBER(MATCH('1'!AT30,$R$5:$R$7,0)),$L$4,IF(ISNUMBER(MATCH('1'!AT30,$Q$8:$Q$19,0)),$P$5,IF(ISNUMBER(MATCH('1'!AT30,$Z$5:$Z$13,0)),$S$2,IF(ISNUMBER(MATCH('1'!AT30,$J$5:$J$34,0)),$D$3,AT$3))))</f>
        <v>c_Drains</v>
      </c>
      <c r="AU13" s="40" t="str">
        <f>IF(ISNUMBER(MATCH('1'!AU30,$R$5:$R$7,0)),$L$4,IF(ISNUMBER(MATCH('1'!AU30,$Q$8:$Q$19,0)),$P$5,IF(ISNUMBER(MATCH('1'!AU30,$Z$5:$Z$13,0)),$S$2,IF(ISNUMBER(MATCH('1'!AU30,$J$5:$J$34,0)),$D$3,AU$3))))</f>
        <v>c_Drains</v>
      </c>
      <c r="AV13" s="40">
        <f>IF(ISNUMBER(MATCH('1'!AV30,$R$5:$R$7,0)),$L$4,IF(ISNUMBER(MATCH('1'!AV30,$Q$8:$Q$19,0)),$P$5,IF(ISNUMBER(MATCH('1'!AV30,$Z$5:$Z$13,0)),$S$2,IF(ISNUMBER(MATCH('1'!AV30,$J$5:$J$34,0)),$D$3,AV$3))))</f>
        <v>0</v>
      </c>
      <c r="AW13" s="40">
        <f>IF(ISNUMBER(MATCH('1'!AW30,$R$5:$R$7,0)),$L$4,IF(ISNUMBER(MATCH('1'!AW30,$Q$8:$Q$19,0)),$P$5,IF(ISNUMBER(MATCH('1'!AW30,$Z$5:$Z$13,0)),$S$2,IF(ISNUMBER(MATCH('1'!AW30,$J$5:$J$34,0)),$D$3,AW$3))))</f>
        <v>0</v>
      </c>
      <c r="AX13" s="40">
        <f>IF(ISNUMBER(MATCH('1'!AX30,$R$5:$R$7,0)),$L$4,IF(ISNUMBER(MATCH('1'!AX30,$Q$8:$Q$19,0)),$P$5,IF(ISNUMBER(MATCH('1'!AX30,$Z$5:$Z$13,0)),$S$2,IF(ISNUMBER(MATCH('1'!AX30,$J$5:$J$34,0)),$D$3,AX$3))))</f>
        <v>0</v>
      </c>
      <c r="AY13" s="40">
        <f>IF(ISNUMBER(MATCH('1'!AY30,$R$5:$R$7,0)),$L$4,IF(ISNUMBER(MATCH('1'!AY30,$Q$8:$Q$19,0)),$P$5,IF(ISNUMBER(MATCH('1'!AY30,$Z$5:$Z$13,0)),$S$2,IF(ISNUMBER(MATCH('1'!AY30,$J$5:$J$34,0)),$D$3,AY$3))))</f>
        <v>0</v>
      </c>
      <c r="AZ13" s="40">
        <f>IF(ISNUMBER(MATCH('1'!AZ30,$R$5:$R$7,0)),$L$4,IF(ISNUMBER(MATCH('1'!AZ30,$Q$8:$Q$19,0)),$P$5,IF(ISNUMBER(MATCH('1'!AZ30,$Z$5:$Z$13,0)),$S$2,IF(ISNUMBER(MATCH('1'!AZ30,$J$5:$J$34,0)),$D$3,AZ$3))))</f>
        <v>0</v>
      </c>
      <c r="BA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</row>
    <row r="14" spans="1:244" ht="11.25" customHeight="1">
      <c r="A14" s="5"/>
      <c r="B14" s="5"/>
      <c r="C14" s="5"/>
      <c r="D14" s="5"/>
      <c r="E14" s="332">
        <v>9</v>
      </c>
      <c r="F14" s="310">
        <v>0</v>
      </c>
      <c r="G14" s="310">
        <v>9</v>
      </c>
      <c r="H14" s="305">
        <v>0</v>
      </c>
      <c r="I14" s="305">
        <v>0</v>
      </c>
      <c r="J14" s="333" t="str">
        <f t="shared" si="1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5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27</v>
      </c>
      <c r="AJ14" s="45"/>
      <c r="AK14" s="5">
        <f t="shared" si="8"/>
        <v>9</v>
      </c>
      <c r="AL14" s="40">
        <f>IF(ISNUMBER(MATCH('1'!AL31,$R$5:$R$7,0)),$L$4,IF(ISNUMBER(MATCH('1'!AL31,$Q$8:$Q$19,0)),$P$5,IF(ISNUMBER(MATCH('1'!AL31,$Z$5:$Z$13,0)),$S$2,IF(ISNUMBER(MATCH('1'!AL31,$J$5:$J$34,0)),$D$3,AL$3))))</f>
        <v>-1</v>
      </c>
      <c r="AM14" s="40">
        <f>IF(ISNUMBER(MATCH('1'!AM31,$R$5:$R$7,0)),$L$4,IF(ISNUMBER(MATCH('1'!AM31,$Q$8:$Q$19,0)),$P$5,IF(ISNUMBER(MATCH('1'!AM31,$Z$5:$Z$13,0)),$S$2,IF(ISNUMBER(MATCH('1'!AM31,$J$5:$J$34,0)),$D$3,AM$3))))</f>
        <v>0</v>
      </c>
      <c r="AN14" s="40">
        <f>IF(ISNUMBER(MATCH('1'!AN31,$R$5:$R$7,0)),$L$4,IF(ISNUMBER(MATCH('1'!AN31,$Q$8:$Q$19,0)),$P$5,IF(ISNUMBER(MATCH('1'!AN31,$Z$5:$Z$13,0)),$S$2,IF(ISNUMBER(MATCH('1'!AN31,$J$5:$J$34,0)),$D$3,AN$3))))</f>
        <v>0</v>
      </c>
      <c r="AO14" s="40">
        <f>IF(ISNUMBER(MATCH('1'!AO31,$R$5:$R$7,0)),$L$4,IF(ISNUMBER(MATCH('1'!AO31,$Q$8:$Q$19,0)),$P$5,IF(ISNUMBER(MATCH('1'!AO31,$Z$5:$Z$13,0)),$S$2,IF(ISNUMBER(MATCH('1'!AO31,$J$5:$J$34,0)),$D$3,AO$3))))</f>
        <v>0</v>
      </c>
      <c r="AP14" s="40">
        <f>IF(ISNUMBER(MATCH('1'!AP31,$R$5:$R$7,0)),$L$4,IF(ISNUMBER(MATCH('1'!AP31,$Q$8:$Q$19,0)),$P$5,IF(ISNUMBER(MATCH('1'!AP31,$Z$5:$Z$13,0)),$S$2,IF(ISNUMBER(MATCH('1'!AP31,$J$5:$J$34,0)),$D$3,AP$3))))</f>
        <v>0</v>
      </c>
      <c r="AQ14" s="40">
        <f>IF(ISNUMBER(MATCH('1'!AQ31,$R$5:$R$7,0)),$L$4,IF(ISNUMBER(MATCH('1'!AQ31,$Q$8:$Q$19,0)),$P$5,IF(ISNUMBER(MATCH('1'!AQ31,$Z$5:$Z$13,0)),$S$2,IF(ISNUMBER(MATCH('1'!AQ31,$J$5:$J$34,0)),$D$3,AQ$3))))</f>
        <v>0</v>
      </c>
      <c r="AR14" s="40">
        <f>IF(ISNUMBER(MATCH('1'!AR31,$R$5:$R$7,0)),$L$4,IF(ISNUMBER(MATCH('1'!AR31,$Q$8:$Q$19,0)),$P$5,IF(ISNUMBER(MATCH('1'!AR31,$Z$5:$Z$13,0)),$S$2,IF(ISNUMBER(MATCH('1'!AR31,$J$5:$J$34,0)),$D$3,AR$3))))</f>
        <v>0</v>
      </c>
      <c r="AS14" s="40">
        <f>IF(ISNUMBER(MATCH('1'!AS31,$R$5:$R$7,0)),$L$4,IF(ISNUMBER(MATCH('1'!AS31,$Q$8:$Q$19,0)),$P$5,IF(ISNUMBER(MATCH('1'!AS31,$Z$5:$Z$13,0)),$S$2,IF(ISNUMBER(MATCH('1'!AS31,$J$5:$J$34,0)),$D$3,AS$3))))</f>
        <v>-5</v>
      </c>
      <c r="AT14" s="40">
        <f>IF(ISNUMBER(MATCH('1'!AT31,$R$5:$R$7,0)),$L$4,IF(ISNUMBER(MATCH('1'!AT31,$Q$8:$Q$19,0)),$P$5,IF(ISNUMBER(MATCH('1'!AT31,$Z$5:$Z$13,0)),$S$2,IF(ISNUMBER(MATCH('1'!AT31,$J$5:$J$34,0)),$D$3,AT$3))))</f>
        <v>0</v>
      </c>
      <c r="AU14" s="40">
        <f>IF(ISNUMBER(MATCH('1'!AU31,$R$5:$R$7,0)),$L$4,IF(ISNUMBER(MATCH('1'!AU31,$Q$8:$Q$19,0)),$P$5,IF(ISNUMBER(MATCH('1'!AU31,$Z$5:$Z$13,0)),$S$2,IF(ISNUMBER(MATCH('1'!AU31,$J$5:$J$34,0)),$D$3,AU$3))))</f>
        <v>-5</v>
      </c>
      <c r="AV14" s="40">
        <f>IF(ISNUMBER(MATCH('1'!AV31,$R$5:$R$7,0)),$L$4,IF(ISNUMBER(MATCH('1'!AV31,$Q$8:$Q$19,0)),$P$5,IF(ISNUMBER(MATCH('1'!AV31,$Z$5:$Z$13,0)),$S$2,IF(ISNUMBER(MATCH('1'!AV31,$J$5:$J$34,0)),$D$3,AV$3))))</f>
        <v>0</v>
      </c>
      <c r="AW14" s="40">
        <f>IF(ISNUMBER(MATCH('1'!AW31,$R$5:$R$7,0)),$L$4,IF(ISNUMBER(MATCH('1'!AW31,$Q$8:$Q$19,0)),$P$5,IF(ISNUMBER(MATCH('1'!AW31,$Z$5:$Z$13,0)),$S$2,IF(ISNUMBER(MATCH('1'!AW31,$J$5:$J$34,0)),$D$3,AW$3))))</f>
        <v>-5</v>
      </c>
      <c r="AX14" s="40">
        <f>IF(ISNUMBER(MATCH('1'!AX31,$R$5:$R$7,0)),$L$4,IF(ISNUMBER(MATCH('1'!AX31,$Q$8:$Q$19,0)),$P$5,IF(ISNUMBER(MATCH('1'!AX31,$Z$5:$Z$13,0)),$S$2,IF(ISNUMBER(MATCH('1'!AX31,$J$5:$J$34,0)),$D$3,AX$3))))</f>
        <v>0</v>
      </c>
      <c r="AY14" s="40">
        <f>IF(ISNUMBER(MATCH('1'!AY31,$R$5:$R$7,0)),$L$4,IF(ISNUMBER(MATCH('1'!AY31,$Q$8:$Q$19,0)),$P$5,IF(ISNUMBER(MATCH('1'!AY31,$Z$5:$Z$13,0)),$S$2,IF(ISNUMBER(MATCH('1'!AY31,$J$5:$J$34,0)),$D$3,AY$3))))</f>
        <v>-5</v>
      </c>
      <c r="AZ14" s="40">
        <f>IF(ISNUMBER(MATCH('1'!AZ31,$R$5:$R$7,0)),$L$4,IF(ISNUMBER(MATCH('1'!AZ31,$Q$8:$Q$19,0)),$P$5,IF(ISNUMBER(MATCH('1'!AZ31,$Z$5:$Z$13,0)),$S$2,IF(ISNUMBER(MATCH('1'!AZ31,$J$5:$J$34,0)),$D$3,AZ$3))))</f>
        <v>0</v>
      </c>
      <c r="BA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</row>
    <row r="15" spans="1:244" ht="11.25" customHeight="1">
      <c r="A15" s="48" t="s">
        <v>596</v>
      </c>
      <c r="B15" s="307" t="s">
        <v>595</v>
      </c>
      <c r="C15" s="307"/>
      <c r="D15" s="5"/>
      <c r="E15" s="332">
        <v>10</v>
      </c>
      <c r="F15" s="310">
        <v>0</v>
      </c>
      <c r="G15" s="310">
        <v>10</v>
      </c>
      <c r="H15" s="305">
        <v>0</v>
      </c>
      <c r="I15" s="305">
        <v>0</v>
      </c>
      <c r="J15" s="333" t="str">
        <f t="shared" si="1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5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8"/>
        <v>10</v>
      </c>
      <c r="AL15" s="40">
        <f>IF(ISNUMBER(MATCH('1'!AL32,$R$5:$R$7,0)),$L$4,IF(ISNUMBER(MATCH('1'!AL32,$Q$8:$Q$19,0)),$P$5,IF(ISNUMBER(MATCH('1'!AL32,$Z$5:$Z$13,0)),$S$2,IF(ISNUMBER(MATCH('1'!AL32,$J$5:$J$34,0)),$D$3,AL$3))))</f>
        <v>-1</v>
      </c>
      <c r="AM15" s="40">
        <f>IF(ISNUMBER(MATCH('1'!AM32,$R$5:$R$7,0)),$L$4,IF(ISNUMBER(MATCH('1'!AM32,$Q$8:$Q$19,0)),$P$5,IF(ISNUMBER(MATCH('1'!AM32,$Z$5:$Z$13,0)),$S$2,IF(ISNUMBER(MATCH('1'!AM32,$J$5:$J$34,0)),$D$3,AM$3))))</f>
        <v>0</v>
      </c>
      <c r="AN15" s="40">
        <f>IF(ISNUMBER(MATCH('1'!AN32,$R$5:$R$7,0)),$L$4,IF(ISNUMBER(MATCH('1'!AN32,$Q$8:$Q$19,0)),$P$5,IF(ISNUMBER(MATCH('1'!AN32,$Z$5:$Z$13,0)),$S$2,IF(ISNUMBER(MATCH('1'!AN32,$J$5:$J$34,0)),$D$3,AN$3))))</f>
        <v>0</v>
      </c>
      <c r="AO15" s="40">
        <f>IF(ISNUMBER(MATCH('1'!AO32,$R$5:$R$7,0)),$L$4,IF(ISNUMBER(MATCH('1'!AO32,$Q$8:$Q$19,0)),$P$5,IF(ISNUMBER(MATCH('1'!AO32,$Z$5:$Z$13,0)),$S$2,IF(ISNUMBER(MATCH('1'!AO32,$J$5:$J$34,0)),$D$3,AO$3))))</f>
        <v>0</v>
      </c>
      <c r="AP15" s="40">
        <f>IF(ISNUMBER(MATCH('1'!AP32,$R$5:$R$7,0)),$L$4,IF(ISNUMBER(MATCH('1'!AP32,$Q$8:$Q$19,0)),$P$5,IF(ISNUMBER(MATCH('1'!AP32,$Z$5:$Z$13,0)),$S$2,IF(ISNUMBER(MATCH('1'!AP32,$J$5:$J$34,0)),$D$3,AP$3))))</f>
        <v>0</v>
      </c>
      <c r="AQ15" s="40">
        <f>IF(ISNUMBER(MATCH('1'!AQ32,$R$5:$R$7,0)),$L$4,IF(ISNUMBER(MATCH('1'!AQ32,$Q$8:$Q$19,0)),$P$5,IF(ISNUMBER(MATCH('1'!AQ32,$Z$5:$Z$13,0)),$S$2,IF(ISNUMBER(MATCH('1'!AQ32,$J$5:$J$34,0)),$D$3,AQ$3))))</f>
        <v>0</v>
      </c>
      <c r="AR15" s="40">
        <f>IF(ISNUMBER(MATCH('1'!AR32,$R$5:$R$7,0)),$L$4,IF(ISNUMBER(MATCH('1'!AR32,$Q$8:$Q$19,0)),$P$5,IF(ISNUMBER(MATCH('1'!AR32,$Z$5:$Z$13,0)),$S$2,IF(ISNUMBER(MATCH('1'!AR32,$J$5:$J$34,0)),$D$3,AR$3))))</f>
        <v>0</v>
      </c>
      <c r="AS15" s="40">
        <f>IF(ISNUMBER(MATCH('1'!AS32,$R$5:$R$7,0)),$L$4,IF(ISNUMBER(MATCH('1'!AS32,$Q$8:$Q$19,0)),$P$5,IF(ISNUMBER(MATCH('1'!AS32,$Z$5:$Z$13,0)),$S$2,IF(ISNUMBER(MATCH('1'!AS32,$J$5:$J$34,0)),$D$3,AS$3))))</f>
        <v>0</v>
      </c>
      <c r="AT15" s="40">
        <f>IF(ISNUMBER(MATCH('1'!AT32,$R$5:$R$7,0)),$L$4,IF(ISNUMBER(MATCH('1'!AT32,$Q$8:$Q$19,0)),$P$5,IF(ISNUMBER(MATCH('1'!AT32,$Z$5:$Z$13,0)),$S$2,IF(ISNUMBER(MATCH('1'!AT32,$J$5:$J$34,0)),$D$3,AT$3))))</f>
        <v>0</v>
      </c>
      <c r="AU15" s="40">
        <f>IF(ISNUMBER(MATCH('1'!AU32,$R$5:$R$7,0)),$L$4,IF(ISNUMBER(MATCH('1'!AU32,$Q$8:$Q$19,0)),$P$5,IF(ISNUMBER(MATCH('1'!AU32,$Z$5:$Z$13,0)),$S$2,IF(ISNUMBER(MATCH('1'!AU32,$J$5:$J$34,0)),$D$3,AU$3))))</f>
        <v>0</v>
      </c>
      <c r="AV15" s="40">
        <f>IF(ISNUMBER(MATCH('1'!AV32,$R$5:$R$7,0)),$L$4,IF(ISNUMBER(MATCH('1'!AV32,$Q$8:$Q$19,0)),$P$5,IF(ISNUMBER(MATCH('1'!AV32,$Z$5:$Z$13,0)),$S$2,IF(ISNUMBER(MATCH('1'!AV32,$J$5:$J$34,0)),$D$3,AV$3))))</f>
        <v>0</v>
      </c>
      <c r="AW15" s="40">
        <f>IF(ISNUMBER(MATCH('1'!AW32,$R$5:$R$7,0)),$L$4,IF(ISNUMBER(MATCH('1'!AW32,$Q$8:$Q$19,0)),$P$5,IF(ISNUMBER(MATCH('1'!AW32,$Z$5:$Z$13,0)),$S$2,IF(ISNUMBER(MATCH('1'!AW32,$J$5:$J$34,0)),$D$3,AW$3))))</f>
        <v>0</v>
      </c>
      <c r="AX15" s="40">
        <f>IF(ISNUMBER(MATCH('1'!AX32,$R$5:$R$7,0)),$L$4,IF(ISNUMBER(MATCH('1'!AX32,$Q$8:$Q$19,0)),$P$5,IF(ISNUMBER(MATCH('1'!AX32,$Z$5:$Z$13,0)),$S$2,IF(ISNUMBER(MATCH('1'!AX32,$J$5:$J$34,0)),$D$3,AX$3))))</f>
        <v>0</v>
      </c>
      <c r="AY15" s="40">
        <f>IF(ISNUMBER(MATCH('1'!AY32,$R$5:$R$7,0)),$L$4,IF(ISNUMBER(MATCH('1'!AY32,$Q$8:$Q$19,0)),$P$5,IF(ISNUMBER(MATCH('1'!AY32,$Z$5:$Z$13,0)),$S$2,IF(ISNUMBER(MATCH('1'!AY32,$J$5:$J$34,0)),$D$3,AY$3))))</f>
        <v>0</v>
      </c>
      <c r="AZ15" s="40">
        <f>IF(ISNUMBER(MATCH('1'!AZ32,$R$5:$R$7,0)),$L$4,IF(ISNUMBER(MATCH('1'!AZ32,$Q$8:$Q$19,0)),$P$5,IF(ISNUMBER(MATCH('1'!AZ32,$Z$5:$Z$13,0)),$S$2,IF(ISNUMBER(MATCH('1'!AZ32,$J$5:$J$34,0)),$D$3,AZ$3))))</f>
        <v>0</v>
      </c>
      <c r="BA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</row>
    <row r="16" spans="1:244" ht="11.25" customHeight="1">
      <c r="A16" s="43">
        <v>2.5</v>
      </c>
      <c r="B16" s="43">
        <f>AI8</f>
        <v>25</v>
      </c>
      <c r="C16" s="307"/>
      <c r="D16" s="5"/>
      <c r="E16" s="332">
        <v>11</v>
      </c>
      <c r="F16" s="310">
        <v>0</v>
      </c>
      <c r="G16" s="310">
        <v>11</v>
      </c>
      <c r="H16" s="305">
        <v>0</v>
      </c>
      <c r="I16" s="305">
        <v>0</v>
      </c>
      <c r="J16" s="333" t="str">
        <f t="shared" si="1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5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8"/>
        <v>11</v>
      </c>
      <c r="AL16" s="40">
        <f>IF(ISNUMBER(MATCH('1'!AL33,$R$5:$R$7,0)),$L$4,IF(ISNUMBER(MATCH('1'!AL33,$Q$8:$Q$19,0)),$P$5,IF(ISNUMBER(MATCH('1'!AL33,$Z$5:$Z$13,0)),$S$2,IF(ISNUMBER(MATCH('1'!AL33,$J$5:$J$34,0)),$D$3,AL$3))))</f>
        <v>-1</v>
      </c>
      <c r="AM16" s="40">
        <f>IF(ISNUMBER(MATCH('1'!AM33,$R$5:$R$7,0)),$L$4,IF(ISNUMBER(MATCH('1'!AM33,$Q$8:$Q$19,0)),$P$5,IF(ISNUMBER(MATCH('1'!AM33,$Z$5:$Z$13,0)),$S$2,IF(ISNUMBER(MATCH('1'!AM33,$J$5:$J$34,0)),$D$3,AM$3))))</f>
        <v>0</v>
      </c>
      <c r="AN16" s="40">
        <f>IF(ISNUMBER(MATCH('1'!AN33,$R$5:$R$7,0)),$L$4,IF(ISNUMBER(MATCH('1'!AN33,$Q$8:$Q$19,0)),$P$5,IF(ISNUMBER(MATCH('1'!AN33,$Z$5:$Z$13,0)),$S$2,IF(ISNUMBER(MATCH('1'!AN33,$J$5:$J$34,0)),$D$3,AN$3))))</f>
        <v>0</v>
      </c>
      <c r="AO16" s="40">
        <f>IF(ISNUMBER(MATCH('1'!AO33,$R$5:$R$7,0)),$L$4,IF(ISNUMBER(MATCH('1'!AO33,$Q$8:$Q$19,0)),$P$5,IF(ISNUMBER(MATCH('1'!AO33,$Z$5:$Z$13,0)),$S$2,IF(ISNUMBER(MATCH('1'!AO33,$J$5:$J$34,0)),$D$3,AO$3))))</f>
        <v>0</v>
      </c>
      <c r="AP16" s="40">
        <f>IF(ISNUMBER(MATCH('1'!AP33,$R$5:$R$7,0)),$L$4,IF(ISNUMBER(MATCH('1'!AP33,$Q$8:$Q$19,0)),$P$5,IF(ISNUMBER(MATCH('1'!AP33,$Z$5:$Z$13,0)),$S$2,IF(ISNUMBER(MATCH('1'!AP33,$J$5:$J$34,0)),$D$3,AP$3))))</f>
        <v>0</v>
      </c>
      <c r="AQ16" s="40">
        <f>IF(ISNUMBER(MATCH('1'!AQ33,$R$5:$R$7,0)),$L$4,IF(ISNUMBER(MATCH('1'!AQ33,$Q$8:$Q$19,0)),$P$5,IF(ISNUMBER(MATCH('1'!AQ33,$Z$5:$Z$13,0)),$S$2,IF(ISNUMBER(MATCH('1'!AQ33,$J$5:$J$34,0)),$D$3,AQ$3))))</f>
        <v>0</v>
      </c>
      <c r="AR16" s="40">
        <f>IF(ISNUMBER(MATCH('1'!AR33,$R$5:$R$7,0)),$L$4,IF(ISNUMBER(MATCH('1'!AR33,$Q$8:$Q$19,0)),$P$5,IF(ISNUMBER(MATCH('1'!AR33,$Z$5:$Z$13,0)),$S$2,IF(ISNUMBER(MATCH('1'!AR33,$J$5:$J$34,0)),$D$3,AR$3))))</f>
        <v>0</v>
      </c>
      <c r="AS16" s="40">
        <f>IF(ISNUMBER(MATCH('1'!AS33,$R$5:$R$7,0)),$L$4,IF(ISNUMBER(MATCH('1'!AS33,$Q$8:$Q$19,0)),$P$5,IF(ISNUMBER(MATCH('1'!AS33,$Z$5:$Z$13,0)),$S$2,IF(ISNUMBER(MATCH('1'!AS33,$J$5:$J$34,0)),$D$3,AS$3))))</f>
        <v>-5</v>
      </c>
      <c r="AT16" s="40">
        <f>IF(ISNUMBER(MATCH('1'!AT33,$R$5:$R$7,0)),$L$4,IF(ISNUMBER(MATCH('1'!AT33,$Q$8:$Q$19,0)),$P$5,IF(ISNUMBER(MATCH('1'!AT33,$Z$5:$Z$13,0)),$S$2,IF(ISNUMBER(MATCH('1'!AT33,$J$5:$J$34,0)),$D$3,AT$3))))</f>
        <v>0</v>
      </c>
      <c r="AU16" s="40">
        <f>IF(ISNUMBER(MATCH('1'!AU33,$R$5:$R$7,0)),$L$4,IF(ISNUMBER(MATCH('1'!AU33,$Q$8:$Q$19,0)),$P$5,IF(ISNUMBER(MATCH('1'!AU33,$Z$5:$Z$13,0)),$S$2,IF(ISNUMBER(MATCH('1'!AU33,$J$5:$J$34,0)),$D$3,AU$3))))</f>
        <v>-5</v>
      </c>
      <c r="AV16" s="40">
        <f>IF(ISNUMBER(MATCH('1'!AV33,$R$5:$R$7,0)),$L$4,IF(ISNUMBER(MATCH('1'!AV33,$Q$8:$Q$19,0)),$P$5,IF(ISNUMBER(MATCH('1'!AV33,$Z$5:$Z$13,0)),$S$2,IF(ISNUMBER(MATCH('1'!AV33,$J$5:$J$34,0)),$D$3,AV$3))))</f>
        <v>0</v>
      </c>
      <c r="AW16" s="40">
        <f>IF(ISNUMBER(MATCH('1'!AW33,$R$5:$R$7,0)),$L$4,IF(ISNUMBER(MATCH('1'!AW33,$Q$8:$Q$19,0)),$P$5,IF(ISNUMBER(MATCH('1'!AW33,$Z$5:$Z$13,0)),$S$2,IF(ISNUMBER(MATCH('1'!AW33,$J$5:$J$34,0)),$D$3,AW$3))))</f>
        <v>-5</v>
      </c>
      <c r="AX16" s="40">
        <f>IF(ISNUMBER(MATCH('1'!AX33,$R$5:$R$7,0)),$L$4,IF(ISNUMBER(MATCH('1'!AX33,$Q$8:$Q$19,0)),$P$5,IF(ISNUMBER(MATCH('1'!AX33,$Z$5:$Z$13,0)),$S$2,IF(ISNUMBER(MATCH('1'!AX33,$J$5:$J$34,0)),$D$3,AX$3))))</f>
        <v>0</v>
      </c>
      <c r="AY16" s="40">
        <f>IF(ISNUMBER(MATCH('1'!AY33,$R$5:$R$7,0)),$L$4,IF(ISNUMBER(MATCH('1'!AY33,$Q$8:$Q$19,0)),$P$5,IF(ISNUMBER(MATCH('1'!AY33,$Z$5:$Z$13,0)),$S$2,IF(ISNUMBER(MATCH('1'!AY33,$J$5:$J$34,0)),$D$3,AY$3))))</f>
        <v>-5</v>
      </c>
      <c r="AZ16" s="40">
        <f>IF(ISNUMBER(MATCH('1'!AZ33,$R$5:$R$7,0)),$L$4,IF(ISNUMBER(MATCH('1'!AZ33,$Q$8:$Q$19,0)),$P$5,IF(ISNUMBER(MATCH('1'!AZ33,$Z$5:$Z$13,0)),$S$2,IF(ISNUMBER(MATCH('1'!AZ33,$J$5:$J$34,0)),$D$3,AZ$3))))</f>
        <v>0</v>
      </c>
      <c r="BA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</row>
    <row r="17" spans="1:244" ht="11.25" customHeight="1">
      <c r="A17" s="43">
        <v>3.5</v>
      </c>
      <c r="B17" s="43">
        <f>B16</f>
        <v>25</v>
      </c>
      <c r="C17" s="307"/>
      <c r="D17" s="5"/>
      <c r="E17" s="332">
        <v>12</v>
      </c>
      <c r="F17" s="310">
        <v>0</v>
      </c>
      <c r="G17" s="310">
        <v>12</v>
      </c>
      <c r="H17" s="305">
        <v>0</v>
      </c>
      <c r="I17" s="305">
        <v>0</v>
      </c>
      <c r="J17" s="333" t="str">
        <f t="shared" si="1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5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8"/>
        <v>12</v>
      </c>
      <c r="AL17" s="40">
        <f>IF(ISNUMBER(MATCH('1'!AL34,$R$5:$R$7,0)),$L$4,IF(ISNUMBER(MATCH('1'!AL34,$Q$8:$Q$19,0)),$P$5,IF(ISNUMBER(MATCH('1'!AL34,$Z$5:$Z$13,0)),$S$2,IF(ISNUMBER(MATCH('1'!AL34,$J$5:$J$34,0)),$D$3,AL$3))))</f>
        <v>-1</v>
      </c>
      <c r="AM17" s="40">
        <f>IF(ISNUMBER(MATCH('1'!AM34,$R$5:$R$7,0)),$L$4,IF(ISNUMBER(MATCH('1'!AM34,$Q$8:$Q$19,0)),$P$5,IF(ISNUMBER(MATCH('1'!AM34,$Z$5:$Z$13,0)),$S$2,IF(ISNUMBER(MATCH('1'!AM34,$J$5:$J$34,0)),$D$3,AM$3))))</f>
        <v>0</v>
      </c>
      <c r="AN17" s="40">
        <f>IF(ISNUMBER(MATCH('1'!AN34,$R$5:$R$7,0)),$L$4,IF(ISNUMBER(MATCH('1'!AN34,$Q$8:$Q$19,0)),$P$5,IF(ISNUMBER(MATCH('1'!AN34,$Z$5:$Z$13,0)),$S$2,IF(ISNUMBER(MATCH('1'!AN34,$J$5:$J$34,0)),$D$3,AN$3))))</f>
        <v>0</v>
      </c>
      <c r="AO17" s="40">
        <f>IF(ISNUMBER(MATCH('1'!AO34,$R$5:$R$7,0)),$L$4,IF(ISNUMBER(MATCH('1'!AO34,$Q$8:$Q$19,0)),$P$5,IF(ISNUMBER(MATCH('1'!AO34,$Z$5:$Z$13,0)),$S$2,IF(ISNUMBER(MATCH('1'!AO34,$J$5:$J$34,0)),$D$3,AO$3))))</f>
        <v>0</v>
      </c>
      <c r="AP17" s="40">
        <f>IF(ISNUMBER(MATCH('1'!AP34,$R$5:$R$7,0)),$L$4,IF(ISNUMBER(MATCH('1'!AP34,$Q$8:$Q$19,0)),$P$5,IF(ISNUMBER(MATCH('1'!AP34,$Z$5:$Z$13,0)),$S$2,IF(ISNUMBER(MATCH('1'!AP34,$J$5:$J$34,0)),$D$3,AP$3))))</f>
        <v>0</v>
      </c>
      <c r="AQ17" s="40">
        <f>IF(ISNUMBER(MATCH('1'!AQ34,$R$5:$R$7,0)),$L$4,IF(ISNUMBER(MATCH('1'!AQ34,$Q$8:$Q$19,0)),$P$5,IF(ISNUMBER(MATCH('1'!AQ34,$Z$5:$Z$13,0)),$S$2,IF(ISNUMBER(MATCH('1'!AQ34,$J$5:$J$34,0)),$D$3,AQ$3))))</f>
        <v>0</v>
      </c>
      <c r="AR17" s="40">
        <f>IF(ISNUMBER(MATCH('1'!AR34,$R$5:$R$7,0)),$L$4,IF(ISNUMBER(MATCH('1'!AR34,$Q$8:$Q$19,0)),$P$5,IF(ISNUMBER(MATCH('1'!AR34,$Z$5:$Z$13,0)),$S$2,IF(ISNUMBER(MATCH('1'!AR34,$J$5:$J$34,0)),$D$3,AR$3))))</f>
        <v>0</v>
      </c>
      <c r="AS17" s="40">
        <f>IF(ISNUMBER(MATCH('1'!AS34,$R$5:$R$7,0)),$L$4,IF(ISNUMBER(MATCH('1'!AS34,$Q$8:$Q$19,0)),$P$5,IF(ISNUMBER(MATCH('1'!AS34,$Z$5:$Z$13,0)),$S$2,IF(ISNUMBER(MATCH('1'!AS34,$J$5:$J$34,0)),$D$3,AS$3))))</f>
        <v>0</v>
      </c>
      <c r="AT17" s="40">
        <f>IF(ISNUMBER(MATCH('1'!AT34,$R$5:$R$7,0)),$L$4,IF(ISNUMBER(MATCH('1'!AT34,$Q$8:$Q$19,0)),$P$5,IF(ISNUMBER(MATCH('1'!AT34,$Z$5:$Z$13,0)),$S$2,IF(ISNUMBER(MATCH('1'!AT34,$J$5:$J$34,0)),$D$3,AT$3))))</f>
        <v>0</v>
      </c>
      <c r="AU17" s="40">
        <f>IF(ISNUMBER(MATCH('1'!AU34,$R$5:$R$7,0)),$L$4,IF(ISNUMBER(MATCH('1'!AU34,$Q$8:$Q$19,0)),$P$5,IF(ISNUMBER(MATCH('1'!AU34,$Z$5:$Z$13,0)),$S$2,IF(ISNUMBER(MATCH('1'!AU34,$J$5:$J$34,0)),$D$3,AU$3))))</f>
        <v>0</v>
      </c>
      <c r="AV17" s="40">
        <f>IF(ISNUMBER(MATCH('1'!AV34,$R$5:$R$7,0)),$L$4,IF(ISNUMBER(MATCH('1'!AV34,$Q$8:$Q$19,0)),$P$5,IF(ISNUMBER(MATCH('1'!AV34,$Z$5:$Z$13,0)),$S$2,IF(ISNUMBER(MATCH('1'!AV34,$J$5:$J$34,0)),$D$3,AV$3))))</f>
        <v>0</v>
      </c>
      <c r="AW17" s="40">
        <f>IF(ISNUMBER(MATCH('1'!AW34,$R$5:$R$7,0)),$L$4,IF(ISNUMBER(MATCH('1'!AW34,$Q$8:$Q$19,0)),$P$5,IF(ISNUMBER(MATCH('1'!AW34,$Z$5:$Z$13,0)),$S$2,IF(ISNUMBER(MATCH('1'!AW34,$J$5:$J$34,0)),$D$3,AW$3))))</f>
        <v>0</v>
      </c>
      <c r="AX17" s="40">
        <f>IF(ISNUMBER(MATCH('1'!AX34,$R$5:$R$7,0)),$L$4,IF(ISNUMBER(MATCH('1'!AX34,$Q$8:$Q$19,0)),$P$5,IF(ISNUMBER(MATCH('1'!AX34,$Z$5:$Z$13,0)),$S$2,IF(ISNUMBER(MATCH('1'!AX34,$J$5:$J$34,0)),$D$3,AX$3))))</f>
        <v>0</v>
      </c>
      <c r="AY17" s="40">
        <f>IF(ISNUMBER(MATCH('1'!AY34,$R$5:$R$7,0)),$L$4,IF(ISNUMBER(MATCH('1'!AY34,$Q$8:$Q$19,0)),$P$5,IF(ISNUMBER(MATCH('1'!AY34,$Z$5:$Z$13,0)),$S$2,IF(ISNUMBER(MATCH('1'!AY34,$J$5:$J$34,0)),$D$3,AY$3))))</f>
        <v>0</v>
      </c>
      <c r="AZ17" s="40">
        <f>IF(ISNUMBER(MATCH('1'!AZ34,$R$5:$R$7,0)),$L$4,IF(ISNUMBER(MATCH('1'!AZ34,$Q$8:$Q$19,0)),$P$5,IF(ISNUMBER(MATCH('1'!AZ34,$Z$5:$Z$13,0)),$S$2,IF(ISNUMBER(MATCH('1'!AZ34,$J$5:$J$34,0)),$D$3,AZ$3))))</f>
        <v>0</v>
      </c>
      <c r="BA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</row>
    <row r="18" spans="1:244" ht="11.25" customHeight="1">
      <c r="A18" s="43">
        <v>3.5</v>
      </c>
      <c r="B18" s="43">
        <v>-50</v>
      </c>
      <c r="C18" s="304" t="s">
        <v>598</v>
      </c>
      <c r="D18" s="5"/>
      <c r="E18" s="332">
        <v>13</v>
      </c>
      <c r="F18" s="310">
        <v>0</v>
      </c>
      <c r="G18" s="310">
        <v>13</v>
      </c>
      <c r="H18" s="305">
        <v>0</v>
      </c>
      <c r="I18" s="305">
        <v>0</v>
      </c>
      <c r="J18" s="333" t="str">
        <f t="shared" si="1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5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8"/>
        <v>13</v>
      </c>
      <c r="AL18" s="40">
        <f>IF(ISNUMBER(MATCH('1'!AL35,$R$5:$R$7,0)),$L$4,IF(ISNUMBER(MATCH('1'!AL35,$Q$8:$Q$19,0)),$P$5,IF(ISNUMBER(MATCH('1'!AL35,$Z$5:$Z$13,0)),$S$2,IF(ISNUMBER(MATCH('1'!AL35,$J$5:$J$34,0)),$D$3,AL$3))))</f>
        <v>-1</v>
      </c>
      <c r="AM18" s="40">
        <f>IF(ISNUMBER(MATCH('1'!AM35,$R$5:$R$7,0)),$L$4,IF(ISNUMBER(MATCH('1'!AM35,$Q$8:$Q$19,0)),$P$5,IF(ISNUMBER(MATCH('1'!AM35,$Z$5:$Z$13,0)),$S$2,IF(ISNUMBER(MATCH('1'!AM35,$J$5:$J$34,0)),$D$3,AM$3))))</f>
        <v>0</v>
      </c>
      <c r="AN18" s="40">
        <f>IF(ISNUMBER(MATCH('1'!AN35,$R$5:$R$7,0)),$L$4,IF(ISNUMBER(MATCH('1'!AN35,$Q$8:$Q$19,0)),$P$5,IF(ISNUMBER(MATCH('1'!AN35,$Z$5:$Z$13,0)),$S$2,IF(ISNUMBER(MATCH('1'!AN35,$J$5:$J$34,0)),$D$3,AN$3))))</f>
        <v>0</v>
      </c>
      <c r="AO18" s="40">
        <f>IF(ISNUMBER(MATCH('1'!AO35,$R$5:$R$7,0)),$L$4,IF(ISNUMBER(MATCH('1'!AO35,$Q$8:$Q$19,0)),$P$5,IF(ISNUMBER(MATCH('1'!AO35,$Z$5:$Z$13,0)),$S$2,IF(ISNUMBER(MATCH('1'!AO35,$J$5:$J$34,0)),$D$3,AO$3))))</f>
        <v>0</v>
      </c>
      <c r="AP18" s="40">
        <f>IF(ISNUMBER(MATCH('1'!AP35,$R$5:$R$7,0)),$L$4,IF(ISNUMBER(MATCH('1'!AP35,$Q$8:$Q$19,0)),$P$5,IF(ISNUMBER(MATCH('1'!AP35,$Z$5:$Z$13,0)),$S$2,IF(ISNUMBER(MATCH('1'!AP35,$J$5:$J$34,0)),$D$3,AP$3))))</f>
        <v>0</v>
      </c>
      <c r="AQ18" s="40">
        <f>IF(ISNUMBER(MATCH('1'!AQ35,$R$5:$R$7,0)),$L$4,IF(ISNUMBER(MATCH('1'!AQ35,$Q$8:$Q$19,0)),$P$5,IF(ISNUMBER(MATCH('1'!AQ35,$Z$5:$Z$13,0)),$S$2,IF(ISNUMBER(MATCH('1'!AQ35,$J$5:$J$34,0)),$D$3,AQ$3))))</f>
        <v>0</v>
      </c>
      <c r="AR18" s="40">
        <f>IF(ISNUMBER(MATCH('1'!AR35,$R$5:$R$7,0)),$L$4,IF(ISNUMBER(MATCH('1'!AR35,$Q$8:$Q$19,0)),$P$5,IF(ISNUMBER(MATCH('1'!AR35,$Z$5:$Z$13,0)),$S$2,IF(ISNUMBER(MATCH('1'!AR35,$J$5:$J$34,0)),$D$3,AR$3))))</f>
        <v>0</v>
      </c>
      <c r="AS18" s="40">
        <f>IF(ISNUMBER(MATCH('1'!AS35,$R$5:$R$7,0)),$L$4,IF(ISNUMBER(MATCH('1'!AS35,$Q$8:$Q$19,0)),$P$5,IF(ISNUMBER(MATCH('1'!AS35,$Z$5:$Z$13,0)),$S$2,IF(ISNUMBER(MATCH('1'!AS35,$J$5:$J$34,0)),$D$3,AS$3))))</f>
        <v>-5</v>
      </c>
      <c r="AT18" s="40">
        <f>IF(ISNUMBER(MATCH('1'!AT35,$R$5:$R$7,0)),$L$4,IF(ISNUMBER(MATCH('1'!AT35,$Q$8:$Q$19,0)),$P$5,IF(ISNUMBER(MATCH('1'!AT35,$Z$5:$Z$13,0)),$S$2,IF(ISNUMBER(MATCH('1'!AT35,$J$5:$J$34,0)),$D$3,AT$3))))</f>
        <v>0</v>
      </c>
      <c r="AU18" s="40">
        <f>IF(ISNUMBER(MATCH('1'!AU35,$R$5:$R$7,0)),$L$4,IF(ISNUMBER(MATCH('1'!AU35,$Q$8:$Q$19,0)),$P$5,IF(ISNUMBER(MATCH('1'!AU35,$Z$5:$Z$13,0)),$S$2,IF(ISNUMBER(MATCH('1'!AU35,$J$5:$J$34,0)),$D$3,AU$3))))</f>
        <v>-5</v>
      </c>
      <c r="AV18" s="40">
        <f>IF(ISNUMBER(MATCH('1'!AV35,$R$5:$R$7,0)),$L$4,IF(ISNUMBER(MATCH('1'!AV35,$Q$8:$Q$19,0)),$P$5,IF(ISNUMBER(MATCH('1'!AV35,$Z$5:$Z$13,0)),$S$2,IF(ISNUMBER(MATCH('1'!AV35,$J$5:$J$34,0)),$D$3,AV$3))))</f>
        <v>0</v>
      </c>
      <c r="AW18" s="40">
        <f>IF(ISNUMBER(MATCH('1'!AW35,$R$5:$R$7,0)),$L$4,IF(ISNUMBER(MATCH('1'!AW35,$Q$8:$Q$19,0)),$P$5,IF(ISNUMBER(MATCH('1'!AW35,$Z$5:$Z$13,0)),$S$2,IF(ISNUMBER(MATCH('1'!AW35,$J$5:$J$34,0)),$D$3,AW$3))))</f>
        <v>-5</v>
      </c>
      <c r="AX18" s="40">
        <f>IF(ISNUMBER(MATCH('1'!AX35,$R$5:$R$7,0)),$L$4,IF(ISNUMBER(MATCH('1'!AX35,$Q$8:$Q$19,0)),$P$5,IF(ISNUMBER(MATCH('1'!AX35,$Z$5:$Z$13,0)),$S$2,IF(ISNUMBER(MATCH('1'!AX35,$J$5:$J$34,0)),$D$3,AX$3))))</f>
        <v>0</v>
      </c>
      <c r="AY18" s="40">
        <f>IF(ISNUMBER(MATCH('1'!AY35,$R$5:$R$7,0)),$L$4,IF(ISNUMBER(MATCH('1'!AY35,$Q$8:$Q$19,0)),$P$5,IF(ISNUMBER(MATCH('1'!AY35,$Z$5:$Z$13,0)),$S$2,IF(ISNUMBER(MATCH('1'!AY35,$J$5:$J$34,0)),$D$3,AY$3))))</f>
        <v>-5</v>
      </c>
      <c r="AZ18" s="40">
        <f>IF(ISNUMBER(MATCH('1'!AZ35,$R$5:$R$7,0)),$L$4,IF(ISNUMBER(MATCH('1'!AZ35,$Q$8:$Q$19,0)),$P$5,IF(ISNUMBER(MATCH('1'!AZ35,$Z$5:$Z$13,0)),$S$2,IF(ISNUMBER(MATCH('1'!AZ35,$J$5:$J$34,0)),$D$3,AZ$3))))</f>
        <v>0</v>
      </c>
      <c r="BA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</row>
    <row r="19" spans="1:244" ht="11.25" customHeight="1">
      <c r="A19" s="5"/>
      <c r="B19" s="5"/>
      <c r="C19" s="5"/>
      <c r="D19" s="5"/>
      <c r="E19" s="332">
        <v>14</v>
      </c>
      <c r="F19" s="310">
        <v>0</v>
      </c>
      <c r="G19" s="310">
        <v>14</v>
      </c>
      <c r="H19" s="305">
        <v>0</v>
      </c>
      <c r="I19" s="305">
        <v>0</v>
      </c>
      <c r="J19" s="333" t="str">
        <f t="shared" si="1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5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8"/>
        <v>14</v>
      </c>
      <c r="AL19" s="40">
        <f>IF(ISNUMBER(MATCH('1'!AL36,$R$5:$R$7,0)),$L$4,IF(ISNUMBER(MATCH('1'!AL36,$Q$8:$Q$19,0)),$P$5,IF(ISNUMBER(MATCH('1'!AL36,$Z$5:$Z$13,0)),$S$2,IF(ISNUMBER(MATCH('1'!AL36,$J$5:$J$34,0)),$D$3,AL$3))))</f>
        <v>-1</v>
      </c>
      <c r="AM19" s="40">
        <f>IF(ISNUMBER(MATCH('1'!AM36,$R$5:$R$7,0)),$L$4,IF(ISNUMBER(MATCH('1'!AM36,$Q$8:$Q$19,0)),$P$5,IF(ISNUMBER(MATCH('1'!AM36,$Z$5:$Z$13,0)),$S$2,IF(ISNUMBER(MATCH('1'!AM36,$J$5:$J$34,0)),$D$3,AM$3))))</f>
        <v>0</v>
      </c>
      <c r="AN19" s="40">
        <f>IF(ISNUMBER(MATCH('1'!AN36,$R$5:$R$7,0)),$L$4,IF(ISNUMBER(MATCH('1'!AN36,$Q$8:$Q$19,0)),$P$5,IF(ISNUMBER(MATCH('1'!AN36,$Z$5:$Z$13,0)),$S$2,IF(ISNUMBER(MATCH('1'!AN36,$J$5:$J$34,0)),$D$3,AN$3))))</f>
        <v>0</v>
      </c>
      <c r="AO19" s="40">
        <f>IF(ISNUMBER(MATCH('1'!AO36,$R$5:$R$7,0)),$L$4,IF(ISNUMBER(MATCH('1'!AO36,$Q$8:$Q$19,0)),$P$5,IF(ISNUMBER(MATCH('1'!AO36,$Z$5:$Z$13,0)),$S$2,IF(ISNUMBER(MATCH('1'!AO36,$J$5:$J$34,0)),$D$3,AO$3))))</f>
        <v>0</v>
      </c>
      <c r="AP19" s="40">
        <f>IF(ISNUMBER(MATCH('1'!AP36,$R$5:$R$7,0)),$L$4,IF(ISNUMBER(MATCH('1'!AP36,$Q$8:$Q$19,0)),$P$5,IF(ISNUMBER(MATCH('1'!AP36,$Z$5:$Z$13,0)),$S$2,IF(ISNUMBER(MATCH('1'!AP36,$J$5:$J$34,0)),$D$3,AP$3))))</f>
        <v>0</v>
      </c>
      <c r="AQ19" s="40">
        <f>IF(ISNUMBER(MATCH('1'!AQ36,$R$5:$R$7,0)),$L$4,IF(ISNUMBER(MATCH('1'!AQ36,$Q$8:$Q$19,0)),$P$5,IF(ISNUMBER(MATCH('1'!AQ36,$Z$5:$Z$13,0)),$S$2,IF(ISNUMBER(MATCH('1'!AQ36,$J$5:$J$34,0)),$D$3,AQ$3))))</f>
        <v>0</v>
      </c>
      <c r="AR19" s="40">
        <f>IF(ISNUMBER(MATCH('1'!AR36,$R$5:$R$7,0)),$L$4,IF(ISNUMBER(MATCH('1'!AR36,$Q$8:$Q$19,0)),$P$5,IF(ISNUMBER(MATCH('1'!AR36,$Z$5:$Z$13,0)),$S$2,IF(ISNUMBER(MATCH('1'!AR36,$J$5:$J$34,0)),$D$3,AR$3))))</f>
        <v>0</v>
      </c>
      <c r="AS19" s="40">
        <f>IF(ISNUMBER(MATCH('1'!AS36,$R$5:$R$7,0)),$L$4,IF(ISNUMBER(MATCH('1'!AS36,$Q$8:$Q$19,0)),$P$5,IF(ISNUMBER(MATCH('1'!AS36,$Z$5:$Z$13,0)),$S$2,IF(ISNUMBER(MATCH('1'!AS36,$J$5:$J$34,0)),$D$3,AS$3))))</f>
        <v>0</v>
      </c>
      <c r="AT19" s="40">
        <f>IF(ISNUMBER(MATCH('1'!AT36,$R$5:$R$7,0)),$L$4,IF(ISNUMBER(MATCH('1'!AT36,$Q$8:$Q$19,0)),$P$5,IF(ISNUMBER(MATCH('1'!AT36,$Z$5:$Z$13,0)),$S$2,IF(ISNUMBER(MATCH('1'!AT36,$J$5:$J$34,0)),$D$3,AT$3))))</f>
        <v>0</v>
      </c>
      <c r="AU19" s="40">
        <f>IF(ISNUMBER(MATCH('1'!AU36,$R$5:$R$7,0)),$L$4,IF(ISNUMBER(MATCH('1'!AU36,$Q$8:$Q$19,0)),$P$5,IF(ISNUMBER(MATCH('1'!AU36,$Z$5:$Z$13,0)),$S$2,IF(ISNUMBER(MATCH('1'!AU36,$J$5:$J$34,0)),$D$3,AU$3))))</f>
        <v>0</v>
      </c>
      <c r="AV19" s="40">
        <f>IF(ISNUMBER(MATCH('1'!AV36,$R$5:$R$7,0)),$L$4,IF(ISNUMBER(MATCH('1'!AV36,$Q$8:$Q$19,0)),$P$5,IF(ISNUMBER(MATCH('1'!AV36,$Z$5:$Z$13,0)),$S$2,IF(ISNUMBER(MATCH('1'!AV36,$J$5:$J$34,0)),$D$3,AV$3))))</f>
        <v>0</v>
      </c>
      <c r="AW19" s="40">
        <f>IF(ISNUMBER(MATCH('1'!AW36,$R$5:$R$7,0)),$L$4,IF(ISNUMBER(MATCH('1'!AW36,$Q$8:$Q$19,0)),$P$5,IF(ISNUMBER(MATCH('1'!AW36,$Z$5:$Z$13,0)),$S$2,IF(ISNUMBER(MATCH('1'!AW36,$J$5:$J$34,0)),$D$3,AW$3))))</f>
        <v>0</v>
      </c>
      <c r="AX19" s="40">
        <f>IF(ISNUMBER(MATCH('1'!AX36,$R$5:$R$7,0)),$L$4,IF(ISNUMBER(MATCH('1'!AX36,$Q$8:$Q$19,0)),$P$5,IF(ISNUMBER(MATCH('1'!AX36,$Z$5:$Z$13,0)),$S$2,IF(ISNUMBER(MATCH('1'!AX36,$J$5:$J$34,0)),$D$3,AX$3))))</f>
        <v>0</v>
      </c>
      <c r="AY19" s="40">
        <f>IF(ISNUMBER(MATCH('1'!AY36,$R$5:$R$7,0)),$L$4,IF(ISNUMBER(MATCH('1'!AY36,$Q$8:$Q$19,0)),$P$5,IF(ISNUMBER(MATCH('1'!AY36,$Z$5:$Z$13,0)),$S$2,IF(ISNUMBER(MATCH('1'!AY36,$J$5:$J$34,0)),$D$3,AY$3))))</f>
        <v>0</v>
      </c>
      <c r="AZ19" s="40">
        <f>IF(ISNUMBER(MATCH('1'!AZ36,$R$5:$R$7,0)),$L$4,IF(ISNUMBER(MATCH('1'!AZ36,$Q$8:$Q$19,0)),$P$5,IF(ISNUMBER(MATCH('1'!AZ36,$Z$5:$Z$13,0)),$S$2,IF(ISNUMBER(MATCH('1'!AZ36,$J$5:$J$34,0)),$D$3,AZ$3))))</f>
        <v>0</v>
      </c>
      <c r="BA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</row>
    <row r="20" spans="1:244" ht="11.25" customHeight="1">
      <c r="A20" s="48" t="s">
        <v>597</v>
      </c>
      <c r="B20" s="43"/>
      <c r="C20" s="306" t="s">
        <v>594</v>
      </c>
      <c r="D20" s="5"/>
      <c r="E20" s="332">
        <v>15</v>
      </c>
      <c r="F20" s="310">
        <v>2</v>
      </c>
      <c r="G20" s="310">
        <v>0</v>
      </c>
      <c r="H20" s="305">
        <v>0</v>
      </c>
      <c r="I20" s="305">
        <v>0</v>
      </c>
      <c r="J20" s="333" t="str">
        <f t="shared" si="1"/>
        <v>1,1</v>
      </c>
      <c r="K20" s="5"/>
      <c r="L20" s="42"/>
      <c r="M20" s="42" t="s">
        <v>8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8"/>
        <v>15</v>
      </c>
      <c r="AL20" s="40">
        <f>IF(ISNUMBER(MATCH('1'!AL37,$R$5:$R$7,0)),$L$4,IF(ISNUMBER(MATCH('1'!AL37,$Q$8:$Q$19,0)),$P$5,IF(ISNUMBER(MATCH('1'!AL37,$Z$5:$Z$13,0)),$S$2,IF(ISNUMBER(MATCH('1'!AL37,$J$5:$J$34,0)),$D$3,AL$3))))</f>
        <v>-1</v>
      </c>
      <c r="AM20" s="40">
        <f>IF(ISNUMBER(MATCH('1'!AM37,$R$5:$R$7,0)),$L$4,IF(ISNUMBER(MATCH('1'!AM37,$Q$8:$Q$19,0)),$P$5,IF(ISNUMBER(MATCH('1'!AM37,$Z$5:$Z$13,0)),$S$2,IF(ISNUMBER(MATCH('1'!AM37,$J$5:$J$34,0)),$D$3,AM$3))))</f>
        <v>0</v>
      </c>
      <c r="AN20" s="40">
        <f>IF(ISNUMBER(MATCH('1'!AN37,$R$5:$R$7,0)),$L$4,IF(ISNUMBER(MATCH('1'!AN37,$Q$8:$Q$19,0)),$P$5,IF(ISNUMBER(MATCH('1'!AN37,$Z$5:$Z$13,0)),$S$2,IF(ISNUMBER(MATCH('1'!AN37,$J$5:$J$34,0)),$D$3,AN$3))))</f>
        <v>0</v>
      </c>
      <c r="AO20" s="40">
        <f>IF(ISNUMBER(MATCH('1'!AO37,$R$5:$R$7,0)),$L$4,IF(ISNUMBER(MATCH('1'!AO37,$Q$8:$Q$19,0)),$P$5,IF(ISNUMBER(MATCH('1'!AO37,$Z$5:$Z$13,0)),$S$2,IF(ISNUMBER(MATCH('1'!AO37,$J$5:$J$34,0)),$D$3,AO$3))))</f>
        <v>0</v>
      </c>
      <c r="AP20" s="40">
        <f>IF(ISNUMBER(MATCH('1'!AP37,$R$5:$R$7,0)),$L$4,IF(ISNUMBER(MATCH('1'!AP37,$Q$8:$Q$19,0)),$P$5,IF(ISNUMBER(MATCH('1'!AP37,$Z$5:$Z$13,0)),$S$2,IF(ISNUMBER(MATCH('1'!AP37,$J$5:$J$34,0)),$D$3,AP$3))))</f>
        <v>0</v>
      </c>
      <c r="AQ20" s="40">
        <f>IF(ISNUMBER(MATCH('1'!AQ37,$R$5:$R$7,0)),$L$4,IF(ISNUMBER(MATCH('1'!AQ37,$Q$8:$Q$19,0)),$P$5,IF(ISNUMBER(MATCH('1'!AQ37,$Z$5:$Z$13,0)),$S$2,IF(ISNUMBER(MATCH('1'!AQ37,$J$5:$J$34,0)),$D$3,AQ$3))))</f>
        <v>0</v>
      </c>
      <c r="AR20" s="40">
        <f>IF(ISNUMBER(MATCH('1'!AR37,$R$5:$R$7,0)),$L$4,IF(ISNUMBER(MATCH('1'!AR37,$Q$8:$Q$19,0)),$P$5,IF(ISNUMBER(MATCH('1'!AR37,$Z$5:$Z$13,0)),$S$2,IF(ISNUMBER(MATCH('1'!AR37,$J$5:$J$34,0)),$D$3,AR$3))))</f>
        <v>0</v>
      </c>
      <c r="AS20" s="40">
        <f>IF(ISNUMBER(MATCH('1'!AS37,$R$5:$R$7,0)),$L$4,IF(ISNUMBER(MATCH('1'!AS37,$Q$8:$Q$19,0)),$P$5,IF(ISNUMBER(MATCH('1'!AS37,$Z$5:$Z$13,0)),$S$2,IF(ISNUMBER(MATCH('1'!AS37,$J$5:$J$34,0)),$D$3,AS$3))))</f>
        <v>0</v>
      </c>
      <c r="AT20" s="40">
        <f>IF(ISNUMBER(MATCH('1'!AT37,$R$5:$R$7,0)),$L$4,IF(ISNUMBER(MATCH('1'!AT37,$Q$8:$Q$19,0)),$P$5,IF(ISNUMBER(MATCH('1'!AT37,$Z$5:$Z$13,0)),$S$2,IF(ISNUMBER(MATCH('1'!AT37,$J$5:$J$34,0)),$D$3,AT$3))))</f>
        <v>0</v>
      </c>
      <c r="AU20" s="40">
        <f>IF(ISNUMBER(MATCH('1'!AU37,$R$5:$R$7,0)),$L$4,IF(ISNUMBER(MATCH('1'!AU37,$Q$8:$Q$19,0)),$P$5,IF(ISNUMBER(MATCH('1'!AU37,$Z$5:$Z$13,0)),$S$2,IF(ISNUMBER(MATCH('1'!AU37,$J$5:$J$34,0)),$D$3,AU$3))))</f>
        <v>0</v>
      </c>
      <c r="AV20" s="40">
        <f>IF(ISNUMBER(MATCH('1'!AV37,$R$5:$R$7,0)),$L$4,IF(ISNUMBER(MATCH('1'!AV37,$Q$8:$Q$19,0)),$P$5,IF(ISNUMBER(MATCH('1'!AV37,$Z$5:$Z$13,0)),$S$2,IF(ISNUMBER(MATCH('1'!AV37,$J$5:$J$34,0)),$D$3,AV$3))))</f>
        <v>0</v>
      </c>
      <c r="AW20" s="40">
        <f>IF(ISNUMBER(MATCH('1'!AW37,$R$5:$R$7,0)),$L$4,IF(ISNUMBER(MATCH('1'!AW37,$Q$8:$Q$19,0)),$P$5,IF(ISNUMBER(MATCH('1'!AW37,$Z$5:$Z$13,0)),$S$2,IF(ISNUMBER(MATCH('1'!AW37,$J$5:$J$34,0)),$D$3,AW$3))))</f>
        <v>0</v>
      </c>
      <c r="AX20" s="40">
        <f>IF(ISNUMBER(MATCH('1'!AX37,$R$5:$R$7,0)),$L$4,IF(ISNUMBER(MATCH('1'!AX37,$Q$8:$Q$19,0)),$P$5,IF(ISNUMBER(MATCH('1'!AX37,$Z$5:$Z$13,0)),$S$2,IF(ISNUMBER(MATCH('1'!AX37,$J$5:$J$34,0)),$D$3,AX$3))))</f>
        <v>0</v>
      </c>
      <c r="AY20" s="40">
        <f>IF(ISNUMBER(MATCH('1'!AY37,$R$5:$R$7,0)),$L$4,IF(ISNUMBER(MATCH('1'!AY37,$Q$8:$Q$19,0)),$P$5,IF(ISNUMBER(MATCH('1'!AY37,$Z$5:$Z$13,0)),$S$2,IF(ISNUMBER(MATCH('1'!AY37,$J$5:$J$34,0)),$D$3,AY$3))))</f>
        <v>0</v>
      </c>
      <c r="AZ20" s="40">
        <f>IF(ISNUMBER(MATCH('1'!AZ37,$R$5:$R$7,0)),$L$4,IF(ISNUMBER(MATCH('1'!AZ37,$Q$8:$Q$19,0)),$P$5,IF(ISNUMBER(MATCH('1'!AZ37,$Z$5:$Z$13,0)),$S$2,IF(ISNUMBER(MATCH('1'!AZ37,$J$5:$J$34,0)),$D$3,AZ$3))))</f>
        <v>0</v>
      </c>
      <c r="BA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</row>
    <row r="21" spans="1:244">
      <c r="A21" s="43">
        <v>1</v>
      </c>
      <c r="B21" s="43">
        <f>AI7</f>
        <v>125</v>
      </c>
      <c r="C21" s="43">
        <v>1</v>
      </c>
      <c r="D21" s="5"/>
      <c r="E21" s="332">
        <v>16</v>
      </c>
      <c r="F21" s="310">
        <v>2</v>
      </c>
      <c r="G21" s="310">
        <v>1</v>
      </c>
      <c r="H21" s="305">
        <v>0</v>
      </c>
      <c r="I21" s="305">
        <v>0</v>
      </c>
      <c r="J21" s="333" t="str">
        <f t="shared" si="1"/>
        <v>1,2</v>
      </c>
      <c r="K21" s="5"/>
      <c r="L21" s="303"/>
      <c r="M21" s="303"/>
      <c r="N21" s="303"/>
      <c r="O21" s="303"/>
      <c r="P21" s="303"/>
      <c r="Q21" s="303"/>
      <c r="R21" s="303"/>
      <c r="S21" s="303" t="s">
        <v>593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</row>
    <row r="22" spans="1:244">
      <c r="A22" s="43">
        <f>A21+0.25</f>
        <v>1.25</v>
      </c>
      <c r="B22" s="43">
        <f>B21</f>
        <v>125</v>
      </c>
      <c r="C22" s="43">
        <f>C21+1</f>
        <v>2</v>
      </c>
      <c r="D22" s="5"/>
      <c r="E22" s="332">
        <v>17</v>
      </c>
      <c r="F22" s="310">
        <v>2</v>
      </c>
      <c r="G22" s="310">
        <v>2</v>
      </c>
      <c r="H22" s="305">
        <v>0</v>
      </c>
      <c r="I22" s="305">
        <v>0</v>
      </c>
      <c r="J22" s="333" t="str">
        <f t="shared" si="1"/>
        <v>1,3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</row>
    <row r="23" spans="1:244" ht="10.5" customHeight="1">
      <c r="A23" s="43">
        <f t="shared" ref="A23:A31" si="9">A22+0.25</f>
        <v>1.5</v>
      </c>
      <c r="B23" s="43">
        <f t="shared" ref="B23:B31" si="10">B22</f>
        <v>125</v>
      </c>
      <c r="C23" s="43">
        <f t="shared" ref="C23:C31" si="11">C22+1</f>
        <v>3</v>
      </c>
      <c r="D23" s="5"/>
      <c r="E23" s="332">
        <v>18</v>
      </c>
      <c r="F23" s="310">
        <v>2</v>
      </c>
      <c r="G23" s="310">
        <v>3</v>
      </c>
      <c r="H23" s="305">
        <v>0</v>
      </c>
      <c r="I23" s="305">
        <v>0</v>
      </c>
      <c r="J23" s="333" t="str">
        <f t="shared" si="1"/>
        <v>1,4</v>
      </c>
      <c r="K23" s="5"/>
      <c r="L23" s="42">
        <v>2</v>
      </c>
      <c r="M23" s="49">
        <f t="shared" ref="M23:R27" si="12">M22</f>
        <v>200</v>
      </c>
      <c r="N23" s="49">
        <f t="shared" si="12"/>
        <v>50</v>
      </c>
      <c r="O23" s="49">
        <f t="shared" si="12"/>
        <v>0</v>
      </c>
      <c r="P23" s="49">
        <f t="shared" si="12"/>
        <v>-100</v>
      </c>
      <c r="Q23" s="49">
        <f t="shared" si="12"/>
        <v>-150</v>
      </c>
      <c r="R23" s="49">
        <f t="shared" si="12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3">_xlfn.CONCAT(COLUMN()-$AK23,",",ROW()-AL$22)</f>
        <v>1,1</v>
      </c>
      <c r="AM23" s="10" t="str">
        <f t="shared" si="13"/>
        <v>2,1</v>
      </c>
      <c r="AN23" s="10" t="str">
        <f t="shared" si="13"/>
        <v>3,1</v>
      </c>
      <c r="AO23" s="10" t="str">
        <f t="shared" si="13"/>
        <v>4,1</v>
      </c>
      <c r="AP23" s="10" t="str">
        <f t="shared" si="13"/>
        <v>5,1</v>
      </c>
      <c r="AQ23" s="10" t="str">
        <f t="shared" si="13"/>
        <v>6,1</v>
      </c>
      <c r="AR23" s="10" t="str">
        <f t="shared" si="13"/>
        <v>7,1</v>
      </c>
      <c r="AS23" s="10" t="str">
        <f t="shared" si="13"/>
        <v>8,1</v>
      </c>
      <c r="AT23" s="10" t="str">
        <f t="shared" si="13"/>
        <v>9,1</v>
      </c>
      <c r="AU23" s="10" t="str">
        <f t="shared" si="13"/>
        <v>10,1</v>
      </c>
      <c r="AV23" s="10" t="str">
        <f t="shared" si="13"/>
        <v>11,1</v>
      </c>
      <c r="AW23" s="10" t="str">
        <f t="shared" si="13"/>
        <v>12,1</v>
      </c>
      <c r="AX23" s="10" t="str">
        <f t="shared" si="13"/>
        <v>13,1</v>
      </c>
      <c r="AY23" s="10" t="str">
        <f t="shared" si="13"/>
        <v>14,1</v>
      </c>
      <c r="AZ23" s="10" t="str">
        <f t="shared" si="13"/>
        <v>15,1</v>
      </c>
      <c r="BA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</row>
    <row r="24" spans="1:244" ht="10.5" customHeight="1">
      <c r="A24" s="43">
        <f t="shared" si="9"/>
        <v>1.75</v>
      </c>
      <c r="B24" s="43">
        <f t="shared" si="10"/>
        <v>125</v>
      </c>
      <c r="C24" s="43">
        <f t="shared" si="11"/>
        <v>4</v>
      </c>
      <c r="D24" s="5"/>
      <c r="E24" s="332">
        <v>19</v>
      </c>
      <c r="F24" s="310">
        <v>2</v>
      </c>
      <c r="G24" s="310">
        <v>4</v>
      </c>
      <c r="H24" s="305">
        <v>0</v>
      </c>
      <c r="I24" s="305">
        <v>0</v>
      </c>
      <c r="J24" s="333" t="str">
        <f t="shared" si="1"/>
        <v>1,5</v>
      </c>
      <c r="K24" s="5"/>
      <c r="L24" s="42">
        <v>3</v>
      </c>
      <c r="M24" s="49">
        <f t="shared" si="12"/>
        <v>200</v>
      </c>
      <c r="N24" s="49">
        <f t="shared" si="12"/>
        <v>50</v>
      </c>
      <c r="O24" s="49">
        <f t="shared" si="12"/>
        <v>0</v>
      </c>
      <c r="P24" s="49">
        <f t="shared" si="12"/>
        <v>-100</v>
      </c>
      <c r="Q24" s="49">
        <f t="shared" si="12"/>
        <v>-150</v>
      </c>
      <c r="R24" s="49">
        <f t="shared" si="12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3"/>
        <v>1,2</v>
      </c>
      <c r="AM24" s="10" t="str">
        <f t="shared" si="13"/>
        <v>2,2</v>
      </c>
      <c r="AN24" s="10" t="str">
        <f t="shared" si="13"/>
        <v>3,2</v>
      </c>
      <c r="AO24" s="10" t="str">
        <f t="shared" si="13"/>
        <v>4,2</v>
      </c>
      <c r="AP24" s="10" t="str">
        <f t="shared" si="13"/>
        <v>5,2</v>
      </c>
      <c r="AQ24" s="10" t="str">
        <f t="shared" si="13"/>
        <v>6,2</v>
      </c>
      <c r="AR24" s="10" t="str">
        <f t="shared" si="13"/>
        <v>7,2</v>
      </c>
      <c r="AS24" s="10" t="str">
        <f t="shared" si="13"/>
        <v>8,2</v>
      </c>
      <c r="AT24" s="10" t="str">
        <f t="shared" si="13"/>
        <v>9,2</v>
      </c>
      <c r="AU24" s="10" t="str">
        <f t="shared" si="13"/>
        <v>10,2</v>
      </c>
      <c r="AV24" s="10" t="str">
        <f t="shared" si="13"/>
        <v>11,2</v>
      </c>
      <c r="AW24" s="10" t="str">
        <f t="shared" si="13"/>
        <v>12,2</v>
      </c>
      <c r="AX24" s="10" t="str">
        <f t="shared" si="13"/>
        <v>13,2</v>
      </c>
      <c r="AY24" s="10" t="str">
        <f t="shared" si="13"/>
        <v>14,2</v>
      </c>
      <c r="AZ24" s="10" t="str">
        <f t="shared" si="13"/>
        <v>15,2</v>
      </c>
      <c r="BA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</row>
    <row r="25" spans="1:244" ht="10.5" customHeight="1">
      <c r="A25" s="43">
        <f t="shared" si="9"/>
        <v>2</v>
      </c>
      <c r="B25" s="43">
        <f t="shared" si="10"/>
        <v>125</v>
      </c>
      <c r="C25" s="43">
        <f t="shared" si="11"/>
        <v>5</v>
      </c>
      <c r="D25" s="5"/>
      <c r="E25" s="332">
        <v>20</v>
      </c>
      <c r="F25" s="310">
        <v>2</v>
      </c>
      <c r="G25" s="310">
        <v>5</v>
      </c>
      <c r="H25" s="305">
        <v>0</v>
      </c>
      <c r="I25" s="305">
        <v>0</v>
      </c>
      <c r="J25" s="333" t="str">
        <f t="shared" si="1"/>
        <v>1,6</v>
      </c>
      <c r="K25" s="5"/>
      <c r="L25" s="42">
        <v>4</v>
      </c>
      <c r="M25" s="49">
        <f t="shared" si="12"/>
        <v>200</v>
      </c>
      <c r="N25" s="49">
        <f t="shared" si="12"/>
        <v>50</v>
      </c>
      <c r="O25" s="49">
        <f t="shared" si="12"/>
        <v>0</v>
      </c>
      <c r="P25" s="49">
        <f t="shared" si="12"/>
        <v>-100</v>
      </c>
      <c r="Q25" s="49">
        <f t="shared" si="12"/>
        <v>-150</v>
      </c>
      <c r="R25" s="49">
        <f t="shared" si="12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4">AJ24+1</f>
        <v>3</v>
      </c>
      <c r="AK25" s="11">
        <f>COLUMN()</f>
        <v>37</v>
      </c>
      <c r="AL25" s="10" t="str">
        <f t="shared" si="13"/>
        <v>1,3</v>
      </c>
      <c r="AM25" s="10" t="str">
        <f t="shared" si="13"/>
        <v>2,3</v>
      </c>
      <c r="AN25" s="10" t="str">
        <f t="shared" si="13"/>
        <v>3,3</v>
      </c>
      <c r="AO25" s="10" t="str">
        <f t="shared" si="13"/>
        <v>4,3</v>
      </c>
      <c r="AP25" s="10" t="str">
        <f t="shared" si="13"/>
        <v>5,3</v>
      </c>
      <c r="AQ25" s="10" t="str">
        <f t="shared" si="13"/>
        <v>6,3</v>
      </c>
      <c r="AR25" s="10" t="str">
        <f t="shared" si="13"/>
        <v>7,3</v>
      </c>
      <c r="AS25" s="10" t="str">
        <f t="shared" si="13"/>
        <v>8,3</v>
      </c>
      <c r="AT25" s="10" t="str">
        <f t="shared" si="13"/>
        <v>9,3</v>
      </c>
      <c r="AU25" s="10" t="str">
        <f t="shared" si="13"/>
        <v>10,3</v>
      </c>
      <c r="AV25" s="10" t="str">
        <f t="shared" si="13"/>
        <v>11,3</v>
      </c>
      <c r="AW25" s="10" t="str">
        <f t="shared" si="13"/>
        <v>12,3</v>
      </c>
      <c r="AX25" s="10" t="str">
        <f t="shared" si="13"/>
        <v>13,3</v>
      </c>
      <c r="AY25" s="10" t="str">
        <f t="shared" si="13"/>
        <v>14,3</v>
      </c>
      <c r="AZ25" s="10" t="str">
        <f t="shared" si="13"/>
        <v>15,3</v>
      </c>
      <c r="BA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</row>
    <row r="26" spans="1:244" ht="10.5" customHeight="1">
      <c r="A26" s="43">
        <f t="shared" si="9"/>
        <v>2.25</v>
      </c>
      <c r="B26" s="43">
        <f t="shared" si="10"/>
        <v>125</v>
      </c>
      <c r="C26" s="43">
        <f t="shared" si="11"/>
        <v>6</v>
      </c>
      <c r="D26" s="5"/>
      <c r="E26" s="332">
        <v>21</v>
      </c>
      <c r="F26" s="310">
        <v>2</v>
      </c>
      <c r="G26" s="310">
        <v>6</v>
      </c>
      <c r="H26" s="305">
        <v>0</v>
      </c>
      <c r="I26" s="305">
        <v>0</v>
      </c>
      <c r="J26" s="333" t="str">
        <f t="shared" si="1"/>
        <v>1,7</v>
      </c>
      <c r="K26" s="5"/>
      <c r="L26" s="42">
        <v>5</v>
      </c>
      <c r="M26" s="49">
        <f t="shared" si="12"/>
        <v>200</v>
      </c>
      <c r="N26" s="49">
        <f t="shared" si="12"/>
        <v>50</v>
      </c>
      <c r="O26" s="49">
        <f t="shared" si="12"/>
        <v>0</v>
      </c>
      <c r="P26" s="49">
        <f t="shared" si="12"/>
        <v>-100</v>
      </c>
      <c r="Q26" s="49">
        <f t="shared" si="12"/>
        <v>-150</v>
      </c>
      <c r="R26" s="49">
        <f t="shared" si="12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4"/>
        <v>4</v>
      </c>
      <c r="AK26" s="11">
        <f>COLUMN()</f>
        <v>37</v>
      </c>
      <c r="AL26" s="10" t="str">
        <f t="shared" si="13"/>
        <v>1,4</v>
      </c>
      <c r="AM26" s="10" t="str">
        <f t="shared" si="13"/>
        <v>2,4</v>
      </c>
      <c r="AN26" s="10" t="str">
        <f t="shared" si="13"/>
        <v>3,4</v>
      </c>
      <c r="AO26" s="10" t="str">
        <f t="shared" si="13"/>
        <v>4,4</v>
      </c>
      <c r="AP26" s="10" t="str">
        <f t="shared" si="13"/>
        <v>5,4</v>
      </c>
      <c r="AQ26" s="10" t="str">
        <f t="shared" si="13"/>
        <v>6,4</v>
      </c>
      <c r="AR26" s="10" t="str">
        <f t="shared" si="13"/>
        <v>7,4</v>
      </c>
      <c r="AS26" s="10" t="str">
        <f t="shared" si="13"/>
        <v>8,4</v>
      </c>
      <c r="AT26" s="10" t="str">
        <f t="shared" si="13"/>
        <v>9,4</v>
      </c>
      <c r="AU26" s="10" t="str">
        <f t="shared" si="13"/>
        <v>10,4</v>
      </c>
      <c r="AV26" s="10" t="str">
        <f t="shared" si="13"/>
        <v>11,4</v>
      </c>
      <c r="AW26" s="10" t="str">
        <f t="shared" si="13"/>
        <v>12,4</v>
      </c>
      <c r="AX26" s="10" t="str">
        <f t="shared" si="13"/>
        <v>13,4</v>
      </c>
      <c r="AY26" s="10" t="str">
        <f t="shared" si="13"/>
        <v>14,4</v>
      </c>
      <c r="AZ26" s="10" t="str">
        <f t="shared" si="13"/>
        <v>15,4</v>
      </c>
      <c r="BA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</row>
    <row r="27" spans="1:244" ht="10.5" customHeight="1">
      <c r="A27" s="43">
        <f t="shared" si="9"/>
        <v>2.5</v>
      </c>
      <c r="B27" s="43">
        <f t="shared" si="10"/>
        <v>125</v>
      </c>
      <c r="C27" s="43">
        <f t="shared" si="11"/>
        <v>7</v>
      </c>
      <c r="D27" s="5"/>
      <c r="E27" s="332">
        <v>22</v>
      </c>
      <c r="F27" s="310">
        <v>2</v>
      </c>
      <c r="G27" s="310">
        <v>7</v>
      </c>
      <c r="H27" s="305">
        <v>0</v>
      </c>
      <c r="I27" s="305">
        <v>0</v>
      </c>
      <c r="J27" s="333" t="str">
        <f t="shared" si="1"/>
        <v>1,8</v>
      </c>
      <c r="K27" s="5"/>
      <c r="L27" s="42">
        <v>6</v>
      </c>
      <c r="M27" s="49">
        <f t="shared" si="12"/>
        <v>200</v>
      </c>
      <c r="N27" s="49">
        <f t="shared" si="12"/>
        <v>50</v>
      </c>
      <c r="O27" s="49">
        <f t="shared" si="12"/>
        <v>0</v>
      </c>
      <c r="P27" s="49">
        <f t="shared" si="12"/>
        <v>-100</v>
      </c>
      <c r="Q27" s="49">
        <f t="shared" si="12"/>
        <v>-150</v>
      </c>
      <c r="R27" s="49">
        <f t="shared" si="12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4"/>
        <v>5</v>
      </c>
      <c r="AK27" s="11">
        <f>COLUMN()</f>
        <v>37</v>
      </c>
      <c r="AL27" s="10" t="str">
        <f t="shared" si="13"/>
        <v>1,5</v>
      </c>
      <c r="AM27" s="10" t="str">
        <f t="shared" si="13"/>
        <v>2,5</v>
      </c>
      <c r="AN27" s="10" t="str">
        <f t="shared" si="13"/>
        <v>3,5</v>
      </c>
      <c r="AO27" s="10" t="str">
        <f t="shared" si="13"/>
        <v>4,5</v>
      </c>
      <c r="AP27" s="10" t="str">
        <f t="shared" si="13"/>
        <v>5,5</v>
      </c>
      <c r="AQ27" s="10" t="str">
        <f t="shared" si="13"/>
        <v>6,5</v>
      </c>
      <c r="AR27" s="10" t="str">
        <f t="shared" si="13"/>
        <v>7,5</v>
      </c>
      <c r="AS27" s="10" t="str">
        <f t="shared" si="13"/>
        <v>8,5</v>
      </c>
      <c r="AT27" s="10" t="str">
        <f t="shared" si="13"/>
        <v>9,5</v>
      </c>
      <c r="AU27" s="10" t="str">
        <f t="shared" si="13"/>
        <v>10,5</v>
      </c>
      <c r="AV27" s="10" t="str">
        <f t="shared" si="13"/>
        <v>11,5</v>
      </c>
      <c r="AW27" s="10" t="str">
        <f t="shared" si="13"/>
        <v>12,5</v>
      </c>
      <c r="AX27" s="10" t="str">
        <f t="shared" si="13"/>
        <v>13,5</v>
      </c>
      <c r="AY27" s="10" t="str">
        <f t="shared" si="13"/>
        <v>14,5</v>
      </c>
      <c r="AZ27" s="10" t="str">
        <f t="shared" si="13"/>
        <v>15,5</v>
      </c>
      <c r="BA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</row>
    <row r="28" spans="1:244" ht="10.5" customHeight="1">
      <c r="A28" s="43">
        <f t="shared" si="9"/>
        <v>2.75</v>
      </c>
      <c r="B28" s="43">
        <f t="shared" si="10"/>
        <v>125</v>
      </c>
      <c r="C28" s="43">
        <f t="shared" si="11"/>
        <v>8</v>
      </c>
      <c r="D28" s="5"/>
      <c r="E28" s="332">
        <v>23</v>
      </c>
      <c r="F28" s="310">
        <v>2</v>
      </c>
      <c r="G28" s="310">
        <v>8</v>
      </c>
      <c r="H28" s="305">
        <v>0</v>
      </c>
      <c r="I28" s="305">
        <v>0</v>
      </c>
      <c r="J28" s="333" t="str">
        <f t="shared" si="1"/>
        <v>1,9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4"/>
        <v>6</v>
      </c>
      <c r="AK28" s="11">
        <f>COLUMN()</f>
        <v>37</v>
      </c>
      <c r="AL28" s="10" t="str">
        <f t="shared" si="13"/>
        <v>1,6</v>
      </c>
      <c r="AM28" s="10" t="str">
        <f t="shared" si="13"/>
        <v>2,6</v>
      </c>
      <c r="AN28" s="10" t="str">
        <f t="shared" si="13"/>
        <v>3,6</v>
      </c>
      <c r="AO28" s="10" t="str">
        <f t="shared" si="13"/>
        <v>4,6</v>
      </c>
      <c r="AP28" s="10" t="str">
        <f t="shared" si="13"/>
        <v>5,6</v>
      </c>
      <c r="AQ28" s="10" t="str">
        <f t="shared" si="13"/>
        <v>6,6</v>
      </c>
      <c r="AR28" s="10" t="str">
        <f t="shared" si="13"/>
        <v>7,6</v>
      </c>
      <c r="AS28" s="10" t="str">
        <f t="shared" si="13"/>
        <v>8,6</v>
      </c>
      <c r="AT28" s="10" t="str">
        <f t="shared" si="13"/>
        <v>9,6</v>
      </c>
      <c r="AU28" s="10" t="str">
        <f t="shared" si="13"/>
        <v>10,6</v>
      </c>
      <c r="AV28" s="10" t="str">
        <f t="shared" si="13"/>
        <v>11,6</v>
      </c>
      <c r="AW28" s="10" t="str">
        <f t="shared" si="13"/>
        <v>12,6</v>
      </c>
      <c r="AX28" s="10" t="str">
        <f t="shared" si="13"/>
        <v>13,6</v>
      </c>
      <c r="AY28" s="10" t="str">
        <f t="shared" si="13"/>
        <v>14,6</v>
      </c>
      <c r="AZ28" s="10" t="str">
        <f t="shared" si="13"/>
        <v>15,6</v>
      </c>
      <c r="BA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</row>
    <row r="29" spans="1:244" ht="10.5" customHeight="1">
      <c r="A29" s="43">
        <f t="shared" si="9"/>
        <v>3</v>
      </c>
      <c r="B29" s="43">
        <f t="shared" si="10"/>
        <v>125</v>
      </c>
      <c r="C29" s="43">
        <f t="shared" si="11"/>
        <v>9</v>
      </c>
      <c r="D29" s="5"/>
      <c r="E29" s="332">
        <v>24</v>
      </c>
      <c r="F29" s="310">
        <v>2</v>
      </c>
      <c r="G29" s="310">
        <v>9</v>
      </c>
      <c r="H29" s="305">
        <v>0</v>
      </c>
      <c r="I29" s="305">
        <v>0</v>
      </c>
      <c r="J29" s="333" t="str">
        <f t="shared" si="1"/>
        <v>1,10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4"/>
        <v>7</v>
      </c>
      <c r="AK29" s="11">
        <f>COLUMN()</f>
        <v>37</v>
      </c>
      <c r="AL29" s="10" t="str">
        <f t="shared" si="13"/>
        <v>1,7</v>
      </c>
      <c r="AM29" s="10" t="str">
        <f t="shared" si="13"/>
        <v>2,7</v>
      </c>
      <c r="AN29" s="10" t="str">
        <f t="shared" si="13"/>
        <v>3,7</v>
      </c>
      <c r="AO29" s="10" t="str">
        <f t="shared" si="13"/>
        <v>4,7</v>
      </c>
      <c r="AP29" s="10" t="str">
        <f t="shared" si="13"/>
        <v>5,7</v>
      </c>
      <c r="AQ29" s="10" t="str">
        <f t="shared" si="13"/>
        <v>6,7</v>
      </c>
      <c r="AR29" s="10" t="str">
        <f t="shared" si="13"/>
        <v>7,7</v>
      </c>
      <c r="AS29" s="10" t="str">
        <f t="shared" si="13"/>
        <v>8,7</v>
      </c>
      <c r="AT29" s="10" t="str">
        <f t="shared" si="13"/>
        <v>9,7</v>
      </c>
      <c r="AU29" s="10" t="str">
        <f t="shared" si="13"/>
        <v>10,7</v>
      </c>
      <c r="AV29" s="10" t="str">
        <f t="shared" si="13"/>
        <v>11,7</v>
      </c>
      <c r="AW29" s="10" t="str">
        <f t="shared" si="13"/>
        <v>12,7</v>
      </c>
      <c r="AX29" s="10" t="str">
        <f t="shared" si="13"/>
        <v>13,7</v>
      </c>
      <c r="AY29" s="10" t="str">
        <f t="shared" si="13"/>
        <v>14,7</v>
      </c>
      <c r="AZ29" s="10" t="str">
        <f t="shared" si="13"/>
        <v>15,7</v>
      </c>
      <c r="BA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</row>
    <row r="30" spans="1:244" ht="10.5" customHeight="1">
      <c r="A30" s="43">
        <f t="shared" si="9"/>
        <v>3.25</v>
      </c>
      <c r="B30" s="43">
        <f t="shared" si="10"/>
        <v>125</v>
      </c>
      <c r="C30" s="43">
        <f t="shared" si="11"/>
        <v>10</v>
      </c>
      <c r="D30" s="5"/>
      <c r="E30" s="332">
        <v>25</v>
      </c>
      <c r="F30" s="310">
        <v>2</v>
      </c>
      <c r="G30" s="310">
        <v>10</v>
      </c>
      <c r="H30" s="305">
        <v>0</v>
      </c>
      <c r="I30" s="305">
        <v>0</v>
      </c>
      <c r="J30" s="333" t="str">
        <f t="shared" si="1"/>
        <v>1,11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4"/>
        <v>8</v>
      </c>
      <c r="AK30" s="11">
        <f>COLUMN()</f>
        <v>37</v>
      </c>
      <c r="AL30" s="10" t="str">
        <f t="shared" si="13"/>
        <v>1,8</v>
      </c>
      <c r="AM30" s="10" t="str">
        <f t="shared" si="13"/>
        <v>2,8</v>
      </c>
      <c r="AN30" s="10" t="str">
        <f t="shared" si="13"/>
        <v>3,8</v>
      </c>
      <c r="AO30" s="10" t="str">
        <f t="shared" si="13"/>
        <v>4,8</v>
      </c>
      <c r="AP30" s="10" t="str">
        <f t="shared" si="13"/>
        <v>5,8</v>
      </c>
      <c r="AQ30" s="10" t="str">
        <f t="shared" si="13"/>
        <v>6,8</v>
      </c>
      <c r="AR30" s="10" t="str">
        <f t="shared" si="13"/>
        <v>7,8</v>
      </c>
      <c r="AS30" s="10" t="str">
        <f t="shared" si="13"/>
        <v>8,8</v>
      </c>
      <c r="AT30" s="10" t="str">
        <f t="shared" si="13"/>
        <v>9,8</v>
      </c>
      <c r="AU30" s="10" t="str">
        <f t="shared" si="13"/>
        <v>10,8</v>
      </c>
      <c r="AV30" s="10" t="str">
        <f t="shared" si="13"/>
        <v>11,8</v>
      </c>
      <c r="AW30" s="10" t="str">
        <f t="shared" si="13"/>
        <v>12,8</v>
      </c>
      <c r="AX30" s="10" t="str">
        <f t="shared" si="13"/>
        <v>13,8</v>
      </c>
      <c r="AY30" s="10" t="str">
        <f t="shared" si="13"/>
        <v>14,8</v>
      </c>
      <c r="AZ30" s="10" t="str">
        <f t="shared" si="13"/>
        <v>15,8</v>
      </c>
      <c r="BA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</row>
    <row r="31" spans="1:244" ht="10.5" customHeight="1">
      <c r="A31" s="43">
        <f t="shared" si="9"/>
        <v>3.5</v>
      </c>
      <c r="B31" s="43">
        <f t="shared" si="10"/>
        <v>125</v>
      </c>
      <c r="C31" s="43">
        <f t="shared" si="11"/>
        <v>11</v>
      </c>
      <c r="D31" s="5"/>
      <c r="E31" s="332">
        <v>26</v>
      </c>
      <c r="F31" s="310">
        <v>2</v>
      </c>
      <c r="G31" s="310">
        <v>11</v>
      </c>
      <c r="H31" s="305">
        <v>0</v>
      </c>
      <c r="I31" s="305">
        <v>0</v>
      </c>
      <c r="J31" s="333" t="str">
        <f t="shared" si="1"/>
        <v>1,12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4"/>
        <v>9</v>
      </c>
      <c r="AK31" s="11">
        <f>COLUMN()</f>
        <v>37</v>
      </c>
      <c r="AL31" s="10" t="str">
        <f t="shared" si="13"/>
        <v>1,9</v>
      </c>
      <c r="AM31" s="10" t="str">
        <f t="shared" si="13"/>
        <v>2,9</v>
      </c>
      <c r="AN31" s="10" t="str">
        <f t="shared" si="13"/>
        <v>3,9</v>
      </c>
      <c r="AO31" s="10" t="str">
        <f t="shared" si="13"/>
        <v>4,9</v>
      </c>
      <c r="AP31" s="10" t="str">
        <f t="shared" si="13"/>
        <v>5,9</v>
      </c>
      <c r="AQ31" s="10" t="str">
        <f t="shared" si="13"/>
        <v>6,9</v>
      </c>
      <c r="AR31" s="10" t="str">
        <f t="shared" si="13"/>
        <v>7,9</v>
      </c>
      <c r="AS31" s="10" t="str">
        <f t="shared" si="13"/>
        <v>8,9</v>
      </c>
      <c r="AT31" s="10" t="str">
        <f t="shared" si="13"/>
        <v>9,9</v>
      </c>
      <c r="AU31" s="10" t="str">
        <f t="shared" si="13"/>
        <v>10,9</v>
      </c>
      <c r="AV31" s="10" t="str">
        <f t="shared" si="13"/>
        <v>11,9</v>
      </c>
      <c r="AW31" s="10" t="str">
        <f t="shared" si="13"/>
        <v>12,9</v>
      </c>
      <c r="AX31" s="10" t="str">
        <f t="shared" si="13"/>
        <v>13,9</v>
      </c>
      <c r="AY31" s="10" t="str">
        <f t="shared" si="13"/>
        <v>14,9</v>
      </c>
      <c r="AZ31" s="10" t="str">
        <f t="shared" si="13"/>
        <v>15,9</v>
      </c>
      <c r="BA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</row>
    <row r="32" spans="1:244" ht="10.5" customHeight="1">
      <c r="A32" s="43">
        <f>A31+0.25</f>
        <v>3.75</v>
      </c>
      <c r="B32" s="43">
        <f>B31</f>
        <v>125</v>
      </c>
      <c r="C32" s="43">
        <f>C31+1</f>
        <v>12</v>
      </c>
      <c r="D32" s="5"/>
      <c r="E32" s="332">
        <v>27</v>
      </c>
      <c r="F32" s="310">
        <v>2</v>
      </c>
      <c r="G32" s="310">
        <v>12</v>
      </c>
      <c r="H32" s="305">
        <v>0</v>
      </c>
      <c r="I32" s="305">
        <v>0</v>
      </c>
      <c r="J32" s="333" t="str">
        <f t="shared" si="1"/>
        <v>1,13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4"/>
        <v>10</v>
      </c>
      <c r="AK32" s="11">
        <f>COLUMN()</f>
        <v>37</v>
      </c>
      <c r="AL32" s="10" t="str">
        <f t="shared" si="13"/>
        <v>1,10</v>
      </c>
      <c r="AM32" s="10" t="str">
        <f t="shared" si="13"/>
        <v>2,10</v>
      </c>
      <c r="AN32" s="10" t="str">
        <f t="shared" si="13"/>
        <v>3,10</v>
      </c>
      <c r="AO32" s="10" t="str">
        <f t="shared" si="13"/>
        <v>4,10</v>
      </c>
      <c r="AP32" s="10" t="str">
        <f t="shared" si="13"/>
        <v>5,10</v>
      </c>
      <c r="AQ32" s="10" t="str">
        <f t="shared" si="13"/>
        <v>6,10</v>
      </c>
      <c r="AR32" s="10" t="str">
        <f t="shared" si="13"/>
        <v>7,10</v>
      </c>
      <c r="AS32" s="10" t="str">
        <f t="shared" si="13"/>
        <v>8,10</v>
      </c>
      <c r="AT32" s="10" t="str">
        <f t="shared" si="13"/>
        <v>9,10</v>
      </c>
      <c r="AU32" s="10" t="str">
        <f t="shared" si="13"/>
        <v>10,10</v>
      </c>
      <c r="AV32" s="10" t="str">
        <f t="shared" si="13"/>
        <v>11,10</v>
      </c>
      <c r="AW32" s="10" t="str">
        <f t="shared" si="13"/>
        <v>12,10</v>
      </c>
      <c r="AX32" s="10" t="str">
        <f t="shared" si="13"/>
        <v>13,10</v>
      </c>
      <c r="AY32" s="10" t="str">
        <f t="shared" si="13"/>
        <v>14,10</v>
      </c>
      <c r="AZ32" s="10" t="str">
        <f t="shared" si="13"/>
        <v>15,10</v>
      </c>
      <c r="BA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</row>
    <row r="33" spans="1:245" ht="10.5" customHeight="1">
      <c r="A33" s="43">
        <f>A32+0.25</f>
        <v>4</v>
      </c>
      <c r="B33" s="43">
        <f>B32</f>
        <v>125</v>
      </c>
      <c r="C33" s="43">
        <f>C32+1</f>
        <v>13</v>
      </c>
      <c r="D33" s="5"/>
      <c r="E33" s="332">
        <v>28</v>
      </c>
      <c r="F33" s="310">
        <v>2</v>
      </c>
      <c r="G33" s="310">
        <v>13</v>
      </c>
      <c r="H33" s="305">
        <v>0</v>
      </c>
      <c r="I33" s="305">
        <v>0</v>
      </c>
      <c r="J33" s="333" t="str">
        <f t="shared" si="1"/>
        <v>1,14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4"/>
        <v>11</v>
      </c>
      <c r="AK33" s="11">
        <f>COLUMN()</f>
        <v>37</v>
      </c>
      <c r="AL33" s="10" t="str">
        <f t="shared" si="13"/>
        <v>1,11</v>
      </c>
      <c r="AM33" s="10" t="str">
        <f t="shared" si="13"/>
        <v>2,11</v>
      </c>
      <c r="AN33" s="10" t="str">
        <f t="shared" si="13"/>
        <v>3,11</v>
      </c>
      <c r="AO33" s="10" t="str">
        <f t="shared" si="13"/>
        <v>4,11</v>
      </c>
      <c r="AP33" s="10" t="str">
        <f t="shared" si="13"/>
        <v>5,11</v>
      </c>
      <c r="AQ33" s="10" t="str">
        <f t="shared" si="13"/>
        <v>6,11</v>
      </c>
      <c r="AR33" s="10" t="str">
        <f t="shared" si="13"/>
        <v>7,11</v>
      </c>
      <c r="AS33" s="10" t="str">
        <f t="shared" si="13"/>
        <v>8,11</v>
      </c>
      <c r="AT33" s="10" t="str">
        <f t="shared" si="13"/>
        <v>9,11</v>
      </c>
      <c r="AU33" s="10" t="str">
        <f t="shared" si="13"/>
        <v>10,11</v>
      </c>
      <c r="AV33" s="10" t="str">
        <f t="shared" si="13"/>
        <v>11,11</v>
      </c>
      <c r="AW33" s="10" t="str">
        <f t="shared" si="13"/>
        <v>12,11</v>
      </c>
      <c r="AX33" s="10" t="str">
        <f t="shared" si="13"/>
        <v>13,11</v>
      </c>
      <c r="AY33" s="10" t="str">
        <f t="shared" si="13"/>
        <v>14,11</v>
      </c>
      <c r="AZ33" s="10" t="str">
        <f t="shared" si="13"/>
        <v>15,11</v>
      </c>
      <c r="BA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</row>
    <row r="34" spans="1:245" ht="10.5" customHeight="1">
      <c r="A34" s="43">
        <f>A33+0.25</f>
        <v>4.25</v>
      </c>
      <c r="B34" s="43">
        <f>B33</f>
        <v>125</v>
      </c>
      <c r="C34" s="43">
        <f>C33+1</f>
        <v>14</v>
      </c>
      <c r="D34" s="5"/>
      <c r="E34" s="334">
        <v>29</v>
      </c>
      <c r="F34" s="335">
        <v>2</v>
      </c>
      <c r="G34" s="335">
        <v>14</v>
      </c>
      <c r="H34" s="336">
        <v>0</v>
      </c>
      <c r="I34" s="336">
        <v>0</v>
      </c>
      <c r="J34" s="337" t="str">
        <f t="shared" si="1"/>
        <v>1,15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4"/>
        <v>12</v>
      </c>
      <c r="AK34" s="11">
        <f>COLUMN()</f>
        <v>37</v>
      </c>
      <c r="AL34" s="10" t="str">
        <f t="shared" si="13"/>
        <v>1,12</v>
      </c>
      <c r="AM34" s="10" t="str">
        <f t="shared" si="13"/>
        <v>2,12</v>
      </c>
      <c r="AN34" s="10" t="str">
        <f t="shared" si="13"/>
        <v>3,12</v>
      </c>
      <c r="AO34" s="10" t="str">
        <f t="shared" si="13"/>
        <v>4,12</v>
      </c>
      <c r="AP34" s="10" t="str">
        <f t="shared" si="13"/>
        <v>5,12</v>
      </c>
      <c r="AQ34" s="10" t="str">
        <f t="shared" si="13"/>
        <v>6,12</v>
      </c>
      <c r="AR34" s="10" t="str">
        <f t="shared" si="13"/>
        <v>7,12</v>
      </c>
      <c r="AS34" s="10" t="str">
        <f t="shared" si="13"/>
        <v>8,12</v>
      </c>
      <c r="AT34" s="10" t="str">
        <f t="shared" si="13"/>
        <v>9,12</v>
      </c>
      <c r="AU34" s="10" t="str">
        <f t="shared" si="13"/>
        <v>10,12</v>
      </c>
      <c r="AV34" s="10" t="str">
        <f t="shared" si="13"/>
        <v>11,12</v>
      </c>
      <c r="AW34" s="10" t="str">
        <f t="shared" si="13"/>
        <v>12,12</v>
      </c>
      <c r="AX34" s="10" t="str">
        <f t="shared" si="13"/>
        <v>13,12</v>
      </c>
      <c r="AY34" s="10" t="str">
        <f t="shared" si="13"/>
        <v>14,12</v>
      </c>
      <c r="AZ34" s="10" t="str">
        <f t="shared" si="13"/>
        <v>15,12</v>
      </c>
      <c r="BA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</row>
    <row r="35" spans="1:245">
      <c r="A35" s="20"/>
      <c r="B35" s="20"/>
      <c r="C35" s="20"/>
      <c r="D35" s="20">
        <f>COUNT(D39:D43)</f>
        <v>5</v>
      </c>
      <c r="E35" s="8"/>
      <c r="F35" s="8" t="s">
        <v>34</v>
      </c>
      <c r="G35" s="8" t="s">
        <v>9</v>
      </c>
      <c r="H35" s="338" t="s">
        <v>7</v>
      </c>
      <c r="I35" s="338" t="s">
        <v>12</v>
      </c>
      <c r="J35" s="339" t="s">
        <v>604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4"/>
        <v>13</v>
      </c>
      <c r="AK35" s="11">
        <f>COLUMN()</f>
        <v>37</v>
      </c>
      <c r="AL35" s="10" t="str">
        <f t="shared" si="13"/>
        <v>1,13</v>
      </c>
      <c r="AM35" s="10" t="str">
        <f t="shared" si="13"/>
        <v>2,13</v>
      </c>
      <c r="AN35" s="10" t="str">
        <f t="shared" si="13"/>
        <v>3,13</v>
      </c>
      <c r="AO35" s="10" t="str">
        <f t="shared" si="13"/>
        <v>4,13</v>
      </c>
      <c r="AP35" s="10" t="str">
        <f t="shared" si="13"/>
        <v>5,13</v>
      </c>
      <c r="AQ35" s="10" t="str">
        <f t="shared" si="13"/>
        <v>6,13</v>
      </c>
      <c r="AR35" s="10" t="str">
        <f t="shared" si="13"/>
        <v>7,13</v>
      </c>
      <c r="AS35" s="10" t="str">
        <f t="shared" si="13"/>
        <v>8,13</v>
      </c>
      <c r="AT35" s="10" t="str">
        <f t="shared" si="13"/>
        <v>9,13</v>
      </c>
      <c r="AU35" s="10" t="str">
        <f t="shared" si="13"/>
        <v>10,13</v>
      </c>
      <c r="AV35" s="10" t="str">
        <f t="shared" si="13"/>
        <v>11,13</v>
      </c>
      <c r="AW35" s="10" t="str">
        <f t="shared" si="13"/>
        <v>12,13</v>
      </c>
      <c r="AX35" s="10" t="str">
        <f t="shared" si="13"/>
        <v>13,13</v>
      </c>
      <c r="AY35" s="10" t="str">
        <f t="shared" si="13"/>
        <v>14,13</v>
      </c>
      <c r="AZ35" s="10" t="str">
        <f t="shared" si="13"/>
        <v>15,13</v>
      </c>
      <c r="BA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</row>
    <row r="36" spans="1:24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4"/>
        <v>14</v>
      </c>
      <c r="AK36" s="11">
        <f>COLUMN()</f>
        <v>37</v>
      </c>
      <c r="AL36" s="10" t="str">
        <f t="shared" si="13"/>
        <v>1,14</v>
      </c>
      <c r="AM36" s="10" t="str">
        <f t="shared" si="13"/>
        <v>2,14</v>
      </c>
      <c r="AN36" s="10" t="str">
        <f t="shared" si="13"/>
        <v>3,14</v>
      </c>
      <c r="AO36" s="10" t="str">
        <f t="shared" si="13"/>
        <v>4,14</v>
      </c>
      <c r="AP36" s="10" t="str">
        <f t="shared" si="13"/>
        <v>5,14</v>
      </c>
      <c r="AQ36" s="10" t="str">
        <f t="shared" si="13"/>
        <v>6,14</v>
      </c>
      <c r="AR36" s="10" t="str">
        <f t="shared" si="13"/>
        <v>7,14</v>
      </c>
      <c r="AS36" s="10" t="str">
        <f t="shared" si="13"/>
        <v>8,14</v>
      </c>
      <c r="AT36" s="10" t="str">
        <f t="shared" si="13"/>
        <v>9,14</v>
      </c>
      <c r="AU36" s="10" t="str">
        <f t="shared" si="13"/>
        <v>10,14</v>
      </c>
      <c r="AV36" s="10" t="str">
        <f t="shared" si="13"/>
        <v>11,14</v>
      </c>
      <c r="AW36" s="10" t="str">
        <f t="shared" si="13"/>
        <v>12,14</v>
      </c>
      <c r="AX36" s="10" t="str">
        <f t="shared" si="13"/>
        <v>13,14</v>
      </c>
      <c r="AY36" s="10" t="str">
        <f t="shared" si="13"/>
        <v>14,14</v>
      </c>
      <c r="AZ36" s="10" t="str">
        <f t="shared" si="13"/>
        <v>15,14</v>
      </c>
      <c r="BA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</row>
    <row r="37" spans="1:24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4"/>
        <v>15</v>
      </c>
      <c r="AK37" s="11">
        <f>COLUMN()</f>
        <v>37</v>
      </c>
      <c r="AL37" s="10" t="str">
        <f t="shared" si="13"/>
        <v>1,15</v>
      </c>
      <c r="AM37" s="10" t="str">
        <f t="shared" si="13"/>
        <v>2,15</v>
      </c>
      <c r="AN37" s="10" t="str">
        <f t="shared" si="13"/>
        <v>3,15</v>
      </c>
      <c r="AO37" s="10" t="str">
        <f t="shared" si="13"/>
        <v>4,15</v>
      </c>
      <c r="AP37" s="10" t="str">
        <f t="shared" si="13"/>
        <v>5,15</v>
      </c>
      <c r="AQ37" s="10" t="str">
        <f t="shared" si="13"/>
        <v>6,15</v>
      </c>
      <c r="AR37" s="10" t="str">
        <f t="shared" si="13"/>
        <v>7,15</v>
      </c>
      <c r="AS37" s="10" t="str">
        <f t="shared" si="13"/>
        <v>8,15</v>
      </c>
      <c r="AT37" s="10" t="str">
        <f t="shared" si="13"/>
        <v>9,15</v>
      </c>
      <c r="AU37" s="10" t="str">
        <f t="shared" si="13"/>
        <v>10,15</v>
      </c>
      <c r="AV37" s="10" t="str">
        <f t="shared" si="13"/>
        <v>11,15</v>
      </c>
      <c r="AW37" s="10" t="str">
        <f t="shared" si="13"/>
        <v>12,15</v>
      </c>
      <c r="AX37" s="10" t="str">
        <f t="shared" si="13"/>
        <v>13,15</v>
      </c>
      <c r="AY37" s="10" t="str">
        <f t="shared" si="13"/>
        <v>14,15</v>
      </c>
      <c r="AZ37" s="10" t="str">
        <f t="shared" si="13"/>
        <v>15,15</v>
      </c>
      <c r="BA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1:24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>
      <c r="A40" s="21">
        <f t="shared" ref="A40:B43" si="15">_xlfn.PERCENTILE.INC($F40:$HU40,A$38)</f>
        <v>78.84110911371009</v>
      </c>
      <c r="B40" s="21">
        <f t="shared" si="15"/>
        <v>62.015783406122452</v>
      </c>
      <c r="C40" s="21">
        <f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>
      <c r="A41" s="21">
        <f t="shared" si="15"/>
        <v>71.850448010133761</v>
      </c>
      <c r="B41" s="21">
        <f t="shared" si="15"/>
        <v>53.513013417627498</v>
      </c>
      <c r="C41" s="21">
        <f>_xlfn.PERCENTILE.INC($F41:$HU41,C$38)</f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>
      <c r="A42" s="21">
        <f t="shared" si="15"/>
        <v>71.84629121484636</v>
      </c>
      <c r="B42" s="21">
        <f t="shared" si="15"/>
        <v>53.454069783639497</v>
      </c>
      <c r="C42" s="21">
        <f>_xlfn.PERCENTILE.INC($F42:$HU42,C$38)</f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>
      <c r="A43" s="21">
        <f t="shared" si="15"/>
        <v>71.842158353223496</v>
      </c>
      <c r="B43" s="21">
        <f t="shared" si="15"/>
        <v>53.389279290654954</v>
      </c>
      <c r="C43" s="21">
        <f>_xlfn.PERCENTILE.INC($F43:$HU43,C$38)</f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2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3">
      <colorScale>
        <cfvo type="min"/>
        <cfvo type="max"/>
        <color rgb="FFFCFCFF"/>
        <color rgb="FF63BE7B"/>
      </colorScale>
    </cfRule>
  </conditionalFormatting>
  <conditionalFormatting sqref="M5:M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GL85"/>
  <sheetViews>
    <sheetView workbookViewId="0"/>
  </sheetViews>
  <sheetFormatPr defaultRowHeight="15"/>
  <cols>
    <col min="1" max="3" width="5.7109375" style="2" customWidth="1"/>
    <col min="4" max="4" width="4.5703125" style="2" customWidth="1"/>
    <col min="5" max="7" width="3.85546875" style="2" customWidth="1"/>
    <col min="8" max="10" width="1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2.28515625" style="2" customWidth="1"/>
    <col min="53" max="53" width="4" style="3" customWidth="1"/>
    <col min="54" max="148" width="0.140625" style="2" customWidth="1"/>
    <col min="149" max="149" width="2.140625" style="3" customWidth="1"/>
    <col min="150" max="154" width="1.7109375" style="2" customWidth="1"/>
    <col min="155" max="162" width="1.7109375" style="3" customWidth="1"/>
    <col min="163" max="164" width="1.85546875" style="3" customWidth="1"/>
    <col min="165" max="165" width="4" style="3" customWidth="1"/>
    <col min="166" max="194" width="2.140625" style="3" customWidth="1"/>
    <col min="195" max="16384" width="9.140625" style="2"/>
  </cols>
  <sheetData>
    <row r="1" spans="1:19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</row>
    <row r="2" spans="1:194" ht="15.75" customHeight="1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32</v>
      </c>
      <c r="T2" s="29"/>
      <c r="U2" s="29"/>
      <c r="V2" s="29"/>
      <c r="W2" s="29"/>
      <c r="X2" s="29"/>
      <c r="Y2" s="15"/>
      <c r="Z2" s="340" t="s">
        <v>31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>
        <f>AE2*AE3</f>
        <v>150</v>
      </c>
      <c r="AI2" s="5"/>
      <c r="AJ2" s="57"/>
      <c r="AK2" s="4"/>
      <c r="AL2" s="5"/>
      <c r="AM2" s="5">
        <v>0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r="3" spans="1:194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r="4" spans="1:194" ht="17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4" t="s">
        <v>47</v>
      </c>
      <c r="R4" s="84" t="s">
        <v>47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 t="s">
        <v>12</v>
      </c>
      <c r="Z4" s="30" t="s">
        <v>47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26</v>
      </c>
      <c r="AG4" s="57" t="s">
        <v>27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ES4" s="5"/>
      <c r="ET4" s="342" t="s">
        <v>605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r="5" spans="1:194">
      <c r="A5" s="43"/>
      <c r="B5" s="43"/>
      <c r="C5" s="44">
        <f t="shared" ref="C5:C13" si="0">INDEX($AA$5:$AA$13,D5,1)</f>
        <v>6</v>
      </c>
      <c r="D5" s="43">
        <v>9</v>
      </c>
      <c r="E5" s="38"/>
      <c r="F5" s="310"/>
      <c r="G5" s="310"/>
      <c r="H5" s="305"/>
      <c r="I5" s="305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88">
        <v>4</v>
      </c>
      <c r="AB5" s="53"/>
      <c r="AC5" s="53"/>
      <c r="AD5" s="6"/>
      <c r="AE5" s="6">
        <f>AE3*AE2</f>
        <v>150</v>
      </c>
      <c r="AF5" s="33" t="s">
        <v>25</v>
      </c>
      <c r="AG5" s="33"/>
      <c r="AH5" s="56" t="s">
        <v>29</v>
      </c>
      <c r="AI5" s="35" t="s">
        <v>10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</row>
    <row r="6" spans="1:194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310"/>
      <c r="G6" s="310"/>
      <c r="H6" s="305"/>
      <c r="I6" s="305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3">AA5+AA$3</f>
        <v>4.2222222222222223</v>
      </c>
      <c r="AB6" s="53" t="s">
        <v>21</v>
      </c>
      <c r="AC6" s="53"/>
      <c r="AD6" s="7" t="s">
        <v>15</v>
      </c>
      <c r="AE6" s="36" t="s">
        <v>16</v>
      </c>
      <c r="AF6" s="42">
        <v>0</v>
      </c>
      <c r="AG6" s="28" t="s">
        <v>24</v>
      </c>
      <c r="AH6" s="28">
        <v>150</v>
      </c>
      <c r="AI6" s="12"/>
      <c r="AJ6" s="57"/>
      <c r="AK6" s="5">
        <v>1</v>
      </c>
      <c r="AL6" s="40">
        <f>IF(AL23="","",IF(ISNUMBER(MATCH('2'!AL23,$R$5:$R$7,0)),$L$4,IF(ISNUMBER(MATCH('2'!AL23,$Q$8:$Q$19,0)),$P$5,IF(ISNUMBER(MATCH('2'!AL23,$Z$5:$Z$14,0)),$Y$5,IF(ISNUMBER(MATCH('2'!AL23,$J$5:$J$34,0)),$F$3,$AM$2)))))</f>
        <v>0</v>
      </c>
      <c r="AM6" s="40">
        <f>IF(AM23="","",IF(ISNUMBER(MATCH('2'!AM23,$R$5:$R$7,0)),$L$4,IF(ISNUMBER(MATCH('2'!AM23,$Q$8:$Q$19,0)),$P$5,IF(ISNUMBER(MATCH('2'!AM23,$Z$5:$Z$14,0)),$Y$5,IF(ISNUMBER(MATCH('2'!AM23,$J$5:$J$34,0)),$F$3,$AM$2)))))</f>
        <v>0</v>
      </c>
      <c r="AN6" s="40">
        <f>IF(AN23="","",IF(ISNUMBER(MATCH('2'!AN23,$R$5:$R$7,0)),$L$4,IF(ISNUMBER(MATCH('2'!AN23,$Q$8:$Q$19,0)),$P$5,IF(ISNUMBER(MATCH('2'!AN23,$Z$5:$Z$14,0)),$Y$5,IF(ISNUMBER(MATCH('2'!AN23,$J$5:$J$34,0)),$F$3,$AM$2)))))</f>
        <v>0</v>
      </c>
      <c r="AO6" s="40">
        <f>IF(AO23="","",IF(ISNUMBER(MATCH('2'!AO23,$R$5:$R$7,0)),$L$4,IF(ISNUMBER(MATCH('2'!AO23,$Q$8:$Q$19,0)),$P$5,IF(ISNUMBER(MATCH('2'!AO23,$Z$5:$Z$14,0)),$Y$5,IF(ISNUMBER(MATCH('2'!AO23,$J$5:$J$34,0)),$F$3,$AM$2)))))</f>
        <v>0</v>
      </c>
      <c r="AP6" s="40">
        <f>IF(AP23="","",IF(ISNUMBER(MATCH('2'!AP23,$R$5:$R$7,0)),$L$4,IF(ISNUMBER(MATCH('2'!AP23,$Q$8:$Q$19,0)),$P$5,IF(ISNUMBER(MATCH('2'!AP23,$Z$5:$Z$14,0)),$Y$5,IF(ISNUMBER(MATCH('2'!AP23,$J$5:$J$34,0)),$F$3,$AM$2)))))</f>
        <v>0</v>
      </c>
      <c r="AQ6" s="40">
        <f>IF(AQ23="","",IF(ISNUMBER(MATCH('2'!AQ23,$R$5:$R$7,0)),$L$4,IF(ISNUMBER(MATCH('2'!AQ23,$Q$8:$Q$19,0)),$P$5,IF(ISNUMBER(MATCH('2'!AQ23,$Z$5:$Z$14,0)),$Y$5,IF(ISNUMBER(MATCH('2'!AQ23,$J$5:$J$34,0)),$F$3,$AM$2)))))</f>
        <v>0</v>
      </c>
      <c r="AR6" s="40">
        <f>IF(AR23="","",IF(ISNUMBER(MATCH('2'!AR23,$R$5:$R$7,0)),$L$4,IF(ISNUMBER(MATCH('2'!AR23,$Q$8:$Q$19,0)),$P$5,IF(ISNUMBER(MATCH('2'!AR23,$Z$5:$Z$14,0)),$Y$5,IF(ISNUMBER(MATCH('2'!AR23,$J$5:$J$34,0)),$F$3,$AM$2)))))</f>
        <v>0</v>
      </c>
      <c r="AS6" s="40">
        <f>IF(AS23="","",IF(ISNUMBER(MATCH('2'!AS23,$R$5:$R$7,0)),$L$4,IF(ISNUMBER(MATCH('2'!AS23,$Q$8:$Q$19,0)),$P$5,IF(ISNUMBER(MATCH('2'!AS23,$Z$5:$Z$14,0)),$Y$5,IF(ISNUMBER(MATCH('2'!AS23,$J$5:$J$34,0)),$F$3,$AM$2)))))</f>
        <v>0</v>
      </c>
      <c r="AT6" s="40">
        <f>IF(AT23="","",IF(ISNUMBER(MATCH('2'!AT23,$R$5:$R$7,0)),$L$4,IF(ISNUMBER(MATCH('2'!AT23,$Q$8:$Q$19,0)),$P$5,IF(ISNUMBER(MATCH('2'!AT23,$Z$5:$Z$14,0)),$Y$5,IF(ISNUMBER(MATCH('2'!AT23,$J$5:$J$34,0)),$F$3,$AM$2)))))</f>
        <v>0</v>
      </c>
      <c r="AU6" s="40">
        <f>IF(AU23="","",IF(ISNUMBER(MATCH('2'!AU23,$R$5:$R$7,0)),$L$4,IF(ISNUMBER(MATCH('2'!AU23,$Q$8:$Q$19,0)),$P$5,IF(ISNUMBER(MATCH('2'!AU23,$Z$5:$Z$14,0)),$Y$5,IF(ISNUMBER(MATCH('2'!AU23,$J$5:$J$34,0)),$F$3,$AM$2)))))</f>
        <v>0</v>
      </c>
      <c r="AV6" s="40">
        <f>IF(AV23="","",IF(ISNUMBER(MATCH('2'!AV23,$R$5:$R$7,0)),$L$4,IF(ISNUMBER(MATCH('2'!AV23,$Q$8:$Q$19,0)),$P$5,IF(ISNUMBER(MATCH('2'!AV23,$Z$5:$Z$14,0)),$Y$5,IF(ISNUMBER(MATCH('2'!AV23,$J$5:$J$34,0)),$F$3,$AM$2)))))</f>
        <v>0</v>
      </c>
      <c r="AW6" s="40">
        <f>IF(AW23="","",IF(ISNUMBER(MATCH('2'!AW23,$R$5:$R$7,0)),$L$4,IF(ISNUMBER(MATCH('2'!AW23,$Q$8:$Q$19,0)),$P$5,IF(ISNUMBER(MATCH('2'!AW23,$Z$5:$Z$14,0)),$Y$5,IF(ISNUMBER(MATCH('2'!AW23,$J$5:$J$34,0)),$F$3,$AM$2)))))</f>
        <v>0</v>
      </c>
      <c r="AX6" s="40">
        <f>IF(AX23="","",IF(ISNUMBER(MATCH('2'!AX23,$R$5:$R$7,0)),$L$4,IF(ISNUMBER(MATCH('2'!AX23,$Q$8:$Q$19,0)),$P$5,IF(ISNUMBER(MATCH('2'!AX23,$Z$5:$Z$14,0)),$Y$5,IF(ISNUMBER(MATCH('2'!AX23,$J$5:$J$34,0)),$F$3,$AM$2)))))</f>
        <v>0</v>
      </c>
      <c r="AY6" s="40">
        <f>IF(AY23="","",IF(ISNUMBER(MATCH('2'!AY23,$R$5:$R$7,0)),$L$4,IF(ISNUMBER(MATCH('2'!AY23,$Q$8:$Q$19,0)),$P$5,IF(ISNUMBER(MATCH('2'!AY23,$Z$5:$Z$14,0)),$Y$5,IF(ISNUMBER(MATCH('2'!AY23,$J$5:$J$34,0)),$F$3,$AM$2)))))</f>
        <v>0</v>
      </c>
      <c r="AZ6" s="40">
        <f>IF(AZ23="","",IF(ISNUMBER(MATCH('2'!AZ23,$R$5:$R$7,0)),$L$4,IF(ISNUMBER(MATCH('2'!AZ23,$Q$8:$Q$19,0)),$P$5,IF(ISNUMBER(MATCH('2'!AZ23,$Z$5:$Z$14,0)),$Y$5,IF(ISNUMBER(MATCH('2'!AZ23,$J$5:$J$34,0)),$F$3,$AM$2)))))</f>
        <v>-5</v>
      </c>
      <c r="BA6" s="5"/>
      <c r="ES6" s="5"/>
      <c r="ET6" s="341">
        <v>2</v>
      </c>
      <c r="EU6" s="341">
        <v>2</v>
      </c>
      <c r="EV6" s="341">
        <v>2</v>
      </c>
      <c r="EW6" s="341">
        <v>2</v>
      </c>
      <c r="EX6" s="341">
        <v>2</v>
      </c>
      <c r="EY6" s="341">
        <v>2</v>
      </c>
      <c r="EZ6" s="341">
        <v>2</v>
      </c>
      <c r="FA6" s="341">
        <v>2</v>
      </c>
      <c r="FB6" s="341">
        <v>-2</v>
      </c>
      <c r="FC6" s="341">
        <v>-2</v>
      </c>
      <c r="FD6" s="341">
        <v>-2</v>
      </c>
      <c r="FE6" s="341">
        <v>-2</v>
      </c>
      <c r="FF6" s="341">
        <v>-2</v>
      </c>
      <c r="FG6" s="341">
        <v>-2</v>
      </c>
      <c r="FH6" s="341">
        <v>-2</v>
      </c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</row>
    <row r="7" spans="1:194">
      <c r="A7" s="43">
        <v>200</v>
      </c>
      <c r="B7" s="43"/>
      <c r="C7" s="44">
        <f t="shared" si="0"/>
        <v>5.3333333333333339</v>
      </c>
      <c r="D7" s="43">
        <f t="shared" ref="D7:D13" si="4">D6-1</f>
        <v>7</v>
      </c>
      <c r="E7" s="38"/>
      <c r="F7" s="310"/>
      <c r="G7" s="310"/>
      <c r="H7" s="305"/>
      <c r="I7" s="305"/>
      <c r="J7" s="9"/>
      <c r="K7" s="5"/>
      <c r="L7" s="42"/>
      <c r="M7" s="42" t="s">
        <v>8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3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IF(AL24="","",IF(ISNUMBER(MATCH('2'!AL24,$R$5:$R$7,0)),$L$4,IF(ISNUMBER(MATCH('2'!AL24,$Q$8:$Q$19,0)),$P$5,IF(ISNUMBER(MATCH('2'!AL24,$Z$5:$Z$14,0)),$Y$5,IF(ISNUMBER(MATCH('2'!AL24,$J$5:$J$34,0)),$F$3,$AM$2)))))</f>
        <v>0</v>
      </c>
      <c r="AM7" s="40">
        <f>IF(AM24="","",IF(ISNUMBER(MATCH('2'!AM24,$R$5:$R$7,0)),$L$4,IF(ISNUMBER(MATCH('2'!AM24,$Q$8:$Q$19,0)),$P$5,IF(ISNUMBER(MATCH('2'!AM24,$Z$5:$Z$14,0)),$Y$5,IF(ISNUMBER(MATCH('2'!AM24,$J$5:$J$34,0)),$F$3,$AM$2)))))</f>
        <v>0</v>
      </c>
      <c r="AN7" s="40">
        <f>IF(AN24="","",IF(ISNUMBER(MATCH('2'!AN24,$R$5:$R$7,0)),$L$4,IF(ISNUMBER(MATCH('2'!AN24,$Q$8:$Q$19,0)),$P$5,IF(ISNUMBER(MATCH('2'!AN24,$Z$5:$Z$14,0)),$Y$5,IF(ISNUMBER(MATCH('2'!AN24,$J$5:$J$34,0)),$F$3,$AM$2)))))</f>
        <v>0</v>
      </c>
      <c r="AO7" s="40">
        <f>IF(AO24="","",IF(ISNUMBER(MATCH('2'!AO24,$R$5:$R$7,0)),$L$4,IF(ISNUMBER(MATCH('2'!AO24,$Q$8:$Q$19,0)),$P$5,IF(ISNUMBER(MATCH('2'!AO24,$Z$5:$Z$14,0)),$Y$5,IF(ISNUMBER(MATCH('2'!AO24,$J$5:$J$34,0)),$F$3,$AM$2)))))</f>
        <v>0</v>
      </c>
      <c r="AP7" s="40">
        <f>IF(AP24="","",IF(ISNUMBER(MATCH('2'!AP24,$R$5:$R$7,0)),$L$4,IF(ISNUMBER(MATCH('2'!AP24,$Q$8:$Q$19,0)),$P$5,IF(ISNUMBER(MATCH('2'!AP24,$Z$5:$Z$14,0)),$Y$5,IF(ISNUMBER(MATCH('2'!AP24,$J$5:$J$34,0)),$F$3,$AM$2)))))</f>
        <v>0</v>
      </c>
      <c r="AQ7" s="40">
        <f>IF(AQ24="","",IF(ISNUMBER(MATCH('2'!AQ24,$R$5:$R$7,0)),$L$4,IF(ISNUMBER(MATCH('2'!AQ24,$Q$8:$Q$19,0)),$P$5,IF(ISNUMBER(MATCH('2'!AQ24,$Z$5:$Z$14,0)),$Y$5,IF(ISNUMBER(MATCH('2'!AQ24,$J$5:$J$34,0)),$F$3,$AM$2)))))</f>
        <v>0</v>
      </c>
      <c r="AR7" s="40">
        <f>IF(AR24="","",IF(ISNUMBER(MATCH('2'!AR24,$R$5:$R$7,0)),$L$4,IF(ISNUMBER(MATCH('2'!AR24,$Q$8:$Q$19,0)),$P$5,IF(ISNUMBER(MATCH('2'!AR24,$Z$5:$Z$14,0)),$Y$5,IF(ISNUMBER(MATCH('2'!AR24,$J$5:$J$34,0)),$F$3,$AM$2)))))</f>
        <v>0</v>
      </c>
      <c r="AS7" s="40">
        <f>IF(AS24="","",IF(ISNUMBER(MATCH('2'!AS24,$R$5:$R$7,0)),$L$4,IF(ISNUMBER(MATCH('2'!AS24,$Q$8:$Q$19,0)),$P$5,IF(ISNUMBER(MATCH('2'!AS24,$Z$5:$Z$14,0)),$Y$5,IF(ISNUMBER(MATCH('2'!AS24,$J$5:$J$34,0)),$F$3,$AM$2)))))</f>
        <v>0</v>
      </c>
      <c r="AT7" s="40">
        <f>IF(AT24="","",IF(ISNUMBER(MATCH('2'!AT24,$R$5:$R$7,0)),$L$4,IF(ISNUMBER(MATCH('2'!AT24,$Q$8:$Q$19,0)),$P$5,IF(ISNUMBER(MATCH('2'!AT24,$Z$5:$Z$14,0)),$Y$5,IF(ISNUMBER(MATCH('2'!AT24,$J$5:$J$34,0)),$F$3,$AM$2)))))</f>
        <v>0</v>
      </c>
      <c r="AU7" s="40">
        <f>IF(AU24="","",IF(ISNUMBER(MATCH('2'!AU24,$R$5:$R$7,0)),$L$4,IF(ISNUMBER(MATCH('2'!AU24,$Q$8:$Q$19,0)),$P$5,IF(ISNUMBER(MATCH('2'!AU24,$Z$5:$Z$14,0)),$Y$5,IF(ISNUMBER(MATCH('2'!AU24,$J$5:$J$34,0)),$F$3,$AM$2)))))</f>
        <v>0</v>
      </c>
      <c r="AV7" s="40">
        <f>IF(AV24="","",IF(ISNUMBER(MATCH('2'!AV24,$R$5:$R$7,0)),$L$4,IF(ISNUMBER(MATCH('2'!AV24,$Q$8:$Q$19,0)),$P$5,IF(ISNUMBER(MATCH('2'!AV24,$Z$5:$Z$14,0)),$Y$5,IF(ISNUMBER(MATCH('2'!AV24,$J$5:$J$34,0)),$F$3,$AM$2)))))</f>
        <v>0</v>
      </c>
      <c r="AW7" s="40">
        <f>IF(AW24="","",IF(ISNUMBER(MATCH('2'!AW24,$R$5:$R$7,0)),$L$4,IF(ISNUMBER(MATCH('2'!AW24,$Q$8:$Q$19,0)),$P$5,IF(ISNUMBER(MATCH('2'!AW24,$Z$5:$Z$14,0)),$Y$5,IF(ISNUMBER(MATCH('2'!AW24,$J$5:$J$34,0)),$F$3,$AM$2)))))</f>
        <v>0</v>
      </c>
      <c r="AX7" s="40">
        <f>IF(AX24="","",IF(ISNUMBER(MATCH('2'!AX24,$R$5:$R$7,0)),$L$4,IF(ISNUMBER(MATCH('2'!AX24,$Q$8:$Q$19,0)),$P$5,IF(ISNUMBER(MATCH('2'!AX24,$Z$5:$Z$14,0)),$Y$5,IF(ISNUMBER(MATCH('2'!AX24,$J$5:$J$34,0)),$F$3,$AM$2)))))</f>
        <v>0</v>
      </c>
      <c r="AY7" s="40">
        <f>IF(AY24="","",IF(ISNUMBER(MATCH('2'!AY24,$R$5:$R$7,0)),$L$4,IF(ISNUMBER(MATCH('2'!AY24,$Q$8:$Q$19,0)),$P$5,IF(ISNUMBER(MATCH('2'!AY24,$Z$5:$Z$14,0)),$Y$5,IF(ISNUMBER(MATCH('2'!AY24,$J$5:$J$34,0)),$F$3,$AM$2)))))</f>
        <v>0</v>
      </c>
      <c r="AZ7" s="40">
        <f>IF(AZ24="","",IF(ISNUMBER(MATCH('2'!AZ24,$R$5:$R$7,0)),$L$4,IF(ISNUMBER(MATCH('2'!AZ24,$Q$8:$Q$19,0)),$P$5,IF(ISNUMBER(MATCH('2'!AZ24,$Z$5:$Z$14,0)),$Y$5,IF(ISNUMBER(MATCH('2'!AZ24,$J$5:$J$34,0)),$F$3,$AM$2)))))</f>
        <v>-5</v>
      </c>
      <c r="BA7" s="5"/>
      <c r="ES7" s="5"/>
      <c r="ET7" s="341">
        <v>2</v>
      </c>
      <c r="EU7" s="341">
        <v>2</v>
      </c>
      <c r="EV7" s="341">
        <v>2</v>
      </c>
      <c r="EW7" s="341">
        <v>2</v>
      </c>
      <c r="EX7" s="341">
        <v>2</v>
      </c>
      <c r="EY7" s="341">
        <v>2</v>
      </c>
      <c r="EZ7" s="341">
        <v>2</v>
      </c>
      <c r="FA7" s="341">
        <v>2</v>
      </c>
      <c r="FB7" s="341">
        <v>-2</v>
      </c>
      <c r="FC7" s="341">
        <v>-2</v>
      </c>
      <c r="FD7" s="341">
        <v>-2</v>
      </c>
      <c r="FE7" s="341">
        <v>-2</v>
      </c>
      <c r="FF7" s="341">
        <v>-2</v>
      </c>
      <c r="FG7" s="341">
        <v>-2</v>
      </c>
      <c r="FH7" s="341">
        <v>-2</v>
      </c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</row>
    <row r="8" spans="1:194">
      <c r="A8" s="43">
        <v>200</v>
      </c>
      <c r="B8" s="43">
        <f t="shared" ref="B8:B13" si="5">INDEX($W$5:$W$13,D8,1)</f>
        <v>0</v>
      </c>
      <c r="C8" s="44">
        <f t="shared" si="0"/>
        <v>5.1111111111111116</v>
      </c>
      <c r="D8" s="43">
        <f t="shared" si="4"/>
        <v>6</v>
      </c>
      <c r="E8" s="38"/>
      <c r="F8" s="310"/>
      <c r="G8" s="310"/>
      <c r="H8" s="305"/>
      <c r="I8" s="305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3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6">AK7+1</f>
        <v>3</v>
      </c>
      <c r="AL8" s="40">
        <f>IF(AL25="","",IF(ISNUMBER(MATCH('2'!AL25,$R$5:$R$7,0)),$L$4,IF(ISNUMBER(MATCH('2'!AL25,$Q$8:$Q$19,0)),$P$5,IF(ISNUMBER(MATCH('2'!AL25,$Z$5:$Z$14,0)),$Y$5,IF(ISNUMBER(MATCH('2'!AL25,$J$5:$J$34,0)),$F$3,$AM$2)))))</f>
        <v>0</v>
      </c>
      <c r="AM8" s="40">
        <f>IF(AM25="","",IF(ISNUMBER(MATCH('2'!AM25,$R$5:$R$7,0)),$L$4,IF(ISNUMBER(MATCH('2'!AM25,$Q$8:$Q$19,0)),$P$5,IF(ISNUMBER(MATCH('2'!AM25,$Z$5:$Z$14,0)),$Y$5,IF(ISNUMBER(MATCH('2'!AM25,$J$5:$J$34,0)),$F$3,$AM$2)))))</f>
        <v>0</v>
      </c>
      <c r="AN8" s="40">
        <f>IF(AN25="","",IF(ISNUMBER(MATCH('2'!AN25,$R$5:$R$7,0)),$L$4,IF(ISNUMBER(MATCH('2'!AN25,$Q$8:$Q$19,0)),$P$5,IF(ISNUMBER(MATCH('2'!AN25,$Z$5:$Z$14,0)),$Y$5,IF(ISNUMBER(MATCH('2'!AN25,$J$5:$J$34,0)),$F$3,$AM$2)))))</f>
        <v>0</v>
      </c>
      <c r="AO8" s="40">
        <f>IF(AO25="","",IF(ISNUMBER(MATCH('2'!AO25,$R$5:$R$7,0)),$L$4,IF(ISNUMBER(MATCH('2'!AO25,$Q$8:$Q$19,0)),$P$3,IF(ISNUMBER(MATCH('2'!AO25,$Z$5:$Z$14,0)),$Y$5,IF(ISNUMBER(MATCH('2'!AO25,$J$5:$J$34,0)),$F$3,$AM$2)))))</f>
        <v>-35000</v>
      </c>
      <c r="AP8" s="40">
        <f>IF(AP25="","",IF(ISNUMBER(MATCH('2'!AP25,$R$5:$R$7,0)),$L$4,IF(ISNUMBER(MATCH('2'!AP25,$Q$8:$Q$19,0)),$P$5,IF(ISNUMBER(MATCH('2'!AP25,$Z$5:$Z$14,0)),$Y$5,IF(ISNUMBER(MATCH('2'!AP25,$J$5:$J$34,0)),$F$3,$AM$2)))))</f>
        <v>0</v>
      </c>
      <c r="AQ8" s="40">
        <f>IF(AQ25="","",IF(ISNUMBER(MATCH('2'!AQ25,$R$5:$R$7,0)),$L$4,IF(ISNUMBER(MATCH('2'!AQ25,$Q$8:$Q$19,0)),$P$5,IF(ISNUMBER(MATCH('2'!AQ25,$Z$5:$Z$14,0)),$Y$5,IF(ISNUMBER(MATCH('2'!AQ25,$J$5:$J$34,0)),$F$3,$AM$2)))))</f>
        <v>0</v>
      </c>
      <c r="AR8" s="40">
        <f>IF(AR25="","",IF(ISNUMBER(MATCH('2'!AR25,$R$5:$R$7,0)),$L$4,IF(ISNUMBER(MATCH('2'!AR25,$Q$8:$Q$19,0)),$P$5,IF(ISNUMBER(MATCH('2'!AR25,$Z$5:$Z$14,0)),$Y$5,IF(ISNUMBER(MATCH('2'!AR25,$J$5:$J$34,0)),$F$3,$AM$2)))))</f>
        <v>0</v>
      </c>
      <c r="AS8" s="40">
        <f>IF(AS25="","",IF(ISNUMBER(MATCH('2'!AS25,$R$5:$R$7,0)),$L$4,IF(ISNUMBER(MATCH('2'!AS25,$Q$8:$Q$19,0)),$P$5,IF(ISNUMBER(MATCH('2'!AS25,$Z$5:$Z$14,0)),$Y$5,IF(ISNUMBER(MATCH('2'!AS25,$J$5:$J$34,0)),$F$3,$AM$2)))))</f>
        <v>0</v>
      </c>
      <c r="AT8" s="40">
        <f>IF(AT25="","",IF(ISNUMBER(MATCH('2'!AT25,$R$5:$R$7,0)),$L$4,IF(ISNUMBER(MATCH('2'!AT25,$Q$8:$Q$19,0)),$P$5,IF(ISNUMBER(MATCH('2'!AT25,$Z$5:$Z$14,0)),$Y$5,IF(ISNUMBER(MATCH('2'!AT25,$J$5:$J$34,0)),$F$3,$AM$2)))))</f>
        <v>0</v>
      </c>
      <c r="AU8" s="40">
        <f>IF(AU25="","",IF(ISNUMBER(MATCH('2'!AU25,$R$5:$R$7,0)),$L$4,IF(ISNUMBER(MATCH('2'!AU25,$Q$8:$Q$19,0)),$P$5,IF(ISNUMBER(MATCH('2'!AU25,$Z$5:$Z$14,0)),$Y$5,IF(ISNUMBER(MATCH('2'!AU25,$J$5:$J$34,0)),$F$3,$AM$2)))))</f>
        <v>0</v>
      </c>
      <c r="AV8" s="40">
        <f>IF(AV25="","",IF(ISNUMBER(MATCH('2'!AV25,$R$5:$R$7,0)),$L$4,IF(ISNUMBER(MATCH('2'!AV25,$Q$8:$Q$19,0)),$P$5,IF(ISNUMBER(MATCH('2'!AV25,$Z$5:$Z$14,0)),$Y$5,IF(ISNUMBER(MATCH('2'!AV25,$J$5:$J$34,0)),$F$3,$AM$2)))))</f>
        <v>0</v>
      </c>
      <c r="AW8" s="40">
        <f>IF(AW25="","",IF(ISNUMBER(MATCH('2'!AW25,$R$5:$R$7,0)),$L$4,IF(ISNUMBER(MATCH('2'!AW25,$Q$8:$Q$19,0)),$P$5,IF(ISNUMBER(MATCH('2'!AW25,$Z$5:$Z$14,0)),$Y$5,IF(ISNUMBER(MATCH('2'!AW25,$J$5:$J$34,0)),$F$3,$AM$2)))))</f>
        <v>0</v>
      </c>
      <c r="AX8" s="40">
        <f>IF(AX25="","",IF(ISNUMBER(MATCH('2'!AX25,$R$5:$R$7,0)),$L$4,IF(ISNUMBER(MATCH('2'!AX25,$Q$8:$Q$19,0)),$P$5,IF(ISNUMBER(MATCH('2'!AX25,$Z$5:$Z$14,0)),$Y$5,IF(ISNUMBER(MATCH('2'!AX25,$J$5:$J$34,0)),$F$3,$AM$2)))))</f>
        <v>0</v>
      </c>
      <c r="AY8" s="40">
        <f>IF(AY25="","",IF(ISNUMBER(MATCH('2'!AY25,$R$5:$R$7,0)),$L$4,IF(ISNUMBER(MATCH('2'!AY25,$Q$8:$Q$19,0)),$P$5,IF(ISNUMBER(MATCH('2'!AY25,$Z$5:$Z$14,0)),$Y$5,IF(ISNUMBER(MATCH('2'!AY25,$J$5:$J$34,0)),$F$3,$AM$2)))))</f>
        <v>0</v>
      </c>
      <c r="AZ8" s="40">
        <f>IF(AZ25="","",IF(ISNUMBER(MATCH('2'!AZ25,$R$5:$R$7,0)),$L$4,IF(ISNUMBER(MATCH('2'!AZ25,$Q$8:$Q$19,0)),$P$5,IF(ISNUMBER(MATCH('2'!AZ25,$Z$5:$Z$14,0)),$Y$5,IF(ISNUMBER(MATCH('2'!AZ25,$J$5:$J$34,0)),$F$3,$AM$2)))))</f>
        <v>-5</v>
      </c>
      <c r="BA8" s="5"/>
      <c r="ES8" s="5"/>
      <c r="ET8" s="341">
        <v>2</v>
      </c>
      <c r="EU8" s="341">
        <v>2</v>
      </c>
      <c r="EV8" s="341">
        <v>2</v>
      </c>
      <c r="EW8" s="341">
        <v>-2</v>
      </c>
      <c r="EX8" s="341">
        <v>2</v>
      </c>
      <c r="EY8" s="341">
        <v>2</v>
      </c>
      <c r="EZ8" s="341">
        <v>2</v>
      </c>
      <c r="FA8" s="341">
        <v>2</v>
      </c>
      <c r="FB8" s="341">
        <v>-2</v>
      </c>
      <c r="FC8" s="341">
        <v>-2</v>
      </c>
      <c r="FD8" s="341">
        <v>-2</v>
      </c>
      <c r="FE8" s="341">
        <v>-2</v>
      </c>
      <c r="FF8" s="341">
        <v>-2</v>
      </c>
      <c r="FG8" s="341">
        <v>-2</v>
      </c>
      <c r="FH8" s="341">
        <v>-2</v>
      </c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</row>
    <row r="9" spans="1:194" ht="13.5" customHeight="1">
      <c r="A9" s="43">
        <v>200</v>
      </c>
      <c r="B9" s="43">
        <f t="shared" si="5"/>
        <v>0</v>
      </c>
      <c r="C9" s="44">
        <f t="shared" si="0"/>
        <v>4.8888888888888893</v>
      </c>
      <c r="D9" s="43">
        <f t="shared" si="4"/>
        <v>5</v>
      </c>
      <c r="E9" s="38"/>
      <c r="F9" s="310"/>
      <c r="G9" s="310"/>
      <c r="H9" s="305"/>
      <c r="I9" s="305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3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6"/>
        <v>4</v>
      </c>
      <c r="AL9" s="40">
        <f>IF(AL26="","",IF(ISNUMBER(MATCH('2'!AL26,$R$5:$R$7,0)),$L$4,IF(ISNUMBER(MATCH('2'!AL26,$Q$8:$Q$19,0)),$P$5,IF(ISNUMBER(MATCH('2'!AL26,$Z$5:$Z$14,0)),$Y$5,IF(ISNUMBER(MATCH('2'!AL26,$J$5:$J$34,0)),$F$3,$AM$2)))))</f>
        <v>0</v>
      </c>
      <c r="AM9" s="40">
        <f>IF(AM26="","",IF(ISNUMBER(MATCH('2'!AM26,$R$5:$R$7,0)),$L$4,IF(ISNUMBER(MATCH('2'!AM26,$Q$8:$Q$19,0)),$P$5,IF(ISNUMBER(MATCH('2'!AM26,$Z$5:$Z$14,0)),$Y$5,IF(ISNUMBER(MATCH('2'!AM26,$J$5:$J$34,0)),$F$3,$AM$2)))))</f>
        <v>0</v>
      </c>
      <c r="AN9" s="40">
        <f>IF(AN26="","",IF(ISNUMBER(MATCH('2'!AN26,$R$5:$R$7,0)),$L$4,IF(ISNUMBER(MATCH('2'!AN26,$Q$8:$Q$19,0)),$P$5,IF(ISNUMBER(MATCH('2'!AN26,$Z$5:$Z$14,0)),$Y$5,IF(ISNUMBER(MATCH('2'!AN26,$J$5:$J$34,0)),$F$3,$AM$2)))))</f>
        <v>0</v>
      </c>
      <c r="AO9" s="40">
        <f>IF(AO26="","",IF(ISNUMBER(MATCH('2'!AO26,$R$5:$R$7,0)),$L$4,IF(ISNUMBER(MATCH('2'!AO26,$Q$8:$Q$19,0)),$P$5,IF(ISNUMBER(MATCH('2'!AO26,$Z$5:$Z$14,0)),$Y$5,IF(ISNUMBER(MATCH('2'!AO26,$J$5:$J$34,0)),$F$3,$AM$2)))))</f>
        <v>0</v>
      </c>
      <c r="AP9" s="40">
        <f>IF(AP26="","",IF(ISNUMBER(MATCH('2'!AP26,$R$5:$R$7,0)),$L$4,IF(ISNUMBER(MATCH('2'!AP26,$Q$8:$Q$19,0)),$P$5,IF(ISNUMBER(MATCH('2'!AP26,$Z$5:$Z$14,0)),$Y$5,IF(ISNUMBER(MATCH('2'!AP26,$J$5:$J$34,0)),$F$3,$AM$2)))))</f>
        <v>0</v>
      </c>
      <c r="AQ9" s="40">
        <f>IF(AQ26="","",IF(ISNUMBER(MATCH('2'!AQ26,$R$5:$R$7,0)),$L$4,IF(ISNUMBER(MATCH('2'!AQ26,$Q$8:$Q$19,0)),$P$5,IF(ISNUMBER(MATCH('2'!AQ26,$Z$5:$Z$14,0)),$Y$5,IF(ISNUMBER(MATCH('2'!AQ26,$J$5:$J$34,0)),$F$3,$AM$2)))))</f>
        <v>0</v>
      </c>
      <c r="AR9" s="40">
        <f>IF(AR26="","",IF(ISNUMBER(MATCH('2'!AR26,$R$5:$R$7,0)),$L$4,IF(ISNUMBER(MATCH('2'!AR26,$Q$8:$Q$19,0)),$P$5,IF(ISNUMBER(MATCH('2'!AR26,$Z$5:$Z$14,0)),$Y$5,IF(ISNUMBER(MATCH('2'!AR26,$J$5:$J$34,0)),$F$3,$AM$2)))))</f>
        <v>0</v>
      </c>
      <c r="AS9" s="40">
        <f>IF(AS26="","",IF(ISNUMBER(MATCH('2'!AS26,$R$5:$R$7,0)),$L$4,IF(ISNUMBER(MATCH('2'!AS26,$Q$8:$Q$19,0)),$P$5,IF(ISNUMBER(MATCH('2'!AS26,$Z$5:$Z$14,0)),$Y$5,IF(ISNUMBER(MATCH('2'!AS26,$J$5:$J$34,0)),$F$3,$AM$2)))))</f>
        <v>0</v>
      </c>
      <c r="AT9" s="40">
        <f>IF(AT26="","",IF(ISNUMBER(MATCH('2'!AT26,$R$5:$R$7,0)),$L$4,IF(ISNUMBER(MATCH('2'!AT26,$Q$8:$Q$19,0)),$P$5,IF(ISNUMBER(MATCH('2'!AT26,$Z$5:$Z$14,0)),$Y$5,IF(ISNUMBER(MATCH('2'!AT26,$J$5:$J$34,0)),$F$3,$AM$2)))))</f>
        <v>0</v>
      </c>
      <c r="AU9" s="40">
        <f>IF(AU26="","",IF(ISNUMBER(MATCH('2'!AU26,$R$5:$R$7,0)),$L$4,IF(ISNUMBER(MATCH('2'!AU26,$Q$8:$Q$19,0)),$P$5,IF(ISNUMBER(MATCH('2'!AU26,$Z$5:$Z$14,0)),$Y$5,IF(ISNUMBER(MATCH('2'!AU26,$J$5:$J$34,0)),$F$3,$AM$2)))))</f>
        <v>0</v>
      </c>
      <c r="AV9" s="40">
        <f>IF(AV26="","",IF(ISNUMBER(MATCH('2'!AV26,$R$5:$R$7,0)),$L$4,IF(ISNUMBER(MATCH('2'!AV26,$Q$8:$Q$19,0)),$P$5,IF(ISNUMBER(MATCH('2'!AV26,$Z$5:$Z$14,0)),$Y$5,IF(ISNUMBER(MATCH('2'!AV26,$J$5:$J$34,0)),$F$3,$AM$2)))))</f>
        <v>0</v>
      </c>
      <c r="AW9" s="40">
        <f>IF(AW26="","",IF(ISNUMBER(MATCH('2'!AW26,$R$5:$R$7,0)),$L$4,IF(ISNUMBER(MATCH('2'!AW26,$Q$8:$Q$19,0)),$P$5,IF(ISNUMBER(MATCH('2'!AW26,$Z$5:$Z$14,0)),$Y$5,IF(ISNUMBER(MATCH('2'!AW26,$J$5:$J$34,0)),$F$3,$AM$2)))))</f>
        <v>0</v>
      </c>
      <c r="AX9" s="40">
        <f>IF(AX26="","",IF(ISNUMBER(MATCH('2'!AX26,$R$5:$R$7,0)),$L$4,IF(ISNUMBER(MATCH('2'!AX26,$Q$8:$Q$19,0)),$P$5,IF(ISNUMBER(MATCH('2'!AX26,$Z$5:$Z$14,0)),$Y$5,IF(ISNUMBER(MATCH('2'!AX26,$J$5:$J$34,0)),$F$3,$AM$2)))))</f>
        <v>0</v>
      </c>
      <c r="AY9" s="40">
        <f>IF(AY26="","",IF(ISNUMBER(MATCH('2'!AY26,$R$5:$R$7,0)),$L$4,IF(ISNUMBER(MATCH('2'!AY26,$Q$8:$Q$19,0)),$P$5,IF(ISNUMBER(MATCH('2'!AY26,$Z$5:$Z$14,0)),$Y$5,IF(ISNUMBER(MATCH('2'!AY26,$J$5:$J$34,0)),$F$3,$AM$2)))))</f>
        <v>0</v>
      </c>
      <c r="AZ9" s="40">
        <f>IF(AZ26="","",IF(ISNUMBER(MATCH('2'!AZ26,$R$5:$R$7,0)),$L$4,IF(ISNUMBER(MATCH('2'!AZ26,$Q$8:$Q$19,0)),$P$5,IF(ISNUMBER(MATCH('2'!AZ26,$Z$5:$Z$14,0)),$Y$5,IF(ISNUMBER(MATCH('2'!AZ26,$J$5:$J$34,0)),$F$3,$AM$2)))))</f>
        <v>-5</v>
      </c>
      <c r="BA9" s="5"/>
      <c r="ES9" s="5"/>
      <c r="ET9" s="341">
        <v>2</v>
      </c>
      <c r="EU9" s="341">
        <v>2</v>
      </c>
      <c r="EV9" s="341">
        <v>2</v>
      </c>
      <c r="EW9" s="341">
        <v>2</v>
      </c>
      <c r="EX9" s="341">
        <v>2</v>
      </c>
      <c r="EY9" s="341">
        <v>2</v>
      </c>
      <c r="EZ9" s="341">
        <v>2</v>
      </c>
      <c r="FA9" s="341">
        <v>2</v>
      </c>
      <c r="FB9" s="341">
        <v>-2</v>
      </c>
      <c r="FC9" s="341">
        <v>-2</v>
      </c>
      <c r="FD9" s="341">
        <v>-2</v>
      </c>
      <c r="FE9" s="341">
        <v>-2</v>
      </c>
      <c r="FF9" s="341">
        <v>-2</v>
      </c>
      <c r="FG9" s="341">
        <v>-2</v>
      </c>
      <c r="FH9" s="341">
        <v>-2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</row>
    <row r="10" spans="1:194">
      <c r="A10" s="43">
        <v>200</v>
      </c>
      <c r="B10" s="43"/>
      <c r="C10" s="44">
        <f t="shared" si="0"/>
        <v>4.666666666666667</v>
      </c>
      <c r="D10" s="43">
        <f t="shared" si="4"/>
        <v>4</v>
      </c>
      <c r="E10" s="38"/>
      <c r="F10" s="310"/>
      <c r="G10" s="310"/>
      <c r="H10" s="305"/>
      <c r="I10" s="305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3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6"/>
        <v>5</v>
      </c>
      <c r="AL10" s="40">
        <f>IF(AL27="","",IF(ISNUMBER(MATCH('2'!AL27,$R$5:$R$7,0)),$L$4,IF(ISNUMBER(MATCH('2'!AL27,$Q$8:$Q$19,0)),$P$5,IF(ISNUMBER(MATCH('2'!AL27,$Z$5:$Z$14,0)),$Y$5,IF(ISNUMBER(MATCH('2'!AL27,$J$5:$J$34,0)),$F$3,$AM$2)))))</f>
        <v>0</v>
      </c>
      <c r="AM10" s="40">
        <f>IF(AM27="","",IF(ISNUMBER(MATCH('2'!AM27,$R$5:$R$7,0)),$L$4,IF(ISNUMBER(MATCH('2'!AM27,$Q$8:$Q$19,0)),$P$5,IF(ISNUMBER(MATCH('2'!AM27,$Z$5:$Z$14,0)),$Y$5,IF(ISNUMBER(MATCH('2'!AM27,$J$5:$J$34,0)),$F$3,$AM$2)))))</f>
        <v>0</v>
      </c>
      <c r="AN10" s="40">
        <f>IF(AN27="","",IF(ISNUMBER(MATCH('2'!AN27,$R$5:$R$7,0)),$L$4,IF(ISNUMBER(MATCH('2'!AN27,$Q$8:$Q$19,0)),$P$5,IF(ISNUMBER(MATCH('2'!AN27,$Z$5:$Z$14,0)),$Y$5,IF(ISNUMBER(MATCH('2'!AN27,$J$5:$J$34,0)),$F$3,$AM$2)))))</f>
        <v>0</v>
      </c>
      <c r="AO10" s="40">
        <f>IF(AO27="","",IF(ISNUMBER(MATCH('2'!AO27,$R$5:$R$7,0)),$L$4,IF(ISNUMBER(MATCH('2'!AO27,$Q$8:$Q$19,0)),$P$5,IF(ISNUMBER(MATCH('2'!AO27,$Z$5:$Z$14,0)),$Y$5,IF(ISNUMBER(MATCH('2'!AO27,$J$5:$J$34,0)),$F$3,$AM$2)))))</f>
        <v>0</v>
      </c>
      <c r="AP10" s="40">
        <f>IF(AP27="","",IF(ISNUMBER(MATCH('2'!AP27,$R$5:$R$7,0)),$L$4,IF(ISNUMBER(MATCH('2'!AP27,$Q$8:$Q$19,0)),$P$5,IF(ISNUMBER(MATCH('2'!AP27,$Z$5:$Z$14,0)),$Y$5,IF(ISNUMBER(MATCH('2'!AP27,$J$5:$J$34,0)),$F$3,$AM$2)))))</f>
        <v>0</v>
      </c>
      <c r="AQ10" s="40">
        <f>IF(AQ27="","",IF(ISNUMBER(MATCH('2'!AQ27,$R$5:$R$7,0)),$L$4,IF(ISNUMBER(MATCH('2'!AQ27,$Q$8:$Q$19,0)),$P$5,IF(ISNUMBER(MATCH('2'!AQ27,$Z$5:$Z$14,0)),$Y$5,IF(ISNUMBER(MATCH('2'!AQ27,$J$5:$J$34,0)),$F$3,$AM$2)))))</f>
        <v>0</v>
      </c>
      <c r="AR10" s="40">
        <f>IF(AR27="","",IF(ISNUMBER(MATCH('2'!AR27,$R$5:$R$7,0)),$L$4,IF(ISNUMBER(MATCH('2'!AR27,$Q$8:$Q$19,0)),$P$5,IF(ISNUMBER(MATCH('2'!AR27,$Z$5:$Z$14,0)),$Y$5,IF(ISNUMBER(MATCH('2'!AR27,$J$5:$J$34,0)),$F$3,$AM$2)))))</f>
        <v>0</v>
      </c>
      <c r="AS10" s="40">
        <f>IF(AS27="","",IF(ISNUMBER(MATCH('2'!AS27,$R$5:$R$7,0)),$L$4,IF(ISNUMBER(MATCH('2'!AS27,$Q$8:$Q$19,0)),$P$5,IF(ISNUMBER(MATCH('2'!AS27,$Z$5:$Z$14,0)),$Y$5,IF(ISNUMBER(MATCH('2'!AS27,$J$5:$J$34,0)),$F$3,$AM$2)))))</f>
        <v>0</v>
      </c>
      <c r="AT10" s="40">
        <f>IF(AT27="","",IF(ISNUMBER(MATCH('2'!AT27,$R$5:$R$7,0)),$L$4,IF(ISNUMBER(MATCH('2'!AT27,$Q$8:$Q$19,0)),$P$5,IF(ISNUMBER(MATCH('2'!AT27,$Z$5:$Z$14,0)),$Y$5,IF(ISNUMBER(MATCH('2'!AT27,$J$5:$J$34,0)),$F$3,$AM$2)))))</f>
        <v>0</v>
      </c>
      <c r="AU10" s="40">
        <f>IF(AU27="","",IF(ISNUMBER(MATCH('2'!AU27,$R$5:$R$7,0)),$L$4,IF(ISNUMBER(MATCH('2'!AU27,$Q$8:$Q$19,0)),$P$5,IF(ISNUMBER(MATCH('2'!AU27,$Z$5:$Z$14,0)),$Y$5,IF(ISNUMBER(MATCH('2'!AU27,$J$5:$J$34,0)),$F$3,$AM$2)))))</f>
        <v>0</v>
      </c>
      <c r="AV10" s="40">
        <f>IF(AV27="","",IF(ISNUMBER(MATCH('2'!AV27,$R$5:$R$7,0)),$L$4,IF(ISNUMBER(MATCH('2'!AV27,$Q$8:$Q$19,0)),$P$5,IF(ISNUMBER(MATCH('2'!AV27,$Z$5:$Z$14,0)),$Y$5,IF(ISNUMBER(MATCH('2'!AV27,$J$5:$J$34,0)),$F$3,$AM$2)))))</f>
        <v>0</v>
      </c>
      <c r="AW10" s="40">
        <f>IF(AW27="","",IF(ISNUMBER(MATCH('2'!AW27,$R$5:$R$7,0)),$L$4,IF(ISNUMBER(MATCH('2'!AW27,$Q$8:$Q$19,0)),$P$5,IF(ISNUMBER(MATCH('2'!AW27,$Z$5:$Z$14,0)),$Y$5,IF(ISNUMBER(MATCH('2'!AW27,$J$5:$J$34,0)),$F$3,$AM$2)))))</f>
        <v>0</v>
      </c>
      <c r="AX10" s="40">
        <f>IF(AX27="","",IF(ISNUMBER(MATCH('2'!AX27,$R$5:$R$7,0)),$L$4,IF(ISNUMBER(MATCH('2'!AX27,$Q$8:$Q$19,0)),$P$5,IF(ISNUMBER(MATCH('2'!AX27,$Z$5:$Z$14,0)),$Y$5,IF(ISNUMBER(MATCH('2'!AX27,$J$5:$J$34,0)),$F$3,$AM$2)))))</f>
        <v>0</v>
      </c>
      <c r="AY10" s="40">
        <f>IF(AY27="","",IF(ISNUMBER(MATCH('2'!AY27,$R$5:$R$7,0)),$L$4,IF(ISNUMBER(MATCH('2'!AY27,$Q$8:$Q$19,0)),$P$5,IF(ISNUMBER(MATCH('2'!AY27,$Z$5:$Z$14,0)),$Y$5,IF(ISNUMBER(MATCH('2'!AY27,$J$5:$J$34,0)),$F$3,$AM$2)))))</f>
        <v>0</v>
      </c>
      <c r="AZ10" s="40">
        <f>IF(AZ27="","",IF(ISNUMBER(MATCH('2'!AZ27,$R$5:$R$7,0)),$L$4,IF(ISNUMBER(MATCH('2'!AZ27,$Q$8:$Q$19,0)),$P$5,IF(ISNUMBER(MATCH('2'!AZ27,$Z$5:$Z$14,0)),$Y$5,IF(ISNUMBER(MATCH('2'!AZ27,$J$5:$J$34,0)),$F$3,$AM$2)))))</f>
        <v>-5</v>
      </c>
      <c r="BA10" s="5"/>
      <c r="ES10" s="5"/>
      <c r="ET10" s="341">
        <v>2</v>
      </c>
      <c r="EU10" s="341">
        <v>2</v>
      </c>
      <c r="EV10" s="341">
        <v>2</v>
      </c>
      <c r="EW10" s="341">
        <v>2</v>
      </c>
      <c r="EX10" s="341">
        <v>2</v>
      </c>
      <c r="EY10" s="341">
        <v>2</v>
      </c>
      <c r="EZ10" s="341">
        <v>2</v>
      </c>
      <c r="FA10" s="341">
        <v>2</v>
      </c>
      <c r="FB10" s="341">
        <v>-2</v>
      </c>
      <c r="FC10" s="341">
        <v>-2</v>
      </c>
      <c r="FD10" s="341">
        <v>-2</v>
      </c>
      <c r="FE10" s="341">
        <v>-2</v>
      </c>
      <c r="FF10" s="341">
        <v>-2</v>
      </c>
      <c r="FG10" s="341">
        <v>-2</v>
      </c>
      <c r="FH10" s="341">
        <v>-2</v>
      </c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</row>
    <row r="11" spans="1:194">
      <c r="A11" s="43">
        <v>200</v>
      </c>
      <c r="B11" s="43">
        <f t="shared" si="5"/>
        <v>0</v>
      </c>
      <c r="C11" s="44">
        <f t="shared" si="0"/>
        <v>4.4444444444444446</v>
      </c>
      <c r="D11" s="43">
        <f t="shared" si="4"/>
        <v>3</v>
      </c>
      <c r="E11" s="38"/>
      <c r="F11" s="310"/>
      <c r="G11" s="310"/>
      <c r="H11" s="305"/>
      <c r="I11" s="305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3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6"/>
        <v>6</v>
      </c>
      <c r="AL11" s="40">
        <f>IF(AL28="","",IF(ISNUMBER(MATCH('2'!AL28,$R$5:$R$7,0)),$L$4,IF(ISNUMBER(MATCH('2'!AL28,$Q$8:$Q$19,0)),$P$5,IF(ISNUMBER(MATCH('2'!AL28,$Z$5:$Z$14,0)),$Y$5,IF(ISNUMBER(MATCH('2'!AL28,$J$5:$J$34,0)),$F$3,$AM$2)))))</f>
        <v>0</v>
      </c>
      <c r="AM11" s="40">
        <f>IF(AM28="","",IF(ISNUMBER(MATCH('2'!AM28,$R$5:$R$7,0)),$L$4,IF(ISNUMBER(MATCH('2'!AM28,$Q$8:$Q$19,0)),$P$5,IF(ISNUMBER(MATCH('2'!AM28,$Z$5:$Z$14,0)),$Y$5,IF(ISNUMBER(MATCH('2'!AM28,$J$5:$J$34,0)),$F$3,$AM$2)))))</f>
        <v>0</v>
      </c>
      <c r="AN11" s="40">
        <f>IF(AN28="","",IF(ISNUMBER(MATCH('2'!AN28,$R$5:$R$7,0)),$L$4,IF(ISNUMBER(MATCH('2'!AN28,$Q$8:$Q$19,0)),$P$5,IF(ISNUMBER(MATCH('2'!AN28,$Z$5:$Z$14,0)),$Y$5,IF(ISNUMBER(MATCH('2'!AN28,$J$5:$J$34,0)),$F$3,$AM$2)))))</f>
        <v>0</v>
      </c>
      <c r="AO11" s="40">
        <f>IF(AO28="","",IF(ISNUMBER(MATCH('2'!AO28,$R$5:$R$7,0)),$L$4,IF(ISNUMBER(MATCH('2'!AO28,$Q$8:$Q$19,0)),$P$5,IF(ISNUMBER(MATCH('2'!AO28,$Z$5:$Z$14,0)),$Y$5,IF(ISNUMBER(MATCH('2'!AO28,$J$5:$J$34,0)),$F$3,$AM$2)))))</f>
        <v>0</v>
      </c>
      <c r="AP11" s="40">
        <f>IF(AP28="","",IF(ISNUMBER(MATCH('2'!AP28,$R$5:$R$7,0)),$L$4,IF(ISNUMBER(MATCH('2'!AP28,$Q$8:$Q$19,0)),$P$5,IF(ISNUMBER(MATCH('2'!AP28,$Z$5:$Z$14,0)),$Y$5,IF(ISNUMBER(MATCH('2'!AP28,$J$5:$J$34,0)),$F$3,$AM$2)))))</f>
        <v>0</v>
      </c>
      <c r="AQ11" s="40">
        <f>IF(AQ28="","",IF(ISNUMBER(MATCH('2'!AQ28,$R$5:$R$7,0)),$L$4,IF(ISNUMBER(MATCH('2'!AQ28,$Q$8:$Q$19,0)),$P$5,IF(ISNUMBER(MATCH('2'!AQ28,$Z$5:$Z$14,0)),$Y$5,IF(ISNUMBER(MATCH('2'!AQ28,$J$5:$J$34,0)),$F$3,$AM$2)))))</f>
        <v>0</v>
      </c>
      <c r="AR11" s="40">
        <f>IF(AR28="","",IF(ISNUMBER(MATCH('2'!AR28,$R$5:$R$7,0)),$L$4,IF(ISNUMBER(MATCH('2'!AR28,$Q$8:$Q$19,0)),$P$5,IF(ISNUMBER(MATCH('2'!AR28,$Z$5:$Z$14,0)),$Y$5,IF(ISNUMBER(MATCH('2'!AR28,$J$5:$J$34,0)),$F$3,$AM$2)))))</f>
        <v>0</v>
      </c>
      <c r="AS11" s="40">
        <f>IF(AS28="","",IF(ISNUMBER(MATCH('2'!AS28,$R$5:$R$7,0)),$L$4,IF(ISNUMBER(MATCH('2'!AS28,$Q$8:$Q$19,0)),$P$5,IF(ISNUMBER(MATCH('2'!AS28,$Z$5:$Z$14,0)),$Y$5,IF(ISNUMBER(MATCH('2'!AS28,$J$5:$J$34,0)),$F$3,$AM$2)))))</f>
        <v>0</v>
      </c>
      <c r="AT11" s="40">
        <f>IF(AT28="","",IF(ISNUMBER(MATCH('2'!AT28,$R$5:$R$7,0)),$L$4,IF(ISNUMBER(MATCH('2'!AT28,$Q$8:$Q$19,0)),$P$5,IF(ISNUMBER(MATCH('2'!AT28,$Z$5:$Z$14,0)),$Y$5,IF(ISNUMBER(MATCH('2'!AT28,$J$5:$J$34,0)),$F$3,$AM$2)))))</f>
        <v>0</v>
      </c>
      <c r="AU11" s="40">
        <f>IF(AU28="","",IF(ISNUMBER(MATCH('2'!AU28,$R$5:$R$7,0)),$L$4,IF(ISNUMBER(MATCH('2'!AU28,$Q$8:$Q$19,0)),$P$5,IF(ISNUMBER(MATCH('2'!AU28,$Z$5:$Z$14,0)),$Y$5,IF(ISNUMBER(MATCH('2'!AU28,$J$5:$J$34,0)),$F$3,$AM$2)))))</f>
        <v>0</v>
      </c>
      <c r="AV11" s="40">
        <f>IF(AV28="","",IF(ISNUMBER(MATCH('2'!AV28,$R$5:$R$7,0)),$L$4,IF(ISNUMBER(MATCH('2'!AV28,$Q$8:$Q$19,0)),$P$5,IF(ISNUMBER(MATCH('2'!AV28,$Z$5:$Z$14,0)),$Y$5,IF(ISNUMBER(MATCH('2'!AV28,$J$5:$J$34,0)),$F$3,$AM$2)))))</f>
        <v>0</v>
      </c>
      <c r="AW11" s="40">
        <f>IF(AW28="","",IF(ISNUMBER(MATCH('2'!AW28,$R$5:$R$7,0)),$L$4,IF(ISNUMBER(MATCH('2'!AW28,$Q$8:$Q$19,0)),$P$5,IF(ISNUMBER(MATCH('2'!AW28,$Z$5:$Z$14,0)),$Y$5,IF(ISNUMBER(MATCH('2'!AW28,$J$5:$J$34,0)),$F$3,$AM$2)))))</f>
        <v>0</v>
      </c>
      <c r="AX11" s="40">
        <f>IF(AX28="","",IF(ISNUMBER(MATCH('2'!AX28,$R$5:$R$7,0)),$L$4,IF(ISNUMBER(MATCH('2'!AX28,$Q$8:$Q$19,0)),$P$5,IF(ISNUMBER(MATCH('2'!AX28,$Z$5:$Z$14,0)),$Y$5,IF(ISNUMBER(MATCH('2'!AX28,$J$5:$J$34,0)),$F$3,$AM$2)))))</f>
        <v>0</v>
      </c>
      <c r="AY11" s="40">
        <f>IF(AY28="","",IF(ISNUMBER(MATCH('2'!AY28,$R$5:$R$7,0)),$L$4,IF(ISNUMBER(MATCH('2'!AY28,$Q$8:$Q$19,0)),$P$5,IF(ISNUMBER(MATCH('2'!AY28,$Z$5:$Z$14,0)),$Y$5,IF(ISNUMBER(MATCH('2'!AY28,$J$5:$J$34,0)),$F$3,$AM$2)))))</f>
        <v>0</v>
      </c>
      <c r="AZ11" s="40">
        <f>IF(AZ28="","",IF(ISNUMBER(MATCH('2'!AZ28,$R$5:$R$7,0)),$L$4,IF(ISNUMBER(MATCH('2'!AZ28,$Q$8:$Q$19,0)),$P$5,IF(ISNUMBER(MATCH('2'!AZ28,$Z$5:$Z$14,0)),$Y$5,IF(ISNUMBER(MATCH('2'!AZ28,$J$5:$J$34,0)),$F$3,$AM$2)))))</f>
        <v>-5</v>
      </c>
      <c r="BA11" s="5"/>
      <c r="ES11" s="5"/>
      <c r="ET11" s="341">
        <v>2</v>
      </c>
      <c r="EU11" s="341">
        <v>2</v>
      </c>
      <c r="EV11" s="341">
        <v>2</v>
      </c>
      <c r="EW11" s="341">
        <v>2</v>
      </c>
      <c r="EX11" s="341">
        <v>2</v>
      </c>
      <c r="EY11" s="341">
        <v>2</v>
      </c>
      <c r="EZ11" s="341">
        <v>2</v>
      </c>
      <c r="FA11" s="341">
        <v>2</v>
      </c>
      <c r="FB11" s="341">
        <v>-2</v>
      </c>
      <c r="FC11" s="341">
        <v>-2</v>
      </c>
      <c r="FD11" s="341">
        <v>-2</v>
      </c>
      <c r="FE11" s="341">
        <v>-2</v>
      </c>
      <c r="FF11" s="341">
        <v>-2</v>
      </c>
      <c r="FG11" s="341">
        <v>-2</v>
      </c>
      <c r="FH11" s="341">
        <v>-2</v>
      </c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</row>
    <row r="12" spans="1:194">
      <c r="A12" s="43"/>
      <c r="B12" s="43">
        <f t="shared" si="5"/>
        <v>0</v>
      </c>
      <c r="C12" s="44">
        <f t="shared" si="0"/>
        <v>4.2222222222222223</v>
      </c>
      <c r="D12" s="43">
        <f t="shared" si="4"/>
        <v>2</v>
      </c>
      <c r="E12" s="38"/>
      <c r="F12" s="310"/>
      <c r="G12" s="310"/>
      <c r="H12" s="305"/>
      <c r="I12" s="305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3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6"/>
        <v>7</v>
      </c>
      <c r="AL12" s="40">
        <f>IF(AL29="","",IF(ISNUMBER(MATCH('2'!AL29,$R$5:$R$7,0)),$L$4,IF(ISNUMBER(MATCH('2'!AL29,$Q$8:$Q$19,0)),$P$5,IF(ISNUMBER(MATCH('2'!AL29,$Z$5:$Z$14,0)),$Y$5,IF(ISNUMBER(MATCH('2'!AL29,$J$5:$J$34,0)),$F$3,$AM$2)))))</f>
        <v>0</v>
      </c>
      <c r="AM12" s="40">
        <f>IF(AM29="","",IF(ISNUMBER(MATCH('2'!AM29,$R$5:$R$7,0)),$L$4,IF(ISNUMBER(MATCH('2'!AM29,$Q$8:$Q$19,0)),$P$5,IF(ISNUMBER(MATCH('2'!AM29,$Z$5:$Z$14,0)),$Y$5,IF(ISNUMBER(MATCH('2'!AM29,$J$5:$J$34,0)),$F$3,$AM$2)))))</f>
        <v>0</v>
      </c>
      <c r="AN12" s="40">
        <f>IF(AN29="","",IF(ISNUMBER(MATCH('2'!AN29,$R$5:$R$7,0)),$L$4,IF(ISNUMBER(MATCH('2'!AN29,$Q$8:$Q$19,0)),$P$5,IF(ISNUMBER(MATCH('2'!AN29,$Z$5:$Z$14,0)),$Y$5,IF(ISNUMBER(MATCH('2'!AN29,$J$5:$J$34,0)),$F$3,$AM$2)))))</f>
        <v>0</v>
      </c>
      <c r="AO12" s="40">
        <f>IF(AO29="","",IF(ISNUMBER(MATCH('2'!AO29,$R$5:$R$7,0)),$L$4,IF(ISNUMBER(MATCH('2'!AO29,$Q$8:$Q$19,0)),$P$5,IF(ISNUMBER(MATCH('2'!AO29,$Z$5:$Z$14,0)),$Y$5,IF(ISNUMBER(MATCH('2'!AO29,$J$5:$J$34,0)),$F$3,$AM$2)))))</f>
        <v>0</v>
      </c>
      <c r="AP12" s="40">
        <f>IF(AP29="","",IF(ISNUMBER(MATCH('2'!AP29,$R$5:$R$7,0)),$L$4,IF(ISNUMBER(MATCH('2'!AP29,$Q$8:$Q$19,0)),$P$5,IF(ISNUMBER(MATCH('2'!AP29,$Z$5:$Z$14,0)),$Y$5,IF(ISNUMBER(MATCH('2'!AP29,$J$5:$J$34,0)),$F$3,$AM$2)))))</f>
        <v>0</v>
      </c>
      <c r="AQ12" s="40">
        <f>IF(AQ29="","",IF(ISNUMBER(MATCH('2'!AQ29,$R$5:$R$7,0)),$L$4,IF(ISNUMBER(MATCH('2'!AQ29,$Q$8:$Q$19,0)),$P$5,IF(ISNUMBER(MATCH('2'!AQ29,$Z$5:$Z$14,0)),$Y$5,IF(ISNUMBER(MATCH('2'!AQ29,$J$5:$J$34,0)),$F$3,$AM$2)))))</f>
        <v>0</v>
      </c>
      <c r="AR12" s="40">
        <f>IF(AR29="","",IF(ISNUMBER(MATCH('2'!AR29,$R$5:$R$7,0)),$L$4,IF(ISNUMBER(MATCH('2'!AR29,$Q$8:$Q$19,0)),$P$5,IF(ISNUMBER(MATCH('2'!AR29,$Z$5:$Z$14,0)),$Y$5,IF(ISNUMBER(MATCH('2'!AR29,$J$5:$J$34,0)),$F$3,$AM$2)))))</f>
        <v>0</v>
      </c>
      <c r="AS12" s="40">
        <f>IF(AS29="","",IF(ISNUMBER(MATCH('2'!AS29,$R$5:$R$7,0)),$L$4,IF(ISNUMBER(MATCH('2'!AS29,$Q$8:$Q$19,0)),$P$5,IF(ISNUMBER(MATCH('2'!AS29,$Z$5:$Z$14,0)),$Y$5,IF(ISNUMBER(MATCH('2'!AS29,$J$5:$J$34,0)),$F$3,$AM$2)))))</f>
        <v>0</v>
      </c>
      <c r="AT12" s="40">
        <f>IF(AT29="","",IF(ISNUMBER(MATCH('2'!AT29,$R$5:$R$7,0)),$L$4,IF(ISNUMBER(MATCH('2'!AT29,$Q$8:$Q$19,0)),$P$5,IF(ISNUMBER(MATCH('2'!AT29,$Z$5:$Z$14,0)),$Y$5,IF(ISNUMBER(MATCH('2'!AT29,$J$5:$J$34,0)),$F$3,$AM$2)))))</f>
        <v>0</v>
      </c>
      <c r="AU12" s="40">
        <f>IF(AU29="","",IF(ISNUMBER(MATCH('2'!AU29,$R$5:$R$7,0)),$L$4,IF(ISNUMBER(MATCH('2'!AU29,$Q$8:$Q$19,0)),$P$5,IF(ISNUMBER(MATCH('2'!AU29,$Z$5:$Z$14,0)),$Y$5,IF(ISNUMBER(MATCH('2'!AU29,$J$5:$J$34,0)),$F$3,$AM$2)))))</f>
        <v>0</v>
      </c>
      <c r="AV12" s="40">
        <f>IF(AV29="","",IF(ISNUMBER(MATCH('2'!AV29,$R$5:$R$7,0)),$L$4,IF(ISNUMBER(MATCH('2'!AV29,$Q$8:$Q$19,0)),$P$5,IF(ISNUMBER(MATCH('2'!AV29,$Z$5:$Z$14,0)),$Y$5,IF(ISNUMBER(MATCH('2'!AV29,$J$5:$J$34,0)),$F$3,$AM$2)))))</f>
        <v>0</v>
      </c>
      <c r="AW12" s="40">
        <f>IF(AW29="","",IF(ISNUMBER(MATCH('2'!AW29,$R$5:$R$7,0)),$L$4,IF(ISNUMBER(MATCH('2'!AW29,$Q$8:$Q$19,0)),$P$5,IF(ISNUMBER(MATCH('2'!AW29,$Z$5:$Z$14,0)),$Y$5,IF(ISNUMBER(MATCH('2'!AW29,$J$5:$J$34,0)),$F$3,$AM$2)))))</f>
        <v>0</v>
      </c>
      <c r="AX12" s="40">
        <f>IF(AX29="","",IF(ISNUMBER(MATCH('2'!AX29,$R$5:$R$7,0)),$L$4,IF(ISNUMBER(MATCH('2'!AX29,$Q$8:$Q$19,0)),$P$5,IF(ISNUMBER(MATCH('2'!AX29,$Z$5:$Z$14,0)),$Y$5,IF(ISNUMBER(MATCH('2'!AX29,$J$5:$J$34,0)),$F$3,$AM$2)))))</f>
        <v>0</v>
      </c>
      <c r="AY12" s="40">
        <f>IF(AY29="","",IF(ISNUMBER(MATCH('2'!AY29,$R$5:$R$7,0)),$L$4,IF(ISNUMBER(MATCH('2'!AY29,$Q$8:$Q$19,0)),$P$5,IF(ISNUMBER(MATCH('2'!AY29,$Z$5:$Z$14,0)),$Y$5,IF(ISNUMBER(MATCH('2'!AY29,$J$5:$J$34,0)),$F$3,$AM$2)))))</f>
        <v>0</v>
      </c>
      <c r="AZ12" s="40">
        <f>IF(AZ29="","",IF(ISNUMBER(MATCH('2'!AZ29,$R$5:$R$7,0)),$L$4,IF(ISNUMBER(MATCH('2'!AZ29,$Q$8:$Q$19,0)),$P$5,IF(ISNUMBER(MATCH('2'!AZ29,$Z$5:$Z$14,0)),$Y$5,IF(ISNUMBER(MATCH('2'!AZ29,$J$5:$J$34,0)),$F$3,$AM$2)))))</f>
        <v>-5</v>
      </c>
      <c r="BA12" s="5"/>
      <c r="ES12" s="5"/>
      <c r="ET12" s="341">
        <v>2</v>
      </c>
      <c r="EU12" s="341">
        <v>2</v>
      </c>
      <c r="EV12" s="341">
        <v>2</v>
      </c>
      <c r="EW12" s="341">
        <v>2</v>
      </c>
      <c r="EX12" s="341">
        <v>2</v>
      </c>
      <c r="EY12" s="341">
        <v>2</v>
      </c>
      <c r="EZ12" s="341">
        <v>2</v>
      </c>
      <c r="FA12" s="341">
        <v>2</v>
      </c>
      <c r="FB12" s="341">
        <v>-2</v>
      </c>
      <c r="FC12" s="341">
        <v>-2</v>
      </c>
      <c r="FD12" s="341">
        <v>-2</v>
      </c>
      <c r="FE12" s="341">
        <v>-2</v>
      </c>
      <c r="FF12" s="341">
        <v>-2</v>
      </c>
      <c r="FG12" s="341">
        <v>-2</v>
      </c>
      <c r="FH12" s="341">
        <v>-2</v>
      </c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</row>
    <row r="13" spans="1:194" ht="15.75" customHeight="1">
      <c r="A13" s="43"/>
      <c r="B13" s="43">
        <f t="shared" si="5"/>
        <v>0</v>
      </c>
      <c r="C13" s="44">
        <f t="shared" si="0"/>
        <v>4</v>
      </c>
      <c r="D13" s="43">
        <f t="shared" si="4"/>
        <v>1</v>
      </c>
      <c r="E13" s="38"/>
      <c r="F13" s="310"/>
      <c r="G13" s="310"/>
      <c r="H13" s="305"/>
      <c r="I13" s="305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88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6"/>
        <v>8</v>
      </c>
      <c r="AL13" s="40">
        <f>IF(AL30="","",IF(ISNUMBER(MATCH('2'!AL30,$R$5:$R$7,0)),$L$4,IF(ISNUMBER(MATCH('2'!AL30,$Q$8:$Q$19,0)),$P$5,IF(ISNUMBER(MATCH('2'!AL30,$Z$5:$Z$14,0)),$Y$5,IF(ISNUMBER(MATCH('2'!AL30,$J$5:$J$34,0)),$F$3,$AM$2)))))</f>
        <v>0</v>
      </c>
      <c r="AM13" s="40">
        <f>IF(AM30="","",IF(ISNUMBER(MATCH('2'!AM30,$R$5:$R$7,0)),$L$4,IF(ISNUMBER(MATCH('2'!AM30,$Q$8:$Q$19,0)),$P$5,IF(ISNUMBER(MATCH('2'!AM30,$Z$5:$Z$14,0)),$Y$5,IF(ISNUMBER(MATCH('2'!AM30,$J$5:$J$34,0)),$F$3,$AM$2)))))</f>
        <v>0</v>
      </c>
      <c r="AN13" s="40">
        <f>IF(AN30="","",IF(ISNUMBER(MATCH('2'!AN30,$R$5:$R$7,0)),$L$4,IF(ISNUMBER(MATCH('2'!AN30,$Q$8:$Q$19,0)),$P$5,IF(ISNUMBER(MATCH('2'!AN30,$Z$5:$Z$14,0)),$Y$5,IF(ISNUMBER(MATCH('2'!AN30,$J$5:$J$34,0)),$F$3,$AM$2)))))</f>
        <v>0</v>
      </c>
      <c r="AO13" s="40">
        <f>IF(AO30="","",IF(ISNUMBER(MATCH('2'!AO30,$R$5:$R$7,0)),$L$4,IF(ISNUMBER(MATCH('2'!AO30,$Q$8:$Q$19,0)),$P$5,IF(ISNUMBER(MATCH('2'!AO30,$Z$5:$Z$14,0)),$Y$5,IF(ISNUMBER(MATCH('2'!AO30,$J$5:$J$34,0)),$F$3,$AM$2)))))</f>
        <v>-35000</v>
      </c>
      <c r="AP13" s="40">
        <f>IF(AP30="","",IF(ISNUMBER(MATCH('2'!AP30,$R$5:$R$7,0)),$L$4,IF(ISNUMBER(MATCH('2'!AP30,$Q$8:$Q$19,0)),$P$5,IF(ISNUMBER(MATCH('2'!AP30,$Z$5:$Z$14,0)),$Y$5,IF(ISNUMBER(MATCH('2'!AP30,$J$5:$J$34,0)),$F$3,$AM$2)))))</f>
        <v>0</v>
      </c>
      <c r="AQ13" s="40">
        <f>IF(AQ30="","",IF(ISNUMBER(MATCH('2'!AQ30,$R$5:$R$7,0)),$L$4,IF(ISNUMBER(MATCH('2'!AQ30,$Q$8:$Q$19,0)),$P$5,IF(ISNUMBER(MATCH('2'!AQ30,$Z$5:$Z$14,0)),$Y$5,IF(ISNUMBER(MATCH('2'!AQ30,$J$5:$J$34,0)),$F$3,$AM$2)))))</f>
        <v>0</v>
      </c>
      <c r="AR13" s="40">
        <f>IF(AR30="","",IF(ISNUMBER(MATCH('2'!AR30,$R$5:$R$7,0)),$L$4,IF(ISNUMBER(MATCH('2'!AR30,$Q$8:$Q$19,0)),$P$5,IF(ISNUMBER(MATCH('2'!AR30,$Z$5:$Z$14,0)),$Y$5,IF(ISNUMBER(MATCH('2'!AR30,$J$5:$J$34,0)),$F$3,$AM$2)))))</f>
        <v>0</v>
      </c>
      <c r="AS13" s="40">
        <f>IF(AS30="","",IF(ISNUMBER(MATCH('2'!AS30,$R$5:$R$7,0)),$L$4,IF(ISNUMBER(MATCH('2'!AS30,$Q$8:$Q$19,0)),$P$5,IF(ISNUMBER(MATCH('2'!AS30,$Z$5:$Z$14,0)),$Y$5,IF(ISNUMBER(MATCH('2'!AS30,$J$5:$J$34,0)),$F$3,$AM$2)))))</f>
        <v>0</v>
      </c>
      <c r="AT13" s="40">
        <f>IF(AT30="","",IF(ISNUMBER(MATCH('2'!AT30,$R$5:$R$7,0)),$L$4,IF(ISNUMBER(MATCH('2'!AT30,$Q$8:$Q$19,0)),$P$5,IF(ISNUMBER(MATCH('2'!AT30,$Z$5:$Z$14,0)),$Y$5,IF(ISNUMBER(MATCH('2'!AT30,$J$5:$J$34,0)),$F$3,$AM$2)))))</f>
        <v>0</v>
      </c>
      <c r="AU13" s="40">
        <f>IF(AU30="","",IF(ISNUMBER(MATCH('2'!AU30,$R$5:$R$7,0)),$L$4,IF(ISNUMBER(MATCH('2'!AU30,$Q$8:$Q$19,0)),$P$5,IF(ISNUMBER(MATCH('2'!AU30,$Z$5:$Z$14,0)),$Y$5,IF(ISNUMBER(MATCH('2'!AU30,$J$5:$J$34,0)),$F$3,$AM$2)))))</f>
        <v>0</v>
      </c>
      <c r="AV13" s="40">
        <f>IF(AV30="","",IF(ISNUMBER(MATCH('2'!AV30,$R$5:$R$7,0)),$L$4,IF(ISNUMBER(MATCH('2'!AV30,$Q$8:$Q$19,0)),$P$5,IF(ISNUMBER(MATCH('2'!AV30,$Z$5:$Z$14,0)),$Y$5,IF(ISNUMBER(MATCH('2'!AV30,$J$5:$J$34,0)),$F$3,$AM$2)))))</f>
        <v>0</v>
      </c>
      <c r="AW13" s="40">
        <f>IF(AW30="","",IF(ISNUMBER(MATCH('2'!AW30,$R$5:$R$7,0)),$L$4,IF(ISNUMBER(MATCH('2'!AW30,$Q$8:$Q$19,0)),$P$5,IF(ISNUMBER(MATCH('2'!AW30,$Z$5:$Z$14,0)),$Y$5,IF(ISNUMBER(MATCH('2'!AW30,$J$5:$J$34,0)),$F$3,$AM$2)))))</f>
        <v>0</v>
      </c>
      <c r="AX13" s="40">
        <f>IF(AX30="","",IF(ISNUMBER(MATCH('2'!AX30,$R$5:$R$7,0)),$L$4,IF(ISNUMBER(MATCH('2'!AX30,$Q$8:$Q$19,0)),$P$5,IF(ISNUMBER(MATCH('2'!AX30,$Z$5:$Z$14,0)),$Y$5,IF(ISNUMBER(MATCH('2'!AX30,$J$5:$J$34,0)),$F$3,$AM$2)))))</f>
        <v>0</v>
      </c>
      <c r="AY13" s="40">
        <f>IF(AY30="","",IF(ISNUMBER(MATCH('2'!AY30,$R$5:$R$7,0)),$L$4,IF(ISNUMBER(MATCH('2'!AY30,$Q$8:$Q$19,0)),$P$5,IF(ISNUMBER(MATCH('2'!AY30,$Z$5:$Z$14,0)),$Y$5,IF(ISNUMBER(MATCH('2'!AY30,$J$5:$J$34,0)),$F$3,$AM$2)))))</f>
        <v>0</v>
      </c>
      <c r="AZ13" s="40">
        <f>IF(AZ30="","",IF(ISNUMBER(MATCH('2'!AZ30,$R$5:$R$7,0)),$L$4,IF(ISNUMBER(MATCH('2'!AZ30,$Q$8:$Q$19,0)),$P$5,IF(ISNUMBER(MATCH('2'!AZ30,$Z$5:$Z$14,0)),$Y$5,IF(ISNUMBER(MATCH('2'!AZ30,$J$5:$J$34,0)),$F$3,$AM$2)))))</f>
        <v>-5</v>
      </c>
      <c r="BA13" s="5"/>
      <c r="ES13" s="5"/>
      <c r="ET13" s="341">
        <v>2</v>
      </c>
      <c r="EU13" s="341">
        <v>2</v>
      </c>
      <c r="EV13" s="341">
        <v>2</v>
      </c>
      <c r="EW13" s="341">
        <v>-2</v>
      </c>
      <c r="EX13" s="341">
        <v>2</v>
      </c>
      <c r="EY13" s="341">
        <v>2</v>
      </c>
      <c r="EZ13" s="341">
        <v>2</v>
      </c>
      <c r="FA13" s="341">
        <v>2</v>
      </c>
      <c r="FB13" s="341">
        <v>-2</v>
      </c>
      <c r="FC13" s="341">
        <v>-2</v>
      </c>
      <c r="FD13" s="341">
        <v>-2</v>
      </c>
      <c r="FE13" s="341">
        <v>-2</v>
      </c>
      <c r="FF13" s="341">
        <v>-2</v>
      </c>
      <c r="FG13" s="341">
        <v>-2</v>
      </c>
      <c r="FH13" s="341">
        <v>-2</v>
      </c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</row>
    <row r="14" spans="1:194" ht="11.25" customHeight="1">
      <c r="A14" s="5"/>
      <c r="B14" s="5"/>
      <c r="C14" s="5"/>
      <c r="D14" s="5"/>
      <c r="E14" s="38"/>
      <c r="F14" s="310"/>
      <c r="G14" s="310"/>
      <c r="H14" s="305"/>
      <c r="I14" s="305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6"/>
        <v>9</v>
      </c>
      <c r="AL14" s="40">
        <f>IF(AL31="","",IF(ISNUMBER(MATCH('2'!AL31,$R$5:$R$7,0)),$L$4,IF(ISNUMBER(MATCH('2'!AL31,$Q$8:$Q$19,0)),$P$5,IF(ISNUMBER(MATCH('2'!AL31,$Z$5:$Z$14,0)),$Y$5,IF(ISNUMBER(MATCH('2'!AL31,$J$5:$J$34,0)),$F$3,$AM$2)))))</f>
        <v>0</v>
      </c>
      <c r="AM14" s="40">
        <f>IF(AM31="","",IF(ISNUMBER(MATCH('2'!AM31,$R$5:$R$7,0)),$L$4,IF(ISNUMBER(MATCH('2'!AM31,$Q$8:$Q$19,0)),$P$5,IF(ISNUMBER(MATCH('2'!AM31,$Z$5:$Z$14,0)),$Y$5,IF(ISNUMBER(MATCH('2'!AM31,$J$5:$J$34,0)),$F$3,$AM$2)))))</f>
        <v>0</v>
      </c>
      <c r="AN14" s="40">
        <f>IF(AN31="","",IF(ISNUMBER(MATCH('2'!AN31,$R$5:$R$7,0)),$L$4,IF(ISNUMBER(MATCH('2'!AN31,$Q$8:$Q$19,0)),$P$5,IF(ISNUMBER(MATCH('2'!AN31,$Z$5:$Z$14,0)),$Y$5,IF(ISNUMBER(MATCH('2'!AN31,$J$5:$J$34,0)),$F$3,$AM$2)))))</f>
        <v>0</v>
      </c>
      <c r="AO14" s="40">
        <f>IF(AO31="","",IF(ISNUMBER(MATCH('2'!AO31,$R$5:$R$7,0)),$L$4,IF(ISNUMBER(MATCH('2'!AO31,$Q$8:$Q$19,0)),$P$5,IF(ISNUMBER(MATCH('2'!AO31,$Z$5:$Z$14,0)),$Y$5,IF(ISNUMBER(MATCH('2'!AO31,$J$5:$J$34,0)),$F$3,$AM$2)))))</f>
        <v>0</v>
      </c>
      <c r="AP14" s="40">
        <f>IF(AP31="","",IF(ISNUMBER(MATCH('2'!AP31,$R$5:$R$7,0)),$L$4,IF(ISNUMBER(MATCH('2'!AP31,$Q$8:$Q$19,0)),$P$5,IF(ISNUMBER(MATCH('2'!AP31,$Z$5:$Z$14,0)),$Y$5,IF(ISNUMBER(MATCH('2'!AP31,$J$5:$J$34,0)),$F$3,$AM$2)))))</f>
        <v>0</v>
      </c>
      <c r="AQ14" s="40">
        <f>IF(AQ31="","",IF(ISNUMBER(MATCH('2'!AQ31,$R$5:$R$7,0)),$L$4,IF(ISNUMBER(MATCH('2'!AQ31,$Q$8:$Q$19,0)),$P$5,IF(ISNUMBER(MATCH('2'!AQ31,$Z$5:$Z$14,0)),$Y$5,IF(ISNUMBER(MATCH('2'!AQ31,$J$5:$J$34,0)),$F$3,$AM$2)))))</f>
        <v>0</v>
      </c>
      <c r="AR14" s="40">
        <f>IF(AR31="","",IF(ISNUMBER(MATCH('2'!AR31,$R$5:$R$7,0)),$L$4,IF(ISNUMBER(MATCH('2'!AR31,$Q$8:$Q$19,0)),$P$5,IF(ISNUMBER(MATCH('2'!AR31,$Z$5:$Z$14,0)),$Y$5,IF(ISNUMBER(MATCH('2'!AR31,$J$5:$J$34,0)),$F$3,$AM$2)))))</f>
        <v>0</v>
      </c>
      <c r="AS14" s="40">
        <f>IF(AS31="","",IF(ISNUMBER(MATCH('2'!AS31,$R$5:$R$7,0)),$L$4,IF(ISNUMBER(MATCH('2'!AS31,$Q$8:$Q$19,0)),$P$5,IF(ISNUMBER(MATCH('2'!AS31,$Z$5:$Z$14,0)),$Y$5,IF(ISNUMBER(MATCH('2'!AS31,$J$5:$J$34,0)),$F$3,$AM$2)))))</f>
        <v>0</v>
      </c>
      <c r="AT14" s="40">
        <f>IF(AT31="","",IF(ISNUMBER(MATCH('2'!AT31,$R$5:$R$7,0)),$L$4,IF(ISNUMBER(MATCH('2'!AT31,$Q$8:$Q$19,0)),$P$5,IF(ISNUMBER(MATCH('2'!AT31,$Z$5:$Z$14,0)),$Y$5,IF(ISNUMBER(MATCH('2'!AT31,$J$5:$J$34,0)),$F$3,$AM$2)))))</f>
        <v>0</v>
      </c>
      <c r="AU14" s="40">
        <f>IF(AU31="","",IF(ISNUMBER(MATCH('2'!AU31,$R$5:$R$7,0)),$L$4,IF(ISNUMBER(MATCH('2'!AU31,$Q$8:$Q$19,0)),$P$5,IF(ISNUMBER(MATCH('2'!AU31,$Z$5:$Z$14,0)),$Y$5,IF(ISNUMBER(MATCH('2'!AU31,$J$5:$J$34,0)),$F$3,$AM$2)))))</f>
        <v>0</v>
      </c>
      <c r="AV14" s="40">
        <f>IF(AV31="","",IF(ISNUMBER(MATCH('2'!AV31,$R$5:$R$7,0)),$L$4,IF(ISNUMBER(MATCH('2'!AV31,$Q$8:$Q$19,0)),$P$5,IF(ISNUMBER(MATCH('2'!AV31,$Z$5:$Z$14,0)),$Y$5,IF(ISNUMBER(MATCH('2'!AV31,$J$5:$J$34,0)),$F$3,$AM$2)))))</f>
        <v>0</v>
      </c>
      <c r="AW14" s="40">
        <f>IF(AW31="","",IF(ISNUMBER(MATCH('2'!AW31,$R$5:$R$7,0)),$L$4,IF(ISNUMBER(MATCH('2'!AW31,$Q$8:$Q$19,0)),$P$5,IF(ISNUMBER(MATCH('2'!AW31,$Z$5:$Z$14,0)),$Y$5,IF(ISNUMBER(MATCH('2'!AW31,$J$5:$J$34,0)),$F$3,$AM$2)))))</f>
        <v>0</v>
      </c>
      <c r="AX14" s="40">
        <f>IF(AX31="","",IF(ISNUMBER(MATCH('2'!AX31,$R$5:$R$7,0)),$L$4,IF(ISNUMBER(MATCH('2'!AX31,$Q$8:$Q$19,0)),$P$5,IF(ISNUMBER(MATCH('2'!AX31,$Z$5:$Z$14,0)),$Y$5,IF(ISNUMBER(MATCH('2'!AX31,$J$5:$J$34,0)),$F$3,$AM$2)))))</f>
        <v>0</v>
      </c>
      <c r="AY14" s="40">
        <f>IF(AY31="","",IF(ISNUMBER(MATCH('2'!AY31,$R$5:$R$7,0)),$L$4,IF(ISNUMBER(MATCH('2'!AY31,$Q$8:$Q$19,0)),$P$5,IF(ISNUMBER(MATCH('2'!AY31,$Z$5:$Z$14,0)),$Y$5,IF(ISNUMBER(MATCH('2'!AY31,$J$5:$J$34,0)),$F$3,$AM$2)))))</f>
        <v>0</v>
      </c>
      <c r="AZ14" s="40">
        <f>IF(AZ31="","",IF(ISNUMBER(MATCH('2'!AZ31,$R$5:$R$7,0)),$L$4,IF(ISNUMBER(MATCH('2'!AZ31,$Q$8:$Q$19,0)),$P$5,IF(ISNUMBER(MATCH('2'!AZ31,$Z$5:$Z$14,0)),$Y$5,IF(ISNUMBER(MATCH('2'!AZ31,$J$5:$J$34,0)),$F$3,$AM$2)))))</f>
        <v>-5</v>
      </c>
      <c r="BA14" s="5"/>
      <c r="ES14" s="5"/>
      <c r="ET14" s="341">
        <v>2</v>
      </c>
      <c r="EU14" s="341">
        <v>2</v>
      </c>
      <c r="EV14" s="341">
        <v>2</v>
      </c>
      <c r="EW14" s="341">
        <v>2</v>
      </c>
      <c r="EX14" s="341">
        <v>2</v>
      </c>
      <c r="EY14" s="341">
        <v>2</v>
      </c>
      <c r="EZ14" s="341">
        <v>2</v>
      </c>
      <c r="FA14" s="341">
        <v>2</v>
      </c>
      <c r="FB14" s="341">
        <v>-2</v>
      </c>
      <c r="FC14" s="341">
        <v>-2</v>
      </c>
      <c r="FD14" s="341">
        <v>-2</v>
      </c>
      <c r="FE14" s="341">
        <v>-2</v>
      </c>
      <c r="FF14" s="341">
        <v>-2</v>
      </c>
      <c r="FG14" s="341">
        <v>-2</v>
      </c>
      <c r="FH14" s="341">
        <v>-2</v>
      </c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</row>
    <row r="15" spans="1:194" ht="11.25" customHeight="1">
      <c r="A15" s="48" t="s">
        <v>22</v>
      </c>
      <c r="B15" s="43">
        <f>AI8</f>
        <v>0</v>
      </c>
      <c r="C15" s="5"/>
      <c r="D15" s="5"/>
      <c r="E15" s="38"/>
      <c r="F15" s="310"/>
      <c r="G15" s="310"/>
      <c r="H15" s="305"/>
      <c r="I15" s="305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6"/>
        <v>10</v>
      </c>
      <c r="AL15" s="40">
        <f>IF(AL32="","",IF(ISNUMBER(MATCH('2'!AL32,$R$5:$R$7,0)),$L$4,IF(ISNUMBER(MATCH('2'!AL32,$Q$8:$Q$19,0)),$P$5,IF(ISNUMBER(MATCH('2'!AL32,$Z$5:$Z$14,0)),$Y$5,IF(ISNUMBER(MATCH('2'!AL32,$J$5:$J$34,0)),$F$3,$AM$2)))))</f>
        <v>0</v>
      </c>
      <c r="AM15" s="40">
        <f>IF(AM32="","",IF(ISNUMBER(MATCH('2'!AM32,$R$5:$R$7,0)),$L$4,IF(ISNUMBER(MATCH('2'!AM32,$Q$8:$Q$19,0)),$P$5,IF(ISNUMBER(MATCH('2'!AM32,$Z$5:$Z$14,0)),$Y$5,IF(ISNUMBER(MATCH('2'!AM32,$J$5:$J$34,0)),$F$3,$AM$2)))))</f>
        <v>0</v>
      </c>
      <c r="AN15" s="40">
        <f>IF(AN32="","",IF(ISNUMBER(MATCH('2'!AN32,$R$5:$R$7,0)),$L$4,IF(ISNUMBER(MATCH('2'!AN32,$Q$8:$Q$19,0)),$P$5,IF(ISNUMBER(MATCH('2'!AN32,$Z$5:$Z$14,0)),$Y$5,IF(ISNUMBER(MATCH('2'!AN32,$J$5:$J$34,0)),$F$3,$AM$2)))))</f>
        <v>0</v>
      </c>
      <c r="AO15" s="40">
        <f>IF(AO32="","",IF(ISNUMBER(MATCH('2'!AO32,$R$5:$R$7,0)),$L$4,IF(ISNUMBER(MATCH('2'!AO32,$Q$8:$Q$19,0)),$P$5,IF(ISNUMBER(MATCH('2'!AO32,$Z$5:$Z$14,0)),$Y$5,IF(ISNUMBER(MATCH('2'!AO32,$J$5:$J$34,0)),$F$3,$AM$2)))))</f>
        <v>0</v>
      </c>
      <c r="AP15" s="40">
        <f>IF(AP32="","",IF(ISNUMBER(MATCH('2'!AP32,$R$5:$R$7,0)),$L$4,IF(ISNUMBER(MATCH('2'!AP32,$Q$8:$Q$19,0)),$P$5,IF(ISNUMBER(MATCH('2'!AP32,$Z$5:$Z$14,0)),$Y$5,IF(ISNUMBER(MATCH('2'!AP32,$J$5:$J$34,0)),$F$3,$AM$2)))))</f>
        <v>0</v>
      </c>
      <c r="AQ15" s="40">
        <f>IF(AQ32="","",IF(ISNUMBER(MATCH('2'!AQ32,$R$5:$R$7,0)),$L$4,IF(ISNUMBER(MATCH('2'!AQ32,$Q$8:$Q$19,0)),$P$5,IF(ISNUMBER(MATCH('2'!AQ32,$Z$5:$Z$14,0)),$Y$5,IF(ISNUMBER(MATCH('2'!AQ32,$J$5:$J$34,0)),$F$3,$AM$2)))))</f>
        <v>0</v>
      </c>
      <c r="AR15" s="40">
        <f>IF(AR32="","",IF(ISNUMBER(MATCH('2'!AR32,$R$5:$R$7,0)),$L$4,IF(ISNUMBER(MATCH('2'!AR32,$Q$8:$Q$19,0)),$P$5,IF(ISNUMBER(MATCH('2'!AR32,$Z$5:$Z$14,0)),$Y$5,IF(ISNUMBER(MATCH('2'!AR32,$J$5:$J$34,0)),$F$3,$AM$2)))))</f>
        <v>0</v>
      </c>
      <c r="AS15" s="40">
        <f>IF(AS32="","",IF(ISNUMBER(MATCH('2'!AS32,$R$5:$R$7,0)),$L$4,IF(ISNUMBER(MATCH('2'!AS32,$Q$8:$Q$19,0)),$P$5,IF(ISNUMBER(MATCH('2'!AS32,$Z$5:$Z$14,0)),$Y$5,IF(ISNUMBER(MATCH('2'!AS32,$J$5:$J$34,0)),$F$3,$AM$2)))))</f>
        <v>0</v>
      </c>
      <c r="AT15" s="40">
        <f>IF(AT32="","",IF(ISNUMBER(MATCH('2'!AT32,$R$5:$R$7,0)),$L$4,IF(ISNUMBER(MATCH('2'!AT32,$Q$8:$Q$19,0)),$P$5,IF(ISNUMBER(MATCH('2'!AT32,$Z$5:$Z$14,0)),$Y$5,IF(ISNUMBER(MATCH('2'!AT32,$J$5:$J$34,0)),$F$3,$AM$2)))))</f>
        <v>0</v>
      </c>
      <c r="AU15" s="40">
        <f>IF(AU32="","",IF(ISNUMBER(MATCH('2'!AU32,$R$5:$R$7,0)),$L$4,IF(ISNUMBER(MATCH('2'!AU32,$Q$8:$Q$19,0)),$P$5,IF(ISNUMBER(MATCH('2'!AU32,$Z$5:$Z$14,0)),$Y$5,IF(ISNUMBER(MATCH('2'!AU32,$J$5:$J$34,0)),$F$3,$AM$2)))))</f>
        <v>0</v>
      </c>
      <c r="AV15" s="40">
        <f>IF(AV32="","",IF(ISNUMBER(MATCH('2'!AV32,$R$5:$R$7,0)),$L$4,IF(ISNUMBER(MATCH('2'!AV32,$Q$8:$Q$19,0)),$P$5,IF(ISNUMBER(MATCH('2'!AV32,$Z$5:$Z$14,0)),$Y$5,IF(ISNUMBER(MATCH('2'!AV32,$J$5:$J$34,0)),$F$3,$AM$2)))))</f>
        <v>0</v>
      </c>
      <c r="AW15" s="40">
        <f>IF(AW32="","",IF(ISNUMBER(MATCH('2'!AW32,$R$5:$R$7,0)),$L$4,IF(ISNUMBER(MATCH('2'!AW32,$Q$8:$Q$19,0)),$P$5,IF(ISNUMBER(MATCH('2'!AW32,$Z$5:$Z$14,0)),$Y$5,IF(ISNUMBER(MATCH('2'!AW32,$J$5:$J$34,0)),$F$3,$AM$2)))))</f>
        <v>0</v>
      </c>
      <c r="AX15" s="40">
        <f>IF(AX32="","",IF(ISNUMBER(MATCH('2'!AX32,$R$5:$R$7,0)),$L$4,IF(ISNUMBER(MATCH('2'!AX32,$Q$8:$Q$19,0)),$P$5,IF(ISNUMBER(MATCH('2'!AX32,$Z$5:$Z$14,0)),$Y$5,IF(ISNUMBER(MATCH('2'!AX32,$J$5:$J$34,0)),$F$3,$AM$2)))))</f>
        <v>0</v>
      </c>
      <c r="AY15" s="40">
        <f>IF(AY32="","",IF(ISNUMBER(MATCH('2'!AY32,$R$5:$R$7,0)),$L$4,IF(ISNUMBER(MATCH('2'!AY32,$Q$8:$Q$19,0)),$P$5,IF(ISNUMBER(MATCH('2'!AY32,$Z$5:$Z$14,0)),$Y$5,IF(ISNUMBER(MATCH('2'!AY32,$J$5:$J$34,0)),$F$3,$AM$2)))))</f>
        <v>0</v>
      </c>
      <c r="AZ15" s="40">
        <f>IF(AZ32="","",IF(ISNUMBER(MATCH('2'!AZ32,$R$5:$R$7,0)),$L$4,IF(ISNUMBER(MATCH('2'!AZ32,$Q$8:$Q$19,0)),$P$5,IF(ISNUMBER(MATCH('2'!AZ32,$Z$5:$Z$14,0)),$Y$5,IF(ISNUMBER(MATCH('2'!AZ32,$J$5:$J$34,0)),$F$3,$AM$2)))))</f>
        <v>-5</v>
      </c>
      <c r="BA15" s="5"/>
      <c r="ES15" s="5"/>
      <c r="ET15" s="341">
        <v>2</v>
      </c>
      <c r="EU15" s="341">
        <v>2</v>
      </c>
      <c r="EV15" s="341">
        <v>2</v>
      </c>
      <c r="EW15" s="341">
        <v>2</v>
      </c>
      <c r="EX15" s="341">
        <v>2</v>
      </c>
      <c r="EY15" s="341">
        <v>2</v>
      </c>
      <c r="EZ15" s="341">
        <v>2</v>
      </c>
      <c r="FA15" s="341">
        <v>2</v>
      </c>
      <c r="FB15" s="341">
        <v>-2</v>
      </c>
      <c r="FC15" s="341">
        <v>-2</v>
      </c>
      <c r="FD15" s="341">
        <v>-2</v>
      </c>
      <c r="FE15" s="341">
        <v>-2</v>
      </c>
      <c r="FF15" s="341">
        <v>-2</v>
      </c>
      <c r="FG15" s="341">
        <v>-2</v>
      </c>
      <c r="FH15" s="341">
        <v>-2</v>
      </c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</row>
    <row r="16" spans="1:194" ht="11.25" customHeight="1">
      <c r="A16" s="43">
        <v>2.5</v>
      </c>
      <c r="B16" s="43">
        <f>B15</f>
        <v>0</v>
      </c>
      <c r="C16" s="5"/>
      <c r="D16" s="5"/>
      <c r="E16" s="38"/>
      <c r="F16" s="310"/>
      <c r="G16" s="310"/>
      <c r="H16" s="305"/>
      <c r="I16" s="305"/>
      <c r="J16" s="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6"/>
        <v>11</v>
      </c>
      <c r="AL16" s="40" t="str">
        <f>IF(AL33="","",IF(ISNUMBER(MATCH('2'!AL33,$R$5:$R$7,0)),$L$4,IF(ISNUMBER(MATCH('2'!AL33,$Q$8:$Q$19,0)),$P$5,IF(ISNUMBER(MATCH('2'!AL33,$Z$5:$Z$14,0)),$Y$5,IF(ISNUMBER(MATCH('2'!AL33,$J$5:$J$34,0)),$F$3,$AM$2)))))</f>
        <v/>
      </c>
      <c r="AM16" s="40" t="str">
        <f>IF(AM33="","",IF(ISNUMBER(MATCH('2'!AM33,$R$5:$R$7,0)),$L$4,IF(ISNUMBER(MATCH('2'!AM33,$Q$8:$Q$19,0)),$P$5,IF(ISNUMBER(MATCH('2'!AM33,$Z$5:$Z$14,0)),$Y$5,IF(ISNUMBER(MATCH('2'!AM33,$J$5:$J$34,0)),$F$3,$AM$2)))))</f>
        <v/>
      </c>
      <c r="AN16" s="40" t="str">
        <f>IF(AN33="","",IF(ISNUMBER(MATCH('2'!AN33,$R$5:$R$7,0)),$L$4,IF(ISNUMBER(MATCH('2'!AN33,$Q$8:$Q$19,0)),$P$5,IF(ISNUMBER(MATCH('2'!AN33,$Z$5:$Z$14,0)),$Y$5,IF(ISNUMBER(MATCH('2'!AN33,$J$5:$J$34,0)),$F$3,$AM$2)))))</f>
        <v/>
      </c>
      <c r="AO16" s="40" t="str">
        <f>IF(AO33="","",IF(ISNUMBER(MATCH('2'!AO33,$R$5:$R$7,0)),$L$4,IF(ISNUMBER(MATCH('2'!AO33,$Q$8:$Q$19,0)),$P$5,IF(ISNUMBER(MATCH('2'!AO33,$Z$5:$Z$14,0)),$Y$5,IF(ISNUMBER(MATCH('2'!AO33,$J$5:$J$34,0)),$F$3,$AM$2)))))</f>
        <v/>
      </c>
      <c r="AP16" s="40" t="str">
        <f>IF(AP33="","",IF(ISNUMBER(MATCH('2'!AP33,$R$5:$R$7,0)),$L$4,IF(ISNUMBER(MATCH('2'!AP33,$Q$8:$Q$19,0)),$P$5,IF(ISNUMBER(MATCH('2'!AP33,$Z$5:$Z$14,0)),$Y$5,IF(ISNUMBER(MATCH('2'!AP33,$J$5:$J$34,0)),$F$3,$AM$2)))))</f>
        <v/>
      </c>
      <c r="AQ16" s="40" t="str">
        <f>IF(AQ33="","",IF(ISNUMBER(MATCH('2'!AQ33,$R$5:$R$7,0)),$L$4,IF(ISNUMBER(MATCH('2'!AQ33,$Q$8:$Q$19,0)),$P$5,IF(ISNUMBER(MATCH('2'!AQ33,$Z$5:$Z$14,0)),$Y$5,IF(ISNUMBER(MATCH('2'!AQ33,$J$5:$J$34,0)),$F$3,$AM$2)))))</f>
        <v/>
      </c>
      <c r="AR16" s="40" t="str">
        <f>IF(AR33="","",IF(ISNUMBER(MATCH('2'!AR33,$R$5:$R$7,0)),$L$4,IF(ISNUMBER(MATCH('2'!AR33,$Q$8:$Q$19,0)),$P$5,IF(ISNUMBER(MATCH('2'!AR33,$Z$5:$Z$14,0)),$Y$5,IF(ISNUMBER(MATCH('2'!AR33,$J$5:$J$34,0)),$F$3,$AM$2)))))</f>
        <v/>
      </c>
      <c r="AS16" s="40" t="str">
        <f>IF(AS33="","",IF(ISNUMBER(MATCH('2'!AS33,$R$5:$R$7,0)),$L$4,IF(ISNUMBER(MATCH('2'!AS33,$Q$8:$Q$19,0)),$P$5,IF(ISNUMBER(MATCH('2'!AS33,$Z$5:$Z$14,0)),$Y$5,IF(ISNUMBER(MATCH('2'!AS33,$J$5:$J$34,0)),$F$3,$AM$2)))))</f>
        <v/>
      </c>
      <c r="AT16" s="40" t="str">
        <f>IF(AT33="","",IF(ISNUMBER(MATCH('2'!AT33,$R$5:$R$7,0)),$L$4,IF(ISNUMBER(MATCH('2'!AT33,$Q$8:$Q$19,0)),$P$5,IF(ISNUMBER(MATCH('2'!AT33,$Z$5:$Z$14,0)),$Y$5,IF(ISNUMBER(MATCH('2'!AT33,$J$5:$J$34,0)),$F$3,$AM$2)))))</f>
        <v/>
      </c>
      <c r="AU16" s="40" t="str">
        <f>IF(AU33="","",IF(ISNUMBER(MATCH('2'!AU33,$R$5:$R$7,0)),$L$4,IF(ISNUMBER(MATCH('2'!AU33,$Q$8:$Q$19,0)),$P$5,IF(ISNUMBER(MATCH('2'!AU33,$Z$5:$Z$14,0)),$Y$5,IF(ISNUMBER(MATCH('2'!AU33,$J$5:$J$34,0)),$F$3,$AM$2)))))</f>
        <v/>
      </c>
      <c r="AV16" s="40" t="str">
        <f>IF(AV33="","",IF(ISNUMBER(MATCH('2'!AV33,$R$5:$R$7,0)),$L$4,IF(ISNUMBER(MATCH('2'!AV33,$Q$8:$Q$19,0)),$P$5,IF(ISNUMBER(MATCH('2'!AV33,$Z$5:$Z$14,0)),$Y$5,IF(ISNUMBER(MATCH('2'!AV33,$J$5:$J$34,0)),$F$3,$AM$2)))))</f>
        <v/>
      </c>
      <c r="AW16" s="40" t="str">
        <f>IF(AW33="","",IF(ISNUMBER(MATCH('2'!AW33,$R$5:$R$7,0)),$L$4,IF(ISNUMBER(MATCH('2'!AW33,$Q$8:$Q$19,0)),$P$5,IF(ISNUMBER(MATCH('2'!AW33,$Z$5:$Z$14,0)),$Y$5,IF(ISNUMBER(MATCH('2'!AW33,$J$5:$J$34,0)),$F$3,$AM$2)))))</f>
        <v/>
      </c>
      <c r="AX16" s="40" t="str">
        <f>IF(AX33="","",IF(ISNUMBER(MATCH('2'!AX33,$R$5:$R$7,0)),$L$4,IF(ISNUMBER(MATCH('2'!AX33,$Q$8:$Q$19,0)),$P$5,IF(ISNUMBER(MATCH('2'!AX33,$Z$5:$Z$14,0)),$Y$5,IF(ISNUMBER(MATCH('2'!AX33,$J$5:$J$34,0)),$F$3,$AM$2)))))</f>
        <v/>
      </c>
      <c r="AY16" s="40" t="str">
        <f>IF(AY33="","",IF(ISNUMBER(MATCH('2'!AY33,$R$5:$R$7,0)),$L$4,IF(ISNUMBER(MATCH('2'!AY33,$Q$8:$Q$19,0)),$P$5,IF(ISNUMBER(MATCH('2'!AY33,$Z$5:$Z$14,0)),$Y$5,IF(ISNUMBER(MATCH('2'!AY33,$J$5:$J$34,0)),$F$3,$AM$2)))))</f>
        <v/>
      </c>
      <c r="AZ16" s="40" t="str">
        <f>IF(AZ33="","",IF(ISNUMBER(MATCH('2'!AZ33,$R$5:$R$7,0)),$L$4,IF(ISNUMBER(MATCH('2'!AZ33,$Q$8:$Q$19,0)),$P$5,IF(ISNUMBER(MATCH('2'!AZ33,$Z$5:$Z$14,0)),$Y$5,IF(ISNUMBER(MATCH('2'!AZ33,$J$5:$J$34,0)),$F$3,$AM$2)))))</f>
        <v/>
      </c>
      <c r="BA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</row>
    <row r="17" spans="1:194" ht="11.25" customHeight="1">
      <c r="A17" s="43">
        <v>3.5</v>
      </c>
      <c r="B17" s="43">
        <f>B15</f>
        <v>0</v>
      </c>
      <c r="C17" s="5"/>
      <c r="D17" s="5"/>
      <c r="E17" s="38"/>
      <c r="F17" s="310"/>
      <c r="G17" s="310"/>
      <c r="H17" s="305"/>
      <c r="I17" s="305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6"/>
        <v>12</v>
      </c>
      <c r="AL17" s="40" t="str">
        <f>IF(AL34="","",IF(ISNUMBER(MATCH('2'!AL34,$R$5:$R$7,0)),$L$4,IF(ISNUMBER(MATCH('2'!AL34,$Q$8:$Q$19,0)),$P$5,IF(ISNUMBER(MATCH('2'!AL34,$Z$5:$Z$14,0)),$Y$5,IF(ISNUMBER(MATCH('2'!AL34,$J$5:$J$34,0)),$F$3,$AM$2)))))</f>
        <v/>
      </c>
      <c r="AM17" s="40" t="str">
        <f>IF(AM34="","",IF(ISNUMBER(MATCH('2'!AM34,$R$5:$R$7,0)),$L$4,IF(ISNUMBER(MATCH('2'!AM34,$Q$8:$Q$19,0)),$P$5,IF(ISNUMBER(MATCH('2'!AM34,$Z$5:$Z$14,0)),$Y$5,IF(ISNUMBER(MATCH('2'!AM34,$J$5:$J$34,0)),$F$3,$AM$2)))))</f>
        <v/>
      </c>
      <c r="AN17" s="40" t="str">
        <f>IF(AN34="","",IF(ISNUMBER(MATCH('2'!AN34,$R$5:$R$7,0)),$L$4,IF(ISNUMBER(MATCH('2'!AN34,$Q$8:$Q$19,0)),$P$5,IF(ISNUMBER(MATCH('2'!AN34,$Z$5:$Z$14,0)),$Y$5,IF(ISNUMBER(MATCH('2'!AN34,$J$5:$J$34,0)),$F$3,$AM$2)))))</f>
        <v/>
      </c>
      <c r="AO17" s="40" t="str">
        <f>IF(AO34="","",IF(ISNUMBER(MATCH('2'!AO34,$R$5:$R$7,0)),$L$4,IF(ISNUMBER(MATCH('2'!AO34,$Q$8:$Q$19,0)),$P$5,IF(ISNUMBER(MATCH('2'!AO34,$Z$5:$Z$14,0)),$Y$5,IF(ISNUMBER(MATCH('2'!AO34,$J$5:$J$34,0)),$F$3,$AM$2)))))</f>
        <v/>
      </c>
      <c r="AP17" s="40" t="str">
        <f>IF(AP34="","",IF(ISNUMBER(MATCH('2'!AP34,$R$5:$R$7,0)),$L$4,IF(ISNUMBER(MATCH('2'!AP34,$Q$8:$Q$19,0)),$P$5,IF(ISNUMBER(MATCH('2'!AP34,$Z$5:$Z$14,0)),$Y$5,IF(ISNUMBER(MATCH('2'!AP34,$J$5:$J$34,0)),$F$3,$AM$2)))))</f>
        <v/>
      </c>
      <c r="AQ17" s="40" t="str">
        <f>IF(AQ34="","",IF(ISNUMBER(MATCH('2'!AQ34,$R$5:$R$7,0)),$L$4,IF(ISNUMBER(MATCH('2'!AQ34,$Q$8:$Q$19,0)),$P$5,IF(ISNUMBER(MATCH('2'!AQ34,$Z$5:$Z$14,0)),$Y$5,IF(ISNUMBER(MATCH('2'!AQ34,$J$5:$J$34,0)),$F$3,$AM$2)))))</f>
        <v/>
      </c>
      <c r="AR17" s="40" t="str">
        <f>IF(AR34="","",IF(ISNUMBER(MATCH('2'!AR34,$R$5:$R$7,0)),$L$4,IF(ISNUMBER(MATCH('2'!AR34,$Q$8:$Q$19,0)),$P$5,IF(ISNUMBER(MATCH('2'!AR34,$Z$5:$Z$14,0)),$Y$5,IF(ISNUMBER(MATCH('2'!AR34,$J$5:$J$34,0)),$F$3,$AM$2)))))</f>
        <v/>
      </c>
      <c r="AS17" s="40" t="str">
        <f>IF(AS34="","",IF(ISNUMBER(MATCH('2'!AS34,$R$5:$R$7,0)),$L$4,IF(ISNUMBER(MATCH('2'!AS34,$Q$8:$Q$19,0)),$P$5,IF(ISNUMBER(MATCH('2'!AS34,$Z$5:$Z$14,0)),$Y$5,IF(ISNUMBER(MATCH('2'!AS34,$J$5:$J$34,0)),$F$3,$AM$2)))))</f>
        <v/>
      </c>
      <c r="AT17" s="40" t="str">
        <f>IF(AT34="","",IF(ISNUMBER(MATCH('2'!AT34,$R$5:$R$7,0)),$L$4,IF(ISNUMBER(MATCH('2'!AT34,$Q$8:$Q$19,0)),$P$5,IF(ISNUMBER(MATCH('2'!AT34,$Z$5:$Z$14,0)),$Y$5,IF(ISNUMBER(MATCH('2'!AT34,$J$5:$J$34,0)),$F$3,$AM$2)))))</f>
        <v/>
      </c>
      <c r="AU17" s="40" t="str">
        <f>IF(AU34="","",IF(ISNUMBER(MATCH('2'!AU34,$R$5:$R$7,0)),$L$4,IF(ISNUMBER(MATCH('2'!AU34,$Q$8:$Q$19,0)),$P$5,IF(ISNUMBER(MATCH('2'!AU34,$Z$5:$Z$14,0)),$Y$5,IF(ISNUMBER(MATCH('2'!AU34,$J$5:$J$34,0)),$F$3,$AM$2)))))</f>
        <v/>
      </c>
      <c r="AV17" s="40" t="str">
        <f>IF(AV34="","",IF(ISNUMBER(MATCH('2'!AV34,$R$5:$R$7,0)),$L$4,IF(ISNUMBER(MATCH('2'!AV34,$Q$8:$Q$19,0)),$P$5,IF(ISNUMBER(MATCH('2'!AV34,$Z$5:$Z$14,0)),$Y$5,IF(ISNUMBER(MATCH('2'!AV34,$J$5:$J$34,0)),$F$3,$AM$2)))))</f>
        <v/>
      </c>
      <c r="AW17" s="40" t="str">
        <f>IF(AW34="","",IF(ISNUMBER(MATCH('2'!AW34,$R$5:$R$7,0)),$L$4,IF(ISNUMBER(MATCH('2'!AW34,$Q$8:$Q$19,0)),$P$5,IF(ISNUMBER(MATCH('2'!AW34,$Z$5:$Z$14,0)),$Y$5,IF(ISNUMBER(MATCH('2'!AW34,$J$5:$J$34,0)),$F$3,$AM$2)))))</f>
        <v/>
      </c>
      <c r="AX17" s="40" t="str">
        <f>IF(AX34="","",IF(ISNUMBER(MATCH('2'!AX34,$R$5:$R$7,0)),$L$4,IF(ISNUMBER(MATCH('2'!AX34,$Q$8:$Q$19,0)),$P$5,IF(ISNUMBER(MATCH('2'!AX34,$Z$5:$Z$14,0)),$Y$5,IF(ISNUMBER(MATCH('2'!AX34,$J$5:$J$34,0)),$F$3,$AM$2)))))</f>
        <v/>
      </c>
      <c r="AY17" s="40" t="str">
        <f>IF(AY34="","",IF(ISNUMBER(MATCH('2'!AY34,$R$5:$R$7,0)),$L$4,IF(ISNUMBER(MATCH('2'!AY34,$Q$8:$Q$19,0)),$P$5,IF(ISNUMBER(MATCH('2'!AY34,$Z$5:$Z$14,0)),$Y$5,IF(ISNUMBER(MATCH('2'!AY34,$J$5:$J$34,0)),$F$3,$AM$2)))))</f>
        <v/>
      </c>
      <c r="AZ17" s="40" t="str">
        <f>IF(AZ34="","",IF(ISNUMBER(MATCH('2'!AZ34,$R$5:$R$7,0)),$L$4,IF(ISNUMBER(MATCH('2'!AZ34,$Q$8:$Q$19,0)),$P$5,IF(ISNUMBER(MATCH('2'!AZ34,$Z$5:$Z$14,0)),$Y$5,IF(ISNUMBER(MATCH('2'!AZ34,$J$5:$J$34,0)),$F$3,$AM$2)))))</f>
        <v/>
      </c>
      <c r="BA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</row>
    <row r="18" spans="1:194" ht="11.25" customHeight="1">
      <c r="A18" s="43"/>
      <c r="B18" s="43"/>
      <c r="C18" s="5"/>
      <c r="D18" s="5"/>
      <c r="E18" s="38"/>
      <c r="F18" s="310"/>
      <c r="G18" s="310"/>
      <c r="H18" s="305"/>
      <c r="I18" s="305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6"/>
        <v>13</v>
      </c>
      <c r="AL18" s="40" t="str">
        <f>IF(AL35="","",IF(ISNUMBER(MATCH('2'!AL35,$R$5:$R$7,0)),$L$4,IF(ISNUMBER(MATCH('2'!AL35,$Q$8:$Q$19,0)),$P$5,IF(ISNUMBER(MATCH('2'!AL35,$Z$5:$Z$14,0)),$Y$5,IF(ISNUMBER(MATCH('2'!AL35,$J$5:$J$34,0)),$F$3,$AM$2)))))</f>
        <v/>
      </c>
      <c r="AM18" s="40" t="str">
        <f>IF(AM35="","",IF(ISNUMBER(MATCH('2'!AM35,$R$5:$R$7,0)),$L$4,IF(ISNUMBER(MATCH('2'!AM35,$Q$8:$Q$19,0)),$P$5,IF(ISNUMBER(MATCH('2'!AM35,$Z$5:$Z$14,0)),$Y$5,IF(ISNUMBER(MATCH('2'!AM35,$J$5:$J$34,0)),$F$3,$AM$2)))))</f>
        <v/>
      </c>
      <c r="AN18" s="40" t="str">
        <f>IF(AN35="","",IF(ISNUMBER(MATCH('2'!AN35,$R$5:$R$7,0)),$L$4,IF(ISNUMBER(MATCH('2'!AN35,$Q$8:$Q$19,0)),$P$5,IF(ISNUMBER(MATCH('2'!AN35,$Z$5:$Z$14,0)),$Y$5,IF(ISNUMBER(MATCH('2'!AN35,$J$5:$J$34,0)),$F$3,$AM$2)))))</f>
        <v/>
      </c>
      <c r="AO18" s="40" t="str">
        <f>IF(AO35="","",IF(ISNUMBER(MATCH('2'!AO35,$R$5:$R$7,0)),$L$4,IF(ISNUMBER(MATCH('2'!AO35,$Q$8:$Q$19,0)),$P$5,IF(ISNUMBER(MATCH('2'!AO35,$Z$5:$Z$14,0)),$Y$5,IF(ISNUMBER(MATCH('2'!AO35,$J$5:$J$34,0)),$F$3,$AM$2)))))</f>
        <v/>
      </c>
      <c r="AP18" s="40" t="str">
        <f>IF(AP35="","",IF(ISNUMBER(MATCH('2'!AP35,$R$5:$R$7,0)),$L$4,IF(ISNUMBER(MATCH('2'!AP35,$Q$8:$Q$19,0)),$P$5,IF(ISNUMBER(MATCH('2'!AP35,$Z$5:$Z$14,0)),$Y$5,IF(ISNUMBER(MATCH('2'!AP35,$J$5:$J$34,0)),$F$3,$AM$2)))))</f>
        <v/>
      </c>
      <c r="AQ18" s="40" t="str">
        <f>IF(AQ35="","",IF(ISNUMBER(MATCH('2'!AQ35,$R$5:$R$7,0)),$L$4,IF(ISNUMBER(MATCH('2'!AQ35,$Q$8:$Q$19,0)),$P$5,IF(ISNUMBER(MATCH('2'!AQ35,$Z$5:$Z$14,0)),$Y$5,IF(ISNUMBER(MATCH('2'!AQ35,$J$5:$J$34,0)),$F$3,$AM$2)))))</f>
        <v/>
      </c>
      <c r="AR18" s="40" t="str">
        <f>IF(AR35="","",IF(ISNUMBER(MATCH('2'!AR35,$R$5:$R$7,0)),$L$4,IF(ISNUMBER(MATCH('2'!AR35,$Q$8:$Q$19,0)),$P$5,IF(ISNUMBER(MATCH('2'!AR35,$Z$5:$Z$14,0)),$Y$5,IF(ISNUMBER(MATCH('2'!AR35,$J$5:$J$34,0)),$F$3,$AM$2)))))</f>
        <v/>
      </c>
      <c r="AS18" s="40" t="str">
        <f>IF(AS35="","",IF(ISNUMBER(MATCH('2'!AS35,$R$5:$R$7,0)),$L$4,IF(ISNUMBER(MATCH('2'!AS35,$Q$8:$Q$19,0)),$P$5,IF(ISNUMBER(MATCH('2'!AS35,$Z$5:$Z$14,0)),$Y$5,IF(ISNUMBER(MATCH('2'!AS35,$J$5:$J$34,0)),$F$3,$AM$2)))))</f>
        <v/>
      </c>
      <c r="AT18" s="40" t="str">
        <f>IF(AT35="","",IF(ISNUMBER(MATCH('2'!AT35,$R$5:$R$7,0)),$L$4,IF(ISNUMBER(MATCH('2'!AT35,$Q$8:$Q$19,0)),$P$5,IF(ISNUMBER(MATCH('2'!AT35,$Z$5:$Z$14,0)),$Y$5,IF(ISNUMBER(MATCH('2'!AT35,$J$5:$J$34,0)),$F$3,$AM$2)))))</f>
        <v/>
      </c>
      <c r="AU18" s="40" t="str">
        <f>IF(AU35="","",IF(ISNUMBER(MATCH('2'!AU35,$R$5:$R$7,0)),$L$4,IF(ISNUMBER(MATCH('2'!AU35,$Q$8:$Q$19,0)),$P$5,IF(ISNUMBER(MATCH('2'!AU35,$Z$5:$Z$14,0)),$Y$5,IF(ISNUMBER(MATCH('2'!AU35,$J$5:$J$34,0)),$F$3,$AM$2)))))</f>
        <v/>
      </c>
      <c r="AV18" s="40" t="str">
        <f>IF(AV35="","",IF(ISNUMBER(MATCH('2'!AV35,$R$5:$R$7,0)),$L$4,IF(ISNUMBER(MATCH('2'!AV35,$Q$8:$Q$19,0)),$P$5,IF(ISNUMBER(MATCH('2'!AV35,$Z$5:$Z$14,0)),$Y$5,IF(ISNUMBER(MATCH('2'!AV35,$J$5:$J$34,0)),$F$3,$AM$2)))))</f>
        <v/>
      </c>
      <c r="AW18" s="40" t="str">
        <f>IF(AW35="","",IF(ISNUMBER(MATCH('2'!AW35,$R$5:$R$7,0)),$L$4,IF(ISNUMBER(MATCH('2'!AW35,$Q$8:$Q$19,0)),$P$5,IF(ISNUMBER(MATCH('2'!AW35,$Z$5:$Z$14,0)),$Y$5,IF(ISNUMBER(MATCH('2'!AW35,$J$5:$J$34,0)),$F$3,$AM$2)))))</f>
        <v/>
      </c>
      <c r="AX18" s="40" t="str">
        <f>IF(AX35="","",IF(ISNUMBER(MATCH('2'!AX35,$R$5:$R$7,0)),$L$4,IF(ISNUMBER(MATCH('2'!AX35,$Q$8:$Q$19,0)),$P$5,IF(ISNUMBER(MATCH('2'!AX35,$Z$5:$Z$14,0)),$Y$5,IF(ISNUMBER(MATCH('2'!AX35,$J$5:$J$34,0)),$F$3,$AM$2)))))</f>
        <v/>
      </c>
      <c r="AY18" s="40" t="str">
        <f>IF(AY35="","",IF(ISNUMBER(MATCH('2'!AY35,$R$5:$R$7,0)),$L$4,IF(ISNUMBER(MATCH('2'!AY35,$Q$8:$Q$19,0)),$P$5,IF(ISNUMBER(MATCH('2'!AY35,$Z$5:$Z$14,0)),$Y$5,IF(ISNUMBER(MATCH('2'!AY35,$J$5:$J$34,0)),$F$3,$AM$2)))))</f>
        <v/>
      </c>
      <c r="AZ18" s="40" t="str">
        <f>IF(AZ35="","",IF(ISNUMBER(MATCH('2'!AZ35,$R$5:$R$7,0)),$L$4,IF(ISNUMBER(MATCH('2'!AZ35,$Q$8:$Q$19,0)),$P$5,IF(ISNUMBER(MATCH('2'!AZ35,$Z$5:$Z$14,0)),$Y$5,IF(ISNUMBER(MATCH('2'!AZ35,$J$5:$J$34,0)),$F$3,$AM$2)))))</f>
        <v/>
      </c>
      <c r="BA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</row>
    <row r="19" spans="1:194" ht="11.25" customHeight="1">
      <c r="A19" s="5"/>
      <c r="B19" s="5"/>
      <c r="C19" s="5"/>
      <c r="D19" s="5"/>
      <c r="E19" s="38"/>
      <c r="F19" s="310"/>
      <c r="G19" s="310"/>
      <c r="H19" s="305"/>
      <c r="I19" s="305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6"/>
        <v>14</v>
      </c>
      <c r="AL19" s="40" t="str">
        <f>IF(AL36="","",IF(ISNUMBER(MATCH('2'!AL36,$R$5:$R$7,0)),$L$4,IF(ISNUMBER(MATCH('2'!AL36,$Q$8:$Q$19,0)),$P$5,IF(ISNUMBER(MATCH('2'!AL36,$Z$5:$Z$14,0)),$Y$5,IF(ISNUMBER(MATCH('2'!AL36,$J$5:$J$34,0)),$F$3,$AM$2)))))</f>
        <v/>
      </c>
      <c r="AM19" s="40" t="str">
        <f>IF(AM36="","",IF(ISNUMBER(MATCH('2'!AM36,$R$5:$R$7,0)),$L$4,IF(ISNUMBER(MATCH('2'!AM36,$Q$8:$Q$19,0)),$P$5,IF(ISNUMBER(MATCH('2'!AM36,$Z$5:$Z$14,0)),$Y$5,IF(ISNUMBER(MATCH('2'!AM36,$J$5:$J$34,0)),$F$3,$AM$2)))))</f>
        <v/>
      </c>
      <c r="AN19" s="40" t="str">
        <f>IF(AN36="","",IF(ISNUMBER(MATCH('2'!AN36,$R$5:$R$7,0)),$L$4,IF(ISNUMBER(MATCH('2'!AN36,$Q$8:$Q$19,0)),$P$5,IF(ISNUMBER(MATCH('2'!AN36,$Z$5:$Z$14,0)),$Y$5,IF(ISNUMBER(MATCH('2'!AN36,$J$5:$J$34,0)),$F$3,$AM$2)))))</f>
        <v/>
      </c>
      <c r="AO19" s="40" t="str">
        <f>IF(AO36="","",IF(ISNUMBER(MATCH('2'!AO36,$R$5:$R$7,0)),$L$4,IF(ISNUMBER(MATCH('2'!AO36,$Q$8:$Q$19,0)),$P$5,IF(ISNUMBER(MATCH('2'!AO36,$Z$5:$Z$14,0)),$Y$5,IF(ISNUMBER(MATCH('2'!AO36,$J$5:$J$34,0)),$F$3,$AM$2)))))</f>
        <v/>
      </c>
      <c r="AP19" s="40" t="str">
        <f>IF(AP36="","",IF(ISNUMBER(MATCH('2'!AP36,$R$5:$R$7,0)),$L$4,IF(ISNUMBER(MATCH('2'!AP36,$Q$8:$Q$19,0)),$P$5,IF(ISNUMBER(MATCH('2'!AP36,$Z$5:$Z$14,0)),$Y$5,IF(ISNUMBER(MATCH('2'!AP36,$J$5:$J$34,0)),$F$3,$AM$2)))))</f>
        <v/>
      </c>
      <c r="AQ19" s="40" t="str">
        <f>IF(AQ36="","",IF(ISNUMBER(MATCH('2'!AQ36,$R$5:$R$7,0)),$L$4,IF(ISNUMBER(MATCH('2'!AQ36,$Q$8:$Q$19,0)),$P$5,IF(ISNUMBER(MATCH('2'!AQ36,$Z$5:$Z$14,0)),$Y$5,IF(ISNUMBER(MATCH('2'!AQ36,$J$5:$J$34,0)),$F$3,$AM$2)))))</f>
        <v/>
      </c>
      <c r="AR19" s="40" t="str">
        <f>IF(AR36="","",IF(ISNUMBER(MATCH('2'!AR36,$R$5:$R$7,0)),$L$4,IF(ISNUMBER(MATCH('2'!AR36,$Q$8:$Q$19,0)),$P$5,IF(ISNUMBER(MATCH('2'!AR36,$Z$5:$Z$14,0)),$Y$5,IF(ISNUMBER(MATCH('2'!AR36,$J$5:$J$34,0)),$F$3,$AM$2)))))</f>
        <v/>
      </c>
      <c r="AS19" s="40" t="str">
        <f>IF(AS36="","",IF(ISNUMBER(MATCH('2'!AS36,$R$5:$R$7,0)),$L$4,IF(ISNUMBER(MATCH('2'!AS36,$Q$8:$Q$19,0)),$P$5,IF(ISNUMBER(MATCH('2'!AS36,$Z$5:$Z$14,0)),$Y$5,IF(ISNUMBER(MATCH('2'!AS36,$J$5:$J$34,0)),$F$3,$AM$2)))))</f>
        <v/>
      </c>
      <c r="AT19" s="40" t="str">
        <f>IF(AT36="","",IF(ISNUMBER(MATCH('2'!AT36,$R$5:$R$7,0)),$L$4,IF(ISNUMBER(MATCH('2'!AT36,$Q$8:$Q$19,0)),$P$5,IF(ISNUMBER(MATCH('2'!AT36,$Z$5:$Z$14,0)),$Y$5,IF(ISNUMBER(MATCH('2'!AT36,$J$5:$J$34,0)),$F$3,$AM$2)))))</f>
        <v/>
      </c>
      <c r="AU19" s="40" t="str">
        <f>IF(AU36="","",IF(ISNUMBER(MATCH('2'!AU36,$R$5:$R$7,0)),$L$4,IF(ISNUMBER(MATCH('2'!AU36,$Q$8:$Q$19,0)),$P$5,IF(ISNUMBER(MATCH('2'!AU36,$Z$5:$Z$14,0)),$Y$5,IF(ISNUMBER(MATCH('2'!AU36,$J$5:$J$34,0)),$F$3,$AM$2)))))</f>
        <v/>
      </c>
      <c r="AV19" s="40" t="str">
        <f>IF(AV36="","",IF(ISNUMBER(MATCH('2'!AV36,$R$5:$R$7,0)),$L$4,IF(ISNUMBER(MATCH('2'!AV36,$Q$8:$Q$19,0)),$P$5,IF(ISNUMBER(MATCH('2'!AV36,$Z$5:$Z$14,0)),$Y$5,IF(ISNUMBER(MATCH('2'!AV36,$J$5:$J$34,0)),$F$3,$AM$2)))))</f>
        <v/>
      </c>
      <c r="AW19" s="40" t="str">
        <f>IF(AW36="","",IF(ISNUMBER(MATCH('2'!AW36,$R$5:$R$7,0)),$L$4,IF(ISNUMBER(MATCH('2'!AW36,$Q$8:$Q$19,0)),$P$5,IF(ISNUMBER(MATCH('2'!AW36,$Z$5:$Z$14,0)),$Y$5,IF(ISNUMBER(MATCH('2'!AW36,$J$5:$J$34,0)),$F$3,$AM$2)))))</f>
        <v/>
      </c>
      <c r="AX19" s="40" t="str">
        <f>IF(AX36="","",IF(ISNUMBER(MATCH('2'!AX36,$R$5:$R$7,0)),$L$4,IF(ISNUMBER(MATCH('2'!AX36,$Q$8:$Q$19,0)),$P$5,IF(ISNUMBER(MATCH('2'!AX36,$Z$5:$Z$14,0)),$Y$5,IF(ISNUMBER(MATCH('2'!AX36,$J$5:$J$34,0)),$F$3,$AM$2)))))</f>
        <v/>
      </c>
      <c r="AY19" s="40" t="str">
        <f>IF(AY36="","",IF(ISNUMBER(MATCH('2'!AY36,$R$5:$R$7,0)),$L$4,IF(ISNUMBER(MATCH('2'!AY36,$Q$8:$Q$19,0)),$P$5,IF(ISNUMBER(MATCH('2'!AY36,$Z$5:$Z$14,0)),$Y$5,IF(ISNUMBER(MATCH('2'!AY36,$J$5:$J$34,0)),$F$3,$AM$2)))))</f>
        <v/>
      </c>
      <c r="AZ19" s="40" t="str">
        <f>IF(AZ36="","",IF(ISNUMBER(MATCH('2'!AZ36,$R$5:$R$7,0)),$L$4,IF(ISNUMBER(MATCH('2'!AZ36,$Q$8:$Q$19,0)),$P$5,IF(ISNUMBER(MATCH('2'!AZ36,$Z$5:$Z$14,0)),$Y$5,IF(ISNUMBER(MATCH('2'!AZ36,$J$5:$J$34,0)),$F$3,$AM$2)))))</f>
        <v/>
      </c>
      <c r="BA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</row>
    <row r="20" spans="1:194" ht="11.25" customHeight="1">
      <c r="A20" s="48"/>
      <c r="B20" s="43"/>
      <c r="C20" s="5"/>
      <c r="D20" s="5"/>
      <c r="E20" s="38"/>
      <c r="F20" s="310"/>
      <c r="G20" s="310"/>
      <c r="H20" s="305"/>
      <c r="I20" s="305"/>
      <c r="J20" s="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6"/>
        <v>15</v>
      </c>
      <c r="AL20" s="40" t="str">
        <f>IF(AL37="","",IF(ISNUMBER(MATCH('2'!AL37,$R$5:$R$7,0)),$L$4,IF(ISNUMBER(MATCH('2'!AL37,$Q$8:$Q$19,0)),$P$5,IF(ISNUMBER(MATCH('2'!AL37,$Z$5:$Z$14,0)),$Y$5,IF(ISNUMBER(MATCH('2'!AL37,$J$5:$J$34,0)),$F$3,$AM$2)))))</f>
        <v/>
      </c>
      <c r="AM20" s="40" t="str">
        <f>IF(AM37="","",IF(ISNUMBER(MATCH('2'!AM37,$R$5:$R$7,0)),$L$4,IF(ISNUMBER(MATCH('2'!AM37,$Q$8:$Q$19,0)),$P$5,IF(ISNUMBER(MATCH('2'!AM37,$Z$5:$Z$14,0)),$Y$5,IF(ISNUMBER(MATCH('2'!AM37,$J$5:$J$34,0)),$F$3,$AM$2)))))</f>
        <v/>
      </c>
      <c r="AN20" s="40" t="str">
        <f>IF(AN37="","",IF(ISNUMBER(MATCH('2'!AN37,$R$5:$R$7,0)),$L$4,IF(ISNUMBER(MATCH('2'!AN37,$Q$8:$Q$19,0)),$P$5,IF(ISNUMBER(MATCH('2'!AN37,$Z$5:$Z$14,0)),$Y$5,IF(ISNUMBER(MATCH('2'!AN37,$J$5:$J$34,0)),$F$3,$AM$2)))))</f>
        <v/>
      </c>
      <c r="AO20" s="40" t="str">
        <f>IF(AO37="","",IF(ISNUMBER(MATCH('2'!AO37,$R$5:$R$7,0)),$L$4,IF(ISNUMBER(MATCH('2'!AO37,$Q$8:$Q$19,0)),$P$5,IF(ISNUMBER(MATCH('2'!AO37,$Z$5:$Z$14,0)),$Y$5,IF(ISNUMBER(MATCH('2'!AO37,$J$5:$J$34,0)),$F$3,$AM$2)))))</f>
        <v/>
      </c>
      <c r="AP20" s="40" t="str">
        <f>IF(AP37="","",IF(ISNUMBER(MATCH('2'!AP37,$R$5:$R$7,0)),$L$4,IF(ISNUMBER(MATCH('2'!AP37,$Q$8:$Q$19,0)),$P$5,IF(ISNUMBER(MATCH('2'!AP37,$Z$5:$Z$14,0)),$Y$5,IF(ISNUMBER(MATCH('2'!AP37,$J$5:$J$34,0)),$F$3,$AM$2)))))</f>
        <v/>
      </c>
      <c r="AQ20" s="40" t="str">
        <f>IF(AQ37="","",IF(ISNUMBER(MATCH('2'!AQ37,$R$5:$R$7,0)),$L$4,IF(ISNUMBER(MATCH('2'!AQ37,$Q$8:$Q$19,0)),$P$5,IF(ISNUMBER(MATCH('2'!AQ37,$Z$5:$Z$14,0)),$Y$5,IF(ISNUMBER(MATCH('2'!AQ37,$J$5:$J$34,0)),$F$3,$AM$2)))))</f>
        <v/>
      </c>
      <c r="AR20" s="40" t="str">
        <f>IF(AR37="","",IF(ISNUMBER(MATCH('2'!AR37,$R$5:$R$7,0)),$L$4,IF(ISNUMBER(MATCH('2'!AR37,$Q$8:$Q$19,0)),$P$5,IF(ISNUMBER(MATCH('2'!AR37,$Z$5:$Z$14,0)),$Y$5,IF(ISNUMBER(MATCH('2'!AR37,$J$5:$J$34,0)),$F$3,$AM$2)))))</f>
        <v/>
      </c>
      <c r="AS20" s="40" t="str">
        <f>IF(AS37="","",IF(ISNUMBER(MATCH('2'!AS37,$R$5:$R$7,0)),$L$4,IF(ISNUMBER(MATCH('2'!AS37,$Q$8:$Q$19,0)),$P$5,IF(ISNUMBER(MATCH('2'!AS37,$Z$5:$Z$14,0)),$Y$5,IF(ISNUMBER(MATCH('2'!AS37,$J$5:$J$34,0)),$F$3,$AM$2)))))</f>
        <v/>
      </c>
      <c r="AT20" s="40" t="str">
        <f>IF(AT37="","",IF(ISNUMBER(MATCH('2'!AT37,$R$5:$R$7,0)),$L$4,IF(ISNUMBER(MATCH('2'!AT37,$Q$8:$Q$19,0)),$P$5,IF(ISNUMBER(MATCH('2'!AT37,$Z$5:$Z$14,0)),$Y$5,IF(ISNUMBER(MATCH('2'!AT37,$J$5:$J$34,0)),$F$3,$AM$2)))))</f>
        <v/>
      </c>
      <c r="AU20" s="40" t="str">
        <f>IF(AU37="","",IF(ISNUMBER(MATCH('2'!AU37,$R$5:$R$7,0)),$L$4,IF(ISNUMBER(MATCH('2'!AU37,$Q$8:$Q$19,0)),$P$5,IF(ISNUMBER(MATCH('2'!AU37,$Z$5:$Z$14,0)),$Y$5,IF(ISNUMBER(MATCH('2'!AU37,$J$5:$J$34,0)),$F$3,$AM$2)))))</f>
        <v/>
      </c>
      <c r="AV20" s="40" t="str">
        <f>IF(AV37="","",IF(ISNUMBER(MATCH('2'!AV37,$R$5:$R$7,0)),$L$4,IF(ISNUMBER(MATCH('2'!AV37,$Q$8:$Q$19,0)),$P$5,IF(ISNUMBER(MATCH('2'!AV37,$Z$5:$Z$14,0)),$Y$5,IF(ISNUMBER(MATCH('2'!AV37,$J$5:$J$34,0)),$F$3,$AM$2)))))</f>
        <v/>
      </c>
      <c r="AW20" s="40" t="str">
        <f>IF(AW37="","",IF(ISNUMBER(MATCH('2'!AW37,$R$5:$R$7,0)),$L$4,IF(ISNUMBER(MATCH('2'!AW37,$Q$8:$Q$19,0)),$P$5,IF(ISNUMBER(MATCH('2'!AW37,$Z$5:$Z$14,0)),$Y$5,IF(ISNUMBER(MATCH('2'!AW37,$J$5:$J$34,0)),$F$3,$AM$2)))))</f>
        <v/>
      </c>
      <c r="AX20" s="40" t="str">
        <f>IF(AX37="","",IF(ISNUMBER(MATCH('2'!AX37,$R$5:$R$7,0)),$L$4,IF(ISNUMBER(MATCH('2'!AX37,$Q$8:$Q$19,0)),$P$5,IF(ISNUMBER(MATCH('2'!AX37,$Z$5:$Z$14,0)),$Y$5,IF(ISNUMBER(MATCH('2'!AX37,$J$5:$J$34,0)),$F$3,$AM$2)))))</f>
        <v/>
      </c>
      <c r="AY20" s="40" t="str">
        <f>IF(AY37="","",IF(ISNUMBER(MATCH('2'!AY37,$R$5:$R$7,0)),$L$4,IF(ISNUMBER(MATCH('2'!AY37,$Q$8:$Q$19,0)),$P$5,IF(ISNUMBER(MATCH('2'!AY37,$Z$5:$Z$14,0)),$Y$5,IF(ISNUMBER(MATCH('2'!AY37,$J$5:$J$34,0)),$F$3,$AM$2)))))</f>
        <v/>
      </c>
      <c r="AZ20" s="40" t="str">
        <f>IF(AZ37="","",IF(ISNUMBER(MATCH('2'!AZ37,$R$5:$R$7,0)),$L$4,IF(ISNUMBER(MATCH('2'!AZ37,$Q$8:$Q$19,0)),$P$5,IF(ISNUMBER(MATCH('2'!AZ37,$Z$5:$Z$14,0)),$Y$5,IF(ISNUMBER(MATCH('2'!AZ37,$J$5:$J$34,0)),$F$3,$AM$2)))))</f>
        <v/>
      </c>
      <c r="BA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</row>
    <row r="21" spans="1:194">
      <c r="A21" s="43"/>
      <c r="B21" s="43"/>
      <c r="C21" s="5"/>
      <c r="D21" s="5"/>
      <c r="E21" s="38"/>
      <c r="F21" s="310"/>
      <c r="G21" s="310"/>
      <c r="H21" s="305"/>
      <c r="I21" s="305"/>
      <c r="J21" s="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</row>
    <row r="22" spans="1:194">
      <c r="A22" s="43"/>
      <c r="B22" s="43"/>
      <c r="C22" s="5"/>
      <c r="D22" s="5"/>
      <c r="E22" s="38"/>
      <c r="F22" s="310"/>
      <c r="G22" s="310"/>
      <c r="H22" s="305"/>
      <c r="I22" s="305"/>
      <c r="J22" s="9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ES22" s="5"/>
      <c r="ET22" s="344">
        <v>2</v>
      </c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</row>
    <row r="23" spans="1:194" ht="10.5" customHeight="1">
      <c r="A23" s="5"/>
      <c r="B23" s="5"/>
      <c r="C23" s="5"/>
      <c r="D23" s="5"/>
      <c r="E23" s="38"/>
      <c r="F23" s="310"/>
      <c r="G23" s="310"/>
      <c r="H23" s="305"/>
      <c r="I23" s="305"/>
      <c r="J23" s="9"/>
      <c r="K23" s="5"/>
      <c r="L23" s="42">
        <v>2</v>
      </c>
      <c r="M23" s="49">
        <f t="shared" ref="M23:R27" si="7">M22</f>
        <v>150</v>
      </c>
      <c r="N23" s="49">
        <f t="shared" si="7"/>
        <v>50</v>
      </c>
      <c r="O23" s="49">
        <f t="shared" si="7"/>
        <v>-50</v>
      </c>
      <c r="P23" s="49">
        <f t="shared" si="7"/>
        <v>0</v>
      </c>
      <c r="Q23" s="49">
        <f t="shared" si="7"/>
        <v>0</v>
      </c>
      <c r="R23" s="49">
        <f t="shared" si="7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8">_xlfn.CONCAT(COLUMN()-$AK23,",",ROW()-AL$22)</f>
        <v>1,1</v>
      </c>
      <c r="AM23" s="10" t="str">
        <f t="shared" si="8"/>
        <v>2,1</v>
      </c>
      <c r="AN23" s="10" t="str">
        <f t="shared" si="8"/>
        <v>3,1</v>
      </c>
      <c r="AO23" s="10" t="str">
        <f t="shared" si="8"/>
        <v>4,1</v>
      </c>
      <c r="AP23" s="10" t="str">
        <f t="shared" si="8"/>
        <v>5,1</v>
      </c>
      <c r="AQ23" s="10" t="str">
        <f t="shared" si="8"/>
        <v>6,1</v>
      </c>
      <c r="AR23" s="10" t="str">
        <f t="shared" si="8"/>
        <v>7,1</v>
      </c>
      <c r="AS23" s="10" t="str">
        <f t="shared" si="8"/>
        <v>8,1</v>
      </c>
      <c r="AT23" s="10" t="str">
        <f t="shared" si="8"/>
        <v>9,1</v>
      </c>
      <c r="AU23" s="10" t="str">
        <f t="shared" si="8"/>
        <v>10,1</v>
      </c>
      <c r="AV23" s="10" t="str">
        <f t="shared" si="8"/>
        <v>11,1</v>
      </c>
      <c r="AW23" s="10" t="str">
        <f t="shared" si="8"/>
        <v>12,1</v>
      </c>
      <c r="AX23" s="10" t="str">
        <f t="shared" si="8"/>
        <v>13,1</v>
      </c>
      <c r="AY23" s="10" t="str">
        <f t="shared" si="8"/>
        <v>14,1</v>
      </c>
      <c r="AZ23" s="10" t="str">
        <f t="shared" si="8"/>
        <v>15,1</v>
      </c>
      <c r="BA23" s="5"/>
      <c r="ES23" s="5"/>
      <c r="ET23" s="5">
        <f>INDEX($E$43:$EX$44,$ET$22,MATCH(AL48,$E$38:$EX$38,0)-1)</f>
        <v>55.954510868866102</v>
      </c>
      <c r="EU23" s="5">
        <f t="shared" ref="EU23:FH23" si="9">INDEX($E$43:$EX$44,$ET$22,MATCH(AM48,$E$38:$EX$38,0)-1)</f>
        <v>54.669904571811699</v>
      </c>
      <c r="EV23" s="5">
        <f t="shared" si="9"/>
        <v>52.556421058464501</v>
      </c>
      <c r="EW23" s="5">
        <f t="shared" si="9"/>
        <v>50.973780568101098</v>
      </c>
      <c r="EX23" s="5">
        <f t="shared" si="9"/>
        <v>52.5480372754188</v>
      </c>
      <c r="EY23" s="5">
        <f t="shared" si="9"/>
        <v>54.642868446884002</v>
      </c>
      <c r="EZ23" s="5">
        <f t="shared" si="9"/>
        <v>55.873483984750798</v>
      </c>
      <c r="FA23" s="5">
        <f t="shared" si="9"/>
        <v>55.710018377355297</v>
      </c>
      <c r="FB23" s="5">
        <f t="shared" si="9"/>
        <v>53.935237778501303</v>
      </c>
      <c r="FC23" s="5">
        <f t="shared" si="9"/>
        <v>50.382696820799801</v>
      </c>
      <c r="FD23" s="5">
        <f t="shared" si="9"/>
        <v>44.8036547898935</v>
      </c>
      <c r="FE23" s="5">
        <f t="shared" si="9"/>
        <v>36.8011973264231</v>
      </c>
      <c r="FF23" s="5">
        <f t="shared" si="9"/>
        <v>26.8003888152465</v>
      </c>
      <c r="FG23" s="5">
        <f t="shared" si="9"/>
        <v>14.800116566119</v>
      </c>
      <c r="FH23" s="5">
        <f t="shared" si="9"/>
        <v>0.80000520836775202</v>
      </c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</row>
    <row r="24" spans="1:194" ht="10.5" customHeight="1">
      <c r="A24" s="5"/>
      <c r="B24" s="5"/>
      <c r="C24" s="5"/>
      <c r="D24" s="5"/>
      <c r="E24" s="38"/>
      <c r="F24" s="310"/>
      <c r="G24" s="310"/>
      <c r="H24" s="305"/>
      <c r="I24" s="305"/>
      <c r="J24" s="9"/>
      <c r="K24" s="5"/>
      <c r="L24" s="42">
        <v>3</v>
      </c>
      <c r="M24" s="49">
        <f t="shared" si="7"/>
        <v>150</v>
      </c>
      <c r="N24" s="49">
        <f t="shared" si="7"/>
        <v>50</v>
      </c>
      <c r="O24" s="49">
        <f t="shared" si="7"/>
        <v>-50</v>
      </c>
      <c r="P24" s="49">
        <f t="shared" si="7"/>
        <v>0</v>
      </c>
      <c r="Q24" s="49">
        <f t="shared" si="7"/>
        <v>0</v>
      </c>
      <c r="R24" s="49">
        <f t="shared" si="7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8"/>
        <v>1,2</v>
      </c>
      <c r="AM24" s="10" t="str">
        <f t="shared" si="8"/>
        <v>2,2</v>
      </c>
      <c r="AN24" s="10" t="str">
        <f t="shared" si="8"/>
        <v>3,2</v>
      </c>
      <c r="AO24" s="10" t="str">
        <f t="shared" si="8"/>
        <v>4,2</v>
      </c>
      <c r="AP24" s="10" t="str">
        <f t="shared" si="8"/>
        <v>5,2</v>
      </c>
      <c r="AQ24" s="10" t="str">
        <f t="shared" si="8"/>
        <v>6,2</v>
      </c>
      <c r="AR24" s="10" t="str">
        <f t="shared" si="8"/>
        <v>7,2</v>
      </c>
      <c r="AS24" s="10" t="str">
        <f t="shared" si="8"/>
        <v>8,2</v>
      </c>
      <c r="AT24" s="10" t="str">
        <f t="shared" si="8"/>
        <v>9,2</v>
      </c>
      <c r="AU24" s="10" t="str">
        <f t="shared" si="8"/>
        <v>10,2</v>
      </c>
      <c r="AV24" s="10" t="str">
        <f t="shared" si="8"/>
        <v>11,2</v>
      </c>
      <c r="AW24" s="10" t="str">
        <f t="shared" si="8"/>
        <v>12,2</v>
      </c>
      <c r="AX24" s="10" t="str">
        <f t="shared" si="8"/>
        <v>13,2</v>
      </c>
      <c r="AY24" s="10" t="str">
        <f t="shared" si="8"/>
        <v>14,2</v>
      </c>
      <c r="AZ24" s="10" t="str">
        <f t="shared" si="8"/>
        <v>15,2</v>
      </c>
      <c r="BA24" s="5"/>
      <c r="ES24" s="5"/>
      <c r="ET24" s="5">
        <f t="shared" ref="ET24:FH24" si="10">INDEX($E$43:$EX$44,$ET$22,MATCH(AL49,$E$38:$EX$38,0)-1)</f>
        <v>55.527923091760499</v>
      </c>
      <c r="EU24" s="5">
        <f t="shared" si="10"/>
        <v>53.723379459014303</v>
      </c>
      <c r="EV24" s="5">
        <f t="shared" si="10"/>
        <v>50.135777324032503</v>
      </c>
      <c r="EW24" s="5">
        <f t="shared" si="10"/>
        <v>45.838317391681102</v>
      </c>
      <c r="EX24" s="5">
        <f t="shared" si="10"/>
        <v>50.138343217190702</v>
      </c>
      <c r="EY24" s="5">
        <f t="shared" si="10"/>
        <v>53.732221838710601</v>
      </c>
      <c r="EZ24" s="5">
        <f t="shared" si="10"/>
        <v>55.554490942337601</v>
      </c>
      <c r="FA24" s="5">
        <f t="shared" si="10"/>
        <v>55.601753711703097</v>
      </c>
      <c r="FB24" s="5">
        <f t="shared" si="10"/>
        <v>53.898332098130403</v>
      </c>
      <c r="FC24" s="5">
        <f t="shared" si="10"/>
        <v>50.369664740897498</v>
      </c>
      <c r="FD24" s="5">
        <f t="shared" si="10"/>
        <v>44.7986348903313</v>
      </c>
      <c r="FE24" s="5">
        <f t="shared" si="10"/>
        <v>36.799548373947403</v>
      </c>
      <c r="FF24" s="5">
        <f t="shared" si="10"/>
        <v>26.79985255323</v>
      </c>
      <c r="FG24" s="5">
        <f t="shared" si="10"/>
        <v>14.7999556749846</v>
      </c>
      <c r="FH24" s="5">
        <f t="shared" si="10"/>
        <v>0.79999801871248799</v>
      </c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</row>
    <row r="25" spans="1:194" ht="10.5" customHeight="1">
      <c r="A25" s="5"/>
      <c r="B25" s="5"/>
      <c r="C25" s="5"/>
      <c r="D25" s="5"/>
      <c r="E25" s="38"/>
      <c r="F25" s="310"/>
      <c r="G25" s="310"/>
      <c r="H25" s="305"/>
      <c r="I25" s="305"/>
      <c r="J25" s="9"/>
      <c r="K25" s="5"/>
      <c r="L25" s="42">
        <v>4</v>
      </c>
      <c r="M25" s="49">
        <f t="shared" si="7"/>
        <v>150</v>
      </c>
      <c r="N25" s="49">
        <f t="shared" si="7"/>
        <v>50</v>
      </c>
      <c r="O25" s="49">
        <f t="shared" si="7"/>
        <v>-50</v>
      </c>
      <c r="P25" s="49">
        <f t="shared" si="7"/>
        <v>0</v>
      </c>
      <c r="Q25" s="49">
        <f t="shared" si="7"/>
        <v>0</v>
      </c>
      <c r="R25" s="49">
        <f t="shared" si="7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1">AJ24+1</f>
        <v>3</v>
      </c>
      <c r="AK25" s="11">
        <f>COLUMN()</f>
        <v>37</v>
      </c>
      <c r="AL25" s="10" t="str">
        <f t="shared" si="8"/>
        <v>1,3</v>
      </c>
      <c r="AM25" s="10" t="str">
        <f t="shared" si="8"/>
        <v>2,3</v>
      </c>
      <c r="AN25" s="10" t="str">
        <f t="shared" si="8"/>
        <v>3,3</v>
      </c>
      <c r="AO25" s="10" t="str">
        <f t="shared" si="8"/>
        <v>4,3</v>
      </c>
      <c r="AP25" s="10" t="str">
        <f t="shared" si="8"/>
        <v>5,3</v>
      </c>
      <c r="AQ25" s="10" t="str">
        <f t="shared" si="8"/>
        <v>6,3</v>
      </c>
      <c r="AR25" s="10" t="str">
        <f t="shared" si="8"/>
        <v>7,3</v>
      </c>
      <c r="AS25" s="10" t="str">
        <f t="shared" si="8"/>
        <v>8,3</v>
      </c>
      <c r="AT25" s="10" t="str">
        <f t="shared" si="8"/>
        <v>9,3</v>
      </c>
      <c r="AU25" s="10" t="str">
        <f t="shared" si="8"/>
        <v>10,3</v>
      </c>
      <c r="AV25" s="10" t="str">
        <f t="shared" si="8"/>
        <v>11,3</v>
      </c>
      <c r="AW25" s="10" t="str">
        <f t="shared" si="8"/>
        <v>12,3</v>
      </c>
      <c r="AX25" s="10" t="str">
        <f t="shared" si="8"/>
        <v>13,3</v>
      </c>
      <c r="AY25" s="10" t="str">
        <f t="shared" si="8"/>
        <v>14,3</v>
      </c>
      <c r="AZ25" s="10" t="str">
        <f t="shared" si="8"/>
        <v>15,3</v>
      </c>
      <c r="BA25" s="5"/>
      <c r="ES25" s="5"/>
      <c r="ET25" s="5">
        <f t="shared" ref="ET25:FH25" si="12">INDEX($E$43:$EX$44,$ET$22,MATCH(AL50,$E$38:$EX$38,0)-1)</f>
        <v>55.173292592971698</v>
      </c>
      <c r="EU25" s="5">
        <f t="shared" si="12"/>
        <v>52.711332781689102</v>
      </c>
      <c r="EV25" s="5">
        <f t="shared" si="12"/>
        <v>46.279780510018199</v>
      </c>
      <c r="EW25" s="5">
        <f t="shared" si="12"/>
        <v>29.4656162888141</v>
      </c>
      <c r="EX25" s="5">
        <f t="shared" si="12"/>
        <v>46.289776518618197</v>
      </c>
      <c r="EY25" s="5">
        <f t="shared" si="12"/>
        <v>52.745176225719099</v>
      </c>
      <c r="EZ25" s="5">
        <f t="shared" si="12"/>
        <v>55.2805262960078</v>
      </c>
      <c r="FA25" s="5">
        <f t="shared" si="12"/>
        <v>55.520870034452798</v>
      </c>
      <c r="FB25" s="5">
        <f t="shared" si="12"/>
        <v>53.872934889990098</v>
      </c>
      <c r="FC25" s="5">
        <f t="shared" si="12"/>
        <v>50.361109002745501</v>
      </c>
      <c r="FD25" s="5">
        <f t="shared" si="12"/>
        <v>44.7954208072521</v>
      </c>
      <c r="FE25" s="5">
        <f t="shared" si="12"/>
        <v>36.798508726050798</v>
      </c>
      <c r="FF25" s="5">
        <f t="shared" si="12"/>
        <v>26.7995173485603</v>
      </c>
      <c r="FG25" s="5">
        <f t="shared" si="12"/>
        <v>14.799855561590199</v>
      </c>
      <c r="FH25" s="5">
        <f t="shared" si="12"/>
        <v>0.79999354774932696</v>
      </c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</row>
    <row r="26" spans="1:194" ht="10.5" customHeight="1">
      <c r="A26" s="5"/>
      <c r="B26" s="5"/>
      <c r="C26" s="5"/>
      <c r="D26" s="5"/>
      <c r="E26" s="38"/>
      <c r="F26" s="310"/>
      <c r="G26" s="310"/>
      <c r="H26" s="305"/>
      <c r="I26" s="305"/>
      <c r="J26" s="9"/>
      <c r="K26" s="5"/>
      <c r="L26" s="42">
        <v>5</v>
      </c>
      <c r="M26" s="49">
        <f t="shared" si="7"/>
        <v>150</v>
      </c>
      <c r="N26" s="49">
        <f t="shared" si="7"/>
        <v>50</v>
      </c>
      <c r="O26" s="49">
        <f t="shared" si="7"/>
        <v>-50</v>
      </c>
      <c r="P26" s="49">
        <f t="shared" si="7"/>
        <v>0</v>
      </c>
      <c r="Q26" s="49">
        <f t="shared" si="7"/>
        <v>0</v>
      </c>
      <c r="R26" s="49">
        <f t="shared" si="7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1"/>
        <v>4</v>
      </c>
      <c r="AK26" s="11">
        <f>COLUMN()</f>
        <v>37</v>
      </c>
      <c r="AL26" s="10" t="str">
        <f t="shared" si="8"/>
        <v>1,4</v>
      </c>
      <c r="AM26" s="10" t="str">
        <f t="shared" si="8"/>
        <v>2,4</v>
      </c>
      <c r="AN26" s="10" t="str">
        <f t="shared" si="8"/>
        <v>3,4</v>
      </c>
      <c r="AO26" s="10" t="str">
        <f t="shared" si="8"/>
        <v>4,4</v>
      </c>
      <c r="AP26" s="10" t="str">
        <f t="shared" si="8"/>
        <v>5,4</v>
      </c>
      <c r="AQ26" s="10" t="str">
        <f t="shared" si="8"/>
        <v>6,4</v>
      </c>
      <c r="AR26" s="10" t="str">
        <f t="shared" si="8"/>
        <v>7,4</v>
      </c>
      <c r="AS26" s="10" t="str">
        <f t="shared" si="8"/>
        <v>8,4</v>
      </c>
      <c r="AT26" s="10" t="str">
        <f t="shared" si="8"/>
        <v>9,4</v>
      </c>
      <c r="AU26" s="10" t="str">
        <f t="shared" si="8"/>
        <v>10,4</v>
      </c>
      <c r="AV26" s="10" t="str">
        <f t="shared" si="8"/>
        <v>11,4</v>
      </c>
      <c r="AW26" s="10" t="str">
        <f t="shared" si="8"/>
        <v>12,4</v>
      </c>
      <c r="AX26" s="10" t="str">
        <f t="shared" si="8"/>
        <v>13,4</v>
      </c>
      <c r="AY26" s="10" t="str">
        <f t="shared" si="8"/>
        <v>14,4</v>
      </c>
      <c r="AZ26" s="10" t="str">
        <f t="shared" si="8"/>
        <v>15,4</v>
      </c>
      <c r="BA26" s="5"/>
      <c r="ES26" s="5"/>
      <c r="ET26" s="5">
        <f t="shared" ref="ET26:FH26" si="13">INDEX($E$43:$EX$44,$ET$22,MATCH(AL51,$E$38:$EX$38,0)-1)</f>
        <v>55.5279230923461</v>
      </c>
      <c r="EU26" s="5">
        <f t="shared" si="13"/>
        <v>53.723379459678704</v>
      </c>
      <c r="EV26" s="5">
        <f t="shared" si="13"/>
        <v>50.1357773244141</v>
      </c>
      <c r="EW26" s="5">
        <f t="shared" si="13"/>
        <v>45.838317389864798</v>
      </c>
      <c r="EX26" s="5">
        <f t="shared" si="13"/>
        <v>50.1383432137239</v>
      </c>
      <c r="EY26" s="5">
        <f t="shared" si="13"/>
        <v>53.732221835839702</v>
      </c>
      <c r="EZ26" s="5">
        <f t="shared" si="13"/>
        <v>55.554490940287003</v>
      </c>
      <c r="FA26" s="5">
        <f t="shared" si="13"/>
        <v>55.601753710223598</v>
      </c>
      <c r="FB26" s="5">
        <f t="shared" si="13"/>
        <v>53.898332097031698</v>
      </c>
      <c r="FC26" s="5">
        <f t="shared" si="13"/>
        <v>50.369664740106003</v>
      </c>
      <c r="FD26" s="5">
        <f t="shared" si="13"/>
        <v>44.7986348898242</v>
      </c>
      <c r="FE26" s="5">
        <f t="shared" si="13"/>
        <v>36.799548373931302</v>
      </c>
      <c r="FF26" s="5">
        <f t="shared" si="13"/>
        <v>26.799852553201301</v>
      </c>
      <c r="FG26" s="5">
        <f t="shared" si="13"/>
        <v>14.7999556749413</v>
      </c>
      <c r="FH26" s="5">
        <f t="shared" si="13"/>
        <v>0.799998018707201</v>
      </c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</row>
    <row r="27" spans="1:194" ht="10.5" customHeight="1">
      <c r="A27" s="5"/>
      <c r="B27" s="5"/>
      <c r="C27" s="5"/>
      <c r="D27" s="5"/>
      <c r="E27" s="38"/>
      <c r="F27" s="310"/>
      <c r="G27" s="310"/>
      <c r="H27" s="305"/>
      <c r="I27" s="305"/>
      <c r="J27" s="9"/>
      <c r="K27" s="5"/>
      <c r="L27" s="42">
        <v>6</v>
      </c>
      <c r="M27" s="49">
        <f t="shared" si="7"/>
        <v>150</v>
      </c>
      <c r="N27" s="49">
        <f t="shared" si="7"/>
        <v>50</v>
      </c>
      <c r="O27" s="49">
        <f t="shared" si="7"/>
        <v>-50</v>
      </c>
      <c r="P27" s="49">
        <f t="shared" si="7"/>
        <v>0</v>
      </c>
      <c r="Q27" s="49">
        <f t="shared" si="7"/>
        <v>0</v>
      </c>
      <c r="R27" s="49">
        <f t="shared" si="7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1"/>
        <v>5</v>
      </c>
      <c r="AK27" s="11">
        <f>COLUMN()</f>
        <v>37</v>
      </c>
      <c r="AL27" s="10" t="str">
        <f t="shared" si="8"/>
        <v>1,5</v>
      </c>
      <c r="AM27" s="10" t="str">
        <f t="shared" si="8"/>
        <v>2,5</v>
      </c>
      <c r="AN27" s="10" t="str">
        <f t="shared" si="8"/>
        <v>3,5</v>
      </c>
      <c r="AO27" s="10" t="str">
        <f t="shared" si="8"/>
        <v>4,5</v>
      </c>
      <c r="AP27" s="10" t="str">
        <f t="shared" si="8"/>
        <v>5,5</v>
      </c>
      <c r="AQ27" s="10" t="str">
        <f t="shared" si="8"/>
        <v>6,5</v>
      </c>
      <c r="AR27" s="10" t="str">
        <f t="shared" si="8"/>
        <v>7,5</v>
      </c>
      <c r="AS27" s="10" t="str">
        <f t="shared" si="8"/>
        <v>8,5</v>
      </c>
      <c r="AT27" s="10" t="str">
        <f t="shared" si="8"/>
        <v>9,5</v>
      </c>
      <c r="AU27" s="10" t="str">
        <f t="shared" si="8"/>
        <v>10,5</v>
      </c>
      <c r="AV27" s="10" t="str">
        <f t="shared" si="8"/>
        <v>11,5</v>
      </c>
      <c r="AW27" s="10" t="str">
        <f t="shared" si="8"/>
        <v>12,5</v>
      </c>
      <c r="AX27" s="10" t="str">
        <f t="shared" si="8"/>
        <v>13,5</v>
      </c>
      <c r="AY27" s="10" t="str">
        <f t="shared" si="8"/>
        <v>14,5</v>
      </c>
      <c r="AZ27" s="10" t="str">
        <f t="shared" si="8"/>
        <v>15,5</v>
      </c>
      <c r="BA27" s="5"/>
      <c r="ES27" s="5"/>
      <c r="ET27" s="5">
        <f t="shared" ref="ET27:FH27" si="14">INDEX($E$43:$EX$44,$ET$22,MATCH(AL52,$E$38:$EX$38,0)-1)</f>
        <v>55.954510869398902</v>
      </c>
      <c r="EU27" s="5">
        <f t="shared" si="14"/>
        <v>54.6699045719823</v>
      </c>
      <c r="EV27" s="5">
        <f t="shared" si="14"/>
        <v>52.556421057763401</v>
      </c>
      <c r="EW27" s="5">
        <f t="shared" si="14"/>
        <v>50.973780565331502</v>
      </c>
      <c r="EX27" s="5">
        <f t="shared" si="14"/>
        <v>52.548037270914797</v>
      </c>
      <c r="EY27" s="5">
        <f t="shared" si="14"/>
        <v>54.6428684425223</v>
      </c>
      <c r="EZ27" s="5">
        <f t="shared" si="14"/>
        <v>55.873483981142797</v>
      </c>
      <c r="FA27" s="5">
        <f t="shared" si="14"/>
        <v>55.710018374551801</v>
      </c>
      <c r="FB27" s="5">
        <f t="shared" si="14"/>
        <v>53.935237776403604</v>
      </c>
      <c r="FC27" s="5">
        <f t="shared" si="14"/>
        <v>50.382696819292697</v>
      </c>
      <c r="FD27" s="5">
        <f t="shared" si="14"/>
        <v>44.803654788870901</v>
      </c>
      <c r="FE27" s="5">
        <f t="shared" si="14"/>
        <v>36.801197326147999</v>
      </c>
      <c r="FF27" s="5">
        <f t="shared" si="14"/>
        <v>26.8003888152424</v>
      </c>
      <c r="FG27" s="5">
        <f t="shared" si="14"/>
        <v>14.800116566209899</v>
      </c>
      <c r="FH27" s="5">
        <f t="shared" si="14"/>
        <v>0.80000520837023703</v>
      </c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</row>
    <row r="28" spans="1:194" ht="10.5" customHeight="1">
      <c r="A28" s="5"/>
      <c r="B28" s="5"/>
      <c r="C28" s="5"/>
      <c r="D28" s="5"/>
      <c r="E28" s="38"/>
      <c r="F28" s="310"/>
      <c r="G28" s="310"/>
      <c r="H28" s="305"/>
      <c r="I28" s="305"/>
      <c r="J28" s="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1"/>
        <v>6</v>
      </c>
      <c r="AK28" s="11">
        <f>COLUMN()</f>
        <v>37</v>
      </c>
      <c r="AL28" s="10" t="str">
        <f t="shared" si="8"/>
        <v>1,6</v>
      </c>
      <c r="AM28" s="10" t="str">
        <f t="shared" si="8"/>
        <v>2,6</v>
      </c>
      <c r="AN28" s="10" t="str">
        <f t="shared" si="8"/>
        <v>3,6</v>
      </c>
      <c r="AO28" s="10" t="str">
        <f t="shared" si="8"/>
        <v>4,6</v>
      </c>
      <c r="AP28" s="10" t="str">
        <f t="shared" si="8"/>
        <v>5,6</v>
      </c>
      <c r="AQ28" s="10" t="str">
        <f t="shared" si="8"/>
        <v>6,6</v>
      </c>
      <c r="AR28" s="10" t="str">
        <f t="shared" si="8"/>
        <v>7,6</v>
      </c>
      <c r="AS28" s="10" t="str">
        <f t="shared" si="8"/>
        <v>8,6</v>
      </c>
      <c r="AT28" s="10" t="str">
        <f t="shared" si="8"/>
        <v>9,6</v>
      </c>
      <c r="AU28" s="10" t="str">
        <f t="shared" si="8"/>
        <v>10,6</v>
      </c>
      <c r="AV28" s="10" t="str">
        <f t="shared" si="8"/>
        <v>11,6</v>
      </c>
      <c r="AW28" s="10" t="str">
        <f t="shared" si="8"/>
        <v>12,6</v>
      </c>
      <c r="AX28" s="10" t="str">
        <f t="shared" si="8"/>
        <v>13,6</v>
      </c>
      <c r="AY28" s="10" t="str">
        <f t="shared" si="8"/>
        <v>14,6</v>
      </c>
      <c r="AZ28" s="10" t="str">
        <f t="shared" si="8"/>
        <v>15,6</v>
      </c>
      <c r="BA28" s="5"/>
      <c r="ES28" s="5"/>
      <c r="ET28" s="5">
        <f t="shared" ref="ET28:FH28" si="15">INDEX($E$43:$EX$44,$ET$22,MATCH(AL53,$E$38:$EX$38,0)-1)</f>
        <v>55.954510868827498</v>
      </c>
      <c r="EU28" s="5">
        <f t="shared" si="15"/>
        <v>54.669904571285002</v>
      </c>
      <c r="EV28" s="5">
        <f t="shared" si="15"/>
        <v>52.556421056956701</v>
      </c>
      <c r="EW28" s="5">
        <f t="shared" si="15"/>
        <v>50.973780564939197</v>
      </c>
      <c r="EX28" s="5">
        <f t="shared" si="15"/>
        <v>52.548037270806098</v>
      </c>
      <c r="EY28" s="5">
        <f t="shared" si="15"/>
        <v>54.642868442060603</v>
      </c>
      <c r="EZ28" s="5">
        <f t="shared" si="15"/>
        <v>55.873483980529798</v>
      </c>
      <c r="FA28" s="5">
        <f t="shared" si="15"/>
        <v>55.7100183739459</v>
      </c>
      <c r="FB28" s="5">
        <f t="shared" si="15"/>
        <v>53.935237775876899</v>
      </c>
      <c r="FC28" s="5">
        <f t="shared" si="15"/>
        <v>50.382696818875999</v>
      </c>
      <c r="FD28" s="5">
        <f t="shared" si="15"/>
        <v>44.803654788569403</v>
      </c>
      <c r="FE28" s="5">
        <f t="shared" si="15"/>
        <v>36.801197325986998</v>
      </c>
      <c r="FF28" s="5">
        <f t="shared" si="15"/>
        <v>26.8003888152024</v>
      </c>
      <c r="FG28" s="5">
        <f t="shared" si="15"/>
        <v>14.8001165662159</v>
      </c>
      <c r="FH28" s="5">
        <f t="shared" si="15"/>
        <v>0.80000520837447797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</row>
    <row r="29" spans="1:194" ht="10.5" customHeight="1">
      <c r="A29" s="5"/>
      <c r="B29" s="5"/>
      <c r="C29" s="5"/>
      <c r="D29" s="5"/>
      <c r="E29" s="38"/>
      <c r="F29" s="310"/>
      <c r="G29" s="310"/>
      <c r="H29" s="305"/>
      <c r="I29" s="305"/>
      <c r="J29" s="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1"/>
        <v>7</v>
      </c>
      <c r="AK29" s="11">
        <f>COLUMN()</f>
        <v>37</v>
      </c>
      <c r="AL29" s="10" t="str">
        <f t="shared" si="8"/>
        <v>1,7</v>
      </c>
      <c r="AM29" s="10" t="str">
        <f t="shared" si="8"/>
        <v>2,7</v>
      </c>
      <c r="AN29" s="10" t="str">
        <f t="shared" si="8"/>
        <v>3,7</v>
      </c>
      <c r="AO29" s="10" t="str">
        <f t="shared" si="8"/>
        <v>4,7</v>
      </c>
      <c r="AP29" s="10" t="str">
        <f t="shared" si="8"/>
        <v>5,7</v>
      </c>
      <c r="AQ29" s="10" t="str">
        <f t="shared" si="8"/>
        <v>6,7</v>
      </c>
      <c r="AR29" s="10" t="str">
        <f t="shared" si="8"/>
        <v>7,7</v>
      </c>
      <c r="AS29" s="10" t="str">
        <f t="shared" si="8"/>
        <v>8,7</v>
      </c>
      <c r="AT29" s="10" t="str">
        <f t="shared" si="8"/>
        <v>9,7</v>
      </c>
      <c r="AU29" s="10" t="str">
        <f t="shared" si="8"/>
        <v>10,7</v>
      </c>
      <c r="AV29" s="10" t="str">
        <f t="shared" si="8"/>
        <v>11,7</v>
      </c>
      <c r="AW29" s="10" t="str">
        <f t="shared" si="8"/>
        <v>12,7</v>
      </c>
      <c r="AX29" s="10" t="str">
        <f t="shared" si="8"/>
        <v>13,7</v>
      </c>
      <c r="AY29" s="10" t="str">
        <f t="shared" si="8"/>
        <v>14,7</v>
      </c>
      <c r="AZ29" s="10" t="str">
        <f t="shared" si="8"/>
        <v>15,7</v>
      </c>
      <c r="BA29" s="5"/>
      <c r="ES29" s="5"/>
      <c r="ET29" s="5">
        <f t="shared" ref="ET29:FH29" si="16">INDEX($E$43:$EX$44,$ET$22,MATCH(AL54,$E$38:$EX$38,0)-1)</f>
        <v>55.527923091041004</v>
      </c>
      <c r="EU29" s="5">
        <f t="shared" si="16"/>
        <v>53.723379457976598</v>
      </c>
      <c r="EV29" s="5">
        <f t="shared" si="16"/>
        <v>50.135777322331698</v>
      </c>
      <c r="EW29" s="5">
        <f t="shared" si="16"/>
        <v>45.838317388679002</v>
      </c>
      <c r="EX29" s="5">
        <f t="shared" si="16"/>
        <v>50.138343212799398</v>
      </c>
      <c r="EY29" s="5">
        <f t="shared" si="16"/>
        <v>53.732221834183001</v>
      </c>
      <c r="EZ29" s="5">
        <f t="shared" si="16"/>
        <v>55.5544909382889</v>
      </c>
      <c r="FA29" s="5">
        <f t="shared" si="16"/>
        <v>55.601753708349698</v>
      </c>
      <c r="FB29" s="5">
        <f t="shared" si="16"/>
        <v>53.898332095479397</v>
      </c>
      <c r="FC29" s="5">
        <f t="shared" si="16"/>
        <v>50.369664738918097</v>
      </c>
      <c r="FD29" s="5">
        <f t="shared" si="16"/>
        <v>44.7986348889781</v>
      </c>
      <c r="FE29" s="5">
        <f t="shared" si="16"/>
        <v>36.799548373470799</v>
      </c>
      <c r="FF29" s="5">
        <f t="shared" si="16"/>
        <v>26.7998525530754</v>
      </c>
      <c r="FG29" s="5">
        <f t="shared" si="16"/>
        <v>14.7999556749508</v>
      </c>
      <c r="FH29" s="5">
        <f t="shared" si="16"/>
        <v>0.79999801872044995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</row>
    <row r="30" spans="1:194" ht="10.5" customHeight="1">
      <c r="A30" s="5"/>
      <c r="B30" s="5"/>
      <c r="C30" s="5"/>
      <c r="D30" s="5"/>
      <c r="E30" s="38"/>
      <c r="F30" s="310"/>
      <c r="G30" s="310"/>
      <c r="H30" s="305"/>
      <c r="I30" s="305"/>
      <c r="J30" s="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1"/>
        <v>8</v>
      </c>
      <c r="AK30" s="11">
        <f>COLUMN()</f>
        <v>37</v>
      </c>
      <c r="AL30" s="10" t="str">
        <f t="shared" si="8"/>
        <v>1,8</v>
      </c>
      <c r="AM30" s="10" t="str">
        <f t="shared" si="8"/>
        <v>2,8</v>
      </c>
      <c r="AN30" s="10" t="str">
        <f t="shared" si="8"/>
        <v>3,8</v>
      </c>
      <c r="AO30" s="10" t="str">
        <f t="shared" si="8"/>
        <v>4,8</v>
      </c>
      <c r="AP30" s="10" t="str">
        <f t="shared" si="8"/>
        <v>5,8</v>
      </c>
      <c r="AQ30" s="10" t="str">
        <f t="shared" si="8"/>
        <v>6,8</v>
      </c>
      <c r="AR30" s="10" t="str">
        <f t="shared" si="8"/>
        <v>7,8</v>
      </c>
      <c r="AS30" s="10" t="str">
        <f t="shared" si="8"/>
        <v>8,8</v>
      </c>
      <c r="AT30" s="10" t="str">
        <f t="shared" si="8"/>
        <v>9,8</v>
      </c>
      <c r="AU30" s="10" t="str">
        <f t="shared" si="8"/>
        <v>10,8</v>
      </c>
      <c r="AV30" s="10" t="str">
        <f t="shared" si="8"/>
        <v>11,8</v>
      </c>
      <c r="AW30" s="10" t="str">
        <f t="shared" si="8"/>
        <v>12,8</v>
      </c>
      <c r="AX30" s="10" t="str">
        <f t="shared" si="8"/>
        <v>13,8</v>
      </c>
      <c r="AY30" s="10" t="str">
        <f t="shared" si="8"/>
        <v>14,8</v>
      </c>
      <c r="AZ30" s="10" t="str">
        <f t="shared" si="8"/>
        <v>15,8</v>
      </c>
      <c r="BA30" s="5"/>
      <c r="ES30" s="5"/>
      <c r="ET30" s="5">
        <f t="shared" ref="ET30:FH30" si="17">INDEX($E$43:$EX$44,$ET$22,MATCH(AL55,$E$38:$EX$38,0)-1)</f>
        <v>55.173292591635303</v>
      </c>
      <c r="EU30" s="5">
        <f t="shared" si="17"/>
        <v>52.711332780109501</v>
      </c>
      <c r="EV30" s="5">
        <f t="shared" si="17"/>
        <v>46.2797805079244</v>
      </c>
      <c r="EW30" s="5">
        <f t="shared" si="17"/>
        <v>29.465616285399701</v>
      </c>
      <c r="EX30" s="5">
        <f t="shared" si="17"/>
        <v>46.289776514726199</v>
      </c>
      <c r="EY30" s="5">
        <f t="shared" si="17"/>
        <v>52.745176221657303</v>
      </c>
      <c r="EZ30" s="5">
        <f t="shared" si="17"/>
        <v>55.280526292293303</v>
      </c>
      <c r="FA30" s="5">
        <f t="shared" si="17"/>
        <v>55.520870031335797</v>
      </c>
      <c r="FB30" s="5">
        <f t="shared" si="17"/>
        <v>53.872934887488398</v>
      </c>
      <c r="FC30" s="5">
        <f t="shared" si="17"/>
        <v>50.361109000851002</v>
      </c>
      <c r="FD30" s="5">
        <f t="shared" si="17"/>
        <v>44.795420806021902</v>
      </c>
      <c r="FE30" s="5">
        <f t="shared" si="17"/>
        <v>36.798508725354601</v>
      </c>
      <c r="FF30" s="5">
        <f t="shared" si="17"/>
        <v>26.799517348340501</v>
      </c>
      <c r="FG30" s="5">
        <f t="shared" si="17"/>
        <v>14.7998555615866</v>
      </c>
      <c r="FH30" s="5">
        <f t="shared" si="17"/>
        <v>0.79999354777009601</v>
      </c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</row>
    <row r="31" spans="1:194" ht="10.5" customHeight="1">
      <c r="A31" s="5"/>
      <c r="B31" s="5"/>
      <c r="C31" s="5"/>
      <c r="D31" s="5"/>
      <c r="E31" s="38"/>
      <c r="F31" s="310"/>
      <c r="G31" s="310"/>
      <c r="H31" s="305"/>
      <c r="I31" s="305"/>
      <c r="J31" s="9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1"/>
        <v>9</v>
      </c>
      <c r="AK31" s="11">
        <f>COLUMN()</f>
        <v>37</v>
      </c>
      <c r="AL31" s="10" t="str">
        <f t="shared" si="8"/>
        <v>1,9</v>
      </c>
      <c r="AM31" s="10" t="str">
        <f t="shared" si="8"/>
        <v>2,9</v>
      </c>
      <c r="AN31" s="10" t="str">
        <f t="shared" si="8"/>
        <v>3,9</v>
      </c>
      <c r="AO31" s="10" t="str">
        <f t="shared" si="8"/>
        <v>4,9</v>
      </c>
      <c r="AP31" s="10" t="str">
        <f t="shared" si="8"/>
        <v>5,9</v>
      </c>
      <c r="AQ31" s="10" t="str">
        <f t="shared" si="8"/>
        <v>6,9</v>
      </c>
      <c r="AR31" s="10" t="str">
        <f t="shared" si="8"/>
        <v>7,9</v>
      </c>
      <c r="AS31" s="10" t="str">
        <f t="shared" si="8"/>
        <v>8,9</v>
      </c>
      <c r="AT31" s="10" t="str">
        <f t="shared" si="8"/>
        <v>9,9</v>
      </c>
      <c r="AU31" s="10" t="str">
        <f t="shared" si="8"/>
        <v>10,9</v>
      </c>
      <c r="AV31" s="10" t="str">
        <f t="shared" si="8"/>
        <v>11,9</v>
      </c>
      <c r="AW31" s="10" t="str">
        <f t="shared" si="8"/>
        <v>12,9</v>
      </c>
      <c r="AX31" s="10" t="str">
        <f t="shared" si="8"/>
        <v>13,9</v>
      </c>
      <c r="AY31" s="10" t="str">
        <f t="shared" si="8"/>
        <v>14,9</v>
      </c>
      <c r="AZ31" s="10" t="str">
        <f t="shared" si="8"/>
        <v>15,9</v>
      </c>
      <c r="BA31" s="5"/>
      <c r="ES31" s="5"/>
      <c r="ET31" s="5">
        <f t="shared" ref="ET31:FH31" si="18">INDEX($E$43:$EX$44,$ET$22,MATCH(AL56,$E$38:$EX$38,0)-1)</f>
        <v>55.527923090559199</v>
      </c>
      <c r="EU31" s="5">
        <f t="shared" si="18"/>
        <v>53.723379457699501</v>
      </c>
      <c r="EV31" s="5">
        <f t="shared" si="18"/>
        <v>50.135777322125001</v>
      </c>
      <c r="EW31" s="5">
        <f t="shared" si="18"/>
        <v>45.838317387531397</v>
      </c>
      <c r="EX31" s="5">
        <f t="shared" si="18"/>
        <v>50.138343210966497</v>
      </c>
      <c r="EY31" s="5">
        <f t="shared" si="18"/>
        <v>53.732221832653501</v>
      </c>
      <c r="EZ31" s="5">
        <f t="shared" si="18"/>
        <v>55.554490937155201</v>
      </c>
      <c r="FA31" s="5">
        <f t="shared" si="18"/>
        <v>55.601753707489102</v>
      </c>
      <c r="FB31" s="5">
        <f t="shared" si="18"/>
        <v>53.898332094825001</v>
      </c>
      <c r="FC31" s="5">
        <f t="shared" si="18"/>
        <v>50.369664738440399</v>
      </c>
      <c r="FD31" s="5">
        <f t="shared" si="18"/>
        <v>44.798634888645402</v>
      </c>
      <c r="FE31" s="5">
        <f t="shared" si="18"/>
        <v>36.7995483732089</v>
      </c>
      <c r="FF31" s="5">
        <f t="shared" si="18"/>
        <v>26.799852552992999</v>
      </c>
      <c r="FG31" s="5">
        <f t="shared" si="18"/>
        <v>14.799955674982799</v>
      </c>
      <c r="FH31" s="5">
        <f t="shared" si="18"/>
        <v>0.79999801874350696</v>
      </c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</row>
    <row r="32" spans="1:194" ht="10.5" customHeight="1">
      <c r="A32" s="5"/>
      <c r="B32" s="5"/>
      <c r="C32" s="5"/>
      <c r="D32" s="5"/>
      <c r="E32" s="38"/>
      <c r="F32" s="310"/>
      <c r="G32" s="310"/>
      <c r="H32" s="305"/>
      <c r="I32" s="305"/>
      <c r="J32" s="9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1"/>
        <v>10</v>
      </c>
      <c r="AK32" s="11">
        <f>COLUMN()</f>
        <v>37</v>
      </c>
      <c r="AL32" s="10" t="str">
        <f t="shared" si="8"/>
        <v>1,10</v>
      </c>
      <c r="AM32" s="10" t="str">
        <f t="shared" si="8"/>
        <v>2,10</v>
      </c>
      <c r="AN32" s="10" t="str">
        <f t="shared" si="8"/>
        <v>3,10</v>
      </c>
      <c r="AO32" s="10" t="str">
        <f t="shared" si="8"/>
        <v>4,10</v>
      </c>
      <c r="AP32" s="10" t="str">
        <f t="shared" si="8"/>
        <v>5,10</v>
      </c>
      <c r="AQ32" s="10" t="str">
        <f t="shared" si="8"/>
        <v>6,10</v>
      </c>
      <c r="AR32" s="10" t="str">
        <f t="shared" si="8"/>
        <v>7,10</v>
      </c>
      <c r="AS32" s="10" t="str">
        <f t="shared" si="8"/>
        <v>8,10</v>
      </c>
      <c r="AT32" s="10" t="str">
        <f t="shared" si="8"/>
        <v>9,10</v>
      </c>
      <c r="AU32" s="10" t="str">
        <f t="shared" si="8"/>
        <v>10,10</v>
      </c>
      <c r="AV32" s="10" t="str">
        <f t="shared" si="8"/>
        <v>11,10</v>
      </c>
      <c r="AW32" s="10" t="str">
        <f t="shared" si="8"/>
        <v>12,10</v>
      </c>
      <c r="AX32" s="10" t="str">
        <f t="shared" si="8"/>
        <v>13,10</v>
      </c>
      <c r="AY32" s="10" t="str">
        <f t="shared" si="8"/>
        <v>14,10</v>
      </c>
      <c r="AZ32" s="10" t="str">
        <f t="shared" si="8"/>
        <v>15,10</v>
      </c>
      <c r="BA32" s="5"/>
      <c r="ES32" s="5"/>
      <c r="ET32" s="5">
        <f t="shared" ref="ET32:FG32" si="19">INDEX($E$43:$EX$44,$ET$22,MATCH(AL57,$E$38:$EX$38,0)-1)</f>
        <v>55.954510867538403</v>
      </c>
      <c r="EU32" s="5">
        <f t="shared" si="19"/>
        <v>54.669904570004803</v>
      </c>
      <c r="EV32" s="5">
        <f t="shared" si="19"/>
        <v>52.556421055721401</v>
      </c>
      <c r="EW32" s="5">
        <f t="shared" si="19"/>
        <v>50.973780563348903</v>
      </c>
      <c r="EX32" s="5">
        <f t="shared" si="19"/>
        <v>52.548037268683302</v>
      </c>
      <c r="EY32" s="5">
        <f t="shared" si="19"/>
        <v>54.642868439990004</v>
      </c>
      <c r="EZ32" s="5">
        <f t="shared" si="19"/>
        <v>55.8734839785945</v>
      </c>
      <c r="FA32" s="5">
        <f t="shared" si="19"/>
        <v>55.7100183722727</v>
      </c>
      <c r="FB32" s="5">
        <f t="shared" si="19"/>
        <v>53.935237774544198</v>
      </c>
      <c r="FC32" s="5">
        <f t="shared" si="19"/>
        <v>50.382696817907899</v>
      </c>
      <c r="FD32" s="5">
        <f t="shared" si="19"/>
        <v>44.803654787957399</v>
      </c>
      <c r="FE32" s="5">
        <f t="shared" si="19"/>
        <v>36.8011973256503</v>
      </c>
      <c r="FF32" s="5">
        <f t="shared" si="19"/>
        <v>26.8003888150302</v>
      </c>
      <c r="FG32" s="5">
        <f t="shared" si="19"/>
        <v>14.8001165662003</v>
      </c>
      <c r="FH32" s="5">
        <f>(FH31+FG32)/2</f>
        <v>7.8000572924719034</v>
      </c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</row>
    <row r="33" spans="1:194" ht="10.5" customHeight="1">
      <c r="A33" s="5"/>
      <c r="B33" s="5"/>
      <c r="C33" s="5"/>
      <c r="D33" s="5"/>
      <c r="E33" s="38"/>
      <c r="F33" s="310"/>
      <c r="G33" s="310"/>
      <c r="H33" s="305"/>
      <c r="I33" s="305"/>
      <c r="J33" s="9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</row>
    <row r="34" spans="1:194" ht="10.5" customHeight="1">
      <c r="A34" s="5"/>
      <c r="B34" s="5"/>
      <c r="C34" s="5"/>
      <c r="D34" s="5"/>
      <c r="E34" s="38"/>
      <c r="F34" s="310"/>
      <c r="G34" s="310"/>
      <c r="H34" s="305"/>
      <c r="I34" s="305"/>
      <c r="J34" s="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</row>
    <row r="35" spans="1:194">
      <c r="A35" s="20"/>
      <c r="B35" s="20"/>
      <c r="C35" s="20"/>
      <c r="D35" s="20"/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</row>
    <row r="36" spans="1:194">
      <c r="A36" s="345" t="s">
        <v>606</v>
      </c>
      <c r="B36" s="345"/>
      <c r="C36" s="345"/>
      <c r="D36" s="34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</row>
    <row r="37" spans="1:194">
      <c r="A37" s="20"/>
      <c r="B37" s="20"/>
      <c r="C37" s="20"/>
      <c r="D37" s="34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</row>
    <row r="38" spans="1:194">
      <c r="A38" s="22">
        <v>0.8</v>
      </c>
      <c r="B38" s="22">
        <v>0.5</v>
      </c>
      <c r="C38" s="22">
        <v>0.2</v>
      </c>
      <c r="D38" s="34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</row>
    <row r="39" spans="1:194" ht="11.25" customHeight="1">
      <c r="A39" s="343">
        <f t="shared" ref="A39:C40" si="20">_xlfn.PERCENTILE.INC($F39:$FT39,A$38)</f>
        <v>-1E+30</v>
      </c>
      <c r="B39" s="343">
        <f t="shared" si="20"/>
        <v>-1E+30</v>
      </c>
      <c r="C39" s="343">
        <f t="shared" si="20"/>
        <v>-1E+30</v>
      </c>
      <c r="D39" s="346">
        <v>0</v>
      </c>
      <c r="E39" s="347">
        <v>-1E+30</v>
      </c>
      <c r="F39" s="347">
        <v>-1E+30</v>
      </c>
      <c r="G39" s="347">
        <v>-1E+30</v>
      </c>
      <c r="H39" s="347">
        <v>-1E+30</v>
      </c>
      <c r="I39" s="347">
        <v>-1E+30</v>
      </c>
      <c r="J39" s="347">
        <v>-1E+30</v>
      </c>
      <c r="K39" s="347">
        <v>-1E+30</v>
      </c>
      <c r="L39" s="347">
        <v>-1E+30</v>
      </c>
      <c r="M39" s="347">
        <v>-1E+30</v>
      </c>
      <c r="N39" s="347">
        <v>-1E+30</v>
      </c>
      <c r="O39" s="347">
        <v>-1E+30</v>
      </c>
      <c r="P39" s="347">
        <v>-1E+30</v>
      </c>
      <c r="Q39" s="347">
        <v>-1E+30</v>
      </c>
      <c r="R39" s="347">
        <v>-1E+30</v>
      </c>
      <c r="S39" s="347">
        <v>-1E+30</v>
      </c>
      <c r="T39" s="347">
        <v>-1E+30</v>
      </c>
      <c r="U39" s="347">
        <v>-1E+30</v>
      </c>
      <c r="V39" s="347">
        <v>-1E+30</v>
      </c>
      <c r="W39" s="347">
        <v>-1E+30</v>
      </c>
      <c r="X39" s="347">
        <v>-1E+30</v>
      </c>
      <c r="Y39" s="347">
        <v>-1E+30</v>
      </c>
      <c r="Z39" s="347">
        <v>-1E+30</v>
      </c>
      <c r="AA39" s="347">
        <v>-1E+30</v>
      </c>
      <c r="AB39" s="347">
        <v>-1E+30</v>
      </c>
      <c r="AC39" s="347">
        <v>-1E+30</v>
      </c>
      <c r="AD39" s="347">
        <v>-1E+30</v>
      </c>
      <c r="AE39" s="347">
        <v>-1E+30</v>
      </c>
      <c r="AF39" s="347">
        <v>-1E+30</v>
      </c>
      <c r="AG39" s="347">
        <v>-1E+30</v>
      </c>
      <c r="AH39" s="347">
        <v>-1E+30</v>
      </c>
      <c r="AI39" s="347">
        <v>-1E+30</v>
      </c>
      <c r="AJ39" s="347">
        <v>-1E+30</v>
      </c>
      <c r="AK39" s="347">
        <v>-1E+30</v>
      </c>
      <c r="AL39" s="347">
        <v>-1E+30</v>
      </c>
      <c r="AM39" s="347">
        <v>-1E+30</v>
      </c>
      <c r="AN39" s="347">
        <v>-1E+30</v>
      </c>
      <c r="AO39" s="347">
        <v>-1E+30</v>
      </c>
      <c r="AP39" s="347">
        <v>-1E+30</v>
      </c>
      <c r="AQ39" s="347">
        <v>-1E+30</v>
      </c>
      <c r="AR39" s="347">
        <v>-1E+30</v>
      </c>
      <c r="AS39" s="347">
        <v>-1E+30</v>
      </c>
      <c r="AT39" s="347">
        <v>-1E+30</v>
      </c>
      <c r="AU39" s="347">
        <v>-1E+30</v>
      </c>
      <c r="AV39" s="347">
        <v>-1E+30</v>
      </c>
      <c r="AW39" s="347">
        <v>-1E+30</v>
      </c>
      <c r="AX39" s="347">
        <v>-1E+30</v>
      </c>
      <c r="AY39" s="347">
        <v>-1E+30</v>
      </c>
      <c r="AZ39" s="347">
        <v>-1E+30</v>
      </c>
      <c r="BA39" s="347">
        <v>-1E+30</v>
      </c>
      <c r="BB39" s="347">
        <v>-1E+30</v>
      </c>
      <c r="BC39" s="347">
        <v>-1E+30</v>
      </c>
      <c r="BD39" s="347">
        <v>-1E+30</v>
      </c>
      <c r="BE39" s="347">
        <v>-1E+30</v>
      </c>
      <c r="BF39" s="347">
        <v>-1E+30</v>
      </c>
      <c r="BG39" s="347">
        <v>-1E+30</v>
      </c>
      <c r="BH39" s="347">
        <v>-1E+30</v>
      </c>
      <c r="BI39" s="347">
        <v>-1E+30</v>
      </c>
      <c r="BJ39" s="347">
        <v>-1E+30</v>
      </c>
      <c r="BK39" s="347">
        <v>-1E+30</v>
      </c>
      <c r="BL39" s="347">
        <v>-1E+30</v>
      </c>
      <c r="BM39" s="347">
        <v>-1E+30</v>
      </c>
      <c r="BN39" s="347">
        <v>-1E+30</v>
      </c>
      <c r="BO39" s="347">
        <v>-1E+30</v>
      </c>
      <c r="BP39" s="347">
        <v>-1E+30</v>
      </c>
      <c r="BQ39" s="347">
        <v>-1E+30</v>
      </c>
      <c r="BR39" s="347">
        <v>-1E+30</v>
      </c>
      <c r="BS39" s="347">
        <v>-1E+30</v>
      </c>
      <c r="BT39" s="347">
        <v>-1E+30</v>
      </c>
      <c r="BU39" s="347">
        <v>-1E+30</v>
      </c>
      <c r="BV39" s="347">
        <v>-1E+30</v>
      </c>
      <c r="BW39" s="347">
        <v>-1E+30</v>
      </c>
      <c r="BX39" s="347">
        <v>-1E+30</v>
      </c>
      <c r="BY39" s="347">
        <v>-1E+30</v>
      </c>
      <c r="BZ39" s="347">
        <v>-1E+30</v>
      </c>
      <c r="CA39" s="347">
        <v>-1E+30</v>
      </c>
      <c r="CB39" s="347">
        <v>-1E+30</v>
      </c>
      <c r="CC39" s="347">
        <v>-1E+30</v>
      </c>
      <c r="CD39" s="347">
        <v>-1E+30</v>
      </c>
      <c r="CE39" s="347">
        <v>-1E+30</v>
      </c>
      <c r="CF39" s="347">
        <v>-1E+30</v>
      </c>
      <c r="CG39" s="347">
        <v>-1E+30</v>
      </c>
      <c r="CH39" s="347">
        <v>-1E+30</v>
      </c>
      <c r="CI39" s="347">
        <v>-1E+30</v>
      </c>
      <c r="CJ39" s="347">
        <v>-1E+30</v>
      </c>
      <c r="CK39" s="347">
        <v>-1E+30</v>
      </c>
      <c r="CL39" s="347">
        <v>-1E+30</v>
      </c>
      <c r="CM39" s="347">
        <v>-1E+30</v>
      </c>
      <c r="CN39" s="347">
        <v>-1E+30</v>
      </c>
      <c r="CO39" s="347">
        <v>-1E+30</v>
      </c>
      <c r="CP39" s="347">
        <v>-1E+30</v>
      </c>
      <c r="CQ39" s="347">
        <v>-1E+30</v>
      </c>
      <c r="CR39" s="347">
        <v>-1E+30</v>
      </c>
      <c r="CS39" s="347">
        <v>-1E+30</v>
      </c>
      <c r="CT39" s="347">
        <v>-1E+30</v>
      </c>
      <c r="CU39" s="347">
        <v>-1E+30</v>
      </c>
      <c r="CV39" s="347">
        <v>-1E+30</v>
      </c>
      <c r="CW39" s="347">
        <v>-1E+30</v>
      </c>
      <c r="CX39" s="347">
        <v>-1E+30</v>
      </c>
      <c r="CY39" s="347">
        <v>-1E+30</v>
      </c>
      <c r="CZ39" s="347">
        <v>-1E+30</v>
      </c>
      <c r="DA39" s="347">
        <v>-1E+30</v>
      </c>
      <c r="DB39" s="347">
        <v>-1E+30</v>
      </c>
      <c r="DC39" s="347">
        <v>-1E+30</v>
      </c>
      <c r="DD39" s="347">
        <v>-1E+30</v>
      </c>
      <c r="DE39" s="347">
        <v>-1E+30</v>
      </c>
      <c r="DF39" s="347">
        <v>-1E+30</v>
      </c>
      <c r="DG39" s="347">
        <v>-1E+30</v>
      </c>
      <c r="DH39" s="347">
        <v>-1E+30</v>
      </c>
      <c r="DI39" s="347">
        <v>-1E+30</v>
      </c>
      <c r="DJ39" s="347">
        <v>-1E+30</v>
      </c>
      <c r="DK39" s="347">
        <v>-1E+30</v>
      </c>
      <c r="DL39" s="347">
        <v>-1E+30</v>
      </c>
      <c r="DM39" s="347">
        <v>-1E+30</v>
      </c>
      <c r="DN39" s="347">
        <v>-1E+30</v>
      </c>
      <c r="DO39" s="347">
        <v>-1E+30</v>
      </c>
      <c r="DP39" s="347">
        <v>-1E+30</v>
      </c>
      <c r="DQ39" s="347">
        <v>-1E+30</v>
      </c>
      <c r="DR39" s="347">
        <v>-1E+30</v>
      </c>
      <c r="DS39" s="347">
        <v>-1E+30</v>
      </c>
      <c r="DT39" s="347">
        <v>-1E+30</v>
      </c>
      <c r="DU39" s="347">
        <v>-1E+30</v>
      </c>
      <c r="DV39" s="347">
        <v>-1E+30</v>
      </c>
      <c r="DW39" s="347">
        <v>-1E+30</v>
      </c>
      <c r="DX39" s="347">
        <v>-1E+30</v>
      </c>
      <c r="DY39" s="347">
        <v>-1E+30</v>
      </c>
      <c r="DZ39" s="347">
        <v>-1E+30</v>
      </c>
      <c r="EA39" s="347">
        <v>-1E+30</v>
      </c>
      <c r="EB39" s="347">
        <v>-1E+30</v>
      </c>
      <c r="EC39" s="347">
        <v>-1E+30</v>
      </c>
      <c r="ED39" s="347">
        <v>-1E+30</v>
      </c>
      <c r="EE39" s="347">
        <v>-1E+30</v>
      </c>
      <c r="EF39" s="347">
        <v>-1E+30</v>
      </c>
      <c r="EG39" s="347">
        <v>-1E+30</v>
      </c>
      <c r="EH39" s="347">
        <v>-1E+30</v>
      </c>
      <c r="EI39" s="347">
        <v>-1E+30</v>
      </c>
      <c r="EJ39" s="347">
        <v>-1E+30</v>
      </c>
      <c r="EK39" s="347">
        <v>-1E+30</v>
      </c>
      <c r="EL39" s="347">
        <v>-1E+30</v>
      </c>
      <c r="EM39" s="347">
        <v>-1E+30</v>
      </c>
      <c r="EN39" s="347">
        <v>-1E+30</v>
      </c>
      <c r="EO39" s="347">
        <v>-1E+30</v>
      </c>
      <c r="EP39" s="347">
        <v>-1E+30</v>
      </c>
      <c r="EQ39" s="347">
        <v>-1E+30</v>
      </c>
      <c r="ER39" s="347">
        <v>-1E+30</v>
      </c>
      <c r="ES39" s="347">
        <v>-1E+30</v>
      </c>
      <c r="ET39" s="347">
        <v>-1E+30</v>
      </c>
      <c r="EU39" s="347">
        <v>-1E+30</v>
      </c>
      <c r="EV39" s="347">
        <v>-1E+30</v>
      </c>
      <c r="EW39" s="347">
        <v>-1E+30</v>
      </c>
      <c r="EX39" s="347">
        <v>-1E+30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1.25" customHeight="1">
      <c r="A40" s="21">
        <f t="shared" si="20"/>
        <v>55.665279023361279</v>
      </c>
      <c r="B40" s="21">
        <f t="shared" si="20"/>
        <v>50.810165351522699</v>
      </c>
      <c r="C40" s="21">
        <f t="shared" si="20"/>
        <v>28.237491626705445</v>
      </c>
      <c r="D40" s="25">
        <v>1</v>
      </c>
      <c r="E40" s="23">
        <v>57.174679026283101</v>
      </c>
      <c r="F40" s="23">
        <v>55.665279021726398</v>
      </c>
      <c r="G40" s="23">
        <v>53.2260838262495</v>
      </c>
      <c r="H40" s="23">
        <v>51.461327157551501</v>
      </c>
      <c r="I40" s="23">
        <v>53.2170162047586</v>
      </c>
      <c r="J40" s="23">
        <v>55.634750920280602</v>
      </c>
      <c r="K40" s="23">
        <v>57.081278548939103</v>
      </c>
      <c r="L40" s="23">
        <v>56.8935562764811</v>
      </c>
      <c r="M40" s="23">
        <v>54.830899017319801</v>
      </c>
      <c r="N40" s="23">
        <v>50.810165351522699</v>
      </c>
      <c r="O40" s="23">
        <v>44.803336723417701</v>
      </c>
      <c r="P40" s="23">
        <v>36.801092995630803</v>
      </c>
      <c r="Q40" s="23">
        <v>26.800354905542701</v>
      </c>
      <c r="R40" s="23">
        <v>14.800106393194</v>
      </c>
      <c r="S40" s="23">
        <v>0.80000475380009195</v>
      </c>
      <c r="T40" s="23">
        <v>56.684079030839797</v>
      </c>
      <c r="U40" s="23">
        <v>54.595074212915399</v>
      </c>
      <c r="V40" s="23">
        <v>50.5516452998774</v>
      </c>
      <c r="W40" s="23">
        <v>45.940881442045097</v>
      </c>
      <c r="X40" s="23">
        <v>50.554970536733599</v>
      </c>
      <c r="Y40" s="23">
        <v>54.6059580074688</v>
      </c>
      <c r="Z40" s="23">
        <v>56.715528450369703</v>
      </c>
      <c r="AA40" s="23">
        <v>56.768491263448603</v>
      </c>
      <c r="AB40" s="23">
        <v>54.788975424197197</v>
      </c>
      <c r="AC40" s="23">
        <v>50.7962603139039</v>
      </c>
      <c r="AD40" s="23">
        <v>44.798751823043503</v>
      </c>
      <c r="AE40" s="23">
        <v>36.7995873578787</v>
      </c>
      <c r="AF40" s="23">
        <v>26.799865327835601</v>
      </c>
      <c r="AG40" s="23">
        <v>14.799959520362499</v>
      </c>
      <c r="AH40" s="23">
        <v>0.79999819063927102</v>
      </c>
      <c r="AI40" s="23">
        <v>56.282483853738</v>
      </c>
      <c r="AJ40" s="23">
        <v>53.479293499554601</v>
      </c>
      <c r="AK40" s="23">
        <v>46.444541718430102</v>
      </c>
      <c r="AL40" s="23">
        <v>29.195582773917401</v>
      </c>
      <c r="AM40" s="23">
        <v>46.456026492604401</v>
      </c>
      <c r="AN40" s="23">
        <v>53.518582122425698</v>
      </c>
      <c r="AO40" s="23">
        <v>56.406385981624602</v>
      </c>
      <c r="AP40" s="23">
        <v>56.67590490277</v>
      </c>
      <c r="AQ40" s="23">
        <v>54.760251102072203</v>
      </c>
      <c r="AR40" s="23">
        <v>50.787148656715402</v>
      </c>
      <c r="AS40" s="23">
        <v>44.795822896938603</v>
      </c>
      <c r="AT40" s="23">
        <v>36.798639285053497</v>
      </c>
      <c r="AU40" s="23">
        <v>26.799559527622701</v>
      </c>
      <c r="AV40" s="23">
        <v>14.799868169822</v>
      </c>
      <c r="AW40" s="23">
        <v>0.79999411090108696</v>
      </c>
      <c r="AX40" s="23">
        <v>56.684079031256999</v>
      </c>
      <c r="AY40" s="23">
        <v>54.595074213429598</v>
      </c>
      <c r="AZ40" s="23">
        <v>50.551645300417498</v>
      </c>
      <c r="BA40" s="23">
        <v>45.940881442527797</v>
      </c>
      <c r="BB40" s="23">
        <v>50.554970537193803</v>
      </c>
      <c r="BC40" s="23">
        <v>54.605958007942498</v>
      </c>
      <c r="BD40" s="23">
        <v>56.715528450841397</v>
      </c>
      <c r="BE40" s="23">
        <v>56.768491263866103</v>
      </c>
      <c r="BF40" s="23">
        <v>54.788975424427399</v>
      </c>
      <c r="BG40" s="23">
        <v>50.796260313961298</v>
      </c>
      <c r="BH40" s="23">
        <v>44.7987518230291</v>
      </c>
      <c r="BI40" s="23">
        <v>36.799587357868099</v>
      </c>
      <c r="BJ40" s="23">
        <v>26.799865327862001</v>
      </c>
      <c r="BK40" s="23">
        <v>14.7999595204013</v>
      </c>
      <c r="BL40" s="23">
        <v>0.79999819064283395</v>
      </c>
      <c r="BM40" s="23">
        <v>57.1746790270359</v>
      </c>
      <c r="BN40" s="23">
        <v>55.665279022701199</v>
      </c>
      <c r="BO40" s="23">
        <v>53.226083827271601</v>
      </c>
      <c r="BP40" s="23">
        <v>51.461327158519097</v>
      </c>
      <c r="BQ40" s="23">
        <v>53.217016205672699</v>
      </c>
      <c r="BR40" s="23">
        <v>55.6347509211895</v>
      </c>
      <c r="BS40" s="23">
        <v>57.081278549801802</v>
      </c>
      <c r="BT40" s="23">
        <v>56.893556277172699</v>
      </c>
      <c r="BU40" s="23">
        <v>54.830899017785299</v>
      </c>
      <c r="BV40" s="23">
        <v>50.810165351733303</v>
      </c>
      <c r="BW40" s="23">
        <v>44.803336723467901</v>
      </c>
      <c r="BX40" s="23">
        <v>36.801092995645803</v>
      </c>
      <c r="BY40" s="23">
        <v>26.800354905600901</v>
      </c>
      <c r="BZ40" s="23">
        <v>14.800106393274101</v>
      </c>
      <c r="CA40" s="23">
        <v>0.800004753803786</v>
      </c>
      <c r="CB40" s="23">
        <v>57.174679027504801</v>
      </c>
      <c r="CC40" s="23">
        <v>55.665279023028603</v>
      </c>
      <c r="CD40" s="23">
        <v>53.226083827502997</v>
      </c>
      <c r="CE40" s="23">
        <v>51.461327158677001</v>
      </c>
      <c r="CF40" s="23">
        <v>53.217016205771998</v>
      </c>
      <c r="CG40" s="23">
        <v>55.634750921222299</v>
      </c>
      <c r="CH40" s="23">
        <v>57.081278549776499</v>
      </c>
      <c r="CI40" s="23">
        <v>56.893556277153401</v>
      </c>
      <c r="CJ40" s="23">
        <v>54.830899017802402</v>
      </c>
      <c r="CK40" s="23">
        <v>50.810165351796996</v>
      </c>
      <c r="CL40" s="23">
        <v>44.803336723547098</v>
      </c>
      <c r="CM40" s="23">
        <v>36.801092995725398</v>
      </c>
      <c r="CN40" s="23">
        <v>26.8003549056534</v>
      </c>
      <c r="CO40" s="23">
        <v>14.800106393298099</v>
      </c>
      <c r="CP40" s="23">
        <v>0.80000475380798997</v>
      </c>
      <c r="CQ40" s="23">
        <v>56.684079032481897</v>
      </c>
      <c r="CR40" s="23">
        <v>54.595074214446797</v>
      </c>
      <c r="CS40" s="23">
        <v>50.551645301128502</v>
      </c>
      <c r="CT40" s="23">
        <v>45.9408814430032</v>
      </c>
      <c r="CU40" s="23">
        <v>50.554970537474802</v>
      </c>
      <c r="CV40" s="23">
        <v>54.605958008075199</v>
      </c>
      <c r="CW40" s="23">
        <v>56.715528450867502</v>
      </c>
      <c r="CX40" s="23">
        <v>56.768491263850898</v>
      </c>
      <c r="CY40" s="23">
        <v>54.788975424497103</v>
      </c>
      <c r="CZ40" s="23">
        <v>50.796260314119799</v>
      </c>
      <c r="DA40" s="23">
        <v>44.798751823246697</v>
      </c>
      <c r="DB40" s="23">
        <v>36.799587358085198</v>
      </c>
      <c r="DC40" s="23">
        <v>26.799865328013901</v>
      </c>
      <c r="DD40" s="23">
        <v>14.7999595204746</v>
      </c>
      <c r="DE40" s="23">
        <v>0.79999819065494604</v>
      </c>
      <c r="DF40" s="23">
        <v>56.282483855536597</v>
      </c>
      <c r="DG40" s="23">
        <v>53.479293501132503</v>
      </c>
      <c r="DH40" s="23">
        <v>46.4445417196292</v>
      </c>
      <c r="DI40" s="23">
        <v>29.195582774727502</v>
      </c>
      <c r="DJ40" s="23">
        <v>46.456026493131802</v>
      </c>
      <c r="DK40" s="23">
        <v>53.518582122758502</v>
      </c>
      <c r="DL40" s="23">
        <v>56.406385981829501</v>
      </c>
      <c r="DM40" s="23">
        <v>56.675904902921197</v>
      </c>
      <c r="DN40" s="23">
        <v>54.760251102215001</v>
      </c>
      <c r="DO40" s="23">
        <v>50.787148656941199</v>
      </c>
      <c r="DP40" s="23">
        <v>44.7958228972333</v>
      </c>
      <c r="DQ40" s="23">
        <v>36.798639285353602</v>
      </c>
      <c r="DR40" s="23">
        <v>26.799559527862201</v>
      </c>
      <c r="DS40" s="23">
        <v>14.7998681699518</v>
      </c>
      <c r="DT40" s="23">
        <v>0.79999411092034101</v>
      </c>
      <c r="DU40" s="23">
        <v>56.6840790329641</v>
      </c>
      <c r="DV40" s="23">
        <v>54.595074214874899</v>
      </c>
      <c r="DW40" s="23">
        <v>50.551645301488399</v>
      </c>
      <c r="DX40" s="23">
        <v>45.940881443261297</v>
      </c>
      <c r="DY40" s="23">
        <v>50.554970537626801</v>
      </c>
      <c r="DZ40" s="23">
        <v>54.605958008117803</v>
      </c>
      <c r="EA40" s="23">
        <v>56.715528450868199</v>
      </c>
      <c r="EB40" s="23">
        <v>56.768491263850997</v>
      </c>
      <c r="EC40" s="23">
        <v>54.788975424526299</v>
      </c>
      <c r="ED40" s="23">
        <v>50.796260314200602</v>
      </c>
      <c r="EE40" s="23">
        <v>44.798751823369201</v>
      </c>
      <c r="EF40" s="23">
        <v>36.799587358220698</v>
      </c>
      <c r="EG40" s="23">
        <v>26.799865328135699</v>
      </c>
      <c r="EH40" s="23">
        <v>14.799959520548301</v>
      </c>
      <c r="EI40" s="23">
        <v>0.79999819066136801</v>
      </c>
      <c r="EJ40" s="23">
        <v>57.174679028422503</v>
      </c>
      <c r="EK40" s="23">
        <v>55.6652790238603</v>
      </c>
      <c r="EL40" s="23">
        <v>53.226083828226102</v>
      </c>
      <c r="EM40" s="23">
        <v>51.461327159222499</v>
      </c>
      <c r="EN40" s="23">
        <v>53.217016206077403</v>
      </c>
      <c r="EO40" s="23">
        <v>55.634750921336703</v>
      </c>
      <c r="EP40" s="23">
        <v>57.081278549796998</v>
      </c>
      <c r="EQ40" s="23">
        <v>56.893556277182398</v>
      </c>
      <c r="ER40" s="23">
        <v>54.830899017901103</v>
      </c>
      <c r="ES40" s="23">
        <v>50.810165351985397</v>
      </c>
      <c r="ET40" s="23">
        <v>44.803336723806403</v>
      </c>
      <c r="EU40" s="23">
        <v>36.8010929959949</v>
      </c>
      <c r="EV40" s="23">
        <v>26.800354905887499</v>
      </c>
      <c r="EW40" s="23">
        <v>14.800106393445301</v>
      </c>
      <c r="EX40" s="23">
        <v>0.80000475382303404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1.25" customHeight="1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11.25" customHeight="1">
      <c r="A42" s="22">
        <v>0.8</v>
      </c>
      <c r="B42" s="22">
        <v>0.5</v>
      </c>
      <c r="C42" s="22">
        <v>0.2</v>
      </c>
      <c r="D42" s="25"/>
      <c r="E42" s="24">
        <v>0</v>
      </c>
      <c r="F42" s="24">
        <v>1</v>
      </c>
      <c r="G42" s="24">
        <v>2</v>
      </c>
      <c r="H42" s="24">
        <v>3</v>
      </c>
      <c r="I42" s="24">
        <v>4</v>
      </c>
      <c r="J42" s="24">
        <v>5</v>
      </c>
      <c r="K42" s="24">
        <v>6</v>
      </c>
      <c r="L42" s="24">
        <v>7</v>
      </c>
      <c r="M42" s="24">
        <v>8</v>
      </c>
      <c r="N42" s="24">
        <v>9</v>
      </c>
      <c r="O42" s="24">
        <v>10</v>
      </c>
      <c r="P42" s="24">
        <v>11</v>
      </c>
      <c r="Q42" s="25">
        <v>12</v>
      </c>
      <c r="R42" s="25">
        <v>13</v>
      </c>
      <c r="S42" s="24">
        <v>14</v>
      </c>
      <c r="T42" s="24">
        <v>15</v>
      </c>
      <c r="U42" s="24">
        <v>16</v>
      </c>
      <c r="V42" s="24">
        <v>17</v>
      </c>
      <c r="W42" s="24">
        <v>18</v>
      </c>
      <c r="X42" s="24">
        <v>19</v>
      </c>
      <c r="Y42" s="24">
        <v>20</v>
      </c>
      <c r="Z42" s="24">
        <v>21</v>
      </c>
      <c r="AA42" s="24">
        <v>22</v>
      </c>
      <c r="AB42" s="24">
        <v>23</v>
      </c>
      <c r="AC42" s="24">
        <v>24</v>
      </c>
      <c r="AD42" s="24">
        <v>25</v>
      </c>
      <c r="AE42" s="24">
        <v>26</v>
      </c>
      <c r="AF42" s="24">
        <v>27</v>
      </c>
      <c r="AG42" s="24">
        <v>28</v>
      </c>
      <c r="AH42" s="24">
        <v>29</v>
      </c>
      <c r="AI42" s="24">
        <v>30</v>
      </c>
      <c r="AJ42" s="24">
        <v>31</v>
      </c>
      <c r="AK42" s="24">
        <v>32</v>
      </c>
      <c r="AL42" s="24">
        <v>33</v>
      </c>
      <c r="AM42" s="24">
        <v>34</v>
      </c>
      <c r="AN42" s="24">
        <v>35</v>
      </c>
      <c r="AO42" s="24">
        <v>36</v>
      </c>
      <c r="AP42" s="24">
        <v>37</v>
      </c>
      <c r="AQ42" s="24">
        <v>38</v>
      </c>
      <c r="AR42" s="24">
        <v>39</v>
      </c>
      <c r="AS42" s="24">
        <v>40</v>
      </c>
      <c r="AT42" s="24">
        <v>41</v>
      </c>
      <c r="AU42" s="24">
        <v>42</v>
      </c>
      <c r="AV42" s="24">
        <v>43</v>
      </c>
      <c r="AW42" s="24">
        <v>44</v>
      </c>
      <c r="AX42" s="24">
        <v>45</v>
      </c>
      <c r="AY42" s="24">
        <v>46</v>
      </c>
      <c r="AZ42" s="24">
        <v>47</v>
      </c>
      <c r="BA42" s="24">
        <v>48</v>
      </c>
      <c r="BB42" s="24">
        <v>49</v>
      </c>
      <c r="BC42" s="24">
        <v>50</v>
      </c>
      <c r="BD42" s="24">
        <v>51</v>
      </c>
      <c r="BE42" s="24">
        <v>52</v>
      </c>
      <c r="BF42" s="24">
        <v>53</v>
      </c>
      <c r="BG42" s="24">
        <v>54</v>
      </c>
      <c r="BH42" s="24">
        <v>55</v>
      </c>
      <c r="BI42" s="24">
        <v>56</v>
      </c>
      <c r="BJ42" s="24">
        <v>57</v>
      </c>
      <c r="BK42" s="24">
        <v>58</v>
      </c>
      <c r="BL42" s="24">
        <v>59</v>
      </c>
      <c r="BM42" s="24">
        <v>60</v>
      </c>
      <c r="BN42" s="24">
        <v>61</v>
      </c>
      <c r="BO42" s="24">
        <v>62</v>
      </c>
      <c r="BP42" s="24">
        <v>63</v>
      </c>
      <c r="BQ42" s="24">
        <v>64</v>
      </c>
      <c r="BR42" s="24">
        <v>65</v>
      </c>
      <c r="BS42" s="24">
        <v>66</v>
      </c>
      <c r="BT42" s="24">
        <v>67</v>
      </c>
      <c r="BU42" s="24">
        <v>68</v>
      </c>
      <c r="BV42" s="24">
        <v>69</v>
      </c>
      <c r="BW42" s="24">
        <v>70</v>
      </c>
      <c r="BX42" s="24">
        <v>71</v>
      </c>
      <c r="BY42" s="24">
        <v>72</v>
      </c>
      <c r="BZ42" s="24">
        <v>73</v>
      </c>
      <c r="CA42" s="24">
        <v>74</v>
      </c>
      <c r="CB42" s="24">
        <v>75</v>
      </c>
      <c r="CC42" s="24">
        <v>76</v>
      </c>
      <c r="CD42" s="24">
        <v>77</v>
      </c>
      <c r="CE42" s="24">
        <v>78</v>
      </c>
      <c r="CF42" s="24">
        <v>79</v>
      </c>
      <c r="CG42" s="24">
        <v>80</v>
      </c>
      <c r="CH42" s="24">
        <v>81</v>
      </c>
      <c r="CI42" s="24">
        <v>82</v>
      </c>
      <c r="CJ42" s="24">
        <v>83</v>
      </c>
      <c r="CK42" s="24">
        <v>84</v>
      </c>
      <c r="CL42" s="24">
        <v>85</v>
      </c>
      <c r="CM42" s="24">
        <v>86</v>
      </c>
      <c r="CN42" s="24">
        <v>87</v>
      </c>
      <c r="CO42" s="24">
        <v>88</v>
      </c>
      <c r="CP42" s="24">
        <v>89</v>
      </c>
      <c r="CQ42" s="24">
        <v>90</v>
      </c>
      <c r="CR42" s="24">
        <v>91</v>
      </c>
      <c r="CS42" s="24">
        <v>92</v>
      </c>
      <c r="CT42" s="24">
        <v>93</v>
      </c>
      <c r="CU42" s="24">
        <v>94</v>
      </c>
      <c r="CV42" s="24">
        <v>95</v>
      </c>
      <c r="CW42" s="24">
        <v>96</v>
      </c>
      <c r="CX42" s="24">
        <v>97</v>
      </c>
      <c r="CY42" s="24">
        <v>98</v>
      </c>
      <c r="CZ42" s="24">
        <v>99</v>
      </c>
      <c r="DA42" s="24">
        <v>100</v>
      </c>
      <c r="DB42" s="24">
        <v>101</v>
      </c>
      <c r="DC42" s="24">
        <v>102</v>
      </c>
      <c r="DD42" s="24">
        <v>103</v>
      </c>
      <c r="DE42" s="24">
        <v>104</v>
      </c>
      <c r="DF42" s="24">
        <v>105</v>
      </c>
      <c r="DG42" s="24">
        <v>106</v>
      </c>
      <c r="DH42" s="24">
        <v>107</v>
      </c>
      <c r="DI42" s="24">
        <v>108</v>
      </c>
      <c r="DJ42" s="24">
        <v>109</v>
      </c>
      <c r="DK42" s="24">
        <v>110</v>
      </c>
      <c r="DL42" s="24">
        <v>111</v>
      </c>
      <c r="DM42" s="24">
        <v>112</v>
      </c>
      <c r="DN42" s="24">
        <v>113</v>
      </c>
      <c r="DO42" s="24">
        <v>114</v>
      </c>
      <c r="DP42" s="24">
        <v>115</v>
      </c>
      <c r="DQ42" s="24">
        <v>116</v>
      </c>
      <c r="DR42" s="24">
        <v>117</v>
      </c>
      <c r="DS42" s="24">
        <v>118</v>
      </c>
      <c r="DT42" s="24">
        <v>119</v>
      </c>
      <c r="DU42" s="24">
        <v>120</v>
      </c>
      <c r="DV42" s="24">
        <v>121</v>
      </c>
      <c r="DW42" s="24">
        <v>122</v>
      </c>
      <c r="DX42" s="24">
        <v>123</v>
      </c>
      <c r="DY42" s="24">
        <v>124</v>
      </c>
      <c r="DZ42" s="24">
        <v>125</v>
      </c>
      <c r="EA42" s="24">
        <v>126</v>
      </c>
      <c r="EB42" s="24">
        <v>127</v>
      </c>
      <c r="EC42" s="24">
        <v>128</v>
      </c>
      <c r="ED42" s="24">
        <v>129</v>
      </c>
      <c r="EE42" s="24">
        <v>130</v>
      </c>
      <c r="EF42" s="24">
        <v>131</v>
      </c>
      <c r="EG42" s="24">
        <v>132</v>
      </c>
      <c r="EH42" s="24">
        <v>133</v>
      </c>
      <c r="EI42" s="24">
        <v>134</v>
      </c>
      <c r="EJ42" s="24">
        <v>135</v>
      </c>
      <c r="EK42" s="24">
        <v>136</v>
      </c>
      <c r="EL42" s="24">
        <v>137</v>
      </c>
      <c r="EM42" s="24">
        <v>138</v>
      </c>
      <c r="EN42" s="24">
        <v>139</v>
      </c>
      <c r="EO42" s="24">
        <v>140</v>
      </c>
      <c r="EP42" s="24">
        <v>141</v>
      </c>
      <c r="EQ42" s="24">
        <v>142</v>
      </c>
      <c r="ER42" s="24">
        <v>143</v>
      </c>
      <c r="ES42" s="24">
        <v>144</v>
      </c>
      <c r="ET42" s="24">
        <v>145</v>
      </c>
      <c r="EU42" s="24">
        <v>146</v>
      </c>
      <c r="EV42" s="24">
        <v>147</v>
      </c>
      <c r="EW42" s="24">
        <v>148</v>
      </c>
      <c r="EX42" s="24">
        <v>149</v>
      </c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</row>
    <row r="43" spans="1:194" ht="11.25" customHeight="1">
      <c r="A43" s="343">
        <f t="shared" ref="A43:C44" si="21">_xlfn.PERCENTILE.INC($F43:$FT43,A$38)</f>
        <v>58.220709229089636</v>
      </c>
      <c r="B43" s="343">
        <f t="shared" si="21"/>
        <v>54.461763123286602</v>
      </c>
      <c r="C43" s="343">
        <f t="shared" si="21"/>
        <v>34.339053260757929</v>
      </c>
      <c r="D43" s="25">
        <v>0</v>
      </c>
      <c r="E43" s="23">
        <v>59.376899016286302</v>
      </c>
      <c r="F43" s="23">
        <v>58.220709228970797</v>
      </c>
      <c r="G43" s="23">
        <v>56.336022479407902</v>
      </c>
      <c r="H43" s="23">
        <v>54.930912522674703</v>
      </c>
      <c r="I43" s="23">
        <v>56.326276458524802</v>
      </c>
      <c r="J43" s="23">
        <v>58.192592927192898</v>
      </c>
      <c r="K43" s="23">
        <v>59.299632357845098</v>
      </c>
      <c r="L43" s="23">
        <v>59.149177690004102</v>
      </c>
      <c r="M43" s="23">
        <v>57.564569855921</v>
      </c>
      <c r="N43" s="23">
        <v>54.461763126392</v>
      </c>
      <c r="O43" s="23">
        <v>49.660525453802499</v>
      </c>
      <c r="P43" s="23">
        <v>40.801197326773298</v>
      </c>
      <c r="Q43" s="23">
        <v>30.800388815484499</v>
      </c>
      <c r="R43" s="23">
        <v>18.800116566241599</v>
      </c>
      <c r="S43" s="23">
        <v>4.80000520837359</v>
      </c>
      <c r="T43" s="23">
        <v>58.993095799047303</v>
      </c>
      <c r="U43" s="23">
        <v>57.420539592255899</v>
      </c>
      <c r="V43" s="23">
        <v>54.426199078840902</v>
      </c>
      <c r="W43" s="23">
        <v>51.117821727938001</v>
      </c>
      <c r="X43" s="23">
        <v>54.428382899495602</v>
      </c>
      <c r="Y43" s="23">
        <v>57.428238880790602</v>
      </c>
      <c r="Z43" s="23">
        <v>59.014446817171397</v>
      </c>
      <c r="AA43" s="23">
        <v>59.048360500023598</v>
      </c>
      <c r="AB43" s="23">
        <v>57.5258066405218</v>
      </c>
      <c r="AC43" s="23">
        <v>54.445437043799899</v>
      </c>
      <c r="AD43" s="23">
        <v>49.651136588992699</v>
      </c>
      <c r="AE43" s="23">
        <v>40.799548374297601</v>
      </c>
      <c r="AF43" s="23">
        <v>30.7998525534679</v>
      </c>
      <c r="AG43" s="23">
        <v>18.799955675107199</v>
      </c>
      <c r="AH43" s="23">
        <v>4.7999980187183198</v>
      </c>
      <c r="AI43" s="23">
        <v>58.678690216727198</v>
      </c>
      <c r="AJ43" s="23">
        <v>56.602330990705703</v>
      </c>
      <c r="AK43" s="23">
        <v>51.621017149875399</v>
      </c>
      <c r="AL43" s="23">
        <v>36.698162890940203</v>
      </c>
      <c r="AM43" s="23">
        <v>51.633030777049498</v>
      </c>
      <c r="AN43" s="23">
        <v>56.637093051238303</v>
      </c>
      <c r="AO43" s="23">
        <v>58.774680376918099</v>
      </c>
      <c r="AP43" s="23">
        <v>58.973893093430597</v>
      </c>
      <c r="AQ43" s="23">
        <v>57.499127544640899</v>
      </c>
      <c r="AR43" s="23">
        <v>54.434610667675798</v>
      </c>
      <c r="AS43" s="23">
        <v>49.645012248560299</v>
      </c>
      <c r="AT43" s="23">
        <v>40.798508726401003</v>
      </c>
      <c r="AU43" s="23">
        <v>30.799517348798201</v>
      </c>
      <c r="AV43" s="23">
        <v>18.799855561712899</v>
      </c>
      <c r="AW43" s="23">
        <v>4.7999935477551698</v>
      </c>
      <c r="AX43" s="23">
        <v>58.993095799663998</v>
      </c>
      <c r="AY43" s="23">
        <v>57.420539592989101</v>
      </c>
      <c r="AZ43" s="23">
        <v>54.4261990797282</v>
      </c>
      <c r="BA43" s="23">
        <v>51.117821727495702</v>
      </c>
      <c r="BB43" s="23">
        <v>54.428382896833597</v>
      </c>
      <c r="BC43" s="23">
        <v>57.428238878529598</v>
      </c>
      <c r="BD43" s="23">
        <v>59.014446815428599</v>
      </c>
      <c r="BE43" s="23">
        <v>59.048360498640399</v>
      </c>
      <c r="BF43" s="23">
        <v>57.525806639422299</v>
      </c>
      <c r="BG43" s="23">
        <v>54.445437042967001</v>
      </c>
      <c r="BH43" s="23">
        <v>49.651136588355101</v>
      </c>
      <c r="BI43" s="23">
        <v>40.7995483742815</v>
      </c>
      <c r="BJ43" s="23">
        <v>30.799852553439202</v>
      </c>
      <c r="BK43" s="23">
        <v>18.799955675063899</v>
      </c>
      <c r="BL43" s="23">
        <v>4.7999980187130404</v>
      </c>
      <c r="BM43" s="23">
        <v>59.376899016881602</v>
      </c>
      <c r="BN43" s="23">
        <v>58.220709229267896</v>
      </c>
      <c r="BO43" s="23">
        <v>56.336022478984603</v>
      </c>
      <c r="BP43" s="23">
        <v>54.930912520527997</v>
      </c>
      <c r="BQ43" s="23">
        <v>56.326276454961203</v>
      </c>
      <c r="BR43" s="23">
        <v>58.192592923604899</v>
      </c>
      <c r="BS43" s="23">
        <v>59.299632354691099</v>
      </c>
      <c r="BT43" s="23">
        <v>59.1491776874702</v>
      </c>
      <c r="BU43" s="23">
        <v>57.564569853906697</v>
      </c>
      <c r="BV43" s="23">
        <v>54.461763124797898</v>
      </c>
      <c r="BW43" s="23">
        <v>49.660525452458401</v>
      </c>
      <c r="BX43" s="23">
        <v>40.801197326498198</v>
      </c>
      <c r="BY43" s="23">
        <v>30.8003888154803</v>
      </c>
      <c r="BZ43" s="23">
        <v>18.800116566332601</v>
      </c>
      <c r="CA43" s="23">
        <v>4.8000052083760796</v>
      </c>
      <c r="CB43" s="23">
        <v>59.376899016367297</v>
      </c>
      <c r="CC43" s="23">
        <v>58.220709228649397</v>
      </c>
      <c r="CD43" s="23">
        <v>56.336022478181398</v>
      </c>
      <c r="CE43" s="23">
        <v>54.930912519911502</v>
      </c>
      <c r="CF43" s="23">
        <v>56.3262764545862</v>
      </c>
      <c r="CG43" s="23">
        <v>58.192592923032898</v>
      </c>
      <c r="CH43" s="23">
        <v>59.299632354057302</v>
      </c>
      <c r="CI43" s="23">
        <v>59.149177686828999</v>
      </c>
      <c r="CJ43" s="23">
        <v>57.564569853345603</v>
      </c>
      <c r="CK43" s="23">
        <v>54.461763124361099</v>
      </c>
      <c r="CL43" s="23">
        <v>49.660525452071397</v>
      </c>
      <c r="CM43" s="23">
        <v>40.801197326337103</v>
      </c>
      <c r="CN43" s="23">
        <v>30.8003888154404</v>
      </c>
      <c r="CO43" s="23">
        <v>18.800116566338499</v>
      </c>
      <c r="CP43" s="23">
        <v>4.8000052083803197</v>
      </c>
      <c r="CQ43" s="23">
        <v>58.993095798495197</v>
      </c>
      <c r="CR43" s="23">
        <v>57.420539591428103</v>
      </c>
      <c r="CS43" s="23">
        <v>54.426199077502297</v>
      </c>
      <c r="CT43" s="23">
        <v>51.117821725685097</v>
      </c>
      <c r="CU43" s="23">
        <v>54.428382895527598</v>
      </c>
      <c r="CV43" s="23">
        <v>57.428238876546999</v>
      </c>
      <c r="CW43" s="23">
        <v>59.014446813318699</v>
      </c>
      <c r="CX43" s="23">
        <v>59.048360496766101</v>
      </c>
      <c r="CY43" s="23">
        <v>57.525806637842599</v>
      </c>
      <c r="CZ43" s="23">
        <v>54.445437041683199</v>
      </c>
      <c r="DA43" s="23">
        <v>49.6511365872231</v>
      </c>
      <c r="DB43" s="23">
        <v>40.799548373820997</v>
      </c>
      <c r="DC43" s="23">
        <v>30.799852553313301</v>
      </c>
      <c r="DD43" s="23">
        <v>18.799955675073399</v>
      </c>
      <c r="DE43" s="23">
        <v>4.7999980187262903</v>
      </c>
      <c r="DF43" s="23">
        <v>58.6786902155782</v>
      </c>
      <c r="DG43" s="23">
        <v>56.6023309893923</v>
      </c>
      <c r="DH43" s="23">
        <v>51.6210171486644</v>
      </c>
      <c r="DI43" s="23">
        <v>36.698162900027</v>
      </c>
      <c r="DJ43" s="23">
        <v>51.6330307727019</v>
      </c>
      <c r="DK43" s="23">
        <v>56.637093047050698</v>
      </c>
      <c r="DL43" s="23">
        <v>58.774680373235803</v>
      </c>
      <c r="DM43" s="23">
        <v>58.973893090326499</v>
      </c>
      <c r="DN43" s="23">
        <v>57.499127542074199</v>
      </c>
      <c r="DO43" s="23">
        <v>54.434610665626103</v>
      </c>
      <c r="DP43" s="23">
        <v>49.6450122468421</v>
      </c>
      <c r="DQ43" s="23">
        <v>40.798508725704799</v>
      </c>
      <c r="DR43" s="23">
        <v>30.799517348578501</v>
      </c>
      <c r="DS43" s="23">
        <v>18.7998555617093</v>
      </c>
      <c r="DT43" s="23">
        <v>4.7999935477759399</v>
      </c>
      <c r="DU43" s="23">
        <v>58.993095798065198</v>
      </c>
      <c r="DV43" s="23">
        <v>57.420539591206101</v>
      </c>
      <c r="DW43" s="23">
        <v>54.4261990776753</v>
      </c>
      <c r="DX43" s="23">
        <v>51.117821725284003</v>
      </c>
      <c r="DY43" s="23">
        <v>54.428382893654302</v>
      </c>
      <c r="DZ43" s="23">
        <v>57.428238875111397</v>
      </c>
      <c r="EA43" s="23">
        <v>59.014446812219603</v>
      </c>
      <c r="EB43" s="23">
        <v>59.048360495875102</v>
      </c>
      <c r="EC43" s="23">
        <v>57.525806637133797</v>
      </c>
      <c r="ED43" s="23">
        <v>54.445437041128798</v>
      </c>
      <c r="EE43" s="23">
        <v>49.651136586712397</v>
      </c>
      <c r="EF43" s="23">
        <v>40.799548373559098</v>
      </c>
      <c r="EG43" s="23">
        <v>30.799852553230899</v>
      </c>
      <c r="EH43" s="23">
        <v>18.799955675105501</v>
      </c>
      <c r="EI43" s="23">
        <v>4.7999980187493501</v>
      </c>
      <c r="EJ43" s="23">
        <v>59.376899015163502</v>
      </c>
      <c r="EK43" s="23">
        <v>58.220709227408499</v>
      </c>
      <c r="EL43" s="23">
        <v>56.336022476936797</v>
      </c>
      <c r="EM43" s="23">
        <v>54.930912518221099</v>
      </c>
      <c r="EN43" s="23">
        <v>56.326276452284802</v>
      </c>
      <c r="EO43" s="23">
        <v>58.192592920790098</v>
      </c>
      <c r="EP43" s="23">
        <v>59.299632352037399</v>
      </c>
      <c r="EQ43" s="23">
        <v>59.149177685144402</v>
      </c>
      <c r="ER43" s="23">
        <v>57.564569851986199</v>
      </c>
      <c r="ES43" s="23">
        <v>54.461763123286602</v>
      </c>
      <c r="ET43" s="23">
        <v>49.660525451099097</v>
      </c>
      <c r="EU43" s="23">
        <v>40.801197326000498</v>
      </c>
      <c r="EV43" s="23">
        <v>30.8003888152681</v>
      </c>
      <c r="EW43" s="23">
        <v>18.800116566322899</v>
      </c>
      <c r="EX43" s="23">
        <v>4.8000052084126397</v>
      </c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>
      <c r="A44" s="21">
        <f t="shared" si="21"/>
        <v>54.66990457187994</v>
      </c>
      <c r="B44" s="21">
        <f t="shared" si="21"/>
        <v>50.382696817907899</v>
      </c>
      <c r="C44" s="21">
        <f t="shared" si="21"/>
        <v>28.399525297338425</v>
      </c>
      <c r="D44" s="25">
        <v>1</v>
      </c>
      <c r="E44" s="23">
        <v>55.954510868866102</v>
      </c>
      <c r="F44" s="23">
        <v>54.669904571811699</v>
      </c>
      <c r="G44" s="23">
        <v>52.556421058464501</v>
      </c>
      <c r="H44" s="23">
        <v>50.973780568101098</v>
      </c>
      <c r="I44" s="23">
        <v>52.5480372754188</v>
      </c>
      <c r="J44" s="23">
        <v>54.642868446884002</v>
      </c>
      <c r="K44" s="23">
        <v>55.873483984750798</v>
      </c>
      <c r="L44" s="23">
        <v>55.710018377355297</v>
      </c>
      <c r="M44" s="23">
        <v>53.935237778501303</v>
      </c>
      <c r="N44" s="23">
        <v>50.382696820799801</v>
      </c>
      <c r="O44" s="23">
        <v>44.8036547898935</v>
      </c>
      <c r="P44" s="23">
        <v>36.8011973264231</v>
      </c>
      <c r="Q44" s="23">
        <v>26.8003888152465</v>
      </c>
      <c r="R44" s="23">
        <v>14.800116566119</v>
      </c>
      <c r="S44" s="23">
        <v>0.80000520836775202</v>
      </c>
      <c r="T44" s="23">
        <v>55.527923091760499</v>
      </c>
      <c r="U44" s="23">
        <v>53.723379459014303</v>
      </c>
      <c r="V44" s="23">
        <v>50.135777324032503</v>
      </c>
      <c r="W44" s="23">
        <v>45.838317391681102</v>
      </c>
      <c r="X44" s="23">
        <v>50.138343217190702</v>
      </c>
      <c r="Y44" s="23">
        <v>53.732221838710601</v>
      </c>
      <c r="Z44" s="23">
        <v>55.554490942337601</v>
      </c>
      <c r="AA44" s="23">
        <v>55.601753711703097</v>
      </c>
      <c r="AB44" s="23">
        <v>53.898332098130403</v>
      </c>
      <c r="AC44" s="23">
        <v>50.369664740897498</v>
      </c>
      <c r="AD44" s="23">
        <v>44.7986348903313</v>
      </c>
      <c r="AE44" s="23">
        <v>36.799548373947403</v>
      </c>
      <c r="AF44" s="23">
        <v>26.79985255323</v>
      </c>
      <c r="AG44" s="23">
        <v>14.7999556749846</v>
      </c>
      <c r="AH44" s="23">
        <v>0.79999801871248799</v>
      </c>
      <c r="AI44" s="23">
        <v>55.173292592971698</v>
      </c>
      <c r="AJ44" s="23">
        <v>52.711332781689102</v>
      </c>
      <c r="AK44" s="23">
        <v>46.279780510018199</v>
      </c>
      <c r="AL44" s="23">
        <v>29.4656162888141</v>
      </c>
      <c r="AM44" s="23">
        <v>46.289776518618197</v>
      </c>
      <c r="AN44" s="23">
        <v>52.745176225719099</v>
      </c>
      <c r="AO44" s="23">
        <v>55.2805262960078</v>
      </c>
      <c r="AP44" s="23">
        <v>55.520870034452798</v>
      </c>
      <c r="AQ44" s="23">
        <v>53.872934889990098</v>
      </c>
      <c r="AR44" s="23">
        <v>50.361109002745501</v>
      </c>
      <c r="AS44" s="23">
        <v>44.7954208072521</v>
      </c>
      <c r="AT44" s="23">
        <v>36.798508726050798</v>
      </c>
      <c r="AU44" s="23">
        <v>26.7995173485603</v>
      </c>
      <c r="AV44" s="23">
        <v>14.799855561590199</v>
      </c>
      <c r="AW44" s="23">
        <v>0.79999354774932696</v>
      </c>
      <c r="AX44" s="23">
        <v>55.5279230923461</v>
      </c>
      <c r="AY44" s="23">
        <v>53.723379459678704</v>
      </c>
      <c r="AZ44" s="23">
        <v>50.1357773244141</v>
      </c>
      <c r="BA44" s="23">
        <v>45.838317389864798</v>
      </c>
      <c r="BB44" s="23">
        <v>50.1383432137239</v>
      </c>
      <c r="BC44" s="23">
        <v>53.732221835839702</v>
      </c>
      <c r="BD44" s="23">
        <v>55.554490940287003</v>
      </c>
      <c r="BE44" s="23">
        <v>55.601753710223598</v>
      </c>
      <c r="BF44" s="23">
        <v>53.898332097031698</v>
      </c>
      <c r="BG44" s="23">
        <v>50.369664740106003</v>
      </c>
      <c r="BH44" s="23">
        <v>44.7986348898242</v>
      </c>
      <c r="BI44" s="23">
        <v>36.799548373931302</v>
      </c>
      <c r="BJ44" s="23">
        <v>26.799852553201301</v>
      </c>
      <c r="BK44" s="23">
        <v>14.7999556749413</v>
      </c>
      <c r="BL44" s="23">
        <v>0.799998018707201</v>
      </c>
      <c r="BM44" s="23">
        <v>55.954510869398902</v>
      </c>
      <c r="BN44" s="23">
        <v>54.6699045719823</v>
      </c>
      <c r="BO44" s="23">
        <v>52.556421057763401</v>
      </c>
      <c r="BP44" s="23">
        <v>50.973780565331502</v>
      </c>
      <c r="BQ44" s="23">
        <v>52.548037270914797</v>
      </c>
      <c r="BR44" s="23">
        <v>54.6428684425223</v>
      </c>
      <c r="BS44" s="23">
        <v>55.873483981142797</v>
      </c>
      <c r="BT44" s="23">
        <v>55.710018374551801</v>
      </c>
      <c r="BU44" s="23">
        <v>53.935237776403604</v>
      </c>
      <c r="BV44" s="23">
        <v>50.382696819292697</v>
      </c>
      <c r="BW44" s="23">
        <v>44.803654788870901</v>
      </c>
      <c r="BX44" s="23">
        <v>36.801197326147999</v>
      </c>
      <c r="BY44" s="23">
        <v>26.8003888152424</v>
      </c>
      <c r="BZ44" s="23">
        <v>14.800116566209899</v>
      </c>
      <c r="CA44" s="23">
        <v>0.80000520837023703</v>
      </c>
      <c r="CB44" s="23">
        <v>55.954510868827498</v>
      </c>
      <c r="CC44" s="23">
        <v>54.669904571285002</v>
      </c>
      <c r="CD44" s="23">
        <v>52.556421056956701</v>
      </c>
      <c r="CE44" s="23">
        <v>50.973780564939197</v>
      </c>
      <c r="CF44" s="23">
        <v>52.548037270806098</v>
      </c>
      <c r="CG44" s="23">
        <v>54.642868442060603</v>
      </c>
      <c r="CH44" s="23">
        <v>55.873483980529798</v>
      </c>
      <c r="CI44" s="23">
        <v>55.7100183739459</v>
      </c>
      <c r="CJ44" s="23">
        <v>53.935237775876899</v>
      </c>
      <c r="CK44" s="23">
        <v>50.382696818875999</v>
      </c>
      <c r="CL44" s="23">
        <v>44.803654788569403</v>
      </c>
      <c r="CM44" s="23">
        <v>36.801197325986998</v>
      </c>
      <c r="CN44" s="23">
        <v>26.8003888152024</v>
      </c>
      <c r="CO44" s="23">
        <v>14.8001165662159</v>
      </c>
      <c r="CP44" s="23">
        <v>0.80000520837447797</v>
      </c>
      <c r="CQ44" s="23">
        <v>55.527923091041004</v>
      </c>
      <c r="CR44" s="23">
        <v>53.723379457976598</v>
      </c>
      <c r="CS44" s="23">
        <v>50.135777322331698</v>
      </c>
      <c r="CT44" s="23">
        <v>45.838317388679002</v>
      </c>
      <c r="CU44" s="23">
        <v>50.138343212799398</v>
      </c>
      <c r="CV44" s="23">
        <v>53.732221834183001</v>
      </c>
      <c r="CW44" s="23">
        <v>55.5544909382889</v>
      </c>
      <c r="CX44" s="23">
        <v>55.601753708349698</v>
      </c>
      <c r="CY44" s="23">
        <v>53.898332095479397</v>
      </c>
      <c r="CZ44" s="23">
        <v>50.369664738918097</v>
      </c>
      <c r="DA44" s="23">
        <v>44.7986348889781</v>
      </c>
      <c r="DB44" s="23">
        <v>36.799548373470799</v>
      </c>
      <c r="DC44" s="23">
        <v>26.7998525530754</v>
      </c>
      <c r="DD44" s="23">
        <v>14.7999556749508</v>
      </c>
      <c r="DE44" s="23">
        <v>0.79999801872044995</v>
      </c>
      <c r="DF44" s="23">
        <v>55.173292591635303</v>
      </c>
      <c r="DG44" s="23">
        <v>52.711332780109501</v>
      </c>
      <c r="DH44" s="23">
        <v>46.2797805079244</v>
      </c>
      <c r="DI44" s="23">
        <v>29.465616285399701</v>
      </c>
      <c r="DJ44" s="23">
        <v>46.289776514726199</v>
      </c>
      <c r="DK44" s="23">
        <v>52.745176221657303</v>
      </c>
      <c r="DL44" s="23">
        <v>55.280526292293303</v>
      </c>
      <c r="DM44" s="23">
        <v>55.520870031335797</v>
      </c>
      <c r="DN44" s="23">
        <v>53.872934887488398</v>
      </c>
      <c r="DO44" s="23">
        <v>50.361109000851002</v>
      </c>
      <c r="DP44" s="23">
        <v>44.795420806021902</v>
      </c>
      <c r="DQ44" s="23">
        <v>36.798508725354601</v>
      </c>
      <c r="DR44" s="23">
        <v>26.799517348340501</v>
      </c>
      <c r="DS44" s="23">
        <v>14.7998555615866</v>
      </c>
      <c r="DT44" s="23">
        <v>0.79999354777009601</v>
      </c>
      <c r="DU44" s="23">
        <v>55.527923090559199</v>
      </c>
      <c r="DV44" s="23">
        <v>53.723379457699501</v>
      </c>
      <c r="DW44" s="23">
        <v>50.135777322125001</v>
      </c>
      <c r="DX44" s="23">
        <v>45.838317387531397</v>
      </c>
      <c r="DY44" s="23">
        <v>50.138343210966497</v>
      </c>
      <c r="DZ44" s="23">
        <v>53.732221832653501</v>
      </c>
      <c r="EA44" s="23">
        <v>55.554490937155201</v>
      </c>
      <c r="EB44" s="23">
        <v>55.601753707489102</v>
      </c>
      <c r="EC44" s="23">
        <v>53.898332094825001</v>
      </c>
      <c r="ED44" s="23">
        <v>50.369664738440399</v>
      </c>
      <c r="EE44" s="23">
        <v>44.798634888645402</v>
      </c>
      <c r="EF44" s="23">
        <v>36.7995483732089</v>
      </c>
      <c r="EG44" s="23">
        <v>26.799852552992999</v>
      </c>
      <c r="EH44" s="23">
        <v>14.799955674982799</v>
      </c>
      <c r="EI44" s="23">
        <v>0.79999801874350696</v>
      </c>
      <c r="EJ44" s="23">
        <v>55.954510867538403</v>
      </c>
      <c r="EK44" s="23">
        <v>54.669904570004803</v>
      </c>
      <c r="EL44" s="23">
        <v>52.556421055721401</v>
      </c>
      <c r="EM44" s="23">
        <v>50.973780563348903</v>
      </c>
      <c r="EN44" s="23">
        <v>52.548037268683302</v>
      </c>
      <c r="EO44" s="23">
        <v>54.642868439990004</v>
      </c>
      <c r="EP44" s="23">
        <v>55.8734839785945</v>
      </c>
      <c r="EQ44" s="23">
        <v>55.7100183722727</v>
      </c>
      <c r="ER44" s="23">
        <v>53.935237774544198</v>
      </c>
      <c r="ES44" s="23">
        <v>50.382696817907899</v>
      </c>
      <c r="ET44" s="23">
        <v>44.803654787957399</v>
      </c>
      <c r="EU44" s="23">
        <v>36.8011973256503</v>
      </c>
      <c r="EV44" s="23">
        <v>26.8003888150302</v>
      </c>
      <c r="EW44" s="23">
        <v>14.8001165662003</v>
      </c>
      <c r="EX44" s="23">
        <v>0.80000520840679901</v>
      </c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>
      <c r="A45" s="21"/>
      <c r="B45" s="21"/>
      <c r="C45" s="21"/>
      <c r="D45" s="25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>
        <f>AL5</f>
        <v>1</v>
      </c>
      <c r="AM46" s="5">
        <f t="shared" ref="AM46:AZ46" si="22">AM5</f>
        <v>2</v>
      </c>
      <c r="AN46" s="5">
        <f t="shared" si="22"/>
        <v>3</v>
      </c>
      <c r="AO46" s="5">
        <f t="shared" si="22"/>
        <v>4</v>
      </c>
      <c r="AP46" s="5">
        <f t="shared" si="22"/>
        <v>5</v>
      </c>
      <c r="AQ46" s="5">
        <f t="shared" si="22"/>
        <v>6</v>
      </c>
      <c r="AR46" s="5">
        <f t="shared" si="22"/>
        <v>7</v>
      </c>
      <c r="AS46" s="5">
        <f t="shared" si="22"/>
        <v>8</v>
      </c>
      <c r="AT46" s="5">
        <f t="shared" si="22"/>
        <v>9</v>
      </c>
      <c r="AU46" s="5">
        <f t="shared" si="22"/>
        <v>10</v>
      </c>
      <c r="AV46" s="5">
        <f t="shared" si="22"/>
        <v>11</v>
      </c>
      <c r="AW46" s="5">
        <f t="shared" si="22"/>
        <v>12</v>
      </c>
      <c r="AX46" s="5">
        <f t="shared" si="22"/>
        <v>13</v>
      </c>
      <c r="AY46" s="5">
        <f t="shared" si="22"/>
        <v>14</v>
      </c>
      <c r="AZ46" s="5">
        <f t="shared" si="22"/>
        <v>15</v>
      </c>
      <c r="BA46" s="5"/>
      <c r="ES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</row>
    <row r="47" spans="1:19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ES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</row>
    <row r="48" spans="1:19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f>AK6</f>
        <v>1</v>
      </c>
      <c r="AK48" s="127"/>
      <c r="AL48" s="10">
        <f>AK48+1+IF(AK48=0,MAX($AL47:$AZ47),0)</f>
        <v>1</v>
      </c>
      <c r="AM48" s="10">
        <f t="shared" ref="AM48:AZ48" si="23">AL48+1+IF(AL48=0,MAX($AL47:$AZ47),0)</f>
        <v>2</v>
      </c>
      <c r="AN48" s="10">
        <f t="shared" si="23"/>
        <v>3</v>
      </c>
      <c r="AO48" s="10">
        <f t="shared" si="23"/>
        <v>4</v>
      </c>
      <c r="AP48" s="10">
        <f t="shared" si="23"/>
        <v>5</v>
      </c>
      <c r="AQ48" s="10">
        <f t="shared" si="23"/>
        <v>6</v>
      </c>
      <c r="AR48" s="10">
        <f t="shared" si="23"/>
        <v>7</v>
      </c>
      <c r="AS48" s="10">
        <f t="shared" si="23"/>
        <v>8</v>
      </c>
      <c r="AT48" s="10">
        <f t="shared" si="23"/>
        <v>9</v>
      </c>
      <c r="AU48" s="10">
        <f t="shared" si="23"/>
        <v>10</v>
      </c>
      <c r="AV48" s="10">
        <f t="shared" si="23"/>
        <v>11</v>
      </c>
      <c r="AW48" s="10">
        <f t="shared" si="23"/>
        <v>12</v>
      </c>
      <c r="AX48" s="10">
        <f t="shared" si="23"/>
        <v>13</v>
      </c>
      <c r="AY48" s="10">
        <f t="shared" si="23"/>
        <v>14</v>
      </c>
      <c r="AZ48" s="10">
        <f t="shared" si="23"/>
        <v>15</v>
      </c>
      <c r="BA48" s="127"/>
      <c r="ES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</row>
    <row r="49" spans="1:19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f t="shared" ref="AJ49:AJ57" si="24">AK7</f>
        <v>2</v>
      </c>
      <c r="AK49" s="127"/>
      <c r="AL49" s="10">
        <f t="shared" ref="AL49:AZ49" si="25">AK49+1+IF(AK49=0,MAX($AL48:$AZ48),0)</f>
        <v>16</v>
      </c>
      <c r="AM49" s="10">
        <f t="shared" si="25"/>
        <v>17</v>
      </c>
      <c r="AN49" s="10">
        <f t="shared" si="25"/>
        <v>18</v>
      </c>
      <c r="AO49" s="10">
        <f t="shared" si="25"/>
        <v>19</v>
      </c>
      <c r="AP49" s="10">
        <f t="shared" si="25"/>
        <v>20</v>
      </c>
      <c r="AQ49" s="10">
        <f t="shared" si="25"/>
        <v>21</v>
      </c>
      <c r="AR49" s="10">
        <f t="shared" si="25"/>
        <v>22</v>
      </c>
      <c r="AS49" s="10">
        <f t="shared" si="25"/>
        <v>23</v>
      </c>
      <c r="AT49" s="10">
        <f t="shared" si="25"/>
        <v>24</v>
      </c>
      <c r="AU49" s="10">
        <f t="shared" si="25"/>
        <v>25</v>
      </c>
      <c r="AV49" s="10">
        <f t="shared" si="25"/>
        <v>26</v>
      </c>
      <c r="AW49" s="10">
        <f t="shared" si="25"/>
        <v>27</v>
      </c>
      <c r="AX49" s="10">
        <f t="shared" si="25"/>
        <v>28</v>
      </c>
      <c r="AY49" s="10">
        <f t="shared" si="25"/>
        <v>29</v>
      </c>
      <c r="AZ49" s="10">
        <f t="shared" si="25"/>
        <v>30</v>
      </c>
      <c r="BA49" s="127"/>
      <c r="ES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</row>
    <row r="50" spans="1:19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f t="shared" si="24"/>
        <v>3</v>
      </c>
      <c r="AK50" s="127"/>
      <c r="AL50" s="10">
        <f t="shared" ref="AL50:AZ50" si="26">AK50+1+IF(AK50=0,MAX($AL49:$AZ49),0)</f>
        <v>31</v>
      </c>
      <c r="AM50" s="10">
        <f t="shared" si="26"/>
        <v>32</v>
      </c>
      <c r="AN50" s="10">
        <f t="shared" si="26"/>
        <v>33</v>
      </c>
      <c r="AO50" s="10">
        <f t="shared" si="26"/>
        <v>34</v>
      </c>
      <c r="AP50" s="10">
        <f t="shared" si="26"/>
        <v>35</v>
      </c>
      <c r="AQ50" s="10">
        <f t="shared" si="26"/>
        <v>36</v>
      </c>
      <c r="AR50" s="10">
        <f t="shared" si="26"/>
        <v>37</v>
      </c>
      <c r="AS50" s="10">
        <f t="shared" si="26"/>
        <v>38</v>
      </c>
      <c r="AT50" s="10">
        <f t="shared" si="26"/>
        <v>39</v>
      </c>
      <c r="AU50" s="10">
        <f t="shared" si="26"/>
        <v>40</v>
      </c>
      <c r="AV50" s="10">
        <f t="shared" si="26"/>
        <v>41</v>
      </c>
      <c r="AW50" s="10">
        <f t="shared" si="26"/>
        <v>42</v>
      </c>
      <c r="AX50" s="10">
        <f t="shared" si="26"/>
        <v>43</v>
      </c>
      <c r="AY50" s="10">
        <f t="shared" si="26"/>
        <v>44</v>
      </c>
      <c r="AZ50" s="10">
        <f t="shared" si="26"/>
        <v>45</v>
      </c>
      <c r="BA50" s="127"/>
      <c r="ES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</row>
    <row r="51" spans="1:19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f t="shared" si="24"/>
        <v>4</v>
      </c>
      <c r="AK51" s="127"/>
      <c r="AL51" s="10">
        <f t="shared" ref="AL51:AZ51" si="27">AK51+1+IF(AK51=0,MAX($AL50:$AZ50),0)</f>
        <v>46</v>
      </c>
      <c r="AM51" s="10">
        <f t="shared" si="27"/>
        <v>47</v>
      </c>
      <c r="AN51" s="10">
        <f t="shared" si="27"/>
        <v>48</v>
      </c>
      <c r="AO51" s="10">
        <f t="shared" si="27"/>
        <v>49</v>
      </c>
      <c r="AP51" s="10">
        <f t="shared" si="27"/>
        <v>50</v>
      </c>
      <c r="AQ51" s="10">
        <f t="shared" si="27"/>
        <v>51</v>
      </c>
      <c r="AR51" s="10">
        <f t="shared" si="27"/>
        <v>52</v>
      </c>
      <c r="AS51" s="10">
        <f t="shared" si="27"/>
        <v>53</v>
      </c>
      <c r="AT51" s="10">
        <f t="shared" si="27"/>
        <v>54</v>
      </c>
      <c r="AU51" s="10">
        <f t="shared" si="27"/>
        <v>55</v>
      </c>
      <c r="AV51" s="10">
        <f t="shared" si="27"/>
        <v>56</v>
      </c>
      <c r="AW51" s="10">
        <f t="shared" si="27"/>
        <v>57</v>
      </c>
      <c r="AX51" s="10">
        <f t="shared" si="27"/>
        <v>58</v>
      </c>
      <c r="AY51" s="10">
        <f t="shared" si="27"/>
        <v>59</v>
      </c>
      <c r="AZ51" s="10">
        <f t="shared" si="27"/>
        <v>60</v>
      </c>
      <c r="BA51" s="127"/>
      <c r="ES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</row>
    <row r="52" spans="1:19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f t="shared" si="24"/>
        <v>5</v>
      </c>
      <c r="AK52" s="127"/>
      <c r="AL52" s="10">
        <f t="shared" ref="AL52:AZ52" si="28">AK52+1+IF(AK52=0,MAX($AL51:$AZ51),0)</f>
        <v>61</v>
      </c>
      <c r="AM52" s="10">
        <f t="shared" si="28"/>
        <v>62</v>
      </c>
      <c r="AN52" s="10">
        <f t="shared" si="28"/>
        <v>63</v>
      </c>
      <c r="AO52" s="10">
        <f t="shared" si="28"/>
        <v>64</v>
      </c>
      <c r="AP52" s="10">
        <f t="shared" si="28"/>
        <v>65</v>
      </c>
      <c r="AQ52" s="10">
        <f t="shared" si="28"/>
        <v>66</v>
      </c>
      <c r="AR52" s="10">
        <f t="shared" si="28"/>
        <v>67</v>
      </c>
      <c r="AS52" s="10">
        <f t="shared" si="28"/>
        <v>68</v>
      </c>
      <c r="AT52" s="10">
        <f t="shared" si="28"/>
        <v>69</v>
      </c>
      <c r="AU52" s="10">
        <f t="shared" si="28"/>
        <v>70</v>
      </c>
      <c r="AV52" s="10">
        <f t="shared" si="28"/>
        <v>71</v>
      </c>
      <c r="AW52" s="10">
        <f t="shared" si="28"/>
        <v>72</v>
      </c>
      <c r="AX52" s="10">
        <f t="shared" si="28"/>
        <v>73</v>
      </c>
      <c r="AY52" s="10">
        <f t="shared" si="28"/>
        <v>74</v>
      </c>
      <c r="AZ52" s="10">
        <f t="shared" si="28"/>
        <v>75</v>
      </c>
      <c r="BA52" s="127"/>
      <c r="ES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</row>
    <row r="53" spans="1:19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f t="shared" si="24"/>
        <v>6</v>
      </c>
      <c r="AK53" s="127"/>
      <c r="AL53" s="10">
        <f t="shared" ref="AL53:AZ53" si="29">AK53+1+IF(AK53=0,MAX($AL52:$AZ52),0)</f>
        <v>76</v>
      </c>
      <c r="AM53" s="10">
        <f t="shared" si="29"/>
        <v>77</v>
      </c>
      <c r="AN53" s="10">
        <f t="shared" si="29"/>
        <v>78</v>
      </c>
      <c r="AO53" s="10">
        <f t="shared" si="29"/>
        <v>79</v>
      </c>
      <c r="AP53" s="10">
        <f t="shared" si="29"/>
        <v>80</v>
      </c>
      <c r="AQ53" s="10">
        <f t="shared" si="29"/>
        <v>81</v>
      </c>
      <c r="AR53" s="10">
        <f t="shared" si="29"/>
        <v>82</v>
      </c>
      <c r="AS53" s="10">
        <f t="shared" si="29"/>
        <v>83</v>
      </c>
      <c r="AT53" s="10">
        <f t="shared" si="29"/>
        <v>84</v>
      </c>
      <c r="AU53" s="10">
        <f t="shared" si="29"/>
        <v>85</v>
      </c>
      <c r="AV53" s="10">
        <f t="shared" si="29"/>
        <v>86</v>
      </c>
      <c r="AW53" s="10">
        <f t="shared" si="29"/>
        <v>87</v>
      </c>
      <c r="AX53" s="10">
        <f t="shared" si="29"/>
        <v>88</v>
      </c>
      <c r="AY53" s="10">
        <f t="shared" si="29"/>
        <v>89</v>
      </c>
      <c r="AZ53" s="10">
        <f t="shared" si="29"/>
        <v>90</v>
      </c>
      <c r="BA53" s="127"/>
      <c r="ES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</row>
    <row r="54" spans="1:19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>
        <f t="shared" si="24"/>
        <v>7</v>
      </c>
      <c r="AK54" s="127"/>
      <c r="AL54" s="10">
        <f t="shared" ref="AL54:AZ54" si="30">AK54+1+IF(AK54=0,MAX($AL53:$AZ53),0)</f>
        <v>91</v>
      </c>
      <c r="AM54" s="10">
        <f t="shared" si="30"/>
        <v>92</v>
      </c>
      <c r="AN54" s="10">
        <f t="shared" si="30"/>
        <v>93</v>
      </c>
      <c r="AO54" s="10">
        <f t="shared" si="30"/>
        <v>94</v>
      </c>
      <c r="AP54" s="10">
        <f t="shared" si="30"/>
        <v>95</v>
      </c>
      <c r="AQ54" s="10">
        <f t="shared" si="30"/>
        <v>96</v>
      </c>
      <c r="AR54" s="10">
        <f t="shared" si="30"/>
        <v>97</v>
      </c>
      <c r="AS54" s="10">
        <f t="shared" si="30"/>
        <v>98</v>
      </c>
      <c r="AT54" s="10">
        <f t="shared" si="30"/>
        <v>99</v>
      </c>
      <c r="AU54" s="10">
        <f t="shared" si="30"/>
        <v>100</v>
      </c>
      <c r="AV54" s="10">
        <f t="shared" si="30"/>
        <v>101</v>
      </c>
      <c r="AW54" s="10">
        <f t="shared" si="30"/>
        <v>102</v>
      </c>
      <c r="AX54" s="10">
        <f t="shared" si="30"/>
        <v>103</v>
      </c>
      <c r="AY54" s="10">
        <f t="shared" si="30"/>
        <v>104</v>
      </c>
      <c r="AZ54" s="10">
        <f t="shared" si="30"/>
        <v>105</v>
      </c>
      <c r="BA54" s="127"/>
      <c r="ES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</row>
    <row r="55" spans="1:19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f t="shared" si="24"/>
        <v>8</v>
      </c>
      <c r="AK55" s="127"/>
      <c r="AL55" s="10">
        <f t="shared" ref="AL55:AZ55" si="31">AK55+1+IF(AK55=0,MAX($AL54:$AZ54),0)</f>
        <v>106</v>
      </c>
      <c r="AM55" s="10">
        <f t="shared" si="31"/>
        <v>107</v>
      </c>
      <c r="AN55" s="10">
        <f t="shared" si="31"/>
        <v>108</v>
      </c>
      <c r="AO55" s="10">
        <f t="shared" si="31"/>
        <v>109</v>
      </c>
      <c r="AP55" s="10">
        <f t="shared" si="31"/>
        <v>110</v>
      </c>
      <c r="AQ55" s="10">
        <f t="shared" si="31"/>
        <v>111</v>
      </c>
      <c r="AR55" s="10">
        <f t="shared" si="31"/>
        <v>112</v>
      </c>
      <c r="AS55" s="10">
        <f t="shared" si="31"/>
        <v>113</v>
      </c>
      <c r="AT55" s="10">
        <f t="shared" si="31"/>
        <v>114</v>
      </c>
      <c r="AU55" s="10">
        <f t="shared" si="31"/>
        <v>115</v>
      </c>
      <c r="AV55" s="10">
        <f t="shared" si="31"/>
        <v>116</v>
      </c>
      <c r="AW55" s="10">
        <f t="shared" si="31"/>
        <v>117</v>
      </c>
      <c r="AX55" s="10">
        <f t="shared" si="31"/>
        <v>118</v>
      </c>
      <c r="AY55" s="10">
        <f t="shared" si="31"/>
        <v>119</v>
      </c>
      <c r="AZ55" s="10">
        <f t="shared" si="31"/>
        <v>120</v>
      </c>
      <c r="BA55" s="127"/>
      <c r="ES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</row>
    <row r="56" spans="1:19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>
        <f t="shared" si="24"/>
        <v>9</v>
      </c>
      <c r="AK56" s="127"/>
      <c r="AL56" s="10">
        <f t="shared" ref="AL56:AZ56" si="32">AK56+1+IF(AK56=0,MAX($AL55:$AZ55),0)</f>
        <v>121</v>
      </c>
      <c r="AM56" s="10">
        <f t="shared" si="32"/>
        <v>122</v>
      </c>
      <c r="AN56" s="10">
        <f t="shared" si="32"/>
        <v>123</v>
      </c>
      <c r="AO56" s="10">
        <f t="shared" si="32"/>
        <v>124</v>
      </c>
      <c r="AP56" s="10">
        <f t="shared" si="32"/>
        <v>125</v>
      </c>
      <c r="AQ56" s="10">
        <f t="shared" si="32"/>
        <v>126</v>
      </c>
      <c r="AR56" s="10">
        <f t="shared" si="32"/>
        <v>127</v>
      </c>
      <c r="AS56" s="10">
        <f t="shared" si="32"/>
        <v>128</v>
      </c>
      <c r="AT56" s="10">
        <f t="shared" si="32"/>
        <v>129</v>
      </c>
      <c r="AU56" s="10">
        <f t="shared" si="32"/>
        <v>130</v>
      </c>
      <c r="AV56" s="10">
        <f t="shared" si="32"/>
        <v>131</v>
      </c>
      <c r="AW56" s="10">
        <f t="shared" si="32"/>
        <v>132</v>
      </c>
      <c r="AX56" s="10">
        <f t="shared" si="32"/>
        <v>133</v>
      </c>
      <c r="AY56" s="10">
        <f t="shared" si="32"/>
        <v>134</v>
      </c>
      <c r="AZ56" s="10">
        <f t="shared" si="32"/>
        <v>135</v>
      </c>
      <c r="BA56" s="127"/>
      <c r="ES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</row>
    <row r="57" spans="1:19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f t="shared" si="24"/>
        <v>10</v>
      </c>
      <c r="AK57" s="127"/>
      <c r="AL57" s="10">
        <f t="shared" ref="AL57:AZ57" si="33">AK57+1+IF(AK57=0,MAX($AL56:$AZ56),0)</f>
        <v>136</v>
      </c>
      <c r="AM57" s="10">
        <f t="shared" si="33"/>
        <v>137</v>
      </c>
      <c r="AN57" s="10">
        <f t="shared" si="33"/>
        <v>138</v>
      </c>
      <c r="AO57" s="10">
        <f t="shared" si="33"/>
        <v>139</v>
      </c>
      <c r="AP57" s="10">
        <f t="shared" si="33"/>
        <v>140</v>
      </c>
      <c r="AQ57" s="10">
        <f t="shared" si="33"/>
        <v>141</v>
      </c>
      <c r="AR57" s="10">
        <f t="shared" si="33"/>
        <v>142</v>
      </c>
      <c r="AS57" s="10">
        <f t="shared" si="33"/>
        <v>143</v>
      </c>
      <c r="AT57" s="10">
        <f t="shared" si="33"/>
        <v>144</v>
      </c>
      <c r="AU57" s="10">
        <f t="shared" si="33"/>
        <v>145</v>
      </c>
      <c r="AV57" s="10">
        <f t="shared" si="33"/>
        <v>146</v>
      </c>
      <c r="AW57" s="10">
        <f t="shared" si="33"/>
        <v>147</v>
      </c>
      <c r="AX57" s="10">
        <f t="shared" si="33"/>
        <v>148</v>
      </c>
      <c r="AY57" s="10">
        <f t="shared" si="33"/>
        <v>149</v>
      </c>
      <c r="AZ57" s="10">
        <f t="shared" si="33"/>
        <v>150</v>
      </c>
      <c r="BA57" s="127"/>
      <c r="ES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</row>
    <row r="58" spans="1:19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ES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</row>
    <row r="59" spans="1:19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ES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</row>
    <row r="60" spans="1:19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ES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</row>
    <row r="61" spans="1:19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ES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</row>
    <row r="62" spans="1:19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ES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</row>
    <row r="63" spans="1:19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ES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</row>
    <row r="64" spans="1:19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ES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</row>
    <row r="65" spans="1:19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ES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</row>
    <row r="66" spans="1:19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ES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</row>
    <row r="67" spans="1:19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ES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</row>
    <row r="68" spans="1:19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ES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</row>
    <row r="69" spans="1:19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ES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</row>
    <row r="70" spans="1:19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ES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</row>
    <row r="71" spans="1:19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ES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</row>
    <row r="72" spans="1:19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ES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</row>
    <row r="73" spans="1:19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ES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</row>
    <row r="74" spans="1:19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ES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</row>
    <row r="75" spans="1:19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ES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</row>
    <row r="76" spans="1:19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ES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</row>
    <row r="77" spans="1:19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ES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</row>
    <row r="78" spans="1:19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ES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</row>
    <row r="79" spans="1:19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ES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</row>
    <row r="80" spans="1:19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ES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</row>
    <row r="81" spans="1:19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ES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</row>
    <row r="82" spans="1:19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ES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</row>
    <row r="83" spans="1:19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ES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</row>
    <row r="84" spans="1:19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ES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</row>
    <row r="85" spans="1:19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ES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</row>
  </sheetData>
  <conditionalFormatting sqref="A39:C41 A43:C4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13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14">
      <colorScale>
        <cfvo type="min"/>
        <cfvo type="max"/>
        <color rgb="FFFCFCFF"/>
        <color rgb="FF63BE7B"/>
      </colorScale>
    </cfRule>
  </conditionalFormatting>
  <conditionalFormatting sqref="N22:R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16:AZ2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8:BA58 AK55:A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Z20 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:AZ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:AZ56 AU47:AZ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7:BA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7:ES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6:FH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3:FH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47:GL5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58:GL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sheetPr>
    <tabColor theme="7" tint="0.59999389629810485"/>
  </sheetPr>
  <dimension ref="A1:DP517"/>
  <sheetViews>
    <sheetView zoomScale="140" zoomScaleNormal="140" workbookViewId="0"/>
  </sheetViews>
  <sheetFormatPr defaultRowHeight="2.1" customHeight="1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08">
        <v>1</v>
      </c>
      <c r="L4" s="208">
        <f>K4+1</f>
        <v>2</v>
      </c>
      <c r="M4" s="208">
        <f t="shared" ref="M4:BX4" si="1">L4+1</f>
        <v>3</v>
      </c>
      <c r="N4" s="208">
        <f t="shared" si="1"/>
        <v>4</v>
      </c>
      <c r="O4" s="208">
        <f t="shared" si="1"/>
        <v>5</v>
      </c>
      <c r="P4" s="208">
        <f t="shared" si="1"/>
        <v>6</v>
      </c>
      <c r="Q4" s="208">
        <f t="shared" si="1"/>
        <v>7</v>
      </c>
      <c r="R4" s="208">
        <f t="shared" si="1"/>
        <v>8</v>
      </c>
      <c r="S4" s="208">
        <f t="shared" si="1"/>
        <v>9</v>
      </c>
      <c r="T4" s="208">
        <f t="shared" si="1"/>
        <v>10</v>
      </c>
      <c r="U4" s="208">
        <f t="shared" si="1"/>
        <v>11</v>
      </c>
      <c r="V4" s="208">
        <f t="shared" si="1"/>
        <v>12</v>
      </c>
      <c r="W4" s="208">
        <f t="shared" si="1"/>
        <v>13</v>
      </c>
      <c r="X4" s="208">
        <f t="shared" si="1"/>
        <v>14</v>
      </c>
      <c r="Y4" s="208">
        <f t="shared" si="1"/>
        <v>15</v>
      </c>
      <c r="Z4" s="208">
        <f t="shared" si="1"/>
        <v>16</v>
      </c>
      <c r="AA4" s="208">
        <f t="shared" si="1"/>
        <v>17</v>
      </c>
      <c r="AB4" s="208">
        <f t="shared" si="1"/>
        <v>18</v>
      </c>
      <c r="AC4" s="208">
        <f t="shared" si="1"/>
        <v>19</v>
      </c>
      <c r="AD4" s="208">
        <f t="shared" si="1"/>
        <v>20</v>
      </c>
      <c r="AE4" s="208">
        <f t="shared" si="1"/>
        <v>21</v>
      </c>
      <c r="AF4" s="208">
        <f t="shared" si="1"/>
        <v>22</v>
      </c>
      <c r="AG4" s="208">
        <f t="shared" si="1"/>
        <v>23</v>
      </c>
      <c r="AH4" s="208">
        <f t="shared" si="1"/>
        <v>24</v>
      </c>
      <c r="AI4" s="208">
        <f t="shared" si="1"/>
        <v>25</v>
      </c>
      <c r="AJ4" s="208">
        <f t="shared" si="1"/>
        <v>26</v>
      </c>
      <c r="AK4" s="208">
        <f t="shared" si="1"/>
        <v>27</v>
      </c>
      <c r="AL4" s="208">
        <f t="shared" si="1"/>
        <v>28</v>
      </c>
      <c r="AM4" s="208">
        <f t="shared" si="1"/>
        <v>29</v>
      </c>
      <c r="AN4" s="208">
        <f t="shared" si="1"/>
        <v>30</v>
      </c>
      <c r="AO4" s="208">
        <f t="shared" si="1"/>
        <v>31</v>
      </c>
      <c r="AP4" s="208">
        <f t="shared" si="1"/>
        <v>32</v>
      </c>
      <c r="AQ4" s="208">
        <f t="shared" si="1"/>
        <v>33</v>
      </c>
      <c r="AR4" s="208">
        <f t="shared" si="1"/>
        <v>34</v>
      </c>
      <c r="AS4" s="208">
        <f t="shared" si="1"/>
        <v>35</v>
      </c>
      <c r="AT4" s="208">
        <f t="shared" si="1"/>
        <v>36</v>
      </c>
      <c r="AU4" s="208">
        <f t="shared" si="1"/>
        <v>37</v>
      </c>
      <c r="AV4" s="208">
        <f t="shared" si="1"/>
        <v>38</v>
      </c>
      <c r="AW4" s="208">
        <f t="shared" si="1"/>
        <v>39</v>
      </c>
      <c r="AX4" s="208">
        <f t="shared" si="1"/>
        <v>40</v>
      </c>
      <c r="AY4" s="208">
        <f t="shared" si="1"/>
        <v>41</v>
      </c>
      <c r="AZ4" s="208">
        <f t="shared" si="1"/>
        <v>42</v>
      </c>
      <c r="BA4" s="208">
        <f t="shared" si="1"/>
        <v>43</v>
      </c>
      <c r="BB4" s="208">
        <f t="shared" si="1"/>
        <v>44</v>
      </c>
      <c r="BC4" s="208">
        <f t="shared" si="1"/>
        <v>45</v>
      </c>
      <c r="BD4" s="208">
        <f t="shared" si="1"/>
        <v>46</v>
      </c>
      <c r="BE4" s="208">
        <f t="shared" si="1"/>
        <v>47</v>
      </c>
      <c r="BF4" s="208">
        <f t="shared" si="1"/>
        <v>48</v>
      </c>
      <c r="BG4" s="208">
        <f t="shared" si="1"/>
        <v>49</v>
      </c>
      <c r="BH4" s="208">
        <f t="shared" si="1"/>
        <v>50</v>
      </c>
      <c r="BI4" s="208">
        <f t="shared" si="1"/>
        <v>51</v>
      </c>
      <c r="BJ4" s="208">
        <f t="shared" si="1"/>
        <v>52</v>
      </c>
      <c r="BK4" s="208">
        <f t="shared" si="1"/>
        <v>53</v>
      </c>
      <c r="BL4" s="208">
        <f t="shared" si="1"/>
        <v>54</v>
      </c>
      <c r="BM4" s="208">
        <f t="shared" si="1"/>
        <v>55</v>
      </c>
      <c r="BN4" s="208">
        <f t="shared" si="1"/>
        <v>56</v>
      </c>
      <c r="BO4" s="208">
        <f t="shared" si="1"/>
        <v>57</v>
      </c>
      <c r="BP4" s="208">
        <f t="shared" si="1"/>
        <v>58</v>
      </c>
      <c r="BQ4" s="208">
        <f t="shared" si="1"/>
        <v>59</v>
      </c>
      <c r="BR4" s="208">
        <f t="shared" si="1"/>
        <v>60</v>
      </c>
      <c r="BS4" s="208">
        <f t="shared" si="1"/>
        <v>61</v>
      </c>
      <c r="BT4" s="208">
        <f t="shared" si="1"/>
        <v>62</v>
      </c>
      <c r="BU4" s="208">
        <f t="shared" si="1"/>
        <v>63</v>
      </c>
      <c r="BV4" s="208">
        <f t="shared" si="1"/>
        <v>64</v>
      </c>
      <c r="BW4" s="208">
        <f t="shared" si="1"/>
        <v>65</v>
      </c>
      <c r="BX4" s="208">
        <f t="shared" si="1"/>
        <v>66</v>
      </c>
      <c r="BY4" s="208">
        <f t="shared" ref="BY4:DF4" si="2">BX4+1</f>
        <v>67</v>
      </c>
      <c r="BZ4" s="208">
        <f t="shared" si="2"/>
        <v>68</v>
      </c>
      <c r="CA4" s="208">
        <f t="shared" si="2"/>
        <v>69</v>
      </c>
      <c r="CB4" s="208">
        <f t="shared" si="2"/>
        <v>70</v>
      </c>
      <c r="CC4" s="208">
        <f t="shared" si="2"/>
        <v>71</v>
      </c>
      <c r="CD4" s="208">
        <f t="shared" si="2"/>
        <v>72</v>
      </c>
      <c r="CE4" s="208">
        <f t="shared" si="2"/>
        <v>73</v>
      </c>
      <c r="CF4" s="208">
        <f t="shared" si="2"/>
        <v>74</v>
      </c>
      <c r="CG4" s="208">
        <f t="shared" si="2"/>
        <v>75</v>
      </c>
      <c r="CH4" s="208">
        <f t="shared" si="2"/>
        <v>76</v>
      </c>
      <c r="CI4" s="208">
        <f t="shared" si="2"/>
        <v>77</v>
      </c>
      <c r="CJ4" s="208">
        <f t="shared" si="2"/>
        <v>78</v>
      </c>
      <c r="CK4" s="208">
        <f t="shared" si="2"/>
        <v>79</v>
      </c>
      <c r="CL4" s="208">
        <f t="shared" si="2"/>
        <v>80</v>
      </c>
      <c r="CM4" s="208">
        <f t="shared" si="2"/>
        <v>81</v>
      </c>
      <c r="CN4" s="208">
        <f t="shared" si="2"/>
        <v>82</v>
      </c>
      <c r="CO4" s="208">
        <f t="shared" si="2"/>
        <v>83</v>
      </c>
      <c r="CP4" s="208">
        <f t="shared" si="2"/>
        <v>84</v>
      </c>
      <c r="CQ4" s="208">
        <f t="shared" si="2"/>
        <v>85</v>
      </c>
      <c r="CR4" s="208">
        <f t="shared" si="2"/>
        <v>86</v>
      </c>
      <c r="CS4" s="208">
        <f t="shared" si="2"/>
        <v>87</v>
      </c>
      <c r="CT4" s="208">
        <f t="shared" si="2"/>
        <v>88</v>
      </c>
      <c r="CU4" s="208">
        <f t="shared" si="2"/>
        <v>89</v>
      </c>
      <c r="CV4" s="208">
        <f t="shared" si="2"/>
        <v>90</v>
      </c>
      <c r="CW4" s="208">
        <f t="shared" si="2"/>
        <v>91</v>
      </c>
      <c r="CX4" s="208">
        <f t="shared" si="2"/>
        <v>92</v>
      </c>
      <c r="CY4" s="208">
        <f t="shared" si="2"/>
        <v>93</v>
      </c>
      <c r="CZ4" s="208">
        <f t="shared" si="2"/>
        <v>94</v>
      </c>
      <c r="DA4" s="208">
        <f t="shared" si="2"/>
        <v>95</v>
      </c>
      <c r="DB4" s="208">
        <f t="shared" si="2"/>
        <v>96</v>
      </c>
      <c r="DC4" s="208">
        <f t="shared" si="2"/>
        <v>97</v>
      </c>
      <c r="DD4" s="208">
        <f t="shared" si="2"/>
        <v>98</v>
      </c>
      <c r="DE4" s="208">
        <f t="shared" si="2"/>
        <v>99</v>
      </c>
      <c r="DF4" s="208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>
      <c r="A5" s="58" t="s">
        <v>29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42" t="s">
        <v>135</v>
      </c>
      <c r="J5" s="142" t="s">
        <v>136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>
      <c r="A6" s="58" t="s">
        <v>29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42">
        <f>MAX(K10:DF10)</f>
        <v>11014.467570151999</v>
      </c>
      <c r="J6" s="142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>
      <c r="A7" s="58" t="s">
        <v>29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26</v>
      </c>
      <c r="H7" s="60">
        <v>50</v>
      </c>
      <c r="I7" s="142" t="s">
        <v>137</v>
      </c>
      <c r="J7" s="88">
        <v>10010</v>
      </c>
      <c r="K7" s="141">
        <v>0</v>
      </c>
      <c r="L7" s="141">
        <v>9</v>
      </c>
      <c r="M7" s="141">
        <f>L7</f>
        <v>9</v>
      </c>
      <c r="N7" s="141">
        <f t="shared" ref="N7:AW7" si="3">M7</f>
        <v>9</v>
      </c>
      <c r="O7" s="141">
        <f t="shared" si="3"/>
        <v>9</v>
      </c>
      <c r="P7" s="141">
        <f t="shared" si="3"/>
        <v>9</v>
      </c>
      <c r="Q7" s="141">
        <f t="shared" si="3"/>
        <v>9</v>
      </c>
      <c r="R7" s="141">
        <f t="shared" si="3"/>
        <v>9</v>
      </c>
      <c r="S7" s="141">
        <f t="shared" si="3"/>
        <v>9</v>
      </c>
      <c r="T7" s="141">
        <f t="shared" si="3"/>
        <v>9</v>
      </c>
      <c r="U7" s="141">
        <f t="shared" si="3"/>
        <v>9</v>
      </c>
      <c r="V7" s="141">
        <f t="shared" si="3"/>
        <v>9</v>
      </c>
      <c r="W7" s="141">
        <f t="shared" si="3"/>
        <v>9</v>
      </c>
      <c r="X7" s="141">
        <f t="shared" si="3"/>
        <v>9</v>
      </c>
      <c r="Y7" s="141">
        <f t="shared" si="3"/>
        <v>9</v>
      </c>
      <c r="Z7" s="141">
        <f t="shared" si="3"/>
        <v>9</v>
      </c>
      <c r="AA7" s="141">
        <f t="shared" si="3"/>
        <v>9</v>
      </c>
      <c r="AB7" s="141">
        <f t="shared" si="3"/>
        <v>9</v>
      </c>
      <c r="AC7" s="141">
        <f t="shared" si="3"/>
        <v>9</v>
      </c>
      <c r="AD7" s="141">
        <f t="shared" si="3"/>
        <v>9</v>
      </c>
      <c r="AE7" s="141">
        <f t="shared" si="3"/>
        <v>9</v>
      </c>
      <c r="AF7" s="141">
        <f t="shared" si="3"/>
        <v>9</v>
      </c>
      <c r="AG7" s="141">
        <f t="shared" si="3"/>
        <v>9</v>
      </c>
      <c r="AH7" s="141">
        <f t="shared" si="3"/>
        <v>9</v>
      </c>
      <c r="AI7" s="141">
        <f t="shared" si="3"/>
        <v>9</v>
      </c>
      <c r="AJ7" s="141">
        <f t="shared" si="3"/>
        <v>9</v>
      </c>
      <c r="AK7" s="141">
        <f t="shared" si="3"/>
        <v>9</v>
      </c>
      <c r="AL7" s="141">
        <f t="shared" si="3"/>
        <v>9</v>
      </c>
      <c r="AM7" s="141">
        <f t="shared" si="3"/>
        <v>9</v>
      </c>
      <c r="AN7" s="141">
        <f t="shared" si="3"/>
        <v>9</v>
      </c>
      <c r="AO7" s="141">
        <f t="shared" si="3"/>
        <v>9</v>
      </c>
      <c r="AP7" s="141">
        <f t="shared" si="3"/>
        <v>9</v>
      </c>
      <c r="AQ7" s="141">
        <f t="shared" si="3"/>
        <v>9</v>
      </c>
      <c r="AR7" s="141">
        <f t="shared" si="3"/>
        <v>9</v>
      </c>
      <c r="AS7" s="141">
        <f t="shared" si="3"/>
        <v>9</v>
      </c>
      <c r="AT7" s="141">
        <f t="shared" si="3"/>
        <v>9</v>
      </c>
      <c r="AU7" s="141">
        <f t="shared" si="3"/>
        <v>9</v>
      </c>
      <c r="AV7" s="141">
        <f t="shared" si="3"/>
        <v>9</v>
      </c>
      <c r="AW7" s="141">
        <f t="shared" si="3"/>
        <v>9</v>
      </c>
      <c r="AX7" s="141">
        <v>-40</v>
      </c>
      <c r="AY7" s="141">
        <v>-20</v>
      </c>
      <c r="AZ7" s="141">
        <v>-30</v>
      </c>
      <c r="BA7" s="141">
        <v>-20</v>
      </c>
      <c r="BB7" s="141">
        <v>-20</v>
      </c>
      <c r="BC7" s="141">
        <v>10</v>
      </c>
      <c r="BD7" s="141">
        <v>40</v>
      </c>
      <c r="BE7" s="141">
        <v>50</v>
      </c>
      <c r="BF7" s="141">
        <v>60</v>
      </c>
      <c r="BG7" s="141">
        <v>70</v>
      </c>
      <c r="BH7" s="141">
        <v>75</v>
      </c>
      <c r="BI7" s="141">
        <v>70</v>
      </c>
      <c r="BJ7" s="141">
        <v>60</v>
      </c>
      <c r="BK7" s="141">
        <v>50</v>
      </c>
      <c r="BL7" s="141">
        <v>40</v>
      </c>
      <c r="BM7" s="141">
        <v>30</v>
      </c>
      <c r="BN7" s="141">
        <v>10</v>
      </c>
      <c r="BO7" s="141">
        <v>5</v>
      </c>
      <c r="BP7" s="141">
        <v>5</v>
      </c>
      <c r="BQ7" s="141">
        <v>-10</v>
      </c>
      <c r="BR7" s="141">
        <v>-20</v>
      </c>
      <c r="BS7" s="141">
        <v>-30</v>
      </c>
      <c r="BT7" s="141">
        <v>-40</v>
      </c>
      <c r="BU7" s="141">
        <v>-60</v>
      </c>
      <c r="BV7" s="141">
        <v>-80</v>
      </c>
      <c r="BW7" s="141">
        <v>-60</v>
      </c>
      <c r="BX7" s="141">
        <v>-30</v>
      </c>
      <c r="BY7" s="141">
        <v>0</v>
      </c>
      <c r="BZ7" s="141">
        <v>10</v>
      </c>
      <c r="CA7" s="141">
        <v>10</v>
      </c>
      <c r="CB7" s="141">
        <v>20</v>
      </c>
      <c r="CC7" s="141">
        <v>15</v>
      </c>
      <c r="CD7" s="141">
        <v>20</v>
      </c>
      <c r="CE7" s="20" t="s">
        <v>29</v>
      </c>
      <c r="CF7" s="20" t="s">
        <v>29</v>
      </c>
      <c r="CG7" s="20" t="s">
        <v>29</v>
      </c>
      <c r="CH7" s="20" t="s">
        <v>29</v>
      </c>
      <c r="CI7" s="20" t="s">
        <v>29</v>
      </c>
      <c r="CJ7" s="20" t="s">
        <v>29</v>
      </c>
      <c r="CK7" s="20" t="s">
        <v>29</v>
      </c>
      <c r="CL7" s="20" t="s">
        <v>29</v>
      </c>
      <c r="CM7" s="20" t="s">
        <v>29</v>
      </c>
      <c r="CN7" s="20" t="s">
        <v>29</v>
      </c>
      <c r="CO7" s="20" t="s">
        <v>29</v>
      </c>
      <c r="CP7" s="20" t="s">
        <v>29</v>
      </c>
      <c r="CQ7" s="20" t="s">
        <v>29</v>
      </c>
      <c r="CR7" s="20" t="s">
        <v>29</v>
      </c>
      <c r="CS7" s="20" t="s">
        <v>29</v>
      </c>
      <c r="CT7" s="20" t="s">
        <v>29</v>
      </c>
      <c r="CU7" s="20" t="s">
        <v>29</v>
      </c>
      <c r="CV7" s="20" t="s">
        <v>29</v>
      </c>
      <c r="CW7" s="20" t="s">
        <v>29</v>
      </c>
      <c r="CX7" s="20" t="s">
        <v>29</v>
      </c>
      <c r="CY7" s="20" t="s">
        <v>29</v>
      </c>
      <c r="CZ7" s="20" t="s">
        <v>29</v>
      </c>
      <c r="DA7" s="20" t="s">
        <v>29</v>
      </c>
      <c r="DB7" s="20" t="s">
        <v>29</v>
      </c>
      <c r="DC7" s="20" t="s">
        <v>29</v>
      </c>
      <c r="DD7" s="20" t="s">
        <v>29</v>
      </c>
      <c r="DE7" s="20" t="s">
        <v>29</v>
      </c>
      <c r="DF7" s="20" t="s">
        <v>29</v>
      </c>
      <c r="DG7" s="63" t="s">
        <v>23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>
      <c r="A8" s="58" t="s">
        <v>29</v>
      </c>
      <c r="B8" s="20">
        <f t="shared" si="0"/>
        <v>50</v>
      </c>
      <c r="C8" s="20"/>
      <c r="D8" s="20"/>
      <c r="E8" s="20"/>
      <c r="F8" s="20"/>
      <c r="G8" s="20"/>
      <c r="H8" s="20"/>
      <c r="I8" s="142">
        <v>250</v>
      </c>
      <c r="J8" s="142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:CD8" si="5">BC8+BD7</f>
        <v>10272</v>
      </c>
      <c r="BE8" s="20">
        <f t="shared" si="5"/>
        <v>10322</v>
      </c>
      <c r="BF8" s="20">
        <f t="shared" si="5"/>
        <v>10382</v>
      </c>
      <c r="BG8" s="20">
        <f t="shared" si="5"/>
        <v>10452</v>
      </c>
      <c r="BH8" s="20">
        <f t="shared" si="5"/>
        <v>10527</v>
      </c>
      <c r="BI8" s="20">
        <f t="shared" si="5"/>
        <v>10597</v>
      </c>
      <c r="BJ8" s="20">
        <f t="shared" si="5"/>
        <v>10657</v>
      </c>
      <c r="BK8" s="20">
        <f t="shared" si="5"/>
        <v>10707</v>
      </c>
      <c r="BL8" s="20">
        <f t="shared" si="5"/>
        <v>10747</v>
      </c>
      <c r="BM8" s="20">
        <f t="shared" si="5"/>
        <v>10777</v>
      </c>
      <c r="BN8" s="20">
        <f t="shared" si="5"/>
        <v>10787</v>
      </c>
      <c r="BO8" s="20">
        <f t="shared" si="5"/>
        <v>10792</v>
      </c>
      <c r="BP8" s="20">
        <f t="shared" si="5"/>
        <v>10797</v>
      </c>
      <c r="BQ8" s="20">
        <f t="shared" si="5"/>
        <v>10787</v>
      </c>
      <c r="BR8" s="20">
        <f t="shared" si="5"/>
        <v>10767</v>
      </c>
      <c r="BS8" s="20">
        <f t="shared" si="5"/>
        <v>10737</v>
      </c>
      <c r="BT8" s="20">
        <f t="shared" si="5"/>
        <v>10697</v>
      </c>
      <c r="BU8" s="20">
        <f t="shared" si="5"/>
        <v>10637</v>
      </c>
      <c r="BV8" s="20">
        <f t="shared" si="5"/>
        <v>10557</v>
      </c>
      <c r="BW8" s="20">
        <f t="shared" si="5"/>
        <v>10497</v>
      </c>
      <c r="BX8" s="20">
        <f t="shared" si="5"/>
        <v>10467</v>
      </c>
      <c r="BY8" s="20">
        <f t="shared" si="5"/>
        <v>10467</v>
      </c>
      <c r="BZ8" s="20">
        <f t="shared" si="5"/>
        <v>10477</v>
      </c>
      <c r="CA8" s="20">
        <f t="shared" si="5"/>
        <v>10487</v>
      </c>
      <c r="CB8" s="20">
        <f t="shared" si="5"/>
        <v>10507</v>
      </c>
      <c r="CC8" s="20">
        <f t="shared" si="5"/>
        <v>10522</v>
      </c>
      <c r="CD8" s="20">
        <f t="shared" si="5"/>
        <v>10542</v>
      </c>
      <c r="CE8" s="207" t="e">
        <f>#REF!</f>
        <v>#REF!</v>
      </c>
      <c r="CF8" s="207" t="e">
        <f>#REF!</f>
        <v>#REF!</v>
      </c>
      <c r="CG8" s="207" t="e">
        <f>#REF!</f>
        <v>#REF!</v>
      </c>
      <c r="CH8" s="207" t="e">
        <f>#REF!</f>
        <v>#REF!</v>
      </c>
      <c r="CI8" s="207" t="e">
        <f>#REF!</f>
        <v>#REF!</v>
      </c>
      <c r="CJ8" s="207" t="e">
        <f>#REF!</f>
        <v>#REF!</v>
      </c>
      <c r="CK8" s="207" t="e">
        <f>#REF!</f>
        <v>#REF!</v>
      </c>
      <c r="CL8" s="207" t="e">
        <f>#REF!</f>
        <v>#REF!</v>
      </c>
      <c r="CM8" s="207" t="e">
        <f>#REF!</f>
        <v>#REF!</v>
      </c>
      <c r="CN8" s="207" t="e">
        <f>#REF!</f>
        <v>#REF!</v>
      </c>
      <c r="CO8" s="207" t="e">
        <f>#REF!</f>
        <v>#REF!</v>
      </c>
      <c r="CP8" s="207" t="e">
        <f>#REF!</f>
        <v>#REF!</v>
      </c>
      <c r="CQ8" s="207" t="e">
        <f>#REF!</f>
        <v>#REF!</v>
      </c>
      <c r="CR8" s="207" t="e">
        <f>#REF!</f>
        <v>#REF!</v>
      </c>
      <c r="CS8" s="207" t="e">
        <f>#REF!</f>
        <v>#REF!</v>
      </c>
      <c r="CT8" s="207" t="e">
        <f>#REF!</f>
        <v>#REF!</v>
      </c>
      <c r="CU8" s="207" t="e">
        <f>#REF!</f>
        <v>#REF!</v>
      </c>
      <c r="CV8" s="207" t="e">
        <f>#REF!</f>
        <v>#REF!</v>
      </c>
      <c r="CW8" s="207" t="e">
        <f>#REF!</f>
        <v>#REF!</v>
      </c>
      <c r="CX8" s="207" t="e">
        <f>#REF!</f>
        <v>#REF!</v>
      </c>
      <c r="CY8" s="207" t="e">
        <f>#REF!</f>
        <v>#REF!</v>
      </c>
      <c r="CZ8" s="207" t="e">
        <f>#REF!</f>
        <v>#REF!</v>
      </c>
      <c r="DA8" s="207" t="e">
        <f>#REF!</f>
        <v>#REF!</v>
      </c>
      <c r="DB8" s="207" t="e">
        <f>#REF!</f>
        <v>#REF!</v>
      </c>
      <c r="DC8" s="207" t="e">
        <f>#REF!</f>
        <v>#REF!</v>
      </c>
      <c r="DD8" s="207" t="e">
        <f>#REF!</f>
        <v>#REF!</v>
      </c>
      <c r="DE8" s="207" t="e">
        <f>#REF!</f>
        <v>#REF!</v>
      </c>
      <c r="DF8" s="207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6">K10+RANDBETWEEN(1,1000)-500</f>
        <v>9536.1291478112998</v>
      </c>
      <c r="L9" s="64">
        <f t="shared" ca="1" si="6"/>
        <v>10407.8045601187</v>
      </c>
      <c r="M9" s="64">
        <f t="shared" ca="1" si="6"/>
        <v>10582.8310281923</v>
      </c>
      <c r="N9" s="64">
        <f t="shared" ca="1" si="6"/>
        <v>9731.4353277958999</v>
      </c>
      <c r="O9" s="64">
        <f t="shared" ca="1" si="6"/>
        <v>9784.3117565812008</v>
      </c>
      <c r="P9" s="64">
        <f t="shared" ca="1" si="6"/>
        <v>10207.7673701229</v>
      </c>
      <c r="Q9" s="64">
        <f t="shared" ca="1" si="6"/>
        <v>9938.8286203727002</v>
      </c>
      <c r="R9" s="64">
        <f t="shared" ca="1" si="6"/>
        <v>9865.3026793852005</v>
      </c>
      <c r="S9" s="64">
        <f t="shared" ca="1" si="6"/>
        <v>9835.7895855367005</v>
      </c>
      <c r="T9" s="64">
        <f t="shared" ca="1" si="6"/>
        <v>9767.6444471487994</v>
      </c>
      <c r="U9" s="64">
        <f t="shared" ca="1" si="6"/>
        <v>9950.8920843074993</v>
      </c>
      <c r="V9" s="64">
        <f t="shared" ca="1" si="6"/>
        <v>9890.0994855825993</v>
      </c>
      <c r="W9" s="64">
        <f t="shared" ca="1" si="6"/>
        <v>9919.2141135926995</v>
      </c>
      <c r="X9" s="64">
        <f t="shared" ca="1" si="6"/>
        <v>10476.3782445342</v>
      </c>
      <c r="Y9" s="64">
        <f t="shared" ca="1" si="6"/>
        <v>9821.7310364174991</v>
      </c>
      <c r="Z9" s="64">
        <f t="shared" ca="1" si="6"/>
        <v>10367.2107937163</v>
      </c>
      <c r="AA9" s="64">
        <f t="shared" ca="1" si="6"/>
        <v>10101.36988376897</v>
      </c>
      <c r="AB9" s="64">
        <f t="shared" ca="1" si="6"/>
        <v>10288.213963332249</v>
      </c>
      <c r="AC9" s="64">
        <f t="shared" ca="1" si="6"/>
        <v>10196.07564239893</v>
      </c>
      <c r="AD9" s="64">
        <f t="shared" ca="1" si="6"/>
        <v>10398.530543184481</v>
      </c>
      <c r="AE9" s="64">
        <f t="shared" ca="1" si="6"/>
        <v>10375.361041722799</v>
      </c>
      <c r="AF9" s="64">
        <f t="shared" ca="1" si="6"/>
        <v>10338.5699759854</v>
      </c>
      <c r="AG9" s="64">
        <f t="shared" ca="1" si="6"/>
        <v>10584.443457049199</v>
      </c>
      <c r="AH9" s="64">
        <f t="shared" ca="1" si="6"/>
        <v>9666.6588268441992</v>
      </c>
      <c r="AI9" s="64">
        <f t="shared" ca="1" si="6"/>
        <v>10412.4309622274</v>
      </c>
      <c r="AJ9" s="64">
        <f t="shared" ca="1" si="6"/>
        <v>10611.6877097005</v>
      </c>
      <c r="AK9" s="64">
        <f t="shared" ca="1" si="6"/>
        <v>10332.263400150599</v>
      </c>
      <c r="AL9" s="64">
        <f t="shared" ca="1" si="6"/>
        <v>10358.098254132399</v>
      </c>
      <c r="AM9" s="64">
        <f t="shared" ca="1" si="6"/>
        <v>10603.4311171681</v>
      </c>
      <c r="AN9" s="64">
        <f t="shared" ca="1" si="6"/>
        <v>10256.973384680599</v>
      </c>
      <c r="AO9" s="64">
        <f t="shared" ca="1" si="6"/>
        <v>10014.0531610403</v>
      </c>
      <c r="AP9" s="64">
        <f t="shared" ca="1" si="6"/>
        <v>10970.720572157699</v>
      </c>
      <c r="AQ9" s="64">
        <f t="shared" ref="AQ9:BV9" ca="1" si="7">AQ10+RANDBETWEEN(1,1000)-500</f>
        <v>10082.807597987499</v>
      </c>
      <c r="AR9" s="64">
        <f t="shared" ca="1" si="7"/>
        <v>10807.938656099899</v>
      </c>
      <c r="AS9" s="64">
        <f t="shared" ca="1" si="7"/>
        <v>10463.491269660601</v>
      </c>
      <c r="AT9" s="64">
        <f t="shared" ca="1" si="7"/>
        <v>10260.5092973394</v>
      </c>
      <c r="AU9" s="64">
        <f t="shared" ca="1" si="7"/>
        <v>10076.574190792</v>
      </c>
      <c r="AV9" s="64">
        <f t="shared" ca="1" si="7"/>
        <v>10381.6423891949</v>
      </c>
      <c r="AW9" s="64">
        <f t="shared" ca="1" si="7"/>
        <v>10537.8590933424</v>
      </c>
      <c r="AX9" s="64">
        <f t="shared" ca="1" si="7"/>
        <v>9914.3601496620995</v>
      </c>
      <c r="AY9" s="64">
        <f t="shared" ca="1" si="7"/>
        <v>10154.0745234612</v>
      </c>
      <c r="AZ9" s="64">
        <f t="shared" ca="1" si="7"/>
        <v>9783.5398036002007</v>
      </c>
      <c r="BA9" s="64">
        <f t="shared" ca="1" si="7"/>
        <v>10004.742359943401</v>
      </c>
      <c r="BB9" s="64">
        <f t="shared" ca="1" si="7"/>
        <v>10476.9922220555</v>
      </c>
      <c r="BC9" s="64">
        <f t="shared" ca="1" si="7"/>
        <v>10395.840560528201</v>
      </c>
      <c r="BD9" s="64">
        <f t="shared" ca="1" si="7"/>
        <v>10379.0449687823</v>
      </c>
      <c r="BE9" s="64">
        <f t="shared" ca="1" si="7"/>
        <v>10473.584732241499</v>
      </c>
      <c r="BF9" s="64">
        <f t="shared" ca="1" si="7"/>
        <v>10830.7251230742</v>
      </c>
      <c r="BG9" s="64">
        <f t="shared" ca="1" si="7"/>
        <v>10801.1266705822</v>
      </c>
      <c r="BH9" s="64">
        <f t="shared" ca="1" si="7"/>
        <v>10624.992524301</v>
      </c>
      <c r="BI9" s="64">
        <f t="shared" ca="1" si="7"/>
        <v>10391.244627420599</v>
      </c>
      <c r="BJ9" s="64">
        <f t="shared" ca="1" si="7"/>
        <v>10112.7176033756</v>
      </c>
      <c r="BK9" s="64">
        <f t="shared" ca="1" si="7"/>
        <v>10163.358142699801</v>
      </c>
      <c r="BL9" s="64">
        <f t="shared" ca="1" si="7"/>
        <v>11174.4173307827</v>
      </c>
      <c r="BM9" s="64">
        <f t="shared" ca="1" si="7"/>
        <v>11027.623801813599</v>
      </c>
      <c r="BN9" s="64">
        <f t="shared" ca="1" si="7"/>
        <v>10387.3268119607</v>
      </c>
      <c r="BO9" s="64">
        <f t="shared" ca="1" si="7"/>
        <v>10939.600219612599</v>
      </c>
      <c r="BP9" s="64">
        <f t="shared" ca="1" si="7"/>
        <v>11081.3008229755</v>
      </c>
      <c r="BQ9" s="64">
        <f t="shared" ca="1" si="7"/>
        <v>10615.077380344601</v>
      </c>
      <c r="BR9" s="64">
        <f t="shared" ca="1" si="7"/>
        <v>10391.3297448634</v>
      </c>
      <c r="BS9" s="64">
        <f t="shared" ca="1" si="7"/>
        <v>10202.120687868501</v>
      </c>
      <c r="BT9" s="64">
        <f t="shared" ca="1" si="7"/>
        <v>11155.0459650637</v>
      </c>
      <c r="BU9" s="64">
        <f t="shared" ca="1" si="7"/>
        <v>10961.070810044101</v>
      </c>
      <c r="BV9" s="64">
        <f t="shared" ca="1" si="7"/>
        <v>10157.3431544333</v>
      </c>
      <c r="BW9" s="64">
        <f t="shared" ref="BW9:DB9" ca="1" si="8">BW10+RANDBETWEEN(1,1000)-500</f>
        <v>10979.995339883601</v>
      </c>
      <c r="BX9" s="64">
        <f t="shared" ca="1" si="8"/>
        <v>10587.946812088599</v>
      </c>
      <c r="BY9" s="64">
        <f t="shared" ca="1" si="8"/>
        <v>10786.7202250964</v>
      </c>
      <c r="BZ9" s="64">
        <f t="shared" ca="1" si="8"/>
        <v>10618.282539502699</v>
      </c>
      <c r="CA9" s="64">
        <f t="shared" ca="1" si="8"/>
        <v>10423.9211237363</v>
      </c>
      <c r="CB9" s="64">
        <f t="shared" ca="1" si="8"/>
        <v>10722.1626628088</v>
      </c>
      <c r="CC9" s="64">
        <f t="shared" ca="1" si="8"/>
        <v>10933.739982461901</v>
      </c>
      <c r="CD9" s="64">
        <f t="shared" ca="1" si="8"/>
        <v>10226.6088784556</v>
      </c>
      <c r="CE9" s="64">
        <f t="shared" ca="1" si="8"/>
        <v>10231.013890922301</v>
      </c>
      <c r="CF9" s="64">
        <f t="shared" ca="1" si="8"/>
        <v>10538.5988806649</v>
      </c>
      <c r="CG9" s="64">
        <f t="shared" ca="1" si="8"/>
        <v>11090.555442205099</v>
      </c>
      <c r="CH9" s="64">
        <f t="shared" ca="1" si="8"/>
        <v>11130.799805053401</v>
      </c>
      <c r="CI9" s="64">
        <f t="shared" ca="1" si="8"/>
        <v>10861.167080203601</v>
      </c>
      <c r="CJ9" s="64">
        <f t="shared" ca="1" si="8"/>
        <v>10508.610616276001</v>
      </c>
      <c r="CK9" s="64">
        <f t="shared" ca="1" si="8"/>
        <v>10925.3939078813</v>
      </c>
      <c r="CL9" s="64">
        <f t="shared" ca="1" si="8"/>
        <v>10769.262967909601</v>
      </c>
      <c r="CM9" s="64">
        <f t="shared" ca="1" si="8"/>
        <v>10751.5883060251</v>
      </c>
      <c r="CN9" s="64">
        <f t="shared" ca="1" si="8"/>
        <v>11511.467570151999</v>
      </c>
      <c r="CO9" s="64">
        <f t="shared" ca="1" si="8"/>
        <v>11277.782385570399</v>
      </c>
      <c r="CP9" s="64">
        <f t="shared" ca="1" si="8"/>
        <v>10613.205811332</v>
      </c>
      <c r="CQ9" s="64">
        <f t="shared" ca="1" si="8"/>
        <v>10484.159944316199</v>
      </c>
      <c r="CR9" s="64">
        <f t="shared" ca="1" si="8"/>
        <v>10471.7263414438</v>
      </c>
      <c r="CS9" s="64">
        <f t="shared" ca="1" si="8"/>
        <v>10656.514902548201</v>
      </c>
      <c r="CT9" s="64">
        <f t="shared" ca="1" si="8"/>
        <v>11237.499472961799</v>
      </c>
      <c r="CU9" s="64">
        <f t="shared" ca="1" si="8"/>
        <v>10730.8305212003</v>
      </c>
      <c r="CV9" s="64">
        <f t="shared" ca="1" si="8"/>
        <v>11144.6366911647</v>
      </c>
      <c r="CW9" s="64">
        <f t="shared" ca="1" si="8"/>
        <v>10425.827729074301</v>
      </c>
      <c r="CX9" s="64">
        <f t="shared" ca="1" si="8"/>
        <v>10730.9111987499</v>
      </c>
      <c r="CY9" s="64">
        <f t="shared" ca="1" si="8"/>
        <v>10678.8345303387</v>
      </c>
      <c r="CZ9" s="64">
        <f t="shared" ca="1" si="8"/>
        <v>11001.862351821601</v>
      </c>
      <c r="DA9" s="64">
        <f t="shared" ca="1" si="8"/>
        <v>10729.496830182299</v>
      </c>
      <c r="DB9" s="64">
        <f t="shared" ca="1" si="8"/>
        <v>10967.446039943399</v>
      </c>
      <c r="DC9" s="64">
        <f ca="1">DC10+RANDBETWEEN(1,1000)-500</f>
        <v>10520.6423515323</v>
      </c>
      <c r="DD9" s="64">
        <f ca="1">DD10+RANDBETWEEN(1,1000)-500</f>
        <v>10908.3096811952</v>
      </c>
      <c r="DE9" s="64">
        <f ca="1">DE10+RANDBETWEEN(1,1000)-500</f>
        <v>10467.075366392701</v>
      </c>
      <c r="DF9" s="64">
        <f ca="1">DF10+RANDBETWEEN(1,1000)-500</f>
        <v>10696.119619651899</v>
      </c>
      <c r="DG9" s="20"/>
      <c r="DH9" s="63" t="s">
        <v>33</v>
      </c>
      <c r="DI9" s="63" t="s">
        <v>34</v>
      </c>
      <c r="DJ9" s="20"/>
      <c r="DK9" s="63"/>
      <c r="DL9" s="63"/>
      <c r="DM9" s="63"/>
      <c r="DN9" s="63" t="s">
        <v>23</v>
      </c>
      <c r="DO9" s="20"/>
      <c r="DP9" s="20"/>
    </row>
    <row r="10" spans="1:120" ht="11.25" customHeight="1">
      <c r="A10" s="58">
        <f>ROW()-$A$9</f>
        <v>1</v>
      </c>
      <c r="B10" s="20">
        <v>9950</v>
      </c>
      <c r="C10" s="68">
        <f t="shared" ref="C10:C30" si="9">INDEX($K$13:$DF$212,$A10,C$9)</f>
        <v>0.13224375000000199</v>
      </c>
      <c r="D10" s="68">
        <f t="shared" ref="D10:E29" si="10">INDEX($K$13:$DF$212,$A10,D$9)</f>
        <v>-0.297794749999998</v>
      </c>
      <c r="E10" s="68">
        <f t="shared" si="10"/>
        <v>-0.15048600000000001</v>
      </c>
      <c r="F10" s="20"/>
      <c r="G10" s="68">
        <f t="shared" ref="G10:H29" si="11">INDEX($K$236:$DF$435,$A10,G$9)</f>
        <v>0.42814863191602398</v>
      </c>
      <c r="H10" s="68">
        <f t="shared" si="11"/>
        <v>-10.289032461021799</v>
      </c>
      <c r="I10" s="68">
        <f t="shared" ref="I10:I41" si="12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23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>
      <c r="A11" s="58">
        <f t="shared" ref="A11:A74" si="13">ROW()-$A$9</f>
        <v>2</v>
      </c>
      <c r="B11" s="20">
        <v>9900</v>
      </c>
      <c r="C11" s="68">
        <f t="shared" si="9"/>
        <v>0.122716116611536</v>
      </c>
      <c r="D11" s="68">
        <f t="shared" si="10"/>
        <v>-0.282497045468448</v>
      </c>
      <c r="E11" s="68">
        <f t="shared" si="10"/>
        <v>-0.143869173302696</v>
      </c>
      <c r="F11" s="20"/>
      <c r="G11" s="68">
        <f t="shared" si="11"/>
        <v>0.30543251530448701</v>
      </c>
      <c r="H11" s="68">
        <f t="shared" si="11"/>
        <v>-10.0065354155533</v>
      </c>
      <c r="I11" s="68">
        <f t="shared" si="12"/>
        <v>-6.04260125894191</v>
      </c>
      <c r="J11" s="20"/>
      <c r="K11" s="69">
        <v>1</v>
      </c>
      <c r="L11" s="69">
        <f>K11+1</f>
        <v>2</v>
      </c>
      <c r="M11" s="69">
        <f t="shared" ref="M11:BX11" si="14">L11+1</f>
        <v>3</v>
      </c>
      <c r="N11" s="69">
        <f t="shared" si="14"/>
        <v>4</v>
      </c>
      <c r="O11" s="69">
        <f t="shared" si="14"/>
        <v>5</v>
      </c>
      <c r="P11" s="69">
        <f t="shared" si="14"/>
        <v>6</v>
      </c>
      <c r="Q11" s="69">
        <f t="shared" si="14"/>
        <v>7</v>
      </c>
      <c r="R11" s="69">
        <f t="shared" si="14"/>
        <v>8</v>
      </c>
      <c r="S11" s="69">
        <f t="shared" si="14"/>
        <v>9</v>
      </c>
      <c r="T11" s="69">
        <f t="shared" si="14"/>
        <v>10</v>
      </c>
      <c r="U11" s="69">
        <f t="shared" si="14"/>
        <v>11</v>
      </c>
      <c r="V11" s="69">
        <f t="shared" si="14"/>
        <v>12</v>
      </c>
      <c r="W11" s="69">
        <f t="shared" si="14"/>
        <v>13</v>
      </c>
      <c r="X11" s="69">
        <f t="shared" si="14"/>
        <v>14</v>
      </c>
      <c r="Y11" s="69">
        <f t="shared" si="14"/>
        <v>15</v>
      </c>
      <c r="Z11" s="69">
        <f t="shared" si="14"/>
        <v>16</v>
      </c>
      <c r="AA11" s="69">
        <f t="shared" si="14"/>
        <v>17</v>
      </c>
      <c r="AB11" s="69">
        <f t="shared" si="14"/>
        <v>18</v>
      </c>
      <c r="AC11" s="69">
        <f t="shared" si="14"/>
        <v>19</v>
      </c>
      <c r="AD11" s="69">
        <f t="shared" si="14"/>
        <v>20</v>
      </c>
      <c r="AE11" s="69">
        <f t="shared" si="14"/>
        <v>21</v>
      </c>
      <c r="AF11" s="69">
        <f t="shared" si="14"/>
        <v>22</v>
      </c>
      <c r="AG11" s="69">
        <f t="shared" si="14"/>
        <v>23</v>
      </c>
      <c r="AH11" s="69">
        <f t="shared" si="14"/>
        <v>24</v>
      </c>
      <c r="AI11" s="69">
        <f t="shared" si="14"/>
        <v>25</v>
      </c>
      <c r="AJ11" s="69">
        <f t="shared" si="14"/>
        <v>26</v>
      </c>
      <c r="AK11" s="69">
        <f t="shared" si="14"/>
        <v>27</v>
      </c>
      <c r="AL11" s="69">
        <f t="shared" si="14"/>
        <v>28</v>
      </c>
      <c r="AM11" s="69">
        <f t="shared" si="14"/>
        <v>29</v>
      </c>
      <c r="AN11" s="69">
        <f t="shared" si="14"/>
        <v>30</v>
      </c>
      <c r="AO11" s="69">
        <f t="shared" si="14"/>
        <v>31</v>
      </c>
      <c r="AP11" s="69">
        <f t="shared" si="14"/>
        <v>32</v>
      </c>
      <c r="AQ11" s="69">
        <f t="shared" si="14"/>
        <v>33</v>
      </c>
      <c r="AR11" s="69">
        <f t="shared" si="14"/>
        <v>34</v>
      </c>
      <c r="AS11" s="69">
        <f t="shared" si="14"/>
        <v>35</v>
      </c>
      <c r="AT11" s="69">
        <f t="shared" si="14"/>
        <v>36</v>
      </c>
      <c r="AU11" s="69">
        <f t="shared" si="14"/>
        <v>37</v>
      </c>
      <c r="AV11" s="69">
        <f t="shared" si="14"/>
        <v>38</v>
      </c>
      <c r="AW11" s="69">
        <f t="shared" si="14"/>
        <v>39</v>
      </c>
      <c r="AX11" s="69">
        <f t="shared" si="14"/>
        <v>40</v>
      </c>
      <c r="AY11" s="69">
        <f t="shared" si="14"/>
        <v>41</v>
      </c>
      <c r="AZ11" s="69">
        <f t="shared" si="14"/>
        <v>42</v>
      </c>
      <c r="BA11" s="69">
        <f t="shared" si="14"/>
        <v>43</v>
      </c>
      <c r="BB11" s="69">
        <f t="shared" si="14"/>
        <v>44</v>
      </c>
      <c r="BC11" s="69">
        <f t="shared" si="14"/>
        <v>45</v>
      </c>
      <c r="BD11" s="69">
        <f t="shared" si="14"/>
        <v>46</v>
      </c>
      <c r="BE11" s="69">
        <f t="shared" si="14"/>
        <v>47</v>
      </c>
      <c r="BF11" s="69">
        <f t="shared" si="14"/>
        <v>48</v>
      </c>
      <c r="BG11" s="69">
        <f t="shared" si="14"/>
        <v>49</v>
      </c>
      <c r="BH11" s="69">
        <f t="shared" si="14"/>
        <v>50</v>
      </c>
      <c r="BI11" s="69">
        <f t="shared" si="14"/>
        <v>51</v>
      </c>
      <c r="BJ11" s="69">
        <f t="shared" si="14"/>
        <v>52</v>
      </c>
      <c r="BK11" s="69">
        <f t="shared" si="14"/>
        <v>53</v>
      </c>
      <c r="BL11" s="69">
        <f t="shared" si="14"/>
        <v>54</v>
      </c>
      <c r="BM11" s="69">
        <f t="shared" si="14"/>
        <v>55</v>
      </c>
      <c r="BN11" s="69">
        <f t="shared" si="14"/>
        <v>56</v>
      </c>
      <c r="BO11" s="69">
        <f t="shared" si="14"/>
        <v>57</v>
      </c>
      <c r="BP11" s="69">
        <f t="shared" si="14"/>
        <v>58</v>
      </c>
      <c r="BQ11" s="69">
        <f t="shared" si="14"/>
        <v>59</v>
      </c>
      <c r="BR11" s="69">
        <f t="shared" si="14"/>
        <v>60</v>
      </c>
      <c r="BS11" s="69">
        <f t="shared" si="14"/>
        <v>61</v>
      </c>
      <c r="BT11" s="69">
        <f t="shared" si="14"/>
        <v>62</v>
      </c>
      <c r="BU11" s="69">
        <f t="shared" si="14"/>
        <v>63</v>
      </c>
      <c r="BV11" s="69">
        <f t="shared" si="14"/>
        <v>64</v>
      </c>
      <c r="BW11" s="69">
        <f t="shared" si="14"/>
        <v>65</v>
      </c>
      <c r="BX11" s="69">
        <f t="shared" si="14"/>
        <v>66</v>
      </c>
      <c r="BY11" s="69">
        <f t="shared" ref="BY11:DF11" si="15">BX11+1</f>
        <v>67</v>
      </c>
      <c r="BZ11" s="69">
        <f t="shared" si="15"/>
        <v>68</v>
      </c>
      <c r="CA11" s="69">
        <f t="shared" si="15"/>
        <v>69</v>
      </c>
      <c r="CB11" s="69">
        <f t="shared" si="15"/>
        <v>70</v>
      </c>
      <c r="CC11" s="69">
        <f t="shared" si="15"/>
        <v>71</v>
      </c>
      <c r="CD11" s="69">
        <f t="shared" si="15"/>
        <v>72</v>
      </c>
      <c r="CE11" s="69">
        <f t="shared" si="15"/>
        <v>73</v>
      </c>
      <c r="CF11" s="69">
        <f t="shared" si="15"/>
        <v>74</v>
      </c>
      <c r="CG11" s="69">
        <f t="shared" si="15"/>
        <v>75</v>
      </c>
      <c r="CH11" s="69">
        <f t="shared" si="15"/>
        <v>76</v>
      </c>
      <c r="CI11" s="69">
        <f t="shared" si="15"/>
        <v>77</v>
      </c>
      <c r="CJ11" s="69">
        <f t="shared" si="15"/>
        <v>78</v>
      </c>
      <c r="CK11" s="69">
        <f t="shared" si="15"/>
        <v>79</v>
      </c>
      <c r="CL11" s="69">
        <f t="shared" si="15"/>
        <v>80</v>
      </c>
      <c r="CM11" s="69">
        <f t="shared" si="15"/>
        <v>81</v>
      </c>
      <c r="CN11" s="69">
        <f t="shared" si="15"/>
        <v>82</v>
      </c>
      <c r="CO11" s="69">
        <f t="shared" si="15"/>
        <v>83</v>
      </c>
      <c r="CP11" s="69">
        <f t="shared" si="15"/>
        <v>84</v>
      </c>
      <c r="CQ11" s="69">
        <f t="shared" si="15"/>
        <v>85</v>
      </c>
      <c r="CR11" s="69">
        <f t="shared" si="15"/>
        <v>86</v>
      </c>
      <c r="CS11" s="69">
        <f t="shared" si="15"/>
        <v>87</v>
      </c>
      <c r="CT11" s="69">
        <f t="shared" si="15"/>
        <v>88</v>
      </c>
      <c r="CU11" s="69">
        <f t="shared" si="15"/>
        <v>89</v>
      </c>
      <c r="CV11" s="69">
        <f t="shared" si="15"/>
        <v>90</v>
      </c>
      <c r="CW11" s="69">
        <f t="shared" si="15"/>
        <v>91</v>
      </c>
      <c r="CX11" s="69">
        <f t="shared" si="15"/>
        <v>92</v>
      </c>
      <c r="CY11" s="69">
        <f t="shared" si="15"/>
        <v>93</v>
      </c>
      <c r="CZ11" s="69">
        <f t="shared" si="15"/>
        <v>94</v>
      </c>
      <c r="DA11" s="69">
        <f t="shared" si="15"/>
        <v>95</v>
      </c>
      <c r="DB11" s="69">
        <f t="shared" si="15"/>
        <v>96</v>
      </c>
      <c r="DC11" s="69">
        <f t="shared" si="15"/>
        <v>97</v>
      </c>
      <c r="DD11" s="69">
        <f t="shared" si="15"/>
        <v>98</v>
      </c>
      <c r="DE11" s="69">
        <f t="shared" si="15"/>
        <v>99</v>
      </c>
      <c r="DF11" s="69">
        <f t="shared" si="15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>
      <c r="A12" s="71">
        <f t="shared" si="13"/>
        <v>3</v>
      </c>
      <c r="B12">
        <v>9850</v>
      </c>
      <c r="C12" s="72">
        <f t="shared" si="9"/>
        <v>0.11385781263314999</v>
      </c>
      <c r="D12" s="72">
        <f t="shared" si="10"/>
        <v>-0.26811556673533599</v>
      </c>
      <c r="E12" s="72">
        <f t="shared" si="10"/>
        <v>-0.137624155212452</v>
      </c>
      <c r="G12" s="72">
        <f t="shared" si="11"/>
        <v>0.191574702671337</v>
      </c>
      <c r="H12" s="72">
        <f t="shared" si="11"/>
        <v>-9.7384198488180402</v>
      </c>
      <c r="I12" s="72">
        <f t="shared" si="12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>
      <c r="A13" s="71">
        <f t="shared" si="13"/>
        <v>4</v>
      </c>
      <c r="B13">
        <v>9800</v>
      </c>
      <c r="C13" s="72">
        <f t="shared" si="9"/>
        <v>0.105623404552097</v>
      </c>
      <c r="D13" s="72">
        <f t="shared" si="10"/>
        <v>-0.25459463079406702</v>
      </c>
      <c r="E13" s="72">
        <f t="shared" si="10"/>
        <v>-0.131728623836111</v>
      </c>
      <c r="G13" s="72">
        <f t="shared" si="11"/>
        <v>8.5951298119239294E-2</v>
      </c>
      <c r="H13" s="72">
        <f t="shared" si="11"/>
        <v>-9.4838252180239699</v>
      </c>
      <c r="I13" s="72">
        <f t="shared" si="12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>
      <c r="A14" s="71">
        <f t="shared" si="13"/>
        <v>5</v>
      </c>
      <c r="B14">
        <v>9750</v>
      </c>
      <c r="C14" s="72">
        <f t="shared" si="9"/>
        <v>9.7970054609795604E-2</v>
      </c>
      <c r="D14" s="72">
        <f t="shared" si="10"/>
        <v>-0.24188193837890501</v>
      </c>
      <c r="E14" s="72">
        <f t="shared" si="10"/>
        <v>-0.12616162620201499</v>
      </c>
      <c r="G14" s="72">
        <f t="shared" si="11"/>
        <v>-1.2018756490556301E-2</v>
      </c>
      <c r="H14" s="72">
        <f t="shared" si="11"/>
        <v>-9.2419432796450707</v>
      </c>
      <c r="I14" s="72">
        <f t="shared" si="12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>
      <c r="A15" s="71">
        <f t="shared" si="13"/>
        <v>6</v>
      </c>
      <c r="B15">
        <v>9700</v>
      </c>
      <c r="C15" s="72">
        <f t="shared" si="9"/>
        <v>9.0857420020756696E-2</v>
      </c>
      <c r="D15" s="72">
        <f t="shared" si="10"/>
        <v>-0.229928370026041</v>
      </c>
      <c r="E15" s="72">
        <f t="shared" si="10"/>
        <v>-0.120903500777876</v>
      </c>
      <c r="G15" s="72">
        <f t="shared" si="11"/>
        <v>-0.10287617651131301</v>
      </c>
      <c r="H15" s="72">
        <f t="shared" si="11"/>
        <v>-9.0120149096190296</v>
      </c>
      <c r="I15" s="72">
        <f t="shared" si="12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>
      <c r="A16" s="71">
        <f t="shared" si="13"/>
        <v>7</v>
      </c>
      <c r="B16">
        <v>9650</v>
      </c>
      <c r="C16" s="72">
        <f t="shared" si="9"/>
        <v>8.4247564685369897E-2</v>
      </c>
      <c r="D16" s="72">
        <f t="shared" si="10"/>
        <v>-0.218687797320058</v>
      </c>
      <c r="E16" s="72">
        <f t="shared" si="10"/>
        <v>-0.11593578753142</v>
      </c>
      <c r="G16" s="72">
        <f t="shared" si="11"/>
        <v>-0.18712374119668301</v>
      </c>
      <c r="H16" s="72">
        <f t="shared" si="11"/>
        <v>-8.7933271122989698</v>
      </c>
      <c r="I16" s="72">
        <f t="shared" si="12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>
      <c r="A17" s="71">
        <f t="shared" si="13"/>
        <v>8</v>
      </c>
      <c r="B17">
        <v>9600</v>
      </c>
      <c r="C17" s="72">
        <f t="shared" si="9"/>
        <v>7.8104855027604503E-2</v>
      </c>
      <c r="D17" s="72">
        <f t="shared" si="10"/>
        <v>-0.20811689635328001</v>
      </c>
      <c r="E17" s="72">
        <f t="shared" si="10"/>
        <v>-0.111241164172256</v>
      </c>
      <c r="G17" s="72">
        <f t="shared" si="11"/>
        <v>-0.26522859622428702</v>
      </c>
      <c r="H17" s="72">
        <f t="shared" si="11"/>
        <v>-8.5852102159456898</v>
      </c>
      <c r="I17" s="72">
        <f t="shared" si="12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>
      <c r="A18" s="71">
        <f t="shared" si="13"/>
        <v>9</v>
      </c>
      <c r="B18">
        <v>9550</v>
      </c>
      <c r="C18" s="72">
        <f t="shared" si="9"/>
        <v>7.23958675698122E-2</v>
      </c>
      <c r="D18" s="72">
        <f t="shared" si="10"/>
        <v>-0.198174977729213</v>
      </c>
      <c r="E18" s="72">
        <f t="shared" si="10"/>
        <v>-0.106803374263859</v>
      </c>
      <c r="G18" s="72">
        <f t="shared" si="11"/>
        <v>-0.33762446379409899</v>
      </c>
      <c r="H18" s="72">
        <f t="shared" si="11"/>
        <v>-8.3870352382164697</v>
      </c>
      <c r="I18" s="72">
        <f t="shared" si="12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>
      <c r="A19" s="71">
        <f t="shared" si="13"/>
        <v>10</v>
      </c>
      <c r="B19">
        <v>9500</v>
      </c>
      <c r="C19" s="72">
        <f t="shared" si="9"/>
        <v>6.7089300522079606E-2</v>
      </c>
      <c r="D19" s="72">
        <f t="shared" si="10"/>
        <v>-0.188823826903735</v>
      </c>
      <c r="E19" s="72">
        <f t="shared" si="10"/>
        <v>-0.102607160343222</v>
      </c>
      <c r="G19" s="72">
        <f t="shared" si="11"/>
        <v>-0.404713764316179</v>
      </c>
      <c r="H19" s="72">
        <f t="shared" si="11"/>
        <v>-8.1982114113127391</v>
      </c>
      <c r="I19" s="72">
        <f t="shared" si="12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>
      <c r="A20" s="71">
        <f t="shared" si="13"/>
        <v>11</v>
      </c>
      <c r="B20">
        <v>9450</v>
      </c>
      <c r="C20" s="72">
        <f t="shared" si="9"/>
        <v>6.21558880412931E-2</v>
      </c>
      <c r="D20" s="72">
        <f t="shared" si="10"/>
        <v>-0.18002755597648901</v>
      </c>
      <c r="E20" s="72">
        <f t="shared" si="10"/>
        <v>-9.8638204037206301E-2</v>
      </c>
      <c r="G20" s="72">
        <f t="shared" si="11"/>
        <v>-0.46686965235747202</v>
      </c>
      <c r="H20" s="72">
        <f t="shared" si="11"/>
        <v>-8.0181838553362503</v>
      </c>
      <c r="I20" s="72">
        <f t="shared" si="12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>
      <c r="A21" s="71">
        <f t="shared" si="13"/>
        <v>12</v>
      </c>
      <c r="B21">
        <v>9400</v>
      </c>
      <c r="C21" s="72">
        <f t="shared" si="9"/>
        <v>5.7568311480576902E-2</v>
      </c>
      <c r="D21" s="72">
        <f t="shared" si="10"/>
        <v>-0.17175246152806201</v>
      </c>
      <c r="E21" s="72">
        <f t="shared" si="10"/>
        <v>-9.4883065254211904E-2</v>
      </c>
      <c r="G21" s="72">
        <f t="shared" si="11"/>
        <v>-0.52443796383804897</v>
      </c>
      <c r="H21" s="72">
        <f t="shared" si="11"/>
        <v>-7.8464313938081798</v>
      </c>
      <c r="I21" s="72">
        <f t="shared" si="12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>
      <c r="A22" s="71">
        <f t="shared" si="13"/>
        <v>13</v>
      </c>
      <c r="B22">
        <v>9350</v>
      </c>
      <c r="C22" s="72">
        <f t="shared" si="9"/>
        <v>5.3301105742188999E-2</v>
      </c>
      <c r="D22" s="72">
        <f t="shared" si="10"/>
        <v>-0.16396688898912001</v>
      </c>
      <c r="E22" s="72">
        <f t="shared" si="10"/>
        <v>-9.1329125960878596E-2</v>
      </c>
      <c r="G22" s="72">
        <f t="shared" si="11"/>
        <v>-0.57773906958023802</v>
      </c>
      <c r="H22" s="72">
        <f t="shared" si="11"/>
        <v>-7.6824645048190598</v>
      </c>
      <c r="I22" s="72">
        <f t="shared" si="12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>
      <c r="A23" s="71">
        <f t="shared" si="13"/>
        <v>14</v>
      </c>
      <c r="B23">
        <v>9300</v>
      </c>
      <c r="C23" s="72">
        <f t="shared" si="9"/>
        <v>4.9330566724220197E-2</v>
      </c>
      <c r="D23" s="72">
        <f t="shared" si="10"/>
        <v>-0.156641108527978</v>
      </c>
      <c r="E23" s="72">
        <f t="shared" si="10"/>
        <v>-8.79645420154202E-2</v>
      </c>
      <c r="G23" s="72">
        <f t="shared" si="11"/>
        <v>-0.627069636304459</v>
      </c>
      <c r="H23" s="72">
        <f t="shared" si="11"/>
        <v>-7.5258233962910799</v>
      </c>
      <c r="I23" s="72">
        <f t="shared" si="12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>
      <c r="A24" s="71">
        <f t="shared" si="13"/>
        <v>15</v>
      </c>
      <c r="B24">
        <v>9250</v>
      </c>
      <c r="C24" s="72">
        <f t="shared" si="9"/>
        <v>4.56346618596353E-2</v>
      </c>
      <c r="D24" s="72">
        <f t="shared" si="10"/>
        <v>-0.14974720027739699</v>
      </c>
      <c r="E24" s="72">
        <f t="shared" si="10"/>
        <v>-8.4778198036483399E-2</v>
      </c>
      <c r="G24" s="72">
        <f t="shared" si="11"/>
        <v>-0.67270429816409405</v>
      </c>
      <c r="H24" s="72">
        <f t="shared" si="11"/>
        <v>-7.37607619601369</v>
      </c>
      <c r="I24" s="72">
        <f t="shared" si="12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>
      <c r="A25" s="71">
        <f t="shared" si="13"/>
        <v>16</v>
      </c>
      <c r="B25">
        <v>9200</v>
      </c>
      <c r="C25" s="72">
        <f t="shared" si="9"/>
        <v>4.2192941135299401E-2</v>
      </c>
      <c r="D25" s="72">
        <f t="shared" si="10"/>
        <v>-0.14325894420007901</v>
      </c>
      <c r="E25" s="72">
        <f t="shared" si="10"/>
        <v>-8.1759662221352294E-2</v>
      </c>
      <c r="G25" s="72">
        <f t="shared" si="11"/>
        <v>-0.71489723929939297</v>
      </c>
      <c r="H25" s="72">
        <f t="shared" si="11"/>
        <v>-7.2328172518136098</v>
      </c>
      <c r="I25" s="72">
        <f t="shared" si="12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>
      <c r="A26" s="71">
        <f t="shared" si="13"/>
        <v>17</v>
      </c>
      <c r="B26">
        <v>9150</v>
      </c>
      <c r="C26" s="72">
        <f t="shared" si="9"/>
        <v>3.8986448317373197E-2</v>
      </c>
      <c r="D26" s="72">
        <f t="shared" si="10"/>
        <v>-0.13715171512397301</v>
      </c>
      <c r="E26" s="72">
        <f t="shared" si="10"/>
        <v>-7.8899142772433997E-2</v>
      </c>
      <c r="G26" s="72">
        <f t="shared" si="11"/>
        <v>-0.75388368761676705</v>
      </c>
      <c r="H26" s="72">
        <f t="shared" si="11"/>
        <v>-7.09566553668963</v>
      </c>
      <c r="I26" s="72">
        <f t="shared" si="12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>
      <c r="A27" s="71">
        <f t="shared" si="13"/>
        <v>18</v>
      </c>
      <c r="B27">
        <v>9100</v>
      </c>
      <c r="C27" s="72">
        <f t="shared" si="9"/>
        <v>3.5997634029335999E-2</v>
      </c>
      <c r="D27" s="72">
        <f t="shared" si="10"/>
        <v>-0.13140238563614201</v>
      </c>
      <c r="E27" s="72">
        <f t="shared" si="10"/>
        <v>-7.6187447292377294E-2</v>
      </c>
      <c r="G27" s="72">
        <f t="shared" si="11"/>
        <v>-0.78988132164610303</v>
      </c>
      <c r="H27" s="72">
        <f t="shared" si="11"/>
        <v>-6.9642631510534896</v>
      </c>
      <c r="I27" s="72">
        <f t="shared" si="12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>
      <c r="A28" s="71">
        <f t="shared" si="13"/>
        <v>19</v>
      </c>
      <c r="B28">
        <v>9050</v>
      </c>
      <c r="C28" s="72">
        <f t="shared" si="9"/>
        <v>3.3210270376744101E-2</v>
      </c>
      <c r="D28" s="72">
        <f t="shared" si="10"/>
        <v>-0.125989236311083</v>
      </c>
      <c r="E28" s="72">
        <f t="shared" si="10"/>
        <v>-7.3615944685652704E-2</v>
      </c>
      <c r="G28" s="72">
        <f t="shared" si="11"/>
        <v>-0.82309159202284699</v>
      </c>
      <c r="H28" s="72">
        <f t="shared" si="11"/>
        <v>-6.8382739147424099</v>
      </c>
      <c r="I28" s="72">
        <f t="shared" si="12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>
      <c r="A29" s="71">
        <f t="shared" si="13"/>
        <v>20</v>
      </c>
      <c r="B29">
        <v>9000</v>
      </c>
      <c r="C29" s="72">
        <f t="shared" si="9"/>
        <v>3.0609365826858199E-2</v>
      </c>
      <c r="D29" s="72">
        <f t="shared" si="10"/>
        <v>-0.120891870654841</v>
      </c>
      <c r="E29" s="72">
        <f t="shared" si="10"/>
        <v>-7.1176529450062795E-2</v>
      </c>
      <c r="G29" s="72">
        <f t="shared" si="11"/>
        <v>-0.85370095784970501</v>
      </c>
      <c r="H29" s="72">
        <f t="shared" si="11"/>
        <v>-6.7173820440875698</v>
      </c>
      <c r="I29" s="72">
        <f t="shared" si="12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>
      <c r="A30" s="71">
        <f t="shared" si="13"/>
        <v>21</v>
      </c>
      <c r="B30">
        <v>8950</v>
      </c>
      <c r="C30" s="72">
        <f t="shared" si="9"/>
        <v>2.8181081306283801E-2</v>
      </c>
      <c r="D30" s="72">
        <f>INDEX($K$13:$DF$212,$A30,D$9)</f>
        <v>-0.116091133851286</v>
      </c>
      <c r="E30" s="72">
        <f>INDEX($K$13:$DF$212,$A30,E$9)</f>
        <v>-6.8861589038920104E-2</v>
      </c>
      <c r="G30" s="72">
        <f t="shared" ref="G30:H49" si="16">INDEX($K$236:$DF$435,$A30,G$9)</f>
        <v>-0.88188203915598895</v>
      </c>
      <c r="H30" s="72">
        <f t="shared" si="16"/>
        <v>-6.6012909102362798</v>
      </c>
      <c r="I30" s="72">
        <f t="shared" si="12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>
      <c r="A31" s="71">
        <f t="shared" si="13"/>
        <v>22</v>
      </c>
      <c r="B31">
        <v>8900</v>
      </c>
      <c r="C31" s="72">
        <f t="shared" ref="C31:E50" si="17">INDEX($K$13:$DF$212,$A31,C$9)</f>
        <v>2.5912650370332801E-2</v>
      </c>
      <c r="D31" s="72">
        <f t="shared" si="17"/>
        <v>-0.111569036464661</v>
      </c>
      <c r="E31" s="72">
        <f t="shared" si="17"/>
        <v>-6.6663974226394196E-2</v>
      </c>
      <c r="G31" s="72">
        <f t="shared" si="16"/>
        <v>-0.90779468952632203</v>
      </c>
      <c r="H31" s="72">
        <f t="shared" si="16"/>
        <v>-6.4897218737716198</v>
      </c>
      <c r="I31" s="72">
        <f t="shared" si="12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>
      <c r="A32" s="71">
        <f t="shared" si="13"/>
        <v>23</v>
      </c>
      <c r="B32">
        <v>8850</v>
      </c>
      <c r="C32" s="72">
        <f t="shared" si="17"/>
        <v>2.3792304929684101E-2</v>
      </c>
      <c r="D32" s="72">
        <f t="shared" si="17"/>
        <v>-0.107308683844216</v>
      </c>
      <c r="E32" s="72">
        <f t="shared" si="17"/>
        <v>-6.4576971252781695E-2</v>
      </c>
      <c r="G32" s="72">
        <f t="shared" si="16"/>
        <v>-0.93158699445600601</v>
      </c>
      <c r="H32" s="72">
        <f t="shared" si="16"/>
        <v>-6.3824131899273997</v>
      </c>
      <c r="I32" s="72">
        <f t="shared" si="12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>
      <c r="A33" s="71">
        <f t="shared" si="13"/>
        <v>24</v>
      </c>
      <c r="B33">
        <v>8800</v>
      </c>
      <c r="C33" s="72">
        <f t="shared" si="17"/>
        <v>2.1809205225918001E-2</v>
      </c>
      <c r="D33" s="72">
        <f t="shared" si="17"/>
        <v>-0.103294210304843</v>
      </c>
      <c r="E33" s="72">
        <f t="shared" si="17"/>
        <v>-6.2594274751063494E-2</v>
      </c>
      <c r="G33" s="72">
        <f t="shared" si="16"/>
        <v>-0.95339619968192402</v>
      </c>
      <c r="H33" s="72">
        <f t="shared" si="16"/>
        <v>-6.2791189796225604</v>
      </c>
      <c r="I33" s="72">
        <f t="shared" si="12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>
      <c r="A34" s="71">
        <f t="shared" si="13"/>
        <v>25</v>
      </c>
      <c r="B34">
        <v>8750</v>
      </c>
      <c r="C34" s="72">
        <f t="shared" si="17"/>
        <v>1.99533718990005E-2</v>
      </c>
      <c r="D34" s="72">
        <f t="shared" si="17"/>
        <v>-9.9510716657405199E-2</v>
      </c>
      <c r="E34" s="72">
        <f t="shared" si="17"/>
        <v>-6.0709961720754102E-2</v>
      </c>
      <c r="G34" s="72">
        <f t="shared" si="16"/>
        <v>-0.97334957158092505</v>
      </c>
      <c r="H34" s="72">
        <f t="shared" si="16"/>
        <v>-6.1796082629651501</v>
      </c>
      <c r="I34" s="72">
        <f t="shared" si="12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>
      <c r="A35" s="71">
        <f t="shared" si="13"/>
        <v>26</v>
      </c>
      <c r="B35">
        <v>8700</v>
      </c>
      <c r="C35" s="72">
        <f t="shared" si="17"/>
        <v>1.8215619661918901E-2</v>
      </c>
      <c r="D35" s="72">
        <f t="shared" si="17"/>
        <v>-9.5944210690754497E-2</v>
      </c>
      <c r="E35" s="72">
        <f t="shared" si="17"/>
        <v>-5.8918467438256801E-2</v>
      </c>
      <c r="G35" s="72">
        <f t="shared" si="16"/>
        <v>-0.99156519124284404</v>
      </c>
      <c r="H35" s="72">
        <f t="shared" si="16"/>
        <v>-6.0836640522743997</v>
      </c>
      <c r="I35" s="72">
        <f t="shared" si="12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>
      <c r="A36" s="71">
        <f t="shared" si="13"/>
        <v>27</v>
      </c>
      <c r="B36">
        <v>8650</v>
      </c>
      <c r="C36" s="72">
        <f t="shared" si="17"/>
        <v>1.6587494050649999E-2</v>
      </c>
      <c r="D36" s="72">
        <f t="shared" si="17"/>
        <v>-9.2581551248285904E-2</v>
      </c>
      <c r="E36" s="72">
        <f t="shared" si="17"/>
        <v>-5.7214563507909502E-2</v>
      </c>
      <c r="G36" s="72">
        <f t="shared" si="16"/>
        <v>-1.0081526852934899</v>
      </c>
      <c r="H36" s="72">
        <f t="shared" si="16"/>
        <v>-5.99108250102611</v>
      </c>
      <c r="I36" s="72">
        <f t="shared" si="12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>
      <c r="A37" s="71">
        <f t="shared" si="13"/>
        <v>28</v>
      </c>
      <c r="B37">
        <v>8600</v>
      </c>
      <c r="C37" s="72">
        <f t="shared" si="17"/>
        <v>1.5061212943401099E-2</v>
      </c>
      <c r="D37" s="72">
        <f t="shared" si="17"/>
        <v>-8.9410396447269697E-2</v>
      </c>
      <c r="E37" s="72">
        <f t="shared" si="17"/>
        <v>-5.5593337253212603E-2</v>
      </c>
      <c r="G37" s="72">
        <f t="shared" si="16"/>
        <v>-1.0232138982368899</v>
      </c>
      <c r="H37" s="72">
        <f t="shared" si="16"/>
        <v>-5.9016721045788403</v>
      </c>
      <c r="I37" s="72">
        <f t="shared" si="12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>
      <c r="A38" s="71">
        <f t="shared" si="13"/>
        <v>29</v>
      </c>
      <c r="B38">
        <v>8550</v>
      </c>
      <c r="C38" s="72">
        <f t="shared" si="17"/>
        <v>1.36296132142751E-2</v>
      </c>
      <c r="D38" s="72">
        <f t="shared" si="17"/>
        <v>-8.64191557141748E-2</v>
      </c>
      <c r="E38" s="72">
        <f t="shared" si="17"/>
        <v>-5.4050171570001998E-2</v>
      </c>
      <c r="G38" s="72">
        <f t="shared" si="16"/>
        <v>-1.03684351145117</v>
      </c>
      <c r="H38" s="72">
        <f t="shared" si="16"/>
        <v>-5.8152529488646696</v>
      </c>
      <c r="I38" s="72">
        <f t="shared" si="12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>
      <c r="A39" s="71">
        <f t="shared" si="13"/>
        <v>30</v>
      </c>
      <c r="B39">
        <v>8500</v>
      </c>
      <c r="C39" s="72">
        <f t="shared" si="17"/>
        <v>1.2286101584136301E-2</v>
      </c>
      <c r="D39" s="72">
        <f t="shared" si="17"/>
        <v>-8.3596944725650199E-2</v>
      </c>
      <c r="E39" s="72">
        <f t="shared" si="17"/>
        <v>-5.2580725286656999E-2</v>
      </c>
      <c r="G39" s="72">
        <f t="shared" si="16"/>
        <v>-1.0491296130353001</v>
      </c>
      <c r="H39" s="72">
        <f t="shared" si="16"/>
        <v>-5.7316560041390101</v>
      </c>
      <c r="I39" s="72">
        <f t="shared" si="12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>
      <c r="A40" s="71">
        <f t="shared" si="13"/>
        <v>31</v>
      </c>
      <c r="B40">
        <v>8450</v>
      </c>
      <c r="C40" s="72">
        <f t="shared" si="17"/>
        <v>1.10246085432709E-2</v>
      </c>
      <c r="D40" s="72">
        <f t="shared" si="17"/>
        <v>-8.0933542567499905E-2</v>
      </c>
      <c r="E40" s="72">
        <f t="shared" si="17"/>
        <v>-5.1180914978681297E-2</v>
      </c>
      <c r="G40" s="72">
        <f t="shared" si="16"/>
        <v>-1.06015422157857</v>
      </c>
      <c r="H40" s="72">
        <f t="shared" si="16"/>
        <v>-5.6507224615715099</v>
      </c>
      <c r="I40" s="72">
        <f t="shared" si="12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>
      <c r="A41" s="71">
        <f t="shared" si="13"/>
        <v>32</v>
      </c>
      <c r="B41">
        <v>8400</v>
      </c>
      <c r="C41" s="72">
        <f t="shared" si="17"/>
        <v>9.8395449186500592E-3</v>
      </c>
      <c r="D41" s="72">
        <f t="shared" si="17"/>
        <v>-7.8419351059678705E-2</v>
      </c>
      <c r="E41" s="72">
        <f t="shared" si="17"/>
        <v>-4.9846899110020701E-2</v>
      </c>
      <c r="G41" s="72">
        <f t="shared" si="16"/>
        <v>-1.0699937664972199</v>
      </c>
      <c r="H41" s="72">
        <f t="shared" si="16"/>
        <v>-5.5723031105118404</v>
      </c>
      <c r="I41" s="72">
        <f t="shared" si="12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>
      <c r="A42" s="71">
        <f t="shared" si="13"/>
        <v>33</v>
      </c>
      <c r="B42">
        <v>8350</v>
      </c>
      <c r="C42" s="72">
        <f t="shared" si="17"/>
        <v>8.72576132495851E-3</v>
      </c>
      <c r="D42" s="72">
        <f t="shared" si="17"/>
        <v>-7.6045356567296898E-2</v>
      </c>
      <c r="E42" s="72">
        <f t="shared" si="17"/>
        <v>-4.8575064375440798E-2</v>
      </c>
      <c r="G42" s="72">
        <f t="shared" si="16"/>
        <v>-1.0787195278221799</v>
      </c>
      <c r="H42" s="72">
        <f t="shared" si="16"/>
        <v>-5.4962577539445396</v>
      </c>
      <c r="I42" s="72">
        <f t="shared" ref="I42:I73" si="18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>
      <c r="A43" s="71">
        <f t="shared" si="13"/>
        <v>34</v>
      </c>
      <c r="B43">
        <v>8300</v>
      </c>
      <c r="C43" s="72">
        <f t="shared" si="17"/>
        <v>7.6785108133299203E-3</v>
      </c>
      <c r="D43" s="72">
        <f t="shared" si="17"/>
        <v>-7.3803094459635704E-2</v>
      </c>
      <c r="E43" s="72">
        <f t="shared" si="17"/>
        <v>-4.7362013103866001E-2</v>
      </c>
      <c r="G43" s="72">
        <f t="shared" si="16"/>
        <v>-1.0863980386355101</v>
      </c>
      <c r="H43" s="72">
        <f t="shared" si="16"/>
        <v>-5.4224546594848997</v>
      </c>
      <c r="I43" s="72">
        <f t="shared" si="18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>
      <c r="A44" s="71">
        <f t="shared" si="13"/>
        <v>35</v>
      </c>
      <c r="B44">
        <v>8250</v>
      </c>
      <c r="C44" s="72">
        <f t="shared" si="17"/>
        <v>6.6934146801258896E-3</v>
      </c>
      <c r="D44" s="72">
        <f t="shared" si="17"/>
        <v>-7.1684615971498694E-2</v>
      </c>
      <c r="E44" s="72">
        <f t="shared" si="17"/>
        <v>-4.6204550432498701E-2</v>
      </c>
      <c r="G44" s="72">
        <f t="shared" si="16"/>
        <v>-1.0930914533156399</v>
      </c>
      <c r="H44" s="72">
        <f t="shared" si="16"/>
        <v>-5.3507700435133998</v>
      </c>
      <c r="I44" s="72">
        <f t="shared" si="18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>
      <c r="A45" s="71">
        <f t="shared" si="13"/>
        <v>36</v>
      </c>
      <c r="B45">
        <v>8200</v>
      </c>
      <c r="C45" s="72">
        <f t="shared" si="17"/>
        <v>5.7664311114831402E-3</v>
      </c>
      <c r="D45" s="72">
        <f t="shared" si="17"/>
        <v>-6.9682456994209996E-2</v>
      </c>
      <c r="E45" s="72">
        <f t="shared" si="17"/>
        <v>-4.5099670783934002E-2</v>
      </c>
      <c r="G45" s="72">
        <f t="shared" si="16"/>
        <v>-1.09885788442712</v>
      </c>
      <c r="H45" s="72">
        <f t="shared" si="16"/>
        <v>-5.28108758651919</v>
      </c>
      <c r="I45" s="72">
        <f t="shared" si="18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>
      <c r="A46" s="71">
        <f t="shared" si="13"/>
        <v>37</v>
      </c>
      <c r="B46">
        <v>8150</v>
      </c>
      <c r="C46" s="72">
        <f t="shared" si="17"/>
        <v>4.8938263739864802E-3</v>
      </c>
      <c r="D46" s="72">
        <f t="shared" si="17"/>
        <v>-6.7789608449979805E-2</v>
      </c>
      <c r="E46" s="72">
        <f t="shared" si="17"/>
        <v>-4.40445443051658E-2</v>
      </c>
      <c r="G46" s="72">
        <f t="shared" si="16"/>
        <v>-1.1037517108011099</v>
      </c>
      <c r="H46" s="72">
        <f t="shared" si="16"/>
        <v>-5.2132979780692104</v>
      </c>
      <c r="I46" s="72">
        <f t="shared" si="18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>
      <c r="A47" s="71">
        <f t="shared" si="13"/>
        <v>38</v>
      </c>
      <c r="B47">
        <v>8100</v>
      </c>
      <c r="C47" s="72">
        <f t="shared" si="17"/>
        <v>4.0721484688219702E-3</v>
      </c>
      <c r="D47" s="72">
        <f t="shared" si="17"/>
        <v>-6.5999488216102603E-2</v>
      </c>
      <c r="E47" s="72">
        <f t="shared" si="17"/>
        <v>-4.3036504512201597E-2</v>
      </c>
      <c r="G47" s="72">
        <f t="shared" si="16"/>
        <v>-1.1078238592699301</v>
      </c>
      <c r="H47" s="72">
        <f t="shared" si="16"/>
        <v>-5.1472984898531102</v>
      </c>
      <c r="I47" s="72">
        <f t="shared" si="18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>
      <c r="A48" s="71">
        <f t="shared" si="13"/>
        <v>39</v>
      </c>
      <c r="B48">
        <v>8050</v>
      </c>
      <c r="C48" s="72">
        <f t="shared" si="17"/>
        <v>3.2982032537211101E-3</v>
      </c>
      <c r="D48" s="72">
        <f t="shared" si="17"/>
        <v>-6.4305914774981807E-2</v>
      </c>
      <c r="E48" s="72">
        <f t="shared" si="17"/>
        <v>-4.2073038051080397E-2</v>
      </c>
      <c r="G48" s="72">
        <f t="shared" si="16"/>
        <v>-1.11112206252365</v>
      </c>
      <c r="H48" s="72">
        <f t="shared" si="16"/>
        <v>-5.08299257507813</v>
      </c>
      <c r="I48" s="72">
        <f t="shared" si="18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>
      <c r="A49" s="71">
        <f t="shared" si="13"/>
        <v>40</v>
      </c>
      <c r="B49">
        <v>8000</v>
      </c>
      <c r="C49" s="72">
        <f t="shared" si="17"/>
        <v>2.5690328859945999E-3</v>
      </c>
      <c r="D49" s="72">
        <f t="shared" si="17"/>
        <v>-6.2703082728307796E-2</v>
      </c>
      <c r="E49" s="72">
        <f t="shared" si="17"/>
        <v>-4.1151776540496003E-2</v>
      </c>
      <c r="G49" s="72">
        <f t="shared" si="16"/>
        <v>-1.11369109540964</v>
      </c>
      <c r="H49" s="72">
        <f t="shared" si="16"/>
        <v>-5.0202894923498196</v>
      </c>
      <c r="I49" s="72">
        <f t="shared" si="18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>
      <c r="A50" s="71">
        <f t="shared" si="13"/>
        <v>41</v>
      </c>
      <c r="B50">
        <v>7950</v>
      </c>
      <c r="C50" s="72">
        <f t="shared" si="17"/>
        <v>1.88189620717821E-3</v>
      </c>
      <c r="D50" s="72">
        <f t="shared" si="17"/>
        <v>-6.1185540103315297E-2</v>
      </c>
      <c r="E50" s="72">
        <f t="shared" si="17"/>
        <v>-4.0270489580461699E-2</v>
      </c>
      <c r="G50" s="72">
        <f t="shared" ref="G50:H69" si="19">INDEX($K$236:$DF$435,$A50,G$9)</f>
        <v>-1.11557299161682</v>
      </c>
      <c r="H50" s="72">
        <f t="shared" si="19"/>
        <v>-4.9591039522465099</v>
      </c>
      <c r="I50" s="72">
        <f t="shared" si="18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>
      <c r="A51" s="71">
        <f t="shared" si="13"/>
        <v>42</v>
      </c>
      <c r="B51">
        <v>7900</v>
      </c>
      <c r="C51" s="72">
        <f t="shared" ref="C51:E70" si="20">INDEX($K$13:$DF$212,$A51,C$9)</f>
        <v>1.2342506135109899E-3</v>
      </c>
      <c r="D51" s="72">
        <f t="shared" si="20"/>
        <v>-5.9748167185703097E-2</v>
      </c>
      <c r="E51" s="72">
        <f t="shared" si="20"/>
        <v>-3.9427077748991901E-2</v>
      </c>
      <c r="G51" s="72">
        <f t="shared" si="19"/>
        <v>-1.1168072422303299</v>
      </c>
      <c r="H51" s="72">
        <f t="shared" si="19"/>
        <v>-4.8993557850608003</v>
      </c>
      <c r="I51" s="72">
        <f t="shared" si="18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>
      <c r="A52" s="71">
        <f t="shared" si="13"/>
        <v>43</v>
      </c>
      <c r="B52">
        <v>7850</v>
      </c>
      <c r="C52" s="72">
        <f t="shared" si="20"/>
        <v>6.2373513540478595E-4</v>
      </c>
      <c r="D52" s="72">
        <f t="shared" si="20"/>
        <v>-5.8386156573619702E-2</v>
      </c>
      <c r="E52" s="72">
        <f t="shared" si="20"/>
        <v>-3.86195648510511E-2</v>
      </c>
      <c r="G52" s="72">
        <f t="shared" si="19"/>
        <v>-1.11743097736574</v>
      </c>
      <c r="H52" s="72">
        <f t="shared" si="19"/>
        <v>-4.8409696284871799</v>
      </c>
      <c r="I52" s="72">
        <f t="shared" si="18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>
      <c r="A53" s="71">
        <f t="shared" si="13"/>
        <v>44</v>
      </c>
      <c r="B53">
        <v>7800</v>
      </c>
      <c r="C53" s="72">
        <f t="shared" si="20"/>
        <v>4.8154754290408101E-5</v>
      </c>
      <c r="D53" s="72">
        <f t="shared" si="20"/>
        <v>-5.7094994257968198E-2</v>
      </c>
      <c r="E53" s="72">
        <f t="shared" si="20"/>
        <v>-3.7846089472927801E-2</v>
      </c>
      <c r="G53" s="72">
        <f t="shared" si="19"/>
        <v>-1.1174791321200299</v>
      </c>
      <c r="H53" s="72">
        <f t="shared" si="19"/>
        <v>-4.7838746342292202</v>
      </c>
      <c r="I53" s="72">
        <f t="shared" si="18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>
      <c r="A54" s="71">
        <f t="shared" si="13"/>
        <v>45</v>
      </c>
      <c r="B54">
        <v>7750</v>
      </c>
      <c r="C54" s="72">
        <f t="shared" si="20"/>
        <v>-4.9453381394869199E-4</v>
      </c>
      <c r="D54" s="72">
        <f t="shared" si="20"/>
        <v>-5.5870441690990397E-2</v>
      </c>
      <c r="E54" s="72">
        <f t="shared" si="20"/>
        <v>-3.7104896523942402E-2</v>
      </c>
      <c r="G54" s="72">
        <f t="shared" si="19"/>
        <v>-1.11698459830608</v>
      </c>
      <c r="H54" s="72">
        <f t="shared" si="19"/>
        <v>-4.7280041925382301</v>
      </c>
      <c r="I54" s="72">
        <f t="shared" si="18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>
      <c r="A55" s="71">
        <f t="shared" si="13"/>
        <v>46</v>
      </c>
      <c r="B55">
        <v>7700</v>
      </c>
      <c r="C55" s="72">
        <f t="shared" si="20"/>
        <v>-1.00623468989851E-3</v>
      </c>
      <c r="D55" s="72">
        <f t="shared" si="20"/>
        <v>-5.4708518896127302E-2</v>
      </c>
      <c r="E55" s="72">
        <f t="shared" si="20"/>
        <v>-3.63943295864783E-2</v>
      </c>
      <c r="G55" s="72">
        <f t="shared" si="19"/>
        <v>-1.11597836361618</v>
      </c>
      <c r="H55" s="72">
        <f t="shared" si="19"/>
        <v>-4.6732956736420999</v>
      </c>
      <c r="I55" s="72">
        <f t="shared" si="18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>
      <c r="A56" s="71">
        <f t="shared" si="13"/>
        <v>47</v>
      </c>
      <c r="B56">
        <v>7650</v>
      </c>
      <c r="C56" s="72">
        <f t="shared" si="20"/>
        <v>-1.4887238334586001E-3</v>
      </c>
      <c r="D56" s="72">
        <f t="shared" si="20"/>
        <v>-5.3605488658740798E-2</v>
      </c>
      <c r="E56" s="72">
        <f t="shared" si="20"/>
        <v>-3.57128245533294E-2</v>
      </c>
      <c r="G56" s="72">
        <f t="shared" si="19"/>
        <v>-1.11448963978272</v>
      </c>
      <c r="H56" s="72">
        <f t="shared" si="19"/>
        <v>-4.6196901849833596</v>
      </c>
      <c r="I56" s="72">
        <f t="shared" si="18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>
      <c r="A57" s="71">
        <f t="shared" si="13"/>
        <v>48</v>
      </c>
      <c r="B57">
        <v>7600</v>
      </c>
      <c r="C57" s="72">
        <f t="shared" si="20"/>
        <v>-1.9436588321104799E-3</v>
      </c>
      <c r="D57" s="72">
        <f t="shared" si="20"/>
        <v>-5.2557841759185001E-2</v>
      </c>
      <c r="E57" s="72">
        <f t="shared" si="20"/>
        <v>-3.50589044829712E-2</v>
      </c>
      <c r="G57" s="72">
        <f t="shared" si="19"/>
        <v>-1.11254598095061</v>
      </c>
      <c r="H57" s="72">
        <f t="shared" si="19"/>
        <v>-4.5671323432241699</v>
      </c>
      <c r="I57" s="72">
        <f t="shared" si="18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>
      <c r="A58" s="71">
        <f t="shared" si="13"/>
        <v>49</v>
      </c>
      <c r="B58">
        <v>7550</v>
      </c>
      <c r="C58" s="72">
        <f t="shared" si="20"/>
        <v>-2.372587931618E-3</v>
      </c>
      <c r="D58" s="72">
        <f t="shared" si="20"/>
        <v>-5.1562283138900898E-2</v>
      </c>
      <c r="E58" s="72">
        <f t="shared" si="20"/>
        <v>-3.4431175184372401E-2</v>
      </c>
      <c r="G58" s="72">
        <f t="shared" si="19"/>
        <v>-1.1101733930189901</v>
      </c>
      <c r="H58" s="72">
        <f t="shared" si="19"/>
        <v>-4.5155700600852704</v>
      </c>
      <c r="I58" s="72">
        <f t="shared" si="18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>
      <c r="A59" s="71">
        <f t="shared" si="13"/>
        <v>50</v>
      </c>
      <c r="B59">
        <v>7500</v>
      </c>
      <c r="C59" s="72">
        <f t="shared" si="20"/>
        <v>-2.7769586377826201E-3</v>
      </c>
      <c r="D59" s="72">
        <f t="shared" si="20"/>
        <v>-5.0615718876861102E-2</v>
      </c>
      <c r="E59" s="72">
        <f t="shared" si="20"/>
        <v>-3.38283209483142E-2</v>
      </c>
      <c r="G59" s="72">
        <f t="shared" si="19"/>
        <v>-1.1073964343812099</v>
      </c>
      <c r="H59" s="72">
        <f t="shared" si="19"/>
        <v>-4.4649543412084096</v>
      </c>
      <c r="I59" s="72">
        <f t="shared" si="18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>
      <c r="A60" s="71">
        <f t="shared" si="13"/>
        <v>51</v>
      </c>
      <c r="B60">
        <v>7450</v>
      </c>
      <c r="C60" s="72">
        <f t="shared" si="20"/>
        <v>-3.1581259474523899E-3</v>
      </c>
      <c r="D60" s="72">
        <f t="shared" si="20"/>
        <v>-4.9715243896112003E-2</v>
      </c>
      <c r="E60" s="72">
        <f t="shared" si="20"/>
        <v>-3.3249100057459999E-2</v>
      </c>
      <c r="G60" s="72">
        <f t="shared" si="19"/>
        <v>-1.1042383084337599</v>
      </c>
      <c r="H60" s="72">
        <f t="shared" si="19"/>
        <v>-4.4152390973123001</v>
      </c>
      <c r="I60" s="72">
        <f t="shared" si="18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>
      <c r="A61" s="71">
        <f t="shared" si="13"/>
        <v>52</v>
      </c>
      <c r="B61">
        <v>7400</v>
      </c>
      <c r="C61" s="72">
        <f t="shared" si="20"/>
        <v>-3.5173600269627001E-3</v>
      </c>
      <c r="D61" s="72">
        <f t="shared" si="20"/>
        <v>-4.8858130379740003E-2</v>
      </c>
      <c r="E61" s="72">
        <f t="shared" si="20"/>
        <v>-3.2692340054477402E-2</v>
      </c>
      <c r="G61" s="72">
        <f t="shared" si="19"/>
        <v>-1.1007209484067999</v>
      </c>
      <c r="H61" s="72">
        <f t="shared" si="19"/>
        <v>-4.3663809669325602</v>
      </c>
      <c r="I61" s="72">
        <f t="shared" si="18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>
      <c r="A62" s="71">
        <f t="shared" si="13"/>
        <v>53</v>
      </c>
      <c r="B62">
        <v>7350</v>
      </c>
      <c r="C62" s="72">
        <f t="shared" si="20"/>
        <v>-3.8558530818227099E-3</v>
      </c>
      <c r="D62" s="72">
        <f t="shared" si="20"/>
        <v>-4.8041816909362697E-2</v>
      </c>
      <c r="E62" s="72">
        <f t="shared" si="20"/>
        <v>-3.2156933023934402E-2</v>
      </c>
      <c r="G62" s="72">
        <f t="shared" si="19"/>
        <v>-1.0968650953249699</v>
      </c>
      <c r="H62" s="72">
        <f t="shared" si="19"/>
        <v>-4.3183391500231902</v>
      </c>
      <c r="I62" s="72">
        <f t="shared" si="18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>
      <c r="A63" s="71">
        <f t="shared" si="13"/>
        <v>54</v>
      </c>
      <c r="B63">
        <v>7300</v>
      </c>
      <c r="C63" s="72">
        <f t="shared" si="20"/>
        <v>-4.1747252758659601E-3</v>
      </c>
      <c r="D63" s="72">
        <f t="shared" si="20"/>
        <v>-4.7263898328938E-2</v>
      </c>
      <c r="E63" s="72">
        <f t="shared" si="20"/>
        <v>-3.1641831225733698E-2</v>
      </c>
      <c r="G63" s="72">
        <f t="shared" si="19"/>
        <v>-1.09269037004911</v>
      </c>
      <c r="H63" s="72">
        <f t="shared" si="19"/>
        <v>-4.2710752516942598</v>
      </c>
      <c r="I63" s="72">
        <f t="shared" si="18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>
      <c r="A64" s="71">
        <f t="shared" si="13"/>
        <v>55</v>
      </c>
      <c r="B64">
        <v>7250</v>
      </c>
      <c r="C64" s="72">
        <f t="shared" si="20"/>
        <v>-4.4750297734935801E-3</v>
      </c>
      <c r="D64" s="72">
        <f t="shared" si="20"/>
        <v>-4.6522116295504901E-2</v>
      </c>
      <c r="E64" s="72">
        <f t="shared" si="20"/>
        <v>-3.11460433113325E-2</v>
      </c>
      <c r="G64" s="72">
        <f t="shared" si="19"/>
        <v>-1.0882153402756101</v>
      </c>
      <c r="H64" s="72">
        <f t="shared" si="19"/>
        <v>-4.2245531353987502</v>
      </c>
      <c r="I64" s="72">
        <f t="shared" si="18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>
      <c r="A65" s="71">
        <f t="shared" si="13"/>
        <v>56</v>
      </c>
      <c r="B65">
        <v>7200</v>
      </c>
      <c r="C65" s="72">
        <f t="shared" si="20"/>
        <v>-4.7577571608735502E-3</v>
      </c>
      <c r="D65" s="72">
        <f t="shared" si="20"/>
        <v>-4.5814350436489799E-2</v>
      </c>
      <c r="E65" s="72">
        <f t="shared" si="20"/>
        <v>-3.0668631154021499E-2</v>
      </c>
      <c r="G65" s="72">
        <f t="shared" si="19"/>
        <v>-1.0834575831147399</v>
      </c>
      <c r="H65" s="72">
        <f t="shared" si="19"/>
        <v>-4.1787387849622597</v>
      </c>
      <c r="I65" s="72">
        <f t="shared" si="18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>
      <c r="A66" s="71">
        <f t="shared" si="13"/>
        <v>57</v>
      </c>
      <c r="B66">
        <v>7150</v>
      </c>
      <c r="C66" s="72">
        <f t="shared" si="20"/>
        <v>-5.0238395537007801E-3</v>
      </c>
      <c r="D66" s="72">
        <f t="shared" si="20"/>
        <v>-4.5138610018839197E-2</v>
      </c>
      <c r="E66" s="72">
        <f t="shared" si="20"/>
        <v>-3.0208707149122299E-2</v>
      </c>
      <c r="G66" s="72">
        <f t="shared" si="19"/>
        <v>-1.07843374356104</v>
      </c>
      <c r="H66" s="72">
        <f t="shared" si="19"/>
        <v>-4.1336001749434201</v>
      </c>
      <c r="I66" s="72">
        <f t="shared" si="18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>
      <c r="A67" s="71">
        <f t="shared" si="13"/>
        <v>58</v>
      </c>
      <c r="B67">
        <v>7100</v>
      </c>
      <c r="C67" s="72">
        <f t="shared" si="20"/>
        <v>-5.2741546062316002E-3</v>
      </c>
      <c r="D67" s="72">
        <f t="shared" si="20"/>
        <v>-4.4493026054801703E-2</v>
      </c>
      <c r="E67" s="72">
        <f t="shared" si="20"/>
        <v>-2.9765431763808001E-2</v>
      </c>
      <c r="G67" s="72">
        <f t="shared" si="19"/>
        <v>-1.07315958895481</v>
      </c>
      <c r="H67" s="72">
        <f t="shared" si="19"/>
        <v>-4.0891071488886199</v>
      </c>
      <c r="I67" s="72">
        <f t="shared" si="18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>
      <c r="A68" s="71">
        <f t="shared" si="13"/>
        <v>59</v>
      </c>
      <c r="B68">
        <v>7050</v>
      </c>
      <c r="C68" s="72">
        <f t="shared" si="20"/>
        <v>-5.5095294654893198E-3</v>
      </c>
      <c r="D68" s="72">
        <f t="shared" si="20"/>
        <v>-4.3875843811279E-2</v>
      </c>
      <c r="E68" s="72">
        <f t="shared" si="20"/>
        <v>-2.9338011147569801E-2</v>
      </c>
      <c r="G68" s="72">
        <f t="shared" si="19"/>
        <v>-1.0676500594893199</v>
      </c>
      <c r="H68" s="72">
        <f t="shared" si="19"/>
        <v>-4.0452313050773396</v>
      </c>
      <c r="I68" s="72">
        <f t="shared" si="18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>
      <c r="A69" s="71">
        <f t="shared" si="13"/>
        <v>60</v>
      </c>
      <c r="B69">
        <v>7000</v>
      </c>
      <c r="C69" s="72">
        <f t="shared" si="20"/>
        <v>-5.7307445615924699E-3</v>
      </c>
      <c r="D69" s="72">
        <f t="shared" si="20"/>
        <v>-4.3285415730420003E-2</v>
      </c>
      <c r="E69" s="72">
        <f t="shared" si="20"/>
        <v>-2.8925694707804699E-2</v>
      </c>
      <c r="G69" s="72">
        <f t="shared" si="19"/>
        <v>-1.06191931492773</v>
      </c>
      <c r="H69" s="72">
        <f t="shared" si="19"/>
        <v>-4.0019458893469197</v>
      </c>
      <c r="I69" s="72">
        <f t="shared" si="18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>
      <c r="A70" s="71">
        <f t="shared" si="13"/>
        <v>61</v>
      </c>
      <c r="B70">
        <v>6950</v>
      </c>
      <c r="C70" s="72">
        <f t="shared" si="20"/>
        <v>-5.9385370640120498E-3</v>
      </c>
      <c r="D70" s="72">
        <f t="shared" si="20"/>
        <v>-4.2720194789499101E-2</v>
      </c>
      <c r="E70" s="72">
        <f t="shared" si="20"/>
        <v>-2.8527772651868798E-2</v>
      </c>
      <c r="G70" s="72">
        <f t="shared" ref="G70:H89" si="21">INDEX($K$236:$DF$435,$A70,G$9)</f>
        <v>-1.05598077786371</v>
      </c>
      <c r="H70" s="72">
        <f t="shared" si="21"/>
        <v>-3.95922569455742</v>
      </c>
      <c r="I70" s="72">
        <f t="shared" si="18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>
      <c r="A71" s="71">
        <f t="shared" si="13"/>
        <v>62</v>
      </c>
      <c r="B71">
        <v>6900</v>
      </c>
      <c r="C71" s="72">
        <f t="shared" ref="C71:E90" si="22">INDEX($K$13:$DF$212,$A71,C$9)</f>
        <v>-6.1336038808667498E-3</v>
      </c>
      <c r="D71" s="72">
        <f t="shared" si="22"/>
        <v>-4.2178728320809503E-2</v>
      </c>
      <c r="E71" s="72">
        <f t="shared" si="22"/>
        <v>-2.8143573554598299E-2</v>
      </c>
      <c r="G71" s="72">
        <f t="shared" si="21"/>
        <v>-1.0498471739828501</v>
      </c>
      <c r="H71" s="72">
        <f t="shared" si="21"/>
        <v>-3.9170469662366099</v>
      </c>
      <c r="I71" s="72">
        <f t="shared" si="18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>
      <c r="A72" s="71">
        <f t="shared" si="13"/>
        <v>63</v>
      </c>
      <c r="B72">
        <v>6850</v>
      </c>
      <c r="C72" s="72">
        <f t="shared" si="22"/>
        <v>-6.3166041916019799E-3</v>
      </c>
      <c r="D72" s="72">
        <f t="shared" si="22"/>
        <v>-4.1659652284392903E-2</v>
      </c>
      <c r="E72" s="72">
        <f t="shared" si="22"/>
        <v>-2.7772462018319798E-2</v>
      </c>
      <c r="G72" s="72">
        <f t="shared" si="21"/>
        <v>-1.04353056979125</v>
      </c>
      <c r="H72" s="72">
        <f t="shared" si="21"/>
        <v>-3.8753873139522201</v>
      </c>
      <c r="I72" s="72">
        <f t="shared" si="18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>
      <c r="A73" s="71">
        <f t="shared" si="13"/>
        <v>64</v>
      </c>
      <c r="B73">
        <v>6800</v>
      </c>
      <c r="C73" s="72">
        <f t="shared" si="22"/>
        <v>-6.4881616183174598E-3</v>
      </c>
      <c r="D73" s="72">
        <f t="shared" si="22"/>
        <v>-4.1161685953984402E-2</v>
      </c>
      <c r="E73" s="72">
        <f t="shared" si="22"/>
        <v>-2.74138364691634E-2</v>
      </c>
      <c r="G73" s="72">
        <f t="shared" si="21"/>
        <v>-1.0370424081729299</v>
      </c>
      <c r="H73" s="72">
        <f t="shared" si="21"/>
        <v>-3.8342256279982299</v>
      </c>
      <c r="I73" s="72">
        <f t="shared" si="18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>
      <c r="A74" s="71">
        <f t="shared" si="13"/>
        <v>65</v>
      </c>
      <c r="B74">
        <v>6750</v>
      </c>
      <c r="C74" s="72">
        <f t="shared" si="22"/>
        <v>-6.64886619966637E-3</v>
      </c>
      <c r="D74" s="72">
        <f t="shared" si="22"/>
        <v>-4.06836269544055E-2</v>
      </c>
      <c r="E74" s="72">
        <f t="shared" si="22"/>
        <v>-2.70671271023275E-2</v>
      </c>
      <c r="G74" s="72">
        <f t="shared" si="21"/>
        <v>-1.0303935419732599</v>
      </c>
      <c r="H74" s="72">
        <f t="shared" si="21"/>
        <v>-3.7935420010438299</v>
      </c>
      <c r="I74" s="72">
        <f t="shared" ref="I74:I105" si="23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>
      <c r="A75" s="71">
        <f t="shared" ref="A75:A138" si="24">ROW()-$A$9</f>
        <v>66</v>
      </c>
      <c r="B75">
        <v>6700</v>
      </c>
      <c r="C75" s="72">
        <f t="shared" si="22"/>
        <v>-6.7992763143729399E-3</v>
      </c>
      <c r="D75" s="72">
        <f t="shared" si="22"/>
        <v>-4.0224346584632198E-2</v>
      </c>
      <c r="E75" s="72">
        <f t="shared" si="22"/>
        <v>-2.6731793969702201E-2</v>
      </c>
      <c r="G75" s="72">
        <f t="shared" si="21"/>
        <v>-1.0235942656588899</v>
      </c>
      <c r="H75" s="72">
        <f t="shared" si="21"/>
        <v>-3.7533176544592002</v>
      </c>
      <c r="I75" s="72">
        <f t="shared" si="23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>
      <c r="A76" s="71">
        <f t="shared" si="24"/>
        <v>67</v>
      </c>
      <c r="B76">
        <v>6650</v>
      </c>
      <c r="C76" s="72">
        <f t="shared" si="22"/>
        <v>-6.9399206279740604E-3</v>
      </c>
      <c r="D76" s="72">
        <f t="shared" si="22"/>
        <v>-3.9782785375323301E-2</v>
      </c>
      <c r="E76" s="72">
        <f t="shared" si="22"/>
        <v>-2.6407325199852401E-2</v>
      </c>
      <c r="G76" s="72">
        <f t="shared" si="21"/>
        <v>-1.01665434503092</v>
      </c>
      <c r="H76" s="72">
        <f t="shared" si="21"/>
        <v>-3.7135348690838699</v>
      </c>
      <c r="I76" s="72">
        <f t="shared" si="23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>
      <c r="A77" s="71">
        <f t="shared" si="24"/>
        <v>68</v>
      </c>
      <c r="B77">
        <v>6600</v>
      </c>
      <c r="C77" s="72">
        <f t="shared" si="22"/>
        <v>-7.0713000471596303E-3</v>
      </c>
      <c r="D77" s="72">
        <f t="shared" si="22"/>
        <v>-3.93579488531213E-2</v>
      </c>
      <c r="E77" s="72">
        <f t="shared" si="22"/>
        <v>-2.6093235345760999E-2</v>
      </c>
      <c r="G77" s="72">
        <f t="shared" si="21"/>
        <v>-1.0095830449837599</v>
      </c>
      <c r="H77" s="72">
        <f t="shared" si="21"/>
        <v>-3.6741769202307499</v>
      </c>
      <c r="I77" s="72">
        <f t="shared" si="23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>
      <c r="A78" s="71">
        <f t="shared" si="24"/>
        <v>69</v>
      </c>
      <c r="B78">
        <v>6550</v>
      </c>
      <c r="C78" s="72">
        <f t="shared" si="22"/>
        <v>-7.1938896040273899E-3</v>
      </c>
      <c r="D78" s="72">
        <f t="shared" si="22"/>
        <v>-3.8948903508162401E-2</v>
      </c>
      <c r="E78" s="72">
        <f t="shared" si="22"/>
        <v>-2.57890638601611E-2</v>
      </c>
      <c r="G78" s="72">
        <f t="shared" si="21"/>
        <v>-1.0023891553797299</v>
      </c>
      <c r="H78" s="72">
        <f t="shared" si="21"/>
        <v>-3.6352280167225901</v>
      </c>
      <c r="I78" s="72">
        <f t="shared" si="23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>
      <c r="A79" s="71">
        <f t="shared" si="24"/>
        <v>70</v>
      </c>
      <c r="B79">
        <v>6500</v>
      </c>
      <c r="C79" s="72">
        <f t="shared" si="22"/>
        <v>-7.308140178975E-3</v>
      </c>
      <c r="D79" s="72">
        <f t="shared" si="22"/>
        <v>-3.85547729762174E-2</v>
      </c>
      <c r="E79" s="72">
        <f t="shared" si="22"/>
        <v>-2.5494373695405501E-2</v>
      </c>
      <c r="G79" s="72">
        <f t="shared" si="21"/>
        <v>-0.99508101520075798</v>
      </c>
      <c r="H79" s="72">
        <f t="shared" si="21"/>
        <v>-3.5966732437463702</v>
      </c>
      <c r="I79" s="72">
        <f t="shared" si="23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>
      <c r="A80" s="71">
        <f t="shared" si="24"/>
        <v>71</v>
      </c>
      <c r="B80">
        <v>6450</v>
      </c>
      <c r="C80" s="72">
        <f t="shared" si="22"/>
        <v>-7.4144800025806E-3</v>
      </c>
      <c r="D80" s="72">
        <f t="shared" si="22"/>
        <v>-3.8174734451354102E-2</v>
      </c>
      <c r="E80" s="72">
        <f t="shared" si="22"/>
        <v>-2.5208750017150099E-2</v>
      </c>
      <c r="G80" s="72">
        <f t="shared" si="21"/>
        <v>-0.98766653519817704</v>
      </c>
      <c r="H80" s="72">
        <f t="shared" si="21"/>
        <v>-3.5584985092950201</v>
      </c>
      <c r="I80" s="72">
        <f t="shared" si="23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>
      <c r="A81" s="71">
        <f t="shared" si="24"/>
        <v>72</v>
      </c>
      <c r="B81">
        <v>6400</v>
      </c>
      <c r="C81" s="72">
        <f t="shared" si="22"/>
        <v>-7.5133159322331201E-3</v>
      </c>
      <c r="D81" s="72">
        <f t="shared" si="22"/>
        <v>-3.7808015338414401E-2</v>
      </c>
      <c r="E81" s="72">
        <f t="shared" si="22"/>
        <v>-2.4931799012770098E-2</v>
      </c>
      <c r="G81" s="72">
        <f t="shared" si="21"/>
        <v>-0.98015321926594401</v>
      </c>
      <c r="H81" s="72">
        <f t="shared" si="21"/>
        <v>-3.5206904939566002</v>
      </c>
      <c r="I81" s="72">
        <f t="shared" si="23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>
      <c r="A82" s="71">
        <f t="shared" si="24"/>
        <v>73</v>
      </c>
      <c r="B82">
        <v>6350</v>
      </c>
      <c r="C82" s="72">
        <f t="shared" si="22"/>
        <v>-7.6050345496651E-3</v>
      </c>
      <c r="D82" s="72">
        <f t="shared" si="22"/>
        <v>-3.74538901437972E-2</v>
      </c>
      <c r="E82" s="72">
        <f t="shared" si="22"/>
        <v>-2.4663146773864299E-2</v>
      </c>
      <c r="G82" s="72">
        <f t="shared" si="21"/>
        <v>-0.97254818471627902</v>
      </c>
      <c r="H82" s="72">
        <f t="shared" si="21"/>
        <v>-3.4832366038128102</v>
      </c>
      <c r="I82" s="72">
        <f t="shared" si="23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>
      <c r="A83" s="71">
        <f t="shared" si="24"/>
        <v>74</v>
      </c>
      <c r="B83">
        <v>6300</v>
      </c>
      <c r="C83" s="72">
        <f t="shared" si="22"/>
        <v>-7.6900031511559002E-3</v>
      </c>
      <c r="D83" s="72">
        <f t="shared" si="22"/>
        <v>-3.7111677591765299E-2</v>
      </c>
      <c r="E83" s="72">
        <f t="shared" si="22"/>
        <v>-2.4402438238052999E-2</v>
      </c>
      <c r="G83" s="72">
        <f t="shared" si="21"/>
        <v>-0.96485818156512304</v>
      </c>
      <c r="H83" s="72">
        <f t="shared" si="21"/>
        <v>-3.4461249262210401</v>
      </c>
      <c r="I83" s="72">
        <f t="shared" si="23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>
      <c r="A84" s="71">
        <f t="shared" si="24"/>
        <v>75</v>
      </c>
      <c r="B84">
        <v>6250</v>
      </c>
      <c r="C84" s="72">
        <f t="shared" si="22"/>
        <v>-7.7685706971942596E-3</v>
      </c>
      <c r="D84" s="72">
        <f t="shared" si="22"/>
        <v>-3.6780737945819E-2</v>
      </c>
      <c r="E84" s="72">
        <f t="shared" si="22"/>
        <v>-2.41493361857919E-2</v>
      </c>
      <c r="G84" s="72">
        <f t="shared" si="21"/>
        <v>-0.95708961086792899</v>
      </c>
      <c r="H84" s="72">
        <f t="shared" si="21"/>
        <v>-3.4093441882752198</v>
      </c>
      <c r="I84" s="72">
        <f t="shared" si="23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>
      <c r="A85" s="71">
        <f t="shared" si="24"/>
        <v>76</v>
      </c>
      <c r="B85">
        <v>6200</v>
      </c>
      <c r="C85" s="72">
        <f t="shared" si="22"/>
        <v>-7.8410687604628E-3</v>
      </c>
      <c r="D85" s="72">
        <f t="shared" si="22"/>
        <v>-3.6460470512697601E-2</v>
      </c>
      <c r="E85" s="72">
        <f t="shared" si="22"/>
        <v>-2.3903520297953899E-2</v>
      </c>
      <c r="G85" s="72">
        <f t="shared" si="21"/>
        <v>-0.94924854210746601</v>
      </c>
      <c r="H85" s="72">
        <f t="shared" si="21"/>
        <v>-3.3728837177625199</v>
      </c>
      <c r="I85" s="72">
        <f t="shared" si="23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>
      <c r="A86" s="71">
        <f t="shared" si="24"/>
        <v>77</v>
      </c>
      <c r="B86">
        <v>6150</v>
      </c>
      <c r="C86" s="72">
        <f t="shared" si="22"/>
        <v>-7.9078124762918308E-3</v>
      </c>
      <c r="D86" s="72">
        <f t="shared" si="22"/>
        <v>-3.61503113081744E-2</v>
      </c>
      <c r="E86" s="72">
        <f t="shared" si="22"/>
        <v>-2.3664686282963799E-2</v>
      </c>
      <c r="G86" s="72">
        <f t="shared" si="21"/>
        <v>-0.94134072963117399</v>
      </c>
      <c r="H86" s="72">
        <f t="shared" si="21"/>
        <v>-3.3367334064543499</v>
      </c>
      <c r="I86" s="72">
        <f t="shared" si="23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>
      <c r="A87" s="71">
        <f t="shared" si="24"/>
        <v>78</v>
      </c>
      <c r="B87">
        <v>6100</v>
      </c>
      <c r="C87" s="72">
        <f t="shared" si="22"/>
        <v>-7.9691014734498793E-3</v>
      </c>
      <c r="D87" s="72">
        <f t="shared" si="22"/>
        <v>-3.5849730868208099E-2</v>
      </c>
      <c r="E87" s="72">
        <f t="shared" si="22"/>
        <v>-2.3432545078503599E-2</v>
      </c>
      <c r="G87" s="72">
        <f t="shared" si="21"/>
        <v>-0.93337162815772401</v>
      </c>
      <c r="H87" s="72">
        <f t="shared" si="21"/>
        <v>-3.3008836755861402</v>
      </c>
      <c r="I87" s="72">
        <f t="shared" si="23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>
      <c r="A88" s="71">
        <f t="shared" si="24"/>
        <v>79</v>
      </c>
      <c r="B88">
        <v>6050</v>
      </c>
      <c r="C88" s="72">
        <f t="shared" si="22"/>
        <v>-8.02522075237448E-3</v>
      </c>
      <c r="D88" s="72">
        <f t="shared" si="22"/>
        <v>-3.5558232192411103E-2</v>
      </c>
      <c r="E88" s="72">
        <f t="shared" si="22"/>
        <v>-2.3206822122474401E-2</v>
      </c>
      <c r="G88" s="72">
        <f t="shared" si="21"/>
        <v>-0.92534640740535001</v>
      </c>
      <c r="H88" s="72">
        <f t="shared" si="21"/>
        <v>-3.26532544339373</v>
      </c>
      <c r="I88" s="72">
        <f t="shared" si="23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>
      <c r="A89" s="71">
        <f t="shared" si="24"/>
        <v>80</v>
      </c>
      <c r="B89">
        <v>6000</v>
      </c>
      <c r="C89" s="72">
        <f t="shared" si="22"/>
        <v>-8.0764414850409503E-3</v>
      </c>
      <c r="D89" s="72">
        <f t="shared" si="22"/>
        <v>-3.5275348809823297E-2</v>
      </c>
      <c r="E89" s="72">
        <f t="shared" si="22"/>
        <v>-2.2987256677765799E-2</v>
      </c>
      <c r="G89" s="72">
        <f t="shared" si="21"/>
        <v>-0.91726996592030896</v>
      </c>
      <c r="H89" s="72">
        <f t="shared" si="21"/>
        <v>-3.2300500945839099</v>
      </c>
      <c r="I89" s="72">
        <f t="shared" si="23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>
      <c r="A90" s="71">
        <f t="shared" si="24"/>
        <v>81</v>
      </c>
      <c r="B90">
        <v>5950</v>
      </c>
      <c r="C90" s="72">
        <f t="shared" si="22"/>
        <v>-8.1230217267784597E-3</v>
      </c>
      <c r="D90" s="72">
        <f t="shared" si="22"/>
        <v>-3.50006429573613E-2</v>
      </c>
      <c r="E90" s="72">
        <f t="shared" si="22"/>
        <v>-2.2773601188641801E-2</v>
      </c>
      <c r="G90" s="72">
        <f t="shared" ref="G90:H109" si="25">INDEX($K$236:$DF$435,$A90,G$9)</f>
        <v>-0.90914694419353004</v>
      </c>
      <c r="H90" s="72">
        <f t="shared" si="25"/>
        <v>-3.19504945162655</v>
      </c>
      <c r="I90" s="72">
        <f t="shared" si="23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>
      <c r="A91" s="71">
        <f t="shared" si="24"/>
        <v>82</v>
      </c>
      <c r="B91">
        <v>5900</v>
      </c>
      <c r="C91" s="72">
        <f t="shared" ref="C91:E110" si="26">INDEX($K$13:$DF$212,$A91,C$9)</f>
        <v>-8.1652070487279998E-3</v>
      </c>
      <c r="D91" s="72">
        <f t="shared" si="26"/>
        <v>-3.4733703860706497E-2</v>
      </c>
      <c r="E91" s="72">
        <f t="shared" si="26"/>
        <v>-2.25656206476651E-2</v>
      </c>
      <c r="G91" s="72">
        <f t="shared" si="25"/>
        <v>-0.90098173714480201</v>
      </c>
      <c r="H91" s="72">
        <f t="shared" si="25"/>
        <v>-3.1603157477658401</v>
      </c>
      <c r="I91" s="72">
        <f t="shared" si="23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>
      <c r="A92" s="71">
        <f t="shared" si="24"/>
        <v>83</v>
      </c>
      <c r="B92">
        <v>5850</v>
      </c>
      <c r="C92" s="72">
        <f t="shared" si="26"/>
        <v>-8.2032311117518405E-3</v>
      </c>
      <c r="D92" s="72">
        <f t="shared" si="26"/>
        <v>-3.4474146107568202E-2</v>
      </c>
      <c r="E92" s="72">
        <f t="shared" si="26"/>
        <v>-2.2363091958973201E-2</v>
      </c>
      <c r="G92" s="72">
        <f t="shared" si="25"/>
        <v>-0.89277850603304998</v>
      </c>
      <c r="H92" s="72">
        <f t="shared" si="25"/>
        <v>-3.1258416016582702</v>
      </c>
      <c r="I92" s="72">
        <f t="shared" si="23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>
      <c r="A93" s="71">
        <f t="shared" si="24"/>
        <v>84</v>
      </c>
      <c r="B93">
        <v>5800</v>
      </c>
      <c r="C93" s="72">
        <f t="shared" si="26"/>
        <v>-8.2373162060639504E-3</v>
      </c>
      <c r="D93" s="72">
        <f t="shared" si="26"/>
        <v>-3.4221608102948199E-2</v>
      </c>
      <c r="E93" s="72">
        <f t="shared" si="26"/>
        <v>-2.2165803294351399E-2</v>
      </c>
      <c r="G93" s="72">
        <f t="shared" si="25"/>
        <v>-0.88454118982698604</v>
      </c>
      <c r="H93" s="72">
        <f t="shared" si="25"/>
        <v>-3.0916199935553199</v>
      </c>
      <c r="I93" s="72">
        <f t="shared" si="23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>
      <c r="A94" s="71">
        <f t="shared" si="24"/>
        <v>85</v>
      </c>
      <c r="B94">
        <v>5750</v>
      </c>
      <c r="C94" s="72">
        <f t="shared" si="26"/>
        <v>-8.2676737764086194E-3</v>
      </c>
      <c r="D94" s="72">
        <f t="shared" si="26"/>
        <v>-3.3975750598601702E-2</v>
      </c>
      <c r="E94" s="72">
        <f t="shared" si="26"/>
        <v>-2.19735534489791E-2</v>
      </c>
      <c r="G94" s="72">
        <f t="shared" si="25"/>
        <v>-0.87627351605057802</v>
      </c>
      <c r="H94" s="72">
        <f t="shared" si="25"/>
        <v>-3.0576442429567199</v>
      </c>
      <c r="I94" s="72">
        <f t="shared" si="23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>
      <c r="A95" s="71">
        <f t="shared" si="24"/>
        <v>86</v>
      </c>
      <c r="B95">
        <v>5700</v>
      </c>
      <c r="C95" s="72">
        <f t="shared" si="26"/>
        <v>-8.2945049434647398E-3</v>
      </c>
      <c r="D95" s="72">
        <f t="shared" si="26"/>
        <v>-3.3736255290964398E-2</v>
      </c>
      <c r="E95" s="72">
        <f t="shared" si="26"/>
        <v>-2.1786151210490001E-2</v>
      </c>
      <c r="G95" s="72">
        <f t="shared" si="25"/>
        <v>-0.86797901110711295</v>
      </c>
      <c r="H95" s="72">
        <f t="shared" si="25"/>
        <v>-3.0239079876657602</v>
      </c>
      <c r="I95" s="72">
        <f t="shared" si="23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>
      <c r="A96" s="71">
        <f t="shared" si="24"/>
        <v>87</v>
      </c>
      <c r="B96">
        <v>5650</v>
      </c>
      <c r="C96" s="72">
        <f t="shared" si="26"/>
        <v>-8.3180010231717408E-3</v>
      </c>
      <c r="D96" s="72">
        <f t="shared" si="26"/>
        <v>-3.3502823485800901E-2</v>
      </c>
      <c r="E96" s="72">
        <f t="shared" si="26"/>
        <v>-2.16034147566097E-2</v>
      </c>
      <c r="G96" s="72">
        <f t="shared" si="25"/>
        <v>-0.85966101008394102</v>
      </c>
      <c r="H96" s="72">
        <f t="shared" si="25"/>
        <v>-2.9904051641799598</v>
      </c>
      <c r="I96" s="72">
        <f t="shared" si="23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>
      <c r="A97" s="71">
        <f t="shared" si="24"/>
        <v>88</v>
      </c>
      <c r="B97">
        <v>5600</v>
      </c>
      <c r="C97" s="72">
        <f t="shared" si="26"/>
        <v>-8.3383440386887702E-3</v>
      </c>
      <c r="D97" s="72">
        <f t="shared" si="26"/>
        <v>-3.3275174830023298E-2</v>
      </c>
      <c r="E97" s="72">
        <f t="shared" si="26"/>
        <v>-2.14251710943426E-2</v>
      </c>
      <c r="G97" s="72">
        <f t="shared" si="25"/>
        <v>-0.85132266604525297</v>
      </c>
      <c r="H97" s="72">
        <f t="shared" si="25"/>
        <v>-2.9571299893499301</v>
      </c>
      <c r="I97" s="72">
        <f t="shared" si="23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>
      <c r="A98" s="71">
        <f t="shared" si="24"/>
        <v>89</v>
      </c>
      <c r="B98">
        <v>5550</v>
      </c>
      <c r="C98" s="72">
        <f t="shared" si="26"/>
        <v>-8.3557072170515299E-3</v>
      </c>
      <c r="D98" s="72">
        <f t="shared" si="26"/>
        <v>-3.3053046113654998E-2</v>
      </c>
      <c r="E98" s="72">
        <f t="shared" si="26"/>
        <v>-2.1251255548577298E-2</v>
      </c>
      <c r="G98" s="72">
        <f t="shared" si="25"/>
        <v>-0.84296695882820105</v>
      </c>
      <c r="H98" s="72">
        <f t="shared" si="25"/>
        <v>-2.9240769432362801</v>
      </c>
      <c r="I98" s="72">
        <f t="shared" si="23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>
      <c r="A99" s="71">
        <f t="shared" si="24"/>
        <v>90</v>
      </c>
      <c r="B99">
        <v>5500</v>
      </c>
      <c r="C99" s="72">
        <f t="shared" si="26"/>
        <v>-8.3702554624778703E-3</v>
      </c>
      <c r="D99" s="72">
        <f t="shared" si="26"/>
        <v>-3.2836190145580903E-2</v>
      </c>
      <c r="E99" s="72">
        <f t="shared" si="26"/>
        <v>-2.1081511302136199E-2</v>
      </c>
      <c r="G99" s="72">
        <f t="shared" si="25"/>
        <v>-0.834596703365723</v>
      </c>
      <c r="H99" s="72">
        <f t="shared" si="25"/>
        <v>-2.8912407530906998</v>
      </c>
      <c r="I99" s="72">
        <f t="shared" si="23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>
      <c r="A100" s="71">
        <f t="shared" si="24"/>
        <v>91</v>
      </c>
      <c r="B100">
        <v>5450</v>
      </c>
      <c r="C100" s="72">
        <f t="shared" si="26"/>
        <v>-8.3821458005604605E-3</v>
      </c>
      <c r="D100" s="72">
        <f t="shared" si="26"/>
        <v>-3.2624374706433597E-2</v>
      </c>
      <c r="E100" s="72">
        <f t="shared" si="26"/>
        <v>-2.09157889842254E-2</v>
      </c>
      <c r="G100" s="72">
        <f t="shared" si="25"/>
        <v>-0.82621455756516304</v>
      </c>
      <c r="H100" s="72">
        <f t="shared" si="25"/>
        <v>-2.85861637838426</v>
      </c>
      <c r="I100" s="72">
        <f t="shared" si="23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>
      <c r="A101" s="71">
        <f t="shared" si="24"/>
        <v>92</v>
      </c>
      <c r="B101">
        <v>5400</v>
      </c>
      <c r="C101" s="72">
        <f t="shared" si="26"/>
        <v>-8.3915277900950894E-3</v>
      </c>
      <c r="D101" s="72">
        <f t="shared" si="26"/>
        <v>-3.2417381581230899E-2</v>
      </c>
      <c r="E101" s="72">
        <f t="shared" si="26"/>
        <v>-2.07539463008879E-2</v>
      </c>
      <c r="G101" s="72">
        <f t="shared" si="25"/>
        <v>-0.81782302977506804</v>
      </c>
      <c r="H101" s="72">
        <f t="shared" si="25"/>
        <v>-2.8261989968030301</v>
      </c>
      <c r="I101" s="72">
        <f t="shared" si="23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>
      <c r="A102" s="71">
        <f t="shared" si="24"/>
        <v>93</v>
      </c>
      <c r="B102">
        <v>5350</v>
      </c>
      <c r="C102" s="72">
        <f t="shared" si="26"/>
        <v>-8.3985439019215805E-3</v>
      </c>
      <c r="D102" s="72">
        <f t="shared" si="26"/>
        <v>-3.2215005673310697E-2</v>
      </c>
      <c r="E102" s="72">
        <f t="shared" si="26"/>
        <v>-2.0595847698682501E-2</v>
      </c>
      <c r="G102" s="72">
        <f t="shared" si="25"/>
        <v>-0.80942448587314597</v>
      </c>
      <c r="H102" s="72">
        <f t="shared" si="25"/>
        <v>-2.79398399112972</v>
      </c>
      <c r="I102" s="72">
        <f t="shared" si="23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>
      <c r="A103" s="71">
        <f t="shared" si="24"/>
        <v>94</v>
      </c>
      <c r="B103">
        <v>5300</v>
      </c>
      <c r="C103" s="72">
        <f t="shared" si="26"/>
        <v>-8.4033298661233807E-3</v>
      </c>
      <c r="D103" s="72">
        <f t="shared" si="26"/>
        <v>-3.2017054198631698E-2</v>
      </c>
      <c r="E103" s="72">
        <f t="shared" si="26"/>
        <v>-2.0441364051853199E-2</v>
      </c>
      <c r="G103" s="72">
        <f t="shared" si="25"/>
        <v>-0.80102115600702295</v>
      </c>
      <c r="H103" s="72">
        <f t="shared" si="25"/>
        <v>-2.7619669369310902</v>
      </c>
      <c r="I103" s="72">
        <f t="shared" si="23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>
      <c r="A104" s="71">
        <f t="shared" si="24"/>
        <v>95</v>
      </c>
      <c r="B104">
        <v>5250</v>
      </c>
      <c r="C104" s="72">
        <f t="shared" si="26"/>
        <v>-8.4060149906599602E-3</v>
      </c>
      <c r="D104" s="72">
        <f t="shared" si="26"/>
        <v>-3.1823345957868697E-2</v>
      </c>
      <c r="E104" s="72">
        <f t="shared" si="26"/>
        <v>-2.02903723637518E-2</v>
      </c>
      <c r="G104" s="72">
        <f t="shared" si="25"/>
        <v>-0.79261514101636299</v>
      </c>
      <c r="H104" s="72">
        <f t="shared" si="25"/>
        <v>-2.7301435909732201</v>
      </c>
      <c r="I104" s="72">
        <f t="shared" si="23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>
      <c r="A105" s="71">
        <f t="shared" si="24"/>
        <v>96</v>
      </c>
      <c r="B105">
        <v>5200</v>
      </c>
      <c r="C105" s="72">
        <f t="shared" si="26"/>
        <v>-8.4067224564023397E-3</v>
      </c>
      <c r="D105" s="72">
        <f t="shared" si="26"/>
        <v>-3.1633710680425697E-2</v>
      </c>
      <c r="E105" s="72">
        <f t="shared" si="26"/>
        <v>-2.0142755474867002E-2</v>
      </c>
      <c r="G105" s="72">
        <f t="shared" si="25"/>
        <v>-0.78420841855996004</v>
      </c>
      <c r="H105" s="72">
        <f t="shared" si="25"/>
        <v>-2.6985098802927898</v>
      </c>
      <c r="I105" s="72">
        <f t="shared" si="23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>
      <c r="A106" s="71">
        <f t="shared" si="24"/>
        <v>97</v>
      </c>
      <c r="B106">
        <v>5150</v>
      </c>
      <c r="C106" s="72">
        <f t="shared" si="26"/>
        <v>-8.4055695941060507E-3</v>
      </c>
      <c r="D106" s="72">
        <f t="shared" si="26"/>
        <v>-3.1447988431182197E-2</v>
      </c>
      <c r="E106" s="72">
        <f t="shared" si="26"/>
        <v>-1.9998401773464101E-2</v>
      </c>
      <c r="G106" s="72">
        <f t="shared" si="25"/>
        <v>-0.77580284896585405</v>
      </c>
      <c r="H106" s="72">
        <f t="shared" si="25"/>
        <v>-2.6670618918616098</v>
      </c>
      <c r="I106" s="72">
        <f t="shared" ref="I106:I137" si="27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>
      <c r="A107" s="71">
        <f t="shared" si="24"/>
        <v>98</v>
      </c>
      <c r="B107">
        <v>5100</v>
      </c>
      <c r="C107" s="72">
        <f t="shared" si="26"/>
        <v>-8.40266814939695E-3</v>
      </c>
      <c r="D107" s="72">
        <f t="shared" si="26"/>
        <v>-3.1266029067128297E-2</v>
      </c>
      <c r="E107" s="72">
        <f t="shared" si="26"/>
        <v>-1.9857204908853399E-2</v>
      </c>
      <c r="G107" s="72">
        <f t="shared" si="25"/>
        <v>-0.767400180816457</v>
      </c>
      <c r="H107" s="72">
        <f t="shared" si="25"/>
        <v>-2.6357958627944802</v>
      </c>
      <c r="I107" s="72">
        <f t="shared" si="27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>
      <c r="A108" s="71">
        <f t="shared" si="24"/>
        <v>99</v>
      </c>
      <c r="B108">
        <v>5050</v>
      </c>
      <c r="C108" s="72">
        <f t="shared" si="26"/>
        <v>-8.3981245409449901E-3</v>
      </c>
      <c r="D108" s="72">
        <f t="shared" si="26"/>
        <v>-3.10876917284485E-2</v>
      </c>
      <c r="E108" s="72">
        <f t="shared" si="26"/>
        <v>-1.9719063512525201E-2</v>
      </c>
      <c r="G108" s="72">
        <f t="shared" si="25"/>
        <v>-0.75900205627551198</v>
      </c>
      <c r="H108" s="72">
        <f t="shared" si="25"/>
        <v>-2.60470817106604</v>
      </c>
      <c r="I108" s="72">
        <f t="shared" si="27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>
      <c r="A109" s="71">
        <f t="shared" si="24"/>
        <v>100</v>
      </c>
      <c r="B109">
        <v>5000</v>
      </c>
      <c r="C109" s="72">
        <f t="shared" si="26"/>
        <v>-8.3920401145269295E-3</v>
      </c>
      <c r="D109" s="72">
        <f t="shared" si="26"/>
        <v>-3.0912844347126298E-2</v>
      </c>
      <c r="E109" s="72">
        <f t="shared" si="26"/>
        <v>-1.9583880935369901E-2</v>
      </c>
      <c r="G109" s="72">
        <f t="shared" si="25"/>
        <v>-0.75061001616098499</v>
      </c>
      <c r="H109" s="72">
        <f t="shared" si="25"/>
        <v>-2.5737953267189102</v>
      </c>
      <c r="I109" s="72">
        <f t="shared" si="27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>
      <c r="A110" s="71">
        <f t="shared" si="24"/>
        <v>101</v>
      </c>
      <c r="B110">
        <v>4950</v>
      </c>
      <c r="C110" s="72">
        <f t="shared" si="26"/>
        <v>-8.3845113932647999E-3</v>
      </c>
      <c r="D110" s="72">
        <f t="shared" si="26"/>
        <v>-3.07413631575627E-2</v>
      </c>
      <c r="E110" s="72">
        <f t="shared" si="26"/>
        <v>-1.9451565010235702E-2</v>
      </c>
      <c r="G110" s="72">
        <f t="shared" ref="G110:H129" si="28">INDEX($K$236:$DF$435,$A110,G$9)</f>
        <v>-0.74222550476772098</v>
      </c>
      <c r="H110" s="72">
        <f t="shared" si="28"/>
        <v>-2.5430539635613498</v>
      </c>
      <c r="I110" s="72">
        <f t="shared" si="27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>
      <c r="A111" s="71">
        <f t="shared" si="24"/>
        <v>102</v>
      </c>
      <c r="B111">
        <v>4900</v>
      </c>
      <c r="C111" s="72">
        <f t="shared" ref="C111:E130" si="29">INDEX($K$13:$DF$212,$A111,C$9)</f>
        <v>-8.3756303214158803E-3</v>
      </c>
      <c r="D111" s="72">
        <f t="shared" si="29"/>
        <v>-3.0573132197901001E-2</v>
      </c>
      <c r="E111" s="72">
        <f t="shared" si="29"/>
        <v>-1.93220278466242E-2</v>
      </c>
      <c r="G111" s="72">
        <f t="shared" si="28"/>
        <v>-0.73384987444630501</v>
      </c>
      <c r="H111" s="72">
        <f t="shared" si="28"/>
        <v>-2.5124808313634501</v>
      </c>
      <c r="I111" s="72">
        <f t="shared" si="27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>
      <c r="A112" s="71">
        <f t="shared" si="24"/>
        <v>103</v>
      </c>
      <c r="B112">
        <v>4850</v>
      </c>
      <c r="C112" s="72">
        <f t="shared" si="29"/>
        <v>-8.3654844969396399E-3</v>
      </c>
      <c r="D112" s="72">
        <f t="shared" si="29"/>
        <v>-3.0408042797325799E-2</v>
      </c>
      <c r="E112" s="72">
        <f t="shared" si="29"/>
        <v>-1.9195185658240899E-2</v>
      </c>
      <c r="G112" s="72">
        <f t="shared" si="28"/>
        <v>-0.72548438994936504</v>
      </c>
      <c r="H112" s="72">
        <f t="shared" si="28"/>
        <v>-2.48207278856612</v>
      </c>
      <c r="I112" s="72">
        <f t="shared" si="27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>
      <c r="A113" s="71">
        <f t="shared" si="24"/>
        <v>104</v>
      </c>
      <c r="B113">
        <v>4800</v>
      </c>
      <c r="C113" s="72">
        <f t="shared" si="29"/>
        <v>-8.3541573882939708E-3</v>
      </c>
      <c r="D113" s="72">
        <f t="shared" si="29"/>
        <v>-3.0245993052421899E-2</v>
      </c>
      <c r="E113" s="72">
        <f t="shared" si="29"/>
        <v>-1.9070958617185101E-2</v>
      </c>
      <c r="G113" s="72">
        <f t="shared" si="28"/>
        <v>-0.717130232561071</v>
      </c>
      <c r="H113" s="72">
        <f t="shared" si="28"/>
        <v>-2.4518267955136999</v>
      </c>
      <c r="I113" s="72">
        <f t="shared" si="27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>
      <c r="A114" s="71">
        <f t="shared" si="24"/>
        <v>105</v>
      </c>
      <c r="B114">
        <v>4750</v>
      </c>
      <c r="C114" s="72">
        <f t="shared" si="29"/>
        <v>-8.3417285318728301E-3</v>
      </c>
      <c r="D114" s="72">
        <f t="shared" si="29"/>
        <v>-3.0086887304150801E-2</v>
      </c>
      <c r="E114" s="72">
        <f t="shared" si="29"/>
        <v>-1.8949270721773201E-2</v>
      </c>
      <c r="G114" s="72">
        <f t="shared" si="28"/>
        <v>-0.70878850402919802</v>
      </c>
      <c r="H114" s="72">
        <f t="shared" si="28"/>
        <v>-2.4217399082095499</v>
      </c>
      <c r="I114" s="72">
        <f t="shared" si="27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>
      <c r="A115" s="71">
        <f t="shared" si="24"/>
        <v>106</v>
      </c>
      <c r="B115">
        <v>4700</v>
      </c>
      <c r="C115" s="72">
        <f t="shared" si="29"/>
        <v>-8.3282737092986205E-3</v>
      </c>
      <c r="D115" s="72">
        <f t="shared" si="29"/>
        <v>-2.9930635632244899E-2</v>
      </c>
      <c r="E115" s="72">
        <f t="shared" si="29"/>
        <v>-1.8830049661341899E-2</v>
      </c>
      <c r="G115" s="72">
        <f t="shared" si="28"/>
        <v>-0.70046023031990001</v>
      </c>
      <c r="H115" s="72">
        <f t="shared" si="28"/>
        <v>-2.3918092725773001</v>
      </c>
      <c r="I115" s="72">
        <f t="shared" si="27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>
      <c r="A116" s="71">
        <f t="shared" si="24"/>
        <v>107</v>
      </c>
      <c r="B116">
        <v>4650</v>
      </c>
      <c r="C116" s="72">
        <f t="shared" si="29"/>
        <v>-8.3138651067974894E-3</v>
      </c>
      <c r="D116" s="72">
        <f t="shared" si="29"/>
        <v>-2.9777153386849001E-2</v>
      </c>
      <c r="E116" s="72">
        <f t="shared" si="29"/>
        <v>-1.8713226662516701E-2</v>
      </c>
      <c r="G116" s="72">
        <f t="shared" si="28"/>
        <v>-0.69214636521310202</v>
      </c>
      <c r="H116" s="72">
        <f t="shared" si="28"/>
        <v>-2.3620321191904501</v>
      </c>
      <c r="I116" s="72">
        <f t="shared" si="27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>
      <c r="A117" s="71">
        <f t="shared" si="24"/>
        <v>108</v>
      </c>
      <c r="B117">
        <v>4600</v>
      </c>
      <c r="C117" s="72">
        <f t="shared" si="29"/>
        <v>-8.2985714612050301E-3</v>
      </c>
      <c r="D117" s="72">
        <f t="shared" si="29"/>
        <v>-2.96263607753053E-2</v>
      </c>
      <c r="E117" s="72">
        <f t="shared" si="29"/>
        <v>-1.85987363072035E-2</v>
      </c>
      <c r="G117" s="72">
        <f t="shared" si="28"/>
        <v>-0.68384779375189697</v>
      </c>
      <c r="H117" s="72">
        <f t="shared" si="28"/>
        <v>-2.3324057584151499</v>
      </c>
      <c r="I117" s="72">
        <f t="shared" si="27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>
      <c r="A118" s="71">
        <f t="shared" si="24"/>
        <v>109</v>
      </c>
      <c r="B118">
        <v>4550</v>
      </c>
      <c r="C118" s="72">
        <f t="shared" si="29"/>
        <v>-8.2824581983277305E-3</v>
      </c>
      <c r="D118" s="72">
        <f t="shared" si="29"/>
        <v>-2.94781825162817E-2</v>
      </c>
      <c r="E118" s="72">
        <f t="shared" si="29"/>
        <v>-1.8486516321941E-2</v>
      </c>
      <c r="G118" s="72">
        <f t="shared" si="28"/>
        <v>-0.67556533555356901</v>
      </c>
      <c r="H118" s="72">
        <f t="shared" si="28"/>
        <v>-2.3029275758988699</v>
      </c>
      <c r="I118" s="72">
        <f t="shared" si="27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>
      <c r="A119" s="71">
        <f t="shared" si="24"/>
        <v>110</v>
      </c>
      <c r="B119">
        <v>4500</v>
      </c>
      <c r="C119" s="72">
        <f t="shared" si="29"/>
        <v>-8.2655875687805708E-3</v>
      </c>
      <c r="D119" s="72">
        <f t="shared" si="29"/>
        <v>-2.9332547565177201E-2</v>
      </c>
      <c r="E119" s="72">
        <f t="shared" si="29"/>
        <v>-1.83765073485255E-2</v>
      </c>
      <c r="G119" s="72">
        <f t="shared" si="28"/>
        <v>-0.66729974798478897</v>
      </c>
      <c r="H119" s="72">
        <f t="shared" si="28"/>
        <v>-2.2735950283336899</v>
      </c>
      <c r="I119" s="72">
        <f t="shared" si="27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>
      <c r="A120" s="71">
        <f t="shared" si="24"/>
        <v>111</v>
      </c>
      <c r="B120">
        <v>4450</v>
      </c>
      <c r="C120" s="72">
        <f t="shared" si="29"/>
        <v>-8.2480187844066605E-3</v>
      </c>
      <c r="D120" s="72">
        <f t="shared" si="29"/>
        <v>-2.9189388905388101E-2</v>
      </c>
      <c r="E120" s="72">
        <f t="shared" si="29"/>
        <v>-1.8268652713404599E-2</v>
      </c>
      <c r="G120" s="72">
        <f t="shared" si="28"/>
        <v>-0.65905172920038202</v>
      </c>
      <c r="H120" s="72">
        <f t="shared" si="28"/>
        <v>-2.2444056394283001</v>
      </c>
      <c r="I120" s="72">
        <f t="shared" si="27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>
      <c r="A121" s="71">
        <f t="shared" si="24"/>
        <v>112</v>
      </c>
      <c r="B121">
        <v>4400</v>
      </c>
      <c r="C121" s="72">
        <f t="shared" si="29"/>
        <v>-8.2298081559792902E-3</v>
      </c>
      <c r="D121" s="72">
        <f t="shared" si="29"/>
        <v>-2.9048643391479299E-2</v>
      </c>
      <c r="E121" s="72">
        <f t="shared" si="29"/>
        <v>-1.8162898217274199E-2</v>
      </c>
      <c r="G121" s="72">
        <f t="shared" si="28"/>
        <v>-0.65082192104440295</v>
      </c>
      <c r="H121" s="72">
        <f t="shared" si="28"/>
        <v>-2.21535699603682</v>
      </c>
      <c r="I121" s="72">
        <f t="shared" si="27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>
      <c r="A122" s="71">
        <f t="shared" si="24"/>
        <v>113</v>
      </c>
      <c r="B122">
        <v>4350</v>
      </c>
      <c r="C122" s="72">
        <f t="shared" si="29"/>
        <v>-8.2110092301218105E-3</v>
      </c>
      <c r="D122" s="72">
        <f t="shared" si="29"/>
        <v>-2.8910251624938599E-2</v>
      </c>
      <c r="E122" s="72">
        <f t="shared" si="29"/>
        <v>-1.8059191962643099E-2</v>
      </c>
      <c r="G122" s="72">
        <f t="shared" si="28"/>
        <v>-0.64261091181428098</v>
      </c>
      <c r="H122" s="72">
        <f t="shared" si="28"/>
        <v>-2.1864467444118798</v>
      </c>
      <c r="I122" s="72">
        <f t="shared" si="27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>
      <c r="A123" s="71">
        <f t="shared" si="24"/>
        <v>114</v>
      </c>
      <c r="B123">
        <v>4300</v>
      </c>
      <c r="C123" s="72">
        <f t="shared" si="29"/>
        <v>-8.1916729223803393E-3</v>
      </c>
      <c r="D123" s="72">
        <f t="shared" si="29"/>
        <v>-2.8774157841494299E-2</v>
      </c>
      <c r="E123" s="72">
        <f t="shared" si="29"/>
        <v>-1.7957484229928E-2</v>
      </c>
      <c r="G123" s="72">
        <f t="shared" si="28"/>
        <v>-0.63441923889190099</v>
      </c>
      <c r="H123" s="72">
        <f t="shared" si="28"/>
        <v>-2.1576725865703898</v>
      </c>
      <c r="I123" s="72">
        <f t="shared" si="27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>
      <c r="A124" s="71">
        <f t="shared" si="24"/>
        <v>115</v>
      </c>
      <c r="B124">
        <v>4250</v>
      </c>
      <c r="C124" s="72">
        <f t="shared" si="29"/>
        <v>-8.1718476427886308E-3</v>
      </c>
      <c r="D124" s="72">
        <f t="shared" si="29"/>
        <v>-2.8640309790853202E-2</v>
      </c>
      <c r="E124" s="72">
        <f t="shared" si="29"/>
        <v>-1.7857727400823899E-2</v>
      </c>
      <c r="G124" s="72">
        <f t="shared" si="28"/>
        <v>-0.626247391249112</v>
      </c>
      <c r="H124" s="72">
        <f t="shared" si="28"/>
        <v>-2.1290322767795402</v>
      </c>
      <c r="I124" s="72">
        <f t="shared" si="27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>
      <c r="A125" s="71">
        <f t="shared" si="24"/>
        <v>116</v>
      </c>
      <c r="B125">
        <v>4200</v>
      </c>
      <c r="C125" s="72">
        <f t="shared" si="29"/>
        <v>-8.1515794122287797E-3</v>
      </c>
      <c r="D125" s="72">
        <f t="shared" si="29"/>
        <v>-2.8508658595301301E-2</v>
      </c>
      <c r="E125" s="72">
        <f t="shared" si="29"/>
        <v>-1.7759875916667601E-2</v>
      </c>
      <c r="G125" s="72">
        <f t="shared" si="28"/>
        <v>-0.618095811836883</v>
      </c>
      <c r="H125" s="72">
        <f t="shared" si="28"/>
        <v>-2.1005236181842299</v>
      </c>
      <c r="I125" s="72">
        <f t="shared" si="27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>
      <c r="A126" s="71">
        <f t="shared" si="24"/>
        <v>117</v>
      </c>
      <c r="B126">
        <v>4150</v>
      </c>
      <c r="C126" s="72">
        <f t="shared" si="29"/>
        <v>-8.1309119692605202E-3</v>
      </c>
      <c r="D126" s="72">
        <f t="shared" si="29"/>
        <v>-2.8379158580432801E-2</v>
      </c>
      <c r="E126" s="72">
        <f t="shared" si="29"/>
        <v>-1.7663886251411801E-2</v>
      </c>
      <c r="G126" s="72">
        <f t="shared" si="28"/>
        <v>-0.60996489986762303</v>
      </c>
      <c r="H126" s="72">
        <f t="shared" si="28"/>
        <v>-2.0721444596038001</v>
      </c>
      <c r="I126" s="72">
        <f t="shared" si="27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>
      <c r="A127" s="71">
        <f t="shared" si="24"/>
        <v>118</v>
      </c>
      <c r="B127">
        <v>4100</v>
      </c>
      <c r="C127" s="72">
        <f t="shared" si="29"/>
        <v>-8.1098868698063504E-3</v>
      </c>
      <c r="D127" s="72">
        <f t="shared" si="29"/>
        <v>-2.8251767078404499E-2</v>
      </c>
      <c r="E127" s="72">
        <f t="shared" si="29"/>
        <v>-1.75697168765418E-2</v>
      </c>
      <c r="G127" s="72">
        <f t="shared" si="28"/>
        <v>-0.60185501299781596</v>
      </c>
      <c r="H127" s="72">
        <f t="shared" si="28"/>
        <v>-2.0438926925254002</v>
      </c>
      <c r="I127" s="72">
        <f t="shared" si="27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>
      <c r="A128" s="71">
        <f t="shared" si="24"/>
        <v>119</v>
      </c>
      <c r="B128">
        <v>4050</v>
      </c>
      <c r="C128" s="72">
        <f t="shared" si="29"/>
        <v>-8.0885435837262706E-3</v>
      </c>
      <c r="D128" s="72">
        <f t="shared" si="29"/>
        <v>-2.8126444210142799E-2</v>
      </c>
      <c r="E128" s="72">
        <f t="shared" si="29"/>
        <v>-1.7477328198515302E-2</v>
      </c>
      <c r="G128" s="72">
        <f t="shared" si="28"/>
        <v>-0.59376646941408995</v>
      </c>
      <c r="H128" s="72">
        <f t="shared" si="28"/>
        <v>-2.0157662483152499</v>
      </c>
      <c r="I128" s="72">
        <f t="shared" si="27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>
      <c r="A129" s="71">
        <f t="shared" si="24"/>
        <v>120</v>
      </c>
      <c r="B129">
        <v>4000</v>
      </c>
      <c r="C129" s="72">
        <f t="shared" si="29"/>
        <v>-8.0669195923110202E-3</v>
      </c>
      <c r="D129" s="72">
        <f t="shared" si="29"/>
        <v>-2.8003152656428901E-2</v>
      </c>
      <c r="E129" s="72">
        <f t="shared" si="29"/>
        <v>-1.7386682458713901E-2</v>
      </c>
      <c r="G129" s="72">
        <f t="shared" si="28"/>
        <v>-0.58569954982177896</v>
      </c>
      <c r="H129" s="72">
        <f t="shared" si="28"/>
        <v>-1.9877630956588199</v>
      </c>
      <c r="I129" s="72">
        <f t="shared" si="27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>
      <c r="A130" s="71">
        <f t="shared" si="24"/>
        <v>121</v>
      </c>
      <c r="B130">
        <v>3950</v>
      </c>
      <c r="C130" s="72">
        <f t="shared" si="29"/>
        <v>-8.0450504903819796E-3</v>
      </c>
      <c r="D130" s="72">
        <f t="shared" si="29"/>
        <v>-2.7881857428924298E-2</v>
      </c>
      <c r="E130" s="72">
        <f t="shared" si="29"/>
        <v>-1.7297743597464402E-2</v>
      </c>
      <c r="G130" s="72">
        <f t="shared" ref="G130:H149" si="30">INDEX($K$236:$DF$435,$A130,G$9)</f>
        <v>-0.57765449933139701</v>
      </c>
      <c r="H130" s="72">
        <f t="shared" si="30"/>
        <v>-1.9598812382299</v>
      </c>
      <c r="I130" s="72">
        <f t="shared" si="27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>
      <c r="A131" s="71">
        <f t="shared" si="24"/>
        <v>122</v>
      </c>
      <c r="B131">
        <v>3900</v>
      </c>
      <c r="C131" s="72">
        <f t="shared" ref="C131:E150" si="31">INDEX($K$13:$DF$212,$A131,C$9)</f>
        <v>-8.0229700944164494E-3</v>
      </c>
      <c r="D131" s="72">
        <f t="shared" si="31"/>
        <v>-2.7762525651109999E-2</v>
      </c>
      <c r="E131" s="72">
        <f t="shared" si="31"/>
        <v>-1.7210477094713399E-2</v>
      </c>
      <c r="G131" s="72">
        <f t="shared" si="30"/>
        <v>-0.56963152923698102</v>
      </c>
      <c r="H131" s="72">
        <f t="shared" si="30"/>
        <v>-1.93211871257879</v>
      </c>
      <c r="I131" s="72">
        <f t="shared" si="27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>
      <c r="A132" s="71">
        <f t="shared" si="24"/>
        <v>123</v>
      </c>
      <c r="B132">
        <v>3850</v>
      </c>
      <c r="C132" s="72">
        <f t="shared" si="31"/>
        <v>-8.0007105555978293E-3</v>
      </c>
      <c r="D132" s="72">
        <f t="shared" si="31"/>
        <v>-2.76451263569924E-2</v>
      </c>
      <c r="E132" s="72">
        <f t="shared" si="31"/>
        <v>-1.7124849807796601E-2</v>
      </c>
      <c r="G132" s="72">
        <f t="shared" si="30"/>
        <v>-0.56163081868138298</v>
      </c>
      <c r="H132" s="72">
        <f t="shared" si="30"/>
        <v>-1.9044735862218001</v>
      </c>
      <c r="I132" s="72">
        <f t="shared" si="27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>
      <c r="A133" s="71">
        <f t="shared" si="24"/>
        <v>124</v>
      </c>
      <c r="B133">
        <v>3800</v>
      </c>
      <c r="C133" s="72">
        <f t="shared" si="31"/>
        <v>-7.9783024745120196E-3</v>
      </c>
      <c r="D133" s="72">
        <f t="shared" si="31"/>
        <v>-2.75296303116465E-2</v>
      </c>
      <c r="E133" s="72">
        <f t="shared" si="31"/>
        <v>-1.7040829829206801E-2</v>
      </c>
      <c r="G133" s="72">
        <f t="shared" si="30"/>
        <v>-0.55365251620687095</v>
      </c>
      <c r="H133" s="72">
        <f t="shared" si="30"/>
        <v>-1.87694395591015</v>
      </c>
      <c r="I133" s="72">
        <f t="shared" si="27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>
      <c r="A134" s="71">
        <f t="shared" si="24"/>
        <v>125</v>
      </c>
      <c r="B134">
        <v>3750</v>
      </c>
      <c r="C134" s="72">
        <f t="shared" si="31"/>
        <v>-7.9557750121011794E-3</v>
      </c>
      <c r="D134" s="72">
        <f t="shared" si="31"/>
        <v>-2.74160098558923E-2</v>
      </c>
      <c r="E134" s="72">
        <f t="shared" si="31"/>
        <v>-1.6958386383657799E-2</v>
      </c>
      <c r="G134" s="72">
        <f t="shared" si="30"/>
        <v>-0.54569674119476996</v>
      </c>
      <c r="H134" s="72">
        <f t="shared" si="30"/>
        <v>-1.84952794605426</v>
      </c>
      <c r="I134" s="72">
        <f t="shared" si="27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>
      <c r="A135" s="71">
        <f t="shared" si="24"/>
        <v>126</v>
      </c>
      <c r="B135">
        <v>3700</v>
      </c>
      <c r="C135" s="72">
        <f t="shared" si="31"/>
        <v>-7.9331559911588502E-3</v>
      </c>
      <c r="D135" s="72">
        <f t="shared" si="31"/>
        <v>-2.7304238774449902E-2</v>
      </c>
      <c r="E135" s="72">
        <f t="shared" si="31"/>
        <v>-1.68774897747016E-2</v>
      </c>
      <c r="G135" s="72">
        <f t="shared" si="30"/>
        <v>-0.53776358520361101</v>
      </c>
      <c r="H135" s="72">
        <f t="shared" si="30"/>
        <v>-1.82222370727981</v>
      </c>
      <c r="I135" s="72">
        <f t="shared" si="27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>
      <c r="A136" s="71">
        <f t="shared" si="24"/>
        <v>127</v>
      </c>
      <c r="B136">
        <v>3650</v>
      </c>
      <c r="C136" s="72">
        <f t="shared" si="31"/>
        <v>-7.9104719830229396E-3</v>
      </c>
      <c r="D136" s="72">
        <f t="shared" si="31"/>
        <v>-2.7194292186613799E-2</v>
      </c>
      <c r="E136" s="72">
        <f t="shared" si="31"/>
        <v>-1.6798111381108299E-2</v>
      </c>
      <c r="G136" s="72">
        <f t="shared" si="30"/>
        <v>-0.52985311322058803</v>
      </c>
      <c r="H136" s="72">
        <f t="shared" si="30"/>
        <v>-1.7950294150932</v>
      </c>
      <c r="I136" s="72">
        <f t="shared" si="27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>
      <c r="A137" s="71">
        <f t="shared" si="24"/>
        <v>128</v>
      </c>
      <c r="B137">
        <v>3600</v>
      </c>
      <c r="C137" s="72">
        <f t="shared" si="31"/>
        <v>-7.8877483757833003E-3</v>
      </c>
      <c r="D137" s="72">
        <f t="shared" si="31"/>
        <v>-2.7086146457340799E-2</v>
      </c>
      <c r="E137" s="72">
        <f t="shared" si="31"/>
        <v>-1.67202236915318E-2</v>
      </c>
      <c r="G137" s="72">
        <f t="shared" si="30"/>
        <v>-0.52196536484480405</v>
      </c>
      <c r="H137" s="72">
        <f t="shared" si="30"/>
        <v>-1.7679432686358501</v>
      </c>
      <c r="I137" s="72">
        <f t="shared" si="27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>
      <c r="A138" s="71">
        <f t="shared" si="24"/>
        <v>129</v>
      </c>
      <c r="B138">
        <v>3550</v>
      </c>
      <c r="C138" s="72">
        <f t="shared" si="31"/>
        <v>-7.8650094228714801E-3</v>
      </c>
      <c r="D138" s="72">
        <f t="shared" si="31"/>
        <v>-2.6979779127031998E-2</v>
      </c>
      <c r="E138" s="72">
        <f t="shared" si="31"/>
        <v>-1.6643800358961E-2</v>
      </c>
      <c r="G138" s="72">
        <f t="shared" si="30"/>
        <v>-0.514100355421933</v>
      </c>
      <c r="H138" s="72">
        <f t="shared" si="30"/>
        <v>-1.74096348950882</v>
      </c>
      <c r="I138" s="72">
        <f t="shared" ref="I138:I169" si="32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>
      <c r="A139" s="71">
        <f t="shared" ref="A139:A202" si="33">ROW()-$A$9</f>
        <v>130</v>
      </c>
      <c r="B139">
        <v>3500</v>
      </c>
      <c r="C139" s="72">
        <f t="shared" si="31"/>
        <v>-7.8422782730876803E-3</v>
      </c>
      <c r="D139" s="72">
        <f t="shared" si="31"/>
        <v>-2.6875168857604801E-2</v>
      </c>
      <c r="E139" s="72">
        <f t="shared" si="31"/>
        <v>-1.6568816252870398E-2</v>
      </c>
      <c r="G139" s="72">
        <f t="shared" si="30"/>
        <v>-0.50625807714884496</v>
      </c>
      <c r="H139" s="72">
        <f t="shared" si="30"/>
        <v>-1.7140883206512201</v>
      </c>
      <c r="I139" s="72">
        <f t="shared" si="32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>
      <c r="A140" s="71">
        <f t="shared" si="33"/>
        <v>131</v>
      </c>
      <c r="B140">
        <v>3450</v>
      </c>
      <c r="C140" s="72">
        <f t="shared" si="31"/>
        <v>-7.8195769857211401E-3</v>
      </c>
      <c r="D140" s="72">
        <f t="shared" si="31"/>
        <v>-2.67722953920792E-2</v>
      </c>
      <c r="E140" s="72">
        <f t="shared" si="31"/>
        <v>-1.6495247489738098E-2</v>
      </c>
      <c r="G140" s="72">
        <f t="shared" si="30"/>
        <v>-0.49843850016312402</v>
      </c>
      <c r="H140" s="72">
        <f t="shared" si="30"/>
        <v>-1.6873160252591399</v>
      </c>
      <c r="I140" s="72">
        <f t="shared" si="32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>
      <c r="A141" s="71">
        <f t="shared" si="33"/>
        <v>132</v>
      </c>
      <c r="B141">
        <v>3400</v>
      </c>
      <c r="C141" s="72">
        <f t="shared" si="31"/>
        <v>-7.7969265360206897E-3</v>
      </c>
      <c r="D141" s="72">
        <f t="shared" si="31"/>
        <v>-2.6671139524273701E-2</v>
      </c>
      <c r="E141" s="72">
        <f t="shared" si="31"/>
        <v>-1.6423071428557701E-2</v>
      </c>
      <c r="G141" s="72">
        <f t="shared" si="30"/>
        <v>-0.49064157362710298</v>
      </c>
      <c r="H141" s="72">
        <f t="shared" si="30"/>
        <v>-1.6606448857348599</v>
      </c>
      <c r="I141" s="72">
        <f t="shared" si="32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>
      <c r="A142" s="71">
        <f t="shared" si="33"/>
        <v>133</v>
      </c>
      <c r="B142">
        <v>3350</v>
      </c>
      <c r="C142" s="72">
        <f t="shared" si="31"/>
        <v>-7.7743468173639401E-3</v>
      </c>
      <c r="D142" s="72">
        <f t="shared" si="31"/>
        <v>-2.6571683073693699E-2</v>
      </c>
      <c r="E142" s="72">
        <f t="shared" si="31"/>
        <v>-1.6352266627459301E-2</v>
      </c>
      <c r="G142" s="72">
        <f t="shared" si="30"/>
        <v>-0.48286722680973898</v>
      </c>
      <c r="H142" s="72">
        <f t="shared" si="30"/>
        <v>-1.63407320266117</v>
      </c>
      <c r="I142" s="72">
        <f t="shared" si="32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>
      <c r="A143" s="71">
        <f t="shared" si="33"/>
        <v>134</v>
      </c>
      <c r="B143">
        <v>3300</v>
      </c>
      <c r="C143" s="72">
        <f t="shared" si="31"/>
        <v>-7.7518566462003897E-3</v>
      </c>
      <c r="D143" s="72">
        <f t="shared" si="31"/>
        <v>-2.6473908860789298E-2</v>
      </c>
      <c r="E143" s="72">
        <f t="shared" si="31"/>
        <v>-1.6282812766617E-2</v>
      </c>
      <c r="G143" s="72">
        <f t="shared" si="30"/>
        <v>-0.475115370163539</v>
      </c>
      <c r="H143" s="72">
        <f t="shared" si="30"/>
        <v>-1.60759929380038</v>
      </c>
      <c r="I143" s="72">
        <f t="shared" si="32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>
      <c r="A144" s="71">
        <f t="shared" si="33"/>
        <v>135</v>
      </c>
      <c r="B144">
        <v>3250</v>
      </c>
      <c r="C144" s="72">
        <f t="shared" si="31"/>
        <v>-7.7294737755028101E-3</v>
      </c>
      <c r="D144" s="72">
        <f t="shared" si="31"/>
        <v>-2.63778006775373E-2</v>
      </c>
      <c r="E144" s="72">
        <f t="shared" si="31"/>
        <v>-1.6214690550004799E-2</v>
      </c>
      <c r="G144" s="72">
        <f t="shared" si="30"/>
        <v>-0.46738589638803602</v>
      </c>
      <c r="H144" s="72">
        <f t="shared" si="30"/>
        <v>-1.5812214931228401</v>
      </c>
      <c r="I144" s="72">
        <f t="shared" si="32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>
      <c r="A145" s="71">
        <f t="shared" si="33"/>
        <v>136</v>
      </c>
      <c r="B145">
        <v>3200</v>
      </c>
      <c r="C145" s="72">
        <f t="shared" si="31"/>
        <v>-7.7072149209152403E-3</v>
      </c>
      <c r="D145" s="72">
        <f t="shared" si="31"/>
        <v>-2.62833432493653E-2</v>
      </c>
      <c r="E145" s="72">
        <f t="shared" si="31"/>
        <v>-1.6147881601777901E-2</v>
      </c>
      <c r="G145" s="72">
        <f t="shared" si="30"/>
        <v>-0.45967868146712099</v>
      </c>
      <c r="H145" s="72">
        <f t="shared" si="30"/>
        <v>-1.55493814987348</v>
      </c>
      <c r="I145" s="72">
        <f t="shared" si="32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>
      <c r="A146" s="71">
        <f t="shared" si="33"/>
        <v>137</v>
      </c>
      <c r="B146">
        <v>3150</v>
      </c>
      <c r="C146" s="72">
        <f t="shared" si="31"/>
        <v>-7.6850958021213896E-3</v>
      </c>
      <c r="D146" s="72">
        <f t="shared" si="31"/>
        <v>-2.6190522186439E-2</v>
      </c>
      <c r="E146" s="72">
        <f t="shared" si="31"/>
        <v>-1.6082368373354201E-2</v>
      </c>
      <c r="G146" s="72">
        <f t="shared" si="30"/>
        <v>-0.45199358566499998</v>
      </c>
      <c r="H146" s="72">
        <f t="shared" si="30"/>
        <v>-1.52874762768704</v>
      </c>
      <c r="I146" s="72">
        <f t="shared" si="32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>
      <c r="A147" s="71">
        <f t="shared" si="33"/>
        <v>138</v>
      </c>
      <c r="B147">
        <v>3100</v>
      </c>
      <c r="C147" s="72">
        <f t="shared" si="31"/>
        <v>-7.6631311998517004E-3</v>
      </c>
      <c r="D147" s="72">
        <f t="shared" si="31"/>
        <v>-2.6099323924895501E-2</v>
      </c>
      <c r="E147" s="72">
        <f t="shared" si="31"/>
        <v>-1.60181340720464E-2</v>
      </c>
      <c r="G147" s="72">
        <f t="shared" si="30"/>
        <v>-0.44433045446514802</v>
      </c>
      <c r="H147" s="72">
        <f t="shared" si="30"/>
        <v>-1.5026483037621401</v>
      </c>
      <c r="I147" s="72">
        <f t="shared" si="32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>
      <c r="A148" s="71">
        <f t="shared" si="33"/>
        <v>139</v>
      </c>
      <c r="B148">
        <v>3050</v>
      </c>
      <c r="C148" s="72">
        <f t="shared" si="31"/>
        <v>-7.6413350270331604E-3</v>
      </c>
      <c r="D148" s="72">
        <f t="shared" si="31"/>
        <v>-2.6009735661068501E-2</v>
      </c>
      <c r="E148" s="72">
        <f t="shared" si="31"/>
        <v>-1.5955162616551201E-2</v>
      </c>
      <c r="G148" s="72">
        <f t="shared" si="30"/>
        <v>-0.436689119438115</v>
      </c>
      <c r="H148" s="72">
        <f t="shared" si="30"/>
        <v>-1.4766385681010801</v>
      </c>
      <c r="I148" s="72">
        <f t="shared" si="32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>
      <c r="A149" s="71">
        <f t="shared" si="33"/>
        <v>140</v>
      </c>
      <c r="B149">
        <v>3000</v>
      </c>
      <c r="C149" s="72">
        <f t="shared" si="31"/>
        <v>-7.61972041069384E-3</v>
      </c>
      <c r="D149" s="72">
        <f t="shared" si="31"/>
        <v>-2.5921745284281299E-2</v>
      </c>
      <c r="E149" s="72">
        <f t="shared" si="31"/>
        <v>-1.5893438616672001E-2</v>
      </c>
      <c r="G149" s="72">
        <f t="shared" si="30"/>
        <v>-0.42906939902742097</v>
      </c>
      <c r="H149" s="72">
        <f t="shared" si="30"/>
        <v>-1.4507168228167899</v>
      </c>
      <c r="I149" s="72">
        <f t="shared" si="32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>
      <c r="A150" s="71">
        <f t="shared" si="33"/>
        <v>141</v>
      </c>
      <c r="B150">
        <v>2950</v>
      </c>
      <c r="C150" s="72">
        <f t="shared" si="31"/>
        <v>-7.5982997796791097E-3</v>
      </c>
      <c r="D150" s="72">
        <f t="shared" si="31"/>
        <v>-2.5835341314286699E-2</v>
      </c>
      <c r="E150" s="72">
        <f t="shared" si="31"/>
        <v>-1.5832947369158301E-2</v>
      </c>
      <c r="G150" s="72">
        <f t="shared" ref="G150:H169" si="34">INDEX($K$236:$DF$435,$A150,G$9)</f>
        <v>-0.42147109924774201</v>
      </c>
      <c r="H150" s="72">
        <f t="shared" si="34"/>
        <v>-1.4248814815025099</v>
      </c>
      <c r="I150" s="72">
        <f t="shared" si="32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>
      <c r="A151" s="71">
        <f t="shared" si="33"/>
        <v>142</v>
      </c>
      <c r="B151">
        <v>2900</v>
      </c>
      <c r="C151" s="72">
        <f t="shared" ref="C151:E170" si="35">INDEX($K$13:$DF$212,$A151,C$9)</f>
        <v>-7.57708495226324E-3</v>
      </c>
      <c r="D151" s="72">
        <f t="shared" si="35"/>
        <v>-2.5750512849704098E-2</v>
      </c>
      <c r="E151" s="72">
        <f t="shared" si="35"/>
        <v>-1.5773674857805401E-2</v>
      </c>
      <c r="G151" s="72">
        <f t="shared" si="34"/>
        <v>-0.41389401429547801</v>
      </c>
      <c r="H151" s="72">
        <f t="shared" si="34"/>
        <v>-1.3991309686528</v>
      </c>
      <c r="I151" s="72">
        <f t="shared" si="32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>
      <c r="A152" s="71">
        <f t="shared" si="33"/>
        <v>143</v>
      </c>
      <c r="B152">
        <v>2850</v>
      </c>
      <c r="C152" s="72">
        <f t="shared" si="35"/>
        <v>-7.5560872173855301E-3</v>
      </c>
      <c r="D152" s="72">
        <f t="shared" si="35"/>
        <v>-2.5667249532043499E-2</v>
      </c>
      <c r="E152" s="72">
        <f t="shared" si="35"/>
        <v>-1.5715607745541999E-2</v>
      </c>
      <c r="G152" s="72">
        <f t="shared" si="34"/>
        <v>-0.40633792707809302</v>
      </c>
      <c r="H152" s="72">
        <f t="shared" si="34"/>
        <v>-1.3734637191207599</v>
      </c>
      <c r="I152" s="72">
        <f t="shared" si="32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>
      <c r="A153" s="71">
        <f t="shared" si="33"/>
        <v>144</v>
      </c>
      <c r="B153">
        <v>2800</v>
      </c>
      <c r="C153" s="72">
        <f t="shared" si="35"/>
        <v>-7.5353174035762997E-3</v>
      </c>
      <c r="D153" s="72">
        <f t="shared" si="35"/>
        <v>-2.5585541526647802E-2</v>
      </c>
      <c r="E153" s="72">
        <f t="shared" si="35"/>
        <v>-1.56587333494962E-2</v>
      </c>
      <c r="G153" s="72">
        <f t="shared" si="34"/>
        <v>-0.39880260967451697</v>
      </c>
      <c r="H153" s="72">
        <f t="shared" si="34"/>
        <v>-1.34787817759411</v>
      </c>
      <c r="I153" s="72">
        <f t="shared" si="32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>
      <c r="A154" s="71">
        <f t="shared" si="33"/>
        <v>145</v>
      </c>
      <c r="B154">
        <v>2750</v>
      </c>
      <c r="C154" s="72">
        <f t="shared" si="35"/>
        <v>-7.5147859310436601E-3</v>
      </c>
      <c r="D154" s="72">
        <f t="shared" si="35"/>
        <v>-2.55053795194226E-2</v>
      </c>
      <c r="E154" s="72">
        <f t="shared" si="35"/>
        <v>-1.56030395940479E-2</v>
      </c>
      <c r="G154" s="72">
        <f t="shared" si="34"/>
        <v>-0.39128782374347298</v>
      </c>
      <c r="H154" s="72">
        <f t="shared" si="34"/>
        <v>-1.32237279807469</v>
      </c>
      <c r="I154" s="72">
        <f t="shared" si="32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>
      <c r="A155" s="71">
        <f t="shared" si="33"/>
        <v>146</v>
      </c>
      <c r="B155">
        <v>2700</v>
      </c>
      <c r="C155" s="72">
        <f t="shared" si="35"/>
        <v>-7.4945028435104101E-3</v>
      </c>
      <c r="D155" s="72">
        <f t="shared" si="35"/>
        <v>-2.5426754724321599E-2</v>
      </c>
      <c r="E155" s="72">
        <f t="shared" si="35"/>
        <v>-1.55485149436572E-2</v>
      </c>
      <c r="G155" s="72">
        <f t="shared" si="34"/>
        <v>-0.38379332089996299</v>
      </c>
      <c r="H155" s="72">
        <f t="shared" si="34"/>
        <v>-1.2969460433503699</v>
      </c>
      <c r="I155" s="72">
        <f t="shared" si="32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>
      <c r="A156" s="71">
        <f t="shared" si="33"/>
        <v>147</v>
      </c>
      <c r="B156">
        <v>2650</v>
      </c>
      <c r="C156" s="72">
        <f t="shared" si="35"/>
        <v>-7.4744778196600197E-3</v>
      </c>
      <c r="D156" s="72">
        <f t="shared" si="35"/>
        <v>-2.53496588948246E-2</v>
      </c>
      <c r="E156" s="72">
        <f t="shared" si="35"/>
        <v>-1.54951483218701E-2</v>
      </c>
      <c r="G156" s="72">
        <f t="shared" si="34"/>
        <v>-0.376318843080302</v>
      </c>
      <c r="H156" s="72">
        <f t="shared" si="34"/>
        <v>-1.27159638445554</v>
      </c>
      <c r="I156" s="72">
        <f t="shared" si="32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>
      <c r="A157" s="71">
        <f t="shared" si="33"/>
        <v>148</v>
      </c>
      <c r="B157">
        <v>2600</v>
      </c>
      <c r="C157" s="72">
        <f t="shared" si="35"/>
        <v>-7.4547201652194403E-3</v>
      </c>
      <c r="D157" s="72">
        <f t="shared" si="35"/>
        <v>-2.5274084331349499E-2</v>
      </c>
      <c r="E157" s="72">
        <f t="shared" si="35"/>
        <v>-1.5442929027262801E-2</v>
      </c>
      <c r="G157" s="72">
        <f t="shared" si="34"/>
        <v>-0.36886412291508303</v>
      </c>
      <c r="H157" s="72">
        <f t="shared" si="34"/>
        <v>-1.2463223001241901</v>
      </c>
      <c r="I157" s="72">
        <f t="shared" si="32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>
      <c r="A158" s="71">
        <f t="shared" si="33"/>
        <v>149</v>
      </c>
      <c r="B158">
        <v>2550</v>
      </c>
      <c r="C158" s="72">
        <f t="shared" si="35"/>
        <v>-7.4352387898170402E-3</v>
      </c>
      <c r="D158" s="72">
        <f t="shared" si="35"/>
        <v>-2.5200023877841801E-2</v>
      </c>
      <c r="E158" s="72">
        <f t="shared" si="35"/>
        <v>-1.53918466581671E-2</v>
      </c>
      <c r="G158" s="72">
        <f t="shared" si="34"/>
        <v>-0.36142888412526603</v>
      </c>
      <c r="H158" s="72">
        <f t="shared" si="34"/>
        <v>-1.2211222762463501</v>
      </c>
      <c r="I158" s="72">
        <f t="shared" si="32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>
      <c r="A159" s="71">
        <f t="shared" si="33"/>
        <v>150</v>
      </c>
      <c r="B159">
        <v>2500</v>
      </c>
      <c r="C159" s="72">
        <f t="shared" si="35"/>
        <v>-7.4160421740907603E-3</v>
      </c>
      <c r="D159" s="72">
        <f t="shared" si="35"/>
        <v>-2.51274709022936E-2</v>
      </c>
      <c r="E159" s="72">
        <f t="shared" si="35"/>
        <v>-1.5341891056841601E-2</v>
      </c>
      <c r="G159" s="72">
        <f t="shared" si="34"/>
        <v>-0.35401284195117499</v>
      </c>
      <c r="H159" s="72">
        <f t="shared" si="34"/>
        <v>-1.1959948053440601</v>
      </c>
      <c r="I159" s="72">
        <f t="shared" si="32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>
      <c r="A160" s="71">
        <f t="shared" si="33"/>
        <v>151</v>
      </c>
      <c r="B160">
        <v>2450</v>
      </c>
      <c r="C160" s="72">
        <f t="shared" si="35"/>
        <v>-7.3971383332491298E-3</v>
      </c>
      <c r="D160" s="72">
        <f t="shared" si="35"/>
        <v>-2.5056419259908501E-2</v>
      </c>
      <c r="E160" s="72">
        <f t="shared" si="35"/>
        <v>-1.52930522805127E-2</v>
      </c>
      <c r="G160" s="72">
        <f t="shared" si="34"/>
        <v>-0.34661570361792599</v>
      </c>
      <c r="H160" s="72">
        <f t="shared" si="34"/>
        <v>-1.17093838608415</v>
      </c>
      <c r="I160" s="72">
        <f t="shared" si="32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>
      <c r="A161" s="71">
        <f t="shared" si="33"/>
        <v>152</v>
      </c>
      <c r="B161">
        <v>2400</v>
      </c>
      <c r="C161" s="72">
        <f t="shared" si="35"/>
        <v>-7.3785347837565501E-3</v>
      </c>
      <c r="D161" s="72">
        <f t="shared" si="35"/>
        <v>-2.49868632410516E-2</v>
      </c>
      <c r="E161" s="72">
        <f t="shared" si="35"/>
        <v>-1.52453206016753E-2</v>
      </c>
      <c r="G161" s="72">
        <f t="shared" si="34"/>
        <v>-0.33923716883416999</v>
      </c>
      <c r="H161" s="72">
        <f t="shared" si="34"/>
        <v>-1.1459515228431001</v>
      </c>
      <c r="I161" s="72">
        <f t="shared" si="32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>
      <c r="A162" s="71">
        <f t="shared" si="33"/>
        <v>153</v>
      </c>
      <c r="B162">
        <v>2350</v>
      </c>
      <c r="C162" s="72">
        <f t="shared" si="35"/>
        <v>-7.36023851886784E-3</v>
      </c>
      <c r="D162" s="72">
        <f t="shared" si="35"/>
        <v>-2.4918797509189902E-2</v>
      </c>
      <c r="E162" s="72">
        <f t="shared" si="35"/>
        <v>-1.5198686534927199E-2</v>
      </c>
      <c r="G162" s="72">
        <f t="shared" si="34"/>
        <v>-0.33187693031530202</v>
      </c>
      <c r="H162" s="72">
        <f t="shared" si="34"/>
        <v>-1.1210327253339101</v>
      </c>
      <c r="I162" s="72">
        <f t="shared" si="32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>
      <c r="A163" s="71">
        <f t="shared" si="33"/>
        <v>154</v>
      </c>
      <c r="B163">
        <v>2300</v>
      </c>
      <c r="C163" s="72">
        <f t="shared" si="35"/>
        <v>-7.3422559970049402E-3</v>
      </c>
      <c r="D163" s="72">
        <f t="shared" si="35"/>
        <v>-2.4852217036755001E-2</v>
      </c>
      <c r="E163" s="72">
        <f t="shared" si="35"/>
        <v>-1.5153140883107799E-2</v>
      </c>
      <c r="G163" s="72">
        <f t="shared" si="34"/>
        <v>-0.32453467431829702</v>
      </c>
      <c r="H163" s="72">
        <f t="shared" si="34"/>
        <v>-1.0961805082971501</v>
      </c>
      <c r="I163" s="72">
        <f t="shared" si="32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>
      <c r="A164" s="71">
        <f t="shared" si="33"/>
        <v>155</v>
      </c>
      <c r="B164">
        <v>2250</v>
      </c>
      <c r="C164" s="72">
        <f t="shared" si="35"/>
        <v>-7.3245931456540304E-3</v>
      </c>
      <c r="D164" s="72">
        <f t="shared" si="35"/>
        <v>-2.4787117046903399E-2</v>
      </c>
      <c r="E164" s="72">
        <f t="shared" si="35"/>
        <v>-1.51086747921772E-2</v>
      </c>
      <c r="G164" s="72">
        <f t="shared" si="34"/>
        <v>-0.31721008117264299</v>
      </c>
      <c r="H164" s="72">
        <f t="shared" si="34"/>
        <v>-1.07139339125025</v>
      </c>
      <c r="I164" s="72">
        <f t="shared" si="32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>
      <c r="A165" s="71">
        <f t="shared" si="33"/>
        <v>156</v>
      </c>
      <c r="B165">
        <v>2200</v>
      </c>
      <c r="C165" s="72">
        <f t="shared" si="35"/>
        <v>-7.3072553809015502E-3</v>
      </c>
      <c r="D165" s="72">
        <f t="shared" si="35"/>
        <v>-2.4723492968623698E-2</v>
      </c>
      <c r="E165" s="72">
        <f t="shared" si="35"/>
        <v>-1.5065279803252399E-2</v>
      </c>
      <c r="G165" s="72">
        <f t="shared" si="34"/>
        <v>-0.309902825791741</v>
      </c>
      <c r="H165" s="72">
        <f t="shared" si="34"/>
        <v>-1.04666989828163</v>
      </c>
      <c r="I165" s="72">
        <f t="shared" si="32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>
      <c r="A166" s="71">
        <f t="shared" si="33"/>
        <v>157</v>
      </c>
      <c r="B166">
        <v>2150</v>
      </c>
      <c r="C166" s="72">
        <f t="shared" si="35"/>
        <v>-7.2902476414947103E-3</v>
      </c>
      <c r="D166" s="72">
        <f t="shared" si="35"/>
        <v>-2.4661340409611501E-2</v>
      </c>
      <c r="E166" s="72">
        <f t="shared" si="35"/>
        <v>-1.5022947890970501E-2</v>
      </c>
      <c r="G166" s="72">
        <f t="shared" si="34"/>
        <v>-0.302612578150246</v>
      </c>
      <c r="H166" s="72">
        <f t="shared" si="34"/>
        <v>-1.0220085578720099</v>
      </c>
      <c r="I166" s="72">
        <f t="shared" si="32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>
      <c r="A167" s="71">
        <f t="shared" si="33"/>
        <v>158</v>
      </c>
      <c r="B167">
        <v>2100</v>
      </c>
      <c r="C167" s="72">
        <f t="shared" si="35"/>
        <v>-7.2735744348801697E-3</v>
      </c>
      <c r="D167" s="72">
        <f t="shared" si="35"/>
        <v>-2.4600655148083201E-2</v>
      </c>
      <c r="E167" s="72">
        <f t="shared" si="35"/>
        <v>-1.49816714802636E-2</v>
      </c>
      <c r="G167" s="72">
        <f t="shared" si="34"/>
        <v>-0.29533900371536598</v>
      </c>
      <c r="H167" s="72">
        <f t="shared" si="34"/>
        <v>-0.99740790272393498</v>
      </c>
      <c r="I167" s="72">
        <f t="shared" si="32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>
      <c r="A168" s="71">
        <f t="shared" si="33"/>
        <v>159</v>
      </c>
      <c r="B168">
        <v>2050</v>
      </c>
      <c r="C168" s="72">
        <f t="shared" si="35"/>
        <v>-7.2572398919555697E-3</v>
      </c>
      <c r="D168" s="72">
        <f t="shared" si="35"/>
        <v>-2.4541433140247999E-2</v>
      </c>
      <c r="E168" s="72">
        <f t="shared" si="35"/>
        <v>-1.4941443437228299E-2</v>
      </c>
      <c r="G168" s="72">
        <f t="shared" si="34"/>
        <v>-0.288081763823411</v>
      </c>
      <c r="H168" s="72">
        <f t="shared" si="34"/>
        <v>-0.97286646958368705</v>
      </c>
      <c r="I168" s="72">
        <f t="shared" si="32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>
      <c r="A169" s="71">
        <f t="shared" si="33"/>
        <v>160</v>
      </c>
      <c r="B169">
        <v>2000</v>
      </c>
      <c r="C169" s="72">
        <f t="shared" si="35"/>
        <v>-7.2412478276328296E-3</v>
      </c>
      <c r="D169" s="72">
        <f t="shared" si="35"/>
        <v>-2.4483670537670098E-2</v>
      </c>
      <c r="E169" s="72">
        <f t="shared" si="35"/>
        <v>-1.4902257034364E-2</v>
      </c>
      <c r="G169" s="72">
        <f t="shared" si="34"/>
        <v>-0.28084051599577797</v>
      </c>
      <c r="H169" s="72">
        <f t="shared" si="34"/>
        <v>-0.94838279904601697</v>
      </c>
      <c r="I169" s="72">
        <f t="shared" si="32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>
      <c r="A170" s="71">
        <f t="shared" si="33"/>
        <v>161</v>
      </c>
      <c r="B170">
        <v>1950</v>
      </c>
      <c r="C170" s="72">
        <f t="shared" si="35"/>
        <v>-7.2256018041207404E-3</v>
      </c>
      <c r="D170" s="72">
        <f t="shared" si="35"/>
        <v>-2.4427363705563001E-2</v>
      </c>
      <c r="E170" s="72">
        <f t="shared" si="35"/>
        <v>-1.4864105894585001E-2</v>
      </c>
      <c r="G170" s="72">
        <f t="shared" ref="G170:H189" si="36">INDEX($K$236:$DF$435,$A170,G$9)</f>
        <v>-0.27361491419165701</v>
      </c>
      <c r="H170" s="72">
        <f t="shared" si="36"/>
        <v>-0.92395543534045399</v>
      </c>
      <c r="I170" s="72">
        <f t="shared" ref="I170:I201" si="37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>
      <c r="A171" s="71">
        <f t="shared" si="33"/>
        <v>162</v>
      </c>
      <c r="B171">
        <v>1900</v>
      </c>
      <c r="C171" s="72">
        <f t="shared" ref="C171:E190" si="38">INDEX($K$13:$DF$212,$A171,C$9)</f>
        <v>-7.2103051950261898E-3</v>
      </c>
      <c r="D171" s="72">
        <f t="shared" si="38"/>
        <v>-2.4372509233326099E-2</v>
      </c>
      <c r="E171" s="72">
        <f t="shared" si="38"/>
        <v>-1.4826983921198E-2</v>
      </c>
      <c r="G171" s="72">
        <f t="shared" si="36"/>
        <v>-0.26640460899663099</v>
      </c>
      <c r="H171" s="72">
        <f t="shared" si="36"/>
        <v>-0.89958292610712698</v>
      </c>
      <c r="I171" s="72">
        <f t="shared" si="37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>
      <c r="A172" s="71">
        <f t="shared" si="33"/>
        <v>163</v>
      </c>
      <c r="B172">
        <v>1850</v>
      </c>
      <c r="C172" s="72">
        <f t="shared" si="38"/>
        <v>-7.1953612487186498E-3</v>
      </c>
      <c r="D172" s="72">
        <f t="shared" si="38"/>
        <v>-2.4319103929797099E-2</v>
      </c>
      <c r="E172" s="72">
        <f t="shared" si="38"/>
        <v>-1.47908852235286E-2</v>
      </c>
      <c r="G172" s="72">
        <f t="shared" si="36"/>
        <v>-0.25920924774791199</v>
      </c>
      <c r="H172" s="72">
        <f t="shared" si="36"/>
        <v>-0.87526382217733001</v>
      </c>
      <c r="I172" s="72">
        <f t="shared" si="37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>
      <c r="A173" s="71">
        <f t="shared" si="33"/>
        <v>164</v>
      </c>
      <c r="B173">
        <v>1800</v>
      </c>
      <c r="C173" s="72">
        <f t="shared" si="38"/>
        <v>-7.1807731493163298E-3</v>
      </c>
      <c r="D173" s="72">
        <f t="shared" si="38"/>
        <v>-2.42671447986549E-2</v>
      </c>
      <c r="E173" s="72">
        <f t="shared" si="38"/>
        <v>-1.47558040475314E-2</v>
      </c>
      <c r="G173" s="72">
        <f t="shared" si="36"/>
        <v>-0.25202847459859601</v>
      </c>
      <c r="H173" s="72">
        <f t="shared" si="36"/>
        <v>-0.85099667737867501</v>
      </c>
      <c r="I173" s="72">
        <f t="shared" si="37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>
      <c r="A174" s="71">
        <f t="shared" si="33"/>
        <v>165</v>
      </c>
      <c r="B174">
        <v>1750</v>
      </c>
      <c r="C174" s="72">
        <f t="shared" si="38"/>
        <v>-7.1665440742299299E-3</v>
      </c>
      <c r="D174" s="72">
        <f t="shared" si="38"/>
        <v>-2.42166289938541E-2</v>
      </c>
      <c r="E174" s="72">
        <f t="shared" si="38"/>
        <v>-1.47217347199648E-2</v>
      </c>
      <c r="G174" s="72">
        <f t="shared" si="36"/>
        <v>-0.244861930524366</v>
      </c>
      <c r="H174" s="72">
        <f t="shared" si="36"/>
        <v>-0.826780048384821</v>
      </c>
      <c r="I174" s="72">
        <f t="shared" si="37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>
      <c r="A175" s="71">
        <f t="shared" si="33"/>
        <v>166</v>
      </c>
      <c r="B175">
        <v>1700</v>
      </c>
      <c r="C175" s="72">
        <f t="shared" si="38"/>
        <v>-7.1526772460401801E-3</v>
      </c>
      <c r="D175" s="72">
        <f t="shared" si="38"/>
        <v>-2.4167553759202699E-2</v>
      </c>
      <c r="E175" s="72">
        <f t="shared" si="38"/>
        <v>-1.46886716122708E-2</v>
      </c>
      <c r="G175" s="72">
        <f t="shared" si="36"/>
        <v>-0.23770925327832601</v>
      </c>
      <c r="H175" s="72">
        <f t="shared" si="36"/>
        <v>-0.80261249462561801</v>
      </c>
      <c r="I175" s="72">
        <f t="shared" si="37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>
      <c r="A176" s="71">
        <f t="shared" si="33"/>
        <v>167</v>
      </c>
      <c r="B176">
        <v>1650</v>
      </c>
      <c r="C176" s="72">
        <f t="shared" si="38"/>
        <v>-7.1391759756852403E-3</v>
      </c>
      <c r="D176" s="72">
        <f t="shared" si="38"/>
        <v>-2.4119916360550601E-2</v>
      </c>
      <c r="E176" s="72">
        <f t="shared" si="38"/>
        <v>-1.4656609126745899E-2</v>
      </c>
      <c r="G176" s="72">
        <f t="shared" si="36"/>
        <v>-0.23057007730264101</v>
      </c>
      <c r="H176" s="72">
        <f t="shared" si="36"/>
        <v>-0.77849257826506801</v>
      </c>
      <c r="I176" s="72">
        <f t="shared" si="37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>
      <c r="A177" s="71">
        <f t="shared" si="33"/>
        <v>168</v>
      </c>
      <c r="B177">
        <v>1600</v>
      </c>
      <c r="C177" s="72">
        <f t="shared" si="38"/>
        <v>-7.12604369335622E-3</v>
      </c>
      <c r="D177" s="72">
        <f t="shared" si="38"/>
        <v>-2.40737140213786E-2</v>
      </c>
      <c r="E177" s="72">
        <f t="shared" si="38"/>
        <v>-1.4625541705231599E-2</v>
      </c>
      <c r="G177" s="72">
        <f t="shared" si="36"/>
        <v>-0.223444033609284</v>
      </c>
      <c r="H177" s="72">
        <f t="shared" si="36"/>
        <v>-0.75441886424368898</v>
      </c>
      <c r="I177" s="72">
        <f t="shared" si="37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>
      <c r="A178" s="71">
        <f t="shared" si="33"/>
        <v>169</v>
      </c>
      <c r="B178">
        <v>1550</v>
      </c>
      <c r="C178" s="72">
        <f t="shared" si="38"/>
        <v>-7.11328396239423E-3</v>
      </c>
      <c r="D178" s="72">
        <f t="shared" si="38"/>
        <v>-2.4028943873636299E-2</v>
      </c>
      <c r="E178" s="72">
        <f t="shared" si="38"/>
        <v>-1.4595463856303399E-2</v>
      </c>
      <c r="G178" s="72">
        <f t="shared" si="36"/>
        <v>-0.21633074964689</v>
      </c>
      <c r="H178" s="72">
        <f t="shared" si="36"/>
        <v>-0.73038992037005301</v>
      </c>
      <c r="I178" s="72">
        <f t="shared" si="37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>
      <c r="A179" s="71">
        <f t="shared" si="33"/>
        <v>170</v>
      </c>
      <c r="B179">
        <v>1500</v>
      </c>
      <c r="C179" s="72">
        <f t="shared" si="38"/>
        <v>-7.1009004716233899E-3</v>
      </c>
      <c r="D179" s="72">
        <f t="shared" si="38"/>
        <v>-2.3985602933748799E-2</v>
      </c>
      <c r="E179" s="72">
        <f t="shared" si="38"/>
        <v>-1.4566370195875601E-2</v>
      </c>
      <c r="G179" s="72">
        <f t="shared" si="36"/>
        <v>-0.20922984917526699</v>
      </c>
      <c r="H179" s="72">
        <f t="shared" si="36"/>
        <v>-0.70640431743630405</v>
      </c>
      <c r="I179" s="72">
        <f t="shared" si="37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>
      <c r="A180" s="71">
        <f t="shared" si="33"/>
        <v>171</v>
      </c>
      <c r="B180">
        <v>1450</v>
      </c>
      <c r="C180" s="72">
        <f t="shared" si="38"/>
        <v>-7.0888970022497198E-3</v>
      </c>
      <c r="D180" s="72">
        <f t="shared" si="38"/>
        <v>-2.3943688110912201E-2</v>
      </c>
      <c r="E180" s="72">
        <f t="shared" si="38"/>
        <v>-1.4538255493694099E-2</v>
      </c>
      <c r="G180" s="72">
        <f t="shared" si="36"/>
        <v>-0.202140952173017</v>
      </c>
      <c r="H180" s="72">
        <f t="shared" si="36"/>
        <v>-0.68246062932539198</v>
      </c>
      <c r="I180" s="72">
        <f t="shared" si="37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>
      <c r="A181" s="71">
        <f t="shared" si="33"/>
        <v>172</v>
      </c>
      <c r="B181">
        <v>1400</v>
      </c>
      <c r="C181" s="72">
        <f t="shared" si="38"/>
        <v>-7.07727736726155E-3</v>
      </c>
      <c r="D181" s="72">
        <f t="shared" si="38"/>
        <v>-2.3903196248620501E-2</v>
      </c>
      <c r="E181" s="72">
        <f t="shared" si="38"/>
        <v>-1.45111147191482E-2</v>
      </c>
      <c r="G181" s="72">
        <f t="shared" si="36"/>
        <v>-0.19506367480575501</v>
      </c>
      <c r="H181" s="72">
        <f t="shared" si="36"/>
        <v>-0.65855743307677095</v>
      </c>
      <c r="I181" s="72">
        <f t="shared" si="37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>
      <c r="A182" s="71">
        <f t="shared" si="33"/>
        <v>173</v>
      </c>
      <c r="B182">
        <v>1350</v>
      </c>
      <c r="C182" s="72">
        <f t="shared" si="38"/>
        <v>-7.0660453239042896E-3</v>
      </c>
      <c r="D182" s="72">
        <f t="shared" si="38"/>
        <v>-2.3864124195602E-2</v>
      </c>
      <c r="E182" s="72">
        <f t="shared" si="38"/>
        <v>-1.4484943079760299E-2</v>
      </c>
      <c r="G182" s="72">
        <f t="shared" si="36"/>
        <v>-0.187997629481851</v>
      </c>
      <c r="H182" s="72">
        <f t="shared" si="36"/>
        <v>-0.63469330888116904</v>
      </c>
      <c r="I182" s="72">
        <f t="shared" si="37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>
      <c r="A183" s="71">
        <f t="shared" si="33"/>
        <v>174</v>
      </c>
      <c r="B183">
        <v>1300</v>
      </c>
      <c r="C183" s="72">
        <f t="shared" si="38"/>
        <v>-7.0552044635041897E-3</v>
      </c>
      <c r="D183" s="72">
        <f t="shared" si="38"/>
        <v>-2.3826468895990702E-2</v>
      </c>
      <c r="E183" s="72">
        <f t="shared" si="38"/>
        <v>-1.44597360481702E-2</v>
      </c>
      <c r="G183" s="72">
        <f t="shared" si="36"/>
        <v>-0.18094242501834701</v>
      </c>
      <c r="H183" s="72">
        <f t="shared" si="36"/>
        <v>-0.61086683998517799</v>
      </c>
      <c r="I183" s="72">
        <f t="shared" si="37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>
      <c r="A184" s="71">
        <f t="shared" si="33"/>
        <v>175</v>
      </c>
      <c r="B184">
        <v>1250</v>
      </c>
      <c r="C184" s="72">
        <f t="shared" si="38"/>
        <v>-7.0447580866039002E-3</v>
      </c>
      <c r="D184" s="72">
        <f t="shared" si="38"/>
        <v>-2.37902274847374E-2</v>
      </c>
      <c r="E184" s="72">
        <f t="shared" si="38"/>
        <v>-1.4435489375359699E-2</v>
      </c>
      <c r="G184" s="72">
        <f t="shared" si="36"/>
        <v>-0.17389766693174299</v>
      </c>
      <c r="H184" s="72">
        <f t="shared" si="36"/>
        <v>-0.58707661250044096</v>
      </c>
      <c r="I184" s="72">
        <f t="shared" si="37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>
      <c r="A185" s="71">
        <f t="shared" si="33"/>
        <v>176</v>
      </c>
      <c r="B185">
        <v>1200</v>
      </c>
      <c r="C185" s="72">
        <f t="shared" si="38"/>
        <v>-7.0347090755012599E-3</v>
      </c>
      <c r="D185" s="72">
        <f t="shared" si="38"/>
        <v>-2.3755397371983199E-2</v>
      </c>
      <c r="E185" s="72">
        <f t="shared" si="38"/>
        <v>-1.4412199090515899E-2</v>
      </c>
      <c r="G185" s="72">
        <f t="shared" si="36"/>
        <v>-0.166862957856242</v>
      </c>
      <c r="H185" s="72">
        <f t="shared" si="36"/>
        <v>-0.56332121512845701</v>
      </c>
      <c r="I185" s="72">
        <f t="shared" si="37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>
      <c r="A186" s="71">
        <f t="shared" si="33"/>
        <v>177</v>
      </c>
      <c r="B186">
        <v>1150</v>
      </c>
      <c r="C186" s="72">
        <f t="shared" si="38"/>
        <v>-7.0250597787344304E-3</v>
      </c>
      <c r="D186" s="72">
        <f t="shared" si="38"/>
        <v>-2.3721976301007999E-2</v>
      </c>
      <c r="E186" s="72">
        <f t="shared" si="38"/>
        <v>-1.43898614899899E-2</v>
      </c>
      <c r="G186" s="72">
        <f t="shared" si="36"/>
        <v>-0.15983789807750701</v>
      </c>
      <c r="H186" s="72">
        <f t="shared" si="36"/>
        <v>-0.53959923882744898</v>
      </c>
      <c r="I186" s="72">
        <f t="shared" si="37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>
      <c r="A187" s="71">
        <f t="shared" si="33"/>
        <v>178</v>
      </c>
      <c r="B187">
        <v>1100</v>
      </c>
      <c r="C187" s="72">
        <f t="shared" si="38"/>
        <v>-7.0158119239295E-3</v>
      </c>
      <c r="D187" s="72">
        <f t="shared" si="38"/>
        <v>-2.3689962367484399E-2</v>
      </c>
      <c r="E187" s="72">
        <f t="shared" si="38"/>
        <v>-1.43684731193707E-2</v>
      </c>
      <c r="G187" s="72">
        <f t="shared" si="36"/>
        <v>-0.15282208615357801</v>
      </c>
      <c r="H187" s="72">
        <f t="shared" si="36"/>
        <v>-0.51590927645996498</v>
      </c>
      <c r="I187" s="72">
        <f t="shared" si="37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>
      <c r="A188" s="71">
        <f t="shared" si="33"/>
        <v>179</v>
      </c>
      <c r="B188">
        <v>1050</v>
      </c>
      <c r="C188" s="72">
        <f t="shared" si="38"/>
        <v>-7.00696657471325E-3</v>
      </c>
      <c r="D188" s="72">
        <f t="shared" si="38"/>
        <v>-2.3659353993771198E-2</v>
      </c>
      <c r="E188" s="72">
        <f t="shared" si="38"/>
        <v>-1.4348030753690099E-2</v>
      </c>
      <c r="G188" s="72">
        <f t="shared" si="36"/>
        <v>-0.145815119578865</v>
      </c>
      <c r="H188" s="72">
        <f t="shared" si="36"/>
        <v>-0.49224992246619398</v>
      </c>
      <c r="I188" s="72">
        <f t="shared" si="37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>
      <c r="A189" s="71">
        <f t="shared" si="33"/>
        <v>180</v>
      </c>
      <c r="B189">
        <v>1000</v>
      </c>
      <c r="C189" s="72">
        <f t="shared" si="38"/>
        <v>-6.9985241444419401E-3</v>
      </c>
      <c r="D189" s="72">
        <f t="shared" si="38"/>
        <v>-2.3630149859418401E-2</v>
      </c>
      <c r="E189" s="72">
        <f t="shared" si="38"/>
        <v>-1.43285313806336E-2</v>
      </c>
      <c r="G189" s="72">
        <f t="shared" si="36"/>
        <v>-0.13881659543442301</v>
      </c>
      <c r="H189" s="72">
        <f t="shared" si="36"/>
        <v>-0.46861977260677501</v>
      </c>
      <c r="I189" s="72">
        <f t="shared" si="37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>
      <c r="A190" s="71">
        <f t="shared" si="33"/>
        <v>181</v>
      </c>
      <c r="B190">
        <v>950</v>
      </c>
      <c r="C190" s="72">
        <f t="shared" si="38"/>
        <v>-6.9904844737538902E-3</v>
      </c>
      <c r="D190" s="72">
        <f t="shared" si="38"/>
        <v>-2.3602348796539399E-2</v>
      </c>
      <c r="E190" s="72">
        <f t="shared" si="38"/>
        <v>-1.43099721904718E-2</v>
      </c>
      <c r="G190" s="72">
        <f t="shared" ref="G190:H209" si="39">INDEX($K$236:$DF$435,$A190,G$9)</f>
        <v>-0.13182611096066901</v>
      </c>
      <c r="H190" s="72">
        <f t="shared" si="39"/>
        <v>-0.44501742381023601</v>
      </c>
      <c r="I190" s="72">
        <f t="shared" si="37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>
      <c r="A191" s="71">
        <f t="shared" si="33"/>
        <v>182</v>
      </c>
      <c r="B191">
        <v>900</v>
      </c>
      <c r="C191" s="72">
        <f t="shared" ref="C191:E209" si="40">INDEX($K$13:$DF$212,$A191,C$9)</f>
        <v>-6.9828469711910599E-3</v>
      </c>
      <c r="D191" s="72">
        <f t="shared" si="40"/>
        <v>-2.35759496657146E-2</v>
      </c>
      <c r="E191" s="72">
        <f t="shared" si="40"/>
        <v>-1.4292350575378801E-2</v>
      </c>
      <c r="G191" s="72">
        <f t="shared" si="39"/>
        <v>-0.124843263989478</v>
      </c>
      <c r="H191" s="72">
        <f t="shared" si="39"/>
        <v>-0.42144147414452099</v>
      </c>
      <c r="I191" s="72">
        <f t="shared" si="37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>
      <c r="A192" s="71">
        <f t="shared" si="33"/>
        <v>183</v>
      </c>
      <c r="B192">
        <v>850</v>
      </c>
      <c r="C192" s="72">
        <f t="shared" si="40"/>
        <v>-6.9756108067258503E-3</v>
      </c>
      <c r="D192" s="72">
        <f t="shared" si="40"/>
        <v>-2.35509512326007E-2</v>
      </c>
      <c r="E192" s="72">
        <f t="shared" si="40"/>
        <v>-1.42756641382084E-2</v>
      </c>
      <c r="G192" s="72">
        <f t="shared" si="39"/>
        <v>-0.117867653182752</v>
      </c>
      <c r="H192" s="72">
        <f t="shared" si="39"/>
        <v>-0.39789052291192001</v>
      </c>
      <c r="I192" s="72">
        <f t="shared" si="37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>
      <c r="A193" s="71">
        <f t="shared" si="33"/>
        <v>184</v>
      </c>
      <c r="B193">
        <v>800</v>
      </c>
      <c r="C193" s="72">
        <f t="shared" si="40"/>
        <v>-6.9687751378114601E-3</v>
      </c>
      <c r="D193" s="72">
        <f t="shared" si="40"/>
        <v>-2.3527352066639601E-2</v>
      </c>
      <c r="E193" s="72">
        <f t="shared" si="40"/>
        <v>-1.42599107096657E-2</v>
      </c>
      <c r="G193" s="72">
        <f t="shared" si="39"/>
        <v>-0.11089887804494</v>
      </c>
      <c r="H193" s="72">
        <f t="shared" si="39"/>
        <v>-0.37436317084528098</v>
      </c>
      <c r="I193" s="72">
        <f t="shared" si="37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>
      <c r="A194" s="71">
        <f t="shared" si="33"/>
        <v>185</v>
      </c>
      <c r="B194">
        <v>750</v>
      </c>
      <c r="C194" s="72">
        <f t="shared" si="40"/>
        <v>-6.9623393392248501E-3</v>
      </c>
      <c r="D194" s="72">
        <f t="shared" si="40"/>
        <v>-2.3505150481514601E-2</v>
      </c>
      <c r="E194" s="72">
        <f t="shared" si="40"/>
        <v>-1.4245088370194E-2</v>
      </c>
      <c r="G194" s="72">
        <f t="shared" si="39"/>
        <v>-0.103936538705715</v>
      </c>
      <c r="H194" s="72">
        <f t="shared" si="39"/>
        <v>-0.35085802036376601</v>
      </c>
      <c r="I194" s="72">
        <f t="shared" si="37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>
      <c r="A195" s="71">
        <f t="shared" si="33"/>
        <v>186</v>
      </c>
      <c r="B195">
        <v>700</v>
      </c>
      <c r="C195" s="72">
        <f t="shared" si="40"/>
        <v>-6.95630320153213E-3</v>
      </c>
      <c r="D195" s="72">
        <f t="shared" si="40"/>
        <v>-2.34843445305295E-2</v>
      </c>
      <c r="E195" s="72">
        <f t="shared" si="40"/>
        <v>-1.4231195472684701E-2</v>
      </c>
      <c r="G195" s="72">
        <f t="shared" si="39"/>
        <v>-9.6980235504183804E-2</v>
      </c>
      <c r="H195" s="72">
        <f t="shared" si="39"/>
        <v>-0.32737367583323701</v>
      </c>
      <c r="I195" s="72">
        <f t="shared" si="37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>
      <c r="A196" s="71">
        <f t="shared" si="33"/>
        <v>187</v>
      </c>
      <c r="B196">
        <v>650</v>
      </c>
      <c r="C196" s="72">
        <f t="shared" si="40"/>
        <v>-6.95066706224679E-3</v>
      </c>
      <c r="D196" s="72">
        <f t="shared" si="40"/>
        <v>-2.3464932062206501E-2</v>
      </c>
      <c r="E196" s="72">
        <f t="shared" si="40"/>
        <v>-1.42182306609402E-2</v>
      </c>
      <c r="G196" s="72">
        <f t="shared" si="39"/>
        <v>-9.0029568441937005E-2</v>
      </c>
      <c r="H196" s="72">
        <f t="shared" si="39"/>
        <v>-0.30390874377103</v>
      </c>
      <c r="I196" s="72">
        <f t="shared" si="37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>
      <c r="A197" s="71">
        <f t="shared" si="33"/>
        <v>188</v>
      </c>
      <c r="B197">
        <v>600</v>
      </c>
      <c r="C197" s="72">
        <f t="shared" si="40"/>
        <v>-6.9454318384305196E-3</v>
      </c>
      <c r="D197" s="72">
        <f t="shared" si="40"/>
        <v>-2.34469108310713E-2</v>
      </c>
      <c r="E197" s="72">
        <f t="shared" si="40"/>
        <v>-1.4206192879705599E-2</v>
      </c>
      <c r="G197" s="72">
        <f t="shared" si="39"/>
        <v>-8.3084136603506498E-2</v>
      </c>
      <c r="H197" s="72">
        <f t="shared" si="39"/>
        <v>-0.28046183293995902</v>
      </c>
      <c r="I197" s="72">
        <f t="shared" si="37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>
      <c r="A198" s="71">
        <f t="shared" si="33"/>
        <v>189</v>
      </c>
      <c r="B198">
        <v>550</v>
      </c>
      <c r="C198" s="72">
        <f t="shared" si="40"/>
        <v>-6.9405989411552502E-3</v>
      </c>
      <c r="D198" s="72">
        <f t="shared" si="40"/>
        <v>-2.34302786486341E-2</v>
      </c>
      <c r="E198" s="72">
        <f t="shared" si="40"/>
        <v>-1.4195081372777099E-2</v>
      </c>
      <c r="G198" s="72">
        <f t="shared" si="39"/>
        <v>-7.6143537662351199E-2</v>
      </c>
      <c r="H198" s="72">
        <f t="shared" si="39"/>
        <v>-0.25703155429132402</v>
      </c>
      <c r="I198" s="72">
        <f t="shared" si="37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>
      <c r="A199" s="71">
        <f t="shared" si="33"/>
        <v>190</v>
      </c>
      <c r="B199">
        <v>500</v>
      </c>
      <c r="C199" s="72">
        <f t="shared" si="40"/>
        <v>-6.9361700707622704E-3</v>
      </c>
      <c r="D199" s="72">
        <f t="shared" si="40"/>
        <v>-2.34150335519097E-2</v>
      </c>
      <c r="E199" s="72">
        <f t="shared" si="40"/>
        <v>-1.41848956673038E-2</v>
      </c>
      <c r="G199" s="72">
        <f t="shared" si="39"/>
        <v>-6.9207367591588895E-2</v>
      </c>
      <c r="H199" s="72">
        <f t="shared" si="39"/>
        <v>-0.233616520739415</v>
      </c>
      <c r="I199" s="72">
        <f t="shared" si="37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>
      <c r="A200" s="71">
        <f t="shared" si="33"/>
        <v>191</v>
      </c>
      <c r="B200">
        <v>450</v>
      </c>
      <c r="C200" s="72">
        <f t="shared" si="40"/>
        <v>-6.9321469141686897E-3</v>
      </c>
      <c r="D200" s="72">
        <f t="shared" si="40"/>
        <v>-2.34011739620291E-2</v>
      </c>
      <c r="E200" s="72">
        <f t="shared" si="40"/>
        <v>-1.41756355441839E-2</v>
      </c>
      <c r="G200" s="72">
        <f t="shared" si="39"/>
        <v>-6.22752206774203E-2</v>
      </c>
      <c r="H200" s="72">
        <f t="shared" si="39"/>
        <v>-0.21021534677738599</v>
      </c>
      <c r="I200" s="72">
        <f t="shared" si="37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>
      <c r="A201" s="71">
        <f t="shared" si="33"/>
        <v>192</v>
      </c>
      <c r="B201">
        <v>400</v>
      </c>
      <c r="C201" s="72">
        <f t="shared" si="40"/>
        <v>-6.9285307894097004E-3</v>
      </c>
      <c r="D201" s="72">
        <f t="shared" si="40"/>
        <v>-2.33886988055837E-2</v>
      </c>
      <c r="E201" s="72">
        <f t="shared" si="40"/>
        <v>-1.41673009964642E-2</v>
      </c>
      <c r="G201" s="72">
        <f t="shared" si="39"/>
        <v>-5.5346689888010503E-2</v>
      </c>
      <c r="H201" s="72">
        <f t="shared" si="39"/>
        <v>-0.18682664797180201</v>
      </c>
      <c r="I201" s="72">
        <f t="shared" si="37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>
      <c r="A202" s="71">
        <f t="shared" si="33"/>
        <v>193</v>
      </c>
      <c r="B202">
        <v>350</v>
      </c>
      <c r="C202" s="72">
        <f t="shared" si="40"/>
        <v>-6.9253223026862496E-3</v>
      </c>
      <c r="D202" s="72">
        <f t="shared" si="40"/>
        <v>-2.3377607575985102E-2</v>
      </c>
      <c r="E202" s="72">
        <f t="shared" si="40"/>
        <v>-1.41598921785271E-2</v>
      </c>
      <c r="G202" s="72">
        <f t="shared" si="39"/>
        <v>-4.8421367585324303E-2</v>
      </c>
      <c r="H202" s="72">
        <f t="shared" si="39"/>
        <v>-0.16344904039581701</v>
      </c>
      <c r="I202" s="72">
        <f t="shared" ref="I202:I209" si="41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>
      <c r="A203" s="71">
        <f t="shared" ref="A203:A209" si="42">ROW()-$A$9</f>
        <v>194</v>
      </c>
      <c r="B203">
        <v>300</v>
      </c>
      <c r="C203" s="72">
        <f t="shared" si="40"/>
        <v>-6.9225210939020997E-3</v>
      </c>
      <c r="D203" s="72">
        <f t="shared" si="40"/>
        <v>-2.3367900320931698E-2</v>
      </c>
      <c r="E203" s="72">
        <f t="shared" si="40"/>
        <v>-1.4153409350533301E-2</v>
      </c>
      <c r="G203" s="72">
        <f t="shared" si="39"/>
        <v>-4.14988464914222E-2</v>
      </c>
      <c r="H203" s="72">
        <f t="shared" si="39"/>
        <v>-0.14008114007488501</v>
      </c>
      <c r="I203" s="72">
        <f t="shared" si="41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>
      <c r="A204" s="71">
        <f t="shared" si="42"/>
        <v>195</v>
      </c>
      <c r="B204">
        <v>250</v>
      </c>
      <c r="C204" s="72">
        <f t="shared" si="40"/>
        <v>-6.92012574361342E-3</v>
      </c>
      <c r="D204" s="72">
        <f t="shared" si="40"/>
        <v>-2.3359577554510898E-2</v>
      </c>
      <c r="E204" s="72">
        <f t="shared" si="40"/>
        <v>-1.4147852822652501E-2</v>
      </c>
      <c r="G204" s="72">
        <f t="shared" si="39"/>
        <v>-3.4578720747808801E-2</v>
      </c>
      <c r="H204" s="72">
        <f t="shared" si="39"/>
        <v>-0.11672156252037399</v>
      </c>
      <c r="I204" s="72">
        <f t="shared" si="41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>
      <c r="A205" s="71">
        <f t="shared" si="42"/>
        <v>196</v>
      </c>
      <c r="B205">
        <v>200</v>
      </c>
      <c r="C205" s="72">
        <f t="shared" si="40"/>
        <v>-6.9181338928183296E-3</v>
      </c>
      <c r="D205" s="72">
        <f t="shared" si="40"/>
        <v>-2.3352640104699202E-2</v>
      </c>
      <c r="E205" s="72">
        <f t="shared" si="40"/>
        <v>-1.4143222903521701E-2</v>
      </c>
      <c r="G205" s="72">
        <f t="shared" si="39"/>
        <v>-2.7660586854990399E-2</v>
      </c>
      <c r="H205" s="72">
        <f t="shared" si="39"/>
        <v>-9.3368922415675099E-2</v>
      </c>
      <c r="I205" s="72">
        <f t="shared" si="41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>
      <c r="A206" s="71">
        <f t="shared" si="42"/>
        <v>197</v>
      </c>
      <c r="B206">
        <v>150</v>
      </c>
      <c r="C206" s="72">
        <f t="shared" si="40"/>
        <v>-6.9165425892833803E-3</v>
      </c>
      <c r="D206" s="72">
        <f t="shared" si="40"/>
        <v>-2.3347088919158501E-2</v>
      </c>
      <c r="E206" s="72">
        <f t="shared" si="40"/>
        <v>-1.41395198566988E-2</v>
      </c>
      <c r="G206" s="72">
        <f t="shared" si="39"/>
        <v>-2.0744044265707001E-2</v>
      </c>
      <c r="H206" s="72">
        <f t="shared" si="39"/>
        <v>-7.00218334965165E-2</v>
      </c>
      <c r="I206" s="72">
        <f t="shared" si="41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>
      <c r="A207" s="71">
        <f t="shared" si="42"/>
        <v>198</v>
      </c>
      <c r="B207">
        <v>100</v>
      </c>
      <c r="C207" s="72">
        <f t="shared" si="40"/>
        <v>-6.9153488219308203E-3</v>
      </c>
      <c r="D207" s="72">
        <f t="shared" si="40"/>
        <v>-2.33429248604488E-2</v>
      </c>
      <c r="E207" s="72">
        <f t="shared" si="40"/>
        <v>-1.41367438678435E-2</v>
      </c>
      <c r="G207" s="72">
        <f t="shared" si="39"/>
        <v>-1.38286954437762E-2</v>
      </c>
      <c r="H207" s="72">
        <f t="shared" si="39"/>
        <v>-4.6678908636067697E-2</v>
      </c>
      <c r="I207" s="72">
        <f t="shared" si="41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>
      <c r="A208" s="71">
        <f t="shared" si="42"/>
        <v>199</v>
      </c>
      <c r="B208">
        <v>50</v>
      </c>
      <c r="C208" s="72">
        <f t="shared" si="40"/>
        <v>-6.9145501504954097E-3</v>
      </c>
      <c r="D208" s="72">
        <f t="shared" si="40"/>
        <v>-2.3340148524202901E-2</v>
      </c>
      <c r="E208" s="72">
        <f t="shared" si="40"/>
        <v>-1.4134895024071699E-2</v>
      </c>
      <c r="G208" s="72">
        <f t="shared" si="39"/>
        <v>-6.9141452932808501E-3</v>
      </c>
      <c r="H208" s="72">
        <f t="shared" si="39"/>
        <v>-2.3338760111864702E-2</v>
      </c>
      <c r="I208" s="72">
        <f t="shared" si="41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>
      <c r="A209" s="71">
        <f t="shared" si="42"/>
        <v>200</v>
      </c>
      <c r="B209">
        <v>0</v>
      </c>
      <c r="C209" s="72">
        <f t="shared" si="40"/>
        <v>-6.9141452932808501E-3</v>
      </c>
      <c r="D209" s="72">
        <f t="shared" si="40"/>
        <v>-2.3338760111864702E-2</v>
      </c>
      <c r="E209" s="72">
        <f t="shared" si="40"/>
        <v>-1.41339733054473E-2</v>
      </c>
      <c r="G209" s="72">
        <f t="shared" si="39"/>
        <v>0</v>
      </c>
      <c r="H209" s="72">
        <f t="shared" si="39"/>
        <v>0</v>
      </c>
      <c r="I209" s="72">
        <f t="shared" si="41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/>
    <row r="214" spans="1:110" ht="1.1499999999999999" customHeight="1"/>
    <row r="215" spans="1:110" ht="1.1499999999999999" customHeight="1"/>
    <row r="216" spans="1:110" ht="1.1499999999999999" customHeight="1"/>
    <row r="217" spans="1:110" ht="1.1499999999999999" customHeight="1"/>
    <row r="218" spans="1:110" ht="1.1499999999999999" customHeight="1"/>
    <row r="219" spans="1:110" ht="1.1499999999999999" customHeight="1"/>
    <row r="220" spans="1:110" ht="1.1499999999999999" customHeight="1"/>
    <row r="221" spans="1:110" ht="1.1499999999999999" customHeight="1"/>
    <row r="222" spans="1:110" ht="1.1499999999999999" customHeight="1"/>
    <row r="223" spans="1:110" ht="1.1499999999999999" customHeight="1"/>
    <row r="224" spans="1:110" ht="1.1499999999999999" customHeight="1"/>
    <row r="225" spans="11:110" ht="1.1499999999999999" customHeight="1"/>
    <row r="226" spans="11:110" ht="1.1499999999999999" customHeight="1"/>
    <row r="227" spans="11:110" ht="1.1499999999999999" customHeight="1"/>
    <row r="228" spans="11:110" ht="1.1499999999999999" customHeight="1"/>
    <row r="229" spans="11:110" ht="1.1499999999999999" customHeight="1"/>
    <row r="230" spans="11:110" ht="1.1499999999999999" customHeight="1"/>
    <row r="231" spans="11:110" ht="1.1499999999999999" customHeight="1"/>
    <row r="232" spans="11:110" ht="1.1499999999999999" customHeight="1"/>
    <row r="233" spans="11:110" ht="1.1499999999999999" customHeight="1"/>
    <row r="234" spans="11:110" ht="1.1499999999999999" customHeight="1"/>
    <row r="235" spans="11:110" ht="1.1499999999999999" customHeight="1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/>
    <row r="436" spans="11:110" ht="1.1499999999999999" customHeight="1"/>
    <row r="437" spans="11:110" ht="1.1499999999999999" customHeight="1"/>
    <row r="438" spans="11:110" ht="1.1499999999999999" customHeight="1"/>
    <row r="439" spans="11:110" ht="1.1499999999999999" customHeight="1"/>
    <row r="440" spans="11:110" ht="1.1499999999999999" customHeight="1"/>
    <row r="441" spans="11:110" ht="1.1499999999999999" customHeight="1"/>
    <row r="442" spans="11:110" ht="1.1499999999999999" customHeight="1"/>
    <row r="443" spans="11:110" ht="1.1499999999999999" customHeight="1"/>
    <row r="444" spans="11:110" ht="1.1499999999999999" customHeight="1"/>
    <row r="445" spans="11:110" ht="1.1499999999999999" customHeight="1"/>
    <row r="446" spans="11:110" ht="1.1499999999999999" customHeight="1"/>
    <row r="447" spans="11:110" ht="1.1499999999999999" customHeight="1"/>
    <row r="448" spans="11:110" ht="1.1499999999999999" customHeight="1"/>
    <row r="449" ht="1.1499999999999999" customHeight="1"/>
    <row r="450" ht="1.1499999999999999" customHeight="1"/>
    <row r="451" ht="1.1499999999999999" customHeight="1"/>
    <row r="452" ht="1.1499999999999999" customHeight="1"/>
    <row r="453" ht="1.1499999999999999" customHeight="1"/>
    <row r="454" ht="1.1499999999999999" customHeight="1"/>
    <row r="455" ht="1.1499999999999999" customHeight="1"/>
    <row r="456" ht="1.1499999999999999" customHeight="1"/>
    <row r="457" ht="1.1499999999999999" customHeight="1"/>
    <row r="458" ht="1.1499999999999999" customHeight="1"/>
    <row r="459" ht="1.1499999999999999" customHeight="1"/>
    <row r="460" ht="1.1499999999999999" customHeight="1"/>
    <row r="461" ht="1.1499999999999999" customHeight="1"/>
    <row r="462" ht="1.1499999999999999" customHeight="1"/>
    <row r="463" ht="1.1499999999999999" customHeight="1"/>
    <row r="464" ht="1.1499999999999999" customHeight="1"/>
    <row r="465" ht="1.1499999999999999" customHeight="1"/>
    <row r="466" ht="1.1499999999999999" customHeight="1"/>
    <row r="467" ht="1.1499999999999999" customHeight="1"/>
    <row r="468" ht="1.1499999999999999" customHeight="1"/>
    <row r="469" ht="1.1499999999999999" customHeight="1"/>
    <row r="470" ht="1.1499999999999999" customHeight="1"/>
    <row r="471" ht="1.1499999999999999" customHeight="1"/>
    <row r="472" ht="1.1499999999999999" customHeight="1"/>
    <row r="473" ht="1.1499999999999999" customHeight="1"/>
    <row r="474" ht="1.1499999999999999" customHeight="1"/>
    <row r="475" ht="1.1499999999999999" customHeight="1"/>
    <row r="476" ht="1.1499999999999999" customHeight="1"/>
    <row r="477" ht="1.1499999999999999" customHeight="1"/>
    <row r="478" ht="1.1499999999999999" customHeight="1"/>
    <row r="479" ht="1.1499999999999999" customHeight="1"/>
    <row r="480" ht="1.1499999999999999" customHeight="1"/>
    <row r="481" ht="1.1499999999999999" customHeight="1"/>
    <row r="482" ht="1.1499999999999999" customHeight="1"/>
    <row r="483" ht="1.1499999999999999" customHeight="1"/>
    <row r="484" ht="1.1499999999999999" customHeight="1"/>
    <row r="485" ht="1.1499999999999999" customHeight="1"/>
    <row r="486" ht="1.1499999999999999" customHeight="1"/>
    <row r="487" ht="1.1499999999999999" customHeight="1"/>
    <row r="488" ht="1.1499999999999999" customHeight="1"/>
    <row r="489" ht="1.1499999999999999" customHeight="1"/>
    <row r="490" ht="1.1499999999999999" customHeight="1"/>
    <row r="491" ht="1.1499999999999999" customHeight="1"/>
    <row r="492" ht="1.1499999999999999" customHeight="1"/>
    <row r="493" ht="1.1499999999999999" customHeight="1"/>
    <row r="494" ht="1.1499999999999999" customHeight="1"/>
    <row r="495" ht="1.1499999999999999" customHeight="1"/>
    <row r="496" ht="1.1499999999999999" customHeight="1"/>
    <row r="497" ht="1.1499999999999999" customHeight="1"/>
    <row r="498" ht="1.1499999999999999" customHeight="1"/>
    <row r="499" ht="1.1499999999999999" customHeight="1"/>
    <row r="500" ht="1.1499999999999999" customHeight="1"/>
    <row r="501" ht="1.1499999999999999" customHeight="1"/>
    <row r="502" ht="1.1499999999999999" customHeight="1"/>
    <row r="503" ht="1.1499999999999999" customHeight="1"/>
    <row r="504" ht="1.1499999999999999" customHeight="1"/>
    <row r="505" ht="1.1499999999999999" customHeight="1"/>
    <row r="506" ht="1.1499999999999999" customHeight="1"/>
    <row r="507" ht="1.1499999999999999" customHeight="1"/>
    <row r="508" ht="1.1499999999999999" customHeight="1"/>
    <row r="509" ht="1.1499999999999999" customHeight="1"/>
    <row r="510" ht="1.1499999999999999" customHeight="1"/>
    <row r="511" ht="1.1499999999999999" customHeight="1"/>
    <row r="512" ht="1.1499999999999999" customHeight="1"/>
    <row r="513" ht="1.1499999999999999" customHeight="1"/>
    <row r="514" ht="1.1499999999999999" customHeight="1"/>
    <row r="515" ht="1.1499999999999999" customHeight="1"/>
    <row r="516" ht="1.1499999999999999" customHeight="1"/>
    <row r="517" ht="1.1499999999999999" customHeight="1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6" priority="52" operator="equal">
      <formula>$E$9</formula>
    </cfRule>
    <cfRule type="cellIs" dxfId="5" priority="53" operator="equal">
      <formula>$D$9</formula>
    </cfRule>
    <cfRule type="cellIs" dxfId="4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CP370"/>
  <sheetViews>
    <sheetView zoomScaleNormal="100" workbookViewId="0"/>
  </sheetViews>
  <sheetFormatPr defaultRowHeight="15"/>
  <cols>
    <col min="1" max="1" width="6.140625" customWidth="1"/>
    <col min="2" max="2" width="3.140625" customWidth="1"/>
    <col min="3" max="3" width="3.85546875" customWidth="1"/>
    <col min="4" max="4" width="3.85546875" style="37" customWidth="1"/>
    <col min="5" max="5" width="3.5703125" style="37" customWidth="1"/>
    <col min="6" max="7" width="4.42578125" style="78" customWidth="1"/>
    <col min="8" max="8" width="3.5703125" style="78" customWidth="1"/>
    <col min="9" max="13" width="4.42578125" style="78" customWidth="1"/>
    <col min="14" max="14" width="2.28515625" style="78" customWidth="1"/>
    <col min="15" max="15" width="6.28515625" style="78" customWidth="1"/>
    <col min="16" max="16" width="4.42578125" style="78" customWidth="1"/>
    <col min="17" max="22" width="1.5703125" style="78" customWidth="1"/>
    <col min="23" max="26" width="2.5703125" style="78" customWidth="1"/>
    <col min="27" max="31" width="1.5703125" style="78" customWidth="1"/>
    <col min="32" max="34" width="4.85546875" style="78" customWidth="1"/>
    <col min="35" max="35" width="4.42578125" style="78" customWidth="1"/>
    <col min="36" max="36" width="4" customWidth="1"/>
    <col min="37" max="37" width="3.28515625" style="357" customWidth="1"/>
    <col min="38" max="46" width="2.42578125" style="357" customWidth="1"/>
    <col min="47" max="47" width="4.7109375" style="357" customWidth="1"/>
    <col min="48" max="48" width="4.42578125" style="85" customWidth="1"/>
    <col min="49" max="53" width="5" style="85" customWidth="1"/>
    <col min="54" max="54" width="2.140625" style="85" customWidth="1"/>
    <col min="55" max="56" width="5" style="85" customWidth="1"/>
    <col min="57" max="57" width="2.140625" style="85" customWidth="1"/>
    <col min="58" max="59" width="5" style="85" customWidth="1"/>
    <col min="60" max="60" width="4.42578125" style="85" customWidth="1"/>
    <col min="61" max="65" width="4.7109375" style="85" customWidth="1"/>
    <col min="66" max="68" width="3.28515625" style="85" customWidth="1"/>
    <col min="69" max="73" width="6.140625" style="85" hidden="1" customWidth="1"/>
    <col min="74" max="75" width="3.28515625" style="85" customWidth="1"/>
    <col min="76" max="80" width="6.140625" style="85" hidden="1" customWidth="1"/>
    <col min="81" max="81" width="3" style="85" customWidth="1"/>
    <col min="82" max="94" width="6.140625" style="85" customWidth="1"/>
  </cols>
  <sheetData>
    <row r="1" spans="1:94">
      <c r="A1" s="397" t="s">
        <v>608</v>
      </c>
      <c r="B1" s="397"/>
      <c r="C1" s="397"/>
      <c r="D1" s="1"/>
      <c r="E1" s="397" t="s">
        <v>664</v>
      </c>
      <c r="F1" s="109"/>
      <c r="G1" s="343"/>
      <c r="H1" s="363" t="s">
        <v>80</v>
      </c>
      <c r="I1" s="363" t="s">
        <v>600</v>
      </c>
      <c r="J1" s="343"/>
      <c r="K1" s="343"/>
      <c r="L1" s="343"/>
      <c r="M1" s="343"/>
      <c r="N1" s="359"/>
      <c r="O1" s="359"/>
      <c r="P1" s="366"/>
      <c r="Q1" s="397" t="s">
        <v>661</v>
      </c>
      <c r="R1" s="359"/>
      <c r="S1" s="359"/>
      <c r="T1" s="359"/>
      <c r="U1" s="359"/>
      <c r="V1" s="359"/>
      <c r="W1" s="359"/>
      <c r="X1" s="359"/>
      <c r="Y1" s="359"/>
      <c r="Z1" s="359"/>
      <c r="AA1" s="396"/>
      <c r="AB1" s="396"/>
      <c r="AC1" s="396"/>
      <c r="AD1" s="396"/>
      <c r="AE1" s="396"/>
      <c r="AF1" s="396"/>
      <c r="AG1" s="396"/>
      <c r="AH1" s="376" t="s">
        <v>64</v>
      </c>
      <c r="AI1" s="359"/>
      <c r="AJ1" s="5"/>
      <c r="AK1" s="5"/>
      <c r="AL1" s="5"/>
      <c r="AM1" s="5"/>
      <c r="AN1" s="5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419"/>
      <c r="BE1" s="86"/>
      <c r="BF1" s="86"/>
      <c r="BG1" s="419" t="s">
        <v>650</v>
      </c>
      <c r="BH1" s="419" t="s">
        <v>12</v>
      </c>
      <c r="BI1" s="86"/>
      <c r="BJ1" s="426">
        <v>1</v>
      </c>
      <c r="BK1" s="427" t="s">
        <v>2</v>
      </c>
      <c r="BL1" s="426">
        <v>10</v>
      </c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G1" s="86"/>
      <c r="CH1" s="86"/>
      <c r="CI1" s="86"/>
      <c r="CJ1" s="86"/>
      <c r="CK1" s="86"/>
      <c r="CL1" s="86"/>
      <c r="CM1" s="86"/>
      <c r="CN1" s="86"/>
      <c r="CO1" s="86"/>
      <c r="CP1" s="86"/>
    </row>
    <row r="2" spans="1:94">
      <c r="A2" s="360"/>
      <c r="B2" s="397" t="s">
        <v>609</v>
      </c>
      <c r="C2" s="397"/>
      <c r="D2" s="1"/>
      <c r="E2" s="397" t="s">
        <v>663</v>
      </c>
      <c r="F2" s="109"/>
      <c r="G2" s="343" t="s">
        <v>616</v>
      </c>
      <c r="H2" s="363" t="s">
        <v>9</v>
      </c>
      <c r="I2" s="363" t="s">
        <v>7</v>
      </c>
      <c r="J2" s="363" t="s">
        <v>615</v>
      </c>
      <c r="K2" s="343" t="s">
        <v>12</v>
      </c>
      <c r="L2" s="343" t="s">
        <v>613</v>
      </c>
      <c r="M2" s="363" t="s">
        <v>614</v>
      </c>
      <c r="N2" s="359"/>
      <c r="O2" s="359"/>
      <c r="P2" s="366"/>
      <c r="Q2" s="406" t="s">
        <v>617</v>
      </c>
      <c r="R2" s="407" t="s">
        <v>618</v>
      </c>
      <c r="S2" s="407" t="s">
        <v>619</v>
      </c>
      <c r="T2" s="407" t="s">
        <v>620</v>
      </c>
      <c r="U2" s="407" t="s">
        <v>621</v>
      </c>
      <c r="V2" s="407" t="s">
        <v>622</v>
      </c>
      <c r="W2" s="407" t="s">
        <v>623</v>
      </c>
      <c r="X2" s="407" t="s">
        <v>624</v>
      </c>
      <c r="Y2" s="407" t="s">
        <v>625</v>
      </c>
      <c r="Z2" s="407" t="s">
        <v>626</v>
      </c>
      <c r="AA2" s="407" t="s">
        <v>627</v>
      </c>
      <c r="AB2" s="407" t="s">
        <v>628</v>
      </c>
      <c r="AC2" s="399">
        <v>0</v>
      </c>
      <c r="AD2" s="399">
        <v>1</v>
      </c>
      <c r="AE2" s="399">
        <v>2</v>
      </c>
      <c r="AF2" s="399">
        <v>0</v>
      </c>
      <c r="AG2" s="399">
        <v>1</v>
      </c>
      <c r="AH2" s="400">
        <v>2</v>
      </c>
      <c r="AI2" s="359"/>
      <c r="AJ2" s="5"/>
      <c r="AK2" s="5"/>
      <c r="AL2" s="5"/>
      <c r="AM2" s="5"/>
      <c r="AN2" s="5"/>
      <c r="AO2" s="86"/>
      <c r="AP2" s="86"/>
      <c r="AQ2" s="86"/>
      <c r="AR2" s="86"/>
      <c r="AS2" s="86"/>
      <c r="AT2" s="86"/>
      <c r="AU2" s="86"/>
      <c r="AV2" s="86"/>
      <c r="AW2" s="396"/>
      <c r="AX2" s="396"/>
      <c r="AY2" s="396"/>
      <c r="AZ2" s="396"/>
      <c r="BA2" s="419" t="s">
        <v>64</v>
      </c>
      <c r="BB2" s="376"/>
      <c r="BC2" s="419"/>
      <c r="BD2" s="419"/>
      <c r="BE2" s="376"/>
      <c r="BF2" s="419"/>
      <c r="BG2" s="419" t="s">
        <v>651</v>
      </c>
      <c r="BH2" s="419" t="s">
        <v>73</v>
      </c>
      <c r="BI2" s="86"/>
      <c r="BJ2" s="426"/>
      <c r="BK2" s="427" t="s">
        <v>3</v>
      </c>
      <c r="BL2" s="426">
        <v>15</v>
      </c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</row>
    <row r="3" spans="1:94">
      <c r="A3" s="360">
        <f>MAX(A5:A124)</f>
        <v>10</v>
      </c>
      <c r="B3" s="362"/>
      <c r="C3" s="362"/>
      <c r="D3" s="362"/>
      <c r="E3" s="362"/>
      <c r="F3" s="109"/>
      <c r="G3" s="397" t="s">
        <v>662</v>
      </c>
      <c r="H3" s="397"/>
      <c r="I3" s="397"/>
      <c r="J3" s="397"/>
      <c r="K3" s="397"/>
      <c r="L3" s="397"/>
      <c r="M3" s="397"/>
      <c r="N3" s="359"/>
      <c r="O3" s="359"/>
      <c r="P3" s="366"/>
      <c r="Q3" s="408" t="s">
        <v>629</v>
      </c>
      <c r="R3" s="404" t="s">
        <v>630</v>
      </c>
      <c r="S3" s="404" t="s">
        <v>330</v>
      </c>
      <c r="T3" s="404" t="s">
        <v>631</v>
      </c>
      <c r="U3" s="404" t="s">
        <v>630</v>
      </c>
      <c r="V3" s="404" t="s">
        <v>632</v>
      </c>
      <c r="W3" s="404" t="s">
        <v>633</v>
      </c>
      <c r="X3" s="404" t="s">
        <v>630</v>
      </c>
      <c r="Y3" s="404" t="s">
        <v>611</v>
      </c>
      <c r="Z3" s="404" t="s">
        <v>634</v>
      </c>
      <c r="AA3" s="404" t="s">
        <v>630</v>
      </c>
      <c r="AB3" s="404" t="s">
        <v>612</v>
      </c>
      <c r="AC3" s="409">
        <v>1</v>
      </c>
      <c r="AD3" s="409">
        <v>5</v>
      </c>
      <c r="AE3" s="409">
        <v>9</v>
      </c>
      <c r="AF3" s="409">
        <v>2</v>
      </c>
      <c r="AG3" s="409">
        <v>5</v>
      </c>
      <c r="AH3" s="410">
        <v>9</v>
      </c>
      <c r="AI3" s="359"/>
      <c r="AJ3" s="5"/>
      <c r="AK3" s="353"/>
      <c r="AL3" s="354">
        <v>1</v>
      </c>
      <c r="AM3" s="354">
        <f t="shared" ref="AM3:AU3" si="0">AL3+1</f>
        <v>2</v>
      </c>
      <c r="AN3" s="354">
        <f t="shared" si="0"/>
        <v>3</v>
      </c>
      <c r="AO3" s="354">
        <f t="shared" si="0"/>
        <v>4</v>
      </c>
      <c r="AP3" s="354">
        <f t="shared" si="0"/>
        <v>5</v>
      </c>
      <c r="AQ3" s="354">
        <f t="shared" si="0"/>
        <v>6</v>
      </c>
      <c r="AR3" s="354">
        <f t="shared" si="0"/>
        <v>7</v>
      </c>
      <c r="AS3" s="354">
        <f t="shared" si="0"/>
        <v>8</v>
      </c>
      <c r="AT3" s="354">
        <f t="shared" si="0"/>
        <v>9</v>
      </c>
      <c r="AU3" s="354">
        <f t="shared" si="0"/>
        <v>10</v>
      </c>
      <c r="AV3" s="86"/>
      <c r="AW3" s="423" t="s">
        <v>652</v>
      </c>
      <c r="AX3" s="382">
        <f>AVERAGE(AX5:AX365)</f>
        <v>-277.60693240601489</v>
      </c>
      <c r="AY3" s="382">
        <f>AVERAGE(AY5:AY365)</f>
        <v>-5625.3083953843625</v>
      </c>
      <c r="AZ3" s="382">
        <f>AVERAGE(AZ5:AZ365)</f>
        <v>-2320.3013393487095</v>
      </c>
      <c r="BA3" s="382">
        <f>AVERAGE(BA5:BA365)</f>
        <v>-58914.226465500302</v>
      </c>
      <c r="BB3" s="86"/>
      <c r="BC3" s="419"/>
      <c r="BD3" s="420" t="s">
        <v>12</v>
      </c>
      <c r="BE3" s="86"/>
      <c r="BF3" s="419"/>
      <c r="BG3" s="420" t="s">
        <v>73</v>
      </c>
      <c r="BH3" s="86"/>
      <c r="BI3" s="86"/>
      <c r="BJ3" s="350">
        <f>BL1*BL2</f>
        <v>150</v>
      </c>
      <c r="BK3" s="350"/>
      <c r="BL3" s="350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</row>
    <row r="4" spans="1:94">
      <c r="A4" s="365">
        <f>COUNT(A5:A124)</f>
        <v>120</v>
      </c>
      <c r="B4" s="362"/>
      <c r="C4" s="362"/>
      <c r="D4" s="88">
        <v>120</v>
      </c>
      <c r="E4" s="348" t="s">
        <v>607</v>
      </c>
      <c r="F4" s="109"/>
      <c r="G4" s="291">
        <v>0</v>
      </c>
      <c r="H4" s="291">
        <v>1</v>
      </c>
      <c r="I4" s="291">
        <v>2</v>
      </c>
      <c r="J4" s="291">
        <v>3</v>
      </c>
      <c r="K4" s="291">
        <v>4</v>
      </c>
      <c r="L4" s="291">
        <v>5</v>
      </c>
      <c r="M4" s="100">
        <v>-2</v>
      </c>
      <c r="N4" s="359"/>
      <c r="O4" s="359"/>
      <c r="P4" s="359"/>
      <c r="Q4" s="359"/>
      <c r="R4" s="359"/>
      <c r="S4" s="359"/>
      <c r="T4" s="359"/>
      <c r="U4" s="359"/>
      <c r="V4" s="359"/>
      <c r="W4" s="359"/>
      <c r="X4" s="359"/>
      <c r="Y4" s="359"/>
      <c r="Z4" s="359"/>
      <c r="AA4" s="359"/>
      <c r="AB4" s="359"/>
      <c r="AC4" s="359"/>
      <c r="AD4" s="359"/>
      <c r="AE4" s="359"/>
      <c r="AF4" s="359"/>
      <c r="AG4" s="359"/>
      <c r="AH4" s="359"/>
      <c r="AI4" s="359"/>
      <c r="AJ4" s="359"/>
      <c r="AK4" s="354">
        <v>1</v>
      </c>
      <c r="AL4" s="351">
        <f t="shared" ref="AL4:AU4" si="1">IF(AL191="","",IF(ISNUMBER(MATCH(AL191,$AG$13:$AG$22,0)),$T$2,IF(ISNUMBER(MATCH(AL191,$AG$27:$AG$46,0)),$BJ$1,IF(ISNUMBER(MATCH(AL191,$AG$5:$AG$8,0)),$AG$9,IF(ISNUMBER(MATCH(AL191,$M$5:$M$34,0)),$M$4,$BJ$2)))))</f>
        <v>0</v>
      </c>
      <c r="AM4" s="351">
        <f t="shared" si="1"/>
        <v>0</v>
      </c>
      <c r="AN4" s="351">
        <f t="shared" si="1"/>
        <v>0</v>
      </c>
      <c r="AO4" s="351">
        <f t="shared" si="1"/>
        <v>0</v>
      </c>
      <c r="AP4" s="351">
        <f t="shared" si="1"/>
        <v>0</v>
      </c>
      <c r="AQ4" s="351">
        <f t="shared" si="1"/>
        <v>0</v>
      </c>
      <c r="AR4" s="351">
        <f t="shared" si="1"/>
        <v>0</v>
      </c>
      <c r="AS4" s="351">
        <f t="shared" si="1"/>
        <v>0</v>
      </c>
      <c r="AT4" s="351">
        <f t="shared" si="1"/>
        <v>0</v>
      </c>
      <c r="AU4" s="351">
        <f t="shared" si="1"/>
        <v>-2</v>
      </c>
      <c r="AV4" s="86"/>
      <c r="AW4" s="79" t="s">
        <v>35</v>
      </c>
      <c r="AX4" s="79" t="s">
        <v>36</v>
      </c>
      <c r="AY4" s="79" t="s">
        <v>37</v>
      </c>
      <c r="AZ4" s="79" t="s">
        <v>38</v>
      </c>
      <c r="BA4" s="418" t="s">
        <v>39</v>
      </c>
      <c r="BB4" s="86"/>
      <c r="BC4" s="79" t="s">
        <v>35</v>
      </c>
      <c r="BD4" s="382" t="s">
        <v>76</v>
      </c>
      <c r="BE4" s="86"/>
      <c r="BF4" s="79" t="s">
        <v>35</v>
      </c>
      <c r="BG4" s="382" t="s">
        <v>72</v>
      </c>
      <c r="BH4" s="86"/>
      <c r="BI4" s="424" t="s">
        <v>660</v>
      </c>
      <c r="BJ4" s="359"/>
      <c r="BK4" s="359"/>
      <c r="BL4" s="431">
        <v>1</v>
      </c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</row>
    <row r="5" spans="1:94" ht="12" customHeight="1">
      <c r="A5" s="361">
        <v>1</v>
      </c>
      <c r="B5" s="362">
        <v>0</v>
      </c>
      <c r="C5" s="275">
        <v>-2.5</v>
      </c>
      <c r="D5" s="421">
        <v>1</v>
      </c>
      <c r="E5" s="422">
        <f>IF(D5&lt;=$D$4,B5,"")</f>
        <v>0</v>
      </c>
      <c r="F5" s="291">
        <v>0</v>
      </c>
      <c r="G5" s="363">
        <v>1</v>
      </c>
      <c r="H5" s="363">
        <v>0</v>
      </c>
      <c r="I5" s="363">
        <v>9</v>
      </c>
      <c r="J5" s="361" t="s">
        <v>610</v>
      </c>
      <c r="K5" s="363">
        <v>15</v>
      </c>
      <c r="L5" s="412" t="s">
        <v>611</v>
      </c>
      <c r="M5" s="50" t="str">
        <f>_xlfn.CONCAT(I5+1,",",H5+1)</f>
        <v>10,1</v>
      </c>
      <c r="N5" s="359"/>
      <c r="O5" s="413"/>
      <c r="P5" s="359"/>
      <c r="Q5" s="359" t="str">
        <f>R3</f>
        <v>ghb</v>
      </c>
      <c r="R5" s="359">
        <v>2</v>
      </c>
      <c r="S5" s="359">
        <v>6</v>
      </c>
      <c r="T5" s="359">
        <v>10</v>
      </c>
      <c r="U5" s="359"/>
      <c r="V5" s="359"/>
      <c r="W5" s="359"/>
      <c r="X5" s="359"/>
      <c r="Y5" s="359"/>
      <c r="Z5" s="359"/>
      <c r="AA5" s="359"/>
      <c r="AB5" s="359"/>
      <c r="AC5" s="359"/>
      <c r="AD5" s="359"/>
      <c r="AE5" s="359"/>
      <c r="AF5" s="368">
        <f>R5</f>
        <v>2</v>
      </c>
      <c r="AG5" s="50" t="str">
        <f>_xlfn.CONCAT(T5,",",S5)</f>
        <v>10,6</v>
      </c>
      <c r="AH5" s="364" t="str">
        <f>Q5</f>
        <v>ghb</v>
      </c>
      <c r="AI5" s="364"/>
      <c r="AJ5" s="5"/>
      <c r="AK5" s="354">
        <f t="shared" ref="AK5:AK18" si="2">AK4+1</f>
        <v>2</v>
      </c>
      <c r="AL5" s="351">
        <f t="shared" ref="AL5:AU5" si="3">IF(AL192="","",IF(ISNUMBER(MATCH(AL192,$AG$13:$AG$22,0)),$T$2,IF(ISNUMBER(MATCH(AL192,$AG$27:$AG$46,0)),$BJ$1,IF(ISNUMBER(MATCH(AL192,$AG$5:$AG$8,0)),$AG$9,IF(ISNUMBER(MATCH(AL192,$M$5:$M$34,0)),$M$4,$BJ$2)))))</f>
        <v>0</v>
      </c>
      <c r="AM5" s="351">
        <f t="shared" si="3"/>
        <v>0</v>
      </c>
      <c r="AN5" s="351">
        <f t="shared" si="3"/>
        <v>0</v>
      </c>
      <c r="AO5" s="351" t="str">
        <f t="shared" si="3"/>
        <v>B3</v>
      </c>
      <c r="AP5" s="351">
        <f t="shared" si="3"/>
        <v>0</v>
      </c>
      <c r="AQ5" s="351">
        <f t="shared" si="3"/>
        <v>0</v>
      </c>
      <c r="AR5" s="351">
        <f t="shared" si="3"/>
        <v>0</v>
      </c>
      <c r="AS5" s="351">
        <f t="shared" si="3"/>
        <v>0</v>
      </c>
      <c r="AT5" s="351">
        <f t="shared" si="3"/>
        <v>0</v>
      </c>
      <c r="AU5" s="351">
        <f t="shared" si="3"/>
        <v>-2</v>
      </c>
      <c r="AV5" s="86"/>
      <c r="AW5" s="79">
        <v>1</v>
      </c>
      <c r="AX5" s="80">
        <v>-277.32915031398699</v>
      </c>
      <c r="AY5" s="80">
        <v>-5653.65585808375</v>
      </c>
      <c r="AZ5" s="80">
        <v>-2312.5395767698901</v>
      </c>
      <c r="BA5" s="80">
        <v>-59034.115674042499</v>
      </c>
      <c r="BB5" s="86"/>
      <c r="BC5" s="79">
        <v>1</v>
      </c>
      <c r="BD5" s="80">
        <v>774.87975253951004</v>
      </c>
      <c r="BE5" s="86"/>
      <c r="BF5" s="79">
        <v>1</v>
      </c>
      <c r="BG5" s="80">
        <v>13.643498547409299</v>
      </c>
      <c r="BH5" s="86"/>
      <c r="BI5" s="416"/>
      <c r="BJ5" s="5">
        <v>1</v>
      </c>
      <c r="BK5" s="5">
        <v>2</v>
      </c>
      <c r="BL5" s="5">
        <v>3</v>
      </c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</row>
    <row r="6" spans="1:94" ht="12" customHeight="1">
      <c r="A6" s="361">
        <v>1.0756302521008401</v>
      </c>
      <c r="B6" s="362">
        <v>0.05</v>
      </c>
      <c r="C6" s="275">
        <v>-2.1</v>
      </c>
      <c r="D6" s="421">
        <f>D5+1</f>
        <v>2</v>
      </c>
      <c r="E6" s="422">
        <f t="shared" ref="E6:E69" si="4">IF(D6&lt;=$D$4,B6,"")</f>
        <v>0.05</v>
      </c>
      <c r="F6" s="291">
        <v>1</v>
      </c>
      <c r="G6" s="363">
        <v>1</v>
      </c>
      <c r="H6" s="363">
        <v>1</v>
      </c>
      <c r="I6" s="363">
        <v>9</v>
      </c>
      <c r="J6" s="361" t="s">
        <v>610</v>
      </c>
      <c r="K6" s="363">
        <v>15</v>
      </c>
      <c r="L6" s="412" t="s">
        <v>611</v>
      </c>
      <c r="M6" s="50" t="str">
        <f t="shared" ref="M6:M34" si="5">_xlfn.CONCAT(I6+1,",",H6+1)</f>
        <v>10,2</v>
      </c>
      <c r="N6" s="413" t="str">
        <f>L6</f>
        <v>ESTUARY-L2</v>
      </c>
      <c r="O6" s="359"/>
      <c r="P6" s="359"/>
      <c r="Q6" s="359" t="str">
        <f>Y3</f>
        <v>ESTUARY-L2</v>
      </c>
      <c r="R6" s="359">
        <f>AC3</f>
        <v>1</v>
      </c>
      <c r="S6" s="359">
        <f>AD3</f>
        <v>5</v>
      </c>
      <c r="T6" s="359">
        <f>AE3</f>
        <v>9</v>
      </c>
      <c r="U6" s="359"/>
      <c r="V6" s="359"/>
      <c r="W6" s="359"/>
      <c r="X6" s="359"/>
      <c r="Y6" s="359"/>
      <c r="Z6" s="359"/>
      <c r="AA6" s="359"/>
      <c r="AB6" s="359"/>
      <c r="AC6" s="359"/>
      <c r="AD6" s="359"/>
      <c r="AE6" s="359"/>
      <c r="AF6" s="368">
        <f>R6</f>
        <v>1</v>
      </c>
      <c r="AG6" s="50" t="str">
        <f>_xlfn.CONCAT(T6,",",S6)</f>
        <v>9,5</v>
      </c>
      <c r="AH6" s="364" t="str">
        <f>Q6</f>
        <v>ESTUARY-L2</v>
      </c>
      <c r="AI6" s="364"/>
      <c r="AJ6" s="5"/>
      <c r="AK6" s="354">
        <f t="shared" si="2"/>
        <v>3</v>
      </c>
      <c r="AL6" s="351">
        <f t="shared" ref="AL6:AU6" si="6">IF(AL193="","",IF(ISNUMBER(MATCH(AL193,$AG$13:$AG$22,0)),$T$2,IF(ISNUMBER(MATCH(AL193,$AG$27:$AG$46,0)),$BJ$1,IF(ISNUMBER(MATCH(AL193,$AG$5:$AG$8,0)),$AG$9,IF(ISNUMBER(MATCH(AL193,$M$5:$M$34,0)),$M$4,$BJ$2)))))</f>
        <v>0</v>
      </c>
      <c r="AM6" s="351" t="str">
        <f t="shared" si="6"/>
        <v>B3</v>
      </c>
      <c r="AN6" s="351">
        <f t="shared" si="6"/>
        <v>0</v>
      </c>
      <c r="AO6" s="351">
        <f t="shared" si="6"/>
        <v>0</v>
      </c>
      <c r="AP6" s="351">
        <f t="shared" si="6"/>
        <v>0</v>
      </c>
      <c r="AQ6" s="351">
        <f t="shared" si="6"/>
        <v>0</v>
      </c>
      <c r="AR6" s="351">
        <f t="shared" si="6"/>
        <v>0</v>
      </c>
      <c r="AS6" s="351">
        <f t="shared" si="6"/>
        <v>0</v>
      </c>
      <c r="AT6" s="351">
        <f t="shared" si="6"/>
        <v>0</v>
      </c>
      <c r="AU6" s="351">
        <f t="shared" si="6"/>
        <v>-2</v>
      </c>
      <c r="AV6" s="86"/>
      <c r="AW6" s="79">
        <v>1.083333333333</v>
      </c>
      <c r="AX6" s="80">
        <v>-301.66494173714801</v>
      </c>
      <c r="AY6" s="80">
        <v>-6609.7982584538004</v>
      </c>
      <c r="AZ6" s="80">
        <v>-2699.859355219</v>
      </c>
      <c r="BA6" s="80">
        <v>-73552.793105165401</v>
      </c>
      <c r="BB6" s="86"/>
      <c r="BC6" s="79">
        <v>1.083333333333</v>
      </c>
      <c r="BD6" s="80">
        <v>775.18804335591096</v>
      </c>
      <c r="BE6" s="86"/>
      <c r="BF6" s="79">
        <v>1.083333333333</v>
      </c>
      <c r="BG6" s="80">
        <v>13.3899514143278</v>
      </c>
      <c r="BH6" s="86"/>
      <c r="BI6" s="39">
        <v>0</v>
      </c>
      <c r="BJ6" s="417">
        <v>0</v>
      </c>
      <c r="BK6" s="417">
        <v>0</v>
      </c>
      <c r="BL6" s="417">
        <v>0</v>
      </c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</row>
    <row r="7" spans="1:94" ht="12" customHeight="1">
      <c r="A7" s="361">
        <v>1.1512605042016799</v>
      </c>
      <c r="B7" s="362">
        <v>0.20599999999999999</v>
      </c>
      <c r="C7" s="275">
        <v>2.1</v>
      </c>
      <c r="D7" s="421">
        <f t="shared" ref="D7:D70" si="7">D6+1</f>
        <v>3</v>
      </c>
      <c r="E7" s="422">
        <f t="shared" si="4"/>
        <v>0.20599999999999999</v>
      </c>
      <c r="F7" s="291">
        <v>2</v>
      </c>
      <c r="G7" s="363">
        <v>1</v>
      </c>
      <c r="H7" s="363">
        <v>2</v>
      </c>
      <c r="I7" s="363">
        <v>9</v>
      </c>
      <c r="J7" s="361" t="s">
        <v>610</v>
      </c>
      <c r="K7" s="363">
        <v>15</v>
      </c>
      <c r="L7" s="412" t="s">
        <v>611</v>
      </c>
      <c r="M7" s="50" t="str">
        <f t="shared" si="5"/>
        <v>10,3</v>
      </c>
      <c r="N7" s="359"/>
      <c r="O7" s="359"/>
      <c r="P7" s="359"/>
      <c r="Q7" s="359" t="str">
        <f>U3</f>
        <v>ghb</v>
      </c>
      <c r="R7" s="359">
        <v>3</v>
      </c>
      <c r="S7" s="359">
        <v>6</v>
      </c>
      <c r="T7" s="359">
        <v>10</v>
      </c>
      <c r="U7" s="359"/>
      <c r="V7" s="359"/>
      <c r="W7" s="359"/>
      <c r="X7" s="359"/>
      <c r="Y7" s="359"/>
      <c r="Z7" s="359"/>
      <c r="AA7" s="359"/>
      <c r="AB7" s="359"/>
      <c r="AC7" s="359"/>
      <c r="AD7" s="359"/>
      <c r="AE7" s="359"/>
      <c r="AF7" s="368">
        <f>R7</f>
        <v>3</v>
      </c>
      <c r="AG7" s="50" t="str">
        <f>_xlfn.CONCAT(T7,",",S7)</f>
        <v>10,6</v>
      </c>
      <c r="AH7" s="364" t="str">
        <f>Q7</f>
        <v>ghb</v>
      </c>
      <c r="AI7" s="364"/>
      <c r="AJ7" s="5"/>
      <c r="AK7" s="354">
        <f t="shared" si="2"/>
        <v>4</v>
      </c>
      <c r="AL7" s="351">
        <f t="shared" ref="AL7:AU7" si="8">IF(AL194="","",IF(ISNUMBER(MATCH(AL194,$AG$13:$AG$22,0)),$T$2,IF(ISNUMBER(MATCH(AL194,$AG$27:$AG$46,0)),$BJ$1,IF(ISNUMBER(MATCH(AL194,$AG$5:$AG$8,0)),$AG$9,IF(ISNUMBER(MATCH(AL194,$M$5:$M$34,0)),$M$4,$BJ$2)))))</f>
        <v>0</v>
      </c>
      <c r="AM7" s="351">
        <f t="shared" si="8"/>
        <v>1</v>
      </c>
      <c r="AN7" s="351">
        <f t="shared" si="8"/>
        <v>0</v>
      </c>
      <c r="AO7" s="351">
        <f t="shared" si="8"/>
        <v>0</v>
      </c>
      <c r="AP7" s="351">
        <f t="shared" si="8"/>
        <v>0</v>
      </c>
      <c r="AQ7" s="351">
        <f t="shared" si="8"/>
        <v>0</v>
      </c>
      <c r="AR7" s="351" t="str">
        <f t="shared" si="8"/>
        <v>B3</v>
      </c>
      <c r="AS7" s="351">
        <f t="shared" si="8"/>
        <v>0</v>
      </c>
      <c r="AT7" s="351">
        <f t="shared" si="8"/>
        <v>0</v>
      </c>
      <c r="AU7" s="351">
        <f t="shared" si="8"/>
        <v>-2</v>
      </c>
      <c r="AV7" s="86"/>
      <c r="AW7" s="79">
        <v>1.166666666667</v>
      </c>
      <c r="AX7" s="80">
        <v>-282.51485102856401</v>
      </c>
      <c r="AY7" s="80">
        <v>-5562.68246762533</v>
      </c>
      <c r="AZ7" s="80">
        <v>-2396.2421629881901</v>
      </c>
      <c r="BA7" s="80">
        <v>-57800.212518457702</v>
      </c>
      <c r="BB7" s="86"/>
      <c r="BC7" s="79">
        <v>1.166666666667</v>
      </c>
      <c r="BD7" s="80">
        <v>775.54236422777103</v>
      </c>
      <c r="BE7" s="86"/>
      <c r="BF7" s="79">
        <v>1.166666666667</v>
      </c>
      <c r="BG7" s="80">
        <v>13.3417425524738</v>
      </c>
      <c r="BH7" s="86"/>
      <c r="BI7" s="39">
        <v>1</v>
      </c>
      <c r="BJ7" s="417">
        <v>-200</v>
      </c>
      <c r="BK7" s="417">
        <v>0</v>
      </c>
      <c r="BL7" s="417">
        <v>-100</v>
      </c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</row>
    <row r="8" spans="1:94" ht="12" customHeight="1">
      <c r="A8" s="361">
        <v>1.22689075630252</v>
      </c>
      <c r="B8" s="362">
        <v>0.25600000000000001</v>
      </c>
      <c r="C8" s="275">
        <v>2.5</v>
      </c>
      <c r="D8" s="421">
        <f t="shared" si="7"/>
        <v>4</v>
      </c>
      <c r="E8" s="422">
        <f t="shared" si="4"/>
        <v>0.25600000000000001</v>
      </c>
      <c r="F8" s="291">
        <v>3</v>
      </c>
      <c r="G8" s="363">
        <v>1</v>
      </c>
      <c r="H8" s="363">
        <v>3</v>
      </c>
      <c r="I8" s="363">
        <v>9</v>
      </c>
      <c r="J8" s="361" t="s">
        <v>610</v>
      </c>
      <c r="K8" s="363">
        <v>15</v>
      </c>
      <c r="L8" s="412" t="s">
        <v>611</v>
      </c>
      <c r="M8" s="50" t="str">
        <f t="shared" si="5"/>
        <v>10,4</v>
      </c>
      <c r="N8" s="359"/>
      <c r="O8" s="359"/>
      <c r="P8" s="359"/>
      <c r="Q8" s="359" t="str">
        <f>AB3</f>
        <v>ESTUARY-L3</v>
      </c>
      <c r="R8" s="359">
        <f>AF3</f>
        <v>2</v>
      </c>
      <c r="S8" s="359">
        <f>AG3</f>
        <v>5</v>
      </c>
      <c r="T8" s="359">
        <f>AH3</f>
        <v>9</v>
      </c>
      <c r="U8" s="359"/>
      <c r="V8" s="359"/>
      <c r="W8" s="359"/>
      <c r="X8" s="359"/>
      <c r="Y8" s="359"/>
      <c r="Z8" s="359"/>
      <c r="AA8" s="359"/>
      <c r="AB8" s="359"/>
      <c r="AC8" s="359"/>
      <c r="AD8" s="359"/>
      <c r="AE8" s="359"/>
      <c r="AF8" s="368">
        <f>R8</f>
        <v>2</v>
      </c>
      <c r="AG8" s="50" t="str">
        <f>_xlfn.CONCAT(T8,",",S8)</f>
        <v>9,5</v>
      </c>
      <c r="AH8" s="364" t="str">
        <f>Q8</f>
        <v>ESTUARY-L3</v>
      </c>
      <c r="AI8" s="364"/>
      <c r="AJ8" s="5"/>
      <c r="AK8" s="354">
        <f t="shared" si="2"/>
        <v>5</v>
      </c>
      <c r="AL8" s="351">
        <f t="shared" ref="AL8:AU8" si="9">IF(AL195="","",IF(ISNUMBER(MATCH(AL195,$AG$13:$AG$22,0)),$T$2,IF(ISNUMBER(MATCH(AL195,$AG$27:$AG$46,0)),$BJ$1,IF(ISNUMBER(MATCH(AL195,$AG$5:$AG$8,0)),$AG$9,IF(ISNUMBER(MATCH(AL195,$M$5:$M$34,0)),$M$4,$BJ$2)))))</f>
        <v>0</v>
      </c>
      <c r="AM8" s="351">
        <f t="shared" si="9"/>
        <v>0</v>
      </c>
      <c r="AN8" s="351">
        <f t="shared" si="9"/>
        <v>1</v>
      </c>
      <c r="AO8" s="351">
        <f t="shared" si="9"/>
        <v>1</v>
      </c>
      <c r="AP8" s="351">
        <f t="shared" si="9"/>
        <v>0</v>
      </c>
      <c r="AQ8" s="351">
        <f t="shared" si="9"/>
        <v>0</v>
      </c>
      <c r="AR8" s="351">
        <f t="shared" si="9"/>
        <v>0</v>
      </c>
      <c r="AS8" s="351">
        <f t="shared" si="9"/>
        <v>1</v>
      </c>
      <c r="AT8" s="351">
        <f t="shared" si="9"/>
        <v>1</v>
      </c>
      <c r="AU8" s="351">
        <f t="shared" si="9"/>
        <v>1</v>
      </c>
      <c r="AV8" s="86"/>
      <c r="AW8" s="79">
        <v>1.25</v>
      </c>
      <c r="AX8" s="80">
        <v>-260.84306308723097</v>
      </c>
      <c r="AY8" s="80">
        <v>-4838.2554105927702</v>
      </c>
      <c r="AZ8" s="80">
        <v>-2052.4632257650801</v>
      </c>
      <c r="BA8" s="80">
        <v>-46827.578010311903</v>
      </c>
      <c r="BB8" s="86"/>
      <c r="BC8" s="79">
        <v>1.25</v>
      </c>
      <c r="BD8" s="80">
        <v>775.94263244798697</v>
      </c>
      <c r="BE8" s="86"/>
      <c r="BF8" s="79">
        <v>1.25</v>
      </c>
      <c r="BG8" s="80">
        <v>13.584066744700699</v>
      </c>
      <c r="BH8" s="86"/>
      <c r="BI8" s="39">
        <v>11</v>
      </c>
      <c r="BJ8" s="417">
        <v>-1800</v>
      </c>
      <c r="BK8" s="417">
        <v>-500</v>
      </c>
      <c r="BL8" s="417">
        <v>-200</v>
      </c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</row>
    <row r="9" spans="1:94" ht="12" customHeight="1">
      <c r="A9" s="361">
        <v>1.30252100840336</v>
      </c>
      <c r="B9" s="362">
        <v>0.30599999999999999</v>
      </c>
      <c r="C9" s="275">
        <v>2</v>
      </c>
      <c r="D9" s="421">
        <f t="shared" si="7"/>
        <v>5</v>
      </c>
      <c r="E9" s="422">
        <f t="shared" si="4"/>
        <v>0.30599999999999999</v>
      </c>
      <c r="F9" s="291">
        <v>4</v>
      </c>
      <c r="G9" s="363">
        <v>1</v>
      </c>
      <c r="H9" s="363">
        <v>4</v>
      </c>
      <c r="I9" s="363">
        <v>9</v>
      </c>
      <c r="J9" s="361" t="s">
        <v>610</v>
      </c>
      <c r="K9" s="363">
        <v>15</v>
      </c>
      <c r="L9" s="412" t="s">
        <v>611</v>
      </c>
      <c r="M9" s="50" t="str">
        <f t="shared" si="5"/>
        <v>10,5</v>
      </c>
      <c r="N9" s="359"/>
      <c r="O9" s="359"/>
      <c r="P9" s="359"/>
      <c r="Q9" s="359"/>
      <c r="R9" s="369">
        <f>R12</f>
        <v>1</v>
      </c>
      <c r="S9" s="369">
        <f>S12</f>
        <v>2</v>
      </c>
      <c r="T9" s="369">
        <f>T12</f>
        <v>3</v>
      </c>
      <c r="U9" s="359"/>
      <c r="V9" s="359"/>
      <c r="W9" s="359"/>
      <c r="X9" s="359"/>
      <c r="Y9" s="359"/>
      <c r="Z9" s="359"/>
      <c r="AA9" s="359"/>
      <c r="AB9" s="359"/>
      <c r="AC9" s="359"/>
      <c r="AD9" s="359"/>
      <c r="AE9" s="359"/>
      <c r="AF9" s="182">
        <v>50</v>
      </c>
      <c r="AG9" s="182">
        <v>2</v>
      </c>
      <c r="AH9" s="359"/>
      <c r="AI9" s="359"/>
      <c r="AJ9" s="5"/>
      <c r="AK9" s="354">
        <f t="shared" si="2"/>
        <v>6</v>
      </c>
      <c r="AL9" s="351">
        <f t="shared" ref="AL9:AU9" si="10">IF(AL196="","",IF(ISNUMBER(MATCH(AL196,$AG$13:$AG$22,0)),$T$2,IF(ISNUMBER(MATCH(AL196,$AG$27:$AG$46,0)),$BJ$1,IF(ISNUMBER(MATCH(AL196,$AG$5:$AG$8,0)),$AG$9,IF(ISNUMBER(MATCH(AL196,$M$5:$M$34,0)),$M$4,$BJ$2)))))</f>
        <v>0</v>
      </c>
      <c r="AM9" s="351">
        <f t="shared" si="10"/>
        <v>0</v>
      </c>
      <c r="AN9" s="351">
        <f t="shared" si="10"/>
        <v>0</v>
      </c>
      <c r="AO9" s="351">
        <f t="shared" si="10"/>
        <v>0</v>
      </c>
      <c r="AP9" s="351">
        <f t="shared" si="10"/>
        <v>1</v>
      </c>
      <c r="AQ9" s="351">
        <f t="shared" si="10"/>
        <v>1</v>
      </c>
      <c r="AR9" s="351">
        <f t="shared" si="10"/>
        <v>1</v>
      </c>
      <c r="AS9" s="351">
        <f t="shared" si="10"/>
        <v>0</v>
      </c>
      <c r="AT9" s="351">
        <f t="shared" si="10"/>
        <v>0</v>
      </c>
      <c r="AU9" s="351">
        <f t="shared" si="10"/>
        <v>2</v>
      </c>
      <c r="AV9" s="86"/>
      <c r="AW9" s="79">
        <v>1.333333333333</v>
      </c>
      <c r="AX9" s="80">
        <v>-255.295120392314</v>
      </c>
      <c r="AY9" s="80">
        <v>-4909.2044612360796</v>
      </c>
      <c r="AZ9" s="80">
        <v>-1969.09501220632</v>
      </c>
      <c r="BA9" s="80">
        <v>-47880.370865335397</v>
      </c>
      <c r="BB9" s="86"/>
      <c r="BC9" s="79">
        <v>1.333333333333</v>
      </c>
      <c r="BD9" s="80">
        <v>776.38877478452696</v>
      </c>
      <c r="BE9" s="86"/>
      <c r="BF9" s="79">
        <v>1.333333333333</v>
      </c>
      <c r="BG9" s="80">
        <v>13.885280575078101</v>
      </c>
      <c r="BH9" s="86"/>
      <c r="BI9" s="39">
        <v>21</v>
      </c>
      <c r="BJ9" s="417">
        <v>-200</v>
      </c>
      <c r="BK9" s="417">
        <v>-400</v>
      </c>
      <c r="BL9" s="417">
        <v>-300</v>
      </c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  <c r="BZ9" s="86"/>
      <c r="CA9" s="86"/>
      <c r="CB9" s="86"/>
      <c r="CC9" s="86"/>
      <c r="CD9" s="86"/>
      <c r="CE9" s="86"/>
      <c r="CF9" s="86"/>
      <c r="CG9" s="86"/>
      <c r="CH9" s="86"/>
      <c r="CI9" s="86"/>
      <c r="CJ9" s="86"/>
      <c r="CK9" s="86"/>
      <c r="CL9" s="86"/>
      <c r="CM9" s="86"/>
      <c r="CN9" s="86"/>
      <c r="CO9" s="86"/>
      <c r="CP9" s="86"/>
    </row>
    <row r="10" spans="1:94" ht="12" customHeight="1">
      <c r="A10" s="361">
        <v>1.3781512605041999</v>
      </c>
      <c r="B10" s="362">
        <v>0.46200000000000002</v>
      </c>
      <c r="C10" s="275">
        <v>-2.4</v>
      </c>
      <c r="D10" s="421">
        <f t="shared" si="7"/>
        <v>6</v>
      </c>
      <c r="E10" s="422">
        <f t="shared" si="4"/>
        <v>0.46200000000000002</v>
      </c>
      <c r="F10" s="291">
        <v>5</v>
      </c>
      <c r="G10" s="363">
        <v>1</v>
      </c>
      <c r="H10" s="363">
        <v>5</v>
      </c>
      <c r="I10" s="363">
        <v>9</v>
      </c>
      <c r="J10" s="361" t="s">
        <v>610</v>
      </c>
      <c r="K10" s="363">
        <v>15</v>
      </c>
      <c r="L10" s="412" t="s">
        <v>611</v>
      </c>
      <c r="M10" s="50" t="str">
        <f t="shared" si="5"/>
        <v>10,6</v>
      </c>
      <c r="N10" s="359"/>
      <c r="O10" s="359"/>
      <c r="P10" s="359"/>
      <c r="Q10" s="359"/>
      <c r="R10" s="369"/>
      <c r="S10" s="369"/>
      <c r="T10" s="369"/>
      <c r="U10" s="359"/>
      <c r="V10" s="359"/>
      <c r="W10" s="359"/>
      <c r="X10" s="359"/>
      <c r="Y10" s="359"/>
      <c r="Z10" s="359"/>
      <c r="AA10" s="359"/>
      <c r="AB10" s="359"/>
      <c r="AC10" s="359"/>
      <c r="AD10" s="359"/>
      <c r="AE10" s="359"/>
      <c r="AF10" s="182"/>
      <c r="AG10" s="182"/>
      <c r="AH10" s="359"/>
      <c r="AI10" s="359"/>
      <c r="AJ10" s="5"/>
      <c r="AK10" s="354">
        <f t="shared" si="2"/>
        <v>7</v>
      </c>
      <c r="AL10" s="351">
        <f t="shared" ref="AL10:AU10" si="11">IF(AL197="","",IF(ISNUMBER(MATCH(AL197,$AG$13:$AG$22,0)),$T$2,IF(ISNUMBER(MATCH(AL197,$AG$27:$AG$46,0)),$BJ$1,IF(ISNUMBER(MATCH(AL197,$AG$5:$AG$8,0)),$AG$9,IF(ISNUMBER(MATCH(AL197,$M$5:$M$34,0)),$M$4,$BJ$2)))))</f>
        <v>0</v>
      </c>
      <c r="AM10" s="351">
        <f t="shared" si="11"/>
        <v>0</v>
      </c>
      <c r="AN10" s="351">
        <f t="shared" si="11"/>
        <v>0</v>
      </c>
      <c r="AO10" s="351">
        <f t="shared" si="11"/>
        <v>1</v>
      </c>
      <c r="AP10" s="351">
        <f t="shared" si="11"/>
        <v>1</v>
      </c>
      <c r="AQ10" s="351">
        <f t="shared" si="11"/>
        <v>0</v>
      </c>
      <c r="AR10" s="351">
        <f t="shared" si="11"/>
        <v>0</v>
      </c>
      <c r="AS10" s="351">
        <f t="shared" si="11"/>
        <v>1</v>
      </c>
      <c r="AT10" s="351">
        <f t="shared" si="11"/>
        <v>1</v>
      </c>
      <c r="AU10" s="351">
        <f t="shared" si="11"/>
        <v>1</v>
      </c>
      <c r="AV10" s="86"/>
      <c r="AW10" s="79">
        <v>1.416666666667</v>
      </c>
      <c r="AX10" s="80">
        <v>-273.14844307335397</v>
      </c>
      <c r="AY10" s="80">
        <v>-5775.2101979722702</v>
      </c>
      <c r="AZ10" s="80">
        <v>-2243.5964116537102</v>
      </c>
      <c r="BA10" s="80">
        <v>-60911.011854019896</v>
      </c>
      <c r="BB10" s="86"/>
      <c r="BC10" s="79">
        <v>1.416666666667</v>
      </c>
      <c r="BD10" s="80">
        <v>776.88058596015401</v>
      </c>
      <c r="BE10" s="86"/>
      <c r="BF10" s="79">
        <v>1.416666666667</v>
      </c>
      <c r="BG10" s="80">
        <v>13.9299642752902</v>
      </c>
      <c r="BH10" s="86"/>
      <c r="BI10" s="39">
        <v>31</v>
      </c>
      <c r="BJ10" s="417">
        <v>0</v>
      </c>
      <c r="BK10" s="417">
        <v>-600</v>
      </c>
      <c r="BL10" s="417">
        <v>-400</v>
      </c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6"/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</row>
    <row r="11" spans="1:94" ht="12" customHeight="1">
      <c r="A11" s="361">
        <v>1.45378151260504</v>
      </c>
      <c r="B11" s="275">
        <v>0.51200000000000001</v>
      </c>
      <c r="C11" s="275">
        <v>-2.8</v>
      </c>
      <c r="D11" s="421">
        <f t="shared" si="7"/>
        <v>7</v>
      </c>
      <c r="E11" s="422">
        <f t="shared" si="4"/>
        <v>0.51200000000000001</v>
      </c>
      <c r="F11" s="291">
        <v>6</v>
      </c>
      <c r="G11" s="363">
        <v>1</v>
      </c>
      <c r="H11" s="363">
        <v>6</v>
      </c>
      <c r="I11" s="363">
        <v>9</v>
      </c>
      <c r="J11" s="361" t="s">
        <v>610</v>
      </c>
      <c r="K11" s="363">
        <v>15</v>
      </c>
      <c r="L11" s="412" t="s">
        <v>611</v>
      </c>
      <c r="M11" s="50" t="str">
        <f t="shared" si="5"/>
        <v>10,7</v>
      </c>
      <c r="N11" s="359"/>
      <c r="O11" s="359"/>
      <c r="P11" s="397" t="s">
        <v>658</v>
      </c>
      <c r="Q11" s="359"/>
      <c r="R11" s="359"/>
      <c r="S11" s="359"/>
      <c r="T11" s="359"/>
      <c r="U11" s="397"/>
      <c r="V11" s="397"/>
      <c r="W11" s="397"/>
      <c r="X11" s="396"/>
      <c r="Y11" s="397"/>
      <c r="Z11" s="397"/>
      <c r="AA11" s="359"/>
      <c r="AB11" s="359"/>
      <c r="AC11" s="359"/>
      <c r="AD11" s="359"/>
      <c r="AE11" s="396" t="s">
        <v>659</v>
      </c>
      <c r="AF11" s="359"/>
      <c r="AG11" s="359"/>
      <c r="AH11" s="359"/>
      <c r="AI11" s="359"/>
      <c r="AJ11" s="5"/>
      <c r="AK11" s="354">
        <f t="shared" si="2"/>
        <v>8</v>
      </c>
      <c r="AL11" s="351">
        <f t="shared" ref="AL11:AU11" si="12">IF(AL198="","",IF(ISNUMBER(MATCH(AL198,$AG$13:$AG$22,0)),$T$2,IF(ISNUMBER(MATCH(AL198,$AG$27:$AG$46,0)),$BJ$1,IF(ISNUMBER(MATCH(AL198,$AG$5:$AG$8,0)),$AG$9,IF(ISNUMBER(MATCH(AL198,$M$5:$M$34,0)),$M$4,$BJ$2)))))</f>
        <v>0</v>
      </c>
      <c r="AM11" s="351">
        <f t="shared" si="12"/>
        <v>0</v>
      </c>
      <c r="AN11" s="351">
        <f t="shared" si="12"/>
        <v>1</v>
      </c>
      <c r="AO11" s="351">
        <f t="shared" si="12"/>
        <v>0</v>
      </c>
      <c r="AP11" s="351">
        <f t="shared" si="12"/>
        <v>0</v>
      </c>
      <c r="AQ11" s="351">
        <f t="shared" si="12"/>
        <v>0</v>
      </c>
      <c r="AR11" s="351">
        <f t="shared" si="12"/>
        <v>0</v>
      </c>
      <c r="AS11" s="351">
        <f t="shared" si="12"/>
        <v>0</v>
      </c>
      <c r="AT11" s="351">
        <f t="shared" si="12"/>
        <v>0</v>
      </c>
      <c r="AU11" s="351">
        <f t="shared" si="12"/>
        <v>-2</v>
      </c>
      <c r="AV11" s="86"/>
      <c r="AW11" s="79">
        <v>1.5</v>
      </c>
      <c r="AX11" s="80">
        <v>-295.90908895289101</v>
      </c>
      <c r="AY11" s="80">
        <v>-6524.0277445389802</v>
      </c>
      <c r="AZ11" s="80">
        <v>-2598.3731290752398</v>
      </c>
      <c r="BA11" s="80">
        <v>-72231.5713074245</v>
      </c>
      <c r="BB11" s="86"/>
      <c r="BC11" s="79">
        <v>1.5</v>
      </c>
      <c r="BD11" s="80">
        <v>777.41773306523498</v>
      </c>
      <c r="BE11" s="86"/>
      <c r="BF11" s="79">
        <v>1.5</v>
      </c>
      <c r="BG11" s="80">
        <v>13.664910555168699</v>
      </c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</row>
    <row r="12" spans="1:94" ht="12" customHeight="1">
      <c r="A12" s="361">
        <v>1.52941176470588</v>
      </c>
      <c r="B12" s="275">
        <v>0.56200000000000006</v>
      </c>
      <c r="C12" s="275">
        <v>-2.4</v>
      </c>
      <c r="D12" s="421">
        <f t="shared" si="7"/>
        <v>8</v>
      </c>
      <c r="E12" s="422">
        <f t="shared" si="4"/>
        <v>0.56200000000000006</v>
      </c>
      <c r="F12" s="291">
        <v>7</v>
      </c>
      <c r="G12" s="363">
        <v>1</v>
      </c>
      <c r="H12" s="363">
        <v>7</v>
      </c>
      <c r="I12" s="363">
        <v>9</v>
      </c>
      <c r="J12" s="361" t="s">
        <v>610</v>
      </c>
      <c r="K12" s="363">
        <v>15</v>
      </c>
      <c r="L12" s="412" t="s">
        <v>611</v>
      </c>
      <c r="M12" s="50" t="str">
        <f t="shared" si="5"/>
        <v>10,8</v>
      </c>
      <c r="N12" s="359"/>
      <c r="O12" s="359"/>
      <c r="P12" s="398"/>
      <c r="Q12" s="399">
        <v>0</v>
      </c>
      <c r="R12" s="399">
        <v>1</v>
      </c>
      <c r="S12" s="399">
        <v>2</v>
      </c>
      <c r="T12" s="399">
        <v>3</v>
      </c>
      <c r="U12" s="399">
        <v>4</v>
      </c>
      <c r="V12" s="399">
        <v>0</v>
      </c>
      <c r="W12" s="399">
        <v>1</v>
      </c>
      <c r="X12" s="399">
        <v>2</v>
      </c>
      <c r="Y12" s="399">
        <v>3</v>
      </c>
      <c r="Z12" s="399">
        <v>4</v>
      </c>
      <c r="AA12" s="399">
        <v>0</v>
      </c>
      <c r="AB12" s="399">
        <v>1</v>
      </c>
      <c r="AC12" s="399">
        <v>2</v>
      </c>
      <c r="AD12" s="399">
        <v>3</v>
      </c>
      <c r="AE12" s="400">
        <v>4</v>
      </c>
      <c r="AF12" s="430"/>
      <c r="AG12" s="430"/>
      <c r="AH12" s="430"/>
      <c r="AI12" s="430"/>
      <c r="AJ12" s="5"/>
      <c r="AK12" s="354">
        <f t="shared" si="2"/>
        <v>9</v>
      </c>
      <c r="AL12" s="351">
        <f t="shared" ref="AL12:AU12" si="13">IF(AL199="","",IF(ISNUMBER(MATCH(AL199,$AG$13:$AG$22,0)),$T$2,IF(ISNUMBER(MATCH(AL199,$AG$27:$AG$46,0)),$BJ$1,IF(ISNUMBER(MATCH(AL199,$AG$5:$AG$8,0)),$AG$9,IF(ISNUMBER(MATCH(AL199,$M$5:$M$34,0)),$M$4,$BJ$2)))))</f>
        <v>0</v>
      </c>
      <c r="AM12" s="351">
        <f t="shared" si="13"/>
        <v>1</v>
      </c>
      <c r="AN12" s="351">
        <f t="shared" si="13"/>
        <v>0</v>
      </c>
      <c r="AO12" s="351">
        <f t="shared" si="13"/>
        <v>0</v>
      </c>
      <c r="AP12" s="351">
        <f t="shared" si="13"/>
        <v>0</v>
      </c>
      <c r="AQ12" s="351">
        <f t="shared" si="13"/>
        <v>0</v>
      </c>
      <c r="AR12" s="351">
        <f t="shared" si="13"/>
        <v>0</v>
      </c>
      <c r="AS12" s="351">
        <f t="shared" si="13"/>
        <v>0</v>
      </c>
      <c r="AT12" s="351">
        <f t="shared" si="13"/>
        <v>0</v>
      </c>
      <c r="AU12" s="351">
        <f t="shared" si="13"/>
        <v>-2</v>
      </c>
      <c r="AV12" s="86"/>
      <c r="AW12" s="79">
        <v>1.583333333333</v>
      </c>
      <c r="AX12" s="80">
        <v>-303.53759662975898</v>
      </c>
      <c r="AY12" s="80">
        <v>-6514.7452929746996</v>
      </c>
      <c r="AZ12" s="80">
        <v>-2741.78010823662</v>
      </c>
      <c r="BA12" s="80">
        <v>-72282.397735502294</v>
      </c>
      <c r="BB12" s="86"/>
      <c r="BC12" s="79">
        <v>1.583333333333</v>
      </c>
      <c r="BD12" s="80">
        <v>777.99988817697397</v>
      </c>
      <c r="BE12" s="86"/>
      <c r="BF12" s="79">
        <v>1.583333333333</v>
      </c>
      <c r="BG12" s="80">
        <v>13.3248588232186</v>
      </c>
      <c r="BH12" s="86"/>
      <c r="BI12" s="424" t="s">
        <v>636</v>
      </c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6"/>
      <c r="CE12" s="86"/>
      <c r="CF12" s="86"/>
      <c r="CG12" s="86"/>
      <c r="CH12" s="86"/>
      <c r="CI12" s="86"/>
      <c r="CJ12" s="86"/>
      <c r="CK12" s="86"/>
      <c r="CL12" s="86"/>
      <c r="CM12" s="86"/>
      <c r="CN12" s="86"/>
      <c r="CO12" s="86"/>
      <c r="CP12" s="86"/>
    </row>
    <row r="13" spans="1:94" ht="12" customHeight="1">
      <c r="A13" s="361">
        <v>1.6050420168067201</v>
      </c>
      <c r="B13" s="275">
        <v>0.71799999999999997</v>
      </c>
      <c r="C13" s="275">
        <v>2.4</v>
      </c>
      <c r="D13" s="421">
        <f t="shared" si="7"/>
        <v>9</v>
      </c>
      <c r="E13" s="422">
        <f t="shared" si="4"/>
        <v>0.71799999999999997</v>
      </c>
      <c r="F13" s="291">
        <v>8</v>
      </c>
      <c r="G13" s="363">
        <v>1</v>
      </c>
      <c r="H13" s="363">
        <v>8</v>
      </c>
      <c r="I13" s="363">
        <v>9</v>
      </c>
      <c r="J13" s="361" t="s">
        <v>610</v>
      </c>
      <c r="K13" s="363">
        <v>15</v>
      </c>
      <c r="L13" s="412" t="s">
        <v>611</v>
      </c>
      <c r="M13" s="50" t="str">
        <f t="shared" si="5"/>
        <v>10,9</v>
      </c>
      <c r="N13" s="359"/>
      <c r="O13" s="359"/>
      <c r="P13" s="401">
        <v>0</v>
      </c>
      <c r="Q13" s="364">
        <v>0</v>
      </c>
      <c r="R13" s="364">
        <v>11</v>
      </c>
      <c r="S13" s="364">
        <v>2</v>
      </c>
      <c r="T13" s="364">
        <v>-50</v>
      </c>
      <c r="U13" s="364"/>
      <c r="V13" s="364">
        <v>2</v>
      </c>
      <c r="W13" s="364">
        <v>3</v>
      </c>
      <c r="X13" s="364">
        <v>2</v>
      </c>
      <c r="Y13" s="364" t="s">
        <v>69</v>
      </c>
      <c r="Z13" s="364" t="s">
        <v>70</v>
      </c>
      <c r="AA13" s="364">
        <v>2</v>
      </c>
      <c r="AB13" s="364">
        <v>4</v>
      </c>
      <c r="AC13" s="364">
        <v>7</v>
      </c>
      <c r="AD13" s="364" t="s">
        <v>67</v>
      </c>
      <c r="AE13" s="402" t="s">
        <v>68</v>
      </c>
      <c r="AF13" s="368">
        <f t="shared" ref="AF13:AH15" si="14">Q18</f>
        <v>0</v>
      </c>
      <c r="AG13" s="50" t="str">
        <f t="shared" si="14"/>
        <v>2,11</v>
      </c>
      <c r="AH13" s="364">
        <f t="shared" si="14"/>
        <v>-50</v>
      </c>
      <c r="AI13" s="364"/>
      <c r="AJ13" s="5"/>
      <c r="AK13" s="354">
        <f t="shared" si="2"/>
        <v>10</v>
      </c>
      <c r="AL13" s="351">
        <f t="shared" ref="AL13:AU13" si="15">IF(AL200="","",IF(ISNUMBER(MATCH(AL200,$AG$13:$AG$22,0)),$T$2,IF(ISNUMBER(MATCH(AL200,$AG$27:$AG$46,0)),$BJ$1,IF(ISNUMBER(MATCH(AL200,$AG$5:$AG$8,0)),$AG$9,IF(ISNUMBER(MATCH(AL200,$M$5:$M$34,0)),$M$4,$BJ$2)))))</f>
        <v>1</v>
      </c>
      <c r="AM13" s="351">
        <f t="shared" si="15"/>
        <v>0</v>
      </c>
      <c r="AN13" s="351">
        <f t="shared" si="15"/>
        <v>0</v>
      </c>
      <c r="AO13" s="351">
        <f t="shared" si="15"/>
        <v>0</v>
      </c>
      <c r="AP13" s="351">
        <f t="shared" si="15"/>
        <v>0</v>
      </c>
      <c r="AQ13" s="351">
        <f t="shared" si="15"/>
        <v>0</v>
      </c>
      <c r="AR13" s="351">
        <f t="shared" si="15"/>
        <v>0</v>
      </c>
      <c r="AS13" s="351">
        <f t="shared" si="15"/>
        <v>0</v>
      </c>
      <c r="AT13" s="351">
        <f t="shared" si="15"/>
        <v>0</v>
      </c>
      <c r="AU13" s="351">
        <f t="shared" si="15"/>
        <v>-2</v>
      </c>
      <c r="AV13" s="86"/>
      <c r="AW13" s="79">
        <v>1.666666666667</v>
      </c>
      <c r="AX13" s="80">
        <v>-286.63907257714197</v>
      </c>
      <c r="AY13" s="80">
        <v>-5654.20241257625</v>
      </c>
      <c r="AZ13" s="80">
        <v>-2468.73752476342</v>
      </c>
      <c r="BA13" s="80">
        <v>-59285.136439981899</v>
      </c>
      <c r="BB13" s="86"/>
      <c r="BC13" s="79">
        <v>1.666666666667</v>
      </c>
      <c r="BD13" s="80">
        <v>778.62687087001598</v>
      </c>
      <c r="BE13" s="86"/>
      <c r="BF13" s="79">
        <v>1.666666666667</v>
      </c>
      <c r="BG13" s="80">
        <v>13.235679105790901</v>
      </c>
      <c r="BH13" s="86"/>
      <c r="BI13" s="30"/>
      <c r="BJ13" s="30">
        <v>0</v>
      </c>
      <c r="BK13" s="428">
        <v>40</v>
      </c>
      <c r="BL13" s="428">
        <v>41</v>
      </c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</row>
    <row r="14" spans="1:94" ht="12" customHeight="1">
      <c r="A14" s="361">
        <v>1.6806722689075599</v>
      </c>
      <c r="B14" s="275">
        <v>0.76800000000000002</v>
      </c>
      <c r="C14" s="275">
        <v>2.8</v>
      </c>
      <c r="D14" s="421">
        <f t="shared" si="7"/>
        <v>10</v>
      </c>
      <c r="E14" s="422">
        <f t="shared" si="4"/>
        <v>0.76800000000000002</v>
      </c>
      <c r="F14" s="291">
        <v>9</v>
      </c>
      <c r="G14" s="363">
        <v>1</v>
      </c>
      <c r="H14" s="363">
        <v>9</v>
      </c>
      <c r="I14" s="363">
        <v>9</v>
      </c>
      <c r="J14" s="361" t="s">
        <v>610</v>
      </c>
      <c r="K14" s="363">
        <v>15</v>
      </c>
      <c r="L14" s="412" t="s">
        <v>611</v>
      </c>
      <c r="M14" s="50" t="str">
        <f t="shared" si="5"/>
        <v>10,10</v>
      </c>
      <c r="N14" s="359"/>
      <c r="O14" s="359"/>
      <c r="P14" s="401">
        <v>1</v>
      </c>
      <c r="Q14" s="364">
        <v>2</v>
      </c>
      <c r="R14" s="364">
        <v>4</v>
      </c>
      <c r="S14" s="364">
        <v>7</v>
      </c>
      <c r="T14" s="364" t="s">
        <v>67</v>
      </c>
      <c r="U14" s="364" t="s">
        <v>68</v>
      </c>
      <c r="V14" s="364">
        <v>2</v>
      </c>
      <c r="W14" s="364">
        <v>4</v>
      </c>
      <c r="X14" s="364">
        <v>7</v>
      </c>
      <c r="Y14" s="364" t="s">
        <v>67</v>
      </c>
      <c r="Z14" s="364" t="s">
        <v>68</v>
      </c>
      <c r="AA14" s="364">
        <v>2</v>
      </c>
      <c r="AB14" s="364">
        <v>3</v>
      </c>
      <c r="AC14" s="364">
        <v>2</v>
      </c>
      <c r="AD14" s="364" t="s">
        <v>69</v>
      </c>
      <c r="AE14" s="402" t="s">
        <v>70</v>
      </c>
      <c r="AF14" s="368">
        <f t="shared" si="14"/>
        <v>2</v>
      </c>
      <c r="AG14" s="50" t="str">
        <f t="shared" si="14"/>
        <v>7,4</v>
      </c>
      <c r="AH14" s="364" t="str">
        <f t="shared" si="14"/>
        <v>well_1_rate</v>
      </c>
      <c r="AI14" s="364"/>
      <c r="AJ14" s="5"/>
      <c r="AK14" s="354">
        <f t="shared" si="2"/>
        <v>11</v>
      </c>
      <c r="AL14" s="351">
        <f t="shared" ref="AL14:AU14" si="16">IF(AL201="","",IF(ISNUMBER(MATCH(AL201,$AG$13:$AG$22,0)),$T$2,IF(ISNUMBER(MATCH(AL201,$AG$27:$AG$46,0)),$BJ$1,IF(ISNUMBER(MATCH(AL201,$AG$5:$AG$8,0)),$AG$9,IF(ISNUMBER(MATCH(AL201,$M$5:$M$34,0)),$M$4,$BJ$2)))))</f>
        <v>0</v>
      </c>
      <c r="AM14" s="351" t="str">
        <f t="shared" si="16"/>
        <v>B3</v>
      </c>
      <c r="AN14" s="351">
        <f t="shared" si="16"/>
        <v>0</v>
      </c>
      <c r="AO14" s="351">
        <f t="shared" si="16"/>
        <v>0</v>
      </c>
      <c r="AP14" s="351">
        <f t="shared" si="16"/>
        <v>0</v>
      </c>
      <c r="AQ14" s="351">
        <f t="shared" si="16"/>
        <v>0</v>
      </c>
      <c r="AR14" s="351">
        <f t="shared" si="16"/>
        <v>0</v>
      </c>
      <c r="AS14" s="351">
        <f t="shared" si="16"/>
        <v>0</v>
      </c>
      <c r="AT14" s="351">
        <f t="shared" si="16"/>
        <v>0</v>
      </c>
      <c r="AU14" s="351">
        <f t="shared" si="16"/>
        <v>-2</v>
      </c>
      <c r="AV14" s="86"/>
      <c r="AW14" s="79">
        <v>1.75</v>
      </c>
      <c r="AX14" s="80">
        <v>-261.27578843477301</v>
      </c>
      <c r="AY14" s="80">
        <v>-4779.9492422571802</v>
      </c>
      <c r="AZ14" s="80">
        <v>-2046.3623592052099</v>
      </c>
      <c r="BA14" s="80">
        <v>-45904.784977248099</v>
      </c>
      <c r="BB14" s="86"/>
      <c r="BC14" s="79">
        <v>1.75</v>
      </c>
      <c r="BD14" s="80">
        <v>779.29865424152194</v>
      </c>
      <c r="BE14" s="86"/>
      <c r="BF14" s="79">
        <v>1.75</v>
      </c>
      <c r="BG14" s="80">
        <v>13.4908540956847</v>
      </c>
      <c r="BH14" s="86"/>
      <c r="BI14" s="30"/>
      <c r="BJ14" s="30">
        <v>1</v>
      </c>
      <c r="BK14" s="428">
        <v>41</v>
      </c>
      <c r="BL14" s="428">
        <v>41.5</v>
      </c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</row>
    <row r="15" spans="1:94" ht="12" customHeight="1">
      <c r="A15" s="361">
        <v>1.7563025210084</v>
      </c>
      <c r="B15" s="275">
        <v>0.81799999999999995</v>
      </c>
      <c r="C15" s="275">
        <v>2.4</v>
      </c>
      <c r="D15" s="421">
        <f t="shared" si="7"/>
        <v>11</v>
      </c>
      <c r="E15" s="422">
        <f t="shared" si="4"/>
        <v>0.81799999999999995</v>
      </c>
      <c r="F15" s="291">
        <v>10</v>
      </c>
      <c r="G15" s="363">
        <v>1</v>
      </c>
      <c r="H15" s="363">
        <v>10</v>
      </c>
      <c r="I15" s="363">
        <v>9</v>
      </c>
      <c r="J15" s="361" t="s">
        <v>610</v>
      </c>
      <c r="K15" s="363">
        <v>15</v>
      </c>
      <c r="L15" s="412" t="s">
        <v>611</v>
      </c>
      <c r="M15" s="50" t="str">
        <f t="shared" si="5"/>
        <v>10,11</v>
      </c>
      <c r="N15" s="359"/>
      <c r="O15" s="359"/>
      <c r="P15" s="401">
        <v>2</v>
      </c>
      <c r="Q15" s="364">
        <v>2</v>
      </c>
      <c r="R15" s="364">
        <v>3</v>
      </c>
      <c r="S15" s="364">
        <v>2</v>
      </c>
      <c r="T15" s="364" t="s">
        <v>69</v>
      </c>
      <c r="U15" s="364" t="s">
        <v>70</v>
      </c>
      <c r="V15" s="364"/>
      <c r="W15" s="364"/>
      <c r="X15" s="364"/>
      <c r="Y15" s="364"/>
      <c r="Z15" s="364"/>
      <c r="AA15" s="364">
        <v>0</v>
      </c>
      <c r="AB15" s="364">
        <v>11</v>
      </c>
      <c r="AC15" s="364">
        <v>2</v>
      </c>
      <c r="AD15" s="364">
        <v>-10</v>
      </c>
      <c r="AE15" s="402"/>
      <c r="AF15" s="368">
        <f t="shared" si="14"/>
        <v>2</v>
      </c>
      <c r="AG15" s="50" t="str">
        <f t="shared" si="14"/>
        <v>2,3</v>
      </c>
      <c r="AH15" s="364" t="str">
        <f t="shared" si="14"/>
        <v>well_2_rate</v>
      </c>
      <c r="AI15" s="364"/>
      <c r="AJ15" s="5"/>
      <c r="AK15" s="354">
        <f t="shared" si="2"/>
        <v>12</v>
      </c>
      <c r="AL15" s="351">
        <f t="shared" ref="AL15:AU15" si="17">IF(AL202="","",IF(ISNUMBER(MATCH(AL202,$AG$13:$AG$22,0)),$T$2,IF(ISNUMBER(MATCH(AL202,$AG$27:$AG$46,0)),$BJ$1,IF(ISNUMBER(MATCH(AL202,$AG$5:$AG$8,0)),$AG$9,IF(ISNUMBER(MATCH(AL202,$M$5:$M$34,0)),$M$4,$BJ$2)))))</f>
        <v>0</v>
      </c>
      <c r="AM15" s="351">
        <f t="shared" si="17"/>
        <v>0</v>
      </c>
      <c r="AN15" s="351">
        <f t="shared" si="17"/>
        <v>0</v>
      </c>
      <c r="AO15" s="351">
        <f t="shared" si="17"/>
        <v>0</v>
      </c>
      <c r="AP15" s="351">
        <f t="shared" si="17"/>
        <v>0</v>
      </c>
      <c r="AQ15" s="351">
        <f t="shared" si="17"/>
        <v>0</v>
      </c>
      <c r="AR15" s="351">
        <f t="shared" si="17"/>
        <v>0</v>
      </c>
      <c r="AS15" s="351">
        <f t="shared" si="17"/>
        <v>0</v>
      </c>
      <c r="AT15" s="351">
        <f t="shared" si="17"/>
        <v>0</v>
      </c>
      <c r="AU15" s="351">
        <f t="shared" si="17"/>
        <v>-2</v>
      </c>
      <c r="AV15" s="86"/>
      <c r="AW15" s="79">
        <v>1.833333333333</v>
      </c>
      <c r="AX15" s="80">
        <v>-251.324085481401</v>
      </c>
      <c r="AY15" s="80">
        <v>-4719.6370165871604</v>
      </c>
      <c r="AZ15" s="80">
        <v>-1905.69703695578</v>
      </c>
      <c r="BA15" s="80">
        <v>-45010.632578499703</v>
      </c>
      <c r="BB15" s="86"/>
      <c r="BC15" s="79">
        <v>1.833333333333</v>
      </c>
      <c r="BD15" s="80">
        <v>780.01522438630695</v>
      </c>
      <c r="BE15" s="86"/>
      <c r="BF15" s="79">
        <v>1.833333333333</v>
      </c>
      <c r="BG15" s="80">
        <v>13.8611530239075</v>
      </c>
      <c r="BH15" s="86"/>
      <c r="BI15" s="30"/>
      <c r="BJ15" s="30">
        <v>2</v>
      </c>
      <c r="BK15" s="428">
        <v>43</v>
      </c>
      <c r="BL15" s="428">
        <v>42</v>
      </c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</row>
    <row r="16" spans="1:94" ht="12" customHeight="1">
      <c r="A16" s="361">
        <v>1.8319327731092401</v>
      </c>
      <c r="B16" s="275">
        <v>0.97399999999999998</v>
      </c>
      <c r="C16" s="275">
        <v>-2.1</v>
      </c>
      <c r="D16" s="421">
        <f t="shared" si="7"/>
        <v>12</v>
      </c>
      <c r="E16" s="422">
        <f t="shared" si="4"/>
        <v>0.97399999999999998</v>
      </c>
      <c r="F16" s="291">
        <v>11</v>
      </c>
      <c r="G16" s="363">
        <v>1</v>
      </c>
      <c r="H16" s="363">
        <v>11</v>
      </c>
      <c r="I16" s="363">
        <v>9</v>
      </c>
      <c r="J16" s="361" t="s">
        <v>610</v>
      </c>
      <c r="K16" s="363">
        <v>15</v>
      </c>
      <c r="L16" s="412" t="s">
        <v>611</v>
      </c>
      <c r="M16" s="50" t="str">
        <f t="shared" si="5"/>
        <v>10,12</v>
      </c>
      <c r="N16" s="359"/>
      <c r="O16" s="359"/>
      <c r="P16" s="401">
        <v>3</v>
      </c>
      <c r="Q16" s="364"/>
      <c r="R16" s="364"/>
      <c r="S16" s="364"/>
      <c r="T16" s="364"/>
      <c r="U16" s="364"/>
      <c r="V16" s="364"/>
      <c r="W16" s="364"/>
      <c r="X16" s="364"/>
      <c r="Y16" s="364"/>
      <c r="Z16" s="364"/>
      <c r="AA16" s="364">
        <v>0</v>
      </c>
      <c r="AB16" s="364">
        <v>2</v>
      </c>
      <c r="AC16" s="364">
        <v>4</v>
      </c>
      <c r="AD16" s="364">
        <v>-20</v>
      </c>
      <c r="AE16" s="402"/>
      <c r="AF16" s="368">
        <f t="shared" ref="AF16:AH17" si="18">V18</f>
        <v>2</v>
      </c>
      <c r="AG16" s="50" t="str">
        <f t="shared" si="18"/>
        <v>2,3</v>
      </c>
      <c r="AH16" s="364" t="str">
        <f t="shared" si="18"/>
        <v>well_2_rate</v>
      </c>
      <c r="AI16" s="364"/>
      <c r="AJ16" s="5"/>
      <c r="AK16" s="354">
        <f t="shared" si="2"/>
        <v>13</v>
      </c>
      <c r="AL16" s="351">
        <f t="shared" ref="AL16:AU16" si="19">IF(AL203="","",IF(ISNUMBER(MATCH(AL203,$AG$13:$AG$22,0)),$T$2,IF(ISNUMBER(MATCH(AL203,$AG$27:$AG$46,0)),$BJ$1,IF(ISNUMBER(MATCH(AL203,$AG$5:$AG$8,0)),$AG$9,IF(ISNUMBER(MATCH(AL203,$M$5:$M$34,0)),$M$4,$BJ$2)))))</f>
        <v>0</v>
      </c>
      <c r="AM16" s="351">
        <f t="shared" si="19"/>
        <v>0</v>
      </c>
      <c r="AN16" s="351">
        <f t="shared" si="19"/>
        <v>0</v>
      </c>
      <c r="AO16" s="351">
        <f t="shared" si="19"/>
        <v>0</v>
      </c>
      <c r="AP16" s="351" t="str">
        <f t="shared" si="19"/>
        <v>B3</v>
      </c>
      <c r="AQ16" s="351">
        <f t="shared" si="19"/>
        <v>0</v>
      </c>
      <c r="AR16" s="351">
        <f t="shared" si="19"/>
        <v>0</v>
      </c>
      <c r="AS16" s="351">
        <f t="shared" si="19"/>
        <v>0</v>
      </c>
      <c r="AT16" s="351">
        <f t="shared" si="19"/>
        <v>0</v>
      </c>
      <c r="AU16" s="351">
        <f t="shared" si="19"/>
        <v>-2</v>
      </c>
      <c r="AV16" s="86"/>
      <c r="AW16" s="79">
        <v>1.916666666667</v>
      </c>
      <c r="AX16" s="80">
        <v>-266.09964402199603</v>
      </c>
      <c r="AY16" s="80">
        <v>-5530.0400975881503</v>
      </c>
      <c r="AZ16" s="80">
        <v>-2133.8583726478801</v>
      </c>
      <c r="BA16" s="80">
        <v>-57204.368464076899</v>
      </c>
      <c r="BB16" s="86"/>
      <c r="BC16" s="79">
        <v>1.916666666667</v>
      </c>
      <c r="BD16" s="80">
        <v>780.77642621101097</v>
      </c>
      <c r="BE16" s="86"/>
      <c r="BF16" s="79">
        <v>1.916666666667</v>
      </c>
      <c r="BG16" s="80">
        <v>14.0011261361732</v>
      </c>
      <c r="BH16" s="86"/>
      <c r="BI16" s="30"/>
      <c r="BJ16" s="30">
        <v>3</v>
      </c>
      <c r="BK16" s="428">
        <v>45</v>
      </c>
      <c r="BL16" s="428">
        <v>42.799999999999898</v>
      </c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86"/>
      <c r="CJ16" s="86"/>
      <c r="CK16" s="86"/>
      <c r="CL16" s="86"/>
      <c r="CM16" s="86"/>
      <c r="CN16" s="86"/>
      <c r="CO16" s="86"/>
      <c r="CP16" s="86"/>
    </row>
    <row r="17" spans="1:94" ht="12" customHeight="1">
      <c r="A17" s="361">
        <v>1.9075630252100799</v>
      </c>
      <c r="B17" s="275">
        <v>1.024</v>
      </c>
      <c r="C17" s="275">
        <v>-2.5</v>
      </c>
      <c r="D17" s="421">
        <f t="shared" si="7"/>
        <v>13</v>
      </c>
      <c r="E17" s="422">
        <f t="shared" si="4"/>
        <v>1.024</v>
      </c>
      <c r="F17" s="291">
        <v>12</v>
      </c>
      <c r="G17" s="363">
        <v>1</v>
      </c>
      <c r="H17" s="363">
        <v>12</v>
      </c>
      <c r="I17" s="363">
        <v>9</v>
      </c>
      <c r="J17" s="361" t="s">
        <v>610</v>
      </c>
      <c r="K17" s="363">
        <v>15</v>
      </c>
      <c r="L17" s="412" t="s">
        <v>611</v>
      </c>
      <c r="M17" s="50" t="str">
        <f t="shared" si="5"/>
        <v>10,13</v>
      </c>
      <c r="N17" s="359"/>
      <c r="O17" s="359"/>
      <c r="P17" s="403">
        <v>4</v>
      </c>
      <c r="Q17" s="404"/>
      <c r="R17" s="404"/>
      <c r="S17" s="404"/>
      <c r="T17" s="404"/>
      <c r="U17" s="404"/>
      <c r="V17" s="404"/>
      <c r="W17" s="404"/>
      <c r="X17" s="404"/>
      <c r="Y17" s="404"/>
      <c r="Z17" s="404"/>
      <c r="AA17" s="404">
        <v>0</v>
      </c>
      <c r="AB17" s="404">
        <v>13</v>
      </c>
      <c r="AC17" s="404">
        <v>5</v>
      </c>
      <c r="AD17" s="404">
        <v>-40</v>
      </c>
      <c r="AE17" s="405"/>
      <c r="AF17" s="368">
        <f t="shared" si="18"/>
        <v>2</v>
      </c>
      <c r="AG17" s="50" t="str">
        <f t="shared" si="18"/>
        <v>7,4</v>
      </c>
      <c r="AH17" s="364" t="str">
        <f t="shared" si="18"/>
        <v>well_1_rate</v>
      </c>
      <c r="AI17" s="364"/>
      <c r="AJ17" s="5"/>
      <c r="AK17" s="354">
        <f t="shared" si="2"/>
        <v>14</v>
      </c>
      <c r="AL17" s="351">
        <f t="shared" ref="AL17:AU17" si="20">IF(AL204="","",IF(ISNUMBER(MATCH(AL204,$AG$13:$AG$22,0)),$T$2,IF(ISNUMBER(MATCH(AL204,$AG$27:$AG$46,0)),$BJ$1,IF(ISNUMBER(MATCH(AL204,$AG$5:$AG$8,0)),$AG$9,IF(ISNUMBER(MATCH(AL204,$M$5:$M$34,0)),$M$4,$BJ$2)))))</f>
        <v>0</v>
      </c>
      <c r="AM17" s="351">
        <f t="shared" si="20"/>
        <v>0</v>
      </c>
      <c r="AN17" s="351">
        <f t="shared" si="20"/>
        <v>0</v>
      </c>
      <c r="AO17" s="351">
        <f t="shared" si="20"/>
        <v>0</v>
      </c>
      <c r="AP17" s="351">
        <f t="shared" si="20"/>
        <v>0</v>
      </c>
      <c r="AQ17" s="351">
        <f t="shared" si="20"/>
        <v>0</v>
      </c>
      <c r="AR17" s="351">
        <f t="shared" si="20"/>
        <v>0</v>
      </c>
      <c r="AS17" s="351">
        <f t="shared" si="20"/>
        <v>0</v>
      </c>
      <c r="AT17" s="351">
        <f t="shared" si="20"/>
        <v>0</v>
      </c>
      <c r="AU17" s="351">
        <f t="shared" si="20"/>
        <v>-2</v>
      </c>
      <c r="AV17" s="86"/>
      <c r="AW17" s="79">
        <v>2</v>
      </c>
      <c r="AX17" s="80">
        <v>-290.159539780101</v>
      </c>
      <c r="AY17" s="80">
        <v>-6389.4537760588601</v>
      </c>
      <c r="AZ17" s="80">
        <v>-2507.8693783348999</v>
      </c>
      <c r="BA17" s="80">
        <v>-70179.422012469993</v>
      </c>
      <c r="BB17" s="86"/>
      <c r="BC17" s="79">
        <v>2</v>
      </c>
      <c r="BD17" s="80">
        <v>781.58194786300203</v>
      </c>
      <c r="BE17" s="86"/>
      <c r="BF17" s="79">
        <v>2</v>
      </c>
      <c r="BG17" s="80">
        <v>13.798045220994799</v>
      </c>
      <c r="BH17" s="86"/>
      <c r="BI17" s="30"/>
      <c r="BJ17" s="30">
        <v>4</v>
      </c>
      <c r="BK17" s="428">
        <v>44</v>
      </c>
      <c r="BL17" s="428">
        <v>43</v>
      </c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/>
      <c r="CP17" s="86"/>
    </row>
    <row r="18" spans="1:94" ht="12" customHeight="1">
      <c r="A18" s="361">
        <v>1.98319327731092</v>
      </c>
      <c r="B18" s="275">
        <v>1.0740000000000001</v>
      </c>
      <c r="C18" s="275">
        <v>-2.1</v>
      </c>
      <c r="D18" s="421">
        <f t="shared" si="7"/>
        <v>14</v>
      </c>
      <c r="E18" s="422">
        <f t="shared" si="4"/>
        <v>1.0740000000000001</v>
      </c>
      <c r="F18" s="291">
        <v>13</v>
      </c>
      <c r="G18" s="363">
        <v>1</v>
      </c>
      <c r="H18" s="363">
        <v>13</v>
      </c>
      <c r="I18" s="363">
        <v>9</v>
      </c>
      <c r="J18" s="361" t="s">
        <v>610</v>
      </c>
      <c r="K18" s="363">
        <v>15</v>
      </c>
      <c r="L18" s="412" t="s">
        <v>611</v>
      </c>
      <c r="M18" s="50" t="str">
        <f t="shared" si="5"/>
        <v>10,14</v>
      </c>
      <c r="N18" s="359"/>
      <c r="O18" s="359"/>
      <c r="P18" s="359"/>
      <c r="Q18" s="367">
        <f>Q13</f>
        <v>0</v>
      </c>
      <c r="R18" s="50" t="str">
        <f>_xlfn.CONCAT(S13,",",R13)</f>
        <v>2,11</v>
      </c>
      <c r="S18" s="364">
        <f>T13</f>
        <v>-50</v>
      </c>
      <c r="T18" s="364"/>
      <c r="U18" s="359"/>
      <c r="V18" s="367">
        <f>V13</f>
        <v>2</v>
      </c>
      <c r="W18" s="50" t="str">
        <f>_xlfn.CONCAT(X13,",",W13)</f>
        <v>2,3</v>
      </c>
      <c r="X18" s="364" t="str">
        <f>Y13</f>
        <v>well_2_rate</v>
      </c>
      <c r="Y18" s="364"/>
      <c r="Z18" s="359"/>
      <c r="AA18" s="367">
        <f t="shared" ref="AA18:AA22" si="21">AA13</f>
        <v>2</v>
      </c>
      <c r="AB18" s="50" t="str">
        <f t="shared" ref="AB18:AB22" si="22">_xlfn.CONCAT(AC13,",",AB13)</f>
        <v>7,4</v>
      </c>
      <c r="AC18" s="364" t="str">
        <f>AD13</f>
        <v>well_1_rate</v>
      </c>
      <c r="AD18" s="364"/>
      <c r="AE18" s="359"/>
      <c r="AF18" s="368">
        <f t="shared" ref="AF18:AH22" si="23">AA18</f>
        <v>2</v>
      </c>
      <c r="AG18" s="50" t="str">
        <f t="shared" si="23"/>
        <v>7,4</v>
      </c>
      <c r="AH18" s="364" t="str">
        <f t="shared" si="23"/>
        <v>well_1_rate</v>
      </c>
      <c r="AI18" s="364"/>
      <c r="AJ18" s="5"/>
      <c r="AK18" s="354">
        <f t="shared" si="2"/>
        <v>15</v>
      </c>
      <c r="AL18" s="351">
        <f t="shared" ref="AL18:AU18" si="24">IF(AL205="","",IF(ISNUMBER(MATCH(AL205,$AG$13:$AG$22,0)),$T$2,IF(ISNUMBER(MATCH(AL205,$AG$27:$AG$46,0)),$BJ$1,IF(ISNUMBER(MATCH(AL205,$AG$5:$AG$8,0)),$AG$9,IF(ISNUMBER(MATCH(AL205,$M$5:$M$34,0)),$M$4,$BJ$2)))))</f>
        <v>0</v>
      </c>
      <c r="AM18" s="351">
        <f t="shared" si="24"/>
        <v>0</v>
      </c>
      <c r="AN18" s="351">
        <f t="shared" si="24"/>
        <v>0</v>
      </c>
      <c r="AO18" s="351">
        <f t="shared" si="24"/>
        <v>0</v>
      </c>
      <c r="AP18" s="351">
        <f t="shared" si="24"/>
        <v>0</v>
      </c>
      <c r="AQ18" s="351">
        <f t="shared" si="24"/>
        <v>0</v>
      </c>
      <c r="AR18" s="351">
        <f t="shared" si="24"/>
        <v>0</v>
      </c>
      <c r="AS18" s="351">
        <f t="shared" si="24"/>
        <v>0</v>
      </c>
      <c r="AT18" s="351">
        <f t="shared" si="24"/>
        <v>0</v>
      </c>
      <c r="AU18" s="351">
        <f t="shared" si="24"/>
        <v>-2</v>
      </c>
      <c r="AV18" s="86"/>
      <c r="AW18" s="79">
        <v>2.083333333333</v>
      </c>
      <c r="AX18" s="80">
        <v>-301.39748296330998</v>
      </c>
      <c r="AY18" s="80">
        <v>-6529.2717835395097</v>
      </c>
      <c r="AZ18" s="80">
        <v>-2699.6182856216701</v>
      </c>
      <c r="BA18" s="80">
        <v>-72429.453894149803</v>
      </c>
      <c r="BB18" s="86"/>
      <c r="BC18" s="79">
        <v>2.083333333333</v>
      </c>
      <c r="BD18" s="80">
        <v>782.57388426518401</v>
      </c>
      <c r="BE18" s="86"/>
      <c r="BF18" s="79">
        <v>2.083333333333</v>
      </c>
      <c r="BG18" s="80">
        <v>13.457065101318999</v>
      </c>
      <c r="BH18" s="86"/>
      <c r="BI18" s="30"/>
      <c r="BJ18" s="30">
        <v>6</v>
      </c>
      <c r="BK18" s="428">
        <v>43</v>
      </c>
      <c r="BL18" s="428">
        <v>43.1</v>
      </c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</row>
    <row r="19" spans="1:94" ht="12" customHeight="1">
      <c r="A19" s="361">
        <v>2.0588235294117601</v>
      </c>
      <c r="B19" s="275">
        <v>1.23</v>
      </c>
      <c r="C19" s="275">
        <v>2.1</v>
      </c>
      <c r="D19" s="421">
        <f t="shared" si="7"/>
        <v>15</v>
      </c>
      <c r="E19" s="422">
        <f t="shared" si="4"/>
        <v>1.23</v>
      </c>
      <c r="F19" s="291">
        <v>14</v>
      </c>
      <c r="G19" s="363">
        <v>1</v>
      </c>
      <c r="H19" s="363">
        <v>14</v>
      </c>
      <c r="I19" s="363">
        <v>9</v>
      </c>
      <c r="J19" s="361" t="s">
        <v>610</v>
      </c>
      <c r="K19" s="363">
        <v>15</v>
      </c>
      <c r="L19" s="412" t="s">
        <v>611</v>
      </c>
      <c r="M19" s="50" t="str">
        <f t="shared" si="5"/>
        <v>10,15</v>
      </c>
      <c r="N19" s="359"/>
      <c r="O19" s="359"/>
      <c r="P19" s="366"/>
      <c r="Q19" s="367">
        <f t="shared" ref="Q19:Q20" si="25">Q14</f>
        <v>2</v>
      </c>
      <c r="R19" s="50" t="str">
        <f>_xlfn.CONCAT(S14,",",R14)</f>
        <v>7,4</v>
      </c>
      <c r="S19" s="364" t="str">
        <f t="shared" ref="S19:S20" si="26">T14</f>
        <v>well_1_rate</v>
      </c>
      <c r="T19" s="364"/>
      <c r="U19" s="359"/>
      <c r="V19" s="367">
        <f t="shared" ref="V19" si="27">V14</f>
        <v>2</v>
      </c>
      <c r="W19" s="50" t="str">
        <f>_xlfn.CONCAT(X14,",",W14)</f>
        <v>7,4</v>
      </c>
      <c r="X19" s="364" t="str">
        <f t="shared" ref="X19" si="28">Y14</f>
        <v>well_1_rate</v>
      </c>
      <c r="Y19" s="364"/>
      <c r="Z19" s="359"/>
      <c r="AA19" s="367">
        <f t="shared" si="21"/>
        <v>2</v>
      </c>
      <c r="AB19" s="50" t="str">
        <f t="shared" si="22"/>
        <v>2,3</v>
      </c>
      <c r="AC19" s="364" t="str">
        <f t="shared" ref="AC19:AC22" si="29">AD14</f>
        <v>well_2_rate</v>
      </c>
      <c r="AD19" s="364"/>
      <c r="AE19" s="359"/>
      <c r="AF19" s="368">
        <f t="shared" si="23"/>
        <v>2</v>
      </c>
      <c r="AG19" s="50" t="str">
        <f t="shared" si="23"/>
        <v>2,3</v>
      </c>
      <c r="AH19" s="364" t="str">
        <f t="shared" si="23"/>
        <v>well_2_rate</v>
      </c>
      <c r="AI19" s="364"/>
      <c r="AJ19" s="5"/>
      <c r="AK19" s="354"/>
      <c r="AL19" s="354"/>
      <c r="AM19" s="354"/>
      <c r="AN19" s="354"/>
      <c r="AO19" s="354"/>
      <c r="AP19" s="354"/>
      <c r="AQ19" s="354"/>
      <c r="AR19" s="354"/>
      <c r="AS19" s="354"/>
      <c r="AT19" s="354"/>
      <c r="AU19" s="354"/>
      <c r="AV19" s="86"/>
      <c r="AW19" s="79">
        <v>2.166666666667</v>
      </c>
      <c r="AX19" s="80">
        <v>-288.80377476825601</v>
      </c>
      <c r="AY19" s="80">
        <v>-5800.9157982200104</v>
      </c>
      <c r="AZ19" s="80">
        <v>-2502.2490101931098</v>
      </c>
      <c r="BA19" s="80">
        <v>-61475.684139956298</v>
      </c>
      <c r="BB19" s="86"/>
      <c r="BC19" s="79">
        <v>2.166666666667</v>
      </c>
      <c r="BD19" s="80">
        <v>783.60897881299502</v>
      </c>
      <c r="BE19" s="86"/>
      <c r="BF19" s="79">
        <v>2.166666666667</v>
      </c>
      <c r="BG19" s="80">
        <v>13.3098491315176</v>
      </c>
      <c r="BH19" s="86"/>
      <c r="BI19" s="30"/>
      <c r="BJ19" s="30">
        <v>9</v>
      </c>
      <c r="BK19" s="428">
        <v>42</v>
      </c>
      <c r="BL19" s="428">
        <v>42.399999999999899</v>
      </c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</row>
    <row r="20" spans="1:94" ht="12" customHeight="1">
      <c r="A20" s="361">
        <v>2.1344537815126001</v>
      </c>
      <c r="B20" s="275">
        <v>1.28</v>
      </c>
      <c r="C20" s="275">
        <v>2.5</v>
      </c>
      <c r="D20" s="421">
        <f t="shared" si="7"/>
        <v>16</v>
      </c>
      <c r="E20" s="422">
        <f t="shared" si="4"/>
        <v>1.28</v>
      </c>
      <c r="F20" s="291">
        <v>15</v>
      </c>
      <c r="G20" s="363">
        <v>2</v>
      </c>
      <c r="H20" s="363">
        <v>0</v>
      </c>
      <c r="I20" s="363">
        <v>9</v>
      </c>
      <c r="J20" s="361" t="s">
        <v>610</v>
      </c>
      <c r="K20" s="363">
        <v>1500</v>
      </c>
      <c r="L20" s="411" t="s">
        <v>612</v>
      </c>
      <c r="M20" s="50" t="str">
        <f t="shared" si="5"/>
        <v>10,1</v>
      </c>
      <c r="N20" s="359"/>
      <c r="O20" s="413"/>
      <c r="P20" s="359"/>
      <c r="Q20" s="367">
        <f t="shared" si="25"/>
        <v>2</v>
      </c>
      <c r="R20" s="50" t="str">
        <f>_xlfn.CONCAT(S15,",",R15)</f>
        <v>2,3</v>
      </c>
      <c r="S20" s="364" t="str">
        <f t="shared" si="26"/>
        <v>well_2_rate</v>
      </c>
      <c r="T20" s="364"/>
      <c r="U20" s="359"/>
      <c r="V20" s="359"/>
      <c r="W20" s="359"/>
      <c r="X20" s="366"/>
      <c r="Y20" s="359"/>
      <c r="Z20" s="359"/>
      <c r="AA20" s="367">
        <f t="shared" si="21"/>
        <v>0</v>
      </c>
      <c r="AB20" s="50" t="str">
        <f t="shared" si="22"/>
        <v>2,11</v>
      </c>
      <c r="AC20" s="364">
        <f t="shared" si="29"/>
        <v>-10</v>
      </c>
      <c r="AD20" s="364"/>
      <c r="AE20" s="359"/>
      <c r="AF20" s="368">
        <f t="shared" si="23"/>
        <v>0</v>
      </c>
      <c r="AG20" s="50" t="str">
        <f t="shared" si="23"/>
        <v>2,11</v>
      </c>
      <c r="AH20" s="364">
        <f t="shared" si="23"/>
        <v>-10</v>
      </c>
      <c r="AI20" s="364"/>
      <c r="AJ20" s="5"/>
      <c r="AK20" s="353"/>
      <c r="AL20" s="354">
        <v>1</v>
      </c>
      <c r="AM20" s="354">
        <f t="shared" ref="AM20" si="30">AL20+1</f>
        <v>2</v>
      </c>
      <c r="AN20" s="354">
        <f t="shared" ref="AN20" si="31">AM20+1</f>
        <v>3</v>
      </c>
      <c r="AO20" s="354">
        <f t="shared" ref="AO20" si="32">AN20+1</f>
        <v>4</v>
      </c>
      <c r="AP20" s="354">
        <f t="shared" ref="AP20" si="33">AO20+1</f>
        <v>5</v>
      </c>
      <c r="AQ20" s="354">
        <f t="shared" ref="AQ20" si="34">AP20+1</f>
        <v>6</v>
      </c>
      <c r="AR20" s="354">
        <f t="shared" ref="AR20" si="35">AQ20+1</f>
        <v>7</v>
      </c>
      <c r="AS20" s="354">
        <f t="shared" ref="AS20" si="36">AR20+1</f>
        <v>8</v>
      </c>
      <c r="AT20" s="354">
        <f t="shared" ref="AT20" si="37">AS20+1</f>
        <v>9</v>
      </c>
      <c r="AU20" s="354">
        <f t="shared" ref="AU20" si="38">AT20+1</f>
        <v>10</v>
      </c>
      <c r="AV20" s="86"/>
      <c r="AW20" s="79">
        <v>2.25</v>
      </c>
      <c r="AX20" s="80">
        <v>-266.29865797425498</v>
      </c>
      <c r="AY20" s="80">
        <v>-4977.3839027259601</v>
      </c>
      <c r="AZ20" s="80">
        <v>-2130.54469268918</v>
      </c>
      <c r="BA20" s="80">
        <v>-48911.565071585101</v>
      </c>
      <c r="BB20" s="86"/>
      <c r="BC20" s="79">
        <v>2.25</v>
      </c>
      <c r="BD20" s="80">
        <v>784.68718101289801</v>
      </c>
      <c r="BE20" s="86"/>
      <c r="BF20" s="79">
        <v>2.25</v>
      </c>
      <c r="BG20" s="80">
        <v>13.4809181289426</v>
      </c>
      <c r="BH20" s="86"/>
      <c r="BI20" s="30"/>
      <c r="BJ20" s="30">
        <v>11</v>
      </c>
      <c r="BK20" s="428">
        <v>41</v>
      </c>
      <c r="BL20" s="428">
        <v>41.5</v>
      </c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86"/>
      <c r="CJ20" s="86"/>
      <c r="CK20" s="86"/>
      <c r="CL20" s="86"/>
      <c r="CM20" s="86"/>
      <c r="CN20" s="86"/>
      <c r="CO20" s="86"/>
      <c r="CP20" s="86"/>
    </row>
    <row r="21" spans="1:94" ht="12" customHeight="1">
      <c r="A21" s="361">
        <v>2.2100840336134402</v>
      </c>
      <c r="B21" s="275">
        <v>1.33</v>
      </c>
      <c r="C21" s="275">
        <v>2</v>
      </c>
      <c r="D21" s="421">
        <f t="shared" si="7"/>
        <v>17</v>
      </c>
      <c r="E21" s="422">
        <f t="shared" si="4"/>
        <v>1.33</v>
      </c>
      <c r="F21" s="291">
        <v>16</v>
      </c>
      <c r="G21" s="363">
        <v>2</v>
      </c>
      <c r="H21" s="363">
        <v>1</v>
      </c>
      <c r="I21" s="363">
        <v>9</v>
      </c>
      <c r="J21" s="361" t="s">
        <v>610</v>
      </c>
      <c r="K21" s="363">
        <v>1500</v>
      </c>
      <c r="L21" s="411" t="s">
        <v>612</v>
      </c>
      <c r="M21" s="50" t="str">
        <f t="shared" si="5"/>
        <v>10,2</v>
      </c>
      <c r="N21" s="413" t="str">
        <f>L20</f>
        <v>ESTUARY-L3</v>
      </c>
      <c r="O21" s="359"/>
      <c r="P21" s="359"/>
      <c r="Q21" s="359"/>
      <c r="R21" s="359"/>
      <c r="S21" s="359"/>
      <c r="T21" s="359"/>
      <c r="U21" s="359"/>
      <c r="V21" s="359"/>
      <c r="W21" s="359"/>
      <c r="X21" s="359"/>
      <c r="Y21" s="359"/>
      <c r="Z21" s="359"/>
      <c r="AA21" s="367">
        <f t="shared" si="21"/>
        <v>0</v>
      </c>
      <c r="AB21" s="50" t="str">
        <f t="shared" si="22"/>
        <v>4,2</v>
      </c>
      <c r="AC21" s="364">
        <f t="shared" si="29"/>
        <v>-20</v>
      </c>
      <c r="AD21" s="364"/>
      <c r="AE21" s="359"/>
      <c r="AF21" s="368">
        <f t="shared" si="23"/>
        <v>0</v>
      </c>
      <c r="AG21" s="50" t="str">
        <f t="shared" si="23"/>
        <v>4,2</v>
      </c>
      <c r="AH21" s="364">
        <f t="shared" si="23"/>
        <v>-20</v>
      </c>
      <c r="AI21" s="364"/>
      <c r="AJ21" s="5"/>
      <c r="AK21" s="354">
        <v>1</v>
      </c>
      <c r="AL21" s="435">
        <f t="shared" ref="AL21:AU21" si="39">IF(ISNUMBER(MATCH(AL191,$BO$42:$BO$622,0)),$BO$41,$BJ$2)</f>
        <v>0</v>
      </c>
      <c r="AM21" s="436">
        <f t="shared" si="39"/>
        <v>0</v>
      </c>
      <c r="AN21" s="434">
        <f t="shared" si="39"/>
        <v>0</v>
      </c>
      <c r="AO21" s="351">
        <f t="shared" si="39"/>
        <v>0</v>
      </c>
      <c r="AP21" s="351">
        <f t="shared" si="39"/>
        <v>0</v>
      </c>
      <c r="AQ21" s="351">
        <f t="shared" si="39"/>
        <v>0</v>
      </c>
      <c r="AR21" s="351">
        <f t="shared" si="39"/>
        <v>0</v>
      </c>
      <c r="AS21" s="351">
        <f t="shared" si="39"/>
        <v>0</v>
      </c>
      <c r="AT21" s="351">
        <f t="shared" si="39"/>
        <v>0</v>
      </c>
      <c r="AU21" s="351">
        <f t="shared" si="39"/>
        <v>1</v>
      </c>
      <c r="AV21" s="86"/>
      <c r="AW21" s="79">
        <v>2.333333333333</v>
      </c>
      <c r="AX21" s="80">
        <v>-254.14395904273599</v>
      </c>
      <c r="AY21" s="80">
        <v>-4775.2910353348198</v>
      </c>
      <c r="AZ21" s="80">
        <v>-1951.1949601296801</v>
      </c>
      <c r="BA21" s="80">
        <v>-45864.672607006098</v>
      </c>
      <c r="BB21" s="86"/>
      <c r="BC21" s="79">
        <v>2.333333333333</v>
      </c>
      <c r="BD21" s="80">
        <v>785.80848186802803</v>
      </c>
      <c r="BE21" s="86"/>
      <c r="BF21" s="79">
        <v>2.333333333333</v>
      </c>
      <c r="BG21" s="80">
        <v>13.8061771863015</v>
      </c>
      <c r="BH21" s="86"/>
      <c r="BI21" s="30"/>
      <c r="BJ21" s="30">
        <v>31</v>
      </c>
      <c r="BK21" s="428">
        <v>40</v>
      </c>
      <c r="BL21" s="428">
        <v>41</v>
      </c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86"/>
      <c r="CJ21" s="86"/>
      <c r="CK21" s="86"/>
      <c r="CL21" s="86"/>
      <c r="CM21" s="86"/>
      <c r="CN21" s="86"/>
      <c r="CO21" s="86"/>
      <c r="CP21" s="86"/>
    </row>
    <row r="22" spans="1:94" ht="12" customHeight="1">
      <c r="A22" s="361">
        <v>2.2857142857142798</v>
      </c>
      <c r="B22" s="275">
        <v>1.486</v>
      </c>
      <c r="C22" s="275">
        <v>-2.4</v>
      </c>
      <c r="D22" s="421">
        <f t="shared" si="7"/>
        <v>18</v>
      </c>
      <c r="E22" s="422">
        <f t="shared" si="4"/>
        <v>1.486</v>
      </c>
      <c r="F22" s="291">
        <v>17</v>
      </c>
      <c r="G22" s="363">
        <v>2</v>
      </c>
      <c r="H22" s="363">
        <v>2</v>
      </c>
      <c r="I22" s="363">
        <v>9</v>
      </c>
      <c r="J22" s="361" t="s">
        <v>610</v>
      </c>
      <c r="K22" s="363">
        <v>1500</v>
      </c>
      <c r="L22" s="411" t="s">
        <v>612</v>
      </c>
      <c r="M22" s="50" t="str">
        <f t="shared" si="5"/>
        <v>10,3</v>
      </c>
      <c r="N22" s="359"/>
      <c r="O22" s="359"/>
      <c r="P22" s="359"/>
      <c r="Q22" s="359"/>
      <c r="R22" s="359"/>
      <c r="S22" s="359"/>
      <c r="T22" s="359"/>
      <c r="U22" s="359"/>
      <c r="V22" s="359"/>
      <c r="W22" s="359"/>
      <c r="X22" s="359"/>
      <c r="Y22" s="359"/>
      <c r="Z22" s="359"/>
      <c r="AA22" s="367">
        <f t="shared" si="21"/>
        <v>0</v>
      </c>
      <c r="AB22" s="50" t="str">
        <f t="shared" si="22"/>
        <v>5,13</v>
      </c>
      <c r="AC22" s="364">
        <f t="shared" si="29"/>
        <v>-40</v>
      </c>
      <c r="AD22" s="364"/>
      <c r="AE22" s="359"/>
      <c r="AF22" s="368">
        <f t="shared" si="23"/>
        <v>0</v>
      </c>
      <c r="AG22" s="50" t="str">
        <f t="shared" si="23"/>
        <v>5,13</v>
      </c>
      <c r="AH22" s="364">
        <f t="shared" si="23"/>
        <v>-40</v>
      </c>
      <c r="AI22" s="364"/>
      <c r="AJ22" s="5"/>
      <c r="AK22" s="354">
        <f t="shared" ref="AK22:AK35" si="40">AK21+1</f>
        <v>2</v>
      </c>
      <c r="AL22" s="435">
        <f t="shared" ref="AL22:AU22" si="41">IF(ISNUMBER(MATCH(AL192,$BO$42:$BO$622,0)),$BO$41,$BJ$2)</f>
        <v>0</v>
      </c>
      <c r="AM22" s="435">
        <f t="shared" si="41"/>
        <v>0</v>
      </c>
      <c r="AN22" s="436">
        <f t="shared" si="41"/>
        <v>0</v>
      </c>
      <c r="AO22" s="433">
        <f t="shared" si="41"/>
        <v>0</v>
      </c>
      <c r="AP22" s="351">
        <f t="shared" si="41"/>
        <v>0</v>
      </c>
      <c r="AQ22" s="351">
        <f t="shared" si="41"/>
        <v>0</v>
      </c>
      <c r="AR22" s="351">
        <f t="shared" si="41"/>
        <v>0</v>
      </c>
      <c r="AS22" s="351">
        <f t="shared" si="41"/>
        <v>0</v>
      </c>
      <c r="AT22" s="351">
        <f t="shared" si="41"/>
        <v>1</v>
      </c>
      <c r="AU22" s="351">
        <f t="shared" si="41"/>
        <v>1</v>
      </c>
      <c r="AV22" s="86"/>
      <c r="AW22" s="79">
        <v>2.416666666667</v>
      </c>
      <c r="AX22" s="80">
        <v>-266.37726542117798</v>
      </c>
      <c r="AY22" s="80">
        <v>-5491.3166967173602</v>
      </c>
      <c r="AZ22" s="80">
        <v>-2139.3300088484698</v>
      </c>
      <c r="BA22" s="80">
        <v>-56627.380252979201</v>
      </c>
      <c r="BB22" s="86"/>
      <c r="BC22" s="79">
        <v>2.416666666667</v>
      </c>
      <c r="BD22" s="80">
        <v>786.97275628723605</v>
      </c>
      <c r="BE22" s="86"/>
      <c r="BF22" s="79">
        <v>2.416666666667</v>
      </c>
      <c r="BG22" s="80">
        <v>13.9488309527766</v>
      </c>
      <c r="BH22" s="86"/>
      <c r="BI22" s="86"/>
      <c r="BJ22" s="359"/>
      <c r="BK22" s="359"/>
      <c r="BL22" s="5">
        <f>COUNT(BK13:BL21)</f>
        <v>18</v>
      </c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86"/>
      <c r="CJ22" s="86"/>
      <c r="CK22" s="86"/>
      <c r="CL22" s="86"/>
      <c r="CM22" s="86"/>
      <c r="CN22" s="86"/>
      <c r="CO22" s="86"/>
      <c r="CP22" s="86"/>
    </row>
    <row r="23" spans="1:94" ht="12" customHeight="1">
      <c r="A23" s="361">
        <v>2.3613445378151199</v>
      </c>
      <c r="B23" s="275">
        <v>1.536</v>
      </c>
      <c r="C23" s="275">
        <v>-2.8</v>
      </c>
      <c r="D23" s="421">
        <f t="shared" si="7"/>
        <v>19</v>
      </c>
      <c r="E23" s="422">
        <f t="shared" si="4"/>
        <v>1.536</v>
      </c>
      <c r="F23" s="291">
        <v>18</v>
      </c>
      <c r="G23" s="363">
        <v>2</v>
      </c>
      <c r="H23" s="363">
        <v>3</v>
      </c>
      <c r="I23" s="363">
        <v>9</v>
      </c>
      <c r="J23" s="361" t="s">
        <v>610</v>
      </c>
      <c r="K23" s="363">
        <v>1500</v>
      </c>
      <c r="L23" s="411" t="s">
        <v>612</v>
      </c>
      <c r="M23" s="50" t="str">
        <f t="shared" si="5"/>
        <v>10,4</v>
      </c>
      <c r="N23" s="359"/>
      <c r="O23" s="359"/>
      <c r="P23" s="359"/>
      <c r="Q23" s="359"/>
      <c r="R23" s="359"/>
      <c r="S23" s="359"/>
      <c r="T23" s="359"/>
      <c r="U23" s="359"/>
      <c r="V23" s="359"/>
      <c r="W23" s="359"/>
      <c r="X23" s="359"/>
      <c r="Y23" s="359"/>
      <c r="Z23" s="359"/>
      <c r="AA23" s="359"/>
      <c r="AB23" s="359"/>
      <c r="AC23" s="359"/>
      <c r="AD23" s="359"/>
      <c r="AE23" s="359"/>
      <c r="AF23" s="359"/>
      <c r="AG23" s="359"/>
      <c r="AH23" s="359"/>
      <c r="AI23" s="359"/>
      <c r="AJ23" s="359"/>
      <c r="AK23" s="354">
        <f t="shared" si="40"/>
        <v>3</v>
      </c>
      <c r="AL23" s="435">
        <f t="shared" ref="AL23:AU23" si="42">IF(ISNUMBER(MATCH(AL193,$BO$42:$BO$622,0)),$BO$41,$BJ$2)</f>
        <v>0</v>
      </c>
      <c r="AM23" s="435">
        <f t="shared" si="42"/>
        <v>0</v>
      </c>
      <c r="AN23" s="435">
        <f t="shared" si="42"/>
        <v>0</v>
      </c>
      <c r="AO23" s="436">
        <f t="shared" si="42"/>
        <v>0</v>
      </c>
      <c r="AP23" s="434">
        <f t="shared" si="42"/>
        <v>0</v>
      </c>
      <c r="AQ23" s="351">
        <f t="shared" si="42"/>
        <v>0</v>
      </c>
      <c r="AR23" s="351">
        <f t="shared" si="42"/>
        <v>0</v>
      </c>
      <c r="AS23" s="351">
        <f t="shared" si="42"/>
        <v>1</v>
      </c>
      <c r="AT23" s="351">
        <f t="shared" si="42"/>
        <v>1</v>
      </c>
      <c r="AU23" s="351">
        <f t="shared" si="42"/>
        <v>1</v>
      </c>
      <c r="AV23" s="86"/>
      <c r="AW23" s="79">
        <v>2.5</v>
      </c>
      <c r="AX23" s="80">
        <v>-289.80219113035503</v>
      </c>
      <c r="AY23" s="80">
        <v>-6355.1657828641901</v>
      </c>
      <c r="AZ23" s="80">
        <v>-2502.9681540216202</v>
      </c>
      <c r="BA23" s="80">
        <v>-69660.927960613</v>
      </c>
      <c r="BB23" s="86"/>
      <c r="BC23" s="79">
        <v>2.5</v>
      </c>
      <c r="BD23" s="80">
        <v>788.17972551850505</v>
      </c>
      <c r="BE23" s="86"/>
      <c r="BF23" s="79">
        <v>2.5</v>
      </c>
      <c r="BG23" s="80">
        <v>13.7645604791705</v>
      </c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</row>
    <row r="24" spans="1:94" ht="12" customHeight="1">
      <c r="A24" s="361">
        <v>2.4369747899159599</v>
      </c>
      <c r="B24" s="275">
        <v>1.5860000000000001</v>
      </c>
      <c r="C24" s="275">
        <v>-2.4</v>
      </c>
      <c r="D24" s="421">
        <f t="shared" si="7"/>
        <v>20</v>
      </c>
      <c r="E24" s="422">
        <f t="shared" si="4"/>
        <v>1.5860000000000001</v>
      </c>
      <c r="F24" s="291">
        <v>19</v>
      </c>
      <c r="G24" s="363">
        <v>2</v>
      </c>
      <c r="H24" s="363">
        <v>4</v>
      </c>
      <c r="I24" s="363">
        <v>9</v>
      </c>
      <c r="J24" s="361" t="s">
        <v>610</v>
      </c>
      <c r="K24" s="363">
        <v>1500</v>
      </c>
      <c r="L24" s="411" t="s">
        <v>612</v>
      </c>
      <c r="M24" s="50" t="str">
        <f t="shared" si="5"/>
        <v>10,5</v>
      </c>
      <c r="N24" s="359"/>
      <c r="O24" s="359"/>
      <c r="P24" s="359"/>
      <c r="Q24" s="359"/>
      <c r="R24" s="359"/>
      <c r="S24" s="359"/>
      <c r="T24" s="359"/>
      <c r="U24" s="359"/>
      <c r="V24" s="359"/>
      <c r="W24" s="359"/>
      <c r="X24" s="359"/>
      <c r="Y24" s="397" t="s">
        <v>635</v>
      </c>
      <c r="Z24" s="366"/>
      <c r="AA24" s="366"/>
      <c r="AB24" s="366"/>
      <c r="AC24" s="366"/>
      <c r="AD24" s="366"/>
      <c r="AE24" s="366"/>
      <c r="AF24" s="366"/>
      <c r="AG24" s="366"/>
      <c r="AH24" s="366"/>
      <c r="AI24" s="366"/>
      <c r="AJ24" s="5"/>
      <c r="AK24" s="354">
        <f t="shared" si="40"/>
        <v>4</v>
      </c>
      <c r="AL24" s="435">
        <f t="shared" ref="AL24:AU24" si="43">IF(ISNUMBER(MATCH(AL194,$BO$42:$BO$622,0)),$BO$41,$BJ$2)</f>
        <v>0</v>
      </c>
      <c r="AM24" s="435">
        <f t="shared" si="43"/>
        <v>0</v>
      </c>
      <c r="AN24" s="435">
        <f t="shared" si="43"/>
        <v>0</v>
      </c>
      <c r="AO24" s="435">
        <f t="shared" si="43"/>
        <v>0</v>
      </c>
      <c r="AP24" s="436">
        <f t="shared" si="43"/>
        <v>0</v>
      </c>
      <c r="AQ24" s="351">
        <f t="shared" si="43"/>
        <v>0</v>
      </c>
      <c r="AR24" s="351">
        <f t="shared" si="43"/>
        <v>1</v>
      </c>
      <c r="AS24" s="351">
        <f t="shared" si="43"/>
        <v>1</v>
      </c>
      <c r="AT24" s="351">
        <f t="shared" si="43"/>
        <v>1</v>
      </c>
      <c r="AU24" s="351">
        <f t="shared" si="43"/>
        <v>1</v>
      </c>
      <c r="AV24" s="86"/>
      <c r="AW24" s="79">
        <v>2.583333333333</v>
      </c>
      <c r="AX24" s="80">
        <v>-304.04696486934802</v>
      </c>
      <c r="AY24" s="80">
        <v>-6629.9803302091696</v>
      </c>
      <c r="AZ24" s="80">
        <v>-2744.67454005116</v>
      </c>
      <c r="BA24" s="80">
        <v>-73963.5823714297</v>
      </c>
      <c r="BB24" s="86"/>
      <c r="BC24" s="79">
        <v>2.583333333333</v>
      </c>
      <c r="BD24" s="80">
        <v>789.42906376407404</v>
      </c>
      <c r="BE24" s="86"/>
      <c r="BF24" s="79">
        <v>2.583333333333</v>
      </c>
      <c r="BG24" s="80">
        <v>13.4092722174226</v>
      </c>
      <c r="BH24" s="86"/>
      <c r="BI24" s="424" t="s">
        <v>657</v>
      </c>
      <c r="BJ24" s="86"/>
      <c r="BK24" s="86"/>
      <c r="BL24" s="86"/>
      <c r="BM24" s="424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</row>
    <row r="25" spans="1:94" ht="12" customHeight="1">
      <c r="A25" s="361">
        <v>2.5126050420168</v>
      </c>
      <c r="B25" s="275">
        <v>1.742</v>
      </c>
      <c r="C25" s="275">
        <v>2.4</v>
      </c>
      <c r="D25" s="421">
        <f t="shared" si="7"/>
        <v>21</v>
      </c>
      <c r="E25" s="422">
        <f t="shared" si="4"/>
        <v>1.742</v>
      </c>
      <c r="F25" s="291">
        <v>20</v>
      </c>
      <c r="G25" s="363">
        <v>2</v>
      </c>
      <c r="H25" s="363">
        <v>5</v>
      </c>
      <c r="I25" s="363">
        <v>9</v>
      </c>
      <c r="J25" s="361" t="s">
        <v>610</v>
      </c>
      <c r="K25" s="363">
        <v>1500</v>
      </c>
      <c r="L25" s="411" t="s">
        <v>612</v>
      </c>
      <c r="M25" s="50" t="str">
        <f t="shared" si="5"/>
        <v>10,6</v>
      </c>
      <c r="N25" s="359"/>
      <c r="O25" s="359"/>
      <c r="P25" s="359"/>
      <c r="Q25" s="359"/>
      <c r="R25" s="359"/>
      <c r="S25" s="359"/>
      <c r="T25" s="359"/>
      <c r="U25" s="359"/>
      <c r="V25" s="359"/>
      <c r="W25" s="359"/>
      <c r="X25" s="359"/>
      <c r="Y25" s="370"/>
      <c r="Z25" s="198" t="s">
        <v>14</v>
      </c>
      <c r="AA25" s="370" t="s">
        <v>9</v>
      </c>
      <c r="AB25" s="370" t="s">
        <v>7</v>
      </c>
      <c r="AC25" s="370" t="s">
        <v>57</v>
      </c>
      <c r="AD25" s="370" t="s">
        <v>58</v>
      </c>
      <c r="AE25" s="370" t="s">
        <v>59</v>
      </c>
      <c r="AF25" s="370" t="s">
        <v>60</v>
      </c>
      <c r="AG25" s="370"/>
      <c r="AH25" s="370"/>
      <c r="AI25" s="370"/>
      <c r="AJ25" s="5"/>
      <c r="AK25" s="354">
        <f t="shared" si="40"/>
        <v>5</v>
      </c>
      <c r="AL25" s="435">
        <f t="shared" ref="AL25:AU25" si="44">IF(ISNUMBER(MATCH(AL195,$BO$42:$BO$622,0)),$BO$41,$BJ$2)</f>
        <v>0</v>
      </c>
      <c r="AM25" s="435">
        <f t="shared" si="44"/>
        <v>0</v>
      </c>
      <c r="AN25" s="435">
        <f t="shared" si="44"/>
        <v>0</v>
      </c>
      <c r="AO25" s="435">
        <f t="shared" si="44"/>
        <v>0</v>
      </c>
      <c r="AP25" s="436">
        <f t="shared" si="44"/>
        <v>0</v>
      </c>
      <c r="AQ25" s="351">
        <f t="shared" si="44"/>
        <v>0</v>
      </c>
      <c r="AR25" s="351">
        <f t="shared" si="44"/>
        <v>1</v>
      </c>
      <c r="AS25" s="351">
        <f t="shared" si="44"/>
        <v>1</v>
      </c>
      <c r="AT25" s="351">
        <f t="shared" si="44"/>
        <v>1</v>
      </c>
      <c r="AU25" s="351">
        <f t="shared" si="44"/>
        <v>1</v>
      </c>
      <c r="AV25" s="86"/>
      <c r="AW25" s="79">
        <v>2.666666666667</v>
      </c>
      <c r="AX25" s="80">
        <v>-293.59313933683097</v>
      </c>
      <c r="AY25" s="80">
        <v>-5956.3141002517204</v>
      </c>
      <c r="AZ25" s="80">
        <v>-2584.91974739138</v>
      </c>
      <c r="BA25" s="80">
        <v>-63867.337904302403</v>
      </c>
      <c r="BB25" s="86"/>
      <c r="BC25" s="79">
        <v>2.666666666667</v>
      </c>
      <c r="BD25" s="80">
        <v>790.72056046032003</v>
      </c>
      <c r="BE25" s="86"/>
      <c r="BF25" s="79">
        <v>2.666666666667</v>
      </c>
      <c r="BG25" s="80">
        <v>13.221460620207401</v>
      </c>
      <c r="BH25" s="86"/>
      <c r="BI25" s="429">
        <v>0</v>
      </c>
      <c r="BJ25" s="86">
        <v>1.5E-3</v>
      </c>
      <c r="BK25" s="358">
        <v>1.6000000000000001E-3</v>
      </c>
      <c r="BL25" s="358">
        <v>1.6999999999999999E-3</v>
      </c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</row>
    <row r="26" spans="1:94" ht="12" customHeight="1">
      <c r="A26" s="361">
        <v>2.5882352941176401</v>
      </c>
      <c r="B26" s="275">
        <v>1.792</v>
      </c>
      <c r="C26" s="275">
        <v>2.8</v>
      </c>
      <c r="D26" s="421">
        <f t="shared" si="7"/>
        <v>22</v>
      </c>
      <c r="E26" s="422">
        <f t="shared" si="4"/>
        <v>1.792</v>
      </c>
      <c r="F26" s="291">
        <v>21</v>
      </c>
      <c r="G26" s="363">
        <v>2</v>
      </c>
      <c r="H26" s="363">
        <v>6</v>
      </c>
      <c r="I26" s="363">
        <v>9</v>
      </c>
      <c r="J26" s="361" t="s">
        <v>610</v>
      </c>
      <c r="K26" s="363">
        <v>1500</v>
      </c>
      <c r="L26" s="411" t="s">
        <v>612</v>
      </c>
      <c r="M26" s="50" t="str">
        <f t="shared" si="5"/>
        <v>10,7</v>
      </c>
      <c r="N26" s="359"/>
      <c r="O26" s="359"/>
      <c r="P26" s="359"/>
      <c r="Q26" s="359"/>
      <c r="R26" s="359"/>
      <c r="S26" s="359"/>
      <c r="T26" s="359"/>
      <c r="U26" s="359"/>
      <c r="V26" s="359"/>
      <c r="W26" s="359"/>
      <c r="X26" s="359"/>
      <c r="Y26" s="370"/>
      <c r="Z26" s="371" t="s">
        <v>48</v>
      </c>
      <c r="AA26" s="371" t="s">
        <v>49</v>
      </c>
      <c r="AB26" s="371" t="s">
        <v>50</v>
      </c>
      <c r="AC26" s="371" t="s">
        <v>51</v>
      </c>
      <c r="AD26" s="371" t="s">
        <v>52</v>
      </c>
      <c r="AE26" s="371" t="s">
        <v>53</v>
      </c>
      <c r="AF26" s="371" t="s">
        <v>54</v>
      </c>
      <c r="AG26" s="370" t="s">
        <v>56</v>
      </c>
      <c r="AH26" s="370"/>
      <c r="AI26" s="370"/>
      <c r="AJ26" s="5"/>
      <c r="AK26" s="354">
        <f t="shared" si="40"/>
        <v>6</v>
      </c>
      <c r="AL26" s="435">
        <f t="shared" ref="AL26:AU26" si="45">IF(ISNUMBER(MATCH(AL196,$BO$42:$BO$622,0)),$BO$41,$BJ$2)</f>
        <v>0</v>
      </c>
      <c r="AM26" s="435">
        <f t="shared" si="45"/>
        <v>0</v>
      </c>
      <c r="AN26" s="435">
        <f t="shared" si="45"/>
        <v>0</v>
      </c>
      <c r="AO26" s="435">
        <f t="shared" si="45"/>
        <v>0</v>
      </c>
      <c r="AP26" s="436">
        <f t="shared" si="45"/>
        <v>0</v>
      </c>
      <c r="AQ26" s="351">
        <f t="shared" si="45"/>
        <v>0</v>
      </c>
      <c r="AR26" s="351">
        <f t="shared" si="45"/>
        <v>1</v>
      </c>
      <c r="AS26" s="351">
        <f t="shared" si="45"/>
        <v>1</v>
      </c>
      <c r="AT26" s="351">
        <f t="shared" si="45"/>
        <v>1</v>
      </c>
      <c r="AU26" s="351">
        <f t="shared" si="45"/>
        <v>1</v>
      </c>
      <c r="AV26" s="86"/>
      <c r="AW26" s="79">
        <v>2.75</v>
      </c>
      <c r="AX26" s="80">
        <v>-268.16049793087802</v>
      </c>
      <c r="AY26" s="80">
        <v>-4982.8444738319804</v>
      </c>
      <c r="AZ26" s="80">
        <v>-2159.2541543665802</v>
      </c>
      <c r="BA26" s="80">
        <v>-48998.705719999001</v>
      </c>
      <c r="BB26" s="86"/>
      <c r="BC26" s="79">
        <v>2.75</v>
      </c>
      <c r="BD26" s="80">
        <v>792.05417710785105</v>
      </c>
      <c r="BE26" s="86"/>
      <c r="BF26" s="79">
        <v>2.75</v>
      </c>
      <c r="BG26" s="80">
        <v>13.3856688072194</v>
      </c>
      <c r="BH26" s="86"/>
      <c r="BI26" s="429">
        <v>1</v>
      </c>
      <c r="BJ26" s="86">
        <v>1E-3</v>
      </c>
      <c r="BK26" s="358">
        <v>1.8E-3</v>
      </c>
      <c r="BL26" s="358">
        <v>2E-3</v>
      </c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</row>
    <row r="27" spans="1:94" ht="12" customHeight="1">
      <c r="A27" s="361">
        <v>2.6638655462184802</v>
      </c>
      <c r="B27" s="275">
        <v>1.8420000000000001</v>
      </c>
      <c r="C27" s="275">
        <v>2.4</v>
      </c>
      <c r="D27" s="421">
        <f t="shared" si="7"/>
        <v>23</v>
      </c>
      <c r="E27" s="422">
        <f t="shared" si="4"/>
        <v>1.8420000000000001</v>
      </c>
      <c r="F27" s="291">
        <v>22</v>
      </c>
      <c r="G27" s="363">
        <v>2</v>
      </c>
      <c r="H27" s="363">
        <v>7</v>
      </c>
      <c r="I27" s="363">
        <v>9</v>
      </c>
      <c r="J27" s="361" t="s">
        <v>610</v>
      </c>
      <c r="K27" s="363">
        <v>1500</v>
      </c>
      <c r="L27" s="411" t="s">
        <v>612</v>
      </c>
      <c r="M27" s="50" t="str">
        <f t="shared" si="5"/>
        <v>10,8</v>
      </c>
      <c r="N27" s="359"/>
      <c r="O27" s="359"/>
      <c r="P27" s="359"/>
      <c r="Q27" s="359"/>
      <c r="R27" s="359"/>
      <c r="S27" s="359"/>
      <c r="T27" s="359"/>
      <c r="U27" s="359"/>
      <c r="V27" s="359"/>
      <c r="W27" s="359"/>
      <c r="X27" s="359"/>
      <c r="Y27" s="372">
        <v>0</v>
      </c>
      <c r="Z27" s="195">
        <v>0</v>
      </c>
      <c r="AA27" s="50">
        <v>2</v>
      </c>
      <c r="AB27" s="50">
        <v>0</v>
      </c>
      <c r="AC27" s="373" t="s">
        <v>40</v>
      </c>
      <c r="AD27" s="374">
        <v>1001</v>
      </c>
      <c r="AE27" s="87">
        <v>35.9</v>
      </c>
      <c r="AF27" s="87"/>
      <c r="AG27" s="9" t="str">
        <f>_xlfn.CONCAT(AB27,",",AA27)</f>
        <v>0,2</v>
      </c>
      <c r="AH27" s="370"/>
      <c r="AI27" s="377">
        <v>0</v>
      </c>
      <c r="AJ27" s="5"/>
      <c r="AK27" s="354">
        <f t="shared" si="40"/>
        <v>7</v>
      </c>
      <c r="AL27" s="435">
        <f t="shared" ref="AL27:AU27" si="46">IF(ISNUMBER(MATCH(AL197,$BO$42:$BO$622,0)),$BO$41,$BJ$2)</f>
        <v>0</v>
      </c>
      <c r="AM27" s="435">
        <f t="shared" si="46"/>
        <v>0</v>
      </c>
      <c r="AN27" s="435">
        <f t="shared" si="46"/>
        <v>0</v>
      </c>
      <c r="AO27" s="435">
        <f t="shared" si="46"/>
        <v>0</v>
      </c>
      <c r="AP27" s="436">
        <f t="shared" si="46"/>
        <v>0</v>
      </c>
      <c r="AQ27" s="351">
        <f t="shared" si="46"/>
        <v>0</v>
      </c>
      <c r="AR27" s="351">
        <f t="shared" si="46"/>
        <v>1</v>
      </c>
      <c r="AS27" s="351">
        <f t="shared" si="46"/>
        <v>1</v>
      </c>
      <c r="AT27" s="351">
        <f t="shared" si="46"/>
        <v>1</v>
      </c>
      <c r="AU27" s="351">
        <f t="shared" si="46"/>
        <v>1</v>
      </c>
      <c r="AV27" s="86"/>
      <c r="AW27" s="79">
        <v>2.833333333333</v>
      </c>
      <c r="AX27" s="80">
        <v>-251.227583558215</v>
      </c>
      <c r="AY27" s="80">
        <v>-4614.9308796280502</v>
      </c>
      <c r="AZ27" s="80">
        <v>-1898.4072169538699</v>
      </c>
      <c r="BA27" s="80">
        <v>-43396.536126135201</v>
      </c>
      <c r="BB27" s="86"/>
      <c r="BC27" s="79">
        <v>2.833333333333</v>
      </c>
      <c r="BD27" s="80">
        <v>793.42994178308595</v>
      </c>
      <c r="BE27" s="86"/>
      <c r="BF27" s="79">
        <v>2.833333333333</v>
      </c>
      <c r="BG27" s="80">
        <v>13.764163945984199</v>
      </c>
      <c r="BH27" s="86"/>
      <c r="BI27" s="429">
        <v>11</v>
      </c>
      <c r="BJ27" s="86">
        <v>1.5E-3</v>
      </c>
      <c r="BK27" s="358">
        <v>1.9E-3</v>
      </c>
      <c r="BL27" s="358">
        <v>1.6999999999999999E-3</v>
      </c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86"/>
      <c r="CJ27" s="86"/>
      <c r="CK27" s="86"/>
      <c r="CL27" s="86"/>
      <c r="CM27" s="86"/>
      <c r="CN27" s="86"/>
      <c r="CO27" s="86"/>
      <c r="CP27" s="86"/>
    </row>
    <row r="28" spans="1:94" ht="12" customHeight="1">
      <c r="A28" s="361">
        <v>2.7394957983193202</v>
      </c>
      <c r="B28" s="275">
        <v>1.998</v>
      </c>
      <c r="C28" s="275">
        <v>-2.1</v>
      </c>
      <c r="D28" s="421">
        <f t="shared" si="7"/>
        <v>24</v>
      </c>
      <c r="E28" s="422">
        <f t="shared" si="4"/>
        <v>1.998</v>
      </c>
      <c r="F28" s="291">
        <v>23</v>
      </c>
      <c r="G28" s="363">
        <v>2</v>
      </c>
      <c r="H28" s="363">
        <v>8</v>
      </c>
      <c r="I28" s="363">
        <v>9</v>
      </c>
      <c r="J28" s="361" t="s">
        <v>610</v>
      </c>
      <c r="K28" s="363">
        <v>1500</v>
      </c>
      <c r="L28" s="411" t="s">
        <v>612</v>
      </c>
      <c r="M28" s="50" t="str">
        <f t="shared" si="5"/>
        <v>10,9</v>
      </c>
      <c r="N28" s="359"/>
      <c r="O28" s="359"/>
      <c r="P28" s="359"/>
      <c r="Q28" s="359"/>
      <c r="R28" s="359"/>
      <c r="S28" s="359"/>
      <c r="T28" s="359"/>
      <c r="U28" s="359"/>
      <c r="V28" s="359"/>
      <c r="W28" s="359"/>
      <c r="X28" s="359"/>
      <c r="Y28" s="372">
        <v>1</v>
      </c>
      <c r="Z28" s="195">
        <v>0</v>
      </c>
      <c r="AA28" s="50">
        <v>3</v>
      </c>
      <c r="AB28" s="50">
        <v>1</v>
      </c>
      <c r="AC28" s="373" t="s">
        <v>40</v>
      </c>
      <c r="AD28" s="374">
        <v>1002</v>
      </c>
      <c r="AE28" s="87">
        <v>35.799999999999997</v>
      </c>
      <c r="AF28" s="87"/>
      <c r="AG28" s="9" t="str">
        <f t="shared" ref="AG28:AG34" si="47">_xlfn.CONCAT(AB28+1,",",AA28+1)</f>
        <v>2,4</v>
      </c>
      <c r="AH28" s="370"/>
      <c r="AI28" s="378">
        <v>0</v>
      </c>
      <c r="AJ28" s="5"/>
      <c r="AK28" s="354">
        <f t="shared" si="40"/>
        <v>8</v>
      </c>
      <c r="AL28" s="435">
        <f t="shared" ref="AL28:AU28" si="48">IF(ISNUMBER(MATCH(AL198,$BO$42:$BO$622,0)),$BO$41,$BJ$2)</f>
        <v>0</v>
      </c>
      <c r="AM28" s="435">
        <f t="shared" si="48"/>
        <v>0</v>
      </c>
      <c r="AN28" s="435">
        <f t="shared" si="48"/>
        <v>0</v>
      </c>
      <c r="AO28" s="435">
        <f t="shared" si="48"/>
        <v>0</v>
      </c>
      <c r="AP28" s="436">
        <f t="shared" si="48"/>
        <v>0</v>
      </c>
      <c r="AQ28" s="351">
        <f t="shared" si="48"/>
        <v>0</v>
      </c>
      <c r="AR28" s="351">
        <f t="shared" si="48"/>
        <v>1</v>
      </c>
      <c r="AS28" s="351">
        <f t="shared" si="48"/>
        <v>1</v>
      </c>
      <c r="AT28" s="351">
        <f t="shared" si="48"/>
        <v>1</v>
      </c>
      <c r="AU28" s="351">
        <f t="shared" si="48"/>
        <v>1</v>
      </c>
      <c r="AV28" s="86"/>
      <c r="AW28" s="79">
        <v>2.916666666667</v>
      </c>
      <c r="AX28" s="80">
        <v>-259.81348820052398</v>
      </c>
      <c r="AY28" s="80">
        <v>-5249.8395651497503</v>
      </c>
      <c r="AZ28" s="80">
        <v>-2036.68260149766</v>
      </c>
      <c r="BA28" s="80">
        <v>-52960.736103171403</v>
      </c>
      <c r="BB28" s="86"/>
      <c r="BC28" s="79">
        <v>2.916666666667</v>
      </c>
      <c r="BD28" s="80">
        <v>794.84777388117504</v>
      </c>
      <c r="BE28" s="86"/>
      <c r="BF28" s="79">
        <v>2.916666666667</v>
      </c>
      <c r="BG28" s="80">
        <v>13.998213980323699</v>
      </c>
      <c r="BH28" s="86"/>
      <c r="BI28" s="429">
        <v>21</v>
      </c>
      <c r="BJ28" s="86">
        <v>2.5000000000000001E-3</v>
      </c>
      <c r="BK28" s="358">
        <v>1.6000000000000001E-3</v>
      </c>
      <c r="BL28" s="358">
        <v>1.8E-3</v>
      </c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86"/>
      <c r="CJ28" s="86"/>
      <c r="CK28" s="86"/>
      <c r="CL28" s="86"/>
      <c r="CM28" s="86"/>
      <c r="CN28" s="86"/>
      <c r="CO28" s="86"/>
      <c r="CP28" s="86"/>
    </row>
    <row r="29" spans="1:94" ht="12" customHeight="1">
      <c r="A29" s="361">
        <v>2.8151260504201598</v>
      </c>
      <c r="B29" s="275">
        <v>2.048</v>
      </c>
      <c r="C29" s="275">
        <v>-2.5</v>
      </c>
      <c r="D29" s="421">
        <f t="shared" si="7"/>
        <v>25</v>
      </c>
      <c r="E29" s="422">
        <f t="shared" si="4"/>
        <v>2.048</v>
      </c>
      <c r="F29" s="291">
        <v>24</v>
      </c>
      <c r="G29" s="363">
        <v>2</v>
      </c>
      <c r="H29" s="363">
        <v>9</v>
      </c>
      <c r="I29" s="363">
        <v>9</v>
      </c>
      <c r="J29" s="361" t="s">
        <v>610</v>
      </c>
      <c r="K29" s="363">
        <v>1500</v>
      </c>
      <c r="L29" s="411" t="s">
        <v>612</v>
      </c>
      <c r="M29" s="50" t="str">
        <f t="shared" si="5"/>
        <v>10,10</v>
      </c>
      <c r="N29" s="359"/>
      <c r="O29" s="359"/>
      <c r="P29" s="359"/>
      <c r="Q29" s="359"/>
      <c r="R29" s="359"/>
      <c r="S29" s="359"/>
      <c r="T29" s="359"/>
      <c r="U29" s="359"/>
      <c r="V29" s="359"/>
      <c r="W29" s="359"/>
      <c r="X29" s="359"/>
      <c r="Y29" s="372">
        <v>2</v>
      </c>
      <c r="Z29" s="195">
        <v>0</v>
      </c>
      <c r="AA29" s="50">
        <v>4</v>
      </c>
      <c r="AB29" s="50">
        <v>2</v>
      </c>
      <c r="AC29" s="373" t="s">
        <v>40</v>
      </c>
      <c r="AD29" s="374">
        <v>1003</v>
      </c>
      <c r="AE29" s="87">
        <v>35.699999999999903</v>
      </c>
      <c r="AF29" s="87"/>
      <c r="AG29" s="9" t="str">
        <f t="shared" si="47"/>
        <v>3,5</v>
      </c>
      <c r="AH29" s="370"/>
      <c r="AI29" s="9">
        <v>2</v>
      </c>
      <c r="AJ29" s="5"/>
      <c r="AK29" s="354">
        <f t="shared" si="40"/>
        <v>9</v>
      </c>
      <c r="AL29" s="435">
        <f t="shared" ref="AL29:AU29" si="49">IF(ISNUMBER(MATCH(AL199,$BO$42:$BO$622,0)),$BO$41,$BJ$2)</f>
        <v>0</v>
      </c>
      <c r="AM29" s="435">
        <f t="shared" si="49"/>
        <v>0</v>
      </c>
      <c r="AN29" s="435">
        <f t="shared" si="49"/>
        <v>0</v>
      </c>
      <c r="AO29" s="435">
        <f t="shared" si="49"/>
        <v>0</v>
      </c>
      <c r="AP29" s="436">
        <f t="shared" si="49"/>
        <v>0</v>
      </c>
      <c r="AQ29" s="351">
        <f t="shared" si="49"/>
        <v>0</v>
      </c>
      <c r="AR29" s="351">
        <f t="shared" si="49"/>
        <v>1</v>
      </c>
      <c r="AS29" s="351">
        <f t="shared" si="49"/>
        <v>1</v>
      </c>
      <c r="AT29" s="351">
        <f t="shared" si="49"/>
        <v>1</v>
      </c>
      <c r="AU29" s="351">
        <f t="shared" si="49"/>
        <v>1</v>
      </c>
      <c r="AV29" s="86"/>
      <c r="AW29" s="79">
        <v>3</v>
      </c>
      <c r="AX29" s="80">
        <v>-283.54066888576398</v>
      </c>
      <c r="AY29" s="80">
        <v>-6189.7952200379896</v>
      </c>
      <c r="AZ29" s="80">
        <v>-2404.9740830653</v>
      </c>
      <c r="BA29" s="80">
        <v>-67138.080010513702</v>
      </c>
      <c r="BB29" s="86"/>
      <c r="BC29" s="79">
        <v>3</v>
      </c>
      <c r="BD29" s="80">
        <v>796.30741899534701</v>
      </c>
      <c r="BE29" s="86"/>
      <c r="BF29" s="79">
        <v>3</v>
      </c>
      <c r="BG29" s="80">
        <v>13.886303231720801</v>
      </c>
      <c r="BH29" s="86"/>
      <c r="BI29" s="429">
        <v>31</v>
      </c>
      <c r="BJ29" s="86">
        <v>1.5E-3</v>
      </c>
      <c r="BK29" s="358">
        <v>1.8E-3</v>
      </c>
      <c r="BL29" s="358">
        <v>2E-3</v>
      </c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</row>
    <row r="30" spans="1:94" ht="12" customHeight="1">
      <c r="A30" s="361">
        <v>2.8907563025209999</v>
      </c>
      <c r="B30" s="275">
        <v>2.0979999999999999</v>
      </c>
      <c r="C30" s="275">
        <v>-2.1</v>
      </c>
      <c r="D30" s="421">
        <f t="shared" si="7"/>
        <v>26</v>
      </c>
      <c r="E30" s="422">
        <f t="shared" si="4"/>
        <v>2.0979999999999999</v>
      </c>
      <c r="F30" s="291">
        <v>25</v>
      </c>
      <c r="G30" s="363">
        <v>2</v>
      </c>
      <c r="H30" s="363">
        <v>10</v>
      </c>
      <c r="I30" s="363">
        <v>9</v>
      </c>
      <c r="J30" s="361" t="s">
        <v>610</v>
      </c>
      <c r="K30" s="363">
        <v>1500</v>
      </c>
      <c r="L30" s="411" t="s">
        <v>612</v>
      </c>
      <c r="M30" s="50" t="str">
        <f t="shared" si="5"/>
        <v>10,11</v>
      </c>
      <c r="N30" s="359"/>
      <c r="O30" s="359"/>
      <c r="P30" s="359"/>
      <c r="Q30" s="359"/>
      <c r="R30" s="359"/>
      <c r="S30" s="359"/>
      <c r="T30" s="359"/>
      <c r="U30" s="359"/>
      <c r="V30" s="359"/>
      <c r="W30" s="359"/>
      <c r="X30" s="359"/>
      <c r="Y30" s="372">
        <v>3</v>
      </c>
      <c r="Z30" s="195">
        <v>0</v>
      </c>
      <c r="AA30" s="50">
        <v>4</v>
      </c>
      <c r="AB30" s="50">
        <v>3</v>
      </c>
      <c r="AC30" s="373" t="s">
        <v>40</v>
      </c>
      <c r="AD30" s="374">
        <v>1004</v>
      </c>
      <c r="AE30" s="87">
        <v>35.6</v>
      </c>
      <c r="AF30" s="87"/>
      <c r="AG30" s="9" t="str">
        <f t="shared" si="47"/>
        <v>4,5</v>
      </c>
      <c r="AH30" s="370"/>
      <c r="AI30" s="9">
        <v>0</v>
      </c>
      <c r="AJ30" s="5"/>
      <c r="AK30" s="354">
        <f t="shared" si="40"/>
        <v>10</v>
      </c>
      <c r="AL30" s="435">
        <f t="shared" ref="AL30:AU30" si="50">IF(ISNUMBER(MATCH(AL200,$BO$42:$BO$622,0)),$BO$41,$BJ$2)</f>
        <v>0</v>
      </c>
      <c r="AM30" s="435">
        <f t="shared" si="50"/>
        <v>0</v>
      </c>
      <c r="AN30" s="435">
        <f t="shared" si="50"/>
        <v>0</v>
      </c>
      <c r="AO30" s="435">
        <f t="shared" si="50"/>
        <v>0</v>
      </c>
      <c r="AP30" s="436">
        <f t="shared" si="50"/>
        <v>0</v>
      </c>
      <c r="AQ30" s="351">
        <f t="shared" si="50"/>
        <v>0</v>
      </c>
      <c r="AR30" s="351">
        <f t="shared" si="50"/>
        <v>1</v>
      </c>
      <c r="AS30" s="351">
        <f t="shared" si="50"/>
        <v>1</v>
      </c>
      <c r="AT30" s="351">
        <f t="shared" si="50"/>
        <v>1</v>
      </c>
      <c r="AU30" s="351">
        <f t="shared" si="50"/>
        <v>1</v>
      </c>
      <c r="AV30" s="86"/>
      <c r="AW30" s="79">
        <v>3.083333333333</v>
      </c>
      <c r="AX30" s="80">
        <v>-300.849837582801</v>
      </c>
      <c r="AY30" s="80">
        <v>-6605.2065304091302</v>
      </c>
      <c r="AZ30" s="80">
        <v>-2685.4107594556699</v>
      </c>
      <c r="BA30" s="80">
        <v>-73505.494739673901</v>
      </c>
      <c r="BB30" s="86"/>
      <c r="BC30" s="79">
        <v>3.083333333333</v>
      </c>
      <c r="BD30" s="80">
        <v>798.00122125775204</v>
      </c>
      <c r="BE30" s="86"/>
      <c r="BF30" s="79">
        <v>3.083333333333</v>
      </c>
      <c r="BG30" s="80">
        <v>13.5464260284863</v>
      </c>
      <c r="BH30" s="86"/>
      <c r="BI30" s="415"/>
      <c r="BJ30" s="415"/>
      <c r="BK30" s="383" t="s">
        <v>62</v>
      </c>
      <c r="BL30" s="383" t="s">
        <v>63</v>
      </c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</row>
    <row r="31" spans="1:94" ht="12" customHeight="1">
      <c r="A31" s="361">
        <v>2.96638655462184</v>
      </c>
      <c r="B31" s="275">
        <v>2.254</v>
      </c>
      <c r="C31" s="275">
        <v>2.1</v>
      </c>
      <c r="D31" s="421">
        <f t="shared" si="7"/>
        <v>27</v>
      </c>
      <c r="E31" s="422">
        <f t="shared" si="4"/>
        <v>2.254</v>
      </c>
      <c r="F31" s="291">
        <v>26</v>
      </c>
      <c r="G31" s="363">
        <v>2</v>
      </c>
      <c r="H31" s="363">
        <v>11</v>
      </c>
      <c r="I31" s="363">
        <v>9</v>
      </c>
      <c r="J31" s="361" t="s">
        <v>610</v>
      </c>
      <c r="K31" s="363">
        <v>1500</v>
      </c>
      <c r="L31" s="411" t="s">
        <v>612</v>
      </c>
      <c r="M31" s="50" t="str">
        <f t="shared" si="5"/>
        <v>10,12</v>
      </c>
      <c r="N31" s="359"/>
      <c r="O31" s="359"/>
      <c r="P31" s="359"/>
      <c r="Q31" s="359"/>
      <c r="R31" s="359"/>
      <c r="S31" s="359"/>
      <c r="T31" s="359"/>
      <c r="U31" s="359"/>
      <c r="V31" s="359"/>
      <c r="W31" s="359"/>
      <c r="X31" s="359"/>
      <c r="Y31" s="372">
        <v>4</v>
      </c>
      <c r="Z31" s="195">
        <v>0</v>
      </c>
      <c r="AA31" s="50">
        <v>5</v>
      </c>
      <c r="AB31" s="50">
        <v>4</v>
      </c>
      <c r="AC31" s="373" t="s">
        <v>40</v>
      </c>
      <c r="AD31" s="374">
        <v>1005</v>
      </c>
      <c r="AE31" s="87">
        <v>35.5</v>
      </c>
      <c r="AF31" s="87"/>
      <c r="AG31" s="9" t="str">
        <f t="shared" si="47"/>
        <v>5,6</v>
      </c>
      <c r="AH31" s="379"/>
      <c r="AI31" s="379" t="s">
        <v>40</v>
      </c>
      <c r="AJ31" s="5"/>
      <c r="AK31" s="354">
        <f t="shared" si="40"/>
        <v>11</v>
      </c>
      <c r="AL31" s="435">
        <f t="shared" ref="AL31:AU31" si="51">IF(ISNUMBER(MATCH(AL201,$BO$42:$BO$622,0)),$BO$41,$BJ$2)</f>
        <v>0</v>
      </c>
      <c r="AM31" s="435">
        <f t="shared" si="51"/>
        <v>0</v>
      </c>
      <c r="AN31" s="435">
        <f t="shared" si="51"/>
        <v>0</v>
      </c>
      <c r="AO31" s="435">
        <f t="shared" si="51"/>
        <v>0</v>
      </c>
      <c r="AP31" s="436">
        <f t="shared" si="51"/>
        <v>0</v>
      </c>
      <c r="AQ31" s="351">
        <f t="shared" si="51"/>
        <v>0</v>
      </c>
      <c r="AR31" s="351">
        <f t="shared" si="51"/>
        <v>1</v>
      </c>
      <c r="AS31" s="351">
        <f t="shared" si="51"/>
        <v>1</v>
      </c>
      <c r="AT31" s="351">
        <f t="shared" si="51"/>
        <v>1</v>
      </c>
      <c r="AU31" s="351">
        <f t="shared" si="51"/>
        <v>1</v>
      </c>
      <c r="AV31" s="86"/>
      <c r="AW31" s="79">
        <v>3.166666666667</v>
      </c>
      <c r="AX31" s="80">
        <v>-294.41824211139402</v>
      </c>
      <c r="AY31" s="80">
        <v>-6063.3075011172004</v>
      </c>
      <c r="AZ31" s="80">
        <v>-2594.78766515391</v>
      </c>
      <c r="BA31" s="80">
        <v>-65431.962815177903</v>
      </c>
      <c r="BB31" s="86"/>
      <c r="BC31" s="79">
        <v>3.166666666667</v>
      </c>
      <c r="BD31" s="80">
        <v>799.66405922222998</v>
      </c>
      <c r="BE31" s="86"/>
      <c r="BF31" s="79">
        <v>3.166666666667</v>
      </c>
      <c r="BG31" s="80">
        <v>13.3165169162897</v>
      </c>
      <c r="BH31" s="86"/>
      <c r="BI31" s="415"/>
      <c r="BJ31" s="429">
        <v>0</v>
      </c>
      <c r="BK31" s="429">
        <v>1</v>
      </c>
      <c r="BL31" s="429">
        <v>2</v>
      </c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86"/>
      <c r="CM31" s="86"/>
      <c r="CN31" s="86"/>
      <c r="CO31" s="86"/>
      <c r="CP31" s="86"/>
    </row>
    <row r="32" spans="1:94" ht="12" customHeight="1">
      <c r="A32" s="361">
        <v>3.04201680672268</v>
      </c>
      <c r="B32" s="275">
        <v>2.3039999999999998</v>
      </c>
      <c r="C32" s="275">
        <v>2.5</v>
      </c>
      <c r="D32" s="421">
        <f t="shared" si="7"/>
        <v>28</v>
      </c>
      <c r="E32" s="422">
        <f t="shared" si="4"/>
        <v>2.3039999999999998</v>
      </c>
      <c r="F32" s="291">
        <v>27</v>
      </c>
      <c r="G32" s="363">
        <v>2</v>
      </c>
      <c r="H32" s="363">
        <v>12</v>
      </c>
      <c r="I32" s="363">
        <v>9</v>
      </c>
      <c r="J32" s="361" t="s">
        <v>610</v>
      </c>
      <c r="K32" s="363">
        <v>1500</v>
      </c>
      <c r="L32" s="411" t="s">
        <v>612</v>
      </c>
      <c r="M32" s="50" t="str">
        <f t="shared" si="5"/>
        <v>10,13</v>
      </c>
      <c r="N32" s="359"/>
      <c r="O32" s="359"/>
      <c r="P32" s="359"/>
      <c r="Q32" s="359"/>
      <c r="R32" s="359"/>
      <c r="S32" s="359"/>
      <c r="T32" s="359"/>
      <c r="U32" s="359"/>
      <c r="V32" s="359"/>
      <c r="W32" s="359"/>
      <c r="X32" s="359"/>
      <c r="Y32" s="372">
        <v>5</v>
      </c>
      <c r="Z32" s="195">
        <v>0</v>
      </c>
      <c r="AA32" s="50">
        <v>5</v>
      </c>
      <c r="AB32" s="50">
        <v>5</v>
      </c>
      <c r="AC32" s="373" t="s">
        <v>40</v>
      </c>
      <c r="AD32" s="374">
        <v>1006</v>
      </c>
      <c r="AE32" s="87">
        <v>35.4</v>
      </c>
      <c r="AF32" s="87" t="s">
        <v>41</v>
      </c>
      <c r="AG32" s="9" t="str">
        <f t="shared" si="47"/>
        <v>6,6</v>
      </c>
      <c r="AH32" s="370"/>
      <c r="AI32" s="380">
        <v>1001</v>
      </c>
      <c r="AJ32" s="5"/>
      <c r="AK32" s="354">
        <f t="shared" si="40"/>
        <v>12</v>
      </c>
      <c r="AL32" s="435">
        <f t="shared" ref="AL32:AU32" si="52">IF(ISNUMBER(MATCH(AL202,$BO$42:$BO$622,0)),$BO$41,$BJ$2)</f>
        <v>0</v>
      </c>
      <c r="AM32" s="435">
        <f t="shared" si="52"/>
        <v>0</v>
      </c>
      <c r="AN32" s="435">
        <f t="shared" si="52"/>
        <v>0</v>
      </c>
      <c r="AO32" s="435">
        <f t="shared" si="52"/>
        <v>0</v>
      </c>
      <c r="AP32" s="436">
        <f t="shared" si="52"/>
        <v>0</v>
      </c>
      <c r="AQ32" s="351">
        <f t="shared" si="52"/>
        <v>0</v>
      </c>
      <c r="AR32" s="351">
        <f t="shared" si="52"/>
        <v>1</v>
      </c>
      <c r="AS32" s="351">
        <f t="shared" si="52"/>
        <v>1</v>
      </c>
      <c r="AT32" s="351">
        <f t="shared" si="52"/>
        <v>1</v>
      </c>
      <c r="AU32" s="351">
        <f t="shared" si="52"/>
        <v>1</v>
      </c>
      <c r="AV32" s="86"/>
      <c r="AW32" s="79">
        <v>3.25</v>
      </c>
      <c r="AX32" s="80">
        <v>-272.519717176673</v>
      </c>
      <c r="AY32" s="80">
        <v>-5174.5080874643099</v>
      </c>
      <c r="AZ32" s="80">
        <v>-2233.1273028754499</v>
      </c>
      <c r="BA32" s="80">
        <v>-51906.273506879901</v>
      </c>
      <c r="BB32" s="86"/>
      <c r="BC32" s="79">
        <v>3.25</v>
      </c>
      <c r="BD32" s="80">
        <v>801.29612507471097</v>
      </c>
      <c r="BE32" s="86"/>
      <c r="BF32" s="79">
        <v>3.25</v>
      </c>
      <c r="BG32" s="80">
        <v>13.4017714402815</v>
      </c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86"/>
      <c r="CJ32" s="86"/>
      <c r="CK32" s="86"/>
      <c r="CL32" s="86"/>
      <c r="CM32" s="86"/>
      <c r="CN32" s="86"/>
      <c r="CO32" s="86"/>
      <c r="CP32" s="86"/>
    </row>
    <row r="33" spans="1:94" ht="12" customHeight="1">
      <c r="A33" s="361">
        <v>3.1176470588235201</v>
      </c>
      <c r="B33" s="275">
        <v>2.3540000000000001</v>
      </c>
      <c r="C33" s="275">
        <v>2</v>
      </c>
      <c r="D33" s="421">
        <f t="shared" si="7"/>
        <v>29</v>
      </c>
      <c r="E33" s="422">
        <f t="shared" si="4"/>
        <v>2.3540000000000001</v>
      </c>
      <c r="F33" s="291">
        <v>28</v>
      </c>
      <c r="G33" s="363">
        <v>2</v>
      </c>
      <c r="H33" s="363">
        <v>13</v>
      </c>
      <c r="I33" s="363">
        <v>9</v>
      </c>
      <c r="J33" s="361" t="s">
        <v>610</v>
      </c>
      <c r="K33" s="363">
        <v>1500</v>
      </c>
      <c r="L33" s="411" t="s">
        <v>612</v>
      </c>
      <c r="M33" s="50" t="str">
        <f t="shared" si="5"/>
        <v>10,14</v>
      </c>
      <c r="N33" s="359"/>
      <c r="O33" s="359"/>
      <c r="P33" s="359"/>
      <c r="Q33" s="359"/>
      <c r="R33" s="359"/>
      <c r="S33" s="359"/>
      <c r="T33" s="359"/>
      <c r="U33" s="359"/>
      <c r="V33" s="359"/>
      <c r="W33" s="359"/>
      <c r="X33" s="359"/>
      <c r="Y33" s="372">
        <v>6</v>
      </c>
      <c r="Z33" s="195">
        <v>0</v>
      </c>
      <c r="AA33" s="50">
        <v>5</v>
      </c>
      <c r="AB33" s="50">
        <v>6</v>
      </c>
      <c r="AC33" s="373" t="s">
        <v>40</v>
      </c>
      <c r="AD33" s="374">
        <v>1007</v>
      </c>
      <c r="AE33" s="87">
        <v>35.299999999999997</v>
      </c>
      <c r="AF33" s="87" t="s">
        <v>42</v>
      </c>
      <c r="AG33" s="9" t="str">
        <f t="shared" si="47"/>
        <v>7,6</v>
      </c>
      <c r="AH33" s="370"/>
      <c r="AI33" s="381">
        <v>35.9</v>
      </c>
      <c r="AJ33" s="5"/>
      <c r="AK33" s="354">
        <f t="shared" si="40"/>
        <v>13</v>
      </c>
      <c r="AL33" s="435">
        <f t="shared" ref="AL33:AU33" si="53">IF(ISNUMBER(MATCH(AL203,$BO$42:$BO$622,0)),$BO$41,$BJ$2)</f>
        <v>0</v>
      </c>
      <c r="AM33" s="435">
        <f t="shared" si="53"/>
        <v>0</v>
      </c>
      <c r="AN33" s="435">
        <f t="shared" si="53"/>
        <v>0</v>
      </c>
      <c r="AO33" s="435">
        <f t="shared" si="53"/>
        <v>0</v>
      </c>
      <c r="AP33" s="436">
        <f t="shared" si="53"/>
        <v>0</v>
      </c>
      <c r="AQ33" s="351">
        <f t="shared" si="53"/>
        <v>0</v>
      </c>
      <c r="AR33" s="351">
        <f t="shared" si="53"/>
        <v>1</v>
      </c>
      <c r="AS33" s="351">
        <f t="shared" si="53"/>
        <v>1</v>
      </c>
      <c r="AT33" s="351">
        <f t="shared" si="53"/>
        <v>1</v>
      </c>
      <c r="AU33" s="351">
        <f t="shared" si="53"/>
        <v>1</v>
      </c>
      <c r="AV33" s="86"/>
      <c r="AW33" s="79">
        <v>3.333333333333</v>
      </c>
      <c r="AX33" s="80">
        <v>-255.21761498693499</v>
      </c>
      <c r="AY33" s="80">
        <v>-4732.0094875520499</v>
      </c>
      <c r="AZ33" s="80">
        <v>-1964.7662838030301</v>
      </c>
      <c r="BA33" s="80">
        <v>-45184.341179205403</v>
      </c>
      <c r="BB33" s="86"/>
      <c r="BC33" s="79">
        <v>3.333333333333</v>
      </c>
      <c r="BD33" s="80">
        <v>802.89769633001401</v>
      </c>
      <c r="BE33" s="86"/>
      <c r="BF33" s="79">
        <v>3.333333333333</v>
      </c>
      <c r="BG33" s="80">
        <v>13.717435026914499</v>
      </c>
      <c r="BH33" s="86"/>
      <c r="BI33" s="424" t="s">
        <v>656</v>
      </c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</row>
    <row r="34" spans="1:94" ht="12" customHeight="1">
      <c r="A34" s="361">
        <v>3.1932773109243602</v>
      </c>
      <c r="B34" s="275">
        <v>2.5099999999999998</v>
      </c>
      <c r="C34" s="275">
        <v>-2.4</v>
      </c>
      <c r="D34" s="421">
        <f t="shared" si="7"/>
        <v>30</v>
      </c>
      <c r="E34" s="422">
        <f t="shared" si="4"/>
        <v>2.5099999999999998</v>
      </c>
      <c r="F34" s="291">
        <v>29</v>
      </c>
      <c r="G34" s="363">
        <v>2</v>
      </c>
      <c r="H34" s="363">
        <v>14</v>
      </c>
      <c r="I34" s="363">
        <v>9</v>
      </c>
      <c r="J34" s="361" t="s">
        <v>610</v>
      </c>
      <c r="K34" s="363">
        <v>1500</v>
      </c>
      <c r="L34" s="411" t="s">
        <v>612</v>
      </c>
      <c r="M34" s="50" t="str">
        <f t="shared" si="5"/>
        <v>10,15</v>
      </c>
      <c r="N34" s="359"/>
      <c r="O34" s="359"/>
      <c r="P34" s="359"/>
      <c r="Q34" s="359"/>
      <c r="R34" s="359"/>
      <c r="S34" s="359"/>
      <c r="T34" s="359"/>
      <c r="U34" s="359"/>
      <c r="V34" s="359"/>
      <c r="W34" s="359"/>
      <c r="X34" s="359"/>
      <c r="Y34" s="372">
        <v>7</v>
      </c>
      <c r="Z34" s="195">
        <v>0</v>
      </c>
      <c r="AA34" s="50">
        <v>4</v>
      </c>
      <c r="AB34" s="50">
        <v>7</v>
      </c>
      <c r="AC34" s="373" t="s">
        <v>40</v>
      </c>
      <c r="AD34" s="374">
        <v>1008</v>
      </c>
      <c r="AE34" s="87">
        <v>35.200000000000003</v>
      </c>
      <c r="AF34" s="87"/>
      <c r="AG34" s="9" t="str">
        <f t="shared" si="47"/>
        <v>8,5</v>
      </c>
      <c r="AH34" s="370"/>
      <c r="AI34" s="381"/>
      <c r="AJ34" s="5"/>
      <c r="AK34" s="354">
        <f t="shared" si="40"/>
        <v>14</v>
      </c>
      <c r="AL34" s="435">
        <f t="shared" ref="AL34:AU34" si="54">IF(ISNUMBER(MATCH(AL204,$BO$42:$BO$622,0)),$BO$41,$BJ$2)</f>
        <v>0</v>
      </c>
      <c r="AM34" s="435">
        <f t="shared" si="54"/>
        <v>0</v>
      </c>
      <c r="AN34" s="435">
        <f t="shared" si="54"/>
        <v>0</v>
      </c>
      <c r="AO34" s="435">
        <f t="shared" si="54"/>
        <v>0</v>
      </c>
      <c r="AP34" s="436">
        <f t="shared" si="54"/>
        <v>0</v>
      </c>
      <c r="AQ34" s="351">
        <f t="shared" si="54"/>
        <v>0</v>
      </c>
      <c r="AR34" s="351">
        <f t="shared" si="54"/>
        <v>1</v>
      </c>
      <c r="AS34" s="351">
        <f t="shared" si="54"/>
        <v>1</v>
      </c>
      <c r="AT34" s="351">
        <f t="shared" si="54"/>
        <v>1</v>
      </c>
      <c r="AU34" s="351">
        <f t="shared" si="54"/>
        <v>1</v>
      </c>
      <c r="AV34" s="86"/>
      <c r="AW34" s="79">
        <v>3.416666666667</v>
      </c>
      <c r="AX34" s="80">
        <v>-260.66802398248501</v>
      </c>
      <c r="AY34" s="80">
        <v>-5226.1265071938597</v>
      </c>
      <c r="AZ34" s="80">
        <v>-2051.6988918371599</v>
      </c>
      <c r="BA34" s="80">
        <v>-52610.882797835598</v>
      </c>
      <c r="BB34" s="86"/>
      <c r="BC34" s="79">
        <v>3.416666666667</v>
      </c>
      <c r="BD34" s="80">
        <v>804.46897032986396</v>
      </c>
      <c r="BE34" s="86"/>
      <c r="BF34" s="79">
        <v>3.416666666667</v>
      </c>
      <c r="BG34" s="80">
        <v>13.941910999486099</v>
      </c>
      <c r="BH34" s="86"/>
      <c r="BI34" s="429"/>
      <c r="BJ34" s="429">
        <v>0</v>
      </c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</row>
    <row r="35" spans="1:94" ht="12" customHeight="1">
      <c r="A35" s="361">
        <v>3.26890756302521</v>
      </c>
      <c r="B35" s="275">
        <v>2.56</v>
      </c>
      <c r="C35" s="275">
        <v>-2.8</v>
      </c>
      <c r="D35" s="421">
        <f t="shared" si="7"/>
        <v>31</v>
      </c>
      <c r="E35" s="422">
        <f t="shared" si="4"/>
        <v>2.56</v>
      </c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359"/>
      <c r="Q35" s="359"/>
      <c r="R35" s="359"/>
      <c r="S35" s="359"/>
      <c r="T35" s="359"/>
      <c r="U35" s="359"/>
      <c r="V35" s="359"/>
      <c r="W35" s="359"/>
      <c r="X35" s="359"/>
      <c r="Y35" s="372">
        <v>8</v>
      </c>
      <c r="Z35" s="195">
        <v>0</v>
      </c>
      <c r="AA35" s="50">
        <v>4</v>
      </c>
      <c r="AB35" s="50">
        <v>8</v>
      </c>
      <c r="AC35" s="373" t="s">
        <v>40</v>
      </c>
      <c r="AD35" s="374">
        <v>1009</v>
      </c>
      <c r="AE35" s="87">
        <v>35.1</v>
      </c>
      <c r="AF35" s="87"/>
      <c r="AG35" s="9" t="str">
        <f t="shared" ref="AG35:AG46" si="55">_xlfn.CONCAT(AB35+1,",",AA35+1)</f>
        <v>9,5</v>
      </c>
      <c r="AH35" s="370"/>
      <c r="AI35" s="9" t="str">
        <f>_xlfn.CONCAT(AI30,",",AI29)</f>
        <v>0,2</v>
      </c>
      <c r="AJ35" s="5"/>
      <c r="AK35" s="354">
        <f t="shared" si="40"/>
        <v>15</v>
      </c>
      <c r="AL35" s="435">
        <f t="shared" ref="AL35:AU35" si="56">IF(ISNUMBER(MATCH(AL205,$BO$42:$BO$622,0)),$BO$41,$BJ$2)</f>
        <v>0</v>
      </c>
      <c r="AM35" s="435">
        <f t="shared" si="56"/>
        <v>0</v>
      </c>
      <c r="AN35" s="435">
        <f t="shared" si="56"/>
        <v>0</v>
      </c>
      <c r="AO35" s="435">
        <f t="shared" si="56"/>
        <v>0</v>
      </c>
      <c r="AP35" s="436">
        <f t="shared" si="56"/>
        <v>0</v>
      </c>
      <c r="AQ35" s="351">
        <f t="shared" si="56"/>
        <v>0</v>
      </c>
      <c r="AR35" s="351">
        <f t="shared" si="56"/>
        <v>1</v>
      </c>
      <c r="AS35" s="351">
        <f t="shared" si="56"/>
        <v>1</v>
      </c>
      <c r="AT35" s="351">
        <f t="shared" si="56"/>
        <v>1</v>
      </c>
      <c r="AU35" s="351">
        <f t="shared" si="56"/>
        <v>1</v>
      </c>
      <c r="AV35" s="86"/>
      <c r="AW35" s="79">
        <v>3.5</v>
      </c>
      <c r="AX35" s="80">
        <v>-283.25108339389999</v>
      </c>
      <c r="AY35" s="80">
        <v>-6149.8917789381203</v>
      </c>
      <c r="AZ35" s="80">
        <v>-2401.4222294075998</v>
      </c>
      <c r="BA35" s="80">
        <v>-66533.040850270903</v>
      </c>
      <c r="BB35" s="86"/>
      <c r="BC35" s="79">
        <v>3.5</v>
      </c>
      <c r="BD35" s="80">
        <v>806.00997871295601</v>
      </c>
      <c r="BE35" s="86"/>
      <c r="BF35" s="79">
        <v>3.5</v>
      </c>
      <c r="BG35" s="80">
        <v>13.846752656808</v>
      </c>
      <c r="BH35" s="86"/>
      <c r="BI35" s="429">
        <v>0</v>
      </c>
      <c r="BJ35" s="414" t="s">
        <v>653</v>
      </c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</row>
    <row r="36" spans="1:94" ht="12" customHeight="1">
      <c r="A36" s="361">
        <v>3.3445378151260501</v>
      </c>
      <c r="B36" s="275">
        <v>2.61</v>
      </c>
      <c r="C36" s="275">
        <v>-2.4</v>
      </c>
      <c r="D36" s="421">
        <f t="shared" si="7"/>
        <v>32</v>
      </c>
      <c r="E36" s="422">
        <f t="shared" si="4"/>
        <v>2.61</v>
      </c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359"/>
      <c r="Q36" s="359"/>
      <c r="R36" s="359"/>
      <c r="S36" s="359"/>
      <c r="T36" s="359"/>
      <c r="U36" s="359"/>
      <c r="V36" s="359"/>
      <c r="W36" s="359"/>
      <c r="X36" s="359"/>
      <c r="Y36" s="372">
        <v>9</v>
      </c>
      <c r="Z36" s="195">
        <v>0</v>
      </c>
      <c r="AA36" s="50">
        <v>4</v>
      </c>
      <c r="AB36" s="50">
        <v>9</v>
      </c>
      <c r="AC36" s="373" t="s">
        <v>40</v>
      </c>
      <c r="AD36" s="374">
        <v>1010</v>
      </c>
      <c r="AE36" s="87">
        <v>35</v>
      </c>
      <c r="AF36" s="87"/>
      <c r="AG36" s="9" t="str">
        <f t="shared" si="55"/>
        <v>10,5</v>
      </c>
      <c r="AH36" s="376"/>
      <c r="AI36" s="359"/>
      <c r="AJ36" s="5"/>
      <c r="AK36" s="354"/>
      <c r="AL36" s="354"/>
      <c r="AM36" s="354"/>
      <c r="AN36" s="354"/>
      <c r="AO36" s="354"/>
      <c r="AP36" s="354"/>
      <c r="AQ36" s="354"/>
      <c r="AR36" s="354"/>
      <c r="AS36" s="354"/>
      <c r="AT36" s="354"/>
      <c r="AU36" s="354"/>
      <c r="AV36" s="86"/>
      <c r="AW36" s="79">
        <v>3.583333333333</v>
      </c>
      <c r="AX36" s="80">
        <v>-302.18754405348102</v>
      </c>
      <c r="AY36" s="80">
        <v>-6650.9751855365903</v>
      </c>
      <c r="AZ36" s="80">
        <v>-2708.75540915389</v>
      </c>
      <c r="BA36" s="80">
        <v>-74198.686865870797</v>
      </c>
      <c r="BB36" s="86"/>
      <c r="BC36" s="79">
        <v>3.583333333333</v>
      </c>
      <c r="BD36" s="80">
        <v>807.52066067857197</v>
      </c>
      <c r="BE36" s="86"/>
      <c r="BF36" s="79">
        <v>3.583333333333</v>
      </c>
      <c r="BG36" s="80">
        <v>13.507508084304099</v>
      </c>
      <c r="BH36" s="86"/>
      <c r="BI36" s="429">
        <v>1</v>
      </c>
      <c r="BJ36" s="414" t="s">
        <v>654</v>
      </c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86"/>
      <c r="CJ36" s="86"/>
      <c r="CK36" s="86"/>
      <c r="CL36" s="86"/>
      <c r="CM36" s="86"/>
      <c r="CN36" s="86"/>
      <c r="CO36" s="86"/>
      <c r="CP36" s="86"/>
    </row>
    <row r="37" spans="1:94" ht="12" customHeight="1">
      <c r="A37" s="361">
        <v>3.4201680672268902</v>
      </c>
      <c r="B37" s="275">
        <v>2.766</v>
      </c>
      <c r="C37" s="275">
        <v>2.4</v>
      </c>
      <c r="D37" s="421">
        <f t="shared" si="7"/>
        <v>33</v>
      </c>
      <c r="E37" s="422">
        <f t="shared" si="4"/>
        <v>2.766</v>
      </c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359"/>
      <c r="Q37" s="359"/>
      <c r="R37" s="359"/>
      <c r="S37" s="359"/>
      <c r="T37" s="359"/>
      <c r="U37" s="359"/>
      <c r="V37" s="359"/>
      <c r="W37" s="359"/>
      <c r="X37" s="359"/>
      <c r="Y37" s="372">
        <v>10</v>
      </c>
      <c r="Z37" s="195">
        <v>0</v>
      </c>
      <c r="AA37" s="50">
        <v>9</v>
      </c>
      <c r="AB37" s="50">
        <v>0</v>
      </c>
      <c r="AC37" s="373" t="s">
        <v>43</v>
      </c>
      <c r="AD37" s="374">
        <v>1001</v>
      </c>
      <c r="AE37" s="87">
        <v>36.9</v>
      </c>
      <c r="AF37" s="87" t="s">
        <v>44</v>
      </c>
      <c r="AG37" s="9" t="str">
        <f t="shared" si="55"/>
        <v>1,10</v>
      </c>
      <c r="AH37" s="5"/>
      <c r="AI37" s="5"/>
      <c r="AJ37" s="5"/>
      <c r="AK37" s="86">
        <f>MAX(AK39:AK188)+1</f>
        <v>150</v>
      </c>
      <c r="AL37" s="5"/>
      <c r="AM37" s="5"/>
      <c r="AN37" s="5"/>
      <c r="AO37" s="5"/>
      <c r="AP37" s="5"/>
      <c r="AQ37" s="5"/>
      <c r="AR37" s="5"/>
      <c r="AS37" s="5"/>
      <c r="AT37" s="5"/>
      <c r="AU37" s="396" t="s">
        <v>637</v>
      </c>
      <c r="AV37" s="86"/>
      <c r="AW37" s="79">
        <v>3.666666666667</v>
      </c>
      <c r="AX37" s="80">
        <v>-299.18418672053599</v>
      </c>
      <c r="AY37" s="80">
        <v>-6232.30614831401</v>
      </c>
      <c r="AZ37" s="80">
        <v>-2676.7486212501999</v>
      </c>
      <c r="BA37" s="80">
        <v>-68019.250127834501</v>
      </c>
      <c r="BB37" s="86"/>
      <c r="BC37" s="79">
        <v>3.666666666667</v>
      </c>
      <c r="BD37" s="80">
        <v>809.001028032823</v>
      </c>
      <c r="BE37" s="86"/>
      <c r="BF37" s="79">
        <v>3.666666666667</v>
      </c>
      <c r="BG37" s="80">
        <v>13.2385452556363</v>
      </c>
      <c r="BH37" s="86"/>
      <c r="BI37" s="429">
        <v>2</v>
      </c>
      <c r="BJ37" s="414" t="s">
        <v>655</v>
      </c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</row>
    <row r="38" spans="1:94" ht="12" customHeight="1">
      <c r="A38" s="361">
        <v>3.4957983193277302</v>
      </c>
      <c r="B38" s="275">
        <v>2.8159999999999998</v>
      </c>
      <c r="C38" s="275">
        <v>2.8</v>
      </c>
      <c r="D38" s="421">
        <f t="shared" si="7"/>
        <v>34</v>
      </c>
      <c r="E38" s="422">
        <f t="shared" si="4"/>
        <v>2.8159999999999998</v>
      </c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359"/>
      <c r="Q38" s="359"/>
      <c r="R38" s="359"/>
      <c r="S38" s="359"/>
      <c r="T38" s="359"/>
      <c r="U38" s="359"/>
      <c r="V38" s="359"/>
      <c r="W38" s="359"/>
      <c r="X38" s="359"/>
      <c r="Y38" s="372">
        <v>11</v>
      </c>
      <c r="Z38" s="195">
        <v>0</v>
      </c>
      <c r="AA38" s="50">
        <v>8</v>
      </c>
      <c r="AB38" s="50">
        <v>1</v>
      </c>
      <c r="AC38" s="373" t="s">
        <v>43</v>
      </c>
      <c r="AD38" s="374">
        <v>1002</v>
      </c>
      <c r="AE38" s="87">
        <v>36.799999999999997</v>
      </c>
      <c r="AF38" s="87" t="s">
        <v>44</v>
      </c>
      <c r="AG38" s="9" t="str">
        <f t="shared" si="55"/>
        <v>2,9</v>
      </c>
      <c r="AH38" s="5"/>
      <c r="AI38" s="425"/>
      <c r="AJ38" s="425"/>
      <c r="AK38" s="425"/>
      <c r="AL38" s="415" t="s">
        <v>642</v>
      </c>
      <c r="AM38" s="415" t="s">
        <v>80</v>
      </c>
      <c r="AN38" s="415" t="s">
        <v>600</v>
      </c>
      <c r="AO38" s="415" t="s">
        <v>643</v>
      </c>
      <c r="AP38" s="415" t="s">
        <v>644</v>
      </c>
      <c r="AQ38" s="415" t="s">
        <v>645</v>
      </c>
      <c r="AR38" s="415" t="s">
        <v>646</v>
      </c>
      <c r="AS38" s="415" t="s">
        <v>647</v>
      </c>
      <c r="AT38" s="415" t="s">
        <v>648</v>
      </c>
      <c r="AU38" s="415" t="s">
        <v>649</v>
      </c>
      <c r="AV38" s="86"/>
      <c r="AW38" s="79">
        <v>3.75</v>
      </c>
      <c r="AX38" s="80">
        <v>-275.39781010581498</v>
      </c>
      <c r="AY38" s="80">
        <v>-5225.1318878710499</v>
      </c>
      <c r="AZ38" s="80">
        <v>-2281.1120985601401</v>
      </c>
      <c r="BA38" s="80">
        <v>-52690.803037886799</v>
      </c>
      <c r="BB38" s="86"/>
      <c r="BC38" s="79">
        <v>3.75</v>
      </c>
      <c r="BD38" s="80">
        <v>810.45127008584097</v>
      </c>
      <c r="BE38" s="86"/>
      <c r="BF38" s="79">
        <v>3.75</v>
      </c>
      <c r="BG38" s="80">
        <v>13.3043841567752</v>
      </c>
      <c r="BH38" s="86"/>
      <c r="BI38" s="86"/>
      <c r="BJ38" s="414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/>
    </row>
    <row r="39" spans="1:94" ht="12" customHeight="1">
      <c r="A39" s="361">
        <v>3.5714285714285698</v>
      </c>
      <c r="B39" s="275">
        <v>2.8660000000000001</v>
      </c>
      <c r="C39" s="275">
        <v>2.4</v>
      </c>
      <c r="D39" s="421">
        <f t="shared" si="7"/>
        <v>35</v>
      </c>
      <c r="E39" s="422">
        <f t="shared" si="4"/>
        <v>2.8660000000000001</v>
      </c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359"/>
      <c r="Q39" s="359"/>
      <c r="R39" s="359"/>
      <c r="S39" s="359"/>
      <c r="T39" s="359"/>
      <c r="U39" s="359"/>
      <c r="V39" s="359"/>
      <c r="W39" s="359"/>
      <c r="X39" s="359"/>
      <c r="Y39" s="372">
        <v>12</v>
      </c>
      <c r="Z39" s="195">
        <v>0</v>
      </c>
      <c r="AA39" s="50">
        <v>7</v>
      </c>
      <c r="AB39" s="50">
        <v>2</v>
      </c>
      <c r="AC39" s="373" t="s">
        <v>43</v>
      </c>
      <c r="AD39" s="374">
        <v>1003</v>
      </c>
      <c r="AE39" s="87">
        <v>36.699999999999903</v>
      </c>
      <c r="AF39" s="87" t="s">
        <v>44</v>
      </c>
      <c r="AG39" s="9" t="str">
        <f t="shared" si="55"/>
        <v>3,8</v>
      </c>
      <c r="AH39" s="5"/>
      <c r="AI39" s="425"/>
      <c r="AJ39" s="425" t="s">
        <v>642</v>
      </c>
      <c r="AK39" s="86">
        <v>0</v>
      </c>
      <c r="AL39" s="384">
        <v>0</v>
      </c>
      <c r="AM39" s="384">
        <v>0</v>
      </c>
      <c r="AN39" s="384">
        <v>0</v>
      </c>
      <c r="AO39" s="384">
        <v>50</v>
      </c>
      <c r="AP39" s="384">
        <v>4.0000000000000002E-4</v>
      </c>
      <c r="AQ39" s="384">
        <v>10</v>
      </c>
      <c r="AR39" s="384">
        <v>0.2</v>
      </c>
      <c r="AS39" s="384">
        <v>0.5</v>
      </c>
      <c r="AT39" s="384">
        <v>0.3</v>
      </c>
      <c r="AU39" s="384">
        <v>0.1</v>
      </c>
      <c r="AV39" s="86"/>
      <c r="AW39" s="79">
        <v>3.833333333333</v>
      </c>
      <c r="AX39" s="80">
        <v>-253.84434736541601</v>
      </c>
      <c r="AY39" s="80">
        <v>-4622.7110385777296</v>
      </c>
      <c r="AZ39" s="80">
        <v>-1934.47633166431</v>
      </c>
      <c r="BA39" s="80">
        <v>-43478.586814582399</v>
      </c>
      <c r="BB39" s="86"/>
      <c r="BC39" s="79">
        <v>3.833333333333</v>
      </c>
      <c r="BD39" s="80">
        <v>811.87168683480195</v>
      </c>
      <c r="BE39" s="86"/>
      <c r="BF39" s="79">
        <v>3.833333333333</v>
      </c>
      <c r="BG39" s="80">
        <v>13.6544501385219</v>
      </c>
      <c r="BH39" s="86"/>
      <c r="BI39" s="424" t="s">
        <v>666</v>
      </c>
      <c r="BJ39" s="86"/>
      <c r="BK39" s="86"/>
      <c r="BL39" s="86"/>
      <c r="BM39" s="424" t="s">
        <v>667</v>
      </c>
      <c r="BN39" s="86"/>
      <c r="BO39" s="86"/>
      <c r="BP39" s="86"/>
      <c r="BQ39" s="86"/>
      <c r="BR39" s="86"/>
      <c r="BS39" s="86"/>
      <c r="BT39" s="86"/>
      <c r="BU39" s="86"/>
      <c r="BV39" s="86"/>
      <c r="BW39" s="424" t="s">
        <v>668</v>
      </c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</row>
    <row r="40" spans="1:94" ht="11.25" customHeight="1">
      <c r="A40" s="361">
        <v>3.6470588235294099</v>
      </c>
      <c r="B40" s="275">
        <v>3.0219999999999998</v>
      </c>
      <c r="C40" s="275">
        <v>-2.1</v>
      </c>
      <c r="D40" s="421">
        <f t="shared" si="7"/>
        <v>36</v>
      </c>
      <c r="E40" s="422">
        <f t="shared" si="4"/>
        <v>3.0219999999999998</v>
      </c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359"/>
      <c r="Q40" s="359"/>
      <c r="R40" s="359"/>
      <c r="S40" s="359"/>
      <c r="T40" s="359"/>
      <c r="U40" s="359"/>
      <c r="V40" s="359"/>
      <c r="W40" s="359"/>
      <c r="X40" s="359"/>
      <c r="Y40" s="372">
        <v>13</v>
      </c>
      <c r="Z40" s="195">
        <v>0</v>
      </c>
      <c r="AA40" s="50">
        <v>6</v>
      </c>
      <c r="AB40" s="50">
        <v>3</v>
      </c>
      <c r="AC40" s="373" t="s">
        <v>43</v>
      </c>
      <c r="AD40" s="374">
        <v>1004</v>
      </c>
      <c r="AE40" s="87">
        <v>36.6</v>
      </c>
      <c r="AF40" s="87"/>
      <c r="AG40" s="9" t="str">
        <f t="shared" si="55"/>
        <v>4,7</v>
      </c>
      <c r="AH40" s="5"/>
      <c r="AI40" s="425"/>
      <c r="AJ40" s="425" t="s">
        <v>80</v>
      </c>
      <c r="AK40" s="86">
        <v>1</v>
      </c>
      <c r="AL40" s="384">
        <v>0</v>
      </c>
      <c r="AM40" s="384">
        <v>0</v>
      </c>
      <c r="AN40" s="384">
        <v>1</v>
      </c>
      <c r="AO40" s="384">
        <v>50</v>
      </c>
      <c r="AP40" s="384">
        <v>4.0000000000000002E-4</v>
      </c>
      <c r="AQ40" s="384">
        <v>10</v>
      </c>
      <c r="AR40" s="384">
        <v>0.2</v>
      </c>
      <c r="AS40" s="384">
        <v>0.5</v>
      </c>
      <c r="AT40" s="384">
        <v>0.3</v>
      </c>
      <c r="AU40" s="384">
        <v>0.1</v>
      </c>
      <c r="AV40" s="86"/>
      <c r="AW40" s="79">
        <v>3.916666666667</v>
      </c>
      <c r="AX40" s="80">
        <v>-254.78636743573401</v>
      </c>
      <c r="AY40" s="80">
        <v>-4990.45860105066</v>
      </c>
      <c r="AZ40" s="80">
        <v>-1959.75659600515</v>
      </c>
      <c r="BA40" s="80">
        <v>-49031.9186201505</v>
      </c>
      <c r="BB40" s="86"/>
      <c r="BC40" s="79">
        <v>3.916666666667</v>
      </c>
      <c r="BD40" s="80">
        <v>813.26251312518298</v>
      </c>
      <c r="BE40" s="86"/>
      <c r="BF40" s="79">
        <v>3.916666666667</v>
      </c>
      <c r="BG40" s="80">
        <v>13.9645751796631</v>
      </c>
      <c r="BH40" s="86"/>
      <c r="BI40" s="432">
        <v>1</v>
      </c>
      <c r="BJ40" s="86"/>
      <c r="BK40" s="86"/>
      <c r="BL40" s="86"/>
      <c r="BM40" s="86"/>
      <c r="BN40" s="86"/>
      <c r="BO40" s="86"/>
      <c r="BP40" s="432">
        <v>2</v>
      </c>
      <c r="BQ40" s="86"/>
      <c r="BR40" s="86"/>
      <c r="BS40" s="86"/>
      <c r="BT40" s="86"/>
      <c r="BU40" s="86"/>
      <c r="BV40" s="86"/>
      <c r="BW40" s="432">
        <v>3</v>
      </c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</row>
    <row r="41" spans="1:94" ht="12" customHeight="1">
      <c r="A41" s="361">
        <v>3.72268907563025</v>
      </c>
      <c r="B41" s="275">
        <v>3.0720000000000001</v>
      </c>
      <c r="C41" s="275">
        <v>-2.5</v>
      </c>
      <c r="D41" s="421">
        <f t="shared" si="7"/>
        <v>37</v>
      </c>
      <c r="E41" s="422">
        <f t="shared" si="4"/>
        <v>3.0720000000000001</v>
      </c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359"/>
      <c r="Q41" s="359"/>
      <c r="R41" s="359"/>
      <c r="S41" s="359"/>
      <c r="T41" s="359"/>
      <c r="U41" s="359"/>
      <c r="V41" s="359"/>
      <c r="W41" s="359"/>
      <c r="X41" s="359"/>
      <c r="Y41" s="372">
        <v>14</v>
      </c>
      <c r="Z41" s="195">
        <v>0</v>
      </c>
      <c r="AA41" s="50">
        <v>6</v>
      </c>
      <c r="AB41" s="50">
        <v>4</v>
      </c>
      <c r="AC41" s="373" t="s">
        <v>43</v>
      </c>
      <c r="AD41" s="374">
        <v>1005</v>
      </c>
      <c r="AE41" s="87">
        <v>36.5</v>
      </c>
      <c r="AF41" s="87"/>
      <c r="AG41" s="9" t="str">
        <f t="shared" si="55"/>
        <v>5,7</v>
      </c>
      <c r="AH41" s="5"/>
      <c r="AI41" s="425"/>
      <c r="AJ41" s="425" t="s">
        <v>600</v>
      </c>
      <c r="AK41" s="86">
        <v>2</v>
      </c>
      <c r="AL41" s="384">
        <v>0</v>
      </c>
      <c r="AM41" s="384">
        <v>0</v>
      </c>
      <c r="AN41" s="384">
        <v>2</v>
      </c>
      <c r="AO41" s="384">
        <v>50</v>
      </c>
      <c r="AP41" s="384">
        <v>4.0000000000000002E-4</v>
      </c>
      <c r="AQ41" s="384">
        <v>10</v>
      </c>
      <c r="AR41" s="384">
        <v>0.2</v>
      </c>
      <c r="AS41" s="384">
        <v>0.5</v>
      </c>
      <c r="AT41" s="384">
        <v>0.3</v>
      </c>
      <c r="AU41" s="384">
        <v>0.1</v>
      </c>
      <c r="AV41" s="86"/>
      <c r="AW41" s="79">
        <v>4</v>
      </c>
      <c r="AX41" s="80">
        <v>-276.67603991951398</v>
      </c>
      <c r="AY41" s="80">
        <v>-5956.99830504277</v>
      </c>
      <c r="AZ41" s="80">
        <v>-2298.8023506612399</v>
      </c>
      <c r="BA41" s="80">
        <v>-63596.531553757901</v>
      </c>
      <c r="BB41" s="86"/>
      <c r="BC41" s="79">
        <v>4</v>
      </c>
      <c r="BD41" s="80">
        <v>814.623804235286</v>
      </c>
      <c r="BE41" s="86"/>
      <c r="BF41" s="79">
        <v>4</v>
      </c>
      <c r="BG41" s="80">
        <v>13.951040738915699</v>
      </c>
      <c r="BH41" s="86"/>
      <c r="BI41" s="86"/>
      <c r="BJ41" s="86">
        <v>0</v>
      </c>
      <c r="BK41" s="86">
        <v>1</v>
      </c>
      <c r="BL41" s="86">
        <v>2</v>
      </c>
      <c r="BM41" s="86">
        <v>3</v>
      </c>
      <c r="BN41" s="86">
        <v>4</v>
      </c>
      <c r="BO41" s="86">
        <v>1</v>
      </c>
      <c r="BP41" s="86"/>
      <c r="BQ41" s="86">
        <v>0</v>
      </c>
      <c r="BR41" s="86">
        <v>1</v>
      </c>
      <c r="BS41" s="86">
        <v>2</v>
      </c>
      <c r="BT41" s="86">
        <v>3</v>
      </c>
      <c r="BU41" s="86">
        <v>4</v>
      </c>
      <c r="BV41" s="86">
        <v>1</v>
      </c>
      <c r="BW41" s="86"/>
      <c r="BX41" s="86">
        <v>0</v>
      </c>
      <c r="BY41" s="86">
        <v>1</v>
      </c>
      <c r="BZ41" s="86">
        <v>2</v>
      </c>
      <c r="CA41" s="86">
        <v>3</v>
      </c>
      <c r="CB41" s="86">
        <v>4</v>
      </c>
      <c r="CC41" s="86">
        <v>1</v>
      </c>
      <c r="CD41" s="86"/>
      <c r="CE41" s="86"/>
      <c r="CF41" s="86"/>
      <c r="CG41" s="86"/>
      <c r="CH41" s="86"/>
      <c r="CI41" s="86"/>
      <c r="CJ41" s="86"/>
      <c r="CK41" s="86"/>
      <c r="CL41" s="86"/>
      <c r="CM41" s="86"/>
      <c r="CN41" s="86"/>
      <c r="CO41" s="86"/>
      <c r="CP41" s="86"/>
    </row>
    <row r="42" spans="1:94" ht="12" customHeight="1">
      <c r="A42" s="361">
        <v>3.79831932773109</v>
      </c>
      <c r="B42" s="275">
        <v>3.1219999999999999</v>
      </c>
      <c r="C42" s="275">
        <v>-2.1</v>
      </c>
      <c r="D42" s="421">
        <f t="shared" si="7"/>
        <v>38</v>
      </c>
      <c r="E42" s="422">
        <f t="shared" si="4"/>
        <v>3.1219999999999999</v>
      </c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359"/>
      <c r="Q42" s="359"/>
      <c r="R42" s="359"/>
      <c r="S42" s="359"/>
      <c r="T42" s="359"/>
      <c r="U42" s="359"/>
      <c r="V42" s="359"/>
      <c r="W42" s="359"/>
      <c r="X42" s="359"/>
      <c r="Y42" s="372">
        <v>15</v>
      </c>
      <c r="Z42" s="195">
        <v>0</v>
      </c>
      <c r="AA42" s="50">
        <v>5</v>
      </c>
      <c r="AB42" s="50">
        <v>5</v>
      </c>
      <c r="AC42" s="373" t="s">
        <v>43</v>
      </c>
      <c r="AD42" s="374">
        <v>1006</v>
      </c>
      <c r="AE42" s="87">
        <v>36.4</v>
      </c>
      <c r="AF42" s="87" t="s">
        <v>45</v>
      </c>
      <c r="AG42" s="9" t="str">
        <f t="shared" si="55"/>
        <v>6,6</v>
      </c>
      <c r="AH42" s="5"/>
      <c r="AI42" s="425"/>
      <c r="AJ42" s="425" t="s">
        <v>643</v>
      </c>
      <c r="AK42" s="86">
        <v>3</v>
      </c>
      <c r="AL42" s="384">
        <v>0</v>
      </c>
      <c r="AM42" s="384">
        <v>0</v>
      </c>
      <c r="AN42" s="384">
        <v>3</v>
      </c>
      <c r="AO42" s="384">
        <v>50</v>
      </c>
      <c r="AP42" s="384">
        <v>4.0000000000000002E-4</v>
      </c>
      <c r="AQ42" s="384">
        <v>10</v>
      </c>
      <c r="AR42" s="384">
        <v>0.2</v>
      </c>
      <c r="AS42" s="384">
        <v>0.5</v>
      </c>
      <c r="AT42" s="384">
        <v>0.3</v>
      </c>
      <c r="AU42" s="384">
        <v>0.1</v>
      </c>
      <c r="AV42" s="86"/>
      <c r="AW42" s="79">
        <v>4.083333333333</v>
      </c>
      <c r="AX42" s="80">
        <v>-297.76330840160398</v>
      </c>
      <c r="AY42" s="80">
        <v>-6575.8016811666903</v>
      </c>
      <c r="AZ42" s="80">
        <v>-2630.6952052245501</v>
      </c>
      <c r="BA42" s="80">
        <v>-72981.341393102295</v>
      </c>
      <c r="BB42" s="86"/>
      <c r="BC42" s="79">
        <v>4.083333333333</v>
      </c>
      <c r="BD42" s="80">
        <v>816.01868841848705</v>
      </c>
      <c r="BE42" s="86"/>
      <c r="BF42" s="79">
        <v>4.083333333333</v>
      </c>
      <c r="BG42" s="80">
        <v>13.6469709454575</v>
      </c>
      <c r="BH42" s="86"/>
      <c r="BI42" s="86">
        <v>0</v>
      </c>
      <c r="BJ42" s="384">
        <v>0</v>
      </c>
      <c r="BK42" s="384">
        <v>0</v>
      </c>
      <c r="BL42" s="384">
        <v>9</v>
      </c>
      <c r="BM42" s="384" t="s">
        <v>665</v>
      </c>
      <c r="BN42" s="384">
        <v>0.5</v>
      </c>
      <c r="BO42" s="50" t="str">
        <f>_xlfn.CONCAT(BL42+1,",",BK42+1)</f>
        <v>10,1</v>
      </c>
      <c r="BP42" s="384">
        <v>0</v>
      </c>
      <c r="BQ42" s="86">
        <v>0</v>
      </c>
      <c r="BR42" s="86">
        <v>0</v>
      </c>
      <c r="BS42" s="86">
        <v>9</v>
      </c>
      <c r="BT42" s="86" t="s">
        <v>665</v>
      </c>
      <c r="BU42" s="86">
        <v>0.5</v>
      </c>
      <c r="BV42" s="50" t="str">
        <f>_xlfn.CONCAT(BS42+1,",",BR42+1)</f>
        <v>10,1</v>
      </c>
      <c r="BW42" s="384">
        <v>0</v>
      </c>
      <c r="BX42" s="86">
        <v>0</v>
      </c>
      <c r="BY42" s="86">
        <v>0</v>
      </c>
      <c r="BZ42" s="86">
        <v>9</v>
      </c>
      <c r="CA42" s="86" t="s">
        <v>665</v>
      </c>
      <c r="CB42" s="86">
        <v>0.5</v>
      </c>
      <c r="CC42" s="50" t="str">
        <f>_xlfn.CONCAT(BZ42+1,",",BY42+1)</f>
        <v>10,1</v>
      </c>
      <c r="CD42" s="86"/>
      <c r="CE42" s="86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</row>
    <row r="43" spans="1:94" ht="12" customHeight="1">
      <c r="A43" s="361">
        <v>3.8739495798319301</v>
      </c>
      <c r="B43" s="275">
        <v>3.278</v>
      </c>
      <c r="C43" s="275">
        <v>2.1</v>
      </c>
      <c r="D43" s="421">
        <f t="shared" si="7"/>
        <v>39</v>
      </c>
      <c r="E43" s="422">
        <f t="shared" si="4"/>
        <v>3.278</v>
      </c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72">
        <v>16</v>
      </c>
      <c r="Z43" s="195">
        <v>0</v>
      </c>
      <c r="AA43" s="50">
        <v>5</v>
      </c>
      <c r="AB43" s="50">
        <v>6</v>
      </c>
      <c r="AC43" s="373" t="s">
        <v>43</v>
      </c>
      <c r="AD43" s="374">
        <v>1007</v>
      </c>
      <c r="AE43" s="87">
        <v>36.299999999999997</v>
      </c>
      <c r="AF43" s="87" t="s">
        <v>46</v>
      </c>
      <c r="AG43" s="9" t="str">
        <f t="shared" si="55"/>
        <v>7,6</v>
      </c>
      <c r="AH43" s="5"/>
      <c r="AI43" s="425"/>
      <c r="AJ43" s="425" t="s">
        <v>644</v>
      </c>
      <c r="AK43" s="86">
        <v>4</v>
      </c>
      <c r="AL43" s="384">
        <v>0</v>
      </c>
      <c r="AM43" s="384">
        <v>0</v>
      </c>
      <c r="AN43" s="384">
        <v>4</v>
      </c>
      <c r="AO43" s="384">
        <v>50</v>
      </c>
      <c r="AP43" s="384">
        <v>4.0000000000000002E-4</v>
      </c>
      <c r="AQ43" s="384">
        <v>10</v>
      </c>
      <c r="AR43" s="384">
        <v>0.2</v>
      </c>
      <c r="AS43" s="384">
        <v>0.5</v>
      </c>
      <c r="AT43" s="384">
        <v>0.3</v>
      </c>
      <c r="AU43" s="384">
        <v>0.1</v>
      </c>
      <c r="AV43" s="86"/>
      <c r="AW43" s="79">
        <v>4.166666666667</v>
      </c>
      <c r="AX43" s="80">
        <v>-298.78779876915098</v>
      </c>
      <c r="AY43" s="80">
        <v>-6304.2281198099299</v>
      </c>
      <c r="AZ43" s="80">
        <v>-2664.8706744840501</v>
      </c>
      <c r="BA43" s="80">
        <v>-69036.360502249096</v>
      </c>
      <c r="BB43" s="86"/>
      <c r="BC43" s="79">
        <v>4.166666666667</v>
      </c>
      <c r="BD43" s="80">
        <v>817.39561598388002</v>
      </c>
      <c r="BE43" s="86"/>
      <c r="BF43" s="79">
        <v>4.166666666667</v>
      </c>
      <c r="BG43" s="80">
        <v>13.352007920781899</v>
      </c>
      <c r="BH43" s="86"/>
      <c r="BI43" s="86">
        <v>1</v>
      </c>
      <c r="BJ43" s="384">
        <v>0</v>
      </c>
      <c r="BK43" s="384">
        <v>1</v>
      </c>
      <c r="BL43" s="384">
        <v>8</v>
      </c>
      <c r="BM43" s="384" t="s">
        <v>665</v>
      </c>
      <c r="BN43" s="384">
        <v>0.5</v>
      </c>
      <c r="BO43" s="50" t="str">
        <f t="shared" ref="BO43:BO95" si="57">_xlfn.CONCAT(BL43+1,",",BK43+1)</f>
        <v>9,2</v>
      </c>
      <c r="BP43" s="384">
        <v>1</v>
      </c>
      <c r="BQ43" s="86">
        <v>0</v>
      </c>
      <c r="BR43" s="86">
        <v>1</v>
      </c>
      <c r="BS43" s="86">
        <v>8</v>
      </c>
      <c r="BT43" s="86" t="s">
        <v>665</v>
      </c>
      <c r="BU43" s="86">
        <v>0.5</v>
      </c>
      <c r="BV43" s="50" t="str">
        <f t="shared" ref="BV43:BV95" si="58">_xlfn.CONCAT(BS43+1,",",BR43+1)</f>
        <v>9,2</v>
      </c>
      <c r="BW43" s="384">
        <v>1</v>
      </c>
      <c r="BX43" s="86">
        <v>0</v>
      </c>
      <c r="BY43" s="86">
        <v>1</v>
      </c>
      <c r="BZ43" s="86">
        <v>8</v>
      </c>
      <c r="CA43" s="86" t="s">
        <v>665</v>
      </c>
      <c r="CB43" s="86">
        <v>0.5</v>
      </c>
      <c r="CC43" s="50" t="str">
        <f t="shared" ref="CC43:CC95" si="59">_xlfn.CONCAT(BZ43+1,",",BY43+1)</f>
        <v>9,2</v>
      </c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</row>
    <row r="44" spans="1:94" ht="12" customHeight="1">
      <c r="A44" s="361">
        <v>3.9495798319327702</v>
      </c>
      <c r="B44" s="275">
        <v>3.3279999999999998</v>
      </c>
      <c r="C44" s="275">
        <v>2.5</v>
      </c>
      <c r="D44" s="421">
        <f t="shared" si="7"/>
        <v>40</v>
      </c>
      <c r="E44" s="422">
        <f t="shared" si="4"/>
        <v>3.3279999999999998</v>
      </c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72">
        <v>17</v>
      </c>
      <c r="Z44" s="195">
        <v>0</v>
      </c>
      <c r="AA44" s="50">
        <v>6</v>
      </c>
      <c r="AB44" s="50">
        <v>7</v>
      </c>
      <c r="AC44" s="373" t="s">
        <v>43</v>
      </c>
      <c r="AD44" s="374">
        <v>1008</v>
      </c>
      <c r="AE44" s="87">
        <v>36.200000000000003</v>
      </c>
      <c r="AF44" s="87"/>
      <c r="AG44" s="9" t="str">
        <f t="shared" si="55"/>
        <v>8,7</v>
      </c>
      <c r="AH44" s="5"/>
      <c r="AI44" s="425"/>
      <c r="AJ44" s="425" t="s">
        <v>645</v>
      </c>
      <c r="AK44" s="86">
        <v>5</v>
      </c>
      <c r="AL44" s="384">
        <v>0</v>
      </c>
      <c r="AM44" s="384">
        <v>0</v>
      </c>
      <c r="AN44" s="384">
        <v>5</v>
      </c>
      <c r="AO44" s="384">
        <v>50</v>
      </c>
      <c r="AP44" s="384">
        <v>4.0000000000000002E-4</v>
      </c>
      <c r="AQ44" s="384">
        <v>10</v>
      </c>
      <c r="AR44" s="384">
        <v>0.2</v>
      </c>
      <c r="AS44" s="384">
        <v>0.5</v>
      </c>
      <c r="AT44" s="384">
        <v>0.3</v>
      </c>
      <c r="AU44" s="384">
        <v>0.1</v>
      </c>
      <c r="AV44" s="86"/>
      <c r="AW44" s="79">
        <v>4.25</v>
      </c>
      <c r="AX44" s="80">
        <v>-278.98539949063297</v>
      </c>
      <c r="AY44" s="80">
        <v>-5404.7483574369298</v>
      </c>
      <c r="AZ44" s="80">
        <v>-2340.6266884127699</v>
      </c>
      <c r="BA44" s="80">
        <v>-55397.867045001098</v>
      </c>
      <c r="BB44" s="86"/>
      <c r="BC44" s="79">
        <v>4.25</v>
      </c>
      <c r="BD44" s="80">
        <v>818.75468967488302</v>
      </c>
      <c r="BE44" s="86"/>
      <c r="BF44" s="79">
        <v>4.25</v>
      </c>
      <c r="BG44" s="80">
        <v>13.3452161204959</v>
      </c>
      <c r="BH44" s="86"/>
      <c r="BI44" s="86">
        <v>2</v>
      </c>
      <c r="BJ44" s="384">
        <v>0</v>
      </c>
      <c r="BK44" s="384">
        <v>1</v>
      </c>
      <c r="BL44" s="384">
        <v>9</v>
      </c>
      <c r="BM44" s="384" t="s">
        <v>665</v>
      </c>
      <c r="BN44" s="384">
        <v>1</v>
      </c>
      <c r="BO44" s="50" t="str">
        <f t="shared" si="57"/>
        <v>10,2</v>
      </c>
      <c r="BP44" s="384">
        <v>2</v>
      </c>
      <c r="BQ44" s="86">
        <v>0</v>
      </c>
      <c r="BR44" s="86">
        <v>1</v>
      </c>
      <c r="BS44" s="86">
        <v>9</v>
      </c>
      <c r="BT44" s="86" t="s">
        <v>665</v>
      </c>
      <c r="BU44" s="86">
        <v>1</v>
      </c>
      <c r="BV44" s="50" t="str">
        <f t="shared" si="58"/>
        <v>10,2</v>
      </c>
      <c r="BW44" s="384">
        <v>2</v>
      </c>
      <c r="BX44" s="86">
        <v>0</v>
      </c>
      <c r="BY44" s="86">
        <v>1</v>
      </c>
      <c r="BZ44" s="86">
        <v>9</v>
      </c>
      <c r="CA44" s="86" t="s">
        <v>665</v>
      </c>
      <c r="CB44" s="86">
        <v>1</v>
      </c>
      <c r="CC44" s="50" t="str">
        <f t="shared" si="59"/>
        <v>10,2</v>
      </c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</row>
    <row r="45" spans="1:94" ht="12" customHeight="1">
      <c r="A45" s="361">
        <v>4.0252100840336098</v>
      </c>
      <c r="B45" s="275">
        <v>3.3780000000000001</v>
      </c>
      <c r="C45" s="275">
        <v>2</v>
      </c>
      <c r="D45" s="421">
        <f t="shared" si="7"/>
        <v>41</v>
      </c>
      <c r="E45" s="422">
        <f t="shared" si="4"/>
        <v>3.3780000000000001</v>
      </c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72">
        <v>18</v>
      </c>
      <c r="Z45" s="195">
        <v>0</v>
      </c>
      <c r="AA45" s="50">
        <v>6</v>
      </c>
      <c r="AB45" s="50">
        <v>8</v>
      </c>
      <c r="AC45" s="373" t="s">
        <v>43</v>
      </c>
      <c r="AD45" s="374">
        <v>1009</v>
      </c>
      <c r="AE45" s="87">
        <v>36.1</v>
      </c>
      <c r="AF45" s="87"/>
      <c r="AG45" s="9" t="str">
        <f t="shared" si="55"/>
        <v>9,7</v>
      </c>
      <c r="AH45" s="5"/>
      <c r="AI45" s="425"/>
      <c r="AJ45" s="425" t="s">
        <v>646</v>
      </c>
      <c r="AK45" s="86">
        <v>6</v>
      </c>
      <c r="AL45" s="384">
        <v>0</v>
      </c>
      <c r="AM45" s="384">
        <v>0</v>
      </c>
      <c r="AN45" s="384">
        <v>6</v>
      </c>
      <c r="AO45" s="384">
        <v>50</v>
      </c>
      <c r="AP45" s="384">
        <v>4.0000000000000002E-4</v>
      </c>
      <c r="AQ45" s="384">
        <v>10</v>
      </c>
      <c r="AR45" s="384">
        <v>0.2</v>
      </c>
      <c r="AS45" s="384">
        <v>0.5</v>
      </c>
      <c r="AT45" s="384">
        <v>0.3</v>
      </c>
      <c r="AU45" s="384">
        <v>0.1</v>
      </c>
      <c r="AV45" s="86"/>
      <c r="AW45" s="79">
        <v>4.333333333333</v>
      </c>
      <c r="AX45" s="80">
        <v>-258.61861291714098</v>
      </c>
      <c r="AY45" s="80">
        <v>-4786.1262101032098</v>
      </c>
      <c r="AZ45" s="80">
        <v>-2016.5711449109699</v>
      </c>
      <c r="BA45" s="80">
        <v>-45983.158396559098</v>
      </c>
      <c r="BB45" s="86"/>
      <c r="BC45" s="79">
        <v>4.333333333333</v>
      </c>
      <c r="BD45" s="80">
        <v>820.09613553097199</v>
      </c>
      <c r="BE45" s="86"/>
      <c r="BF45" s="79">
        <v>4.333333333333</v>
      </c>
      <c r="BG45" s="80">
        <v>13.619564651834301</v>
      </c>
      <c r="BH45" s="86"/>
      <c r="BI45" s="86">
        <v>3</v>
      </c>
      <c r="BJ45" s="384">
        <v>0</v>
      </c>
      <c r="BK45" s="384">
        <v>2</v>
      </c>
      <c r="BL45" s="384">
        <v>7</v>
      </c>
      <c r="BM45" s="384" t="s">
        <v>665</v>
      </c>
      <c r="BN45" s="384">
        <v>0.5</v>
      </c>
      <c r="BO45" s="50" t="str">
        <f t="shared" si="57"/>
        <v>8,3</v>
      </c>
      <c r="BP45" s="384">
        <v>3</v>
      </c>
      <c r="BQ45" s="86">
        <v>0</v>
      </c>
      <c r="BR45" s="86">
        <v>2</v>
      </c>
      <c r="BS45" s="86">
        <v>7</v>
      </c>
      <c r="BT45" s="86" t="s">
        <v>665</v>
      </c>
      <c r="BU45" s="86">
        <v>0.5</v>
      </c>
      <c r="BV45" s="50" t="str">
        <f t="shared" si="58"/>
        <v>8,3</v>
      </c>
      <c r="BW45" s="384">
        <v>3</v>
      </c>
      <c r="BX45" s="86">
        <v>0</v>
      </c>
      <c r="BY45" s="86">
        <v>2</v>
      </c>
      <c r="BZ45" s="86">
        <v>7</v>
      </c>
      <c r="CA45" s="86" t="s">
        <v>665</v>
      </c>
      <c r="CB45" s="86">
        <v>0.5</v>
      </c>
      <c r="CC45" s="50" t="str">
        <f t="shared" si="59"/>
        <v>8,3</v>
      </c>
      <c r="CD45" s="86"/>
      <c r="CE45" s="86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</row>
    <row r="46" spans="1:94" ht="12" customHeight="1">
      <c r="A46" s="361">
        <v>4.1008403361344499</v>
      </c>
      <c r="B46" s="275">
        <v>3.5339999999999998</v>
      </c>
      <c r="C46" s="275">
        <v>-2.4</v>
      </c>
      <c r="D46" s="421">
        <f t="shared" si="7"/>
        <v>42</v>
      </c>
      <c r="E46" s="422">
        <f t="shared" si="4"/>
        <v>3.5339999999999998</v>
      </c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  <c r="R46" s="359"/>
      <c r="S46" s="359"/>
      <c r="T46" s="359"/>
      <c r="U46" s="359"/>
      <c r="V46" s="359"/>
      <c r="W46" s="359"/>
      <c r="X46" s="359"/>
      <c r="Y46" s="372">
        <v>19</v>
      </c>
      <c r="Z46" s="195">
        <v>0</v>
      </c>
      <c r="AA46" s="50">
        <v>6</v>
      </c>
      <c r="AB46" s="50">
        <v>9</v>
      </c>
      <c r="AC46" s="373" t="s">
        <v>43</v>
      </c>
      <c r="AD46" s="374">
        <v>1010</v>
      </c>
      <c r="AE46" s="375">
        <v>36</v>
      </c>
      <c r="AF46" s="87"/>
      <c r="AG46" s="9" t="str">
        <f t="shared" si="55"/>
        <v>10,7</v>
      </c>
      <c r="AH46" s="5"/>
      <c r="AI46" s="425"/>
      <c r="AJ46" s="425" t="s">
        <v>647</v>
      </c>
      <c r="AK46" s="86">
        <v>7</v>
      </c>
      <c r="AL46" s="384">
        <v>0</v>
      </c>
      <c r="AM46" s="384">
        <v>0</v>
      </c>
      <c r="AN46" s="384">
        <v>7</v>
      </c>
      <c r="AO46" s="384">
        <v>50</v>
      </c>
      <c r="AP46" s="384">
        <v>4.0000000000000002E-4</v>
      </c>
      <c r="AQ46" s="384">
        <v>10</v>
      </c>
      <c r="AR46" s="384">
        <v>0.2</v>
      </c>
      <c r="AS46" s="384">
        <v>0.5</v>
      </c>
      <c r="AT46" s="384">
        <v>0.3</v>
      </c>
      <c r="AU46" s="384">
        <v>0.1</v>
      </c>
      <c r="AV46" s="86"/>
      <c r="AW46" s="79">
        <v>4.416666666667</v>
      </c>
      <c r="AX46" s="80">
        <v>-256.417543183448</v>
      </c>
      <c r="AY46" s="80">
        <v>-4993.7456588720397</v>
      </c>
      <c r="AZ46" s="80">
        <v>-1987.28749664001</v>
      </c>
      <c r="BA46" s="80">
        <v>-49096.560761499997</v>
      </c>
      <c r="BB46" s="86"/>
      <c r="BC46" s="79">
        <v>4.416666666667</v>
      </c>
      <c r="BD46" s="80">
        <v>821.42014700017103</v>
      </c>
      <c r="BE46" s="86"/>
      <c r="BF46" s="79">
        <v>4.416666666667</v>
      </c>
      <c r="BG46" s="80">
        <v>13.9058884294616</v>
      </c>
      <c r="BH46" s="86"/>
      <c r="BI46" s="86">
        <v>4</v>
      </c>
      <c r="BJ46" s="384">
        <v>0</v>
      </c>
      <c r="BK46" s="384">
        <v>2</v>
      </c>
      <c r="BL46" s="384">
        <v>8</v>
      </c>
      <c r="BM46" s="384" t="s">
        <v>665</v>
      </c>
      <c r="BN46" s="384">
        <v>1</v>
      </c>
      <c r="BO46" s="50" t="str">
        <f t="shared" si="57"/>
        <v>9,3</v>
      </c>
      <c r="BP46" s="384">
        <v>4</v>
      </c>
      <c r="BQ46" s="86">
        <v>0</v>
      </c>
      <c r="BR46" s="86">
        <v>2</v>
      </c>
      <c r="BS46" s="86">
        <v>8</v>
      </c>
      <c r="BT46" s="86" t="s">
        <v>665</v>
      </c>
      <c r="BU46" s="86">
        <v>1</v>
      </c>
      <c r="BV46" s="50" t="str">
        <f t="shared" si="58"/>
        <v>9,3</v>
      </c>
      <c r="BW46" s="384">
        <v>4</v>
      </c>
      <c r="BX46" s="86">
        <v>0</v>
      </c>
      <c r="BY46" s="86">
        <v>2</v>
      </c>
      <c r="BZ46" s="86">
        <v>8</v>
      </c>
      <c r="CA46" s="86" t="s">
        <v>665</v>
      </c>
      <c r="CB46" s="86">
        <v>1</v>
      </c>
      <c r="CC46" s="50" t="str">
        <f t="shared" si="59"/>
        <v>9,3</v>
      </c>
      <c r="CD46" s="86"/>
      <c r="CE46" s="86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</row>
    <row r="47" spans="1:94" ht="12" customHeight="1">
      <c r="A47" s="361">
        <v>4.1764705882352899</v>
      </c>
      <c r="B47" s="275">
        <v>3.5840000000000001</v>
      </c>
      <c r="C47" s="275">
        <v>-2.8</v>
      </c>
      <c r="D47" s="421">
        <f t="shared" si="7"/>
        <v>43</v>
      </c>
      <c r="E47" s="422">
        <f t="shared" si="4"/>
        <v>3.5840000000000001</v>
      </c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5"/>
      <c r="Z47" s="5"/>
      <c r="AA47" s="5"/>
      <c r="AB47" s="5"/>
      <c r="AC47" s="5"/>
      <c r="AD47" s="5"/>
      <c r="AE47" s="5"/>
      <c r="AF47" s="5"/>
      <c r="AG47" s="5">
        <f>COUNT(AA27:AA46)</f>
        <v>20</v>
      </c>
      <c r="AH47" s="5"/>
      <c r="AI47" s="425"/>
      <c r="AJ47" s="425" t="s">
        <v>648</v>
      </c>
      <c r="AK47" s="86">
        <v>8</v>
      </c>
      <c r="AL47" s="384">
        <v>0</v>
      </c>
      <c r="AM47" s="384">
        <v>0</v>
      </c>
      <c r="AN47" s="384">
        <v>8</v>
      </c>
      <c r="AO47" s="384">
        <v>50</v>
      </c>
      <c r="AP47" s="384">
        <v>4.0000000000000002E-4</v>
      </c>
      <c r="AQ47" s="384">
        <v>10</v>
      </c>
      <c r="AR47" s="384">
        <v>0.2</v>
      </c>
      <c r="AS47" s="384">
        <v>0.5</v>
      </c>
      <c r="AT47" s="384">
        <v>0.3</v>
      </c>
      <c r="AU47" s="384">
        <v>0.1</v>
      </c>
      <c r="AV47" s="86"/>
      <c r="AW47" s="79">
        <v>4.5</v>
      </c>
      <c r="AX47" s="80">
        <v>-276.44822096850402</v>
      </c>
      <c r="AY47" s="80">
        <v>-5909.7930847616399</v>
      </c>
      <c r="AZ47" s="80">
        <v>-2296.3605689034498</v>
      </c>
      <c r="BA47" s="80">
        <v>-62886.116697622499</v>
      </c>
      <c r="BB47" s="86"/>
      <c r="BC47" s="79">
        <v>4.5</v>
      </c>
      <c r="BD47" s="80">
        <v>822.72675541500405</v>
      </c>
      <c r="BE47" s="86"/>
      <c r="BF47" s="79">
        <v>4.5</v>
      </c>
      <c r="BG47" s="80">
        <v>13.906076306201101</v>
      </c>
      <c r="BH47" s="86"/>
      <c r="BI47" s="86">
        <v>5</v>
      </c>
      <c r="BJ47" s="384">
        <v>0</v>
      </c>
      <c r="BK47" s="384">
        <v>2</v>
      </c>
      <c r="BL47" s="384">
        <v>9</v>
      </c>
      <c r="BM47" s="384" t="s">
        <v>665</v>
      </c>
      <c r="BN47" s="384">
        <v>1</v>
      </c>
      <c r="BO47" s="50" t="str">
        <f t="shared" si="57"/>
        <v>10,3</v>
      </c>
      <c r="BP47" s="384">
        <v>5</v>
      </c>
      <c r="BQ47" s="86">
        <v>0</v>
      </c>
      <c r="BR47" s="86">
        <v>2</v>
      </c>
      <c r="BS47" s="86">
        <v>9</v>
      </c>
      <c r="BT47" s="86" t="s">
        <v>665</v>
      </c>
      <c r="BU47" s="86">
        <v>1</v>
      </c>
      <c r="BV47" s="50" t="str">
        <f t="shared" si="58"/>
        <v>10,3</v>
      </c>
      <c r="BW47" s="384">
        <v>5</v>
      </c>
      <c r="BX47" s="86">
        <v>0</v>
      </c>
      <c r="BY47" s="86">
        <v>2</v>
      </c>
      <c r="BZ47" s="86">
        <v>9</v>
      </c>
      <c r="CA47" s="86" t="s">
        <v>665</v>
      </c>
      <c r="CB47" s="86">
        <v>1</v>
      </c>
      <c r="CC47" s="50" t="str">
        <f t="shared" si="59"/>
        <v>10,3</v>
      </c>
      <c r="CD47" s="86"/>
      <c r="CE47" s="86"/>
      <c r="CF47" s="86"/>
      <c r="CG47" s="86"/>
      <c r="CH47" s="86"/>
      <c r="CI47" s="86"/>
      <c r="CJ47" s="86"/>
      <c r="CK47" s="86"/>
      <c r="CL47" s="86"/>
      <c r="CM47" s="86"/>
      <c r="CN47" s="86"/>
      <c r="CO47" s="86"/>
      <c r="CP47" s="86"/>
    </row>
    <row r="48" spans="1:94" ht="12" customHeight="1">
      <c r="A48" s="361">
        <v>4.25210084033613</v>
      </c>
      <c r="B48" s="275">
        <v>3.6339999999999999</v>
      </c>
      <c r="C48" s="275">
        <v>-2.4</v>
      </c>
      <c r="D48" s="421">
        <f t="shared" si="7"/>
        <v>44</v>
      </c>
      <c r="E48" s="422">
        <f t="shared" si="4"/>
        <v>3.6339999999999999</v>
      </c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  <c r="AG48" s="359"/>
      <c r="AH48" s="359"/>
      <c r="AI48" s="425"/>
      <c r="AJ48" s="425" t="s">
        <v>649</v>
      </c>
      <c r="AK48" s="86">
        <v>9</v>
      </c>
      <c r="AL48" s="384">
        <v>0</v>
      </c>
      <c r="AM48" s="384">
        <v>0</v>
      </c>
      <c r="AN48" s="384">
        <v>9</v>
      </c>
      <c r="AO48" s="384">
        <v>50</v>
      </c>
      <c r="AP48" s="384">
        <v>4.0000000000000002E-4</v>
      </c>
      <c r="AQ48" s="384">
        <v>10</v>
      </c>
      <c r="AR48" s="384">
        <v>0.2</v>
      </c>
      <c r="AS48" s="384">
        <v>0.5</v>
      </c>
      <c r="AT48" s="384">
        <v>0.3</v>
      </c>
      <c r="AU48" s="384">
        <v>0.1</v>
      </c>
      <c r="AV48" s="86"/>
      <c r="AW48" s="79">
        <v>4.583333333333</v>
      </c>
      <c r="AX48" s="80">
        <v>-298.27088315368502</v>
      </c>
      <c r="AY48" s="80">
        <v>-6584.9719251102697</v>
      </c>
      <c r="AZ48" s="80">
        <v>-2639.8662560889002</v>
      </c>
      <c r="BA48" s="80">
        <v>-73117.454324023201</v>
      </c>
      <c r="BB48" s="86"/>
      <c r="BC48" s="79">
        <v>4.583333333333</v>
      </c>
      <c r="BD48" s="80">
        <v>824.01586325738901</v>
      </c>
      <c r="BE48" s="86"/>
      <c r="BF48" s="79">
        <v>4.583333333333</v>
      </c>
      <c r="BG48" s="80">
        <v>13.612120202227899</v>
      </c>
      <c r="BH48" s="86"/>
      <c r="BI48" s="86">
        <v>6</v>
      </c>
      <c r="BJ48" s="384">
        <v>0</v>
      </c>
      <c r="BK48" s="384">
        <v>3</v>
      </c>
      <c r="BL48" s="384">
        <v>6</v>
      </c>
      <c r="BM48" s="384" t="s">
        <v>665</v>
      </c>
      <c r="BN48" s="384">
        <v>0.5</v>
      </c>
      <c r="BO48" s="50" t="str">
        <f t="shared" si="57"/>
        <v>7,4</v>
      </c>
      <c r="BP48" s="384">
        <v>6</v>
      </c>
      <c r="BQ48" s="86">
        <v>0</v>
      </c>
      <c r="BR48" s="86">
        <v>3</v>
      </c>
      <c r="BS48" s="86">
        <v>6</v>
      </c>
      <c r="BT48" s="86" t="s">
        <v>665</v>
      </c>
      <c r="BU48" s="86">
        <v>0.5</v>
      </c>
      <c r="BV48" s="50" t="str">
        <f t="shared" si="58"/>
        <v>7,4</v>
      </c>
      <c r="BW48" s="384">
        <v>6</v>
      </c>
      <c r="BX48" s="86">
        <v>0</v>
      </c>
      <c r="BY48" s="86">
        <v>3</v>
      </c>
      <c r="BZ48" s="86">
        <v>6</v>
      </c>
      <c r="CA48" s="86" t="s">
        <v>665</v>
      </c>
      <c r="CB48" s="86">
        <v>0.5</v>
      </c>
      <c r="CC48" s="50" t="str">
        <f t="shared" si="59"/>
        <v>7,4</v>
      </c>
      <c r="CD48" s="86"/>
      <c r="CE48" s="86"/>
      <c r="CF48" s="86"/>
      <c r="CG48" s="86"/>
      <c r="CH48" s="86"/>
      <c r="CI48" s="86"/>
      <c r="CJ48" s="86"/>
      <c r="CK48" s="86"/>
      <c r="CL48" s="86"/>
      <c r="CM48" s="86"/>
      <c r="CN48" s="86"/>
      <c r="CO48" s="86"/>
      <c r="CP48" s="86"/>
    </row>
    <row r="49" spans="1:94" ht="12" customHeight="1">
      <c r="A49" s="361">
        <v>4.3277310924369701</v>
      </c>
      <c r="B49" s="275">
        <v>3.79</v>
      </c>
      <c r="C49" s="275">
        <v>2.4</v>
      </c>
      <c r="D49" s="421">
        <f t="shared" si="7"/>
        <v>45</v>
      </c>
      <c r="E49" s="422">
        <f t="shared" si="4"/>
        <v>3.79</v>
      </c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  <c r="AG49" s="359"/>
      <c r="AH49" s="359"/>
      <c r="AI49" s="359"/>
      <c r="AJ49" s="354"/>
      <c r="AK49" s="86">
        <v>10</v>
      </c>
      <c r="AL49" s="384">
        <v>0</v>
      </c>
      <c r="AM49" s="384">
        <v>1</v>
      </c>
      <c r="AN49" s="384">
        <v>0</v>
      </c>
      <c r="AO49" s="384">
        <v>50</v>
      </c>
      <c r="AP49" s="384">
        <v>4.0000000000000002E-4</v>
      </c>
      <c r="AQ49" s="384">
        <v>10</v>
      </c>
      <c r="AR49" s="384">
        <v>0.2</v>
      </c>
      <c r="AS49" s="384">
        <v>0.5</v>
      </c>
      <c r="AT49" s="384">
        <v>0.3</v>
      </c>
      <c r="AU49" s="384">
        <v>0.1</v>
      </c>
      <c r="AV49" s="86"/>
      <c r="AW49" s="79">
        <v>4.666666666667</v>
      </c>
      <c r="AX49" s="80">
        <v>-302.746582174492</v>
      </c>
      <c r="AY49" s="80">
        <v>-6449.6464171390598</v>
      </c>
      <c r="AZ49" s="80">
        <v>-2733.2342701965499</v>
      </c>
      <c r="BA49" s="80">
        <v>-71261.338896258196</v>
      </c>
      <c r="BB49" s="86"/>
      <c r="BC49" s="79">
        <v>4.666666666667</v>
      </c>
      <c r="BD49" s="80">
        <v>825.28739737518697</v>
      </c>
      <c r="BE49" s="86"/>
      <c r="BF49" s="79">
        <v>4.666666666667</v>
      </c>
      <c r="BG49" s="80">
        <v>13.2876976233776</v>
      </c>
      <c r="BH49" s="86"/>
      <c r="BI49" s="86">
        <v>7</v>
      </c>
      <c r="BJ49" s="384">
        <v>0</v>
      </c>
      <c r="BK49" s="384">
        <v>3</v>
      </c>
      <c r="BL49" s="384">
        <v>7</v>
      </c>
      <c r="BM49" s="384" t="s">
        <v>665</v>
      </c>
      <c r="BN49" s="384">
        <v>1</v>
      </c>
      <c r="BO49" s="50" t="str">
        <f t="shared" si="57"/>
        <v>8,4</v>
      </c>
      <c r="BP49" s="384">
        <v>7</v>
      </c>
      <c r="BQ49" s="86">
        <v>0</v>
      </c>
      <c r="BR49" s="86">
        <v>3</v>
      </c>
      <c r="BS49" s="86">
        <v>7</v>
      </c>
      <c r="BT49" s="86" t="s">
        <v>665</v>
      </c>
      <c r="BU49" s="86">
        <v>1</v>
      </c>
      <c r="BV49" s="50" t="str">
        <f t="shared" si="58"/>
        <v>8,4</v>
      </c>
      <c r="BW49" s="384">
        <v>7</v>
      </c>
      <c r="BX49" s="86">
        <v>0</v>
      </c>
      <c r="BY49" s="86">
        <v>3</v>
      </c>
      <c r="BZ49" s="86">
        <v>7</v>
      </c>
      <c r="CA49" s="86" t="s">
        <v>665</v>
      </c>
      <c r="CB49" s="86">
        <v>1</v>
      </c>
      <c r="CC49" s="50" t="str">
        <f t="shared" si="59"/>
        <v>8,4</v>
      </c>
      <c r="CD49" s="86"/>
      <c r="CE49" s="86"/>
      <c r="CF49" s="86"/>
      <c r="CG49" s="86"/>
      <c r="CH49" s="86"/>
      <c r="CI49" s="86"/>
      <c r="CJ49" s="86"/>
      <c r="CK49" s="86"/>
      <c r="CL49" s="86"/>
      <c r="CM49" s="86"/>
      <c r="CN49" s="86"/>
      <c r="CO49" s="86"/>
      <c r="CP49" s="86"/>
    </row>
    <row r="50" spans="1:94" ht="12" customHeight="1">
      <c r="A50" s="361">
        <v>4.4033613445378101</v>
      </c>
      <c r="B50" s="275">
        <v>3.84</v>
      </c>
      <c r="C50" s="275">
        <v>2.8</v>
      </c>
      <c r="D50" s="421">
        <f t="shared" si="7"/>
        <v>46</v>
      </c>
      <c r="E50" s="422">
        <f t="shared" si="4"/>
        <v>3.84</v>
      </c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  <c r="AG50" s="359"/>
      <c r="AH50" s="359"/>
      <c r="AI50" s="359"/>
      <c r="AJ50" s="354"/>
      <c r="AK50" s="86">
        <v>11</v>
      </c>
      <c r="AL50" s="384">
        <v>0</v>
      </c>
      <c r="AM50" s="384">
        <v>1</v>
      </c>
      <c r="AN50" s="384">
        <v>1</v>
      </c>
      <c r="AO50" s="384">
        <v>50</v>
      </c>
      <c r="AP50" s="384">
        <v>4.0000000000000002E-4</v>
      </c>
      <c r="AQ50" s="384">
        <v>10</v>
      </c>
      <c r="AR50" s="384">
        <v>0.2</v>
      </c>
      <c r="AS50" s="384">
        <v>0.5</v>
      </c>
      <c r="AT50" s="384">
        <v>0.3</v>
      </c>
      <c r="AU50" s="384">
        <v>0.1</v>
      </c>
      <c r="AV50" s="86"/>
      <c r="AW50" s="79">
        <v>4.75</v>
      </c>
      <c r="AX50" s="80">
        <v>-282.94688235457801</v>
      </c>
      <c r="AY50" s="80">
        <v>-5510.1026626189396</v>
      </c>
      <c r="AZ50" s="80">
        <v>-2408.8459264398198</v>
      </c>
      <c r="BA50" s="80">
        <v>-57027.70795525</v>
      </c>
      <c r="BB50" s="86"/>
      <c r="BC50" s="79">
        <v>4.75</v>
      </c>
      <c r="BD50" s="80">
        <v>826.54145135086799</v>
      </c>
      <c r="BE50" s="86"/>
      <c r="BF50" s="79">
        <v>4.75</v>
      </c>
      <c r="BG50" s="80">
        <v>13.2495386903141</v>
      </c>
      <c r="BH50" s="86"/>
      <c r="BI50" s="86">
        <v>8</v>
      </c>
      <c r="BJ50" s="384">
        <v>0</v>
      </c>
      <c r="BK50" s="384">
        <v>3</v>
      </c>
      <c r="BL50" s="384">
        <v>8</v>
      </c>
      <c r="BM50" s="384" t="s">
        <v>665</v>
      </c>
      <c r="BN50" s="384">
        <v>1</v>
      </c>
      <c r="BO50" s="50" t="str">
        <f t="shared" si="57"/>
        <v>9,4</v>
      </c>
      <c r="BP50" s="384">
        <v>8</v>
      </c>
      <c r="BQ50" s="86">
        <v>0</v>
      </c>
      <c r="BR50" s="86">
        <v>3</v>
      </c>
      <c r="BS50" s="86">
        <v>8</v>
      </c>
      <c r="BT50" s="86" t="s">
        <v>665</v>
      </c>
      <c r="BU50" s="86">
        <v>1</v>
      </c>
      <c r="BV50" s="50" t="str">
        <f t="shared" si="58"/>
        <v>9,4</v>
      </c>
      <c r="BW50" s="384">
        <v>8</v>
      </c>
      <c r="BX50" s="86">
        <v>0</v>
      </c>
      <c r="BY50" s="86">
        <v>3</v>
      </c>
      <c r="BZ50" s="86">
        <v>8</v>
      </c>
      <c r="CA50" s="86" t="s">
        <v>665</v>
      </c>
      <c r="CB50" s="86">
        <v>1</v>
      </c>
      <c r="CC50" s="50" t="str">
        <f t="shared" si="59"/>
        <v>9,4</v>
      </c>
      <c r="CD50" s="86"/>
      <c r="CE50" s="86"/>
      <c r="CF50" s="86"/>
      <c r="CG50" s="86"/>
      <c r="CH50" s="86"/>
      <c r="CI50" s="86"/>
      <c r="CJ50" s="86"/>
      <c r="CK50" s="86"/>
      <c r="CL50" s="86"/>
      <c r="CM50" s="86"/>
      <c r="CN50" s="86"/>
      <c r="CO50" s="86"/>
      <c r="CP50" s="86"/>
    </row>
    <row r="51" spans="1:94" ht="12" customHeight="1">
      <c r="A51" s="361">
        <v>4.4789915966386502</v>
      </c>
      <c r="B51" s="275">
        <v>3.89</v>
      </c>
      <c r="C51" s="275">
        <v>2.4</v>
      </c>
      <c r="D51" s="421">
        <f t="shared" si="7"/>
        <v>47</v>
      </c>
      <c r="E51" s="422">
        <f t="shared" si="4"/>
        <v>3.89</v>
      </c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4"/>
      <c r="AK51" s="86">
        <v>12</v>
      </c>
      <c r="AL51" s="384">
        <v>0</v>
      </c>
      <c r="AM51" s="384">
        <v>1</v>
      </c>
      <c r="AN51" s="384">
        <v>2</v>
      </c>
      <c r="AO51" s="384">
        <v>50</v>
      </c>
      <c r="AP51" s="384">
        <v>4.0000000000000002E-4</v>
      </c>
      <c r="AQ51" s="384">
        <v>10</v>
      </c>
      <c r="AR51" s="384">
        <v>0.2</v>
      </c>
      <c r="AS51" s="384">
        <v>0.5</v>
      </c>
      <c r="AT51" s="384">
        <v>0.3</v>
      </c>
      <c r="AU51" s="384">
        <v>0.1</v>
      </c>
      <c r="AV51" s="86"/>
      <c r="AW51" s="79">
        <v>4.833333333333</v>
      </c>
      <c r="AX51" s="80">
        <v>-258.47583165924698</v>
      </c>
      <c r="AY51" s="80">
        <v>-4716.5661189059501</v>
      </c>
      <c r="AZ51" s="80">
        <v>-2004.1084636144601</v>
      </c>
      <c r="BA51" s="80">
        <v>-44874.7619683757</v>
      </c>
      <c r="BB51" s="86"/>
      <c r="BC51" s="79">
        <v>4.833333333333</v>
      </c>
      <c r="BD51" s="80">
        <v>827.77826649297504</v>
      </c>
      <c r="BE51" s="86"/>
      <c r="BF51" s="79">
        <v>4.833333333333</v>
      </c>
      <c r="BG51" s="80">
        <v>13.5414515118142</v>
      </c>
      <c r="BH51" s="86"/>
      <c r="BI51" s="86">
        <v>9</v>
      </c>
      <c r="BJ51" s="384">
        <v>0</v>
      </c>
      <c r="BK51" s="384">
        <v>3</v>
      </c>
      <c r="BL51" s="384">
        <v>9</v>
      </c>
      <c r="BM51" s="384" t="s">
        <v>665</v>
      </c>
      <c r="BN51" s="384">
        <v>1</v>
      </c>
      <c r="BO51" s="50" t="str">
        <f t="shared" si="57"/>
        <v>10,4</v>
      </c>
      <c r="BP51" s="384">
        <v>9</v>
      </c>
      <c r="BQ51" s="86">
        <v>0</v>
      </c>
      <c r="BR51" s="86">
        <v>3</v>
      </c>
      <c r="BS51" s="86">
        <v>9</v>
      </c>
      <c r="BT51" s="86" t="s">
        <v>665</v>
      </c>
      <c r="BU51" s="86">
        <v>1</v>
      </c>
      <c r="BV51" s="50" t="str">
        <f t="shared" si="58"/>
        <v>10,4</v>
      </c>
      <c r="BW51" s="384">
        <v>9</v>
      </c>
      <c r="BX51" s="86">
        <v>0</v>
      </c>
      <c r="BY51" s="86">
        <v>3</v>
      </c>
      <c r="BZ51" s="86">
        <v>9</v>
      </c>
      <c r="CA51" s="86" t="s">
        <v>665</v>
      </c>
      <c r="CB51" s="86">
        <v>1</v>
      </c>
      <c r="CC51" s="50" t="str">
        <f t="shared" si="59"/>
        <v>10,4</v>
      </c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</row>
    <row r="52" spans="1:94" ht="12" customHeight="1">
      <c r="A52" s="361">
        <v>4.5546218487394903</v>
      </c>
      <c r="B52" s="275">
        <v>4.0460000000000003</v>
      </c>
      <c r="C52" s="275">
        <v>-2.1</v>
      </c>
      <c r="D52" s="421">
        <f t="shared" si="7"/>
        <v>48</v>
      </c>
      <c r="E52" s="422">
        <f t="shared" si="4"/>
        <v>4.0460000000000003</v>
      </c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  <c r="AG52" s="359"/>
      <c r="AH52" s="359"/>
      <c r="AI52" s="359"/>
      <c r="AJ52" s="354"/>
      <c r="AK52" s="86">
        <v>13</v>
      </c>
      <c r="AL52" s="384">
        <v>0</v>
      </c>
      <c r="AM52" s="384">
        <v>1</v>
      </c>
      <c r="AN52" s="384">
        <v>3</v>
      </c>
      <c r="AO52" s="384">
        <v>50</v>
      </c>
      <c r="AP52" s="384">
        <v>4.0000000000000002E-4</v>
      </c>
      <c r="AQ52" s="384">
        <v>10</v>
      </c>
      <c r="AR52" s="384">
        <v>0.2</v>
      </c>
      <c r="AS52" s="384">
        <v>0.5</v>
      </c>
      <c r="AT52" s="384">
        <v>0.3</v>
      </c>
      <c r="AU52" s="384">
        <v>0.1</v>
      </c>
      <c r="AV52" s="86"/>
      <c r="AW52" s="79">
        <v>4.916666666667</v>
      </c>
      <c r="AX52" s="80">
        <v>-251.90676398559799</v>
      </c>
      <c r="AY52" s="80">
        <v>-4795.0311753777596</v>
      </c>
      <c r="AZ52" s="80">
        <v>-1916.60049932317</v>
      </c>
      <c r="BA52" s="80">
        <v>-46077.943665762003</v>
      </c>
      <c r="BB52" s="86"/>
      <c r="BC52" s="79">
        <v>4.916666666667</v>
      </c>
      <c r="BD52" s="80">
        <v>828.99807060999399</v>
      </c>
      <c r="BE52" s="86"/>
      <c r="BF52" s="79">
        <v>4.916666666667</v>
      </c>
      <c r="BG52" s="80">
        <v>13.8994189937379</v>
      </c>
      <c r="BH52" s="86"/>
      <c r="BI52" s="86">
        <v>10</v>
      </c>
      <c r="BJ52" s="384">
        <v>0</v>
      </c>
      <c r="BK52" s="384">
        <v>4</v>
      </c>
      <c r="BL52" s="384">
        <v>6</v>
      </c>
      <c r="BM52" s="384" t="s">
        <v>665</v>
      </c>
      <c r="BN52" s="384">
        <v>1</v>
      </c>
      <c r="BO52" s="50" t="str">
        <f t="shared" si="57"/>
        <v>7,5</v>
      </c>
      <c r="BP52" s="384">
        <v>10</v>
      </c>
      <c r="BQ52" s="86">
        <v>0</v>
      </c>
      <c r="BR52" s="86">
        <v>4</v>
      </c>
      <c r="BS52" s="86">
        <v>6</v>
      </c>
      <c r="BT52" s="86" t="s">
        <v>665</v>
      </c>
      <c r="BU52" s="86">
        <v>1</v>
      </c>
      <c r="BV52" s="50" t="str">
        <f t="shared" si="58"/>
        <v>7,5</v>
      </c>
      <c r="BW52" s="384">
        <v>10</v>
      </c>
      <c r="BX52" s="86">
        <v>0</v>
      </c>
      <c r="BY52" s="86">
        <v>4</v>
      </c>
      <c r="BZ52" s="86">
        <v>6</v>
      </c>
      <c r="CA52" s="86" t="s">
        <v>665</v>
      </c>
      <c r="CB52" s="86">
        <v>1</v>
      </c>
      <c r="CC52" s="50" t="str">
        <f t="shared" si="59"/>
        <v>7,5</v>
      </c>
      <c r="CD52" s="86"/>
      <c r="CE52" s="86"/>
      <c r="CF52" s="86"/>
      <c r="CG52" s="86"/>
      <c r="CH52" s="86"/>
      <c r="CI52" s="86"/>
      <c r="CJ52" s="86"/>
      <c r="CK52" s="86"/>
      <c r="CL52" s="86"/>
      <c r="CM52" s="86"/>
      <c r="CN52" s="86"/>
      <c r="CO52" s="86"/>
      <c r="CP52" s="86"/>
    </row>
    <row r="53" spans="1:94" ht="12" customHeight="1">
      <c r="A53" s="361">
        <v>4.6302521008403303</v>
      </c>
      <c r="B53" s="275">
        <v>4.0960000000000001</v>
      </c>
      <c r="C53" s="275">
        <v>-2.5</v>
      </c>
      <c r="D53" s="421">
        <f t="shared" si="7"/>
        <v>49</v>
      </c>
      <c r="E53" s="422">
        <f t="shared" si="4"/>
        <v>4.0960000000000001</v>
      </c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  <c r="AA53" s="359"/>
      <c r="AB53" s="359"/>
      <c r="AC53" s="359"/>
      <c r="AD53" s="359"/>
      <c r="AE53" s="359"/>
      <c r="AF53" s="359"/>
      <c r="AG53" s="359"/>
      <c r="AH53" s="359"/>
      <c r="AI53" s="359"/>
      <c r="AJ53" s="354"/>
      <c r="AK53" s="86">
        <v>14</v>
      </c>
      <c r="AL53" s="384">
        <v>0</v>
      </c>
      <c r="AM53" s="384">
        <v>1</v>
      </c>
      <c r="AN53" s="384">
        <v>4</v>
      </c>
      <c r="AO53" s="384">
        <v>50</v>
      </c>
      <c r="AP53" s="384">
        <v>4.0000000000000002E-4</v>
      </c>
      <c r="AQ53" s="384">
        <v>10</v>
      </c>
      <c r="AR53" s="384">
        <v>0.2</v>
      </c>
      <c r="AS53" s="384">
        <v>0.5</v>
      </c>
      <c r="AT53" s="384">
        <v>0.3</v>
      </c>
      <c r="AU53" s="384">
        <v>0.1</v>
      </c>
      <c r="AV53" s="86"/>
      <c r="AW53" s="79">
        <v>5</v>
      </c>
      <c r="AX53" s="80">
        <v>-269.49275955873799</v>
      </c>
      <c r="AY53" s="80">
        <v>-5679.7832720672104</v>
      </c>
      <c r="AZ53" s="80">
        <v>-2188.1291574904299</v>
      </c>
      <c r="BA53" s="80">
        <v>-59395.804617485403</v>
      </c>
      <c r="BB53" s="86"/>
      <c r="BC53" s="79">
        <v>5</v>
      </c>
      <c r="BD53" s="80">
        <v>830.20092624617803</v>
      </c>
      <c r="BE53" s="86"/>
      <c r="BF53" s="79">
        <v>5</v>
      </c>
      <c r="BG53" s="80">
        <v>13.9898544705385</v>
      </c>
      <c r="BH53" s="86"/>
      <c r="BI53" s="86">
        <v>11</v>
      </c>
      <c r="BJ53" s="384">
        <v>0</v>
      </c>
      <c r="BK53" s="384">
        <v>4</v>
      </c>
      <c r="BL53" s="384">
        <v>7</v>
      </c>
      <c r="BM53" s="384" t="s">
        <v>665</v>
      </c>
      <c r="BN53" s="384">
        <v>1</v>
      </c>
      <c r="BO53" s="50" t="str">
        <f t="shared" si="57"/>
        <v>8,5</v>
      </c>
      <c r="BP53" s="384">
        <v>11</v>
      </c>
      <c r="BQ53" s="86">
        <v>0</v>
      </c>
      <c r="BR53" s="86">
        <v>4</v>
      </c>
      <c r="BS53" s="86">
        <v>7</v>
      </c>
      <c r="BT53" s="86" t="s">
        <v>665</v>
      </c>
      <c r="BU53" s="86">
        <v>1</v>
      </c>
      <c r="BV53" s="50" t="str">
        <f t="shared" si="58"/>
        <v>8,5</v>
      </c>
      <c r="BW53" s="384">
        <v>11</v>
      </c>
      <c r="BX53" s="86">
        <v>0</v>
      </c>
      <c r="BY53" s="86">
        <v>4</v>
      </c>
      <c r="BZ53" s="86">
        <v>7</v>
      </c>
      <c r="CA53" s="86" t="s">
        <v>665</v>
      </c>
      <c r="CB53" s="86">
        <v>1</v>
      </c>
      <c r="CC53" s="50" t="str">
        <f t="shared" si="59"/>
        <v>8,5</v>
      </c>
      <c r="CD53" s="86"/>
      <c r="CE53" s="86"/>
      <c r="CF53" s="86"/>
      <c r="CG53" s="86"/>
      <c r="CH53" s="86"/>
      <c r="CI53" s="86"/>
      <c r="CJ53" s="86"/>
      <c r="CK53" s="86"/>
      <c r="CL53" s="86"/>
      <c r="CM53" s="86"/>
      <c r="CN53" s="86"/>
      <c r="CO53" s="86"/>
      <c r="CP53" s="86"/>
    </row>
    <row r="54" spans="1:94" ht="12" customHeight="1">
      <c r="A54" s="361">
        <v>4.7058823529411704</v>
      </c>
      <c r="B54" s="275">
        <v>4.1459999999999999</v>
      </c>
      <c r="C54" s="275">
        <v>-2.1</v>
      </c>
      <c r="D54" s="421">
        <f t="shared" si="7"/>
        <v>50</v>
      </c>
      <c r="E54" s="422">
        <f t="shared" si="4"/>
        <v>4.1459999999999999</v>
      </c>
      <c r="F54" s="291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  <c r="AA54" s="359"/>
      <c r="AB54" s="359"/>
      <c r="AC54" s="359"/>
      <c r="AD54" s="359"/>
      <c r="AE54" s="359"/>
      <c r="AF54" s="359"/>
      <c r="AG54" s="359"/>
      <c r="AH54" s="359"/>
      <c r="AI54" s="359"/>
      <c r="AJ54" s="354"/>
      <c r="AK54" s="86">
        <v>15</v>
      </c>
      <c r="AL54" s="384">
        <v>0</v>
      </c>
      <c r="AM54" s="384">
        <v>1</v>
      </c>
      <c r="AN54" s="384">
        <v>5</v>
      </c>
      <c r="AO54" s="384">
        <v>50</v>
      </c>
      <c r="AP54" s="384">
        <v>4.0000000000000002E-4</v>
      </c>
      <c r="AQ54" s="384">
        <v>10</v>
      </c>
      <c r="AR54" s="384">
        <v>0.2</v>
      </c>
      <c r="AS54" s="384">
        <v>0.5</v>
      </c>
      <c r="AT54" s="384">
        <v>0.3</v>
      </c>
      <c r="AU54" s="384">
        <v>0.1</v>
      </c>
      <c r="AV54" s="86"/>
      <c r="AW54" s="79">
        <v>5.083333333333</v>
      </c>
      <c r="AX54" s="80">
        <v>-292.97223884902201</v>
      </c>
      <c r="AY54" s="80">
        <v>-6471.8491690116798</v>
      </c>
      <c r="AZ54" s="80">
        <v>-2553.7921581226001</v>
      </c>
      <c r="BA54" s="80">
        <v>-71363.610993566894</v>
      </c>
      <c r="BB54" s="86"/>
      <c r="BC54" s="79">
        <v>5.083333333333</v>
      </c>
      <c r="BD54" s="80">
        <v>831.38673963952294</v>
      </c>
      <c r="BE54" s="86"/>
      <c r="BF54" s="79">
        <v>5.083333333333</v>
      </c>
      <c r="BG54" s="80">
        <v>13.748525525226</v>
      </c>
      <c r="BH54" s="86"/>
      <c r="BI54" s="86">
        <v>12</v>
      </c>
      <c r="BJ54" s="384">
        <v>0</v>
      </c>
      <c r="BK54" s="384">
        <v>4</v>
      </c>
      <c r="BL54" s="384">
        <v>8</v>
      </c>
      <c r="BM54" s="384" t="s">
        <v>665</v>
      </c>
      <c r="BN54" s="384">
        <v>1</v>
      </c>
      <c r="BO54" s="50" t="str">
        <f t="shared" si="57"/>
        <v>9,5</v>
      </c>
      <c r="BP54" s="384">
        <v>12</v>
      </c>
      <c r="BQ54" s="86">
        <v>0</v>
      </c>
      <c r="BR54" s="86">
        <v>4</v>
      </c>
      <c r="BS54" s="86">
        <v>8</v>
      </c>
      <c r="BT54" s="86" t="s">
        <v>665</v>
      </c>
      <c r="BU54" s="86">
        <v>1</v>
      </c>
      <c r="BV54" s="50" t="str">
        <f t="shared" si="58"/>
        <v>9,5</v>
      </c>
      <c r="BW54" s="384">
        <v>12</v>
      </c>
      <c r="BX54" s="86">
        <v>0</v>
      </c>
      <c r="BY54" s="86">
        <v>4</v>
      </c>
      <c r="BZ54" s="86">
        <v>8</v>
      </c>
      <c r="CA54" s="86" t="s">
        <v>665</v>
      </c>
      <c r="CB54" s="86">
        <v>1</v>
      </c>
      <c r="CC54" s="50" t="str">
        <f t="shared" si="59"/>
        <v>9,5</v>
      </c>
      <c r="CD54" s="86"/>
      <c r="CE54" s="86"/>
      <c r="CF54" s="86"/>
      <c r="CG54" s="86"/>
      <c r="CH54" s="86"/>
      <c r="CI54" s="86"/>
      <c r="CJ54" s="86"/>
      <c r="CK54" s="86"/>
      <c r="CL54" s="86"/>
      <c r="CM54" s="86"/>
      <c r="CN54" s="86"/>
      <c r="CO54" s="86"/>
      <c r="CP54" s="86"/>
    </row>
    <row r="55" spans="1:94" ht="12" customHeight="1">
      <c r="A55" s="361">
        <v>4.7815126050420096</v>
      </c>
      <c r="B55" s="275">
        <v>4.3019999999999996</v>
      </c>
      <c r="C55" s="275">
        <v>2.1</v>
      </c>
      <c r="D55" s="421">
        <f t="shared" si="7"/>
        <v>51</v>
      </c>
      <c r="E55" s="422">
        <f t="shared" si="4"/>
        <v>4.3019999999999996</v>
      </c>
      <c r="F55" s="291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  <c r="AA55" s="359"/>
      <c r="AB55" s="359"/>
      <c r="AC55" s="359"/>
      <c r="AD55" s="359"/>
      <c r="AE55" s="359"/>
      <c r="AF55" s="359"/>
      <c r="AG55" s="359"/>
      <c r="AH55" s="359"/>
      <c r="AI55" s="359"/>
      <c r="AJ55" s="354"/>
      <c r="AK55" s="86">
        <v>16</v>
      </c>
      <c r="AL55" s="384">
        <v>0</v>
      </c>
      <c r="AM55" s="384">
        <v>1</v>
      </c>
      <c r="AN55" s="384">
        <v>6</v>
      </c>
      <c r="AO55" s="384">
        <v>50</v>
      </c>
      <c r="AP55" s="384">
        <v>4.0000000000000002E-4</v>
      </c>
      <c r="AQ55" s="384">
        <v>10</v>
      </c>
      <c r="AR55" s="384">
        <v>0.2</v>
      </c>
      <c r="AS55" s="384">
        <v>0.5</v>
      </c>
      <c r="AT55" s="384">
        <v>0.3</v>
      </c>
      <c r="AU55" s="384">
        <v>0.1</v>
      </c>
      <c r="AV55" s="86"/>
      <c r="AW55" s="79">
        <v>5.166666666667</v>
      </c>
      <c r="AX55" s="80">
        <v>-300.95473078016897</v>
      </c>
      <c r="AY55" s="80">
        <v>-6474.7065934848897</v>
      </c>
      <c r="AZ55" s="80">
        <v>-2696.8797182867302</v>
      </c>
      <c r="BA55" s="80">
        <v>-71560.274492846496</v>
      </c>
      <c r="BB55" s="86"/>
      <c r="BC55" s="79">
        <v>5.166666666667</v>
      </c>
      <c r="BD55" s="80">
        <v>832.55541196154604</v>
      </c>
      <c r="BE55" s="86"/>
      <c r="BF55" s="79">
        <v>5.166666666667</v>
      </c>
      <c r="BG55" s="80">
        <v>13.4167906161302</v>
      </c>
      <c r="BH55" s="86"/>
      <c r="BI55" s="86">
        <v>13</v>
      </c>
      <c r="BJ55" s="384">
        <v>0</v>
      </c>
      <c r="BK55" s="384">
        <v>4</v>
      </c>
      <c r="BL55" s="384">
        <v>9</v>
      </c>
      <c r="BM55" s="384" t="s">
        <v>665</v>
      </c>
      <c r="BN55" s="384">
        <v>1</v>
      </c>
      <c r="BO55" s="50" t="str">
        <f t="shared" si="57"/>
        <v>10,5</v>
      </c>
      <c r="BP55" s="384">
        <v>13</v>
      </c>
      <c r="BQ55" s="86">
        <v>0</v>
      </c>
      <c r="BR55" s="86">
        <v>4</v>
      </c>
      <c r="BS55" s="86">
        <v>9</v>
      </c>
      <c r="BT55" s="86" t="s">
        <v>665</v>
      </c>
      <c r="BU55" s="86">
        <v>1</v>
      </c>
      <c r="BV55" s="50" t="str">
        <f t="shared" si="58"/>
        <v>10,5</v>
      </c>
      <c r="BW55" s="384">
        <v>13</v>
      </c>
      <c r="BX55" s="86">
        <v>0</v>
      </c>
      <c r="BY55" s="86">
        <v>4</v>
      </c>
      <c r="BZ55" s="86">
        <v>9</v>
      </c>
      <c r="CA55" s="86" t="s">
        <v>665</v>
      </c>
      <c r="CB55" s="86">
        <v>1</v>
      </c>
      <c r="CC55" s="50" t="str">
        <f t="shared" si="59"/>
        <v>10,5</v>
      </c>
      <c r="CD55" s="86"/>
      <c r="CE55" s="86"/>
      <c r="CF55" s="86"/>
      <c r="CG55" s="86"/>
      <c r="CH55" s="86"/>
      <c r="CI55" s="86"/>
      <c r="CJ55" s="86"/>
      <c r="CK55" s="86"/>
      <c r="CL55" s="86"/>
      <c r="CM55" s="86"/>
      <c r="CN55" s="86"/>
      <c r="CO55" s="86"/>
      <c r="CP55" s="86"/>
    </row>
    <row r="56" spans="1:94" ht="12" customHeight="1">
      <c r="A56" s="361">
        <v>4.8571428571428497</v>
      </c>
      <c r="B56" s="275">
        <v>4.3520000000000003</v>
      </c>
      <c r="C56" s="275">
        <v>2.5</v>
      </c>
      <c r="D56" s="421">
        <f t="shared" si="7"/>
        <v>52</v>
      </c>
      <c r="E56" s="422">
        <f t="shared" si="4"/>
        <v>4.3520000000000003</v>
      </c>
      <c r="F56" s="291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  <c r="AD56" s="359"/>
      <c r="AE56" s="359"/>
      <c r="AF56" s="359"/>
      <c r="AG56" s="359"/>
      <c r="AH56" s="359"/>
      <c r="AI56" s="359"/>
      <c r="AJ56" s="354"/>
      <c r="AK56" s="86">
        <v>17</v>
      </c>
      <c r="AL56" s="384">
        <v>0</v>
      </c>
      <c r="AM56" s="384">
        <v>1</v>
      </c>
      <c r="AN56" s="384">
        <v>7</v>
      </c>
      <c r="AO56" s="384">
        <v>50</v>
      </c>
      <c r="AP56" s="384">
        <v>4.0000000000000002E-4</v>
      </c>
      <c r="AQ56" s="384">
        <v>10</v>
      </c>
      <c r="AR56" s="384">
        <v>0.2</v>
      </c>
      <c r="AS56" s="384">
        <v>0.5</v>
      </c>
      <c r="AT56" s="384">
        <v>0.3</v>
      </c>
      <c r="AU56" s="384">
        <v>0.1</v>
      </c>
      <c r="AV56" s="86"/>
      <c r="AW56" s="79">
        <v>5.25</v>
      </c>
      <c r="AX56" s="80">
        <v>-285.75167126455398</v>
      </c>
      <c r="AY56" s="80">
        <v>-5677.5121588048896</v>
      </c>
      <c r="AZ56" s="80">
        <v>-2453.71614862555</v>
      </c>
      <c r="BA56" s="80">
        <v>-59533.323829983201</v>
      </c>
      <c r="BB56" s="86"/>
      <c r="BC56" s="79">
        <v>5.25</v>
      </c>
      <c r="BD56" s="80">
        <v>833.706992736958</v>
      </c>
      <c r="BE56" s="86"/>
      <c r="BF56" s="79">
        <v>5.25</v>
      </c>
      <c r="BG56" s="80">
        <v>13.3137196082043</v>
      </c>
      <c r="BH56" s="86"/>
      <c r="BI56" s="86">
        <v>14</v>
      </c>
      <c r="BJ56" s="384">
        <v>0</v>
      </c>
      <c r="BK56" s="384">
        <v>5</v>
      </c>
      <c r="BL56" s="384">
        <v>6</v>
      </c>
      <c r="BM56" s="384" t="s">
        <v>665</v>
      </c>
      <c r="BN56" s="384">
        <v>1</v>
      </c>
      <c r="BO56" s="50" t="str">
        <f t="shared" si="57"/>
        <v>7,6</v>
      </c>
      <c r="BP56" s="384">
        <v>14</v>
      </c>
      <c r="BQ56" s="86">
        <v>0</v>
      </c>
      <c r="BR56" s="86">
        <v>5</v>
      </c>
      <c r="BS56" s="86">
        <v>6</v>
      </c>
      <c r="BT56" s="86" t="s">
        <v>665</v>
      </c>
      <c r="BU56" s="86">
        <v>1</v>
      </c>
      <c r="BV56" s="50" t="str">
        <f t="shared" si="58"/>
        <v>7,6</v>
      </c>
      <c r="BW56" s="384">
        <v>14</v>
      </c>
      <c r="BX56" s="86">
        <v>0</v>
      </c>
      <c r="BY56" s="86">
        <v>5</v>
      </c>
      <c r="BZ56" s="86">
        <v>6</v>
      </c>
      <c r="CA56" s="86" t="s">
        <v>665</v>
      </c>
      <c r="CB56" s="86">
        <v>1</v>
      </c>
      <c r="CC56" s="50" t="str">
        <f t="shared" si="59"/>
        <v>7,6</v>
      </c>
      <c r="CD56" s="86"/>
      <c r="CE56" s="86"/>
      <c r="CF56" s="86"/>
      <c r="CG56" s="86"/>
      <c r="CH56" s="86"/>
      <c r="CI56" s="86"/>
      <c r="CJ56" s="86"/>
      <c r="CK56" s="86"/>
      <c r="CL56" s="86"/>
      <c r="CM56" s="86"/>
      <c r="CN56" s="86"/>
      <c r="CO56" s="86"/>
      <c r="CP56" s="86"/>
    </row>
    <row r="57" spans="1:94" ht="12" customHeight="1">
      <c r="A57" s="361">
        <v>4.9327731092436897</v>
      </c>
      <c r="B57" s="275">
        <v>4.4020000000000001</v>
      </c>
      <c r="C57" s="275">
        <v>2</v>
      </c>
      <c r="D57" s="421">
        <f t="shared" si="7"/>
        <v>53</v>
      </c>
      <c r="E57" s="422">
        <f t="shared" si="4"/>
        <v>4.4020000000000001</v>
      </c>
      <c r="F57" s="291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  <c r="R57" s="359"/>
      <c r="S57" s="359"/>
      <c r="T57" s="359"/>
      <c r="U57" s="359"/>
      <c r="V57" s="359"/>
      <c r="W57" s="359"/>
      <c r="X57" s="359"/>
      <c r="Y57" s="359"/>
      <c r="Z57" s="359"/>
      <c r="AA57" s="359"/>
      <c r="AB57" s="359"/>
      <c r="AC57" s="359"/>
      <c r="AD57" s="359"/>
      <c r="AE57" s="359"/>
      <c r="AF57" s="359"/>
      <c r="AG57" s="359"/>
      <c r="AH57" s="359"/>
      <c r="AI57" s="359"/>
      <c r="AJ57" s="354"/>
      <c r="AK57" s="86">
        <v>18</v>
      </c>
      <c r="AL57" s="384">
        <v>0</v>
      </c>
      <c r="AM57" s="384">
        <v>1</v>
      </c>
      <c r="AN57" s="384">
        <v>8</v>
      </c>
      <c r="AO57" s="384">
        <v>50</v>
      </c>
      <c r="AP57" s="384">
        <v>4.0000000000000002E-4</v>
      </c>
      <c r="AQ57" s="384">
        <v>10</v>
      </c>
      <c r="AR57" s="384">
        <v>0.2</v>
      </c>
      <c r="AS57" s="384">
        <v>0.5</v>
      </c>
      <c r="AT57" s="384">
        <v>0.3</v>
      </c>
      <c r="AU57" s="384">
        <v>0.1</v>
      </c>
      <c r="AV57" s="86"/>
      <c r="AW57" s="79">
        <v>5.333333333333</v>
      </c>
      <c r="AX57" s="80">
        <v>-263.49053229669698</v>
      </c>
      <c r="AY57" s="80">
        <v>-4904.8590086295899</v>
      </c>
      <c r="AZ57" s="80">
        <v>-2089.08146745877</v>
      </c>
      <c r="BA57" s="80">
        <v>-47746.571458373102</v>
      </c>
      <c r="BB57" s="86"/>
      <c r="BC57" s="79">
        <v>5.333333333333</v>
      </c>
      <c r="BD57" s="80">
        <v>834.84168508124299</v>
      </c>
      <c r="BE57" s="86"/>
      <c r="BF57" s="79">
        <v>5.333333333333</v>
      </c>
      <c r="BG57" s="80">
        <v>13.5228228066402</v>
      </c>
      <c r="BH57" s="86"/>
      <c r="BI57" s="86">
        <v>15</v>
      </c>
      <c r="BJ57" s="384">
        <v>0</v>
      </c>
      <c r="BK57" s="384">
        <v>5</v>
      </c>
      <c r="BL57" s="384">
        <v>7</v>
      </c>
      <c r="BM57" s="384" t="s">
        <v>665</v>
      </c>
      <c r="BN57" s="384">
        <v>1</v>
      </c>
      <c r="BO57" s="50" t="str">
        <f t="shared" si="57"/>
        <v>8,6</v>
      </c>
      <c r="BP57" s="384">
        <v>15</v>
      </c>
      <c r="BQ57" s="86">
        <v>0</v>
      </c>
      <c r="BR57" s="86">
        <v>5</v>
      </c>
      <c r="BS57" s="86">
        <v>7</v>
      </c>
      <c r="BT57" s="86" t="s">
        <v>665</v>
      </c>
      <c r="BU57" s="86">
        <v>1</v>
      </c>
      <c r="BV57" s="50" t="str">
        <f t="shared" si="58"/>
        <v>8,6</v>
      </c>
      <c r="BW57" s="384">
        <v>15</v>
      </c>
      <c r="BX57" s="86">
        <v>0</v>
      </c>
      <c r="BY57" s="86">
        <v>5</v>
      </c>
      <c r="BZ57" s="86">
        <v>7</v>
      </c>
      <c r="CA57" s="86" t="s">
        <v>665</v>
      </c>
      <c r="CB57" s="86">
        <v>1</v>
      </c>
      <c r="CC57" s="50" t="str">
        <f t="shared" si="59"/>
        <v>8,6</v>
      </c>
      <c r="CD57" s="86"/>
      <c r="CE57" s="86"/>
      <c r="CF57" s="86"/>
      <c r="CG57" s="86"/>
      <c r="CH57" s="86"/>
      <c r="CI57" s="86"/>
      <c r="CJ57" s="86"/>
      <c r="CK57" s="86"/>
      <c r="CL57" s="86"/>
      <c r="CM57" s="86"/>
      <c r="CN57" s="86"/>
      <c r="CO57" s="86"/>
      <c r="CP57" s="86"/>
    </row>
    <row r="58" spans="1:94" ht="12" customHeight="1">
      <c r="A58" s="361">
        <v>5.0084033613445298</v>
      </c>
      <c r="B58" s="275">
        <v>4.5579999999999998</v>
      </c>
      <c r="C58" s="275">
        <v>-2.4</v>
      </c>
      <c r="D58" s="421">
        <f t="shared" si="7"/>
        <v>54</v>
      </c>
      <c r="E58" s="422">
        <f t="shared" si="4"/>
        <v>4.5579999999999998</v>
      </c>
      <c r="F58" s="291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  <c r="AA58" s="359"/>
      <c r="AB58" s="359"/>
      <c r="AC58" s="359"/>
      <c r="AD58" s="359"/>
      <c r="AE58" s="359"/>
      <c r="AF58" s="359"/>
      <c r="AG58" s="359"/>
      <c r="AH58" s="359"/>
      <c r="AI58" s="359"/>
      <c r="AJ58" s="354"/>
      <c r="AK58" s="86">
        <v>19</v>
      </c>
      <c r="AL58" s="384">
        <v>0</v>
      </c>
      <c r="AM58" s="384">
        <v>1</v>
      </c>
      <c r="AN58" s="384">
        <v>9</v>
      </c>
      <c r="AO58" s="384">
        <v>50</v>
      </c>
      <c r="AP58" s="384">
        <v>4.0000000000000002E-4</v>
      </c>
      <c r="AQ58" s="384">
        <v>10</v>
      </c>
      <c r="AR58" s="384">
        <v>0.2</v>
      </c>
      <c r="AS58" s="384">
        <v>0.5</v>
      </c>
      <c r="AT58" s="384">
        <v>0.3</v>
      </c>
      <c r="AU58" s="384">
        <v>0.1</v>
      </c>
      <c r="AV58" s="86"/>
      <c r="AW58" s="79">
        <v>5.416666666667</v>
      </c>
      <c r="AX58" s="80">
        <v>-254.50059488462699</v>
      </c>
      <c r="AY58" s="80">
        <v>-4839.0245239209999</v>
      </c>
      <c r="AZ58" s="80">
        <v>-1958.84760046932</v>
      </c>
      <c r="BA58" s="80">
        <v>-46755.110836988002</v>
      </c>
      <c r="BB58" s="86"/>
      <c r="BC58" s="79">
        <v>5.416666666667</v>
      </c>
      <c r="BD58" s="80">
        <v>835.95971009316099</v>
      </c>
      <c r="BE58" s="86"/>
      <c r="BF58" s="79">
        <v>5.416666666667</v>
      </c>
      <c r="BG58" s="80">
        <v>13.8409283790978</v>
      </c>
      <c r="BH58" s="86"/>
      <c r="BI58" s="86">
        <v>16</v>
      </c>
      <c r="BJ58" s="384">
        <v>0</v>
      </c>
      <c r="BK58" s="384">
        <v>5</v>
      </c>
      <c r="BL58" s="384">
        <v>8</v>
      </c>
      <c r="BM58" s="384" t="s">
        <v>665</v>
      </c>
      <c r="BN58" s="384">
        <v>1</v>
      </c>
      <c r="BO58" s="50" t="str">
        <f t="shared" si="57"/>
        <v>9,6</v>
      </c>
      <c r="BP58" s="384">
        <v>16</v>
      </c>
      <c r="BQ58" s="86">
        <v>0</v>
      </c>
      <c r="BR58" s="86">
        <v>5</v>
      </c>
      <c r="BS58" s="86">
        <v>8</v>
      </c>
      <c r="BT58" s="86" t="s">
        <v>665</v>
      </c>
      <c r="BU58" s="86">
        <v>1</v>
      </c>
      <c r="BV58" s="50" t="str">
        <f t="shared" si="58"/>
        <v>9,6</v>
      </c>
      <c r="BW58" s="384">
        <v>16</v>
      </c>
      <c r="BX58" s="86">
        <v>0</v>
      </c>
      <c r="BY58" s="86">
        <v>5</v>
      </c>
      <c r="BZ58" s="86">
        <v>8</v>
      </c>
      <c r="CA58" s="86" t="s">
        <v>665</v>
      </c>
      <c r="CB58" s="86">
        <v>1</v>
      </c>
      <c r="CC58" s="50" t="str">
        <f t="shared" si="59"/>
        <v>9,6</v>
      </c>
      <c r="CD58" s="86"/>
      <c r="CE58" s="86"/>
      <c r="CF58" s="86"/>
      <c r="CG58" s="86"/>
      <c r="CH58" s="86"/>
      <c r="CI58" s="86"/>
      <c r="CJ58" s="86"/>
      <c r="CK58" s="86"/>
      <c r="CL58" s="86"/>
      <c r="CM58" s="86"/>
      <c r="CN58" s="86"/>
      <c r="CO58" s="86"/>
      <c r="CP58" s="86"/>
    </row>
    <row r="59" spans="1:94" ht="12" customHeight="1">
      <c r="A59" s="361">
        <v>5.0840336134453699</v>
      </c>
      <c r="B59" s="275">
        <v>4.6079999999999997</v>
      </c>
      <c r="C59" s="275">
        <v>-2.8</v>
      </c>
      <c r="D59" s="421">
        <f t="shared" si="7"/>
        <v>55</v>
      </c>
      <c r="E59" s="422">
        <f t="shared" si="4"/>
        <v>4.6079999999999997</v>
      </c>
      <c r="F59" s="291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  <c r="AA59" s="359"/>
      <c r="AB59" s="359"/>
      <c r="AC59" s="359"/>
      <c r="AD59" s="359"/>
      <c r="AE59" s="359"/>
      <c r="AF59" s="359"/>
      <c r="AG59" s="359"/>
      <c r="AH59" s="359"/>
      <c r="AI59" s="359"/>
      <c r="AJ59" s="354"/>
      <c r="AK59" s="86">
        <v>20</v>
      </c>
      <c r="AL59" s="384">
        <v>0</v>
      </c>
      <c r="AM59" s="384">
        <v>2</v>
      </c>
      <c r="AN59" s="384">
        <v>0</v>
      </c>
      <c r="AO59" s="384">
        <v>50</v>
      </c>
      <c r="AP59" s="384">
        <v>4.0000000000000002E-4</v>
      </c>
      <c r="AQ59" s="384">
        <v>10</v>
      </c>
      <c r="AR59" s="384">
        <v>0.2</v>
      </c>
      <c r="AS59" s="384">
        <v>0.5</v>
      </c>
      <c r="AT59" s="384">
        <v>0.3</v>
      </c>
      <c r="AU59" s="384">
        <v>0.1</v>
      </c>
      <c r="AV59" s="86"/>
      <c r="AW59" s="79">
        <v>5.5</v>
      </c>
      <c r="AX59" s="80">
        <v>-269.42637672164801</v>
      </c>
      <c r="AY59" s="80">
        <v>-5629.06727216528</v>
      </c>
      <c r="AZ59" s="80">
        <v>-2188.27248852001</v>
      </c>
      <c r="BA59" s="80">
        <v>-58635.249350640399</v>
      </c>
      <c r="BB59" s="86"/>
      <c r="BC59" s="79">
        <v>5.5</v>
      </c>
      <c r="BD59" s="80">
        <v>837.06114724130998</v>
      </c>
      <c r="BE59" s="86"/>
      <c r="BF59" s="79">
        <v>5.5</v>
      </c>
      <c r="BG59" s="80">
        <v>13.939809481272</v>
      </c>
      <c r="BH59" s="86"/>
      <c r="BI59" s="86">
        <v>17</v>
      </c>
      <c r="BJ59" s="384">
        <v>0</v>
      </c>
      <c r="BK59" s="384">
        <v>5</v>
      </c>
      <c r="BL59" s="384">
        <v>9</v>
      </c>
      <c r="BM59" s="384" t="s">
        <v>665</v>
      </c>
      <c r="BN59" s="384">
        <v>1</v>
      </c>
      <c r="BO59" s="50" t="str">
        <f t="shared" si="57"/>
        <v>10,6</v>
      </c>
      <c r="BP59" s="384">
        <v>17</v>
      </c>
      <c r="BQ59" s="86">
        <v>0</v>
      </c>
      <c r="BR59" s="86">
        <v>5</v>
      </c>
      <c r="BS59" s="86">
        <v>9</v>
      </c>
      <c r="BT59" s="86" t="s">
        <v>665</v>
      </c>
      <c r="BU59" s="86">
        <v>1</v>
      </c>
      <c r="BV59" s="50" t="str">
        <f t="shared" si="58"/>
        <v>10,6</v>
      </c>
      <c r="BW59" s="384">
        <v>17</v>
      </c>
      <c r="BX59" s="86">
        <v>0</v>
      </c>
      <c r="BY59" s="86">
        <v>5</v>
      </c>
      <c r="BZ59" s="86">
        <v>9</v>
      </c>
      <c r="CA59" s="86" t="s">
        <v>665</v>
      </c>
      <c r="CB59" s="86">
        <v>1</v>
      </c>
      <c r="CC59" s="50" t="str">
        <f t="shared" si="59"/>
        <v>10,6</v>
      </c>
      <c r="CD59" s="86"/>
      <c r="CE59" s="86"/>
      <c r="CF59" s="86"/>
      <c r="CG59" s="86"/>
      <c r="CH59" s="86"/>
      <c r="CI59" s="86"/>
      <c r="CJ59" s="86"/>
      <c r="CK59" s="86"/>
      <c r="CL59" s="86"/>
      <c r="CM59" s="86"/>
      <c r="CN59" s="86"/>
      <c r="CO59" s="86"/>
      <c r="CP59" s="86"/>
    </row>
    <row r="60" spans="1:94" ht="12" customHeight="1">
      <c r="A60" s="361">
        <v>5.1596638655462099</v>
      </c>
      <c r="B60" s="275">
        <v>4.6580000000000004</v>
      </c>
      <c r="C60" s="275">
        <v>-2.4</v>
      </c>
      <c r="D60" s="421">
        <f t="shared" si="7"/>
        <v>56</v>
      </c>
      <c r="E60" s="422">
        <f t="shared" si="4"/>
        <v>4.6580000000000004</v>
      </c>
      <c r="F60" s="291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  <c r="AA60" s="359"/>
      <c r="AB60" s="359"/>
      <c r="AC60" s="359"/>
      <c r="AD60" s="359"/>
      <c r="AE60" s="359"/>
      <c r="AF60" s="359"/>
      <c r="AG60" s="359"/>
      <c r="AH60" s="359"/>
      <c r="AI60" s="359"/>
      <c r="AJ60" s="354"/>
      <c r="AK60" s="86">
        <v>21</v>
      </c>
      <c r="AL60" s="384">
        <v>0</v>
      </c>
      <c r="AM60" s="384">
        <v>2</v>
      </c>
      <c r="AN60" s="384">
        <v>1</v>
      </c>
      <c r="AO60" s="384">
        <v>50</v>
      </c>
      <c r="AP60" s="384">
        <v>4.0000000000000002E-4</v>
      </c>
      <c r="AQ60" s="384">
        <v>10</v>
      </c>
      <c r="AR60" s="384">
        <v>0.2</v>
      </c>
      <c r="AS60" s="384">
        <v>0.5</v>
      </c>
      <c r="AT60" s="384">
        <v>0.3</v>
      </c>
      <c r="AU60" s="384">
        <v>0.1</v>
      </c>
      <c r="AV60" s="86"/>
      <c r="AW60" s="79">
        <v>5.583333333333</v>
      </c>
      <c r="AX60" s="80">
        <v>-292.81323238663902</v>
      </c>
      <c r="AY60" s="80">
        <v>-6449.8511104337604</v>
      </c>
      <c r="AZ60" s="80">
        <v>-2551.86508671815</v>
      </c>
      <c r="BA60" s="80">
        <v>-71027.236057113696</v>
      </c>
      <c r="BB60" s="86"/>
      <c r="BC60" s="79">
        <v>5.583333333333</v>
      </c>
      <c r="BD60" s="80">
        <v>838.14591913366905</v>
      </c>
      <c r="BE60" s="86"/>
      <c r="BF60" s="79">
        <v>5.583333333333</v>
      </c>
      <c r="BG60" s="80">
        <v>13.715930811774101</v>
      </c>
      <c r="BH60" s="86"/>
      <c r="BI60" s="86">
        <v>18</v>
      </c>
      <c r="BJ60" s="384">
        <v>0</v>
      </c>
      <c r="BK60" s="384">
        <v>6</v>
      </c>
      <c r="BL60" s="384">
        <v>6</v>
      </c>
      <c r="BM60" s="384" t="s">
        <v>665</v>
      </c>
      <c r="BN60" s="384">
        <v>1</v>
      </c>
      <c r="BO60" s="50" t="str">
        <f t="shared" si="57"/>
        <v>7,7</v>
      </c>
      <c r="BP60" s="384">
        <v>18</v>
      </c>
      <c r="BQ60" s="86">
        <v>0</v>
      </c>
      <c r="BR60" s="86">
        <v>6</v>
      </c>
      <c r="BS60" s="86">
        <v>6</v>
      </c>
      <c r="BT60" s="86" t="s">
        <v>665</v>
      </c>
      <c r="BU60" s="86">
        <v>1</v>
      </c>
      <c r="BV60" s="50" t="str">
        <f t="shared" si="58"/>
        <v>7,7</v>
      </c>
      <c r="BW60" s="384">
        <v>18</v>
      </c>
      <c r="BX60" s="86">
        <v>0</v>
      </c>
      <c r="BY60" s="86">
        <v>6</v>
      </c>
      <c r="BZ60" s="86">
        <v>6</v>
      </c>
      <c r="CA60" s="86" t="s">
        <v>665</v>
      </c>
      <c r="CB60" s="86">
        <v>1</v>
      </c>
      <c r="CC60" s="50" t="str">
        <f t="shared" si="59"/>
        <v>7,7</v>
      </c>
      <c r="CD60" s="86"/>
      <c r="CE60" s="86"/>
      <c r="CF60" s="86"/>
      <c r="CG60" s="86"/>
      <c r="CH60" s="86"/>
      <c r="CI60" s="86"/>
      <c r="CJ60" s="86"/>
      <c r="CK60" s="86"/>
      <c r="CL60" s="86"/>
      <c r="CM60" s="86"/>
      <c r="CN60" s="86"/>
      <c r="CO60" s="86"/>
      <c r="CP60" s="86"/>
    </row>
    <row r="61" spans="1:94" ht="12" customHeight="1">
      <c r="A61" s="361">
        <v>5.23529411764705</v>
      </c>
      <c r="B61" s="275">
        <v>4.8140000000000001</v>
      </c>
      <c r="C61" s="275">
        <v>2.4</v>
      </c>
      <c r="D61" s="421">
        <f t="shared" si="7"/>
        <v>57</v>
      </c>
      <c r="E61" s="422">
        <f t="shared" si="4"/>
        <v>4.8140000000000001</v>
      </c>
      <c r="F61" s="291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  <c r="AD61" s="359"/>
      <c r="AE61" s="359"/>
      <c r="AF61" s="359"/>
      <c r="AG61" s="359"/>
      <c r="AH61" s="359"/>
      <c r="AI61" s="359"/>
      <c r="AJ61" s="354"/>
      <c r="AK61" s="86">
        <v>22</v>
      </c>
      <c r="AL61" s="384">
        <v>0</v>
      </c>
      <c r="AM61" s="384">
        <v>2</v>
      </c>
      <c r="AN61" s="384">
        <v>2</v>
      </c>
      <c r="AO61" s="384">
        <v>50</v>
      </c>
      <c r="AP61" s="384">
        <v>4.0000000000000002E-4</v>
      </c>
      <c r="AQ61" s="384">
        <v>10</v>
      </c>
      <c r="AR61" s="384">
        <v>0.2</v>
      </c>
      <c r="AS61" s="384">
        <v>0.5</v>
      </c>
      <c r="AT61" s="384">
        <v>0.3</v>
      </c>
      <c r="AU61" s="384">
        <v>0.1</v>
      </c>
      <c r="AV61" s="86"/>
      <c r="AW61" s="79">
        <v>5.666666666667</v>
      </c>
      <c r="AX61" s="80">
        <v>-303.99993855384002</v>
      </c>
      <c r="AY61" s="80">
        <v>-6590.1451053816199</v>
      </c>
      <c r="AZ61" s="80">
        <v>-2748.78116249699</v>
      </c>
      <c r="BA61" s="80">
        <v>-73319.432325680697</v>
      </c>
      <c r="BB61" s="86"/>
      <c r="BC61" s="79">
        <v>5.666666666667</v>
      </c>
      <c r="BD61" s="80">
        <v>839.21392343550895</v>
      </c>
      <c r="BE61" s="86"/>
      <c r="BF61" s="79">
        <v>5.666666666667</v>
      </c>
      <c r="BG61" s="80">
        <v>13.365254449053101</v>
      </c>
      <c r="BH61" s="86"/>
      <c r="BI61" s="86">
        <v>19</v>
      </c>
      <c r="BJ61" s="384">
        <v>0</v>
      </c>
      <c r="BK61" s="384">
        <v>6</v>
      </c>
      <c r="BL61" s="384">
        <v>7</v>
      </c>
      <c r="BM61" s="384" t="s">
        <v>665</v>
      </c>
      <c r="BN61" s="384">
        <v>1</v>
      </c>
      <c r="BO61" s="50" t="str">
        <f t="shared" si="57"/>
        <v>8,7</v>
      </c>
      <c r="BP61" s="384">
        <v>19</v>
      </c>
      <c r="BQ61" s="86">
        <v>0</v>
      </c>
      <c r="BR61" s="86">
        <v>6</v>
      </c>
      <c r="BS61" s="86">
        <v>7</v>
      </c>
      <c r="BT61" s="86" t="s">
        <v>665</v>
      </c>
      <c r="BU61" s="86">
        <v>1</v>
      </c>
      <c r="BV61" s="50" t="str">
        <f t="shared" si="58"/>
        <v>8,7</v>
      </c>
      <c r="BW61" s="384">
        <v>19</v>
      </c>
      <c r="BX61" s="86">
        <v>0</v>
      </c>
      <c r="BY61" s="86">
        <v>6</v>
      </c>
      <c r="BZ61" s="86">
        <v>7</v>
      </c>
      <c r="CA61" s="86" t="s">
        <v>665</v>
      </c>
      <c r="CB61" s="86">
        <v>1</v>
      </c>
      <c r="CC61" s="50" t="str">
        <f t="shared" si="59"/>
        <v>8,7</v>
      </c>
      <c r="CD61" s="86"/>
      <c r="CE61" s="86"/>
      <c r="CF61" s="86"/>
      <c r="CG61" s="86"/>
      <c r="CH61" s="86"/>
      <c r="CI61" s="86"/>
      <c r="CJ61" s="86"/>
      <c r="CK61" s="86"/>
      <c r="CL61" s="86"/>
      <c r="CM61" s="86"/>
      <c r="CN61" s="86"/>
      <c r="CO61" s="86"/>
      <c r="CP61" s="86"/>
    </row>
    <row r="62" spans="1:94" ht="12" customHeight="1">
      <c r="A62" s="361">
        <v>5.3109243697478901</v>
      </c>
      <c r="B62" s="275">
        <v>4.8639999999999999</v>
      </c>
      <c r="C62" s="275">
        <v>2.8</v>
      </c>
      <c r="D62" s="421">
        <f t="shared" si="7"/>
        <v>58</v>
      </c>
      <c r="E62" s="422">
        <f t="shared" si="4"/>
        <v>4.8639999999999999</v>
      </c>
      <c r="F62" s="291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  <c r="AA62" s="359"/>
      <c r="AB62" s="359"/>
      <c r="AC62" s="359"/>
      <c r="AD62" s="359"/>
      <c r="AE62" s="359"/>
      <c r="AF62" s="359"/>
      <c r="AG62" s="359"/>
      <c r="AH62" s="359"/>
      <c r="AI62" s="359"/>
      <c r="AJ62" s="354"/>
      <c r="AK62" s="86">
        <v>23</v>
      </c>
      <c r="AL62" s="384">
        <v>0</v>
      </c>
      <c r="AM62" s="384">
        <v>2</v>
      </c>
      <c r="AN62" s="384">
        <v>3</v>
      </c>
      <c r="AO62" s="384">
        <v>50</v>
      </c>
      <c r="AP62" s="384">
        <v>4.0000000000000002E-4</v>
      </c>
      <c r="AQ62" s="384">
        <v>10</v>
      </c>
      <c r="AR62" s="384">
        <v>0.2</v>
      </c>
      <c r="AS62" s="384">
        <v>0.5</v>
      </c>
      <c r="AT62" s="384">
        <v>0.3</v>
      </c>
      <c r="AU62" s="384">
        <v>0.1</v>
      </c>
      <c r="AV62" s="86"/>
      <c r="AW62" s="79">
        <v>5.75</v>
      </c>
      <c r="AX62" s="80">
        <v>-290.479810721153</v>
      </c>
      <c r="AY62" s="80">
        <v>-5825.6463891748399</v>
      </c>
      <c r="AZ62" s="80">
        <v>-2535.3980151563301</v>
      </c>
      <c r="BA62" s="80">
        <v>-61815.640959819997</v>
      </c>
      <c r="BB62" s="86"/>
      <c r="BC62" s="79">
        <v>5.75</v>
      </c>
      <c r="BD62" s="80">
        <v>840.26519589236898</v>
      </c>
      <c r="BE62" s="86"/>
      <c r="BF62" s="79">
        <v>5.75</v>
      </c>
      <c r="BG62" s="80">
        <v>13.222182291933199</v>
      </c>
      <c r="BH62" s="86"/>
      <c r="BI62" s="86">
        <v>20</v>
      </c>
      <c r="BJ62" s="384">
        <v>0</v>
      </c>
      <c r="BK62" s="384">
        <v>6</v>
      </c>
      <c r="BL62" s="384">
        <v>8</v>
      </c>
      <c r="BM62" s="384" t="s">
        <v>665</v>
      </c>
      <c r="BN62" s="384">
        <v>1</v>
      </c>
      <c r="BO62" s="50" t="str">
        <f t="shared" si="57"/>
        <v>9,7</v>
      </c>
      <c r="BP62" s="384">
        <v>20</v>
      </c>
      <c r="BQ62" s="86">
        <v>0</v>
      </c>
      <c r="BR62" s="86">
        <v>6</v>
      </c>
      <c r="BS62" s="86">
        <v>8</v>
      </c>
      <c r="BT62" s="86" t="s">
        <v>665</v>
      </c>
      <c r="BU62" s="86">
        <v>1</v>
      </c>
      <c r="BV62" s="50" t="str">
        <f t="shared" si="58"/>
        <v>9,7</v>
      </c>
      <c r="BW62" s="384">
        <v>20</v>
      </c>
      <c r="BX62" s="86">
        <v>0</v>
      </c>
      <c r="BY62" s="86">
        <v>6</v>
      </c>
      <c r="BZ62" s="86">
        <v>8</v>
      </c>
      <c r="CA62" s="86" t="s">
        <v>665</v>
      </c>
      <c r="CB62" s="86">
        <v>1</v>
      </c>
      <c r="CC62" s="50" t="str">
        <f t="shared" si="59"/>
        <v>9,7</v>
      </c>
      <c r="CD62" s="86"/>
      <c r="CE62" s="86"/>
      <c r="CF62" s="86"/>
      <c r="CG62" s="86"/>
      <c r="CH62" s="86"/>
      <c r="CI62" s="86"/>
      <c r="CJ62" s="86"/>
      <c r="CK62" s="86"/>
      <c r="CL62" s="86"/>
      <c r="CM62" s="86"/>
      <c r="CN62" s="86"/>
      <c r="CO62" s="86"/>
      <c r="CP62" s="86"/>
    </row>
    <row r="63" spans="1:94" ht="12" customHeight="1">
      <c r="A63" s="361">
        <v>5.3865546218487301</v>
      </c>
      <c r="B63" s="275">
        <v>4.9139999999999997</v>
      </c>
      <c r="C63" s="275">
        <v>2.4</v>
      </c>
      <c r="D63" s="421">
        <f t="shared" si="7"/>
        <v>59</v>
      </c>
      <c r="E63" s="422">
        <f t="shared" si="4"/>
        <v>4.9139999999999997</v>
      </c>
      <c r="F63" s="291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  <c r="AD63" s="359"/>
      <c r="AE63" s="359"/>
      <c r="AF63" s="359"/>
      <c r="AG63" s="359"/>
      <c r="AH63" s="359"/>
      <c r="AI63" s="359"/>
      <c r="AJ63" s="354"/>
      <c r="AK63" s="86">
        <v>24</v>
      </c>
      <c r="AL63" s="384">
        <v>0</v>
      </c>
      <c r="AM63" s="384">
        <v>2</v>
      </c>
      <c r="AN63" s="384">
        <v>4</v>
      </c>
      <c r="AO63" s="384">
        <v>50</v>
      </c>
      <c r="AP63" s="384">
        <v>4.0000000000000002E-4</v>
      </c>
      <c r="AQ63" s="384">
        <v>10</v>
      </c>
      <c r="AR63" s="384">
        <v>0.2</v>
      </c>
      <c r="AS63" s="384">
        <v>0.5</v>
      </c>
      <c r="AT63" s="384">
        <v>0.3</v>
      </c>
      <c r="AU63" s="384">
        <v>0.1</v>
      </c>
      <c r="AV63" s="86"/>
      <c r="AW63" s="79">
        <v>5.833333333333</v>
      </c>
      <c r="AX63" s="80">
        <v>-264.83002275781303</v>
      </c>
      <c r="AY63" s="80">
        <v>-4888.8364018367802</v>
      </c>
      <c r="AZ63" s="80">
        <v>-2105.6737849045298</v>
      </c>
      <c r="BA63" s="80">
        <v>-47485.435364085402</v>
      </c>
      <c r="BB63" s="86"/>
      <c r="BC63" s="79">
        <v>5.833333333333</v>
      </c>
      <c r="BD63" s="80">
        <v>841.29994653707502</v>
      </c>
      <c r="BE63" s="86"/>
      <c r="BF63" s="79">
        <v>5.833333333333</v>
      </c>
      <c r="BG63" s="80">
        <v>13.4305295055392</v>
      </c>
      <c r="BH63" s="86"/>
      <c r="BI63" s="86">
        <v>21</v>
      </c>
      <c r="BJ63" s="384">
        <v>0</v>
      </c>
      <c r="BK63" s="384">
        <v>6</v>
      </c>
      <c r="BL63" s="384">
        <v>9</v>
      </c>
      <c r="BM63" s="384" t="s">
        <v>665</v>
      </c>
      <c r="BN63" s="384">
        <v>1</v>
      </c>
      <c r="BO63" s="50" t="str">
        <f t="shared" si="57"/>
        <v>10,7</v>
      </c>
      <c r="BP63" s="384">
        <v>21</v>
      </c>
      <c r="BQ63" s="86">
        <v>0</v>
      </c>
      <c r="BR63" s="86">
        <v>6</v>
      </c>
      <c r="BS63" s="86">
        <v>9</v>
      </c>
      <c r="BT63" s="86" t="s">
        <v>665</v>
      </c>
      <c r="BU63" s="86">
        <v>1</v>
      </c>
      <c r="BV63" s="50" t="str">
        <f t="shared" si="58"/>
        <v>10,7</v>
      </c>
      <c r="BW63" s="384">
        <v>21</v>
      </c>
      <c r="BX63" s="86">
        <v>0</v>
      </c>
      <c r="BY63" s="86">
        <v>6</v>
      </c>
      <c r="BZ63" s="86">
        <v>9</v>
      </c>
      <c r="CA63" s="86" t="s">
        <v>665</v>
      </c>
      <c r="CB63" s="86">
        <v>1</v>
      </c>
      <c r="CC63" s="50" t="str">
        <f t="shared" si="59"/>
        <v>10,7</v>
      </c>
      <c r="CD63" s="86"/>
      <c r="CE63" s="86"/>
      <c r="CF63" s="86"/>
      <c r="CG63" s="86"/>
      <c r="CH63" s="86"/>
      <c r="CI63" s="86"/>
      <c r="CJ63" s="86"/>
      <c r="CK63" s="86"/>
      <c r="CL63" s="86"/>
      <c r="CM63" s="86"/>
      <c r="CN63" s="86"/>
      <c r="CO63" s="86"/>
      <c r="CP63" s="86"/>
    </row>
    <row r="64" spans="1:94" ht="12" customHeight="1">
      <c r="A64" s="361">
        <v>5.4621848739495702</v>
      </c>
      <c r="B64" s="275">
        <v>5.07</v>
      </c>
      <c r="C64" s="275">
        <v>-2.1</v>
      </c>
      <c r="D64" s="421">
        <f t="shared" si="7"/>
        <v>60</v>
      </c>
      <c r="E64" s="422">
        <f t="shared" si="4"/>
        <v>5.07</v>
      </c>
      <c r="F64" s="291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  <c r="AD64" s="359"/>
      <c r="AE64" s="359"/>
      <c r="AF64" s="359"/>
      <c r="AG64" s="359"/>
      <c r="AH64" s="359"/>
      <c r="AI64" s="359"/>
      <c r="AJ64" s="354"/>
      <c r="AK64" s="86">
        <v>25</v>
      </c>
      <c r="AL64" s="384">
        <v>0</v>
      </c>
      <c r="AM64" s="384">
        <v>2</v>
      </c>
      <c r="AN64" s="384">
        <v>5</v>
      </c>
      <c r="AO64" s="384">
        <v>50</v>
      </c>
      <c r="AP64" s="384">
        <v>4.0000000000000002E-4</v>
      </c>
      <c r="AQ64" s="384">
        <v>10</v>
      </c>
      <c r="AR64" s="384">
        <v>0.2</v>
      </c>
      <c r="AS64" s="384">
        <v>0.5</v>
      </c>
      <c r="AT64" s="384">
        <v>0.3</v>
      </c>
      <c r="AU64" s="384">
        <v>0.1</v>
      </c>
      <c r="AV64" s="86"/>
      <c r="AW64" s="79">
        <v>5.916666666667</v>
      </c>
      <c r="AX64" s="80">
        <v>-250.960672639715</v>
      </c>
      <c r="AY64" s="80">
        <v>-4659.7692427163001</v>
      </c>
      <c r="AZ64" s="80">
        <v>-1899.10158457548</v>
      </c>
      <c r="BA64" s="80">
        <v>-44014.555638203798</v>
      </c>
      <c r="BB64" s="86"/>
      <c r="BC64" s="79">
        <v>5.916666666667</v>
      </c>
      <c r="BD64" s="80">
        <v>842.31842879565102</v>
      </c>
      <c r="BE64" s="86"/>
      <c r="BF64" s="79">
        <v>5.916666666667</v>
      </c>
      <c r="BG64" s="80">
        <v>13.809411109833899</v>
      </c>
      <c r="BH64" s="86"/>
      <c r="BI64" s="86">
        <v>22</v>
      </c>
      <c r="BJ64" s="384">
        <v>0</v>
      </c>
      <c r="BK64" s="384">
        <v>7</v>
      </c>
      <c r="BL64" s="384">
        <v>6</v>
      </c>
      <c r="BM64" s="384" t="s">
        <v>665</v>
      </c>
      <c r="BN64" s="384">
        <v>1</v>
      </c>
      <c r="BO64" s="50" t="str">
        <f t="shared" si="57"/>
        <v>7,8</v>
      </c>
      <c r="BP64" s="384">
        <v>22</v>
      </c>
      <c r="BQ64" s="86">
        <v>0</v>
      </c>
      <c r="BR64" s="86">
        <v>7</v>
      </c>
      <c r="BS64" s="86">
        <v>6</v>
      </c>
      <c r="BT64" s="86" t="s">
        <v>665</v>
      </c>
      <c r="BU64" s="86">
        <v>1</v>
      </c>
      <c r="BV64" s="50" t="str">
        <f t="shared" si="58"/>
        <v>7,8</v>
      </c>
      <c r="BW64" s="384">
        <v>22</v>
      </c>
      <c r="BX64" s="86">
        <v>0</v>
      </c>
      <c r="BY64" s="86">
        <v>7</v>
      </c>
      <c r="BZ64" s="86">
        <v>6</v>
      </c>
      <c r="CA64" s="86" t="s">
        <v>665</v>
      </c>
      <c r="CB64" s="86">
        <v>1</v>
      </c>
      <c r="CC64" s="50" t="str">
        <f t="shared" si="59"/>
        <v>7,8</v>
      </c>
      <c r="CD64" s="86"/>
      <c r="CE64" s="86"/>
      <c r="CF64" s="86"/>
      <c r="CG64" s="86"/>
      <c r="CH64" s="86"/>
      <c r="CI64" s="86"/>
      <c r="CJ64" s="86"/>
      <c r="CK64" s="86"/>
      <c r="CL64" s="86"/>
      <c r="CM64" s="86"/>
      <c r="CN64" s="86"/>
      <c r="CO64" s="86"/>
      <c r="CP64" s="86"/>
    </row>
    <row r="65" spans="1:94" ht="12" customHeight="1">
      <c r="A65" s="361">
        <v>5.53781512605042</v>
      </c>
      <c r="B65" s="275">
        <v>5.12</v>
      </c>
      <c r="C65" s="275">
        <v>-2.5</v>
      </c>
      <c r="D65" s="421">
        <f t="shared" si="7"/>
        <v>61</v>
      </c>
      <c r="E65" s="422">
        <f t="shared" si="4"/>
        <v>5.12</v>
      </c>
      <c r="F65" s="291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  <c r="AA65" s="359"/>
      <c r="AB65" s="359"/>
      <c r="AC65" s="359"/>
      <c r="AD65" s="359"/>
      <c r="AE65" s="359"/>
      <c r="AF65" s="359"/>
      <c r="AG65" s="359"/>
      <c r="AH65" s="359"/>
      <c r="AI65" s="359"/>
      <c r="AJ65" s="354"/>
      <c r="AK65" s="86">
        <v>26</v>
      </c>
      <c r="AL65" s="384">
        <v>0</v>
      </c>
      <c r="AM65" s="384">
        <v>2</v>
      </c>
      <c r="AN65" s="384">
        <v>6</v>
      </c>
      <c r="AO65" s="384">
        <v>50</v>
      </c>
      <c r="AP65" s="384">
        <v>4.0000000000000002E-4</v>
      </c>
      <c r="AQ65" s="384">
        <v>10</v>
      </c>
      <c r="AR65" s="384">
        <v>0.2</v>
      </c>
      <c r="AS65" s="384">
        <v>0.5</v>
      </c>
      <c r="AT65" s="384">
        <v>0.3</v>
      </c>
      <c r="AU65" s="384">
        <v>0.1</v>
      </c>
      <c r="AV65" s="86"/>
      <c r="AW65" s="79">
        <v>6</v>
      </c>
      <c r="AX65" s="80">
        <v>-262.62484162414199</v>
      </c>
      <c r="AY65" s="80">
        <v>-5387.32050216678</v>
      </c>
      <c r="AZ65" s="80">
        <v>-2082.0838726646398</v>
      </c>
      <c r="BA65" s="80">
        <v>-54967.019188037302</v>
      </c>
      <c r="BB65" s="86"/>
      <c r="BC65" s="79">
        <v>6</v>
      </c>
      <c r="BD65" s="80">
        <v>843.32076060715497</v>
      </c>
      <c r="BE65" s="86"/>
      <c r="BF65" s="79">
        <v>6</v>
      </c>
      <c r="BG65" s="80">
        <v>14.0011749238594</v>
      </c>
      <c r="BH65" s="86"/>
      <c r="BI65" s="86">
        <v>23</v>
      </c>
      <c r="BJ65" s="384">
        <v>0</v>
      </c>
      <c r="BK65" s="384">
        <v>7</v>
      </c>
      <c r="BL65" s="384">
        <v>7</v>
      </c>
      <c r="BM65" s="384" t="s">
        <v>665</v>
      </c>
      <c r="BN65" s="384">
        <v>1</v>
      </c>
      <c r="BO65" s="50" t="str">
        <f t="shared" si="57"/>
        <v>8,8</v>
      </c>
      <c r="BP65" s="384">
        <v>23</v>
      </c>
      <c r="BQ65" s="86">
        <v>0</v>
      </c>
      <c r="BR65" s="86">
        <v>7</v>
      </c>
      <c r="BS65" s="86">
        <v>7</v>
      </c>
      <c r="BT65" s="86" t="s">
        <v>665</v>
      </c>
      <c r="BU65" s="86">
        <v>1</v>
      </c>
      <c r="BV65" s="50" t="str">
        <f t="shared" si="58"/>
        <v>8,8</v>
      </c>
      <c r="BW65" s="384">
        <v>23</v>
      </c>
      <c r="BX65" s="86">
        <v>0</v>
      </c>
      <c r="BY65" s="86">
        <v>7</v>
      </c>
      <c r="BZ65" s="86">
        <v>7</v>
      </c>
      <c r="CA65" s="86" t="s">
        <v>665</v>
      </c>
      <c r="CB65" s="86">
        <v>1</v>
      </c>
      <c r="CC65" s="50" t="str">
        <f t="shared" si="59"/>
        <v>8,8</v>
      </c>
      <c r="CD65" s="86"/>
      <c r="CE65" s="86"/>
      <c r="CF65" s="86"/>
      <c r="CG65" s="86"/>
      <c r="CH65" s="86"/>
      <c r="CI65" s="86"/>
      <c r="CJ65" s="86"/>
      <c r="CK65" s="86"/>
      <c r="CL65" s="86"/>
      <c r="CM65" s="86"/>
      <c r="CN65" s="86"/>
      <c r="CO65" s="86"/>
      <c r="CP65" s="86"/>
    </row>
    <row r="66" spans="1:94" ht="12" customHeight="1">
      <c r="A66" s="361">
        <v>5.6134453781512601</v>
      </c>
      <c r="B66" s="275">
        <v>5.17</v>
      </c>
      <c r="C66" s="275">
        <v>-2.1</v>
      </c>
      <c r="D66" s="421">
        <f t="shared" si="7"/>
        <v>62</v>
      </c>
      <c r="E66" s="422">
        <f t="shared" si="4"/>
        <v>5.17</v>
      </c>
      <c r="F66" s="291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  <c r="AD66" s="359"/>
      <c r="AE66" s="359"/>
      <c r="AF66" s="359"/>
      <c r="AG66" s="359"/>
      <c r="AH66" s="359"/>
      <c r="AI66" s="359"/>
      <c r="AJ66" s="354"/>
      <c r="AK66" s="86">
        <v>27</v>
      </c>
      <c r="AL66" s="384">
        <v>0</v>
      </c>
      <c r="AM66" s="384">
        <v>2</v>
      </c>
      <c r="AN66" s="384">
        <v>7</v>
      </c>
      <c r="AO66" s="384">
        <v>50</v>
      </c>
      <c r="AP66" s="384">
        <v>4.0000000000000002E-4</v>
      </c>
      <c r="AQ66" s="384">
        <v>10</v>
      </c>
      <c r="AR66" s="384">
        <v>0.2</v>
      </c>
      <c r="AS66" s="384">
        <v>0.5</v>
      </c>
      <c r="AT66" s="384">
        <v>0.3</v>
      </c>
      <c r="AU66" s="384">
        <v>0.1</v>
      </c>
      <c r="AV66" s="86"/>
      <c r="AW66" s="79">
        <v>6.083333333333</v>
      </c>
      <c r="AX66" s="80">
        <v>-286.694627214511</v>
      </c>
      <c r="AY66" s="80">
        <v>-6295.9857988062904</v>
      </c>
      <c r="AZ66" s="80">
        <v>-2455.9312543628098</v>
      </c>
      <c r="BA66" s="80">
        <v>-68678.168093258893</v>
      </c>
      <c r="BB66" s="86"/>
      <c r="BC66" s="79">
        <v>6.083333333333</v>
      </c>
      <c r="BD66" s="80">
        <v>844.33759942160805</v>
      </c>
      <c r="BE66" s="86"/>
      <c r="BF66" s="79">
        <v>6.083333333333</v>
      </c>
      <c r="BG66" s="80">
        <v>13.8453191742584</v>
      </c>
      <c r="BH66" s="86"/>
      <c r="BI66" s="86">
        <v>24</v>
      </c>
      <c r="BJ66" s="384">
        <v>0</v>
      </c>
      <c r="BK66" s="384">
        <v>7</v>
      </c>
      <c r="BL66" s="384">
        <v>8</v>
      </c>
      <c r="BM66" s="384" t="s">
        <v>665</v>
      </c>
      <c r="BN66" s="384">
        <v>1</v>
      </c>
      <c r="BO66" s="50" t="str">
        <f t="shared" si="57"/>
        <v>9,8</v>
      </c>
      <c r="BP66" s="384">
        <v>24</v>
      </c>
      <c r="BQ66" s="86">
        <v>0</v>
      </c>
      <c r="BR66" s="86">
        <v>7</v>
      </c>
      <c r="BS66" s="86">
        <v>8</v>
      </c>
      <c r="BT66" s="86" t="s">
        <v>665</v>
      </c>
      <c r="BU66" s="86">
        <v>1</v>
      </c>
      <c r="BV66" s="50" t="str">
        <f t="shared" si="58"/>
        <v>9,8</v>
      </c>
      <c r="BW66" s="384">
        <v>24</v>
      </c>
      <c r="BX66" s="86">
        <v>0</v>
      </c>
      <c r="BY66" s="86">
        <v>7</v>
      </c>
      <c r="BZ66" s="86">
        <v>8</v>
      </c>
      <c r="CA66" s="86" t="s">
        <v>665</v>
      </c>
      <c r="CB66" s="86">
        <v>1</v>
      </c>
      <c r="CC66" s="50" t="str">
        <f t="shared" si="59"/>
        <v>9,8</v>
      </c>
      <c r="CD66" s="86"/>
      <c r="CE66" s="86"/>
      <c r="CF66" s="86"/>
      <c r="CG66" s="86"/>
      <c r="CH66" s="86"/>
      <c r="CI66" s="86"/>
      <c r="CJ66" s="86"/>
      <c r="CK66" s="86"/>
      <c r="CL66" s="86"/>
      <c r="CM66" s="86"/>
      <c r="CN66" s="86"/>
      <c r="CO66" s="86"/>
      <c r="CP66" s="86"/>
    </row>
    <row r="67" spans="1:94" ht="12" customHeight="1">
      <c r="A67" s="361">
        <v>5.6890756302521002</v>
      </c>
      <c r="B67" s="275">
        <v>5.3259999999999996</v>
      </c>
      <c r="C67" s="275">
        <v>2.1</v>
      </c>
      <c r="D67" s="421">
        <f t="shared" si="7"/>
        <v>63</v>
      </c>
      <c r="E67" s="422">
        <f t="shared" si="4"/>
        <v>5.3259999999999996</v>
      </c>
      <c r="F67" s="291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  <c r="AA67" s="359"/>
      <c r="AB67" s="359"/>
      <c r="AC67" s="359"/>
      <c r="AD67" s="359"/>
      <c r="AE67" s="359"/>
      <c r="AF67" s="359"/>
      <c r="AG67" s="359"/>
      <c r="AH67" s="359"/>
      <c r="AI67" s="359"/>
      <c r="AJ67" s="354"/>
      <c r="AK67" s="86">
        <v>28</v>
      </c>
      <c r="AL67" s="384">
        <v>0</v>
      </c>
      <c r="AM67" s="384">
        <v>2</v>
      </c>
      <c r="AN67" s="384">
        <v>8</v>
      </c>
      <c r="AO67" s="384">
        <v>50</v>
      </c>
      <c r="AP67" s="384">
        <v>4.0000000000000002E-4</v>
      </c>
      <c r="AQ67" s="384">
        <v>10</v>
      </c>
      <c r="AR67" s="384">
        <v>0.2</v>
      </c>
      <c r="AS67" s="384">
        <v>0.5</v>
      </c>
      <c r="AT67" s="384">
        <v>0.3</v>
      </c>
      <c r="AU67" s="384">
        <v>0.1</v>
      </c>
      <c r="AV67" s="86"/>
      <c r="AW67" s="79">
        <v>6.166666666667</v>
      </c>
      <c r="AX67" s="80">
        <v>-301.44014901802802</v>
      </c>
      <c r="AY67" s="80">
        <v>-6590.9622492510298</v>
      </c>
      <c r="AZ67" s="80">
        <v>-2699.8401156927498</v>
      </c>
      <c r="BA67" s="80">
        <v>-73251.955182570397</v>
      </c>
      <c r="BB67" s="86"/>
      <c r="BC67" s="79">
        <v>6.166666666667</v>
      </c>
      <c r="BD67" s="80">
        <v>845.34196261978502</v>
      </c>
      <c r="BE67" s="86"/>
      <c r="BF67" s="79">
        <v>6.166666666667</v>
      </c>
      <c r="BG67" s="80">
        <v>13.5005316788342</v>
      </c>
      <c r="BH67" s="86"/>
      <c r="BI67" s="86">
        <v>25</v>
      </c>
      <c r="BJ67" s="384">
        <v>0</v>
      </c>
      <c r="BK67" s="384">
        <v>7</v>
      </c>
      <c r="BL67" s="384">
        <v>9</v>
      </c>
      <c r="BM67" s="384" t="s">
        <v>665</v>
      </c>
      <c r="BN67" s="384">
        <v>1</v>
      </c>
      <c r="BO67" s="50" t="str">
        <f t="shared" si="57"/>
        <v>10,8</v>
      </c>
      <c r="BP67" s="384">
        <v>25</v>
      </c>
      <c r="BQ67" s="86">
        <v>0</v>
      </c>
      <c r="BR67" s="86">
        <v>7</v>
      </c>
      <c r="BS67" s="86">
        <v>9</v>
      </c>
      <c r="BT67" s="86" t="s">
        <v>665</v>
      </c>
      <c r="BU67" s="86">
        <v>1</v>
      </c>
      <c r="BV67" s="50" t="str">
        <f t="shared" si="58"/>
        <v>10,8</v>
      </c>
      <c r="BW67" s="384">
        <v>25</v>
      </c>
      <c r="BX67" s="86">
        <v>0</v>
      </c>
      <c r="BY67" s="86">
        <v>7</v>
      </c>
      <c r="BZ67" s="86">
        <v>9</v>
      </c>
      <c r="CA67" s="86" t="s">
        <v>665</v>
      </c>
      <c r="CB67" s="86">
        <v>1</v>
      </c>
      <c r="CC67" s="50" t="str">
        <f t="shared" si="59"/>
        <v>10,8</v>
      </c>
      <c r="CD67" s="86"/>
      <c r="CE67" s="86"/>
      <c r="CF67" s="86"/>
      <c r="CG67" s="86"/>
      <c r="CH67" s="86"/>
      <c r="CI67" s="86"/>
      <c r="CJ67" s="86"/>
      <c r="CK67" s="86"/>
      <c r="CL67" s="86"/>
      <c r="CM67" s="86"/>
      <c r="CN67" s="86"/>
      <c r="CO67" s="86"/>
      <c r="CP67" s="86"/>
    </row>
    <row r="68" spans="1:94" ht="12" customHeight="1">
      <c r="A68" s="361">
        <v>5.7647058823529402</v>
      </c>
      <c r="B68" s="275">
        <v>5.3760000000000003</v>
      </c>
      <c r="C68" s="275">
        <v>2.5</v>
      </c>
      <c r="D68" s="421">
        <f t="shared" si="7"/>
        <v>64</v>
      </c>
      <c r="E68" s="422">
        <f t="shared" si="4"/>
        <v>5.3760000000000003</v>
      </c>
      <c r="F68" s="291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  <c r="AA68" s="359"/>
      <c r="AB68" s="359"/>
      <c r="AC68" s="359"/>
      <c r="AD68" s="359"/>
      <c r="AE68" s="359"/>
      <c r="AF68" s="359"/>
      <c r="AG68" s="359"/>
      <c r="AH68" s="359"/>
      <c r="AI68" s="359"/>
      <c r="AJ68" s="354"/>
      <c r="AK68" s="86">
        <v>29</v>
      </c>
      <c r="AL68" s="384">
        <v>0</v>
      </c>
      <c r="AM68" s="384">
        <v>2</v>
      </c>
      <c r="AN68" s="384">
        <v>9</v>
      </c>
      <c r="AO68" s="384">
        <v>50</v>
      </c>
      <c r="AP68" s="384">
        <v>4.0000000000000002E-4</v>
      </c>
      <c r="AQ68" s="384">
        <v>10</v>
      </c>
      <c r="AR68" s="384">
        <v>0.2</v>
      </c>
      <c r="AS68" s="384">
        <v>0.5</v>
      </c>
      <c r="AT68" s="384">
        <v>0.3</v>
      </c>
      <c r="AU68" s="384">
        <v>0.1</v>
      </c>
      <c r="AV68" s="86"/>
      <c r="AW68" s="79">
        <v>6.25</v>
      </c>
      <c r="AX68" s="80">
        <v>-291.89801533641599</v>
      </c>
      <c r="AY68" s="80">
        <v>-5948.7748285779599</v>
      </c>
      <c r="AZ68" s="80">
        <v>-2555.6721182593101</v>
      </c>
      <c r="BA68" s="80">
        <v>-63634.978974736398</v>
      </c>
      <c r="BB68" s="86"/>
      <c r="BC68" s="79">
        <v>6.25</v>
      </c>
      <c r="BD68" s="80">
        <v>846.33382991987105</v>
      </c>
      <c r="BE68" s="86"/>
      <c r="BF68" s="79">
        <v>6.25</v>
      </c>
      <c r="BG68" s="80">
        <v>13.307752723633699</v>
      </c>
      <c r="BH68" s="86"/>
      <c r="BI68" s="86">
        <v>26</v>
      </c>
      <c r="BJ68" s="384">
        <v>0</v>
      </c>
      <c r="BK68" s="384">
        <v>8</v>
      </c>
      <c r="BL68" s="384">
        <v>6</v>
      </c>
      <c r="BM68" s="384" t="s">
        <v>665</v>
      </c>
      <c r="BN68" s="384">
        <v>1</v>
      </c>
      <c r="BO68" s="50" t="str">
        <f t="shared" si="57"/>
        <v>7,9</v>
      </c>
      <c r="BP68" s="384">
        <v>26</v>
      </c>
      <c r="BQ68" s="86">
        <v>0</v>
      </c>
      <c r="BR68" s="86">
        <v>8</v>
      </c>
      <c r="BS68" s="86">
        <v>6</v>
      </c>
      <c r="BT68" s="86" t="s">
        <v>665</v>
      </c>
      <c r="BU68" s="86">
        <v>1</v>
      </c>
      <c r="BV68" s="50" t="str">
        <f t="shared" si="58"/>
        <v>7,9</v>
      </c>
      <c r="BW68" s="384">
        <v>26</v>
      </c>
      <c r="BX68" s="86">
        <v>0</v>
      </c>
      <c r="BY68" s="86">
        <v>8</v>
      </c>
      <c r="BZ68" s="86">
        <v>6</v>
      </c>
      <c r="CA68" s="86" t="s">
        <v>665</v>
      </c>
      <c r="CB68" s="86">
        <v>1</v>
      </c>
      <c r="CC68" s="50" t="str">
        <f t="shared" si="59"/>
        <v>7,9</v>
      </c>
      <c r="CD68" s="86"/>
      <c r="CE68" s="86"/>
      <c r="CF68" s="86"/>
      <c r="CG68" s="86"/>
      <c r="CH68" s="86"/>
      <c r="CI68" s="86"/>
      <c r="CJ68" s="86"/>
      <c r="CK68" s="86"/>
      <c r="CL68" s="86"/>
      <c r="CM68" s="86"/>
      <c r="CN68" s="86"/>
      <c r="CO68" s="86"/>
      <c r="CP68" s="86"/>
    </row>
    <row r="69" spans="1:94" ht="12" customHeight="1">
      <c r="A69" s="361">
        <v>5.8403361344537803</v>
      </c>
      <c r="B69" s="275">
        <v>5.4260000000000002</v>
      </c>
      <c r="C69" s="275">
        <v>2</v>
      </c>
      <c r="D69" s="421">
        <f t="shared" si="7"/>
        <v>65</v>
      </c>
      <c r="E69" s="422">
        <f t="shared" si="4"/>
        <v>5.4260000000000002</v>
      </c>
      <c r="F69" s="291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  <c r="AA69" s="359"/>
      <c r="AB69" s="359"/>
      <c r="AC69" s="359"/>
      <c r="AD69" s="359"/>
      <c r="AE69" s="359"/>
      <c r="AF69" s="359"/>
      <c r="AG69" s="359"/>
      <c r="AH69" s="359"/>
      <c r="AI69" s="359"/>
      <c r="AJ69" s="354"/>
      <c r="AK69" s="86">
        <v>30</v>
      </c>
      <c r="AL69" s="384">
        <v>0</v>
      </c>
      <c r="AM69" s="384">
        <v>3</v>
      </c>
      <c r="AN69" s="384">
        <v>0</v>
      </c>
      <c r="AO69" s="384">
        <v>50</v>
      </c>
      <c r="AP69" s="384">
        <v>4.0000000000000002E-4</v>
      </c>
      <c r="AQ69" s="384">
        <v>10</v>
      </c>
      <c r="AR69" s="384">
        <v>0.2</v>
      </c>
      <c r="AS69" s="384">
        <v>0.5</v>
      </c>
      <c r="AT69" s="384">
        <v>0.3</v>
      </c>
      <c r="AU69" s="384">
        <v>0.1</v>
      </c>
      <c r="AV69" s="86"/>
      <c r="AW69" s="79">
        <v>6.333333333333</v>
      </c>
      <c r="AX69" s="80">
        <v>-269.55183493107103</v>
      </c>
      <c r="AY69" s="80">
        <v>-5085.3150635438296</v>
      </c>
      <c r="AZ69" s="80">
        <v>-2185.2147409572899</v>
      </c>
      <c r="BA69" s="80">
        <v>-50471.616947197697</v>
      </c>
      <c r="BB69" s="86"/>
      <c r="BC69" s="79">
        <v>6.333333333333</v>
      </c>
      <c r="BD69" s="80">
        <v>847.31335357690602</v>
      </c>
      <c r="BE69" s="86"/>
      <c r="BF69" s="79">
        <v>6.333333333333</v>
      </c>
      <c r="BG69" s="80">
        <v>13.434192731926</v>
      </c>
      <c r="BH69" s="86"/>
      <c r="BI69" s="86">
        <v>27</v>
      </c>
      <c r="BJ69" s="384">
        <v>0</v>
      </c>
      <c r="BK69" s="384">
        <v>8</v>
      </c>
      <c r="BL69" s="384">
        <v>7</v>
      </c>
      <c r="BM69" s="384" t="s">
        <v>665</v>
      </c>
      <c r="BN69" s="384">
        <v>1</v>
      </c>
      <c r="BO69" s="50" t="str">
        <f t="shared" si="57"/>
        <v>8,9</v>
      </c>
      <c r="BP69" s="384">
        <v>27</v>
      </c>
      <c r="BQ69" s="86">
        <v>0</v>
      </c>
      <c r="BR69" s="86">
        <v>8</v>
      </c>
      <c r="BS69" s="86">
        <v>7</v>
      </c>
      <c r="BT69" s="86" t="s">
        <v>665</v>
      </c>
      <c r="BU69" s="86">
        <v>1</v>
      </c>
      <c r="BV69" s="50" t="str">
        <f t="shared" si="58"/>
        <v>8,9</v>
      </c>
      <c r="BW69" s="384">
        <v>27</v>
      </c>
      <c r="BX69" s="86">
        <v>0</v>
      </c>
      <c r="BY69" s="86">
        <v>8</v>
      </c>
      <c r="BZ69" s="86">
        <v>7</v>
      </c>
      <c r="CA69" s="86" t="s">
        <v>665</v>
      </c>
      <c r="CB69" s="86">
        <v>1</v>
      </c>
      <c r="CC69" s="50" t="str">
        <f t="shared" si="59"/>
        <v>8,9</v>
      </c>
      <c r="CD69" s="86"/>
      <c r="CE69" s="86"/>
      <c r="CF69" s="86"/>
      <c r="CG69" s="86"/>
      <c r="CH69" s="86"/>
      <c r="CI69" s="86"/>
      <c r="CJ69" s="86"/>
      <c r="CK69" s="86"/>
      <c r="CL69" s="86"/>
      <c r="CM69" s="86"/>
      <c r="CN69" s="86"/>
      <c r="CO69" s="86"/>
      <c r="CP69" s="86"/>
    </row>
    <row r="70" spans="1:94" ht="12" customHeight="1">
      <c r="A70" s="361">
        <v>5.9159663865546204</v>
      </c>
      <c r="B70" s="275">
        <v>5.5819999999999999</v>
      </c>
      <c r="C70" s="275">
        <v>-2.4</v>
      </c>
      <c r="D70" s="421">
        <f t="shared" si="7"/>
        <v>66</v>
      </c>
      <c r="E70" s="422">
        <f t="shared" ref="E70:E133" si="60">IF(D70&lt;=$D$4,B70,"")</f>
        <v>5.5819999999999999</v>
      </c>
      <c r="F70" s="291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  <c r="AA70" s="359"/>
      <c r="AB70" s="359"/>
      <c r="AC70" s="359"/>
      <c r="AD70" s="359"/>
      <c r="AE70" s="359"/>
      <c r="AF70" s="359"/>
      <c r="AG70" s="359"/>
      <c r="AH70" s="359"/>
      <c r="AI70" s="359"/>
      <c r="AJ70" s="354"/>
      <c r="AK70" s="86">
        <v>31</v>
      </c>
      <c r="AL70" s="384">
        <v>0</v>
      </c>
      <c r="AM70" s="384">
        <v>3</v>
      </c>
      <c r="AN70" s="384">
        <v>1</v>
      </c>
      <c r="AO70" s="384">
        <v>50</v>
      </c>
      <c r="AP70" s="384">
        <v>4.0000000000000002E-4</v>
      </c>
      <c r="AQ70" s="384">
        <v>10</v>
      </c>
      <c r="AR70" s="384">
        <v>0.2</v>
      </c>
      <c r="AS70" s="384">
        <v>0.5</v>
      </c>
      <c r="AT70" s="384">
        <v>0.3</v>
      </c>
      <c r="AU70" s="384">
        <v>0.1</v>
      </c>
      <c r="AV70" s="86"/>
      <c r="AW70" s="79">
        <v>6.416666666667</v>
      </c>
      <c r="AX70" s="80">
        <v>-254.371156715409</v>
      </c>
      <c r="AY70" s="80">
        <v>-4746.1552278710196</v>
      </c>
      <c r="AZ70" s="80">
        <v>-1954.79722402022</v>
      </c>
      <c r="BA70" s="80">
        <v>-45334.568869445699</v>
      </c>
      <c r="BB70" s="86"/>
      <c r="BC70" s="79">
        <v>6.416666666667</v>
      </c>
      <c r="BD70" s="80">
        <v>848.28075547411504</v>
      </c>
      <c r="BE70" s="86"/>
      <c r="BF70" s="79">
        <v>6.416666666667</v>
      </c>
      <c r="BG70" s="80">
        <v>13.7588748401697</v>
      </c>
      <c r="BH70" s="86"/>
      <c r="BI70" s="86">
        <v>28</v>
      </c>
      <c r="BJ70" s="384">
        <v>0</v>
      </c>
      <c r="BK70" s="384">
        <v>8</v>
      </c>
      <c r="BL70" s="384">
        <v>8</v>
      </c>
      <c r="BM70" s="384" t="s">
        <v>665</v>
      </c>
      <c r="BN70" s="384">
        <v>1</v>
      </c>
      <c r="BO70" s="50" t="str">
        <f t="shared" si="57"/>
        <v>9,9</v>
      </c>
      <c r="BP70" s="384">
        <v>28</v>
      </c>
      <c r="BQ70" s="86">
        <v>0</v>
      </c>
      <c r="BR70" s="86">
        <v>8</v>
      </c>
      <c r="BS70" s="86">
        <v>8</v>
      </c>
      <c r="BT70" s="86" t="s">
        <v>665</v>
      </c>
      <c r="BU70" s="86">
        <v>1</v>
      </c>
      <c r="BV70" s="50" t="str">
        <f t="shared" si="58"/>
        <v>9,9</v>
      </c>
      <c r="BW70" s="384">
        <v>28</v>
      </c>
      <c r="BX70" s="86">
        <v>0</v>
      </c>
      <c r="BY70" s="86">
        <v>8</v>
      </c>
      <c r="BZ70" s="86">
        <v>8</v>
      </c>
      <c r="CA70" s="86" t="s">
        <v>665</v>
      </c>
      <c r="CB70" s="86">
        <v>1</v>
      </c>
      <c r="CC70" s="50" t="str">
        <f t="shared" si="59"/>
        <v>9,9</v>
      </c>
      <c r="CD70" s="86"/>
      <c r="CE70" s="86"/>
      <c r="CF70" s="86"/>
      <c r="CG70" s="86"/>
      <c r="CH70" s="86"/>
      <c r="CI70" s="86"/>
      <c r="CJ70" s="86"/>
      <c r="CK70" s="86"/>
      <c r="CL70" s="86"/>
      <c r="CM70" s="86"/>
      <c r="CN70" s="86"/>
      <c r="CO70" s="86"/>
      <c r="CP70" s="86"/>
    </row>
    <row r="71" spans="1:94" ht="12" customHeight="1">
      <c r="A71" s="361">
        <v>5.9915966386554604</v>
      </c>
      <c r="B71" s="275">
        <v>5.6319999999999997</v>
      </c>
      <c r="C71" s="275">
        <v>-2.8</v>
      </c>
      <c r="D71" s="421">
        <f t="shared" ref="D71:D134" si="61">D70+1</f>
        <v>67</v>
      </c>
      <c r="E71" s="422">
        <f t="shared" si="60"/>
        <v>5.6319999999999997</v>
      </c>
      <c r="F71" s="291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  <c r="AD71" s="359"/>
      <c r="AE71" s="359"/>
      <c r="AF71" s="359"/>
      <c r="AG71" s="359"/>
      <c r="AH71" s="359"/>
      <c r="AI71" s="359"/>
      <c r="AJ71" s="354"/>
      <c r="AK71" s="86">
        <v>32</v>
      </c>
      <c r="AL71" s="384">
        <v>0</v>
      </c>
      <c r="AM71" s="384">
        <v>3</v>
      </c>
      <c r="AN71" s="384">
        <v>2</v>
      </c>
      <c r="AO71" s="384">
        <v>50</v>
      </c>
      <c r="AP71" s="384">
        <v>4.0000000000000002E-4</v>
      </c>
      <c r="AQ71" s="384">
        <v>10</v>
      </c>
      <c r="AR71" s="384">
        <v>0.2</v>
      </c>
      <c r="AS71" s="384">
        <v>0.5</v>
      </c>
      <c r="AT71" s="384">
        <v>0.3</v>
      </c>
      <c r="AU71" s="384">
        <v>0.1</v>
      </c>
      <c r="AV71" s="86"/>
      <c r="AW71" s="79">
        <v>6.5</v>
      </c>
      <c r="AX71" s="80">
        <v>-263.23617944671503</v>
      </c>
      <c r="AY71" s="80">
        <v>-5357.6799499045101</v>
      </c>
      <c r="AZ71" s="80">
        <v>-2092.88843071359</v>
      </c>
      <c r="BA71" s="80">
        <v>-54527.599525426798</v>
      </c>
      <c r="BB71" s="86"/>
      <c r="BC71" s="79">
        <v>6.5</v>
      </c>
      <c r="BD71" s="80">
        <v>849.23615140390405</v>
      </c>
      <c r="BE71" s="86"/>
      <c r="BF71" s="79">
        <v>6.5</v>
      </c>
      <c r="BG71" s="80">
        <v>13.946636039791899</v>
      </c>
      <c r="BH71" s="86"/>
      <c r="BI71" s="86">
        <v>29</v>
      </c>
      <c r="BJ71" s="384">
        <v>0</v>
      </c>
      <c r="BK71" s="384">
        <v>8</v>
      </c>
      <c r="BL71" s="384">
        <v>9</v>
      </c>
      <c r="BM71" s="384" t="s">
        <v>665</v>
      </c>
      <c r="BN71" s="384">
        <v>1</v>
      </c>
      <c r="BO71" s="50" t="str">
        <f t="shared" si="57"/>
        <v>10,9</v>
      </c>
      <c r="BP71" s="384">
        <v>29</v>
      </c>
      <c r="BQ71" s="86">
        <v>0</v>
      </c>
      <c r="BR71" s="86">
        <v>8</v>
      </c>
      <c r="BS71" s="86">
        <v>9</v>
      </c>
      <c r="BT71" s="86" t="s">
        <v>665</v>
      </c>
      <c r="BU71" s="86">
        <v>1</v>
      </c>
      <c r="BV71" s="50" t="str">
        <f t="shared" si="58"/>
        <v>10,9</v>
      </c>
      <c r="BW71" s="384">
        <v>29</v>
      </c>
      <c r="BX71" s="86">
        <v>0</v>
      </c>
      <c r="BY71" s="86">
        <v>8</v>
      </c>
      <c r="BZ71" s="86">
        <v>9</v>
      </c>
      <c r="CA71" s="86" t="s">
        <v>665</v>
      </c>
      <c r="CB71" s="86">
        <v>1</v>
      </c>
      <c r="CC71" s="50" t="str">
        <f t="shared" si="59"/>
        <v>10,9</v>
      </c>
      <c r="CD71" s="86"/>
      <c r="CE71" s="86"/>
      <c r="CF71" s="86"/>
      <c r="CG71" s="86"/>
      <c r="CH71" s="86"/>
      <c r="CI71" s="86"/>
      <c r="CJ71" s="86"/>
      <c r="CK71" s="86"/>
      <c r="CL71" s="86"/>
      <c r="CM71" s="86"/>
      <c r="CN71" s="86"/>
      <c r="CO71" s="86"/>
      <c r="CP71" s="86"/>
    </row>
    <row r="72" spans="1:94" ht="12" customHeight="1">
      <c r="A72" s="361">
        <v>6.0672268907562996</v>
      </c>
      <c r="B72" s="275">
        <v>5.6820000000000004</v>
      </c>
      <c r="C72" s="275">
        <v>-2.4</v>
      </c>
      <c r="D72" s="421">
        <f t="shared" si="61"/>
        <v>68</v>
      </c>
      <c r="E72" s="422">
        <f t="shared" si="60"/>
        <v>5.6820000000000004</v>
      </c>
      <c r="F72" s="291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59"/>
      <c r="AI72" s="359"/>
      <c r="AJ72" s="354"/>
      <c r="AK72" s="86">
        <v>33</v>
      </c>
      <c r="AL72" s="384">
        <v>0</v>
      </c>
      <c r="AM72" s="384">
        <v>3</v>
      </c>
      <c r="AN72" s="384">
        <v>3</v>
      </c>
      <c r="AO72" s="384">
        <v>50</v>
      </c>
      <c r="AP72" s="384">
        <v>4.0000000000000002E-4</v>
      </c>
      <c r="AQ72" s="384">
        <v>10</v>
      </c>
      <c r="AR72" s="384">
        <v>0.2</v>
      </c>
      <c r="AS72" s="384">
        <v>0.5</v>
      </c>
      <c r="AT72" s="384">
        <v>0.3</v>
      </c>
      <c r="AU72" s="384">
        <v>0.1</v>
      </c>
      <c r="AV72" s="86"/>
      <c r="AW72" s="79">
        <v>6.583333333333</v>
      </c>
      <c r="AX72" s="80">
        <v>-286.37148668029602</v>
      </c>
      <c r="AY72" s="80">
        <v>-6258.1680008800604</v>
      </c>
      <c r="AZ72" s="80">
        <v>-2451.5914855701699</v>
      </c>
      <c r="BA72" s="80">
        <v>-68106.602218529806</v>
      </c>
      <c r="BB72" s="86"/>
      <c r="BC72" s="79">
        <v>6.583333333333</v>
      </c>
      <c r="BD72" s="80">
        <v>850.17948456828697</v>
      </c>
      <c r="BE72" s="86"/>
      <c r="BF72" s="79">
        <v>6.583333333333</v>
      </c>
      <c r="BG72" s="80">
        <v>13.808547286916699</v>
      </c>
      <c r="BH72" s="86"/>
      <c r="BI72" s="86">
        <v>30</v>
      </c>
      <c r="BJ72" s="384">
        <v>0</v>
      </c>
      <c r="BK72" s="384">
        <v>9</v>
      </c>
      <c r="BL72" s="384">
        <v>6</v>
      </c>
      <c r="BM72" s="384" t="s">
        <v>665</v>
      </c>
      <c r="BN72" s="384">
        <v>1</v>
      </c>
      <c r="BO72" s="50" t="str">
        <f t="shared" si="57"/>
        <v>7,10</v>
      </c>
      <c r="BP72" s="384">
        <v>30</v>
      </c>
      <c r="BQ72" s="86">
        <v>0</v>
      </c>
      <c r="BR72" s="86">
        <v>9</v>
      </c>
      <c r="BS72" s="86">
        <v>6</v>
      </c>
      <c r="BT72" s="86" t="s">
        <v>665</v>
      </c>
      <c r="BU72" s="86">
        <v>1</v>
      </c>
      <c r="BV72" s="50" t="str">
        <f t="shared" si="58"/>
        <v>7,10</v>
      </c>
      <c r="BW72" s="384">
        <v>30</v>
      </c>
      <c r="BX72" s="86">
        <v>0</v>
      </c>
      <c r="BY72" s="86">
        <v>9</v>
      </c>
      <c r="BZ72" s="86">
        <v>6</v>
      </c>
      <c r="CA72" s="86" t="s">
        <v>665</v>
      </c>
      <c r="CB72" s="86">
        <v>1</v>
      </c>
      <c r="CC72" s="50" t="str">
        <f t="shared" si="59"/>
        <v>7,10</v>
      </c>
      <c r="CD72" s="86"/>
      <c r="CE72" s="86"/>
      <c r="CF72" s="86"/>
      <c r="CG72" s="86"/>
      <c r="CH72" s="86"/>
      <c r="CI72" s="86"/>
      <c r="CJ72" s="86"/>
      <c r="CK72" s="86"/>
      <c r="CL72" s="86"/>
      <c r="CM72" s="86"/>
      <c r="CN72" s="86"/>
      <c r="CO72" s="86"/>
      <c r="CP72" s="86"/>
    </row>
    <row r="73" spans="1:94" ht="12" customHeight="1">
      <c r="A73" s="361">
        <v>6.1428571428571397</v>
      </c>
      <c r="B73" s="275">
        <v>5.8380000000000001</v>
      </c>
      <c r="C73" s="275">
        <v>2.4</v>
      </c>
      <c r="D73" s="421">
        <f t="shared" si="61"/>
        <v>69</v>
      </c>
      <c r="E73" s="422">
        <f t="shared" si="60"/>
        <v>5.8380000000000001</v>
      </c>
      <c r="F73" s="291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  <c r="AG73" s="359"/>
      <c r="AH73" s="359"/>
      <c r="AI73" s="359"/>
      <c r="AJ73" s="354"/>
      <c r="AK73" s="86">
        <v>34</v>
      </c>
      <c r="AL73" s="384">
        <v>0</v>
      </c>
      <c r="AM73" s="384">
        <v>3</v>
      </c>
      <c r="AN73" s="384">
        <v>4</v>
      </c>
      <c r="AO73" s="384">
        <v>50</v>
      </c>
      <c r="AP73" s="384">
        <v>4.0000000000000002E-4</v>
      </c>
      <c r="AQ73" s="384">
        <v>10</v>
      </c>
      <c r="AR73" s="384">
        <v>0.2</v>
      </c>
      <c r="AS73" s="384">
        <v>0.5</v>
      </c>
      <c r="AT73" s="384">
        <v>0.3</v>
      </c>
      <c r="AU73" s="384">
        <v>0.1</v>
      </c>
      <c r="AV73" s="86"/>
      <c r="AW73" s="79">
        <v>6.666666666667</v>
      </c>
      <c r="AX73" s="80">
        <v>-303.39645991789098</v>
      </c>
      <c r="AY73" s="80">
        <v>-6662.3269704074601</v>
      </c>
      <c r="AZ73" s="80">
        <v>-2733.2925088023298</v>
      </c>
      <c r="BA73" s="80">
        <v>-74338.530782758695</v>
      </c>
      <c r="BB73" s="86"/>
      <c r="BC73" s="79">
        <v>6.666666666667</v>
      </c>
      <c r="BD73" s="80">
        <v>851.11062098300397</v>
      </c>
      <c r="BE73" s="86"/>
      <c r="BF73" s="79">
        <v>6.666666666667</v>
      </c>
      <c r="BG73" s="80">
        <v>13.4574227287226</v>
      </c>
      <c r="BH73" s="86"/>
      <c r="BI73" s="86">
        <v>31</v>
      </c>
      <c r="BJ73" s="384">
        <v>0</v>
      </c>
      <c r="BK73" s="384">
        <v>9</v>
      </c>
      <c r="BL73" s="384">
        <v>7</v>
      </c>
      <c r="BM73" s="384" t="s">
        <v>665</v>
      </c>
      <c r="BN73" s="384">
        <v>1</v>
      </c>
      <c r="BO73" s="50" t="str">
        <f t="shared" si="57"/>
        <v>8,10</v>
      </c>
      <c r="BP73" s="384">
        <v>31</v>
      </c>
      <c r="BQ73" s="86">
        <v>0</v>
      </c>
      <c r="BR73" s="86">
        <v>9</v>
      </c>
      <c r="BS73" s="86">
        <v>7</v>
      </c>
      <c r="BT73" s="86" t="s">
        <v>665</v>
      </c>
      <c r="BU73" s="86">
        <v>1</v>
      </c>
      <c r="BV73" s="50" t="str">
        <f t="shared" si="58"/>
        <v>8,10</v>
      </c>
      <c r="BW73" s="384">
        <v>31</v>
      </c>
      <c r="BX73" s="86">
        <v>0</v>
      </c>
      <c r="BY73" s="86">
        <v>9</v>
      </c>
      <c r="BZ73" s="86">
        <v>7</v>
      </c>
      <c r="CA73" s="86" t="s">
        <v>665</v>
      </c>
      <c r="CB73" s="86">
        <v>1</v>
      </c>
      <c r="CC73" s="50" t="str">
        <f t="shared" si="59"/>
        <v>8,10</v>
      </c>
      <c r="CD73" s="86"/>
      <c r="CE73" s="86"/>
      <c r="CF73" s="86"/>
      <c r="CG73" s="86"/>
      <c r="CH73" s="86"/>
      <c r="CI73" s="86"/>
      <c r="CJ73" s="86"/>
      <c r="CK73" s="86"/>
      <c r="CL73" s="86"/>
      <c r="CM73" s="86"/>
      <c r="CN73" s="86"/>
      <c r="CO73" s="86"/>
      <c r="CP73" s="86"/>
    </row>
    <row r="74" spans="1:94" ht="12" customHeight="1">
      <c r="A74" s="361">
        <v>6.2184873949579798</v>
      </c>
      <c r="B74" s="275">
        <v>5.8879999999999999</v>
      </c>
      <c r="C74" s="275">
        <v>2.8</v>
      </c>
      <c r="D74" s="421">
        <f t="shared" si="61"/>
        <v>70</v>
      </c>
      <c r="E74" s="422">
        <f t="shared" si="60"/>
        <v>5.8879999999999999</v>
      </c>
      <c r="F74" s="291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9"/>
      <c r="AI74" s="359"/>
      <c r="AJ74" s="354"/>
      <c r="AK74" s="86">
        <v>35</v>
      </c>
      <c r="AL74" s="384">
        <v>0</v>
      </c>
      <c r="AM74" s="384">
        <v>3</v>
      </c>
      <c r="AN74" s="384">
        <v>5</v>
      </c>
      <c r="AO74" s="384">
        <v>50</v>
      </c>
      <c r="AP74" s="384">
        <v>4.0000000000000002E-4</v>
      </c>
      <c r="AQ74" s="384">
        <v>10</v>
      </c>
      <c r="AR74" s="384">
        <v>0.2</v>
      </c>
      <c r="AS74" s="384">
        <v>0.5</v>
      </c>
      <c r="AT74" s="384">
        <v>0.3</v>
      </c>
      <c r="AU74" s="384">
        <v>0.1</v>
      </c>
      <c r="AV74" s="86"/>
      <c r="AW74" s="79">
        <v>6.75</v>
      </c>
      <c r="AX74" s="80">
        <v>-296.71279001017001</v>
      </c>
      <c r="AY74" s="80">
        <v>-6112.5523992910603</v>
      </c>
      <c r="AZ74" s="80">
        <v>-2638.23771618112</v>
      </c>
      <c r="BA74" s="80">
        <v>-66148.6846421597</v>
      </c>
      <c r="BB74" s="86"/>
      <c r="BC74" s="79">
        <v>6.75</v>
      </c>
      <c r="BD74" s="80">
        <v>852.02952631833398</v>
      </c>
      <c r="BE74" s="86"/>
      <c r="BF74" s="79">
        <v>6.75</v>
      </c>
      <c r="BG74" s="80">
        <v>13.2245012369794</v>
      </c>
      <c r="BH74" s="86"/>
      <c r="BI74" s="86">
        <v>32</v>
      </c>
      <c r="BJ74" s="384">
        <v>0</v>
      </c>
      <c r="BK74" s="384">
        <v>9</v>
      </c>
      <c r="BL74" s="384">
        <v>8</v>
      </c>
      <c r="BM74" s="384" t="s">
        <v>665</v>
      </c>
      <c r="BN74" s="384">
        <v>1</v>
      </c>
      <c r="BO74" s="50" t="str">
        <f t="shared" si="57"/>
        <v>9,10</v>
      </c>
      <c r="BP74" s="384">
        <v>32</v>
      </c>
      <c r="BQ74" s="86">
        <v>0</v>
      </c>
      <c r="BR74" s="86">
        <v>9</v>
      </c>
      <c r="BS74" s="86">
        <v>8</v>
      </c>
      <c r="BT74" s="86" t="s">
        <v>665</v>
      </c>
      <c r="BU74" s="86">
        <v>1</v>
      </c>
      <c r="BV74" s="50" t="str">
        <f t="shared" si="58"/>
        <v>9,10</v>
      </c>
      <c r="BW74" s="384">
        <v>32</v>
      </c>
      <c r="BX74" s="86">
        <v>0</v>
      </c>
      <c r="BY74" s="86">
        <v>9</v>
      </c>
      <c r="BZ74" s="86">
        <v>8</v>
      </c>
      <c r="CA74" s="86" t="s">
        <v>665</v>
      </c>
      <c r="CB74" s="86">
        <v>1</v>
      </c>
      <c r="CC74" s="50" t="str">
        <f t="shared" si="59"/>
        <v>9,10</v>
      </c>
      <c r="CD74" s="86"/>
      <c r="CE74" s="86"/>
      <c r="CF74" s="86"/>
      <c r="CG74" s="86"/>
      <c r="CH74" s="86"/>
      <c r="CI74" s="86"/>
      <c r="CJ74" s="86"/>
      <c r="CK74" s="86"/>
      <c r="CL74" s="86"/>
      <c r="CM74" s="86"/>
      <c r="CN74" s="86"/>
      <c r="CO74" s="86"/>
      <c r="CP74" s="86"/>
    </row>
    <row r="75" spans="1:94" ht="12" customHeight="1">
      <c r="A75" s="361">
        <v>6.2941176470588198</v>
      </c>
      <c r="B75" s="275">
        <v>5.9379999999999997</v>
      </c>
      <c r="C75" s="275">
        <v>2.4</v>
      </c>
      <c r="D75" s="421">
        <f t="shared" si="61"/>
        <v>71</v>
      </c>
      <c r="E75" s="422">
        <f t="shared" si="60"/>
        <v>5.9379999999999997</v>
      </c>
      <c r="F75" s="291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59"/>
      <c r="AI75" s="359"/>
      <c r="AJ75" s="354"/>
      <c r="AK75" s="86">
        <v>36</v>
      </c>
      <c r="AL75" s="384">
        <v>0</v>
      </c>
      <c r="AM75" s="384">
        <v>3</v>
      </c>
      <c r="AN75" s="384">
        <v>6</v>
      </c>
      <c r="AO75" s="384">
        <v>50</v>
      </c>
      <c r="AP75" s="384">
        <v>4.0000000000000002E-4</v>
      </c>
      <c r="AQ75" s="384">
        <v>10</v>
      </c>
      <c r="AR75" s="384">
        <v>0.2</v>
      </c>
      <c r="AS75" s="384">
        <v>0.5</v>
      </c>
      <c r="AT75" s="384">
        <v>0.3</v>
      </c>
      <c r="AU75" s="384">
        <v>0.1</v>
      </c>
      <c r="AV75" s="86"/>
      <c r="AW75" s="79">
        <v>6.833333333333</v>
      </c>
      <c r="AX75" s="80">
        <v>-271.948633745216</v>
      </c>
      <c r="AY75" s="80">
        <v>-5113.80872286058</v>
      </c>
      <c r="AZ75" s="80">
        <v>-2224.53003762341</v>
      </c>
      <c r="BA75" s="80">
        <v>-50920.188910261801</v>
      </c>
      <c r="BB75" s="86"/>
      <c r="BC75" s="79">
        <v>6.833333333333</v>
      </c>
      <c r="BD75" s="80">
        <v>852.93635309989395</v>
      </c>
      <c r="BE75" s="86"/>
      <c r="BF75" s="79">
        <v>6.833333333333</v>
      </c>
      <c r="BG75" s="80">
        <v>13.337542899438899</v>
      </c>
      <c r="BH75" s="86"/>
      <c r="BI75" s="86">
        <v>33</v>
      </c>
      <c r="BJ75" s="384">
        <v>0</v>
      </c>
      <c r="BK75" s="384">
        <v>9</v>
      </c>
      <c r="BL75" s="384">
        <v>9</v>
      </c>
      <c r="BM75" s="384" t="s">
        <v>665</v>
      </c>
      <c r="BN75" s="384">
        <v>1</v>
      </c>
      <c r="BO75" s="50" t="str">
        <f t="shared" si="57"/>
        <v>10,10</v>
      </c>
      <c r="BP75" s="384">
        <v>33</v>
      </c>
      <c r="BQ75" s="86">
        <v>0</v>
      </c>
      <c r="BR75" s="86">
        <v>9</v>
      </c>
      <c r="BS75" s="86">
        <v>9</v>
      </c>
      <c r="BT75" s="86" t="s">
        <v>665</v>
      </c>
      <c r="BU75" s="86">
        <v>1</v>
      </c>
      <c r="BV75" s="50" t="str">
        <f t="shared" si="58"/>
        <v>10,10</v>
      </c>
      <c r="BW75" s="384">
        <v>33</v>
      </c>
      <c r="BX75" s="86">
        <v>0</v>
      </c>
      <c r="BY75" s="86">
        <v>9</v>
      </c>
      <c r="BZ75" s="86">
        <v>9</v>
      </c>
      <c r="CA75" s="86" t="s">
        <v>665</v>
      </c>
      <c r="CB75" s="86">
        <v>1</v>
      </c>
      <c r="CC75" s="50" t="str">
        <f t="shared" si="59"/>
        <v>10,10</v>
      </c>
      <c r="CD75" s="86"/>
      <c r="CE75" s="86"/>
      <c r="CF75" s="86"/>
      <c r="CG75" s="86"/>
      <c r="CH75" s="86"/>
      <c r="CI75" s="86"/>
      <c r="CJ75" s="86"/>
      <c r="CK75" s="86"/>
      <c r="CL75" s="86"/>
      <c r="CM75" s="86"/>
      <c r="CN75" s="86"/>
      <c r="CO75" s="86"/>
      <c r="CP75" s="86"/>
    </row>
    <row r="76" spans="1:94" ht="12" customHeight="1">
      <c r="A76" s="361">
        <v>6.3697478991596599</v>
      </c>
      <c r="B76" s="275">
        <v>6.0940000000000003</v>
      </c>
      <c r="C76" s="275">
        <v>-2.1</v>
      </c>
      <c r="D76" s="421">
        <f t="shared" si="61"/>
        <v>72</v>
      </c>
      <c r="E76" s="422">
        <f t="shared" si="60"/>
        <v>6.0940000000000003</v>
      </c>
      <c r="F76" s="291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59"/>
      <c r="AI76" s="359"/>
      <c r="AJ76" s="354"/>
      <c r="AK76" s="86">
        <v>37</v>
      </c>
      <c r="AL76" s="384">
        <v>0</v>
      </c>
      <c r="AM76" s="384">
        <v>3</v>
      </c>
      <c r="AN76" s="384">
        <v>7</v>
      </c>
      <c r="AO76" s="384">
        <v>50</v>
      </c>
      <c r="AP76" s="384">
        <v>4.0000000000000002E-4</v>
      </c>
      <c r="AQ76" s="384">
        <v>10</v>
      </c>
      <c r="AR76" s="384">
        <v>0.2</v>
      </c>
      <c r="AS76" s="384">
        <v>0.5</v>
      </c>
      <c r="AT76" s="384">
        <v>0.3</v>
      </c>
      <c r="AU76" s="384">
        <v>0.1</v>
      </c>
      <c r="AV76" s="86"/>
      <c r="AW76" s="79">
        <v>6.916666666667</v>
      </c>
      <c r="AX76" s="80">
        <v>-252.27753995229301</v>
      </c>
      <c r="AY76" s="80">
        <v>-4612.62945523092</v>
      </c>
      <c r="AZ76" s="80">
        <v>-1913.5325608199</v>
      </c>
      <c r="BA76" s="80">
        <v>-43267.708315233896</v>
      </c>
      <c r="BB76" s="86"/>
      <c r="BC76" s="79">
        <v>6.916666666667</v>
      </c>
      <c r="BD76" s="80">
        <v>853.83134937558498</v>
      </c>
      <c r="BE76" s="86"/>
      <c r="BF76" s="79">
        <v>6.916666666667</v>
      </c>
      <c r="BG76" s="80">
        <v>13.705569810527299</v>
      </c>
      <c r="BH76" s="86"/>
      <c r="BI76" s="86">
        <v>34</v>
      </c>
      <c r="BJ76" s="384">
        <v>0</v>
      </c>
      <c r="BK76" s="384">
        <v>10</v>
      </c>
      <c r="BL76" s="384">
        <v>6</v>
      </c>
      <c r="BM76" s="384" t="s">
        <v>665</v>
      </c>
      <c r="BN76" s="384">
        <v>1</v>
      </c>
      <c r="BO76" s="50" t="str">
        <f t="shared" si="57"/>
        <v>7,11</v>
      </c>
      <c r="BP76" s="384">
        <v>34</v>
      </c>
      <c r="BQ76" s="86">
        <v>0</v>
      </c>
      <c r="BR76" s="86">
        <v>10</v>
      </c>
      <c r="BS76" s="86">
        <v>6</v>
      </c>
      <c r="BT76" s="86" t="s">
        <v>665</v>
      </c>
      <c r="BU76" s="86">
        <v>1</v>
      </c>
      <c r="BV76" s="50" t="str">
        <f t="shared" si="58"/>
        <v>7,11</v>
      </c>
      <c r="BW76" s="384">
        <v>34</v>
      </c>
      <c r="BX76" s="86">
        <v>0</v>
      </c>
      <c r="BY76" s="86">
        <v>10</v>
      </c>
      <c r="BZ76" s="86">
        <v>6</v>
      </c>
      <c r="CA76" s="86" t="s">
        <v>665</v>
      </c>
      <c r="CB76" s="86">
        <v>1</v>
      </c>
      <c r="CC76" s="50" t="str">
        <f t="shared" si="59"/>
        <v>7,11</v>
      </c>
      <c r="CD76" s="86"/>
      <c r="CE76" s="86"/>
      <c r="CF76" s="86"/>
      <c r="CG76" s="86"/>
      <c r="CH76" s="86"/>
      <c r="CI76" s="86"/>
      <c r="CJ76" s="86"/>
      <c r="CK76" s="86"/>
      <c r="CL76" s="86"/>
      <c r="CM76" s="86"/>
      <c r="CN76" s="86"/>
      <c r="CO76" s="86"/>
      <c r="CP76" s="86"/>
    </row>
    <row r="77" spans="1:94" ht="12" customHeight="1">
      <c r="A77" s="361">
        <v>6.4453781512605</v>
      </c>
      <c r="B77" s="275">
        <v>6.1440000000000001</v>
      </c>
      <c r="C77" s="275">
        <v>-2.5</v>
      </c>
      <c r="D77" s="421">
        <f t="shared" si="61"/>
        <v>73</v>
      </c>
      <c r="E77" s="422">
        <f t="shared" si="60"/>
        <v>6.1440000000000001</v>
      </c>
      <c r="F77" s="291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59"/>
      <c r="AI77" s="359"/>
      <c r="AJ77" s="354"/>
      <c r="AK77" s="86">
        <v>38</v>
      </c>
      <c r="AL77" s="384">
        <v>0</v>
      </c>
      <c r="AM77" s="384">
        <v>3</v>
      </c>
      <c r="AN77" s="384">
        <v>8</v>
      </c>
      <c r="AO77" s="384">
        <v>50</v>
      </c>
      <c r="AP77" s="384">
        <v>4.0000000000000002E-4</v>
      </c>
      <c r="AQ77" s="384">
        <v>10</v>
      </c>
      <c r="AR77" s="384">
        <v>0.2</v>
      </c>
      <c r="AS77" s="384">
        <v>0.5</v>
      </c>
      <c r="AT77" s="384">
        <v>0.3</v>
      </c>
      <c r="AU77" s="384">
        <v>0.1</v>
      </c>
      <c r="AV77" s="86"/>
      <c r="AW77" s="79">
        <v>7</v>
      </c>
      <c r="AX77" s="80">
        <v>-256.98651746157401</v>
      </c>
      <c r="AY77" s="80">
        <v>-5116.9748623456098</v>
      </c>
      <c r="AZ77" s="80">
        <v>-1994.99694608195</v>
      </c>
      <c r="BA77" s="80">
        <v>-50874.5536158943</v>
      </c>
      <c r="BB77" s="86"/>
      <c r="BC77" s="79">
        <v>7</v>
      </c>
      <c r="BD77" s="80">
        <v>854.71466956097504</v>
      </c>
      <c r="BE77" s="86"/>
      <c r="BF77" s="79">
        <v>7</v>
      </c>
      <c r="BG77" s="80">
        <v>13.9822485312338</v>
      </c>
      <c r="BH77" s="86"/>
      <c r="BI77" s="86">
        <v>35</v>
      </c>
      <c r="BJ77" s="384">
        <v>0</v>
      </c>
      <c r="BK77" s="384">
        <v>10</v>
      </c>
      <c r="BL77" s="384">
        <v>7</v>
      </c>
      <c r="BM77" s="384" t="s">
        <v>665</v>
      </c>
      <c r="BN77" s="384">
        <v>1</v>
      </c>
      <c r="BO77" s="50" t="str">
        <f t="shared" si="57"/>
        <v>8,11</v>
      </c>
      <c r="BP77" s="384">
        <v>35</v>
      </c>
      <c r="BQ77" s="86">
        <v>0</v>
      </c>
      <c r="BR77" s="86">
        <v>10</v>
      </c>
      <c r="BS77" s="86">
        <v>7</v>
      </c>
      <c r="BT77" s="86" t="s">
        <v>665</v>
      </c>
      <c r="BU77" s="86">
        <v>1</v>
      </c>
      <c r="BV77" s="50" t="str">
        <f t="shared" si="58"/>
        <v>8,11</v>
      </c>
      <c r="BW77" s="384">
        <v>35</v>
      </c>
      <c r="BX77" s="86">
        <v>0</v>
      </c>
      <c r="BY77" s="86">
        <v>10</v>
      </c>
      <c r="BZ77" s="86">
        <v>7</v>
      </c>
      <c r="CA77" s="86" t="s">
        <v>665</v>
      </c>
      <c r="CB77" s="86">
        <v>1</v>
      </c>
      <c r="CC77" s="50" t="str">
        <f t="shared" si="59"/>
        <v>8,11</v>
      </c>
      <c r="CD77" s="86"/>
      <c r="CE77" s="86"/>
      <c r="CF77" s="86"/>
      <c r="CG77" s="86"/>
      <c r="CH77" s="86"/>
      <c r="CI77" s="86"/>
      <c r="CJ77" s="86"/>
      <c r="CK77" s="86"/>
      <c r="CL77" s="86"/>
      <c r="CM77" s="86"/>
      <c r="CN77" s="86"/>
      <c r="CO77" s="86"/>
      <c r="CP77" s="86"/>
    </row>
    <row r="78" spans="1:94" ht="12" customHeight="1">
      <c r="A78" s="361">
        <v>6.52100840336134</v>
      </c>
      <c r="B78" s="275">
        <v>6.194</v>
      </c>
      <c r="C78" s="275">
        <v>-2.1</v>
      </c>
      <c r="D78" s="421">
        <f t="shared" si="61"/>
        <v>74</v>
      </c>
      <c r="E78" s="422">
        <f t="shared" si="60"/>
        <v>6.194</v>
      </c>
      <c r="F78" s="291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4"/>
      <c r="AK78" s="86">
        <v>39</v>
      </c>
      <c r="AL78" s="384">
        <v>0</v>
      </c>
      <c r="AM78" s="384">
        <v>3</v>
      </c>
      <c r="AN78" s="384">
        <v>9</v>
      </c>
      <c r="AO78" s="384">
        <v>50</v>
      </c>
      <c r="AP78" s="384">
        <v>4.0000000000000002E-4</v>
      </c>
      <c r="AQ78" s="384">
        <v>10</v>
      </c>
      <c r="AR78" s="384">
        <v>0.2</v>
      </c>
      <c r="AS78" s="384">
        <v>0.5</v>
      </c>
      <c r="AT78" s="384">
        <v>0.3</v>
      </c>
      <c r="AU78" s="384">
        <v>0.1</v>
      </c>
      <c r="AV78" s="86"/>
      <c r="AW78" s="79">
        <v>7.083333333333</v>
      </c>
      <c r="AX78" s="80">
        <v>-279.95182107697099</v>
      </c>
      <c r="AY78" s="80">
        <v>-6078.70239164336</v>
      </c>
      <c r="AZ78" s="80">
        <v>-2351.1114929998198</v>
      </c>
      <c r="BA78" s="80">
        <v>-65374.2179334436</v>
      </c>
      <c r="BB78" s="86"/>
      <c r="BC78" s="79">
        <v>7.083333333333</v>
      </c>
      <c r="BD78" s="80">
        <v>855.58627793347603</v>
      </c>
      <c r="BE78" s="86"/>
      <c r="BF78" s="79">
        <v>7.083333333333</v>
      </c>
      <c r="BG78" s="80">
        <v>13.9213940315994</v>
      </c>
      <c r="BH78" s="86"/>
      <c r="BI78" s="86">
        <v>36</v>
      </c>
      <c r="BJ78" s="384">
        <v>0</v>
      </c>
      <c r="BK78" s="384">
        <v>10</v>
      </c>
      <c r="BL78" s="384">
        <v>8</v>
      </c>
      <c r="BM78" s="384" t="s">
        <v>665</v>
      </c>
      <c r="BN78" s="384">
        <v>1</v>
      </c>
      <c r="BO78" s="50" t="str">
        <f t="shared" si="57"/>
        <v>9,11</v>
      </c>
      <c r="BP78" s="384">
        <v>36</v>
      </c>
      <c r="BQ78" s="86">
        <v>0</v>
      </c>
      <c r="BR78" s="86">
        <v>10</v>
      </c>
      <c r="BS78" s="86">
        <v>8</v>
      </c>
      <c r="BT78" s="86" t="s">
        <v>665</v>
      </c>
      <c r="BU78" s="86">
        <v>1</v>
      </c>
      <c r="BV78" s="50" t="str">
        <f t="shared" si="58"/>
        <v>9,11</v>
      </c>
      <c r="BW78" s="384">
        <v>36</v>
      </c>
      <c r="BX78" s="86">
        <v>0</v>
      </c>
      <c r="BY78" s="86">
        <v>10</v>
      </c>
      <c r="BZ78" s="86">
        <v>8</v>
      </c>
      <c r="CA78" s="86" t="s">
        <v>665</v>
      </c>
      <c r="CB78" s="86">
        <v>1</v>
      </c>
      <c r="CC78" s="50" t="str">
        <f t="shared" si="59"/>
        <v>9,11</v>
      </c>
      <c r="CD78" s="86"/>
      <c r="CE78" s="86"/>
      <c r="CF78" s="86"/>
      <c r="CG78" s="86"/>
      <c r="CH78" s="86"/>
      <c r="CI78" s="86"/>
      <c r="CJ78" s="86"/>
      <c r="CK78" s="86"/>
      <c r="CL78" s="86"/>
      <c r="CM78" s="86"/>
      <c r="CN78" s="86"/>
      <c r="CO78" s="86"/>
      <c r="CP78" s="86"/>
    </row>
    <row r="79" spans="1:94" ht="12" customHeight="1">
      <c r="A79" s="361">
        <v>6.5966386554621801</v>
      </c>
      <c r="B79" s="275">
        <v>6.35</v>
      </c>
      <c r="C79" s="275">
        <v>2.1</v>
      </c>
      <c r="D79" s="421">
        <f t="shared" si="61"/>
        <v>75</v>
      </c>
      <c r="E79" s="422">
        <f t="shared" si="60"/>
        <v>6.35</v>
      </c>
      <c r="F79" s="291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  <c r="AG79" s="359"/>
      <c r="AH79" s="359"/>
      <c r="AI79" s="359"/>
      <c r="AJ79" s="354"/>
      <c r="AK79" s="86">
        <v>40</v>
      </c>
      <c r="AL79" s="384">
        <v>0</v>
      </c>
      <c r="AM79" s="384">
        <v>4</v>
      </c>
      <c r="AN79" s="384">
        <v>0</v>
      </c>
      <c r="AO79" s="384">
        <v>50</v>
      </c>
      <c r="AP79" s="384">
        <v>4.0000000000000002E-4</v>
      </c>
      <c r="AQ79" s="384">
        <v>10</v>
      </c>
      <c r="AR79" s="384">
        <v>0.2</v>
      </c>
      <c r="AS79" s="384">
        <v>0.5</v>
      </c>
      <c r="AT79" s="384">
        <v>0.3</v>
      </c>
      <c r="AU79" s="384">
        <v>0.1</v>
      </c>
      <c r="AV79" s="86"/>
      <c r="AW79" s="79">
        <v>7.166666666667</v>
      </c>
      <c r="AX79" s="80">
        <v>-299.47806365553799</v>
      </c>
      <c r="AY79" s="80">
        <v>-6607.7517615690804</v>
      </c>
      <c r="AZ79" s="80">
        <v>-2662.0952991079498</v>
      </c>
      <c r="BA79" s="80">
        <v>-73429.758536025503</v>
      </c>
      <c r="BB79" s="86"/>
      <c r="BC79" s="79">
        <v>7.166666666667</v>
      </c>
      <c r="BD79" s="80">
        <v>856.44603041003199</v>
      </c>
      <c r="BE79" s="86"/>
      <c r="BF79" s="79">
        <v>7.166666666667</v>
      </c>
      <c r="BG79" s="80">
        <v>13.596653295411199</v>
      </c>
      <c r="BH79" s="86"/>
      <c r="BI79" s="86">
        <v>37</v>
      </c>
      <c r="BJ79" s="384">
        <v>0</v>
      </c>
      <c r="BK79" s="384">
        <v>10</v>
      </c>
      <c r="BL79" s="384">
        <v>9</v>
      </c>
      <c r="BM79" s="384" t="s">
        <v>665</v>
      </c>
      <c r="BN79" s="384">
        <v>1</v>
      </c>
      <c r="BO79" s="50" t="str">
        <f t="shared" si="57"/>
        <v>10,11</v>
      </c>
      <c r="BP79" s="384">
        <v>37</v>
      </c>
      <c r="BQ79" s="86">
        <v>0</v>
      </c>
      <c r="BR79" s="86">
        <v>10</v>
      </c>
      <c r="BS79" s="86">
        <v>9</v>
      </c>
      <c r="BT79" s="86" t="s">
        <v>665</v>
      </c>
      <c r="BU79" s="86">
        <v>1</v>
      </c>
      <c r="BV79" s="50" t="str">
        <f t="shared" si="58"/>
        <v>10,11</v>
      </c>
      <c r="BW79" s="384">
        <v>37</v>
      </c>
      <c r="BX79" s="86">
        <v>0</v>
      </c>
      <c r="BY79" s="86">
        <v>10</v>
      </c>
      <c r="BZ79" s="86">
        <v>9</v>
      </c>
      <c r="CA79" s="86" t="s">
        <v>665</v>
      </c>
      <c r="CB79" s="86">
        <v>1</v>
      </c>
      <c r="CC79" s="50" t="str">
        <f t="shared" si="59"/>
        <v>10,11</v>
      </c>
      <c r="CD79" s="86"/>
      <c r="CE79" s="86"/>
      <c r="CF79" s="86"/>
      <c r="CG79" s="86"/>
      <c r="CH79" s="86"/>
      <c r="CI79" s="86"/>
      <c r="CJ79" s="86"/>
      <c r="CK79" s="86"/>
      <c r="CL79" s="86"/>
      <c r="CM79" s="86"/>
      <c r="CN79" s="86"/>
      <c r="CO79" s="86"/>
      <c r="CP79" s="86"/>
    </row>
    <row r="80" spans="1:94" ht="12" customHeight="1">
      <c r="A80" s="361">
        <v>6.6722689075630202</v>
      </c>
      <c r="B80" s="275">
        <v>6.4</v>
      </c>
      <c r="C80" s="275">
        <v>2.5</v>
      </c>
      <c r="D80" s="421">
        <f t="shared" si="61"/>
        <v>76</v>
      </c>
      <c r="E80" s="422">
        <f t="shared" si="60"/>
        <v>6.4</v>
      </c>
      <c r="F80" s="291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  <c r="AG80" s="359"/>
      <c r="AH80" s="359"/>
      <c r="AI80" s="359"/>
      <c r="AJ80" s="354"/>
      <c r="AK80" s="86">
        <v>41</v>
      </c>
      <c r="AL80" s="384">
        <v>0</v>
      </c>
      <c r="AM80" s="384">
        <v>4</v>
      </c>
      <c r="AN80" s="384">
        <v>1</v>
      </c>
      <c r="AO80" s="384">
        <v>50</v>
      </c>
      <c r="AP80" s="384">
        <v>4.0000000000000002E-4</v>
      </c>
      <c r="AQ80" s="384">
        <v>10</v>
      </c>
      <c r="AR80" s="384">
        <v>0.2</v>
      </c>
      <c r="AS80" s="384">
        <v>0.5</v>
      </c>
      <c r="AT80" s="384">
        <v>0.3</v>
      </c>
      <c r="AU80" s="384">
        <v>0.1</v>
      </c>
      <c r="AV80" s="86"/>
      <c r="AW80" s="79">
        <v>7.25</v>
      </c>
      <c r="AX80" s="80">
        <v>-296.95236628176002</v>
      </c>
      <c r="AY80" s="80">
        <v>-6203.8924459058198</v>
      </c>
      <c r="AZ80" s="80">
        <v>-2637.63327089225</v>
      </c>
      <c r="BA80" s="80">
        <v>-67471.070683037193</v>
      </c>
      <c r="BB80" s="86"/>
      <c r="BC80" s="79">
        <v>7.25</v>
      </c>
      <c r="BD80" s="80">
        <v>857.29385614140801</v>
      </c>
      <c r="BE80" s="86"/>
      <c r="BF80" s="79">
        <v>7.25</v>
      </c>
      <c r="BG80" s="80">
        <v>13.3295102210722</v>
      </c>
      <c r="BH80" s="86"/>
      <c r="BI80" s="86">
        <v>38</v>
      </c>
      <c r="BJ80" s="384">
        <v>0</v>
      </c>
      <c r="BK80" s="384">
        <v>11</v>
      </c>
      <c r="BL80" s="384">
        <v>6</v>
      </c>
      <c r="BM80" s="384" t="s">
        <v>665</v>
      </c>
      <c r="BN80" s="384">
        <v>1</v>
      </c>
      <c r="BO80" s="50" t="str">
        <f t="shared" si="57"/>
        <v>7,12</v>
      </c>
      <c r="BP80" s="384">
        <v>38</v>
      </c>
      <c r="BQ80" s="86">
        <v>0</v>
      </c>
      <c r="BR80" s="86">
        <v>11</v>
      </c>
      <c r="BS80" s="86">
        <v>6</v>
      </c>
      <c r="BT80" s="86" t="s">
        <v>665</v>
      </c>
      <c r="BU80" s="86">
        <v>1</v>
      </c>
      <c r="BV80" s="50" t="str">
        <f t="shared" si="58"/>
        <v>7,12</v>
      </c>
      <c r="BW80" s="384">
        <v>38</v>
      </c>
      <c r="BX80" s="86">
        <v>0</v>
      </c>
      <c r="BY80" s="86">
        <v>11</v>
      </c>
      <c r="BZ80" s="86">
        <v>6</v>
      </c>
      <c r="CA80" s="86" t="s">
        <v>665</v>
      </c>
      <c r="CB80" s="86">
        <v>1</v>
      </c>
      <c r="CC80" s="50" t="str">
        <f t="shared" si="59"/>
        <v>7,12</v>
      </c>
      <c r="CD80" s="86"/>
      <c r="CE80" s="86"/>
      <c r="CF80" s="86"/>
      <c r="CG80" s="86"/>
      <c r="CH80" s="86"/>
      <c r="CI80" s="86"/>
      <c r="CJ80" s="86"/>
      <c r="CK80" s="86"/>
      <c r="CL80" s="86"/>
      <c r="CM80" s="86"/>
      <c r="CN80" s="86"/>
      <c r="CO80" s="86"/>
      <c r="CP80" s="86"/>
    </row>
    <row r="81" spans="1:94" ht="12" customHeight="1">
      <c r="A81" s="361">
        <v>6.7478991596638602</v>
      </c>
      <c r="B81" s="275">
        <v>6.45</v>
      </c>
      <c r="C81" s="275">
        <v>2</v>
      </c>
      <c r="D81" s="421">
        <f t="shared" si="61"/>
        <v>77</v>
      </c>
      <c r="E81" s="422">
        <f t="shared" si="60"/>
        <v>6.45</v>
      </c>
      <c r="F81" s="291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  <c r="AG81" s="359"/>
      <c r="AH81" s="359"/>
      <c r="AI81" s="359"/>
      <c r="AJ81" s="354"/>
      <c r="AK81" s="86">
        <v>42</v>
      </c>
      <c r="AL81" s="384">
        <v>0</v>
      </c>
      <c r="AM81" s="384">
        <v>4</v>
      </c>
      <c r="AN81" s="384">
        <v>2</v>
      </c>
      <c r="AO81" s="384">
        <v>50</v>
      </c>
      <c r="AP81" s="384">
        <v>4.0000000000000002E-4</v>
      </c>
      <c r="AQ81" s="384">
        <v>10</v>
      </c>
      <c r="AR81" s="384">
        <v>0.2</v>
      </c>
      <c r="AS81" s="384">
        <v>0.5</v>
      </c>
      <c r="AT81" s="384">
        <v>0.3</v>
      </c>
      <c r="AU81" s="384">
        <v>0.1</v>
      </c>
      <c r="AV81" s="86"/>
      <c r="AW81" s="79">
        <v>7.333333333333</v>
      </c>
      <c r="AX81" s="80">
        <v>-275.89888397012601</v>
      </c>
      <c r="AY81" s="80">
        <v>-5298.2432271460302</v>
      </c>
      <c r="AZ81" s="80">
        <v>-2291.44143805779</v>
      </c>
      <c r="BA81" s="80">
        <v>-53717.000425482598</v>
      </c>
      <c r="BB81" s="86"/>
      <c r="BC81" s="79">
        <v>7.333333333333</v>
      </c>
      <c r="BD81" s="80">
        <v>858.12986277221796</v>
      </c>
      <c r="BE81" s="86"/>
      <c r="BF81" s="79">
        <v>7.333333333333</v>
      </c>
      <c r="BG81" s="80">
        <v>13.366955203086301</v>
      </c>
      <c r="BH81" s="86"/>
      <c r="BI81" s="86">
        <v>39</v>
      </c>
      <c r="BJ81" s="384">
        <v>0</v>
      </c>
      <c r="BK81" s="384">
        <v>11</v>
      </c>
      <c r="BL81" s="384">
        <v>7</v>
      </c>
      <c r="BM81" s="384" t="s">
        <v>665</v>
      </c>
      <c r="BN81" s="384">
        <v>1</v>
      </c>
      <c r="BO81" s="50" t="str">
        <f t="shared" si="57"/>
        <v>8,12</v>
      </c>
      <c r="BP81" s="384">
        <v>39</v>
      </c>
      <c r="BQ81" s="86">
        <v>0</v>
      </c>
      <c r="BR81" s="86">
        <v>11</v>
      </c>
      <c r="BS81" s="86">
        <v>7</v>
      </c>
      <c r="BT81" s="86" t="s">
        <v>665</v>
      </c>
      <c r="BU81" s="86">
        <v>1</v>
      </c>
      <c r="BV81" s="50" t="str">
        <f t="shared" si="58"/>
        <v>8,12</v>
      </c>
      <c r="BW81" s="384">
        <v>39</v>
      </c>
      <c r="BX81" s="86">
        <v>0</v>
      </c>
      <c r="BY81" s="86">
        <v>11</v>
      </c>
      <c r="BZ81" s="86">
        <v>7</v>
      </c>
      <c r="CA81" s="86" t="s">
        <v>665</v>
      </c>
      <c r="CB81" s="86">
        <v>1</v>
      </c>
      <c r="CC81" s="50" t="str">
        <f t="shared" si="59"/>
        <v>8,12</v>
      </c>
      <c r="CD81" s="86"/>
      <c r="CE81" s="86"/>
      <c r="CF81" s="86"/>
      <c r="CG81" s="86"/>
      <c r="CH81" s="86"/>
      <c r="CI81" s="86"/>
      <c r="CJ81" s="86"/>
      <c r="CK81" s="86"/>
      <c r="CL81" s="86"/>
      <c r="CM81" s="86"/>
      <c r="CN81" s="86"/>
      <c r="CO81" s="86"/>
      <c r="CP81" s="86"/>
    </row>
    <row r="82" spans="1:94" ht="12" customHeight="1">
      <c r="A82" s="361">
        <v>6.8235294117647003</v>
      </c>
      <c r="B82" s="275">
        <v>6.6059999999999999</v>
      </c>
      <c r="C82" s="275">
        <v>-2.4</v>
      </c>
      <c r="D82" s="421">
        <f t="shared" si="61"/>
        <v>78</v>
      </c>
      <c r="E82" s="422">
        <f t="shared" si="60"/>
        <v>6.6059999999999999</v>
      </c>
      <c r="F82" s="291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  <c r="AD82" s="359"/>
      <c r="AE82" s="359"/>
      <c r="AF82" s="359"/>
      <c r="AG82" s="359"/>
      <c r="AH82" s="359"/>
      <c r="AI82" s="359"/>
      <c r="AJ82" s="354"/>
      <c r="AK82" s="86">
        <v>43</v>
      </c>
      <c r="AL82" s="384">
        <v>0</v>
      </c>
      <c r="AM82" s="384">
        <v>4</v>
      </c>
      <c r="AN82" s="384">
        <v>3</v>
      </c>
      <c r="AO82" s="384">
        <v>50</v>
      </c>
      <c r="AP82" s="384">
        <v>4.0000000000000002E-4</v>
      </c>
      <c r="AQ82" s="384">
        <v>10</v>
      </c>
      <c r="AR82" s="384">
        <v>0.2</v>
      </c>
      <c r="AS82" s="384">
        <v>0.5</v>
      </c>
      <c r="AT82" s="384">
        <v>0.3</v>
      </c>
      <c r="AU82" s="384">
        <v>0.1</v>
      </c>
      <c r="AV82" s="86"/>
      <c r="AW82" s="79">
        <v>7.416666666667</v>
      </c>
      <c r="AX82" s="80">
        <v>-256.82152428570703</v>
      </c>
      <c r="AY82" s="80">
        <v>-4759.1824911118902</v>
      </c>
      <c r="AZ82" s="80">
        <v>-1989.89433083585</v>
      </c>
      <c r="BA82" s="80">
        <v>-45511.773400776903</v>
      </c>
      <c r="BB82" s="86"/>
      <c r="BC82" s="79">
        <v>7.416666666667</v>
      </c>
      <c r="BD82" s="80">
        <v>858.95427015858104</v>
      </c>
      <c r="BE82" s="86"/>
      <c r="BF82" s="79">
        <v>7.416666666667</v>
      </c>
      <c r="BG82" s="80">
        <v>13.6637119245789</v>
      </c>
      <c r="BH82" s="86"/>
      <c r="BI82" s="86">
        <v>40</v>
      </c>
      <c r="BJ82" s="384">
        <v>0</v>
      </c>
      <c r="BK82" s="384">
        <v>11</v>
      </c>
      <c r="BL82" s="384">
        <v>8</v>
      </c>
      <c r="BM82" s="384" t="s">
        <v>665</v>
      </c>
      <c r="BN82" s="384">
        <v>1</v>
      </c>
      <c r="BO82" s="50" t="str">
        <f t="shared" si="57"/>
        <v>9,12</v>
      </c>
      <c r="BP82" s="384">
        <v>40</v>
      </c>
      <c r="BQ82" s="86">
        <v>0</v>
      </c>
      <c r="BR82" s="86">
        <v>11</v>
      </c>
      <c r="BS82" s="86">
        <v>8</v>
      </c>
      <c r="BT82" s="86" t="s">
        <v>665</v>
      </c>
      <c r="BU82" s="86">
        <v>1</v>
      </c>
      <c r="BV82" s="50" t="str">
        <f t="shared" si="58"/>
        <v>9,12</v>
      </c>
      <c r="BW82" s="384">
        <v>40</v>
      </c>
      <c r="BX82" s="86">
        <v>0</v>
      </c>
      <c r="BY82" s="86">
        <v>11</v>
      </c>
      <c r="BZ82" s="86">
        <v>8</v>
      </c>
      <c r="CA82" s="86" t="s">
        <v>665</v>
      </c>
      <c r="CB82" s="86">
        <v>1</v>
      </c>
      <c r="CC82" s="50" t="str">
        <f t="shared" si="59"/>
        <v>9,12</v>
      </c>
      <c r="CD82" s="86"/>
      <c r="CE82" s="86"/>
      <c r="CF82" s="86"/>
      <c r="CG82" s="86"/>
      <c r="CH82" s="86"/>
      <c r="CI82" s="86"/>
      <c r="CJ82" s="86"/>
      <c r="CK82" s="86"/>
      <c r="CL82" s="86"/>
      <c r="CM82" s="86"/>
      <c r="CN82" s="86"/>
      <c r="CO82" s="86"/>
      <c r="CP82" s="86"/>
    </row>
    <row r="83" spans="1:94" ht="12" customHeight="1">
      <c r="A83" s="361">
        <v>6.8991596638655404</v>
      </c>
      <c r="B83" s="275">
        <v>6.6559999999999997</v>
      </c>
      <c r="C83" s="275">
        <v>-2.8</v>
      </c>
      <c r="D83" s="421">
        <f t="shared" si="61"/>
        <v>79</v>
      </c>
      <c r="E83" s="422">
        <f t="shared" si="60"/>
        <v>6.6559999999999997</v>
      </c>
      <c r="F83" s="291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  <c r="AD83" s="359"/>
      <c r="AE83" s="359"/>
      <c r="AF83" s="359"/>
      <c r="AG83" s="359"/>
      <c r="AH83" s="359"/>
      <c r="AI83" s="359"/>
      <c r="AJ83" s="354"/>
      <c r="AK83" s="86">
        <v>44</v>
      </c>
      <c r="AL83" s="384">
        <v>0</v>
      </c>
      <c r="AM83" s="384">
        <v>4</v>
      </c>
      <c r="AN83" s="384">
        <v>4</v>
      </c>
      <c r="AO83" s="384">
        <v>50</v>
      </c>
      <c r="AP83" s="384">
        <v>4.0000000000000002E-4</v>
      </c>
      <c r="AQ83" s="384">
        <v>10</v>
      </c>
      <c r="AR83" s="384">
        <v>0.2</v>
      </c>
      <c r="AS83" s="384">
        <v>0.5</v>
      </c>
      <c r="AT83" s="384">
        <v>0.3</v>
      </c>
      <c r="AU83" s="384">
        <v>0.1</v>
      </c>
      <c r="AV83" s="86"/>
      <c r="AW83" s="79">
        <v>7.5</v>
      </c>
      <c r="AX83" s="80">
        <v>-258.13673707100401</v>
      </c>
      <c r="AY83" s="80">
        <v>-5100.8731985494496</v>
      </c>
      <c r="AZ83" s="80">
        <v>-2014.6643440401899</v>
      </c>
      <c r="BA83" s="80">
        <v>-50646.949681575003</v>
      </c>
      <c r="BB83" s="86"/>
      <c r="BC83" s="79">
        <v>7.5</v>
      </c>
      <c r="BD83" s="80">
        <v>859.76723927309695</v>
      </c>
      <c r="BE83" s="86"/>
      <c r="BF83" s="79">
        <v>7.5</v>
      </c>
      <c r="BG83" s="80">
        <v>13.924495201518701</v>
      </c>
      <c r="BH83" s="86"/>
      <c r="BI83" s="86">
        <v>41</v>
      </c>
      <c r="BJ83" s="384">
        <v>0</v>
      </c>
      <c r="BK83" s="384">
        <v>11</v>
      </c>
      <c r="BL83" s="384">
        <v>9</v>
      </c>
      <c r="BM83" s="384" t="s">
        <v>665</v>
      </c>
      <c r="BN83" s="384">
        <v>1</v>
      </c>
      <c r="BO83" s="50" t="str">
        <f t="shared" si="57"/>
        <v>10,12</v>
      </c>
      <c r="BP83" s="384">
        <v>41</v>
      </c>
      <c r="BQ83" s="86">
        <v>0</v>
      </c>
      <c r="BR83" s="86">
        <v>11</v>
      </c>
      <c r="BS83" s="86">
        <v>9</v>
      </c>
      <c r="BT83" s="86" t="s">
        <v>665</v>
      </c>
      <c r="BU83" s="86">
        <v>1</v>
      </c>
      <c r="BV83" s="50" t="str">
        <f t="shared" si="58"/>
        <v>10,12</v>
      </c>
      <c r="BW83" s="384">
        <v>41</v>
      </c>
      <c r="BX83" s="86">
        <v>0</v>
      </c>
      <c r="BY83" s="86">
        <v>11</v>
      </c>
      <c r="BZ83" s="86">
        <v>9</v>
      </c>
      <c r="CA83" s="86" t="s">
        <v>665</v>
      </c>
      <c r="CB83" s="86">
        <v>1</v>
      </c>
      <c r="CC83" s="50" t="str">
        <f t="shared" si="59"/>
        <v>10,12</v>
      </c>
      <c r="CD83" s="86"/>
      <c r="CE83" s="86"/>
      <c r="CF83" s="86"/>
      <c r="CG83" s="86"/>
      <c r="CH83" s="86"/>
      <c r="CI83" s="86"/>
      <c r="CJ83" s="86"/>
      <c r="CK83" s="86"/>
      <c r="CL83" s="86"/>
      <c r="CM83" s="86"/>
      <c r="CN83" s="86"/>
      <c r="CO83" s="86"/>
      <c r="CP83" s="86"/>
    </row>
    <row r="84" spans="1:94" ht="12" customHeight="1">
      <c r="A84" s="361">
        <v>6.9747899159663804</v>
      </c>
      <c r="B84" s="275">
        <v>6.7060000000000004</v>
      </c>
      <c r="C84" s="275">
        <v>-2.4</v>
      </c>
      <c r="D84" s="421">
        <f t="shared" si="61"/>
        <v>80</v>
      </c>
      <c r="E84" s="422">
        <f t="shared" si="60"/>
        <v>6.7060000000000004</v>
      </c>
      <c r="F84" s="291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  <c r="AD84" s="359"/>
      <c r="AE84" s="359"/>
      <c r="AF84" s="359"/>
      <c r="AG84" s="359"/>
      <c r="AH84" s="359"/>
      <c r="AI84" s="359"/>
      <c r="AJ84" s="354"/>
      <c r="AK84" s="86">
        <v>45</v>
      </c>
      <c r="AL84" s="384">
        <v>0</v>
      </c>
      <c r="AM84" s="384">
        <v>4</v>
      </c>
      <c r="AN84" s="384">
        <v>5</v>
      </c>
      <c r="AO84" s="384">
        <v>50</v>
      </c>
      <c r="AP84" s="384">
        <v>4.0000000000000002E-4</v>
      </c>
      <c r="AQ84" s="384">
        <v>10</v>
      </c>
      <c r="AR84" s="384">
        <v>0.2</v>
      </c>
      <c r="AS84" s="384">
        <v>0.5</v>
      </c>
      <c r="AT84" s="384">
        <v>0.3</v>
      </c>
      <c r="AU84" s="384">
        <v>0.1</v>
      </c>
      <c r="AV84" s="86"/>
      <c r="AW84" s="79">
        <v>7.583333333333</v>
      </c>
      <c r="AX84" s="80">
        <v>-279.70351284700303</v>
      </c>
      <c r="AY84" s="80">
        <v>-6035.6232657676401</v>
      </c>
      <c r="AZ84" s="80">
        <v>-2348.0869014051</v>
      </c>
      <c r="BA84" s="80">
        <v>-64727.287027126797</v>
      </c>
      <c r="BB84" s="86"/>
      <c r="BC84" s="79">
        <v>7.583333333333</v>
      </c>
      <c r="BD84" s="80">
        <v>860.568755852339</v>
      </c>
      <c r="BE84" s="86"/>
      <c r="BF84" s="79">
        <v>7.583333333333</v>
      </c>
      <c r="BG84" s="80">
        <v>13.879064338851901</v>
      </c>
      <c r="BH84" s="86"/>
      <c r="BI84" s="86">
        <v>42</v>
      </c>
      <c r="BJ84" s="384">
        <v>0</v>
      </c>
      <c r="BK84" s="384">
        <v>12</v>
      </c>
      <c r="BL84" s="384">
        <v>6</v>
      </c>
      <c r="BM84" s="384" t="s">
        <v>665</v>
      </c>
      <c r="BN84" s="384">
        <v>1</v>
      </c>
      <c r="BO84" s="50" t="str">
        <f t="shared" si="57"/>
        <v>7,13</v>
      </c>
      <c r="BP84" s="384">
        <v>42</v>
      </c>
      <c r="BQ84" s="86">
        <v>0</v>
      </c>
      <c r="BR84" s="86">
        <v>12</v>
      </c>
      <c r="BS84" s="86">
        <v>6</v>
      </c>
      <c r="BT84" s="86" t="s">
        <v>665</v>
      </c>
      <c r="BU84" s="86">
        <v>1</v>
      </c>
      <c r="BV84" s="50" t="str">
        <f t="shared" si="58"/>
        <v>7,13</v>
      </c>
      <c r="BW84" s="384">
        <v>42</v>
      </c>
      <c r="BX84" s="86">
        <v>0</v>
      </c>
      <c r="BY84" s="86">
        <v>12</v>
      </c>
      <c r="BZ84" s="86">
        <v>6</v>
      </c>
      <c r="CA84" s="86" t="s">
        <v>665</v>
      </c>
      <c r="CB84" s="86">
        <v>1</v>
      </c>
      <c r="CC84" s="50" t="str">
        <f t="shared" si="59"/>
        <v>7,13</v>
      </c>
      <c r="CD84" s="86"/>
      <c r="CE84" s="86"/>
      <c r="CF84" s="86"/>
      <c r="CG84" s="86"/>
      <c r="CH84" s="86"/>
      <c r="CI84" s="86"/>
      <c r="CJ84" s="86"/>
      <c r="CK84" s="86"/>
      <c r="CL84" s="86"/>
      <c r="CM84" s="86"/>
      <c r="CN84" s="86"/>
      <c r="CO84" s="86"/>
      <c r="CP84" s="86"/>
    </row>
    <row r="85" spans="1:94" ht="12" customHeight="1">
      <c r="A85" s="361">
        <v>7.0504201680672196</v>
      </c>
      <c r="B85" s="275">
        <v>6.8620000000000001</v>
      </c>
      <c r="C85" s="275">
        <v>2.4</v>
      </c>
      <c r="D85" s="421">
        <f t="shared" si="61"/>
        <v>81</v>
      </c>
      <c r="E85" s="422">
        <f t="shared" si="60"/>
        <v>6.8620000000000001</v>
      </c>
      <c r="F85" s="291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  <c r="AD85" s="359"/>
      <c r="AE85" s="359"/>
      <c r="AF85" s="359"/>
      <c r="AG85" s="359"/>
      <c r="AH85" s="359"/>
      <c r="AI85" s="359"/>
      <c r="AJ85" s="354"/>
      <c r="AK85" s="86">
        <v>46</v>
      </c>
      <c r="AL85" s="384">
        <v>0</v>
      </c>
      <c r="AM85" s="384">
        <v>4</v>
      </c>
      <c r="AN85" s="384">
        <v>6</v>
      </c>
      <c r="AO85" s="384">
        <v>50</v>
      </c>
      <c r="AP85" s="384">
        <v>4.0000000000000002E-4</v>
      </c>
      <c r="AQ85" s="384">
        <v>10</v>
      </c>
      <c r="AR85" s="384">
        <v>0.2</v>
      </c>
      <c r="AS85" s="384">
        <v>0.5</v>
      </c>
      <c r="AT85" s="384">
        <v>0.3</v>
      </c>
      <c r="AU85" s="384">
        <v>0.1</v>
      </c>
      <c r="AV85" s="86"/>
      <c r="AW85" s="79">
        <v>7.666666666667</v>
      </c>
      <c r="AX85" s="80">
        <v>-300.31401097995501</v>
      </c>
      <c r="AY85" s="80">
        <v>-6631.3273647754204</v>
      </c>
      <c r="AZ85" s="80">
        <v>-2676.6441334288902</v>
      </c>
      <c r="BA85" s="80">
        <v>-73788.373125659695</v>
      </c>
      <c r="BB85" s="86"/>
      <c r="BC85" s="79">
        <v>7.666666666667</v>
      </c>
      <c r="BD85" s="80">
        <v>861.35868727322099</v>
      </c>
      <c r="BE85" s="86"/>
      <c r="BF85" s="79">
        <v>7.666666666667</v>
      </c>
      <c r="BG85" s="80">
        <v>13.5606218553398</v>
      </c>
      <c r="BH85" s="86"/>
      <c r="BI85" s="86">
        <v>43</v>
      </c>
      <c r="BJ85" s="384">
        <v>0</v>
      </c>
      <c r="BK85" s="384">
        <v>12</v>
      </c>
      <c r="BL85" s="384">
        <v>7</v>
      </c>
      <c r="BM85" s="384" t="s">
        <v>665</v>
      </c>
      <c r="BN85" s="384">
        <v>1</v>
      </c>
      <c r="BO85" s="50" t="str">
        <f t="shared" si="57"/>
        <v>8,13</v>
      </c>
      <c r="BP85" s="384">
        <v>43</v>
      </c>
      <c r="BQ85" s="86">
        <v>0</v>
      </c>
      <c r="BR85" s="86">
        <v>12</v>
      </c>
      <c r="BS85" s="86">
        <v>7</v>
      </c>
      <c r="BT85" s="86" t="s">
        <v>665</v>
      </c>
      <c r="BU85" s="86">
        <v>1</v>
      </c>
      <c r="BV85" s="50" t="str">
        <f t="shared" si="58"/>
        <v>8,13</v>
      </c>
      <c r="BW85" s="384">
        <v>43</v>
      </c>
      <c r="BX85" s="86">
        <v>0</v>
      </c>
      <c r="BY85" s="86">
        <v>12</v>
      </c>
      <c r="BZ85" s="86">
        <v>7</v>
      </c>
      <c r="CA85" s="86" t="s">
        <v>665</v>
      </c>
      <c r="CB85" s="86">
        <v>1</v>
      </c>
      <c r="CC85" s="50" t="str">
        <f t="shared" si="59"/>
        <v>8,13</v>
      </c>
      <c r="CD85" s="86"/>
      <c r="CE85" s="86"/>
      <c r="CF85" s="86"/>
      <c r="CG85" s="86"/>
      <c r="CH85" s="86"/>
      <c r="CI85" s="86"/>
      <c r="CJ85" s="86"/>
      <c r="CK85" s="86"/>
      <c r="CL85" s="86"/>
      <c r="CM85" s="86"/>
      <c r="CN85" s="86"/>
      <c r="CO85" s="86"/>
      <c r="CP85" s="86"/>
    </row>
    <row r="86" spans="1:94" ht="12" customHeight="1">
      <c r="A86" s="361">
        <v>7.1260504201680597</v>
      </c>
      <c r="B86" s="275">
        <v>6.9119999999999999</v>
      </c>
      <c r="C86" s="275">
        <v>2.8</v>
      </c>
      <c r="D86" s="421">
        <f t="shared" si="61"/>
        <v>82</v>
      </c>
      <c r="E86" s="422">
        <f t="shared" si="60"/>
        <v>6.9119999999999999</v>
      </c>
      <c r="F86" s="291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359"/>
      <c r="AI86" s="359"/>
      <c r="AJ86" s="354"/>
      <c r="AK86" s="86">
        <v>47</v>
      </c>
      <c r="AL86" s="384">
        <v>0</v>
      </c>
      <c r="AM86" s="384">
        <v>4</v>
      </c>
      <c r="AN86" s="384">
        <v>7</v>
      </c>
      <c r="AO86" s="384">
        <v>50</v>
      </c>
      <c r="AP86" s="384">
        <v>4.0000000000000002E-4</v>
      </c>
      <c r="AQ86" s="384">
        <v>10</v>
      </c>
      <c r="AR86" s="384">
        <v>0.2</v>
      </c>
      <c r="AS86" s="384">
        <v>0.5</v>
      </c>
      <c r="AT86" s="384">
        <v>0.3</v>
      </c>
      <c r="AU86" s="384">
        <v>0.1</v>
      </c>
      <c r="AV86" s="86"/>
      <c r="AW86" s="79">
        <v>7.75</v>
      </c>
      <c r="AX86" s="80">
        <v>-301.39643788718399</v>
      </c>
      <c r="AY86" s="80">
        <v>-6364.8764454437196</v>
      </c>
      <c r="AZ86" s="80">
        <v>-2714.1956661066301</v>
      </c>
      <c r="BA86" s="80">
        <v>-69939.515160427807</v>
      </c>
      <c r="BB86" s="86"/>
      <c r="BC86" s="79">
        <v>7.75</v>
      </c>
      <c r="BD86" s="80">
        <v>862.13695114572204</v>
      </c>
      <c r="BE86" s="86"/>
      <c r="BF86" s="79">
        <v>7.75</v>
      </c>
      <c r="BG86" s="80">
        <v>13.258406255126699</v>
      </c>
      <c r="BH86" s="86"/>
      <c r="BI86" s="86">
        <v>44</v>
      </c>
      <c r="BJ86" s="384">
        <v>0</v>
      </c>
      <c r="BK86" s="384">
        <v>12</v>
      </c>
      <c r="BL86" s="384">
        <v>8</v>
      </c>
      <c r="BM86" s="384" t="s">
        <v>665</v>
      </c>
      <c r="BN86" s="384">
        <v>1</v>
      </c>
      <c r="BO86" s="50" t="str">
        <f t="shared" si="57"/>
        <v>9,13</v>
      </c>
      <c r="BP86" s="384">
        <v>44</v>
      </c>
      <c r="BQ86" s="86">
        <v>0</v>
      </c>
      <c r="BR86" s="86">
        <v>12</v>
      </c>
      <c r="BS86" s="86">
        <v>8</v>
      </c>
      <c r="BT86" s="86" t="s">
        <v>665</v>
      </c>
      <c r="BU86" s="86">
        <v>1</v>
      </c>
      <c r="BV86" s="50" t="str">
        <f t="shared" si="58"/>
        <v>9,13</v>
      </c>
      <c r="BW86" s="384">
        <v>44</v>
      </c>
      <c r="BX86" s="86">
        <v>0</v>
      </c>
      <c r="BY86" s="86">
        <v>12</v>
      </c>
      <c r="BZ86" s="86">
        <v>8</v>
      </c>
      <c r="CA86" s="86" t="s">
        <v>665</v>
      </c>
      <c r="CB86" s="86">
        <v>1</v>
      </c>
      <c r="CC86" s="50" t="str">
        <f t="shared" si="59"/>
        <v>9,13</v>
      </c>
      <c r="CD86" s="86"/>
      <c r="CE86" s="86"/>
      <c r="CF86" s="86"/>
      <c r="CG86" s="86"/>
      <c r="CH86" s="86"/>
      <c r="CI86" s="86"/>
      <c r="CJ86" s="86"/>
      <c r="CK86" s="86"/>
      <c r="CL86" s="86"/>
      <c r="CM86" s="86"/>
      <c r="CN86" s="86"/>
      <c r="CO86" s="86"/>
      <c r="CP86" s="86"/>
    </row>
    <row r="87" spans="1:94" ht="12" customHeight="1">
      <c r="A87" s="361">
        <v>7.2016806722688997</v>
      </c>
      <c r="B87" s="275">
        <v>6.9619999999999997</v>
      </c>
      <c r="C87" s="275">
        <v>2.4</v>
      </c>
      <c r="D87" s="421">
        <f t="shared" si="61"/>
        <v>83</v>
      </c>
      <c r="E87" s="422">
        <f t="shared" si="60"/>
        <v>6.9619999999999997</v>
      </c>
      <c r="F87" s="291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  <c r="AD87" s="359"/>
      <c r="AE87" s="359"/>
      <c r="AF87" s="359"/>
      <c r="AG87" s="359"/>
      <c r="AH87" s="359"/>
      <c r="AI87" s="359"/>
      <c r="AJ87" s="354"/>
      <c r="AK87" s="291">
        <v>48</v>
      </c>
      <c r="AL87" s="385">
        <v>0</v>
      </c>
      <c r="AM87" s="385">
        <v>4</v>
      </c>
      <c r="AN87" s="385">
        <v>8</v>
      </c>
      <c r="AO87" s="385">
        <v>50</v>
      </c>
      <c r="AP87" s="385">
        <v>4.0000000000000002E-4</v>
      </c>
      <c r="AQ87" s="385">
        <v>10</v>
      </c>
      <c r="AR87" s="385">
        <v>0.2</v>
      </c>
      <c r="AS87" s="385">
        <v>0.5</v>
      </c>
      <c r="AT87" s="385">
        <v>0.3</v>
      </c>
      <c r="AU87" s="385">
        <v>0.1</v>
      </c>
      <c r="AV87" s="86"/>
      <c r="AW87" s="79">
        <v>7.833333333333</v>
      </c>
      <c r="AX87" s="80">
        <v>-279.34065268590899</v>
      </c>
      <c r="AY87" s="80">
        <v>-5375.9934500073496</v>
      </c>
      <c r="AZ87" s="80">
        <v>-2349.5567171999101</v>
      </c>
      <c r="BA87" s="80">
        <v>-54923.739277252098</v>
      </c>
      <c r="BB87" s="86"/>
      <c r="BC87" s="79">
        <v>7.833333333333</v>
      </c>
      <c r="BD87" s="80">
        <v>862.90364860121304</v>
      </c>
      <c r="BE87" s="86"/>
      <c r="BF87" s="79">
        <v>7.833333333333</v>
      </c>
      <c r="BG87" s="80">
        <v>13.269991913431101</v>
      </c>
      <c r="BH87" s="86"/>
      <c r="BI87" s="86">
        <v>45</v>
      </c>
      <c r="BJ87" s="384">
        <v>0</v>
      </c>
      <c r="BK87" s="384">
        <v>12</v>
      </c>
      <c r="BL87" s="384">
        <v>9</v>
      </c>
      <c r="BM87" s="384" t="s">
        <v>665</v>
      </c>
      <c r="BN87" s="384">
        <v>1</v>
      </c>
      <c r="BO87" s="50" t="str">
        <f t="shared" si="57"/>
        <v>10,13</v>
      </c>
      <c r="BP87" s="384">
        <v>45</v>
      </c>
      <c r="BQ87" s="86">
        <v>0</v>
      </c>
      <c r="BR87" s="86">
        <v>12</v>
      </c>
      <c r="BS87" s="86">
        <v>9</v>
      </c>
      <c r="BT87" s="86" t="s">
        <v>665</v>
      </c>
      <c r="BU87" s="86">
        <v>1</v>
      </c>
      <c r="BV87" s="50" t="str">
        <f t="shared" si="58"/>
        <v>10,13</v>
      </c>
      <c r="BW87" s="384">
        <v>45</v>
      </c>
      <c r="BX87" s="86">
        <v>0</v>
      </c>
      <c r="BY87" s="86">
        <v>12</v>
      </c>
      <c r="BZ87" s="86">
        <v>9</v>
      </c>
      <c r="CA87" s="86" t="s">
        <v>665</v>
      </c>
      <c r="CB87" s="86">
        <v>1</v>
      </c>
      <c r="CC87" s="50" t="str">
        <f t="shared" si="59"/>
        <v>10,13</v>
      </c>
      <c r="CD87" s="86"/>
      <c r="CE87" s="86"/>
      <c r="CF87" s="86"/>
      <c r="CG87" s="86"/>
      <c r="CH87" s="86"/>
      <c r="CI87" s="86"/>
      <c r="CJ87" s="86"/>
      <c r="CK87" s="86"/>
      <c r="CL87" s="86"/>
      <c r="CM87" s="86"/>
      <c r="CN87" s="86"/>
      <c r="CO87" s="86"/>
      <c r="CP87" s="86"/>
    </row>
    <row r="88" spans="1:94" ht="12" customHeight="1">
      <c r="A88" s="361">
        <v>7.2773109243697398</v>
      </c>
      <c r="B88" s="275">
        <v>7.1180000000000003</v>
      </c>
      <c r="C88" s="275">
        <v>-2.1</v>
      </c>
      <c r="D88" s="421">
        <f t="shared" si="61"/>
        <v>84</v>
      </c>
      <c r="E88" s="422">
        <f t="shared" si="60"/>
        <v>7.1180000000000003</v>
      </c>
      <c r="F88" s="291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5"/>
      <c r="AK88" s="291">
        <v>49</v>
      </c>
      <c r="AL88" s="385">
        <v>0</v>
      </c>
      <c r="AM88" s="385">
        <v>4</v>
      </c>
      <c r="AN88" s="385">
        <v>9</v>
      </c>
      <c r="AO88" s="385">
        <v>50</v>
      </c>
      <c r="AP88" s="385">
        <v>4.0000000000000002E-4</v>
      </c>
      <c r="AQ88" s="385">
        <v>10</v>
      </c>
      <c r="AR88" s="385">
        <v>0.2</v>
      </c>
      <c r="AS88" s="385">
        <v>0.5</v>
      </c>
      <c r="AT88" s="385">
        <v>0.3</v>
      </c>
      <c r="AU88" s="385">
        <v>0.1</v>
      </c>
      <c r="AV88" s="86"/>
      <c r="AW88" s="79">
        <v>7.916666666667</v>
      </c>
      <c r="AX88" s="80">
        <v>-256.07716704026598</v>
      </c>
      <c r="AY88" s="80">
        <v>-4669.3887060524003</v>
      </c>
      <c r="AZ88" s="80">
        <v>-1968.6022960233799</v>
      </c>
      <c r="BA88" s="80">
        <v>-44103.124565819198</v>
      </c>
      <c r="BB88" s="86"/>
      <c r="BC88" s="79">
        <v>7.916666666667</v>
      </c>
      <c r="BD88" s="80">
        <v>863.65901853237597</v>
      </c>
      <c r="BE88" s="86"/>
      <c r="BF88" s="79">
        <v>7.916666666667</v>
      </c>
      <c r="BG88" s="80">
        <v>13.592616906030001</v>
      </c>
      <c r="BH88" s="86"/>
      <c r="BI88" s="86">
        <v>46</v>
      </c>
      <c r="BJ88" s="384">
        <v>0</v>
      </c>
      <c r="BK88" s="384">
        <v>13</v>
      </c>
      <c r="BL88" s="384">
        <v>6</v>
      </c>
      <c r="BM88" s="384" t="s">
        <v>665</v>
      </c>
      <c r="BN88" s="384">
        <v>1</v>
      </c>
      <c r="BO88" s="50" t="str">
        <f t="shared" si="57"/>
        <v>7,14</v>
      </c>
      <c r="BP88" s="384">
        <v>46</v>
      </c>
      <c r="BQ88" s="86">
        <v>0</v>
      </c>
      <c r="BR88" s="86">
        <v>13</v>
      </c>
      <c r="BS88" s="86">
        <v>6</v>
      </c>
      <c r="BT88" s="86" t="s">
        <v>665</v>
      </c>
      <c r="BU88" s="86">
        <v>1</v>
      </c>
      <c r="BV88" s="50" t="str">
        <f t="shared" si="58"/>
        <v>7,14</v>
      </c>
      <c r="BW88" s="384">
        <v>46</v>
      </c>
      <c r="BX88" s="86">
        <v>0</v>
      </c>
      <c r="BY88" s="86">
        <v>13</v>
      </c>
      <c r="BZ88" s="86">
        <v>6</v>
      </c>
      <c r="CA88" s="86" t="s">
        <v>665</v>
      </c>
      <c r="CB88" s="86">
        <v>1</v>
      </c>
      <c r="CC88" s="50" t="str">
        <f t="shared" si="59"/>
        <v>7,14</v>
      </c>
      <c r="CD88" s="86"/>
      <c r="CE88" s="86"/>
      <c r="CF88" s="86"/>
      <c r="CG88" s="86"/>
      <c r="CH88" s="86"/>
      <c r="CI88" s="86"/>
      <c r="CJ88" s="86"/>
      <c r="CK88" s="86"/>
      <c r="CL88" s="86"/>
      <c r="CM88" s="86"/>
      <c r="CN88" s="86"/>
      <c r="CO88" s="86"/>
      <c r="CP88" s="86"/>
    </row>
    <row r="89" spans="1:94" ht="12" customHeight="1">
      <c r="A89" s="361">
        <v>7.3529411764705799</v>
      </c>
      <c r="B89" s="275">
        <v>7.1680000000000001</v>
      </c>
      <c r="C89" s="275">
        <v>-2.5</v>
      </c>
      <c r="D89" s="421">
        <f t="shared" si="61"/>
        <v>85</v>
      </c>
      <c r="E89" s="422">
        <f t="shared" si="60"/>
        <v>7.1680000000000001</v>
      </c>
      <c r="F89" s="291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  <c r="AD89" s="359"/>
      <c r="AE89" s="359"/>
      <c r="AF89" s="359"/>
      <c r="AG89" s="359"/>
      <c r="AH89" s="359"/>
      <c r="AI89" s="359"/>
      <c r="AJ89" s="5"/>
      <c r="AK89" s="291">
        <v>50</v>
      </c>
      <c r="AL89" s="385">
        <v>0</v>
      </c>
      <c r="AM89" s="385">
        <v>5</v>
      </c>
      <c r="AN89" s="385">
        <v>0</v>
      </c>
      <c r="AO89" s="385">
        <v>50</v>
      </c>
      <c r="AP89" s="385">
        <v>4.0000000000000002E-4</v>
      </c>
      <c r="AQ89" s="385">
        <v>10</v>
      </c>
      <c r="AR89" s="385">
        <v>0.2</v>
      </c>
      <c r="AS89" s="385">
        <v>0.5</v>
      </c>
      <c r="AT89" s="385">
        <v>0.3</v>
      </c>
      <c r="AU89" s="385">
        <v>0.1</v>
      </c>
      <c r="AV89" s="86"/>
      <c r="AW89" s="79">
        <v>8</v>
      </c>
      <c r="AX89" s="80">
        <v>-252.96043740624799</v>
      </c>
      <c r="AY89" s="80">
        <v>-4883.6905238284198</v>
      </c>
      <c r="AZ89" s="80">
        <v>-1933.5050120634</v>
      </c>
      <c r="BA89" s="80">
        <v>-47352.066836432801</v>
      </c>
      <c r="BB89" s="86"/>
      <c r="BC89" s="79">
        <v>8</v>
      </c>
      <c r="BD89" s="80">
        <v>864.40325912732305</v>
      </c>
      <c r="BE89" s="86"/>
      <c r="BF89" s="79">
        <v>8</v>
      </c>
      <c r="BG89" s="80">
        <v>13.9319591499934</v>
      </c>
      <c r="BH89" s="86"/>
      <c r="BI89" s="86">
        <v>47</v>
      </c>
      <c r="BJ89" s="384">
        <v>0</v>
      </c>
      <c r="BK89" s="384">
        <v>13</v>
      </c>
      <c r="BL89" s="384">
        <v>7</v>
      </c>
      <c r="BM89" s="384" t="s">
        <v>665</v>
      </c>
      <c r="BN89" s="384">
        <v>1</v>
      </c>
      <c r="BO89" s="50" t="str">
        <f t="shared" si="57"/>
        <v>8,14</v>
      </c>
      <c r="BP89" s="384">
        <v>47</v>
      </c>
      <c r="BQ89" s="86">
        <v>0</v>
      </c>
      <c r="BR89" s="86">
        <v>13</v>
      </c>
      <c r="BS89" s="86">
        <v>7</v>
      </c>
      <c r="BT89" s="86" t="s">
        <v>665</v>
      </c>
      <c r="BU89" s="86">
        <v>1</v>
      </c>
      <c r="BV89" s="50" t="str">
        <f t="shared" si="58"/>
        <v>8,14</v>
      </c>
      <c r="BW89" s="384">
        <v>47</v>
      </c>
      <c r="BX89" s="86">
        <v>0</v>
      </c>
      <c r="BY89" s="86">
        <v>13</v>
      </c>
      <c r="BZ89" s="86">
        <v>7</v>
      </c>
      <c r="CA89" s="86" t="s">
        <v>665</v>
      </c>
      <c r="CB89" s="86">
        <v>1</v>
      </c>
      <c r="CC89" s="50" t="str">
        <f t="shared" si="59"/>
        <v>8,14</v>
      </c>
      <c r="CD89" s="86"/>
      <c r="CE89" s="86"/>
      <c r="CF89" s="86"/>
      <c r="CG89" s="86"/>
      <c r="CH89" s="86"/>
      <c r="CI89" s="86"/>
      <c r="CJ89" s="86"/>
      <c r="CK89" s="86"/>
      <c r="CL89" s="86"/>
      <c r="CM89" s="86"/>
      <c r="CN89" s="86"/>
      <c r="CO89" s="86"/>
      <c r="CP89" s="86"/>
    </row>
    <row r="90" spans="1:94" ht="12" customHeight="1">
      <c r="A90" s="361">
        <v>7.4285714285714199</v>
      </c>
      <c r="B90" s="275">
        <v>7.218</v>
      </c>
      <c r="C90" s="275">
        <v>-2.1</v>
      </c>
      <c r="D90" s="421">
        <f t="shared" si="61"/>
        <v>86</v>
      </c>
      <c r="E90" s="422">
        <f t="shared" si="60"/>
        <v>7.218</v>
      </c>
      <c r="F90" s="291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  <c r="AD90" s="359"/>
      <c r="AE90" s="359"/>
      <c r="AF90" s="359"/>
      <c r="AG90" s="359"/>
      <c r="AH90" s="359"/>
      <c r="AI90" s="359"/>
      <c r="AJ90" s="5"/>
      <c r="AK90" s="291">
        <v>51</v>
      </c>
      <c r="AL90" s="385">
        <v>0</v>
      </c>
      <c r="AM90" s="385">
        <v>5</v>
      </c>
      <c r="AN90" s="385">
        <v>1</v>
      </c>
      <c r="AO90" s="385">
        <v>50</v>
      </c>
      <c r="AP90" s="385">
        <v>4.0000000000000002E-4</v>
      </c>
      <c r="AQ90" s="385">
        <v>10</v>
      </c>
      <c r="AR90" s="385">
        <v>0.2</v>
      </c>
      <c r="AS90" s="385">
        <v>0.5</v>
      </c>
      <c r="AT90" s="385">
        <v>0.3</v>
      </c>
      <c r="AU90" s="385">
        <v>0.1</v>
      </c>
      <c r="AV90" s="86"/>
      <c r="AW90" s="79">
        <v>8.083333333333</v>
      </c>
      <c r="AX90" s="80">
        <v>-272.93145686288699</v>
      </c>
      <c r="AY90" s="80">
        <v>-5823.0914485711301</v>
      </c>
      <c r="AZ90" s="80">
        <v>-2242.4033617469099</v>
      </c>
      <c r="BA90" s="80">
        <v>-61501.279837966002</v>
      </c>
      <c r="BB90" s="86"/>
      <c r="BC90" s="79">
        <v>8.083333333333</v>
      </c>
      <c r="BD90" s="80">
        <v>865.13638515801699</v>
      </c>
      <c r="BE90" s="86"/>
      <c r="BF90" s="79">
        <v>8.083333333333</v>
      </c>
      <c r="BG90" s="80">
        <v>13.972678431361301</v>
      </c>
      <c r="BH90" s="86"/>
      <c r="BI90" s="86">
        <v>48</v>
      </c>
      <c r="BJ90" s="384">
        <v>0</v>
      </c>
      <c r="BK90" s="384">
        <v>13</v>
      </c>
      <c r="BL90" s="384">
        <v>8</v>
      </c>
      <c r="BM90" s="384" t="s">
        <v>665</v>
      </c>
      <c r="BN90" s="384">
        <v>1</v>
      </c>
      <c r="BO90" s="50" t="str">
        <f t="shared" si="57"/>
        <v>9,14</v>
      </c>
      <c r="BP90" s="384">
        <v>48</v>
      </c>
      <c r="BQ90" s="86">
        <v>0</v>
      </c>
      <c r="BR90" s="86">
        <v>13</v>
      </c>
      <c r="BS90" s="86">
        <v>8</v>
      </c>
      <c r="BT90" s="86" t="s">
        <v>665</v>
      </c>
      <c r="BU90" s="86">
        <v>1</v>
      </c>
      <c r="BV90" s="50" t="str">
        <f t="shared" si="58"/>
        <v>9,14</v>
      </c>
      <c r="BW90" s="384">
        <v>48</v>
      </c>
      <c r="BX90" s="86">
        <v>0</v>
      </c>
      <c r="BY90" s="86">
        <v>13</v>
      </c>
      <c r="BZ90" s="86">
        <v>8</v>
      </c>
      <c r="CA90" s="86" t="s">
        <v>665</v>
      </c>
      <c r="CB90" s="86">
        <v>1</v>
      </c>
      <c r="CC90" s="50" t="str">
        <f t="shared" si="59"/>
        <v>9,14</v>
      </c>
      <c r="CD90" s="86"/>
      <c r="CE90" s="86"/>
      <c r="CF90" s="86"/>
      <c r="CG90" s="86"/>
      <c r="CH90" s="86"/>
      <c r="CI90" s="86"/>
      <c r="CJ90" s="86"/>
      <c r="CK90" s="86"/>
      <c r="CL90" s="86"/>
      <c r="CM90" s="86"/>
      <c r="CN90" s="86"/>
      <c r="CO90" s="86"/>
      <c r="CP90" s="86"/>
    </row>
    <row r="91" spans="1:94" ht="12" customHeight="1">
      <c r="A91" s="361">
        <v>7.50420168067226</v>
      </c>
      <c r="B91" s="275">
        <v>7.3739999999999997</v>
      </c>
      <c r="C91" s="275">
        <v>2.1</v>
      </c>
      <c r="D91" s="421">
        <f t="shared" si="61"/>
        <v>87</v>
      </c>
      <c r="E91" s="422">
        <f t="shared" si="60"/>
        <v>7.3739999999999997</v>
      </c>
      <c r="F91" s="291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  <c r="AD91" s="359"/>
      <c r="AE91" s="359"/>
      <c r="AF91" s="359"/>
      <c r="AG91" s="359"/>
      <c r="AH91" s="359"/>
      <c r="AI91" s="359"/>
      <c r="AJ91" s="5"/>
      <c r="AK91" s="291">
        <v>52</v>
      </c>
      <c r="AL91" s="385">
        <v>0</v>
      </c>
      <c r="AM91" s="385">
        <v>5</v>
      </c>
      <c r="AN91" s="385">
        <v>2</v>
      </c>
      <c r="AO91" s="385">
        <v>50</v>
      </c>
      <c r="AP91" s="385">
        <v>4.0000000000000002E-4</v>
      </c>
      <c r="AQ91" s="385">
        <v>10</v>
      </c>
      <c r="AR91" s="385">
        <v>0.2</v>
      </c>
      <c r="AS91" s="385">
        <v>0.5</v>
      </c>
      <c r="AT91" s="385">
        <v>0.3</v>
      </c>
      <c r="AU91" s="385">
        <v>0.1</v>
      </c>
      <c r="AV91" s="86"/>
      <c r="AW91" s="79">
        <v>8.166666666667</v>
      </c>
      <c r="AX91" s="80">
        <v>-295.43566867950199</v>
      </c>
      <c r="AY91" s="80">
        <v>-6536.0107978131</v>
      </c>
      <c r="AZ91" s="80">
        <v>-2593.5950919994798</v>
      </c>
      <c r="BA91" s="80">
        <v>-72285.298623884795</v>
      </c>
      <c r="BB91" s="86"/>
      <c r="BC91" s="79">
        <v>8.166666666667</v>
      </c>
      <c r="BD91" s="80">
        <v>865.85826372622103</v>
      </c>
      <c r="BE91" s="86"/>
      <c r="BF91" s="79">
        <v>8.166666666667</v>
      </c>
      <c r="BG91" s="80">
        <v>13.698501406743199</v>
      </c>
      <c r="BH91" s="86"/>
      <c r="BI91" s="86">
        <v>49</v>
      </c>
      <c r="BJ91" s="384">
        <v>0</v>
      </c>
      <c r="BK91" s="384">
        <v>13</v>
      </c>
      <c r="BL91" s="384">
        <v>9</v>
      </c>
      <c r="BM91" s="384" t="s">
        <v>665</v>
      </c>
      <c r="BN91" s="384">
        <v>1</v>
      </c>
      <c r="BO91" s="50" t="str">
        <f t="shared" si="57"/>
        <v>10,14</v>
      </c>
      <c r="BP91" s="384">
        <v>49</v>
      </c>
      <c r="BQ91" s="86">
        <v>0</v>
      </c>
      <c r="BR91" s="86">
        <v>13</v>
      </c>
      <c r="BS91" s="86">
        <v>9</v>
      </c>
      <c r="BT91" s="86" t="s">
        <v>665</v>
      </c>
      <c r="BU91" s="86">
        <v>1</v>
      </c>
      <c r="BV91" s="50" t="str">
        <f t="shared" si="58"/>
        <v>10,14</v>
      </c>
      <c r="BW91" s="384">
        <v>49</v>
      </c>
      <c r="BX91" s="86">
        <v>0</v>
      </c>
      <c r="BY91" s="86">
        <v>13</v>
      </c>
      <c r="BZ91" s="86">
        <v>9</v>
      </c>
      <c r="CA91" s="86" t="s">
        <v>665</v>
      </c>
      <c r="CB91" s="86">
        <v>1</v>
      </c>
      <c r="CC91" s="50" t="str">
        <f t="shared" si="59"/>
        <v>10,14</v>
      </c>
      <c r="CD91" s="86"/>
      <c r="CE91" s="86"/>
      <c r="CF91" s="86"/>
      <c r="CG91" s="86"/>
      <c r="CH91" s="86"/>
      <c r="CI91" s="86"/>
      <c r="CJ91" s="86"/>
      <c r="CK91" s="86"/>
      <c r="CL91" s="86"/>
      <c r="CM91" s="86"/>
      <c r="CN91" s="86"/>
      <c r="CO91" s="86"/>
      <c r="CP91" s="86"/>
    </row>
    <row r="92" spans="1:94" ht="12" customHeight="1">
      <c r="A92" s="361">
        <v>7.5798319327731001</v>
      </c>
      <c r="B92" s="275">
        <v>7.4240000000000004</v>
      </c>
      <c r="C92" s="275">
        <v>2.5</v>
      </c>
      <c r="D92" s="421">
        <f t="shared" si="61"/>
        <v>88</v>
      </c>
      <c r="E92" s="422">
        <f t="shared" si="60"/>
        <v>7.4240000000000004</v>
      </c>
      <c r="F92" s="291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5"/>
      <c r="AK92" s="291">
        <v>53</v>
      </c>
      <c r="AL92" s="385">
        <v>0</v>
      </c>
      <c r="AM92" s="385">
        <v>5</v>
      </c>
      <c r="AN92" s="385">
        <v>3</v>
      </c>
      <c r="AO92" s="385">
        <v>50</v>
      </c>
      <c r="AP92" s="385">
        <v>4.0000000000000002E-4</v>
      </c>
      <c r="AQ92" s="385">
        <v>10</v>
      </c>
      <c r="AR92" s="385">
        <v>0.2</v>
      </c>
      <c r="AS92" s="385">
        <v>0.5</v>
      </c>
      <c r="AT92" s="385">
        <v>0.3</v>
      </c>
      <c r="AU92" s="385">
        <v>0.1</v>
      </c>
      <c r="AV92" s="86"/>
      <c r="AW92" s="79">
        <v>8.25</v>
      </c>
      <c r="AX92" s="80">
        <v>-300.22265682351502</v>
      </c>
      <c r="AY92" s="80">
        <v>-6409.9472112175099</v>
      </c>
      <c r="AZ92" s="80">
        <v>-2688.3137041422001</v>
      </c>
      <c r="BA92" s="80">
        <v>-70546.645960792404</v>
      </c>
      <c r="BB92" s="86"/>
      <c r="BC92" s="79">
        <v>8.25</v>
      </c>
      <c r="BD92" s="80">
        <v>866.56878279578905</v>
      </c>
      <c r="BE92" s="86"/>
      <c r="BF92" s="79">
        <v>8.25</v>
      </c>
      <c r="BG92" s="80">
        <v>13.380462763842701</v>
      </c>
      <c r="BH92" s="86"/>
      <c r="BI92" s="86">
        <v>50</v>
      </c>
      <c r="BJ92" s="384">
        <v>0</v>
      </c>
      <c r="BK92" s="384">
        <v>14</v>
      </c>
      <c r="BL92" s="384">
        <v>6</v>
      </c>
      <c r="BM92" s="384" t="s">
        <v>665</v>
      </c>
      <c r="BN92" s="384">
        <v>1</v>
      </c>
      <c r="BO92" s="50" t="str">
        <f t="shared" si="57"/>
        <v>7,15</v>
      </c>
      <c r="BP92" s="384">
        <v>50</v>
      </c>
      <c r="BQ92" s="86">
        <v>0</v>
      </c>
      <c r="BR92" s="86">
        <v>14</v>
      </c>
      <c r="BS92" s="86">
        <v>6</v>
      </c>
      <c r="BT92" s="86" t="s">
        <v>665</v>
      </c>
      <c r="BU92" s="86">
        <v>1</v>
      </c>
      <c r="BV92" s="50" t="str">
        <f t="shared" si="58"/>
        <v>7,15</v>
      </c>
      <c r="BW92" s="384">
        <v>50</v>
      </c>
      <c r="BX92" s="86">
        <v>0</v>
      </c>
      <c r="BY92" s="86">
        <v>14</v>
      </c>
      <c r="BZ92" s="86">
        <v>6</v>
      </c>
      <c r="CA92" s="86" t="s">
        <v>665</v>
      </c>
      <c r="CB92" s="86">
        <v>1</v>
      </c>
      <c r="CC92" s="50" t="str">
        <f t="shared" si="59"/>
        <v>7,15</v>
      </c>
      <c r="CD92" s="86"/>
      <c r="CE92" s="86"/>
      <c r="CF92" s="86"/>
      <c r="CG92" s="86"/>
      <c r="CH92" s="86"/>
      <c r="CI92" s="86"/>
      <c r="CJ92" s="86"/>
      <c r="CK92" s="86"/>
      <c r="CL92" s="86"/>
      <c r="CM92" s="86"/>
      <c r="CN92" s="86"/>
      <c r="CO92" s="86"/>
      <c r="CP92" s="86"/>
    </row>
    <row r="93" spans="1:94" ht="12" customHeight="1">
      <c r="A93" s="361">
        <v>7.6554621848739401</v>
      </c>
      <c r="B93" s="275">
        <v>7.4740000000000002</v>
      </c>
      <c r="C93" s="275">
        <v>2</v>
      </c>
      <c r="D93" s="421">
        <f t="shared" si="61"/>
        <v>89</v>
      </c>
      <c r="E93" s="422">
        <f t="shared" si="60"/>
        <v>7.4740000000000002</v>
      </c>
      <c r="F93" s="291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59"/>
      <c r="AI93" s="359"/>
      <c r="AJ93" s="5"/>
      <c r="AK93" s="291">
        <v>54</v>
      </c>
      <c r="AL93" s="385">
        <v>0</v>
      </c>
      <c r="AM93" s="385">
        <v>5</v>
      </c>
      <c r="AN93" s="385">
        <v>4</v>
      </c>
      <c r="AO93" s="385">
        <v>50</v>
      </c>
      <c r="AP93" s="385">
        <v>4.0000000000000002E-4</v>
      </c>
      <c r="AQ93" s="385">
        <v>10</v>
      </c>
      <c r="AR93" s="385">
        <v>0.2</v>
      </c>
      <c r="AS93" s="385">
        <v>0.5</v>
      </c>
      <c r="AT93" s="385">
        <v>0.3</v>
      </c>
      <c r="AU93" s="385">
        <v>0.1</v>
      </c>
      <c r="AV93" s="86"/>
      <c r="AW93" s="79">
        <v>8.333333333333</v>
      </c>
      <c r="AX93" s="80">
        <v>-282.52771776056801</v>
      </c>
      <c r="AY93" s="80">
        <v>-5549.6982289534999</v>
      </c>
      <c r="AZ93" s="80">
        <v>-2401.2277299939301</v>
      </c>
      <c r="BA93" s="80">
        <v>-57534.481737591297</v>
      </c>
      <c r="BB93" s="86"/>
      <c r="BC93" s="79">
        <v>8.333333333333</v>
      </c>
      <c r="BD93" s="80">
        <v>867.26799755937498</v>
      </c>
      <c r="BE93" s="86"/>
      <c r="BF93" s="79">
        <v>8.333333333333</v>
      </c>
      <c r="BG93" s="80">
        <v>13.323290509510899</v>
      </c>
      <c r="BH93" s="86"/>
      <c r="BI93" s="86">
        <v>51</v>
      </c>
      <c r="BJ93" s="384">
        <v>0</v>
      </c>
      <c r="BK93" s="384">
        <v>14</v>
      </c>
      <c r="BL93" s="384">
        <v>7</v>
      </c>
      <c r="BM93" s="384" t="s">
        <v>665</v>
      </c>
      <c r="BN93" s="384">
        <v>1</v>
      </c>
      <c r="BO93" s="50" t="str">
        <f t="shared" si="57"/>
        <v>8,15</v>
      </c>
      <c r="BP93" s="384">
        <v>51</v>
      </c>
      <c r="BQ93" s="86">
        <v>0</v>
      </c>
      <c r="BR93" s="86">
        <v>14</v>
      </c>
      <c r="BS93" s="86">
        <v>7</v>
      </c>
      <c r="BT93" s="86" t="s">
        <v>665</v>
      </c>
      <c r="BU93" s="86">
        <v>1</v>
      </c>
      <c r="BV93" s="50" t="str">
        <f t="shared" si="58"/>
        <v>8,15</v>
      </c>
      <c r="BW93" s="384">
        <v>51</v>
      </c>
      <c r="BX93" s="86">
        <v>0</v>
      </c>
      <c r="BY93" s="86">
        <v>14</v>
      </c>
      <c r="BZ93" s="86">
        <v>7</v>
      </c>
      <c r="CA93" s="86" t="s">
        <v>665</v>
      </c>
      <c r="CB93" s="86">
        <v>1</v>
      </c>
      <c r="CC93" s="50" t="str">
        <f t="shared" si="59"/>
        <v>8,15</v>
      </c>
      <c r="CD93" s="86"/>
      <c r="CE93" s="86"/>
      <c r="CF93" s="86"/>
      <c r="CG93" s="86"/>
      <c r="CH93" s="86"/>
      <c r="CI93" s="86"/>
      <c r="CJ93" s="86"/>
      <c r="CK93" s="86"/>
      <c r="CL93" s="86"/>
      <c r="CM93" s="86"/>
      <c r="CN93" s="86"/>
      <c r="CO93" s="86"/>
      <c r="CP93" s="86"/>
    </row>
    <row r="94" spans="1:94" ht="12" customHeight="1">
      <c r="A94" s="361">
        <v>7.7310924369747802</v>
      </c>
      <c r="B94" s="275">
        <v>7.63</v>
      </c>
      <c r="C94" s="275">
        <v>-2.4</v>
      </c>
      <c r="D94" s="421">
        <f t="shared" si="61"/>
        <v>90</v>
      </c>
      <c r="E94" s="422">
        <f t="shared" si="60"/>
        <v>7.63</v>
      </c>
      <c r="F94" s="291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59"/>
      <c r="AI94" s="359"/>
      <c r="AJ94" s="5"/>
      <c r="AK94" s="291">
        <v>55</v>
      </c>
      <c r="AL94" s="385">
        <v>0</v>
      </c>
      <c r="AM94" s="385">
        <v>5</v>
      </c>
      <c r="AN94" s="385">
        <v>5</v>
      </c>
      <c r="AO94" s="385">
        <v>50</v>
      </c>
      <c r="AP94" s="385">
        <v>4.0000000000000002E-4</v>
      </c>
      <c r="AQ94" s="385">
        <v>10</v>
      </c>
      <c r="AR94" s="385">
        <v>0.2</v>
      </c>
      <c r="AS94" s="385">
        <v>0.5</v>
      </c>
      <c r="AT94" s="385">
        <v>0.3</v>
      </c>
      <c r="AU94" s="385">
        <v>0.1</v>
      </c>
      <c r="AV94" s="86"/>
      <c r="AW94" s="79">
        <v>8.416666666667</v>
      </c>
      <c r="AX94" s="80">
        <v>-261.01409874963798</v>
      </c>
      <c r="AY94" s="80">
        <v>-4846.9176036845201</v>
      </c>
      <c r="AZ94" s="80">
        <v>-2053.62891966711</v>
      </c>
      <c r="BA94" s="80">
        <v>-46825.611638276503</v>
      </c>
      <c r="BB94" s="86"/>
      <c r="BC94" s="79">
        <v>8.416666666667</v>
      </c>
      <c r="BD94" s="80">
        <v>867.95610997649896</v>
      </c>
      <c r="BE94" s="86"/>
      <c r="BF94" s="79">
        <v>8.416666666667</v>
      </c>
      <c r="BG94" s="80">
        <v>13.5660844994834</v>
      </c>
      <c r="BH94" s="86"/>
      <c r="BI94" s="86">
        <v>52</v>
      </c>
      <c r="BJ94" s="384">
        <v>0</v>
      </c>
      <c r="BK94" s="384">
        <v>14</v>
      </c>
      <c r="BL94" s="384">
        <v>8</v>
      </c>
      <c r="BM94" s="384" t="s">
        <v>665</v>
      </c>
      <c r="BN94" s="384">
        <v>1</v>
      </c>
      <c r="BO94" s="50" t="str">
        <f t="shared" si="57"/>
        <v>9,15</v>
      </c>
      <c r="BP94" s="384">
        <v>52</v>
      </c>
      <c r="BQ94" s="86">
        <v>0</v>
      </c>
      <c r="BR94" s="86">
        <v>14</v>
      </c>
      <c r="BS94" s="86">
        <v>8</v>
      </c>
      <c r="BT94" s="86" t="s">
        <v>665</v>
      </c>
      <c r="BU94" s="86">
        <v>1</v>
      </c>
      <c r="BV94" s="50" t="str">
        <f t="shared" si="58"/>
        <v>9,15</v>
      </c>
      <c r="BW94" s="384">
        <v>52</v>
      </c>
      <c r="BX94" s="86">
        <v>0</v>
      </c>
      <c r="BY94" s="86">
        <v>14</v>
      </c>
      <c r="BZ94" s="86">
        <v>8</v>
      </c>
      <c r="CA94" s="86" t="s">
        <v>665</v>
      </c>
      <c r="CB94" s="86">
        <v>1</v>
      </c>
      <c r="CC94" s="50" t="str">
        <f t="shared" si="59"/>
        <v>9,15</v>
      </c>
      <c r="CD94" s="86"/>
      <c r="CE94" s="86"/>
      <c r="CF94" s="86"/>
      <c r="CG94" s="86"/>
      <c r="CH94" s="86"/>
      <c r="CI94" s="86"/>
      <c r="CJ94" s="86"/>
      <c r="CK94" s="86"/>
      <c r="CL94" s="86"/>
      <c r="CM94" s="86"/>
      <c r="CN94" s="86"/>
      <c r="CO94" s="86"/>
      <c r="CP94" s="86"/>
    </row>
    <row r="95" spans="1:94" ht="12" customHeight="1">
      <c r="A95" s="361">
        <v>7.8067226890756301</v>
      </c>
      <c r="B95" s="275">
        <v>7.68</v>
      </c>
      <c r="C95" s="275">
        <v>-2.8</v>
      </c>
      <c r="D95" s="421">
        <f t="shared" si="61"/>
        <v>91</v>
      </c>
      <c r="E95" s="422">
        <f t="shared" si="60"/>
        <v>7.68</v>
      </c>
      <c r="F95" s="291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  <c r="AD95" s="359"/>
      <c r="AE95" s="359"/>
      <c r="AF95" s="359"/>
      <c r="AG95" s="359"/>
      <c r="AH95" s="359"/>
      <c r="AI95" s="359"/>
      <c r="AJ95" s="5"/>
      <c r="AK95" s="291">
        <v>56</v>
      </c>
      <c r="AL95" s="385">
        <v>0</v>
      </c>
      <c r="AM95" s="385">
        <v>5</v>
      </c>
      <c r="AN95" s="385">
        <v>6</v>
      </c>
      <c r="AO95" s="385">
        <v>50</v>
      </c>
      <c r="AP95" s="385">
        <v>4.0000000000000002E-4</v>
      </c>
      <c r="AQ95" s="385">
        <v>10</v>
      </c>
      <c r="AR95" s="385">
        <v>0.2</v>
      </c>
      <c r="AS95" s="385">
        <v>0.5</v>
      </c>
      <c r="AT95" s="385">
        <v>0.3</v>
      </c>
      <c r="AU95" s="385">
        <v>0.1</v>
      </c>
      <c r="AV95" s="86"/>
      <c r="AW95" s="79">
        <v>8.5</v>
      </c>
      <c r="AX95" s="80">
        <v>-255.154734833346</v>
      </c>
      <c r="AY95" s="80">
        <v>-4909.7982367621498</v>
      </c>
      <c r="AZ95" s="80">
        <v>-1969.6438155492001</v>
      </c>
      <c r="BA95" s="80">
        <v>-47765.249204641099</v>
      </c>
      <c r="BB95" s="86"/>
      <c r="BC95" s="79">
        <v>8.5</v>
      </c>
      <c r="BD95" s="80">
        <v>868.63331507344697</v>
      </c>
      <c r="BE95" s="86"/>
      <c r="BF95" s="79">
        <v>8.5</v>
      </c>
      <c r="BG95" s="80">
        <v>13.8725701391669</v>
      </c>
      <c r="BH95" s="86"/>
      <c r="BI95" s="86">
        <v>53</v>
      </c>
      <c r="BJ95" s="384">
        <v>0</v>
      </c>
      <c r="BK95" s="384">
        <v>14</v>
      </c>
      <c r="BL95" s="384">
        <v>9</v>
      </c>
      <c r="BM95" s="384" t="s">
        <v>665</v>
      </c>
      <c r="BN95" s="384">
        <v>1</v>
      </c>
      <c r="BO95" s="50" t="str">
        <f t="shared" si="57"/>
        <v>10,15</v>
      </c>
      <c r="BP95" s="384">
        <v>53</v>
      </c>
      <c r="BQ95" s="86">
        <v>0</v>
      </c>
      <c r="BR95" s="86">
        <v>14</v>
      </c>
      <c r="BS95" s="86">
        <v>9</v>
      </c>
      <c r="BT95" s="86" t="s">
        <v>665</v>
      </c>
      <c r="BU95" s="86">
        <v>1</v>
      </c>
      <c r="BV95" s="50" t="str">
        <f t="shared" si="58"/>
        <v>10,15</v>
      </c>
      <c r="BW95" s="384">
        <v>53</v>
      </c>
      <c r="BX95" s="86">
        <v>0</v>
      </c>
      <c r="BY95" s="86">
        <v>14</v>
      </c>
      <c r="BZ95" s="86">
        <v>9</v>
      </c>
      <c r="CA95" s="86" t="s">
        <v>665</v>
      </c>
      <c r="CB95" s="86">
        <v>1</v>
      </c>
      <c r="CC95" s="50" t="str">
        <f t="shared" si="59"/>
        <v>10,15</v>
      </c>
      <c r="CD95" s="86"/>
      <c r="CE95" s="86"/>
      <c r="CF95" s="86"/>
      <c r="CG95" s="86"/>
      <c r="CH95" s="86"/>
      <c r="CI95" s="86"/>
      <c r="CJ95" s="86"/>
      <c r="CK95" s="86"/>
      <c r="CL95" s="86"/>
      <c r="CM95" s="86"/>
      <c r="CN95" s="86"/>
      <c r="CO95" s="86"/>
      <c r="CP95" s="86"/>
    </row>
    <row r="96" spans="1:94" ht="12" customHeight="1">
      <c r="A96" s="361">
        <v>7.8823529411764701</v>
      </c>
      <c r="B96" s="275">
        <v>7.73</v>
      </c>
      <c r="C96" s="275">
        <v>-2.4</v>
      </c>
      <c r="D96" s="421">
        <f t="shared" si="61"/>
        <v>92</v>
      </c>
      <c r="E96" s="422">
        <f t="shared" si="60"/>
        <v>7.73</v>
      </c>
      <c r="F96" s="291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  <c r="AG96" s="359"/>
      <c r="AH96" s="359"/>
      <c r="AI96" s="359"/>
      <c r="AJ96" s="5"/>
      <c r="AK96" s="291">
        <v>57</v>
      </c>
      <c r="AL96" s="385">
        <v>0</v>
      </c>
      <c r="AM96" s="385">
        <v>5</v>
      </c>
      <c r="AN96" s="385">
        <v>7</v>
      </c>
      <c r="AO96" s="385">
        <v>50</v>
      </c>
      <c r="AP96" s="385">
        <v>4.0000000000000002E-4</v>
      </c>
      <c r="AQ96" s="385">
        <v>10</v>
      </c>
      <c r="AR96" s="385">
        <v>0.2</v>
      </c>
      <c r="AS96" s="385">
        <v>0.5</v>
      </c>
      <c r="AT96" s="385">
        <v>0.3</v>
      </c>
      <c r="AU96" s="385">
        <v>0.1</v>
      </c>
      <c r="AV96" s="86"/>
      <c r="AW96" s="79">
        <v>8.583333333333</v>
      </c>
      <c r="AX96" s="80">
        <v>-272.72985116817398</v>
      </c>
      <c r="AY96" s="80">
        <v>-5770.5013041029497</v>
      </c>
      <c r="AZ96" s="80">
        <v>-2240.2939015840102</v>
      </c>
      <c r="BA96" s="80">
        <v>-60715.080087095201</v>
      </c>
      <c r="BB96" s="86"/>
      <c r="BC96" s="79">
        <v>8.583333333333</v>
      </c>
      <c r="BD96" s="80">
        <v>869.29964843753203</v>
      </c>
      <c r="BE96" s="86"/>
      <c r="BF96" s="79">
        <v>8.583333333333</v>
      </c>
      <c r="BG96" s="80">
        <v>13.9249249475182</v>
      </c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/>
      <c r="CB96" s="86"/>
      <c r="CC96" s="86"/>
      <c r="CD96" s="86"/>
      <c r="CE96" s="86"/>
      <c r="CF96" s="86"/>
      <c r="CG96" s="86"/>
      <c r="CH96" s="86"/>
      <c r="CI96" s="86"/>
      <c r="CJ96" s="86"/>
      <c r="CK96" s="86"/>
      <c r="CL96" s="86"/>
      <c r="CM96" s="86"/>
      <c r="CN96" s="86"/>
      <c r="CO96" s="86"/>
      <c r="CP96" s="86"/>
    </row>
    <row r="97" spans="1:94" ht="12" customHeight="1">
      <c r="A97" s="361">
        <v>7.9579831932773102</v>
      </c>
      <c r="B97" s="275">
        <v>7.8860000000000001</v>
      </c>
      <c r="C97" s="275">
        <v>2.4</v>
      </c>
      <c r="D97" s="421">
        <f t="shared" si="61"/>
        <v>93</v>
      </c>
      <c r="E97" s="422">
        <f t="shared" si="60"/>
        <v>7.8860000000000001</v>
      </c>
      <c r="F97" s="291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5"/>
      <c r="AK97" s="291">
        <v>58</v>
      </c>
      <c r="AL97" s="385">
        <v>0</v>
      </c>
      <c r="AM97" s="385">
        <v>5</v>
      </c>
      <c r="AN97" s="385">
        <v>8</v>
      </c>
      <c r="AO97" s="385">
        <v>50</v>
      </c>
      <c r="AP97" s="385">
        <v>4.0000000000000002E-4</v>
      </c>
      <c r="AQ97" s="385">
        <v>10</v>
      </c>
      <c r="AR97" s="385">
        <v>0.2</v>
      </c>
      <c r="AS97" s="385">
        <v>0.5</v>
      </c>
      <c r="AT97" s="385">
        <v>0.3</v>
      </c>
      <c r="AU97" s="385">
        <v>0.1</v>
      </c>
      <c r="AV97" s="86"/>
      <c r="AW97" s="79">
        <v>8.666666666667</v>
      </c>
      <c r="AX97" s="80">
        <v>-295.59078416932698</v>
      </c>
      <c r="AY97" s="80">
        <v>-6528.7162163903704</v>
      </c>
      <c r="AZ97" s="80">
        <v>-2596.5640492374</v>
      </c>
      <c r="BA97" s="80">
        <v>-72174.0690995771</v>
      </c>
      <c r="BB97" s="86"/>
      <c r="BC97" s="79">
        <v>8.666666666667</v>
      </c>
      <c r="BD97" s="80">
        <v>869.95499449180704</v>
      </c>
      <c r="BE97" s="86"/>
      <c r="BF97" s="79">
        <v>8.666666666667</v>
      </c>
      <c r="BG97" s="80">
        <v>13.664912132403799</v>
      </c>
      <c r="BH97" s="86"/>
      <c r="BI97" s="86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/>
      <c r="CD97" s="86"/>
      <c r="CE97" s="86"/>
      <c r="CF97" s="86"/>
      <c r="CG97" s="86"/>
      <c r="CH97" s="86"/>
      <c r="CI97" s="86"/>
      <c r="CJ97" s="86"/>
      <c r="CK97" s="86"/>
      <c r="CL97" s="86"/>
      <c r="CM97" s="86"/>
      <c r="CN97" s="86"/>
      <c r="CO97" s="86"/>
      <c r="CP97" s="86"/>
    </row>
    <row r="98" spans="1:94" ht="12" customHeight="1">
      <c r="A98" s="361">
        <v>8.0336134453781494</v>
      </c>
      <c r="B98" s="275">
        <v>7.9359999999999999</v>
      </c>
      <c r="C98" s="275">
        <v>2.8</v>
      </c>
      <c r="D98" s="421">
        <f t="shared" si="61"/>
        <v>94</v>
      </c>
      <c r="E98" s="422">
        <f t="shared" si="60"/>
        <v>7.9359999999999999</v>
      </c>
      <c r="F98" s="291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59"/>
      <c r="AI98" s="359"/>
      <c r="AJ98" s="5"/>
      <c r="AK98" s="291">
        <v>59</v>
      </c>
      <c r="AL98" s="385">
        <v>0</v>
      </c>
      <c r="AM98" s="385">
        <v>5</v>
      </c>
      <c r="AN98" s="385">
        <v>9</v>
      </c>
      <c r="AO98" s="385">
        <v>50</v>
      </c>
      <c r="AP98" s="385">
        <v>4.0000000000000002E-4</v>
      </c>
      <c r="AQ98" s="385">
        <v>10</v>
      </c>
      <c r="AR98" s="385">
        <v>0.2</v>
      </c>
      <c r="AS98" s="385">
        <v>0.5</v>
      </c>
      <c r="AT98" s="385">
        <v>0.3</v>
      </c>
      <c r="AU98" s="385">
        <v>0.1</v>
      </c>
      <c r="AV98" s="86"/>
      <c r="AW98" s="79">
        <v>8.75</v>
      </c>
      <c r="AX98" s="80">
        <v>-303.58951178618702</v>
      </c>
      <c r="AY98" s="80">
        <v>-6534.91671854981</v>
      </c>
      <c r="AZ98" s="80">
        <v>-2746.1681917741798</v>
      </c>
      <c r="BA98" s="80">
        <v>-72459.339445128993</v>
      </c>
      <c r="BB98" s="86"/>
      <c r="BC98" s="79">
        <v>8.75</v>
      </c>
      <c r="BD98" s="80">
        <v>870.59923592837504</v>
      </c>
      <c r="BE98" s="86"/>
      <c r="BF98" s="79">
        <v>8.75</v>
      </c>
      <c r="BG98" s="80">
        <v>13.3241219820654</v>
      </c>
      <c r="BH98" s="86"/>
      <c r="BI98" s="86"/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  <c r="BZ98" s="86"/>
      <c r="CA98" s="86"/>
      <c r="CB98" s="86"/>
      <c r="CC98" s="86"/>
      <c r="CD98" s="86"/>
      <c r="CE98" s="86"/>
      <c r="CF98" s="86"/>
      <c r="CG98" s="86"/>
      <c r="CH98" s="86"/>
      <c r="CI98" s="86"/>
      <c r="CJ98" s="86"/>
      <c r="CK98" s="86"/>
      <c r="CL98" s="86"/>
      <c r="CM98" s="86"/>
      <c r="CN98" s="86"/>
      <c r="CO98" s="86"/>
      <c r="CP98" s="86"/>
    </row>
    <row r="99" spans="1:94" ht="12" customHeight="1">
      <c r="A99" s="361">
        <v>8.1092436974789894</v>
      </c>
      <c r="B99" s="275">
        <v>7.9859999999999998</v>
      </c>
      <c r="C99" s="275">
        <v>2.4</v>
      </c>
      <c r="D99" s="421">
        <f t="shared" si="61"/>
        <v>95</v>
      </c>
      <c r="E99" s="422">
        <f t="shared" si="60"/>
        <v>7.9859999999999998</v>
      </c>
      <c r="F99" s="291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  <c r="AD99" s="359"/>
      <c r="AE99" s="359"/>
      <c r="AF99" s="359"/>
      <c r="AG99" s="359"/>
      <c r="AH99" s="359"/>
      <c r="AI99" s="359"/>
      <c r="AJ99" s="5"/>
      <c r="AK99" s="291">
        <v>60</v>
      </c>
      <c r="AL99" s="385">
        <v>0</v>
      </c>
      <c r="AM99" s="385">
        <v>6</v>
      </c>
      <c r="AN99" s="385">
        <v>0</v>
      </c>
      <c r="AO99" s="385">
        <v>50</v>
      </c>
      <c r="AP99" s="385">
        <v>4.0000000000000002E-4</v>
      </c>
      <c r="AQ99" s="385">
        <v>10</v>
      </c>
      <c r="AR99" s="385">
        <v>0.2</v>
      </c>
      <c r="AS99" s="385">
        <v>0.5</v>
      </c>
      <c r="AT99" s="385">
        <v>0.3</v>
      </c>
      <c r="AU99" s="385">
        <v>0.1</v>
      </c>
      <c r="AV99" s="86"/>
      <c r="AW99" s="79">
        <v>8.833333333333</v>
      </c>
      <c r="AX99" s="80">
        <v>-287.05482175349903</v>
      </c>
      <c r="AY99" s="80">
        <v>-5684.9124941322898</v>
      </c>
      <c r="AZ99" s="80">
        <v>-2479.2356406018198</v>
      </c>
      <c r="BA99" s="80">
        <v>-59623.604914779498</v>
      </c>
      <c r="BB99" s="86"/>
      <c r="BC99" s="79">
        <v>8.833333333333</v>
      </c>
      <c r="BD99" s="80">
        <v>871.23241505723604</v>
      </c>
      <c r="BE99" s="86"/>
      <c r="BF99" s="79">
        <v>8.833333333333</v>
      </c>
      <c r="BG99" s="80">
        <v>13.2293685290705</v>
      </c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  <c r="BZ99" s="86"/>
      <c r="CA99" s="86"/>
      <c r="CB99" s="86"/>
      <c r="CC99" s="86"/>
      <c r="CD99" s="86"/>
      <c r="CE99" s="86"/>
      <c r="CF99" s="86"/>
      <c r="CG99" s="86"/>
      <c r="CH99" s="86"/>
      <c r="CI99" s="86"/>
      <c r="CJ99" s="86"/>
      <c r="CK99" s="86"/>
      <c r="CL99" s="86"/>
      <c r="CM99" s="86"/>
      <c r="CN99" s="86"/>
      <c r="CO99" s="86"/>
      <c r="CP99" s="86"/>
    </row>
    <row r="100" spans="1:94" ht="12" customHeight="1">
      <c r="A100" s="361">
        <v>8.1848739495798295</v>
      </c>
      <c r="B100" s="275">
        <v>8.1419999999999995</v>
      </c>
      <c r="C100" s="275">
        <v>-2.1</v>
      </c>
      <c r="D100" s="421">
        <f t="shared" si="61"/>
        <v>96</v>
      </c>
      <c r="E100" s="422">
        <f t="shared" si="60"/>
        <v>8.1419999999999995</v>
      </c>
      <c r="F100" s="291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  <c r="AD100" s="359"/>
      <c r="AE100" s="359"/>
      <c r="AF100" s="359"/>
      <c r="AG100" s="359"/>
      <c r="AH100" s="359"/>
      <c r="AI100" s="359"/>
      <c r="AJ100" s="5"/>
      <c r="AK100" s="291">
        <v>61</v>
      </c>
      <c r="AL100" s="385">
        <v>0</v>
      </c>
      <c r="AM100" s="385">
        <v>6</v>
      </c>
      <c r="AN100" s="385">
        <v>1</v>
      </c>
      <c r="AO100" s="385">
        <v>50</v>
      </c>
      <c r="AP100" s="385">
        <v>4.0000000000000002E-4</v>
      </c>
      <c r="AQ100" s="385">
        <v>10</v>
      </c>
      <c r="AR100" s="385">
        <v>0.2</v>
      </c>
      <c r="AS100" s="385">
        <v>0.5</v>
      </c>
      <c r="AT100" s="385">
        <v>0.3</v>
      </c>
      <c r="AU100" s="385">
        <v>0.1</v>
      </c>
      <c r="AV100" s="86"/>
      <c r="AW100" s="79">
        <v>8.916666666667</v>
      </c>
      <c r="AX100" s="80">
        <v>-261.62255362506397</v>
      </c>
      <c r="AY100" s="80">
        <v>-4802.5155383769898</v>
      </c>
      <c r="AZ100" s="80">
        <v>-2054.5758135143001</v>
      </c>
      <c r="BA100" s="80">
        <v>-46113.511324925603</v>
      </c>
      <c r="BB100" s="86"/>
      <c r="BC100" s="79">
        <v>8.916666666667</v>
      </c>
      <c r="BD100" s="80">
        <v>871.85474461241802</v>
      </c>
      <c r="BE100" s="86"/>
      <c r="BF100" s="79">
        <v>8.916666666667</v>
      </c>
      <c r="BG100" s="80">
        <v>13.479891034466201</v>
      </c>
      <c r="BH100" s="86"/>
      <c r="BI100" s="86"/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  <c r="BZ100" s="86"/>
      <c r="CA100" s="86"/>
      <c r="CB100" s="86"/>
      <c r="CC100" s="86"/>
      <c r="CD100" s="86"/>
      <c r="CE100" s="86"/>
      <c r="CF100" s="86"/>
      <c r="CG100" s="86"/>
      <c r="CH100" s="86"/>
      <c r="CI100" s="86"/>
      <c r="CJ100" s="86"/>
      <c r="CK100" s="86"/>
      <c r="CL100" s="86"/>
      <c r="CM100" s="86"/>
      <c r="CN100" s="86"/>
      <c r="CO100" s="86"/>
      <c r="CP100" s="86"/>
    </row>
    <row r="101" spans="1:94" ht="12" customHeight="1">
      <c r="A101" s="361">
        <v>8.2605042016806696</v>
      </c>
      <c r="B101" s="275">
        <v>8.1920000000000002</v>
      </c>
      <c r="C101" s="275">
        <v>-2.5</v>
      </c>
      <c r="D101" s="421">
        <f t="shared" si="61"/>
        <v>97</v>
      </c>
      <c r="E101" s="422">
        <f t="shared" si="60"/>
        <v>8.1920000000000002</v>
      </c>
      <c r="F101" s="291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9"/>
      <c r="AH101" s="359"/>
      <c r="AI101" s="359"/>
      <c r="AJ101" s="5"/>
      <c r="AK101" s="291">
        <v>62</v>
      </c>
      <c r="AL101" s="385">
        <v>0</v>
      </c>
      <c r="AM101" s="385">
        <v>6</v>
      </c>
      <c r="AN101" s="385">
        <v>2</v>
      </c>
      <c r="AO101" s="385">
        <v>50</v>
      </c>
      <c r="AP101" s="385">
        <v>4.0000000000000002E-4</v>
      </c>
      <c r="AQ101" s="385">
        <v>10</v>
      </c>
      <c r="AR101" s="385">
        <v>0.2</v>
      </c>
      <c r="AS101" s="385">
        <v>0.5</v>
      </c>
      <c r="AT101" s="385">
        <v>0.3</v>
      </c>
      <c r="AU101" s="385">
        <v>0.1</v>
      </c>
      <c r="AV101" s="86"/>
      <c r="AW101" s="79">
        <v>9</v>
      </c>
      <c r="AX101" s="80">
        <v>-251.26421857587999</v>
      </c>
      <c r="AY101" s="80">
        <v>-4725.1372962844698</v>
      </c>
      <c r="AZ101" s="80">
        <v>-1907.2315739467199</v>
      </c>
      <c r="BA101" s="80">
        <v>-44958.387337279797</v>
      </c>
      <c r="BB101" s="86"/>
      <c r="BC101" s="79">
        <v>9</v>
      </c>
      <c r="BD101" s="80">
        <v>872.46645351616701</v>
      </c>
      <c r="BE101" s="86"/>
      <c r="BF101" s="79">
        <v>9</v>
      </c>
      <c r="BG101" s="80">
        <v>13.8514154497147</v>
      </c>
      <c r="BH101" s="86"/>
      <c r="BI101" s="86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  <c r="BZ101" s="86"/>
      <c r="CA101" s="86"/>
      <c r="CB101" s="86"/>
      <c r="CC101" s="86"/>
      <c r="CD101" s="86"/>
      <c r="CE101" s="86"/>
      <c r="CF101" s="86"/>
      <c r="CG101" s="86"/>
      <c r="CH101" s="86"/>
      <c r="CI101" s="86"/>
      <c r="CJ101" s="86"/>
      <c r="CK101" s="86"/>
      <c r="CL101" s="86"/>
      <c r="CM101" s="86"/>
      <c r="CN101" s="86"/>
      <c r="CO101" s="86"/>
      <c r="CP101" s="86"/>
    </row>
    <row r="102" spans="1:94" ht="12" customHeight="1">
      <c r="A102" s="361">
        <v>8.3361344537815096</v>
      </c>
      <c r="B102" s="275">
        <v>8.2420000000000009</v>
      </c>
      <c r="C102" s="275">
        <v>-2.1</v>
      </c>
      <c r="D102" s="421">
        <f t="shared" si="61"/>
        <v>98</v>
      </c>
      <c r="E102" s="422">
        <f t="shared" si="60"/>
        <v>8.2420000000000009</v>
      </c>
      <c r="F102" s="291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9"/>
      <c r="AH102" s="359"/>
      <c r="AI102" s="359"/>
      <c r="AJ102" s="5"/>
      <c r="AK102" s="291">
        <v>63</v>
      </c>
      <c r="AL102" s="385">
        <v>0</v>
      </c>
      <c r="AM102" s="385">
        <v>6</v>
      </c>
      <c r="AN102" s="385">
        <v>3</v>
      </c>
      <c r="AO102" s="385">
        <v>50</v>
      </c>
      <c r="AP102" s="385">
        <v>4.0000000000000002E-4</v>
      </c>
      <c r="AQ102" s="385">
        <v>10</v>
      </c>
      <c r="AR102" s="385">
        <v>0.2</v>
      </c>
      <c r="AS102" s="385">
        <v>0.5</v>
      </c>
      <c r="AT102" s="385">
        <v>0.3</v>
      </c>
      <c r="AU102" s="385">
        <v>0.1</v>
      </c>
      <c r="AV102" s="86"/>
      <c r="AW102" s="79">
        <v>9.083333333333</v>
      </c>
      <c r="AX102" s="80">
        <v>-265.713293850573</v>
      </c>
      <c r="AY102" s="80">
        <v>-5526.9404155040902</v>
      </c>
      <c r="AZ102" s="80">
        <v>-2130.93955064582</v>
      </c>
      <c r="BA102" s="80">
        <v>-57024.937639965203</v>
      </c>
      <c r="BB102" s="86"/>
      <c r="BC102" s="79">
        <v>9.083333333333</v>
      </c>
      <c r="BD102" s="80">
        <v>872.86376460549297</v>
      </c>
      <c r="BE102" s="86"/>
      <c r="BF102" s="79">
        <v>9.083333333333</v>
      </c>
      <c r="BG102" s="80">
        <v>13.997090129988999</v>
      </c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  <c r="BZ102" s="86"/>
      <c r="CA102" s="86"/>
      <c r="CB102" s="86"/>
      <c r="CC102" s="86"/>
      <c r="CD102" s="86"/>
      <c r="CE102" s="86"/>
      <c r="CF102" s="86"/>
      <c r="CG102" s="86"/>
      <c r="CH102" s="86"/>
      <c r="CI102" s="86"/>
      <c r="CJ102" s="86"/>
      <c r="CK102" s="86"/>
      <c r="CL102" s="86"/>
      <c r="CM102" s="86"/>
      <c r="CN102" s="86"/>
      <c r="CO102" s="86"/>
      <c r="CP102" s="86"/>
    </row>
    <row r="103" spans="1:94" ht="12" customHeight="1">
      <c r="A103" s="361">
        <v>8.4117647058823497</v>
      </c>
      <c r="B103" s="275">
        <v>8.3979999999999997</v>
      </c>
      <c r="C103" s="275">
        <v>2.1</v>
      </c>
      <c r="D103" s="421">
        <f t="shared" si="61"/>
        <v>99</v>
      </c>
      <c r="E103" s="422">
        <f t="shared" si="60"/>
        <v>8.3979999999999997</v>
      </c>
      <c r="F103" s="291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9"/>
      <c r="AH103" s="359"/>
      <c r="AI103" s="359"/>
      <c r="AJ103" s="5"/>
      <c r="AK103" s="291">
        <v>64</v>
      </c>
      <c r="AL103" s="385">
        <v>0</v>
      </c>
      <c r="AM103" s="385">
        <v>6</v>
      </c>
      <c r="AN103" s="385">
        <v>4</v>
      </c>
      <c r="AO103" s="385">
        <v>50</v>
      </c>
      <c r="AP103" s="385">
        <v>4.0000000000000002E-4</v>
      </c>
      <c r="AQ103" s="385">
        <v>10</v>
      </c>
      <c r="AR103" s="385">
        <v>0.2</v>
      </c>
      <c r="AS103" s="385">
        <v>0.5</v>
      </c>
      <c r="AT103" s="385">
        <v>0.3</v>
      </c>
      <c r="AU103" s="385">
        <v>0.1</v>
      </c>
      <c r="AV103" s="86"/>
      <c r="AW103" s="79">
        <v>9.166666666667</v>
      </c>
      <c r="AX103" s="80">
        <v>-289.79956562095299</v>
      </c>
      <c r="AY103" s="80">
        <v>-6392.5484153060297</v>
      </c>
      <c r="AZ103" s="80">
        <v>-2505.3375628623999</v>
      </c>
      <c r="BA103" s="80">
        <v>-70093.190271982501</v>
      </c>
      <c r="BB103" s="86"/>
      <c r="BC103" s="79">
        <v>9.166666666667</v>
      </c>
      <c r="BD103" s="80">
        <v>873.24731850912406</v>
      </c>
      <c r="BE103" s="86"/>
      <c r="BF103" s="79">
        <v>9.166666666667</v>
      </c>
      <c r="BG103" s="80">
        <v>13.7988987215954</v>
      </c>
      <c r="BH103" s="86"/>
      <c r="BI103" s="86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  <c r="BW103" s="86"/>
      <c r="BX103" s="86"/>
      <c r="BY103" s="86"/>
      <c r="BZ103" s="86"/>
      <c r="CA103" s="86"/>
      <c r="CB103" s="86"/>
      <c r="CC103" s="86"/>
      <c r="CD103" s="86"/>
      <c r="CE103" s="86"/>
      <c r="CF103" s="86"/>
      <c r="CG103" s="86"/>
      <c r="CH103" s="86"/>
      <c r="CI103" s="86"/>
      <c r="CJ103" s="86"/>
      <c r="CK103" s="86"/>
      <c r="CL103" s="86"/>
      <c r="CM103" s="86"/>
      <c r="CN103" s="86"/>
      <c r="CO103" s="86"/>
      <c r="CP103" s="86"/>
    </row>
    <row r="104" spans="1:94" ht="12" customHeight="1">
      <c r="A104" s="361">
        <v>8.4873949579831898</v>
      </c>
      <c r="B104" s="275">
        <v>8.4480000000000004</v>
      </c>
      <c r="C104" s="275">
        <v>2.5</v>
      </c>
      <c r="D104" s="421">
        <f t="shared" si="61"/>
        <v>100</v>
      </c>
      <c r="E104" s="422">
        <f t="shared" si="60"/>
        <v>8.4480000000000004</v>
      </c>
      <c r="F104" s="291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59"/>
      <c r="AI104" s="359"/>
      <c r="AJ104" s="5"/>
      <c r="AK104" s="86">
        <v>65</v>
      </c>
      <c r="AL104" s="384">
        <v>0</v>
      </c>
      <c r="AM104" s="384">
        <v>6</v>
      </c>
      <c r="AN104" s="384">
        <v>5</v>
      </c>
      <c r="AO104" s="384">
        <v>50</v>
      </c>
      <c r="AP104" s="384">
        <v>4.0000000000000002E-4</v>
      </c>
      <c r="AQ104" s="384">
        <v>10</v>
      </c>
      <c r="AR104" s="384">
        <v>0.2</v>
      </c>
      <c r="AS104" s="384">
        <v>0.5</v>
      </c>
      <c r="AT104" s="384">
        <v>0.3</v>
      </c>
      <c r="AU104" s="384">
        <v>0.1</v>
      </c>
      <c r="AV104" s="86"/>
      <c r="AW104" s="79">
        <v>9.25</v>
      </c>
      <c r="AX104" s="80">
        <v>-301.43168628913202</v>
      </c>
      <c r="AY104" s="80">
        <v>-6549.3621907735896</v>
      </c>
      <c r="AZ104" s="80">
        <v>-2703.4241825030799</v>
      </c>
      <c r="BA104" s="80">
        <v>-72601.138394401103</v>
      </c>
      <c r="BB104" s="86"/>
      <c r="BC104" s="79">
        <v>9.25</v>
      </c>
      <c r="BD104" s="80">
        <v>873.61698709669304</v>
      </c>
      <c r="BE104" s="86"/>
      <c r="BF104" s="79">
        <v>9.25</v>
      </c>
      <c r="BG104" s="80">
        <v>13.4572020245242</v>
      </c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  <c r="BZ104" s="86"/>
      <c r="CA104" s="86"/>
      <c r="CB104" s="86"/>
      <c r="CC104" s="86"/>
      <c r="CD104" s="86"/>
      <c r="CE104" s="86"/>
      <c r="CF104" s="86"/>
      <c r="CG104" s="86"/>
      <c r="CH104" s="86"/>
      <c r="CI104" s="86"/>
      <c r="CJ104" s="86"/>
      <c r="CK104" s="86"/>
      <c r="CL104" s="86"/>
      <c r="CM104" s="86"/>
      <c r="CN104" s="86"/>
      <c r="CO104" s="86"/>
      <c r="CP104" s="86"/>
    </row>
    <row r="105" spans="1:94" ht="12" customHeight="1">
      <c r="A105" s="361">
        <v>8.5630252100840298</v>
      </c>
      <c r="B105" s="275">
        <v>8.4979999999999993</v>
      </c>
      <c r="C105" s="275">
        <v>2</v>
      </c>
      <c r="D105" s="421">
        <f t="shared" si="61"/>
        <v>101</v>
      </c>
      <c r="E105" s="422">
        <f t="shared" si="60"/>
        <v>8.4979999999999993</v>
      </c>
      <c r="F105" s="291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9"/>
      <c r="AH105" s="359"/>
      <c r="AI105" s="359"/>
      <c r="AJ105" s="5"/>
      <c r="AK105" s="86">
        <v>66</v>
      </c>
      <c r="AL105" s="384">
        <v>0</v>
      </c>
      <c r="AM105" s="384">
        <v>6</v>
      </c>
      <c r="AN105" s="384">
        <v>6</v>
      </c>
      <c r="AO105" s="384">
        <v>50</v>
      </c>
      <c r="AP105" s="384">
        <v>4.0000000000000002E-4</v>
      </c>
      <c r="AQ105" s="384">
        <v>10</v>
      </c>
      <c r="AR105" s="384">
        <v>0.2</v>
      </c>
      <c r="AS105" s="384">
        <v>0.5</v>
      </c>
      <c r="AT105" s="384">
        <v>0.3</v>
      </c>
      <c r="AU105" s="384">
        <v>0.1</v>
      </c>
      <c r="AV105" s="86"/>
      <c r="AW105" s="79">
        <v>9.333333333333</v>
      </c>
      <c r="AX105" s="80">
        <v>-289.14350778790799</v>
      </c>
      <c r="AY105" s="80">
        <v>-5829.0208321035898</v>
      </c>
      <c r="AZ105" s="80">
        <v>-2511.3773974578999</v>
      </c>
      <c r="BA105" s="80">
        <v>-61773.026904152197</v>
      </c>
      <c r="BB105" s="86"/>
      <c r="BC105" s="79">
        <v>9.333333333333</v>
      </c>
      <c r="BD105" s="80">
        <v>873.97278149995498</v>
      </c>
      <c r="BE105" s="86"/>
      <c r="BF105" s="79">
        <v>9.333333333333</v>
      </c>
      <c r="BG105" s="80">
        <v>13.305069446747201</v>
      </c>
      <c r="BH105" s="86"/>
      <c r="BI105" s="86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  <c r="BZ105" s="86"/>
      <c r="CA105" s="86"/>
      <c r="CB105" s="86"/>
      <c r="CC105" s="86"/>
      <c r="CD105" s="86"/>
      <c r="CE105" s="86"/>
      <c r="CF105" s="86"/>
      <c r="CG105" s="86"/>
      <c r="CH105" s="86"/>
      <c r="CI105" s="86"/>
      <c r="CJ105" s="86"/>
      <c r="CK105" s="86"/>
      <c r="CL105" s="86"/>
      <c r="CM105" s="86"/>
      <c r="CN105" s="86"/>
      <c r="CO105" s="86"/>
      <c r="CP105" s="86"/>
    </row>
    <row r="106" spans="1:94" ht="12" customHeight="1">
      <c r="A106" s="361">
        <v>8.6386554621848699</v>
      </c>
      <c r="B106" s="275">
        <v>8.6539999999999999</v>
      </c>
      <c r="C106" s="275">
        <v>-2.4</v>
      </c>
      <c r="D106" s="421">
        <f t="shared" si="61"/>
        <v>102</v>
      </c>
      <c r="E106" s="422">
        <f t="shared" si="60"/>
        <v>8.6539999999999999</v>
      </c>
      <c r="F106" s="291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  <c r="AA106" s="359"/>
      <c r="AB106" s="359"/>
      <c r="AC106" s="359"/>
      <c r="AD106" s="359"/>
      <c r="AE106" s="359"/>
      <c r="AF106" s="359"/>
      <c r="AG106" s="359"/>
      <c r="AH106" s="359"/>
      <c r="AI106" s="359"/>
      <c r="AJ106" s="5"/>
      <c r="AK106" s="86">
        <v>67</v>
      </c>
      <c r="AL106" s="384">
        <v>0</v>
      </c>
      <c r="AM106" s="384">
        <v>6</v>
      </c>
      <c r="AN106" s="384">
        <v>7</v>
      </c>
      <c r="AO106" s="384">
        <v>50</v>
      </c>
      <c r="AP106" s="384">
        <v>4.0000000000000002E-4</v>
      </c>
      <c r="AQ106" s="384">
        <v>10</v>
      </c>
      <c r="AR106" s="384">
        <v>0.2</v>
      </c>
      <c r="AS106" s="384">
        <v>0.5</v>
      </c>
      <c r="AT106" s="384">
        <v>0.3</v>
      </c>
      <c r="AU106" s="384">
        <v>0.1</v>
      </c>
      <c r="AV106" s="86"/>
      <c r="AW106" s="79">
        <v>9.416666666667</v>
      </c>
      <c r="AX106" s="80">
        <v>-266.638594835785</v>
      </c>
      <c r="AY106" s="80">
        <v>-5000.6232254355</v>
      </c>
      <c r="AZ106" s="80">
        <v>-2138.5598117418899</v>
      </c>
      <c r="BA106" s="80">
        <v>-49130.601561591597</v>
      </c>
      <c r="BB106" s="86"/>
      <c r="BC106" s="79">
        <v>9.416666666667</v>
      </c>
      <c r="BD106" s="80">
        <v>874.31488427780596</v>
      </c>
      <c r="BE106" s="86"/>
      <c r="BF106" s="79">
        <v>9.416666666667</v>
      </c>
      <c r="BG106" s="80">
        <v>13.471415948750099</v>
      </c>
      <c r="BH106" s="86"/>
      <c r="BI106" s="86"/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  <c r="BZ106" s="86"/>
      <c r="CA106" s="86"/>
      <c r="CB106" s="86"/>
      <c r="CC106" s="86"/>
      <c r="CD106" s="86"/>
      <c r="CE106" s="86"/>
      <c r="CF106" s="86"/>
      <c r="CG106" s="86"/>
      <c r="CH106" s="86"/>
      <c r="CI106" s="86"/>
      <c r="CJ106" s="86"/>
      <c r="CK106" s="86"/>
      <c r="CL106" s="86"/>
      <c r="CM106" s="86"/>
      <c r="CN106" s="86"/>
      <c r="CO106" s="86"/>
      <c r="CP106" s="86"/>
    </row>
    <row r="107" spans="1:94" ht="12" customHeight="1">
      <c r="A107" s="361">
        <v>8.71428571428571</v>
      </c>
      <c r="B107" s="275">
        <v>8.7040000000000006</v>
      </c>
      <c r="C107" s="275">
        <v>-2.8</v>
      </c>
      <c r="D107" s="421">
        <f t="shared" si="61"/>
        <v>103</v>
      </c>
      <c r="E107" s="422">
        <f t="shared" si="60"/>
        <v>8.7040000000000006</v>
      </c>
      <c r="F107" s="291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  <c r="AA107" s="359"/>
      <c r="AB107" s="359"/>
      <c r="AC107" s="359"/>
      <c r="AD107" s="359"/>
      <c r="AE107" s="359"/>
      <c r="AF107" s="359"/>
      <c r="AG107" s="359"/>
      <c r="AH107" s="359"/>
      <c r="AI107" s="359"/>
      <c r="AJ107" s="5"/>
      <c r="AK107" s="86">
        <v>68</v>
      </c>
      <c r="AL107" s="384">
        <v>0</v>
      </c>
      <c r="AM107" s="384">
        <v>6</v>
      </c>
      <c r="AN107" s="384">
        <v>8</v>
      </c>
      <c r="AO107" s="384">
        <v>50</v>
      </c>
      <c r="AP107" s="384">
        <v>4.0000000000000002E-4</v>
      </c>
      <c r="AQ107" s="384">
        <v>10</v>
      </c>
      <c r="AR107" s="384">
        <v>0.2</v>
      </c>
      <c r="AS107" s="384">
        <v>0.5</v>
      </c>
      <c r="AT107" s="384">
        <v>0.3</v>
      </c>
      <c r="AU107" s="384">
        <v>0.1</v>
      </c>
      <c r="AV107" s="86"/>
      <c r="AW107" s="79">
        <v>9.5</v>
      </c>
      <c r="AX107" s="80">
        <v>-254.133387032455</v>
      </c>
      <c r="AY107" s="80">
        <v>-4782.9653145034099</v>
      </c>
      <c r="AZ107" s="80">
        <v>-1953.34810589164</v>
      </c>
      <c r="BA107" s="80">
        <v>-45846.503673090701</v>
      </c>
      <c r="BB107" s="86"/>
      <c r="BC107" s="79">
        <v>9.5</v>
      </c>
      <c r="BD107" s="80">
        <v>874.64352547893702</v>
      </c>
      <c r="BE107" s="86"/>
      <c r="BF107" s="79">
        <v>9.5</v>
      </c>
      <c r="BG107" s="80">
        <v>13.7970560158897</v>
      </c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86"/>
      <c r="CJ107" s="86"/>
      <c r="CK107" s="86"/>
      <c r="CL107" s="86"/>
      <c r="CM107" s="86"/>
      <c r="CN107" s="86"/>
      <c r="CO107" s="86"/>
      <c r="CP107" s="86"/>
    </row>
    <row r="108" spans="1:94" ht="12" customHeight="1">
      <c r="A108" s="361">
        <v>8.78991596638655</v>
      </c>
      <c r="B108" s="275">
        <v>8.7539999999999996</v>
      </c>
      <c r="C108" s="275">
        <v>-2.4</v>
      </c>
      <c r="D108" s="421">
        <f t="shared" si="61"/>
        <v>104</v>
      </c>
      <c r="E108" s="422">
        <f t="shared" si="60"/>
        <v>8.7539999999999996</v>
      </c>
      <c r="F108" s="291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9"/>
      <c r="AH108" s="359"/>
      <c r="AI108" s="359"/>
      <c r="AJ108" s="5"/>
      <c r="AK108" s="86">
        <v>69</v>
      </c>
      <c r="AL108" s="384">
        <v>0</v>
      </c>
      <c r="AM108" s="384">
        <v>6</v>
      </c>
      <c r="AN108" s="384">
        <v>9</v>
      </c>
      <c r="AO108" s="384">
        <v>50</v>
      </c>
      <c r="AP108" s="384">
        <v>4.0000000000000002E-4</v>
      </c>
      <c r="AQ108" s="384">
        <v>10</v>
      </c>
      <c r="AR108" s="384">
        <v>0.2</v>
      </c>
      <c r="AS108" s="384">
        <v>0.5</v>
      </c>
      <c r="AT108" s="384">
        <v>0.3</v>
      </c>
      <c r="AU108" s="384">
        <v>0.1</v>
      </c>
      <c r="AV108" s="86"/>
      <c r="AW108" s="79">
        <v>9.583333333333</v>
      </c>
      <c r="AX108" s="80">
        <v>-266.03497903191197</v>
      </c>
      <c r="AY108" s="80">
        <v>-5489.2480552249199</v>
      </c>
      <c r="AZ108" s="80">
        <v>-2136.8895763532901</v>
      </c>
      <c r="BA108" s="80">
        <v>-56465.5658546798</v>
      </c>
      <c r="BB108" s="86"/>
      <c r="BC108" s="79">
        <v>9.583333333333</v>
      </c>
      <c r="BD108" s="80">
        <v>874.95880667456095</v>
      </c>
      <c r="BE108" s="86"/>
      <c r="BF108" s="79">
        <v>9.583333333333</v>
      </c>
      <c r="BG108" s="80">
        <v>13.9446664284446</v>
      </c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  <c r="BW108" s="86"/>
      <c r="BX108" s="86"/>
      <c r="BY108" s="86"/>
      <c r="BZ108" s="86"/>
      <c r="CA108" s="86"/>
      <c r="CB108" s="86"/>
      <c r="CC108" s="86"/>
      <c r="CD108" s="86"/>
      <c r="CE108" s="86"/>
      <c r="CF108" s="86"/>
      <c r="CG108" s="86"/>
      <c r="CH108" s="86"/>
      <c r="CI108" s="86"/>
      <c r="CJ108" s="86"/>
      <c r="CK108" s="86"/>
      <c r="CL108" s="86"/>
      <c r="CM108" s="86"/>
      <c r="CN108" s="86"/>
      <c r="CO108" s="86"/>
      <c r="CP108" s="86"/>
    </row>
    <row r="109" spans="1:94" ht="12" customHeight="1">
      <c r="A109" s="361">
        <v>8.8655462184873901</v>
      </c>
      <c r="B109" s="275">
        <v>8.91</v>
      </c>
      <c r="C109" s="275">
        <v>2.4</v>
      </c>
      <c r="D109" s="421">
        <f t="shared" si="61"/>
        <v>105</v>
      </c>
      <c r="E109" s="422">
        <f t="shared" si="60"/>
        <v>8.91</v>
      </c>
      <c r="F109" s="291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  <c r="AA109" s="359"/>
      <c r="AB109" s="359"/>
      <c r="AC109" s="359"/>
      <c r="AD109" s="359"/>
      <c r="AE109" s="359"/>
      <c r="AF109" s="359"/>
      <c r="AG109" s="359"/>
      <c r="AH109" s="359"/>
      <c r="AI109" s="359"/>
      <c r="AJ109" s="5"/>
      <c r="AK109" s="86">
        <v>70</v>
      </c>
      <c r="AL109" s="384">
        <v>0</v>
      </c>
      <c r="AM109" s="384">
        <v>7</v>
      </c>
      <c r="AN109" s="384">
        <v>0</v>
      </c>
      <c r="AO109" s="384">
        <v>50</v>
      </c>
      <c r="AP109" s="384">
        <v>4.0000000000000002E-4</v>
      </c>
      <c r="AQ109" s="384">
        <v>10</v>
      </c>
      <c r="AR109" s="384">
        <v>0.2</v>
      </c>
      <c r="AS109" s="384">
        <v>0.5</v>
      </c>
      <c r="AT109" s="384">
        <v>0.3</v>
      </c>
      <c r="AU109" s="384">
        <v>0.1</v>
      </c>
      <c r="AV109" s="86"/>
      <c r="AW109" s="79">
        <v>9.666666666667</v>
      </c>
      <c r="AX109" s="80">
        <v>-289.44623436413502</v>
      </c>
      <c r="AY109" s="80">
        <v>-6357.4010656665396</v>
      </c>
      <c r="AZ109" s="80">
        <v>-2500.2752146774901</v>
      </c>
      <c r="BA109" s="80">
        <v>-69564.591425578794</v>
      </c>
      <c r="BB109" s="86"/>
      <c r="BC109" s="79">
        <v>9.666666666667</v>
      </c>
      <c r="BD109" s="80">
        <v>875.26065695763202</v>
      </c>
      <c r="BE109" s="86"/>
      <c r="BF109" s="79">
        <v>9.666666666667</v>
      </c>
      <c r="BG109" s="80">
        <v>13.765181532343</v>
      </c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86"/>
      <c r="CJ109" s="86"/>
      <c r="CK109" s="86"/>
      <c r="CL109" s="86"/>
      <c r="CM109" s="86"/>
      <c r="CN109" s="86"/>
      <c r="CO109" s="86"/>
      <c r="CP109" s="86"/>
    </row>
    <row r="110" spans="1:94" ht="12" customHeight="1">
      <c r="A110" s="361">
        <v>8.9411764705882302</v>
      </c>
      <c r="B110" s="275">
        <v>8.9600000000000009</v>
      </c>
      <c r="C110" s="275">
        <v>2.8</v>
      </c>
      <c r="D110" s="421">
        <f t="shared" si="61"/>
        <v>106</v>
      </c>
      <c r="E110" s="422">
        <f t="shared" si="60"/>
        <v>8.9600000000000009</v>
      </c>
      <c r="F110" s="291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5"/>
      <c r="AK110" s="86">
        <v>71</v>
      </c>
      <c r="AL110" s="384">
        <v>0</v>
      </c>
      <c r="AM110" s="384">
        <v>7</v>
      </c>
      <c r="AN110" s="384">
        <v>1</v>
      </c>
      <c r="AO110" s="384">
        <v>50</v>
      </c>
      <c r="AP110" s="384">
        <v>4.0000000000000002E-4</v>
      </c>
      <c r="AQ110" s="384">
        <v>10</v>
      </c>
      <c r="AR110" s="384">
        <v>0.2</v>
      </c>
      <c r="AS110" s="384">
        <v>0.5</v>
      </c>
      <c r="AT110" s="384">
        <v>0.3</v>
      </c>
      <c r="AU110" s="384">
        <v>0.1</v>
      </c>
      <c r="AV110" s="86"/>
      <c r="AW110" s="79">
        <v>9.75</v>
      </c>
      <c r="AX110" s="80">
        <v>-304.01616007660402</v>
      </c>
      <c r="AY110" s="80">
        <v>-6646.78638684823</v>
      </c>
      <c r="AZ110" s="80">
        <v>-2747.1480998740999</v>
      </c>
      <c r="BA110" s="80">
        <v>-74088.673786562998</v>
      </c>
      <c r="BB110" s="86"/>
      <c r="BC110" s="79">
        <v>9.75</v>
      </c>
      <c r="BD110" s="80">
        <v>875.54894932043305</v>
      </c>
      <c r="BE110" s="86"/>
      <c r="BF110" s="79">
        <v>9.75</v>
      </c>
      <c r="BG110" s="80">
        <v>13.4099475928311</v>
      </c>
      <c r="BH110" s="86"/>
      <c r="BI110" s="86"/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  <c r="BW110" s="86"/>
      <c r="BX110" s="86"/>
      <c r="BY110" s="86"/>
      <c r="BZ110" s="86"/>
      <c r="CA110" s="86"/>
      <c r="CB110" s="86"/>
      <c r="CC110" s="86"/>
      <c r="CD110" s="86"/>
      <c r="CE110" s="86"/>
      <c r="CF110" s="86"/>
      <c r="CG110" s="86"/>
      <c r="CH110" s="86"/>
      <c r="CI110" s="86"/>
      <c r="CJ110" s="86"/>
      <c r="CK110" s="86"/>
      <c r="CL110" s="86"/>
      <c r="CM110" s="86"/>
      <c r="CN110" s="86"/>
      <c r="CO110" s="86"/>
      <c r="CP110" s="86"/>
    </row>
    <row r="111" spans="1:94" ht="12" customHeight="1">
      <c r="A111" s="361">
        <v>9.0168067226890702</v>
      </c>
      <c r="B111" s="275">
        <v>9.01</v>
      </c>
      <c r="C111" s="275">
        <v>2.4</v>
      </c>
      <c r="D111" s="421">
        <f t="shared" si="61"/>
        <v>107</v>
      </c>
      <c r="E111" s="422">
        <f t="shared" si="60"/>
        <v>9.01</v>
      </c>
      <c r="F111" s="291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  <c r="AA111" s="359"/>
      <c r="AB111" s="359"/>
      <c r="AC111" s="359"/>
      <c r="AD111" s="359"/>
      <c r="AE111" s="359"/>
      <c r="AF111" s="359"/>
      <c r="AG111" s="359"/>
      <c r="AH111" s="359"/>
      <c r="AI111" s="359"/>
      <c r="AJ111" s="5"/>
      <c r="AK111" s="86">
        <v>72</v>
      </c>
      <c r="AL111" s="384">
        <v>0</v>
      </c>
      <c r="AM111" s="384">
        <v>7</v>
      </c>
      <c r="AN111" s="384">
        <v>2</v>
      </c>
      <c r="AO111" s="384">
        <v>50</v>
      </c>
      <c r="AP111" s="384">
        <v>4.0000000000000002E-4</v>
      </c>
      <c r="AQ111" s="384">
        <v>10</v>
      </c>
      <c r="AR111" s="384">
        <v>0.2</v>
      </c>
      <c r="AS111" s="384">
        <v>0.5</v>
      </c>
      <c r="AT111" s="384">
        <v>0.3</v>
      </c>
      <c r="AU111" s="384">
        <v>0.1</v>
      </c>
      <c r="AV111" s="86"/>
      <c r="AW111" s="79">
        <v>9.833333333333</v>
      </c>
      <c r="AX111" s="80">
        <v>-293.94248109573101</v>
      </c>
      <c r="AY111" s="80">
        <v>-5984.9361173974503</v>
      </c>
      <c r="AZ111" s="80">
        <v>-2593.9035273787299</v>
      </c>
      <c r="BA111" s="80">
        <v>-64176.050348708799</v>
      </c>
      <c r="BB111" s="86"/>
      <c r="BC111" s="79">
        <v>9.833333333333</v>
      </c>
      <c r="BD111" s="80">
        <v>875.823680520886</v>
      </c>
      <c r="BE111" s="86"/>
      <c r="BF111" s="79">
        <v>9.833333333333</v>
      </c>
      <c r="BG111" s="80">
        <v>13.2172024536364</v>
      </c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86"/>
      <c r="CJ111" s="86"/>
      <c r="CK111" s="86"/>
      <c r="CL111" s="86"/>
      <c r="CM111" s="86"/>
      <c r="CN111" s="86"/>
      <c r="CO111" s="86"/>
      <c r="CP111" s="86"/>
    </row>
    <row r="112" spans="1:94" ht="12" customHeight="1">
      <c r="A112" s="361">
        <v>9.0924369747899103</v>
      </c>
      <c r="B112" s="275">
        <v>9.1660000000000004</v>
      </c>
      <c r="C112" s="275">
        <v>-2.1</v>
      </c>
      <c r="D112" s="421">
        <f t="shared" si="61"/>
        <v>108</v>
      </c>
      <c r="E112" s="422">
        <f t="shared" si="60"/>
        <v>9.1660000000000004</v>
      </c>
      <c r="F112" s="291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9"/>
      <c r="AH112" s="359"/>
      <c r="AI112" s="359"/>
      <c r="AJ112" s="5"/>
      <c r="AK112" s="86">
        <v>73</v>
      </c>
      <c r="AL112" s="384">
        <v>0</v>
      </c>
      <c r="AM112" s="384">
        <v>7</v>
      </c>
      <c r="AN112" s="384">
        <v>3</v>
      </c>
      <c r="AO112" s="384">
        <v>50</v>
      </c>
      <c r="AP112" s="384">
        <v>4.0000000000000002E-4</v>
      </c>
      <c r="AQ112" s="384">
        <v>10</v>
      </c>
      <c r="AR112" s="384">
        <v>0.2</v>
      </c>
      <c r="AS112" s="384">
        <v>0.5</v>
      </c>
      <c r="AT112" s="384">
        <v>0.3</v>
      </c>
      <c r="AU112" s="384">
        <v>0.1</v>
      </c>
      <c r="AV112" s="86"/>
      <c r="AW112" s="79">
        <v>9.916666666667</v>
      </c>
      <c r="AX112" s="80">
        <v>-268.55946968123402</v>
      </c>
      <c r="AY112" s="80">
        <v>-5007.9155655720297</v>
      </c>
      <c r="AZ112" s="80">
        <v>-2168.6696096925102</v>
      </c>
      <c r="BA112" s="80">
        <v>-49254.346313544796</v>
      </c>
      <c r="BB112" s="86"/>
      <c r="BC112" s="79">
        <v>9.916666666667</v>
      </c>
      <c r="BD112" s="80">
        <v>876.08503605875296</v>
      </c>
      <c r="BE112" s="86"/>
      <c r="BF112" s="79">
        <v>9.916666666667</v>
      </c>
      <c r="BG112" s="80">
        <v>13.3760543699505</v>
      </c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86"/>
      <c r="CJ112" s="86"/>
      <c r="CK112" s="86"/>
      <c r="CL112" s="86"/>
      <c r="CM112" s="86"/>
      <c r="CN112" s="86"/>
      <c r="CO112" s="86"/>
      <c r="CP112" s="86"/>
    </row>
    <row r="113" spans="1:94" ht="12" customHeight="1">
      <c r="A113" s="361">
        <v>9.1680672268907504</v>
      </c>
      <c r="B113" s="275">
        <v>9.2159999999999993</v>
      </c>
      <c r="C113" s="275">
        <v>-2.5</v>
      </c>
      <c r="D113" s="421">
        <f t="shared" si="61"/>
        <v>109</v>
      </c>
      <c r="E113" s="422">
        <f t="shared" si="60"/>
        <v>9.2159999999999993</v>
      </c>
      <c r="F113" s="291"/>
      <c r="G113" s="359"/>
      <c r="H113" s="359"/>
      <c r="I113" s="359"/>
      <c r="J113" s="359"/>
      <c r="K113" s="359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  <c r="AA113" s="359"/>
      <c r="AB113" s="359"/>
      <c r="AC113" s="359"/>
      <c r="AD113" s="359"/>
      <c r="AE113" s="359"/>
      <c r="AF113" s="359"/>
      <c r="AG113" s="359"/>
      <c r="AH113" s="359"/>
      <c r="AI113" s="359"/>
      <c r="AJ113" s="5"/>
      <c r="AK113" s="86">
        <v>74</v>
      </c>
      <c r="AL113" s="384">
        <v>0</v>
      </c>
      <c r="AM113" s="384">
        <v>7</v>
      </c>
      <c r="AN113" s="384">
        <v>4</v>
      </c>
      <c r="AO113" s="384">
        <v>50</v>
      </c>
      <c r="AP113" s="384">
        <v>4.0000000000000002E-4</v>
      </c>
      <c r="AQ113" s="384">
        <v>10</v>
      </c>
      <c r="AR113" s="384">
        <v>0.2</v>
      </c>
      <c r="AS113" s="384">
        <v>0.5</v>
      </c>
      <c r="AT113" s="384">
        <v>0.3</v>
      </c>
      <c r="AU113" s="384">
        <v>0.1</v>
      </c>
      <c r="AV113" s="86"/>
      <c r="AW113" s="79">
        <v>10</v>
      </c>
      <c r="AX113" s="80">
        <v>-251.30459778681299</v>
      </c>
      <c r="AY113" s="80">
        <v>-4624.7652754483097</v>
      </c>
      <c r="AZ113" s="80">
        <v>-1901.08187402782</v>
      </c>
      <c r="BA113" s="80">
        <v>-43413.291621226803</v>
      </c>
      <c r="BB113" s="86"/>
      <c r="BC113" s="79">
        <v>10</v>
      </c>
      <c r="BD113" s="80">
        <v>876.33327555279902</v>
      </c>
      <c r="BE113" s="86"/>
      <c r="BF113" s="79">
        <v>10</v>
      </c>
      <c r="BG113" s="80">
        <v>13.7538416883609</v>
      </c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86"/>
      <c r="CJ113" s="86"/>
      <c r="CK113" s="86"/>
      <c r="CL113" s="86"/>
      <c r="CM113" s="86"/>
      <c r="CN113" s="86"/>
      <c r="CO113" s="86"/>
      <c r="CP113" s="86"/>
    </row>
    <row r="114" spans="1:94" ht="12" customHeight="1">
      <c r="A114" s="361">
        <v>9.2436974789915904</v>
      </c>
      <c r="B114" s="275">
        <v>9.266</v>
      </c>
      <c r="C114" s="275">
        <v>-2.1</v>
      </c>
      <c r="D114" s="421">
        <f t="shared" si="61"/>
        <v>110</v>
      </c>
      <c r="E114" s="422">
        <f t="shared" si="60"/>
        <v>9.266</v>
      </c>
      <c r="F114" s="291"/>
      <c r="G114" s="359"/>
      <c r="H114" s="359"/>
      <c r="I114" s="359"/>
      <c r="J114" s="359"/>
      <c r="K114" s="359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  <c r="AA114" s="359"/>
      <c r="AB114" s="359"/>
      <c r="AC114" s="359"/>
      <c r="AD114" s="359"/>
      <c r="AE114" s="359"/>
      <c r="AF114" s="359"/>
      <c r="AG114" s="359"/>
      <c r="AH114" s="359"/>
      <c r="AI114" s="359"/>
      <c r="AJ114" s="5"/>
      <c r="AK114" s="86">
        <v>75</v>
      </c>
      <c r="AL114" s="384">
        <v>0</v>
      </c>
      <c r="AM114" s="384">
        <v>7</v>
      </c>
      <c r="AN114" s="384">
        <v>5</v>
      </c>
      <c r="AO114" s="384">
        <v>50</v>
      </c>
      <c r="AP114" s="384">
        <v>4.0000000000000002E-4</v>
      </c>
      <c r="AQ114" s="384">
        <v>10</v>
      </c>
      <c r="AR114" s="384">
        <v>0.2</v>
      </c>
      <c r="AS114" s="384">
        <v>0.5</v>
      </c>
      <c r="AT114" s="384">
        <v>0.3</v>
      </c>
      <c r="AU114" s="384">
        <v>0.1</v>
      </c>
      <c r="AV114" s="86"/>
      <c r="AW114" s="79">
        <v>10.08333333333</v>
      </c>
      <c r="AX114" s="80">
        <v>-259.50441905880098</v>
      </c>
      <c r="AY114" s="80">
        <v>-5247.1442211251197</v>
      </c>
      <c r="AZ114" s="80">
        <v>-2034.4092996131401</v>
      </c>
      <c r="BA114" s="80">
        <v>-52794.354816798397</v>
      </c>
      <c r="BB114" s="86"/>
      <c r="BC114" s="79">
        <v>10.08333333333</v>
      </c>
      <c r="BD114" s="80">
        <v>876.56853933190098</v>
      </c>
      <c r="BE114" s="86"/>
      <c r="BF114" s="79">
        <v>10.08333333333</v>
      </c>
      <c r="BG114" s="80">
        <v>13.9925884827895</v>
      </c>
      <c r="BH114" s="86"/>
      <c r="BI114" s="86"/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86"/>
      <c r="CJ114" s="86"/>
      <c r="CK114" s="86"/>
      <c r="CL114" s="86"/>
      <c r="CM114" s="86"/>
      <c r="CN114" s="86"/>
      <c r="CO114" s="86"/>
      <c r="CP114" s="86"/>
    </row>
    <row r="115" spans="1:94" ht="12" customHeight="1">
      <c r="A115" s="361">
        <v>9.3193277310924305</v>
      </c>
      <c r="B115" s="275">
        <v>9.4220000000000006</v>
      </c>
      <c r="C115" s="275">
        <v>2.1</v>
      </c>
      <c r="D115" s="421">
        <f t="shared" si="61"/>
        <v>111</v>
      </c>
      <c r="E115" s="422">
        <f t="shared" si="60"/>
        <v>9.4220000000000006</v>
      </c>
      <c r="F115" s="291"/>
      <c r="G115" s="359"/>
      <c r="H115" s="359"/>
      <c r="I115" s="359"/>
      <c r="J115" s="359"/>
      <c r="K115" s="359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  <c r="AA115" s="359"/>
      <c r="AB115" s="359"/>
      <c r="AC115" s="359"/>
      <c r="AD115" s="359"/>
      <c r="AE115" s="359"/>
      <c r="AF115" s="359"/>
      <c r="AG115" s="359"/>
      <c r="AH115" s="359"/>
      <c r="AI115" s="359"/>
      <c r="AJ115" s="5"/>
      <c r="AK115" s="86">
        <v>76</v>
      </c>
      <c r="AL115" s="384">
        <v>0</v>
      </c>
      <c r="AM115" s="384">
        <v>7</v>
      </c>
      <c r="AN115" s="384">
        <v>6</v>
      </c>
      <c r="AO115" s="384">
        <v>50</v>
      </c>
      <c r="AP115" s="384">
        <v>4.0000000000000002E-4</v>
      </c>
      <c r="AQ115" s="384">
        <v>10</v>
      </c>
      <c r="AR115" s="384">
        <v>0.2</v>
      </c>
      <c r="AS115" s="384">
        <v>0.5</v>
      </c>
      <c r="AT115" s="384">
        <v>0.3</v>
      </c>
      <c r="AU115" s="384">
        <v>0.1</v>
      </c>
      <c r="AV115" s="86"/>
      <c r="AW115" s="79">
        <v>10.16666666667</v>
      </c>
      <c r="AX115" s="80">
        <v>-283.17050778149098</v>
      </c>
      <c r="AY115" s="80">
        <v>-6189.9077032929399</v>
      </c>
      <c r="AZ115" s="80">
        <v>-2401.7609083237799</v>
      </c>
      <c r="BA115" s="80">
        <v>-67015.641020241805</v>
      </c>
      <c r="BB115" s="86"/>
      <c r="BC115" s="79">
        <v>10.16666666667</v>
      </c>
      <c r="BD115" s="80">
        <v>876.79077471430401</v>
      </c>
      <c r="BE115" s="86"/>
      <c r="BF115" s="79">
        <v>10.16666666667</v>
      </c>
      <c r="BG115" s="80">
        <v>13.8859656901743</v>
      </c>
      <c r="BH115" s="86"/>
      <c r="BI115" s="86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  <c r="BZ115" s="86"/>
      <c r="CA115" s="86"/>
      <c r="CB115" s="86"/>
      <c r="CC115" s="86"/>
      <c r="CD115" s="86"/>
      <c r="CE115" s="86"/>
      <c r="CF115" s="86"/>
      <c r="CG115" s="86"/>
      <c r="CH115" s="86"/>
      <c r="CI115" s="86"/>
      <c r="CJ115" s="86"/>
      <c r="CK115" s="86"/>
      <c r="CL115" s="86"/>
      <c r="CM115" s="86"/>
      <c r="CN115" s="86"/>
      <c r="CO115" s="86"/>
      <c r="CP115" s="86"/>
    </row>
    <row r="116" spans="1:94" ht="12" customHeight="1">
      <c r="A116" s="361">
        <v>9.3949579831932706</v>
      </c>
      <c r="B116" s="275">
        <v>9.4719999999999995</v>
      </c>
      <c r="C116" s="275">
        <v>2.5</v>
      </c>
      <c r="D116" s="421">
        <f t="shared" si="61"/>
        <v>112</v>
      </c>
      <c r="E116" s="422">
        <f t="shared" si="60"/>
        <v>9.4719999999999995</v>
      </c>
      <c r="F116" s="291"/>
      <c r="G116" s="359"/>
      <c r="H116" s="359"/>
      <c r="I116" s="359"/>
      <c r="J116" s="359"/>
      <c r="K116" s="359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  <c r="AA116" s="359"/>
      <c r="AB116" s="359"/>
      <c r="AC116" s="359"/>
      <c r="AD116" s="359"/>
      <c r="AE116" s="359"/>
      <c r="AF116" s="359"/>
      <c r="AG116" s="359"/>
      <c r="AH116" s="359"/>
      <c r="AI116" s="359"/>
      <c r="AJ116" s="5"/>
      <c r="AK116" s="86">
        <v>77</v>
      </c>
      <c r="AL116" s="384">
        <v>0</v>
      </c>
      <c r="AM116" s="384">
        <v>7</v>
      </c>
      <c r="AN116" s="384">
        <v>7</v>
      </c>
      <c r="AO116" s="384">
        <v>50</v>
      </c>
      <c r="AP116" s="384">
        <v>4.0000000000000002E-4</v>
      </c>
      <c r="AQ116" s="384">
        <v>10</v>
      </c>
      <c r="AR116" s="384">
        <v>0.2</v>
      </c>
      <c r="AS116" s="384">
        <v>0.5</v>
      </c>
      <c r="AT116" s="384">
        <v>0.3</v>
      </c>
      <c r="AU116" s="384">
        <v>0.1</v>
      </c>
      <c r="AV116" s="86"/>
      <c r="AW116" s="79">
        <v>10.25</v>
      </c>
      <c r="AX116" s="80">
        <v>-300.745298819781</v>
      </c>
      <c r="AY116" s="80">
        <v>-6618.1578527808397</v>
      </c>
      <c r="AZ116" s="80">
        <v>-2686.32825552036</v>
      </c>
      <c r="BA116" s="80">
        <v>-73578.358521972797</v>
      </c>
      <c r="BB116" s="86"/>
      <c r="BC116" s="79">
        <v>10.25</v>
      </c>
      <c r="BD116" s="80">
        <v>876.999839829915</v>
      </c>
      <c r="BE116" s="86"/>
      <c r="BF116" s="79">
        <v>10.25</v>
      </c>
      <c r="BG116" s="80">
        <v>13.547275155346499</v>
      </c>
      <c r="BH116" s="86"/>
      <c r="BI116" s="86"/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  <c r="BZ116" s="86"/>
      <c r="CA116" s="86"/>
      <c r="CB116" s="86"/>
      <c r="CC116" s="86"/>
      <c r="CD116" s="86"/>
      <c r="CE116" s="86"/>
      <c r="CF116" s="86"/>
      <c r="CG116" s="86"/>
      <c r="CH116" s="86"/>
      <c r="CI116" s="86"/>
      <c r="CJ116" s="86"/>
      <c r="CK116" s="86"/>
      <c r="CL116" s="86"/>
      <c r="CM116" s="86"/>
      <c r="CN116" s="86"/>
      <c r="CO116" s="86"/>
      <c r="CP116" s="86"/>
    </row>
    <row r="117" spans="1:94" ht="12" customHeight="1">
      <c r="A117" s="361">
        <v>9.4705882352941106</v>
      </c>
      <c r="B117" s="275">
        <v>9.5220000000000002</v>
      </c>
      <c r="C117" s="275">
        <v>2</v>
      </c>
      <c r="D117" s="421">
        <f t="shared" si="61"/>
        <v>113</v>
      </c>
      <c r="E117" s="422">
        <f t="shared" si="60"/>
        <v>9.5220000000000002</v>
      </c>
      <c r="F117" s="291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  <c r="AA117" s="359"/>
      <c r="AB117" s="359"/>
      <c r="AC117" s="359"/>
      <c r="AD117" s="359"/>
      <c r="AE117" s="359"/>
      <c r="AF117" s="359"/>
      <c r="AG117" s="359"/>
      <c r="AH117" s="359"/>
      <c r="AI117" s="359"/>
      <c r="AJ117" s="5"/>
      <c r="AK117" s="86">
        <v>78</v>
      </c>
      <c r="AL117" s="384">
        <v>0</v>
      </c>
      <c r="AM117" s="384">
        <v>7</v>
      </c>
      <c r="AN117" s="384">
        <v>8</v>
      </c>
      <c r="AO117" s="384">
        <v>50</v>
      </c>
      <c r="AP117" s="384">
        <v>4.0000000000000002E-4</v>
      </c>
      <c r="AQ117" s="384">
        <v>10</v>
      </c>
      <c r="AR117" s="384">
        <v>0.2</v>
      </c>
      <c r="AS117" s="384">
        <v>0.5</v>
      </c>
      <c r="AT117" s="384">
        <v>0.3</v>
      </c>
      <c r="AU117" s="384">
        <v>0.1</v>
      </c>
      <c r="AV117" s="86"/>
      <c r="AW117" s="79">
        <v>10.33333333333</v>
      </c>
      <c r="AX117" s="80">
        <v>-294.703742365859</v>
      </c>
      <c r="AY117" s="80">
        <v>-6089.3360392637896</v>
      </c>
      <c r="AZ117" s="80">
        <v>-2602.3108529792298</v>
      </c>
      <c r="BA117" s="80">
        <v>-65707.621782273098</v>
      </c>
      <c r="BB117" s="86"/>
      <c r="BC117" s="79">
        <v>10.33333333333</v>
      </c>
      <c r="BD117" s="80">
        <v>877.19569186969898</v>
      </c>
      <c r="BE117" s="86"/>
      <c r="BF117" s="79">
        <v>10.33333333333</v>
      </c>
      <c r="BG117" s="80">
        <v>13.3132885944518</v>
      </c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  <c r="BZ117" s="86"/>
      <c r="CA117" s="86"/>
      <c r="CB117" s="86"/>
      <c r="CC117" s="86"/>
      <c r="CD117" s="86"/>
      <c r="CE117" s="86"/>
      <c r="CF117" s="86"/>
      <c r="CG117" s="86"/>
      <c r="CH117" s="86"/>
      <c r="CI117" s="86"/>
      <c r="CJ117" s="86"/>
      <c r="CK117" s="86"/>
      <c r="CL117" s="86"/>
      <c r="CM117" s="86"/>
      <c r="CN117" s="86"/>
      <c r="CO117" s="86"/>
      <c r="CP117" s="86"/>
    </row>
    <row r="118" spans="1:94" ht="12" customHeight="1">
      <c r="A118" s="361">
        <v>9.5462184873949507</v>
      </c>
      <c r="B118" s="275">
        <v>9.6780000000000008</v>
      </c>
      <c r="C118" s="275">
        <v>-2.4</v>
      </c>
      <c r="D118" s="421">
        <f t="shared" si="61"/>
        <v>114</v>
      </c>
      <c r="E118" s="422">
        <f t="shared" si="60"/>
        <v>9.6780000000000008</v>
      </c>
      <c r="F118" s="291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359"/>
      <c r="AI118" s="359"/>
      <c r="AJ118" s="5"/>
      <c r="AK118" s="86">
        <v>79</v>
      </c>
      <c r="AL118" s="384">
        <v>0</v>
      </c>
      <c r="AM118" s="384">
        <v>7</v>
      </c>
      <c r="AN118" s="384">
        <v>9</v>
      </c>
      <c r="AO118" s="384">
        <v>50</v>
      </c>
      <c r="AP118" s="384">
        <v>4.0000000000000002E-4</v>
      </c>
      <c r="AQ118" s="384">
        <v>10</v>
      </c>
      <c r="AR118" s="384">
        <v>0.2</v>
      </c>
      <c r="AS118" s="384">
        <v>0.5</v>
      </c>
      <c r="AT118" s="384">
        <v>0.3</v>
      </c>
      <c r="AU118" s="384">
        <v>0.1</v>
      </c>
      <c r="AV118" s="86"/>
      <c r="AW118" s="79">
        <v>10.41666666667</v>
      </c>
      <c r="AX118" s="80">
        <v>-272.876884017169</v>
      </c>
      <c r="AY118" s="80">
        <v>-5198.0089515513</v>
      </c>
      <c r="AZ118" s="80">
        <v>-2241.52224922102</v>
      </c>
      <c r="BA118" s="80">
        <v>-52145.459117394501</v>
      </c>
      <c r="BB118" s="86"/>
      <c r="BC118" s="79">
        <v>10.41666666667</v>
      </c>
      <c r="BD118" s="80">
        <v>877.37847049578704</v>
      </c>
      <c r="BE118" s="86"/>
      <c r="BF118" s="79">
        <v>10.41666666667</v>
      </c>
      <c r="BG118" s="80">
        <v>13.3935337290647</v>
      </c>
      <c r="BH118" s="86"/>
      <c r="BI118" s="86"/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  <c r="BW118" s="86"/>
      <c r="BX118" s="86"/>
      <c r="BY118" s="86"/>
      <c r="BZ118" s="86"/>
      <c r="CA118" s="86"/>
      <c r="CB118" s="86"/>
      <c r="CC118" s="86"/>
      <c r="CD118" s="86"/>
      <c r="CE118" s="86"/>
      <c r="CF118" s="86"/>
      <c r="CG118" s="86"/>
      <c r="CH118" s="86"/>
      <c r="CI118" s="86"/>
      <c r="CJ118" s="86"/>
      <c r="CK118" s="86"/>
      <c r="CL118" s="86"/>
      <c r="CM118" s="86"/>
      <c r="CN118" s="86"/>
      <c r="CO118" s="86"/>
      <c r="CP118" s="86"/>
    </row>
    <row r="119" spans="1:94" ht="12" customHeight="1">
      <c r="A119" s="361">
        <v>9.6218487394957908</v>
      </c>
      <c r="B119" s="275">
        <v>9.7279999999999998</v>
      </c>
      <c r="C119" s="275">
        <v>-2.8</v>
      </c>
      <c r="D119" s="421">
        <f t="shared" si="61"/>
        <v>115</v>
      </c>
      <c r="E119" s="422">
        <f t="shared" si="60"/>
        <v>9.7279999999999998</v>
      </c>
      <c r="F119" s="291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  <c r="AA119" s="359"/>
      <c r="AB119" s="359"/>
      <c r="AC119" s="359"/>
      <c r="AD119" s="359"/>
      <c r="AE119" s="359"/>
      <c r="AF119" s="359"/>
      <c r="AG119" s="359"/>
      <c r="AH119" s="359"/>
      <c r="AI119" s="359"/>
      <c r="AJ119" s="5"/>
      <c r="AK119" s="86">
        <v>80</v>
      </c>
      <c r="AL119" s="384">
        <v>0</v>
      </c>
      <c r="AM119" s="384">
        <v>8</v>
      </c>
      <c r="AN119" s="384">
        <v>0</v>
      </c>
      <c r="AO119" s="384">
        <v>50</v>
      </c>
      <c r="AP119" s="384">
        <v>4.0000000000000002E-4</v>
      </c>
      <c r="AQ119" s="384">
        <v>10</v>
      </c>
      <c r="AR119" s="384">
        <v>0.2</v>
      </c>
      <c r="AS119" s="384">
        <v>0.5</v>
      </c>
      <c r="AT119" s="384">
        <v>0.3</v>
      </c>
      <c r="AU119" s="384">
        <v>0.1</v>
      </c>
      <c r="AV119" s="86"/>
      <c r="AW119" s="79">
        <v>10.5</v>
      </c>
      <c r="AX119" s="80">
        <v>-255.36160510422999</v>
      </c>
      <c r="AY119" s="80">
        <v>-4744.3594561684604</v>
      </c>
      <c r="AZ119" s="80">
        <v>-1968.2915158297899</v>
      </c>
      <c r="BA119" s="80">
        <v>-45248.047823145003</v>
      </c>
      <c r="BB119" s="86"/>
      <c r="BC119" s="79">
        <v>10.5</v>
      </c>
      <c r="BD119" s="80">
        <v>877.54841081063796</v>
      </c>
      <c r="BE119" s="86"/>
      <c r="BF119" s="79">
        <v>10.5</v>
      </c>
      <c r="BG119" s="80">
        <v>13.707496342867699</v>
      </c>
      <c r="BH119" s="86"/>
      <c r="BI119" s="86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  <c r="BZ119" s="86"/>
      <c r="CA119" s="86"/>
      <c r="CB119" s="86"/>
      <c r="CC119" s="86"/>
      <c r="CD119" s="86"/>
      <c r="CE119" s="86"/>
      <c r="CF119" s="86"/>
      <c r="CG119" s="86"/>
      <c r="CH119" s="86"/>
      <c r="CI119" s="86"/>
      <c r="CJ119" s="86"/>
      <c r="CK119" s="86"/>
      <c r="CL119" s="86"/>
      <c r="CM119" s="86"/>
      <c r="CN119" s="86"/>
      <c r="CO119" s="86"/>
      <c r="CP119" s="86"/>
    </row>
    <row r="120" spans="1:94" ht="12" customHeight="1">
      <c r="A120" s="361">
        <v>9.6974789915966308</v>
      </c>
      <c r="B120" s="275">
        <v>9.7780000000000005</v>
      </c>
      <c r="C120" s="275">
        <v>-2.4</v>
      </c>
      <c r="D120" s="421">
        <f t="shared" si="61"/>
        <v>116</v>
      </c>
      <c r="E120" s="422">
        <f t="shared" si="60"/>
        <v>9.7780000000000005</v>
      </c>
      <c r="F120" s="291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  <c r="AA120" s="359"/>
      <c r="AB120" s="359"/>
      <c r="AC120" s="359"/>
      <c r="AD120" s="359"/>
      <c r="AE120" s="359"/>
      <c r="AF120" s="359"/>
      <c r="AG120" s="359"/>
      <c r="AH120" s="359"/>
      <c r="AI120" s="359"/>
      <c r="AJ120" s="5"/>
      <c r="AK120" s="86">
        <v>81</v>
      </c>
      <c r="AL120" s="384">
        <v>0</v>
      </c>
      <c r="AM120" s="384">
        <v>8</v>
      </c>
      <c r="AN120" s="384">
        <v>1</v>
      </c>
      <c r="AO120" s="384">
        <v>50</v>
      </c>
      <c r="AP120" s="384">
        <v>4.0000000000000002E-4</v>
      </c>
      <c r="AQ120" s="384">
        <v>10</v>
      </c>
      <c r="AR120" s="384">
        <v>0.2</v>
      </c>
      <c r="AS120" s="384">
        <v>0.5</v>
      </c>
      <c r="AT120" s="384">
        <v>0.3</v>
      </c>
      <c r="AU120" s="384">
        <v>0.1</v>
      </c>
      <c r="AV120" s="86"/>
      <c r="AW120" s="79">
        <v>10.58333333333</v>
      </c>
      <c r="AX120" s="80">
        <v>-260.38541735758099</v>
      </c>
      <c r="AY120" s="80">
        <v>-5222.98579996849</v>
      </c>
      <c r="AZ120" s="80">
        <v>-2049.4964913704098</v>
      </c>
      <c r="BA120" s="80">
        <v>-52446.719307006002</v>
      </c>
      <c r="BB120" s="86"/>
      <c r="BC120" s="79">
        <v>10.58333333333</v>
      </c>
      <c r="BD120" s="80">
        <v>877.70566262654597</v>
      </c>
      <c r="BE120" s="86"/>
      <c r="BF120" s="79">
        <v>10.58333333333</v>
      </c>
      <c r="BG120" s="80">
        <v>13.936037248558</v>
      </c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6"/>
      <c r="CE120" s="86"/>
      <c r="CF120" s="86"/>
      <c r="CG120" s="86"/>
      <c r="CH120" s="86"/>
      <c r="CI120" s="86"/>
      <c r="CJ120" s="86"/>
      <c r="CK120" s="86"/>
      <c r="CL120" s="86"/>
      <c r="CM120" s="86"/>
      <c r="CN120" s="86"/>
      <c r="CO120" s="86"/>
      <c r="CP120" s="86"/>
    </row>
    <row r="121" spans="1:94" ht="12" customHeight="1">
      <c r="A121" s="361">
        <v>9.7731092436974691</v>
      </c>
      <c r="B121" s="275">
        <v>9.9339999999999993</v>
      </c>
      <c r="C121" s="275">
        <v>2.4</v>
      </c>
      <c r="D121" s="421">
        <f t="shared" si="61"/>
        <v>117</v>
      </c>
      <c r="E121" s="422">
        <f t="shared" si="60"/>
        <v>9.9339999999999993</v>
      </c>
      <c r="F121" s="291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  <c r="AA121" s="359"/>
      <c r="AB121" s="359"/>
      <c r="AC121" s="359"/>
      <c r="AD121" s="359"/>
      <c r="AE121" s="359"/>
      <c r="AF121" s="359"/>
      <c r="AG121" s="359"/>
      <c r="AH121" s="359"/>
      <c r="AI121" s="359"/>
      <c r="AJ121" s="5"/>
      <c r="AK121" s="86">
        <v>82</v>
      </c>
      <c r="AL121" s="384">
        <v>0</v>
      </c>
      <c r="AM121" s="384">
        <v>8</v>
      </c>
      <c r="AN121" s="384">
        <v>2</v>
      </c>
      <c r="AO121" s="384">
        <v>50</v>
      </c>
      <c r="AP121" s="384">
        <v>4.0000000000000002E-4</v>
      </c>
      <c r="AQ121" s="384">
        <v>10</v>
      </c>
      <c r="AR121" s="384">
        <v>0.2</v>
      </c>
      <c r="AS121" s="384">
        <v>0.5</v>
      </c>
      <c r="AT121" s="384">
        <v>0.3</v>
      </c>
      <c r="AU121" s="384">
        <v>0.1</v>
      </c>
      <c r="AV121" s="86"/>
      <c r="AW121" s="79">
        <v>10.66666666667</v>
      </c>
      <c r="AX121" s="80">
        <v>-282.88532339230301</v>
      </c>
      <c r="AY121" s="80">
        <v>-6148.7039049417699</v>
      </c>
      <c r="AZ121" s="80">
        <v>-2397.9121796528798</v>
      </c>
      <c r="BA121" s="80">
        <v>-66400.048891677798</v>
      </c>
      <c r="BB121" s="86"/>
      <c r="BC121" s="79">
        <v>10.66666666667</v>
      </c>
      <c r="BD121" s="80">
        <v>877.850195362465</v>
      </c>
      <c r="BE121" s="86"/>
      <c r="BF121" s="79">
        <v>10.66666666667</v>
      </c>
      <c r="BG121" s="80">
        <v>13.8460305279244</v>
      </c>
      <c r="BH121" s="86"/>
      <c r="BI121" s="86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  <c r="BW121" s="86"/>
      <c r="BX121" s="86"/>
      <c r="BY121" s="86"/>
      <c r="BZ121" s="86"/>
      <c r="CA121" s="86"/>
      <c r="CB121" s="86"/>
      <c r="CC121" s="86"/>
      <c r="CD121" s="86"/>
      <c r="CE121" s="86"/>
      <c r="CF121" s="86"/>
      <c r="CG121" s="86"/>
      <c r="CH121" s="86"/>
      <c r="CI121" s="86"/>
      <c r="CJ121" s="86"/>
      <c r="CK121" s="86"/>
      <c r="CL121" s="86"/>
      <c r="CM121" s="86"/>
      <c r="CN121" s="86"/>
      <c r="CO121" s="86"/>
      <c r="CP121" s="86"/>
    </row>
    <row r="122" spans="1:94" ht="12" customHeight="1">
      <c r="A122" s="361">
        <v>9.8487394957983092</v>
      </c>
      <c r="B122" s="275">
        <v>9.984</v>
      </c>
      <c r="C122" s="275">
        <v>2.8</v>
      </c>
      <c r="D122" s="421">
        <f t="shared" si="61"/>
        <v>118</v>
      </c>
      <c r="E122" s="422">
        <f t="shared" si="60"/>
        <v>9.984</v>
      </c>
      <c r="F122" s="291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  <c r="AA122" s="359"/>
      <c r="AB122" s="359"/>
      <c r="AC122" s="359"/>
      <c r="AD122" s="359"/>
      <c r="AE122" s="359"/>
      <c r="AF122" s="359"/>
      <c r="AG122" s="359"/>
      <c r="AH122" s="359"/>
      <c r="AI122" s="359"/>
      <c r="AJ122" s="5"/>
      <c r="AK122" s="86">
        <v>83</v>
      </c>
      <c r="AL122" s="384">
        <v>0</v>
      </c>
      <c r="AM122" s="384">
        <v>8</v>
      </c>
      <c r="AN122" s="384">
        <v>3</v>
      </c>
      <c r="AO122" s="384">
        <v>50</v>
      </c>
      <c r="AP122" s="384">
        <v>4.0000000000000002E-4</v>
      </c>
      <c r="AQ122" s="384">
        <v>10</v>
      </c>
      <c r="AR122" s="384">
        <v>0.2</v>
      </c>
      <c r="AS122" s="384">
        <v>0.5</v>
      </c>
      <c r="AT122" s="384">
        <v>0.3</v>
      </c>
      <c r="AU122" s="384">
        <v>0.1</v>
      </c>
      <c r="AV122" s="86"/>
      <c r="AW122" s="79">
        <v>10.75</v>
      </c>
      <c r="AX122" s="80">
        <v>-302.01437410751203</v>
      </c>
      <c r="AY122" s="80">
        <v>-6659.9633431355596</v>
      </c>
      <c r="AZ122" s="80">
        <v>-2708.1623205280398</v>
      </c>
      <c r="BA122" s="80">
        <v>-74220.434553781</v>
      </c>
      <c r="BB122" s="86"/>
      <c r="BC122" s="79">
        <v>10.75</v>
      </c>
      <c r="BD122" s="80">
        <v>877.981876433862</v>
      </c>
      <c r="BE122" s="86"/>
      <c r="BF122" s="79">
        <v>10.75</v>
      </c>
      <c r="BG122" s="80">
        <v>13.5087274814561</v>
      </c>
      <c r="BH122" s="86"/>
      <c r="BI122" s="86"/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  <c r="BZ122" s="86"/>
      <c r="CA122" s="86"/>
      <c r="CB122" s="86"/>
      <c r="CC122" s="86"/>
      <c r="CD122" s="86"/>
      <c r="CE122" s="86"/>
      <c r="CF122" s="86"/>
      <c r="CG122" s="86"/>
      <c r="CH122" s="86"/>
      <c r="CI122" s="86"/>
      <c r="CJ122" s="86"/>
      <c r="CK122" s="86"/>
      <c r="CL122" s="86"/>
      <c r="CM122" s="86"/>
      <c r="CN122" s="86"/>
      <c r="CO122" s="86"/>
      <c r="CP122" s="86"/>
    </row>
    <row r="123" spans="1:94" ht="12" customHeight="1">
      <c r="A123" s="361">
        <v>9.9243697478991493</v>
      </c>
      <c r="B123" s="275">
        <v>10.034000000000001</v>
      </c>
      <c r="C123" s="275">
        <v>2.4</v>
      </c>
      <c r="D123" s="421">
        <f t="shared" si="61"/>
        <v>119</v>
      </c>
      <c r="E123" s="422">
        <f t="shared" si="60"/>
        <v>10.034000000000001</v>
      </c>
      <c r="F123" s="291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  <c r="AA123" s="359"/>
      <c r="AB123" s="359"/>
      <c r="AC123" s="359"/>
      <c r="AD123" s="359"/>
      <c r="AE123" s="359"/>
      <c r="AF123" s="359"/>
      <c r="AG123" s="359"/>
      <c r="AH123" s="359"/>
      <c r="AI123" s="359"/>
      <c r="AJ123" s="5"/>
      <c r="AK123" s="86">
        <v>84</v>
      </c>
      <c r="AL123" s="384">
        <v>0</v>
      </c>
      <c r="AM123" s="384">
        <v>8</v>
      </c>
      <c r="AN123" s="384">
        <v>4</v>
      </c>
      <c r="AO123" s="384">
        <v>50</v>
      </c>
      <c r="AP123" s="384">
        <v>4.0000000000000002E-4</v>
      </c>
      <c r="AQ123" s="384">
        <v>10</v>
      </c>
      <c r="AR123" s="384">
        <v>0.2</v>
      </c>
      <c r="AS123" s="384">
        <v>0.5</v>
      </c>
      <c r="AT123" s="384">
        <v>0.3</v>
      </c>
      <c r="AU123" s="384">
        <v>0.1</v>
      </c>
      <c r="AV123" s="86"/>
      <c r="AW123" s="79">
        <v>10.83333333333</v>
      </c>
      <c r="AX123" s="80">
        <v>-299.45569149981799</v>
      </c>
      <c r="AY123" s="80">
        <v>-6257.4506093002201</v>
      </c>
      <c r="AZ123" s="80">
        <v>-2683.8473544304502</v>
      </c>
      <c r="BA123" s="80">
        <v>-68291.490885467894</v>
      </c>
      <c r="BB123" s="86"/>
      <c r="BC123" s="79">
        <v>10.83333333333</v>
      </c>
      <c r="BD123" s="80">
        <v>878.100649745081</v>
      </c>
      <c r="BE123" s="86"/>
      <c r="BF123" s="79">
        <v>10.83333333333</v>
      </c>
      <c r="BG123" s="80">
        <v>13.2359007791446</v>
      </c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  <c r="BZ123" s="86"/>
      <c r="CA123" s="86"/>
      <c r="CB123" s="86"/>
      <c r="CC123" s="86"/>
      <c r="CD123" s="86"/>
      <c r="CE123" s="86"/>
      <c r="CF123" s="86"/>
      <c r="CG123" s="86"/>
      <c r="CH123" s="86"/>
      <c r="CI123" s="86"/>
      <c r="CJ123" s="86"/>
      <c r="CK123" s="86"/>
      <c r="CL123" s="86"/>
      <c r="CM123" s="86"/>
      <c r="CN123" s="86"/>
      <c r="CO123" s="86"/>
      <c r="CP123" s="86"/>
    </row>
    <row r="124" spans="1:94" ht="12" customHeight="1">
      <c r="A124" s="361">
        <v>10</v>
      </c>
      <c r="B124" s="275">
        <v>10.19</v>
      </c>
      <c r="C124" s="275">
        <v>-2.1</v>
      </c>
      <c r="D124" s="421">
        <f t="shared" si="61"/>
        <v>120</v>
      </c>
      <c r="E124" s="422">
        <f t="shared" si="60"/>
        <v>10.19</v>
      </c>
      <c r="F124" s="291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  <c r="AA124" s="359"/>
      <c r="AB124" s="359"/>
      <c r="AC124" s="359"/>
      <c r="AD124" s="359"/>
      <c r="AE124" s="359"/>
      <c r="AF124" s="359"/>
      <c r="AG124" s="359"/>
      <c r="AH124" s="359"/>
      <c r="AI124" s="359"/>
      <c r="AJ124" s="5"/>
      <c r="AK124" s="86">
        <v>85</v>
      </c>
      <c r="AL124" s="384">
        <v>0</v>
      </c>
      <c r="AM124" s="384">
        <v>8</v>
      </c>
      <c r="AN124" s="384">
        <v>5</v>
      </c>
      <c r="AO124" s="384">
        <v>50</v>
      </c>
      <c r="AP124" s="384">
        <v>4.0000000000000002E-4</v>
      </c>
      <c r="AQ124" s="384">
        <v>10</v>
      </c>
      <c r="AR124" s="384">
        <v>0.2</v>
      </c>
      <c r="AS124" s="384">
        <v>0.5</v>
      </c>
      <c r="AT124" s="384">
        <v>0.3</v>
      </c>
      <c r="AU124" s="384">
        <v>0.1</v>
      </c>
      <c r="AV124" s="86"/>
      <c r="AW124" s="79">
        <v>10.91666666667</v>
      </c>
      <c r="AX124" s="80">
        <v>-275.81205618574199</v>
      </c>
      <c r="AY124" s="80">
        <v>-5250.2120623065603</v>
      </c>
      <c r="AZ124" s="80">
        <v>-2290.4674715188899</v>
      </c>
      <c r="BA124" s="80">
        <v>-52965.620291717401</v>
      </c>
      <c r="BB124" s="86"/>
      <c r="BC124" s="79">
        <v>10.91666666667</v>
      </c>
      <c r="BD124" s="80">
        <v>878.20665103545696</v>
      </c>
      <c r="BE124" s="86"/>
      <c r="BF124" s="79">
        <v>10.91666666667</v>
      </c>
      <c r="BG124" s="80">
        <v>13.296091251758</v>
      </c>
      <c r="BH124" s="86"/>
      <c r="BI124" s="86"/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  <c r="BW124" s="86"/>
      <c r="BX124" s="86"/>
      <c r="BY124" s="86"/>
      <c r="BZ124" s="86"/>
      <c r="CA124" s="86"/>
      <c r="CB124" s="86"/>
      <c r="CC124" s="86"/>
      <c r="CD124" s="86"/>
      <c r="CE124" s="86"/>
      <c r="CF124" s="86"/>
      <c r="CG124" s="86"/>
      <c r="CH124" s="86"/>
      <c r="CI124" s="86"/>
      <c r="CJ124" s="86"/>
      <c r="CK124" s="86"/>
      <c r="CL124" s="86"/>
      <c r="CM124" s="86"/>
      <c r="CN124" s="86"/>
      <c r="CO124" s="86"/>
      <c r="CP124" s="86"/>
    </row>
    <row r="125" spans="1:94" ht="12" customHeight="1">
      <c r="A125" s="275"/>
      <c r="B125" s="275">
        <v>10.24</v>
      </c>
      <c r="C125" s="275">
        <v>-2.5</v>
      </c>
      <c r="D125" s="421">
        <f t="shared" si="61"/>
        <v>121</v>
      </c>
      <c r="E125" s="422" t="str">
        <f t="shared" si="60"/>
        <v/>
      </c>
      <c r="F125" s="291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  <c r="AA125" s="359"/>
      <c r="AB125" s="359"/>
      <c r="AC125" s="359"/>
      <c r="AD125" s="359"/>
      <c r="AE125" s="359"/>
      <c r="AF125" s="359"/>
      <c r="AG125" s="359"/>
      <c r="AH125" s="359"/>
      <c r="AI125" s="359"/>
      <c r="AJ125" s="5"/>
      <c r="AK125" s="86">
        <v>86</v>
      </c>
      <c r="AL125" s="384">
        <v>0</v>
      </c>
      <c r="AM125" s="384">
        <v>8</v>
      </c>
      <c r="AN125" s="384">
        <v>6</v>
      </c>
      <c r="AO125" s="384">
        <v>50</v>
      </c>
      <c r="AP125" s="384">
        <v>4.0000000000000002E-4</v>
      </c>
      <c r="AQ125" s="384">
        <v>10</v>
      </c>
      <c r="AR125" s="384">
        <v>0.2</v>
      </c>
      <c r="AS125" s="384">
        <v>0.5</v>
      </c>
      <c r="AT125" s="384">
        <v>0.3</v>
      </c>
      <c r="AU125" s="384">
        <v>0.1</v>
      </c>
      <c r="AV125" s="86"/>
      <c r="AW125" s="79">
        <v>11</v>
      </c>
      <c r="AX125" s="80">
        <v>-254.06053557586199</v>
      </c>
      <c r="AY125" s="80">
        <v>-4636.3173191919304</v>
      </c>
      <c r="AZ125" s="80">
        <v>-1938.3100823760301</v>
      </c>
      <c r="BA125" s="80">
        <v>-43568.003066837999</v>
      </c>
      <c r="BB125" s="86"/>
      <c r="BC125" s="79">
        <v>11</v>
      </c>
      <c r="BD125" s="80">
        <v>878.30013716935605</v>
      </c>
      <c r="BE125" s="86"/>
      <c r="BF125" s="79">
        <v>11</v>
      </c>
      <c r="BG125" s="80">
        <v>13.643377739483199</v>
      </c>
      <c r="BH125" s="86"/>
      <c r="BI125" s="86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  <c r="BW125" s="86"/>
      <c r="BX125" s="86"/>
      <c r="BY125" s="86"/>
      <c r="BZ125" s="86"/>
      <c r="CA125" s="86"/>
      <c r="CB125" s="86"/>
      <c r="CC125" s="86"/>
      <c r="CD125" s="86"/>
      <c r="CE125" s="86"/>
      <c r="CF125" s="86"/>
      <c r="CG125" s="86"/>
      <c r="CH125" s="86"/>
      <c r="CI125" s="86"/>
      <c r="CJ125" s="86"/>
      <c r="CK125" s="86"/>
      <c r="CL125" s="86"/>
      <c r="CM125" s="86"/>
      <c r="CN125" s="86"/>
      <c r="CO125" s="86"/>
      <c r="CP125" s="86"/>
    </row>
    <row r="126" spans="1:94" ht="12" customHeight="1">
      <c r="A126" s="275"/>
      <c r="B126" s="275">
        <v>10.29</v>
      </c>
      <c r="C126" s="275">
        <v>-2.1</v>
      </c>
      <c r="D126" s="421">
        <f t="shared" si="61"/>
        <v>122</v>
      </c>
      <c r="E126" s="422" t="str">
        <f t="shared" si="60"/>
        <v/>
      </c>
      <c r="F126" s="291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359"/>
      <c r="AI126" s="359"/>
      <c r="AJ126" s="5"/>
      <c r="AK126" s="86">
        <v>87</v>
      </c>
      <c r="AL126" s="384">
        <v>0</v>
      </c>
      <c r="AM126" s="384">
        <v>8</v>
      </c>
      <c r="AN126" s="384">
        <v>7</v>
      </c>
      <c r="AO126" s="384">
        <v>50</v>
      </c>
      <c r="AP126" s="384">
        <v>4.0000000000000002E-4</v>
      </c>
      <c r="AQ126" s="384">
        <v>10</v>
      </c>
      <c r="AR126" s="384">
        <v>0.2</v>
      </c>
      <c r="AS126" s="384">
        <v>0.5</v>
      </c>
      <c r="AT126" s="384">
        <v>0.3</v>
      </c>
      <c r="AU126" s="384">
        <v>0.1</v>
      </c>
      <c r="AV126" s="86"/>
      <c r="AW126" s="79">
        <v>11.08333333333</v>
      </c>
      <c r="AX126" s="80">
        <v>-254.43969154563899</v>
      </c>
      <c r="AY126" s="80">
        <v>-4953.6192190537804</v>
      </c>
      <c r="AZ126" s="80">
        <v>-1957.4807816560699</v>
      </c>
      <c r="BA126" s="80">
        <v>-48707.654756435702</v>
      </c>
      <c r="BB126" s="86"/>
      <c r="BC126" s="79">
        <v>11.08333333333</v>
      </c>
      <c r="BD126" s="80">
        <v>878.12736812826904</v>
      </c>
      <c r="BE126" s="86"/>
      <c r="BF126" s="79">
        <v>11.08333333333</v>
      </c>
      <c r="BG126" s="80">
        <v>13.956864915300001</v>
      </c>
      <c r="BH126" s="86"/>
      <c r="BI126" s="86"/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  <c r="BW126" s="86"/>
      <c r="BX126" s="86"/>
      <c r="BY126" s="86"/>
      <c r="BZ126" s="86"/>
      <c r="CA126" s="86"/>
      <c r="CB126" s="86"/>
      <c r="CC126" s="86"/>
      <c r="CD126" s="86"/>
      <c r="CE126" s="86"/>
      <c r="CF126" s="86"/>
      <c r="CG126" s="86"/>
      <c r="CH126" s="86"/>
      <c r="CI126" s="86"/>
      <c r="CJ126" s="86"/>
      <c r="CK126" s="86"/>
      <c r="CL126" s="86"/>
      <c r="CM126" s="86"/>
      <c r="CN126" s="86"/>
      <c r="CO126" s="86"/>
      <c r="CP126" s="86"/>
    </row>
    <row r="127" spans="1:94" ht="12" customHeight="1">
      <c r="A127" s="275"/>
      <c r="B127" s="275">
        <v>10.446</v>
      </c>
      <c r="C127" s="275">
        <v>2.1</v>
      </c>
      <c r="D127" s="421">
        <f t="shared" si="61"/>
        <v>123</v>
      </c>
      <c r="E127" s="422" t="str">
        <f t="shared" si="60"/>
        <v/>
      </c>
      <c r="F127" s="291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  <c r="AA127" s="359"/>
      <c r="AB127" s="359"/>
      <c r="AC127" s="359"/>
      <c r="AD127" s="359"/>
      <c r="AE127" s="359"/>
      <c r="AF127" s="359"/>
      <c r="AG127" s="359"/>
      <c r="AH127" s="359"/>
      <c r="AI127" s="359"/>
      <c r="AJ127" s="5"/>
      <c r="AK127" s="86">
        <v>88</v>
      </c>
      <c r="AL127" s="384">
        <v>0</v>
      </c>
      <c r="AM127" s="384">
        <v>8</v>
      </c>
      <c r="AN127" s="384">
        <v>8</v>
      </c>
      <c r="AO127" s="384">
        <v>50</v>
      </c>
      <c r="AP127" s="384">
        <v>4.0000000000000002E-4</v>
      </c>
      <c r="AQ127" s="384">
        <v>10</v>
      </c>
      <c r="AR127" s="384">
        <v>0.2</v>
      </c>
      <c r="AS127" s="384">
        <v>0.5</v>
      </c>
      <c r="AT127" s="384">
        <v>0.3</v>
      </c>
      <c r="AU127" s="384">
        <v>0.1</v>
      </c>
      <c r="AV127" s="86"/>
      <c r="AW127" s="79">
        <v>11.16666666667</v>
      </c>
      <c r="AX127" s="80">
        <v>-276.04436466714498</v>
      </c>
      <c r="AY127" s="80">
        <v>-5890.5529118527202</v>
      </c>
      <c r="AZ127" s="80">
        <v>-2293.3995668892398</v>
      </c>
      <c r="BA127" s="80">
        <v>-63104.829232063799</v>
      </c>
      <c r="BB127" s="86"/>
      <c r="BC127" s="79">
        <v>11.16666666667</v>
      </c>
      <c r="BD127" s="80">
        <v>877.95446427608897</v>
      </c>
      <c r="BE127" s="86"/>
      <c r="BF127" s="79">
        <v>11.16666666667</v>
      </c>
      <c r="BG127" s="80">
        <v>13.9486995702753</v>
      </c>
      <c r="BH127" s="86"/>
      <c r="BI127" s="86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  <c r="BW127" s="86"/>
      <c r="BX127" s="86"/>
      <c r="BY127" s="86"/>
      <c r="BZ127" s="86"/>
      <c r="CA127" s="86"/>
      <c r="CB127" s="86"/>
      <c r="CC127" s="86"/>
      <c r="CD127" s="86"/>
      <c r="CE127" s="86"/>
      <c r="CF127" s="86"/>
      <c r="CG127" s="86"/>
      <c r="CH127" s="86"/>
      <c r="CI127" s="86"/>
      <c r="CJ127" s="86"/>
      <c r="CK127" s="86"/>
      <c r="CL127" s="86"/>
      <c r="CM127" s="86"/>
      <c r="CN127" s="86"/>
      <c r="CO127" s="86"/>
      <c r="CP127" s="86"/>
    </row>
    <row r="128" spans="1:94" ht="12" customHeight="1">
      <c r="A128" s="275"/>
      <c r="B128" s="275">
        <v>10.496</v>
      </c>
      <c r="C128" s="275">
        <v>2.5</v>
      </c>
      <c r="D128" s="421">
        <f t="shared" si="61"/>
        <v>124</v>
      </c>
      <c r="E128" s="422" t="str">
        <f t="shared" si="60"/>
        <v/>
      </c>
      <c r="F128" s="291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  <c r="AA128" s="359"/>
      <c r="AB128" s="359"/>
      <c r="AC128" s="359"/>
      <c r="AD128" s="359"/>
      <c r="AE128" s="359"/>
      <c r="AF128" s="359"/>
      <c r="AG128" s="359"/>
      <c r="AH128" s="359"/>
      <c r="AI128" s="359"/>
      <c r="AJ128" s="5"/>
      <c r="AK128" s="86">
        <v>89</v>
      </c>
      <c r="AL128" s="384">
        <v>0</v>
      </c>
      <c r="AM128" s="384">
        <v>8</v>
      </c>
      <c r="AN128" s="384">
        <v>9</v>
      </c>
      <c r="AO128" s="384">
        <v>50</v>
      </c>
      <c r="AP128" s="384">
        <v>4.0000000000000002E-4</v>
      </c>
      <c r="AQ128" s="384">
        <v>10</v>
      </c>
      <c r="AR128" s="384">
        <v>0.2</v>
      </c>
      <c r="AS128" s="384">
        <v>0.5</v>
      </c>
      <c r="AT128" s="384">
        <v>0.3</v>
      </c>
      <c r="AU128" s="384">
        <v>0.1</v>
      </c>
      <c r="AV128" s="86"/>
      <c r="AW128" s="79">
        <v>11.25</v>
      </c>
      <c r="AX128" s="80">
        <v>-297.21935210806402</v>
      </c>
      <c r="AY128" s="80">
        <v>-6502.3259019349998</v>
      </c>
      <c r="AZ128" s="80">
        <v>-2627.3102082046198</v>
      </c>
      <c r="BA128" s="80">
        <v>-72543.445683066006</v>
      </c>
      <c r="BB128" s="86"/>
      <c r="BC128" s="79">
        <v>11.25</v>
      </c>
      <c r="BD128" s="80">
        <v>877.78109050732996</v>
      </c>
      <c r="BE128" s="86"/>
      <c r="BF128" s="79">
        <v>11.25</v>
      </c>
      <c r="BG128" s="80">
        <v>13.646967044151801</v>
      </c>
      <c r="BH128" s="86"/>
      <c r="BI128" s="86"/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86"/>
      <c r="BZ128" s="86"/>
      <c r="CA128" s="86"/>
      <c r="CB128" s="86"/>
      <c r="CC128" s="86"/>
      <c r="CD128" s="86"/>
      <c r="CE128" s="86"/>
      <c r="CF128" s="86"/>
      <c r="CG128" s="86"/>
      <c r="CH128" s="86"/>
      <c r="CI128" s="86"/>
      <c r="CJ128" s="86"/>
      <c r="CK128" s="86"/>
      <c r="CL128" s="86"/>
      <c r="CM128" s="86"/>
      <c r="CN128" s="86"/>
      <c r="CO128" s="86"/>
      <c r="CP128" s="86"/>
    </row>
    <row r="129" spans="1:94" ht="12" customHeight="1">
      <c r="A129" s="275"/>
      <c r="B129" s="275">
        <v>10.545999999999999</v>
      </c>
      <c r="C129" s="275">
        <v>2</v>
      </c>
      <c r="D129" s="421">
        <f t="shared" si="61"/>
        <v>125</v>
      </c>
      <c r="E129" s="422" t="str">
        <f t="shared" si="60"/>
        <v/>
      </c>
      <c r="F129" s="291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  <c r="AA129" s="359"/>
      <c r="AB129" s="359"/>
      <c r="AC129" s="359"/>
      <c r="AD129" s="359"/>
      <c r="AE129" s="359"/>
      <c r="AF129" s="359"/>
      <c r="AG129" s="359"/>
      <c r="AH129" s="359"/>
      <c r="AI129" s="359"/>
      <c r="AJ129" s="5"/>
      <c r="AK129" s="86">
        <v>90</v>
      </c>
      <c r="AL129" s="384">
        <v>0</v>
      </c>
      <c r="AM129" s="384">
        <v>9</v>
      </c>
      <c r="AN129" s="384">
        <v>0</v>
      </c>
      <c r="AO129" s="384">
        <v>50</v>
      </c>
      <c r="AP129" s="384">
        <v>4.0000000000000002E-4</v>
      </c>
      <c r="AQ129" s="384">
        <v>10</v>
      </c>
      <c r="AR129" s="384">
        <v>0.2</v>
      </c>
      <c r="AS129" s="384">
        <v>0.5</v>
      </c>
      <c r="AT129" s="384">
        <v>0.3</v>
      </c>
      <c r="AU129" s="384">
        <v>0.1</v>
      </c>
      <c r="AV129" s="86"/>
      <c r="AW129" s="79">
        <v>11.33333333333</v>
      </c>
      <c r="AX129" s="80">
        <v>-298.60570766272002</v>
      </c>
      <c r="AY129" s="80">
        <v>-6236.4323135670502</v>
      </c>
      <c r="AZ129" s="80">
        <v>-2668.0022011843398</v>
      </c>
      <c r="BA129" s="80">
        <v>-68772.193753084299</v>
      </c>
      <c r="BB129" s="86"/>
      <c r="BC129" s="79">
        <v>11.33333333333</v>
      </c>
      <c r="BD129" s="80">
        <v>877.60704970626102</v>
      </c>
      <c r="BE129" s="86"/>
      <c r="BF129" s="79">
        <v>11.33333333333</v>
      </c>
      <c r="BG129" s="80">
        <v>13.3485803033259</v>
      </c>
      <c r="BH129" s="86"/>
      <c r="BI129" s="86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  <c r="BZ129" s="86"/>
      <c r="CA129" s="86"/>
      <c r="CB129" s="86"/>
      <c r="CC129" s="86"/>
      <c r="CD129" s="86"/>
      <c r="CE129" s="86"/>
      <c r="CF129" s="86"/>
      <c r="CG129" s="86"/>
      <c r="CH129" s="86"/>
      <c r="CI129" s="86"/>
      <c r="CJ129" s="86"/>
      <c r="CK129" s="86"/>
      <c r="CL129" s="86"/>
      <c r="CM129" s="86"/>
      <c r="CN129" s="86"/>
      <c r="CO129" s="86"/>
      <c r="CP129" s="86"/>
    </row>
    <row r="130" spans="1:94" ht="12" customHeight="1">
      <c r="A130" s="275"/>
      <c r="B130" s="275">
        <v>10.702</v>
      </c>
      <c r="C130" s="275">
        <v>-2.4</v>
      </c>
      <c r="D130" s="421">
        <f t="shared" si="61"/>
        <v>126</v>
      </c>
      <c r="E130" s="422" t="str">
        <f t="shared" si="60"/>
        <v/>
      </c>
      <c r="F130" s="291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  <c r="AA130" s="359"/>
      <c r="AB130" s="359"/>
      <c r="AC130" s="359"/>
      <c r="AD130" s="359"/>
      <c r="AE130" s="359"/>
      <c r="AF130" s="359"/>
      <c r="AG130" s="359"/>
      <c r="AH130" s="359"/>
      <c r="AI130" s="359"/>
      <c r="AJ130" s="5"/>
      <c r="AK130" s="86">
        <v>91</v>
      </c>
      <c r="AL130" s="384">
        <v>0</v>
      </c>
      <c r="AM130" s="384">
        <v>9</v>
      </c>
      <c r="AN130" s="384">
        <v>1</v>
      </c>
      <c r="AO130" s="384">
        <v>50</v>
      </c>
      <c r="AP130" s="384">
        <v>4.0000000000000002E-4</v>
      </c>
      <c r="AQ130" s="384">
        <v>10</v>
      </c>
      <c r="AR130" s="384">
        <v>0.2</v>
      </c>
      <c r="AS130" s="384">
        <v>0.5</v>
      </c>
      <c r="AT130" s="384">
        <v>0.3</v>
      </c>
      <c r="AU130" s="384">
        <v>0.1</v>
      </c>
      <c r="AV130" s="86"/>
      <c r="AW130" s="79">
        <v>11.41666666667</v>
      </c>
      <c r="AX130" s="80">
        <v>-278.96520530804003</v>
      </c>
      <c r="AY130" s="80">
        <v>-5333.8778072621699</v>
      </c>
      <c r="AZ130" s="80">
        <v>-2346.4920686385599</v>
      </c>
      <c r="BA130" s="80">
        <v>-55133.690930120298</v>
      </c>
      <c r="BB130" s="86"/>
      <c r="BC130" s="79">
        <v>11.41666666667</v>
      </c>
      <c r="BD130" s="80">
        <v>877.43236799681699</v>
      </c>
      <c r="BE130" s="86"/>
      <c r="BF130" s="79">
        <v>11.41666666667</v>
      </c>
      <c r="BG130" s="80">
        <v>13.335764314780301</v>
      </c>
      <c r="BH130" s="86"/>
      <c r="BI130" s="86"/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  <c r="BZ130" s="86"/>
      <c r="CA130" s="86"/>
      <c r="CB130" s="86"/>
      <c r="CC130" s="86"/>
      <c r="CD130" s="86"/>
      <c r="CE130" s="86"/>
      <c r="CF130" s="86"/>
      <c r="CG130" s="86"/>
      <c r="CH130" s="86"/>
      <c r="CI130" s="86"/>
      <c r="CJ130" s="86"/>
      <c r="CK130" s="86"/>
      <c r="CL130" s="86"/>
      <c r="CM130" s="86"/>
      <c r="CN130" s="86"/>
      <c r="CO130" s="86"/>
      <c r="CP130" s="86"/>
    </row>
    <row r="131" spans="1:94" ht="12" customHeight="1">
      <c r="A131" s="275"/>
      <c r="B131" s="275">
        <v>10.752000000000001</v>
      </c>
      <c r="C131" s="275">
        <v>-2.8</v>
      </c>
      <c r="D131" s="421">
        <f t="shared" si="61"/>
        <v>127</v>
      </c>
      <c r="E131" s="422" t="str">
        <f t="shared" si="60"/>
        <v/>
      </c>
      <c r="F131" s="291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  <c r="AA131" s="359"/>
      <c r="AB131" s="359"/>
      <c r="AC131" s="359"/>
      <c r="AD131" s="359"/>
      <c r="AE131" s="359"/>
      <c r="AF131" s="359"/>
      <c r="AG131" s="359"/>
      <c r="AH131" s="359"/>
      <c r="AI131" s="359"/>
      <c r="AJ131" s="5"/>
      <c r="AK131" s="86">
        <v>92</v>
      </c>
      <c r="AL131" s="384">
        <v>0</v>
      </c>
      <c r="AM131" s="384">
        <v>9</v>
      </c>
      <c r="AN131" s="384">
        <v>2</v>
      </c>
      <c r="AO131" s="384">
        <v>50</v>
      </c>
      <c r="AP131" s="384">
        <v>4.0000000000000002E-4</v>
      </c>
      <c r="AQ131" s="384">
        <v>10</v>
      </c>
      <c r="AR131" s="384">
        <v>0.2</v>
      </c>
      <c r="AS131" s="384">
        <v>0.5</v>
      </c>
      <c r="AT131" s="384">
        <v>0.3</v>
      </c>
      <c r="AU131" s="384">
        <v>0.1</v>
      </c>
      <c r="AV131" s="86"/>
      <c r="AW131" s="79">
        <v>11.5</v>
      </c>
      <c r="AX131" s="80">
        <v>-258.44922172025298</v>
      </c>
      <c r="AY131" s="80">
        <v>-4702.8024613872103</v>
      </c>
      <c r="AZ131" s="80">
        <v>-2018.9157018450001</v>
      </c>
      <c r="BA131" s="80">
        <v>-45548.967294438902</v>
      </c>
      <c r="BB131" s="86"/>
      <c r="BC131" s="79">
        <v>11.5</v>
      </c>
      <c r="BD131" s="80">
        <v>877.25721996826906</v>
      </c>
      <c r="BE131" s="86"/>
      <c r="BF131" s="79">
        <v>11.5</v>
      </c>
      <c r="BG131" s="80">
        <v>13.606302299387099</v>
      </c>
      <c r="BH131" s="86"/>
      <c r="BI131" s="86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86"/>
      <c r="BZ131" s="86"/>
      <c r="CA131" s="86"/>
      <c r="CB131" s="86"/>
      <c r="CC131" s="86"/>
      <c r="CD131" s="86"/>
      <c r="CE131" s="86"/>
      <c r="CF131" s="86"/>
      <c r="CG131" s="86"/>
      <c r="CH131" s="86"/>
      <c r="CI131" s="86"/>
      <c r="CJ131" s="86"/>
      <c r="CK131" s="86"/>
      <c r="CL131" s="86"/>
      <c r="CM131" s="86"/>
      <c r="CN131" s="86"/>
      <c r="CO131" s="86"/>
      <c r="CP131" s="86"/>
    </row>
    <row r="132" spans="1:94" ht="12" customHeight="1">
      <c r="A132" s="275"/>
      <c r="B132" s="275">
        <v>10.802</v>
      </c>
      <c r="C132" s="275">
        <v>-2.4</v>
      </c>
      <c r="D132" s="421">
        <f t="shared" si="61"/>
        <v>128</v>
      </c>
      <c r="E132" s="422" t="str">
        <f t="shared" si="60"/>
        <v/>
      </c>
      <c r="F132" s="291"/>
      <c r="G132" s="359"/>
      <c r="H132" s="359"/>
      <c r="I132" s="359"/>
      <c r="J132" s="359"/>
      <c r="K132" s="359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  <c r="AA132" s="359"/>
      <c r="AB132" s="359"/>
      <c r="AC132" s="359"/>
      <c r="AD132" s="359"/>
      <c r="AE132" s="359"/>
      <c r="AF132" s="359"/>
      <c r="AG132" s="359"/>
      <c r="AH132" s="359"/>
      <c r="AI132" s="359"/>
      <c r="AJ132" s="5"/>
      <c r="AK132" s="86">
        <v>93</v>
      </c>
      <c r="AL132" s="384">
        <v>0</v>
      </c>
      <c r="AM132" s="384">
        <v>9</v>
      </c>
      <c r="AN132" s="384">
        <v>3</v>
      </c>
      <c r="AO132" s="384">
        <v>50</v>
      </c>
      <c r="AP132" s="384">
        <v>4.0000000000000002E-4</v>
      </c>
      <c r="AQ132" s="384">
        <v>10</v>
      </c>
      <c r="AR132" s="384">
        <v>0.2</v>
      </c>
      <c r="AS132" s="384">
        <v>0.5</v>
      </c>
      <c r="AT132" s="384">
        <v>0.3</v>
      </c>
      <c r="AU132" s="384">
        <v>0.1</v>
      </c>
      <c r="AV132" s="86"/>
      <c r="AW132" s="79">
        <v>11.58333333333</v>
      </c>
      <c r="AX132" s="80">
        <v>-255.841689536047</v>
      </c>
      <c r="AY132" s="80">
        <v>-4892.8084148948301</v>
      </c>
      <c r="AZ132" s="80">
        <v>-1984.08508806638</v>
      </c>
      <c r="BA132" s="80">
        <v>-48414.7755601471</v>
      </c>
      <c r="BB132" s="86"/>
      <c r="BC132" s="79">
        <v>11.58333333333</v>
      </c>
      <c r="BD132" s="80">
        <v>877.08175084693505</v>
      </c>
      <c r="BE132" s="86"/>
      <c r="BF132" s="79">
        <v>11.58333333333</v>
      </c>
      <c r="BG132" s="80">
        <v>13.894459876089</v>
      </c>
      <c r="BH132" s="86"/>
      <c r="BI132" s="86"/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  <c r="BZ132" s="86"/>
      <c r="CA132" s="86"/>
      <c r="CB132" s="86"/>
      <c r="CC132" s="86"/>
      <c r="CD132" s="86"/>
      <c r="CE132" s="86"/>
      <c r="CF132" s="86"/>
      <c r="CG132" s="86"/>
      <c r="CH132" s="86"/>
      <c r="CI132" s="86"/>
      <c r="CJ132" s="86"/>
      <c r="CK132" s="86"/>
      <c r="CL132" s="86"/>
      <c r="CM132" s="86"/>
      <c r="CN132" s="86"/>
      <c r="CO132" s="86"/>
      <c r="CP132" s="86"/>
    </row>
    <row r="133" spans="1:94" ht="12" customHeight="1">
      <c r="A133" s="275"/>
      <c r="B133" s="275">
        <v>10.958</v>
      </c>
      <c r="C133" s="275">
        <v>2.4</v>
      </c>
      <c r="D133" s="421">
        <f t="shared" si="61"/>
        <v>129</v>
      </c>
      <c r="E133" s="422" t="str">
        <f t="shared" si="60"/>
        <v/>
      </c>
      <c r="F133" s="291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9"/>
      <c r="AH133" s="359"/>
      <c r="AI133" s="359"/>
      <c r="AJ133" s="5"/>
      <c r="AK133" s="86">
        <v>94</v>
      </c>
      <c r="AL133" s="384">
        <v>0</v>
      </c>
      <c r="AM133" s="384">
        <v>9</v>
      </c>
      <c r="AN133" s="384">
        <v>4</v>
      </c>
      <c r="AO133" s="384">
        <v>50</v>
      </c>
      <c r="AP133" s="384">
        <v>4.0000000000000002E-4</v>
      </c>
      <c r="AQ133" s="384">
        <v>10</v>
      </c>
      <c r="AR133" s="384">
        <v>0.2</v>
      </c>
      <c r="AS133" s="384">
        <v>0.5</v>
      </c>
      <c r="AT133" s="384">
        <v>0.3</v>
      </c>
      <c r="AU133" s="384">
        <v>0.1</v>
      </c>
      <c r="AV133" s="86"/>
      <c r="AW133" s="79">
        <v>11.66666666667</v>
      </c>
      <c r="AX133" s="80">
        <v>-275.64612908727298</v>
      </c>
      <c r="AY133" s="80">
        <v>-5803.3249857790597</v>
      </c>
      <c r="AZ133" s="80">
        <v>-2289.66084531569</v>
      </c>
      <c r="BA133" s="80">
        <v>-62130.242028386303</v>
      </c>
      <c r="BB133" s="86"/>
      <c r="BC133" s="79">
        <v>11.66666666667</v>
      </c>
      <c r="BD133" s="80">
        <v>876.90593341610099</v>
      </c>
      <c r="BE133" s="86"/>
      <c r="BF133" s="79">
        <v>11.66666666667</v>
      </c>
      <c r="BG133" s="80">
        <v>13.899481840652999</v>
      </c>
      <c r="BH133" s="86"/>
      <c r="BI133" s="86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  <c r="BW133" s="86"/>
      <c r="BX133" s="86"/>
      <c r="BY133" s="86"/>
      <c r="BZ133" s="86"/>
      <c r="CA133" s="86"/>
      <c r="CB133" s="86"/>
      <c r="CC133" s="86"/>
      <c r="CD133" s="86"/>
      <c r="CE133" s="86"/>
      <c r="CF133" s="86"/>
      <c r="CG133" s="86"/>
      <c r="CH133" s="86"/>
      <c r="CI133" s="86"/>
      <c r="CJ133" s="86"/>
      <c r="CK133" s="86"/>
      <c r="CL133" s="86"/>
      <c r="CM133" s="86"/>
      <c r="CN133" s="86"/>
      <c r="CO133" s="86"/>
      <c r="CP133" s="86"/>
    </row>
    <row r="134" spans="1:94" ht="12" customHeight="1">
      <c r="A134" s="275"/>
      <c r="B134" s="275">
        <v>11.007999999999999</v>
      </c>
      <c r="C134" s="275">
        <v>2.8</v>
      </c>
      <c r="D134" s="421">
        <f t="shared" si="61"/>
        <v>130</v>
      </c>
      <c r="E134" s="422" t="str">
        <f t="shared" ref="E134:E197" si="62">IF(D134&lt;=$D$4,B134,"")</f>
        <v/>
      </c>
      <c r="F134" s="291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  <c r="AA134" s="359"/>
      <c r="AB134" s="359"/>
      <c r="AC134" s="359"/>
      <c r="AD134" s="359"/>
      <c r="AE134" s="359"/>
      <c r="AF134" s="359"/>
      <c r="AG134" s="359"/>
      <c r="AH134" s="359"/>
      <c r="AI134" s="359"/>
      <c r="AJ134" s="5"/>
      <c r="AK134" s="86">
        <v>95</v>
      </c>
      <c r="AL134" s="384">
        <v>0</v>
      </c>
      <c r="AM134" s="384">
        <v>9</v>
      </c>
      <c r="AN134" s="384">
        <v>5</v>
      </c>
      <c r="AO134" s="384">
        <v>50</v>
      </c>
      <c r="AP134" s="384">
        <v>4.0000000000000002E-4</v>
      </c>
      <c r="AQ134" s="384">
        <v>10</v>
      </c>
      <c r="AR134" s="384">
        <v>0.2</v>
      </c>
      <c r="AS134" s="384">
        <v>0.5</v>
      </c>
      <c r="AT134" s="384">
        <v>0.3</v>
      </c>
      <c r="AU134" s="384">
        <v>0.1</v>
      </c>
      <c r="AV134" s="86"/>
      <c r="AW134" s="79">
        <v>11.75</v>
      </c>
      <c r="AX134" s="80">
        <v>-297.591337071608</v>
      </c>
      <c r="AY134" s="80">
        <v>-6486.5384587563303</v>
      </c>
      <c r="AZ134" s="80">
        <v>-2634.9002167876502</v>
      </c>
      <c r="BA134" s="80">
        <v>-72487.817766192995</v>
      </c>
      <c r="BB134" s="86"/>
      <c r="BC134" s="79">
        <v>11.75</v>
      </c>
      <c r="BD134" s="80">
        <v>876.72960104100798</v>
      </c>
      <c r="BE134" s="86"/>
      <c r="BF134" s="79">
        <v>11.75</v>
      </c>
      <c r="BG134" s="80">
        <v>13.6082914871852</v>
      </c>
      <c r="BH134" s="86"/>
      <c r="BI134" s="86"/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  <c r="BZ134" s="86"/>
      <c r="CA134" s="86"/>
      <c r="CB134" s="86"/>
      <c r="CC134" s="86"/>
      <c r="CD134" s="86"/>
      <c r="CE134" s="86"/>
      <c r="CF134" s="86"/>
      <c r="CG134" s="86"/>
      <c r="CH134" s="86"/>
      <c r="CI134" s="86"/>
      <c r="CJ134" s="86"/>
      <c r="CK134" s="86"/>
      <c r="CL134" s="86"/>
      <c r="CM134" s="86"/>
      <c r="CN134" s="86"/>
      <c r="CO134" s="86"/>
      <c r="CP134" s="86"/>
    </row>
    <row r="135" spans="1:94" ht="12" customHeight="1">
      <c r="A135" s="275"/>
      <c r="B135" s="275">
        <v>11.058</v>
      </c>
      <c r="C135" s="275">
        <v>2.4</v>
      </c>
      <c r="D135" s="421">
        <f t="shared" ref="D135:D198" si="63">D134+1</f>
        <v>131</v>
      </c>
      <c r="E135" s="422" t="str">
        <f t="shared" si="62"/>
        <v/>
      </c>
      <c r="F135" s="291"/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9"/>
      <c r="AH135" s="359"/>
      <c r="AI135" s="359"/>
      <c r="AJ135" s="5"/>
      <c r="AK135" s="86">
        <v>96</v>
      </c>
      <c r="AL135" s="384">
        <v>0</v>
      </c>
      <c r="AM135" s="384">
        <v>9</v>
      </c>
      <c r="AN135" s="384">
        <v>6</v>
      </c>
      <c r="AO135" s="384">
        <v>50</v>
      </c>
      <c r="AP135" s="384">
        <v>4.0000000000000002E-4</v>
      </c>
      <c r="AQ135" s="384">
        <v>10</v>
      </c>
      <c r="AR135" s="384">
        <v>0.2</v>
      </c>
      <c r="AS135" s="384">
        <v>0.5</v>
      </c>
      <c r="AT135" s="384">
        <v>0.3</v>
      </c>
      <c r="AU135" s="384">
        <v>0.1</v>
      </c>
      <c r="AV135" s="86"/>
      <c r="AW135" s="79">
        <v>11.83333333333</v>
      </c>
      <c r="AX135" s="80">
        <v>-302.44875652578901</v>
      </c>
      <c r="AY135" s="80">
        <v>-6365.5816316626697</v>
      </c>
      <c r="AZ135" s="80">
        <v>-2734.7211507191701</v>
      </c>
      <c r="BA135" s="80">
        <v>-70856.325740243905</v>
      </c>
      <c r="BB135" s="86"/>
      <c r="BC135" s="79">
        <v>11.83333333333</v>
      </c>
      <c r="BD135" s="80">
        <v>876.55260987509405</v>
      </c>
      <c r="BE135" s="86"/>
      <c r="BF135" s="79">
        <v>11.83333333333</v>
      </c>
      <c r="BG135" s="80">
        <v>13.281392415141701</v>
      </c>
      <c r="BH135" s="86"/>
      <c r="BI135" s="86"/>
      <c r="BJ135" s="86"/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  <c r="BW135" s="86"/>
      <c r="BX135" s="86"/>
      <c r="BY135" s="86"/>
      <c r="BZ135" s="86"/>
      <c r="CA135" s="86"/>
      <c r="CB135" s="86"/>
      <c r="CC135" s="86"/>
      <c r="CD135" s="86"/>
      <c r="CE135" s="86"/>
      <c r="CF135" s="86"/>
      <c r="CG135" s="86"/>
      <c r="CH135" s="86"/>
      <c r="CI135" s="86"/>
      <c r="CJ135" s="86"/>
      <c r="CK135" s="86"/>
      <c r="CL135" s="86"/>
      <c r="CM135" s="86"/>
      <c r="CN135" s="86"/>
      <c r="CO135" s="86"/>
      <c r="CP135" s="86"/>
    </row>
    <row r="136" spans="1:94" ht="12" customHeight="1">
      <c r="A136" s="275"/>
      <c r="B136" s="275">
        <v>11.214</v>
      </c>
      <c r="C136" s="275">
        <v>-2.1</v>
      </c>
      <c r="D136" s="421">
        <f t="shared" si="63"/>
        <v>132</v>
      </c>
      <c r="E136" s="422" t="str">
        <f t="shared" si="62"/>
        <v/>
      </c>
      <c r="F136" s="291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  <c r="AA136" s="359"/>
      <c r="AB136" s="359"/>
      <c r="AC136" s="359"/>
      <c r="AD136" s="359"/>
      <c r="AE136" s="359"/>
      <c r="AF136" s="359"/>
      <c r="AG136" s="359"/>
      <c r="AH136" s="359"/>
      <c r="AI136" s="359"/>
      <c r="AJ136" s="5"/>
      <c r="AK136" s="86">
        <v>97</v>
      </c>
      <c r="AL136" s="384">
        <v>0</v>
      </c>
      <c r="AM136" s="384">
        <v>9</v>
      </c>
      <c r="AN136" s="384">
        <v>7</v>
      </c>
      <c r="AO136" s="384">
        <v>50</v>
      </c>
      <c r="AP136" s="384">
        <v>4.0000000000000002E-4</v>
      </c>
      <c r="AQ136" s="384">
        <v>10</v>
      </c>
      <c r="AR136" s="384">
        <v>0.2</v>
      </c>
      <c r="AS136" s="384">
        <v>0.5</v>
      </c>
      <c r="AT136" s="384">
        <v>0.3</v>
      </c>
      <c r="AU136" s="384">
        <v>0.1</v>
      </c>
      <c r="AV136" s="86"/>
      <c r="AW136" s="79">
        <v>11.91666666667</v>
      </c>
      <c r="AX136" s="80">
        <v>-282.95797918908198</v>
      </c>
      <c r="AY136" s="80">
        <v>-5433.3174334274399</v>
      </c>
      <c r="AZ136" s="80">
        <v>-2415.4722575882502</v>
      </c>
      <c r="BA136" s="80">
        <v>-56739.411672616101</v>
      </c>
      <c r="BB136" s="86"/>
      <c r="BC136" s="79">
        <v>11.91666666667</v>
      </c>
      <c r="BD136" s="80">
        <v>876.374990947318</v>
      </c>
      <c r="BE136" s="86"/>
      <c r="BF136" s="79">
        <v>11.91666666667</v>
      </c>
      <c r="BG136" s="80">
        <v>13.2369860942987</v>
      </c>
      <c r="BH136" s="86"/>
      <c r="BI136" s="86"/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  <c r="BZ136" s="86"/>
      <c r="CA136" s="86"/>
      <c r="CB136" s="86"/>
      <c r="CC136" s="86"/>
      <c r="CD136" s="86"/>
      <c r="CE136" s="86"/>
      <c r="CF136" s="86"/>
      <c r="CG136" s="86"/>
      <c r="CH136" s="86"/>
      <c r="CI136" s="86"/>
      <c r="CJ136" s="86"/>
      <c r="CK136" s="86"/>
      <c r="CL136" s="86"/>
      <c r="CM136" s="86"/>
      <c r="CN136" s="86"/>
      <c r="CO136" s="86"/>
      <c r="CP136" s="86"/>
    </row>
    <row r="137" spans="1:94" ht="12" customHeight="1">
      <c r="A137" s="275"/>
      <c r="B137" s="275">
        <v>11.263999999999999</v>
      </c>
      <c r="C137" s="275">
        <v>-2.5</v>
      </c>
      <c r="D137" s="421">
        <f t="shared" si="63"/>
        <v>133</v>
      </c>
      <c r="E137" s="422" t="str">
        <f t="shared" si="62"/>
        <v/>
      </c>
      <c r="F137" s="291"/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  <c r="AA137" s="359"/>
      <c r="AB137" s="359"/>
      <c r="AC137" s="359"/>
      <c r="AD137" s="359"/>
      <c r="AE137" s="359"/>
      <c r="AF137" s="359"/>
      <c r="AG137" s="359"/>
      <c r="AH137" s="359"/>
      <c r="AI137" s="359"/>
      <c r="AJ137" s="5"/>
      <c r="AK137" s="86">
        <v>98</v>
      </c>
      <c r="AL137" s="384">
        <v>0</v>
      </c>
      <c r="AM137" s="384">
        <v>9</v>
      </c>
      <c r="AN137" s="384">
        <v>8</v>
      </c>
      <c r="AO137" s="384">
        <v>50</v>
      </c>
      <c r="AP137" s="384">
        <v>4.0000000000000002E-4</v>
      </c>
      <c r="AQ137" s="384">
        <v>10</v>
      </c>
      <c r="AR137" s="384">
        <v>0.2</v>
      </c>
      <c r="AS137" s="384">
        <v>0.5</v>
      </c>
      <c r="AT137" s="384">
        <v>0.3</v>
      </c>
      <c r="AU137" s="384">
        <v>0.1</v>
      </c>
      <c r="AV137" s="86"/>
      <c r="AW137" s="79">
        <v>12</v>
      </c>
      <c r="AX137" s="80">
        <v>-258.36495450168098</v>
      </c>
      <c r="AY137" s="80">
        <v>-4629.4868798229099</v>
      </c>
      <c r="AZ137" s="80">
        <v>-2007.1179581547999</v>
      </c>
      <c r="BA137" s="80">
        <v>-44425.0160686167</v>
      </c>
      <c r="BB137" s="86"/>
      <c r="BC137" s="79">
        <v>12</v>
      </c>
      <c r="BD137" s="80">
        <v>876.19693226666504</v>
      </c>
      <c r="BE137" s="86"/>
      <c r="BF137" s="79">
        <v>12</v>
      </c>
      <c r="BG137" s="80">
        <v>13.5244568665986</v>
      </c>
      <c r="BH137" s="86"/>
      <c r="BI137" s="86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  <c r="BZ137" s="86"/>
      <c r="CA137" s="86"/>
      <c r="CB137" s="86"/>
      <c r="CC137" s="86"/>
      <c r="CD137" s="86"/>
      <c r="CE137" s="86"/>
      <c r="CF137" s="86"/>
      <c r="CG137" s="86"/>
      <c r="CH137" s="86"/>
      <c r="CI137" s="86"/>
      <c r="CJ137" s="86"/>
      <c r="CK137" s="86"/>
      <c r="CL137" s="86"/>
      <c r="CM137" s="86"/>
      <c r="CN137" s="86"/>
      <c r="CO137" s="86"/>
      <c r="CP137" s="86"/>
    </row>
    <row r="138" spans="1:94" ht="12" customHeight="1">
      <c r="A138" s="275"/>
      <c r="B138" s="275">
        <v>11.314</v>
      </c>
      <c r="C138" s="275">
        <v>-2.1</v>
      </c>
      <c r="D138" s="421">
        <f t="shared" si="63"/>
        <v>134</v>
      </c>
      <c r="E138" s="422" t="str">
        <f t="shared" si="62"/>
        <v/>
      </c>
      <c r="F138" s="291"/>
      <c r="G138" s="359"/>
      <c r="H138" s="359"/>
      <c r="I138" s="359"/>
      <c r="J138" s="359"/>
      <c r="K138" s="359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  <c r="AA138" s="359"/>
      <c r="AB138" s="359"/>
      <c r="AC138" s="359"/>
      <c r="AD138" s="359"/>
      <c r="AE138" s="359"/>
      <c r="AF138" s="359"/>
      <c r="AG138" s="359"/>
      <c r="AH138" s="359"/>
      <c r="AI138" s="359"/>
      <c r="AJ138" s="5"/>
      <c r="AK138" s="86">
        <v>99</v>
      </c>
      <c r="AL138" s="384">
        <v>0</v>
      </c>
      <c r="AM138" s="384">
        <v>9</v>
      </c>
      <c r="AN138" s="384">
        <v>9</v>
      </c>
      <c r="AO138" s="384">
        <v>50</v>
      </c>
      <c r="AP138" s="384">
        <v>4.0000000000000002E-4</v>
      </c>
      <c r="AQ138" s="384">
        <v>10</v>
      </c>
      <c r="AR138" s="384">
        <v>0.2</v>
      </c>
      <c r="AS138" s="384">
        <v>0.5</v>
      </c>
      <c r="AT138" s="384">
        <v>0.3</v>
      </c>
      <c r="AU138" s="384">
        <v>0.1</v>
      </c>
      <c r="AV138" s="86"/>
      <c r="AW138" s="79">
        <v>12.08333333333</v>
      </c>
      <c r="AX138" s="80">
        <v>-251.40127813491199</v>
      </c>
      <c r="AY138" s="80">
        <v>-4691.6831909105204</v>
      </c>
      <c r="AZ138" s="80">
        <v>-1913.99313965683</v>
      </c>
      <c r="BA138" s="80">
        <v>-45387.294948957802</v>
      </c>
      <c r="BB138" s="86"/>
      <c r="BC138" s="79">
        <v>12.08333333333</v>
      </c>
      <c r="BD138" s="80">
        <v>876.01860938953303</v>
      </c>
      <c r="BE138" s="86"/>
      <c r="BF138" s="79">
        <v>12.08333333333</v>
      </c>
      <c r="BG138" s="80">
        <v>13.8838842471818</v>
      </c>
      <c r="BH138" s="86"/>
      <c r="BI138" s="86"/>
      <c r="BJ138" s="86"/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  <c r="BW138" s="86"/>
      <c r="BX138" s="86"/>
      <c r="BY138" s="86"/>
      <c r="BZ138" s="86"/>
      <c r="CA138" s="86"/>
      <c r="CB138" s="86"/>
      <c r="CC138" s="86"/>
      <c r="CD138" s="86"/>
      <c r="CE138" s="86"/>
      <c r="CF138" s="86"/>
      <c r="CG138" s="86"/>
      <c r="CH138" s="86"/>
      <c r="CI138" s="86"/>
      <c r="CJ138" s="86"/>
      <c r="CK138" s="86"/>
      <c r="CL138" s="86"/>
      <c r="CM138" s="86"/>
      <c r="CN138" s="86"/>
      <c r="CO138" s="86"/>
      <c r="CP138" s="86"/>
    </row>
    <row r="139" spans="1:94" ht="12" customHeight="1">
      <c r="A139" s="275"/>
      <c r="B139" s="275">
        <v>11.47</v>
      </c>
      <c r="C139" s="275">
        <v>2.1</v>
      </c>
      <c r="D139" s="421">
        <f t="shared" si="63"/>
        <v>135</v>
      </c>
      <c r="E139" s="422" t="str">
        <f t="shared" si="62"/>
        <v/>
      </c>
      <c r="F139" s="291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  <c r="AA139" s="359"/>
      <c r="AB139" s="359"/>
      <c r="AC139" s="359"/>
      <c r="AD139" s="359"/>
      <c r="AE139" s="359"/>
      <c r="AF139" s="359"/>
      <c r="AG139" s="359"/>
      <c r="AH139" s="359"/>
      <c r="AI139" s="359"/>
      <c r="AJ139" s="5"/>
      <c r="AK139" s="86">
        <v>100</v>
      </c>
      <c r="AL139" s="384">
        <v>0</v>
      </c>
      <c r="AM139" s="384">
        <v>10</v>
      </c>
      <c r="AN139" s="384">
        <v>0</v>
      </c>
      <c r="AO139" s="384">
        <v>50</v>
      </c>
      <c r="AP139" s="384">
        <v>4.0000000000000002E-4</v>
      </c>
      <c r="AQ139" s="384">
        <v>10</v>
      </c>
      <c r="AR139" s="384">
        <v>0.2</v>
      </c>
      <c r="AS139" s="384">
        <v>0.5</v>
      </c>
      <c r="AT139" s="384">
        <v>0.3</v>
      </c>
      <c r="AU139" s="384">
        <v>0.1</v>
      </c>
      <c r="AV139" s="86"/>
      <c r="AW139" s="79">
        <v>12.16666666667</v>
      </c>
      <c r="AX139" s="80">
        <v>-268.66585244865001</v>
      </c>
      <c r="AY139" s="80">
        <v>-5567.7961298522596</v>
      </c>
      <c r="AZ139" s="80">
        <v>-2180.7367372416402</v>
      </c>
      <c r="BA139" s="80">
        <v>-58578.299624010397</v>
      </c>
      <c r="BB139" s="86"/>
      <c r="BC139" s="79">
        <v>12.16666666667</v>
      </c>
      <c r="BD139" s="80">
        <v>875.84002445925205</v>
      </c>
      <c r="BE139" s="86"/>
      <c r="BF139" s="79">
        <v>12.16666666667</v>
      </c>
      <c r="BG139" s="80">
        <v>13.9800838527217</v>
      </c>
      <c r="BH139" s="86"/>
      <c r="BI139" s="86"/>
      <c r="BJ139" s="86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  <c r="BZ139" s="86"/>
      <c r="CA139" s="86"/>
      <c r="CB139" s="86"/>
      <c r="CC139" s="86"/>
      <c r="CD139" s="86"/>
      <c r="CE139" s="86"/>
      <c r="CF139" s="86"/>
      <c r="CG139" s="86"/>
      <c r="CH139" s="86"/>
      <c r="CI139" s="86"/>
      <c r="CJ139" s="86"/>
      <c r="CK139" s="86"/>
      <c r="CL139" s="86"/>
      <c r="CM139" s="86"/>
      <c r="CN139" s="86"/>
      <c r="CO139" s="86"/>
      <c r="CP139" s="86"/>
    </row>
    <row r="140" spans="1:94" ht="12" customHeight="1">
      <c r="A140" s="275"/>
      <c r="B140" s="275">
        <v>11.52</v>
      </c>
      <c r="C140" s="275">
        <v>2.5</v>
      </c>
      <c r="D140" s="421">
        <f t="shared" si="63"/>
        <v>136</v>
      </c>
      <c r="E140" s="422" t="str">
        <f t="shared" si="62"/>
        <v/>
      </c>
      <c r="F140" s="291"/>
      <c r="G140" s="359"/>
      <c r="H140" s="359"/>
      <c r="I140" s="359"/>
      <c r="J140" s="359"/>
      <c r="K140" s="359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  <c r="AA140" s="359"/>
      <c r="AB140" s="359"/>
      <c r="AC140" s="359"/>
      <c r="AD140" s="359"/>
      <c r="AE140" s="359"/>
      <c r="AF140" s="359"/>
      <c r="AG140" s="359"/>
      <c r="AH140" s="359"/>
      <c r="AI140" s="359"/>
      <c r="AJ140" s="5"/>
      <c r="AK140" s="86">
        <v>101</v>
      </c>
      <c r="AL140" s="384">
        <v>0</v>
      </c>
      <c r="AM140" s="384">
        <v>10</v>
      </c>
      <c r="AN140" s="384">
        <v>1</v>
      </c>
      <c r="AO140" s="384">
        <v>50</v>
      </c>
      <c r="AP140" s="384">
        <v>4.0000000000000002E-4</v>
      </c>
      <c r="AQ140" s="384">
        <v>10</v>
      </c>
      <c r="AR140" s="384">
        <v>0.2</v>
      </c>
      <c r="AS140" s="384">
        <v>0.5</v>
      </c>
      <c r="AT140" s="384">
        <v>0.3</v>
      </c>
      <c r="AU140" s="384">
        <v>0.1</v>
      </c>
      <c r="AV140" s="86"/>
      <c r="AW140" s="79">
        <v>12.25</v>
      </c>
      <c r="AX140" s="80">
        <v>-292.242736812342</v>
      </c>
      <c r="AY140" s="80">
        <v>-6368.5728081054203</v>
      </c>
      <c r="AZ140" s="80">
        <v>-2547.8082206261502</v>
      </c>
      <c r="BA140" s="80">
        <v>-70678.822433995403</v>
      </c>
      <c r="BB140" s="86"/>
      <c r="BC140" s="79">
        <v>12.25</v>
      </c>
      <c r="BD140" s="80">
        <v>875.66101369757803</v>
      </c>
      <c r="BE140" s="86"/>
      <c r="BF140" s="79">
        <v>12.25</v>
      </c>
      <c r="BG140" s="80">
        <v>13.742881345109399</v>
      </c>
      <c r="BH140" s="86"/>
      <c r="BI140" s="86"/>
      <c r="BJ140" s="86"/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86"/>
      <c r="BZ140" s="86"/>
      <c r="CA140" s="86"/>
      <c r="CB140" s="86"/>
      <c r="CC140" s="86"/>
      <c r="CD140" s="86"/>
      <c r="CE140" s="86"/>
      <c r="CF140" s="86"/>
      <c r="CG140" s="86"/>
      <c r="CH140" s="86"/>
      <c r="CI140" s="86"/>
      <c r="CJ140" s="86"/>
      <c r="CK140" s="86"/>
      <c r="CL140" s="86"/>
      <c r="CM140" s="86"/>
      <c r="CN140" s="86"/>
      <c r="CO140" s="86"/>
      <c r="CP140" s="86"/>
    </row>
    <row r="141" spans="1:94" ht="12" customHeight="1">
      <c r="A141" s="275"/>
      <c r="B141" s="275">
        <v>11.57</v>
      </c>
      <c r="C141" s="275">
        <v>2</v>
      </c>
      <c r="D141" s="421">
        <f t="shared" si="63"/>
        <v>137</v>
      </c>
      <c r="E141" s="422" t="str">
        <f t="shared" si="62"/>
        <v/>
      </c>
      <c r="F141" s="291"/>
      <c r="G141" s="359"/>
      <c r="H141" s="359"/>
      <c r="I141" s="359"/>
      <c r="J141" s="359"/>
      <c r="K141" s="359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  <c r="AA141" s="359"/>
      <c r="AB141" s="359"/>
      <c r="AC141" s="359"/>
      <c r="AD141" s="359"/>
      <c r="AE141" s="359"/>
      <c r="AF141" s="359"/>
      <c r="AG141" s="359"/>
      <c r="AH141" s="359"/>
      <c r="AI141" s="359"/>
      <c r="AJ141" s="5"/>
      <c r="AK141" s="86">
        <v>102</v>
      </c>
      <c r="AL141" s="384">
        <v>0</v>
      </c>
      <c r="AM141" s="384">
        <v>10</v>
      </c>
      <c r="AN141" s="384">
        <v>2</v>
      </c>
      <c r="AO141" s="384">
        <v>50</v>
      </c>
      <c r="AP141" s="384">
        <v>4.0000000000000002E-4</v>
      </c>
      <c r="AQ141" s="384">
        <v>10</v>
      </c>
      <c r="AR141" s="384">
        <v>0.2</v>
      </c>
      <c r="AS141" s="384">
        <v>0.5</v>
      </c>
      <c r="AT141" s="384">
        <v>0.3</v>
      </c>
      <c r="AU141" s="384">
        <v>0.1</v>
      </c>
      <c r="AV141" s="86"/>
      <c r="AW141" s="79">
        <v>12.33333333333</v>
      </c>
      <c r="AX141" s="80">
        <v>-300.60173761661099</v>
      </c>
      <c r="AY141" s="80">
        <v>-6386.6645449382604</v>
      </c>
      <c r="AZ141" s="80">
        <v>-2696.9201354269499</v>
      </c>
      <c r="BA141" s="80">
        <v>-71108.484878004601</v>
      </c>
      <c r="BB141" s="86"/>
      <c r="BC141" s="79">
        <v>12.33333333333</v>
      </c>
      <c r="BD141" s="80">
        <v>875.48140574519505</v>
      </c>
      <c r="BE141" s="86"/>
      <c r="BF141" s="79">
        <v>12.33333333333</v>
      </c>
      <c r="BG141" s="80">
        <v>13.409846469839099</v>
      </c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G141" s="86"/>
      <c r="CH141" s="86"/>
      <c r="CI141" s="86"/>
      <c r="CJ141" s="86"/>
      <c r="CK141" s="86"/>
      <c r="CL141" s="86"/>
      <c r="CM141" s="86"/>
      <c r="CN141" s="86"/>
      <c r="CO141" s="86"/>
      <c r="CP141" s="86"/>
    </row>
    <row r="142" spans="1:94" ht="12" customHeight="1">
      <c r="A142" s="275"/>
      <c r="B142" s="275">
        <v>11.726000000000001</v>
      </c>
      <c r="C142" s="275">
        <v>-2.4</v>
      </c>
      <c r="D142" s="421">
        <f t="shared" si="63"/>
        <v>138</v>
      </c>
      <c r="E142" s="422" t="str">
        <f t="shared" si="62"/>
        <v/>
      </c>
      <c r="F142" s="291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5"/>
      <c r="AK142" s="86">
        <v>103</v>
      </c>
      <c r="AL142" s="384">
        <v>0</v>
      </c>
      <c r="AM142" s="384">
        <v>10</v>
      </c>
      <c r="AN142" s="384">
        <v>3</v>
      </c>
      <c r="AO142" s="384">
        <v>50</v>
      </c>
      <c r="AP142" s="384">
        <v>4.0000000000000002E-4</v>
      </c>
      <c r="AQ142" s="384">
        <v>10</v>
      </c>
      <c r="AR142" s="384">
        <v>0.2</v>
      </c>
      <c r="AS142" s="384">
        <v>0.5</v>
      </c>
      <c r="AT142" s="384">
        <v>0.3</v>
      </c>
      <c r="AU142" s="384">
        <v>0.1</v>
      </c>
      <c r="AV142" s="86"/>
      <c r="AW142" s="79">
        <v>12.41666666667</v>
      </c>
      <c r="AX142" s="80">
        <v>-285.708830125085</v>
      </c>
      <c r="AY142" s="80">
        <v>-5597.4123156665701</v>
      </c>
      <c r="AZ142" s="80">
        <v>-2459.1371432861101</v>
      </c>
      <c r="BA142" s="80">
        <v>-59207.574163800498</v>
      </c>
      <c r="BB142" s="86"/>
      <c r="BC142" s="79">
        <v>12.41666666667</v>
      </c>
      <c r="BD142" s="80">
        <v>875.30118386199399</v>
      </c>
      <c r="BE142" s="86"/>
      <c r="BF142" s="79">
        <v>12.41666666667</v>
      </c>
      <c r="BG142" s="80">
        <v>13.3014315337523</v>
      </c>
      <c r="BH142" s="86"/>
      <c r="BI142" s="86"/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  <c r="BW142" s="86"/>
      <c r="BX142" s="86"/>
      <c r="BY142" s="86"/>
      <c r="BZ142" s="86"/>
      <c r="CA142" s="86"/>
      <c r="CB142" s="86"/>
      <c r="CC142" s="86"/>
      <c r="CD142" s="86"/>
      <c r="CE142" s="86"/>
      <c r="CF142" s="86"/>
      <c r="CG142" s="86"/>
      <c r="CH142" s="86"/>
      <c r="CI142" s="86"/>
      <c r="CJ142" s="86"/>
      <c r="CK142" s="86"/>
      <c r="CL142" s="86"/>
      <c r="CM142" s="86"/>
      <c r="CN142" s="86"/>
      <c r="CO142" s="86"/>
      <c r="CP142" s="86"/>
    </row>
    <row r="143" spans="1:94" ht="12" customHeight="1">
      <c r="A143" s="275"/>
      <c r="B143" s="275">
        <v>11.776</v>
      </c>
      <c r="C143" s="275">
        <v>-2.8</v>
      </c>
      <c r="D143" s="421">
        <f t="shared" si="63"/>
        <v>139</v>
      </c>
      <c r="E143" s="422" t="str">
        <f t="shared" si="62"/>
        <v/>
      </c>
      <c r="F143" s="291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  <c r="AA143" s="359"/>
      <c r="AB143" s="359"/>
      <c r="AC143" s="359"/>
      <c r="AD143" s="359"/>
      <c r="AE143" s="359"/>
      <c r="AF143" s="359"/>
      <c r="AG143" s="359"/>
      <c r="AH143" s="359"/>
      <c r="AI143" s="359"/>
      <c r="AJ143" s="5"/>
      <c r="AK143" s="86">
        <v>104</v>
      </c>
      <c r="AL143" s="384">
        <v>0</v>
      </c>
      <c r="AM143" s="384">
        <v>10</v>
      </c>
      <c r="AN143" s="384">
        <v>4</v>
      </c>
      <c r="AO143" s="384">
        <v>50</v>
      </c>
      <c r="AP143" s="384">
        <v>4.0000000000000002E-4</v>
      </c>
      <c r="AQ143" s="384">
        <v>10</v>
      </c>
      <c r="AR143" s="384">
        <v>0.2</v>
      </c>
      <c r="AS143" s="384">
        <v>0.5</v>
      </c>
      <c r="AT143" s="384">
        <v>0.3</v>
      </c>
      <c r="AU143" s="384">
        <v>0.1</v>
      </c>
      <c r="AV143" s="86"/>
      <c r="AW143" s="79">
        <v>12.5</v>
      </c>
      <c r="AX143" s="80">
        <v>-263.39046203860801</v>
      </c>
      <c r="AY143" s="80">
        <v>-4817.3614189731197</v>
      </c>
      <c r="AZ143" s="80">
        <v>-2091.8499883260101</v>
      </c>
      <c r="BA143" s="80">
        <v>-47301.794663099499</v>
      </c>
      <c r="BB143" s="86"/>
      <c r="BC143" s="79">
        <v>12.5</v>
      </c>
      <c r="BD143" s="80">
        <v>875.12049339162604</v>
      </c>
      <c r="BE143" s="86"/>
      <c r="BF143" s="79">
        <v>12.5</v>
      </c>
      <c r="BG143" s="80">
        <v>13.5060897611001</v>
      </c>
      <c r="BH143" s="86"/>
      <c r="BI143" s="86"/>
      <c r="BJ143" s="86"/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86"/>
      <c r="BZ143" s="86"/>
      <c r="CA143" s="86"/>
      <c r="CB143" s="86"/>
      <c r="CC143" s="86"/>
      <c r="CD143" s="86"/>
      <c r="CE143" s="86"/>
      <c r="CF143" s="86"/>
      <c r="CG143" s="86"/>
      <c r="CH143" s="86"/>
      <c r="CI143" s="86"/>
      <c r="CJ143" s="86"/>
      <c r="CK143" s="86"/>
      <c r="CL143" s="86"/>
      <c r="CM143" s="86"/>
      <c r="CN143" s="86"/>
      <c r="CO143" s="86"/>
      <c r="CP143" s="86"/>
    </row>
    <row r="144" spans="1:94" ht="12" customHeight="1">
      <c r="A144" s="275"/>
      <c r="B144" s="275">
        <v>11.826000000000001</v>
      </c>
      <c r="C144" s="275">
        <v>-2.4</v>
      </c>
      <c r="D144" s="421">
        <f t="shared" si="63"/>
        <v>140</v>
      </c>
      <c r="E144" s="422" t="str">
        <f t="shared" si="62"/>
        <v/>
      </c>
      <c r="F144" s="291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  <c r="AA144" s="359"/>
      <c r="AB144" s="359"/>
      <c r="AC144" s="359"/>
      <c r="AD144" s="359"/>
      <c r="AE144" s="359"/>
      <c r="AF144" s="359"/>
      <c r="AG144" s="359"/>
      <c r="AH144" s="359"/>
      <c r="AI144" s="359"/>
      <c r="AJ144" s="5"/>
      <c r="AK144" s="86">
        <v>105</v>
      </c>
      <c r="AL144" s="384">
        <v>0</v>
      </c>
      <c r="AM144" s="384">
        <v>10</v>
      </c>
      <c r="AN144" s="384">
        <v>5</v>
      </c>
      <c r="AO144" s="384">
        <v>50</v>
      </c>
      <c r="AP144" s="384">
        <v>4.0000000000000002E-4</v>
      </c>
      <c r="AQ144" s="384">
        <v>10</v>
      </c>
      <c r="AR144" s="384">
        <v>0.2</v>
      </c>
      <c r="AS144" s="384">
        <v>0.5</v>
      </c>
      <c r="AT144" s="384">
        <v>0.3</v>
      </c>
      <c r="AU144" s="384">
        <v>0.1</v>
      </c>
      <c r="AV144" s="86"/>
      <c r="AW144" s="79">
        <v>12.58333333333</v>
      </c>
      <c r="AX144" s="80">
        <v>-254.02899917085</v>
      </c>
      <c r="AY144" s="80">
        <v>-4735.6276973432996</v>
      </c>
      <c r="AZ144" s="80">
        <v>-1956.65975046892</v>
      </c>
      <c r="BA144" s="80">
        <v>-46076.107884251403</v>
      </c>
      <c r="BB144" s="86"/>
      <c r="BC144" s="79">
        <v>12.58333333333</v>
      </c>
      <c r="BD144" s="80">
        <v>874.93950083630898</v>
      </c>
      <c r="BE144" s="86"/>
      <c r="BF144" s="79">
        <v>12.58333333333</v>
      </c>
      <c r="BG144" s="80">
        <v>13.8252432116882</v>
      </c>
      <c r="BH144" s="86"/>
      <c r="BI144" s="86"/>
      <c r="BJ144" s="86"/>
      <c r="BK144" s="86"/>
      <c r="BL144" s="86"/>
      <c r="BM144" s="86"/>
      <c r="BN144" s="86"/>
      <c r="BO144" s="86"/>
      <c r="BP144" s="86"/>
      <c r="BQ144" s="86"/>
      <c r="BR144" s="86"/>
      <c r="BS144" s="86"/>
      <c r="BT144" s="86"/>
      <c r="BU144" s="86"/>
      <c r="BV144" s="86"/>
      <c r="BW144" s="86"/>
      <c r="BX144" s="86"/>
      <c r="BY144" s="86"/>
      <c r="BZ144" s="86"/>
      <c r="CA144" s="86"/>
      <c r="CB144" s="86"/>
      <c r="CC144" s="86"/>
      <c r="CD144" s="86"/>
      <c r="CE144" s="86"/>
      <c r="CF144" s="86"/>
      <c r="CG144" s="86"/>
      <c r="CH144" s="86"/>
      <c r="CI144" s="86"/>
      <c r="CJ144" s="86"/>
      <c r="CK144" s="86"/>
      <c r="CL144" s="86"/>
      <c r="CM144" s="86"/>
      <c r="CN144" s="86"/>
      <c r="CO144" s="86"/>
      <c r="CP144" s="86"/>
    </row>
    <row r="145" spans="1:94" ht="12" customHeight="1">
      <c r="A145" s="275"/>
      <c r="B145" s="275">
        <v>11.981999999999999</v>
      </c>
      <c r="C145" s="275">
        <v>2.4</v>
      </c>
      <c r="D145" s="421">
        <f t="shared" si="63"/>
        <v>141</v>
      </c>
      <c r="E145" s="422" t="str">
        <f t="shared" si="62"/>
        <v/>
      </c>
      <c r="F145" s="291"/>
      <c r="G145" s="359"/>
      <c r="H145" s="359"/>
      <c r="I145" s="359"/>
      <c r="J145" s="359"/>
      <c r="K145" s="359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  <c r="AA145" s="359"/>
      <c r="AB145" s="359"/>
      <c r="AC145" s="359"/>
      <c r="AD145" s="359"/>
      <c r="AE145" s="359"/>
      <c r="AF145" s="359"/>
      <c r="AG145" s="359"/>
      <c r="AH145" s="359"/>
      <c r="AI145" s="359"/>
      <c r="AJ145" s="5"/>
      <c r="AK145" s="86">
        <v>106</v>
      </c>
      <c r="AL145" s="384">
        <v>0</v>
      </c>
      <c r="AM145" s="384">
        <v>10</v>
      </c>
      <c r="AN145" s="384">
        <v>6</v>
      </c>
      <c r="AO145" s="384">
        <v>50</v>
      </c>
      <c r="AP145" s="384">
        <v>4.0000000000000002E-4</v>
      </c>
      <c r="AQ145" s="384">
        <v>10</v>
      </c>
      <c r="AR145" s="384">
        <v>0.2</v>
      </c>
      <c r="AS145" s="384">
        <v>0.5</v>
      </c>
      <c r="AT145" s="384">
        <v>0.3</v>
      </c>
      <c r="AU145" s="384">
        <v>0.1</v>
      </c>
      <c r="AV145" s="86"/>
      <c r="AW145" s="79">
        <v>12.66666666667</v>
      </c>
      <c r="AX145" s="80">
        <v>-268.64249804230599</v>
      </c>
      <c r="AY145" s="80">
        <v>-5517.0231721973796</v>
      </c>
      <c r="AZ145" s="80">
        <v>-2181.2466455460799</v>
      </c>
      <c r="BA145" s="80">
        <v>-57827.831837074104</v>
      </c>
      <c r="BB145" s="86"/>
      <c r="BC145" s="79">
        <v>12.66666666667</v>
      </c>
      <c r="BD145" s="80">
        <v>874.75822786538595</v>
      </c>
      <c r="BE145" s="86"/>
      <c r="BF145" s="79">
        <v>12.66666666667</v>
      </c>
      <c r="BG145" s="80">
        <v>13.9294330438328</v>
      </c>
      <c r="BH145" s="86"/>
      <c r="BI145" s="86"/>
      <c r="BJ145" s="86"/>
      <c r="BK145" s="86"/>
      <c r="BL145" s="86"/>
      <c r="BM145" s="86"/>
      <c r="BN145" s="86"/>
      <c r="BO145" s="86"/>
      <c r="BP145" s="86"/>
      <c r="BQ145" s="86"/>
      <c r="BR145" s="86"/>
      <c r="BS145" s="86"/>
      <c r="BT145" s="86"/>
      <c r="BU145" s="86"/>
      <c r="BV145" s="86"/>
      <c r="BW145" s="86"/>
      <c r="BX145" s="86"/>
      <c r="BY145" s="86"/>
      <c r="BZ145" s="86"/>
      <c r="CA145" s="86"/>
      <c r="CB145" s="86"/>
      <c r="CC145" s="86"/>
      <c r="CD145" s="86"/>
      <c r="CE145" s="86"/>
      <c r="CF145" s="86"/>
      <c r="CG145" s="86"/>
      <c r="CH145" s="86"/>
      <c r="CI145" s="86"/>
      <c r="CJ145" s="86"/>
      <c r="CK145" s="86"/>
      <c r="CL145" s="86"/>
      <c r="CM145" s="86"/>
      <c r="CN145" s="86"/>
      <c r="CO145" s="86"/>
      <c r="CP145" s="86"/>
    </row>
    <row r="146" spans="1:94" ht="12" customHeight="1">
      <c r="A146" s="275"/>
      <c r="B146" s="275">
        <v>12.032</v>
      </c>
      <c r="C146" s="275">
        <v>2.8</v>
      </c>
      <c r="D146" s="421">
        <f t="shared" si="63"/>
        <v>142</v>
      </c>
      <c r="E146" s="422" t="str">
        <f t="shared" si="62"/>
        <v/>
      </c>
      <c r="F146" s="291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  <c r="AA146" s="359"/>
      <c r="AB146" s="359"/>
      <c r="AC146" s="359"/>
      <c r="AD146" s="359"/>
      <c r="AE146" s="359"/>
      <c r="AF146" s="359"/>
      <c r="AG146" s="359"/>
      <c r="AH146" s="359"/>
      <c r="AI146" s="359"/>
      <c r="AJ146" s="5"/>
      <c r="AK146" s="86">
        <v>107</v>
      </c>
      <c r="AL146" s="384">
        <v>0</v>
      </c>
      <c r="AM146" s="384">
        <v>10</v>
      </c>
      <c r="AN146" s="384">
        <v>7</v>
      </c>
      <c r="AO146" s="384">
        <v>50</v>
      </c>
      <c r="AP146" s="384">
        <v>4.0000000000000002E-4</v>
      </c>
      <c r="AQ146" s="384">
        <v>10</v>
      </c>
      <c r="AR146" s="384">
        <v>0.2</v>
      </c>
      <c r="AS146" s="384">
        <v>0.5</v>
      </c>
      <c r="AT146" s="384">
        <v>0.3</v>
      </c>
      <c r="AU146" s="384">
        <v>0.1</v>
      </c>
      <c r="AV146" s="86"/>
      <c r="AW146" s="79">
        <v>12.75</v>
      </c>
      <c r="AX146" s="80">
        <v>-292.05227370794597</v>
      </c>
      <c r="AY146" s="80">
        <v>-6343.3865400333198</v>
      </c>
      <c r="AZ146" s="80">
        <v>-2545.0754191457399</v>
      </c>
      <c r="BA146" s="80">
        <v>-70304.681109902303</v>
      </c>
      <c r="BB146" s="86"/>
      <c r="BC146" s="79">
        <v>12.75</v>
      </c>
      <c r="BD146" s="80">
        <v>874.57653188179404</v>
      </c>
      <c r="BE146" s="86"/>
      <c r="BF146" s="79">
        <v>12.75</v>
      </c>
      <c r="BG146" s="80">
        <v>13.710141467760799</v>
      </c>
      <c r="BH146" s="86"/>
      <c r="BI146" s="86"/>
      <c r="BJ146" s="86"/>
      <c r="BK146" s="86"/>
      <c r="BL146" s="86"/>
      <c r="BM146" s="86"/>
      <c r="BN146" s="86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86"/>
      <c r="BZ146" s="86"/>
      <c r="CA146" s="86"/>
      <c r="CB146" s="86"/>
      <c r="CC146" s="86"/>
      <c r="CD146" s="86"/>
      <c r="CE146" s="86"/>
      <c r="CF146" s="86"/>
      <c r="CG146" s="86"/>
      <c r="CH146" s="86"/>
      <c r="CI146" s="86"/>
      <c r="CJ146" s="86"/>
      <c r="CK146" s="86"/>
      <c r="CL146" s="86"/>
      <c r="CM146" s="86"/>
      <c r="CN146" s="86"/>
      <c r="CO146" s="86"/>
      <c r="CP146" s="86"/>
    </row>
    <row r="147" spans="1:94" ht="12" customHeight="1">
      <c r="A147" s="275"/>
      <c r="B147" s="275">
        <v>12.082000000000001</v>
      </c>
      <c r="C147" s="275">
        <v>2.4</v>
      </c>
      <c r="D147" s="421">
        <f t="shared" si="63"/>
        <v>143</v>
      </c>
      <c r="E147" s="422" t="str">
        <f t="shared" si="62"/>
        <v/>
      </c>
      <c r="F147" s="291"/>
      <c r="G147" s="359"/>
      <c r="H147" s="359"/>
      <c r="I147" s="359"/>
      <c r="J147" s="359"/>
      <c r="K147" s="359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  <c r="AA147" s="359"/>
      <c r="AB147" s="359"/>
      <c r="AC147" s="359"/>
      <c r="AD147" s="359"/>
      <c r="AE147" s="359"/>
      <c r="AF147" s="359"/>
      <c r="AG147" s="359"/>
      <c r="AH147" s="359"/>
      <c r="AI147" s="359"/>
      <c r="AJ147" s="5"/>
      <c r="AK147" s="86">
        <v>108</v>
      </c>
      <c r="AL147" s="384">
        <v>0</v>
      </c>
      <c r="AM147" s="384">
        <v>10</v>
      </c>
      <c r="AN147" s="384">
        <v>8</v>
      </c>
      <c r="AO147" s="384">
        <v>50</v>
      </c>
      <c r="AP147" s="384">
        <v>4.0000000000000002E-4</v>
      </c>
      <c r="AQ147" s="384">
        <v>10</v>
      </c>
      <c r="AR147" s="384">
        <v>0.2</v>
      </c>
      <c r="AS147" s="384">
        <v>0.5</v>
      </c>
      <c r="AT147" s="384">
        <v>0.3</v>
      </c>
      <c r="AU147" s="384">
        <v>0.1</v>
      </c>
      <c r="AV147" s="86"/>
      <c r="AW147" s="79">
        <v>12.83333333333</v>
      </c>
      <c r="AX147" s="80">
        <v>-270.61083224606301</v>
      </c>
      <c r="AY147" s="80">
        <v>-5198.1809295579797</v>
      </c>
      <c r="AZ147" s="80">
        <v>-2218.1219682503502</v>
      </c>
      <c r="BA147" s="80">
        <v>-53106.561192157897</v>
      </c>
      <c r="BB147" s="86"/>
      <c r="BC147" s="79">
        <v>12.83333333333</v>
      </c>
      <c r="BD147" s="80">
        <v>874.39438277456998</v>
      </c>
      <c r="BE147" s="86"/>
      <c r="BF147" s="79">
        <v>12.83333333333</v>
      </c>
      <c r="BG147" s="80">
        <v>13.701533838798699</v>
      </c>
      <c r="BH147" s="86"/>
      <c r="BI147" s="86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  <c r="BZ147" s="86"/>
      <c r="CA147" s="86"/>
      <c r="CB147" s="86"/>
      <c r="CC147" s="86"/>
      <c r="CD147" s="86"/>
      <c r="CE147" s="86"/>
      <c r="CF147" s="86"/>
      <c r="CG147" s="86"/>
      <c r="CH147" s="86"/>
      <c r="CI147" s="86"/>
      <c r="CJ147" s="86"/>
      <c r="CK147" s="86"/>
      <c r="CL147" s="86"/>
      <c r="CM147" s="86"/>
      <c r="CN147" s="86"/>
      <c r="CO147" s="86"/>
      <c r="CP147" s="86"/>
    </row>
    <row r="148" spans="1:94" ht="12" customHeight="1">
      <c r="A148" s="275"/>
      <c r="B148" s="275">
        <v>12.238</v>
      </c>
      <c r="C148" s="275">
        <v>-2.1</v>
      </c>
      <c r="D148" s="421">
        <f t="shared" si="63"/>
        <v>144</v>
      </c>
      <c r="E148" s="422" t="str">
        <f t="shared" si="62"/>
        <v/>
      </c>
      <c r="F148" s="291"/>
      <c r="G148" s="359"/>
      <c r="H148" s="359"/>
      <c r="I148" s="359"/>
      <c r="J148" s="359"/>
      <c r="K148" s="359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  <c r="AA148" s="359"/>
      <c r="AB148" s="359"/>
      <c r="AC148" s="359"/>
      <c r="AD148" s="359"/>
      <c r="AE148" s="359"/>
      <c r="AF148" s="359"/>
      <c r="AG148" s="359"/>
      <c r="AH148" s="359"/>
      <c r="AI148" s="359"/>
      <c r="AJ148" s="5"/>
      <c r="AK148" s="86">
        <v>109</v>
      </c>
      <c r="AL148" s="384">
        <v>0</v>
      </c>
      <c r="AM148" s="384">
        <v>10</v>
      </c>
      <c r="AN148" s="384">
        <v>9</v>
      </c>
      <c r="AO148" s="384">
        <v>50</v>
      </c>
      <c r="AP148" s="384">
        <v>4.0000000000000002E-4</v>
      </c>
      <c r="AQ148" s="384">
        <v>10</v>
      </c>
      <c r="AR148" s="384">
        <v>0.2</v>
      </c>
      <c r="AS148" s="384">
        <v>0.5</v>
      </c>
      <c r="AT148" s="384">
        <v>0.3</v>
      </c>
      <c r="AU148" s="384">
        <v>0.1</v>
      </c>
      <c r="AV148" s="86"/>
      <c r="AW148" s="79">
        <v>12.91666666667</v>
      </c>
      <c r="AX148" s="80">
        <v>-292.35591306958003</v>
      </c>
      <c r="AY148" s="80">
        <v>-6212.1582730079599</v>
      </c>
      <c r="AZ148" s="80">
        <v>-2553.0084816901499</v>
      </c>
      <c r="BA148" s="80">
        <v>-68367.170302650396</v>
      </c>
      <c r="BB148" s="86"/>
      <c r="BC148" s="79">
        <v>12.91666666667</v>
      </c>
      <c r="BD148" s="80">
        <v>874.21171095587204</v>
      </c>
      <c r="BE148" s="86"/>
      <c r="BF148" s="79">
        <v>12.91666666667</v>
      </c>
      <c r="BG148" s="80">
        <v>13.5227325802786</v>
      </c>
      <c r="BH148" s="86"/>
      <c r="BI148" s="86"/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  <c r="BZ148" s="86"/>
      <c r="CA148" s="86"/>
      <c r="CB148" s="86"/>
      <c r="CC148" s="86"/>
      <c r="CD148" s="86"/>
      <c r="CE148" s="86"/>
      <c r="CF148" s="86"/>
      <c r="CG148" s="86"/>
      <c r="CH148" s="86"/>
      <c r="CI148" s="86"/>
      <c r="CJ148" s="86"/>
      <c r="CK148" s="86"/>
      <c r="CL148" s="86"/>
      <c r="CM148" s="86"/>
      <c r="CN148" s="86"/>
      <c r="CO148" s="86"/>
      <c r="CP148" s="86"/>
    </row>
    <row r="149" spans="1:94" ht="12" customHeight="1">
      <c r="A149" s="275"/>
      <c r="B149" s="275">
        <v>12.288</v>
      </c>
      <c r="C149" s="275">
        <v>-2.5</v>
      </c>
      <c r="D149" s="421">
        <f t="shared" si="63"/>
        <v>145</v>
      </c>
      <c r="E149" s="422" t="str">
        <f t="shared" si="62"/>
        <v/>
      </c>
      <c r="F149" s="291"/>
      <c r="G149" s="359"/>
      <c r="H149" s="359"/>
      <c r="I149" s="359"/>
      <c r="J149" s="359"/>
      <c r="K149" s="359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  <c r="AA149" s="359"/>
      <c r="AB149" s="359"/>
      <c r="AC149" s="359"/>
      <c r="AD149" s="359"/>
      <c r="AE149" s="359"/>
      <c r="AF149" s="359"/>
      <c r="AG149" s="359"/>
      <c r="AH149" s="359"/>
      <c r="AI149" s="359"/>
      <c r="AJ149" s="5"/>
      <c r="AK149" s="86">
        <v>110</v>
      </c>
      <c r="AL149" s="384">
        <v>0</v>
      </c>
      <c r="AM149" s="384">
        <v>11</v>
      </c>
      <c r="AN149" s="384">
        <v>0</v>
      </c>
      <c r="AO149" s="384">
        <v>50</v>
      </c>
      <c r="AP149" s="384">
        <v>4.0000000000000002E-4</v>
      </c>
      <c r="AQ149" s="384">
        <v>10</v>
      </c>
      <c r="AR149" s="384">
        <v>0.2</v>
      </c>
      <c r="AS149" s="384">
        <v>0.5</v>
      </c>
      <c r="AT149" s="384">
        <v>0.3</v>
      </c>
      <c r="AU149" s="384">
        <v>0.1</v>
      </c>
      <c r="AV149" s="86"/>
      <c r="AW149" s="79">
        <v>13</v>
      </c>
      <c r="AX149" s="80">
        <v>-265.97316611367</v>
      </c>
      <c r="AY149" s="80">
        <v>-4955.6142523855096</v>
      </c>
      <c r="AZ149" s="80">
        <v>-2146.71746935481</v>
      </c>
      <c r="BA149" s="80">
        <v>-49462.642213544503</v>
      </c>
      <c r="BB149" s="86"/>
      <c r="BC149" s="79">
        <v>13</v>
      </c>
      <c r="BD149" s="80">
        <v>874.02857942932303</v>
      </c>
      <c r="BE149" s="86"/>
      <c r="BF149" s="79">
        <v>13</v>
      </c>
      <c r="BG149" s="80">
        <v>13.623148030629199</v>
      </c>
      <c r="BH149" s="86"/>
      <c r="BI149" s="86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  <c r="BZ149" s="86"/>
      <c r="CA149" s="86"/>
      <c r="CB149" s="86"/>
      <c r="CC149" s="86"/>
      <c r="CD149" s="86"/>
      <c r="CE149" s="86"/>
      <c r="CF149" s="86"/>
      <c r="CG149" s="86"/>
      <c r="CH149" s="86"/>
      <c r="CI149" s="86"/>
      <c r="CJ149" s="86"/>
      <c r="CK149" s="86"/>
      <c r="CL149" s="86"/>
      <c r="CM149" s="86"/>
      <c r="CN149" s="86"/>
      <c r="CO149" s="86"/>
      <c r="CP149" s="86"/>
    </row>
    <row r="150" spans="1:94" ht="12" customHeight="1">
      <c r="A150" s="275"/>
      <c r="B150" s="275">
        <v>12.337999999999999</v>
      </c>
      <c r="C150" s="275">
        <v>-2.1</v>
      </c>
      <c r="D150" s="421">
        <f t="shared" si="63"/>
        <v>146</v>
      </c>
      <c r="E150" s="422" t="str">
        <f t="shared" si="62"/>
        <v/>
      </c>
      <c r="F150" s="291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359"/>
      <c r="AI150" s="359"/>
      <c r="AJ150" s="5"/>
      <c r="AK150" s="86">
        <v>111</v>
      </c>
      <c r="AL150" s="384">
        <v>0</v>
      </c>
      <c r="AM150" s="384">
        <v>11</v>
      </c>
      <c r="AN150" s="384">
        <v>1</v>
      </c>
      <c r="AO150" s="384">
        <v>50</v>
      </c>
      <c r="AP150" s="384">
        <v>4.0000000000000002E-4</v>
      </c>
      <c r="AQ150" s="384">
        <v>10</v>
      </c>
      <c r="AR150" s="384">
        <v>0.2</v>
      </c>
      <c r="AS150" s="384">
        <v>0.5</v>
      </c>
      <c r="AT150" s="384">
        <v>0.3</v>
      </c>
      <c r="AU150" s="384">
        <v>0.1</v>
      </c>
      <c r="AV150" s="86"/>
      <c r="AW150" s="79">
        <v>13.08333333333</v>
      </c>
      <c r="AX150" s="80">
        <v>-250.88041911043999</v>
      </c>
      <c r="AY150" s="80">
        <v>-4604.4655336385704</v>
      </c>
      <c r="AZ150" s="80">
        <v>-1910.0748046203701</v>
      </c>
      <c r="BA150" s="80">
        <v>-44124.614336642</v>
      </c>
      <c r="BB150" s="86"/>
      <c r="BC150" s="79">
        <v>13.08333333333</v>
      </c>
      <c r="BD150" s="80">
        <v>873.84513397637102</v>
      </c>
      <c r="BE150" s="86"/>
      <c r="BF150" s="79">
        <v>13.08333333333</v>
      </c>
      <c r="BG150" s="80">
        <v>13.922838565188499</v>
      </c>
      <c r="BH150" s="86"/>
      <c r="BI150" s="86"/>
      <c r="BJ150" s="86"/>
      <c r="BK150" s="86"/>
      <c r="BL150" s="86"/>
      <c r="BM150" s="86"/>
      <c r="BN150" s="86"/>
      <c r="BO150" s="86"/>
      <c r="BP150" s="86"/>
      <c r="BQ150" s="86"/>
      <c r="BR150" s="86"/>
      <c r="BS150" s="86"/>
      <c r="BT150" s="86"/>
      <c r="BU150" s="86"/>
      <c r="BV150" s="86"/>
      <c r="BW150" s="86"/>
      <c r="BX150" s="86"/>
      <c r="BY150" s="86"/>
      <c r="BZ150" s="86"/>
      <c r="CA150" s="86"/>
      <c r="CB150" s="86"/>
      <c r="CC150" s="86"/>
      <c r="CD150" s="86"/>
      <c r="CE150" s="86"/>
      <c r="CF150" s="86"/>
      <c r="CG150" s="86"/>
      <c r="CH150" s="86"/>
      <c r="CI150" s="86"/>
      <c r="CJ150" s="86"/>
      <c r="CK150" s="86"/>
      <c r="CL150" s="86"/>
      <c r="CM150" s="86"/>
      <c r="CN150" s="86"/>
      <c r="CO150" s="86"/>
      <c r="CP150" s="86"/>
    </row>
    <row r="151" spans="1:94" ht="12" customHeight="1">
      <c r="A151" s="275"/>
      <c r="B151" s="275">
        <v>12.494</v>
      </c>
      <c r="C151" s="275">
        <v>2.1</v>
      </c>
      <c r="D151" s="421">
        <f t="shared" si="63"/>
        <v>147</v>
      </c>
      <c r="E151" s="422" t="str">
        <f t="shared" si="62"/>
        <v/>
      </c>
      <c r="F151" s="291"/>
      <c r="G151" s="359"/>
      <c r="H151" s="359"/>
      <c r="I151" s="359"/>
      <c r="J151" s="359"/>
      <c r="K151" s="359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  <c r="AA151" s="359"/>
      <c r="AB151" s="359"/>
      <c r="AC151" s="359"/>
      <c r="AD151" s="359"/>
      <c r="AE151" s="359"/>
      <c r="AF151" s="359"/>
      <c r="AG151" s="359"/>
      <c r="AH151" s="359"/>
      <c r="AI151" s="359"/>
      <c r="AJ151" s="5"/>
      <c r="AK151" s="86">
        <v>112</v>
      </c>
      <c r="AL151" s="384">
        <v>0</v>
      </c>
      <c r="AM151" s="384">
        <v>11</v>
      </c>
      <c r="AN151" s="384">
        <v>2</v>
      </c>
      <c r="AO151" s="384">
        <v>50</v>
      </c>
      <c r="AP151" s="384">
        <v>4.0000000000000002E-4</v>
      </c>
      <c r="AQ151" s="384">
        <v>10</v>
      </c>
      <c r="AR151" s="384">
        <v>0.2</v>
      </c>
      <c r="AS151" s="384">
        <v>0.5</v>
      </c>
      <c r="AT151" s="384">
        <v>0.3</v>
      </c>
      <c r="AU151" s="384">
        <v>0.1</v>
      </c>
      <c r="AV151" s="86"/>
      <c r="AW151" s="79">
        <v>13.16666666667</v>
      </c>
      <c r="AX151" s="80">
        <v>-261.99825247908802</v>
      </c>
      <c r="AY151" s="80">
        <v>-5295.51273046395</v>
      </c>
      <c r="AZ151" s="80">
        <v>-2078.0676171371301</v>
      </c>
      <c r="BA151" s="80">
        <v>-54486.522463735702</v>
      </c>
      <c r="BB151" s="86"/>
      <c r="BC151" s="79">
        <v>13.16666666667</v>
      </c>
      <c r="BD151" s="80">
        <v>873.66141879450299</v>
      </c>
      <c r="BE151" s="86"/>
      <c r="BF151" s="79">
        <v>13.16666666667</v>
      </c>
      <c r="BG151" s="80">
        <v>14.0696063980233</v>
      </c>
      <c r="BH151" s="86"/>
      <c r="BI151" s="86"/>
      <c r="BJ151" s="86"/>
      <c r="BK151" s="86"/>
      <c r="BL151" s="86"/>
      <c r="BM151" s="86"/>
      <c r="BN151" s="86"/>
      <c r="BO151" s="86"/>
      <c r="BP151" s="86"/>
      <c r="BQ151" s="86"/>
      <c r="BR151" s="86"/>
      <c r="BS151" s="86"/>
      <c r="BT151" s="86"/>
      <c r="BU151" s="86"/>
      <c r="BV151" s="86"/>
      <c r="BW151" s="86"/>
      <c r="BX151" s="86"/>
      <c r="BY151" s="86"/>
      <c r="BZ151" s="86"/>
      <c r="CA151" s="86"/>
      <c r="CB151" s="86"/>
      <c r="CC151" s="86"/>
      <c r="CD151" s="86"/>
      <c r="CE151" s="86"/>
      <c r="CF151" s="86"/>
      <c r="CG151" s="86"/>
      <c r="CH151" s="86"/>
      <c r="CI151" s="86"/>
      <c r="CJ151" s="86"/>
      <c r="CK151" s="86"/>
      <c r="CL151" s="86"/>
      <c r="CM151" s="86"/>
      <c r="CN151" s="86"/>
      <c r="CO151" s="86"/>
      <c r="CP151" s="86"/>
    </row>
    <row r="152" spans="1:94" ht="12" customHeight="1">
      <c r="A152" s="275"/>
      <c r="B152" s="275">
        <v>12.544</v>
      </c>
      <c r="C152" s="275">
        <v>2.5</v>
      </c>
      <c r="D152" s="421">
        <f t="shared" si="63"/>
        <v>148</v>
      </c>
      <c r="E152" s="422" t="str">
        <f t="shared" si="62"/>
        <v/>
      </c>
      <c r="F152" s="291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  <c r="AA152" s="359"/>
      <c r="AB152" s="359"/>
      <c r="AC152" s="359"/>
      <c r="AD152" s="359"/>
      <c r="AE152" s="359"/>
      <c r="AF152" s="359"/>
      <c r="AG152" s="359"/>
      <c r="AH152" s="359"/>
      <c r="AI152" s="359"/>
      <c r="AJ152" s="5"/>
      <c r="AK152" s="86">
        <v>113</v>
      </c>
      <c r="AL152" s="384">
        <v>0</v>
      </c>
      <c r="AM152" s="384">
        <v>11</v>
      </c>
      <c r="AN152" s="384">
        <v>3</v>
      </c>
      <c r="AO152" s="384">
        <v>50</v>
      </c>
      <c r="AP152" s="384">
        <v>4.0000000000000002E-4</v>
      </c>
      <c r="AQ152" s="384">
        <v>10</v>
      </c>
      <c r="AR152" s="384">
        <v>0.2</v>
      </c>
      <c r="AS152" s="384">
        <v>0.5</v>
      </c>
      <c r="AT152" s="384">
        <v>0.3</v>
      </c>
      <c r="AU152" s="384">
        <v>0.1</v>
      </c>
      <c r="AV152" s="86"/>
      <c r="AW152" s="79">
        <v>13.25</v>
      </c>
      <c r="AX152" s="80">
        <v>-285.98300173802897</v>
      </c>
      <c r="AY152" s="80">
        <v>-6198.4401661503998</v>
      </c>
      <c r="AZ152" s="80">
        <v>-2449.6682370900098</v>
      </c>
      <c r="BA152" s="80">
        <v>-68101.331625864696</v>
      </c>
      <c r="BB152" s="86"/>
      <c r="BC152" s="79">
        <v>13.25</v>
      </c>
      <c r="BD152" s="80">
        <v>873.47731049696802</v>
      </c>
      <c r="BE152" s="86"/>
      <c r="BF152" s="79">
        <v>13.25</v>
      </c>
      <c r="BG152" s="80">
        <v>13.8887516371956</v>
      </c>
      <c r="BH152" s="86"/>
      <c r="BI152" s="86"/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  <c r="BZ152" s="86"/>
      <c r="CA152" s="86"/>
      <c r="CB152" s="86"/>
      <c r="CC152" s="86"/>
      <c r="CD152" s="86"/>
      <c r="CE152" s="86"/>
      <c r="CF152" s="86"/>
      <c r="CG152" s="86"/>
      <c r="CH152" s="86"/>
      <c r="CI152" s="86"/>
      <c r="CJ152" s="86"/>
      <c r="CK152" s="86"/>
      <c r="CL152" s="86"/>
      <c r="CM152" s="86"/>
      <c r="CN152" s="86"/>
      <c r="CO152" s="86"/>
      <c r="CP152" s="86"/>
    </row>
    <row r="153" spans="1:94" ht="12" customHeight="1">
      <c r="A153" s="275"/>
      <c r="B153" s="275">
        <v>12.593999999999999</v>
      </c>
      <c r="C153" s="275">
        <v>2</v>
      </c>
      <c r="D153" s="421">
        <f t="shared" si="63"/>
        <v>149</v>
      </c>
      <c r="E153" s="422" t="str">
        <f t="shared" si="62"/>
        <v/>
      </c>
      <c r="F153" s="291"/>
      <c r="G153" s="359"/>
      <c r="H153" s="359"/>
      <c r="I153" s="359"/>
      <c r="J153" s="359"/>
      <c r="K153" s="359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  <c r="AA153" s="359"/>
      <c r="AB153" s="359"/>
      <c r="AC153" s="359"/>
      <c r="AD153" s="359"/>
      <c r="AE153" s="359"/>
      <c r="AF153" s="359"/>
      <c r="AG153" s="359"/>
      <c r="AH153" s="359"/>
      <c r="AI153" s="359"/>
      <c r="AJ153" s="5"/>
      <c r="AK153" s="86">
        <v>114</v>
      </c>
      <c r="AL153" s="384">
        <v>0</v>
      </c>
      <c r="AM153" s="384">
        <v>11</v>
      </c>
      <c r="AN153" s="384">
        <v>4</v>
      </c>
      <c r="AO153" s="384">
        <v>50</v>
      </c>
      <c r="AP153" s="384">
        <v>4.0000000000000002E-4</v>
      </c>
      <c r="AQ153" s="384">
        <v>10</v>
      </c>
      <c r="AR153" s="384">
        <v>0.2</v>
      </c>
      <c r="AS153" s="384">
        <v>0.5</v>
      </c>
      <c r="AT153" s="384">
        <v>0.3</v>
      </c>
      <c r="AU153" s="384">
        <v>0.1</v>
      </c>
      <c r="AV153" s="86"/>
      <c r="AW153" s="79">
        <v>13.33333333333</v>
      </c>
      <c r="AX153" s="80">
        <v>-301.03460973401701</v>
      </c>
      <c r="AY153" s="80">
        <v>-6503.7063975388701</v>
      </c>
      <c r="AZ153" s="80">
        <v>-2698.0739150536301</v>
      </c>
      <c r="BA153" s="80">
        <v>-72828.742278634803</v>
      </c>
      <c r="BB153" s="86"/>
      <c r="BC153" s="79">
        <v>13.33333333333</v>
      </c>
      <c r="BD153" s="80">
        <v>873.29262761825498</v>
      </c>
      <c r="BE153" s="86"/>
      <c r="BF153" s="79">
        <v>13.33333333333</v>
      </c>
      <c r="BG153" s="80">
        <v>13.526125418748601</v>
      </c>
      <c r="BH153" s="86"/>
      <c r="BI153" s="86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  <c r="BZ153" s="86"/>
      <c r="CA153" s="86"/>
      <c r="CB153" s="86"/>
      <c r="CC153" s="86"/>
      <c r="CD153" s="86"/>
      <c r="CE153" s="86"/>
      <c r="CF153" s="86"/>
      <c r="CG153" s="86"/>
      <c r="CH153" s="86"/>
      <c r="CI153" s="86"/>
      <c r="CJ153" s="86"/>
      <c r="CK153" s="86"/>
      <c r="CL153" s="86"/>
      <c r="CM153" s="86"/>
      <c r="CN153" s="86"/>
      <c r="CO153" s="86"/>
      <c r="CP153" s="86"/>
    </row>
    <row r="154" spans="1:94" ht="12" customHeight="1">
      <c r="A154" s="275"/>
      <c r="B154" s="275">
        <v>12.75</v>
      </c>
      <c r="C154" s="275">
        <v>-2.4</v>
      </c>
      <c r="D154" s="421">
        <f t="shared" si="63"/>
        <v>150</v>
      </c>
      <c r="E154" s="422" t="str">
        <f t="shared" si="62"/>
        <v/>
      </c>
      <c r="F154" s="291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  <c r="AA154" s="359"/>
      <c r="AB154" s="359"/>
      <c r="AC154" s="359"/>
      <c r="AD154" s="359"/>
      <c r="AE154" s="359"/>
      <c r="AF154" s="359"/>
      <c r="AG154" s="359"/>
      <c r="AH154" s="359"/>
      <c r="AI154" s="359"/>
      <c r="AJ154" s="5"/>
      <c r="AK154" s="86">
        <v>115</v>
      </c>
      <c r="AL154" s="384">
        <v>0</v>
      </c>
      <c r="AM154" s="384">
        <v>11</v>
      </c>
      <c r="AN154" s="384">
        <v>5</v>
      </c>
      <c r="AO154" s="384">
        <v>50</v>
      </c>
      <c r="AP154" s="384">
        <v>4.0000000000000002E-4</v>
      </c>
      <c r="AQ154" s="384">
        <v>10</v>
      </c>
      <c r="AR154" s="384">
        <v>0.2</v>
      </c>
      <c r="AS154" s="384">
        <v>0.5</v>
      </c>
      <c r="AT154" s="384">
        <v>0.3</v>
      </c>
      <c r="AU154" s="384">
        <v>0.1</v>
      </c>
      <c r="AV154" s="86"/>
      <c r="AW154" s="79">
        <v>13.41666666667</v>
      </c>
      <c r="AX154" s="80">
        <v>-291.82811056734801</v>
      </c>
      <c r="AY154" s="80">
        <v>-5869.5121308217804</v>
      </c>
      <c r="AZ154" s="80">
        <v>-2559.7327774087598</v>
      </c>
      <c r="BA154" s="80">
        <v>-63337.724394652403</v>
      </c>
      <c r="BB154" s="86"/>
      <c r="BC154" s="79">
        <v>13.41666666667</v>
      </c>
      <c r="BD154" s="80">
        <v>873.10730874384899</v>
      </c>
      <c r="BE154" s="86"/>
      <c r="BF154" s="79">
        <v>13.41666666667</v>
      </c>
      <c r="BG154" s="80">
        <v>13.3178257775888</v>
      </c>
      <c r="BH154" s="86"/>
      <c r="BI154" s="86"/>
      <c r="BJ154" s="86"/>
      <c r="BK154" s="86"/>
      <c r="BL154" s="86"/>
      <c r="BM154" s="86"/>
      <c r="BN154" s="86"/>
      <c r="BO154" s="86"/>
      <c r="BP154" s="86"/>
      <c r="BQ154" s="86"/>
      <c r="BR154" s="86"/>
      <c r="BS154" s="86"/>
      <c r="BT154" s="86"/>
      <c r="BU154" s="86"/>
      <c r="BV154" s="86"/>
      <c r="BW154" s="86"/>
      <c r="BX154" s="86"/>
      <c r="BY154" s="86"/>
      <c r="BZ154" s="86"/>
      <c r="CA154" s="86"/>
      <c r="CB154" s="86"/>
      <c r="CC154" s="86"/>
      <c r="CD154" s="86"/>
      <c r="CE154" s="86"/>
      <c r="CF154" s="86"/>
      <c r="CG154" s="86"/>
      <c r="CH154" s="86"/>
      <c r="CI154" s="86"/>
      <c r="CJ154" s="86"/>
      <c r="CK154" s="86"/>
      <c r="CL154" s="86"/>
      <c r="CM154" s="86"/>
      <c r="CN154" s="86"/>
      <c r="CO154" s="86"/>
      <c r="CP154" s="86"/>
    </row>
    <row r="155" spans="1:94" ht="12" customHeight="1">
      <c r="A155" s="275"/>
      <c r="B155" s="275">
        <v>12.8</v>
      </c>
      <c r="C155" s="275">
        <v>2.8</v>
      </c>
      <c r="D155" s="421">
        <f t="shared" si="63"/>
        <v>151</v>
      </c>
      <c r="E155" s="422" t="str">
        <f t="shared" si="62"/>
        <v/>
      </c>
      <c r="F155" s="291"/>
      <c r="G155" s="359"/>
      <c r="H155" s="359"/>
      <c r="I155" s="359"/>
      <c r="J155" s="359"/>
      <c r="K155" s="359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  <c r="AA155" s="359"/>
      <c r="AB155" s="359"/>
      <c r="AC155" s="359"/>
      <c r="AD155" s="359"/>
      <c r="AE155" s="359"/>
      <c r="AF155" s="359"/>
      <c r="AG155" s="359"/>
      <c r="AH155" s="359"/>
      <c r="AI155" s="359"/>
      <c r="AJ155" s="5"/>
      <c r="AK155" s="86">
        <v>116</v>
      </c>
      <c r="AL155" s="384">
        <v>0</v>
      </c>
      <c r="AM155" s="384">
        <v>11</v>
      </c>
      <c r="AN155" s="384">
        <v>6</v>
      </c>
      <c r="AO155" s="384">
        <v>50</v>
      </c>
      <c r="AP155" s="384">
        <v>4.0000000000000002E-4</v>
      </c>
      <c r="AQ155" s="384">
        <v>10</v>
      </c>
      <c r="AR155" s="384">
        <v>0.2</v>
      </c>
      <c r="AS155" s="384">
        <v>0.5</v>
      </c>
      <c r="AT155" s="384">
        <v>0.3</v>
      </c>
      <c r="AU155" s="384">
        <v>0.1</v>
      </c>
      <c r="AV155" s="86"/>
      <c r="AW155" s="79">
        <v>13.5</v>
      </c>
      <c r="AX155" s="80">
        <v>-269.51377680748902</v>
      </c>
      <c r="AY155" s="80">
        <v>-5000.9621904064497</v>
      </c>
      <c r="AZ155" s="80">
        <v>-2189.6561237368101</v>
      </c>
      <c r="BA155" s="80">
        <v>-50099.747295073998</v>
      </c>
      <c r="BB155" s="86"/>
      <c r="BC155" s="79">
        <v>13.5</v>
      </c>
      <c r="BD155" s="80">
        <v>872.92146933079505</v>
      </c>
      <c r="BE155" s="86"/>
      <c r="BF155" s="79">
        <v>13.5</v>
      </c>
      <c r="BG155" s="80">
        <v>13.432593219430499</v>
      </c>
      <c r="BH155" s="86"/>
      <c r="BI155" s="86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  <c r="BZ155" s="86"/>
      <c r="CA155" s="86"/>
      <c r="CB155" s="86"/>
      <c r="CC155" s="86"/>
      <c r="CD155" s="86"/>
      <c r="CE155" s="86"/>
      <c r="CF155" s="86"/>
      <c r="CG155" s="86"/>
      <c r="CH155" s="86"/>
      <c r="CI155" s="86"/>
      <c r="CJ155" s="86"/>
      <c r="CK155" s="86"/>
      <c r="CL155" s="86"/>
      <c r="CM155" s="86"/>
      <c r="CN155" s="86"/>
      <c r="CO155" s="86"/>
      <c r="CP155" s="86"/>
    </row>
    <row r="156" spans="1:94" ht="12" customHeight="1">
      <c r="A156" s="275"/>
      <c r="B156" s="275">
        <v>12.85</v>
      </c>
      <c r="C156" s="275">
        <v>-2.4</v>
      </c>
      <c r="D156" s="421">
        <f t="shared" si="63"/>
        <v>152</v>
      </c>
      <c r="E156" s="422" t="str">
        <f t="shared" si="62"/>
        <v/>
      </c>
      <c r="F156" s="291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  <c r="AA156" s="359"/>
      <c r="AB156" s="359"/>
      <c r="AC156" s="359"/>
      <c r="AD156" s="359"/>
      <c r="AE156" s="359"/>
      <c r="AF156" s="359"/>
      <c r="AG156" s="359"/>
      <c r="AH156" s="359"/>
      <c r="AI156" s="359"/>
      <c r="AJ156" s="5"/>
      <c r="AK156" s="86">
        <v>117</v>
      </c>
      <c r="AL156" s="384">
        <v>0</v>
      </c>
      <c r="AM156" s="384">
        <v>11</v>
      </c>
      <c r="AN156" s="384">
        <v>7</v>
      </c>
      <c r="AO156" s="384">
        <v>50</v>
      </c>
      <c r="AP156" s="384">
        <v>4.0000000000000002E-4</v>
      </c>
      <c r="AQ156" s="384">
        <v>10</v>
      </c>
      <c r="AR156" s="384">
        <v>0.2</v>
      </c>
      <c r="AS156" s="384">
        <v>0.5</v>
      </c>
      <c r="AT156" s="384">
        <v>0.3</v>
      </c>
      <c r="AU156" s="384">
        <v>0.1</v>
      </c>
      <c r="AV156" s="86"/>
      <c r="AW156" s="79">
        <v>13.58333333333</v>
      </c>
      <c r="AX156" s="80">
        <v>-254.05174748336799</v>
      </c>
      <c r="AY156" s="80">
        <v>-4647.6645848912103</v>
      </c>
      <c r="AZ156" s="80">
        <v>-1953.6721092731</v>
      </c>
      <c r="BA156" s="80">
        <v>-44744.206816560698</v>
      </c>
      <c r="BB156" s="86"/>
      <c r="BC156" s="79">
        <v>13.58333333333</v>
      </c>
      <c r="BD156" s="80">
        <v>872.73529661876103</v>
      </c>
      <c r="BE156" s="86"/>
      <c r="BF156" s="79">
        <v>13.58333333333</v>
      </c>
      <c r="BG156" s="80">
        <v>13.752185342637</v>
      </c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6"/>
      <c r="CE156" s="86"/>
      <c r="CF156" s="86"/>
      <c r="CG156" s="86"/>
      <c r="CH156" s="86"/>
      <c r="CI156" s="86"/>
      <c r="CJ156" s="86"/>
      <c r="CK156" s="86"/>
      <c r="CL156" s="86"/>
      <c r="CM156" s="86"/>
      <c r="CN156" s="86"/>
      <c r="CO156" s="86"/>
      <c r="CP156" s="86"/>
    </row>
    <row r="157" spans="1:94" ht="12" customHeight="1">
      <c r="A157" s="275"/>
      <c r="B157" s="275">
        <v>13.006</v>
      </c>
      <c r="C157" s="275">
        <v>2.4</v>
      </c>
      <c r="D157" s="421">
        <f t="shared" si="63"/>
        <v>153</v>
      </c>
      <c r="E157" s="422" t="str">
        <f t="shared" si="62"/>
        <v/>
      </c>
      <c r="F157" s="291"/>
      <c r="G157" s="359"/>
      <c r="H157" s="359"/>
      <c r="I157" s="359"/>
      <c r="J157" s="359"/>
      <c r="K157" s="359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  <c r="AA157" s="359"/>
      <c r="AB157" s="359"/>
      <c r="AC157" s="359"/>
      <c r="AD157" s="359"/>
      <c r="AE157" s="359"/>
      <c r="AF157" s="359"/>
      <c r="AG157" s="359"/>
      <c r="AH157" s="359"/>
      <c r="AI157" s="359"/>
      <c r="AJ157" s="5"/>
      <c r="AK157" s="86">
        <v>118</v>
      </c>
      <c r="AL157" s="384">
        <v>0</v>
      </c>
      <c r="AM157" s="384">
        <v>11</v>
      </c>
      <c r="AN157" s="384">
        <v>8</v>
      </c>
      <c r="AO157" s="384">
        <v>50</v>
      </c>
      <c r="AP157" s="384">
        <v>4.0000000000000002E-4</v>
      </c>
      <c r="AQ157" s="384">
        <v>10</v>
      </c>
      <c r="AR157" s="384">
        <v>0.2</v>
      </c>
      <c r="AS157" s="384">
        <v>0.5</v>
      </c>
      <c r="AT157" s="384">
        <v>0.3</v>
      </c>
      <c r="AU157" s="384">
        <v>0.1</v>
      </c>
      <c r="AV157" s="86"/>
      <c r="AW157" s="79">
        <v>13.66666666667</v>
      </c>
      <c r="AX157" s="80">
        <v>-262.533212595615</v>
      </c>
      <c r="AY157" s="80">
        <v>-5245.84076982233</v>
      </c>
      <c r="AZ157" s="80">
        <v>-2086.43331137924</v>
      </c>
      <c r="BA157" s="80">
        <v>-53740.054112609098</v>
      </c>
      <c r="BB157" s="86"/>
      <c r="BC157" s="79">
        <v>13.66666666667</v>
      </c>
      <c r="BD157" s="80">
        <v>872.54886897470703</v>
      </c>
      <c r="BE157" s="86"/>
      <c r="BF157" s="79">
        <v>13.66666666667</v>
      </c>
      <c r="BG157" s="80">
        <v>13.9415819597873</v>
      </c>
      <c r="BH157" s="86"/>
      <c r="BI157" s="86"/>
      <c r="BJ157" s="86"/>
      <c r="BK157" s="86"/>
      <c r="BL157" s="86"/>
      <c r="BM157" s="86"/>
      <c r="BN157" s="86"/>
      <c r="BO157" s="86"/>
      <c r="BP157" s="86"/>
      <c r="BQ157" s="86"/>
      <c r="BR157" s="86"/>
      <c r="BS157" s="86"/>
      <c r="BT157" s="86"/>
      <c r="BU157" s="86"/>
      <c r="BV157" s="86"/>
      <c r="BW157" s="86"/>
      <c r="BX157" s="86"/>
      <c r="BY157" s="86"/>
      <c r="BZ157" s="86"/>
      <c r="CA157" s="86"/>
      <c r="CB157" s="86"/>
      <c r="CC157" s="86"/>
      <c r="CD157" s="86"/>
      <c r="CE157" s="86"/>
      <c r="CF157" s="86"/>
      <c r="CG157" s="86"/>
      <c r="CH157" s="86"/>
      <c r="CI157" s="86"/>
      <c r="CJ157" s="86"/>
      <c r="CK157" s="86"/>
      <c r="CL157" s="86"/>
      <c r="CM157" s="86"/>
      <c r="CN157" s="86"/>
      <c r="CO157" s="86"/>
      <c r="CP157" s="86"/>
    </row>
    <row r="158" spans="1:94" ht="12" customHeight="1">
      <c r="A158" s="275"/>
      <c r="B158" s="275">
        <v>13.055999999999999</v>
      </c>
      <c r="C158" s="275">
        <v>2.8</v>
      </c>
      <c r="D158" s="421">
        <f t="shared" si="63"/>
        <v>154</v>
      </c>
      <c r="E158" s="422" t="str">
        <f t="shared" si="62"/>
        <v/>
      </c>
      <c r="F158" s="291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359"/>
      <c r="AI158" s="359"/>
      <c r="AJ158" s="5"/>
      <c r="AK158" s="86">
        <v>119</v>
      </c>
      <c r="AL158" s="384">
        <v>0</v>
      </c>
      <c r="AM158" s="384">
        <v>11</v>
      </c>
      <c r="AN158" s="384">
        <v>9</v>
      </c>
      <c r="AO158" s="384">
        <v>50</v>
      </c>
      <c r="AP158" s="384">
        <v>4.0000000000000002E-4</v>
      </c>
      <c r="AQ158" s="384">
        <v>10</v>
      </c>
      <c r="AR158" s="384">
        <v>0.2</v>
      </c>
      <c r="AS158" s="384">
        <v>0.5</v>
      </c>
      <c r="AT158" s="384">
        <v>0.3</v>
      </c>
      <c r="AU158" s="384">
        <v>0.1</v>
      </c>
      <c r="AV158" s="86"/>
      <c r="AW158" s="79">
        <v>13.75</v>
      </c>
      <c r="AX158" s="80">
        <v>-285.61733963632599</v>
      </c>
      <c r="AY158" s="80">
        <v>-6149.0222679537701</v>
      </c>
      <c r="AZ158" s="80">
        <v>-2444.30635148995</v>
      </c>
      <c r="BA158" s="80">
        <v>-67360.909564815694</v>
      </c>
      <c r="BB158" s="86"/>
      <c r="BC158" s="79">
        <v>13.75</v>
      </c>
      <c r="BD158" s="80">
        <v>872.36208599507802</v>
      </c>
      <c r="BE158" s="86"/>
      <c r="BF158" s="79">
        <v>13.75</v>
      </c>
      <c r="BG158" s="80">
        <v>13.8065888739957</v>
      </c>
      <c r="BH158" s="86"/>
      <c r="BI158" s="86"/>
      <c r="BJ158" s="86"/>
      <c r="BK158" s="86"/>
      <c r="BL158" s="86"/>
      <c r="BM158" s="86"/>
      <c r="BN158" s="86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86"/>
      <c r="BZ158" s="86"/>
      <c r="CA158" s="86"/>
      <c r="CB158" s="86"/>
      <c r="CC158" s="86"/>
      <c r="CD158" s="86"/>
      <c r="CE158" s="86"/>
      <c r="CF158" s="86"/>
      <c r="CG158" s="86"/>
      <c r="CH158" s="86"/>
      <c r="CI158" s="86"/>
      <c r="CJ158" s="86"/>
      <c r="CK158" s="86"/>
      <c r="CL158" s="86"/>
      <c r="CM158" s="86"/>
      <c r="CN158" s="86"/>
      <c r="CO158" s="86"/>
      <c r="CP158" s="86"/>
    </row>
    <row r="159" spans="1:94" ht="12" customHeight="1">
      <c r="A159" s="275"/>
      <c r="B159" s="275">
        <v>13.106</v>
      </c>
      <c r="C159" s="275">
        <v>2.4</v>
      </c>
      <c r="D159" s="421">
        <f t="shared" si="63"/>
        <v>155</v>
      </c>
      <c r="E159" s="422" t="str">
        <f t="shared" si="62"/>
        <v/>
      </c>
      <c r="F159" s="291"/>
      <c r="G159" s="359"/>
      <c r="H159" s="359"/>
      <c r="I159" s="359"/>
      <c r="J159" s="359"/>
      <c r="K159" s="359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  <c r="AA159" s="359"/>
      <c r="AB159" s="359"/>
      <c r="AC159" s="359"/>
      <c r="AD159" s="359"/>
      <c r="AE159" s="359"/>
      <c r="AF159" s="359"/>
      <c r="AG159" s="359"/>
      <c r="AH159" s="359"/>
      <c r="AI159" s="359"/>
      <c r="AJ159" s="5"/>
      <c r="AK159" s="86">
        <v>120</v>
      </c>
      <c r="AL159" s="384">
        <v>0</v>
      </c>
      <c r="AM159" s="384">
        <v>12</v>
      </c>
      <c r="AN159" s="384">
        <v>0</v>
      </c>
      <c r="AO159" s="384">
        <v>50</v>
      </c>
      <c r="AP159" s="384">
        <v>4.0000000000000002E-4</v>
      </c>
      <c r="AQ159" s="384">
        <v>10</v>
      </c>
      <c r="AR159" s="384">
        <v>0.2</v>
      </c>
      <c r="AS159" s="384">
        <v>0.5</v>
      </c>
      <c r="AT159" s="384">
        <v>0.3</v>
      </c>
      <c r="AU159" s="384">
        <v>0.1</v>
      </c>
      <c r="AV159" s="86"/>
      <c r="AW159" s="79">
        <v>13.83333333333</v>
      </c>
      <c r="AX159" s="80">
        <v>-302.895386648216</v>
      </c>
      <c r="AY159" s="80">
        <v>-6565.11710227401</v>
      </c>
      <c r="AZ159" s="80">
        <v>-2729.77094970502</v>
      </c>
      <c r="BA159" s="80">
        <v>-73773.323896164104</v>
      </c>
      <c r="BB159" s="86"/>
      <c r="BC159" s="79">
        <v>13.83333333333</v>
      </c>
      <c r="BD159" s="80">
        <v>872.17476542500901</v>
      </c>
      <c r="BE159" s="86"/>
      <c r="BF159" s="79">
        <v>13.83333333333</v>
      </c>
      <c r="BG159" s="80">
        <v>13.4552509755125</v>
      </c>
      <c r="BH159" s="86"/>
      <c r="BI159" s="86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6"/>
      <c r="CE159" s="86"/>
      <c r="CF159" s="86"/>
      <c r="CG159" s="86"/>
      <c r="CH159" s="86"/>
      <c r="CI159" s="86"/>
      <c r="CJ159" s="86"/>
      <c r="CK159" s="86"/>
      <c r="CL159" s="86"/>
      <c r="CM159" s="86"/>
      <c r="CN159" s="86"/>
      <c r="CO159" s="86"/>
      <c r="CP159" s="86"/>
    </row>
    <row r="160" spans="1:94" ht="12" customHeight="1">
      <c r="A160" s="275"/>
      <c r="B160" s="275">
        <v>13.262</v>
      </c>
      <c r="C160" s="275">
        <v>-2.1</v>
      </c>
      <c r="D160" s="421">
        <f t="shared" si="63"/>
        <v>156</v>
      </c>
      <c r="E160" s="422" t="str">
        <f t="shared" si="62"/>
        <v/>
      </c>
      <c r="F160" s="291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  <c r="AA160" s="359"/>
      <c r="AB160" s="359"/>
      <c r="AC160" s="359"/>
      <c r="AD160" s="359"/>
      <c r="AE160" s="359"/>
      <c r="AF160" s="359"/>
      <c r="AG160" s="359"/>
      <c r="AH160" s="359"/>
      <c r="AI160" s="359"/>
      <c r="AJ160" s="5"/>
      <c r="AK160" s="86">
        <v>121</v>
      </c>
      <c r="AL160" s="384">
        <v>0</v>
      </c>
      <c r="AM160" s="384">
        <v>12</v>
      </c>
      <c r="AN160" s="384">
        <v>1</v>
      </c>
      <c r="AO160" s="384">
        <v>50</v>
      </c>
      <c r="AP160" s="384">
        <v>4.0000000000000002E-4</v>
      </c>
      <c r="AQ160" s="384">
        <v>10</v>
      </c>
      <c r="AR160" s="384">
        <v>0.2</v>
      </c>
      <c r="AS160" s="384">
        <v>0.5</v>
      </c>
      <c r="AT160" s="384">
        <v>0.3</v>
      </c>
      <c r="AU160" s="384">
        <v>0.1</v>
      </c>
      <c r="AV160" s="86"/>
      <c r="AW160" s="79">
        <v>13.91666666667</v>
      </c>
      <c r="AX160" s="80">
        <v>-296.63006569946998</v>
      </c>
      <c r="AY160" s="80">
        <v>-6029.4693759148804</v>
      </c>
      <c r="AZ160" s="80">
        <v>-2641.82975752313</v>
      </c>
      <c r="BA160" s="80">
        <v>-65802.110293509395</v>
      </c>
      <c r="BB160" s="86"/>
      <c r="BC160" s="79">
        <v>13.91666666667</v>
      </c>
      <c r="BD160" s="80">
        <v>871.98682453307299</v>
      </c>
      <c r="BE160" s="86"/>
      <c r="BF160" s="79">
        <v>13.91666666667</v>
      </c>
      <c r="BG160" s="80">
        <v>13.217061373783199</v>
      </c>
      <c r="BH160" s="86"/>
      <c r="BI160" s="86"/>
      <c r="BJ160" s="86"/>
      <c r="BK160" s="86"/>
      <c r="BL160" s="86"/>
      <c r="BM160" s="86"/>
      <c r="BN160" s="86"/>
      <c r="BO160" s="86"/>
      <c r="BP160" s="86"/>
      <c r="BQ160" s="86"/>
      <c r="BR160" s="86"/>
      <c r="BS160" s="86"/>
      <c r="BT160" s="86"/>
      <c r="BU160" s="86"/>
      <c r="BV160" s="86"/>
      <c r="BW160" s="86"/>
      <c r="BX160" s="86"/>
      <c r="BY160" s="86"/>
      <c r="BZ160" s="86"/>
      <c r="CA160" s="86"/>
      <c r="CB160" s="86"/>
      <c r="CC160" s="86"/>
      <c r="CD160" s="86"/>
      <c r="CE160" s="86"/>
      <c r="CF160" s="86"/>
      <c r="CG160" s="86"/>
      <c r="CH160" s="86"/>
      <c r="CI160" s="86"/>
      <c r="CJ160" s="86"/>
      <c r="CK160" s="86"/>
      <c r="CL160" s="86"/>
      <c r="CM160" s="86"/>
      <c r="CN160" s="86"/>
      <c r="CO160" s="86"/>
      <c r="CP160" s="86"/>
    </row>
    <row r="161" spans="1:94" ht="12" customHeight="1">
      <c r="A161" s="275"/>
      <c r="B161" s="275">
        <v>13.311999999999999</v>
      </c>
      <c r="C161" s="275">
        <v>-2.5</v>
      </c>
      <c r="D161" s="421">
        <f t="shared" si="63"/>
        <v>157</v>
      </c>
      <c r="E161" s="422" t="str">
        <f t="shared" si="62"/>
        <v/>
      </c>
      <c r="F161" s="291"/>
      <c r="G161" s="359"/>
      <c r="H161" s="359"/>
      <c r="I161" s="359"/>
      <c r="J161" s="359"/>
      <c r="K161" s="359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  <c r="AA161" s="359"/>
      <c r="AB161" s="359"/>
      <c r="AC161" s="359"/>
      <c r="AD161" s="359"/>
      <c r="AE161" s="359"/>
      <c r="AF161" s="359"/>
      <c r="AG161" s="359"/>
      <c r="AH161" s="359"/>
      <c r="AI161" s="359"/>
      <c r="AJ161" s="5"/>
      <c r="AK161" s="86">
        <v>122</v>
      </c>
      <c r="AL161" s="384">
        <v>0</v>
      </c>
      <c r="AM161" s="384">
        <v>12</v>
      </c>
      <c r="AN161" s="384">
        <v>2</v>
      </c>
      <c r="AO161" s="384">
        <v>50</v>
      </c>
      <c r="AP161" s="384">
        <v>4.0000000000000002E-4</v>
      </c>
      <c r="AQ161" s="384">
        <v>10</v>
      </c>
      <c r="AR161" s="384">
        <v>0.2</v>
      </c>
      <c r="AS161" s="384">
        <v>0.5</v>
      </c>
      <c r="AT161" s="384">
        <v>0.3</v>
      </c>
      <c r="AU161" s="384">
        <v>0.1</v>
      </c>
      <c r="AV161" s="86"/>
      <c r="AW161" s="79">
        <v>14</v>
      </c>
      <c r="AX161" s="80">
        <v>-271.96290345016098</v>
      </c>
      <c r="AY161" s="80">
        <v>-5028.7829411797702</v>
      </c>
      <c r="AZ161" s="80">
        <v>-2229.64843235851</v>
      </c>
      <c r="BA161" s="80">
        <v>-50547.337839277199</v>
      </c>
      <c r="BB161" s="86"/>
      <c r="BC161" s="79">
        <v>14</v>
      </c>
      <c r="BD161" s="80">
        <v>871.79837150822596</v>
      </c>
      <c r="BE161" s="86"/>
      <c r="BF161" s="79">
        <v>14</v>
      </c>
      <c r="BG161" s="80">
        <v>13.324015511821401</v>
      </c>
      <c r="BH161" s="86"/>
      <c r="BI161" s="86"/>
      <c r="BJ161" s="86"/>
      <c r="BK161" s="86"/>
      <c r="BL161" s="86"/>
      <c r="BM161" s="86"/>
      <c r="BN161" s="86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86"/>
      <c r="BZ161" s="86"/>
      <c r="CA161" s="86"/>
      <c r="CB161" s="86"/>
      <c r="CC161" s="86"/>
      <c r="CD161" s="86"/>
      <c r="CE161" s="86"/>
      <c r="CF161" s="86"/>
      <c r="CG161" s="86"/>
      <c r="CH161" s="86"/>
      <c r="CI161" s="86"/>
      <c r="CJ161" s="86"/>
      <c r="CK161" s="86"/>
      <c r="CL161" s="86"/>
      <c r="CM161" s="86"/>
      <c r="CN161" s="86"/>
      <c r="CO161" s="86"/>
      <c r="CP161" s="86"/>
    </row>
    <row r="162" spans="1:94" ht="12" customHeight="1">
      <c r="A162" s="275"/>
      <c r="B162" s="275">
        <v>13.362</v>
      </c>
      <c r="C162" s="275">
        <v>-2.1</v>
      </c>
      <c r="D162" s="421">
        <f t="shared" si="63"/>
        <v>158</v>
      </c>
      <c r="E162" s="422" t="str">
        <f t="shared" si="62"/>
        <v/>
      </c>
      <c r="F162" s="291"/>
      <c r="G162" s="359"/>
      <c r="H162" s="359"/>
      <c r="I162" s="359"/>
      <c r="J162" s="359"/>
      <c r="K162" s="359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  <c r="AA162" s="359"/>
      <c r="AB162" s="359"/>
      <c r="AC162" s="359"/>
      <c r="AD162" s="359"/>
      <c r="AE162" s="359"/>
      <c r="AF162" s="359"/>
      <c r="AG162" s="359"/>
      <c r="AH162" s="359"/>
      <c r="AI162" s="359"/>
      <c r="AJ162" s="5"/>
      <c r="AK162" s="86">
        <v>123</v>
      </c>
      <c r="AL162" s="384">
        <v>0</v>
      </c>
      <c r="AM162" s="384">
        <v>12</v>
      </c>
      <c r="AN162" s="384">
        <v>3</v>
      </c>
      <c r="AO162" s="384">
        <v>50</v>
      </c>
      <c r="AP162" s="384">
        <v>4.0000000000000002E-4</v>
      </c>
      <c r="AQ162" s="384">
        <v>10</v>
      </c>
      <c r="AR162" s="384">
        <v>0.2</v>
      </c>
      <c r="AS162" s="384">
        <v>0.5</v>
      </c>
      <c r="AT162" s="384">
        <v>0.3</v>
      </c>
      <c r="AU162" s="384">
        <v>0.1</v>
      </c>
      <c r="AV162" s="86"/>
      <c r="AW162" s="79">
        <v>14.08333333333</v>
      </c>
      <c r="AX162" s="80">
        <v>-252.04635200268399</v>
      </c>
      <c r="AY162" s="80">
        <v>-4514.7140382193002</v>
      </c>
      <c r="AZ162" s="80">
        <v>-1913.38143877875</v>
      </c>
      <c r="BA162" s="80">
        <v>-42693.764673733502</v>
      </c>
      <c r="BB162" s="86"/>
      <c r="BC162" s="79">
        <v>14.08333333333</v>
      </c>
      <c r="BD162" s="80">
        <v>871.609613807561</v>
      </c>
      <c r="BE162" s="86"/>
      <c r="BF162" s="79">
        <v>14.08333333333</v>
      </c>
      <c r="BG162" s="80">
        <v>13.6898495803126</v>
      </c>
      <c r="BH162" s="86"/>
      <c r="BI162" s="86"/>
      <c r="BJ162" s="86"/>
      <c r="BK162" s="86"/>
      <c r="BL162" s="86"/>
      <c r="BM162" s="86"/>
      <c r="BN162" s="86"/>
      <c r="BO162" s="86"/>
      <c r="BP162" s="86"/>
      <c r="BQ162" s="86"/>
      <c r="BR162" s="86"/>
      <c r="BS162" s="86"/>
      <c r="BT162" s="86"/>
      <c r="BU162" s="86"/>
      <c r="BV162" s="86"/>
      <c r="BW162" s="86"/>
      <c r="BX162" s="86"/>
      <c r="BY162" s="86"/>
      <c r="BZ162" s="86"/>
      <c r="CA162" s="86"/>
      <c r="CB162" s="86"/>
      <c r="CC162" s="86"/>
      <c r="CD162" s="86"/>
      <c r="CE162" s="86"/>
      <c r="CF162" s="86"/>
      <c r="CG162" s="86"/>
      <c r="CH162" s="86"/>
      <c r="CI162" s="86"/>
      <c r="CJ162" s="86"/>
      <c r="CK162" s="86"/>
      <c r="CL162" s="86"/>
      <c r="CM162" s="86"/>
      <c r="CN162" s="86"/>
      <c r="CO162" s="86"/>
      <c r="CP162" s="86"/>
    </row>
    <row r="163" spans="1:94" ht="12" customHeight="1">
      <c r="A163" s="275"/>
      <c r="B163" s="275">
        <v>13.518000000000001</v>
      </c>
      <c r="C163" s="275">
        <v>2.1</v>
      </c>
      <c r="D163" s="421">
        <f t="shared" si="63"/>
        <v>159</v>
      </c>
      <c r="E163" s="422" t="str">
        <f t="shared" si="62"/>
        <v/>
      </c>
      <c r="F163" s="291"/>
      <c r="G163" s="359"/>
      <c r="H163" s="359"/>
      <c r="I163" s="359"/>
      <c r="J163" s="359"/>
      <c r="K163" s="359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  <c r="AA163" s="359"/>
      <c r="AB163" s="359"/>
      <c r="AC163" s="359"/>
      <c r="AD163" s="359"/>
      <c r="AE163" s="359"/>
      <c r="AF163" s="359"/>
      <c r="AG163" s="359"/>
      <c r="AH163" s="359"/>
      <c r="AI163" s="359"/>
      <c r="AJ163" s="5"/>
      <c r="AK163" s="86">
        <v>124</v>
      </c>
      <c r="AL163" s="384">
        <v>0</v>
      </c>
      <c r="AM163" s="384">
        <v>12</v>
      </c>
      <c r="AN163" s="384">
        <v>4</v>
      </c>
      <c r="AO163" s="384">
        <v>50</v>
      </c>
      <c r="AP163" s="384">
        <v>4.0000000000000002E-4</v>
      </c>
      <c r="AQ163" s="384">
        <v>10</v>
      </c>
      <c r="AR163" s="384">
        <v>0.2</v>
      </c>
      <c r="AS163" s="384">
        <v>0.5</v>
      </c>
      <c r="AT163" s="384">
        <v>0.3</v>
      </c>
      <c r="AU163" s="384">
        <v>0.1</v>
      </c>
      <c r="AV163" s="86"/>
      <c r="AW163" s="79">
        <v>14.16666666667</v>
      </c>
      <c r="AX163" s="80">
        <v>-256.32118969359698</v>
      </c>
      <c r="AY163" s="80">
        <v>-5003.47583216781</v>
      </c>
      <c r="AZ163" s="80">
        <v>-1988.8525556356301</v>
      </c>
      <c r="BA163" s="80">
        <v>-50070.2363040622</v>
      </c>
      <c r="BB163" s="86"/>
      <c r="BC163" s="79">
        <v>14.16666666667</v>
      </c>
      <c r="BD163" s="80">
        <v>871.42066537786798</v>
      </c>
      <c r="BE163" s="86"/>
      <c r="BF163" s="79">
        <v>14.16666666667</v>
      </c>
      <c r="BG163" s="80">
        <v>13.9704524742756</v>
      </c>
      <c r="BH163" s="86"/>
      <c r="BI163" s="86"/>
      <c r="BJ163" s="86"/>
      <c r="BK163" s="86"/>
      <c r="BL163" s="86"/>
      <c r="BM163" s="86"/>
      <c r="BN163" s="86"/>
      <c r="BO163" s="86"/>
      <c r="BP163" s="86"/>
      <c r="BQ163" s="86"/>
      <c r="BR163" s="86"/>
      <c r="BS163" s="86"/>
      <c r="BT163" s="86"/>
      <c r="BU163" s="86"/>
      <c r="BV163" s="86"/>
      <c r="BW163" s="86"/>
      <c r="BX163" s="86"/>
      <c r="BY163" s="86"/>
      <c r="BZ163" s="86"/>
      <c r="CA163" s="86"/>
      <c r="CB163" s="86"/>
      <c r="CC163" s="86"/>
      <c r="CD163" s="86"/>
      <c r="CE163" s="86"/>
      <c r="CF163" s="86"/>
      <c r="CG163" s="86"/>
      <c r="CH163" s="86"/>
      <c r="CI163" s="86"/>
      <c r="CJ163" s="86"/>
      <c r="CK163" s="86"/>
      <c r="CL163" s="86"/>
      <c r="CM163" s="86"/>
      <c r="CN163" s="86"/>
      <c r="CO163" s="86"/>
      <c r="CP163" s="86"/>
    </row>
    <row r="164" spans="1:94" ht="12" customHeight="1">
      <c r="A164" s="275"/>
      <c r="B164" s="275">
        <v>13.568</v>
      </c>
      <c r="C164" s="275">
        <v>2.5</v>
      </c>
      <c r="D164" s="421">
        <f t="shared" si="63"/>
        <v>160</v>
      </c>
      <c r="E164" s="422" t="str">
        <f t="shared" si="62"/>
        <v/>
      </c>
      <c r="F164" s="291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  <c r="AA164" s="359"/>
      <c r="AB164" s="359"/>
      <c r="AC164" s="359"/>
      <c r="AD164" s="359"/>
      <c r="AE164" s="359"/>
      <c r="AF164" s="359"/>
      <c r="AG164" s="359"/>
      <c r="AH164" s="359"/>
      <c r="AI164" s="359"/>
      <c r="AJ164" s="5"/>
      <c r="AK164" s="86">
        <v>125</v>
      </c>
      <c r="AL164" s="384">
        <v>0</v>
      </c>
      <c r="AM164" s="384">
        <v>12</v>
      </c>
      <c r="AN164" s="384">
        <v>5</v>
      </c>
      <c r="AO164" s="384">
        <v>50</v>
      </c>
      <c r="AP164" s="384">
        <v>4.0000000000000002E-4</v>
      </c>
      <c r="AQ164" s="384">
        <v>10</v>
      </c>
      <c r="AR164" s="384">
        <v>0.2</v>
      </c>
      <c r="AS164" s="384">
        <v>0.5</v>
      </c>
      <c r="AT164" s="384">
        <v>0.3</v>
      </c>
      <c r="AU164" s="384">
        <v>0.1</v>
      </c>
      <c r="AV164" s="86"/>
      <c r="AW164" s="79">
        <v>14.25</v>
      </c>
      <c r="AX164" s="80">
        <v>-279.18384371971302</v>
      </c>
      <c r="AY164" s="80">
        <v>-5966.5224566567304</v>
      </c>
      <c r="AZ164" s="80">
        <v>-2343.3503840179001</v>
      </c>
      <c r="BA164" s="80">
        <v>-64591.026383022203</v>
      </c>
      <c r="BB164" s="86"/>
      <c r="BC164" s="79">
        <v>14.25</v>
      </c>
      <c r="BD164" s="80">
        <v>871.23144623350402</v>
      </c>
      <c r="BE164" s="86"/>
      <c r="BF164" s="79">
        <v>14.25</v>
      </c>
      <c r="BG164" s="80">
        <v>13.9149237060314</v>
      </c>
      <c r="BH164" s="86"/>
      <c r="BI164" s="86"/>
      <c r="BJ164" s="86"/>
      <c r="BK164" s="86"/>
      <c r="BL164" s="86"/>
      <c r="BM164" s="86"/>
      <c r="BN164" s="86"/>
      <c r="BO164" s="86"/>
      <c r="BP164" s="86"/>
      <c r="BQ164" s="86"/>
      <c r="BR164" s="86"/>
      <c r="BS164" s="86"/>
      <c r="BT164" s="86"/>
      <c r="BU164" s="86"/>
      <c r="BV164" s="86"/>
      <c r="BW164" s="86"/>
      <c r="BX164" s="86"/>
      <c r="BY164" s="86"/>
      <c r="BZ164" s="86"/>
      <c r="CA164" s="86"/>
      <c r="CB164" s="86"/>
      <c r="CC164" s="86"/>
      <c r="CD164" s="86"/>
      <c r="CE164" s="86"/>
      <c r="CF164" s="86"/>
      <c r="CG164" s="86"/>
      <c r="CH164" s="86"/>
      <c r="CI164" s="86"/>
      <c r="CJ164" s="86"/>
      <c r="CK164" s="86"/>
      <c r="CL164" s="86"/>
      <c r="CM164" s="86"/>
      <c r="CN164" s="86"/>
      <c r="CO164" s="86"/>
      <c r="CP164" s="86"/>
    </row>
    <row r="165" spans="1:94" ht="12" customHeight="1">
      <c r="A165" s="275"/>
      <c r="B165" s="275">
        <v>13.618</v>
      </c>
      <c r="C165" s="275">
        <v>2</v>
      </c>
      <c r="D165" s="421">
        <f t="shared" si="63"/>
        <v>161</v>
      </c>
      <c r="E165" s="422" t="str">
        <f t="shared" si="62"/>
        <v/>
      </c>
      <c r="F165" s="291"/>
      <c r="G165" s="359"/>
      <c r="H165" s="359"/>
      <c r="I165" s="359"/>
      <c r="J165" s="359"/>
      <c r="K165" s="359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  <c r="AA165" s="359"/>
      <c r="AB165" s="359"/>
      <c r="AC165" s="359"/>
      <c r="AD165" s="359"/>
      <c r="AE165" s="359"/>
      <c r="AF165" s="359"/>
      <c r="AG165" s="359"/>
      <c r="AH165" s="359"/>
      <c r="AI165" s="359"/>
      <c r="AJ165" s="5"/>
      <c r="AK165" s="86">
        <v>126</v>
      </c>
      <c r="AL165" s="384">
        <v>0</v>
      </c>
      <c r="AM165" s="384">
        <v>12</v>
      </c>
      <c r="AN165" s="384">
        <v>6</v>
      </c>
      <c r="AO165" s="384">
        <v>50</v>
      </c>
      <c r="AP165" s="384">
        <v>4.0000000000000002E-4</v>
      </c>
      <c r="AQ165" s="384">
        <v>10</v>
      </c>
      <c r="AR165" s="384">
        <v>0.2</v>
      </c>
      <c r="AS165" s="384">
        <v>0.5</v>
      </c>
      <c r="AT165" s="384">
        <v>0.3</v>
      </c>
      <c r="AU165" s="384">
        <v>0.1</v>
      </c>
      <c r="AV165" s="86"/>
      <c r="AW165" s="79">
        <v>14.33333333333</v>
      </c>
      <c r="AX165" s="80">
        <v>-298.909576471381</v>
      </c>
      <c r="AY165" s="80">
        <v>-6506.2992943174104</v>
      </c>
      <c r="AZ165" s="80">
        <v>-2657.2091484995899</v>
      </c>
      <c r="BA165" s="80">
        <v>-72808.324369060705</v>
      </c>
      <c r="BB165" s="86"/>
      <c r="BC165" s="79">
        <v>14.33333333333</v>
      </c>
      <c r="BD165" s="80">
        <v>871.04176432157203</v>
      </c>
      <c r="BE165" s="86"/>
      <c r="BF165" s="79">
        <v>14.33333333333</v>
      </c>
      <c r="BG165" s="80">
        <v>13.5922444572575</v>
      </c>
      <c r="BH165" s="86"/>
      <c r="BI165" s="86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  <c r="BZ165" s="86"/>
      <c r="CA165" s="86"/>
      <c r="CB165" s="86"/>
      <c r="CC165" s="86"/>
      <c r="CD165" s="86"/>
      <c r="CE165" s="86"/>
      <c r="CF165" s="86"/>
      <c r="CG165" s="86"/>
      <c r="CH165" s="86"/>
      <c r="CI165" s="86"/>
      <c r="CJ165" s="86"/>
      <c r="CK165" s="86"/>
      <c r="CL165" s="86"/>
      <c r="CM165" s="86"/>
      <c r="CN165" s="86"/>
      <c r="CO165" s="86"/>
      <c r="CP165" s="86"/>
    </row>
    <row r="166" spans="1:94" ht="12" customHeight="1">
      <c r="A166" s="275"/>
      <c r="B166" s="275">
        <v>13.773999999999999</v>
      </c>
      <c r="C166" s="275">
        <v>-2.4</v>
      </c>
      <c r="D166" s="421">
        <f t="shared" si="63"/>
        <v>162</v>
      </c>
      <c r="E166" s="422" t="str">
        <f t="shared" si="62"/>
        <v/>
      </c>
      <c r="F166" s="291"/>
      <c r="G166" s="359"/>
      <c r="H166" s="359"/>
      <c r="I166" s="359"/>
      <c r="J166" s="359"/>
      <c r="K166" s="359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  <c r="AA166" s="359"/>
      <c r="AB166" s="359"/>
      <c r="AC166" s="359"/>
      <c r="AD166" s="359"/>
      <c r="AE166" s="359"/>
      <c r="AF166" s="359"/>
      <c r="AG166" s="359"/>
      <c r="AH166" s="359"/>
      <c r="AI166" s="359"/>
      <c r="AJ166" s="5"/>
      <c r="AK166" s="86">
        <v>127</v>
      </c>
      <c r="AL166" s="384">
        <v>0</v>
      </c>
      <c r="AM166" s="384">
        <v>12</v>
      </c>
      <c r="AN166" s="384">
        <v>7</v>
      </c>
      <c r="AO166" s="384">
        <v>50</v>
      </c>
      <c r="AP166" s="384">
        <v>4.0000000000000002E-4</v>
      </c>
      <c r="AQ166" s="384">
        <v>10</v>
      </c>
      <c r="AR166" s="384">
        <v>0.2</v>
      </c>
      <c r="AS166" s="384">
        <v>0.5</v>
      </c>
      <c r="AT166" s="384">
        <v>0.3</v>
      </c>
      <c r="AU166" s="384">
        <v>0.1</v>
      </c>
      <c r="AV166" s="86"/>
      <c r="AW166" s="79">
        <v>14.41666666667</v>
      </c>
      <c r="AX166" s="80">
        <v>-296.81169096548899</v>
      </c>
      <c r="AY166" s="80">
        <v>-6117.9509260283403</v>
      </c>
      <c r="AZ166" s="80">
        <v>-2639.8812008943601</v>
      </c>
      <c r="BA166" s="80">
        <v>-67088.132133630294</v>
      </c>
      <c r="BB166" s="86"/>
      <c r="BC166" s="79">
        <v>14.41666666667</v>
      </c>
      <c r="BD166" s="80">
        <v>870.85149988577098</v>
      </c>
      <c r="BE166" s="86"/>
      <c r="BF166" s="79">
        <v>14.41666666667</v>
      </c>
      <c r="BG166" s="80">
        <v>13.321459805232999</v>
      </c>
      <c r="BH166" s="86"/>
      <c r="BI166" s="86"/>
      <c r="BJ166" s="86"/>
      <c r="BK166" s="86"/>
      <c r="BL166" s="86"/>
      <c r="BM166" s="86"/>
      <c r="BN166" s="86"/>
      <c r="BO166" s="86"/>
      <c r="BP166" s="86"/>
      <c r="BQ166" s="86"/>
      <c r="BR166" s="86"/>
      <c r="BS166" s="86"/>
      <c r="BT166" s="86"/>
      <c r="BU166" s="86"/>
      <c r="BV166" s="86"/>
      <c r="BW166" s="86"/>
      <c r="BX166" s="86"/>
      <c r="BY166" s="86"/>
      <c r="BZ166" s="86"/>
      <c r="CA166" s="86"/>
      <c r="CB166" s="86"/>
      <c r="CC166" s="86"/>
      <c r="CD166" s="86"/>
      <c r="CE166" s="86"/>
      <c r="CF166" s="86"/>
      <c r="CG166" s="86"/>
      <c r="CH166" s="86"/>
      <c r="CI166" s="86"/>
      <c r="CJ166" s="86"/>
      <c r="CK166" s="86"/>
      <c r="CL166" s="86"/>
      <c r="CM166" s="86"/>
      <c r="CN166" s="86"/>
      <c r="CO166" s="86"/>
      <c r="CP166" s="86"/>
    </row>
    <row r="167" spans="1:94" ht="12" customHeight="1">
      <c r="A167" s="275"/>
      <c r="B167" s="275">
        <v>13.824</v>
      </c>
      <c r="C167" s="275">
        <v>-2.8</v>
      </c>
      <c r="D167" s="421">
        <f t="shared" si="63"/>
        <v>163</v>
      </c>
      <c r="E167" s="422" t="str">
        <f t="shared" si="62"/>
        <v/>
      </c>
      <c r="F167" s="291"/>
      <c r="G167" s="359"/>
      <c r="H167" s="359"/>
      <c r="I167" s="359"/>
      <c r="J167" s="359"/>
      <c r="K167" s="359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  <c r="AA167" s="359"/>
      <c r="AB167" s="359"/>
      <c r="AC167" s="359"/>
      <c r="AD167" s="359"/>
      <c r="AE167" s="359"/>
      <c r="AF167" s="359"/>
      <c r="AG167" s="359"/>
      <c r="AH167" s="359"/>
      <c r="AI167" s="359"/>
      <c r="AJ167" s="5"/>
      <c r="AK167" s="86">
        <v>128</v>
      </c>
      <c r="AL167" s="384">
        <v>0</v>
      </c>
      <c r="AM167" s="384">
        <v>12</v>
      </c>
      <c r="AN167" s="384">
        <v>8</v>
      </c>
      <c r="AO167" s="384">
        <v>50</v>
      </c>
      <c r="AP167" s="384">
        <v>4.0000000000000002E-4</v>
      </c>
      <c r="AQ167" s="384">
        <v>10</v>
      </c>
      <c r="AR167" s="384">
        <v>0.2</v>
      </c>
      <c r="AS167" s="384">
        <v>0.5</v>
      </c>
      <c r="AT167" s="384">
        <v>0.3</v>
      </c>
      <c r="AU167" s="384">
        <v>0.1</v>
      </c>
      <c r="AV167" s="86"/>
      <c r="AW167" s="79">
        <v>14.5</v>
      </c>
      <c r="AX167" s="80">
        <v>-275.87538399615698</v>
      </c>
      <c r="AY167" s="80">
        <v>-5211.4530439464597</v>
      </c>
      <c r="AZ167" s="80">
        <v>-2295.5353862106499</v>
      </c>
      <c r="BA167" s="80">
        <v>-53324.089637260702</v>
      </c>
      <c r="BB167" s="86"/>
      <c r="BC167" s="79">
        <v>14.5</v>
      </c>
      <c r="BD167" s="80">
        <v>870.66071447103604</v>
      </c>
      <c r="BE167" s="86"/>
      <c r="BF167" s="79">
        <v>14.5</v>
      </c>
      <c r="BG167" s="80">
        <v>13.353703102513901</v>
      </c>
      <c r="BH167" s="86"/>
      <c r="BI167" s="86"/>
      <c r="BJ167" s="86"/>
      <c r="BK167" s="86"/>
      <c r="BL167" s="86"/>
      <c r="BM167" s="86"/>
      <c r="BN167" s="86"/>
      <c r="BO167" s="86"/>
      <c r="BP167" s="86"/>
      <c r="BQ167" s="86"/>
      <c r="BR167" s="86"/>
      <c r="BS167" s="86"/>
      <c r="BT167" s="86"/>
      <c r="BU167" s="86"/>
      <c r="BV167" s="86"/>
      <c r="BW167" s="86"/>
      <c r="BX167" s="86"/>
      <c r="BY167" s="86"/>
      <c r="BZ167" s="86"/>
      <c r="CA167" s="86"/>
      <c r="CB167" s="86"/>
      <c r="CC167" s="86"/>
      <c r="CD167" s="86"/>
      <c r="CE167" s="86"/>
      <c r="CF167" s="86"/>
      <c r="CG167" s="86"/>
      <c r="CH167" s="86"/>
      <c r="CI167" s="86"/>
      <c r="CJ167" s="86"/>
      <c r="CK167" s="86"/>
      <c r="CL167" s="86"/>
      <c r="CM167" s="86"/>
      <c r="CN167" s="86"/>
      <c r="CO167" s="86"/>
      <c r="CP167" s="86"/>
    </row>
    <row r="168" spans="1:94" ht="12" customHeight="1">
      <c r="A168" s="275"/>
      <c r="B168" s="275">
        <v>13.874000000000001</v>
      </c>
      <c r="C168" s="275">
        <v>-2.4</v>
      </c>
      <c r="D168" s="421">
        <f t="shared" si="63"/>
        <v>164</v>
      </c>
      <c r="E168" s="422" t="str">
        <f t="shared" si="62"/>
        <v/>
      </c>
      <c r="F168" s="291"/>
      <c r="G168" s="359"/>
      <c r="H168" s="359"/>
      <c r="I168" s="359"/>
      <c r="J168" s="359"/>
      <c r="K168" s="359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  <c r="AA168" s="359"/>
      <c r="AB168" s="359"/>
      <c r="AC168" s="359"/>
      <c r="AD168" s="359"/>
      <c r="AE168" s="359"/>
      <c r="AF168" s="359"/>
      <c r="AG168" s="359"/>
      <c r="AH168" s="359"/>
      <c r="AI168" s="359"/>
      <c r="AJ168" s="5"/>
      <c r="AK168" s="86">
        <v>129</v>
      </c>
      <c r="AL168" s="384">
        <v>0</v>
      </c>
      <c r="AM168" s="384">
        <v>12</v>
      </c>
      <c r="AN168" s="384">
        <v>9</v>
      </c>
      <c r="AO168" s="384">
        <v>50</v>
      </c>
      <c r="AP168" s="384">
        <v>4.0000000000000002E-4</v>
      </c>
      <c r="AQ168" s="384">
        <v>10</v>
      </c>
      <c r="AR168" s="384">
        <v>0.2</v>
      </c>
      <c r="AS168" s="384">
        <v>0.5</v>
      </c>
      <c r="AT168" s="384">
        <v>0.3</v>
      </c>
      <c r="AU168" s="384">
        <v>0.1</v>
      </c>
      <c r="AV168" s="86"/>
      <c r="AW168" s="79">
        <v>14.58333333333</v>
      </c>
      <c r="AX168" s="80">
        <v>-256.63451991190902</v>
      </c>
      <c r="AY168" s="80">
        <v>-4662.6710919679999</v>
      </c>
      <c r="AZ168" s="80">
        <v>-1990.47330984467</v>
      </c>
      <c r="BA168" s="80">
        <v>-44968.386679023497</v>
      </c>
      <c r="BB168" s="86"/>
      <c r="BC168" s="79">
        <v>14.58333333333</v>
      </c>
      <c r="BD168" s="80">
        <v>870.46958514980201</v>
      </c>
      <c r="BE168" s="86"/>
      <c r="BF168" s="79">
        <v>14.58333333333</v>
      </c>
      <c r="BG168" s="80">
        <v>13.6480130468018</v>
      </c>
      <c r="BH168" s="86"/>
      <c r="BI168" s="86"/>
      <c r="BJ168" s="86"/>
      <c r="BK168" s="86"/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  <c r="BX168" s="86"/>
      <c r="BY168" s="86"/>
      <c r="BZ168" s="86"/>
      <c r="CA168" s="86"/>
      <c r="CB168" s="86"/>
      <c r="CC168" s="86"/>
      <c r="CD168" s="86"/>
      <c r="CE168" s="86"/>
      <c r="CF168" s="86"/>
      <c r="CG168" s="86"/>
      <c r="CH168" s="86"/>
      <c r="CI168" s="86"/>
      <c r="CJ168" s="86"/>
      <c r="CK168" s="86"/>
      <c r="CL168" s="86"/>
      <c r="CM168" s="86"/>
      <c r="CN168" s="86"/>
      <c r="CO168" s="86"/>
      <c r="CP168" s="86"/>
    </row>
    <row r="169" spans="1:94" ht="12" customHeight="1">
      <c r="A169" s="275"/>
      <c r="B169" s="275">
        <v>14.03</v>
      </c>
      <c r="C169" s="275">
        <v>2.4</v>
      </c>
      <c r="D169" s="421">
        <f t="shared" si="63"/>
        <v>165</v>
      </c>
      <c r="E169" s="422" t="str">
        <f t="shared" si="62"/>
        <v/>
      </c>
      <c r="F169" s="291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  <c r="AA169" s="359"/>
      <c r="AB169" s="359"/>
      <c r="AC169" s="359"/>
      <c r="AD169" s="359"/>
      <c r="AE169" s="359"/>
      <c r="AF169" s="359"/>
      <c r="AG169" s="359"/>
      <c r="AH169" s="359"/>
      <c r="AI169" s="359"/>
      <c r="AJ169" s="5"/>
      <c r="AK169" s="86">
        <v>130</v>
      </c>
      <c r="AL169" s="384">
        <v>0</v>
      </c>
      <c r="AM169" s="384">
        <v>13</v>
      </c>
      <c r="AN169" s="384">
        <v>0</v>
      </c>
      <c r="AO169" s="384">
        <v>50</v>
      </c>
      <c r="AP169" s="384">
        <v>4.0000000000000002E-4</v>
      </c>
      <c r="AQ169" s="384">
        <v>10</v>
      </c>
      <c r="AR169" s="384">
        <v>0.2</v>
      </c>
      <c r="AS169" s="384">
        <v>0.5</v>
      </c>
      <c r="AT169" s="384">
        <v>0.3</v>
      </c>
      <c r="AU169" s="384">
        <v>0.1</v>
      </c>
      <c r="AV169" s="86"/>
      <c r="AW169" s="79">
        <v>14.66666666667</v>
      </c>
      <c r="AX169" s="80">
        <v>-257.52523199395398</v>
      </c>
      <c r="AY169" s="80">
        <v>-4988.2163003067999</v>
      </c>
      <c r="AZ169" s="80">
        <v>-2009.1354403565899</v>
      </c>
      <c r="BA169" s="80">
        <v>-49863.583188513097</v>
      </c>
      <c r="BB169" s="86"/>
      <c r="BC169" s="79">
        <v>14.66666666667</v>
      </c>
      <c r="BD169" s="80">
        <v>870.27823170257898</v>
      </c>
      <c r="BE169" s="86"/>
      <c r="BF169" s="79">
        <v>14.66666666667</v>
      </c>
      <c r="BG169" s="80">
        <v>13.912155580130401</v>
      </c>
      <c r="BH169" s="86"/>
      <c r="BI169" s="86"/>
      <c r="BJ169" s="86"/>
      <c r="BK169" s="86"/>
      <c r="BL169" s="86"/>
      <c r="BM169" s="86"/>
      <c r="BN169" s="86"/>
      <c r="BO169" s="86"/>
      <c r="BP169" s="86"/>
      <c r="BQ169" s="86"/>
      <c r="BR169" s="86"/>
      <c r="BS169" s="86"/>
      <c r="BT169" s="86"/>
      <c r="BU169" s="86"/>
      <c r="BV169" s="86"/>
      <c r="BW169" s="86"/>
      <c r="BX169" s="86"/>
      <c r="BY169" s="86"/>
      <c r="BZ169" s="86"/>
      <c r="CA169" s="86"/>
      <c r="CB169" s="86"/>
      <c r="CC169" s="86"/>
      <c r="CD169" s="86"/>
      <c r="CE169" s="86"/>
      <c r="CF169" s="86"/>
      <c r="CG169" s="86"/>
      <c r="CH169" s="86"/>
      <c r="CI169" s="86"/>
      <c r="CJ169" s="86"/>
      <c r="CK169" s="86"/>
      <c r="CL169" s="86"/>
      <c r="CM169" s="86"/>
      <c r="CN169" s="86"/>
      <c r="CO169" s="86"/>
      <c r="CP169" s="86"/>
    </row>
    <row r="170" spans="1:94" ht="12" customHeight="1">
      <c r="A170" s="275"/>
      <c r="B170" s="275">
        <v>14.08</v>
      </c>
      <c r="C170" s="275">
        <v>2.8</v>
      </c>
      <c r="D170" s="421">
        <f t="shared" si="63"/>
        <v>166</v>
      </c>
      <c r="E170" s="422" t="str">
        <f t="shared" si="62"/>
        <v/>
      </c>
      <c r="F170" s="291"/>
      <c r="G170" s="359"/>
      <c r="H170" s="359"/>
      <c r="I170" s="359"/>
      <c r="J170" s="359"/>
      <c r="K170" s="359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  <c r="AA170" s="359"/>
      <c r="AB170" s="359"/>
      <c r="AC170" s="359"/>
      <c r="AD170" s="359"/>
      <c r="AE170" s="359"/>
      <c r="AF170" s="359"/>
      <c r="AG170" s="359"/>
      <c r="AH170" s="359"/>
      <c r="AI170" s="359"/>
      <c r="AJ170" s="5"/>
      <c r="AK170" s="86">
        <v>131</v>
      </c>
      <c r="AL170" s="384">
        <v>0</v>
      </c>
      <c r="AM170" s="384">
        <v>13</v>
      </c>
      <c r="AN170" s="384">
        <v>1</v>
      </c>
      <c r="AO170" s="384">
        <v>50</v>
      </c>
      <c r="AP170" s="384">
        <v>4.0000000000000002E-4</v>
      </c>
      <c r="AQ170" s="384">
        <v>10</v>
      </c>
      <c r="AR170" s="384">
        <v>0.2</v>
      </c>
      <c r="AS170" s="384">
        <v>0.5</v>
      </c>
      <c r="AT170" s="384">
        <v>0.3</v>
      </c>
      <c r="AU170" s="384">
        <v>0.1</v>
      </c>
      <c r="AV170" s="86"/>
      <c r="AW170" s="79">
        <v>14.75</v>
      </c>
      <c r="AX170" s="80">
        <v>-278.94476727150999</v>
      </c>
      <c r="AY170" s="80">
        <v>-5922.1308040164204</v>
      </c>
      <c r="AZ170" s="80">
        <v>-2340.2245536435798</v>
      </c>
      <c r="BA170" s="80">
        <v>-63932.2134770513</v>
      </c>
      <c r="BB170" s="86"/>
      <c r="BC170" s="79">
        <v>14.75</v>
      </c>
      <c r="BD170" s="80">
        <v>870.08659694027199</v>
      </c>
      <c r="BE170" s="86"/>
      <c r="BF170" s="79">
        <v>14.75</v>
      </c>
      <c r="BG170" s="80">
        <v>13.872065227788701</v>
      </c>
      <c r="BH170" s="86"/>
      <c r="BI170" s="86"/>
      <c r="BJ170" s="86"/>
      <c r="BK170" s="86"/>
      <c r="BL170" s="86"/>
      <c r="BM170" s="86"/>
      <c r="BN170" s="86"/>
      <c r="BO170" s="86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  <c r="BZ170" s="86"/>
      <c r="CA170" s="86"/>
      <c r="CB170" s="86"/>
      <c r="CC170" s="86"/>
      <c r="CD170" s="86"/>
      <c r="CE170" s="86"/>
      <c r="CF170" s="86"/>
      <c r="CG170" s="86"/>
      <c r="CH170" s="86"/>
      <c r="CI170" s="86"/>
      <c r="CJ170" s="86"/>
      <c r="CK170" s="86"/>
      <c r="CL170" s="86"/>
      <c r="CM170" s="86"/>
      <c r="CN170" s="86"/>
      <c r="CO170" s="86"/>
      <c r="CP170" s="86"/>
    </row>
    <row r="171" spans="1:94" ht="12" customHeight="1">
      <c r="A171" s="275"/>
      <c r="B171" s="275">
        <v>14.13</v>
      </c>
      <c r="C171" s="275">
        <v>2.4</v>
      </c>
      <c r="D171" s="421">
        <f t="shared" si="63"/>
        <v>167</v>
      </c>
      <c r="E171" s="422" t="str">
        <f t="shared" si="62"/>
        <v/>
      </c>
      <c r="F171" s="291"/>
      <c r="G171" s="359"/>
      <c r="H171" s="359"/>
      <c r="I171" s="359"/>
      <c r="J171" s="359"/>
      <c r="K171" s="359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  <c r="AA171" s="359"/>
      <c r="AB171" s="359"/>
      <c r="AC171" s="359"/>
      <c r="AD171" s="359"/>
      <c r="AE171" s="359"/>
      <c r="AF171" s="359"/>
      <c r="AG171" s="359"/>
      <c r="AH171" s="359"/>
      <c r="AI171" s="359"/>
      <c r="AJ171" s="5"/>
      <c r="AK171" s="86">
        <v>132</v>
      </c>
      <c r="AL171" s="384">
        <v>0</v>
      </c>
      <c r="AM171" s="384">
        <v>13</v>
      </c>
      <c r="AN171" s="384">
        <v>2</v>
      </c>
      <c r="AO171" s="384">
        <v>50</v>
      </c>
      <c r="AP171" s="384">
        <v>4.0000000000000002E-4</v>
      </c>
      <c r="AQ171" s="384">
        <v>10</v>
      </c>
      <c r="AR171" s="384">
        <v>0.2</v>
      </c>
      <c r="AS171" s="384">
        <v>0.5</v>
      </c>
      <c r="AT171" s="384">
        <v>0.3</v>
      </c>
      <c r="AU171" s="384">
        <v>0.1</v>
      </c>
      <c r="AV171" s="86"/>
      <c r="AW171" s="79">
        <v>14.83333333333</v>
      </c>
      <c r="AX171" s="80">
        <v>-299.7128189869</v>
      </c>
      <c r="AY171" s="80">
        <v>-6527.2952698447798</v>
      </c>
      <c r="AZ171" s="80">
        <v>-2670.8638328184302</v>
      </c>
      <c r="BA171" s="80">
        <v>-73134.907393118003</v>
      </c>
      <c r="BB171" s="86"/>
      <c r="BC171" s="79">
        <v>14.83333333333</v>
      </c>
      <c r="BD171" s="80">
        <v>869.89450258826298</v>
      </c>
      <c r="BE171" s="86"/>
      <c r="BF171" s="79">
        <v>14.83333333333</v>
      </c>
      <c r="BG171" s="80">
        <v>13.5562632181819</v>
      </c>
      <c r="BH171" s="86"/>
      <c r="BI171" s="86"/>
      <c r="BJ171" s="86"/>
      <c r="BK171" s="86"/>
      <c r="BL171" s="86"/>
      <c r="BM171" s="86"/>
      <c r="BN171" s="86"/>
      <c r="BO171" s="86"/>
      <c r="BP171" s="86"/>
      <c r="BQ171" s="86"/>
      <c r="BR171" s="86"/>
      <c r="BS171" s="86"/>
      <c r="BT171" s="86"/>
      <c r="BU171" s="86"/>
      <c r="BV171" s="86"/>
      <c r="BW171" s="86"/>
      <c r="BX171" s="86"/>
      <c r="BY171" s="86"/>
      <c r="BZ171" s="86"/>
      <c r="CA171" s="86"/>
      <c r="CB171" s="86"/>
      <c r="CC171" s="86"/>
      <c r="CD171" s="86"/>
      <c r="CE171" s="86"/>
      <c r="CF171" s="86"/>
      <c r="CG171" s="86"/>
      <c r="CH171" s="86"/>
      <c r="CI171" s="86"/>
      <c r="CJ171" s="86"/>
      <c r="CK171" s="86"/>
      <c r="CL171" s="86"/>
      <c r="CM171" s="86"/>
      <c r="CN171" s="86"/>
      <c r="CO171" s="86"/>
      <c r="CP171" s="86"/>
    </row>
    <row r="172" spans="1:94" ht="12" customHeight="1">
      <c r="A172" s="275"/>
      <c r="B172" s="275">
        <v>14.286</v>
      </c>
      <c r="C172" s="275">
        <v>-2.1</v>
      </c>
      <c r="D172" s="421">
        <f t="shared" si="63"/>
        <v>168</v>
      </c>
      <c r="E172" s="422" t="str">
        <f t="shared" si="62"/>
        <v/>
      </c>
      <c r="F172" s="291"/>
      <c r="G172" s="359"/>
      <c r="H172" s="359"/>
      <c r="I172" s="359"/>
      <c r="J172" s="359"/>
      <c r="K172" s="359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  <c r="AA172" s="359"/>
      <c r="AB172" s="359"/>
      <c r="AC172" s="359"/>
      <c r="AD172" s="359"/>
      <c r="AE172" s="359"/>
      <c r="AF172" s="359"/>
      <c r="AG172" s="359"/>
      <c r="AH172" s="359"/>
      <c r="AI172" s="359"/>
      <c r="AJ172" s="5"/>
      <c r="AK172" s="86">
        <v>133</v>
      </c>
      <c r="AL172" s="384">
        <v>0</v>
      </c>
      <c r="AM172" s="384">
        <v>13</v>
      </c>
      <c r="AN172" s="384">
        <v>3</v>
      </c>
      <c r="AO172" s="384">
        <v>50</v>
      </c>
      <c r="AP172" s="384">
        <v>4.0000000000000002E-4</v>
      </c>
      <c r="AQ172" s="384">
        <v>10</v>
      </c>
      <c r="AR172" s="384">
        <v>0.2</v>
      </c>
      <c r="AS172" s="384">
        <v>0.5</v>
      </c>
      <c r="AT172" s="384">
        <v>0.3</v>
      </c>
      <c r="AU172" s="384">
        <v>0.1</v>
      </c>
      <c r="AV172" s="86"/>
      <c r="AW172" s="79">
        <v>14.91666666667</v>
      </c>
      <c r="AX172" s="80">
        <v>-301.20834378441901</v>
      </c>
      <c r="AY172" s="80">
        <v>-6276.3898292866397</v>
      </c>
      <c r="AZ172" s="80">
        <v>-2715.4354750214702</v>
      </c>
      <c r="BA172" s="80">
        <v>-69525.460902303297</v>
      </c>
      <c r="BB172" s="86"/>
      <c r="BC172" s="79">
        <v>14.91666666667</v>
      </c>
      <c r="BD172" s="80">
        <v>869.70181897442205</v>
      </c>
      <c r="BE172" s="86"/>
      <c r="BF172" s="79">
        <v>14.91666666667</v>
      </c>
      <c r="BG172" s="80">
        <v>13.2511449385078</v>
      </c>
      <c r="BH172" s="86"/>
      <c r="BI172" s="86"/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  <c r="BZ172" s="86"/>
      <c r="CA172" s="86"/>
      <c r="CB172" s="86"/>
      <c r="CC172" s="86"/>
      <c r="CD172" s="86"/>
      <c r="CE172" s="86"/>
      <c r="CF172" s="86"/>
      <c r="CG172" s="86"/>
      <c r="CH172" s="86"/>
      <c r="CI172" s="86"/>
      <c r="CJ172" s="86"/>
      <c r="CK172" s="86"/>
      <c r="CL172" s="86"/>
      <c r="CM172" s="86"/>
      <c r="CN172" s="86"/>
      <c r="CO172" s="86"/>
      <c r="CP172" s="86"/>
    </row>
    <row r="173" spans="1:94" ht="12" customHeight="1">
      <c r="A173" s="275"/>
      <c r="B173" s="275">
        <v>14.336</v>
      </c>
      <c r="C173" s="275">
        <v>-2.5</v>
      </c>
      <c r="D173" s="421">
        <f t="shared" si="63"/>
        <v>169</v>
      </c>
      <c r="E173" s="422" t="str">
        <f t="shared" si="62"/>
        <v/>
      </c>
      <c r="F173" s="291"/>
      <c r="G173" s="359"/>
      <c r="H173" s="359"/>
      <c r="I173" s="359"/>
      <c r="J173" s="359"/>
      <c r="K173" s="359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  <c r="AA173" s="359"/>
      <c r="AB173" s="359"/>
      <c r="AC173" s="359"/>
      <c r="AD173" s="359"/>
      <c r="AE173" s="359"/>
      <c r="AF173" s="359"/>
      <c r="AG173" s="359"/>
      <c r="AH173" s="359"/>
      <c r="AI173" s="359"/>
      <c r="AJ173" s="5"/>
      <c r="AK173" s="86">
        <v>134</v>
      </c>
      <c r="AL173" s="384">
        <v>0</v>
      </c>
      <c r="AM173" s="384">
        <v>13</v>
      </c>
      <c r="AN173" s="384">
        <v>4</v>
      </c>
      <c r="AO173" s="384">
        <v>50</v>
      </c>
      <c r="AP173" s="384">
        <v>4.0000000000000002E-4</v>
      </c>
      <c r="AQ173" s="384">
        <v>10</v>
      </c>
      <c r="AR173" s="384">
        <v>0.2</v>
      </c>
      <c r="AS173" s="384">
        <v>0.5</v>
      </c>
      <c r="AT173" s="384">
        <v>0.3</v>
      </c>
      <c r="AU173" s="384">
        <v>0.1</v>
      </c>
      <c r="AV173" s="86"/>
      <c r="AW173" s="79">
        <v>15</v>
      </c>
      <c r="AX173" s="80">
        <v>-279.38435902266298</v>
      </c>
      <c r="AY173" s="80">
        <v>-5291.5699450843103</v>
      </c>
      <c r="AZ173" s="80">
        <v>-2354.7374820243799</v>
      </c>
      <c r="BA173" s="80">
        <v>-54575.645647197998</v>
      </c>
      <c r="BB173" s="86"/>
      <c r="BC173" s="79">
        <v>15</v>
      </c>
      <c r="BD173" s="80">
        <v>869.50860100611203</v>
      </c>
      <c r="BE173" s="86"/>
      <c r="BF173" s="79">
        <v>15</v>
      </c>
      <c r="BG173" s="80">
        <v>13.2569884622489</v>
      </c>
      <c r="BH173" s="86"/>
      <c r="BI173" s="86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  <c r="BZ173" s="86"/>
      <c r="CA173" s="86"/>
      <c r="CB173" s="86"/>
      <c r="CC173" s="86"/>
      <c r="CD173" s="86"/>
      <c r="CE173" s="86"/>
      <c r="CF173" s="86"/>
      <c r="CG173" s="86"/>
      <c r="CH173" s="86"/>
      <c r="CI173" s="86"/>
      <c r="CJ173" s="86"/>
      <c r="CK173" s="86"/>
      <c r="CL173" s="86"/>
      <c r="CM173" s="86"/>
      <c r="CN173" s="86"/>
      <c r="CO173" s="86"/>
      <c r="CP173" s="86"/>
    </row>
    <row r="174" spans="1:94" ht="12" customHeight="1">
      <c r="A174" s="275"/>
      <c r="B174" s="275">
        <v>14.385999999999999</v>
      </c>
      <c r="C174" s="275">
        <v>-2.1</v>
      </c>
      <c r="D174" s="421">
        <f t="shared" si="63"/>
        <v>170</v>
      </c>
      <c r="E174" s="422" t="str">
        <f t="shared" si="62"/>
        <v/>
      </c>
      <c r="F174" s="291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  <c r="AA174" s="359"/>
      <c r="AB174" s="359"/>
      <c r="AC174" s="359"/>
      <c r="AD174" s="359"/>
      <c r="AE174" s="359"/>
      <c r="AF174" s="359"/>
      <c r="AG174" s="359"/>
      <c r="AH174" s="359"/>
      <c r="AI174" s="359"/>
      <c r="AJ174" s="5"/>
      <c r="AK174" s="86">
        <v>135</v>
      </c>
      <c r="AL174" s="384">
        <v>0</v>
      </c>
      <c r="AM174" s="384">
        <v>13</v>
      </c>
      <c r="AN174" s="384">
        <v>5</v>
      </c>
      <c r="AO174" s="384">
        <v>50</v>
      </c>
      <c r="AP174" s="384">
        <v>4.0000000000000002E-4</v>
      </c>
      <c r="AQ174" s="384">
        <v>10</v>
      </c>
      <c r="AR174" s="384">
        <v>0.2</v>
      </c>
      <c r="AS174" s="384">
        <v>0.5</v>
      </c>
      <c r="AT174" s="384">
        <v>0.3</v>
      </c>
      <c r="AU174" s="384">
        <v>0.1</v>
      </c>
      <c r="AV174" s="86"/>
      <c r="AW174" s="79">
        <v>15.08333333333</v>
      </c>
      <c r="AX174" s="80">
        <v>-255.96408690818299</v>
      </c>
      <c r="AY174" s="80">
        <v>-4574.3072963758596</v>
      </c>
      <c r="AZ174" s="80">
        <v>-1969.94802218314</v>
      </c>
      <c r="BA174" s="80">
        <v>-43588.226591900297</v>
      </c>
      <c r="BB174" s="86"/>
      <c r="BC174" s="79">
        <v>15.08333333333</v>
      </c>
      <c r="BD174" s="80">
        <v>869.31504408381898</v>
      </c>
      <c r="BE174" s="86"/>
      <c r="BF174" s="79">
        <v>15.08333333333</v>
      </c>
      <c r="BG174" s="80">
        <v>13.576256702166701</v>
      </c>
      <c r="BH174" s="86"/>
      <c r="BI174" s="86"/>
      <c r="BJ174" s="86"/>
      <c r="BK174" s="86"/>
      <c r="BL174" s="86"/>
      <c r="BM174" s="86"/>
      <c r="BN174" s="86"/>
      <c r="BO174" s="86"/>
      <c r="BP174" s="86"/>
      <c r="BQ174" s="86"/>
      <c r="BR174" s="86"/>
      <c r="BS174" s="86"/>
      <c r="BT174" s="86"/>
      <c r="BU174" s="86"/>
      <c r="BV174" s="86"/>
      <c r="BW174" s="86"/>
      <c r="BX174" s="86"/>
      <c r="BY174" s="86"/>
      <c r="BZ174" s="86"/>
      <c r="CA174" s="86"/>
      <c r="CB174" s="86"/>
      <c r="CC174" s="86"/>
      <c r="CD174" s="86"/>
      <c r="CE174" s="86"/>
      <c r="CF174" s="86"/>
      <c r="CG174" s="86"/>
      <c r="CH174" s="86"/>
      <c r="CI174" s="86"/>
      <c r="CJ174" s="86"/>
      <c r="CK174" s="86"/>
      <c r="CL174" s="86"/>
      <c r="CM174" s="86"/>
      <c r="CN174" s="86"/>
      <c r="CO174" s="86"/>
      <c r="CP174" s="86"/>
    </row>
    <row r="175" spans="1:94" ht="12" customHeight="1">
      <c r="A175" s="275"/>
      <c r="B175" s="275">
        <v>14.542</v>
      </c>
      <c r="C175" s="275">
        <v>2.1</v>
      </c>
      <c r="D175" s="421">
        <f t="shared" si="63"/>
        <v>171</v>
      </c>
      <c r="E175" s="422" t="str">
        <f t="shared" si="62"/>
        <v/>
      </c>
      <c r="F175" s="291"/>
      <c r="G175" s="359"/>
      <c r="H175" s="359"/>
      <c r="I175" s="359"/>
      <c r="J175" s="359"/>
      <c r="K175" s="359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  <c r="AA175" s="359"/>
      <c r="AB175" s="359"/>
      <c r="AC175" s="359"/>
      <c r="AD175" s="359"/>
      <c r="AE175" s="359"/>
      <c r="AF175" s="359"/>
      <c r="AG175" s="359"/>
      <c r="AH175" s="359"/>
      <c r="AI175" s="359"/>
      <c r="AJ175" s="5"/>
      <c r="AK175" s="86">
        <v>136</v>
      </c>
      <c r="AL175" s="384">
        <v>0</v>
      </c>
      <c r="AM175" s="384">
        <v>13</v>
      </c>
      <c r="AN175" s="384">
        <v>6</v>
      </c>
      <c r="AO175" s="384">
        <v>50</v>
      </c>
      <c r="AP175" s="384">
        <v>4.0000000000000002E-4</v>
      </c>
      <c r="AQ175" s="384">
        <v>10</v>
      </c>
      <c r="AR175" s="384">
        <v>0.2</v>
      </c>
      <c r="AS175" s="384">
        <v>0.5</v>
      </c>
      <c r="AT175" s="384">
        <v>0.3</v>
      </c>
      <c r="AU175" s="384">
        <v>0.1</v>
      </c>
      <c r="AV175" s="86"/>
      <c r="AW175" s="79">
        <v>15.16666666667</v>
      </c>
      <c r="AX175" s="80">
        <v>-252.433491091219</v>
      </c>
      <c r="AY175" s="80">
        <v>-4772.4360989002098</v>
      </c>
      <c r="AZ175" s="80">
        <v>-1929.0363834078801</v>
      </c>
      <c r="BA175" s="80">
        <v>-46597.197017473598</v>
      </c>
      <c r="BB175" s="86"/>
      <c r="BC175" s="79">
        <v>15.16666666667</v>
      </c>
      <c r="BD175" s="80">
        <v>869.12130512805197</v>
      </c>
      <c r="BE175" s="86"/>
      <c r="BF175" s="79">
        <v>15.16666666667</v>
      </c>
      <c r="BG175" s="80">
        <v>13.9181893711136</v>
      </c>
      <c r="BH175" s="86"/>
      <c r="BI175" s="86"/>
      <c r="BJ175" s="86"/>
      <c r="BK175" s="86"/>
      <c r="BL175" s="86"/>
      <c r="BM175" s="86"/>
      <c r="BN175" s="86"/>
      <c r="BO175" s="86"/>
      <c r="BP175" s="86"/>
      <c r="BQ175" s="86"/>
      <c r="BR175" s="86"/>
      <c r="BS175" s="86"/>
      <c r="BT175" s="86"/>
      <c r="BU175" s="86"/>
      <c r="BV175" s="86"/>
      <c r="BW175" s="86"/>
      <c r="BX175" s="86"/>
      <c r="BY175" s="86"/>
      <c r="BZ175" s="86"/>
      <c r="CA175" s="86"/>
      <c r="CB175" s="86"/>
      <c r="CC175" s="86"/>
      <c r="CD175" s="86"/>
      <c r="CE175" s="86"/>
      <c r="CF175" s="86"/>
      <c r="CG175" s="86"/>
      <c r="CH175" s="86"/>
      <c r="CI175" s="86"/>
      <c r="CJ175" s="86"/>
      <c r="CK175" s="86"/>
      <c r="CL175" s="86"/>
      <c r="CM175" s="86"/>
      <c r="CN175" s="86"/>
      <c r="CO175" s="86"/>
      <c r="CP175" s="86"/>
    </row>
    <row r="176" spans="1:94" ht="12" customHeight="1">
      <c r="A176" s="275"/>
      <c r="B176" s="275">
        <v>14.592000000000001</v>
      </c>
      <c r="C176" s="275">
        <v>2.5</v>
      </c>
      <c r="D176" s="421">
        <f t="shared" si="63"/>
        <v>172</v>
      </c>
      <c r="E176" s="422" t="str">
        <f t="shared" si="62"/>
        <v/>
      </c>
      <c r="F176" s="291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  <c r="AA176" s="359"/>
      <c r="AB176" s="359"/>
      <c r="AC176" s="359"/>
      <c r="AD176" s="359"/>
      <c r="AE176" s="359"/>
      <c r="AF176" s="359"/>
      <c r="AG176" s="359"/>
      <c r="AH176" s="359"/>
      <c r="AI176" s="359"/>
      <c r="AJ176" s="5"/>
      <c r="AK176" s="86">
        <v>137</v>
      </c>
      <c r="AL176" s="384">
        <v>0</v>
      </c>
      <c r="AM176" s="384">
        <v>13</v>
      </c>
      <c r="AN176" s="384">
        <v>7</v>
      </c>
      <c r="AO176" s="384">
        <v>50</v>
      </c>
      <c r="AP176" s="384">
        <v>4.0000000000000002E-4</v>
      </c>
      <c r="AQ176" s="384">
        <v>10</v>
      </c>
      <c r="AR176" s="384">
        <v>0.2</v>
      </c>
      <c r="AS176" s="384">
        <v>0.5</v>
      </c>
      <c r="AT176" s="384">
        <v>0.3</v>
      </c>
      <c r="AU176" s="384">
        <v>0.1</v>
      </c>
      <c r="AV176" s="86"/>
      <c r="AW176" s="79">
        <v>15.25</v>
      </c>
      <c r="AX176" s="80">
        <v>-272.15772261963502</v>
      </c>
      <c r="AY176" s="80">
        <v>-5706.7766169692304</v>
      </c>
      <c r="AZ176" s="80">
        <v>-2234.0845207420398</v>
      </c>
      <c r="BA176" s="80">
        <v>-60671.166457607898</v>
      </c>
      <c r="BB176" s="86"/>
      <c r="BC176" s="79">
        <v>15.25</v>
      </c>
      <c r="BD176" s="80">
        <v>868.92735752399403</v>
      </c>
      <c r="BE176" s="86"/>
      <c r="BF176" s="79">
        <v>15.25</v>
      </c>
      <c r="BG176" s="80">
        <v>13.9647578290365</v>
      </c>
      <c r="BH176" s="86"/>
      <c r="BI176" s="86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  <c r="BZ176" s="86"/>
      <c r="CA176" s="86"/>
      <c r="CB176" s="86"/>
      <c r="CC176" s="86"/>
      <c r="CD176" s="86"/>
      <c r="CE176" s="86"/>
      <c r="CF176" s="86"/>
      <c r="CG176" s="86"/>
      <c r="CH176" s="86"/>
      <c r="CI176" s="86"/>
      <c r="CJ176" s="86"/>
      <c r="CK176" s="86"/>
      <c r="CL176" s="86"/>
      <c r="CM176" s="86"/>
      <c r="CN176" s="86"/>
      <c r="CO176" s="86"/>
      <c r="CP176" s="86"/>
    </row>
    <row r="177" spans="1:94" ht="12" customHeight="1">
      <c r="A177" s="275"/>
      <c r="B177" s="275">
        <v>14.641999999999999</v>
      </c>
      <c r="C177" s="275">
        <v>2</v>
      </c>
      <c r="D177" s="421">
        <f t="shared" si="63"/>
        <v>173</v>
      </c>
      <c r="E177" s="422" t="str">
        <f t="shared" si="62"/>
        <v/>
      </c>
      <c r="F177" s="291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  <c r="AA177" s="359"/>
      <c r="AB177" s="359"/>
      <c r="AC177" s="359"/>
      <c r="AD177" s="359"/>
      <c r="AE177" s="359"/>
      <c r="AF177" s="359"/>
      <c r="AG177" s="359"/>
      <c r="AH177" s="359"/>
      <c r="AI177" s="359"/>
      <c r="AJ177" s="5"/>
      <c r="AK177" s="86">
        <v>138</v>
      </c>
      <c r="AL177" s="384">
        <v>0</v>
      </c>
      <c r="AM177" s="384">
        <v>13</v>
      </c>
      <c r="AN177" s="384">
        <v>8</v>
      </c>
      <c r="AO177" s="384">
        <v>50</v>
      </c>
      <c r="AP177" s="384">
        <v>4.0000000000000002E-4</v>
      </c>
      <c r="AQ177" s="384">
        <v>10</v>
      </c>
      <c r="AR177" s="384">
        <v>0.2</v>
      </c>
      <c r="AS177" s="384">
        <v>0.5</v>
      </c>
      <c r="AT177" s="384">
        <v>0.3</v>
      </c>
      <c r="AU177" s="384">
        <v>0.1</v>
      </c>
      <c r="AV177" s="86"/>
      <c r="AW177" s="79">
        <v>15.33333333333</v>
      </c>
      <c r="AX177" s="80">
        <v>-294.792031242186</v>
      </c>
      <c r="AY177" s="80">
        <v>-6429.1370183394401</v>
      </c>
      <c r="AZ177" s="80">
        <v>-2587.1894817458801</v>
      </c>
      <c r="BA177" s="80">
        <v>-71597.876812195507</v>
      </c>
      <c r="BB177" s="86"/>
      <c r="BC177" s="79">
        <v>15.33333333333</v>
      </c>
      <c r="BD177" s="80">
        <v>868.73302495480505</v>
      </c>
      <c r="BE177" s="86"/>
      <c r="BF177" s="79">
        <v>15.33333333333</v>
      </c>
      <c r="BG177" s="80">
        <v>13.694213612360301</v>
      </c>
      <c r="BH177" s="86"/>
      <c r="BI177" s="86"/>
      <c r="BJ177" s="86"/>
      <c r="BK177" s="86"/>
      <c r="BL177" s="86"/>
      <c r="BM177" s="86"/>
      <c r="BN177" s="86"/>
      <c r="BO177" s="86"/>
      <c r="BP177" s="86"/>
      <c r="BQ177" s="86"/>
      <c r="BR177" s="86"/>
      <c r="BS177" s="86"/>
      <c r="BT177" s="86"/>
      <c r="BU177" s="86"/>
      <c r="BV177" s="86"/>
      <c r="BW177" s="86"/>
      <c r="BX177" s="86"/>
      <c r="BY177" s="86"/>
      <c r="BZ177" s="86"/>
      <c r="CA177" s="86"/>
      <c r="CB177" s="86"/>
      <c r="CC177" s="86"/>
      <c r="CD177" s="86"/>
      <c r="CE177" s="86"/>
      <c r="CF177" s="86"/>
      <c r="CG177" s="86"/>
      <c r="CH177" s="86"/>
      <c r="CI177" s="86"/>
      <c r="CJ177" s="86"/>
      <c r="CK177" s="86"/>
      <c r="CL177" s="86"/>
      <c r="CM177" s="86"/>
      <c r="CN177" s="86"/>
      <c r="CO177" s="86"/>
      <c r="CP177" s="86"/>
    </row>
    <row r="178" spans="1:94" ht="12" customHeight="1">
      <c r="A178" s="275"/>
      <c r="B178" s="275">
        <v>14.798</v>
      </c>
      <c r="C178" s="275">
        <v>-2.4</v>
      </c>
      <c r="D178" s="421">
        <f t="shared" si="63"/>
        <v>174</v>
      </c>
      <c r="E178" s="422" t="str">
        <f t="shared" si="62"/>
        <v/>
      </c>
      <c r="F178" s="291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  <c r="AA178" s="359"/>
      <c r="AB178" s="359"/>
      <c r="AC178" s="359"/>
      <c r="AD178" s="359"/>
      <c r="AE178" s="359"/>
      <c r="AF178" s="359"/>
      <c r="AG178" s="359"/>
      <c r="AH178" s="359"/>
      <c r="AI178" s="359"/>
      <c r="AJ178" s="5"/>
      <c r="AK178" s="86">
        <v>139</v>
      </c>
      <c r="AL178" s="384">
        <v>0</v>
      </c>
      <c r="AM178" s="384">
        <v>13</v>
      </c>
      <c r="AN178" s="384">
        <v>9</v>
      </c>
      <c r="AO178" s="384">
        <v>50</v>
      </c>
      <c r="AP178" s="384">
        <v>4.0000000000000002E-4</v>
      </c>
      <c r="AQ178" s="384">
        <v>10</v>
      </c>
      <c r="AR178" s="384">
        <v>0.2</v>
      </c>
      <c r="AS178" s="384">
        <v>0.5</v>
      </c>
      <c r="AT178" s="384">
        <v>0.3</v>
      </c>
      <c r="AU178" s="384">
        <v>0.1</v>
      </c>
      <c r="AV178" s="86"/>
      <c r="AW178" s="79">
        <v>15.41666666667</v>
      </c>
      <c r="AX178" s="80">
        <v>-299.96346591839898</v>
      </c>
      <c r="AY178" s="80">
        <v>-6318.1505578406804</v>
      </c>
      <c r="AZ178" s="80">
        <v>-2687.95339391476</v>
      </c>
      <c r="BA178" s="80">
        <v>-70088.440654603895</v>
      </c>
      <c r="BB178" s="86"/>
      <c r="BC178" s="79">
        <v>15.41666666667</v>
      </c>
      <c r="BD178" s="80">
        <v>868.53814982158099</v>
      </c>
      <c r="BE178" s="86"/>
      <c r="BF178" s="79">
        <v>15.41666666667</v>
      </c>
      <c r="BG178" s="80">
        <v>13.374317502740301</v>
      </c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86"/>
      <c r="CM178" s="86"/>
      <c r="CN178" s="86"/>
      <c r="CO178" s="86"/>
      <c r="CP178" s="86"/>
    </row>
    <row r="179" spans="1:94" ht="12" customHeight="1">
      <c r="A179" s="275"/>
      <c r="B179" s="275">
        <v>14.848000000000001</v>
      </c>
      <c r="C179" s="275">
        <v>-2.8</v>
      </c>
      <c r="D179" s="421">
        <f t="shared" si="63"/>
        <v>175</v>
      </c>
      <c r="E179" s="422" t="str">
        <f t="shared" si="62"/>
        <v/>
      </c>
      <c r="F179" s="291"/>
      <c r="G179" s="359"/>
      <c r="H179" s="359"/>
      <c r="I179" s="359"/>
      <c r="J179" s="359"/>
      <c r="K179" s="359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  <c r="AA179" s="359"/>
      <c r="AB179" s="359"/>
      <c r="AC179" s="359"/>
      <c r="AD179" s="359"/>
      <c r="AE179" s="359"/>
      <c r="AF179" s="359"/>
      <c r="AG179" s="359"/>
      <c r="AH179" s="359"/>
      <c r="AI179" s="359"/>
      <c r="AJ179" s="5"/>
      <c r="AK179" s="86">
        <v>140</v>
      </c>
      <c r="AL179" s="384">
        <v>0</v>
      </c>
      <c r="AM179" s="384">
        <v>14</v>
      </c>
      <c r="AN179" s="384">
        <v>0</v>
      </c>
      <c r="AO179" s="384">
        <v>50</v>
      </c>
      <c r="AP179" s="384">
        <v>4.0000000000000002E-4</v>
      </c>
      <c r="AQ179" s="384">
        <v>10</v>
      </c>
      <c r="AR179" s="384">
        <v>0.2</v>
      </c>
      <c r="AS179" s="384">
        <v>0.5</v>
      </c>
      <c r="AT179" s="384">
        <v>0.3</v>
      </c>
      <c r="AU179" s="384">
        <v>0.1</v>
      </c>
      <c r="AV179" s="86"/>
      <c r="AW179" s="79">
        <v>15.5</v>
      </c>
      <c r="AX179" s="80">
        <v>-282.534930077767</v>
      </c>
      <c r="AY179" s="80">
        <v>-5463.9203730013596</v>
      </c>
      <c r="AZ179" s="80">
        <v>-2405.5495302152899</v>
      </c>
      <c r="BA179" s="80">
        <v>-57172.383408895301</v>
      </c>
      <c r="BB179" s="86"/>
      <c r="BC179" s="79">
        <v>15.5</v>
      </c>
      <c r="BD179" s="80">
        <v>868.34274134291195</v>
      </c>
      <c r="BE179" s="86"/>
      <c r="BF179" s="79">
        <v>15.5</v>
      </c>
      <c r="BG179" s="80">
        <v>13.3118572097162</v>
      </c>
      <c r="BH179" s="86"/>
      <c r="BI179" s="86"/>
      <c r="BJ179" s="86"/>
      <c r="BK179" s="86"/>
      <c r="BL179" s="86"/>
      <c r="BM179" s="86"/>
      <c r="BN179" s="86"/>
      <c r="BO179" s="86"/>
      <c r="BP179" s="86"/>
      <c r="BQ179" s="86"/>
      <c r="BR179" s="86"/>
      <c r="BS179" s="86"/>
      <c r="BT179" s="86"/>
      <c r="BU179" s="86"/>
      <c r="BV179" s="86"/>
      <c r="BW179" s="86"/>
      <c r="BX179" s="86"/>
      <c r="BY179" s="86"/>
      <c r="BZ179" s="86"/>
      <c r="CA179" s="86"/>
      <c r="CB179" s="86"/>
      <c r="CC179" s="86"/>
      <c r="CD179" s="86"/>
      <c r="CE179" s="86"/>
      <c r="CF179" s="86"/>
      <c r="CG179" s="86"/>
      <c r="CH179" s="86"/>
      <c r="CI179" s="86"/>
      <c r="CJ179" s="86"/>
      <c r="CK179" s="86"/>
      <c r="CL179" s="86"/>
      <c r="CM179" s="86"/>
      <c r="CN179" s="86"/>
      <c r="CO179" s="86"/>
      <c r="CP179" s="86"/>
    </row>
    <row r="180" spans="1:94" ht="12" customHeight="1">
      <c r="A180" s="275"/>
      <c r="B180" s="275">
        <v>14.898</v>
      </c>
      <c r="C180" s="275">
        <v>-2.4</v>
      </c>
      <c r="D180" s="421">
        <f t="shared" si="63"/>
        <v>176</v>
      </c>
      <c r="E180" s="422" t="str">
        <f t="shared" si="62"/>
        <v/>
      </c>
      <c r="F180" s="291"/>
      <c r="G180" s="359"/>
      <c r="H180" s="359"/>
      <c r="I180" s="359"/>
      <c r="J180" s="359"/>
      <c r="K180" s="359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  <c r="AA180" s="359"/>
      <c r="AB180" s="359"/>
      <c r="AC180" s="359"/>
      <c r="AD180" s="359"/>
      <c r="AE180" s="359"/>
      <c r="AF180" s="359"/>
      <c r="AG180" s="359"/>
      <c r="AH180" s="359"/>
      <c r="AI180" s="359"/>
      <c r="AJ180" s="5"/>
      <c r="AK180" s="86">
        <v>141</v>
      </c>
      <c r="AL180" s="384">
        <v>0</v>
      </c>
      <c r="AM180" s="384">
        <v>14</v>
      </c>
      <c r="AN180" s="384">
        <v>1</v>
      </c>
      <c r="AO180" s="384">
        <v>50</v>
      </c>
      <c r="AP180" s="384">
        <v>4.0000000000000002E-4</v>
      </c>
      <c r="AQ180" s="384">
        <v>10</v>
      </c>
      <c r="AR180" s="384">
        <v>0.2</v>
      </c>
      <c r="AS180" s="384">
        <v>0.5</v>
      </c>
      <c r="AT180" s="384">
        <v>0.3</v>
      </c>
      <c r="AU180" s="384">
        <v>0.1</v>
      </c>
      <c r="AV180" s="86"/>
      <c r="AW180" s="79">
        <v>15.58333333333</v>
      </c>
      <c r="AX180" s="80">
        <v>-260.91969705859702</v>
      </c>
      <c r="AY180" s="80">
        <v>-4752.4783204184796</v>
      </c>
      <c r="AZ180" s="80">
        <v>-2055.04974298869</v>
      </c>
      <c r="BA180" s="80">
        <v>-46327.3340367938</v>
      </c>
      <c r="BB180" s="86"/>
      <c r="BC180" s="79">
        <v>15.58333333333</v>
      </c>
      <c r="BD180" s="80">
        <v>868.14695717751204</v>
      </c>
      <c r="BE180" s="86"/>
      <c r="BF180" s="79">
        <v>15.58333333333</v>
      </c>
      <c r="BG180" s="80">
        <v>13.5509299772823</v>
      </c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6"/>
      <c r="BS180" s="86"/>
      <c r="BT180" s="86"/>
      <c r="BU180" s="86"/>
      <c r="BV180" s="86"/>
      <c r="BW180" s="86"/>
      <c r="BX180" s="86"/>
      <c r="BY180" s="86"/>
      <c r="BZ180" s="86"/>
      <c r="CA180" s="86"/>
      <c r="CB180" s="86"/>
      <c r="CC180" s="86"/>
      <c r="CD180" s="86"/>
      <c r="CE180" s="86"/>
      <c r="CF180" s="86"/>
      <c r="CG180" s="86"/>
      <c r="CH180" s="86"/>
      <c r="CI180" s="86"/>
      <c r="CJ180" s="86"/>
      <c r="CK180" s="86"/>
      <c r="CL180" s="86"/>
      <c r="CM180" s="86"/>
      <c r="CN180" s="86"/>
      <c r="CO180" s="86"/>
      <c r="CP180" s="86"/>
    </row>
    <row r="181" spans="1:94" ht="12" customHeight="1">
      <c r="A181" s="275"/>
      <c r="B181" s="275">
        <v>15.054</v>
      </c>
      <c r="C181" s="275">
        <v>2.4</v>
      </c>
      <c r="D181" s="421">
        <f t="shared" si="63"/>
        <v>177</v>
      </c>
      <c r="E181" s="422" t="str">
        <f t="shared" si="62"/>
        <v/>
      </c>
      <c r="F181" s="291"/>
      <c r="G181" s="359"/>
      <c r="H181" s="359"/>
      <c r="I181" s="359"/>
      <c r="J181" s="359"/>
      <c r="K181" s="359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  <c r="AA181" s="359"/>
      <c r="AB181" s="359"/>
      <c r="AC181" s="359"/>
      <c r="AD181" s="359"/>
      <c r="AE181" s="359"/>
      <c r="AF181" s="359"/>
      <c r="AG181" s="359"/>
      <c r="AH181" s="359"/>
      <c r="AI181" s="359"/>
      <c r="AJ181" s="5"/>
      <c r="AK181" s="86">
        <v>142</v>
      </c>
      <c r="AL181" s="384">
        <v>0</v>
      </c>
      <c r="AM181" s="384">
        <v>14</v>
      </c>
      <c r="AN181" s="384">
        <v>2</v>
      </c>
      <c r="AO181" s="384">
        <v>50</v>
      </c>
      <c r="AP181" s="384">
        <v>4.0000000000000002E-4</v>
      </c>
      <c r="AQ181" s="384">
        <v>10</v>
      </c>
      <c r="AR181" s="384">
        <v>0.2</v>
      </c>
      <c r="AS181" s="384">
        <v>0.5</v>
      </c>
      <c r="AT181" s="384">
        <v>0.3</v>
      </c>
      <c r="AU181" s="384">
        <v>0.1</v>
      </c>
      <c r="AV181" s="86"/>
      <c r="AW181" s="79">
        <v>15.66666666667</v>
      </c>
      <c r="AX181" s="80">
        <v>-254.692953917625</v>
      </c>
      <c r="AY181" s="80">
        <v>-4800.3428164049901</v>
      </c>
      <c r="AZ181" s="80">
        <v>-1965.95703538717</v>
      </c>
      <c r="BA181" s="80">
        <v>-47044.444438839397</v>
      </c>
      <c r="BB181" s="86"/>
      <c r="BC181" s="79">
        <v>15.66666666667</v>
      </c>
      <c r="BD181" s="80">
        <v>867.95095051096496</v>
      </c>
      <c r="BE181" s="86"/>
      <c r="BF181" s="79">
        <v>15.66666666667</v>
      </c>
      <c r="BG181" s="80">
        <v>13.859068247260399</v>
      </c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86"/>
      <c r="CG181" s="86"/>
      <c r="CH181" s="86"/>
      <c r="CI181" s="86"/>
      <c r="CJ181" s="86"/>
      <c r="CK181" s="86"/>
      <c r="CL181" s="86"/>
      <c r="CM181" s="86"/>
      <c r="CN181" s="86"/>
      <c r="CO181" s="86"/>
      <c r="CP181" s="86"/>
    </row>
    <row r="182" spans="1:94" ht="12" customHeight="1">
      <c r="A182" s="275"/>
      <c r="B182" s="275">
        <v>15.103999999999999</v>
      </c>
      <c r="C182" s="275">
        <v>2.8</v>
      </c>
      <c r="D182" s="421">
        <f t="shared" si="63"/>
        <v>178</v>
      </c>
      <c r="E182" s="422" t="str">
        <f t="shared" si="62"/>
        <v/>
      </c>
      <c r="F182" s="291"/>
      <c r="G182" s="359"/>
      <c r="H182" s="359"/>
      <c r="I182" s="359"/>
      <c r="J182" s="359"/>
      <c r="K182" s="359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  <c r="AA182" s="359"/>
      <c r="AB182" s="359"/>
      <c r="AC182" s="359"/>
      <c r="AD182" s="359"/>
      <c r="AE182" s="359"/>
      <c r="AF182" s="359"/>
      <c r="AG182" s="359"/>
      <c r="AH182" s="359"/>
      <c r="AI182" s="359"/>
      <c r="AJ182" s="5"/>
      <c r="AK182" s="86">
        <v>143</v>
      </c>
      <c r="AL182" s="384">
        <v>0</v>
      </c>
      <c r="AM182" s="384">
        <v>14</v>
      </c>
      <c r="AN182" s="384">
        <v>3</v>
      </c>
      <c r="AO182" s="384">
        <v>50</v>
      </c>
      <c r="AP182" s="384">
        <v>4.0000000000000002E-4</v>
      </c>
      <c r="AQ182" s="384">
        <v>10</v>
      </c>
      <c r="AR182" s="384">
        <v>0.2</v>
      </c>
      <c r="AS182" s="384">
        <v>0.5</v>
      </c>
      <c r="AT182" s="384">
        <v>0.3</v>
      </c>
      <c r="AU182" s="384">
        <v>0.1</v>
      </c>
      <c r="AV182" s="86"/>
      <c r="AW182" s="79">
        <v>15.75</v>
      </c>
      <c r="AX182" s="80">
        <v>-271.96521454407298</v>
      </c>
      <c r="AY182" s="80">
        <v>-5653.0123277625398</v>
      </c>
      <c r="AZ182" s="80">
        <v>-2231.9013568525102</v>
      </c>
      <c r="BA182" s="80">
        <v>-59874.296431367198</v>
      </c>
      <c r="BB182" s="86"/>
      <c r="BC182" s="79">
        <v>15.75</v>
      </c>
      <c r="BD182" s="80">
        <v>867.75471651438102</v>
      </c>
      <c r="BE182" s="86"/>
      <c r="BF182" s="79">
        <v>15.75</v>
      </c>
      <c r="BG182" s="80">
        <v>13.9170488726676</v>
      </c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6"/>
      <c r="BS182" s="86"/>
      <c r="BT182" s="86"/>
      <c r="BU182" s="86"/>
      <c r="BV182" s="86"/>
      <c r="BW182" s="86"/>
      <c r="BX182" s="86"/>
      <c r="BY182" s="86"/>
      <c r="BZ182" s="86"/>
      <c r="CA182" s="86"/>
      <c r="CB182" s="86"/>
      <c r="CC182" s="86"/>
      <c r="CD182" s="86"/>
      <c r="CE182" s="86"/>
      <c r="CF182" s="86"/>
      <c r="CG182" s="86"/>
      <c r="CH182" s="86"/>
      <c r="CI182" s="86"/>
      <c r="CJ182" s="86"/>
      <c r="CK182" s="86"/>
      <c r="CL182" s="86"/>
      <c r="CM182" s="86"/>
      <c r="CN182" s="86"/>
      <c r="CO182" s="86"/>
      <c r="CP182" s="86"/>
    </row>
    <row r="183" spans="1:94" ht="12" customHeight="1">
      <c r="A183" s="275"/>
      <c r="B183" s="275">
        <v>15.154</v>
      </c>
      <c r="C183" s="275">
        <v>2.4</v>
      </c>
      <c r="D183" s="421">
        <f t="shared" si="63"/>
        <v>179</v>
      </c>
      <c r="E183" s="422" t="str">
        <f t="shared" si="62"/>
        <v/>
      </c>
      <c r="F183" s="291"/>
      <c r="G183" s="359"/>
      <c r="H183" s="359"/>
      <c r="I183" s="359"/>
      <c r="J183" s="359"/>
      <c r="K183" s="359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  <c r="AA183" s="359"/>
      <c r="AB183" s="359"/>
      <c r="AC183" s="359"/>
      <c r="AD183" s="359"/>
      <c r="AE183" s="359"/>
      <c r="AF183" s="359"/>
      <c r="AG183" s="359"/>
      <c r="AH183" s="359"/>
      <c r="AI183" s="359"/>
      <c r="AJ183" s="5"/>
      <c r="AK183" s="86">
        <v>144</v>
      </c>
      <c r="AL183" s="384">
        <v>0</v>
      </c>
      <c r="AM183" s="384">
        <v>14</v>
      </c>
      <c r="AN183" s="384">
        <v>4</v>
      </c>
      <c r="AO183" s="384">
        <v>50</v>
      </c>
      <c r="AP183" s="384">
        <v>4.0000000000000002E-4</v>
      </c>
      <c r="AQ183" s="384">
        <v>10</v>
      </c>
      <c r="AR183" s="384">
        <v>0.2</v>
      </c>
      <c r="AS183" s="384">
        <v>0.5</v>
      </c>
      <c r="AT183" s="384">
        <v>0.3</v>
      </c>
      <c r="AU183" s="384">
        <v>0.1</v>
      </c>
      <c r="AV183" s="86"/>
      <c r="AW183" s="79">
        <v>15.83333333333</v>
      </c>
      <c r="AX183" s="80">
        <v>-294.91696357947802</v>
      </c>
      <c r="AY183" s="80">
        <v>-6419.52038857968</v>
      </c>
      <c r="AZ183" s="80">
        <v>-2589.3304476931899</v>
      </c>
      <c r="BA183" s="80">
        <v>-71457.669158734905</v>
      </c>
      <c r="BB183" s="86"/>
      <c r="BC183" s="79">
        <v>15.83333333333</v>
      </c>
      <c r="BD183" s="80">
        <v>867.55809831890099</v>
      </c>
      <c r="BE183" s="86"/>
      <c r="BF183" s="79">
        <v>15.83333333333</v>
      </c>
      <c r="BG183" s="80">
        <v>13.661081139025899</v>
      </c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6"/>
      <c r="BS183" s="86"/>
      <c r="BT183" s="86"/>
      <c r="BU183" s="86"/>
      <c r="BV183" s="86"/>
      <c r="BW183" s="86"/>
      <c r="BX183" s="86"/>
      <c r="BY183" s="86"/>
      <c r="BZ183" s="86"/>
      <c r="CA183" s="86"/>
      <c r="CB183" s="86"/>
      <c r="CC183" s="86"/>
      <c r="CD183" s="86"/>
      <c r="CE183" s="86"/>
      <c r="CF183" s="86"/>
      <c r="CG183" s="86"/>
      <c r="CH183" s="86"/>
      <c r="CI183" s="86"/>
      <c r="CJ183" s="86"/>
      <c r="CK183" s="86"/>
      <c r="CL183" s="86"/>
      <c r="CM183" s="86"/>
      <c r="CN183" s="86"/>
      <c r="CO183" s="86"/>
      <c r="CP183" s="86"/>
    </row>
    <row r="184" spans="1:94" ht="12" customHeight="1">
      <c r="A184" s="275"/>
      <c r="B184" s="275">
        <v>15.31</v>
      </c>
      <c r="C184" s="275">
        <v>-2.1</v>
      </c>
      <c r="D184" s="421">
        <f t="shared" si="63"/>
        <v>180</v>
      </c>
      <c r="E184" s="422" t="str">
        <f t="shared" si="62"/>
        <v/>
      </c>
      <c r="F184" s="291"/>
      <c r="G184" s="359"/>
      <c r="H184" s="359"/>
      <c r="I184" s="359"/>
      <c r="J184" s="359"/>
      <c r="K184" s="359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  <c r="AA184" s="359"/>
      <c r="AB184" s="359"/>
      <c r="AC184" s="359"/>
      <c r="AD184" s="359"/>
      <c r="AE184" s="359"/>
      <c r="AF184" s="359"/>
      <c r="AG184" s="359"/>
      <c r="AH184" s="359"/>
      <c r="AI184" s="359"/>
      <c r="AJ184" s="5"/>
      <c r="AK184" s="86">
        <v>145</v>
      </c>
      <c r="AL184" s="384">
        <v>0</v>
      </c>
      <c r="AM184" s="384">
        <v>14</v>
      </c>
      <c r="AN184" s="384">
        <v>5</v>
      </c>
      <c r="AO184" s="384">
        <v>50</v>
      </c>
      <c r="AP184" s="384">
        <v>4.0000000000000002E-4</v>
      </c>
      <c r="AQ184" s="384">
        <v>10</v>
      </c>
      <c r="AR184" s="384">
        <v>0.2</v>
      </c>
      <c r="AS184" s="384">
        <v>0.5</v>
      </c>
      <c r="AT184" s="384">
        <v>0.3</v>
      </c>
      <c r="AU184" s="384">
        <v>0.1</v>
      </c>
      <c r="AV184" s="86"/>
      <c r="AW184" s="79">
        <v>15.91666666667</v>
      </c>
      <c r="AX184" s="80">
        <v>-303.28485079698697</v>
      </c>
      <c r="AY184" s="80">
        <v>-6440.7668778518</v>
      </c>
      <c r="AZ184" s="80">
        <v>-2744.7789522878302</v>
      </c>
      <c r="BA184" s="80">
        <v>-71971.625861083696</v>
      </c>
      <c r="BB184" s="86"/>
      <c r="BC184" s="79">
        <v>15.91666666667</v>
      </c>
      <c r="BD184" s="80">
        <v>867.36093507954899</v>
      </c>
      <c r="BE184" s="86"/>
      <c r="BF184" s="79">
        <v>15.91666666667</v>
      </c>
      <c r="BG184" s="80">
        <v>13.319026855372201</v>
      </c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6"/>
      <c r="BS184" s="86"/>
      <c r="BT184" s="86"/>
      <c r="BU184" s="86"/>
      <c r="BV184" s="86"/>
      <c r="BW184" s="86"/>
      <c r="BX184" s="86"/>
      <c r="BY184" s="86"/>
      <c r="BZ184" s="86"/>
      <c r="CA184" s="86"/>
      <c r="CB184" s="86"/>
      <c r="CC184" s="86"/>
      <c r="CD184" s="86"/>
      <c r="CE184" s="86"/>
      <c r="CF184" s="86"/>
      <c r="CG184" s="86"/>
      <c r="CH184" s="86"/>
      <c r="CI184" s="86"/>
      <c r="CJ184" s="86"/>
      <c r="CK184" s="86"/>
      <c r="CL184" s="86"/>
      <c r="CM184" s="86"/>
      <c r="CN184" s="86"/>
      <c r="CO184" s="86"/>
      <c r="CP184" s="86"/>
    </row>
    <row r="185" spans="1:94" ht="12" customHeight="1">
      <c r="A185" s="275"/>
      <c r="B185" s="275">
        <v>15.36</v>
      </c>
      <c r="C185" s="275">
        <v>-2.5</v>
      </c>
      <c r="D185" s="421">
        <f t="shared" si="63"/>
        <v>181</v>
      </c>
      <c r="E185" s="422" t="str">
        <f t="shared" si="62"/>
        <v/>
      </c>
      <c r="F185" s="291"/>
      <c r="G185" s="359"/>
      <c r="H185" s="359"/>
      <c r="I185" s="359"/>
      <c r="J185" s="359"/>
      <c r="K185" s="359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  <c r="AA185" s="359"/>
      <c r="AB185" s="359"/>
      <c r="AC185" s="359"/>
      <c r="AD185" s="359"/>
      <c r="AE185" s="359"/>
      <c r="AF185" s="359"/>
      <c r="AG185" s="359"/>
      <c r="AH185" s="359"/>
      <c r="AI185" s="359"/>
      <c r="AJ185" s="5"/>
      <c r="AK185" s="86">
        <v>146</v>
      </c>
      <c r="AL185" s="384">
        <v>0</v>
      </c>
      <c r="AM185" s="384">
        <v>14</v>
      </c>
      <c r="AN185" s="384">
        <v>6</v>
      </c>
      <c r="AO185" s="384">
        <v>50</v>
      </c>
      <c r="AP185" s="384">
        <v>4.0000000000000002E-4</v>
      </c>
      <c r="AQ185" s="384">
        <v>10</v>
      </c>
      <c r="AR185" s="384">
        <v>0.2</v>
      </c>
      <c r="AS185" s="384">
        <v>0.5</v>
      </c>
      <c r="AT185" s="384">
        <v>0.3</v>
      </c>
      <c r="AU185" s="384">
        <v>0.1</v>
      </c>
      <c r="AV185" s="86"/>
      <c r="AW185" s="79">
        <v>16</v>
      </c>
      <c r="AX185" s="80">
        <v>-287.11108452371298</v>
      </c>
      <c r="AY185" s="80">
        <v>-5600.8854009659199</v>
      </c>
      <c r="AZ185" s="80">
        <v>-2484.0712209653798</v>
      </c>
      <c r="BA185" s="80">
        <v>-59294.228701237298</v>
      </c>
      <c r="BB185" s="86"/>
      <c r="BC185" s="79">
        <v>16</v>
      </c>
      <c r="BD185" s="80">
        <v>867.16322366657698</v>
      </c>
      <c r="BE185" s="86"/>
      <c r="BF185" s="79">
        <v>16</v>
      </c>
      <c r="BG185" s="80">
        <v>13.218482434532801</v>
      </c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6"/>
      <c r="BS185" s="86"/>
      <c r="BT185" s="86"/>
      <c r="BU185" s="86"/>
      <c r="BV185" s="86"/>
      <c r="BW185" s="86"/>
      <c r="BX185" s="86"/>
      <c r="BY185" s="86"/>
      <c r="BZ185" s="86"/>
      <c r="CA185" s="86"/>
      <c r="CB185" s="86"/>
      <c r="CC185" s="86"/>
      <c r="CD185" s="86"/>
      <c r="CE185" s="86"/>
      <c r="CF185" s="86"/>
      <c r="CG185" s="86"/>
      <c r="CH185" s="86"/>
      <c r="CI185" s="86"/>
      <c r="CJ185" s="86"/>
      <c r="CK185" s="86"/>
      <c r="CL185" s="86"/>
      <c r="CM185" s="86"/>
      <c r="CN185" s="86"/>
      <c r="CO185" s="86"/>
      <c r="CP185" s="86"/>
    </row>
    <row r="186" spans="1:94" ht="12" customHeight="1">
      <c r="A186" s="275"/>
      <c r="B186" s="275">
        <v>15.41</v>
      </c>
      <c r="C186" s="275">
        <v>-2.1</v>
      </c>
      <c r="D186" s="421">
        <f t="shared" si="63"/>
        <v>182</v>
      </c>
      <c r="E186" s="422" t="str">
        <f t="shared" si="62"/>
        <v/>
      </c>
      <c r="F186" s="291"/>
      <c r="G186" s="359"/>
      <c r="H186" s="359"/>
      <c r="I186" s="359"/>
      <c r="J186" s="359"/>
      <c r="K186" s="359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  <c r="AA186" s="359"/>
      <c r="AB186" s="359"/>
      <c r="AC186" s="359"/>
      <c r="AD186" s="359"/>
      <c r="AE186" s="359"/>
      <c r="AF186" s="359"/>
      <c r="AG186" s="359"/>
      <c r="AH186" s="359"/>
      <c r="AI186" s="359"/>
      <c r="AJ186" s="5"/>
      <c r="AK186" s="86">
        <v>147</v>
      </c>
      <c r="AL186" s="384">
        <v>0</v>
      </c>
      <c r="AM186" s="384">
        <v>14</v>
      </c>
      <c r="AN186" s="384">
        <v>7</v>
      </c>
      <c r="AO186" s="384">
        <v>50</v>
      </c>
      <c r="AP186" s="384">
        <v>4.0000000000000002E-4</v>
      </c>
      <c r="AQ186" s="384">
        <v>10</v>
      </c>
      <c r="AR186" s="384">
        <v>0.2</v>
      </c>
      <c r="AS186" s="384">
        <v>0.5</v>
      </c>
      <c r="AT186" s="384">
        <v>0.3</v>
      </c>
      <c r="AU186" s="384">
        <v>0.1</v>
      </c>
      <c r="AV186" s="86"/>
      <c r="AW186" s="79">
        <v>16.08333333333</v>
      </c>
      <c r="AX186" s="80">
        <v>-261.61925028247998</v>
      </c>
      <c r="AY186" s="80">
        <v>-4710.5108060243601</v>
      </c>
      <c r="AZ186" s="80">
        <v>-2057.7671920623802</v>
      </c>
      <c r="BA186" s="80">
        <v>-45662.039096963803</v>
      </c>
      <c r="BB186" s="86"/>
      <c r="BC186" s="79">
        <v>16.08333333333</v>
      </c>
      <c r="BD186" s="80">
        <v>866.96513190347196</v>
      </c>
      <c r="BE186" s="86"/>
      <c r="BF186" s="79">
        <v>16.08333333333</v>
      </c>
      <c r="BG186" s="80">
        <v>13.4642620742191</v>
      </c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6"/>
      <c r="BS186" s="86"/>
      <c r="BT186" s="86"/>
      <c r="BU186" s="86"/>
      <c r="BV186" s="86"/>
      <c r="BW186" s="86"/>
      <c r="BX186" s="86"/>
      <c r="BY186" s="86"/>
      <c r="BZ186" s="86"/>
      <c r="CA186" s="86"/>
      <c r="CB186" s="86"/>
      <c r="CC186" s="86"/>
      <c r="CD186" s="86"/>
      <c r="CE186" s="86"/>
      <c r="CF186" s="86"/>
      <c r="CG186" s="86"/>
      <c r="CH186" s="86"/>
      <c r="CI186" s="86"/>
      <c r="CJ186" s="86"/>
      <c r="CK186" s="86"/>
      <c r="CL186" s="86"/>
      <c r="CM186" s="86"/>
      <c r="CN186" s="86"/>
      <c r="CO186" s="86"/>
      <c r="CP186" s="86"/>
    </row>
    <row r="187" spans="1:94" ht="12" customHeight="1">
      <c r="A187" s="275"/>
      <c r="B187" s="275">
        <v>15.566000000000001</v>
      </c>
      <c r="C187" s="275">
        <v>2.1</v>
      </c>
      <c r="D187" s="421">
        <f t="shared" si="63"/>
        <v>183</v>
      </c>
      <c r="E187" s="422" t="str">
        <f t="shared" si="62"/>
        <v/>
      </c>
      <c r="F187" s="291"/>
      <c r="G187" s="359"/>
      <c r="H187" s="359"/>
      <c r="I187" s="359"/>
      <c r="J187" s="359"/>
      <c r="K187" s="359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  <c r="AA187" s="359"/>
      <c r="AB187" s="359"/>
      <c r="AC187" s="359"/>
      <c r="AD187" s="359"/>
      <c r="AE187" s="359"/>
      <c r="AF187" s="359"/>
      <c r="AG187" s="359"/>
      <c r="AH187" s="359"/>
      <c r="AI187" s="359"/>
      <c r="AJ187" s="5"/>
      <c r="AK187" s="86">
        <v>148</v>
      </c>
      <c r="AL187" s="384">
        <v>0</v>
      </c>
      <c r="AM187" s="384">
        <v>14</v>
      </c>
      <c r="AN187" s="384">
        <v>8</v>
      </c>
      <c r="AO187" s="384">
        <v>50</v>
      </c>
      <c r="AP187" s="384">
        <v>4.0000000000000002E-4</v>
      </c>
      <c r="AQ187" s="384">
        <v>10</v>
      </c>
      <c r="AR187" s="384">
        <v>0.2</v>
      </c>
      <c r="AS187" s="384">
        <v>0.5</v>
      </c>
      <c r="AT187" s="384">
        <v>0.3</v>
      </c>
      <c r="AU187" s="384">
        <v>0.1</v>
      </c>
      <c r="AV187" s="86"/>
      <c r="AW187" s="79">
        <v>16.16666666667</v>
      </c>
      <c r="AX187" s="80">
        <v>-250.851042140739</v>
      </c>
      <c r="AY187" s="80">
        <v>-4615.6445973314503</v>
      </c>
      <c r="AZ187" s="80">
        <v>-1903.8359785811999</v>
      </c>
      <c r="BA187" s="80">
        <v>-44242.723984707598</v>
      </c>
      <c r="BB187" s="86"/>
      <c r="BC187" s="79">
        <v>16.16666666667</v>
      </c>
      <c r="BD187" s="80">
        <v>866.76684652488802</v>
      </c>
      <c r="BE187" s="86"/>
      <c r="BF187" s="79">
        <v>16.16666666667</v>
      </c>
      <c r="BG187" s="80">
        <v>13.836963865032899</v>
      </c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G187" s="86"/>
      <c r="CH187" s="86"/>
      <c r="CI187" s="86"/>
      <c r="CJ187" s="86"/>
      <c r="CK187" s="86"/>
      <c r="CL187" s="86"/>
      <c r="CM187" s="86"/>
      <c r="CN187" s="86"/>
      <c r="CO187" s="86"/>
      <c r="CP187" s="86"/>
    </row>
    <row r="188" spans="1:94" ht="12" customHeight="1">
      <c r="A188" s="275"/>
      <c r="B188" s="275">
        <v>15.616</v>
      </c>
      <c r="C188" s="275">
        <v>2.5</v>
      </c>
      <c r="D188" s="421">
        <f t="shared" si="63"/>
        <v>184</v>
      </c>
      <c r="E188" s="422" t="str">
        <f t="shared" si="62"/>
        <v/>
      </c>
      <c r="F188" s="291"/>
      <c r="G188" s="359"/>
      <c r="H188" s="359"/>
      <c r="I188" s="359"/>
      <c r="J188" s="359"/>
      <c r="K188" s="359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  <c r="AA188" s="359"/>
      <c r="AB188" s="359"/>
      <c r="AC188" s="359"/>
      <c r="AD188" s="359"/>
      <c r="AE188" s="359"/>
      <c r="AF188" s="359"/>
      <c r="AG188" s="359"/>
      <c r="AH188" s="359"/>
      <c r="AI188" s="359"/>
      <c r="AJ188" s="5"/>
      <c r="AK188" s="86">
        <v>149</v>
      </c>
      <c r="AL188" s="384">
        <v>0</v>
      </c>
      <c r="AM188" s="384">
        <v>14</v>
      </c>
      <c r="AN188" s="384">
        <v>9</v>
      </c>
      <c r="AO188" s="384">
        <v>50</v>
      </c>
      <c r="AP188" s="384">
        <v>4.0000000000000002E-4</v>
      </c>
      <c r="AQ188" s="384">
        <v>10</v>
      </c>
      <c r="AR188" s="384">
        <v>0.2</v>
      </c>
      <c r="AS188" s="384">
        <v>0.5</v>
      </c>
      <c r="AT188" s="384">
        <v>0.3</v>
      </c>
      <c r="AU188" s="384">
        <v>0.1</v>
      </c>
      <c r="AV188" s="86"/>
      <c r="AW188" s="79">
        <v>16.25</v>
      </c>
      <c r="AX188" s="80">
        <v>-264.97427289267</v>
      </c>
      <c r="AY188" s="80">
        <v>-5408.7374932902603</v>
      </c>
      <c r="AZ188" s="80">
        <v>-2122.7215845312799</v>
      </c>
      <c r="BA188" s="80">
        <v>-56179.667644011999</v>
      </c>
      <c r="BB188" s="86"/>
      <c r="BC188" s="79">
        <v>16.25</v>
      </c>
      <c r="BD188" s="80">
        <v>866.56839982610097</v>
      </c>
      <c r="BE188" s="86"/>
      <c r="BF188" s="79">
        <v>16.25</v>
      </c>
      <c r="BG188" s="80">
        <v>13.988298529642</v>
      </c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6"/>
      <c r="BS188" s="86"/>
      <c r="BT188" s="86"/>
      <c r="BU188" s="86"/>
      <c r="BV188" s="86"/>
      <c r="BW188" s="86"/>
      <c r="BX188" s="86"/>
      <c r="BY188" s="86"/>
      <c r="BZ188" s="86"/>
      <c r="CA188" s="86"/>
      <c r="CB188" s="86"/>
      <c r="CC188" s="86"/>
      <c r="CD188" s="86"/>
      <c r="CE188" s="86"/>
      <c r="CF188" s="86"/>
      <c r="CG188" s="86"/>
      <c r="CH188" s="86"/>
      <c r="CI188" s="86"/>
      <c r="CJ188" s="86"/>
      <c r="CK188" s="86"/>
      <c r="CL188" s="86"/>
      <c r="CM188" s="86"/>
      <c r="CN188" s="86"/>
      <c r="CO188" s="86"/>
      <c r="CP188" s="86"/>
    </row>
    <row r="189" spans="1:94" ht="12" customHeight="1">
      <c r="A189" s="275"/>
      <c r="B189" s="275">
        <v>15.666</v>
      </c>
      <c r="C189" s="275">
        <v>2</v>
      </c>
      <c r="D189" s="421">
        <f t="shared" si="63"/>
        <v>185</v>
      </c>
      <c r="E189" s="422" t="str">
        <f t="shared" si="62"/>
        <v/>
      </c>
      <c r="F189" s="291"/>
      <c r="G189" s="359"/>
      <c r="H189" s="359"/>
      <c r="I189" s="359"/>
      <c r="J189" s="359"/>
      <c r="K189" s="359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  <c r="AA189" s="359"/>
      <c r="AB189" s="359"/>
      <c r="AC189" s="359"/>
      <c r="AD189" s="359"/>
      <c r="AE189" s="359"/>
      <c r="AF189" s="359"/>
      <c r="AG189" s="359"/>
      <c r="AH189" s="359"/>
      <c r="AI189" s="359"/>
      <c r="AJ189" s="5"/>
      <c r="AK189" s="354"/>
      <c r="AL189" s="354"/>
      <c r="AM189" s="354"/>
      <c r="AN189" s="354"/>
      <c r="AO189" s="354"/>
      <c r="AP189" s="354"/>
      <c r="AQ189" s="354"/>
      <c r="AR189" s="354"/>
      <c r="AS189" s="354"/>
      <c r="AT189" s="354"/>
      <c r="AU189" s="354"/>
      <c r="AV189" s="86"/>
      <c r="AW189" s="79">
        <v>16.33333333333</v>
      </c>
      <c r="AX189" s="80">
        <v>-289.077906621284</v>
      </c>
      <c r="AY189" s="80">
        <v>-6280.0725353000498</v>
      </c>
      <c r="AZ189" s="80">
        <v>-2497.32151176965</v>
      </c>
      <c r="BA189" s="80">
        <v>-69334.470708503504</v>
      </c>
      <c r="BB189" s="86"/>
      <c r="BC189" s="79">
        <v>16.33333333333</v>
      </c>
      <c r="BD189" s="80">
        <v>866.369647015032</v>
      </c>
      <c r="BE189" s="86"/>
      <c r="BF189" s="79">
        <v>16.33333333333</v>
      </c>
      <c r="BG189" s="80">
        <v>13.7950678077767</v>
      </c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6"/>
      <c r="CE189" s="86"/>
      <c r="CF189" s="86"/>
      <c r="CG189" s="86"/>
      <c r="CH189" s="86"/>
      <c r="CI189" s="86"/>
      <c r="CJ189" s="86"/>
      <c r="CK189" s="86"/>
      <c r="CL189" s="86"/>
      <c r="CM189" s="86"/>
      <c r="CN189" s="86"/>
      <c r="CO189" s="86"/>
      <c r="CP189" s="86"/>
    </row>
    <row r="190" spans="1:94" ht="12" customHeight="1">
      <c r="A190" s="275"/>
      <c r="B190" s="275">
        <v>15.821999999999999</v>
      </c>
      <c r="C190" s="275">
        <v>-2.4</v>
      </c>
      <c r="D190" s="421">
        <f t="shared" si="63"/>
        <v>186</v>
      </c>
      <c r="E190" s="422" t="str">
        <f t="shared" si="62"/>
        <v/>
      </c>
      <c r="F190" s="291"/>
      <c r="G190" s="359"/>
      <c r="H190" s="359"/>
      <c r="I190" s="359"/>
      <c r="J190" s="359"/>
      <c r="K190" s="359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  <c r="AA190" s="359"/>
      <c r="AB190" s="359"/>
      <c r="AC190" s="359"/>
      <c r="AD190" s="359"/>
      <c r="AE190" s="359"/>
      <c r="AF190" s="359"/>
      <c r="AG190" s="359"/>
      <c r="AH190" s="359"/>
      <c r="AI190" s="359"/>
      <c r="AJ190" s="5"/>
      <c r="AK190" s="351"/>
      <c r="AL190" s="11">
        <f>ROW()</f>
        <v>190</v>
      </c>
      <c r="AM190" s="11">
        <f>ROW()</f>
        <v>190</v>
      </c>
      <c r="AN190" s="11">
        <f>ROW()</f>
        <v>190</v>
      </c>
      <c r="AO190" s="11">
        <f>ROW()</f>
        <v>190</v>
      </c>
      <c r="AP190" s="11">
        <f>ROW()</f>
        <v>190</v>
      </c>
      <c r="AQ190" s="11">
        <f>ROW()</f>
        <v>190</v>
      </c>
      <c r="AR190" s="11">
        <f>ROW()</f>
        <v>190</v>
      </c>
      <c r="AS190" s="11">
        <f>ROW()</f>
        <v>190</v>
      </c>
      <c r="AT190" s="11">
        <f>ROW()</f>
        <v>190</v>
      </c>
      <c r="AU190" s="11">
        <f>ROW()</f>
        <v>190</v>
      </c>
      <c r="AV190" s="86"/>
      <c r="AW190" s="79">
        <v>16.41666666667</v>
      </c>
      <c r="AX190" s="80">
        <v>-301.10511263909302</v>
      </c>
      <c r="AY190" s="80">
        <v>-6453.9490958240704</v>
      </c>
      <c r="AZ190" s="80">
        <v>-2701.4098149812698</v>
      </c>
      <c r="BA190" s="80">
        <v>-72099.746338476907</v>
      </c>
      <c r="BB190" s="86"/>
      <c r="BC190" s="79">
        <v>16.41666666667</v>
      </c>
      <c r="BD190" s="80">
        <v>866.17040559638599</v>
      </c>
      <c r="BE190" s="86"/>
      <c r="BF190" s="79">
        <v>16.41666666667</v>
      </c>
      <c r="BG190" s="80">
        <v>13.4526876019391</v>
      </c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6"/>
      <c r="BS190" s="86"/>
      <c r="BT190" s="86"/>
      <c r="BU190" s="86"/>
      <c r="BV190" s="86"/>
      <c r="BW190" s="86"/>
      <c r="BX190" s="86"/>
      <c r="BY190" s="86"/>
      <c r="BZ190" s="86"/>
      <c r="CA190" s="86"/>
      <c r="CB190" s="86"/>
      <c r="CC190" s="86"/>
      <c r="CD190" s="86"/>
      <c r="CE190" s="86"/>
      <c r="CF190" s="86"/>
      <c r="CG190" s="86"/>
      <c r="CH190" s="86"/>
      <c r="CI190" s="86"/>
      <c r="CJ190" s="86"/>
      <c r="CK190" s="86"/>
      <c r="CL190" s="86"/>
      <c r="CM190" s="86"/>
      <c r="CN190" s="86"/>
      <c r="CO190" s="86"/>
      <c r="CP190" s="86"/>
    </row>
    <row r="191" spans="1:94" ht="12" customHeight="1">
      <c r="A191" s="275"/>
      <c r="B191" s="275">
        <v>15.872</v>
      </c>
      <c r="C191" s="275">
        <v>-2.8</v>
      </c>
      <c r="D191" s="421">
        <f t="shared" si="63"/>
        <v>187</v>
      </c>
      <c r="E191" s="422" t="str">
        <f t="shared" si="62"/>
        <v/>
      </c>
      <c r="F191" s="291"/>
      <c r="G191" s="359"/>
      <c r="H191" s="359"/>
      <c r="I191" s="359"/>
      <c r="J191" s="359"/>
      <c r="K191" s="359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  <c r="AA191" s="359"/>
      <c r="AB191" s="359"/>
      <c r="AC191" s="359"/>
      <c r="AD191" s="359"/>
      <c r="AE191" s="359"/>
      <c r="AF191" s="359"/>
      <c r="AG191" s="359"/>
      <c r="AH191" s="359"/>
      <c r="AI191" s="359"/>
      <c r="AJ191" s="5"/>
      <c r="AK191" s="11">
        <f>COLUMN()</f>
        <v>37</v>
      </c>
      <c r="AL191" s="355" t="str">
        <f t="shared" ref="AL191:AU205" si="64">_xlfn.CONCAT(COLUMN()-$AK191,",",ROW()-AL$190)</f>
        <v>1,1</v>
      </c>
      <c r="AM191" s="355" t="str">
        <f t="shared" si="64"/>
        <v>2,1</v>
      </c>
      <c r="AN191" s="355" t="str">
        <f t="shared" si="64"/>
        <v>3,1</v>
      </c>
      <c r="AO191" s="355" t="str">
        <f t="shared" si="64"/>
        <v>4,1</v>
      </c>
      <c r="AP191" s="355" t="str">
        <f t="shared" si="64"/>
        <v>5,1</v>
      </c>
      <c r="AQ191" s="355" t="str">
        <f t="shared" si="64"/>
        <v>6,1</v>
      </c>
      <c r="AR191" s="355" t="str">
        <f t="shared" si="64"/>
        <v>7,1</v>
      </c>
      <c r="AS191" s="355" t="str">
        <f t="shared" si="64"/>
        <v>8,1</v>
      </c>
      <c r="AT191" s="355" t="str">
        <f t="shared" si="64"/>
        <v>9,1</v>
      </c>
      <c r="AU191" s="355" t="str">
        <f t="shared" si="64"/>
        <v>10,1</v>
      </c>
      <c r="AV191" s="86"/>
      <c r="AW191" s="79">
        <v>16.5</v>
      </c>
      <c r="AX191" s="80">
        <v>-289.122852290418</v>
      </c>
      <c r="AY191" s="80">
        <v>-5741.6088640266898</v>
      </c>
      <c r="AZ191" s="80">
        <v>-2514.6966833002102</v>
      </c>
      <c r="BA191" s="80">
        <v>-61397.190372075798</v>
      </c>
      <c r="BB191" s="86"/>
      <c r="BC191" s="79">
        <v>16.5</v>
      </c>
      <c r="BD191" s="80">
        <v>865.97062931228595</v>
      </c>
      <c r="BE191" s="86"/>
      <c r="BF191" s="79">
        <v>16.5</v>
      </c>
      <c r="BG191" s="80">
        <v>13.2956723932292</v>
      </c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6"/>
      <c r="CE191" s="86"/>
      <c r="CF191" s="86"/>
      <c r="CG191" s="86"/>
      <c r="CH191" s="86"/>
      <c r="CI191" s="86"/>
      <c r="CJ191" s="86"/>
      <c r="CK191" s="86"/>
      <c r="CL191" s="86"/>
      <c r="CM191" s="86"/>
      <c r="CN191" s="86"/>
      <c r="CO191" s="86"/>
      <c r="CP191" s="86"/>
    </row>
    <row r="192" spans="1:94" ht="12" customHeight="1">
      <c r="A192" s="275"/>
      <c r="B192" s="275">
        <v>15.922000000000001</v>
      </c>
      <c r="C192" s="275">
        <v>-2.4</v>
      </c>
      <c r="D192" s="421">
        <f t="shared" si="63"/>
        <v>188</v>
      </c>
      <c r="E192" s="422" t="str">
        <f t="shared" si="62"/>
        <v/>
      </c>
      <c r="F192" s="291"/>
      <c r="G192" s="359"/>
      <c r="H192" s="359"/>
      <c r="I192" s="359"/>
      <c r="J192" s="359"/>
      <c r="K192" s="359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  <c r="AA192" s="359"/>
      <c r="AB192" s="359"/>
      <c r="AC192" s="359"/>
      <c r="AD192" s="359"/>
      <c r="AE192" s="359"/>
      <c r="AF192" s="359"/>
      <c r="AG192" s="359"/>
      <c r="AH192" s="359"/>
      <c r="AI192" s="359"/>
      <c r="AJ192" s="5"/>
      <c r="AK192" s="11">
        <f>COLUMN()</f>
        <v>37</v>
      </c>
      <c r="AL192" s="355" t="str">
        <f t="shared" si="64"/>
        <v>1,2</v>
      </c>
      <c r="AM192" s="355" t="str">
        <f t="shared" si="64"/>
        <v>2,2</v>
      </c>
      <c r="AN192" s="355" t="str">
        <f t="shared" si="64"/>
        <v>3,2</v>
      </c>
      <c r="AO192" s="355" t="str">
        <f t="shared" si="64"/>
        <v>4,2</v>
      </c>
      <c r="AP192" s="355" t="str">
        <f t="shared" si="64"/>
        <v>5,2</v>
      </c>
      <c r="AQ192" s="355" t="str">
        <f t="shared" si="64"/>
        <v>6,2</v>
      </c>
      <c r="AR192" s="355" t="str">
        <f t="shared" si="64"/>
        <v>7,2</v>
      </c>
      <c r="AS192" s="355" t="str">
        <f t="shared" si="64"/>
        <v>8,2</v>
      </c>
      <c r="AT192" s="355" t="str">
        <f t="shared" si="64"/>
        <v>9,2</v>
      </c>
      <c r="AU192" s="355" t="str">
        <f t="shared" si="64"/>
        <v>10,2</v>
      </c>
      <c r="AV192" s="86"/>
      <c r="AW192" s="79">
        <v>16.58333333333</v>
      </c>
      <c r="AX192" s="80">
        <v>-266.62279072628201</v>
      </c>
      <c r="AY192" s="80">
        <v>-4908.4992720588298</v>
      </c>
      <c r="AZ192" s="80">
        <v>-2141.4925684098498</v>
      </c>
      <c r="BA192" s="80">
        <v>-48682.936475958697</v>
      </c>
      <c r="BB192" s="86"/>
      <c r="BC192" s="79">
        <v>16.58333333333</v>
      </c>
      <c r="BD192" s="80">
        <v>865.770442757777</v>
      </c>
      <c r="BE192" s="86"/>
      <c r="BF192" s="79">
        <v>16.58333333333</v>
      </c>
      <c r="BG192" s="80">
        <v>13.4574079672933</v>
      </c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86"/>
      <c r="CG192" s="86"/>
      <c r="CH192" s="86"/>
      <c r="CI192" s="86"/>
      <c r="CJ192" s="86"/>
      <c r="CK192" s="86"/>
      <c r="CL192" s="86"/>
      <c r="CM192" s="86"/>
      <c r="CN192" s="86"/>
      <c r="CO192" s="86"/>
      <c r="CP192" s="86"/>
    </row>
    <row r="193" spans="1:94" ht="12" customHeight="1">
      <c r="A193" s="275"/>
      <c r="B193" s="275">
        <v>16.077999999999999</v>
      </c>
      <c r="C193" s="275">
        <v>2.4</v>
      </c>
      <c r="D193" s="421">
        <f t="shared" si="63"/>
        <v>189</v>
      </c>
      <c r="E193" s="422" t="str">
        <f t="shared" si="62"/>
        <v/>
      </c>
      <c r="F193" s="291"/>
      <c r="G193" s="359"/>
      <c r="H193" s="359"/>
      <c r="I193" s="359"/>
      <c r="J193" s="359"/>
      <c r="K193" s="359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  <c r="AA193" s="359"/>
      <c r="AB193" s="359"/>
      <c r="AC193" s="359"/>
      <c r="AD193" s="359"/>
      <c r="AE193" s="359"/>
      <c r="AF193" s="359"/>
      <c r="AG193" s="359"/>
      <c r="AH193" s="359"/>
      <c r="AI193" s="359"/>
      <c r="AJ193" s="5"/>
      <c r="AK193" s="11">
        <f>COLUMN()</f>
        <v>37</v>
      </c>
      <c r="AL193" s="355" t="str">
        <f t="shared" si="64"/>
        <v>1,3</v>
      </c>
      <c r="AM193" s="355" t="str">
        <f t="shared" si="64"/>
        <v>2,3</v>
      </c>
      <c r="AN193" s="355" t="str">
        <f t="shared" si="64"/>
        <v>3,3</v>
      </c>
      <c r="AO193" s="355" t="str">
        <f t="shared" si="64"/>
        <v>4,3</v>
      </c>
      <c r="AP193" s="355" t="str">
        <f t="shared" si="64"/>
        <v>5,3</v>
      </c>
      <c r="AQ193" s="355" t="str">
        <f t="shared" si="64"/>
        <v>6,3</v>
      </c>
      <c r="AR193" s="355" t="str">
        <f t="shared" si="64"/>
        <v>7,3</v>
      </c>
      <c r="AS193" s="355" t="str">
        <f t="shared" si="64"/>
        <v>8,3</v>
      </c>
      <c r="AT193" s="355" t="str">
        <f t="shared" si="64"/>
        <v>9,3</v>
      </c>
      <c r="AU193" s="355" t="str">
        <f t="shared" si="64"/>
        <v>10,3</v>
      </c>
      <c r="AV193" s="86"/>
      <c r="AW193" s="79">
        <v>16.66666666667</v>
      </c>
      <c r="AX193" s="80">
        <v>-253.775264620641</v>
      </c>
      <c r="AY193" s="80">
        <v>-4675.5277411253401</v>
      </c>
      <c r="AZ193" s="80">
        <v>-1950.6451273016601</v>
      </c>
      <c r="BA193" s="80">
        <v>-45166.733951071801</v>
      </c>
      <c r="BB193" s="86"/>
      <c r="BC193" s="79">
        <v>16.66666666667</v>
      </c>
      <c r="BD193" s="80">
        <v>865.57002025107204</v>
      </c>
      <c r="BE193" s="86"/>
      <c r="BF193" s="79">
        <v>16.66666666667</v>
      </c>
      <c r="BG193" s="80">
        <v>13.7834065205955</v>
      </c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6"/>
      <c r="BS193" s="86"/>
      <c r="BT193" s="86"/>
      <c r="BU193" s="86"/>
      <c r="BV193" s="86"/>
      <c r="BW193" s="86"/>
      <c r="BX193" s="86"/>
      <c r="BY193" s="86"/>
      <c r="BZ193" s="86"/>
      <c r="CA193" s="86"/>
      <c r="CB193" s="86"/>
      <c r="CC193" s="86"/>
      <c r="CD193" s="86"/>
      <c r="CE193" s="86"/>
      <c r="CF193" s="86"/>
      <c r="CG193" s="86"/>
      <c r="CH193" s="86"/>
      <c r="CI193" s="86"/>
      <c r="CJ193" s="86"/>
      <c r="CK193" s="86"/>
      <c r="CL193" s="86"/>
      <c r="CM193" s="86"/>
      <c r="CN193" s="86"/>
      <c r="CO193" s="86"/>
      <c r="CP193" s="86"/>
    </row>
    <row r="194" spans="1:94" ht="12" customHeight="1">
      <c r="A194" s="275"/>
      <c r="B194" s="275">
        <v>16.128</v>
      </c>
      <c r="C194" s="275">
        <v>2.8</v>
      </c>
      <c r="D194" s="421">
        <f t="shared" si="63"/>
        <v>190</v>
      </c>
      <c r="E194" s="422" t="str">
        <f t="shared" si="62"/>
        <v/>
      </c>
      <c r="F194" s="291"/>
      <c r="G194" s="359"/>
      <c r="H194" s="359"/>
      <c r="I194" s="359"/>
      <c r="J194" s="359"/>
      <c r="K194" s="359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  <c r="AA194" s="359"/>
      <c r="AB194" s="359"/>
      <c r="AC194" s="359"/>
      <c r="AD194" s="359"/>
      <c r="AE194" s="359"/>
      <c r="AF194" s="359"/>
      <c r="AG194" s="359"/>
      <c r="AH194" s="359"/>
      <c r="AI194" s="359"/>
      <c r="AJ194" s="5"/>
      <c r="AK194" s="11">
        <f>COLUMN()</f>
        <v>37</v>
      </c>
      <c r="AL194" s="355" t="str">
        <f t="shared" si="64"/>
        <v>1,4</v>
      </c>
      <c r="AM194" s="355" t="str">
        <f t="shared" si="64"/>
        <v>2,4</v>
      </c>
      <c r="AN194" s="355" t="str">
        <f t="shared" si="64"/>
        <v>3,4</v>
      </c>
      <c r="AO194" s="355" t="str">
        <f t="shared" si="64"/>
        <v>4,4</v>
      </c>
      <c r="AP194" s="355" t="str">
        <f t="shared" si="64"/>
        <v>5,4</v>
      </c>
      <c r="AQ194" s="355" t="str">
        <f t="shared" si="64"/>
        <v>6,4</v>
      </c>
      <c r="AR194" s="355" t="str">
        <f t="shared" si="64"/>
        <v>7,4</v>
      </c>
      <c r="AS194" s="355" t="str">
        <f t="shared" si="64"/>
        <v>8,4</v>
      </c>
      <c r="AT194" s="355" t="str">
        <f t="shared" si="64"/>
        <v>9,4</v>
      </c>
      <c r="AU194" s="355" t="str">
        <f t="shared" si="64"/>
        <v>10,4</v>
      </c>
      <c r="AV194" s="86"/>
      <c r="AW194" s="79">
        <v>16.75</v>
      </c>
      <c r="AX194" s="80">
        <v>-265.34040719543401</v>
      </c>
      <c r="AY194" s="80">
        <v>-5371.7637210545799</v>
      </c>
      <c r="AZ194" s="80">
        <v>-2129.2207858181</v>
      </c>
      <c r="BA194" s="80">
        <v>-55635.960612885297</v>
      </c>
      <c r="BB194" s="86"/>
      <c r="BC194" s="79">
        <v>16.75</v>
      </c>
      <c r="BD194" s="80">
        <v>865.36941077618803</v>
      </c>
      <c r="BE194" s="86"/>
      <c r="BF194" s="79">
        <v>16.75</v>
      </c>
      <c r="BG194" s="80">
        <v>13.9359829607656</v>
      </c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6"/>
      <c r="BS194" s="86"/>
      <c r="BT194" s="86"/>
      <c r="BU194" s="86"/>
      <c r="BV194" s="86"/>
      <c r="BW194" s="86"/>
      <c r="BX194" s="86"/>
      <c r="BY194" s="86"/>
      <c r="BZ194" s="86"/>
      <c r="CA194" s="86"/>
      <c r="CB194" s="86"/>
      <c r="CC194" s="86"/>
      <c r="CD194" s="86"/>
      <c r="CE194" s="86"/>
      <c r="CF194" s="86"/>
      <c r="CG194" s="86"/>
      <c r="CH194" s="86"/>
      <c r="CI194" s="86"/>
      <c r="CJ194" s="86"/>
      <c r="CK194" s="86"/>
      <c r="CL194" s="86"/>
      <c r="CM194" s="86"/>
      <c r="CN194" s="86"/>
      <c r="CO194" s="86"/>
      <c r="CP194" s="86"/>
    </row>
    <row r="195" spans="1:94" ht="12" customHeight="1">
      <c r="A195" s="275"/>
      <c r="B195" s="275">
        <v>16.178000000000001</v>
      </c>
      <c r="C195" s="275">
        <v>2.4</v>
      </c>
      <c r="D195" s="421">
        <f t="shared" si="63"/>
        <v>191</v>
      </c>
      <c r="E195" s="422" t="str">
        <f t="shared" si="62"/>
        <v/>
      </c>
      <c r="F195" s="291"/>
      <c r="G195" s="359"/>
      <c r="H195" s="359"/>
      <c r="I195" s="359"/>
      <c r="J195" s="359"/>
      <c r="K195" s="359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  <c r="AA195" s="359"/>
      <c r="AB195" s="359"/>
      <c r="AC195" s="359"/>
      <c r="AD195" s="359"/>
      <c r="AE195" s="359"/>
      <c r="AF195" s="359"/>
      <c r="AG195" s="359"/>
      <c r="AH195" s="359"/>
      <c r="AI195" s="359"/>
      <c r="AJ195" s="5"/>
      <c r="AK195" s="11">
        <f>COLUMN()</f>
        <v>37</v>
      </c>
      <c r="AL195" s="355" t="str">
        <f t="shared" si="64"/>
        <v>1,5</v>
      </c>
      <c r="AM195" s="355" t="str">
        <f t="shared" si="64"/>
        <v>2,5</v>
      </c>
      <c r="AN195" s="355" t="str">
        <f t="shared" si="64"/>
        <v>3,5</v>
      </c>
      <c r="AO195" s="355" t="str">
        <f t="shared" si="64"/>
        <v>4,5</v>
      </c>
      <c r="AP195" s="355" t="str">
        <f t="shared" si="64"/>
        <v>5,5</v>
      </c>
      <c r="AQ195" s="355" t="str">
        <f t="shared" si="64"/>
        <v>6,5</v>
      </c>
      <c r="AR195" s="355" t="str">
        <f t="shared" si="64"/>
        <v>7,5</v>
      </c>
      <c r="AS195" s="355" t="str">
        <f t="shared" si="64"/>
        <v>8,5</v>
      </c>
      <c r="AT195" s="355" t="str">
        <f t="shared" si="64"/>
        <v>9,5</v>
      </c>
      <c r="AU195" s="355" t="str">
        <f t="shared" si="64"/>
        <v>10,5</v>
      </c>
      <c r="AV195" s="86"/>
      <c r="AW195" s="79">
        <v>16.83333333333</v>
      </c>
      <c r="AX195" s="80">
        <v>-288.73467855185902</v>
      </c>
      <c r="AY195" s="80">
        <v>-6244.1182364285996</v>
      </c>
      <c r="AZ195" s="80">
        <v>-2492.2836730158401</v>
      </c>
      <c r="BA195" s="80">
        <v>-68798.420301083097</v>
      </c>
      <c r="BB195" s="86"/>
      <c r="BC195" s="79">
        <v>16.83333333333</v>
      </c>
      <c r="BD195" s="80">
        <v>865.16849208150995</v>
      </c>
      <c r="BE195" s="86"/>
      <c r="BF195" s="79">
        <v>16.83333333333</v>
      </c>
      <c r="BG195" s="80">
        <v>13.7613548752997</v>
      </c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6"/>
      <c r="CE195" s="86"/>
      <c r="CF195" s="86"/>
      <c r="CG195" s="86"/>
      <c r="CH195" s="86"/>
      <c r="CI195" s="86"/>
      <c r="CJ195" s="86"/>
      <c r="CK195" s="86"/>
      <c r="CL195" s="86"/>
      <c r="CM195" s="86"/>
      <c r="CN195" s="86"/>
      <c r="CO195" s="86"/>
      <c r="CP195" s="86"/>
    </row>
    <row r="196" spans="1:94" ht="12" customHeight="1">
      <c r="A196" s="275"/>
      <c r="B196" s="275">
        <v>16.334</v>
      </c>
      <c r="C196" s="275">
        <v>-2.1</v>
      </c>
      <c r="D196" s="421">
        <f t="shared" si="63"/>
        <v>192</v>
      </c>
      <c r="E196" s="422" t="str">
        <f t="shared" si="62"/>
        <v/>
      </c>
      <c r="F196" s="291"/>
      <c r="G196" s="359"/>
      <c r="H196" s="359"/>
      <c r="I196" s="359"/>
      <c r="J196" s="359"/>
      <c r="K196" s="359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  <c r="AA196" s="359"/>
      <c r="AB196" s="359"/>
      <c r="AC196" s="359"/>
      <c r="AD196" s="359"/>
      <c r="AE196" s="359"/>
      <c r="AF196" s="359"/>
      <c r="AG196" s="359"/>
      <c r="AH196" s="359"/>
      <c r="AI196" s="359"/>
      <c r="AJ196" s="5"/>
      <c r="AK196" s="11">
        <f>COLUMN()</f>
        <v>37</v>
      </c>
      <c r="AL196" s="355" t="str">
        <f t="shared" si="64"/>
        <v>1,6</v>
      </c>
      <c r="AM196" s="355" t="str">
        <f t="shared" si="64"/>
        <v>2,6</v>
      </c>
      <c r="AN196" s="355" t="str">
        <f t="shared" si="64"/>
        <v>3,6</v>
      </c>
      <c r="AO196" s="355" t="str">
        <f t="shared" si="64"/>
        <v>4,6</v>
      </c>
      <c r="AP196" s="355" t="str">
        <f t="shared" si="64"/>
        <v>5,6</v>
      </c>
      <c r="AQ196" s="355" t="str">
        <f t="shared" si="64"/>
        <v>6,6</v>
      </c>
      <c r="AR196" s="355" t="str">
        <f t="shared" si="64"/>
        <v>7,6</v>
      </c>
      <c r="AS196" s="355" t="str">
        <f t="shared" si="64"/>
        <v>8,6</v>
      </c>
      <c r="AT196" s="355" t="str">
        <f t="shared" si="64"/>
        <v>9,6</v>
      </c>
      <c r="AU196" s="355" t="str">
        <f t="shared" si="64"/>
        <v>10,6</v>
      </c>
      <c r="AV196" s="86"/>
      <c r="AW196" s="79">
        <v>16.91666666667</v>
      </c>
      <c r="AX196" s="80">
        <v>-303.62280586741298</v>
      </c>
      <c r="AY196" s="80">
        <v>-6547.8626270172799</v>
      </c>
      <c r="AZ196" s="80">
        <v>-2743.8467398719099</v>
      </c>
      <c r="BA196" s="80">
        <v>-73538.154669519296</v>
      </c>
      <c r="BB196" s="86"/>
      <c r="BC196" s="79">
        <v>16.91666666667</v>
      </c>
      <c r="BD196" s="80">
        <v>864.96708413355702</v>
      </c>
      <c r="BE196" s="86"/>
      <c r="BF196" s="79">
        <v>16.91666666667</v>
      </c>
      <c r="BG196" s="80">
        <v>13.406284002533001</v>
      </c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86"/>
      <c r="CM196" s="86"/>
      <c r="CN196" s="86"/>
      <c r="CO196" s="86"/>
      <c r="CP196" s="86"/>
    </row>
    <row r="197" spans="1:94" ht="12" customHeight="1">
      <c r="A197" s="275"/>
      <c r="B197" s="275">
        <v>16.384</v>
      </c>
      <c r="C197" s="275">
        <v>-2.5</v>
      </c>
      <c r="D197" s="421">
        <f t="shared" si="63"/>
        <v>193</v>
      </c>
      <c r="E197" s="422" t="str">
        <f t="shared" si="62"/>
        <v/>
      </c>
      <c r="F197" s="291"/>
      <c r="G197" s="359"/>
      <c r="H197" s="359"/>
      <c r="I197" s="359"/>
      <c r="J197" s="359"/>
      <c r="K197" s="359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  <c r="AA197" s="359"/>
      <c r="AB197" s="359"/>
      <c r="AC197" s="359"/>
      <c r="AD197" s="359"/>
      <c r="AE197" s="359"/>
      <c r="AF197" s="359"/>
      <c r="AG197" s="359"/>
      <c r="AH197" s="359"/>
      <c r="AI197" s="359"/>
      <c r="AJ197" s="5"/>
      <c r="AK197" s="11">
        <f>COLUMN()</f>
        <v>37</v>
      </c>
      <c r="AL197" s="355" t="str">
        <f t="shared" si="64"/>
        <v>1,7</v>
      </c>
      <c r="AM197" s="355" t="str">
        <f t="shared" si="64"/>
        <v>2,7</v>
      </c>
      <c r="AN197" s="355" t="str">
        <f t="shared" si="64"/>
        <v>3,7</v>
      </c>
      <c r="AO197" s="355" t="str">
        <f t="shared" si="64"/>
        <v>4,7</v>
      </c>
      <c r="AP197" s="355" t="str">
        <f t="shared" si="64"/>
        <v>5,7</v>
      </c>
      <c r="AQ197" s="355" t="str">
        <f t="shared" si="64"/>
        <v>6,7</v>
      </c>
      <c r="AR197" s="355" t="str">
        <f t="shared" si="64"/>
        <v>7,7</v>
      </c>
      <c r="AS197" s="355" t="str">
        <f t="shared" si="64"/>
        <v>8,7</v>
      </c>
      <c r="AT197" s="355" t="str">
        <f t="shared" si="64"/>
        <v>9,7</v>
      </c>
      <c r="AU197" s="355" t="str">
        <f t="shared" si="64"/>
        <v>10,7</v>
      </c>
      <c r="AV197" s="86"/>
      <c r="AW197" s="79">
        <v>17</v>
      </c>
      <c r="AX197" s="80">
        <v>-293.93401006892299</v>
      </c>
      <c r="AY197" s="80">
        <v>-5898.1387636879299</v>
      </c>
      <c r="AZ197" s="80">
        <v>-2597.2060482879001</v>
      </c>
      <c r="BA197" s="80">
        <v>-63813.2058226851</v>
      </c>
      <c r="BB197" s="86"/>
      <c r="BC197" s="79">
        <v>17</v>
      </c>
      <c r="BD197" s="80">
        <v>864.76512739055102</v>
      </c>
      <c r="BE197" s="86"/>
      <c r="BF197" s="79">
        <v>17</v>
      </c>
      <c r="BG197" s="80">
        <v>13.208678828547001</v>
      </c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86"/>
      <c r="CJ197" s="86"/>
      <c r="CK197" s="86"/>
      <c r="CL197" s="86"/>
      <c r="CM197" s="86"/>
      <c r="CN197" s="86"/>
      <c r="CO197" s="86"/>
      <c r="CP197" s="86"/>
    </row>
    <row r="198" spans="1:94" ht="12" customHeight="1">
      <c r="A198" s="275"/>
      <c r="B198" s="275">
        <v>16.434000000000001</v>
      </c>
      <c r="C198" s="275">
        <v>-2.1</v>
      </c>
      <c r="D198" s="421">
        <f t="shared" si="63"/>
        <v>194</v>
      </c>
      <c r="E198" s="422" t="str">
        <f t="shared" ref="E198:E261" si="65">IF(D198&lt;=$D$4,B198,"")</f>
        <v/>
      </c>
      <c r="F198" s="291"/>
      <c r="G198" s="359"/>
      <c r="H198" s="359"/>
      <c r="I198" s="359"/>
      <c r="J198" s="359"/>
      <c r="K198" s="359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  <c r="AA198" s="359"/>
      <c r="AB198" s="359"/>
      <c r="AC198" s="359"/>
      <c r="AD198" s="359"/>
      <c r="AE198" s="359"/>
      <c r="AF198" s="359"/>
      <c r="AG198" s="359"/>
      <c r="AH198" s="359"/>
      <c r="AI198" s="359"/>
      <c r="AJ198" s="5"/>
      <c r="AK198" s="11">
        <f>COLUMN()</f>
        <v>37</v>
      </c>
      <c r="AL198" s="355" t="str">
        <f t="shared" si="64"/>
        <v>1,8</v>
      </c>
      <c r="AM198" s="355" t="str">
        <f t="shared" si="64"/>
        <v>2,8</v>
      </c>
      <c r="AN198" s="355" t="str">
        <f t="shared" si="64"/>
        <v>3,8</v>
      </c>
      <c r="AO198" s="355" t="str">
        <f t="shared" si="64"/>
        <v>4,8</v>
      </c>
      <c r="AP198" s="355" t="str">
        <f t="shared" si="64"/>
        <v>5,8</v>
      </c>
      <c r="AQ198" s="355" t="str">
        <f t="shared" si="64"/>
        <v>6,8</v>
      </c>
      <c r="AR198" s="355" t="str">
        <f t="shared" si="64"/>
        <v>7,8</v>
      </c>
      <c r="AS198" s="355" t="str">
        <f t="shared" si="64"/>
        <v>8,8</v>
      </c>
      <c r="AT198" s="355" t="str">
        <f t="shared" si="64"/>
        <v>9,8</v>
      </c>
      <c r="AU198" s="355" t="str">
        <f t="shared" si="64"/>
        <v>10,8</v>
      </c>
      <c r="AV198" s="86"/>
      <c r="AW198" s="79">
        <v>17.08333333333</v>
      </c>
      <c r="AX198" s="80">
        <v>-268.60642414228602</v>
      </c>
      <c r="AY198" s="80">
        <v>-4917.80717046463</v>
      </c>
      <c r="AZ198" s="80">
        <v>-2172.8706482725602</v>
      </c>
      <c r="BA198" s="80">
        <v>-48843.803671919602</v>
      </c>
      <c r="BB198" s="86"/>
      <c r="BC198" s="79">
        <v>17.08333333333</v>
      </c>
      <c r="BD198" s="80">
        <v>864.56274943282494</v>
      </c>
      <c r="BE198" s="86"/>
      <c r="BF198" s="79">
        <v>17.08333333333</v>
      </c>
      <c r="BG198" s="80">
        <v>13.3622680613084</v>
      </c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86"/>
      <c r="CJ198" s="86"/>
      <c r="CK198" s="86"/>
      <c r="CL198" s="86"/>
      <c r="CM198" s="86"/>
      <c r="CN198" s="86"/>
      <c r="CO198" s="86"/>
      <c r="CP198" s="86"/>
    </row>
    <row r="199" spans="1:94" ht="12" customHeight="1">
      <c r="A199" s="275"/>
      <c r="B199" s="275">
        <v>16.59</v>
      </c>
      <c r="C199" s="275">
        <v>2.1</v>
      </c>
      <c r="D199" s="421">
        <f t="shared" ref="D199:D262" si="66">D198+1</f>
        <v>195</v>
      </c>
      <c r="E199" s="422" t="str">
        <f t="shared" si="65"/>
        <v/>
      </c>
      <c r="F199" s="291"/>
      <c r="G199" s="359"/>
      <c r="H199" s="359"/>
      <c r="I199" s="359"/>
      <c r="J199" s="359"/>
      <c r="K199" s="359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  <c r="AA199" s="359"/>
      <c r="AB199" s="359"/>
      <c r="AC199" s="359"/>
      <c r="AD199" s="359"/>
      <c r="AE199" s="359"/>
      <c r="AF199" s="359"/>
      <c r="AG199" s="359"/>
      <c r="AH199" s="359"/>
      <c r="AI199" s="359"/>
      <c r="AJ199" s="5"/>
      <c r="AK199" s="11">
        <f>COLUMN()</f>
        <v>37</v>
      </c>
      <c r="AL199" s="355" t="str">
        <f t="shared" si="64"/>
        <v>1,9</v>
      </c>
      <c r="AM199" s="355" t="str">
        <f t="shared" si="64"/>
        <v>2,9</v>
      </c>
      <c r="AN199" s="355" t="str">
        <f t="shared" si="64"/>
        <v>3,9</v>
      </c>
      <c r="AO199" s="355" t="str">
        <f t="shared" si="64"/>
        <v>4,9</v>
      </c>
      <c r="AP199" s="355" t="str">
        <f t="shared" si="64"/>
        <v>5,9</v>
      </c>
      <c r="AQ199" s="355" t="str">
        <f t="shared" si="64"/>
        <v>6,9</v>
      </c>
      <c r="AR199" s="355" t="str">
        <f t="shared" si="64"/>
        <v>7,9</v>
      </c>
      <c r="AS199" s="355" t="str">
        <f t="shared" si="64"/>
        <v>8,9</v>
      </c>
      <c r="AT199" s="355" t="str">
        <f t="shared" si="64"/>
        <v>9,9</v>
      </c>
      <c r="AU199" s="355" t="str">
        <f t="shared" si="64"/>
        <v>10,9</v>
      </c>
      <c r="AV199" s="86"/>
      <c r="AW199" s="79">
        <v>17.16666666667</v>
      </c>
      <c r="AX199" s="80">
        <v>-251.03850907144999</v>
      </c>
      <c r="AY199" s="80">
        <v>-4519.7434201957403</v>
      </c>
      <c r="AZ199" s="80">
        <v>-1899.4646647163099</v>
      </c>
      <c r="BA199" s="80">
        <v>-42773.253024231599</v>
      </c>
      <c r="BB199" s="86"/>
      <c r="BC199" s="79">
        <v>17.16666666667</v>
      </c>
      <c r="BD199" s="80">
        <v>864.36015369944698</v>
      </c>
      <c r="BE199" s="86"/>
      <c r="BF199" s="79">
        <v>17.16666666667</v>
      </c>
      <c r="BG199" s="80">
        <v>13.7393846359072</v>
      </c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86"/>
      <c r="CJ199" s="86"/>
      <c r="CK199" s="86"/>
      <c r="CL199" s="86"/>
      <c r="CM199" s="86"/>
      <c r="CN199" s="86"/>
      <c r="CO199" s="86"/>
      <c r="CP199" s="86"/>
    </row>
    <row r="200" spans="1:94" ht="12" customHeight="1">
      <c r="A200" s="275"/>
      <c r="B200" s="275">
        <v>16.64</v>
      </c>
      <c r="C200" s="275">
        <v>2.5</v>
      </c>
      <c r="D200" s="421">
        <f t="shared" si="66"/>
        <v>196</v>
      </c>
      <c r="E200" s="422" t="str">
        <f t="shared" si="65"/>
        <v/>
      </c>
      <c r="F200" s="291"/>
      <c r="G200" s="359"/>
      <c r="H200" s="359"/>
      <c r="I200" s="359"/>
      <c r="J200" s="359"/>
      <c r="K200" s="359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  <c r="AA200" s="359"/>
      <c r="AB200" s="359"/>
      <c r="AC200" s="359"/>
      <c r="AD200" s="359"/>
      <c r="AE200" s="359"/>
      <c r="AF200" s="359"/>
      <c r="AG200" s="359"/>
      <c r="AH200" s="359"/>
      <c r="AI200" s="359"/>
      <c r="AJ200" s="5"/>
      <c r="AK200" s="11">
        <f>COLUMN()</f>
        <v>37</v>
      </c>
      <c r="AL200" s="355" t="str">
        <f t="shared" si="64"/>
        <v>1,10</v>
      </c>
      <c r="AM200" s="355" t="str">
        <f t="shared" si="64"/>
        <v>2,10</v>
      </c>
      <c r="AN200" s="355" t="str">
        <f t="shared" si="64"/>
        <v>3,10</v>
      </c>
      <c r="AO200" s="355" t="str">
        <f t="shared" si="64"/>
        <v>4,10</v>
      </c>
      <c r="AP200" s="355" t="str">
        <f t="shared" si="64"/>
        <v>5,10</v>
      </c>
      <c r="AQ200" s="355" t="str">
        <f t="shared" si="64"/>
        <v>6,10</v>
      </c>
      <c r="AR200" s="355" t="str">
        <f t="shared" si="64"/>
        <v>7,10</v>
      </c>
      <c r="AS200" s="355" t="str">
        <f t="shared" si="64"/>
        <v>8,10</v>
      </c>
      <c r="AT200" s="355" t="str">
        <f t="shared" si="64"/>
        <v>9,10</v>
      </c>
      <c r="AU200" s="355" t="str">
        <f t="shared" si="64"/>
        <v>10,10</v>
      </c>
      <c r="AV200" s="86"/>
      <c r="AW200" s="79">
        <v>17.25</v>
      </c>
      <c r="AX200" s="80">
        <v>-258.84804734366799</v>
      </c>
      <c r="AY200" s="80">
        <v>-5129.3552932810198</v>
      </c>
      <c r="AZ200" s="80">
        <v>-2027.1964155542501</v>
      </c>
      <c r="BA200" s="80">
        <v>-51964.173732435003</v>
      </c>
      <c r="BB200" s="86"/>
      <c r="BC200" s="79">
        <v>17.25</v>
      </c>
      <c r="BD200" s="80">
        <v>864.15742819990101</v>
      </c>
      <c r="BE200" s="86"/>
      <c r="BF200" s="79">
        <v>17.25</v>
      </c>
      <c r="BG200" s="80">
        <v>13.982859777432401</v>
      </c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86"/>
      <c r="CJ200" s="86"/>
      <c r="CK200" s="86"/>
      <c r="CL200" s="86"/>
      <c r="CM200" s="86"/>
      <c r="CN200" s="86"/>
      <c r="CO200" s="86"/>
      <c r="CP200" s="86"/>
    </row>
    <row r="201" spans="1:94" ht="12" customHeight="1">
      <c r="A201" s="275"/>
      <c r="B201" s="275">
        <v>16.690000000000001</v>
      </c>
      <c r="C201" s="275">
        <v>2</v>
      </c>
      <c r="D201" s="421">
        <f t="shared" si="66"/>
        <v>197</v>
      </c>
      <c r="E201" s="422" t="str">
        <f t="shared" si="65"/>
        <v/>
      </c>
      <c r="F201" s="291"/>
      <c r="G201" s="359"/>
      <c r="H201" s="359"/>
      <c r="I201" s="359"/>
      <c r="J201" s="359"/>
      <c r="K201" s="359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  <c r="AA201" s="359"/>
      <c r="AB201" s="359"/>
      <c r="AC201" s="359"/>
      <c r="AD201" s="359"/>
      <c r="AE201" s="359"/>
      <c r="AF201" s="359"/>
      <c r="AG201" s="359"/>
      <c r="AH201" s="359"/>
      <c r="AI201" s="359"/>
      <c r="AJ201" s="5"/>
      <c r="AK201" s="11">
        <f>COLUMN()</f>
        <v>37</v>
      </c>
      <c r="AL201" s="355" t="str">
        <f t="shared" si="64"/>
        <v>1,11</v>
      </c>
      <c r="AM201" s="355" t="str">
        <f t="shared" si="64"/>
        <v>2,11</v>
      </c>
      <c r="AN201" s="355" t="str">
        <f t="shared" si="64"/>
        <v>3,11</v>
      </c>
      <c r="AO201" s="355" t="str">
        <f t="shared" si="64"/>
        <v>4,11</v>
      </c>
      <c r="AP201" s="355" t="str">
        <f t="shared" si="64"/>
        <v>5,11</v>
      </c>
      <c r="AQ201" s="355" t="str">
        <f t="shared" si="64"/>
        <v>6,11</v>
      </c>
      <c r="AR201" s="355" t="str">
        <f t="shared" si="64"/>
        <v>7,11</v>
      </c>
      <c r="AS201" s="355" t="str">
        <f t="shared" si="64"/>
        <v>8,11</v>
      </c>
      <c r="AT201" s="355" t="str">
        <f t="shared" si="64"/>
        <v>9,11</v>
      </c>
      <c r="AU201" s="355" t="str">
        <f t="shared" si="64"/>
        <v>10,11</v>
      </c>
      <c r="AV201" s="86"/>
      <c r="AW201" s="79">
        <v>17.33333333333</v>
      </c>
      <c r="AX201" s="80">
        <v>-282.44952574343</v>
      </c>
      <c r="AY201" s="80">
        <v>-6074.8633803196899</v>
      </c>
      <c r="AZ201" s="80">
        <v>-2393.5102567429899</v>
      </c>
      <c r="BA201" s="80">
        <v>-66226.997079512497</v>
      </c>
      <c r="BB201" s="86"/>
      <c r="BC201" s="79">
        <v>17.33333333333</v>
      </c>
      <c r="BD201" s="80">
        <v>863.95447028242097</v>
      </c>
      <c r="BE201" s="86"/>
      <c r="BF201" s="79">
        <v>17.33333333333</v>
      </c>
      <c r="BG201" s="80">
        <v>13.881608272195701</v>
      </c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86"/>
      <c r="CJ201" s="86"/>
      <c r="CK201" s="86"/>
      <c r="CL201" s="86"/>
      <c r="CM201" s="86"/>
      <c r="CN201" s="86"/>
      <c r="CO201" s="86"/>
      <c r="CP201" s="86"/>
    </row>
    <row r="202" spans="1:94" ht="12" customHeight="1">
      <c r="A202" s="275"/>
      <c r="B202" s="275">
        <v>16.846</v>
      </c>
      <c r="C202" s="275">
        <v>-2.4</v>
      </c>
      <c r="D202" s="421">
        <f t="shared" si="66"/>
        <v>198</v>
      </c>
      <c r="E202" s="422" t="str">
        <f t="shared" si="65"/>
        <v/>
      </c>
      <c r="F202" s="291"/>
      <c r="G202" s="359"/>
      <c r="H202" s="359"/>
      <c r="I202" s="359"/>
      <c r="J202" s="359"/>
      <c r="K202" s="359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  <c r="AA202" s="359"/>
      <c r="AB202" s="359"/>
      <c r="AC202" s="359"/>
      <c r="AD202" s="359"/>
      <c r="AE202" s="359"/>
      <c r="AF202" s="359"/>
      <c r="AG202" s="359"/>
      <c r="AH202" s="359"/>
      <c r="AI202" s="359"/>
      <c r="AJ202" s="5"/>
      <c r="AK202" s="11">
        <f>COLUMN()</f>
        <v>37</v>
      </c>
      <c r="AL202" s="355" t="str">
        <f t="shared" si="64"/>
        <v>1,12</v>
      </c>
      <c r="AM202" s="355" t="str">
        <f t="shared" si="64"/>
        <v>2,12</v>
      </c>
      <c r="AN202" s="355" t="str">
        <f t="shared" si="64"/>
        <v>3,12</v>
      </c>
      <c r="AO202" s="355" t="str">
        <f t="shared" si="64"/>
        <v>4,12</v>
      </c>
      <c r="AP202" s="355" t="str">
        <f t="shared" si="64"/>
        <v>5,12</v>
      </c>
      <c r="AQ202" s="355" t="str">
        <f t="shared" si="64"/>
        <v>6,12</v>
      </c>
      <c r="AR202" s="355" t="str">
        <f t="shared" si="64"/>
        <v>7,12</v>
      </c>
      <c r="AS202" s="355" t="str">
        <f t="shared" si="64"/>
        <v>8,12</v>
      </c>
      <c r="AT202" s="355" t="str">
        <f t="shared" si="64"/>
        <v>9,12</v>
      </c>
      <c r="AU202" s="355" t="str">
        <f t="shared" si="64"/>
        <v>10,12</v>
      </c>
      <c r="AV202" s="86"/>
      <c r="AW202" s="79">
        <v>17.41666666667</v>
      </c>
      <c r="AX202" s="80">
        <v>-300.28338923673198</v>
      </c>
      <c r="AY202" s="80">
        <v>-6515.8209507307802</v>
      </c>
      <c r="AZ202" s="80">
        <v>-2681.72136070544</v>
      </c>
      <c r="BA202" s="80">
        <v>-72979.519032242504</v>
      </c>
      <c r="BB202" s="86"/>
      <c r="BC202" s="79">
        <v>17.41666666667</v>
      </c>
      <c r="BD202" s="80">
        <v>863.75108718487104</v>
      </c>
      <c r="BE202" s="86"/>
      <c r="BF202" s="79">
        <v>17.41666666667</v>
      </c>
      <c r="BG202" s="80">
        <v>13.544220313671101</v>
      </c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86"/>
      <c r="CJ202" s="86"/>
      <c r="CK202" s="86"/>
      <c r="CL202" s="86"/>
      <c r="CM202" s="86"/>
      <c r="CN202" s="86"/>
      <c r="CO202" s="86"/>
      <c r="CP202" s="86"/>
    </row>
    <row r="203" spans="1:94" ht="12" customHeight="1">
      <c r="A203" s="275"/>
      <c r="B203" s="275">
        <v>16.896000000000001</v>
      </c>
      <c r="C203" s="275">
        <v>-2.8</v>
      </c>
      <c r="D203" s="421">
        <f t="shared" si="66"/>
        <v>199</v>
      </c>
      <c r="E203" s="422" t="str">
        <f t="shared" si="65"/>
        <v/>
      </c>
      <c r="F203" s="291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  <c r="AA203" s="359"/>
      <c r="AB203" s="359"/>
      <c r="AC203" s="359"/>
      <c r="AD203" s="359"/>
      <c r="AE203" s="359"/>
      <c r="AF203" s="359"/>
      <c r="AG203" s="359"/>
      <c r="AH203" s="359"/>
      <c r="AI203" s="359"/>
      <c r="AJ203" s="5"/>
      <c r="AK203" s="11">
        <f>COLUMN()</f>
        <v>37</v>
      </c>
      <c r="AL203" s="355" t="str">
        <f t="shared" si="64"/>
        <v>1,13</v>
      </c>
      <c r="AM203" s="355" t="str">
        <f t="shared" si="64"/>
        <v>2,13</v>
      </c>
      <c r="AN203" s="355" t="str">
        <f t="shared" si="64"/>
        <v>3,13</v>
      </c>
      <c r="AO203" s="355" t="str">
        <f t="shared" si="64"/>
        <v>4,13</v>
      </c>
      <c r="AP203" s="355" t="str">
        <f t="shared" si="64"/>
        <v>5,13</v>
      </c>
      <c r="AQ203" s="355" t="str">
        <f t="shared" si="64"/>
        <v>6,13</v>
      </c>
      <c r="AR203" s="355" t="str">
        <f t="shared" si="64"/>
        <v>7,13</v>
      </c>
      <c r="AS203" s="355" t="str">
        <f t="shared" si="64"/>
        <v>8,13</v>
      </c>
      <c r="AT203" s="355" t="str">
        <f t="shared" si="64"/>
        <v>9,13</v>
      </c>
      <c r="AU203" s="355" t="str">
        <f t="shared" si="64"/>
        <v>10,13</v>
      </c>
      <c r="AW203" s="79">
        <v>17.5</v>
      </c>
      <c r="AX203" s="80">
        <v>-294.63812826933503</v>
      </c>
      <c r="AY203" s="80">
        <v>-6000.5100224316202</v>
      </c>
      <c r="AZ203" s="80">
        <v>-2604.4479719451501</v>
      </c>
      <c r="BA203" s="80">
        <v>-65316.777765369399</v>
      </c>
      <c r="BB203" s="86"/>
      <c r="BC203" s="79">
        <v>17.5</v>
      </c>
      <c r="BD203" s="80">
        <v>863.54718165086399</v>
      </c>
      <c r="BE203" s="86"/>
      <c r="BF203" s="79">
        <v>17.5</v>
      </c>
      <c r="BG203" s="80">
        <v>13.3062280982088</v>
      </c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86"/>
      <c r="CJ203" s="86"/>
      <c r="CK203" s="86"/>
      <c r="CL203" s="86"/>
      <c r="CM203" s="86"/>
      <c r="CN203" s="86"/>
      <c r="CO203" s="86"/>
      <c r="CP203" s="86"/>
    </row>
    <row r="204" spans="1:94" ht="12" customHeight="1">
      <c r="A204" s="275"/>
      <c r="B204" s="275">
        <v>16.946000000000002</v>
      </c>
      <c r="C204" s="275">
        <v>-2.4</v>
      </c>
      <c r="D204" s="421">
        <f t="shared" si="66"/>
        <v>200</v>
      </c>
      <c r="E204" s="422" t="str">
        <f t="shared" si="65"/>
        <v/>
      </c>
      <c r="F204" s="291"/>
      <c r="G204" s="359"/>
      <c r="H204" s="359"/>
      <c r="I204" s="359"/>
      <c r="J204" s="359"/>
      <c r="K204" s="359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  <c r="AA204" s="359"/>
      <c r="AB204" s="359"/>
      <c r="AC204" s="359"/>
      <c r="AD204" s="359"/>
      <c r="AE204" s="359"/>
      <c r="AF204" s="359"/>
      <c r="AG204" s="359"/>
      <c r="AH204" s="359"/>
      <c r="AI204" s="359"/>
      <c r="AJ204" s="5"/>
      <c r="AK204" s="11">
        <f>COLUMN()</f>
        <v>37</v>
      </c>
      <c r="AL204" s="355" t="str">
        <f t="shared" si="64"/>
        <v>1,14</v>
      </c>
      <c r="AM204" s="355" t="str">
        <f t="shared" si="64"/>
        <v>2,14</v>
      </c>
      <c r="AN204" s="355" t="str">
        <f t="shared" si="64"/>
        <v>3,14</v>
      </c>
      <c r="AO204" s="355" t="str">
        <f t="shared" si="64"/>
        <v>4,14</v>
      </c>
      <c r="AP204" s="355" t="str">
        <f t="shared" si="64"/>
        <v>5,14</v>
      </c>
      <c r="AQ204" s="355" t="str">
        <f t="shared" si="64"/>
        <v>6,14</v>
      </c>
      <c r="AR204" s="355" t="str">
        <f t="shared" si="64"/>
        <v>7,14</v>
      </c>
      <c r="AS204" s="355" t="str">
        <f t="shared" si="64"/>
        <v>8,14</v>
      </c>
      <c r="AT204" s="355" t="str">
        <f t="shared" si="64"/>
        <v>9,14</v>
      </c>
      <c r="AU204" s="355" t="str">
        <f t="shared" si="64"/>
        <v>10,14</v>
      </c>
      <c r="AW204" s="79">
        <v>17.58333333333</v>
      </c>
      <c r="AX204" s="80">
        <v>-272.88824445575301</v>
      </c>
      <c r="AY204" s="80">
        <v>-5106.9226776452897</v>
      </c>
      <c r="AZ204" s="80">
        <v>-2245.0359070754498</v>
      </c>
      <c r="BA204" s="80">
        <v>-51723.446785665998</v>
      </c>
      <c r="BB204" s="86"/>
      <c r="BC204" s="79">
        <v>17.58333333333</v>
      </c>
      <c r="BD204" s="80">
        <v>863.342836558302</v>
      </c>
      <c r="BE204" s="86"/>
      <c r="BF204" s="79">
        <v>17.58333333333</v>
      </c>
      <c r="BG204" s="80">
        <v>13.3815742903419</v>
      </c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86"/>
      <c r="CH204" s="86"/>
      <c r="CI204" s="86"/>
      <c r="CJ204" s="86"/>
      <c r="CK204" s="86"/>
      <c r="CL204" s="86"/>
      <c r="CM204" s="86"/>
      <c r="CN204" s="86"/>
      <c r="CO204" s="86"/>
      <c r="CP204" s="86"/>
    </row>
    <row r="205" spans="1:94" ht="12" customHeight="1">
      <c r="A205" s="275"/>
      <c r="B205" s="275">
        <v>17.102</v>
      </c>
      <c r="C205" s="275">
        <v>2.4</v>
      </c>
      <c r="D205" s="421">
        <f t="shared" si="66"/>
        <v>201</v>
      </c>
      <c r="E205" s="422" t="str">
        <f t="shared" si="65"/>
        <v/>
      </c>
      <c r="F205" s="291"/>
      <c r="G205" s="359"/>
      <c r="H205" s="359"/>
      <c r="I205" s="359"/>
      <c r="J205" s="359"/>
      <c r="K205" s="359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  <c r="AA205" s="359"/>
      <c r="AB205" s="359"/>
      <c r="AC205" s="359"/>
      <c r="AD205" s="359"/>
      <c r="AE205" s="359"/>
      <c r="AF205" s="359"/>
      <c r="AG205" s="359"/>
      <c r="AH205" s="359"/>
      <c r="AI205" s="359"/>
      <c r="AK205" s="11">
        <f>COLUMN()</f>
        <v>37</v>
      </c>
      <c r="AL205" s="355" t="str">
        <f t="shared" si="64"/>
        <v>1,15</v>
      </c>
      <c r="AM205" s="355" t="str">
        <f t="shared" si="64"/>
        <v>2,15</v>
      </c>
      <c r="AN205" s="355" t="str">
        <f t="shared" si="64"/>
        <v>3,15</v>
      </c>
      <c r="AO205" s="355" t="str">
        <f t="shared" si="64"/>
        <v>4,15</v>
      </c>
      <c r="AP205" s="355" t="str">
        <f t="shared" si="64"/>
        <v>5,15</v>
      </c>
      <c r="AQ205" s="355" t="str">
        <f t="shared" si="64"/>
        <v>6,15</v>
      </c>
      <c r="AR205" s="355" t="str">
        <f t="shared" si="64"/>
        <v>7,15</v>
      </c>
      <c r="AS205" s="355" t="str">
        <f t="shared" si="64"/>
        <v>8,15</v>
      </c>
      <c r="AT205" s="355" t="str">
        <f t="shared" si="64"/>
        <v>9,15</v>
      </c>
      <c r="AU205" s="355" t="str">
        <f t="shared" si="64"/>
        <v>10,15</v>
      </c>
      <c r="AW205" s="79">
        <v>17.66666666667</v>
      </c>
      <c r="AX205" s="80">
        <v>-255.16881340283399</v>
      </c>
      <c r="AY205" s="80">
        <v>-4642.5100633439297</v>
      </c>
      <c r="AZ205" s="80">
        <v>-1967.9349459308601</v>
      </c>
      <c r="BA205" s="80">
        <v>-44660.720752367502</v>
      </c>
      <c r="BB205" s="86"/>
      <c r="BC205" s="79">
        <v>17.66666666667</v>
      </c>
      <c r="BD205" s="80">
        <v>863.13823097208501</v>
      </c>
      <c r="BE205" s="86"/>
      <c r="BF205" s="79">
        <v>17.66666666667</v>
      </c>
      <c r="BG205" s="80">
        <v>13.693899122345799</v>
      </c>
      <c r="BH205" s="86"/>
      <c r="BI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86"/>
      <c r="CH205" s="86"/>
      <c r="CI205" s="86"/>
      <c r="CJ205" s="86"/>
      <c r="CK205" s="86"/>
      <c r="CL205" s="86"/>
      <c r="CM205" s="86"/>
      <c r="CN205" s="86"/>
      <c r="CO205" s="86"/>
      <c r="CP205" s="86"/>
    </row>
    <row r="206" spans="1:94" ht="12" customHeight="1">
      <c r="A206" s="275"/>
      <c r="B206" s="275">
        <v>17.152000000000001</v>
      </c>
      <c r="C206" s="275">
        <v>2.8</v>
      </c>
      <c r="D206" s="421">
        <f t="shared" si="66"/>
        <v>202</v>
      </c>
      <c r="E206" s="422" t="str">
        <f t="shared" si="65"/>
        <v/>
      </c>
      <c r="F206" s="291"/>
      <c r="G206" s="359"/>
      <c r="H206" s="359"/>
      <c r="I206" s="359"/>
      <c r="J206" s="359"/>
      <c r="K206" s="359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  <c r="AA206" s="359"/>
      <c r="AB206" s="359"/>
      <c r="AC206" s="359"/>
      <c r="AD206" s="359"/>
      <c r="AE206" s="359"/>
      <c r="AF206" s="359"/>
      <c r="AG206" s="359"/>
      <c r="AH206" s="359"/>
      <c r="AI206" s="359"/>
      <c r="AW206" s="79">
        <v>17.75</v>
      </c>
      <c r="AX206" s="80">
        <v>-259.76212682923301</v>
      </c>
      <c r="AY206" s="80">
        <v>-5105.4715839092496</v>
      </c>
      <c r="AZ206" s="80">
        <v>-2042.72908506568</v>
      </c>
      <c r="BA206" s="80">
        <v>-51624.7042074114</v>
      </c>
      <c r="BC206" s="79">
        <v>17.75</v>
      </c>
      <c r="BD206" s="80">
        <v>862.93346266548804</v>
      </c>
      <c r="BF206" s="79">
        <v>17.75</v>
      </c>
      <c r="BG206" s="80">
        <v>13.926557834617499</v>
      </c>
      <c r="BH206" s="86"/>
      <c r="BI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</row>
    <row r="207" spans="1:94" ht="12" customHeight="1">
      <c r="A207" s="275"/>
      <c r="B207" s="275">
        <v>17.202000000000002</v>
      </c>
      <c r="C207" s="275">
        <v>2.4</v>
      </c>
      <c r="D207" s="421">
        <f t="shared" si="66"/>
        <v>203</v>
      </c>
      <c r="E207" s="422" t="str">
        <f t="shared" si="65"/>
        <v/>
      </c>
      <c r="F207" s="291"/>
      <c r="G207" s="359"/>
      <c r="H207" s="359"/>
      <c r="I207" s="359"/>
      <c r="J207" s="359"/>
      <c r="K207" s="359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  <c r="AA207" s="359"/>
      <c r="AB207" s="359"/>
      <c r="AC207" s="359"/>
      <c r="AD207" s="359"/>
      <c r="AE207" s="359"/>
      <c r="AF207" s="359"/>
      <c r="AG207" s="359"/>
      <c r="AH207" s="359"/>
      <c r="AI207" s="359"/>
      <c r="AW207" s="79">
        <v>17.83333333333</v>
      </c>
      <c r="AX207" s="80">
        <v>-282.17633861365999</v>
      </c>
      <c r="AY207" s="80">
        <v>-6033.1592589579996</v>
      </c>
      <c r="AZ207" s="80">
        <v>-2389.7553840746</v>
      </c>
      <c r="BA207" s="80">
        <v>-65607.497086162606</v>
      </c>
      <c r="BC207" s="79">
        <v>17.83333333333</v>
      </c>
      <c r="BD207" s="80">
        <v>862.72845201663699</v>
      </c>
      <c r="BF207" s="79">
        <v>17.83333333333</v>
      </c>
      <c r="BG207" s="80">
        <v>13.841797067220901</v>
      </c>
    </row>
    <row r="208" spans="1:94" ht="12" customHeight="1">
      <c r="A208" s="275"/>
      <c r="B208" s="275">
        <v>17.358000000000001</v>
      </c>
      <c r="C208" s="275">
        <v>-2.1</v>
      </c>
      <c r="D208" s="421">
        <f t="shared" si="66"/>
        <v>204</v>
      </c>
      <c r="E208" s="422" t="str">
        <f t="shared" si="65"/>
        <v/>
      </c>
      <c r="F208" s="291"/>
      <c r="G208" s="359"/>
      <c r="H208" s="359"/>
      <c r="I208" s="359"/>
      <c r="J208" s="359"/>
      <c r="K208" s="359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  <c r="AA208" s="359"/>
      <c r="AB208" s="359"/>
      <c r="AC208" s="359"/>
      <c r="AD208" s="359"/>
      <c r="AE208" s="359"/>
      <c r="AF208" s="359"/>
      <c r="AG208" s="359"/>
      <c r="AH208" s="359"/>
      <c r="AI208" s="359"/>
      <c r="AW208" s="79">
        <v>17.91666666667</v>
      </c>
      <c r="AX208" s="80">
        <v>-301.49527888521197</v>
      </c>
      <c r="AY208" s="80">
        <v>-6554.63140845814</v>
      </c>
      <c r="AZ208" s="80">
        <v>-2702.46498777438</v>
      </c>
      <c r="BA208" s="80">
        <v>-73579.216752574095</v>
      </c>
      <c r="BC208" s="79">
        <v>17.91666666667</v>
      </c>
      <c r="BD208" s="80">
        <v>862.523017243803</v>
      </c>
      <c r="BF208" s="79">
        <v>17.91666666667</v>
      </c>
      <c r="BG208" s="80">
        <v>13.506518724281699</v>
      </c>
    </row>
    <row r="209" spans="1:59" ht="12" customHeight="1">
      <c r="A209" s="275"/>
      <c r="B209" s="275">
        <v>17.408000000000001</v>
      </c>
      <c r="C209" s="275">
        <v>-2.5</v>
      </c>
      <c r="D209" s="421">
        <f t="shared" si="66"/>
        <v>205</v>
      </c>
      <c r="E209" s="422" t="str">
        <f t="shared" si="65"/>
        <v/>
      </c>
      <c r="F209" s="291"/>
      <c r="G209" s="359"/>
      <c r="H209" s="359"/>
      <c r="I209" s="359"/>
      <c r="J209" s="359"/>
      <c r="K209" s="359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  <c r="AA209" s="359"/>
      <c r="AB209" s="359"/>
      <c r="AC209" s="359"/>
      <c r="AD209" s="359"/>
      <c r="AE209" s="359"/>
      <c r="AF209" s="359"/>
      <c r="AG209" s="359"/>
      <c r="AH209" s="359"/>
      <c r="AI209" s="359"/>
      <c r="AW209" s="79">
        <v>18</v>
      </c>
      <c r="AX209" s="80">
        <v>-299.37912205650701</v>
      </c>
      <c r="AY209" s="80">
        <v>-6168.3445940865404</v>
      </c>
      <c r="AZ209" s="80">
        <v>-2685.6946393798098</v>
      </c>
      <c r="BA209" s="80">
        <v>-67899.389482773098</v>
      </c>
      <c r="BC209" s="79">
        <v>18</v>
      </c>
      <c r="BD209" s="80">
        <v>862.31704930994499</v>
      </c>
      <c r="BF209" s="79">
        <v>18</v>
      </c>
      <c r="BG209" s="80">
        <v>13.229939707336699</v>
      </c>
    </row>
    <row r="210" spans="1:59" ht="12" customHeight="1">
      <c r="A210" s="275"/>
      <c r="B210" s="275">
        <v>17.457999999999998</v>
      </c>
      <c r="C210" s="275">
        <v>-2.1</v>
      </c>
      <c r="D210" s="421">
        <f t="shared" si="66"/>
        <v>206</v>
      </c>
      <c r="E210" s="422" t="str">
        <f t="shared" si="65"/>
        <v/>
      </c>
      <c r="F210" s="291"/>
      <c r="G210" s="359"/>
      <c r="H210" s="359"/>
      <c r="I210" s="359"/>
      <c r="J210" s="359"/>
      <c r="K210" s="359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  <c r="AA210" s="359"/>
      <c r="AB210" s="359"/>
      <c r="AC210" s="359"/>
      <c r="AD210" s="359"/>
      <c r="AE210" s="359"/>
      <c r="AF210" s="359"/>
      <c r="AG210" s="359"/>
      <c r="AH210" s="359"/>
      <c r="AI210" s="359"/>
      <c r="AW210" s="79">
        <v>18.08333333333</v>
      </c>
      <c r="AX210" s="80">
        <v>-275.88888559849801</v>
      </c>
      <c r="AY210" s="80">
        <v>-5161.6126052118798</v>
      </c>
      <c r="AZ210" s="80">
        <v>-2295.0520781065102</v>
      </c>
      <c r="BA210" s="80">
        <v>-52585.112794120803</v>
      </c>
      <c r="BC210" s="79">
        <v>18.08333333333</v>
      </c>
      <c r="BD210" s="80">
        <v>862.11062759134302</v>
      </c>
      <c r="BF210" s="79">
        <v>18.08333333333</v>
      </c>
      <c r="BG210" s="80">
        <v>13.284538336327399</v>
      </c>
    </row>
    <row r="211" spans="1:59" ht="12" customHeight="1">
      <c r="A211" s="275"/>
      <c r="B211" s="275">
        <v>17.614000000000001</v>
      </c>
      <c r="C211" s="275">
        <v>2.1</v>
      </c>
      <c r="D211" s="421">
        <f t="shared" si="66"/>
        <v>207</v>
      </c>
      <c r="E211" s="422" t="str">
        <f t="shared" si="65"/>
        <v/>
      </c>
      <c r="F211" s="291"/>
      <c r="G211" s="359"/>
      <c r="H211" s="359"/>
      <c r="I211" s="359"/>
      <c r="J211" s="359"/>
      <c r="K211" s="359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  <c r="AA211" s="359"/>
      <c r="AB211" s="359"/>
      <c r="AC211" s="359"/>
      <c r="AD211" s="359"/>
      <c r="AE211" s="359"/>
      <c r="AF211" s="359"/>
      <c r="AG211" s="359"/>
      <c r="AH211" s="359"/>
      <c r="AI211" s="359"/>
      <c r="AW211" s="79">
        <v>18.16666666667</v>
      </c>
      <c r="AX211" s="80">
        <v>-253.944976036664</v>
      </c>
      <c r="AY211" s="80">
        <v>-4536.4660859512896</v>
      </c>
      <c r="AZ211" s="80">
        <v>-1939.0327359238299</v>
      </c>
      <c r="BA211" s="80">
        <v>-43013.934197767601</v>
      </c>
      <c r="BC211" s="79">
        <v>18.16666666667</v>
      </c>
      <c r="BD211" s="80">
        <v>861.90395267574604</v>
      </c>
      <c r="BF211" s="79">
        <v>18.16666666667</v>
      </c>
      <c r="BG211" s="80">
        <v>13.629267592359099</v>
      </c>
    </row>
    <row r="212" spans="1:59" ht="12" customHeight="1">
      <c r="A212" s="275"/>
      <c r="B212" s="275">
        <v>17.664000000000001</v>
      </c>
      <c r="C212" s="275">
        <v>2.5</v>
      </c>
      <c r="D212" s="421">
        <f t="shared" si="66"/>
        <v>208</v>
      </c>
      <c r="E212" s="422" t="str">
        <f t="shared" si="65"/>
        <v/>
      </c>
      <c r="F212" s="291"/>
      <c r="G212" s="359"/>
      <c r="H212" s="359"/>
      <c r="I212" s="359"/>
      <c r="J212" s="359"/>
      <c r="K212" s="359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  <c r="AA212" s="359"/>
      <c r="AB212" s="359"/>
      <c r="AC212" s="359"/>
      <c r="AD212" s="359"/>
      <c r="AE212" s="359"/>
      <c r="AF212" s="359"/>
      <c r="AG212" s="359"/>
      <c r="AH212" s="359"/>
      <c r="AI212" s="359"/>
      <c r="AW212" s="79">
        <v>18.25</v>
      </c>
      <c r="AX212" s="80">
        <v>-254.016098533633</v>
      </c>
      <c r="AY212" s="80">
        <v>-4871.5918362868997</v>
      </c>
      <c r="AZ212" s="80">
        <v>-1952.41242261558</v>
      </c>
      <c r="BA212" s="80">
        <v>-48084.355886989797</v>
      </c>
      <c r="BC212" s="79">
        <v>18.25</v>
      </c>
      <c r="BD212" s="80">
        <v>861.69716107302997</v>
      </c>
      <c r="BF212" s="79">
        <v>18.25</v>
      </c>
      <c r="BG212" s="80">
        <v>13.946313701131899</v>
      </c>
    </row>
    <row r="213" spans="1:59" ht="12" customHeight="1">
      <c r="A213" s="275"/>
      <c r="B213" s="275">
        <v>17.713999999999999</v>
      </c>
      <c r="C213" s="275">
        <v>2</v>
      </c>
      <c r="D213" s="421">
        <f t="shared" si="66"/>
        <v>209</v>
      </c>
      <c r="E213" s="422" t="str">
        <f t="shared" si="65"/>
        <v/>
      </c>
      <c r="F213" s="291"/>
      <c r="G213" s="359"/>
      <c r="H213" s="359"/>
      <c r="I213" s="359"/>
      <c r="J213" s="359"/>
      <c r="K213" s="359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  <c r="AA213" s="359"/>
      <c r="AB213" s="359"/>
      <c r="AC213" s="359"/>
      <c r="AD213" s="359"/>
      <c r="AE213" s="359"/>
      <c r="AF213" s="359"/>
      <c r="AG213" s="359"/>
      <c r="AH213" s="359"/>
      <c r="AI213" s="359"/>
      <c r="AW213" s="79">
        <v>18.33333333333</v>
      </c>
      <c r="AX213" s="80">
        <v>-275.56846121541003</v>
      </c>
      <c r="AY213" s="80">
        <v>-5835.2218292256903</v>
      </c>
      <c r="AZ213" s="80">
        <v>-2286.2221596900099</v>
      </c>
      <c r="BA213" s="80">
        <v>-62607.058044085803</v>
      </c>
      <c r="BC213" s="79">
        <v>18.33333333333</v>
      </c>
      <c r="BD213" s="80">
        <v>861.49020017953103</v>
      </c>
      <c r="BF213" s="79">
        <v>18.33333333333</v>
      </c>
      <c r="BG213" s="80">
        <v>13.944170930929699</v>
      </c>
    </row>
    <row r="214" spans="1:59" ht="12" customHeight="1">
      <c r="A214" s="275"/>
      <c r="B214" s="275">
        <v>17.87</v>
      </c>
      <c r="C214" s="275">
        <v>-2.4</v>
      </c>
      <c r="D214" s="421">
        <f t="shared" si="66"/>
        <v>210</v>
      </c>
      <c r="E214" s="422" t="str">
        <f t="shared" si="65"/>
        <v/>
      </c>
      <c r="F214" s="291"/>
      <c r="G214" s="359"/>
      <c r="H214" s="359"/>
      <c r="I214" s="359"/>
      <c r="J214" s="359"/>
      <c r="K214" s="359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  <c r="AA214" s="359"/>
      <c r="AB214" s="359"/>
      <c r="AC214" s="359"/>
      <c r="AD214" s="359"/>
      <c r="AE214" s="359"/>
      <c r="AF214" s="359"/>
      <c r="AG214" s="359"/>
      <c r="AH214" s="359"/>
      <c r="AI214" s="359"/>
      <c r="AW214" s="79">
        <v>18.41666666667</v>
      </c>
      <c r="AX214" s="80">
        <v>-296.98376270798701</v>
      </c>
      <c r="AY214" s="80">
        <v>-6474.1611774088597</v>
      </c>
      <c r="AZ214" s="80">
        <v>-2622.66910226652</v>
      </c>
      <c r="BA214" s="80">
        <v>-72293.943992567598</v>
      </c>
      <c r="BC214" s="79">
        <v>18.41666666667</v>
      </c>
      <c r="BD214" s="80">
        <v>861.28288562343903</v>
      </c>
      <c r="BF214" s="79">
        <v>18.41666666667</v>
      </c>
      <c r="BG214" s="80">
        <v>13.6458907230311</v>
      </c>
    </row>
    <row r="215" spans="1:59" ht="12" customHeight="1">
      <c r="A215" s="275"/>
      <c r="B215" s="275">
        <v>17.920000000000002</v>
      </c>
      <c r="C215" s="275">
        <v>-2.8</v>
      </c>
      <c r="D215" s="421">
        <f t="shared" si="66"/>
        <v>211</v>
      </c>
      <c r="E215" s="422" t="str">
        <f t="shared" si="65"/>
        <v/>
      </c>
      <c r="F215" s="291"/>
      <c r="G215" s="359"/>
      <c r="H215" s="359"/>
      <c r="I215" s="359"/>
      <c r="J215" s="359"/>
      <c r="K215" s="359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  <c r="AA215" s="359"/>
      <c r="AB215" s="359"/>
      <c r="AC215" s="359"/>
      <c r="AD215" s="359"/>
      <c r="AE215" s="359"/>
      <c r="AF215" s="359"/>
      <c r="AG215" s="359"/>
      <c r="AH215" s="359"/>
      <c r="AI215" s="359"/>
      <c r="AW215" s="79">
        <v>18.5</v>
      </c>
      <c r="AX215" s="80">
        <v>-298.81945902330699</v>
      </c>
      <c r="AY215" s="80">
        <v>-6233.2233970118696</v>
      </c>
      <c r="AZ215" s="80">
        <v>-2670.2669390273099</v>
      </c>
      <c r="BA215" s="80">
        <v>-68818.126075473599</v>
      </c>
      <c r="BC215" s="79">
        <v>18.5</v>
      </c>
      <c r="BD215" s="80">
        <v>861.07507692527997</v>
      </c>
      <c r="BF215" s="79">
        <v>18.5</v>
      </c>
      <c r="BG215" s="80">
        <v>13.345496781264499</v>
      </c>
    </row>
    <row r="216" spans="1:59" ht="12" customHeight="1">
      <c r="A216" s="275"/>
      <c r="B216" s="275">
        <v>17.97</v>
      </c>
      <c r="C216" s="275">
        <v>-2.4</v>
      </c>
      <c r="D216" s="421">
        <f t="shared" si="66"/>
        <v>212</v>
      </c>
      <c r="E216" s="422" t="str">
        <f t="shared" si="65"/>
        <v/>
      </c>
      <c r="F216" s="291"/>
      <c r="G216" s="359"/>
      <c r="H216" s="359"/>
      <c r="I216" s="359"/>
      <c r="J216" s="359"/>
      <c r="K216" s="359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  <c r="AA216" s="359"/>
      <c r="AB216" s="359"/>
      <c r="AC216" s="359"/>
      <c r="AD216" s="359"/>
      <c r="AE216" s="359"/>
      <c r="AF216" s="359"/>
      <c r="AG216" s="359"/>
      <c r="AH216" s="359"/>
      <c r="AI216" s="359"/>
      <c r="AW216" s="79">
        <v>18.58333333333</v>
      </c>
      <c r="AX216" s="80">
        <v>-279.39966722711301</v>
      </c>
      <c r="AY216" s="80">
        <v>-5338.9684431899004</v>
      </c>
      <c r="AZ216" s="80">
        <v>-2352.2802051571798</v>
      </c>
      <c r="BA216" s="80">
        <v>-55264.586797815697</v>
      </c>
      <c r="BC216" s="79">
        <v>18.58333333333</v>
      </c>
      <c r="BD216" s="80">
        <v>860.86680808714596</v>
      </c>
      <c r="BF216" s="79">
        <v>18.58333333333</v>
      </c>
      <c r="BG216" s="80">
        <v>13.3281938156109</v>
      </c>
    </row>
    <row r="217" spans="1:59" ht="12" customHeight="1">
      <c r="A217" s="275"/>
      <c r="B217" s="275">
        <v>18.126000000000001</v>
      </c>
      <c r="C217" s="275">
        <v>2.4</v>
      </c>
      <c r="D217" s="421">
        <f t="shared" si="66"/>
        <v>213</v>
      </c>
      <c r="E217" s="422" t="str">
        <f t="shared" si="65"/>
        <v/>
      </c>
      <c r="F217" s="291"/>
      <c r="G217" s="359"/>
      <c r="H217" s="359"/>
      <c r="I217" s="359"/>
      <c r="J217" s="359"/>
      <c r="K217" s="359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  <c r="AA217" s="359"/>
      <c r="AB217" s="359"/>
      <c r="AC217" s="359"/>
      <c r="AD217" s="359"/>
      <c r="AE217" s="359"/>
      <c r="AF217" s="359"/>
      <c r="AG217" s="359"/>
      <c r="AH217" s="359"/>
      <c r="AI217" s="359"/>
      <c r="AW217" s="79">
        <v>18.66666666667</v>
      </c>
      <c r="AX217" s="80">
        <v>-258.76679116670101</v>
      </c>
      <c r="AY217" s="80">
        <v>-4702.0162340345596</v>
      </c>
      <c r="AZ217" s="80">
        <v>-2022.45674822917</v>
      </c>
      <c r="BA217" s="80">
        <v>-45567.187542984197</v>
      </c>
      <c r="BC217" s="79">
        <v>18.66666666667</v>
      </c>
      <c r="BD217" s="80">
        <v>860.65824586183805</v>
      </c>
      <c r="BF217" s="79">
        <v>18.66666666667</v>
      </c>
      <c r="BG217" s="80">
        <v>13.596474084006701</v>
      </c>
    </row>
    <row r="218" spans="1:59" ht="12" customHeight="1">
      <c r="A218" s="275"/>
      <c r="B218" s="275">
        <v>18.175999999999998</v>
      </c>
      <c r="C218" s="275">
        <v>2.8</v>
      </c>
      <c r="D218" s="421">
        <f t="shared" si="66"/>
        <v>214</v>
      </c>
      <c r="E218" s="422" t="str">
        <f t="shared" si="65"/>
        <v/>
      </c>
      <c r="F218" s="291"/>
      <c r="G218" s="359"/>
      <c r="H218" s="359"/>
      <c r="I218" s="359"/>
      <c r="J218" s="359"/>
      <c r="K218" s="359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  <c r="AA218" s="359"/>
      <c r="AB218" s="359"/>
      <c r="AC218" s="359"/>
      <c r="AD218" s="359"/>
      <c r="AE218" s="359"/>
      <c r="AF218" s="359"/>
      <c r="AG218" s="359"/>
      <c r="AH218" s="359"/>
      <c r="AI218" s="359"/>
      <c r="AW218" s="79">
        <v>18.75</v>
      </c>
      <c r="AX218" s="80">
        <v>-255.77286787305499</v>
      </c>
      <c r="AY218" s="80">
        <v>-4878.5235771635798</v>
      </c>
      <c r="AZ218" s="80">
        <v>-1981.60878990438</v>
      </c>
      <c r="BA218" s="80">
        <v>-48216.731781845898</v>
      </c>
      <c r="BC218" s="79">
        <v>18.75</v>
      </c>
      <c r="BD218" s="80">
        <v>860.44952783020403</v>
      </c>
      <c r="BF218" s="79">
        <v>18.75</v>
      </c>
      <c r="BG218" s="80">
        <v>13.8878103939679</v>
      </c>
    </row>
    <row r="219" spans="1:59" ht="12" customHeight="1">
      <c r="A219" s="275"/>
      <c r="B219" s="275">
        <v>18.225999999999999</v>
      </c>
      <c r="C219" s="275">
        <v>2.4</v>
      </c>
      <c r="D219" s="421">
        <f t="shared" si="66"/>
        <v>215</v>
      </c>
      <c r="E219" s="422" t="str">
        <f t="shared" si="65"/>
        <v/>
      </c>
      <c r="F219" s="291"/>
      <c r="G219" s="359"/>
      <c r="H219" s="359"/>
      <c r="I219" s="359"/>
      <c r="J219" s="359"/>
      <c r="K219" s="359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  <c r="AA219" s="359"/>
      <c r="AB219" s="359"/>
      <c r="AC219" s="359"/>
      <c r="AD219" s="359"/>
      <c r="AE219" s="359"/>
      <c r="AF219" s="359"/>
      <c r="AG219" s="359"/>
      <c r="AH219" s="359"/>
      <c r="AI219" s="359"/>
      <c r="AW219" s="79">
        <v>18.83333333333</v>
      </c>
      <c r="AX219" s="80">
        <v>-275.35248035819399</v>
      </c>
      <c r="AY219" s="80">
        <v>-5785.7483988881104</v>
      </c>
      <c r="AZ219" s="80">
        <v>-2283.5939445365698</v>
      </c>
      <c r="BA219" s="80">
        <v>-61874.2809642254</v>
      </c>
      <c r="BC219" s="79">
        <v>18.83333333333</v>
      </c>
      <c r="BD219" s="80">
        <v>860.24062375771496</v>
      </c>
      <c r="BF219" s="79">
        <v>18.83333333333</v>
      </c>
      <c r="BG219" s="80">
        <v>13.898929628115701</v>
      </c>
    </row>
    <row r="220" spans="1:59" ht="12" customHeight="1">
      <c r="A220" s="275"/>
      <c r="B220" s="275">
        <v>18.382000000000001</v>
      </c>
      <c r="C220" s="275">
        <v>-2.1</v>
      </c>
      <c r="D220" s="421">
        <f t="shared" si="66"/>
        <v>216</v>
      </c>
      <c r="E220" s="422" t="str">
        <f t="shared" si="65"/>
        <v/>
      </c>
      <c r="F220" s="291"/>
      <c r="G220" s="359"/>
      <c r="H220" s="359"/>
      <c r="I220" s="359"/>
      <c r="J220" s="359"/>
      <c r="K220" s="359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  <c r="AA220" s="359"/>
      <c r="AB220" s="359"/>
      <c r="AC220" s="359"/>
      <c r="AD220" s="359"/>
      <c r="AE220" s="359"/>
      <c r="AF220" s="359"/>
      <c r="AG220" s="359"/>
      <c r="AH220" s="359"/>
      <c r="AI220" s="359"/>
      <c r="AW220" s="79">
        <v>18.91666666667</v>
      </c>
      <c r="AX220" s="80">
        <v>-297.42254504379201</v>
      </c>
      <c r="AY220" s="80">
        <v>-6478.7247227877397</v>
      </c>
      <c r="AZ220" s="80">
        <v>-2630.30788672775</v>
      </c>
      <c r="BA220" s="80">
        <v>-72371.489078536397</v>
      </c>
      <c r="BC220" s="79">
        <v>18.91666666667</v>
      </c>
      <c r="BD220" s="80">
        <v>860.03136615000903</v>
      </c>
      <c r="BF220" s="79">
        <v>18.91666666667</v>
      </c>
      <c r="BG220" s="80">
        <v>13.611619894297201</v>
      </c>
    </row>
    <row r="221" spans="1:59" ht="12" customHeight="1">
      <c r="A221" s="275"/>
      <c r="B221" s="275">
        <v>18.431999999999999</v>
      </c>
      <c r="C221" s="275">
        <v>-2.5</v>
      </c>
      <c r="D221" s="421">
        <f t="shared" si="66"/>
        <v>217</v>
      </c>
      <c r="E221" s="422" t="str">
        <f t="shared" si="65"/>
        <v/>
      </c>
      <c r="F221" s="291"/>
      <c r="G221" s="359"/>
      <c r="H221" s="359"/>
      <c r="I221" s="359"/>
      <c r="J221" s="359"/>
      <c r="K221" s="359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  <c r="AA221" s="359"/>
      <c r="AB221" s="359"/>
      <c r="AC221" s="359"/>
      <c r="AD221" s="359"/>
      <c r="AE221" s="359"/>
      <c r="AF221" s="359"/>
      <c r="AG221" s="359"/>
      <c r="AH221" s="359"/>
      <c r="AI221" s="359"/>
      <c r="AW221" s="79">
        <v>19</v>
      </c>
      <c r="AX221" s="80">
        <v>-302.66183923850201</v>
      </c>
      <c r="AY221" s="80">
        <v>-6373.3353317072297</v>
      </c>
      <c r="AZ221" s="80">
        <v>-2736.3131292284902</v>
      </c>
      <c r="BA221" s="80">
        <v>-70973.326697172393</v>
      </c>
      <c r="BC221" s="79">
        <v>19</v>
      </c>
      <c r="BD221" s="80">
        <v>859.82160828598103</v>
      </c>
      <c r="BF221" s="79">
        <v>19</v>
      </c>
      <c r="BG221" s="80">
        <v>13.283167754842699</v>
      </c>
    </row>
    <row r="222" spans="1:59" ht="12" customHeight="1">
      <c r="A222" s="275"/>
      <c r="B222" s="275">
        <v>18.481999999999999</v>
      </c>
      <c r="C222" s="275">
        <v>-2.1</v>
      </c>
      <c r="D222" s="421">
        <f t="shared" si="66"/>
        <v>218</v>
      </c>
      <c r="E222" s="422" t="str">
        <f t="shared" si="65"/>
        <v/>
      </c>
      <c r="F222" s="291"/>
      <c r="G222" s="359"/>
      <c r="H222" s="359"/>
      <c r="I222" s="359"/>
      <c r="J222" s="359"/>
      <c r="K222" s="359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  <c r="AA222" s="359"/>
      <c r="AB222" s="359"/>
      <c r="AC222" s="359"/>
      <c r="AD222" s="359"/>
      <c r="AE222" s="359"/>
      <c r="AF222" s="359"/>
      <c r="AG222" s="359"/>
      <c r="AH222" s="359"/>
      <c r="AI222" s="359"/>
      <c r="AW222" s="79">
        <v>19.08333333333</v>
      </c>
      <c r="AX222" s="80">
        <v>-283.491305038272</v>
      </c>
      <c r="AY222" s="80">
        <v>-5449.7046770188599</v>
      </c>
      <c r="AZ222" s="80">
        <v>-2422.7049135948</v>
      </c>
      <c r="BA222" s="80">
        <v>-56989.748614994198</v>
      </c>
      <c r="BC222" s="79">
        <v>19.08333333333</v>
      </c>
      <c r="BD222" s="80">
        <v>859.61137460076702</v>
      </c>
      <c r="BF222" s="79">
        <v>19.08333333333</v>
      </c>
      <c r="BG222" s="80">
        <v>13.2332215791238</v>
      </c>
    </row>
    <row r="223" spans="1:59" ht="12" customHeight="1">
      <c r="A223" s="275"/>
      <c r="B223" s="275">
        <v>18.638000000000002</v>
      </c>
      <c r="C223" s="275">
        <v>2.1</v>
      </c>
      <c r="D223" s="421">
        <f t="shared" si="66"/>
        <v>219</v>
      </c>
      <c r="E223" s="422" t="str">
        <f t="shared" si="65"/>
        <v/>
      </c>
      <c r="F223" s="291"/>
      <c r="G223" s="359"/>
      <c r="H223" s="359"/>
      <c r="I223" s="359"/>
      <c r="J223" s="359"/>
      <c r="K223" s="359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  <c r="AA223" s="359"/>
      <c r="AB223" s="359"/>
      <c r="AC223" s="359"/>
      <c r="AD223" s="359"/>
      <c r="AE223" s="359"/>
      <c r="AF223" s="359"/>
      <c r="AG223" s="359"/>
      <c r="AH223" s="359"/>
      <c r="AI223" s="359"/>
      <c r="AW223" s="79">
        <v>19.16666666667</v>
      </c>
      <c r="AX223" s="80">
        <v>-258.78159320344503</v>
      </c>
      <c r="AY223" s="80">
        <v>-4636.3575744832597</v>
      </c>
      <c r="AZ223" s="80">
        <v>-2012.12230617868</v>
      </c>
      <c r="BA223" s="80">
        <v>-44529.549886416396</v>
      </c>
      <c r="BC223" s="79">
        <v>19.16666666667</v>
      </c>
      <c r="BD223" s="80">
        <v>859.40084596475401</v>
      </c>
      <c r="BF223" s="79">
        <v>19.16666666667</v>
      </c>
      <c r="BG223" s="80">
        <v>13.5169410441118</v>
      </c>
    </row>
    <row r="224" spans="1:59" ht="12" customHeight="1">
      <c r="A224" s="275"/>
      <c r="B224" s="275">
        <v>18.687999999999999</v>
      </c>
      <c r="C224" s="275">
        <v>2.5</v>
      </c>
      <c r="D224" s="421">
        <f t="shared" si="66"/>
        <v>220</v>
      </c>
      <c r="E224" s="422" t="str">
        <f t="shared" si="65"/>
        <v/>
      </c>
      <c r="F224" s="291"/>
      <c r="G224" s="359"/>
      <c r="H224" s="359"/>
      <c r="I224" s="359"/>
      <c r="J224" s="359"/>
      <c r="K224" s="359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  <c r="AA224" s="359"/>
      <c r="AB224" s="359"/>
      <c r="AC224" s="359"/>
      <c r="AD224" s="359"/>
      <c r="AE224" s="359"/>
      <c r="AF224" s="359"/>
      <c r="AG224" s="359"/>
      <c r="AH224" s="359"/>
      <c r="AI224" s="359"/>
      <c r="AW224" s="79">
        <v>19.25</v>
      </c>
      <c r="AX224" s="80">
        <v>-251.426002224554</v>
      </c>
      <c r="AY224" s="80">
        <v>-4682.8446272151796</v>
      </c>
      <c r="AZ224" s="80">
        <v>-1912.67354637995</v>
      </c>
      <c r="BA224" s="80">
        <v>-45252.606046328598</v>
      </c>
      <c r="BC224" s="79">
        <v>19.25</v>
      </c>
      <c r="BD224" s="80">
        <v>859.19019455136799</v>
      </c>
      <c r="BF224" s="79">
        <v>19.25</v>
      </c>
      <c r="BG224" s="80">
        <v>13.8782441721051</v>
      </c>
    </row>
    <row r="225" spans="1:59" ht="12" customHeight="1">
      <c r="A225" s="275"/>
      <c r="B225" s="275">
        <v>18.738</v>
      </c>
      <c r="C225" s="275">
        <v>2</v>
      </c>
      <c r="D225" s="421">
        <f t="shared" si="66"/>
        <v>221</v>
      </c>
      <c r="E225" s="422" t="str">
        <f t="shared" si="65"/>
        <v/>
      </c>
      <c r="F225" s="291"/>
      <c r="G225" s="359"/>
      <c r="H225" s="359"/>
      <c r="I225" s="359"/>
      <c r="J225" s="359"/>
      <c r="K225" s="359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  <c r="AA225" s="359"/>
      <c r="AB225" s="359"/>
      <c r="AC225" s="359"/>
      <c r="AD225" s="359"/>
      <c r="AE225" s="359"/>
      <c r="AF225" s="359"/>
      <c r="AG225" s="359"/>
      <c r="AH225" s="359"/>
      <c r="AI225" s="359"/>
      <c r="AW225" s="79">
        <v>19.33333333333</v>
      </c>
      <c r="AX225" s="80">
        <v>-268.36023157031502</v>
      </c>
      <c r="AY225" s="80">
        <v>-5550.3547562926096</v>
      </c>
      <c r="AZ225" s="80">
        <v>-2174.3961298744798</v>
      </c>
      <c r="BA225" s="80">
        <v>-58313.326854844898</v>
      </c>
      <c r="BC225" s="79">
        <v>19.33333333333</v>
      </c>
      <c r="BD225" s="80">
        <v>858.97942429664602</v>
      </c>
      <c r="BF225" s="79">
        <v>19.33333333333</v>
      </c>
      <c r="BG225" s="80">
        <v>13.980588980554501</v>
      </c>
    </row>
    <row r="226" spans="1:59" ht="12" customHeight="1">
      <c r="A226" s="275"/>
      <c r="B226" s="275">
        <v>18.893999999999998</v>
      </c>
      <c r="C226" s="275">
        <v>-2.4</v>
      </c>
      <c r="D226" s="421">
        <f t="shared" si="66"/>
        <v>222</v>
      </c>
      <c r="E226" s="422" t="str">
        <f t="shared" si="65"/>
        <v/>
      </c>
      <c r="F226" s="291"/>
      <c r="G226" s="359"/>
      <c r="H226" s="359"/>
      <c r="I226" s="359"/>
      <c r="J226" s="359"/>
      <c r="K226" s="359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  <c r="AA226" s="359"/>
      <c r="AB226" s="359"/>
      <c r="AC226" s="359"/>
      <c r="AD226" s="359"/>
      <c r="AE226" s="359"/>
      <c r="AF226" s="359"/>
      <c r="AG226" s="359"/>
      <c r="AH226" s="359"/>
      <c r="AI226" s="359"/>
      <c r="AW226" s="79">
        <v>19.41666666667</v>
      </c>
      <c r="AX226" s="80">
        <v>-292.030136185039</v>
      </c>
      <c r="AY226" s="80">
        <v>-6360.1335488141103</v>
      </c>
      <c r="AZ226" s="80">
        <v>-2542.8398199901599</v>
      </c>
      <c r="BA226" s="80">
        <v>-70548.348809972493</v>
      </c>
      <c r="BC226" s="79">
        <v>19.41666666667</v>
      </c>
      <c r="BD226" s="80">
        <v>858.76837499209205</v>
      </c>
      <c r="BF226" s="79">
        <v>19.41666666667</v>
      </c>
      <c r="BG226" s="80">
        <v>13.7478711291458</v>
      </c>
    </row>
    <row r="227" spans="1:59" ht="12" customHeight="1">
      <c r="A227" s="275"/>
      <c r="B227" s="275">
        <v>18.943999999999999</v>
      </c>
      <c r="C227" s="275">
        <v>-2.8</v>
      </c>
      <c r="D227" s="421">
        <f t="shared" si="66"/>
        <v>223</v>
      </c>
      <c r="E227" s="422" t="str">
        <f t="shared" si="65"/>
        <v/>
      </c>
      <c r="F227" s="291"/>
      <c r="G227" s="359"/>
      <c r="H227" s="359"/>
      <c r="I227" s="359"/>
      <c r="J227" s="359"/>
      <c r="K227" s="359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  <c r="AA227" s="359"/>
      <c r="AB227" s="359"/>
      <c r="AC227" s="359"/>
      <c r="AD227" s="359"/>
      <c r="AE227" s="359"/>
      <c r="AF227" s="359"/>
      <c r="AG227" s="359"/>
      <c r="AH227" s="359"/>
      <c r="AI227" s="359"/>
      <c r="AW227" s="79">
        <v>19.5</v>
      </c>
      <c r="AX227" s="80">
        <v>-300.76665495165503</v>
      </c>
      <c r="AY227" s="80">
        <v>-6393.9042178382597</v>
      </c>
      <c r="AZ227" s="80">
        <v>-2697.6369407463699</v>
      </c>
      <c r="BA227" s="80">
        <v>-71213.148709096204</v>
      </c>
      <c r="BC227" s="79">
        <v>19.5</v>
      </c>
      <c r="BD227" s="80">
        <v>858.55687612087502</v>
      </c>
      <c r="BF227" s="79">
        <v>19.5</v>
      </c>
      <c r="BG227" s="80">
        <v>13.4137493422062</v>
      </c>
    </row>
    <row r="228" spans="1:59" ht="12" customHeight="1">
      <c r="A228" s="275"/>
      <c r="B228" s="275">
        <v>18.994</v>
      </c>
      <c r="C228" s="275">
        <v>-2.4</v>
      </c>
      <c r="D228" s="421">
        <f t="shared" si="66"/>
        <v>224</v>
      </c>
      <c r="E228" s="422" t="str">
        <f t="shared" si="65"/>
        <v/>
      </c>
      <c r="F228" s="291"/>
      <c r="G228" s="359"/>
      <c r="H228" s="359"/>
      <c r="I228" s="359"/>
      <c r="J228" s="359"/>
      <c r="K228" s="359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  <c r="AA228" s="359"/>
      <c r="AB228" s="359"/>
      <c r="AC228" s="359"/>
      <c r="AD228" s="359"/>
      <c r="AE228" s="359"/>
      <c r="AF228" s="359"/>
      <c r="AG228" s="359"/>
      <c r="AH228" s="359"/>
      <c r="AI228" s="359"/>
      <c r="AW228" s="79">
        <v>19.58333333333</v>
      </c>
      <c r="AX228" s="80">
        <v>-286.182394464011</v>
      </c>
      <c r="AY228" s="80">
        <v>-5612.8368251401098</v>
      </c>
      <c r="AZ228" s="80">
        <v>-2465.2671247493099</v>
      </c>
      <c r="BA228" s="80">
        <v>-59439.724433674899</v>
      </c>
      <c r="BC228" s="79">
        <v>19.58333333333</v>
      </c>
      <c r="BD228" s="80">
        <v>858.34490738786997</v>
      </c>
      <c r="BF228" s="79">
        <v>19.58333333333</v>
      </c>
      <c r="BG228" s="80">
        <v>13.3001515364213</v>
      </c>
    </row>
    <row r="229" spans="1:59" ht="12" customHeight="1">
      <c r="A229" s="275"/>
      <c r="B229" s="275">
        <v>19.149999999999999</v>
      </c>
      <c r="C229" s="275">
        <v>2.4</v>
      </c>
      <c r="D229" s="421">
        <f t="shared" si="66"/>
        <v>225</v>
      </c>
      <c r="E229" s="422" t="str">
        <f t="shared" si="65"/>
        <v/>
      </c>
      <c r="F229" s="291"/>
      <c r="G229" s="359"/>
      <c r="H229" s="359"/>
      <c r="I229" s="359"/>
      <c r="J229" s="359"/>
      <c r="K229" s="359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  <c r="AA229" s="359"/>
      <c r="AB229" s="359"/>
      <c r="AC229" s="359"/>
      <c r="AD229" s="359"/>
      <c r="AE229" s="359"/>
      <c r="AF229" s="359"/>
      <c r="AG229" s="359"/>
      <c r="AH229" s="359"/>
      <c r="AI229" s="359"/>
      <c r="AW229" s="79">
        <v>19.66666666667</v>
      </c>
      <c r="AX229" s="80">
        <v>-263.81429818323198</v>
      </c>
      <c r="AY229" s="80">
        <v>-4825.9662941123397</v>
      </c>
      <c r="AZ229" s="80">
        <v>-2096.5911088084299</v>
      </c>
      <c r="BA229" s="80">
        <v>-47428.482356861801</v>
      </c>
      <c r="BC229" s="79">
        <v>19.66666666667</v>
      </c>
      <c r="BD229" s="80">
        <v>858.13260888590105</v>
      </c>
      <c r="BF229" s="79">
        <v>19.66666666667</v>
      </c>
      <c r="BG229" s="80">
        <v>13.500554771642101</v>
      </c>
    </row>
    <row r="230" spans="1:59" ht="12" customHeight="1">
      <c r="A230" s="275"/>
      <c r="B230" s="275">
        <v>19.2</v>
      </c>
      <c r="C230" s="275">
        <v>2.8</v>
      </c>
      <c r="D230" s="421">
        <f t="shared" si="66"/>
        <v>226</v>
      </c>
      <c r="E230" s="422" t="str">
        <f t="shared" si="65"/>
        <v/>
      </c>
      <c r="F230" s="291"/>
      <c r="G230" s="359"/>
      <c r="H230" s="359"/>
      <c r="I230" s="359"/>
      <c r="J230" s="359"/>
      <c r="K230" s="359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  <c r="AA230" s="359"/>
      <c r="AB230" s="359"/>
      <c r="AC230" s="359"/>
      <c r="AD230" s="359"/>
      <c r="AE230" s="359"/>
      <c r="AF230" s="359"/>
      <c r="AG230" s="359"/>
      <c r="AH230" s="359"/>
      <c r="AI230" s="359"/>
      <c r="AW230" s="79">
        <v>19.75</v>
      </c>
      <c r="AX230" s="80">
        <v>-254.079060149284</v>
      </c>
      <c r="AY230" s="80">
        <v>-4728.4008646429902</v>
      </c>
      <c r="AZ230" s="80">
        <v>-1955.8577446811701</v>
      </c>
      <c r="BA230" s="80">
        <v>-45965.304246281899</v>
      </c>
      <c r="BC230" s="79">
        <v>19.75</v>
      </c>
      <c r="BD230" s="80">
        <v>857.92014449353098</v>
      </c>
      <c r="BF230" s="79">
        <v>19.75</v>
      </c>
      <c r="BG230" s="80">
        <v>13.820811637466299</v>
      </c>
    </row>
    <row r="231" spans="1:59" ht="12" customHeight="1">
      <c r="A231" s="275"/>
      <c r="B231" s="275">
        <v>19.25</v>
      </c>
      <c r="C231" s="275">
        <v>2.4</v>
      </c>
      <c r="D231" s="421">
        <f t="shared" si="66"/>
        <v>227</v>
      </c>
      <c r="E231" s="422" t="str">
        <f t="shared" si="65"/>
        <v/>
      </c>
      <c r="F231" s="291"/>
      <c r="G231" s="359"/>
      <c r="H231" s="359"/>
      <c r="I231" s="359"/>
      <c r="J231" s="359"/>
      <c r="K231" s="359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  <c r="AA231" s="359"/>
      <c r="AB231" s="359"/>
      <c r="AC231" s="359"/>
      <c r="AD231" s="359"/>
      <c r="AE231" s="359"/>
      <c r="AF231" s="359"/>
      <c r="AG231" s="359"/>
      <c r="AH231" s="359"/>
      <c r="AI231" s="359"/>
      <c r="AW231" s="79">
        <v>19.83333333333</v>
      </c>
      <c r="AX231" s="80">
        <v>-268.37890771830303</v>
      </c>
      <c r="AY231" s="80">
        <v>-5501.3180965576603</v>
      </c>
      <c r="AZ231" s="80">
        <v>-2175.5586172095</v>
      </c>
      <c r="BA231" s="80">
        <v>-57588.786784581003</v>
      </c>
      <c r="BC231" s="79">
        <v>19.83333333333</v>
      </c>
      <c r="BD231" s="80">
        <v>857.70753774164302</v>
      </c>
      <c r="BF231" s="79">
        <v>19.83333333333</v>
      </c>
      <c r="BG231" s="80">
        <v>13.930323026853699</v>
      </c>
    </row>
    <row r="232" spans="1:59" ht="12" customHeight="1">
      <c r="A232" s="275"/>
      <c r="B232" s="275">
        <v>19.405999999999999</v>
      </c>
      <c r="C232" s="275">
        <v>-2.1</v>
      </c>
      <c r="D232" s="421">
        <f t="shared" si="66"/>
        <v>228</v>
      </c>
      <c r="E232" s="422" t="str">
        <f t="shared" si="65"/>
        <v/>
      </c>
      <c r="F232" s="291"/>
      <c r="G232" s="359"/>
      <c r="H232" s="359"/>
      <c r="I232" s="359"/>
      <c r="J232" s="359"/>
      <c r="K232" s="359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  <c r="AA232" s="359"/>
      <c r="AB232" s="359"/>
      <c r="AC232" s="359"/>
      <c r="AD232" s="359"/>
      <c r="AE232" s="359"/>
      <c r="AF232" s="359"/>
      <c r="AG232" s="359"/>
      <c r="AH232" s="359"/>
      <c r="AI232" s="359"/>
      <c r="AW232" s="79">
        <v>19.91666666667</v>
      </c>
      <c r="AX232" s="80">
        <v>-291.80396139154601</v>
      </c>
      <c r="AY232" s="80">
        <v>-6333.1837168994098</v>
      </c>
      <c r="AZ232" s="80">
        <v>-2539.5474975157799</v>
      </c>
      <c r="BA232" s="80">
        <v>-70147.644868455594</v>
      </c>
      <c r="BC232" s="79">
        <v>19.91666666667</v>
      </c>
      <c r="BD232" s="80">
        <v>857.49464999175302</v>
      </c>
      <c r="BF232" s="79">
        <v>19.91666666667</v>
      </c>
      <c r="BG232" s="80">
        <v>13.7156882064071</v>
      </c>
    </row>
    <row r="233" spans="1:59" ht="12" customHeight="1">
      <c r="A233" s="275"/>
      <c r="B233" s="275">
        <v>19.456</v>
      </c>
      <c r="C233" s="275">
        <v>-2.5</v>
      </c>
      <c r="D233" s="421">
        <f t="shared" si="66"/>
        <v>229</v>
      </c>
      <c r="E233" s="422" t="str">
        <f t="shared" si="65"/>
        <v/>
      </c>
      <c r="F233" s="291"/>
      <c r="G233" s="359"/>
      <c r="H233" s="359"/>
      <c r="I233" s="359"/>
      <c r="J233" s="359"/>
      <c r="K233" s="359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  <c r="AA233" s="359"/>
      <c r="AB233" s="359"/>
      <c r="AC233" s="359"/>
      <c r="AD233" s="359"/>
      <c r="AE233" s="359"/>
      <c r="AF233" s="359"/>
      <c r="AG233" s="359"/>
      <c r="AH233" s="359"/>
      <c r="AI233" s="359"/>
      <c r="AW233" s="79">
        <v>20</v>
      </c>
      <c r="AX233" s="80">
        <v>-303.75697987959501</v>
      </c>
      <c r="AY233" s="80">
        <v>-6506.4432789771399</v>
      </c>
      <c r="AZ233" s="80">
        <v>-2748.2033234169899</v>
      </c>
      <c r="BA233" s="80">
        <v>-72937.590629384998</v>
      </c>
      <c r="BC233" s="79">
        <v>20</v>
      </c>
      <c r="BD233" s="80">
        <v>857.28130998325105</v>
      </c>
      <c r="BF233" s="79">
        <v>20</v>
      </c>
      <c r="BG233" s="80">
        <v>13.3633886012615</v>
      </c>
    </row>
    <row r="234" spans="1:59" ht="12" customHeight="1">
      <c r="A234" s="275"/>
      <c r="B234" s="275">
        <v>19.506</v>
      </c>
      <c r="C234" s="275">
        <v>-2.1</v>
      </c>
      <c r="D234" s="421">
        <f t="shared" si="66"/>
        <v>230</v>
      </c>
      <c r="E234" s="422" t="str">
        <f t="shared" si="65"/>
        <v/>
      </c>
      <c r="F234" s="291"/>
      <c r="G234" s="359"/>
      <c r="H234" s="359"/>
      <c r="I234" s="359"/>
      <c r="J234" s="359"/>
      <c r="K234" s="359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  <c r="AA234" s="359"/>
      <c r="AB234" s="359"/>
      <c r="AC234" s="359"/>
      <c r="AD234" s="359"/>
      <c r="AE234" s="359"/>
      <c r="AF234" s="359"/>
      <c r="AG234" s="359"/>
      <c r="AH234" s="359"/>
      <c r="AI234" s="359"/>
      <c r="AW234" s="79">
        <v>20.08333333333</v>
      </c>
      <c r="AX234" s="80">
        <v>-290.93542071837601</v>
      </c>
      <c r="AY234" s="80">
        <v>-5761.5590756315096</v>
      </c>
      <c r="AZ234" s="80">
        <v>-2546.9334526684302</v>
      </c>
      <c r="BA234" s="80">
        <v>-61740.095747244202</v>
      </c>
      <c r="BC234" s="79">
        <v>20.08333333333</v>
      </c>
      <c r="BD234" s="80">
        <v>857.06748422032501</v>
      </c>
      <c r="BF234" s="79">
        <v>20.08333333333</v>
      </c>
      <c r="BG234" s="80">
        <v>13.2095311628772</v>
      </c>
    </row>
    <row r="235" spans="1:59" ht="12" customHeight="1">
      <c r="A235" s="275"/>
      <c r="B235" s="275">
        <v>19.661999999999999</v>
      </c>
      <c r="C235" s="275">
        <v>2.1</v>
      </c>
      <c r="D235" s="421">
        <f t="shared" si="66"/>
        <v>231</v>
      </c>
      <c r="E235" s="422" t="str">
        <f t="shared" si="65"/>
        <v/>
      </c>
      <c r="F235" s="291"/>
      <c r="G235" s="359"/>
      <c r="H235" s="359"/>
      <c r="I235" s="359"/>
      <c r="J235" s="359"/>
      <c r="K235" s="359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  <c r="AA235" s="359"/>
      <c r="AB235" s="359"/>
      <c r="AC235" s="359"/>
      <c r="AD235" s="359"/>
      <c r="AE235" s="359"/>
      <c r="AF235" s="359"/>
      <c r="AG235" s="359"/>
      <c r="AH235" s="359"/>
      <c r="AI235" s="359"/>
      <c r="AW235" s="79">
        <v>20.16666666667</v>
      </c>
      <c r="AX235" s="80">
        <v>-265.30556744425701</v>
      </c>
      <c r="AY235" s="80">
        <v>-4814.7474566491401</v>
      </c>
      <c r="AZ235" s="80">
        <v>-2117.1906873265698</v>
      </c>
      <c r="BA235" s="80">
        <v>-47261.436531967702</v>
      </c>
      <c r="BC235" s="79">
        <v>20.16666666667</v>
      </c>
      <c r="BD235" s="80">
        <v>856.853318660215</v>
      </c>
      <c r="BF235" s="79">
        <v>20.16666666667</v>
      </c>
      <c r="BG235" s="80">
        <v>13.4076281374217</v>
      </c>
    </row>
    <row r="236" spans="1:59" ht="12" customHeight="1">
      <c r="A236" s="275"/>
      <c r="B236" s="275">
        <v>19.712</v>
      </c>
      <c r="C236" s="275">
        <v>2.5</v>
      </c>
      <c r="D236" s="421">
        <f t="shared" si="66"/>
        <v>232</v>
      </c>
      <c r="E236" s="422" t="str">
        <f t="shared" si="65"/>
        <v/>
      </c>
      <c r="F236" s="291"/>
      <c r="G236" s="359"/>
      <c r="H236" s="359"/>
      <c r="I236" s="359"/>
      <c r="J236" s="359"/>
      <c r="K236" s="359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  <c r="AA236" s="359"/>
      <c r="AB236" s="359"/>
      <c r="AC236" s="359"/>
      <c r="AD236" s="359"/>
      <c r="AE236" s="359"/>
      <c r="AF236" s="359"/>
      <c r="AG236" s="359"/>
      <c r="AH236" s="359"/>
      <c r="AI236" s="359"/>
      <c r="AW236" s="79">
        <v>20.25</v>
      </c>
      <c r="AX236" s="80">
        <v>-250.66450336781699</v>
      </c>
      <c r="AY236" s="80">
        <v>-4551.17288474823</v>
      </c>
      <c r="AZ236" s="80">
        <v>-1896.1702484396901</v>
      </c>
      <c r="BA236" s="80">
        <v>-43257.491376314298</v>
      </c>
      <c r="BC236" s="79">
        <v>20.25</v>
      </c>
      <c r="BD236" s="80">
        <v>856.63900903515798</v>
      </c>
      <c r="BF236" s="79">
        <v>20.25</v>
      </c>
      <c r="BG236" s="80">
        <v>13.7871407922296</v>
      </c>
    </row>
    <row r="237" spans="1:59" ht="12" customHeight="1">
      <c r="A237" s="275"/>
      <c r="B237" s="275">
        <v>19.762</v>
      </c>
      <c r="C237" s="275">
        <v>2</v>
      </c>
      <c r="D237" s="421">
        <f t="shared" si="66"/>
        <v>233</v>
      </c>
      <c r="E237" s="422" t="str">
        <f t="shared" si="65"/>
        <v/>
      </c>
      <c r="F237" s="291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  <c r="AA237" s="359"/>
      <c r="AB237" s="359"/>
      <c r="AC237" s="359"/>
      <c r="AD237" s="359"/>
      <c r="AE237" s="359"/>
      <c r="AF237" s="359"/>
      <c r="AG237" s="359"/>
      <c r="AH237" s="359"/>
      <c r="AI237" s="359"/>
      <c r="AW237" s="79">
        <v>20.33333333333</v>
      </c>
      <c r="AX237" s="80">
        <v>-261.638763241307</v>
      </c>
      <c r="AY237" s="80">
        <v>-5258.8075903510498</v>
      </c>
      <c r="AZ237" s="80">
        <v>-2069.81563780431</v>
      </c>
      <c r="BA237" s="80">
        <v>-53916.632392257598</v>
      </c>
      <c r="BC237" s="79">
        <v>20.33333333333</v>
      </c>
      <c r="BD237" s="80">
        <v>856.42461696516705</v>
      </c>
      <c r="BF237" s="79">
        <v>20.33333333333</v>
      </c>
      <c r="BG237" s="80">
        <v>13.9892471641017</v>
      </c>
    </row>
    <row r="238" spans="1:59" ht="12" customHeight="1">
      <c r="A238" s="275"/>
      <c r="B238" s="275">
        <v>19.917999999999999</v>
      </c>
      <c r="C238" s="275">
        <v>-2.4</v>
      </c>
      <c r="D238" s="421">
        <f t="shared" si="66"/>
        <v>234</v>
      </c>
      <c r="E238" s="422" t="str">
        <f t="shared" si="65"/>
        <v/>
      </c>
      <c r="F238" s="291"/>
      <c r="G238" s="359"/>
      <c r="H238" s="359"/>
      <c r="I238" s="359"/>
      <c r="J238" s="359"/>
      <c r="K238" s="359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  <c r="AA238" s="359"/>
      <c r="AB238" s="359"/>
      <c r="AC238" s="359"/>
      <c r="AD238" s="359"/>
      <c r="AE238" s="359"/>
      <c r="AF238" s="359"/>
      <c r="AG238" s="359"/>
      <c r="AH238" s="359"/>
      <c r="AI238" s="359"/>
      <c r="AW238" s="79">
        <v>20.41666666667</v>
      </c>
      <c r="AX238" s="80">
        <v>-285.65786516978301</v>
      </c>
      <c r="AY238" s="80">
        <v>-6175.66210248892</v>
      </c>
      <c r="AZ238" s="80">
        <v>-2442.85726116865</v>
      </c>
      <c r="BA238" s="80">
        <v>-67752.622016231297</v>
      </c>
      <c r="BC238" s="79">
        <v>20.41666666667</v>
      </c>
      <c r="BD238" s="80">
        <v>856.21001986885199</v>
      </c>
      <c r="BF238" s="79">
        <v>20.41666666667</v>
      </c>
      <c r="BG238" s="80">
        <v>13.8436546297958</v>
      </c>
    </row>
    <row r="239" spans="1:59" ht="12" customHeight="1">
      <c r="A239" s="275"/>
      <c r="B239" s="275">
        <v>19.968</v>
      </c>
      <c r="C239" s="275">
        <v>-2.8</v>
      </c>
      <c r="D239" s="421">
        <f t="shared" si="66"/>
        <v>235</v>
      </c>
      <c r="E239" s="422" t="str">
        <f t="shared" si="65"/>
        <v/>
      </c>
      <c r="F239" s="291"/>
      <c r="G239" s="359"/>
      <c r="H239" s="359"/>
      <c r="I239" s="359"/>
      <c r="J239" s="359"/>
      <c r="K239" s="359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  <c r="AA239" s="359"/>
      <c r="AB239" s="359"/>
      <c r="AC239" s="359"/>
      <c r="AD239" s="359"/>
      <c r="AE239" s="359"/>
      <c r="AF239" s="359"/>
      <c r="AG239" s="359"/>
      <c r="AH239" s="359"/>
      <c r="AI239" s="359"/>
      <c r="AW239" s="79">
        <v>20.5</v>
      </c>
      <c r="AX239" s="80">
        <v>-301.05705630476302</v>
      </c>
      <c r="AY239" s="80">
        <v>-6500.3909402940999</v>
      </c>
      <c r="AZ239" s="80">
        <v>-2696.55484263259</v>
      </c>
      <c r="BA239" s="80">
        <v>-72774.493582816605</v>
      </c>
      <c r="BC239" s="79">
        <v>20.5</v>
      </c>
      <c r="BD239" s="80">
        <v>855.99502906276996</v>
      </c>
      <c r="BF239" s="79">
        <v>20.5</v>
      </c>
      <c r="BG239" s="80">
        <v>13.499423086940199</v>
      </c>
    </row>
    <row r="240" spans="1:59" ht="12" customHeight="1">
      <c r="A240" s="275"/>
      <c r="B240" s="275">
        <v>20.018000000000001</v>
      </c>
      <c r="C240" s="275">
        <v>-2.4</v>
      </c>
      <c r="D240" s="421">
        <f t="shared" si="66"/>
        <v>236</v>
      </c>
      <c r="E240" s="422" t="str">
        <f t="shared" si="65"/>
        <v/>
      </c>
      <c r="F240" s="291"/>
      <c r="G240" s="359"/>
      <c r="H240" s="359"/>
      <c r="I240" s="359"/>
      <c r="J240" s="359"/>
      <c r="K240" s="359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  <c r="AA240" s="359"/>
      <c r="AB240" s="359"/>
      <c r="AC240" s="359"/>
      <c r="AD240" s="359"/>
      <c r="AE240" s="359"/>
      <c r="AF240" s="359"/>
      <c r="AG240" s="359"/>
      <c r="AH240" s="359"/>
      <c r="AI240" s="359"/>
      <c r="AW240" s="79">
        <v>20.58333333333</v>
      </c>
      <c r="AX240" s="80">
        <v>-292.21493800092799</v>
      </c>
      <c r="AY240" s="80">
        <v>-5879.6277177043203</v>
      </c>
      <c r="AZ240" s="80">
        <v>-2564.42588770049</v>
      </c>
      <c r="BA240" s="80">
        <v>-63490.0962840598</v>
      </c>
      <c r="BC240" s="79">
        <v>20.58333333333</v>
      </c>
      <c r="BD240" s="80">
        <v>855.77957113391506</v>
      </c>
      <c r="BF240" s="79">
        <v>20.58333333333</v>
      </c>
      <c r="BG240" s="80">
        <v>13.2976944627788</v>
      </c>
    </row>
    <row r="241" spans="1:59" ht="12" customHeight="1">
      <c r="A241" s="275"/>
      <c r="B241" s="275">
        <v>20.173999999999999</v>
      </c>
      <c r="C241" s="275">
        <v>2.4</v>
      </c>
      <c r="D241" s="421">
        <f t="shared" si="66"/>
        <v>237</v>
      </c>
      <c r="E241" s="422" t="str">
        <f t="shared" si="65"/>
        <v/>
      </c>
      <c r="F241" s="291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  <c r="AA241" s="359"/>
      <c r="AB241" s="359"/>
      <c r="AC241" s="359"/>
      <c r="AD241" s="359"/>
      <c r="AE241" s="359"/>
      <c r="AF241" s="359"/>
      <c r="AG241" s="359"/>
      <c r="AH241" s="359"/>
      <c r="AI241" s="359"/>
      <c r="AW241" s="79">
        <v>20.66666666667</v>
      </c>
      <c r="AX241" s="80">
        <v>-269.94913071167798</v>
      </c>
      <c r="AY241" s="80">
        <v>-5009.1560176397197</v>
      </c>
      <c r="AZ241" s="80">
        <v>-2195.15734833744</v>
      </c>
      <c r="BA241" s="80">
        <v>-50224.752314326201</v>
      </c>
      <c r="BC241" s="79">
        <v>20.66666666667</v>
      </c>
      <c r="BD241" s="80">
        <v>855.56374838573697</v>
      </c>
      <c r="BF241" s="79">
        <v>20.66666666667</v>
      </c>
      <c r="BG241" s="80">
        <v>13.414573794846801</v>
      </c>
    </row>
    <row r="242" spans="1:59" ht="12" customHeight="1">
      <c r="A242" s="275"/>
      <c r="B242" s="275">
        <v>20.224</v>
      </c>
      <c r="C242" s="275">
        <v>2.8</v>
      </c>
      <c r="D242" s="421">
        <f t="shared" si="66"/>
        <v>238</v>
      </c>
      <c r="E242" s="422" t="str">
        <f t="shared" si="65"/>
        <v/>
      </c>
      <c r="F242" s="291"/>
      <c r="G242" s="359"/>
      <c r="H242" s="359"/>
      <c r="I242" s="359"/>
      <c r="J242" s="359"/>
      <c r="K242" s="359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  <c r="AA242" s="359"/>
      <c r="AB242" s="359"/>
      <c r="AC242" s="359"/>
      <c r="AD242" s="359"/>
      <c r="AE242" s="359"/>
      <c r="AF242" s="359"/>
      <c r="AG242" s="359"/>
      <c r="AH242" s="359"/>
      <c r="AI242" s="359"/>
      <c r="AW242" s="79">
        <v>20.75</v>
      </c>
      <c r="AX242" s="80">
        <v>-254.220487577733</v>
      </c>
      <c r="AY242" s="80">
        <v>-4643.87334223167</v>
      </c>
      <c r="AZ242" s="80">
        <v>-1954.2251257651601</v>
      </c>
      <c r="BA242" s="80">
        <v>-44684.095164107501</v>
      </c>
      <c r="BC242" s="79">
        <v>20.75</v>
      </c>
      <c r="BD242" s="80">
        <v>855.34773802386201</v>
      </c>
      <c r="BF242" s="79">
        <v>20.75</v>
      </c>
      <c r="BG242" s="80">
        <v>13.7378162242664</v>
      </c>
    </row>
    <row r="243" spans="1:59" ht="12" customHeight="1">
      <c r="A243" s="275"/>
      <c r="B243" s="275">
        <v>20.274000000000001</v>
      </c>
      <c r="C243" s="275">
        <v>2.4</v>
      </c>
      <c r="D243" s="421">
        <f t="shared" si="66"/>
        <v>239</v>
      </c>
      <c r="E243" s="422" t="str">
        <f t="shared" si="65"/>
        <v/>
      </c>
      <c r="F243" s="291"/>
      <c r="G243" s="359"/>
      <c r="H243" s="359"/>
      <c r="I243" s="359"/>
      <c r="J243" s="359"/>
      <c r="K243" s="359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  <c r="AA243" s="359"/>
      <c r="AB243" s="359"/>
      <c r="AC243" s="359"/>
      <c r="AD243" s="359"/>
      <c r="AE243" s="359"/>
      <c r="AF243" s="359"/>
      <c r="AG243" s="359"/>
      <c r="AH243" s="359"/>
      <c r="AI243" s="359"/>
      <c r="AW243" s="79">
        <v>20.83333333333</v>
      </c>
      <c r="AX243" s="80">
        <v>-262.317066033885</v>
      </c>
      <c r="AY243" s="80">
        <v>-5229.6371627885801</v>
      </c>
      <c r="AZ243" s="80">
        <v>-2081.4193518225102</v>
      </c>
      <c r="BA243" s="80">
        <v>-53494.3462666134</v>
      </c>
      <c r="BC243" s="79">
        <v>20.83333333333</v>
      </c>
      <c r="BD243" s="80">
        <v>855.13161452087502</v>
      </c>
      <c r="BF243" s="79">
        <v>20.83333333333</v>
      </c>
      <c r="BG243" s="80">
        <v>13.934559852374701</v>
      </c>
    </row>
    <row r="244" spans="1:59" ht="12" customHeight="1">
      <c r="A244" s="275"/>
      <c r="B244" s="275">
        <v>20.43</v>
      </c>
      <c r="C244" s="275">
        <v>-2.1</v>
      </c>
      <c r="D244" s="421">
        <f t="shared" si="66"/>
        <v>240</v>
      </c>
      <c r="E244" s="422" t="str">
        <f t="shared" si="65"/>
        <v/>
      </c>
      <c r="F244" s="291"/>
      <c r="G244" s="359"/>
      <c r="H244" s="359"/>
      <c r="I244" s="359"/>
      <c r="J244" s="359"/>
      <c r="K244" s="359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  <c r="AA244" s="359"/>
      <c r="AB244" s="359"/>
      <c r="AC244" s="359"/>
      <c r="AD244" s="359"/>
      <c r="AE244" s="359"/>
      <c r="AF244" s="359"/>
      <c r="AG244" s="359"/>
      <c r="AH244" s="359"/>
      <c r="AI244" s="359"/>
      <c r="AW244" s="79">
        <v>20.91666666667</v>
      </c>
      <c r="AX244" s="80">
        <v>-285.34820640776098</v>
      </c>
      <c r="AY244" s="80">
        <v>-6136.2440742525796</v>
      </c>
      <c r="AZ244" s="80">
        <v>-2438.4423723709001</v>
      </c>
      <c r="BA244" s="80">
        <v>-67166.403005849803</v>
      </c>
      <c r="BC244" s="79">
        <v>20.91666666667</v>
      </c>
      <c r="BD244" s="80">
        <v>854.91527795573404</v>
      </c>
      <c r="BF244" s="79">
        <v>20.91666666667</v>
      </c>
      <c r="BG244" s="80">
        <v>13.806498804594399</v>
      </c>
    </row>
    <row r="245" spans="1:59" ht="12" customHeight="1">
      <c r="A245" s="275"/>
      <c r="B245" s="275">
        <v>20.48</v>
      </c>
      <c r="C245" s="275">
        <v>-2.5</v>
      </c>
      <c r="D245" s="421">
        <f t="shared" si="66"/>
        <v>241</v>
      </c>
      <c r="E245" s="422" t="str">
        <f t="shared" si="65"/>
        <v/>
      </c>
      <c r="F245" s="291"/>
      <c r="G245" s="359"/>
      <c r="H245" s="359"/>
      <c r="I245" s="359"/>
      <c r="J245" s="359"/>
      <c r="K245" s="359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  <c r="AD245" s="359"/>
      <c r="AE245" s="359"/>
      <c r="AF245" s="359"/>
      <c r="AG245" s="359"/>
      <c r="AH245" s="359"/>
      <c r="AI245" s="359"/>
      <c r="AW245" s="79">
        <v>21</v>
      </c>
      <c r="AX245" s="80">
        <v>-302.87266947855699</v>
      </c>
      <c r="AY245" s="80">
        <v>-6564.6398982729997</v>
      </c>
      <c r="AZ245" s="80">
        <v>-2727.32676316466</v>
      </c>
      <c r="BA245" s="80">
        <v>-73761.725683009994</v>
      </c>
      <c r="BC245" s="79">
        <v>21</v>
      </c>
      <c r="BD245" s="80">
        <v>854.69854669491394</v>
      </c>
      <c r="BF245" s="79">
        <v>21</v>
      </c>
      <c r="BG245" s="80">
        <v>13.457586418525899</v>
      </c>
    </row>
    <row r="246" spans="1:59" ht="12" customHeight="1">
      <c r="A246" s="275"/>
      <c r="B246" s="275">
        <v>20.53</v>
      </c>
      <c r="C246" s="275">
        <v>-2.1</v>
      </c>
      <c r="D246" s="421">
        <f t="shared" si="66"/>
        <v>242</v>
      </c>
      <c r="E246" s="422" t="str">
        <f t="shared" si="65"/>
        <v/>
      </c>
      <c r="F246" s="291"/>
      <c r="G246" s="359"/>
      <c r="H246" s="359"/>
      <c r="I246" s="359"/>
      <c r="J246" s="359"/>
      <c r="K246" s="359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  <c r="AD246" s="359"/>
      <c r="AE246" s="359"/>
      <c r="AF246" s="359"/>
      <c r="AG246" s="359"/>
      <c r="AH246" s="359"/>
      <c r="AI246" s="359"/>
      <c r="AW246" s="79">
        <v>21.08333333333</v>
      </c>
      <c r="AX246" s="80">
        <v>-297.15965941841398</v>
      </c>
      <c r="AY246" s="80">
        <v>-6077.8781284103798</v>
      </c>
      <c r="AZ246" s="80">
        <v>-2647.3456148831901</v>
      </c>
      <c r="BA246" s="80">
        <v>-66192.8240789064</v>
      </c>
      <c r="BC246" s="79">
        <v>21.08333333333</v>
      </c>
      <c r="BD246" s="80">
        <v>854.48098638684303</v>
      </c>
      <c r="BF246" s="79">
        <v>21.08333333333</v>
      </c>
      <c r="BG246" s="80">
        <v>13.216087469527199</v>
      </c>
    </row>
    <row r="247" spans="1:59" ht="12" customHeight="1">
      <c r="A247" s="275"/>
      <c r="B247" s="275">
        <v>20.686</v>
      </c>
      <c r="C247" s="275">
        <v>2.1</v>
      </c>
      <c r="D247" s="421">
        <f t="shared" si="66"/>
        <v>243</v>
      </c>
      <c r="E247" s="422" t="str">
        <f t="shared" si="65"/>
        <v/>
      </c>
      <c r="F247" s="291"/>
      <c r="G247" s="359"/>
      <c r="H247" s="359"/>
      <c r="I247" s="359"/>
      <c r="J247" s="359"/>
      <c r="K247" s="359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  <c r="AD247" s="359"/>
      <c r="AE247" s="359"/>
      <c r="AF247" s="359"/>
      <c r="AG247" s="359"/>
      <c r="AH247" s="359"/>
      <c r="AI247" s="359"/>
      <c r="AW247" s="79">
        <v>21.16666666667</v>
      </c>
      <c r="AX247" s="80">
        <v>-272.71877222528599</v>
      </c>
      <c r="AY247" s="80">
        <v>-5103.99110526206</v>
      </c>
      <c r="AZ247" s="80">
        <v>-2237.6830223545398</v>
      </c>
      <c r="BA247" s="80">
        <v>-51069.187627953899</v>
      </c>
      <c r="BC247" s="79">
        <v>21.16666666667</v>
      </c>
      <c r="BD247" s="80">
        <v>854.26287274850199</v>
      </c>
      <c r="BF247" s="79">
        <v>21.16666666667</v>
      </c>
      <c r="BG247" s="80">
        <v>13.318609768408599</v>
      </c>
    </row>
    <row r="248" spans="1:59" ht="12" customHeight="1">
      <c r="A248" s="275"/>
      <c r="B248" s="275">
        <v>20.736000000000001</v>
      </c>
      <c r="C248" s="275">
        <v>2.5</v>
      </c>
      <c r="D248" s="421">
        <f t="shared" si="66"/>
        <v>244</v>
      </c>
      <c r="E248" s="422" t="str">
        <f t="shared" si="65"/>
        <v/>
      </c>
      <c r="F248" s="291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  <c r="AD248" s="359"/>
      <c r="AE248" s="359"/>
      <c r="AF248" s="359"/>
      <c r="AG248" s="359"/>
      <c r="AH248" s="359"/>
      <c r="AI248" s="359"/>
      <c r="AW248" s="79">
        <v>21.25</v>
      </c>
      <c r="AX248" s="80">
        <v>-252.64613089206301</v>
      </c>
      <c r="AY248" s="80">
        <v>-4594.5059517750096</v>
      </c>
      <c r="AZ248" s="80">
        <v>-1917.2305922692201</v>
      </c>
      <c r="BA248" s="80">
        <v>-43121.852307839603</v>
      </c>
      <c r="BC248" s="79">
        <v>21.25</v>
      </c>
      <c r="BD248" s="80">
        <v>854.04454574568194</v>
      </c>
      <c r="BF248" s="79">
        <v>21.25</v>
      </c>
      <c r="BG248" s="80">
        <v>13.683671402439501</v>
      </c>
    </row>
    <row r="249" spans="1:59" ht="12" customHeight="1">
      <c r="A249" s="275"/>
      <c r="B249" s="275">
        <v>20.786000000000001</v>
      </c>
      <c r="C249" s="275">
        <v>2</v>
      </c>
      <c r="D249" s="421">
        <f t="shared" si="66"/>
        <v>245</v>
      </c>
      <c r="E249" s="422" t="str">
        <f t="shared" si="65"/>
        <v/>
      </c>
      <c r="F249" s="291"/>
      <c r="G249" s="359"/>
      <c r="H249" s="359"/>
      <c r="I249" s="359"/>
      <c r="J249" s="359"/>
      <c r="K249" s="359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  <c r="AD249" s="359"/>
      <c r="AE249" s="359"/>
      <c r="AF249" s="359"/>
      <c r="AG249" s="359"/>
      <c r="AH249" s="359"/>
      <c r="AI249" s="359"/>
      <c r="AW249" s="79">
        <v>21.33333333333</v>
      </c>
      <c r="AX249" s="80">
        <v>-256.52941945672001</v>
      </c>
      <c r="AY249" s="80">
        <v>-5077.0286526277896</v>
      </c>
      <c r="AZ249" s="80">
        <v>-1986.5921733345101</v>
      </c>
      <c r="BA249" s="80">
        <v>-50323.760856052402</v>
      </c>
      <c r="BC249" s="79">
        <v>21.33333333333</v>
      </c>
      <c r="BD249" s="80">
        <v>853.82616748309704</v>
      </c>
      <c r="BF249" s="79">
        <v>21.33333333333</v>
      </c>
      <c r="BG249" s="80">
        <v>13.9695537619617</v>
      </c>
    </row>
    <row r="250" spans="1:59" ht="12" customHeight="1">
      <c r="A250" s="275"/>
      <c r="B250" s="275">
        <v>20.942</v>
      </c>
      <c r="C250" s="275">
        <v>-2.4</v>
      </c>
      <c r="D250" s="421">
        <f t="shared" si="66"/>
        <v>246</v>
      </c>
      <c r="E250" s="422" t="str">
        <f t="shared" si="65"/>
        <v/>
      </c>
      <c r="F250" s="291"/>
      <c r="G250" s="359"/>
      <c r="H250" s="359"/>
      <c r="I250" s="359"/>
      <c r="J250" s="359"/>
      <c r="K250" s="359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  <c r="AD250" s="359"/>
      <c r="AE250" s="359"/>
      <c r="AF250" s="359"/>
      <c r="AG250" s="359"/>
      <c r="AH250" s="359"/>
      <c r="AI250" s="359"/>
      <c r="AW250" s="79">
        <v>21.41666666667</v>
      </c>
      <c r="AX250" s="80">
        <v>-279.31276862694</v>
      </c>
      <c r="AY250" s="80">
        <v>-6046.7133790190801</v>
      </c>
      <c r="AZ250" s="80">
        <v>-2339.59209978633</v>
      </c>
      <c r="BA250" s="80">
        <v>-64901.862921119202</v>
      </c>
      <c r="BC250" s="79">
        <v>21.41666666667</v>
      </c>
      <c r="BD250" s="80">
        <v>853.60766855318002</v>
      </c>
      <c r="BF250" s="79">
        <v>21.41666666667</v>
      </c>
      <c r="BG250" s="80">
        <v>13.9206553751443</v>
      </c>
    </row>
    <row r="251" spans="1:59" ht="12" customHeight="1">
      <c r="A251" s="275"/>
      <c r="B251" s="275">
        <v>20.992000000000001</v>
      </c>
      <c r="C251" s="275">
        <v>-2.8</v>
      </c>
      <c r="D251" s="421">
        <f t="shared" si="66"/>
        <v>247</v>
      </c>
      <c r="E251" s="422" t="str">
        <f t="shared" si="65"/>
        <v/>
      </c>
      <c r="F251" s="291"/>
      <c r="G251" s="359"/>
      <c r="H251" s="359"/>
      <c r="I251" s="359"/>
      <c r="J251" s="359"/>
      <c r="K251" s="359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  <c r="AD251" s="359"/>
      <c r="AE251" s="359"/>
      <c r="AF251" s="359"/>
      <c r="AG251" s="359"/>
      <c r="AH251" s="359"/>
      <c r="AI251" s="359"/>
      <c r="AW251" s="79">
        <v>21.5</v>
      </c>
      <c r="AX251" s="80">
        <v>-299.25081435705101</v>
      </c>
      <c r="AY251" s="80">
        <v>-6600.3405371146</v>
      </c>
      <c r="AZ251" s="80">
        <v>-2656.2173612275701</v>
      </c>
      <c r="BA251" s="80">
        <v>-73303.067216104202</v>
      </c>
      <c r="BC251" s="79">
        <v>21.5</v>
      </c>
      <c r="BD251" s="80">
        <v>853.38885491147403</v>
      </c>
      <c r="BF251" s="79">
        <v>21.5</v>
      </c>
      <c r="BG251" s="80">
        <v>13.601238226688</v>
      </c>
    </row>
    <row r="252" spans="1:59" ht="12" customHeight="1">
      <c r="A252" s="275"/>
      <c r="B252" s="275">
        <v>21.042000000000002</v>
      </c>
      <c r="C252" s="275">
        <v>-2.4</v>
      </c>
      <c r="D252" s="421">
        <f t="shared" si="66"/>
        <v>248</v>
      </c>
      <c r="E252" s="422" t="str">
        <f t="shared" si="65"/>
        <v/>
      </c>
      <c r="F252" s="291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9"/>
      <c r="AF252" s="359"/>
      <c r="AG252" s="359"/>
      <c r="AH252" s="359"/>
      <c r="AI252" s="359"/>
      <c r="AW252" s="79">
        <v>21.58333333333</v>
      </c>
      <c r="AX252" s="80">
        <v>-297.589243211542</v>
      </c>
      <c r="AY252" s="80">
        <v>-6229.4734113608502</v>
      </c>
      <c r="AZ252" s="80">
        <v>-2645.9997158640899</v>
      </c>
      <c r="BA252" s="80">
        <v>-67836.695675739902</v>
      </c>
      <c r="BC252" s="79">
        <v>21.58333333333</v>
      </c>
      <c r="BD252" s="80">
        <v>853.16959881540902</v>
      </c>
      <c r="BF252" s="79">
        <v>21.58333333333</v>
      </c>
      <c r="BG252" s="80">
        <v>13.3278607887798</v>
      </c>
    </row>
    <row r="253" spans="1:59" ht="12" customHeight="1">
      <c r="A253" s="275"/>
      <c r="B253" s="275">
        <v>21.198</v>
      </c>
      <c r="C253" s="275">
        <v>2.4</v>
      </c>
      <c r="D253" s="421">
        <f t="shared" si="66"/>
        <v>249</v>
      </c>
      <c r="E253" s="422" t="str">
        <f t="shared" si="65"/>
        <v/>
      </c>
      <c r="F253" s="359"/>
      <c r="G253" s="359"/>
      <c r="H253" s="359"/>
      <c r="I253" s="359"/>
      <c r="J253" s="359"/>
      <c r="K253" s="359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9"/>
      <c r="AF253" s="359"/>
      <c r="AG253" s="359"/>
      <c r="AH253" s="359"/>
      <c r="AI253" s="359"/>
      <c r="AW253" s="79">
        <v>21.66666666667</v>
      </c>
      <c r="AX253" s="80">
        <v>-276.78605556702098</v>
      </c>
      <c r="AY253" s="80">
        <v>-5323.8135461677202</v>
      </c>
      <c r="AZ253" s="80">
        <v>-2303.9557798296801</v>
      </c>
      <c r="BA253" s="80">
        <v>-54081.0981478127</v>
      </c>
      <c r="BC253" s="79">
        <v>21.66666666667</v>
      </c>
      <c r="BD253" s="80">
        <v>852.94995123830904</v>
      </c>
      <c r="BF253" s="79">
        <v>21.66666666667</v>
      </c>
      <c r="BG253" s="80">
        <v>13.355764958506001</v>
      </c>
    </row>
    <row r="254" spans="1:59" ht="12" customHeight="1">
      <c r="A254" s="275"/>
      <c r="B254" s="275">
        <v>21.248000000000001</v>
      </c>
      <c r="C254" s="275">
        <v>2.8</v>
      </c>
      <c r="D254" s="421">
        <f t="shared" si="66"/>
        <v>250</v>
      </c>
      <c r="E254" s="422" t="str">
        <f t="shared" si="65"/>
        <v/>
      </c>
      <c r="F254" s="359"/>
      <c r="G254" s="359"/>
      <c r="H254" s="359"/>
      <c r="I254" s="359"/>
      <c r="J254" s="359"/>
      <c r="K254" s="359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  <c r="AD254" s="359"/>
      <c r="AE254" s="359"/>
      <c r="AF254" s="359"/>
      <c r="AG254" s="359"/>
      <c r="AH254" s="359"/>
      <c r="AI254" s="359"/>
      <c r="AW254" s="79">
        <v>21.75</v>
      </c>
      <c r="AX254" s="80">
        <v>-257.39086932318799</v>
      </c>
      <c r="AY254" s="80">
        <v>-4766.2677049240101</v>
      </c>
      <c r="AZ254" s="80">
        <v>-1996.2330769089699</v>
      </c>
      <c r="BA254" s="80">
        <v>-45588.480544928898</v>
      </c>
      <c r="BC254" s="79">
        <v>21.75</v>
      </c>
      <c r="BD254" s="80">
        <v>852.730080028467</v>
      </c>
      <c r="BF254" s="79">
        <v>21.75</v>
      </c>
      <c r="BG254" s="80">
        <v>13.6483583323055</v>
      </c>
    </row>
    <row r="255" spans="1:59" ht="12" customHeight="1">
      <c r="A255" s="275"/>
      <c r="B255" s="275">
        <v>21.297999999999998</v>
      </c>
      <c r="C255" s="275">
        <v>2.4</v>
      </c>
      <c r="D255" s="421">
        <f t="shared" si="66"/>
        <v>251</v>
      </c>
      <c r="E255" s="422" t="str">
        <f t="shared" si="65"/>
        <v/>
      </c>
      <c r="F255" s="359"/>
      <c r="G255" s="359"/>
      <c r="H255" s="359"/>
      <c r="I255" s="359"/>
      <c r="J255" s="359"/>
      <c r="K255" s="359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  <c r="AD255" s="359"/>
      <c r="AE255" s="359"/>
      <c r="AF255" s="359"/>
      <c r="AG255" s="359"/>
      <c r="AH255" s="359"/>
      <c r="AI255" s="359"/>
      <c r="AW255" s="79">
        <v>21.83333333333</v>
      </c>
      <c r="AX255" s="80">
        <v>-257.86481492519403</v>
      </c>
      <c r="AY255" s="80">
        <v>-5076.3805451041399</v>
      </c>
      <c r="AZ255" s="80">
        <v>-2008.4255988326599</v>
      </c>
      <c r="BA255" s="80">
        <v>-50248.398303137597</v>
      </c>
      <c r="BC255" s="79">
        <v>21.83333333333</v>
      </c>
      <c r="BD255" s="80">
        <v>852.51010101568204</v>
      </c>
      <c r="BF255" s="79">
        <v>21.83333333333</v>
      </c>
      <c r="BG255" s="80">
        <v>13.916393882988</v>
      </c>
    </row>
    <row r="256" spans="1:59" ht="12" customHeight="1">
      <c r="A256" s="275"/>
      <c r="B256" s="275">
        <v>21.454000000000001</v>
      </c>
      <c r="C256" s="275">
        <v>-2.1</v>
      </c>
      <c r="D256" s="421">
        <f t="shared" si="66"/>
        <v>252</v>
      </c>
      <c r="E256" s="422" t="str">
        <f t="shared" si="65"/>
        <v/>
      </c>
      <c r="F256" s="359"/>
      <c r="G256" s="359"/>
      <c r="H256" s="359"/>
      <c r="I256" s="359"/>
      <c r="J256" s="359"/>
      <c r="K256" s="359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  <c r="AD256" s="359"/>
      <c r="AE256" s="359"/>
      <c r="AF256" s="359"/>
      <c r="AG256" s="359"/>
      <c r="AH256" s="359"/>
      <c r="AI256" s="359"/>
      <c r="AW256" s="79">
        <v>21.91666666667</v>
      </c>
      <c r="AX256" s="80">
        <v>-279.13226030192698</v>
      </c>
      <c r="AY256" s="80">
        <v>-6009.5538266644398</v>
      </c>
      <c r="AZ256" s="80">
        <v>-2337.0668740134001</v>
      </c>
      <c r="BA256" s="80">
        <v>-64303.282078666198</v>
      </c>
      <c r="BC256" s="79">
        <v>21.91666666667</v>
      </c>
      <c r="BD256" s="80">
        <v>852.28995801053304</v>
      </c>
      <c r="BF256" s="79">
        <v>21.91666666667</v>
      </c>
      <c r="BG256" s="80">
        <v>13.8821666708679</v>
      </c>
    </row>
    <row r="257" spans="1:59" ht="12" customHeight="1">
      <c r="A257" s="275"/>
      <c r="B257" s="275">
        <v>21.504000000000001</v>
      </c>
      <c r="C257" s="275">
        <v>-2.5</v>
      </c>
      <c r="D257" s="421">
        <f t="shared" si="66"/>
        <v>253</v>
      </c>
      <c r="E257" s="422" t="str">
        <f t="shared" si="65"/>
        <v/>
      </c>
      <c r="F257" s="359"/>
      <c r="G257" s="359"/>
      <c r="H257" s="359"/>
      <c r="I257" s="359"/>
      <c r="J257" s="359"/>
      <c r="K257" s="359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  <c r="AD257" s="359"/>
      <c r="AE257" s="359"/>
      <c r="AF257" s="359"/>
      <c r="AG257" s="359"/>
      <c r="AH257" s="359"/>
      <c r="AI257" s="359"/>
      <c r="AW257" s="79">
        <v>22</v>
      </c>
      <c r="AX257" s="80">
        <v>-300.05747098860797</v>
      </c>
      <c r="AY257" s="80">
        <v>-6624.50670742697</v>
      </c>
      <c r="AZ257" s="80">
        <v>-2669.49186084953</v>
      </c>
      <c r="BA257" s="80">
        <v>-73648.2731063432</v>
      </c>
      <c r="BC257" s="79">
        <v>22</v>
      </c>
      <c r="BD257" s="80">
        <v>852.069474917192</v>
      </c>
      <c r="BF257" s="79">
        <v>22</v>
      </c>
      <c r="BG257" s="80">
        <v>13.5694666649313</v>
      </c>
    </row>
    <row r="258" spans="1:59" ht="12" customHeight="1">
      <c r="A258" s="275"/>
      <c r="B258" s="275">
        <v>21.553999999999998</v>
      </c>
      <c r="C258" s="275">
        <v>-2.1</v>
      </c>
      <c r="D258" s="421">
        <f t="shared" si="66"/>
        <v>254</v>
      </c>
      <c r="E258" s="422" t="str">
        <f t="shared" si="65"/>
        <v/>
      </c>
      <c r="F258" s="359"/>
      <c r="G258" s="359"/>
      <c r="H258" s="359"/>
      <c r="I258" s="359"/>
      <c r="J258" s="359"/>
      <c r="K258" s="359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  <c r="AD258" s="359"/>
      <c r="AE258" s="359"/>
      <c r="AF258" s="359"/>
      <c r="AG258" s="359"/>
      <c r="AH258" s="359"/>
      <c r="AI258" s="359"/>
      <c r="AW258" s="79">
        <v>22.08333333333</v>
      </c>
      <c r="AX258" s="80">
        <v>-301.96569962267898</v>
      </c>
      <c r="AY258" s="80">
        <v>-6389.4054098729302</v>
      </c>
      <c r="AZ258" s="80">
        <v>-2720.9049940935001</v>
      </c>
      <c r="BA258" s="80">
        <v>-70278.731514903397</v>
      </c>
      <c r="BC258" s="79">
        <v>22.08333333333</v>
      </c>
      <c r="BD258" s="80">
        <v>851.84852098317197</v>
      </c>
      <c r="BF258" s="79">
        <v>22.08333333333</v>
      </c>
      <c r="BG258" s="80">
        <v>13.2618497459626</v>
      </c>
    </row>
    <row r="259" spans="1:59" ht="12" customHeight="1">
      <c r="A259" s="275"/>
      <c r="B259" s="275">
        <v>21.71</v>
      </c>
      <c r="C259" s="275">
        <v>2.1</v>
      </c>
      <c r="D259" s="421">
        <f t="shared" si="66"/>
        <v>255</v>
      </c>
      <c r="E259" s="422" t="str">
        <f t="shared" si="65"/>
        <v/>
      </c>
      <c r="F259" s="359"/>
      <c r="G259" s="359"/>
      <c r="H259" s="359"/>
      <c r="I259" s="359"/>
      <c r="J259" s="359"/>
      <c r="K259" s="359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  <c r="AD259" s="359"/>
      <c r="AE259" s="359"/>
      <c r="AF259" s="359"/>
      <c r="AG259" s="359"/>
      <c r="AH259" s="359"/>
      <c r="AI259" s="359"/>
      <c r="AW259" s="79">
        <v>22.16666666667</v>
      </c>
      <c r="AX259" s="80">
        <v>-280.38564264665098</v>
      </c>
      <c r="AY259" s="80">
        <v>-5409.3577564869001</v>
      </c>
      <c r="AZ259" s="80">
        <v>-2364.6207628961602</v>
      </c>
      <c r="BA259" s="80">
        <v>-55405.219810326897</v>
      </c>
      <c r="BC259" s="79">
        <v>22.16666666667</v>
      </c>
      <c r="BD259" s="80">
        <v>851.62714581816704</v>
      </c>
      <c r="BF259" s="79">
        <v>22.16666666667</v>
      </c>
      <c r="BG259" s="80">
        <v>13.2622378293064</v>
      </c>
    </row>
    <row r="260" spans="1:59" ht="12" customHeight="1">
      <c r="A260" s="275"/>
      <c r="B260" s="275">
        <v>21.76</v>
      </c>
      <c r="C260" s="275">
        <v>2.5</v>
      </c>
      <c r="D260" s="421">
        <f t="shared" si="66"/>
        <v>256</v>
      </c>
      <c r="E260" s="422" t="str">
        <f t="shared" si="65"/>
        <v/>
      </c>
      <c r="F260" s="359"/>
      <c r="G260" s="359"/>
      <c r="H260" s="359"/>
      <c r="I260" s="359"/>
      <c r="J260" s="359"/>
      <c r="K260" s="359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  <c r="AD260" s="359"/>
      <c r="AE260" s="359"/>
      <c r="AF260" s="359"/>
      <c r="AG260" s="359"/>
      <c r="AH260" s="359"/>
      <c r="AI260" s="359"/>
      <c r="AW260" s="79">
        <v>22.25</v>
      </c>
      <c r="AX260" s="80">
        <v>-256.81556483994399</v>
      </c>
      <c r="AY260" s="80">
        <v>-4681.7650687675596</v>
      </c>
      <c r="AZ260" s="80">
        <v>-1977.31612345497</v>
      </c>
      <c r="BA260" s="80">
        <v>-44261.801167777798</v>
      </c>
      <c r="BC260" s="79">
        <v>22.25</v>
      </c>
      <c r="BD260" s="80">
        <v>851.40553887546696</v>
      </c>
      <c r="BF260" s="79">
        <v>22.25</v>
      </c>
      <c r="BG260" s="80">
        <v>13.5785058834936</v>
      </c>
    </row>
    <row r="261" spans="1:59" ht="12" customHeight="1">
      <c r="A261" s="275"/>
      <c r="B261" s="275">
        <v>21.81</v>
      </c>
      <c r="C261" s="275">
        <v>2</v>
      </c>
      <c r="D261" s="421">
        <f t="shared" si="66"/>
        <v>257</v>
      </c>
      <c r="E261" s="422" t="str">
        <f t="shared" si="65"/>
        <v/>
      </c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  <c r="AD261" s="359"/>
      <c r="AE261" s="359"/>
      <c r="AF261" s="359"/>
      <c r="AG261" s="359"/>
      <c r="AH261" s="359"/>
      <c r="AI261" s="359"/>
      <c r="AW261" s="79">
        <v>22.33333333333</v>
      </c>
      <c r="AX261" s="80">
        <v>-252.87609653623801</v>
      </c>
      <c r="AY261" s="80">
        <v>-4863.9627597608096</v>
      </c>
      <c r="AZ261" s="80">
        <v>-1929.89416330002</v>
      </c>
      <c r="BA261" s="80">
        <v>-47029.312836270299</v>
      </c>
      <c r="BC261" s="79">
        <v>22.33333333333</v>
      </c>
      <c r="BD261" s="80">
        <v>851.18385500568297</v>
      </c>
      <c r="BF261" s="79">
        <v>22.33333333333</v>
      </c>
      <c r="BG261" s="80">
        <v>13.9231935753223</v>
      </c>
    </row>
    <row r="262" spans="1:59" ht="12" customHeight="1">
      <c r="A262" s="275"/>
      <c r="B262" s="275">
        <v>21.966000000000001</v>
      </c>
      <c r="C262" s="275">
        <v>-2.4</v>
      </c>
      <c r="D262" s="421">
        <f t="shared" si="66"/>
        <v>258</v>
      </c>
      <c r="E262" s="422" t="str">
        <f t="shared" ref="E262:E325" si="67">IF(D262&lt;=$D$4,B262,"")</f>
        <v/>
      </c>
      <c r="F262" s="359"/>
      <c r="G262" s="359"/>
      <c r="H262" s="359"/>
      <c r="I262" s="359"/>
      <c r="J262" s="359"/>
      <c r="K262" s="359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  <c r="AD262" s="359"/>
      <c r="AE262" s="359"/>
      <c r="AF262" s="359"/>
      <c r="AG262" s="359"/>
      <c r="AH262" s="359"/>
      <c r="AI262" s="359"/>
      <c r="AW262" s="79">
        <v>22.41666666667</v>
      </c>
      <c r="AX262" s="80">
        <v>-272.34733940186499</v>
      </c>
      <c r="AY262" s="80">
        <v>-5793.0523901915903</v>
      </c>
      <c r="AZ262" s="80">
        <v>-2230.9222610788402</v>
      </c>
      <c r="BA262" s="80">
        <v>-61022.727294973403</v>
      </c>
      <c r="BC262" s="79">
        <v>22.41666666667</v>
      </c>
      <c r="BD262" s="80">
        <v>850.96207036454496</v>
      </c>
      <c r="BF262" s="79">
        <v>22.41666666667</v>
      </c>
      <c r="BG262" s="80">
        <v>13.975820664416601</v>
      </c>
    </row>
    <row r="263" spans="1:59" ht="12" customHeight="1">
      <c r="A263" s="275"/>
      <c r="B263" s="275">
        <v>22.015999999999998</v>
      </c>
      <c r="C263" s="275">
        <v>-2.8</v>
      </c>
      <c r="D263" s="421">
        <f t="shared" ref="D263:D326" si="68">D262+1</f>
        <v>259</v>
      </c>
      <c r="E263" s="422" t="str">
        <f t="shared" si="67"/>
        <v/>
      </c>
      <c r="F263" s="359"/>
      <c r="G263" s="359"/>
      <c r="H263" s="359"/>
      <c r="I263" s="359"/>
      <c r="J263" s="359"/>
      <c r="K263" s="359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  <c r="AD263" s="359"/>
      <c r="AE263" s="359"/>
      <c r="AF263" s="359"/>
      <c r="AG263" s="359"/>
      <c r="AH263" s="359"/>
      <c r="AI263" s="359"/>
      <c r="AW263" s="79">
        <v>22.5</v>
      </c>
      <c r="AX263" s="80">
        <v>-295.11037874279998</v>
      </c>
      <c r="AY263" s="80">
        <v>-6524.9820294560604</v>
      </c>
      <c r="AZ263" s="80">
        <v>-2585.9349444842001</v>
      </c>
      <c r="BA263" s="80">
        <v>-72092.518602312703</v>
      </c>
      <c r="BC263" s="79">
        <v>22.5</v>
      </c>
      <c r="BD263" s="80">
        <v>850.74001270213</v>
      </c>
      <c r="BF263" s="79">
        <v>22.5</v>
      </c>
      <c r="BG263" s="80">
        <v>13.7091613586026</v>
      </c>
    </row>
    <row r="264" spans="1:59" ht="12" customHeight="1">
      <c r="A264" s="275"/>
      <c r="B264" s="275">
        <v>22.065999999999999</v>
      </c>
      <c r="C264" s="275">
        <v>-2.4</v>
      </c>
      <c r="D264" s="421">
        <f t="shared" si="68"/>
        <v>260</v>
      </c>
      <c r="E264" s="422" t="str">
        <f t="shared" si="67"/>
        <v/>
      </c>
      <c r="F264" s="359"/>
      <c r="G264" s="359"/>
      <c r="H264" s="359"/>
      <c r="I264" s="359"/>
      <c r="J264" s="359"/>
      <c r="K264" s="359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  <c r="AD264" s="359"/>
      <c r="AE264" s="359"/>
      <c r="AF264" s="359"/>
      <c r="AG264" s="359"/>
      <c r="AH264" s="359"/>
      <c r="AI264" s="359"/>
      <c r="AW264" s="79">
        <v>22.58333333333</v>
      </c>
      <c r="AX264" s="80">
        <v>-300.66629325529902</v>
      </c>
      <c r="AY264" s="80">
        <v>-6429.2344612850802</v>
      </c>
      <c r="AZ264" s="80">
        <v>-2692.3651280102599</v>
      </c>
      <c r="BA264" s="80">
        <v>-70810.965702561196</v>
      </c>
      <c r="BC264" s="79">
        <v>22.58333333333</v>
      </c>
      <c r="BD264" s="80">
        <v>850.51752528081204</v>
      </c>
      <c r="BF264" s="79">
        <v>22.58333333333</v>
      </c>
      <c r="BG264" s="80">
        <v>13.3876106114775</v>
      </c>
    </row>
    <row r="265" spans="1:59" ht="12" customHeight="1">
      <c r="A265" s="275"/>
      <c r="B265" s="275">
        <v>22.222000000000001</v>
      </c>
      <c r="C265" s="275">
        <v>2.4</v>
      </c>
      <c r="D265" s="421">
        <f t="shared" si="68"/>
        <v>261</v>
      </c>
      <c r="E265" s="422" t="str">
        <f t="shared" si="67"/>
        <v/>
      </c>
      <c r="F265" s="359"/>
      <c r="G265" s="359"/>
      <c r="H265" s="359"/>
      <c r="I265" s="359"/>
      <c r="J265" s="359"/>
      <c r="K265" s="359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  <c r="AD265" s="359"/>
      <c r="AE265" s="359"/>
      <c r="AF265" s="359"/>
      <c r="AG265" s="359"/>
      <c r="AH265" s="359"/>
      <c r="AI265" s="359"/>
      <c r="AW265" s="79">
        <v>22.66666666667</v>
      </c>
      <c r="AX265" s="80">
        <v>-283.51491304620703</v>
      </c>
      <c r="AY265" s="80">
        <v>-5581.5828401778099</v>
      </c>
      <c r="AZ265" s="80">
        <v>-2414.8416240134502</v>
      </c>
      <c r="BA265" s="80">
        <v>-57997.8758047991</v>
      </c>
      <c r="BC265" s="79">
        <v>22.66666666667</v>
      </c>
      <c r="BD265" s="80">
        <v>850.29461359982395</v>
      </c>
      <c r="BF265" s="79">
        <v>22.66666666667</v>
      </c>
      <c r="BG265" s="80">
        <v>13.3199617504913</v>
      </c>
    </row>
    <row r="266" spans="1:59" ht="12" customHeight="1">
      <c r="A266" s="275"/>
      <c r="B266" s="275">
        <v>22.271999999999998</v>
      </c>
      <c r="C266" s="275">
        <v>2.8</v>
      </c>
      <c r="D266" s="421">
        <f t="shared" si="68"/>
        <v>262</v>
      </c>
      <c r="E266" s="422" t="str">
        <f t="shared" si="67"/>
        <v/>
      </c>
      <c r="F266" s="359"/>
      <c r="G266" s="359"/>
      <c r="H266" s="359"/>
      <c r="I266" s="359"/>
      <c r="J266" s="359"/>
      <c r="K266" s="359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  <c r="AD266" s="359"/>
      <c r="AE266" s="359"/>
      <c r="AF266" s="359"/>
      <c r="AG266" s="359"/>
      <c r="AH266" s="359"/>
      <c r="AI266" s="359"/>
      <c r="AW266" s="79">
        <v>22.75</v>
      </c>
      <c r="AX266" s="80">
        <v>-261.80398229469898</v>
      </c>
      <c r="AY266" s="80">
        <v>-4861.7109442136898</v>
      </c>
      <c r="AZ266" s="80">
        <v>-2062.6693960193402</v>
      </c>
      <c r="BA266" s="80">
        <v>-47025.609865343002</v>
      </c>
      <c r="BC266" s="79">
        <v>22.75</v>
      </c>
      <c r="BD266" s="80">
        <v>850.071430181702</v>
      </c>
      <c r="BF266" s="79">
        <v>22.75</v>
      </c>
      <c r="BG266" s="80">
        <v>13.555522311957001</v>
      </c>
    </row>
    <row r="267" spans="1:59" ht="12" customHeight="1">
      <c r="A267" s="275"/>
      <c r="B267" s="275">
        <v>22.321999999999999</v>
      </c>
      <c r="C267" s="275">
        <v>2.4</v>
      </c>
      <c r="D267" s="421">
        <f t="shared" si="68"/>
        <v>263</v>
      </c>
      <c r="E267" s="422" t="str">
        <f t="shared" si="67"/>
        <v/>
      </c>
      <c r="F267" s="359"/>
      <c r="G267" s="359"/>
      <c r="H267" s="359"/>
      <c r="I267" s="359"/>
      <c r="J267" s="359"/>
      <c r="K267" s="359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  <c r="AD267" s="359"/>
      <c r="AE267" s="359"/>
      <c r="AF267" s="359"/>
      <c r="AG267" s="359"/>
      <c r="AH267" s="359"/>
      <c r="AI267" s="359"/>
      <c r="AW267" s="79">
        <v>22.83333333333</v>
      </c>
      <c r="AX267" s="80">
        <v>-255.21498335403399</v>
      </c>
      <c r="AY267" s="80">
        <v>-4894.7705123454198</v>
      </c>
      <c r="AZ267" s="80">
        <v>-1967.96821578412</v>
      </c>
      <c r="BA267" s="80">
        <v>-47519.532012372998</v>
      </c>
      <c r="BC267" s="79">
        <v>22.83333333333</v>
      </c>
      <c r="BD267" s="80">
        <v>849.84812599963504</v>
      </c>
      <c r="BF267" s="79">
        <v>22.83333333333</v>
      </c>
      <c r="BG267" s="80">
        <v>13.8653879191297</v>
      </c>
    </row>
    <row r="268" spans="1:59" ht="12" customHeight="1">
      <c r="A268" s="275"/>
      <c r="B268" s="275">
        <v>22.478000000000002</v>
      </c>
      <c r="C268" s="275">
        <v>-2.1</v>
      </c>
      <c r="D268" s="421">
        <f t="shared" si="68"/>
        <v>264</v>
      </c>
      <c r="E268" s="422" t="str">
        <f t="shared" si="67"/>
        <v/>
      </c>
      <c r="F268" s="359"/>
      <c r="G268" s="359"/>
      <c r="H268" s="359"/>
      <c r="I268" s="359"/>
      <c r="J268" s="359"/>
      <c r="K268" s="359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  <c r="AD268" s="359"/>
      <c r="AE268" s="359"/>
      <c r="AF268" s="359"/>
      <c r="AG268" s="359"/>
      <c r="AH268" s="359"/>
      <c r="AI268" s="359"/>
      <c r="AW268" s="79">
        <v>22.91666666667</v>
      </c>
      <c r="AX268" s="80">
        <v>-272.17920904651299</v>
      </c>
      <c r="AY268" s="80">
        <v>-5739.2196148606299</v>
      </c>
      <c r="AZ268" s="80">
        <v>-2229.0763442503999</v>
      </c>
      <c r="BA268" s="80">
        <v>-60224.6299231476</v>
      </c>
      <c r="BC268" s="79">
        <v>22.91666666667</v>
      </c>
      <c r="BD268" s="80">
        <v>849.62469873516</v>
      </c>
      <c r="BF268" s="79">
        <v>22.91666666667</v>
      </c>
      <c r="BG268" s="80">
        <v>13.9291282810885</v>
      </c>
    </row>
    <row r="269" spans="1:59" ht="12" customHeight="1">
      <c r="A269" s="275"/>
      <c r="B269" s="275">
        <v>22.527999999999999</v>
      </c>
      <c r="C269" s="275">
        <v>-2.5</v>
      </c>
      <c r="D269" s="421">
        <f t="shared" si="68"/>
        <v>265</v>
      </c>
      <c r="E269" s="422" t="str">
        <f t="shared" si="67"/>
        <v/>
      </c>
      <c r="F269" s="359"/>
      <c r="G269" s="359"/>
      <c r="H269" s="359"/>
      <c r="I269" s="359"/>
      <c r="J269" s="359"/>
      <c r="K269" s="359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  <c r="AD269" s="359"/>
      <c r="AE269" s="359"/>
      <c r="AF269" s="359"/>
      <c r="AG269" s="359"/>
      <c r="AH269" s="359"/>
      <c r="AI269" s="359"/>
      <c r="AW269" s="79">
        <v>23</v>
      </c>
      <c r="AX269" s="80">
        <v>-295.21981252183701</v>
      </c>
      <c r="AY269" s="80">
        <v>-6514.08323692882</v>
      </c>
      <c r="AZ269" s="80">
        <v>-2587.7376501677199</v>
      </c>
      <c r="BA269" s="80">
        <v>-71932.527457262404</v>
      </c>
      <c r="BC269" s="79">
        <v>23</v>
      </c>
      <c r="BD269" s="80">
        <v>849.40099570305097</v>
      </c>
      <c r="BF269" s="79">
        <v>23</v>
      </c>
      <c r="BG269" s="80">
        <v>13.677406527314201</v>
      </c>
    </row>
    <row r="270" spans="1:59" ht="12" customHeight="1">
      <c r="A270" s="275"/>
      <c r="B270" s="275">
        <v>22.577999999999999</v>
      </c>
      <c r="C270" s="275">
        <v>-2.1</v>
      </c>
      <c r="D270" s="421">
        <f t="shared" si="68"/>
        <v>266</v>
      </c>
      <c r="E270" s="422" t="str">
        <f t="shared" si="67"/>
        <v/>
      </c>
      <c r="F270" s="359"/>
      <c r="G270" s="359"/>
      <c r="H270" s="359"/>
      <c r="I270" s="359"/>
      <c r="J270" s="359"/>
      <c r="K270" s="359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  <c r="AD270" s="359"/>
      <c r="AE270" s="359"/>
      <c r="AF270" s="359"/>
      <c r="AG270" s="359"/>
      <c r="AH270" s="359"/>
      <c r="AI270" s="359"/>
      <c r="AW270" s="79">
        <v>23.08333333333</v>
      </c>
      <c r="AX270" s="80">
        <v>-303.96088332725299</v>
      </c>
      <c r="AY270" s="80">
        <v>-6550.6731561582201</v>
      </c>
      <c r="AZ270" s="80">
        <v>-2748.4415539552101</v>
      </c>
      <c r="BA270" s="80">
        <v>-72674.465604944897</v>
      </c>
      <c r="BC270" s="79">
        <v>23.08333333333</v>
      </c>
      <c r="BD270" s="80">
        <v>849.176857461498</v>
      </c>
      <c r="BF270" s="79">
        <v>23.08333333333</v>
      </c>
      <c r="BG270" s="80">
        <v>13.3341811683812</v>
      </c>
    </row>
    <row r="271" spans="1:59" ht="12" customHeight="1">
      <c r="A271" s="275"/>
      <c r="B271" s="275">
        <v>22.734000000000002</v>
      </c>
      <c r="C271" s="275">
        <v>2.1</v>
      </c>
      <c r="D271" s="421">
        <f t="shared" si="68"/>
        <v>267</v>
      </c>
      <c r="E271" s="422" t="str">
        <f t="shared" si="67"/>
        <v/>
      </c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  <c r="AD271" s="359"/>
      <c r="AE271" s="359"/>
      <c r="AF271" s="359"/>
      <c r="AG271" s="359"/>
      <c r="AH271" s="359"/>
      <c r="AI271" s="359"/>
      <c r="AW271" s="79">
        <v>23.16666666667</v>
      </c>
      <c r="AX271" s="80">
        <v>-288.14901732703601</v>
      </c>
      <c r="AY271" s="80">
        <v>-5721.0211135550899</v>
      </c>
      <c r="AZ271" s="80">
        <v>-2494.2844561899501</v>
      </c>
      <c r="BA271" s="80">
        <v>-60157.024940224801</v>
      </c>
      <c r="BC271" s="79">
        <v>23.16666666667</v>
      </c>
      <c r="BD271" s="80">
        <v>848.95227731652597</v>
      </c>
      <c r="BF271" s="79">
        <v>23.16666666667</v>
      </c>
      <c r="BG271" s="80">
        <v>13.227982973614999</v>
      </c>
    </row>
    <row r="272" spans="1:59" ht="12" customHeight="1">
      <c r="A272" s="275"/>
      <c r="B272" s="275">
        <v>22.783999999999999</v>
      </c>
      <c r="C272" s="275">
        <v>2.5</v>
      </c>
      <c r="D272" s="421">
        <f t="shared" si="68"/>
        <v>268</v>
      </c>
      <c r="E272" s="422" t="str">
        <f t="shared" si="67"/>
        <v/>
      </c>
      <c r="F272" s="359"/>
      <c r="G272" s="359"/>
      <c r="H272" s="359"/>
      <c r="I272" s="359"/>
      <c r="J272" s="359"/>
      <c r="K272" s="359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  <c r="AD272" s="359"/>
      <c r="AE272" s="359"/>
      <c r="AF272" s="359"/>
      <c r="AG272" s="359"/>
      <c r="AH272" s="359"/>
      <c r="AI272" s="359"/>
      <c r="AW272" s="79">
        <v>23.25</v>
      </c>
      <c r="AX272" s="80">
        <v>-262.61038026052</v>
      </c>
      <c r="AY272" s="80">
        <v>-4823.2530430935503</v>
      </c>
      <c r="AZ272" s="80">
        <v>-2067.25087373017</v>
      </c>
      <c r="BA272" s="80">
        <v>-46414.779197722797</v>
      </c>
      <c r="BC272" s="79">
        <v>23.25</v>
      </c>
      <c r="BD272" s="80">
        <v>848.72741733912596</v>
      </c>
      <c r="BF272" s="79">
        <v>23.25</v>
      </c>
      <c r="BG272" s="80">
        <v>13.469184378202399</v>
      </c>
    </row>
    <row r="273" spans="1:59" ht="12" customHeight="1">
      <c r="A273" s="275"/>
      <c r="B273" s="275">
        <v>22.834</v>
      </c>
      <c r="C273" s="275">
        <v>2</v>
      </c>
      <c r="D273" s="421">
        <f t="shared" si="68"/>
        <v>269</v>
      </c>
      <c r="E273" s="422" t="str">
        <f t="shared" si="67"/>
        <v/>
      </c>
      <c r="F273" s="359"/>
      <c r="G273" s="359"/>
      <c r="H273" s="359"/>
      <c r="I273" s="359"/>
      <c r="J273" s="359"/>
      <c r="K273" s="359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  <c r="AD273" s="359"/>
      <c r="AE273" s="359"/>
      <c r="AF273" s="359"/>
      <c r="AG273" s="359"/>
      <c r="AH273" s="359"/>
      <c r="AI273" s="359"/>
      <c r="AW273" s="79">
        <v>23.33333333333</v>
      </c>
      <c r="AX273" s="80">
        <v>-251.43212507406199</v>
      </c>
      <c r="AY273" s="80">
        <v>-4710.8357201822801</v>
      </c>
      <c r="AZ273" s="80">
        <v>-1906.74211061902</v>
      </c>
      <c r="BA273" s="80">
        <v>-44729.829447990101</v>
      </c>
      <c r="BC273" s="79">
        <v>23.33333333333</v>
      </c>
      <c r="BD273" s="80">
        <v>848.50246132278198</v>
      </c>
      <c r="BF273" s="79">
        <v>23.33333333333</v>
      </c>
      <c r="BG273" s="80">
        <v>13.8431668465782</v>
      </c>
    </row>
    <row r="274" spans="1:59" ht="12" customHeight="1">
      <c r="A274" s="275"/>
      <c r="B274" s="275">
        <v>22.99</v>
      </c>
      <c r="C274" s="275">
        <v>-2.4</v>
      </c>
      <c r="D274" s="421">
        <f t="shared" si="68"/>
        <v>270</v>
      </c>
      <c r="E274" s="422" t="str">
        <f t="shared" si="67"/>
        <v/>
      </c>
      <c r="F274" s="359"/>
      <c r="G274" s="359"/>
      <c r="H274" s="359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  <c r="AD274" s="359"/>
      <c r="AE274" s="359"/>
      <c r="AF274" s="359"/>
      <c r="AG274" s="359"/>
      <c r="AH274" s="359"/>
      <c r="AI274" s="359"/>
      <c r="AW274" s="79">
        <v>23.41666666667</v>
      </c>
      <c r="AX274" s="80">
        <v>-265.232808833001</v>
      </c>
      <c r="AY274" s="80">
        <v>-5495.3928186754802</v>
      </c>
      <c r="AZ274" s="80">
        <v>-2120.5561101553299</v>
      </c>
      <c r="BA274" s="80">
        <v>-56537.024507540002</v>
      </c>
      <c r="BC274" s="79">
        <v>23.41666666667</v>
      </c>
      <c r="BD274" s="80">
        <v>848.27744353836999</v>
      </c>
      <c r="BF274" s="79">
        <v>23.41666666667</v>
      </c>
      <c r="BG274" s="80">
        <v>14.0002329796382</v>
      </c>
    </row>
    <row r="275" spans="1:59" ht="12" customHeight="1">
      <c r="A275" s="275"/>
      <c r="B275" s="275">
        <v>23.04</v>
      </c>
      <c r="C275" s="275">
        <v>-2.8</v>
      </c>
      <c r="D275" s="421">
        <f t="shared" si="68"/>
        <v>271</v>
      </c>
      <c r="E275" s="422" t="str">
        <f t="shared" si="67"/>
        <v/>
      </c>
      <c r="F275" s="359"/>
      <c r="G275" s="359"/>
      <c r="H275" s="359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  <c r="AD275" s="359"/>
      <c r="AE275" s="359"/>
      <c r="AF275" s="359"/>
      <c r="AG275" s="359"/>
      <c r="AH275" s="359"/>
      <c r="AI275" s="359"/>
      <c r="AW275" s="79">
        <v>23.5</v>
      </c>
      <c r="AX275" s="80">
        <v>-289.35065950530799</v>
      </c>
      <c r="AY275" s="80">
        <v>-6372.3579774598602</v>
      </c>
      <c r="AZ275" s="80">
        <v>-2495.2855339861499</v>
      </c>
      <c r="BA275" s="80">
        <v>-69775.537259221601</v>
      </c>
      <c r="BC275" s="79">
        <v>23.5</v>
      </c>
      <c r="BD275" s="80">
        <v>848.05222368619798</v>
      </c>
      <c r="BF275" s="79">
        <v>23.5</v>
      </c>
      <c r="BG275" s="80">
        <v>13.8120941099119</v>
      </c>
    </row>
    <row r="276" spans="1:59" ht="12" customHeight="1">
      <c r="A276" s="275"/>
      <c r="B276" s="275">
        <v>23.09</v>
      </c>
      <c r="C276" s="275">
        <v>-2.4</v>
      </c>
      <c r="D276" s="421">
        <f t="shared" si="68"/>
        <v>272</v>
      </c>
      <c r="E276" s="422" t="str">
        <f t="shared" si="67"/>
        <v/>
      </c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  <c r="AD276" s="359"/>
      <c r="AE276" s="359"/>
      <c r="AF276" s="359"/>
      <c r="AG276" s="359"/>
      <c r="AH276" s="359"/>
      <c r="AI276" s="359"/>
      <c r="AW276" s="79">
        <v>23.58333333333</v>
      </c>
      <c r="AX276" s="80">
        <v>-301.76868084967901</v>
      </c>
      <c r="AY276" s="80">
        <v>-6563.2245250689502</v>
      </c>
      <c r="AZ276" s="80">
        <v>-2704.8489752891401</v>
      </c>
      <c r="BA276" s="80">
        <v>-72793.232722943707</v>
      </c>
      <c r="BC276" s="79">
        <v>23.58333333333</v>
      </c>
      <c r="BD276" s="80">
        <v>847.826621455186</v>
      </c>
      <c r="BF276" s="79">
        <v>23.58333333333</v>
      </c>
      <c r="BG276" s="80">
        <v>13.469172476727801</v>
      </c>
    </row>
    <row r="277" spans="1:59" ht="12" customHeight="1">
      <c r="A277" s="275"/>
      <c r="B277" s="275">
        <v>23.245999999999999</v>
      </c>
      <c r="C277" s="275">
        <v>2.4</v>
      </c>
      <c r="D277" s="421">
        <f t="shared" si="68"/>
        <v>273</v>
      </c>
      <c r="E277" s="422" t="str">
        <f t="shared" si="67"/>
        <v/>
      </c>
      <c r="F277" s="359"/>
      <c r="G277" s="359"/>
      <c r="H277" s="359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  <c r="AD277" s="359"/>
      <c r="AE277" s="359"/>
      <c r="AF277" s="359"/>
      <c r="AG277" s="359"/>
      <c r="AH277" s="359"/>
      <c r="AI277" s="359"/>
      <c r="AW277" s="79">
        <v>23.66666666667</v>
      </c>
      <c r="AX277" s="80">
        <v>-290.09891331467099</v>
      </c>
      <c r="AY277" s="80">
        <v>-5859.2721103636504</v>
      </c>
      <c r="AZ277" s="80">
        <v>-2523.5827831996698</v>
      </c>
      <c r="BA277" s="80">
        <v>-62220.774115206797</v>
      </c>
      <c r="BC277" s="79">
        <v>23.66666666667</v>
      </c>
      <c r="BD277" s="80">
        <v>847.60058819420703</v>
      </c>
      <c r="BF277" s="79">
        <v>23.66666666667</v>
      </c>
      <c r="BG277" s="80">
        <v>13.3073767681514</v>
      </c>
    </row>
    <row r="278" spans="1:59" ht="12" customHeight="1">
      <c r="A278" s="275"/>
      <c r="B278" s="275">
        <v>23.295999999999999</v>
      </c>
      <c r="C278" s="275">
        <v>2.8</v>
      </c>
      <c r="D278" s="421">
        <f t="shared" si="68"/>
        <v>274</v>
      </c>
      <c r="E278" s="422" t="str">
        <f t="shared" si="67"/>
        <v/>
      </c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  <c r="AD278" s="359"/>
      <c r="AE278" s="359"/>
      <c r="AF278" s="359"/>
      <c r="AG278" s="359"/>
      <c r="AH278" s="359"/>
      <c r="AI278" s="359"/>
      <c r="AW278" s="79">
        <v>23.75</v>
      </c>
      <c r="AX278" s="80">
        <v>-267.61000820017301</v>
      </c>
      <c r="AY278" s="80">
        <v>-5021.7085109884802</v>
      </c>
      <c r="AZ278" s="80">
        <v>-2150.9739900248601</v>
      </c>
      <c r="BA278" s="80">
        <v>-49442.979517635198</v>
      </c>
      <c r="BC278" s="79">
        <v>23.75</v>
      </c>
      <c r="BD278" s="80">
        <v>847.37424349171602</v>
      </c>
      <c r="BF278" s="79">
        <v>23.75</v>
      </c>
      <c r="BG278" s="80">
        <v>13.464710605210101</v>
      </c>
    </row>
    <row r="279" spans="1:59" ht="12" customHeight="1">
      <c r="A279" s="275"/>
      <c r="B279" s="275">
        <v>23.346</v>
      </c>
      <c r="C279" s="275">
        <v>2.4</v>
      </c>
      <c r="D279" s="421">
        <f t="shared" si="68"/>
        <v>275</v>
      </c>
      <c r="E279" s="422" t="str">
        <f t="shared" si="67"/>
        <v/>
      </c>
      <c r="F279" s="359"/>
      <c r="G279" s="359"/>
      <c r="H279" s="359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  <c r="AD279" s="359"/>
      <c r="AE279" s="359"/>
      <c r="AF279" s="359"/>
      <c r="AG279" s="359"/>
      <c r="AH279" s="359"/>
      <c r="AI279" s="359"/>
      <c r="AW279" s="79">
        <v>23.83333333333</v>
      </c>
      <c r="AX279" s="80">
        <v>-254.43010728804899</v>
      </c>
      <c r="AY279" s="80">
        <v>-4773.7908598765998</v>
      </c>
      <c r="AZ279" s="80">
        <v>-1954.7460715048901</v>
      </c>
      <c r="BA279" s="80">
        <v>-45700.7599056576</v>
      </c>
      <c r="BC279" s="79">
        <v>23.83333333333</v>
      </c>
      <c r="BD279" s="80">
        <v>847.14775841106803</v>
      </c>
      <c r="BF279" s="79">
        <v>23.83333333333</v>
      </c>
      <c r="BG279" s="80">
        <v>13.7911144671743</v>
      </c>
    </row>
    <row r="280" spans="1:59" ht="12" customHeight="1">
      <c r="A280" s="275"/>
      <c r="B280" s="275">
        <v>23.501999999999999</v>
      </c>
      <c r="C280" s="275">
        <v>-2.1</v>
      </c>
      <c r="D280" s="421">
        <f t="shared" si="68"/>
        <v>276</v>
      </c>
      <c r="E280" s="422" t="str">
        <f t="shared" si="67"/>
        <v/>
      </c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  <c r="AD280" s="359"/>
      <c r="AE280" s="359"/>
      <c r="AF280" s="359"/>
      <c r="AG280" s="359"/>
      <c r="AH280" s="359"/>
      <c r="AI280" s="359"/>
      <c r="AW280" s="79">
        <v>23.91666666667</v>
      </c>
      <c r="AX280" s="80">
        <v>-265.65577659847901</v>
      </c>
      <c r="AY280" s="80">
        <v>-5459.7795001732502</v>
      </c>
      <c r="AZ280" s="80">
        <v>-2127.9114657906598</v>
      </c>
      <c r="BA280" s="80">
        <v>-56014.149847709399</v>
      </c>
      <c r="BC280" s="79">
        <v>23.91666666667</v>
      </c>
      <c r="BD280" s="80">
        <v>846.92118323536704</v>
      </c>
      <c r="BF280" s="79">
        <v>23.91666666667</v>
      </c>
      <c r="BG280" s="80">
        <v>13.9487189490701</v>
      </c>
    </row>
    <row r="281" spans="1:59" ht="12" customHeight="1">
      <c r="A281" s="275"/>
      <c r="B281" s="275">
        <v>23.552</v>
      </c>
      <c r="C281" s="275">
        <v>-2.5</v>
      </c>
      <c r="D281" s="421">
        <f t="shared" si="68"/>
        <v>277</v>
      </c>
      <c r="E281" s="422" t="str">
        <f t="shared" si="67"/>
        <v/>
      </c>
      <c r="F281" s="359"/>
      <c r="G281" s="359"/>
      <c r="H281" s="359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  <c r="AD281" s="359"/>
      <c r="AE281" s="359"/>
      <c r="AF281" s="359"/>
      <c r="AG281" s="359"/>
      <c r="AH281" s="359"/>
      <c r="AI281" s="359"/>
      <c r="AW281" s="79">
        <v>24</v>
      </c>
      <c r="AX281" s="80">
        <v>-289.03138460396701</v>
      </c>
      <c r="AY281" s="80">
        <v>-6336.3205550714301</v>
      </c>
      <c r="AZ281" s="80">
        <v>-2490.5857413789699</v>
      </c>
      <c r="BA281" s="80">
        <v>-69238.464414930393</v>
      </c>
      <c r="BC281" s="79">
        <v>24</v>
      </c>
      <c r="BD281" s="80">
        <v>846.694399836201</v>
      </c>
      <c r="BF281" s="79">
        <v>24</v>
      </c>
      <c r="BG281" s="80">
        <v>13.7790645834672</v>
      </c>
    </row>
    <row r="282" spans="1:59" ht="12" customHeight="1">
      <c r="A282" s="275"/>
      <c r="B282" s="275">
        <v>23.602</v>
      </c>
      <c r="C282" s="275">
        <v>-2.1</v>
      </c>
      <c r="D282" s="421">
        <f t="shared" si="68"/>
        <v>278</v>
      </c>
      <c r="E282" s="422" t="str">
        <f t="shared" si="67"/>
        <v/>
      </c>
      <c r="F282" s="359"/>
      <c r="G282" s="359"/>
      <c r="H282" s="359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  <c r="AD282" s="359"/>
      <c r="AE282" s="359"/>
      <c r="AF282" s="359"/>
      <c r="AG282" s="359"/>
      <c r="AH282" s="359"/>
      <c r="AI282" s="359"/>
      <c r="AW282" s="79">
        <v>24.08333333333</v>
      </c>
      <c r="AX282" s="80">
        <v>-304.23231323511402</v>
      </c>
      <c r="AY282" s="80">
        <v>-6654.2849383265002</v>
      </c>
      <c r="AZ282" s="80">
        <v>-2746.25712365444</v>
      </c>
      <c r="BA282" s="80">
        <v>-74187.846622602301</v>
      </c>
      <c r="BC282" s="79">
        <v>24.08333333333</v>
      </c>
      <c r="BD282" s="80">
        <v>846.46723085394899</v>
      </c>
      <c r="BF282" s="79">
        <v>24.08333333333</v>
      </c>
      <c r="BG282" s="80">
        <v>13.424290683323299</v>
      </c>
    </row>
    <row r="283" spans="1:59" ht="12" customHeight="1">
      <c r="A283" s="275"/>
      <c r="B283" s="275">
        <v>23.757999999999999</v>
      </c>
      <c r="C283" s="275">
        <v>2.1</v>
      </c>
      <c r="D283" s="421">
        <f t="shared" si="68"/>
        <v>279</v>
      </c>
      <c r="E283" s="422" t="str">
        <f t="shared" si="67"/>
        <v/>
      </c>
      <c r="F283" s="359"/>
      <c r="G283" s="359"/>
      <c r="H283" s="359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  <c r="AD283" s="359"/>
      <c r="AE283" s="359"/>
      <c r="AF283" s="359"/>
      <c r="AG283" s="359"/>
      <c r="AH283" s="359"/>
      <c r="AI283" s="359"/>
      <c r="AW283" s="79">
        <v>24.16666666667</v>
      </c>
      <c r="AX283" s="80">
        <v>-294.93460866611599</v>
      </c>
      <c r="AY283" s="80">
        <v>-6017.0578212626197</v>
      </c>
      <c r="AZ283" s="80">
        <v>-2606.3239685533299</v>
      </c>
      <c r="BA283" s="80">
        <v>-64654.9387510815</v>
      </c>
      <c r="BC283" s="79">
        <v>24.16666666667</v>
      </c>
      <c r="BD283" s="80">
        <v>846.23961471081395</v>
      </c>
      <c r="BF283" s="79">
        <v>24.16666666667</v>
      </c>
      <c r="BG283" s="80">
        <v>13.2219253705778</v>
      </c>
    </row>
    <row r="284" spans="1:59" ht="12" customHeight="1">
      <c r="A284" s="275"/>
      <c r="B284" s="275">
        <v>23.808</v>
      </c>
      <c r="C284" s="275">
        <v>2.5</v>
      </c>
      <c r="D284" s="421">
        <f t="shared" si="68"/>
        <v>280</v>
      </c>
      <c r="E284" s="422" t="str">
        <f t="shared" si="67"/>
        <v/>
      </c>
      <c r="F284" s="359"/>
      <c r="G284" s="359"/>
      <c r="H284" s="359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  <c r="AD284" s="359"/>
      <c r="AE284" s="359"/>
      <c r="AF284" s="359"/>
      <c r="AG284" s="359"/>
      <c r="AH284" s="359"/>
      <c r="AI284" s="359"/>
      <c r="AW284" s="79">
        <v>24.25</v>
      </c>
      <c r="AX284" s="80">
        <v>-269.669646921376</v>
      </c>
      <c r="AY284" s="80">
        <v>-5033.7034917548199</v>
      </c>
      <c r="AZ284" s="80">
        <v>-2183.4829697791902</v>
      </c>
      <c r="BA284" s="80">
        <v>-49644.272679256901</v>
      </c>
      <c r="BC284" s="79">
        <v>24.25</v>
      </c>
      <c r="BD284" s="80">
        <v>846.01167357485497</v>
      </c>
      <c r="BF284" s="79">
        <v>24.25</v>
      </c>
      <c r="BG284" s="80">
        <v>13.370401897583699</v>
      </c>
    </row>
    <row r="285" spans="1:59" ht="12" customHeight="1">
      <c r="A285" s="275"/>
      <c r="B285" s="275">
        <v>23.858000000000001</v>
      </c>
      <c r="C285" s="275">
        <v>2</v>
      </c>
      <c r="D285" s="421">
        <f t="shared" si="68"/>
        <v>281</v>
      </c>
      <c r="E285" s="422" t="str">
        <f t="shared" si="67"/>
        <v/>
      </c>
      <c r="F285" s="359"/>
      <c r="G285" s="359"/>
      <c r="H285" s="359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  <c r="AD285" s="359"/>
      <c r="AE285" s="359"/>
      <c r="AF285" s="359"/>
      <c r="AG285" s="359"/>
      <c r="AH285" s="359"/>
      <c r="AI285" s="359"/>
      <c r="AW285" s="79">
        <v>24.33333333333</v>
      </c>
      <c r="AX285" s="80">
        <v>-251.79894171836901</v>
      </c>
      <c r="AY285" s="80">
        <v>-4621.0859828356597</v>
      </c>
      <c r="AZ285" s="80">
        <v>-1905.37761330328</v>
      </c>
      <c r="BA285" s="80">
        <v>-43355.151953288499</v>
      </c>
      <c r="BC285" s="79">
        <v>24.33333333333</v>
      </c>
      <c r="BD285" s="80">
        <v>845.78360661324496</v>
      </c>
      <c r="BF285" s="79">
        <v>24.33333333333</v>
      </c>
      <c r="BG285" s="80">
        <v>13.746943809816701</v>
      </c>
    </row>
    <row r="286" spans="1:59" ht="12" customHeight="1">
      <c r="A286" s="275"/>
      <c r="B286" s="275">
        <v>24.013999999999999</v>
      </c>
      <c r="C286" s="275">
        <v>-2.4</v>
      </c>
      <c r="D286" s="421">
        <f t="shared" si="68"/>
        <v>282</v>
      </c>
      <c r="E286" s="422" t="str">
        <f t="shared" si="67"/>
        <v/>
      </c>
      <c r="F286" s="359"/>
      <c r="G286" s="359"/>
      <c r="H286" s="359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  <c r="AD286" s="359"/>
      <c r="AE286" s="359"/>
      <c r="AF286" s="359"/>
      <c r="AG286" s="359"/>
      <c r="AH286" s="359"/>
      <c r="AI286" s="359"/>
      <c r="AW286" s="79">
        <v>24.41666666667</v>
      </c>
      <c r="AX286" s="80">
        <v>-259.21526460321797</v>
      </c>
      <c r="AY286" s="80">
        <v>-5217.7163707417603</v>
      </c>
      <c r="AZ286" s="80">
        <v>-2026.6931432741201</v>
      </c>
      <c r="BA286" s="80">
        <v>-52348.256698344099</v>
      </c>
      <c r="BC286" s="79">
        <v>24.41666666667</v>
      </c>
      <c r="BD286" s="80">
        <v>845.555502362575</v>
      </c>
      <c r="BF286" s="79">
        <v>24.41666666667</v>
      </c>
      <c r="BG286" s="80">
        <v>13.9952143817194</v>
      </c>
    </row>
    <row r="287" spans="1:59" ht="12" customHeight="1">
      <c r="A287" s="275"/>
      <c r="B287" s="275">
        <v>24.064</v>
      </c>
      <c r="C287" s="275">
        <v>-2.8</v>
      </c>
      <c r="D287" s="421">
        <f t="shared" si="68"/>
        <v>283</v>
      </c>
      <c r="E287" s="422" t="str">
        <f t="shared" si="67"/>
        <v/>
      </c>
      <c r="F287" s="359"/>
      <c r="G287" s="359"/>
      <c r="H287" s="359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  <c r="AD287" s="359"/>
      <c r="AE287" s="359"/>
      <c r="AF287" s="359"/>
      <c r="AG287" s="359"/>
      <c r="AH287" s="359"/>
      <c r="AI287" s="359"/>
      <c r="AW287" s="79">
        <v>24.5</v>
      </c>
      <c r="AX287" s="80">
        <v>-282.74979930227801</v>
      </c>
      <c r="AY287" s="80">
        <v>-6165.9143965472504</v>
      </c>
      <c r="AZ287" s="80">
        <v>-2391.8410384868198</v>
      </c>
      <c r="BA287" s="80">
        <v>-66650.035054995897</v>
      </c>
      <c r="BC287" s="79">
        <v>24.5</v>
      </c>
      <c r="BD287" s="80">
        <v>845.32726230119795</v>
      </c>
      <c r="BF287" s="79">
        <v>24.5</v>
      </c>
      <c r="BG287" s="80">
        <v>13.8994432333334</v>
      </c>
    </row>
    <row r="288" spans="1:59" ht="12" customHeight="1">
      <c r="A288" s="275"/>
      <c r="B288" s="275">
        <v>24.114000000000001</v>
      </c>
      <c r="C288" s="275">
        <v>-2.4</v>
      </c>
      <c r="D288" s="421">
        <f t="shared" si="68"/>
        <v>284</v>
      </c>
      <c r="E288" s="422" t="str">
        <f t="shared" si="67"/>
        <v/>
      </c>
      <c r="F288" s="359"/>
      <c r="G288" s="359"/>
      <c r="H288" s="359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  <c r="AD288" s="359"/>
      <c r="AE288" s="359"/>
      <c r="AF288" s="359"/>
      <c r="AG288" s="359"/>
      <c r="AH288" s="359"/>
      <c r="AI288" s="359"/>
      <c r="AW288" s="79">
        <v>24.58333333333</v>
      </c>
      <c r="AX288" s="80">
        <v>-300.83720836876603</v>
      </c>
      <c r="AY288" s="80">
        <v>-6619.4315658778196</v>
      </c>
      <c r="AZ288" s="80">
        <v>-2683.0684661635801</v>
      </c>
      <c r="BA288" s="80">
        <v>-73585.996309916198</v>
      </c>
      <c r="BC288" s="79">
        <v>24.58333333333</v>
      </c>
      <c r="BD288" s="80">
        <v>845.09869720131803</v>
      </c>
      <c r="BF288" s="79">
        <v>24.58333333333</v>
      </c>
      <c r="BG288" s="80">
        <v>13.563479825413101</v>
      </c>
    </row>
    <row r="289" spans="1:59" ht="12" customHeight="1">
      <c r="A289" s="275"/>
      <c r="B289" s="275">
        <v>24.27</v>
      </c>
      <c r="C289" s="275">
        <v>2.4</v>
      </c>
      <c r="D289" s="421">
        <f t="shared" si="68"/>
        <v>285</v>
      </c>
      <c r="E289" s="422" t="str">
        <f t="shared" si="67"/>
        <v/>
      </c>
      <c r="F289" s="359"/>
      <c r="G289" s="359"/>
      <c r="H289" s="359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  <c r="AD289" s="359"/>
      <c r="AE289" s="359"/>
      <c r="AF289" s="359"/>
      <c r="AG289" s="359"/>
      <c r="AH289" s="359"/>
      <c r="AI289" s="359"/>
      <c r="AW289" s="79">
        <v>24.66666666667</v>
      </c>
      <c r="AX289" s="80">
        <v>-295.595429655803</v>
      </c>
      <c r="AY289" s="80">
        <v>-6118.0338491923503</v>
      </c>
      <c r="AZ289" s="80">
        <v>-2612.6561157429401</v>
      </c>
      <c r="BA289" s="80">
        <v>-66136.1440964535</v>
      </c>
      <c r="BC289" s="79">
        <v>24.66666666667</v>
      </c>
      <c r="BD289" s="80">
        <v>844.86970884637606</v>
      </c>
      <c r="BF289" s="79">
        <v>24.66666666667</v>
      </c>
      <c r="BG289" s="80">
        <v>13.3215624780255</v>
      </c>
    </row>
    <row r="290" spans="1:59" ht="12" customHeight="1">
      <c r="A290" s="275"/>
      <c r="B290" s="275">
        <v>24.32</v>
      </c>
      <c r="C290" s="275">
        <v>2.8</v>
      </c>
      <c r="D290" s="421">
        <f t="shared" si="68"/>
        <v>286</v>
      </c>
      <c r="E290" s="422" t="str">
        <f t="shared" si="67"/>
        <v/>
      </c>
      <c r="F290" s="359"/>
      <c r="G290" s="359"/>
      <c r="H290" s="359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  <c r="AD290" s="359"/>
      <c r="AE290" s="359"/>
      <c r="AF290" s="359"/>
      <c r="AG290" s="359"/>
      <c r="AH290" s="359"/>
      <c r="AI290" s="359"/>
      <c r="AW290" s="79">
        <v>24.75</v>
      </c>
      <c r="AX290" s="80">
        <v>-273.92871216736802</v>
      </c>
      <c r="AY290" s="80">
        <v>-5222.4144557135196</v>
      </c>
      <c r="AZ290" s="80">
        <v>-2255.2267399968</v>
      </c>
      <c r="BA290" s="80">
        <v>-52517.426344313302</v>
      </c>
      <c r="BC290" s="79">
        <v>24.75</v>
      </c>
      <c r="BD290" s="80">
        <v>844.64037555133905</v>
      </c>
      <c r="BF290" s="79">
        <v>24.75</v>
      </c>
      <c r="BG290" s="80">
        <v>13.392159929578201</v>
      </c>
    </row>
    <row r="291" spans="1:59" ht="12" customHeight="1">
      <c r="A291" s="275"/>
      <c r="B291" s="275">
        <v>24.37</v>
      </c>
      <c r="C291" s="275">
        <v>2.4</v>
      </c>
      <c r="D291" s="421">
        <f t="shared" si="68"/>
        <v>287</v>
      </c>
      <c r="E291" s="422" t="str">
        <f t="shared" si="67"/>
        <v/>
      </c>
      <c r="F291" s="359"/>
      <c r="G291" s="359"/>
      <c r="H291" s="359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  <c r="AD291" s="359"/>
      <c r="AE291" s="359"/>
      <c r="AF291" s="359"/>
      <c r="AG291" s="359"/>
      <c r="AH291" s="359"/>
      <c r="AI291" s="359"/>
      <c r="AW291" s="79">
        <v>24.83333333333</v>
      </c>
      <c r="AX291" s="80">
        <v>-256.01500981227201</v>
      </c>
      <c r="AY291" s="80">
        <v>-4747.5822223461801</v>
      </c>
      <c r="AZ291" s="80">
        <v>-1975.4276629132601</v>
      </c>
      <c r="BA291" s="80">
        <v>-45300.551994928399</v>
      </c>
      <c r="BC291" s="79">
        <v>24.83333333333</v>
      </c>
      <c r="BD291" s="80">
        <v>844.410871970063</v>
      </c>
      <c r="BF291" s="79">
        <v>24.83333333333</v>
      </c>
      <c r="BG291" s="80">
        <v>13.702953011859201</v>
      </c>
    </row>
    <row r="292" spans="1:59" ht="12" customHeight="1">
      <c r="A292" s="275"/>
      <c r="B292" s="275">
        <v>24.526</v>
      </c>
      <c r="C292" s="275">
        <v>-2.1</v>
      </c>
      <c r="D292" s="421">
        <f t="shared" si="68"/>
        <v>288</v>
      </c>
      <c r="E292" s="422" t="str">
        <f t="shared" si="67"/>
        <v/>
      </c>
      <c r="F292" s="359"/>
      <c r="G292" s="359"/>
      <c r="H292" s="359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  <c r="AD292" s="359"/>
      <c r="AE292" s="359"/>
      <c r="AF292" s="359"/>
      <c r="AG292" s="359"/>
      <c r="AH292" s="359"/>
      <c r="AI292" s="359"/>
      <c r="AW292" s="79">
        <v>24.91666666667</v>
      </c>
      <c r="AX292" s="80">
        <v>-260.17475256292698</v>
      </c>
      <c r="AY292" s="80">
        <v>-5194.6556421320802</v>
      </c>
      <c r="AZ292" s="80">
        <v>-2042.93380455235</v>
      </c>
      <c r="BA292" s="80">
        <v>-52021.876356697197</v>
      </c>
      <c r="BC292" s="79">
        <v>24.91666666667</v>
      </c>
      <c r="BD292" s="80">
        <v>844.18129586176894</v>
      </c>
      <c r="BF292" s="79">
        <v>24.91666666667</v>
      </c>
      <c r="BG292" s="80">
        <v>13.939801871773099</v>
      </c>
    </row>
    <row r="293" spans="1:59" ht="12" customHeight="1">
      <c r="A293" s="275"/>
      <c r="B293" s="275">
        <v>24.576000000000001</v>
      </c>
      <c r="C293" s="275">
        <v>-2.5</v>
      </c>
      <c r="D293" s="421">
        <f t="shared" si="68"/>
        <v>289</v>
      </c>
      <c r="E293" s="422" t="str">
        <f t="shared" si="67"/>
        <v/>
      </c>
      <c r="F293" s="359"/>
      <c r="G293" s="359"/>
      <c r="H293" s="359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  <c r="AD293" s="359"/>
      <c r="AE293" s="359"/>
      <c r="AF293" s="359"/>
      <c r="AG293" s="359"/>
      <c r="AH293" s="359"/>
      <c r="AI293" s="359"/>
      <c r="AW293" s="79">
        <v>25</v>
      </c>
      <c r="AX293" s="80">
        <v>-282.501526676254</v>
      </c>
      <c r="AY293" s="80">
        <v>-6124.2756088728001</v>
      </c>
      <c r="AZ293" s="80">
        <v>-2388.4418188944601</v>
      </c>
      <c r="BA293" s="80">
        <v>-66031.825062717093</v>
      </c>
      <c r="BC293" s="79">
        <v>25</v>
      </c>
      <c r="BD293" s="80">
        <v>843.95157131523604</v>
      </c>
      <c r="BF293" s="79">
        <v>25</v>
      </c>
      <c r="BG293" s="80">
        <v>13.860391247046</v>
      </c>
    </row>
    <row r="294" spans="1:59" ht="12" customHeight="1">
      <c r="A294" s="275"/>
      <c r="B294" s="275">
        <v>24.626000000000001</v>
      </c>
      <c r="C294" s="275">
        <v>-2.1</v>
      </c>
      <c r="D294" s="421">
        <f t="shared" si="68"/>
        <v>290</v>
      </c>
      <c r="E294" s="422" t="str">
        <f t="shared" si="67"/>
        <v/>
      </c>
      <c r="F294" s="359"/>
      <c r="G294" s="359"/>
      <c r="H294" s="359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  <c r="AD294" s="359"/>
      <c r="AE294" s="359"/>
      <c r="AF294" s="359"/>
      <c r="AG294" s="359"/>
      <c r="AH294" s="359"/>
      <c r="AI294" s="359"/>
      <c r="AW294" s="79">
        <v>25.08333333333</v>
      </c>
      <c r="AX294" s="80">
        <v>-302.00842254432303</v>
      </c>
      <c r="AY294" s="80">
        <v>-6655.9393020735897</v>
      </c>
      <c r="AZ294" s="80">
        <v>-2703.0074101465898</v>
      </c>
      <c r="BA294" s="80">
        <v>-74150.326172057496</v>
      </c>
      <c r="BC294" s="79">
        <v>25.08333333333</v>
      </c>
      <c r="BD294" s="80">
        <v>843.72152030788698</v>
      </c>
      <c r="BF294" s="79">
        <v>25.08333333333</v>
      </c>
      <c r="BG294" s="80">
        <v>13.527211372421799</v>
      </c>
    </row>
    <row r="295" spans="1:59" ht="12" customHeight="1">
      <c r="A295" s="275"/>
      <c r="B295" s="275">
        <v>24.782</v>
      </c>
      <c r="C295" s="275">
        <v>2.1</v>
      </c>
      <c r="D295" s="421">
        <f t="shared" si="68"/>
        <v>291</v>
      </c>
      <c r="E295" s="422" t="str">
        <f t="shared" si="67"/>
        <v/>
      </c>
      <c r="F295" s="359"/>
      <c r="G295" s="359"/>
      <c r="H295" s="359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  <c r="AD295" s="359"/>
      <c r="AE295" s="359"/>
      <c r="AF295" s="359"/>
      <c r="AG295" s="359"/>
      <c r="AH295" s="359"/>
      <c r="AI295" s="359"/>
      <c r="AW295" s="79">
        <v>25.16666666667</v>
      </c>
      <c r="AX295" s="80">
        <v>-300.33338819835501</v>
      </c>
      <c r="AY295" s="80">
        <v>-6285.8882652285502</v>
      </c>
      <c r="AZ295" s="80">
        <v>-2693.5510737197801</v>
      </c>
      <c r="BA295" s="80">
        <v>-68717.374192538598</v>
      </c>
      <c r="BC295" s="79">
        <v>25.16666666667</v>
      </c>
      <c r="BD295" s="80">
        <v>843.49103329026798</v>
      </c>
      <c r="BF295" s="79">
        <v>25.16666666667</v>
      </c>
      <c r="BG295" s="80">
        <v>13.246978611043501</v>
      </c>
    </row>
    <row r="296" spans="1:59" ht="12" customHeight="1">
      <c r="A296" s="275"/>
      <c r="B296" s="275">
        <v>24.832000000000001</v>
      </c>
      <c r="C296" s="275">
        <v>2.5</v>
      </c>
      <c r="D296" s="421">
        <f t="shared" si="68"/>
        <v>292</v>
      </c>
      <c r="E296" s="422" t="str">
        <f t="shared" si="67"/>
        <v/>
      </c>
      <c r="F296" s="359"/>
      <c r="G296" s="359"/>
      <c r="H296" s="359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  <c r="AD296" s="359"/>
      <c r="AE296" s="359"/>
      <c r="AF296" s="359"/>
      <c r="AG296" s="359"/>
      <c r="AH296" s="359"/>
      <c r="AI296" s="359"/>
      <c r="AW296" s="79">
        <v>25.25</v>
      </c>
      <c r="AX296" s="80">
        <v>-277.00794705462403</v>
      </c>
      <c r="AY296" s="80">
        <v>-5280.1735776496198</v>
      </c>
      <c r="AZ296" s="80">
        <v>-2306.2122764022401</v>
      </c>
      <c r="BA296" s="80">
        <v>-53423.8980584983</v>
      </c>
      <c r="BC296" s="79">
        <v>25.25</v>
      </c>
      <c r="BD296" s="80">
        <v>843.26018480482003</v>
      </c>
      <c r="BF296" s="79">
        <v>25.25</v>
      </c>
      <c r="BG296" s="80">
        <v>13.296048480560801</v>
      </c>
    </row>
    <row r="297" spans="1:59" ht="12" customHeight="1">
      <c r="A297" s="275"/>
      <c r="B297" s="275">
        <v>24.882000000000001</v>
      </c>
      <c r="C297" s="275">
        <v>2</v>
      </c>
      <c r="D297" s="421">
        <f t="shared" si="68"/>
        <v>293</v>
      </c>
      <c r="E297" s="422" t="str">
        <f t="shared" si="67"/>
        <v/>
      </c>
      <c r="F297" s="359"/>
      <c r="G297" s="359"/>
      <c r="H297" s="359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  <c r="AD297" s="359"/>
      <c r="AE297" s="359"/>
      <c r="AF297" s="359"/>
      <c r="AG297" s="359"/>
      <c r="AH297" s="359"/>
      <c r="AI297" s="359"/>
      <c r="AW297" s="79">
        <v>25.33333333333</v>
      </c>
      <c r="AX297" s="80">
        <v>-254.878052184566</v>
      </c>
      <c r="AY297" s="80">
        <v>-4643.9368366482204</v>
      </c>
      <c r="AZ297" s="80">
        <v>-1948.3442157347399</v>
      </c>
      <c r="BA297" s="80">
        <v>-43692.963026000602</v>
      </c>
      <c r="BC297" s="79">
        <v>25.33333333333</v>
      </c>
      <c r="BD297" s="80">
        <v>843.02917019763402</v>
      </c>
      <c r="BF297" s="79">
        <v>25.33333333333</v>
      </c>
      <c r="BG297" s="80">
        <v>13.638508790128199</v>
      </c>
    </row>
    <row r="298" spans="1:59" ht="12" customHeight="1">
      <c r="A298" s="275"/>
      <c r="B298" s="275">
        <v>25.038</v>
      </c>
      <c r="C298" s="275">
        <v>-2.4</v>
      </c>
      <c r="D298" s="421">
        <f t="shared" si="68"/>
        <v>294</v>
      </c>
      <c r="E298" s="422" t="str">
        <f t="shared" si="67"/>
        <v/>
      </c>
      <c r="F298" s="359"/>
      <c r="G298" s="359"/>
      <c r="H298" s="359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  <c r="AD298" s="359"/>
      <c r="AE298" s="359"/>
      <c r="AF298" s="359"/>
      <c r="AG298" s="359"/>
      <c r="AH298" s="359"/>
      <c r="AI298" s="359"/>
      <c r="AW298" s="79">
        <v>25.41666666667</v>
      </c>
      <c r="AX298" s="80">
        <v>-254.520092028806</v>
      </c>
      <c r="AY298" s="80">
        <v>-4962.9283004044901</v>
      </c>
      <c r="AZ298" s="80">
        <v>-1954.0706772608</v>
      </c>
      <c r="BA298" s="80">
        <v>-48515.083889869202</v>
      </c>
      <c r="BC298" s="79">
        <v>25.41666666667</v>
      </c>
      <c r="BD298" s="80">
        <v>842.79812496599402</v>
      </c>
      <c r="BF298" s="79">
        <v>25.41666666667</v>
      </c>
      <c r="BG298" s="80">
        <v>13.9590577169529</v>
      </c>
    </row>
    <row r="299" spans="1:59" ht="12" customHeight="1">
      <c r="A299" s="275"/>
      <c r="B299" s="275">
        <v>25.088000000000001</v>
      </c>
      <c r="C299" s="275">
        <v>-2.8</v>
      </c>
      <c r="D299" s="421">
        <f t="shared" si="68"/>
        <v>295</v>
      </c>
      <c r="E299" s="422" t="str">
        <f t="shared" si="67"/>
        <v/>
      </c>
      <c r="F299" s="359"/>
      <c r="G299" s="359"/>
      <c r="H299" s="359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  <c r="AD299" s="359"/>
      <c r="AE299" s="359"/>
      <c r="AF299" s="359"/>
      <c r="AG299" s="359"/>
      <c r="AH299" s="359"/>
      <c r="AI299" s="359"/>
      <c r="AW299" s="79">
        <v>25.5</v>
      </c>
      <c r="AX299" s="80">
        <v>-275.893424516393</v>
      </c>
      <c r="AY299" s="80">
        <v>-5924.6544950132402</v>
      </c>
      <c r="AZ299" s="80">
        <v>-2284.89051159984</v>
      </c>
      <c r="BA299" s="80">
        <v>-63006.554201007399</v>
      </c>
      <c r="BC299" s="79">
        <v>25.5</v>
      </c>
      <c r="BD299" s="80">
        <v>842.56700004385004</v>
      </c>
      <c r="BF299" s="79">
        <v>25.5</v>
      </c>
      <c r="BG299" s="80">
        <v>13.962728149081199</v>
      </c>
    </row>
    <row r="300" spans="1:59" ht="12" customHeight="1">
      <c r="A300" s="275"/>
      <c r="B300" s="275">
        <v>25.138000000000002</v>
      </c>
      <c r="C300" s="275">
        <v>-2.4</v>
      </c>
      <c r="D300" s="421">
        <f t="shared" si="68"/>
        <v>296</v>
      </c>
      <c r="E300" s="422" t="str">
        <f t="shared" si="67"/>
        <v/>
      </c>
      <c r="F300" s="359"/>
      <c r="G300" s="359"/>
      <c r="H300" s="359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  <c r="AD300" s="359"/>
      <c r="AE300" s="359"/>
      <c r="AF300" s="359"/>
      <c r="AG300" s="359"/>
      <c r="AH300" s="359"/>
      <c r="AI300" s="359"/>
      <c r="AW300" s="79">
        <v>25.58333333333</v>
      </c>
      <c r="AX300" s="80">
        <v>-290.534143251469</v>
      </c>
      <c r="AY300" s="80">
        <v>-6300.19730881131</v>
      </c>
      <c r="AZ300" s="80">
        <v>-2514.78927204809</v>
      </c>
      <c r="BA300" s="80">
        <v>-68712.056918191098</v>
      </c>
      <c r="BC300" s="79">
        <v>25.58333333333</v>
      </c>
      <c r="BD300" s="80">
        <v>842.33564432506296</v>
      </c>
      <c r="BF300" s="79">
        <v>25.58333333333</v>
      </c>
      <c r="BG300" s="80">
        <v>13.739991681706201</v>
      </c>
    </row>
    <row r="301" spans="1:59" ht="12" customHeight="1">
      <c r="A301" s="275"/>
      <c r="B301" s="275">
        <v>25.294</v>
      </c>
      <c r="C301" s="275">
        <v>2.4</v>
      </c>
      <c r="D301" s="421">
        <f t="shared" si="68"/>
        <v>297</v>
      </c>
      <c r="E301" s="422" t="str">
        <f t="shared" si="67"/>
        <v/>
      </c>
      <c r="F301" s="359"/>
      <c r="G301" s="359"/>
      <c r="H301" s="359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  <c r="AD301" s="359"/>
      <c r="AE301" s="359"/>
      <c r="AF301" s="359"/>
      <c r="AG301" s="359"/>
      <c r="AH301" s="359"/>
      <c r="AI301" s="359"/>
      <c r="AW301" s="79">
        <v>25.66666666667</v>
      </c>
      <c r="AX301" s="80">
        <v>-276.24340418511298</v>
      </c>
      <c r="AY301" s="80">
        <v>-5505.0831467427497</v>
      </c>
      <c r="AZ301" s="80">
        <v>-2297.46952495186</v>
      </c>
      <c r="BA301" s="80">
        <v>-56778.924466072298</v>
      </c>
      <c r="BC301" s="79">
        <v>25.66666666667</v>
      </c>
      <c r="BD301" s="80">
        <v>842.10400946492302</v>
      </c>
      <c r="BF301" s="79">
        <v>25.66666666667</v>
      </c>
      <c r="BG301" s="80">
        <v>13.678615592231401</v>
      </c>
    </row>
    <row r="302" spans="1:59" ht="12" customHeight="1">
      <c r="A302" s="275"/>
      <c r="B302" s="275">
        <v>25.344000000000001</v>
      </c>
      <c r="C302" s="275">
        <v>2.8</v>
      </c>
      <c r="D302" s="421">
        <f t="shared" si="68"/>
        <v>298</v>
      </c>
      <c r="E302" s="422" t="str">
        <f t="shared" si="67"/>
        <v/>
      </c>
      <c r="F302" s="359"/>
      <c r="G302" s="359"/>
      <c r="H302" s="359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  <c r="AD302" s="359"/>
      <c r="AE302" s="359"/>
      <c r="AF302" s="359"/>
      <c r="AG302" s="359"/>
      <c r="AH302" s="359"/>
      <c r="AI302" s="359"/>
      <c r="AW302" s="79">
        <v>25.75</v>
      </c>
      <c r="AX302" s="80">
        <v>-283.52033982238299</v>
      </c>
      <c r="AY302" s="80">
        <v>-5882.1732095981797</v>
      </c>
      <c r="AZ302" s="80">
        <v>-2408.7725440177901</v>
      </c>
      <c r="BA302" s="80">
        <v>-62448.447863278401</v>
      </c>
      <c r="BC302" s="79">
        <v>25.75</v>
      </c>
      <c r="BD302" s="80">
        <v>841.87207446365005</v>
      </c>
      <c r="BF302" s="79">
        <v>25.75</v>
      </c>
      <c r="BG302" s="80">
        <v>13.598984452023601</v>
      </c>
    </row>
    <row r="303" spans="1:59" ht="12" customHeight="1">
      <c r="A303" s="275"/>
      <c r="B303" s="275">
        <v>25.393999999999998</v>
      </c>
      <c r="C303" s="275">
        <v>2.4</v>
      </c>
      <c r="D303" s="421">
        <f t="shared" si="68"/>
        <v>299</v>
      </c>
      <c r="E303" s="422" t="str">
        <f t="shared" si="67"/>
        <v/>
      </c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  <c r="AD303" s="359"/>
      <c r="AE303" s="359"/>
      <c r="AF303" s="359"/>
      <c r="AG303" s="359"/>
      <c r="AH303" s="359"/>
      <c r="AI303" s="359"/>
      <c r="AW303" s="79">
        <v>25.83333333333</v>
      </c>
      <c r="AX303" s="80">
        <v>-260.48409769797098</v>
      </c>
      <c r="AY303" s="80">
        <v>-4908.4311730535001</v>
      </c>
      <c r="AZ303" s="80">
        <v>-2053.2694750362498</v>
      </c>
      <c r="BA303" s="80">
        <v>-47783.942872720603</v>
      </c>
      <c r="BC303" s="79">
        <v>25.83333333333</v>
      </c>
      <c r="BD303" s="80">
        <v>841.639930522025</v>
      </c>
      <c r="BF303" s="79">
        <v>25.83333333333</v>
      </c>
      <c r="BG303" s="80">
        <v>13.773983838747601</v>
      </c>
    </row>
    <row r="304" spans="1:59" ht="12" customHeight="1">
      <c r="A304" s="275"/>
      <c r="B304" s="275">
        <v>25.55</v>
      </c>
      <c r="C304" s="275">
        <v>-2.1</v>
      </c>
      <c r="D304" s="421">
        <f t="shared" si="68"/>
        <v>300</v>
      </c>
      <c r="E304" s="422" t="str">
        <f t="shared" si="67"/>
        <v/>
      </c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  <c r="AD304" s="359"/>
      <c r="AE304" s="359"/>
      <c r="AF304" s="359"/>
      <c r="AG304" s="359"/>
      <c r="AH304" s="359"/>
      <c r="AI304" s="359"/>
      <c r="AW304" s="79">
        <v>25.91666666667</v>
      </c>
      <c r="AX304" s="80">
        <v>-256.57904868610598</v>
      </c>
      <c r="AY304" s="80">
        <v>-5006.3821755123199</v>
      </c>
      <c r="AZ304" s="80">
        <v>-1988.9547155984201</v>
      </c>
      <c r="BA304" s="80">
        <v>-49209.503474350997</v>
      </c>
      <c r="BC304" s="79">
        <v>25.91666666667</v>
      </c>
      <c r="BD304" s="80">
        <v>841.40767674515098</v>
      </c>
      <c r="BF304" s="79">
        <v>25.91666666667</v>
      </c>
      <c r="BG304" s="80">
        <v>14.003592305121201</v>
      </c>
    </row>
    <row r="305" spans="1:59" ht="12" customHeight="1">
      <c r="A305" s="275"/>
      <c r="B305" s="275">
        <v>25.6</v>
      </c>
      <c r="C305" s="275">
        <v>2.5</v>
      </c>
      <c r="D305" s="421">
        <f t="shared" si="68"/>
        <v>301</v>
      </c>
      <c r="E305" s="422" t="str">
        <f t="shared" si="67"/>
        <v/>
      </c>
      <c r="F305" s="359"/>
      <c r="G305" s="359"/>
      <c r="H305" s="359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  <c r="AD305" s="359"/>
      <c r="AE305" s="359"/>
      <c r="AF305" s="359"/>
      <c r="AG305" s="359"/>
      <c r="AH305" s="359"/>
      <c r="AI305" s="359"/>
      <c r="AW305" s="79">
        <v>26</v>
      </c>
      <c r="AX305" s="80">
        <v>-275.79003765210803</v>
      </c>
      <c r="AY305" s="80">
        <v>-5890.8100267633399</v>
      </c>
      <c r="AZ305" s="80">
        <v>-2284.03138359383</v>
      </c>
      <c r="BA305" s="80">
        <v>-62511.080209893596</v>
      </c>
      <c r="BC305" s="79">
        <v>26</v>
      </c>
      <c r="BD305" s="80">
        <v>841.175277394668</v>
      </c>
      <c r="BF305" s="79">
        <v>26</v>
      </c>
      <c r="BG305" s="80">
        <v>13.9809372779079</v>
      </c>
    </row>
    <row r="306" spans="1:59" ht="12" customHeight="1">
      <c r="A306" s="275"/>
      <c r="B306" s="275">
        <v>25.65</v>
      </c>
      <c r="C306" s="275">
        <v>-2.1</v>
      </c>
      <c r="D306" s="421">
        <f t="shared" si="68"/>
        <v>302</v>
      </c>
      <c r="E306" s="422" t="str">
        <f t="shared" si="67"/>
        <v/>
      </c>
      <c r="F306" s="359"/>
      <c r="G306" s="359"/>
      <c r="H306" s="359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  <c r="AD306" s="359"/>
      <c r="AE306" s="359"/>
      <c r="AF306" s="359"/>
      <c r="AG306" s="359"/>
      <c r="AH306" s="359"/>
      <c r="AI306" s="359"/>
      <c r="AW306" s="79">
        <v>26.08333333333</v>
      </c>
      <c r="AX306" s="80">
        <v>-297.93740757037102</v>
      </c>
      <c r="AY306" s="80">
        <v>-6585.5762086987597</v>
      </c>
      <c r="AZ306" s="80">
        <v>-2630.82793023572</v>
      </c>
      <c r="BA306" s="80">
        <v>-73026.648768941101</v>
      </c>
      <c r="BC306" s="79">
        <v>26.08333333333</v>
      </c>
      <c r="BD306" s="80">
        <v>840.94257419387895</v>
      </c>
      <c r="BF306" s="79">
        <v>26.08333333333</v>
      </c>
      <c r="BG306" s="80">
        <v>13.6736697000013</v>
      </c>
    </row>
    <row r="307" spans="1:59" ht="12" customHeight="1">
      <c r="A307" s="275"/>
      <c r="B307" s="275">
        <v>25.806000000000001</v>
      </c>
      <c r="C307" s="275">
        <v>2.1</v>
      </c>
      <c r="D307" s="421">
        <f t="shared" si="68"/>
        <v>303</v>
      </c>
      <c r="E307" s="422" t="str">
        <f t="shared" si="67"/>
        <v/>
      </c>
      <c r="F307" s="359"/>
      <c r="G307" s="359"/>
      <c r="H307" s="359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  <c r="AD307" s="359"/>
      <c r="AE307" s="359"/>
      <c r="AF307" s="359"/>
      <c r="AG307" s="359"/>
      <c r="AH307" s="359"/>
      <c r="AI307" s="359"/>
      <c r="AW307" s="79">
        <v>26.16666666667</v>
      </c>
      <c r="AX307" s="80">
        <v>-303.53746350292499</v>
      </c>
      <c r="AY307" s="80">
        <v>-6491.6820657386597</v>
      </c>
      <c r="AZ307" s="80">
        <v>-2742.23671946785</v>
      </c>
      <c r="BA307" s="80">
        <v>-71799.580970068593</v>
      </c>
      <c r="BC307" s="79">
        <v>26.16666666667</v>
      </c>
      <c r="BD307" s="80">
        <v>840.70943029786497</v>
      </c>
      <c r="BF307" s="79">
        <v>26.16666666667</v>
      </c>
      <c r="BG307" s="80">
        <v>13.329222054208699</v>
      </c>
    </row>
    <row r="308" spans="1:59" ht="12" customHeight="1">
      <c r="A308" s="275"/>
      <c r="B308" s="275">
        <v>25.856000000000002</v>
      </c>
      <c r="C308" s="275">
        <v>2.5</v>
      </c>
      <c r="D308" s="421">
        <f t="shared" si="68"/>
        <v>304</v>
      </c>
      <c r="E308" s="422" t="str">
        <f t="shared" si="67"/>
        <v/>
      </c>
      <c r="F308" s="359"/>
      <c r="G308" s="359"/>
      <c r="H308" s="359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  <c r="AD308" s="359"/>
      <c r="AE308" s="359"/>
      <c r="AF308" s="359"/>
      <c r="AG308" s="359"/>
      <c r="AH308" s="359"/>
      <c r="AI308" s="359"/>
      <c r="AW308" s="79">
        <v>26.25</v>
      </c>
      <c r="AX308" s="80">
        <v>-284.68868066402501</v>
      </c>
      <c r="AY308" s="80">
        <v>-5574.8607197849897</v>
      </c>
      <c r="AZ308" s="80">
        <v>-2434.8298810311799</v>
      </c>
      <c r="BA308" s="80">
        <v>-57926.2422471635</v>
      </c>
      <c r="BC308" s="79">
        <v>26.25</v>
      </c>
      <c r="BD308" s="80">
        <v>840.47587455236805</v>
      </c>
      <c r="BF308" s="79">
        <v>26.25</v>
      </c>
      <c r="BG308" s="80">
        <v>13.2647996601237</v>
      </c>
    </row>
    <row r="309" spans="1:59" ht="12" customHeight="1">
      <c r="A309" s="275"/>
      <c r="B309" s="275">
        <v>25.905999999999999</v>
      </c>
      <c r="C309" s="275">
        <v>2</v>
      </c>
      <c r="D309" s="421">
        <f t="shared" si="68"/>
        <v>305</v>
      </c>
      <c r="E309" s="422" t="str">
        <f t="shared" si="67"/>
        <v/>
      </c>
      <c r="F309" s="359"/>
      <c r="G309" s="359"/>
      <c r="H309" s="359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  <c r="AD309" s="359"/>
      <c r="AE309" s="359"/>
      <c r="AF309" s="359"/>
      <c r="AG309" s="359"/>
      <c r="AH309" s="359"/>
      <c r="AI309" s="359"/>
      <c r="AW309" s="79">
        <v>26.33333333333</v>
      </c>
      <c r="AX309" s="80">
        <v>-259.863465645443</v>
      </c>
      <c r="AY309" s="80">
        <v>-4750.7326170740698</v>
      </c>
      <c r="AZ309" s="80">
        <v>-2023.75558688928</v>
      </c>
      <c r="BA309" s="80">
        <v>-45313.078897591702</v>
      </c>
      <c r="BC309" s="79">
        <v>26.33333333333</v>
      </c>
      <c r="BD309" s="80">
        <v>840.24208887492898</v>
      </c>
      <c r="BF309" s="79">
        <v>26.33333333333</v>
      </c>
      <c r="BG309" s="80">
        <v>13.539341378683201</v>
      </c>
    </row>
    <row r="310" spans="1:59" ht="12" customHeight="1">
      <c r="A310" s="275"/>
      <c r="B310" s="275">
        <v>26.062000000000001</v>
      </c>
      <c r="C310" s="275">
        <v>-2.4</v>
      </c>
      <c r="D310" s="421">
        <f t="shared" si="68"/>
        <v>306</v>
      </c>
      <c r="E310" s="422" t="str">
        <f t="shared" si="67"/>
        <v/>
      </c>
      <c r="F310" s="359"/>
      <c r="G310" s="359"/>
      <c r="H310" s="359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  <c r="AD310" s="359"/>
      <c r="AE310" s="359"/>
      <c r="AF310" s="359"/>
      <c r="AG310" s="359"/>
      <c r="AH310" s="359"/>
      <c r="AI310" s="359"/>
      <c r="AW310" s="79">
        <v>26.41666666667</v>
      </c>
      <c r="AX310" s="80">
        <v>-252.11543831840399</v>
      </c>
      <c r="AY310" s="80">
        <v>-4780.6051180825498</v>
      </c>
      <c r="AZ310" s="80">
        <v>-1917.5838453322499</v>
      </c>
      <c r="BA310" s="80">
        <v>-45783.268221677099</v>
      </c>
      <c r="BC310" s="79">
        <v>26.41666666667</v>
      </c>
      <c r="BD310" s="80">
        <v>840.00824796649999</v>
      </c>
      <c r="BF310" s="79">
        <v>26.41666666667</v>
      </c>
      <c r="BG310" s="80">
        <v>13.898918963723199</v>
      </c>
    </row>
    <row r="311" spans="1:59" ht="12" customHeight="1">
      <c r="A311" s="275"/>
      <c r="B311" s="275">
        <v>26.111999999999998</v>
      </c>
      <c r="C311" s="275">
        <v>-2.8</v>
      </c>
      <c r="D311" s="421">
        <f t="shared" si="68"/>
        <v>307</v>
      </c>
      <c r="E311" s="422" t="str">
        <f t="shared" si="67"/>
        <v/>
      </c>
      <c r="F311" s="359"/>
      <c r="G311" s="359"/>
      <c r="H311" s="359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  <c r="AD311" s="359"/>
      <c r="AE311" s="359"/>
      <c r="AF311" s="359"/>
      <c r="AG311" s="359"/>
      <c r="AH311" s="359"/>
      <c r="AI311" s="359"/>
      <c r="AW311" s="79">
        <v>26.5</v>
      </c>
      <c r="AX311" s="80">
        <v>-268.71629326460197</v>
      </c>
      <c r="AY311" s="80">
        <v>-5638.8097372328102</v>
      </c>
      <c r="AZ311" s="80">
        <v>-2173.5517330777302</v>
      </c>
      <c r="BA311" s="80">
        <v>-58699.426476479501</v>
      </c>
      <c r="BC311" s="79">
        <v>26.5</v>
      </c>
      <c r="BD311" s="80">
        <v>839.77436212950602</v>
      </c>
      <c r="BF311" s="79">
        <v>26.5</v>
      </c>
      <c r="BG311" s="80">
        <v>14.005023691710999</v>
      </c>
    </row>
    <row r="312" spans="1:59" ht="12" customHeight="1">
      <c r="A312" s="275"/>
      <c r="B312" s="275">
        <v>26.161999999999999</v>
      </c>
      <c r="C312" s="275">
        <v>-2.4</v>
      </c>
      <c r="D312" s="421">
        <f t="shared" si="68"/>
        <v>308</v>
      </c>
      <c r="E312" s="422" t="str">
        <f t="shared" si="67"/>
        <v/>
      </c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  <c r="AD312" s="359"/>
      <c r="AE312" s="359"/>
      <c r="AF312" s="359"/>
      <c r="AG312" s="359"/>
      <c r="AH312" s="359"/>
      <c r="AI312" s="359"/>
      <c r="AW312" s="79">
        <v>26.58333333333</v>
      </c>
      <c r="AX312" s="80">
        <v>-292.47423852427698</v>
      </c>
      <c r="AY312" s="80">
        <v>-6457.0303946206104</v>
      </c>
      <c r="AZ312" s="80">
        <v>-2543.1989347353301</v>
      </c>
      <c r="BA312" s="80">
        <v>-71059.667755891307</v>
      </c>
      <c r="BC312" s="79">
        <v>26.58333333333</v>
      </c>
      <c r="BD312" s="80">
        <v>839.54027852866102</v>
      </c>
      <c r="BF312" s="79">
        <v>26.58333333333</v>
      </c>
      <c r="BG312" s="80">
        <v>13.7752761553383</v>
      </c>
    </row>
    <row r="313" spans="1:59" ht="12" customHeight="1">
      <c r="A313" s="275"/>
      <c r="B313" s="275">
        <v>26.318000000000001</v>
      </c>
      <c r="C313" s="275">
        <v>2.4</v>
      </c>
      <c r="D313" s="421">
        <f t="shared" si="68"/>
        <v>309</v>
      </c>
      <c r="E313" s="422" t="str">
        <f t="shared" si="67"/>
        <v/>
      </c>
      <c r="F313" s="359"/>
      <c r="G313" s="359"/>
      <c r="H313" s="359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  <c r="AD313" s="359"/>
      <c r="AE313" s="359"/>
      <c r="AF313" s="359"/>
      <c r="AG313" s="359"/>
      <c r="AH313" s="359"/>
      <c r="AI313" s="359"/>
      <c r="AW313" s="79">
        <v>26.66666666667</v>
      </c>
      <c r="AX313" s="80">
        <v>-301.592446119729</v>
      </c>
      <c r="AY313" s="80">
        <v>-6506.4346025942996</v>
      </c>
      <c r="AZ313" s="80">
        <v>-2702.97298487945</v>
      </c>
      <c r="BA313" s="80">
        <v>-71954.237624256304</v>
      </c>
      <c r="BC313" s="79">
        <v>26.66666666667</v>
      </c>
      <c r="BD313" s="80">
        <v>839.30583049085101</v>
      </c>
      <c r="BF313" s="79">
        <v>26.66666666667</v>
      </c>
      <c r="BG313" s="80">
        <v>13.438960885789299</v>
      </c>
    </row>
    <row r="314" spans="1:59" ht="12" customHeight="1">
      <c r="A314" s="275"/>
      <c r="B314" s="275">
        <v>26.367999999999999</v>
      </c>
      <c r="C314" s="275">
        <v>2.8</v>
      </c>
      <c r="D314" s="421">
        <f t="shared" si="68"/>
        <v>310</v>
      </c>
      <c r="E314" s="422" t="str">
        <f t="shared" si="67"/>
        <v/>
      </c>
      <c r="F314" s="359"/>
      <c r="G314" s="359"/>
      <c r="H314" s="359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  <c r="AD314" s="359"/>
      <c r="AE314" s="359"/>
      <c r="AF314" s="359"/>
      <c r="AG314" s="359"/>
      <c r="AH314" s="359"/>
      <c r="AI314" s="359"/>
      <c r="AW314" s="79">
        <v>26.75</v>
      </c>
      <c r="AX314" s="80">
        <v>-287.31896273138398</v>
      </c>
      <c r="AY314" s="80">
        <v>-5733.4079416081804</v>
      </c>
      <c r="AZ314" s="80">
        <v>-2476.0366065756002</v>
      </c>
      <c r="BA314" s="80">
        <v>-60305.422900826103</v>
      </c>
      <c r="BC314" s="79">
        <v>26.75</v>
      </c>
      <c r="BD314" s="80">
        <v>839.07099616137498</v>
      </c>
      <c r="BF314" s="79">
        <v>26.75</v>
      </c>
      <c r="BG314" s="80">
        <v>13.319444278291</v>
      </c>
    </row>
    <row r="315" spans="1:59" ht="12" customHeight="1">
      <c r="A315" s="275"/>
      <c r="B315" s="275">
        <v>26.417999999999999</v>
      </c>
      <c r="C315" s="275">
        <v>2.4</v>
      </c>
      <c r="D315" s="421">
        <f t="shared" si="68"/>
        <v>311</v>
      </c>
      <c r="E315" s="422" t="str">
        <f t="shared" si="67"/>
        <v/>
      </c>
      <c r="F315" s="359"/>
      <c r="G315" s="359"/>
      <c r="H315" s="359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  <c r="AD315" s="359"/>
      <c r="AE315" s="359"/>
      <c r="AF315" s="359"/>
      <c r="AG315" s="359"/>
      <c r="AH315" s="359"/>
      <c r="AI315" s="359"/>
      <c r="AW315" s="79">
        <v>26.83333333333</v>
      </c>
      <c r="AX315" s="80">
        <v>-264.91267343378001</v>
      </c>
      <c r="AY315" s="80">
        <v>-4939.9926844624697</v>
      </c>
      <c r="AZ315" s="80">
        <v>-2108.2327274170698</v>
      </c>
      <c r="BA315" s="80">
        <v>-48205.376829434397</v>
      </c>
      <c r="BC315" s="79">
        <v>26.83333333333</v>
      </c>
      <c r="BD315" s="80">
        <v>838.83591139586201</v>
      </c>
      <c r="BF315" s="79">
        <v>26.83333333333</v>
      </c>
      <c r="BG315" s="80">
        <v>13.5153300278321</v>
      </c>
    </row>
    <row r="316" spans="1:59" ht="12" customHeight="1">
      <c r="A316" s="275"/>
      <c r="B316" s="275">
        <v>26.574000000000002</v>
      </c>
      <c r="C316" s="275">
        <v>-2.1</v>
      </c>
      <c r="D316" s="421">
        <f t="shared" si="68"/>
        <v>312</v>
      </c>
      <c r="E316" s="422" t="str">
        <f t="shared" si="67"/>
        <v/>
      </c>
      <c r="F316" s="359"/>
      <c r="G316" s="359"/>
      <c r="H316" s="359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  <c r="AD316" s="359"/>
      <c r="AE316" s="359"/>
      <c r="AF316" s="359"/>
      <c r="AG316" s="359"/>
      <c r="AH316" s="359"/>
      <c r="AI316" s="359"/>
      <c r="AW316" s="79">
        <v>26.91666666667</v>
      </c>
      <c r="AX316" s="80">
        <v>-254.805707117324</v>
      </c>
      <c r="AY316" s="80">
        <v>-4826.4202064086403</v>
      </c>
      <c r="AZ316" s="80">
        <v>-1960.8393601514999</v>
      </c>
      <c r="BA316" s="80">
        <v>-46496.998791482903</v>
      </c>
      <c r="BC316" s="79">
        <v>26.91666666667</v>
      </c>
      <c r="BD316" s="80">
        <v>838.60073795272206</v>
      </c>
      <c r="BF316" s="79">
        <v>26.91666666667</v>
      </c>
      <c r="BG316" s="80">
        <v>13.836405544287301</v>
      </c>
    </row>
    <row r="317" spans="1:59" ht="12" customHeight="1">
      <c r="A317" s="275"/>
      <c r="B317" s="275">
        <v>26.623999999999999</v>
      </c>
      <c r="C317" s="275">
        <v>-2.5</v>
      </c>
      <c r="D317" s="421">
        <f t="shared" si="68"/>
        <v>313</v>
      </c>
      <c r="E317" s="422" t="str">
        <f t="shared" si="67"/>
        <v/>
      </c>
      <c r="F317" s="359"/>
      <c r="G317" s="359"/>
      <c r="H317" s="359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  <c r="AD317" s="359"/>
      <c r="AE317" s="359"/>
      <c r="AF317" s="359"/>
      <c r="AG317" s="359"/>
      <c r="AH317" s="359"/>
      <c r="AI317" s="359"/>
      <c r="AW317" s="79">
        <v>27</v>
      </c>
      <c r="AX317" s="80">
        <v>-268.79496405216099</v>
      </c>
      <c r="AY317" s="80">
        <v>-5590.8278565712199</v>
      </c>
      <c r="AZ317" s="80">
        <v>-2175.5473844724102</v>
      </c>
      <c r="BA317" s="80">
        <v>-57990.174682502198</v>
      </c>
      <c r="BC317" s="79">
        <v>27</v>
      </c>
      <c r="BD317" s="80">
        <v>838.36550179880999</v>
      </c>
      <c r="BF317" s="79">
        <v>27</v>
      </c>
      <c r="BG317" s="80">
        <v>13.9510286677157</v>
      </c>
    </row>
    <row r="318" spans="1:59" ht="12" customHeight="1">
      <c r="A318" s="275"/>
      <c r="B318" s="275">
        <v>26.673999999999999</v>
      </c>
      <c r="C318" s="275">
        <v>-2.1</v>
      </c>
      <c r="D318" s="421">
        <f t="shared" si="68"/>
        <v>314</v>
      </c>
      <c r="E318" s="422" t="str">
        <f t="shared" si="67"/>
        <v/>
      </c>
      <c r="F318" s="359"/>
      <c r="G318" s="359"/>
      <c r="H318" s="359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  <c r="AD318" s="359"/>
      <c r="AE318" s="359"/>
      <c r="AF318" s="359"/>
      <c r="AG318" s="359"/>
      <c r="AH318" s="359"/>
      <c r="AI318" s="359"/>
      <c r="AW318" s="79">
        <v>27.08333333333</v>
      </c>
      <c r="AX318" s="80">
        <v>-292.234401646734</v>
      </c>
      <c r="AY318" s="80">
        <v>-6428.0370723243004</v>
      </c>
      <c r="AZ318" s="80">
        <v>-2539.65836128511</v>
      </c>
      <c r="BA318" s="80">
        <v>-70628.248850475895</v>
      </c>
      <c r="BC318" s="79">
        <v>27.08333333333</v>
      </c>
      <c r="BD318" s="80">
        <v>838.130069146295</v>
      </c>
      <c r="BF318" s="79">
        <v>27.08333333333</v>
      </c>
      <c r="BG318" s="80">
        <v>13.740981442760001</v>
      </c>
    </row>
    <row r="319" spans="1:59" ht="12" customHeight="1">
      <c r="A319" s="275"/>
      <c r="B319" s="275">
        <v>26.83</v>
      </c>
      <c r="C319" s="275">
        <v>2.1</v>
      </c>
      <c r="D319" s="421">
        <f t="shared" si="68"/>
        <v>315</v>
      </c>
      <c r="E319" s="422" t="str">
        <f t="shared" si="67"/>
        <v/>
      </c>
      <c r="F319" s="359"/>
      <c r="G319" s="359"/>
      <c r="H319" s="359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  <c r="AD319" s="359"/>
      <c r="AE319" s="359"/>
      <c r="AF319" s="359"/>
      <c r="AG319" s="359"/>
      <c r="AH319" s="359"/>
      <c r="AI319" s="359"/>
      <c r="AW319" s="79">
        <v>27.16666666667</v>
      </c>
      <c r="AX319" s="80">
        <v>-304.564171668862</v>
      </c>
      <c r="AY319" s="80">
        <v>-6617.6123021032299</v>
      </c>
      <c r="AZ319" s="80">
        <v>-2752.88624597745</v>
      </c>
      <c r="BA319" s="80">
        <v>-73656.273817825902</v>
      </c>
      <c r="BC319" s="79">
        <v>27.16666666667</v>
      </c>
      <c r="BD319" s="80">
        <v>837.89427131759396</v>
      </c>
      <c r="BF319" s="79">
        <v>27.16666666667</v>
      </c>
      <c r="BG319" s="80">
        <v>13.3878373588842</v>
      </c>
    </row>
    <row r="320" spans="1:59" ht="12" customHeight="1">
      <c r="A320" s="275"/>
      <c r="B320" s="275">
        <v>26.88</v>
      </c>
      <c r="C320" s="275">
        <v>2.5</v>
      </c>
      <c r="D320" s="421">
        <f t="shared" si="68"/>
        <v>316</v>
      </c>
      <c r="E320" s="422" t="str">
        <f t="shared" si="67"/>
        <v/>
      </c>
      <c r="F320" s="359"/>
      <c r="G320" s="359"/>
      <c r="H320" s="359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  <c r="AD320" s="359"/>
      <c r="AE320" s="359"/>
      <c r="AF320" s="359"/>
      <c r="AG320" s="359"/>
      <c r="AH320" s="359"/>
      <c r="AI320" s="359"/>
      <c r="AW320" s="79">
        <v>27.25</v>
      </c>
      <c r="AX320" s="80">
        <v>-292.09934030743398</v>
      </c>
      <c r="AY320" s="80">
        <v>-5882.9652692544296</v>
      </c>
      <c r="AZ320" s="80">
        <v>-2558.1909292209398</v>
      </c>
      <c r="BA320" s="80">
        <v>-62618.792117276302</v>
      </c>
      <c r="BC320" s="79">
        <v>27.25</v>
      </c>
      <c r="BD320" s="80">
        <v>837.65807241263201</v>
      </c>
      <c r="BF320" s="79">
        <v>27.25</v>
      </c>
      <c r="BG320" s="80">
        <v>13.228616151208501</v>
      </c>
    </row>
    <row r="321" spans="1:59" ht="12" customHeight="1">
      <c r="A321" s="275"/>
      <c r="B321" s="275">
        <v>26.93</v>
      </c>
      <c r="C321" s="275">
        <v>2</v>
      </c>
      <c r="D321" s="421">
        <f t="shared" si="68"/>
        <v>317</v>
      </c>
      <c r="E321" s="422" t="str">
        <f t="shared" si="67"/>
        <v/>
      </c>
      <c r="F321" s="359"/>
      <c r="G321" s="359"/>
      <c r="H321" s="359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  <c r="AD321" s="359"/>
      <c r="AE321" s="359"/>
      <c r="AF321" s="359"/>
      <c r="AG321" s="359"/>
      <c r="AH321" s="359"/>
      <c r="AI321" s="359"/>
      <c r="AW321" s="79">
        <v>27.33333333333</v>
      </c>
      <c r="AX321" s="80">
        <v>-266.48988732044103</v>
      </c>
      <c r="AY321" s="80">
        <v>-4931.5565132295696</v>
      </c>
      <c r="AZ321" s="80">
        <v>-2129.3890239684902</v>
      </c>
      <c r="BA321" s="80">
        <v>-48075.991706588</v>
      </c>
      <c r="BC321" s="79">
        <v>27.33333333333</v>
      </c>
      <c r="BD321" s="80">
        <v>837.42161286817395</v>
      </c>
      <c r="BF321" s="79">
        <v>27.33333333333</v>
      </c>
      <c r="BG321" s="80">
        <v>13.4217650888195</v>
      </c>
    </row>
    <row r="322" spans="1:59" ht="12" customHeight="1">
      <c r="A322" s="275"/>
      <c r="B322" s="275">
        <v>27.085999999999999</v>
      </c>
      <c r="C322" s="275">
        <v>-2.4</v>
      </c>
      <c r="D322" s="421">
        <f t="shared" si="68"/>
        <v>318</v>
      </c>
      <c r="E322" s="422" t="str">
        <f t="shared" si="67"/>
        <v/>
      </c>
      <c r="F322" s="359"/>
      <c r="G322" s="359"/>
      <c r="H322" s="359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  <c r="AD322" s="359"/>
      <c r="AE322" s="359"/>
      <c r="AF322" s="359"/>
      <c r="AG322" s="359"/>
      <c r="AH322" s="359"/>
      <c r="AI322" s="359"/>
      <c r="AW322" s="79">
        <v>27.41666666667</v>
      </c>
      <c r="AX322" s="80">
        <v>-251.47793457082</v>
      </c>
      <c r="AY322" s="80">
        <v>-4651.2348028263395</v>
      </c>
      <c r="AZ322" s="80">
        <v>-1903.28538725051</v>
      </c>
      <c r="BA322" s="80">
        <v>-43824.556937380599</v>
      </c>
      <c r="BC322" s="79">
        <v>27.41666666667</v>
      </c>
      <c r="BD322" s="80">
        <v>837.18508475429599</v>
      </c>
      <c r="BF322" s="79">
        <v>27.41666666667</v>
      </c>
      <c r="BG322" s="80">
        <v>13.801724068406999</v>
      </c>
    </row>
    <row r="323" spans="1:59" ht="12" customHeight="1">
      <c r="A323" s="275"/>
      <c r="B323" s="275">
        <v>27.135999999999999</v>
      </c>
      <c r="C323" s="275">
        <v>-2.8</v>
      </c>
      <c r="D323" s="421">
        <f t="shared" si="68"/>
        <v>319</v>
      </c>
      <c r="E323" s="422" t="str">
        <f t="shared" si="67"/>
        <v/>
      </c>
      <c r="F323" s="359"/>
      <c r="G323" s="359"/>
      <c r="H323" s="359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  <c r="AD323" s="359"/>
      <c r="AE323" s="359"/>
      <c r="AF323" s="359"/>
      <c r="AG323" s="359"/>
      <c r="AH323" s="359"/>
      <c r="AI323" s="359"/>
      <c r="AW323" s="79">
        <v>27.5</v>
      </c>
      <c r="AX323" s="80">
        <v>-262.10239013458897</v>
      </c>
      <c r="AY323" s="80">
        <v>-5348.5593886230599</v>
      </c>
      <c r="AZ323" s="80">
        <v>-2070.6247810492</v>
      </c>
      <c r="BA323" s="80">
        <v>-54323.2861352994</v>
      </c>
      <c r="BC323" s="79">
        <v>27.5</v>
      </c>
      <c r="BD323" s="80">
        <v>836.94855097805305</v>
      </c>
      <c r="BF323" s="79">
        <v>27.5</v>
      </c>
      <c r="BG323" s="80">
        <v>14.0090561772396</v>
      </c>
    </row>
    <row r="324" spans="1:59" ht="12" customHeight="1">
      <c r="A324" s="275"/>
      <c r="B324" s="275">
        <v>27.186</v>
      </c>
      <c r="C324" s="275">
        <v>-2.4</v>
      </c>
      <c r="D324" s="421">
        <f t="shared" si="68"/>
        <v>320</v>
      </c>
      <c r="E324" s="422" t="str">
        <f t="shared" si="67"/>
        <v/>
      </c>
      <c r="F324" s="359"/>
      <c r="G324" s="359"/>
      <c r="H324" s="359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  <c r="AD324" s="359"/>
      <c r="AE324" s="359"/>
      <c r="AF324" s="359"/>
      <c r="AG324" s="359"/>
      <c r="AH324" s="359"/>
      <c r="AI324" s="359"/>
      <c r="AW324" s="79">
        <v>27.58333333333</v>
      </c>
      <c r="AX324" s="80">
        <v>-286.09218819993299</v>
      </c>
      <c r="AY324" s="80">
        <v>-6269.4004857401596</v>
      </c>
      <c r="AZ324" s="80">
        <v>-2443.01377472577</v>
      </c>
      <c r="BA324" s="80">
        <v>-68217.012210375295</v>
      </c>
      <c r="BC324" s="79">
        <v>27.58333333333</v>
      </c>
      <c r="BD324" s="80">
        <v>836.71189354828903</v>
      </c>
      <c r="BF324" s="79">
        <v>27.58333333333</v>
      </c>
      <c r="BG324" s="80">
        <v>13.868706361171601</v>
      </c>
    </row>
    <row r="325" spans="1:59" ht="12" customHeight="1">
      <c r="A325" s="275"/>
      <c r="B325" s="275">
        <v>27.341999999999999</v>
      </c>
      <c r="C325" s="275">
        <v>2.4</v>
      </c>
      <c r="D325" s="421">
        <f t="shared" si="68"/>
        <v>321</v>
      </c>
      <c r="E325" s="422" t="str">
        <f t="shared" si="67"/>
        <v/>
      </c>
      <c r="F325" s="359"/>
      <c r="G325" s="359"/>
      <c r="H325" s="359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  <c r="AD325" s="359"/>
      <c r="AE325" s="359"/>
      <c r="AF325" s="359"/>
      <c r="AG325" s="359"/>
      <c r="AH325" s="359"/>
      <c r="AI325" s="359"/>
      <c r="AW325" s="79">
        <v>27.66666666667</v>
      </c>
      <c r="AX325" s="80">
        <v>-301.80949035709199</v>
      </c>
      <c r="AY325" s="80">
        <v>-6608.7615213486197</v>
      </c>
      <c r="AZ325" s="80">
        <v>-2700.40212626025</v>
      </c>
      <c r="BA325" s="80">
        <v>-73451.528783520902</v>
      </c>
      <c r="BC325" s="79">
        <v>27.66666666667</v>
      </c>
      <c r="BD325" s="80">
        <v>836.47492708313996</v>
      </c>
      <c r="BF325" s="79">
        <v>27.66666666667</v>
      </c>
      <c r="BG325" s="80">
        <v>13.524856462761299</v>
      </c>
    </row>
    <row r="326" spans="1:59" ht="12" customHeight="1">
      <c r="A326" s="275"/>
      <c r="B326" s="275">
        <v>27.391999999999999</v>
      </c>
      <c r="C326" s="275">
        <v>2.8</v>
      </c>
      <c r="D326" s="421">
        <f t="shared" si="68"/>
        <v>322</v>
      </c>
      <c r="E326" s="422" t="str">
        <f t="shared" ref="E326:E369" si="69">IF(D326&lt;=$D$4,B326,"")</f>
        <v/>
      </c>
      <c r="F326" s="359"/>
      <c r="G326" s="359"/>
      <c r="H326" s="359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  <c r="AD326" s="359"/>
      <c r="AE326" s="359"/>
      <c r="AF326" s="359"/>
      <c r="AG326" s="359"/>
      <c r="AH326" s="359"/>
      <c r="AI326" s="359"/>
      <c r="AW326" s="79">
        <v>27.75</v>
      </c>
      <c r="AX326" s="80">
        <v>-293.327788203414</v>
      </c>
      <c r="AY326" s="80">
        <v>-5999.2948669494499</v>
      </c>
      <c r="AZ326" s="80">
        <v>-2574.46547770902</v>
      </c>
      <c r="BA326" s="80">
        <v>-64340.345249737802</v>
      </c>
      <c r="BC326" s="79">
        <v>27.75</v>
      </c>
      <c r="BD326" s="80">
        <v>836.23757678243601</v>
      </c>
      <c r="BF326" s="79">
        <v>27.75</v>
      </c>
      <c r="BG326" s="80">
        <v>13.318711354831001</v>
      </c>
    </row>
    <row r="327" spans="1:59" ht="12" customHeight="1">
      <c r="A327" s="275"/>
      <c r="B327" s="275">
        <v>27.442</v>
      </c>
      <c r="C327" s="275">
        <v>2.4</v>
      </c>
      <c r="D327" s="421">
        <f t="shared" ref="D327:D369" si="70">D326+1</f>
        <v>323</v>
      </c>
      <c r="E327" s="422" t="str">
        <f t="shared" si="69"/>
        <v/>
      </c>
      <c r="F327" s="359"/>
      <c r="G327" s="359"/>
      <c r="H327" s="359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  <c r="AD327" s="359"/>
      <c r="AE327" s="359"/>
      <c r="AF327" s="359"/>
      <c r="AG327" s="359"/>
      <c r="AH327" s="359"/>
      <c r="AI327" s="359"/>
      <c r="AW327" s="79">
        <v>27.83333333333</v>
      </c>
      <c r="AX327" s="80">
        <v>-271.11112909350402</v>
      </c>
      <c r="AY327" s="80">
        <v>-5125.6432895130802</v>
      </c>
      <c r="AZ327" s="80">
        <v>-2206.9190846022002</v>
      </c>
      <c r="BA327" s="80">
        <v>-51033.828368232003</v>
      </c>
      <c r="BC327" s="79">
        <v>27.83333333333</v>
      </c>
      <c r="BD327" s="80">
        <v>835.99994017760298</v>
      </c>
      <c r="BF327" s="79">
        <v>27.83333333333</v>
      </c>
      <c r="BG327" s="80">
        <v>13.431041120005499</v>
      </c>
    </row>
    <row r="328" spans="1:59" ht="12" customHeight="1">
      <c r="A328" s="275"/>
      <c r="B328" s="275">
        <v>27.597999999999999</v>
      </c>
      <c r="C328" s="275">
        <v>-2.1</v>
      </c>
      <c r="D328" s="421">
        <f t="shared" si="70"/>
        <v>324</v>
      </c>
      <c r="E328" s="422" t="str">
        <f t="shared" si="69"/>
        <v/>
      </c>
      <c r="F328" s="359"/>
      <c r="G328" s="359"/>
      <c r="H328" s="359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  <c r="AD328" s="359"/>
      <c r="AE328" s="359"/>
      <c r="AF328" s="359"/>
      <c r="AG328" s="359"/>
      <c r="AH328" s="359"/>
      <c r="AI328" s="359"/>
      <c r="AW328" s="79">
        <v>27.91666666667</v>
      </c>
      <c r="AX328" s="80">
        <v>-255.123006458692</v>
      </c>
      <c r="AY328" s="80">
        <v>-4747.8007138942703</v>
      </c>
      <c r="AZ328" s="80">
        <v>-1962.9770708286401</v>
      </c>
      <c r="BA328" s="80">
        <v>-45311.1614978375</v>
      </c>
      <c r="BC328" s="79">
        <v>27.91666666667</v>
      </c>
      <c r="BD328" s="80">
        <v>835.76219046408403</v>
      </c>
      <c r="BF328" s="79">
        <v>27.91666666667</v>
      </c>
      <c r="BG328" s="80">
        <v>13.753757023566299</v>
      </c>
    </row>
    <row r="329" spans="1:59" ht="12" customHeight="1">
      <c r="A329" s="275"/>
      <c r="B329" s="275">
        <v>27.648</v>
      </c>
      <c r="C329" s="275">
        <v>-2.5</v>
      </c>
      <c r="D329" s="421">
        <f t="shared" si="70"/>
        <v>325</v>
      </c>
      <c r="E329" s="422" t="str">
        <f t="shared" si="69"/>
        <v/>
      </c>
      <c r="F329" s="359"/>
      <c r="G329" s="359"/>
      <c r="H329" s="359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  <c r="AD329" s="359"/>
      <c r="AE329" s="359"/>
      <c r="AF329" s="359"/>
      <c r="AG329" s="359"/>
      <c r="AH329" s="359"/>
      <c r="AI329" s="359"/>
      <c r="AW329" s="79">
        <v>28</v>
      </c>
      <c r="AX329" s="80">
        <v>-262.830404613486</v>
      </c>
      <c r="AY329" s="80">
        <v>-5320.33775500088</v>
      </c>
      <c r="AZ329" s="80">
        <v>-2083.0062955804001</v>
      </c>
      <c r="BA329" s="80">
        <v>-53916.0336403537</v>
      </c>
      <c r="BC329" s="79">
        <v>28</v>
      </c>
      <c r="BD329" s="80">
        <v>835.52440269953297</v>
      </c>
      <c r="BF329" s="79">
        <v>28</v>
      </c>
      <c r="BG329" s="80">
        <v>13.9550918854294</v>
      </c>
    </row>
    <row r="330" spans="1:59" ht="12" customHeight="1">
      <c r="A330" s="275"/>
      <c r="B330" s="275">
        <v>27.698</v>
      </c>
      <c r="C330" s="275">
        <v>-2.1</v>
      </c>
      <c r="D330" s="421">
        <f t="shared" si="70"/>
        <v>326</v>
      </c>
      <c r="E330" s="422" t="str">
        <f t="shared" si="69"/>
        <v/>
      </c>
      <c r="F330" s="359"/>
      <c r="G330" s="359"/>
      <c r="H330" s="359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  <c r="AD330" s="359"/>
      <c r="AE330" s="359"/>
      <c r="AF330" s="359"/>
      <c r="AG330" s="359"/>
      <c r="AH330" s="359"/>
      <c r="AI330" s="359"/>
      <c r="AW330" s="79">
        <v>28.08333333333</v>
      </c>
      <c r="AX330" s="80">
        <v>-285.80647726858399</v>
      </c>
      <c r="AY330" s="80">
        <v>-6229.9390834394899</v>
      </c>
      <c r="AZ330" s="80">
        <v>-2438.9428788313598</v>
      </c>
      <c r="BA330" s="80">
        <v>-67630.500620341205</v>
      </c>
      <c r="BC330" s="79">
        <v>28.08333333333</v>
      </c>
      <c r="BD330" s="80">
        <v>835.28648108078301</v>
      </c>
      <c r="BF330" s="79">
        <v>28.08333333333</v>
      </c>
      <c r="BG330" s="80">
        <v>13.8321772314687</v>
      </c>
    </row>
    <row r="331" spans="1:59" ht="12" customHeight="1">
      <c r="A331" s="275"/>
      <c r="B331" s="275">
        <v>27.853999999999999</v>
      </c>
      <c r="C331" s="275">
        <v>2.1</v>
      </c>
      <c r="D331" s="421">
        <f t="shared" si="70"/>
        <v>327</v>
      </c>
      <c r="E331" s="422" t="str">
        <f t="shared" si="69"/>
        <v/>
      </c>
      <c r="F331" s="359"/>
      <c r="G331" s="359"/>
      <c r="H331" s="359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  <c r="AD331" s="359"/>
      <c r="AE331" s="359"/>
      <c r="AF331" s="359"/>
      <c r="AG331" s="359"/>
      <c r="AH331" s="359"/>
      <c r="AI331" s="359"/>
      <c r="AW331" s="79">
        <v>28.16666666667</v>
      </c>
      <c r="AX331" s="80">
        <v>-303.57210561827799</v>
      </c>
      <c r="AY331" s="80">
        <v>-6670.2047276952198</v>
      </c>
      <c r="AZ331" s="80">
        <v>-2730.1663137677801</v>
      </c>
      <c r="BA331" s="80">
        <v>-74395.766864015706</v>
      </c>
      <c r="BC331" s="79">
        <v>28.16666666667</v>
      </c>
      <c r="BD331" s="80">
        <v>835.04824759851704</v>
      </c>
      <c r="BF331" s="79">
        <v>28.16666666667</v>
      </c>
      <c r="BG331" s="80">
        <v>13.484479003603999</v>
      </c>
    </row>
    <row r="332" spans="1:59" ht="12" customHeight="1">
      <c r="A332" s="275"/>
      <c r="B332" s="275">
        <v>27.904</v>
      </c>
      <c r="C332" s="275">
        <v>2.5</v>
      </c>
      <c r="D332" s="421">
        <f t="shared" si="70"/>
        <v>328</v>
      </c>
      <c r="E332" s="422" t="str">
        <f t="shared" si="69"/>
        <v/>
      </c>
      <c r="F332" s="359"/>
      <c r="G332" s="359"/>
      <c r="H332" s="359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  <c r="AD332" s="359"/>
      <c r="AE332" s="359"/>
      <c r="AF332" s="359"/>
      <c r="AG332" s="359"/>
      <c r="AH332" s="359"/>
      <c r="AI332" s="359"/>
      <c r="AW332" s="79">
        <v>28.25</v>
      </c>
      <c r="AX332" s="80">
        <v>-298.15866641360299</v>
      </c>
      <c r="AY332" s="80">
        <v>-6164.4067430144996</v>
      </c>
      <c r="AZ332" s="80">
        <v>-2656.6947104133401</v>
      </c>
      <c r="BA332" s="80">
        <v>-66881.224909349607</v>
      </c>
      <c r="BC332" s="79">
        <v>28.25</v>
      </c>
      <c r="BD332" s="80">
        <v>834.80961532221602</v>
      </c>
      <c r="BF332" s="79">
        <v>28.25</v>
      </c>
      <c r="BG332" s="80">
        <v>13.2384909827044</v>
      </c>
    </row>
    <row r="333" spans="1:59" ht="12" customHeight="1">
      <c r="A333" s="275"/>
      <c r="B333" s="275">
        <v>27.954000000000001</v>
      </c>
      <c r="C333" s="275">
        <v>2</v>
      </c>
      <c r="D333" s="421">
        <f t="shared" si="70"/>
        <v>329</v>
      </c>
      <c r="E333" s="422" t="str">
        <f t="shared" si="69"/>
        <v/>
      </c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  <c r="AD333" s="359"/>
      <c r="AE333" s="359"/>
      <c r="AF333" s="359"/>
      <c r="AG333" s="359"/>
      <c r="AH333" s="359"/>
      <c r="AI333" s="359"/>
      <c r="AW333" s="79">
        <v>28.33333333333</v>
      </c>
      <c r="AX333" s="80">
        <v>-273.70297632937098</v>
      </c>
      <c r="AY333" s="80">
        <v>-5161.0335264768801</v>
      </c>
      <c r="AZ333" s="80">
        <v>-2249.1211597182901</v>
      </c>
      <c r="BA333" s="80">
        <v>-51596.277574871798</v>
      </c>
      <c r="BC333" s="79">
        <v>28.33333333333</v>
      </c>
      <c r="BD333" s="80">
        <v>834.57068102662799</v>
      </c>
      <c r="BF333" s="79">
        <v>28.33333333333</v>
      </c>
      <c r="BG333" s="80">
        <v>13.3352852893695</v>
      </c>
    </row>
    <row r="334" spans="1:59" ht="12" customHeight="1">
      <c r="A334" s="275"/>
      <c r="B334" s="275">
        <v>28.11</v>
      </c>
      <c r="C334" s="275">
        <v>-2.4</v>
      </c>
      <c r="D334" s="421">
        <f t="shared" si="70"/>
        <v>330</v>
      </c>
      <c r="E334" s="422" t="str">
        <f t="shared" si="69"/>
        <v/>
      </c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  <c r="AD334" s="359"/>
      <c r="AE334" s="359"/>
      <c r="AF334" s="359"/>
      <c r="AG334" s="359"/>
      <c r="AH334" s="359"/>
      <c r="AI334" s="359"/>
      <c r="AW334" s="79">
        <v>28.41666666667</v>
      </c>
      <c r="AX334" s="80">
        <v>-253.32173111973799</v>
      </c>
      <c r="AY334" s="80">
        <v>-4622.4983769436003</v>
      </c>
      <c r="AZ334" s="80">
        <v>-1926.22676486515</v>
      </c>
      <c r="BA334" s="80">
        <v>-43379.521882456902</v>
      </c>
      <c r="BC334" s="79">
        <v>28.41666666667</v>
      </c>
      <c r="BD334" s="80">
        <v>834.331641701237</v>
      </c>
      <c r="BF334" s="79">
        <v>28.41666666667</v>
      </c>
      <c r="BG334" s="80">
        <v>13.698195332373601</v>
      </c>
    </row>
    <row r="335" spans="1:59" ht="12" customHeight="1">
      <c r="A335" s="275"/>
      <c r="B335" s="275">
        <v>28.16</v>
      </c>
      <c r="C335" s="275">
        <v>-2.8</v>
      </c>
      <c r="D335" s="421">
        <f t="shared" si="70"/>
        <v>331</v>
      </c>
      <c r="E335" s="422" t="str">
        <f t="shared" si="69"/>
        <v/>
      </c>
      <c r="F335" s="359"/>
      <c r="G335" s="359"/>
      <c r="H335" s="359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  <c r="AD335" s="359"/>
      <c r="AE335" s="359"/>
      <c r="AF335" s="359"/>
      <c r="AG335" s="359"/>
      <c r="AH335" s="359"/>
      <c r="AI335" s="359"/>
      <c r="AW335" s="79">
        <v>28.5</v>
      </c>
      <c r="AX335" s="80">
        <v>-256.71468015286001</v>
      </c>
      <c r="AY335" s="80">
        <v>-5079.6176360825402</v>
      </c>
      <c r="AZ335" s="80">
        <v>-1986.95288015693</v>
      </c>
      <c r="BA335" s="80">
        <v>-50272.9853821754</v>
      </c>
      <c r="BC335" s="79">
        <v>28.5</v>
      </c>
      <c r="BD335" s="80">
        <v>834.09261038894704</v>
      </c>
      <c r="BF335" s="79">
        <v>28.5</v>
      </c>
      <c r="BG335" s="80">
        <v>13.9875587645474</v>
      </c>
    </row>
    <row r="336" spans="1:59" ht="12" customHeight="1">
      <c r="A336" s="275"/>
      <c r="B336" s="275">
        <v>28.21</v>
      </c>
      <c r="C336" s="275">
        <v>-2.4</v>
      </c>
      <c r="D336" s="421">
        <f t="shared" si="70"/>
        <v>332</v>
      </c>
      <c r="E336" s="422" t="str">
        <f t="shared" si="69"/>
        <v/>
      </c>
      <c r="F336" s="359"/>
      <c r="G336" s="359"/>
      <c r="H336" s="359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  <c r="AD336" s="359"/>
      <c r="AE336" s="359"/>
      <c r="AF336" s="359"/>
      <c r="AG336" s="359"/>
      <c r="AH336" s="359"/>
      <c r="AI336" s="359"/>
      <c r="AW336" s="79">
        <v>28.58333333333</v>
      </c>
      <c r="AX336" s="80">
        <v>-279.36002528863202</v>
      </c>
      <c r="AY336" s="80">
        <v>-6045.2625670952002</v>
      </c>
      <c r="AZ336" s="80">
        <v>-2337.7663070619101</v>
      </c>
      <c r="BA336" s="80">
        <v>-64829.124129647404</v>
      </c>
      <c r="BC336" s="79">
        <v>28.58333333333</v>
      </c>
      <c r="BD336" s="80">
        <v>833.85351444845105</v>
      </c>
      <c r="BF336" s="79">
        <v>28.58333333333</v>
      </c>
      <c r="BG336" s="80">
        <v>13.943435780957101</v>
      </c>
    </row>
    <row r="337" spans="1:59" ht="12" customHeight="1">
      <c r="A337" s="275"/>
      <c r="B337" s="275">
        <v>28.366</v>
      </c>
      <c r="C337" s="275">
        <v>2.4</v>
      </c>
      <c r="D337" s="421">
        <f t="shared" si="70"/>
        <v>333</v>
      </c>
      <c r="E337" s="422" t="str">
        <f t="shared" si="69"/>
        <v/>
      </c>
      <c r="F337" s="359"/>
      <c r="G337" s="359"/>
      <c r="H337" s="359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  <c r="AD337" s="359"/>
      <c r="AE337" s="359"/>
      <c r="AF337" s="359"/>
      <c r="AG337" s="359"/>
      <c r="AH337" s="359"/>
      <c r="AI337" s="359"/>
      <c r="AW337" s="79">
        <v>28.66666666667</v>
      </c>
      <c r="AX337" s="80">
        <v>-299.47365883100503</v>
      </c>
      <c r="AY337" s="80">
        <v>-6606.5653889447804</v>
      </c>
      <c r="AZ337" s="80">
        <v>-2656.2152390896099</v>
      </c>
      <c r="BA337" s="80">
        <v>-73361.423610334503</v>
      </c>
      <c r="BC337" s="79">
        <v>28.66666666667</v>
      </c>
      <c r="BD337" s="80">
        <v>833.61416955442405</v>
      </c>
      <c r="BF337" s="79">
        <v>28.66666666667</v>
      </c>
      <c r="BG337" s="80">
        <v>13.625504416856</v>
      </c>
    </row>
    <row r="338" spans="1:59" ht="12" customHeight="1">
      <c r="A338" s="275"/>
      <c r="B338" s="275">
        <v>28.416</v>
      </c>
      <c r="C338" s="275">
        <v>2.8</v>
      </c>
      <c r="D338" s="421">
        <f t="shared" si="70"/>
        <v>334</v>
      </c>
      <c r="E338" s="422" t="str">
        <f t="shared" si="69"/>
        <v/>
      </c>
      <c r="F338" s="359"/>
      <c r="G338" s="359"/>
      <c r="H338" s="359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  <c r="AD338" s="359"/>
      <c r="AE338" s="359"/>
      <c r="AF338" s="359"/>
      <c r="AG338" s="359"/>
      <c r="AH338" s="359"/>
      <c r="AI338" s="359"/>
      <c r="AW338" s="79">
        <v>28.75</v>
      </c>
      <c r="AX338" s="80">
        <v>-298.22515117010499</v>
      </c>
      <c r="AY338" s="80">
        <v>-6249.5036752100596</v>
      </c>
      <c r="AZ338" s="80">
        <v>-2652.60370407352</v>
      </c>
      <c r="BA338" s="80">
        <v>-68115.376640798306</v>
      </c>
      <c r="BC338" s="79">
        <v>28.75</v>
      </c>
      <c r="BD338" s="80">
        <v>833.37445530346497</v>
      </c>
      <c r="BF338" s="79">
        <v>28.75</v>
      </c>
      <c r="BG338" s="80">
        <v>13.347889489783</v>
      </c>
    </row>
    <row r="339" spans="1:59" ht="12" customHeight="1">
      <c r="A339" s="275"/>
      <c r="B339" s="275">
        <v>28.466000000000001</v>
      </c>
      <c r="C339" s="275">
        <v>2.4</v>
      </c>
      <c r="D339" s="421">
        <f t="shared" si="70"/>
        <v>335</v>
      </c>
      <c r="E339" s="422" t="str">
        <f t="shared" si="69"/>
        <v/>
      </c>
      <c r="F339" s="359"/>
      <c r="G339" s="359"/>
      <c r="H339" s="359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  <c r="AD339" s="359"/>
      <c r="AE339" s="359"/>
      <c r="AF339" s="359"/>
      <c r="AG339" s="359"/>
      <c r="AH339" s="359"/>
      <c r="AI339" s="359"/>
      <c r="AW339" s="79">
        <v>28.83333333333</v>
      </c>
      <c r="AX339" s="80">
        <v>-277.54928820237802</v>
      </c>
      <c r="AY339" s="80">
        <v>-5342.7834950336401</v>
      </c>
      <c r="AZ339" s="80">
        <v>-2313.4132870540898</v>
      </c>
      <c r="BA339" s="80">
        <v>-54356.386223118599</v>
      </c>
      <c r="BC339" s="79">
        <v>28.83333333333</v>
      </c>
      <c r="BD339" s="80">
        <v>833.134424612526</v>
      </c>
      <c r="BF339" s="79">
        <v>28.83333333333</v>
      </c>
      <c r="BG339" s="80">
        <v>13.3700705152391</v>
      </c>
    </row>
    <row r="340" spans="1:59" ht="12" customHeight="1">
      <c r="A340" s="275"/>
      <c r="B340" s="275">
        <v>28.622</v>
      </c>
      <c r="C340" s="275">
        <v>-2.1</v>
      </c>
      <c r="D340" s="421">
        <f t="shared" si="70"/>
        <v>336</v>
      </c>
      <c r="E340" s="422" t="str">
        <f t="shared" si="69"/>
        <v/>
      </c>
      <c r="F340" s="359"/>
      <c r="G340" s="359"/>
      <c r="H340" s="359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  <c r="AD340" s="359"/>
      <c r="AE340" s="359"/>
      <c r="AF340" s="359"/>
      <c r="AG340" s="359"/>
      <c r="AH340" s="359"/>
      <c r="AI340" s="359"/>
      <c r="AW340" s="79">
        <v>28.91666666667</v>
      </c>
      <c r="AX340" s="80">
        <v>-257.99301619611998</v>
      </c>
      <c r="AY340" s="80">
        <v>-4775.0545371055696</v>
      </c>
      <c r="AZ340" s="80">
        <v>-2004.8507940193599</v>
      </c>
      <c r="BA340" s="80">
        <v>-45725.375457882299</v>
      </c>
      <c r="BC340" s="79">
        <v>28.91666666667</v>
      </c>
      <c r="BD340" s="80">
        <v>832.89424503939904</v>
      </c>
      <c r="BF340" s="79">
        <v>28.91666666667</v>
      </c>
      <c r="BG340" s="80">
        <v>13.659859130493301</v>
      </c>
    </row>
    <row r="341" spans="1:59" ht="12" customHeight="1">
      <c r="A341" s="275"/>
      <c r="B341" s="275">
        <v>28.672000000000001</v>
      </c>
      <c r="C341" s="275">
        <v>-2.5</v>
      </c>
      <c r="D341" s="421">
        <f t="shared" si="70"/>
        <v>337</v>
      </c>
      <c r="E341" s="422" t="str">
        <f t="shared" si="69"/>
        <v/>
      </c>
      <c r="F341" s="359"/>
      <c r="G341" s="359"/>
      <c r="H341" s="359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  <c r="AD341" s="359"/>
      <c r="AE341" s="359"/>
      <c r="AF341" s="359"/>
      <c r="AG341" s="359"/>
      <c r="AH341" s="359"/>
      <c r="AI341" s="359"/>
      <c r="AW341" s="79">
        <v>29</v>
      </c>
      <c r="AX341" s="80">
        <v>-258.04540258930803</v>
      </c>
      <c r="AY341" s="80">
        <v>-5068.8054643431597</v>
      </c>
      <c r="AZ341" s="80">
        <v>-2009.1899874338901</v>
      </c>
      <c r="BA341" s="80">
        <v>-50134.626419177002</v>
      </c>
      <c r="BC341" s="79">
        <v>29</v>
      </c>
      <c r="BD341" s="80">
        <v>832.65403472972798</v>
      </c>
      <c r="BF341" s="79">
        <v>29</v>
      </c>
      <c r="BG341" s="80">
        <v>13.930709857927299</v>
      </c>
    </row>
    <row r="342" spans="1:59" ht="12" customHeight="1">
      <c r="A342" s="275"/>
      <c r="B342" s="275">
        <v>28.722000000000001</v>
      </c>
      <c r="C342" s="275">
        <v>-2.1</v>
      </c>
      <c r="D342" s="421">
        <f t="shared" si="70"/>
        <v>338</v>
      </c>
      <c r="E342" s="422" t="str">
        <f t="shared" si="69"/>
        <v/>
      </c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  <c r="AD342" s="359"/>
      <c r="AE342" s="359"/>
      <c r="AF342" s="359"/>
      <c r="AG342" s="359"/>
      <c r="AH342" s="359"/>
      <c r="AI342" s="359"/>
      <c r="AW342" s="79">
        <v>29.08333333333</v>
      </c>
      <c r="AX342" s="80">
        <v>-279.145452208535</v>
      </c>
      <c r="AY342" s="80">
        <v>-6000.14913174299</v>
      </c>
      <c r="AZ342" s="80">
        <v>-2334.9957386689798</v>
      </c>
      <c r="BA342" s="80">
        <v>-64160.600165393698</v>
      </c>
      <c r="BC342" s="79">
        <v>29.08333333333</v>
      </c>
      <c r="BD342" s="80">
        <v>832.41374324540004</v>
      </c>
      <c r="BF342" s="79">
        <v>29.08333333333</v>
      </c>
      <c r="BG342" s="80">
        <v>13.901473811205101</v>
      </c>
    </row>
    <row r="343" spans="1:59" ht="12" customHeight="1">
      <c r="A343" s="275"/>
      <c r="B343" s="275">
        <v>28.878</v>
      </c>
      <c r="C343" s="275">
        <v>2.1</v>
      </c>
      <c r="D343" s="421">
        <f t="shared" si="70"/>
        <v>339</v>
      </c>
      <c r="E343" s="422" t="str">
        <f t="shared" si="69"/>
        <v/>
      </c>
      <c r="F343" s="359"/>
      <c r="G343" s="359"/>
      <c r="H343" s="359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  <c r="AD343" s="359"/>
      <c r="AE343" s="359"/>
      <c r="AF343" s="359"/>
      <c r="AG343" s="359"/>
      <c r="AH343" s="359"/>
      <c r="AI343" s="359"/>
      <c r="AW343" s="79">
        <v>29.16666666667</v>
      </c>
      <c r="AX343" s="80">
        <v>-300.21831004352902</v>
      </c>
      <c r="AY343" s="80">
        <v>-6624.3327865061301</v>
      </c>
      <c r="AZ343" s="80">
        <v>-2668.6663489106199</v>
      </c>
      <c r="BA343" s="80">
        <v>-73638.734349509003</v>
      </c>
      <c r="BC343" s="79">
        <v>29.16666666667</v>
      </c>
      <c r="BD343" s="80">
        <v>832.17320044560097</v>
      </c>
      <c r="BF343" s="79">
        <v>29.16666666667</v>
      </c>
      <c r="BG343" s="80">
        <v>13.5911754384462</v>
      </c>
    </row>
    <row r="344" spans="1:59" ht="12" customHeight="1">
      <c r="A344" s="275"/>
      <c r="B344" s="275">
        <v>28.928000000000001</v>
      </c>
      <c r="C344" s="275">
        <v>2.5</v>
      </c>
      <c r="D344" s="421">
        <f t="shared" si="70"/>
        <v>340</v>
      </c>
      <c r="E344" s="422" t="str">
        <f t="shared" si="69"/>
        <v/>
      </c>
      <c r="F344" s="359"/>
      <c r="G344" s="359"/>
      <c r="H344" s="359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  <c r="AD344" s="359"/>
      <c r="AE344" s="359"/>
      <c r="AF344" s="359"/>
      <c r="AG344" s="359"/>
      <c r="AH344" s="359"/>
      <c r="AI344" s="359"/>
      <c r="AW344" s="79">
        <v>29.25</v>
      </c>
      <c r="AX344" s="80">
        <v>-302.530667580574</v>
      </c>
      <c r="AY344" s="80">
        <v>-6404.6059357080503</v>
      </c>
      <c r="AZ344" s="80">
        <v>-2726.1198081617999</v>
      </c>
      <c r="BA344" s="80">
        <v>-70499.412583364305</v>
      </c>
      <c r="BC344" s="79">
        <v>29.25</v>
      </c>
      <c r="BD344" s="80">
        <v>831.93227734706795</v>
      </c>
      <c r="BF344" s="79">
        <v>29.25</v>
      </c>
      <c r="BG344" s="80">
        <v>13.280372357028</v>
      </c>
    </row>
    <row r="345" spans="1:59" ht="12" customHeight="1">
      <c r="A345" s="275"/>
      <c r="B345" s="275">
        <v>28.978000000000002</v>
      </c>
      <c r="C345" s="275">
        <v>2</v>
      </c>
      <c r="D345" s="421">
        <f t="shared" si="70"/>
        <v>341</v>
      </c>
      <c r="E345" s="422" t="str">
        <f t="shared" si="69"/>
        <v/>
      </c>
      <c r="F345" s="359"/>
      <c r="G345" s="359"/>
      <c r="H345" s="359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  <c r="AD345" s="359"/>
      <c r="AE345" s="359"/>
      <c r="AF345" s="359"/>
      <c r="AG345" s="359"/>
      <c r="AH345" s="359"/>
      <c r="AI345" s="359"/>
      <c r="AW345" s="79">
        <v>29.33333333333</v>
      </c>
      <c r="AX345" s="80">
        <v>-281.19916586626601</v>
      </c>
      <c r="AY345" s="80">
        <v>-5429.4856969659804</v>
      </c>
      <c r="AZ345" s="80">
        <v>-2374.8419015406998</v>
      </c>
      <c r="BA345" s="80">
        <v>-55707.851993367702</v>
      </c>
      <c r="BC345" s="79">
        <v>29.33333333333</v>
      </c>
      <c r="BD345" s="80">
        <v>831.69101959144598</v>
      </c>
      <c r="BF345" s="79">
        <v>29.33333333333</v>
      </c>
      <c r="BG345" s="80">
        <v>13.2747030638695</v>
      </c>
    </row>
    <row r="346" spans="1:59" ht="12" customHeight="1">
      <c r="A346" s="275"/>
      <c r="B346" s="275">
        <v>29.134</v>
      </c>
      <c r="C346" s="275">
        <v>-2.4</v>
      </c>
      <c r="D346" s="421">
        <f t="shared" si="70"/>
        <v>342</v>
      </c>
      <c r="E346" s="422" t="str">
        <f t="shared" si="69"/>
        <v/>
      </c>
      <c r="F346" s="359"/>
      <c r="G346" s="359"/>
      <c r="H346" s="359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  <c r="AD346" s="359"/>
      <c r="AE346" s="359"/>
      <c r="AF346" s="359"/>
      <c r="AG346" s="359"/>
      <c r="AH346" s="359"/>
      <c r="AI346" s="359"/>
      <c r="AW346" s="79">
        <v>29.41666666667</v>
      </c>
      <c r="AX346" s="80">
        <v>-257.47921659929398</v>
      </c>
      <c r="AY346" s="80">
        <v>-4691.42975910942</v>
      </c>
      <c r="AZ346" s="80">
        <v>-1987.3266596773201</v>
      </c>
      <c r="BA346" s="80">
        <v>-44421.328537153197</v>
      </c>
      <c r="BC346" s="79">
        <v>29.41666666667</v>
      </c>
      <c r="BD346" s="80">
        <v>831.44961124594897</v>
      </c>
      <c r="BF346" s="79">
        <v>29.41666666667</v>
      </c>
      <c r="BG346" s="80">
        <v>13.5877088290676</v>
      </c>
    </row>
    <row r="347" spans="1:59" ht="12" customHeight="1">
      <c r="A347" s="275"/>
      <c r="B347" s="275">
        <v>29.184000000000001</v>
      </c>
      <c r="C347" s="275">
        <v>-2.8</v>
      </c>
      <c r="D347" s="421">
        <f t="shared" si="70"/>
        <v>343</v>
      </c>
      <c r="E347" s="422" t="str">
        <f t="shared" si="69"/>
        <v/>
      </c>
      <c r="F347" s="359"/>
      <c r="G347" s="359"/>
      <c r="H347" s="359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  <c r="AD347" s="359"/>
      <c r="AE347" s="359"/>
      <c r="AF347" s="359"/>
      <c r="AG347" s="359"/>
      <c r="AH347" s="359"/>
      <c r="AI347" s="359"/>
      <c r="AW347" s="79">
        <v>29.5</v>
      </c>
      <c r="AX347" s="80">
        <v>-253.129080117439</v>
      </c>
      <c r="AY347" s="80">
        <v>-4857.54167600035</v>
      </c>
      <c r="AZ347" s="80">
        <v>-1931.8676358007399</v>
      </c>
      <c r="BA347" s="80">
        <v>-46938.5658148199</v>
      </c>
      <c r="BC347" s="79">
        <v>29.5</v>
      </c>
      <c r="BD347" s="80">
        <v>831.208205639369</v>
      </c>
      <c r="BF347" s="79">
        <v>29.5</v>
      </c>
      <c r="BG347" s="80">
        <v>13.934707840683799</v>
      </c>
    </row>
    <row r="348" spans="1:59" ht="12" customHeight="1">
      <c r="A348" s="275"/>
      <c r="B348" s="275">
        <v>29.234000000000002</v>
      </c>
      <c r="C348" s="275">
        <v>-2.4</v>
      </c>
      <c r="D348" s="421">
        <f t="shared" si="70"/>
        <v>344</v>
      </c>
      <c r="E348" s="422" t="str">
        <f t="shared" si="69"/>
        <v/>
      </c>
      <c r="F348" s="359"/>
      <c r="G348" s="359"/>
      <c r="H348" s="359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  <c r="AD348" s="359"/>
      <c r="AE348" s="359"/>
      <c r="AF348" s="359"/>
      <c r="AG348" s="359"/>
      <c r="AH348" s="359"/>
      <c r="AI348" s="359"/>
      <c r="AW348" s="79">
        <v>29.58333333333</v>
      </c>
      <c r="AX348" s="80">
        <v>-272.33447710427998</v>
      </c>
      <c r="AY348" s="80">
        <v>-5780.83858759943</v>
      </c>
      <c r="AZ348" s="80">
        <v>-2228.4878486980401</v>
      </c>
      <c r="BA348" s="80">
        <v>-60841.5279877922</v>
      </c>
      <c r="BC348" s="79">
        <v>29.58333333333</v>
      </c>
      <c r="BD348" s="80">
        <v>830.96678245986595</v>
      </c>
      <c r="BF348" s="79">
        <v>29.58333333333</v>
      </c>
      <c r="BG348" s="80">
        <v>13.993028270747899</v>
      </c>
    </row>
    <row r="349" spans="1:59" ht="12" customHeight="1">
      <c r="A349" s="275"/>
      <c r="B349" s="275">
        <v>29.39</v>
      </c>
      <c r="C349" s="275">
        <v>2.4</v>
      </c>
      <c r="D349" s="421">
        <f t="shared" si="70"/>
        <v>345</v>
      </c>
      <c r="E349" s="422" t="str">
        <f t="shared" si="69"/>
        <v/>
      </c>
      <c r="F349" s="359"/>
      <c r="G349" s="359"/>
      <c r="H349" s="359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  <c r="AD349" s="359"/>
      <c r="AE349" s="359"/>
      <c r="AF349" s="359"/>
      <c r="AG349" s="359"/>
      <c r="AH349" s="359"/>
      <c r="AI349" s="359"/>
      <c r="AW349" s="79">
        <v>29.66666666667</v>
      </c>
      <c r="AX349" s="80">
        <v>-295.21832809063801</v>
      </c>
      <c r="AY349" s="80">
        <v>-6522.1468984727999</v>
      </c>
      <c r="AZ349" s="80">
        <v>-2585.2659348513898</v>
      </c>
      <c r="BA349" s="80">
        <v>-72051.326410913098</v>
      </c>
      <c r="BC349" s="79">
        <v>29.66666666667</v>
      </c>
      <c r="BD349" s="80">
        <v>830.72517457793003</v>
      </c>
      <c r="BF349" s="79">
        <v>29.66666666667</v>
      </c>
      <c r="BG349" s="80">
        <v>13.7299833141007</v>
      </c>
    </row>
    <row r="350" spans="1:59" ht="12" customHeight="1">
      <c r="A350" s="275"/>
      <c r="B350" s="275">
        <v>29.44</v>
      </c>
      <c r="C350" s="275">
        <v>2.8</v>
      </c>
      <c r="D350" s="421">
        <f t="shared" si="70"/>
        <v>346</v>
      </c>
      <c r="E350" s="422" t="str">
        <f t="shared" si="69"/>
        <v/>
      </c>
      <c r="F350" s="359"/>
      <c r="G350" s="359"/>
      <c r="H350" s="359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  <c r="AD350" s="359"/>
      <c r="AE350" s="359"/>
      <c r="AF350" s="359"/>
      <c r="AG350" s="359"/>
      <c r="AH350" s="359"/>
      <c r="AI350" s="359"/>
      <c r="AW350" s="79">
        <v>29.75</v>
      </c>
      <c r="AX350" s="80">
        <v>-301.15232383895199</v>
      </c>
      <c r="AY350" s="80">
        <v>-6441.5056791890602</v>
      </c>
      <c r="AZ350" s="80">
        <v>-2696.5311123712299</v>
      </c>
      <c r="BA350" s="80">
        <v>-70991.319668849203</v>
      </c>
      <c r="BC350" s="79">
        <v>29.75</v>
      </c>
      <c r="BD350" s="80">
        <v>830.48322714252595</v>
      </c>
      <c r="BF350" s="79">
        <v>29.75</v>
      </c>
      <c r="BG350" s="80">
        <v>13.4064616800443</v>
      </c>
    </row>
    <row r="351" spans="1:59" ht="12" customHeight="1">
      <c r="A351" s="275"/>
      <c r="B351" s="275">
        <v>29.49</v>
      </c>
      <c r="C351" s="275">
        <v>2.4</v>
      </c>
      <c r="D351" s="421">
        <f t="shared" si="70"/>
        <v>347</v>
      </c>
      <c r="E351" s="422" t="str">
        <f t="shared" si="69"/>
        <v/>
      </c>
      <c r="F351" s="359"/>
      <c r="G351" s="359"/>
      <c r="H351" s="359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  <c r="AD351" s="359"/>
      <c r="AE351" s="359"/>
      <c r="AF351" s="359"/>
      <c r="AG351" s="359"/>
      <c r="AH351" s="359"/>
      <c r="AI351" s="359"/>
      <c r="AW351" s="79">
        <v>29.83333333333</v>
      </c>
      <c r="AX351" s="80">
        <v>-284.282548254022</v>
      </c>
      <c r="AY351" s="80">
        <v>-5600.7169051655301</v>
      </c>
      <c r="AZ351" s="80">
        <v>-2423.9827916930599</v>
      </c>
      <c r="BA351" s="80">
        <v>-58285.095243215401</v>
      </c>
      <c r="BC351" s="79">
        <v>29.83333333333</v>
      </c>
      <c r="BD351" s="80">
        <v>830.24094250566395</v>
      </c>
      <c r="BF351" s="79">
        <v>29.83333333333</v>
      </c>
      <c r="BG351" s="80">
        <v>13.3332559215396</v>
      </c>
    </row>
    <row r="352" spans="1:59" ht="12" customHeight="1">
      <c r="A352" s="275"/>
      <c r="B352" s="275">
        <v>29.646000000000001</v>
      </c>
      <c r="C352" s="275">
        <v>-2.1</v>
      </c>
      <c r="D352" s="421">
        <f t="shared" si="70"/>
        <v>348</v>
      </c>
      <c r="E352" s="422" t="str">
        <f t="shared" si="69"/>
        <v/>
      </c>
      <c r="F352" s="359"/>
      <c r="G352" s="359"/>
      <c r="H352" s="359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  <c r="AD352" s="359"/>
      <c r="AE352" s="359"/>
      <c r="AF352" s="359"/>
      <c r="AG352" s="359"/>
      <c r="AH352" s="359"/>
      <c r="AI352" s="359"/>
      <c r="AW352" s="79">
        <v>29.91666666667</v>
      </c>
      <c r="AX352" s="80">
        <v>-262.47562048771198</v>
      </c>
      <c r="AY352" s="80">
        <v>-4872.38560046372</v>
      </c>
      <c r="AZ352" s="80">
        <v>-2072.1141176250098</v>
      </c>
      <c r="BA352" s="80">
        <v>-47197.181582864498</v>
      </c>
      <c r="BC352" s="79">
        <v>29.91666666667</v>
      </c>
      <c r="BD352" s="80">
        <v>829.99846814424905</v>
      </c>
      <c r="BF352" s="79">
        <v>29.91666666667</v>
      </c>
      <c r="BG352" s="80">
        <v>13.565209582676699</v>
      </c>
    </row>
    <row r="353" spans="1:59" ht="12" customHeight="1">
      <c r="A353" s="275"/>
      <c r="B353" s="275">
        <v>29.696000000000002</v>
      </c>
      <c r="C353" s="275">
        <v>-2.5</v>
      </c>
      <c r="D353" s="421">
        <f t="shared" si="70"/>
        <v>349</v>
      </c>
      <c r="E353" s="422" t="str">
        <f t="shared" si="69"/>
        <v/>
      </c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  <c r="AD353" s="359"/>
      <c r="AE353" s="359"/>
      <c r="AF353" s="359"/>
      <c r="AG353" s="359"/>
      <c r="AH353" s="359"/>
      <c r="AI353" s="359"/>
      <c r="AW353" s="79">
        <v>30</v>
      </c>
      <c r="AX353" s="80">
        <v>-255.52026983424099</v>
      </c>
      <c r="AY353" s="80">
        <v>-4890.4813321777901</v>
      </c>
      <c r="AZ353" s="80">
        <v>-1970.6579284197601</v>
      </c>
      <c r="BA353" s="80">
        <v>-47460.842313810601</v>
      </c>
      <c r="BC353" s="79">
        <v>30</v>
      </c>
      <c r="BD353" s="80">
        <v>829.75595276597801</v>
      </c>
      <c r="BF353" s="79">
        <v>30</v>
      </c>
      <c r="BG353" s="80">
        <v>13.8765474045169</v>
      </c>
    </row>
    <row r="354" spans="1:59" ht="12" customHeight="1">
      <c r="A354" s="275"/>
      <c r="B354" s="275">
        <v>29.745999999999999</v>
      </c>
      <c r="C354" s="275">
        <v>-2.1</v>
      </c>
      <c r="D354" s="421">
        <f t="shared" si="70"/>
        <v>350</v>
      </c>
      <c r="E354" s="422" t="str">
        <f t="shared" si="69"/>
        <v/>
      </c>
      <c r="F354" s="359"/>
      <c r="G354" s="359"/>
      <c r="H354" s="359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AI354" s="359"/>
      <c r="AW354" s="79">
        <v>30.08333333333</v>
      </c>
      <c r="AX354" s="80">
        <v>-272.17148798533799</v>
      </c>
      <c r="AY354" s="80">
        <v>-5726.5690495777699</v>
      </c>
      <c r="AZ354" s="80">
        <v>-2226.7170329226201</v>
      </c>
      <c r="BA354" s="80">
        <v>-60037.712966617502</v>
      </c>
      <c r="BC354" s="79">
        <v>30.08333333333</v>
      </c>
      <c r="BD354" s="80">
        <v>829.51339678035504</v>
      </c>
      <c r="BF354" s="79">
        <v>30.08333333333</v>
      </c>
      <c r="BG354" s="80">
        <v>13.945775125413901</v>
      </c>
    </row>
    <row r="355" spans="1:59">
      <c r="A355" s="275"/>
      <c r="B355" s="275">
        <v>29.902000000000001</v>
      </c>
      <c r="C355" s="275">
        <v>2.1</v>
      </c>
      <c r="D355" s="421">
        <f t="shared" si="70"/>
        <v>351</v>
      </c>
      <c r="E355" s="422" t="str">
        <f t="shared" si="69"/>
        <v/>
      </c>
      <c r="F355" s="359"/>
      <c r="G355" s="359"/>
      <c r="H355" s="359"/>
      <c r="I355" s="359"/>
      <c r="J355" s="359"/>
      <c r="K355" s="359"/>
      <c r="L355" s="359"/>
      <c r="M355" s="359"/>
      <c r="N355" s="359"/>
      <c r="O355" s="359"/>
      <c r="AI355" s="359"/>
      <c r="AW355" s="79">
        <v>30.16666666667</v>
      </c>
      <c r="AX355" s="80">
        <v>-295.28911663228502</v>
      </c>
      <c r="AY355" s="80">
        <v>-6509.4052862323697</v>
      </c>
      <c r="AZ355" s="80">
        <v>-2586.4720960854802</v>
      </c>
      <c r="BA355" s="80">
        <v>-71864.5005155338</v>
      </c>
      <c r="BC355" s="79">
        <v>30.16666666667</v>
      </c>
      <c r="BD355" s="80">
        <v>829.27065231736594</v>
      </c>
      <c r="BF355" s="79">
        <v>30.16666666667</v>
      </c>
      <c r="BG355" s="80">
        <v>13.6981368917584</v>
      </c>
    </row>
    <row r="356" spans="1:59">
      <c r="A356" s="275"/>
      <c r="B356" s="275">
        <v>29.952000000000002</v>
      </c>
      <c r="C356" s="275">
        <v>2.5</v>
      </c>
      <c r="D356" s="421">
        <f t="shared" si="70"/>
        <v>352</v>
      </c>
      <c r="E356" s="422" t="str">
        <f t="shared" si="69"/>
        <v/>
      </c>
      <c r="F356" s="359"/>
      <c r="G356" s="359"/>
      <c r="H356" s="359"/>
      <c r="I356" s="359"/>
      <c r="J356" s="359"/>
      <c r="K356" s="359"/>
      <c r="L356" s="359"/>
      <c r="M356" s="359"/>
      <c r="N356" s="359"/>
      <c r="O356" s="359"/>
      <c r="AI356" s="359"/>
      <c r="AW356" s="79">
        <v>30.25</v>
      </c>
      <c r="AX356" s="80">
        <v>-304.40140726388103</v>
      </c>
      <c r="AY356" s="80">
        <v>-6561.4355324649696</v>
      </c>
      <c r="AZ356" s="80">
        <v>-2751.46914535115</v>
      </c>
      <c r="BA356" s="80">
        <v>-72830.298933799393</v>
      </c>
      <c r="BC356" s="79">
        <v>30.25</v>
      </c>
      <c r="BD356" s="80">
        <v>829.027562073686</v>
      </c>
      <c r="BF356" s="79">
        <v>30.25</v>
      </c>
      <c r="BG356" s="80">
        <v>13.3534560355089</v>
      </c>
    </row>
    <row r="357" spans="1:59">
      <c r="A357" s="275"/>
      <c r="B357" s="275">
        <v>30.001999999999999</v>
      </c>
      <c r="C357" s="275">
        <v>2</v>
      </c>
      <c r="D357" s="421">
        <f t="shared" si="70"/>
        <v>353</v>
      </c>
      <c r="E357" s="422" t="str">
        <f t="shared" si="69"/>
        <v/>
      </c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AI357" s="359"/>
      <c r="AW357" s="79">
        <v>30.33333333333</v>
      </c>
      <c r="AX357" s="80">
        <v>-288.94631990493201</v>
      </c>
      <c r="AY357" s="80">
        <v>-5741.8975159419997</v>
      </c>
      <c r="AZ357" s="80">
        <v>-2504.1999638208299</v>
      </c>
      <c r="BA357" s="80">
        <v>-60472.817459937003</v>
      </c>
      <c r="BC357" s="79">
        <v>30.33333333333</v>
      </c>
      <c r="BD357" s="80">
        <v>828.78411623547402</v>
      </c>
      <c r="BF357" s="79">
        <v>30.33333333333</v>
      </c>
      <c r="BG357" s="80">
        <v>13.241399699744701</v>
      </c>
    </row>
    <row r="358" spans="1:59">
      <c r="A358" s="275"/>
      <c r="B358" s="275">
        <v>30.158000000000001</v>
      </c>
      <c r="C358" s="275">
        <v>-2.4</v>
      </c>
      <c r="D358" s="421">
        <f t="shared" si="70"/>
        <v>354</v>
      </c>
      <c r="E358" s="422" t="str">
        <f t="shared" si="69"/>
        <v/>
      </c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AI358" s="359"/>
      <c r="AW358" s="79">
        <v>30.41666666667</v>
      </c>
      <c r="AX358" s="80">
        <v>-263.367548460173</v>
      </c>
      <c r="AY358" s="80">
        <v>-4837.0979762718198</v>
      </c>
      <c r="AZ358" s="80">
        <v>-2077.58387733683</v>
      </c>
      <c r="BA358" s="80">
        <v>-46632.566174412401</v>
      </c>
      <c r="BC358" s="79">
        <v>30.41666666667</v>
      </c>
      <c r="BD358" s="80">
        <v>828.54047107344797</v>
      </c>
      <c r="BF358" s="79">
        <v>30.41666666667</v>
      </c>
      <c r="BG358" s="80">
        <v>13.4779253875513</v>
      </c>
    </row>
    <row r="359" spans="1:59">
      <c r="A359" s="275"/>
      <c r="B359" s="275">
        <v>30.207999999999998</v>
      </c>
      <c r="C359" s="275">
        <v>-2.8</v>
      </c>
      <c r="D359" s="421">
        <f t="shared" si="70"/>
        <v>355</v>
      </c>
      <c r="E359" s="422" t="str">
        <f t="shared" si="69"/>
        <v/>
      </c>
      <c r="F359" s="359"/>
      <c r="G359" s="359"/>
      <c r="H359" s="359"/>
      <c r="I359" s="359"/>
      <c r="J359" s="359"/>
      <c r="K359" s="359"/>
      <c r="L359" s="359"/>
      <c r="M359" s="359"/>
      <c r="N359" s="359"/>
      <c r="O359" s="359"/>
      <c r="AI359" s="359"/>
      <c r="AW359" s="79">
        <v>30.5</v>
      </c>
      <c r="AX359" s="80">
        <v>-251.77297107211101</v>
      </c>
      <c r="AY359" s="80">
        <v>-4706.8464697975596</v>
      </c>
      <c r="AZ359" s="80">
        <v>-1910.46220016299</v>
      </c>
      <c r="BA359" s="80">
        <v>-44679.1491772218</v>
      </c>
      <c r="BC359" s="79">
        <v>30.5</v>
      </c>
      <c r="BD359" s="80">
        <v>828.29680721038005</v>
      </c>
      <c r="BF359" s="79">
        <v>30.5</v>
      </c>
      <c r="BG359" s="80">
        <v>13.853003405956899</v>
      </c>
    </row>
    <row r="360" spans="1:59">
      <c r="A360" s="275"/>
      <c r="B360" s="275">
        <v>30.257999999999999</v>
      </c>
      <c r="C360" s="275">
        <v>-2.4</v>
      </c>
      <c r="D360" s="421">
        <f t="shared" si="70"/>
        <v>356</v>
      </c>
      <c r="E360" s="422" t="str">
        <f t="shared" si="69"/>
        <v/>
      </c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AI360" s="359"/>
      <c r="AW360" s="79">
        <v>30.58333333333</v>
      </c>
      <c r="AX360" s="80">
        <v>-265.24835520319101</v>
      </c>
      <c r="AY360" s="80">
        <v>-5482.8361182848903</v>
      </c>
      <c r="AZ360" s="80">
        <v>-2118.6291149664098</v>
      </c>
      <c r="BA360" s="80">
        <v>-56353.218159386503</v>
      </c>
      <c r="BC360" s="79">
        <v>30.58333333333</v>
      </c>
      <c r="BD360" s="80">
        <v>828.05316092234</v>
      </c>
      <c r="BF360" s="79">
        <v>30.58333333333</v>
      </c>
      <c r="BG360" s="80">
        <v>14.015564459195801</v>
      </c>
    </row>
    <row r="361" spans="1:59">
      <c r="A361" s="275"/>
      <c r="B361" s="275">
        <v>30.414000000000001</v>
      </c>
      <c r="C361" s="275">
        <v>2.4</v>
      </c>
      <c r="D361" s="421">
        <f t="shared" si="70"/>
        <v>357</v>
      </c>
      <c r="E361" s="422" t="str">
        <f t="shared" si="69"/>
        <v/>
      </c>
      <c r="F361" s="359"/>
      <c r="G361" s="359"/>
      <c r="H361" s="359"/>
      <c r="I361" s="359"/>
      <c r="J361" s="359"/>
      <c r="K361" s="359"/>
      <c r="L361" s="359"/>
      <c r="M361" s="359"/>
      <c r="N361" s="359"/>
      <c r="O361" s="359"/>
      <c r="AI361" s="359"/>
      <c r="AW361" s="79">
        <v>30.66666666667</v>
      </c>
      <c r="AX361" s="80">
        <v>-289.37182996568799</v>
      </c>
      <c r="AY361" s="80">
        <v>-6365.1608149378199</v>
      </c>
      <c r="AZ361" s="80">
        <v>-2493.2911567871902</v>
      </c>
      <c r="BA361" s="80">
        <v>-69670.631350539697</v>
      </c>
      <c r="BC361" s="79">
        <v>30.66666666667</v>
      </c>
      <c r="BD361" s="80">
        <v>827.80939688415594</v>
      </c>
      <c r="BF361" s="79">
        <v>30.66666666667</v>
      </c>
      <c r="BG361" s="80">
        <v>13.8323314963596</v>
      </c>
    </row>
    <row r="362" spans="1:59">
      <c r="A362" s="275"/>
      <c r="B362" s="275">
        <v>30.463999999999999</v>
      </c>
      <c r="C362" s="275">
        <v>2.8</v>
      </c>
      <c r="D362" s="421">
        <f t="shared" si="70"/>
        <v>358</v>
      </c>
      <c r="E362" s="422" t="str">
        <f t="shared" si="69"/>
        <v/>
      </c>
      <c r="F362" s="359"/>
      <c r="G362" s="359"/>
      <c r="H362" s="359"/>
      <c r="I362" s="359"/>
      <c r="J362" s="359"/>
      <c r="K362" s="359"/>
      <c r="L362" s="359"/>
      <c r="M362" s="359"/>
      <c r="N362" s="359"/>
      <c r="O362" s="359"/>
      <c r="AI362" s="359"/>
      <c r="AW362" s="79">
        <v>30.75</v>
      </c>
      <c r="AX362" s="80">
        <v>-302.16917519768498</v>
      </c>
      <c r="AY362" s="80">
        <v>-6572.6993787628398</v>
      </c>
      <c r="AZ362" s="80">
        <v>-2707.5448986809402</v>
      </c>
      <c r="BA362" s="80">
        <v>-72932.202260334103</v>
      </c>
      <c r="BC362" s="79">
        <v>30.75</v>
      </c>
      <c r="BD362" s="80">
        <v>827.56533769888199</v>
      </c>
      <c r="BF362" s="79">
        <v>30.75</v>
      </c>
      <c r="BG362" s="80">
        <v>13.4886926902943</v>
      </c>
    </row>
    <row r="363" spans="1:59">
      <c r="A363" s="275"/>
      <c r="B363" s="275">
        <v>30.513999999999999</v>
      </c>
      <c r="C363" s="275">
        <v>2.4</v>
      </c>
      <c r="D363" s="421">
        <f t="shared" si="70"/>
        <v>359</v>
      </c>
      <c r="E363" s="422" t="str">
        <f t="shared" si="69"/>
        <v/>
      </c>
      <c r="F363" s="359"/>
      <c r="G363" s="359"/>
      <c r="H363" s="359"/>
      <c r="I363" s="359"/>
      <c r="J363" s="359"/>
      <c r="K363" s="359"/>
      <c r="L363" s="359"/>
      <c r="M363" s="359"/>
      <c r="N363" s="359"/>
      <c r="O363" s="359"/>
      <c r="AI363" s="359"/>
      <c r="AW363" s="79">
        <v>30.83333333333</v>
      </c>
      <c r="AX363" s="80">
        <v>-290.81321423501402</v>
      </c>
      <c r="AY363" s="80">
        <v>-5877.3760428195301</v>
      </c>
      <c r="AZ363" s="80">
        <v>-2531.7641248678401</v>
      </c>
      <c r="BA363" s="80">
        <v>-62493.053011559103</v>
      </c>
      <c r="BC363" s="79">
        <v>30.83333333333</v>
      </c>
      <c r="BD363" s="80">
        <v>827.32093280248898</v>
      </c>
      <c r="BF363" s="79">
        <v>30.83333333333</v>
      </c>
      <c r="BG363" s="80">
        <v>13.3219059587822</v>
      </c>
    </row>
    <row r="364" spans="1:59">
      <c r="A364" s="275"/>
      <c r="B364" s="275">
        <v>30.67</v>
      </c>
      <c r="C364" s="275">
        <v>-2.1</v>
      </c>
      <c r="D364" s="421">
        <f t="shared" si="70"/>
        <v>360</v>
      </c>
      <c r="E364" s="422" t="str">
        <f t="shared" si="69"/>
        <v/>
      </c>
      <c r="F364" s="359"/>
      <c r="G364" s="359"/>
      <c r="H364" s="359"/>
      <c r="I364" s="359"/>
      <c r="J364" s="359"/>
      <c r="K364" s="359"/>
      <c r="L364" s="359"/>
      <c r="M364" s="359"/>
      <c r="N364" s="359"/>
      <c r="O364" s="359"/>
      <c r="AI364" s="359"/>
      <c r="AW364" s="79">
        <v>30.91666666667</v>
      </c>
      <c r="AX364" s="80">
        <v>-268.33580426148097</v>
      </c>
      <c r="AY364" s="80">
        <v>-5035.4291349913001</v>
      </c>
      <c r="AZ364" s="80">
        <v>-2160.8445356024199</v>
      </c>
      <c r="BA364" s="80">
        <v>-49659.3350063213</v>
      </c>
      <c r="BC364" s="79">
        <v>30.91666666667</v>
      </c>
      <c r="BD364" s="80">
        <v>827.076296814785</v>
      </c>
      <c r="BF364" s="79">
        <v>30.91666666667</v>
      </c>
      <c r="BG364" s="80">
        <v>13.4747790378138</v>
      </c>
    </row>
    <row r="365" spans="1:59">
      <c r="A365" s="275"/>
      <c r="B365" s="275">
        <v>30.72</v>
      </c>
      <c r="C365" s="275">
        <v>-2.5</v>
      </c>
      <c r="D365" s="421">
        <f t="shared" si="70"/>
        <v>361</v>
      </c>
      <c r="E365" s="422" t="str">
        <f t="shared" si="69"/>
        <v/>
      </c>
      <c r="F365" s="359"/>
      <c r="G365" s="359"/>
      <c r="H365" s="359"/>
      <c r="I365" s="359"/>
      <c r="J365" s="359"/>
      <c r="K365" s="359"/>
      <c r="L365" s="359"/>
      <c r="M365" s="359"/>
      <c r="N365" s="359"/>
      <c r="O365" s="359"/>
      <c r="AI365" s="359"/>
      <c r="AW365" s="79">
        <v>31</v>
      </c>
      <c r="AX365" s="80">
        <v>-254.82754683556101</v>
      </c>
      <c r="AY365" s="80">
        <v>-4772.7536862985498</v>
      </c>
      <c r="AZ365" s="80">
        <v>-1959.4202501319701</v>
      </c>
      <c r="BA365" s="80">
        <v>-45695.701604736401</v>
      </c>
      <c r="BC365" s="79">
        <v>31</v>
      </c>
      <c r="BD365" s="80">
        <v>826.83159731622197</v>
      </c>
      <c r="BF365" s="79">
        <v>31</v>
      </c>
      <c r="BG365" s="80">
        <v>13.801353896927299</v>
      </c>
    </row>
    <row r="366" spans="1:59">
      <c r="A366" s="275"/>
      <c r="B366" s="275">
        <v>30.77</v>
      </c>
      <c r="C366" s="275">
        <v>-2.1</v>
      </c>
      <c r="D366" s="421">
        <f t="shared" si="70"/>
        <v>362</v>
      </c>
      <c r="E366" s="422" t="str">
        <f t="shared" si="69"/>
        <v/>
      </c>
      <c r="F366" s="359"/>
      <c r="G366" s="359"/>
      <c r="H366" s="359"/>
      <c r="I366" s="359"/>
      <c r="J366" s="359"/>
      <c r="K366" s="359"/>
      <c r="L366" s="359"/>
      <c r="M366" s="359"/>
      <c r="N366" s="359"/>
      <c r="O366" s="359"/>
      <c r="AI366" s="359"/>
      <c r="AW366" s="359"/>
      <c r="AX366" s="359"/>
      <c r="AY366" s="359"/>
      <c r="AZ366" s="359"/>
      <c r="BA366" s="359"/>
      <c r="BC366" s="359"/>
      <c r="BD366" s="359"/>
      <c r="BF366" s="359"/>
      <c r="BG366" s="359"/>
    </row>
    <row r="367" spans="1:59">
      <c r="A367" s="275"/>
      <c r="B367" s="275">
        <v>30.925999999999998</v>
      </c>
      <c r="C367" s="275">
        <v>2.1</v>
      </c>
      <c r="D367" s="421">
        <f t="shared" si="70"/>
        <v>363</v>
      </c>
      <c r="E367" s="422" t="str">
        <f t="shared" si="69"/>
        <v/>
      </c>
      <c r="F367" s="359"/>
      <c r="G367" s="359"/>
      <c r="H367" s="359"/>
      <c r="I367" s="359"/>
      <c r="J367" s="359"/>
      <c r="K367" s="359"/>
      <c r="L367" s="359"/>
      <c r="M367" s="359"/>
      <c r="N367" s="359"/>
      <c r="O367" s="359"/>
      <c r="AI367" s="359"/>
      <c r="AW367" s="359"/>
      <c r="AX367" s="359"/>
      <c r="AY367" s="359"/>
      <c r="AZ367" s="359"/>
      <c r="BA367" s="359"/>
      <c r="BC367" s="359"/>
      <c r="BD367" s="359"/>
      <c r="BF367" s="359"/>
      <c r="BG367" s="359"/>
    </row>
    <row r="368" spans="1:59">
      <c r="A368" s="275"/>
      <c r="B368" s="275">
        <v>30.975999999999999</v>
      </c>
      <c r="C368" s="275">
        <v>2.5</v>
      </c>
      <c r="D368" s="421">
        <f t="shared" si="70"/>
        <v>364</v>
      </c>
      <c r="E368" s="422" t="str">
        <f t="shared" si="69"/>
        <v/>
      </c>
      <c r="F368" s="359"/>
      <c r="G368" s="359"/>
      <c r="H368" s="359"/>
      <c r="I368" s="359"/>
      <c r="J368" s="359"/>
      <c r="K368" s="359"/>
      <c r="L368" s="359"/>
      <c r="M368" s="359"/>
      <c r="N368" s="359"/>
      <c r="O368" s="359"/>
      <c r="AI368" s="359"/>
      <c r="AW368" s="359"/>
      <c r="AX368" s="359"/>
      <c r="AY368" s="359"/>
      <c r="AZ368" s="359"/>
      <c r="BA368" s="359"/>
      <c r="BC368" s="359"/>
      <c r="BD368" s="359"/>
      <c r="BF368" s="359"/>
      <c r="BG368" s="359"/>
    </row>
    <row r="369" spans="1:59">
      <c r="A369" s="275"/>
      <c r="B369" s="275">
        <v>31.026</v>
      </c>
      <c r="C369" s="275">
        <v>2</v>
      </c>
      <c r="D369" s="421">
        <f t="shared" si="70"/>
        <v>365</v>
      </c>
      <c r="E369" s="422" t="str">
        <f t="shared" si="69"/>
        <v/>
      </c>
      <c r="F369" s="359"/>
      <c r="G369" s="359"/>
      <c r="H369" s="359"/>
      <c r="I369" s="359"/>
      <c r="J369" s="359"/>
      <c r="K369" s="359"/>
      <c r="L369" s="359"/>
      <c r="M369" s="359"/>
      <c r="N369" s="359"/>
      <c r="O369" s="359"/>
      <c r="AW369" s="359"/>
      <c r="AX369" s="359"/>
      <c r="AY369" s="359"/>
      <c r="AZ369" s="359"/>
      <c r="BA369" s="359"/>
      <c r="BC369" s="359"/>
      <c r="BD369" s="359"/>
      <c r="BF369" s="359"/>
      <c r="BG369" s="359"/>
    </row>
    <row r="370" spans="1:59">
      <c r="E370" s="78"/>
      <c r="N370" s="359"/>
    </row>
  </sheetData>
  <conditionalFormatting sqref="P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{9DB0CB3A-AADC-4831-8E2B-0DCDE9BF9A2E}</x14:id>
        </ext>
      </extLst>
    </cfRule>
  </conditionalFormatting>
  <conditionalFormatting sqref="P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{A26EA928-9EE5-49C7-BC30-3F0D6705077B}</x14:id>
        </ext>
      </extLst>
    </cfRule>
  </conditionalFormatting>
  <conditionalFormatting sqref="P13:P1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{BE9D7466-CB5B-489B-8452-4394F31CBAB7}</x14:id>
        </ext>
      </extLst>
    </cfRule>
  </conditionalFormatting>
  <conditionalFormatting sqref="P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{6B35F0D0-5B69-4D2D-8B89-DA885244229A}</x14:id>
        </ext>
      </extLst>
    </cfRule>
  </conditionalFormatting>
  <conditionalFormatting sqref="Q12:AE12 AC2:AH2 R9:U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{8C59D648-9839-46BC-86A2-DAD8B0497297}</x14:id>
        </ext>
      </extLst>
    </cfRule>
  </conditionalFormatting>
  <conditionalFormatting sqref="AK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2:AN192 AM191:AN19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U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1:AU2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1:AU21 AQ24:AU35 AP23:AU23 AO22:AU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5:AX36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{7244318E-38C7-4B03-B391-56001DAFE4F6}</x14:id>
        </ext>
      </extLst>
    </cfRule>
  </conditionalFormatting>
  <conditionalFormatting sqref="BA5:BA3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{F2C6F385-0F0D-4645-A508-FFDB77244609}</x14:id>
        </ext>
      </extLst>
    </cfRule>
  </conditionalFormatting>
  <conditionalFormatting sqref="BD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{A09FDFC8-778F-4701-831D-896B72344E9E}</x14:id>
        </ext>
      </extLst>
    </cfRule>
  </conditionalFormatting>
  <conditionalFormatting sqref="BG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{F906CBB1-6994-4004-B23F-7148DAFFB6FB}</x14:id>
        </ext>
      </extLst>
    </cfRule>
  </conditionalFormatting>
  <conditionalFormatting sqref="BJ6:BL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13:BL2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B0CB3A-AADC-4831-8E2B-0DCDE9BF9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</xm:sqref>
        </x14:conditionalFormatting>
        <x14:conditionalFormatting xmlns:xm="http://schemas.microsoft.com/office/excel/2006/main">
          <x14:cfRule type="dataBar" id="{A26EA928-9EE5-49C7-BC30-3F0D67050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  <x14:conditionalFormatting xmlns:xm="http://schemas.microsoft.com/office/excel/2006/main">
          <x14:cfRule type="dataBar" id="{BE9D7466-CB5B-489B-8452-4394F31CBA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P13:P17</xm:sqref>
        </x14:conditionalFormatting>
        <x14:conditionalFormatting xmlns:xm="http://schemas.microsoft.com/office/excel/2006/main">
          <x14:cfRule type="dataBar" id="{6B35F0D0-5B69-4D2D-8B89-DA88524422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P19</xm:sqref>
        </x14:conditionalFormatting>
        <x14:conditionalFormatting xmlns:xm="http://schemas.microsoft.com/office/excel/2006/main">
          <x14:cfRule type="dataBar" id="{8C59D648-9839-46BC-86A2-DAD8B0497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244318E-38C7-4B03-B391-56001DAFE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AX5:AX365</xm:sqref>
        </x14:conditionalFormatting>
        <x14:conditionalFormatting xmlns:xm="http://schemas.microsoft.com/office/excel/2006/main">
          <x14:cfRule type="dataBar" id="{F2C6F385-0F0D-4645-A508-FFDB77244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BA5:BA365</xm:sqref>
        </x14:conditionalFormatting>
        <x14:conditionalFormatting xmlns:xm="http://schemas.microsoft.com/office/excel/2006/main">
          <x14:cfRule type="dataBar" id="{A09FDFC8-778F-4701-831D-896B72344E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BD4</xm:sqref>
        </x14:conditionalFormatting>
        <x14:conditionalFormatting xmlns:xm="http://schemas.microsoft.com/office/excel/2006/main">
          <x14:cfRule type="dataBar" id="{F906CBB1-6994-4004-B23F-7148DAFFB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AZ64"/>
  <sheetViews>
    <sheetView zoomScale="115" zoomScaleNormal="115" workbookViewId="0"/>
  </sheetViews>
  <sheetFormatPr defaultRowHeight="15"/>
  <cols>
    <col min="1" max="1" width="6.42578125" style="78" customWidth="1"/>
    <col min="2" max="2" width="6" style="37" customWidth="1"/>
    <col min="3" max="3" width="4.7109375" style="37" customWidth="1"/>
    <col min="4" max="4" width="4.7109375" customWidth="1"/>
    <col min="5" max="5" width="3.85546875" customWidth="1"/>
    <col min="6" max="6" width="3.5703125" style="85" customWidth="1"/>
    <col min="7" max="7" width="7.140625" customWidth="1"/>
    <col min="8" max="8" width="1.85546875" customWidth="1"/>
    <col min="9" max="10" width="7.140625" customWidth="1"/>
    <col min="11" max="11" width="1.85546875" customWidth="1"/>
    <col min="12" max="12" width="2.5703125" customWidth="1"/>
    <col min="13" max="13" width="3.5703125" customWidth="1"/>
    <col min="14" max="25" width="2.5703125" style="71" customWidth="1"/>
    <col min="26" max="26" width="4" style="71" customWidth="1"/>
    <col min="27" max="27" width="3.5703125" style="71" customWidth="1"/>
    <col min="28" max="33" width="2.5703125" style="71" customWidth="1"/>
    <col min="34" max="35" width="2.5703125" customWidth="1"/>
    <col min="36" max="36" width="2.5703125" style="37" customWidth="1"/>
    <col min="37" max="38" width="2.5703125" style="78" customWidth="1"/>
    <col min="39" max="39" width="2.42578125" style="78" customWidth="1"/>
    <col min="40" max="42" width="14.28515625" style="78" customWidth="1"/>
    <col min="43" max="43" width="6.140625" style="37" customWidth="1"/>
    <col min="44" max="45" width="6.140625" customWidth="1"/>
    <col min="46" max="48" width="6.140625" style="37" customWidth="1"/>
  </cols>
  <sheetData>
    <row r="1" spans="1:52" s="147" customFormat="1">
      <c r="A1" s="438"/>
      <c r="B1" s="439" t="s">
        <v>674</v>
      </c>
      <c r="C1" s="438"/>
      <c r="D1" s="439"/>
      <c r="E1" s="438"/>
      <c r="F1" s="414"/>
      <c r="G1" s="1"/>
      <c r="H1" s="438"/>
      <c r="I1" s="1"/>
      <c r="J1" s="1"/>
      <c r="K1" s="438"/>
      <c r="L1" s="438" t="s">
        <v>673</v>
      </c>
      <c r="M1" s="438"/>
      <c r="N1" s="439"/>
      <c r="O1" s="93"/>
      <c r="P1" s="93"/>
      <c r="Q1" s="93"/>
      <c r="R1" s="93"/>
      <c r="S1" s="93"/>
      <c r="T1" s="439" t="s">
        <v>675</v>
      </c>
      <c r="U1" s="93"/>
      <c r="V1" s="93"/>
      <c r="W1" s="93"/>
      <c r="X1" s="93"/>
      <c r="Y1" s="438" t="s">
        <v>677</v>
      </c>
      <c r="Z1" s="438"/>
      <c r="AA1" s="439"/>
      <c r="AB1" s="93"/>
      <c r="AC1" s="93"/>
      <c r="AD1" s="93"/>
      <c r="AE1" s="93"/>
      <c r="AF1" s="93"/>
      <c r="AG1" s="439" t="s">
        <v>678</v>
      </c>
      <c r="AH1" s="439"/>
      <c r="AI1" s="437" t="s">
        <v>685</v>
      </c>
      <c r="AJ1" s="438"/>
      <c r="AK1" s="438"/>
      <c r="AL1" s="438"/>
      <c r="AM1" s="438"/>
      <c r="AN1" s="438"/>
      <c r="AO1" s="438"/>
      <c r="AP1" s="438"/>
      <c r="AQ1" s="438" t="s">
        <v>670</v>
      </c>
      <c r="AR1" s="438"/>
      <c r="AS1" s="438"/>
      <c r="AT1" s="438"/>
      <c r="AU1" s="438"/>
      <c r="AV1" s="439" t="s">
        <v>669</v>
      </c>
      <c r="AW1" s="438"/>
      <c r="AX1" s="438"/>
      <c r="AY1" s="438"/>
      <c r="AZ1" s="438"/>
    </row>
    <row r="2" spans="1:52" s="147" customFormat="1">
      <c r="A2" s="40"/>
      <c r="B2" s="25">
        <v>10</v>
      </c>
      <c r="C2" s="25">
        <f>COUNTIF($C$5:$C$64,"="&amp;D2)</f>
        <v>10</v>
      </c>
      <c r="D2" s="25">
        <v>1</v>
      </c>
      <c r="E2" s="25">
        <f>B2</f>
        <v>10</v>
      </c>
      <c r="F2" s="452" t="s">
        <v>671</v>
      </c>
      <c r="G2" s="452"/>
      <c r="H2" s="1"/>
      <c r="I2" s="444"/>
      <c r="J2" s="444"/>
      <c r="K2" s="1"/>
      <c r="L2" s="444"/>
      <c r="M2" s="444"/>
      <c r="N2" s="444"/>
      <c r="O2" s="444"/>
      <c r="P2" s="444"/>
      <c r="Q2" s="444"/>
      <c r="R2" s="444"/>
      <c r="S2" s="444"/>
      <c r="T2" s="444"/>
      <c r="U2" s="93"/>
      <c r="V2" s="93"/>
      <c r="W2" s="93"/>
      <c r="X2" s="93"/>
      <c r="Y2" s="444"/>
      <c r="Z2" s="444"/>
      <c r="AA2" s="444"/>
      <c r="AB2" s="444"/>
      <c r="AC2" s="444"/>
      <c r="AD2" s="444"/>
      <c r="AE2" s="444"/>
      <c r="AF2" s="444"/>
      <c r="AG2" s="444"/>
      <c r="AH2" s="1"/>
      <c r="AI2" s="437" t="s">
        <v>687</v>
      </c>
      <c r="AJ2" s="438"/>
      <c r="AK2" s="438"/>
      <c r="AL2" s="438"/>
      <c r="AM2" s="438"/>
      <c r="AN2" s="479" t="s">
        <v>3</v>
      </c>
      <c r="AO2" s="480">
        <v>3</v>
      </c>
      <c r="AP2" s="438"/>
      <c r="AQ2" s="438"/>
      <c r="AR2" s="438"/>
      <c r="AS2" s="109"/>
      <c r="AT2" s="438"/>
      <c r="AU2" s="438"/>
      <c r="AV2" s="439"/>
      <c r="AW2" s="438"/>
      <c r="AX2" s="438"/>
      <c r="AY2" s="438"/>
      <c r="AZ2" s="438"/>
    </row>
    <row r="3" spans="1:52">
      <c r="A3" s="40"/>
      <c r="B3" s="25">
        <v>4</v>
      </c>
      <c r="C3" s="25">
        <f>COUNTIF($C$5:$C$64,"="&amp;D3)</f>
        <v>4</v>
      </c>
      <c r="D3" s="25">
        <v>2</v>
      </c>
      <c r="E3" s="25">
        <f>B3+E2</f>
        <v>14</v>
      </c>
      <c r="F3" s="291"/>
      <c r="G3" s="450" t="s">
        <v>679</v>
      </c>
      <c r="H3" s="1"/>
      <c r="I3" s="448" t="s">
        <v>684</v>
      </c>
      <c r="J3" s="449" t="s">
        <v>682</v>
      </c>
      <c r="K3" s="1"/>
      <c r="L3" s="444"/>
      <c r="M3" s="444"/>
      <c r="N3" s="451" t="s">
        <v>680</v>
      </c>
      <c r="O3" s="444"/>
      <c r="P3" s="444"/>
      <c r="Q3" s="444"/>
      <c r="R3" s="444"/>
      <c r="S3" s="444"/>
      <c r="T3" s="10">
        <v>0</v>
      </c>
      <c r="U3" s="93"/>
      <c r="V3" s="93"/>
      <c r="W3" s="93"/>
      <c r="X3" s="93"/>
      <c r="Y3" s="444"/>
      <c r="Z3" s="444"/>
      <c r="AA3" s="451" t="s">
        <v>681</v>
      </c>
      <c r="AB3" s="444"/>
      <c r="AC3" s="444"/>
      <c r="AD3" s="444"/>
      <c r="AE3" s="444"/>
      <c r="AF3" s="444"/>
      <c r="AG3" s="10">
        <v>0</v>
      </c>
      <c r="AH3" s="1"/>
      <c r="AI3" s="437" t="s">
        <v>686</v>
      </c>
      <c r="AJ3" s="1"/>
      <c r="AK3" s="110"/>
      <c r="AL3" s="110"/>
      <c r="AM3" s="110"/>
      <c r="AN3" s="479" t="s">
        <v>2</v>
      </c>
      <c r="AO3" s="480">
        <v>10</v>
      </c>
      <c r="AP3" s="110"/>
      <c r="AQ3" s="105"/>
      <c r="AR3" s="453" t="str">
        <f>AI3</f>
        <v>flow-ja-face</v>
      </c>
      <c r="AS3" s="109"/>
      <c r="AT3" s="25"/>
      <c r="AU3" s="440" t="s">
        <v>74</v>
      </c>
      <c r="AV3" s="25"/>
      <c r="AW3" s="437"/>
      <c r="AX3" s="437"/>
      <c r="AY3" s="437"/>
      <c r="AZ3" s="437"/>
    </row>
    <row r="4" spans="1:52" ht="15.75" thickBot="1">
      <c r="A4" s="40">
        <f>ROW()</f>
        <v>4</v>
      </c>
      <c r="B4" s="25">
        <v>6</v>
      </c>
      <c r="C4" s="25">
        <f>COUNTIF($C$5:$C$64,"="&amp;D4)</f>
        <v>6</v>
      </c>
      <c r="D4" s="25">
        <v>3</v>
      </c>
      <c r="E4" s="25">
        <f>B4+E3</f>
        <v>20</v>
      </c>
      <c r="F4" s="291">
        <v>0</v>
      </c>
      <c r="G4" s="291">
        <v>-1</v>
      </c>
      <c r="H4" s="291"/>
      <c r="I4" s="444">
        <v>0</v>
      </c>
      <c r="J4" s="444">
        <v>0</v>
      </c>
      <c r="K4" s="291"/>
      <c r="L4" s="442"/>
      <c r="M4" s="293"/>
      <c r="N4" s="444"/>
      <c r="O4" s="444"/>
      <c r="P4" s="444"/>
      <c r="Q4" s="444"/>
      <c r="R4" s="444"/>
      <c r="S4" s="444"/>
      <c r="T4" s="10">
        <v>-1</v>
      </c>
      <c r="U4" s="93"/>
      <c r="V4" s="93"/>
      <c r="W4" s="93"/>
      <c r="X4" s="93"/>
      <c r="Y4" s="442"/>
      <c r="Z4" s="293"/>
      <c r="AA4" s="444"/>
      <c r="AB4" s="444"/>
      <c r="AC4" s="444"/>
      <c r="AD4" s="444"/>
      <c r="AE4" s="444"/>
      <c r="AF4" s="444"/>
      <c r="AG4" s="10">
        <v>10</v>
      </c>
      <c r="AH4" s="1"/>
      <c r="AI4" s="444"/>
      <c r="AJ4" s="444"/>
      <c r="AK4" s="444"/>
      <c r="AL4" s="10"/>
      <c r="AM4" s="110"/>
      <c r="AN4" s="479" t="s">
        <v>1</v>
      </c>
      <c r="AO4" s="480">
        <v>1</v>
      </c>
      <c r="AP4" s="110"/>
      <c r="AQ4" s="106"/>
      <c r="AR4" s="106" t="s">
        <v>683</v>
      </c>
      <c r="AS4" s="109"/>
      <c r="AT4" s="25" t="s">
        <v>35</v>
      </c>
      <c r="AU4" s="25"/>
      <c r="AV4" s="441" t="s">
        <v>75</v>
      </c>
      <c r="AW4" s="437"/>
      <c r="AX4" s="437"/>
      <c r="AY4" s="437"/>
      <c r="AZ4" s="437"/>
    </row>
    <row r="5" spans="1:52">
      <c r="A5" s="40">
        <f>IF(ISNUMBER(B5),ROW()-$A$4,"")</f>
        <v>1</v>
      </c>
      <c r="B5" s="343">
        <v>0</v>
      </c>
      <c r="C5" s="1">
        <f t="shared" ref="C5:C36" si="0">IF(ISNUMBER(B5),_xlfn.IFS(A5&lt;=$E$2,$D$2,A5&lt;=$E$3,$D$3,A5&lt;=$E$4,$D$4),"")</f>
        <v>1</v>
      </c>
      <c r="D5" s="1" t="s">
        <v>29</v>
      </c>
      <c r="E5" s="1" t="s">
        <v>29</v>
      </c>
      <c r="F5" s="291">
        <f>IF(C5="","",IF(AND(C6="",C5&lt;&gt;C6),4,IF(B4&lt;&gt;C5,MAX(F$4:F4)+1,0)))</f>
        <v>1</v>
      </c>
      <c r="G5" s="1">
        <f t="shared" ref="G5:G36" si="1">IF(OR(F5="",F5=0),$G$4,INDEX($M$5:$M$8,F5,1))</f>
        <v>0</v>
      </c>
      <c r="H5" s="1"/>
      <c r="I5" s="1">
        <f>IF($F5="","",IF($F5=0,I4,INDEX($N$5:$N$8,F5,1)))</f>
        <v>0</v>
      </c>
      <c r="J5" s="1">
        <f>IF($F5="","",IF($F5=0,J4,INDEX($AA$5:$AA$8,F5,1)))</f>
        <v>2000</v>
      </c>
      <c r="K5" s="1"/>
      <c r="L5" s="82">
        <v>1</v>
      </c>
      <c r="M5" s="446">
        <v>0</v>
      </c>
      <c r="N5" s="444">
        <v>0</v>
      </c>
      <c r="O5" s="58"/>
      <c r="P5" s="58">
        <v>0</v>
      </c>
      <c r="Q5" s="58">
        <v>1</v>
      </c>
      <c r="R5" s="58">
        <v>2</v>
      </c>
      <c r="S5" s="447">
        <v>3</v>
      </c>
      <c r="T5" s="140"/>
      <c r="U5" s="93"/>
      <c r="V5" s="93"/>
      <c r="W5" s="93"/>
      <c r="X5" s="93"/>
      <c r="Y5" s="82">
        <v>1</v>
      </c>
      <c r="Z5" s="446">
        <v>0</v>
      </c>
      <c r="AA5" s="444">
        <v>2000</v>
      </c>
      <c r="AB5" s="58"/>
      <c r="AC5" s="58">
        <v>0</v>
      </c>
      <c r="AD5" s="58">
        <v>1</v>
      </c>
      <c r="AE5" s="58">
        <v>2</v>
      </c>
      <c r="AF5" s="447">
        <v>3</v>
      </c>
      <c r="AG5" s="140"/>
      <c r="AH5" s="1"/>
      <c r="AI5" s="58">
        <v>0</v>
      </c>
      <c r="AJ5" s="58">
        <v>1</v>
      </c>
      <c r="AK5" s="58">
        <v>1</v>
      </c>
      <c r="AL5" s="454" t="str">
        <f>_xlfn.CONCAT(AK5+1,",",AJ5+1)</f>
        <v>2,2</v>
      </c>
      <c r="AM5" s="110"/>
      <c r="AN5" s="481"/>
      <c r="AO5" s="482"/>
      <c r="AP5" s="110"/>
      <c r="AQ5" s="417">
        <v>40</v>
      </c>
      <c r="AR5" s="108">
        <v>1191.1490074317201</v>
      </c>
      <c r="AS5" s="109"/>
      <c r="AT5" s="417">
        <v>40</v>
      </c>
      <c r="AU5" s="102">
        <v>1.7313933205960801</v>
      </c>
      <c r="AV5" s="102">
        <v>0.13029315960912</v>
      </c>
      <c r="AW5" s="437"/>
      <c r="AX5" s="437"/>
      <c r="AY5" s="437"/>
      <c r="AZ5" s="437"/>
    </row>
    <row r="6" spans="1:52" ht="15.75" thickBot="1">
      <c r="A6" s="40">
        <f t="shared" ref="A6:A64" si="2">IF(ISNUMBER(B6),ROW()-$A$4,"")</f>
        <v>2</v>
      </c>
      <c r="B6" s="343">
        <v>44.4444444444444</v>
      </c>
      <c r="C6" s="1">
        <f t="shared" si="0"/>
        <v>1</v>
      </c>
      <c r="D6" s="1" t="s">
        <v>29</v>
      </c>
      <c r="E6" s="1" t="s">
        <v>29</v>
      </c>
      <c r="F6" s="291">
        <f>IF(C6="","",IF(AND(C7="",C6&lt;&gt;C7),4,IF(C5&lt;&gt;C6,MAX(F$4:F5)+1,0)))</f>
        <v>0</v>
      </c>
      <c r="G6" s="1">
        <f t="shared" si="1"/>
        <v>-1</v>
      </c>
      <c r="H6" s="1"/>
      <c r="I6" s="1">
        <f t="shared" ref="I6:I64" si="3">IF($F6="","",IF($F6=0,I5,INDEX($N$5:$N$8,F6,1)))</f>
        <v>0</v>
      </c>
      <c r="J6" s="1">
        <f t="shared" ref="J6:J64" si="4">IF($F6="","",IF($F6=0,J5,INDEX($AA$5:$AA$8,F6,1)))</f>
        <v>2000</v>
      </c>
      <c r="K6" s="1"/>
      <c r="L6" s="82">
        <v>2</v>
      </c>
      <c r="M6" s="446">
        <v>307</v>
      </c>
      <c r="N6" s="444">
        <v>1</v>
      </c>
      <c r="O6" s="58">
        <v>0</v>
      </c>
      <c r="P6" s="58">
        <v>0</v>
      </c>
      <c r="Q6" s="58">
        <v>0</v>
      </c>
      <c r="R6" s="58">
        <v>9</v>
      </c>
      <c r="S6" s="447" t="s">
        <v>672</v>
      </c>
      <c r="T6" s="10" t="str">
        <f>_xlfn.CONCAT(R6+1,",",Q6+1)</f>
        <v>10,1</v>
      </c>
      <c r="U6" s="93"/>
      <c r="V6" s="93"/>
      <c r="W6" s="93"/>
      <c r="X6" s="93"/>
      <c r="Y6" s="82">
        <v>2</v>
      </c>
      <c r="Z6" s="446">
        <v>307</v>
      </c>
      <c r="AA6" s="444">
        <v>6000</v>
      </c>
      <c r="AB6" s="58">
        <v>0</v>
      </c>
      <c r="AC6" s="58">
        <v>0</v>
      </c>
      <c r="AD6" s="58">
        <v>1</v>
      </c>
      <c r="AE6" s="58">
        <v>0</v>
      </c>
      <c r="AF6" s="447" t="s">
        <v>676</v>
      </c>
      <c r="AG6" s="10" t="str">
        <f>_xlfn.CONCAT(AE6+1,",",AD6+1)</f>
        <v>1,2</v>
      </c>
      <c r="AH6" s="1"/>
      <c r="AI6" s="58">
        <v>0</v>
      </c>
      <c r="AJ6" s="58">
        <v>1</v>
      </c>
      <c r="AK6" s="58">
        <v>0</v>
      </c>
      <c r="AL6" s="455" t="str">
        <f>_xlfn.CONCAT(AK6+1,",",AJ6+1)</f>
        <v>1,2</v>
      </c>
      <c r="AM6" s="110"/>
      <c r="AN6" s="479" t="s">
        <v>700</v>
      </c>
      <c r="AO6" s="480">
        <v>3</v>
      </c>
      <c r="AP6" s="110"/>
      <c r="AQ6" s="417">
        <v>80</v>
      </c>
      <c r="AR6" s="108">
        <v>1437.42022109249</v>
      </c>
      <c r="AS6" s="109"/>
      <c r="AT6" s="417">
        <v>80</v>
      </c>
      <c r="AU6" s="102">
        <v>2.1929088581214899</v>
      </c>
      <c r="AV6" s="102">
        <v>0.26058631921824099</v>
      </c>
      <c r="AW6" s="437"/>
      <c r="AX6" s="437"/>
      <c r="AY6" s="437"/>
      <c r="AZ6" s="437"/>
    </row>
    <row r="7" spans="1:52">
      <c r="A7" s="40">
        <f t="shared" si="2"/>
        <v>3</v>
      </c>
      <c r="B7" s="343">
        <v>88.8888888888888</v>
      </c>
      <c r="C7" s="1">
        <f t="shared" si="0"/>
        <v>1</v>
      </c>
      <c r="D7" s="1" t="s">
        <v>29</v>
      </c>
      <c r="E7" s="1" t="s">
        <v>29</v>
      </c>
      <c r="F7" s="291">
        <f>IF(C7="","",IF(AND(C8="",C7&lt;&gt;C8),4,IF(C6&lt;&gt;C7,MAX(F$4:F6)+1,0)))</f>
        <v>0</v>
      </c>
      <c r="G7" s="1">
        <f t="shared" si="1"/>
        <v>-1</v>
      </c>
      <c r="H7" s="1"/>
      <c r="I7" s="1">
        <f t="shared" si="3"/>
        <v>0</v>
      </c>
      <c r="J7" s="1">
        <f t="shared" si="4"/>
        <v>2000</v>
      </c>
      <c r="K7" s="1"/>
      <c r="L7" s="82">
        <v>3</v>
      </c>
      <c r="M7" s="446">
        <v>791</v>
      </c>
      <c r="N7" s="444">
        <v>5</v>
      </c>
      <c r="O7" s="58">
        <v>1</v>
      </c>
      <c r="P7" s="58">
        <v>0</v>
      </c>
      <c r="Q7" s="58">
        <v>1</v>
      </c>
      <c r="R7" s="58">
        <v>9</v>
      </c>
      <c r="S7" s="447" t="s">
        <v>672</v>
      </c>
      <c r="T7" s="10" t="str">
        <f t="shared" ref="T7:T8" si="5">_xlfn.CONCAT(R7+1,",",Q7+1)</f>
        <v>10,2</v>
      </c>
      <c r="U7" s="93"/>
      <c r="V7" s="93"/>
      <c r="W7" s="93"/>
      <c r="X7" s="93"/>
      <c r="Y7" s="82">
        <v>3</v>
      </c>
      <c r="Z7" s="446">
        <v>791</v>
      </c>
      <c r="AA7" s="444">
        <v>5000</v>
      </c>
      <c r="AB7" s="1"/>
      <c r="AC7" s="1"/>
      <c r="AD7" s="1"/>
      <c r="AE7" s="1"/>
      <c r="AF7" s="1"/>
      <c r="AG7" s="1"/>
      <c r="AH7" s="1"/>
      <c r="AI7" s="1"/>
      <c r="AJ7" s="1"/>
      <c r="AK7" s="110"/>
      <c r="AL7" s="110"/>
      <c r="AM7" s="110"/>
      <c r="AN7" s="110"/>
      <c r="AO7" s="110"/>
      <c r="AP7" s="110"/>
      <c r="AQ7" s="417">
        <v>120</v>
      </c>
      <c r="AR7" s="108">
        <v>1683.6611474547101</v>
      </c>
      <c r="AS7" s="109"/>
      <c r="AT7" s="417">
        <v>120</v>
      </c>
      <c r="AU7" s="102">
        <v>2.65423441628255</v>
      </c>
      <c r="AV7" s="102">
        <v>0.39087947882736102</v>
      </c>
      <c r="AW7" s="437"/>
      <c r="AX7" s="437"/>
      <c r="AY7" s="437"/>
      <c r="AZ7" s="437"/>
    </row>
    <row r="8" spans="1:52">
      <c r="A8" s="40">
        <f t="shared" si="2"/>
        <v>4</v>
      </c>
      <c r="B8" s="343">
        <v>133.333333333333</v>
      </c>
      <c r="C8" s="1">
        <f t="shared" si="0"/>
        <v>1</v>
      </c>
      <c r="D8" s="1" t="s">
        <v>29</v>
      </c>
      <c r="E8" s="1" t="s">
        <v>29</v>
      </c>
      <c r="F8" s="291">
        <f>IF(C8="","",IF(AND(C9="",C8&lt;&gt;C9),4,IF(C7&lt;&gt;C8,MAX(F$4:F7)+1,0)))</f>
        <v>0</v>
      </c>
      <c r="G8" s="1">
        <f t="shared" si="1"/>
        <v>-1</v>
      </c>
      <c r="H8" s="1"/>
      <c r="I8" s="1">
        <f t="shared" si="3"/>
        <v>0</v>
      </c>
      <c r="J8" s="1">
        <f t="shared" si="4"/>
        <v>2000</v>
      </c>
      <c r="K8" s="1"/>
      <c r="L8" s="82">
        <v>4</v>
      </c>
      <c r="M8" s="446">
        <v>1000</v>
      </c>
      <c r="N8" s="444">
        <v>2</v>
      </c>
      <c r="O8" s="58">
        <v>2</v>
      </c>
      <c r="P8" s="58">
        <v>0</v>
      </c>
      <c r="Q8" s="58">
        <v>2</v>
      </c>
      <c r="R8" s="58">
        <v>9</v>
      </c>
      <c r="S8" s="447" t="s">
        <v>672</v>
      </c>
      <c r="T8" s="10" t="str">
        <f t="shared" si="5"/>
        <v>10,3</v>
      </c>
      <c r="U8" s="93"/>
      <c r="V8" s="93"/>
      <c r="W8" s="93"/>
      <c r="X8" s="93"/>
      <c r="Y8" s="82">
        <v>4</v>
      </c>
      <c r="Z8" s="446">
        <v>1000</v>
      </c>
      <c r="AA8" s="444">
        <v>9000</v>
      </c>
      <c r="AB8" s="1"/>
      <c r="AC8" s="1"/>
      <c r="AD8" s="1"/>
      <c r="AE8" s="1"/>
      <c r="AF8" s="1"/>
      <c r="AG8" s="1"/>
      <c r="AH8" s="1"/>
      <c r="AI8" s="1"/>
      <c r="AJ8" s="438"/>
      <c r="AK8" s="438"/>
      <c r="AL8" s="438"/>
      <c r="AM8" s="110"/>
      <c r="AN8" s="110"/>
      <c r="AO8" s="110"/>
      <c r="AP8" s="110"/>
      <c r="AQ8" s="417">
        <v>160</v>
      </c>
      <c r="AR8" s="108">
        <v>1929.9020690703701</v>
      </c>
      <c r="AS8" s="109"/>
      <c r="AT8" s="417">
        <v>160</v>
      </c>
      <c r="AU8" s="102">
        <v>3.1155599400813001</v>
      </c>
      <c r="AV8" s="102">
        <v>0.52117263843648198</v>
      </c>
      <c r="AW8" s="437"/>
      <c r="AX8" s="437"/>
      <c r="AY8" s="437"/>
      <c r="AZ8" s="437"/>
    </row>
    <row r="9" spans="1:52">
      <c r="A9" s="40">
        <f t="shared" si="2"/>
        <v>5</v>
      </c>
      <c r="B9" s="343">
        <v>177.777777777777</v>
      </c>
      <c r="C9" s="1">
        <f t="shared" si="0"/>
        <v>1</v>
      </c>
      <c r="D9" s="1" t="s">
        <v>29</v>
      </c>
      <c r="E9" s="1" t="s">
        <v>29</v>
      </c>
      <c r="F9" s="291">
        <f>IF(C9="","",IF(AND(C10="",C9&lt;&gt;C10),4,IF(C8&lt;&gt;C9,MAX(F$4:F8)+1,0)))</f>
        <v>0</v>
      </c>
      <c r="G9" s="1">
        <f t="shared" si="1"/>
        <v>-1</v>
      </c>
      <c r="H9" s="1"/>
      <c r="I9" s="1">
        <f t="shared" si="3"/>
        <v>0</v>
      </c>
      <c r="J9" s="1">
        <f t="shared" si="4"/>
        <v>2000</v>
      </c>
      <c r="K9" s="1"/>
      <c r="L9" s="143"/>
      <c r="M9" s="293"/>
      <c r="N9" s="444"/>
      <c r="O9" s="58"/>
      <c r="P9" s="58"/>
      <c r="Q9" s="58"/>
      <c r="R9" s="58"/>
      <c r="S9" s="447"/>
      <c r="T9" s="140"/>
      <c r="U9" s="93"/>
      <c r="V9" s="93"/>
      <c r="W9" s="93"/>
      <c r="X9" s="93"/>
      <c r="Y9" s="143"/>
      <c r="Z9" s="293"/>
      <c r="AA9" s="444"/>
      <c r="AB9" s="1"/>
      <c r="AC9" s="1"/>
      <c r="AD9" s="1"/>
      <c r="AE9" s="1"/>
      <c r="AF9" s="1"/>
      <c r="AG9" s="1"/>
      <c r="AH9" s="1"/>
      <c r="AI9" s="1"/>
      <c r="AJ9" s="1"/>
      <c r="AK9" s="110"/>
      <c r="AL9" s="110"/>
      <c r="AM9" s="110"/>
      <c r="AN9" s="110"/>
      <c r="AO9" s="110"/>
      <c r="AP9" s="110"/>
      <c r="AQ9" s="417">
        <v>200</v>
      </c>
      <c r="AR9" s="108">
        <v>2176.1429906851899</v>
      </c>
      <c r="AS9" s="109"/>
      <c r="AT9" s="417">
        <v>200</v>
      </c>
      <c r="AU9" s="102">
        <v>3.5768854638737699</v>
      </c>
      <c r="AV9" s="102">
        <v>0.65146579804560201</v>
      </c>
      <c r="AW9" s="437"/>
      <c r="AX9" s="437"/>
      <c r="AY9" s="437"/>
      <c r="AZ9" s="437"/>
    </row>
    <row r="10" spans="1:52">
      <c r="A10" s="40">
        <f t="shared" si="2"/>
        <v>6</v>
      </c>
      <c r="B10" s="343">
        <v>222.222222222222</v>
      </c>
      <c r="C10" s="1">
        <f t="shared" si="0"/>
        <v>1</v>
      </c>
      <c r="D10" s="1" t="s">
        <v>29</v>
      </c>
      <c r="E10" s="1" t="s">
        <v>29</v>
      </c>
      <c r="F10" s="291">
        <f>IF(C10="","",IF(AND(C11="",C10&lt;&gt;C11),4,IF(C9&lt;&gt;C10,MAX(F$4:F9)+1,0)))</f>
        <v>0</v>
      </c>
      <c r="G10" s="1">
        <f t="shared" si="1"/>
        <v>-1</v>
      </c>
      <c r="H10" s="1"/>
      <c r="I10" s="1">
        <f t="shared" si="3"/>
        <v>0</v>
      </c>
      <c r="J10" s="1">
        <f t="shared" si="4"/>
        <v>2000</v>
      </c>
      <c r="K10" s="1"/>
      <c r="L10" s="1"/>
      <c r="M10" s="93"/>
      <c r="N10" s="93"/>
      <c r="O10" s="93">
        <v>1</v>
      </c>
      <c r="P10" s="93">
        <f t="shared" ref="P10:X10" si="6">O10+1</f>
        <v>2</v>
      </c>
      <c r="Q10" s="93">
        <f t="shared" si="6"/>
        <v>3</v>
      </c>
      <c r="R10" s="93">
        <f t="shared" si="6"/>
        <v>4</v>
      </c>
      <c r="S10" s="93">
        <f t="shared" si="6"/>
        <v>5</v>
      </c>
      <c r="T10" s="93">
        <f t="shared" si="6"/>
        <v>6</v>
      </c>
      <c r="U10" s="93">
        <f t="shared" si="6"/>
        <v>7</v>
      </c>
      <c r="V10" s="93">
        <f t="shared" si="6"/>
        <v>8</v>
      </c>
      <c r="W10" s="93">
        <f t="shared" si="6"/>
        <v>9</v>
      </c>
      <c r="X10" s="93">
        <f t="shared" si="6"/>
        <v>10</v>
      </c>
      <c r="Y10" s="93"/>
      <c r="Z10" s="93"/>
      <c r="AA10" s="93"/>
      <c r="AB10" s="93"/>
      <c r="AC10" s="93"/>
      <c r="AD10" s="93"/>
      <c r="AE10" s="93"/>
      <c r="AF10" s="93"/>
      <c r="AG10" s="93"/>
      <c r="AH10" s="1"/>
      <c r="AI10" s="1"/>
      <c r="AJ10" s="438"/>
      <c r="AK10" s="438"/>
      <c r="AL10" s="438"/>
      <c r="AM10" s="110"/>
      <c r="AN10" s="110"/>
      <c r="AO10" s="110"/>
      <c r="AP10" s="110"/>
      <c r="AQ10" s="417">
        <v>240</v>
      </c>
      <c r="AR10" s="108">
        <v>2422.3839122999898</v>
      </c>
      <c r="AS10" s="109"/>
      <c r="AT10" s="417">
        <v>240</v>
      </c>
      <c r="AU10" s="102">
        <v>4.0382109876662096</v>
      </c>
      <c r="AV10" s="102">
        <v>0.78175895765472303</v>
      </c>
      <c r="AW10" s="437"/>
      <c r="AX10" s="437"/>
      <c r="AY10" s="437"/>
      <c r="AZ10" s="437"/>
    </row>
    <row r="11" spans="1:52">
      <c r="A11" s="40">
        <f t="shared" si="2"/>
        <v>7</v>
      </c>
      <c r="B11" s="343">
        <v>266.666666666666</v>
      </c>
      <c r="C11" s="1">
        <f t="shared" si="0"/>
        <v>1</v>
      </c>
      <c r="D11" s="1" t="s">
        <v>29</v>
      </c>
      <c r="E11" s="1" t="s">
        <v>29</v>
      </c>
      <c r="F11" s="291">
        <f>IF(C11="","",IF(AND(C12="",C11&lt;&gt;C12),4,IF(C10&lt;&gt;C11,MAX(F$4:F10)+1,0)))</f>
        <v>0</v>
      </c>
      <c r="G11" s="1">
        <f t="shared" si="1"/>
        <v>-1</v>
      </c>
      <c r="H11" s="1"/>
      <c r="I11" s="1">
        <f t="shared" si="3"/>
        <v>0</v>
      </c>
      <c r="J11" s="1">
        <f t="shared" si="4"/>
        <v>2000</v>
      </c>
      <c r="K11" s="1"/>
      <c r="L11" s="1"/>
      <c r="M11" s="93"/>
      <c r="N11" s="93"/>
      <c r="O11" s="323">
        <f>ROW()</f>
        <v>11</v>
      </c>
      <c r="P11" s="323">
        <f>ROW()</f>
        <v>11</v>
      </c>
      <c r="Q11" s="323">
        <f>ROW()</f>
        <v>11</v>
      </c>
      <c r="R11" s="323">
        <f>ROW()</f>
        <v>11</v>
      </c>
      <c r="S11" s="323">
        <f>ROW()</f>
        <v>11</v>
      </c>
      <c r="T11" s="323">
        <f>ROW()</f>
        <v>11</v>
      </c>
      <c r="U11" s="323">
        <f>ROW()</f>
        <v>11</v>
      </c>
      <c r="V11" s="323">
        <f>ROW()</f>
        <v>11</v>
      </c>
      <c r="W11" s="323">
        <f>ROW()</f>
        <v>11</v>
      </c>
      <c r="X11" s="323">
        <f>ROW()</f>
        <v>11</v>
      </c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438"/>
      <c r="AL11" s="110"/>
      <c r="AM11" s="110"/>
      <c r="AN11" s="110"/>
      <c r="AO11" s="110"/>
      <c r="AP11" s="110"/>
      <c r="AQ11" s="417">
        <v>280</v>
      </c>
      <c r="AR11" s="108">
        <v>2668.6248339148101</v>
      </c>
      <c r="AS11" s="109"/>
      <c r="AT11" s="417">
        <v>280</v>
      </c>
      <c r="AU11" s="102">
        <v>4.4995365114586603</v>
      </c>
      <c r="AV11" s="102">
        <v>0.91205211726384305</v>
      </c>
      <c r="AW11" s="437"/>
      <c r="AX11" s="437"/>
      <c r="AY11" s="437"/>
      <c r="AZ11" s="437"/>
    </row>
    <row r="12" spans="1:52">
      <c r="A12" s="40">
        <f t="shared" si="2"/>
        <v>8</v>
      </c>
      <c r="B12" s="343">
        <v>311.11111111111097</v>
      </c>
      <c r="C12" s="1">
        <f t="shared" si="0"/>
        <v>1</v>
      </c>
      <c r="D12" s="1" t="s">
        <v>29</v>
      </c>
      <c r="E12" s="1" t="s">
        <v>29</v>
      </c>
      <c r="F12" s="291">
        <f>IF(C12="","",IF(AND(C13="",C12&lt;&gt;C13),4,IF(C11&lt;&gt;C12,MAX(F$4:F11)+1,0)))</f>
        <v>0</v>
      </c>
      <c r="G12" s="1">
        <f t="shared" si="1"/>
        <v>-1</v>
      </c>
      <c r="H12" s="1"/>
      <c r="I12" s="1">
        <f t="shared" si="3"/>
        <v>0</v>
      </c>
      <c r="J12" s="1">
        <f t="shared" si="4"/>
        <v>2000</v>
      </c>
      <c r="K12" s="1"/>
      <c r="L12" s="1"/>
      <c r="M12" s="93">
        <v>1</v>
      </c>
      <c r="N12" s="323">
        <f>COLUMN()</f>
        <v>14</v>
      </c>
      <c r="O12" s="10" t="str">
        <f t="shared" ref="O12:X14" si="7">_xlfn.CONCAT(COLUMN()-$N12,",",ROW()-O$11)</f>
        <v>1,1</v>
      </c>
      <c r="P12" s="10" t="str">
        <f t="shared" si="7"/>
        <v>2,1</v>
      </c>
      <c r="Q12" s="10" t="str">
        <f t="shared" si="7"/>
        <v>3,1</v>
      </c>
      <c r="R12" s="10" t="str">
        <f t="shared" si="7"/>
        <v>4,1</v>
      </c>
      <c r="S12" s="10" t="str">
        <f t="shared" si="7"/>
        <v>5,1</v>
      </c>
      <c r="T12" s="10" t="str">
        <f t="shared" si="7"/>
        <v>6,1</v>
      </c>
      <c r="U12" s="10" t="str">
        <f t="shared" si="7"/>
        <v>7,1</v>
      </c>
      <c r="V12" s="10" t="str">
        <f t="shared" si="7"/>
        <v>8,1</v>
      </c>
      <c r="W12" s="10" t="str">
        <f t="shared" si="7"/>
        <v>9,1</v>
      </c>
      <c r="X12" s="10" t="str">
        <f t="shared" si="7"/>
        <v>10,1</v>
      </c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438"/>
      <c r="AL12" s="438"/>
      <c r="AM12" s="110"/>
      <c r="AN12" s="110"/>
      <c r="AO12" s="110"/>
      <c r="AP12" s="110"/>
      <c r="AQ12" s="417">
        <v>320</v>
      </c>
      <c r="AR12" s="108">
        <v>2822.1483639930202</v>
      </c>
      <c r="AS12" s="109"/>
      <c r="AT12" s="417">
        <v>320</v>
      </c>
      <c r="AU12" s="102">
        <v>4.9013129555479402</v>
      </c>
      <c r="AV12" s="102">
        <v>1.1074380165289199</v>
      </c>
      <c r="AW12" s="437"/>
      <c r="AX12" s="437"/>
      <c r="AY12" s="437"/>
      <c r="AZ12" s="437"/>
    </row>
    <row r="13" spans="1:52">
      <c r="A13" s="40">
        <f t="shared" si="2"/>
        <v>9</v>
      </c>
      <c r="B13" s="343">
        <v>355.55555555555497</v>
      </c>
      <c r="C13" s="1">
        <f t="shared" si="0"/>
        <v>1</v>
      </c>
      <c r="D13" s="1" t="s">
        <v>29</v>
      </c>
      <c r="E13" s="1" t="s">
        <v>29</v>
      </c>
      <c r="F13" s="291">
        <f>IF(C13="","",IF(AND(C14="",C13&lt;&gt;C14),4,IF(C12&lt;&gt;C13,MAX(F$4:F12)+1,0)))</f>
        <v>0</v>
      </c>
      <c r="G13" s="1">
        <f t="shared" si="1"/>
        <v>-1</v>
      </c>
      <c r="H13" s="1"/>
      <c r="I13" s="1">
        <f t="shared" si="3"/>
        <v>0</v>
      </c>
      <c r="J13" s="1">
        <f t="shared" si="4"/>
        <v>2000</v>
      </c>
      <c r="K13" s="1"/>
      <c r="L13" s="1"/>
      <c r="M13" s="93">
        <f>M12+1</f>
        <v>2</v>
      </c>
      <c r="N13" s="323">
        <f>COLUMN()</f>
        <v>14</v>
      </c>
      <c r="O13" s="10" t="str">
        <f t="shared" si="7"/>
        <v>1,2</v>
      </c>
      <c r="P13" s="10" t="str">
        <f t="shared" si="7"/>
        <v>2,2</v>
      </c>
      <c r="Q13" s="10" t="str">
        <f t="shared" si="7"/>
        <v>3,2</v>
      </c>
      <c r="R13" s="10" t="str">
        <f t="shared" si="7"/>
        <v>4,2</v>
      </c>
      <c r="S13" s="10" t="str">
        <f t="shared" si="7"/>
        <v>5,2</v>
      </c>
      <c r="T13" s="10" t="str">
        <f t="shared" si="7"/>
        <v>6,2</v>
      </c>
      <c r="U13" s="10" t="str">
        <f t="shared" si="7"/>
        <v>7,2</v>
      </c>
      <c r="V13" s="10" t="str">
        <f t="shared" si="7"/>
        <v>8,2</v>
      </c>
      <c r="W13" s="10" t="str">
        <f t="shared" si="7"/>
        <v>9,2</v>
      </c>
      <c r="X13" s="10" t="str">
        <f t="shared" si="7"/>
        <v>10,2</v>
      </c>
      <c r="Y13" s="93"/>
      <c r="Z13" s="93"/>
      <c r="AA13" s="93"/>
      <c r="AB13" s="93"/>
      <c r="AC13" s="93"/>
      <c r="AD13" s="93"/>
      <c r="AE13" s="93"/>
      <c r="AF13" s="93"/>
      <c r="AG13" s="93"/>
      <c r="AH13" s="1"/>
      <c r="AI13" s="1"/>
      <c r="AJ13" s="1"/>
      <c r="AK13" s="110"/>
      <c r="AL13" s="110"/>
      <c r="AM13" s="110"/>
      <c r="AN13" s="110"/>
      <c r="AO13" s="110"/>
      <c r="AP13" s="110"/>
      <c r="AQ13" s="417">
        <v>360</v>
      </c>
      <c r="AR13" s="108">
        <v>2783.10365810042</v>
      </c>
      <c r="AS13" s="109"/>
      <c r="AT13" s="417">
        <v>360</v>
      </c>
      <c r="AU13" s="102">
        <v>5.1794065365363604</v>
      </c>
      <c r="AV13" s="102">
        <v>1.4380165289256199</v>
      </c>
      <c r="AW13" s="437"/>
      <c r="AX13" s="437"/>
      <c r="AY13" s="437"/>
      <c r="AZ13" s="437"/>
    </row>
    <row r="14" spans="1:52">
      <c r="A14" s="40">
        <f t="shared" si="2"/>
        <v>10</v>
      </c>
      <c r="B14" s="343">
        <v>400</v>
      </c>
      <c r="C14" s="1">
        <f t="shared" si="0"/>
        <v>1</v>
      </c>
      <c r="D14" s="1" t="s">
        <v>29</v>
      </c>
      <c r="E14" s="1" t="s">
        <v>29</v>
      </c>
      <c r="F14" s="291">
        <f>IF(C14="","",IF(AND(C15="",C14&lt;&gt;C15),4,IF(C13&lt;&gt;C14,MAX(F$4:F13)+1,0)))</f>
        <v>0</v>
      </c>
      <c r="G14" s="1">
        <f t="shared" si="1"/>
        <v>-1</v>
      </c>
      <c r="H14" s="1"/>
      <c r="I14" s="1">
        <f t="shared" si="3"/>
        <v>0</v>
      </c>
      <c r="J14" s="1">
        <f t="shared" si="4"/>
        <v>2000</v>
      </c>
      <c r="K14" s="1"/>
      <c r="L14" s="1"/>
      <c r="M14" s="93">
        <f>M13+1</f>
        <v>3</v>
      </c>
      <c r="N14" s="323">
        <f>COLUMN()</f>
        <v>14</v>
      </c>
      <c r="O14" s="10" t="str">
        <f t="shared" si="7"/>
        <v>1,3</v>
      </c>
      <c r="P14" s="10" t="str">
        <f t="shared" si="7"/>
        <v>2,3</v>
      </c>
      <c r="Q14" s="10" t="str">
        <f t="shared" si="7"/>
        <v>3,3</v>
      </c>
      <c r="R14" s="10" t="str">
        <f t="shared" si="7"/>
        <v>4,3</v>
      </c>
      <c r="S14" s="10" t="str">
        <f t="shared" si="7"/>
        <v>5,3</v>
      </c>
      <c r="T14" s="10" t="str">
        <f t="shared" si="7"/>
        <v>6,3</v>
      </c>
      <c r="U14" s="10" t="str">
        <f t="shared" si="7"/>
        <v>7,3</v>
      </c>
      <c r="V14" s="10" t="str">
        <f t="shared" si="7"/>
        <v>8,3</v>
      </c>
      <c r="W14" s="10" t="str">
        <f t="shared" si="7"/>
        <v>9,3</v>
      </c>
      <c r="X14" s="10" t="str">
        <f t="shared" si="7"/>
        <v>10,3</v>
      </c>
      <c r="Y14" s="93"/>
      <c r="Z14" s="93"/>
      <c r="AA14" s="93"/>
      <c r="AB14" s="93"/>
      <c r="AC14" s="93"/>
      <c r="AD14" s="93"/>
      <c r="AE14" s="93"/>
      <c r="AF14" s="93"/>
      <c r="AG14" s="93"/>
      <c r="AH14" s="1"/>
      <c r="AI14" s="1"/>
      <c r="AJ14" s="438"/>
      <c r="AK14" s="438"/>
      <c r="AL14" s="438"/>
      <c r="AM14" s="110"/>
      <c r="AN14" s="110"/>
      <c r="AO14" s="110"/>
      <c r="AP14" s="110"/>
      <c r="AQ14" s="417">
        <v>400</v>
      </c>
      <c r="AR14" s="108">
        <v>2744.0561567915802</v>
      </c>
      <c r="AS14" s="109"/>
      <c r="AT14" s="417">
        <v>400</v>
      </c>
      <c r="AU14" s="102">
        <v>5.4574917982472204</v>
      </c>
      <c r="AV14" s="102">
        <v>1.7685950413223099</v>
      </c>
      <c r="AW14" s="437"/>
      <c r="AX14" s="437"/>
      <c r="AY14" s="437"/>
      <c r="AZ14" s="437"/>
    </row>
    <row r="15" spans="1:52">
      <c r="A15" s="40">
        <f t="shared" si="2"/>
        <v>11</v>
      </c>
      <c r="B15" s="343">
        <v>400</v>
      </c>
      <c r="C15" s="1">
        <f t="shared" si="0"/>
        <v>2</v>
      </c>
      <c r="D15" s="1" t="s">
        <v>29</v>
      </c>
      <c r="E15" s="1" t="s">
        <v>29</v>
      </c>
      <c r="F15" s="291">
        <f>IF(C15="","",IF(AND(C16="",C15&lt;&gt;C16),4,IF(C14&lt;&gt;C15,MAX(F$4:F14)+1,0)))</f>
        <v>2</v>
      </c>
      <c r="G15" s="1">
        <f t="shared" si="1"/>
        <v>307</v>
      </c>
      <c r="H15" s="1"/>
      <c r="I15" s="1">
        <f t="shared" si="3"/>
        <v>1</v>
      </c>
      <c r="J15" s="1">
        <f t="shared" si="4"/>
        <v>6000</v>
      </c>
      <c r="K15" s="1"/>
      <c r="L15" s="1"/>
      <c r="M15" s="93"/>
      <c r="N15" s="93"/>
      <c r="O15" s="93">
        <v>1</v>
      </c>
      <c r="P15" s="93">
        <f t="shared" ref="P15:X15" si="8">O15+1</f>
        <v>2</v>
      </c>
      <c r="Q15" s="93">
        <f t="shared" si="8"/>
        <v>3</v>
      </c>
      <c r="R15" s="93">
        <f t="shared" si="8"/>
        <v>4</v>
      </c>
      <c r="S15" s="93">
        <f t="shared" si="8"/>
        <v>5</v>
      </c>
      <c r="T15" s="93">
        <f t="shared" si="8"/>
        <v>6</v>
      </c>
      <c r="U15" s="93">
        <f t="shared" si="8"/>
        <v>7</v>
      </c>
      <c r="V15" s="93">
        <f t="shared" si="8"/>
        <v>8</v>
      </c>
      <c r="W15" s="93">
        <f t="shared" si="8"/>
        <v>9</v>
      </c>
      <c r="X15" s="93">
        <f t="shared" si="8"/>
        <v>10</v>
      </c>
      <c r="Y15" s="93"/>
      <c r="Z15" s="93"/>
      <c r="AA15" s="93"/>
      <c r="AB15" s="93"/>
      <c r="AC15" s="93"/>
      <c r="AD15" s="93"/>
      <c r="AE15" s="93"/>
      <c r="AF15" s="93"/>
      <c r="AG15" s="93"/>
      <c r="AH15" s="1"/>
      <c r="AI15" s="1"/>
      <c r="AJ15" s="1"/>
      <c r="AK15" s="110"/>
      <c r="AL15" s="110"/>
      <c r="AM15" s="110"/>
      <c r="AN15" s="110"/>
      <c r="AO15" s="110"/>
      <c r="AP15" s="110"/>
      <c r="AQ15" s="417">
        <v>450</v>
      </c>
      <c r="AR15" s="108">
        <v>2695.2467798937701</v>
      </c>
      <c r="AS15" s="109"/>
      <c r="AT15" s="417">
        <v>450</v>
      </c>
      <c r="AU15" s="102">
        <v>5.80509837378683</v>
      </c>
      <c r="AV15" s="102">
        <v>2.1818181818181799</v>
      </c>
      <c r="AW15" s="437"/>
      <c r="AX15" s="437"/>
      <c r="AY15" s="437"/>
      <c r="AZ15" s="437"/>
    </row>
    <row r="16" spans="1:52" ht="15.75" thickBot="1">
      <c r="A16" s="40">
        <f t="shared" si="2"/>
        <v>12</v>
      </c>
      <c r="B16" s="343">
        <v>466.666666666666</v>
      </c>
      <c r="C16" s="1">
        <f t="shared" si="0"/>
        <v>2</v>
      </c>
      <c r="D16" s="1" t="s">
        <v>29</v>
      </c>
      <c r="E16" s="1" t="s">
        <v>29</v>
      </c>
      <c r="F16" s="291">
        <f>IF(C16="","",IF(AND(C17="",C16&lt;&gt;C17),4,IF(C15&lt;&gt;C16,MAX(F$4:F15)+1,0)))</f>
        <v>0</v>
      </c>
      <c r="G16" s="1">
        <f t="shared" si="1"/>
        <v>-1</v>
      </c>
      <c r="H16" s="1"/>
      <c r="I16" s="1">
        <f t="shared" si="3"/>
        <v>1</v>
      </c>
      <c r="J16" s="1">
        <f t="shared" si="4"/>
        <v>6000</v>
      </c>
      <c r="K16" s="1"/>
      <c r="L16" s="1"/>
      <c r="M16" s="93"/>
      <c r="N16" s="93">
        <v>1</v>
      </c>
      <c r="O16" s="445">
        <f>IF(ISNUMBER(MATCH(O12,$AG$6,0)),$AG$4,IF(ISNUMBER(MATCH(O12,$T$6:$T$8,0)),$T$4,$T$3))</f>
        <v>0</v>
      </c>
      <c r="P16" s="445">
        <f t="shared" ref="P16:X16" si="9">IF(ISNUMBER(MATCH(P12,$AG$6,0)),$AG$4,IF(ISNUMBER(MATCH(P12,$T$6:$T$8,0)),$T$4,$T$3))</f>
        <v>0</v>
      </c>
      <c r="Q16" s="445">
        <f t="shared" si="9"/>
        <v>0</v>
      </c>
      <c r="R16" s="445">
        <f t="shared" si="9"/>
        <v>0</v>
      </c>
      <c r="S16" s="445">
        <f t="shared" si="9"/>
        <v>0</v>
      </c>
      <c r="T16" s="445">
        <f t="shared" si="9"/>
        <v>0</v>
      </c>
      <c r="U16" s="445">
        <f t="shared" si="9"/>
        <v>0</v>
      </c>
      <c r="V16" s="445">
        <f t="shared" si="9"/>
        <v>0</v>
      </c>
      <c r="W16" s="445">
        <f t="shared" si="9"/>
        <v>0</v>
      </c>
      <c r="X16" s="445">
        <f t="shared" si="9"/>
        <v>-1</v>
      </c>
      <c r="Y16" s="93"/>
      <c r="Z16" s="93"/>
      <c r="AA16" s="93"/>
      <c r="AB16" s="93"/>
      <c r="AC16" s="93"/>
      <c r="AD16" s="93"/>
      <c r="AE16" s="93"/>
      <c r="AF16" s="93"/>
      <c r="AG16" s="93"/>
      <c r="AH16" s="1"/>
      <c r="AI16" s="1"/>
      <c r="AJ16" s="438"/>
      <c r="AK16" s="438"/>
      <c r="AL16" s="438"/>
      <c r="AM16" s="110"/>
      <c r="AN16" s="110"/>
      <c r="AO16" s="110"/>
      <c r="AP16" s="110"/>
      <c r="AQ16" s="417">
        <v>500</v>
      </c>
      <c r="AR16" s="108">
        <v>2646.43740299826</v>
      </c>
      <c r="AS16" s="109"/>
      <c r="AT16" s="417">
        <v>500</v>
      </c>
      <c r="AU16" s="102">
        <v>6.1527049493264396</v>
      </c>
      <c r="AV16" s="102">
        <v>2.5950413223140401</v>
      </c>
      <c r="AW16" s="437"/>
      <c r="AX16" s="437"/>
      <c r="AY16" s="437"/>
      <c r="AZ16" s="437"/>
    </row>
    <row r="17" spans="1:52" ht="15.75" thickBot="1">
      <c r="A17" s="40">
        <f t="shared" si="2"/>
        <v>13</v>
      </c>
      <c r="B17" s="343">
        <v>533.33333333333303</v>
      </c>
      <c r="C17" s="1">
        <f t="shared" si="0"/>
        <v>2</v>
      </c>
      <c r="D17" s="1" t="s">
        <v>29</v>
      </c>
      <c r="E17" s="1" t="s">
        <v>29</v>
      </c>
      <c r="F17" s="291">
        <f>IF(C17="","",IF(AND(C18="",C17&lt;&gt;C18),4,IF(C16&lt;&gt;C17,MAX(F$4:F16)+1,0)))</f>
        <v>0</v>
      </c>
      <c r="G17" s="1">
        <f t="shared" si="1"/>
        <v>-1</v>
      </c>
      <c r="H17" s="1"/>
      <c r="I17" s="1">
        <f t="shared" si="3"/>
        <v>1</v>
      </c>
      <c r="J17" s="1">
        <f t="shared" si="4"/>
        <v>6000</v>
      </c>
      <c r="K17" s="1"/>
      <c r="L17" s="1"/>
      <c r="M17" s="93"/>
      <c r="N17" s="93">
        <f>N16+1</f>
        <v>2</v>
      </c>
      <c r="O17" s="456">
        <f t="shared" ref="O17:X17" si="10">IF(ISNUMBER(MATCH(O13,$AG$6,0)),$AG$4,IF(ISNUMBER(MATCH(O13,$T$6:$T$8,0)),$T$4,$T$3))</f>
        <v>10</v>
      </c>
      <c r="P17" s="457">
        <f t="shared" si="10"/>
        <v>0</v>
      </c>
      <c r="Q17" s="445">
        <f t="shared" si="10"/>
        <v>0</v>
      </c>
      <c r="R17" s="445">
        <f t="shared" si="10"/>
        <v>0</v>
      </c>
      <c r="S17" s="445">
        <f t="shared" si="10"/>
        <v>0</v>
      </c>
      <c r="T17" s="445">
        <f t="shared" si="10"/>
        <v>0</v>
      </c>
      <c r="U17" s="445">
        <f t="shared" si="10"/>
        <v>0</v>
      </c>
      <c r="V17" s="445">
        <f t="shared" si="10"/>
        <v>0</v>
      </c>
      <c r="W17" s="445">
        <f t="shared" si="10"/>
        <v>0</v>
      </c>
      <c r="X17" s="445">
        <f t="shared" si="10"/>
        <v>-1</v>
      </c>
      <c r="Y17" s="93"/>
      <c r="Z17" s="93"/>
      <c r="AA17" s="93"/>
      <c r="AB17" s="93"/>
      <c r="AC17" s="93"/>
      <c r="AD17" s="93"/>
      <c r="AE17" s="93"/>
      <c r="AF17" s="93"/>
      <c r="AG17" s="93"/>
      <c r="AH17" s="1"/>
      <c r="AI17" s="1"/>
      <c r="AJ17" s="1"/>
      <c r="AK17" s="110"/>
      <c r="AL17" s="110"/>
      <c r="AM17" s="110"/>
      <c r="AN17" s="110"/>
      <c r="AO17" s="110"/>
      <c r="AP17" s="110"/>
      <c r="AQ17" s="417">
        <v>550</v>
      </c>
      <c r="AR17" s="108">
        <v>2597.62802610278</v>
      </c>
      <c r="AS17" s="109"/>
      <c r="AT17" s="417">
        <v>550</v>
      </c>
      <c r="AU17" s="102">
        <v>6.5003115248660404</v>
      </c>
      <c r="AV17" s="102">
        <v>3.00826446280991</v>
      </c>
      <c r="AW17" s="437"/>
      <c r="AX17" s="437"/>
      <c r="AY17" s="437"/>
      <c r="AZ17" s="437"/>
    </row>
    <row r="18" spans="1:52">
      <c r="A18" s="40">
        <f t="shared" si="2"/>
        <v>14</v>
      </c>
      <c r="B18" s="343">
        <v>600</v>
      </c>
      <c r="C18" s="1">
        <f t="shared" si="0"/>
        <v>2</v>
      </c>
      <c r="D18" s="1" t="s">
        <v>29</v>
      </c>
      <c r="E18" s="1" t="s">
        <v>29</v>
      </c>
      <c r="F18" s="291">
        <f>IF(C18="","",IF(AND(C19="",C18&lt;&gt;C19),4,IF(C17&lt;&gt;C18,MAX(F$4:F17)+1,0)))</f>
        <v>0</v>
      </c>
      <c r="G18" s="1">
        <f t="shared" si="1"/>
        <v>-1</v>
      </c>
      <c r="H18" s="1"/>
      <c r="I18" s="1">
        <f t="shared" si="3"/>
        <v>1</v>
      </c>
      <c r="J18" s="1">
        <f t="shared" si="4"/>
        <v>6000</v>
      </c>
      <c r="K18" s="1"/>
      <c r="L18" s="1"/>
      <c r="M18" s="93"/>
      <c r="N18" s="93">
        <f>N17+1</f>
        <v>3</v>
      </c>
      <c r="O18" s="445">
        <f t="shared" ref="O18:X18" si="11">IF(ISNUMBER(MATCH(O14,$AG$6,0)),$AG$4,IF(ISNUMBER(MATCH(O14,$T$6:$T$8,0)),$T$4,$T$3))</f>
        <v>0</v>
      </c>
      <c r="P18" s="445">
        <f t="shared" si="11"/>
        <v>0</v>
      </c>
      <c r="Q18" s="445">
        <f t="shared" si="11"/>
        <v>0</v>
      </c>
      <c r="R18" s="445">
        <f t="shared" si="11"/>
        <v>0</v>
      </c>
      <c r="S18" s="445">
        <f t="shared" si="11"/>
        <v>0</v>
      </c>
      <c r="T18" s="445">
        <f t="shared" si="11"/>
        <v>0</v>
      </c>
      <c r="U18" s="445">
        <f t="shared" si="11"/>
        <v>0</v>
      </c>
      <c r="V18" s="445">
        <f t="shared" si="11"/>
        <v>0</v>
      </c>
      <c r="W18" s="445">
        <f t="shared" si="11"/>
        <v>0</v>
      </c>
      <c r="X18" s="445">
        <f t="shared" si="11"/>
        <v>-1</v>
      </c>
      <c r="Y18" s="93"/>
      <c r="Z18" s="93"/>
      <c r="AA18" s="93"/>
      <c r="AB18" s="93"/>
      <c r="AC18" s="93"/>
      <c r="AD18" s="93"/>
      <c r="AE18" s="93"/>
      <c r="AF18" s="93"/>
      <c r="AG18" s="93"/>
      <c r="AH18" s="1"/>
      <c r="AI18" s="1"/>
      <c r="AJ18" s="438"/>
      <c r="AK18" s="438"/>
      <c r="AL18" s="438"/>
      <c r="AM18" s="110"/>
      <c r="AN18" s="110"/>
      <c r="AO18" s="110"/>
      <c r="AP18" s="110"/>
      <c r="AQ18" s="417">
        <v>600</v>
      </c>
      <c r="AR18" s="108">
        <v>2548.81864920728</v>
      </c>
      <c r="AS18" s="109"/>
      <c r="AT18" s="417">
        <v>600</v>
      </c>
      <c r="AU18" s="102">
        <v>6.8479181004056198</v>
      </c>
      <c r="AV18" s="102">
        <v>3.4214876033057799</v>
      </c>
      <c r="AW18" s="437"/>
      <c r="AX18" s="437"/>
      <c r="AY18" s="437"/>
      <c r="AZ18" s="437"/>
    </row>
    <row r="19" spans="1:52">
      <c r="A19" s="40">
        <f t="shared" si="2"/>
        <v>15</v>
      </c>
      <c r="B19" s="343">
        <v>600</v>
      </c>
      <c r="C19" s="1">
        <f t="shared" si="0"/>
        <v>3</v>
      </c>
      <c r="D19" s="1" t="s">
        <v>29</v>
      </c>
      <c r="E19" s="1" t="s">
        <v>29</v>
      </c>
      <c r="F19" s="291">
        <f>IF(C19="","",IF(AND(C20="",C19&lt;&gt;C20),4,IF(C18&lt;&gt;C19,MAX(F$4:F18)+1,0)))</f>
        <v>3</v>
      </c>
      <c r="G19" s="1">
        <f t="shared" si="1"/>
        <v>791</v>
      </c>
      <c r="H19" s="1"/>
      <c r="I19" s="1">
        <f t="shared" si="3"/>
        <v>5</v>
      </c>
      <c r="J19" s="1">
        <f t="shared" si="4"/>
        <v>5000</v>
      </c>
      <c r="K19" s="1"/>
      <c r="L19" s="1"/>
      <c r="M19" s="437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1"/>
      <c r="AI19" s="1"/>
      <c r="AJ19" s="1"/>
      <c r="AK19" s="110"/>
      <c r="AL19" s="110"/>
      <c r="AM19" s="110"/>
      <c r="AN19" s="110"/>
      <c r="AO19" s="110"/>
      <c r="AP19" s="110"/>
      <c r="AQ19" s="417">
        <v>666.66666666670005</v>
      </c>
      <c r="AR19" s="108">
        <v>2483.7394800082102</v>
      </c>
      <c r="AS19" s="109"/>
      <c r="AT19" s="417">
        <v>666.66666666670005</v>
      </c>
      <c r="AU19" s="102">
        <v>7.31139353445786</v>
      </c>
      <c r="AV19" s="102">
        <v>3.9724517906335999</v>
      </c>
      <c r="AW19" s="437"/>
      <c r="AX19" s="437"/>
      <c r="AY19" s="437"/>
      <c r="AZ19" s="437"/>
    </row>
    <row r="20" spans="1:52">
      <c r="A20" s="40">
        <f t="shared" si="2"/>
        <v>16</v>
      </c>
      <c r="B20" s="343">
        <v>680</v>
      </c>
      <c r="C20" s="1">
        <f t="shared" si="0"/>
        <v>3</v>
      </c>
      <c r="D20" s="1" t="s">
        <v>29</v>
      </c>
      <c r="E20" s="1" t="s">
        <v>29</v>
      </c>
      <c r="F20" s="291">
        <f>IF(C20="","",IF(AND(C21="",C20&lt;&gt;C21),4,IF(C19&lt;&gt;C20,MAX(F$4:F19)+1,0)))</f>
        <v>0</v>
      </c>
      <c r="G20" s="1">
        <f t="shared" si="1"/>
        <v>-1</v>
      </c>
      <c r="H20" s="1"/>
      <c r="I20" s="1">
        <f t="shared" si="3"/>
        <v>5</v>
      </c>
      <c r="J20" s="1">
        <f t="shared" si="4"/>
        <v>5000</v>
      </c>
      <c r="K20" s="1"/>
      <c r="L20" s="1"/>
      <c r="M20" s="437"/>
      <c r="N20" s="93"/>
      <c r="O20" s="93">
        <v>7.2417989084019503</v>
      </c>
      <c r="P20" s="93">
        <v>6.7670256141330496</v>
      </c>
      <c r="Q20" s="93">
        <v>6.19316066333168</v>
      </c>
      <c r="R20" s="93">
        <v>5.5986131701095001</v>
      </c>
      <c r="S20" s="93">
        <v>4.9997478659914902</v>
      </c>
      <c r="T20" s="93">
        <v>4.3999800672065001</v>
      </c>
      <c r="U20" s="93">
        <v>3.8000223902847901</v>
      </c>
      <c r="V20" s="93">
        <v>3.2000233674577898</v>
      </c>
      <c r="W20" s="93">
        <v>2.6000138090601501</v>
      </c>
      <c r="X20" s="93">
        <v>2</v>
      </c>
      <c r="Y20" s="93"/>
      <c r="Z20" s="93"/>
      <c r="AA20" s="93"/>
      <c r="AB20" s="93"/>
      <c r="AC20" s="93"/>
      <c r="AD20" s="93"/>
      <c r="AE20" s="93"/>
      <c r="AF20" s="93"/>
      <c r="AG20" s="93"/>
      <c r="AH20" s="1"/>
      <c r="AI20" s="1"/>
      <c r="AJ20" s="438"/>
      <c r="AK20" s="438"/>
      <c r="AL20" s="438"/>
      <c r="AM20" s="110"/>
      <c r="AN20" s="110"/>
      <c r="AO20" s="110"/>
      <c r="AP20" s="110"/>
      <c r="AQ20" s="417">
        <v>733.33333333329904</v>
      </c>
      <c r="AR20" s="108">
        <v>2418.6603108141999</v>
      </c>
      <c r="AS20" s="109"/>
      <c r="AT20" s="417">
        <v>733.33333333329995</v>
      </c>
      <c r="AU20" s="102">
        <v>7.77486896851065</v>
      </c>
      <c r="AV20" s="102">
        <v>4.52341597796143</v>
      </c>
      <c r="AW20" s="437"/>
      <c r="AX20" s="437"/>
      <c r="AY20" s="437"/>
      <c r="AZ20" s="437"/>
    </row>
    <row r="21" spans="1:52">
      <c r="A21" s="40">
        <f t="shared" si="2"/>
        <v>17</v>
      </c>
      <c r="B21" s="343">
        <v>760</v>
      </c>
      <c r="C21" s="1">
        <f t="shared" si="0"/>
        <v>3</v>
      </c>
      <c r="D21" s="1" t="s">
        <v>29</v>
      </c>
      <c r="E21" s="1" t="s">
        <v>29</v>
      </c>
      <c r="F21" s="291">
        <f>IF(C21="","",IF(AND(C22="",C21&lt;&gt;C22),4,IF(C20&lt;&gt;C21,MAX(F$4:F20)+1,0)))</f>
        <v>0</v>
      </c>
      <c r="G21" s="1">
        <f t="shared" si="1"/>
        <v>-1</v>
      </c>
      <c r="H21" s="1"/>
      <c r="I21" s="1">
        <f t="shared" si="3"/>
        <v>5</v>
      </c>
      <c r="J21" s="1">
        <f t="shared" si="4"/>
        <v>5000</v>
      </c>
      <c r="K21" s="1"/>
      <c r="L21" s="1"/>
      <c r="M21" s="437"/>
      <c r="N21" s="93"/>
      <c r="O21" s="93">
        <v>7.7165715612003298</v>
      </c>
      <c r="P21" s="93">
        <v>6.8661164272441999</v>
      </c>
      <c r="Q21" s="93">
        <v>6.2138421183162604</v>
      </c>
      <c r="R21" s="93">
        <v>5.6029296406540903</v>
      </c>
      <c r="S21" s="93">
        <v>5.00064876562619</v>
      </c>
      <c r="T21" s="93">
        <v>4.4001680952602102</v>
      </c>
      <c r="U21" s="93">
        <v>3.8000616309063102</v>
      </c>
      <c r="V21" s="93">
        <v>3.2000315425957999</v>
      </c>
      <c r="W21" s="93">
        <v>2.6000154440841299</v>
      </c>
      <c r="X21" s="93">
        <v>2</v>
      </c>
      <c r="Y21" s="93"/>
      <c r="Z21" s="93"/>
      <c r="AA21" s="93"/>
      <c r="AB21" s="93"/>
      <c r="AC21" s="93"/>
      <c r="AD21" s="93"/>
      <c r="AE21" s="93"/>
      <c r="AF21" s="93"/>
      <c r="AG21" s="93"/>
      <c r="AH21" s="1"/>
      <c r="AI21" s="1"/>
      <c r="AJ21" s="1"/>
      <c r="AK21" s="110"/>
      <c r="AL21" s="110"/>
      <c r="AM21" s="110"/>
      <c r="AN21" s="110"/>
      <c r="AO21" s="110"/>
      <c r="AP21" s="110"/>
      <c r="AQ21" s="417">
        <v>800</v>
      </c>
      <c r="AR21" s="108">
        <v>2443.7513614261502</v>
      </c>
      <c r="AS21" s="109"/>
      <c r="AT21" s="417">
        <v>800</v>
      </c>
      <c r="AU21" s="102">
        <v>8.1560122003256801</v>
      </c>
      <c r="AV21" s="102">
        <v>4.8708133971291803</v>
      </c>
      <c r="AW21" s="437"/>
      <c r="AX21" s="437"/>
      <c r="AY21" s="437"/>
      <c r="AZ21" s="437"/>
    </row>
    <row r="22" spans="1:52">
      <c r="A22" s="40">
        <f t="shared" si="2"/>
        <v>18</v>
      </c>
      <c r="B22" s="343">
        <v>840</v>
      </c>
      <c r="C22" s="1">
        <f t="shared" si="0"/>
        <v>3</v>
      </c>
      <c r="D22" s="1" t="s">
        <v>29</v>
      </c>
      <c r="E22" s="1" t="s">
        <v>29</v>
      </c>
      <c r="F22" s="291">
        <f>IF(C22="","",IF(AND(C23="",C22&lt;&gt;C23),4,IF(C21&lt;&gt;C22,MAX(F$4:F21)+1,0)))</f>
        <v>0</v>
      </c>
      <c r="G22" s="1">
        <f t="shared" si="1"/>
        <v>-1</v>
      </c>
      <c r="H22" s="1"/>
      <c r="I22" s="1">
        <f t="shared" si="3"/>
        <v>5</v>
      </c>
      <c r="J22" s="1">
        <f t="shared" si="4"/>
        <v>5000</v>
      </c>
      <c r="K22" s="1"/>
      <c r="L22" s="1"/>
      <c r="M22" s="437"/>
      <c r="N22" s="93"/>
      <c r="O22" s="93">
        <v>7.2417989083863796</v>
      </c>
      <c r="P22" s="93">
        <v>6.7670256141271601</v>
      </c>
      <c r="Q22" s="93">
        <v>6.1931606633354104</v>
      </c>
      <c r="R22" s="93">
        <v>5.5986131700948096</v>
      </c>
      <c r="S22" s="93">
        <v>4.9997478659885299</v>
      </c>
      <c r="T22" s="93">
        <v>4.39998006720867</v>
      </c>
      <c r="U22" s="93">
        <v>3.8000223902827899</v>
      </c>
      <c r="V22" s="93">
        <v>3.2000233674580798</v>
      </c>
      <c r="W22" s="93">
        <v>2.60001380905747</v>
      </c>
      <c r="X22" s="93">
        <v>2</v>
      </c>
      <c r="Y22" s="93"/>
      <c r="Z22" s="93"/>
      <c r="AA22" s="93"/>
      <c r="AB22" s="93"/>
      <c r="AC22" s="93"/>
      <c r="AD22" s="93"/>
      <c r="AE22" s="93"/>
      <c r="AF22" s="93"/>
      <c r="AG22" s="93"/>
      <c r="AH22" s="1"/>
      <c r="AI22" s="1"/>
      <c r="AJ22" s="438"/>
      <c r="AK22" s="438"/>
      <c r="AL22" s="438"/>
      <c r="AM22" s="110"/>
      <c r="AN22" s="110"/>
      <c r="AO22" s="110"/>
      <c r="AP22" s="110"/>
      <c r="AQ22" s="417">
        <v>866.66666666670005</v>
      </c>
      <c r="AR22" s="108">
        <v>3046.5984283805901</v>
      </c>
      <c r="AS22" s="109"/>
      <c r="AT22" s="417">
        <v>866.66666666670005</v>
      </c>
      <c r="AU22" s="102">
        <v>8.0096028757587892</v>
      </c>
      <c r="AV22" s="102">
        <v>3.9138755980861202</v>
      </c>
      <c r="AW22" s="437"/>
      <c r="AX22" s="437"/>
      <c r="AY22" s="437"/>
      <c r="AZ22" s="437"/>
    </row>
    <row r="23" spans="1:52">
      <c r="A23" s="40">
        <f t="shared" si="2"/>
        <v>19</v>
      </c>
      <c r="B23" s="343">
        <v>920</v>
      </c>
      <c r="C23" s="1">
        <f t="shared" si="0"/>
        <v>3</v>
      </c>
      <c r="D23" s="1" t="s">
        <v>29</v>
      </c>
      <c r="E23" s="1" t="s">
        <v>29</v>
      </c>
      <c r="F23" s="291">
        <f>IF(C23="","",IF(AND(C24="",C23&lt;&gt;C24),4,IF(C22&lt;&gt;C23,MAX(F$4:F22)+1,0)))</f>
        <v>0</v>
      </c>
      <c r="G23" s="1">
        <f t="shared" si="1"/>
        <v>-1</v>
      </c>
      <c r="H23" s="1"/>
      <c r="I23" s="1">
        <f t="shared" si="3"/>
        <v>5</v>
      </c>
      <c r="J23" s="1">
        <f t="shared" si="4"/>
        <v>5000</v>
      </c>
      <c r="K23" s="1"/>
      <c r="L23" s="1"/>
      <c r="M23" s="437"/>
      <c r="N23" s="93"/>
      <c r="O23" s="93"/>
      <c r="P23" s="93"/>
      <c r="Q23" s="93"/>
      <c r="R23" s="93"/>
      <c r="S23" s="93"/>
      <c r="T23" s="93"/>
      <c r="U23" s="93"/>
      <c r="V23" s="93"/>
      <c r="W23" s="439"/>
      <c r="X23" s="439" t="s">
        <v>688</v>
      </c>
      <c r="Y23" s="93"/>
      <c r="Z23" s="93"/>
      <c r="AA23" s="93"/>
      <c r="AB23" s="93"/>
      <c r="AC23" s="93"/>
      <c r="AD23" s="93"/>
      <c r="AE23" s="93"/>
      <c r="AF23" s="93"/>
      <c r="AG23" s="93"/>
      <c r="AH23" s="1"/>
      <c r="AI23" s="1"/>
      <c r="AJ23" s="1"/>
      <c r="AK23" s="110"/>
      <c r="AL23" s="110"/>
      <c r="AM23" s="110"/>
      <c r="AN23" s="110"/>
      <c r="AO23" s="110"/>
      <c r="AP23" s="110"/>
      <c r="AQ23" s="417">
        <v>933.33333333329904</v>
      </c>
      <c r="AR23" s="108">
        <v>3649.43704987822</v>
      </c>
      <c r="AS23" s="109"/>
      <c r="AT23" s="417">
        <v>933.33333333329995</v>
      </c>
      <c r="AU23" s="102">
        <v>7.8630872246417001</v>
      </c>
      <c r="AV23" s="102">
        <v>2.9569377990430601</v>
      </c>
      <c r="AW23" s="437"/>
      <c r="AX23" s="437"/>
      <c r="AY23" s="437"/>
      <c r="AZ23" s="437"/>
    </row>
    <row r="24" spans="1:52">
      <c r="A24" s="40">
        <f t="shared" si="2"/>
        <v>20</v>
      </c>
      <c r="B24" s="343">
        <v>1000</v>
      </c>
      <c r="C24" s="1">
        <f t="shared" si="0"/>
        <v>3</v>
      </c>
      <c r="D24" s="1" t="s">
        <v>29</v>
      </c>
      <c r="E24" s="1" t="s">
        <v>29</v>
      </c>
      <c r="F24" s="291">
        <f>IF(C24="","",IF(AND(C25="",C24&lt;&gt;C25),4,IF(C23&lt;&gt;C24,MAX(F$4:F23)+1,0)))</f>
        <v>4</v>
      </c>
      <c r="G24" s="1">
        <f t="shared" si="1"/>
        <v>1000</v>
      </c>
      <c r="H24" s="1"/>
      <c r="I24" s="1">
        <f t="shared" si="3"/>
        <v>2</v>
      </c>
      <c r="J24" s="1">
        <f t="shared" si="4"/>
        <v>9000</v>
      </c>
      <c r="K24" s="1"/>
      <c r="L24" s="1"/>
      <c r="M24" s="437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1"/>
      <c r="AI24" s="1"/>
      <c r="AJ24" s="438"/>
      <c r="AK24" s="438"/>
      <c r="AL24" s="438"/>
      <c r="AM24" s="110"/>
      <c r="AN24" s="110"/>
      <c r="AO24" s="110"/>
      <c r="AP24" s="110"/>
      <c r="AQ24" s="417">
        <v>1000</v>
      </c>
      <c r="AR24" s="108">
        <v>4252.2756697806799</v>
      </c>
      <c r="AS24" s="109"/>
      <c r="AT24" s="417">
        <v>1000</v>
      </c>
      <c r="AU24" s="102">
        <v>7.71657156120036</v>
      </c>
      <c r="AV24" s="102">
        <v>2</v>
      </c>
      <c r="AW24" s="437"/>
      <c r="AX24" s="437"/>
      <c r="AY24" s="437"/>
      <c r="AZ24" s="437"/>
    </row>
    <row r="25" spans="1:52">
      <c r="A25" s="40" t="str">
        <f t="shared" si="2"/>
        <v/>
      </c>
      <c r="B25" s="343"/>
      <c r="C25" s="1" t="str">
        <f t="shared" si="0"/>
        <v/>
      </c>
      <c r="D25" s="1" t="s">
        <v>29</v>
      </c>
      <c r="E25" s="1" t="s">
        <v>29</v>
      </c>
      <c r="F25" s="291" t="str">
        <f>IF(C25="","",IF(AND(C26="",C25&lt;&gt;C26),4,IF(C24&lt;&gt;C25,MAX(F$4:F24)+1,0)))</f>
        <v/>
      </c>
      <c r="G25" s="1">
        <f t="shared" si="1"/>
        <v>-1</v>
      </c>
      <c r="H25" s="1"/>
      <c r="I25" s="1" t="str">
        <f t="shared" si="3"/>
        <v/>
      </c>
      <c r="J25" s="1" t="str">
        <f t="shared" si="4"/>
        <v/>
      </c>
      <c r="K25" s="1"/>
      <c r="L25" s="1"/>
      <c r="M25" s="437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1"/>
      <c r="AI25" s="1"/>
      <c r="AJ25" s="1"/>
      <c r="AK25" s="110"/>
      <c r="AL25" s="110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437"/>
      <c r="AZ25" s="437"/>
    </row>
    <row r="26" spans="1:52">
      <c r="A26" s="40" t="str">
        <f t="shared" si="2"/>
        <v/>
      </c>
      <c r="B26" s="343"/>
      <c r="C26" s="1" t="str">
        <f t="shared" si="0"/>
        <v/>
      </c>
      <c r="D26" s="1" t="s">
        <v>29</v>
      </c>
      <c r="E26" s="1" t="s">
        <v>29</v>
      </c>
      <c r="F26" s="291" t="str">
        <f>IF(C26="","",IF(AND(C27="",C26&lt;&gt;C27),4,IF(C25&lt;&gt;C26,MAX(F$4:F25)+1,0)))</f>
        <v/>
      </c>
      <c r="G26" s="1">
        <f t="shared" si="1"/>
        <v>-1</v>
      </c>
      <c r="H26" s="1"/>
      <c r="I26" s="1" t="str">
        <f t="shared" si="3"/>
        <v/>
      </c>
      <c r="J26" s="1" t="str">
        <f t="shared" si="4"/>
        <v/>
      </c>
      <c r="K26" s="1"/>
      <c r="L26" s="1"/>
      <c r="M26" s="437"/>
      <c r="N26" s="93"/>
      <c r="O26" s="291"/>
      <c r="P26" s="291">
        <v>0</v>
      </c>
      <c r="Q26" s="291">
        <v>1</v>
      </c>
      <c r="R26" s="291">
        <v>2</v>
      </c>
      <c r="S26" s="291">
        <v>3</v>
      </c>
      <c r="T26" s="291">
        <v>4</v>
      </c>
      <c r="U26" s="291">
        <v>5</v>
      </c>
      <c r="V26" s="291">
        <v>6</v>
      </c>
      <c r="W26" s="291">
        <v>7</v>
      </c>
      <c r="X26" s="291">
        <v>8</v>
      </c>
      <c r="Y26" s="291">
        <v>9</v>
      </c>
      <c r="Z26" s="291">
        <v>10</v>
      </c>
      <c r="AA26" s="291">
        <v>11</v>
      </c>
      <c r="AB26" s="291">
        <v>12</v>
      </c>
      <c r="AC26" s="291">
        <v>13</v>
      </c>
      <c r="AD26" s="291">
        <v>14</v>
      </c>
      <c r="AE26" s="291">
        <v>15</v>
      </c>
      <c r="AF26" s="291">
        <v>16</v>
      </c>
      <c r="AG26" s="291">
        <v>17</v>
      </c>
      <c r="AH26" s="291">
        <v>18</v>
      </c>
      <c r="AI26" s="291">
        <v>19</v>
      </c>
      <c r="AJ26" s="291">
        <v>20</v>
      </c>
      <c r="AK26" s="291">
        <v>21</v>
      </c>
      <c r="AL26" s="291">
        <v>22</v>
      </c>
      <c r="AM26" s="291">
        <v>23</v>
      </c>
      <c r="AN26" s="291">
        <v>24</v>
      </c>
      <c r="AO26" s="291">
        <v>25</v>
      </c>
      <c r="AP26" s="291">
        <v>26</v>
      </c>
      <c r="AQ26" s="291">
        <v>27</v>
      </c>
      <c r="AR26" s="291">
        <v>28</v>
      </c>
      <c r="AS26" s="291">
        <v>29</v>
      </c>
      <c r="AT26" s="109"/>
      <c r="AU26" s="109"/>
      <c r="AV26" s="109"/>
      <c r="AW26" s="109"/>
      <c r="AX26" s="109"/>
      <c r="AY26" s="437"/>
      <c r="AZ26" s="437"/>
    </row>
    <row r="27" spans="1:52">
      <c r="A27" s="40" t="str">
        <f t="shared" si="2"/>
        <v/>
      </c>
      <c r="B27" s="343"/>
      <c r="C27" s="1" t="str">
        <f t="shared" si="0"/>
        <v/>
      </c>
      <c r="D27" s="1" t="s">
        <v>29</v>
      </c>
      <c r="E27" s="1" t="s">
        <v>29</v>
      </c>
      <c r="F27" s="291" t="str">
        <f>IF(C27="","",IF(AND(C28="",C27&lt;&gt;C28),4,IF(C26&lt;&gt;C27,MAX(F$4:F26)+1,0)))</f>
        <v/>
      </c>
      <c r="G27" s="1">
        <f t="shared" si="1"/>
        <v>-1</v>
      </c>
      <c r="H27" s="1"/>
      <c r="I27" s="1" t="str">
        <f t="shared" si="3"/>
        <v/>
      </c>
      <c r="J27" s="1" t="str">
        <f t="shared" si="4"/>
        <v/>
      </c>
      <c r="K27" s="1"/>
      <c r="L27" s="1"/>
      <c r="M27" s="437"/>
      <c r="N27" s="93"/>
      <c r="O27" s="291">
        <v>0</v>
      </c>
      <c r="P27" s="93">
        <v>7.2417989084019503</v>
      </c>
      <c r="Q27" s="93">
        <v>6.7670256141330496</v>
      </c>
      <c r="R27" s="93">
        <v>6.19316066333168</v>
      </c>
      <c r="S27" s="93">
        <v>5.5986131701095001</v>
      </c>
      <c r="T27" s="93">
        <v>4.9997478659914902</v>
      </c>
      <c r="U27" s="93">
        <v>4.3999800672065001</v>
      </c>
      <c r="V27" s="93">
        <v>3.8000223902847901</v>
      </c>
      <c r="W27" s="93">
        <v>3.2000233674577898</v>
      </c>
      <c r="X27" s="93">
        <v>2.6000138090601501</v>
      </c>
      <c r="Y27" s="93">
        <v>2</v>
      </c>
      <c r="Z27" s="93">
        <v>7.7165715612003298</v>
      </c>
      <c r="AA27" s="93">
        <v>6.8661164272441999</v>
      </c>
      <c r="AB27" s="93">
        <v>6.2138421183162604</v>
      </c>
      <c r="AC27" s="93">
        <v>5.6029296406540903</v>
      </c>
      <c r="AD27" s="93">
        <v>5.00064876562619</v>
      </c>
      <c r="AE27" s="93">
        <v>4.4001680952602102</v>
      </c>
      <c r="AF27" s="93">
        <v>3.8000616309063102</v>
      </c>
      <c r="AG27" s="93">
        <v>3.2000315425957999</v>
      </c>
      <c r="AH27" s="93">
        <v>2.6000154440841299</v>
      </c>
      <c r="AI27" s="93">
        <v>2</v>
      </c>
      <c r="AJ27" s="93">
        <v>7.2417989083863796</v>
      </c>
      <c r="AK27" s="93">
        <v>6.7670256141271601</v>
      </c>
      <c r="AL27" s="93">
        <v>6.1931606633354104</v>
      </c>
      <c r="AM27" s="93">
        <v>5.5986131700948096</v>
      </c>
      <c r="AN27" s="93">
        <v>4.9997478659885299</v>
      </c>
      <c r="AO27" s="93">
        <v>4.39998006720867</v>
      </c>
      <c r="AP27" s="93">
        <v>3.8000223902827899</v>
      </c>
      <c r="AQ27" s="93">
        <v>3.2000233674580798</v>
      </c>
      <c r="AR27" s="93">
        <v>2.60001380905747</v>
      </c>
      <c r="AS27" s="93">
        <v>2</v>
      </c>
      <c r="AT27" s="109"/>
      <c r="AU27" s="109"/>
      <c r="AV27" s="109"/>
      <c r="AW27" s="109"/>
      <c r="AX27" s="109"/>
      <c r="AY27" s="437"/>
      <c r="AZ27" s="437"/>
    </row>
    <row r="28" spans="1:52">
      <c r="A28" s="40" t="str">
        <f t="shared" si="2"/>
        <v/>
      </c>
      <c r="B28" s="343"/>
      <c r="C28" s="1" t="str">
        <f t="shared" si="0"/>
        <v/>
      </c>
      <c r="D28" s="1" t="s">
        <v>29</v>
      </c>
      <c r="E28" s="1" t="s">
        <v>29</v>
      </c>
      <c r="F28" s="291" t="str">
        <f>IF(C28="","",IF(AND(C29="",C28&lt;&gt;C29),4,IF(C27&lt;&gt;C28,MAX(F$4:F27)+1,0)))</f>
        <v/>
      </c>
      <c r="G28" s="1">
        <f t="shared" si="1"/>
        <v>-1</v>
      </c>
      <c r="H28" s="1"/>
      <c r="I28" s="1" t="str">
        <f t="shared" si="3"/>
        <v/>
      </c>
      <c r="J28" s="1" t="str">
        <f t="shared" si="4"/>
        <v/>
      </c>
      <c r="K28" s="1"/>
      <c r="L28" s="1"/>
      <c r="M28" s="437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1"/>
      <c r="AI28" s="1"/>
      <c r="AJ28" s="438"/>
      <c r="AK28" s="438"/>
      <c r="AL28" s="438"/>
      <c r="AM28" s="109"/>
      <c r="AN28" s="109"/>
      <c r="AO28" s="109"/>
      <c r="AP28" s="109"/>
      <c r="AQ28" s="109"/>
      <c r="AR28" s="109"/>
      <c r="AS28" s="439" t="s">
        <v>689</v>
      </c>
      <c r="AT28" s="109"/>
      <c r="AU28" s="109"/>
      <c r="AV28" s="109"/>
      <c r="AW28" s="109"/>
      <c r="AX28" s="109"/>
      <c r="AY28" s="437"/>
      <c r="AZ28" s="437"/>
    </row>
    <row r="29" spans="1:52">
      <c r="A29" s="40" t="str">
        <f t="shared" si="2"/>
        <v/>
      </c>
      <c r="B29" s="343"/>
      <c r="C29" s="1" t="str">
        <f t="shared" si="0"/>
        <v/>
      </c>
      <c r="D29" s="1" t="s">
        <v>29</v>
      </c>
      <c r="E29" s="1" t="s">
        <v>29</v>
      </c>
      <c r="F29" s="291" t="str">
        <f>IF(C29="","",IF(AND(C30="",C29&lt;&gt;C30),4,IF(C28&lt;&gt;C29,MAX(F$4:F28)+1,0)))</f>
        <v/>
      </c>
      <c r="G29" s="1">
        <f t="shared" si="1"/>
        <v>-1</v>
      </c>
      <c r="H29" s="1"/>
      <c r="I29" s="1" t="str">
        <f t="shared" si="3"/>
        <v/>
      </c>
      <c r="J29" s="1" t="str">
        <f t="shared" si="4"/>
        <v/>
      </c>
      <c r="K29" s="1"/>
      <c r="L29" s="1"/>
      <c r="M29" s="437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9"/>
      <c r="AT29" s="109"/>
      <c r="AU29" s="109"/>
      <c r="AV29" s="109"/>
      <c r="AW29" s="109"/>
      <c r="AX29" s="109"/>
      <c r="AY29" s="437"/>
      <c r="AZ29" s="437"/>
    </row>
    <row r="30" spans="1:52">
      <c r="A30" s="40" t="str">
        <f t="shared" si="2"/>
        <v/>
      </c>
      <c r="B30" s="343"/>
      <c r="C30" s="1" t="str">
        <f t="shared" si="0"/>
        <v/>
      </c>
      <c r="D30" s="1" t="s">
        <v>29</v>
      </c>
      <c r="E30" s="1" t="s">
        <v>29</v>
      </c>
      <c r="F30" s="291" t="str">
        <f>IF(C30="","",IF(AND(C31="",C30&lt;&gt;C31),4,IF(C29&lt;&gt;C30,MAX(F$4:F29)+1,0)))</f>
        <v/>
      </c>
      <c r="G30" s="1">
        <f t="shared" si="1"/>
        <v>-1</v>
      </c>
      <c r="H30" s="1"/>
      <c r="I30" s="1" t="str">
        <f t="shared" si="3"/>
        <v/>
      </c>
      <c r="J30" s="1" t="str">
        <f t="shared" si="4"/>
        <v/>
      </c>
      <c r="K30" s="1"/>
      <c r="L30" s="1"/>
      <c r="M30" s="437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/>
      <c r="AS30" s="109"/>
      <c r="AT30" s="109"/>
      <c r="AU30" s="109"/>
      <c r="AV30" s="109"/>
      <c r="AW30" s="109"/>
      <c r="AX30" s="109"/>
      <c r="AY30" s="437"/>
      <c r="AZ30" s="437"/>
    </row>
    <row r="31" spans="1:52">
      <c r="A31" s="40" t="str">
        <f t="shared" si="2"/>
        <v/>
      </c>
      <c r="B31" s="343"/>
      <c r="C31" s="1" t="str">
        <f t="shared" si="0"/>
        <v/>
      </c>
      <c r="D31" s="1" t="s">
        <v>29</v>
      </c>
      <c r="E31" s="1" t="s">
        <v>29</v>
      </c>
      <c r="F31" s="291" t="str">
        <f>IF(C31="","",IF(AND(C32="",C31&lt;&gt;C32),4,IF(C30&lt;&gt;C31,MAX(F$4:F30)+1,0)))</f>
        <v/>
      </c>
      <c r="G31" s="1">
        <f t="shared" si="1"/>
        <v>-1</v>
      </c>
      <c r="H31" s="1"/>
      <c r="I31" s="1" t="str">
        <f t="shared" si="3"/>
        <v/>
      </c>
      <c r="J31" s="1" t="str">
        <f t="shared" si="4"/>
        <v/>
      </c>
      <c r="K31" s="1"/>
      <c r="L31" s="1"/>
      <c r="M31" s="437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109"/>
      <c r="AW31" s="109"/>
      <c r="AX31" s="109"/>
      <c r="AY31" s="437"/>
      <c r="AZ31" s="437"/>
    </row>
    <row r="32" spans="1:52">
      <c r="A32" s="40" t="str">
        <f t="shared" si="2"/>
        <v/>
      </c>
      <c r="B32" s="343"/>
      <c r="C32" s="1" t="str">
        <f t="shared" si="0"/>
        <v/>
      </c>
      <c r="D32" s="1" t="s">
        <v>29</v>
      </c>
      <c r="E32" s="1" t="s">
        <v>29</v>
      </c>
      <c r="F32" s="291" t="str">
        <f>IF(C32="","",IF(AND(C33="",C32&lt;&gt;C33),4,IF(C31&lt;&gt;C32,MAX(F$4:F31)+1,0)))</f>
        <v/>
      </c>
      <c r="G32" s="1">
        <f t="shared" si="1"/>
        <v>-1</v>
      </c>
      <c r="H32" s="1"/>
      <c r="I32" s="1" t="str">
        <f t="shared" si="3"/>
        <v/>
      </c>
      <c r="J32" s="1" t="str">
        <f t="shared" si="4"/>
        <v/>
      </c>
      <c r="K32" s="1"/>
      <c r="L32" s="1"/>
      <c r="M32" s="437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9"/>
      <c r="AW32" s="109"/>
      <c r="AX32" s="109"/>
      <c r="AY32" s="437"/>
      <c r="AZ32" s="437"/>
    </row>
    <row r="33" spans="1:52">
      <c r="A33" s="40" t="str">
        <f t="shared" si="2"/>
        <v/>
      </c>
      <c r="B33" s="343"/>
      <c r="C33" s="1" t="str">
        <f t="shared" si="0"/>
        <v/>
      </c>
      <c r="D33" s="1" t="s">
        <v>29</v>
      </c>
      <c r="E33" s="1" t="s">
        <v>29</v>
      </c>
      <c r="F33" s="291" t="str">
        <f>IF(C33="","",IF(AND(C34="",C33&lt;&gt;C34),4,IF(C32&lt;&gt;C33,MAX(F$4:F32)+1,0)))</f>
        <v/>
      </c>
      <c r="G33" s="1">
        <f t="shared" si="1"/>
        <v>-1</v>
      </c>
      <c r="H33" s="1"/>
      <c r="I33" s="1" t="str">
        <f t="shared" si="3"/>
        <v/>
      </c>
      <c r="J33" s="1" t="str">
        <f t="shared" si="4"/>
        <v/>
      </c>
      <c r="K33" s="1"/>
      <c r="L33" s="1"/>
      <c r="M33" s="437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09"/>
      <c r="AX33" s="109"/>
      <c r="AY33" s="437"/>
      <c r="AZ33" s="437"/>
    </row>
    <row r="34" spans="1:52">
      <c r="A34" s="40" t="str">
        <f t="shared" si="2"/>
        <v/>
      </c>
      <c r="B34" s="343"/>
      <c r="C34" s="1" t="str">
        <f t="shared" si="0"/>
        <v/>
      </c>
      <c r="D34" s="1" t="s">
        <v>29</v>
      </c>
      <c r="E34" s="1" t="s">
        <v>29</v>
      </c>
      <c r="F34" s="291" t="str">
        <f>IF(C34="","",IF(AND(C35="",C34&lt;&gt;C35),4,IF(C33&lt;&gt;C34,MAX(F$4:F33)+1,0)))</f>
        <v/>
      </c>
      <c r="G34" s="1">
        <f t="shared" si="1"/>
        <v>-1</v>
      </c>
      <c r="H34" s="1"/>
      <c r="I34" s="1" t="str">
        <f t="shared" si="3"/>
        <v/>
      </c>
      <c r="J34" s="1" t="str">
        <f t="shared" si="4"/>
        <v/>
      </c>
      <c r="K34" s="1"/>
      <c r="L34" s="1"/>
      <c r="M34" s="437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09"/>
      <c r="AX34" s="109"/>
      <c r="AY34" s="437"/>
      <c r="AZ34" s="437"/>
    </row>
    <row r="35" spans="1:52">
      <c r="A35" s="40" t="str">
        <f t="shared" si="2"/>
        <v/>
      </c>
      <c r="B35" s="343"/>
      <c r="C35" s="1" t="str">
        <f t="shared" si="0"/>
        <v/>
      </c>
      <c r="D35" s="1" t="s">
        <v>29</v>
      </c>
      <c r="E35" s="1" t="s">
        <v>29</v>
      </c>
      <c r="F35" s="291" t="str">
        <f>IF(C35="","",IF(AND(C36="",C35&lt;&gt;C36),4,IF(C34&lt;&gt;C35,MAX(F$4:F34)+1,0)))</f>
        <v/>
      </c>
      <c r="G35" s="1">
        <f t="shared" si="1"/>
        <v>-1</v>
      </c>
      <c r="H35" s="1"/>
      <c r="I35" s="1" t="str">
        <f t="shared" si="3"/>
        <v/>
      </c>
      <c r="J35" s="1" t="str">
        <f t="shared" si="4"/>
        <v/>
      </c>
      <c r="K35" s="1"/>
      <c r="L35" s="1"/>
      <c r="M35" s="437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437"/>
      <c r="AZ35" s="437"/>
    </row>
    <row r="36" spans="1:52">
      <c r="A36" s="40" t="str">
        <f t="shared" si="2"/>
        <v/>
      </c>
      <c r="B36" s="343"/>
      <c r="C36" s="1" t="str">
        <f t="shared" si="0"/>
        <v/>
      </c>
      <c r="D36" s="1" t="s">
        <v>29</v>
      </c>
      <c r="E36" s="1" t="s">
        <v>29</v>
      </c>
      <c r="F36" s="291" t="str">
        <f>IF(C36="","",IF(AND(C37="",C36&lt;&gt;C37),4,IF(C35&lt;&gt;C36,MAX(F$4:F35)+1,0)))</f>
        <v/>
      </c>
      <c r="G36" s="1">
        <f t="shared" si="1"/>
        <v>-1</v>
      </c>
      <c r="H36" s="1"/>
      <c r="I36" s="1" t="str">
        <f t="shared" si="3"/>
        <v/>
      </c>
      <c r="J36" s="1" t="str">
        <f t="shared" si="4"/>
        <v/>
      </c>
      <c r="K36" s="1"/>
      <c r="L36" s="1"/>
      <c r="M36" s="437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/>
      <c r="AU36" s="109"/>
      <c r="AV36" s="109"/>
      <c r="AW36" s="109"/>
      <c r="AX36" s="109"/>
      <c r="AY36" s="437"/>
      <c r="AZ36" s="437"/>
    </row>
    <row r="37" spans="1:52">
      <c r="A37" s="40" t="str">
        <f t="shared" si="2"/>
        <v/>
      </c>
      <c r="B37" s="343"/>
      <c r="C37" s="1" t="str">
        <f t="shared" ref="C37:C64" si="12">IF(ISNUMBER(B37),_xlfn.IFS(A37&lt;=$E$2,$D$2,A37&lt;=$E$3,$D$3,A37&lt;=$E$4,$D$4),"")</f>
        <v/>
      </c>
      <c r="D37" s="1" t="s">
        <v>29</v>
      </c>
      <c r="E37" s="1" t="s">
        <v>29</v>
      </c>
      <c r="F37" s="291" t="str">
        <f>IF(C37="","",IF(AND(C38="",C37&lt;&gt;C38),4,IF(C36&lt;&gt;C37,MAX(F$4:F36)+1,0)))</f>
        <v/>
      </c>
      <c r="G37" s="1">
        <f t="shared" ref="G37:G64" si="13">IF(OR(F37="",F37=0),$G$4,INDEX($M$5:$M$8,F37,1))</f>
        <v>-1</v>
      </c>
      <c r="H37" s="1"/>
      <c r="I37" s="1" t="str">
        <f t="shared" si="3"/>
        <v/>
      </c>
      <c r="J37" s="1" t="str">
        <f t="shared" si="4"/>
        <v/>
      </c>
      <c r="K37" s="1"/>
      <c r="L37" s="1"/>
      <c r="M37" s="437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/>
      <c r="AU37" s="109"/>
      <c r="AV37" s="109"/>
      <c r="AW37" s="109"/>
      <c r="AX37" s="109"/>
      <c r="AY37" s="437"/>
      <c r="AZ37" s="437"/>
    </row>
    <row r="38" spans="1:52">
      <c r="A38" s="40" t="str">
        <f t="shared" si="2"/>
        <v/>
      </c>
      <c r="B38" s="343"/>
      <c r="C38" s="1" t="str">
        <f t="shared" si="12"/>
        <v/>
      </c>
      <c r="D38" s="1" t="s">
        <v>29</v>
      </c>
      <c r="E38" s="1" t="s">
        <v>29</v>
      </c>
      <c r="F38" s="291" t="str">
        <f>IF(C38="","",IF(AND(C39="",C38&lt;&gt;C39),4,IF(C37&lt;&gt;C38,MAX(F$4:F37)+1,0)))</f>
        <v/>
      </c>
      <c r="G38" s="1">
        <f t="shared" si="13"/>
        <v>-1</v>
      </c>
      <c r="H38" s="1"/>
      <c r="I38" s="1" t="str">
        <f t="shared" si="3"/>
        <v/>
      </c>
      <c r="J38" s="1" t="str">
        <f t="shared" si="4"/>
        <v/>
      </c>
      <c r="K38" s="1"/>
      <c r="L38" s="1"/>
      <c r="M38" s="437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 s="109"/>
      <c r="AS38" s="109"/>
      <c r="AT38" s="109"/>
      <c r="AU38" s="109"/>
      <c r="AV38" s="109"/>
      <c r="AW38" s="109"/>
      <c r="AX38" s="109"/>
      <c r="AY38" s="437"/>
      <c r="AZ38" s="437"/>
    </row>
    <row r="39" spans="1:52">
      <c r="A39" s="40" t="str">
        <f t="shared" si="2"/>
        <v/>
      </c>
      <c r="B39" s="343"/>
      <c r="C39" s="1" t="str">
        <f t="shared" si="12"/>
        <v/>
      </c>
      <c r="D39" s="1" t="s">
        <v>29</v>
      </c>
      <c r="E39" s="1" t="s">
        <v>29</v>
      </c>
      <c r="F39" s="291" t="str">
        <f>IF(C39="","",IF(AND(C40="",C39&lt;&gt;C40),4,IF(C38&lt;&gt;C39,MAX(F$4:F38)+1,0)))</f>
        <v/>
      </c>
      <c r="G39" s="1">
        <f t="shared" si="13"/>
        <v>-1</v>
      </c>
      <c r="H39" s="1"/>
      <c r="I39" s="1" t="str">
        <f t="shared" si="3"/>
        <v/>
      </c>
      <c r="J39" s="1" t="str">
        <f t="shared" si="4"/>
        <v/>
      </c>
      <c r="K39" s="1"/>
      <c r="L39" s="1"/>
      <c r="M39" s="437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109"/>
      <c r="AI39" s="109"/>
      <c r="AJ39" s="109"/>
      <c r="AK39" s="109"/>
      <c r="AL39" s="109"/>
      <c r="AM39" s="109"/>
      <c r="AN39" s="109"/>
      <c r="AO39" s="109"/>
      <c r="AP39" s="109"/>
      <c r="AQ39" s="109"/>
      <c r="AR39" s="109"/>
      <c r="AS39" s="109"/>
      <c r="AT39" s="109"/>
      <c r="AU39" s="109"/>
      <c r="AV39" s="109"/>
      <c r="AW39" s="109"/>
      <c r="AX39" s="109"/>
      <c r="AY39" s="437"/>
      <c r="AZ39" s="437"/>
    </row>
    <row r="40" spans="1:52">
      <c r="A40" s="40" t="str">
        <f t="shared" si="2"/>
        <v/>
      </c>
      <c r="B40" s="343"/>
      <c r="C40" s="1" t="str">
        <f t="shared" si="12"/>
        <v/>
      </c>
      <c r="D40" s="1" t="s">
        <v>29</v>
      </c>
      <c r="E40" s="1" t="s">
        <v>29</v>
      </c>
      <c r="F40" s="291" t="str">
        <f>IF(C40="","",IF(AND(C41="",C40&lt;&gt;C41),4,IF(C39&lt;&gt;C40,MAX(F$4:F39)+1,0)))</f>
        <v/>
      </c>
      <c r="G40" s="1">
        <f t="shared" si="13"/>
        <v>-1</v>
      </c>
      <c r="H40" s="1"/>
      <c r="I40" s="1" t="str">
        <f t="shared" si="3"/>
        <v/>
      </c>
      <c r="J40" s="1" t="str">
        <f t="shared" si="4"/>
        <v/>
      </c>
      <c r="K40" s="1"/>
      <c r="L40" s="1"/>
      <c r="M40" s="437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  <c r="AE40" s="93"/>
      <c r="AF40" s="93"/>
      <c r="AG40" s="93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/>
      <c r="AS40" s="109"/>
      <c r="AT40" s="109"/>
      <c r="AU40" s="109"/>
      <c r="AV40" s="109"/>
      <c r="AW40" s="109"/>
      <c r="AX40" s="109"/>
      <c r="AY40" s="437"/>
      <c r="AZ40" s="437"/>
    </row>
    <row r="41" spans="1:52">
      <c r="A41" s="40" t="str">
        <f t="shared" si="2"/>
        <v/>
      </c>
      <c r="B41" s="343"/>
      <c r="C41" s="1" t="str">
        <f t="shared" si="12"/>
        <v/>
      </c>
      <c r="D41" s="1" t="s">
        <v>29</v>
      </c>
      <c r="E41" s="1" t="s">
        <v>29</v>
      </c>
      <c r="F41" s="291" t="str">
        <f>IF(C41="","",IF(AND(C42="",C41&lt;&gt;C42),4,IF(C40&lt;&gt;C41,MAX(F$4:F40)+1,0)))</f>
        <v/>
      </c>
      <c r="G41" s="1">
        <f t="shared" si="13"/>
        <v>-1</v>
      </c>
      <c r="H41" s="1"/>
      <c r="I41" s="1" t="str">
        <f t="shared" si="3"/>
        <v/>
      </c>
      <c r="J41" s="1" t="str">
        <f t="shared" si="4"/>
        <v/>
      </c>
      <c r="K41" s="1"/>
      <c r="L41" s="1"/>
      <c r="M41" s="437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3"/>
      <c r="AF41" s="93"/>
      <c r="AG41" s="93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437"/>
      <c r="AZ41" s="437"/>
    </row>
    <row r="42" spans="1:52">
      <c r="A42" s="40" t="str">
        <f t="shared" si="2"/>
        <v/>
      </c>
      <c r="B42" s="437"/>
      <c r="C42" s="1" t="str">
        <f t="shared" si="12"/>
        <v/>
      </c>
      <c r="D42" s="1" t="s">
        <v>29</v>
      </c>
      <c r="E42" s="1" t="s">
        <v>29</v>
      </c>
      <c r="F42" s="291" t="str">
        <f>IF(C42="","",IF(AND(C43="",C42&lt;&gt;C43),4,IF(C41&lt;&gt;C42,MAX(F$4:F41)+1,0)))</f>
        <v/>
      </c>
      <c r="G42" s="1">
        <f t="shared" si="13"/>
        <v>-1</v>
      </c>
      <c r="H42" s="1"/>
      <c r="I42" s="1" t="str">
        <f t="shared" si="3"/>
        <v/>
      </c>
      <c r="J42" s="1" t="str">
        <f t="shared" si="4"/>
        <v/>
      </c>
      <c r="K42" s="1"/>
      <c r="L42" s="1"/>
      <c r="M42" s="437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 s="109"/>
      <c r="AS42" s="109"/>
      <c r="AT42" s="109"/>
      <c r="AU42" s="109"/>
      <c r="AV42" s="109"/>
      <c r="AW42" s="109"/>
      <c r="AX42" s="109"/>
      <c r="AY42" s="437"/>
      <c r="AZ42" s="437"/>
    </row>
    <row r="43" spans="1:52">
      <c r="A43" s="40" t="str">
        <f t="shared" si="2"/>
        <v/>
      </c>
      <c r="B43" s="437"/>
      <c r="C43" s="1" t="str">
        <f t="shared" si="12"/>
        <v/>
      </c>
      <c r="D43" s="1" t="s">
        <v>29</v>
      </c>
      <c r="E43" s="1" t="s">
        <v>29</v>
      </c>
      <c r="F43" s="291" t="str">
        <f>IF(C43="","",IF(AND(C44="",C43&lt;&gt;C44),4,IF(C42&lt;&gt;C43,MAX(F$4:F42)+1,0)))</f>
        <v/>
      </c>
      <c r="G43" s="1">
        <f t="shared" si="13"/>
        <v>-1</v>
      </c>
      <c r="H43" s="1"/>
      <c r="I43" s="1" t="str">
        <f t="shared" si="3"/>
        <v/>
      </c>
      <c r="J43" s="1" t="str">
        <f t="shared" si="4"/>
        <v/>
      </c>
      <c r="K43" s="1"/>
      <c r="L43" s="1"/>
      <c r="M43" s="437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</row>
    <row r="44" spans="1:52">
      <c r="A44" s="40" t="str">
        <f t="shared" si="2"/>
        <v/>
      </c>
      <c r="B44" s="437"/>
      <c r="C44" s="1" t="str">
        <f t="shared" si="12"/>
        <v/>
      </c>
      <c r="D44" s="1" t="s">
        <v>29</v>
      </c>
      <c r="E44" s="1" t="s">
        <v>29</v>
      </c>
      <c r="F44" s="291" t="str">
        <f>IF(C44="","",IF(AND(C45="",C44&lt;&gt;C45),4,IF(C43&lt;&gt;C44,MAX(F$4:F43)+1,0)))</f>
        <v/>
      </c>
      <c r="G44" s="1">
        <f t="shared" si="13"/>
        <v>-1</v>
      </c>
      <c r="H44" s="1"/>
      <c r="I44" s="1" t="str">
        <f t="shared" si="3"/>
        <v/>
      </c>
      <c r="J44" s="1" t="str">
        <f t="shared" si="4"/>
        <v/>
      </c>
      <c r="K44" s="1"/>
      <c r="L44" s="437"/>
      <c r="M44" s="437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3"/>
      <c r="AF44" s="93"/>
      <c r="AG44" s="93"/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</row>
    <row r="45" spans="1:52">
      <c r="A45" s="40" t="str">
        <f t="shared" si="2"/>
        <v/>
      </c>
      <c r="C45" s="1" t="str">
        <f t="shared" si="12"/>
        <v/>
      </c>
      <c r="D45" s="1" t="s">
        <v>29</v>
      </c>
      <c r="E45" s="1" t="s">
        <v>29</v>
      </c>
      <c r="F45" s="291" t="str">
        <f>IF(C45="","",IF(AND(C46="",C45&lt;&gt;C46),4,IF(C44&lt;&gt;C45,MAX(F$4:F44)+1,0)))</f>
        <v/>
      </c>
      <c r="G45" s="1">
        <f t="shared" si="13"/>
        <v>-1</v>
      </c>
      <c r="H45" s="1"/>
      <c r="I45" s="1" t="str">
        <f t="shared" si="3"/>
        <v/>
      </c>
      <c r="J45" s="1" t="str">
        <f t="shared" si="4"/>
        <v/>
      </c>
      <c r="K45" s="1"/>
    </row>
    <row r="46" spans="1:52">
      <c r="A46" s="40" t="str">
        <f t="shared" si="2"/>
        <v/>
      </c>
      <c r="C46" s="1" t="str">
        <f t="shared" si="12"/>
        <v/>
      </c>
      <c r="D46" s="1" t="s">
        <v>29</v>
      </c>
      <c r="E46" s="1" t="s">
        <v>29</v>
      </c>
      <c r="F46" s="291" t="str">
        <f>IF(C46="","",IF(AND(C47="",C46&lt;&gt;C47),4,IF(C45&lt;&gt;C46,MAX(F$4:F45)+1,0)))</f>
        <v/>
      </c>
      <c r="G46" s="1">
        <f t="shared" si="13"/>
        <v>-1</v>
      </c>
      <c r="H46" s="1"/>
      <c r="I46" s="1" t="str">
        <f t="shared" si="3"/>
        <v/>
      </c>
      <c r="J46" s="1" t="str">
        <f t="shared" si="4"/>
        <v/>
      </c>
      <c r="K46" s="1"/>
    </row>
    <row r="47" spans="1:52">
      <c r="A47" s="40" t="str">
        <f t="shared" si="2"/>
        <v/>
      </c>
      <c r="C47" s="1" t="str">
        <f t="shared" si="12"/>
        <v/>
      </c>
      <c r="D47" s="1" t="s">
        <v>29</v>
      </c>
      <c r="E47" s="1" t="s">
        <v>29</v>
      </c>
      <c r="F47" s="291" t="str">
        <f>IF(C47="","",IF(AND(C48="",C47&lt;&gt;C48),4,IF(C46&lt;&gt;C47,MAX(F$4:F46)+1,0)))</f>
        <v/>
      </c>
      <c r="G47" s="1">
        <f t="shared" si="13"/>
        <v>-1</v>
      </c>
      <c r="H47" s="1"/>
      <c r="I47" s="1" t="str">
        <f t="shared" si="3"/>
        <v/>
      </c>
      <c r="J47" s="1" t="str">
        <f t="shared" si="4"/>
        <v/>
      </c>
      <c r="K47" s="1"/>
    </row>
    <row r="48" spans="1:52">
      <c r="A48" s="40" t="str">
        <f t="shared" si="2"/>
        <v/>
      </c>
      <c r="C48" s="1" t="str">
        <f t="shared" si="12"/>
        <v/>
      </c>
      <c r="D48" s="1" t="s">
        <v>29</v>
      </c>
      <c r="E48" s="1" t="s">
        <v>29</v>
      </c>
      <c r="F48" s="291" t="str">
        <f>IF(C48="","",IF(AND(C49="",C48&lt;&gt;C49),4,IF(C47&lt;&gt;C48,MAX(F$4:F47)+1,0)))</f>
        <v/>
      </c>
      <c r="G48" s="1">
        <f t="shared" si="13"/>
        <v>-1</v>
      </c>
      <c r="H48" s="1"/>
      <c r="I48" s="1" t="str">
        <f t="shared" si="3"/>
        <v/>
      </c>
      <c r="J48" s="1" t="str">
        <f t="shared" si="4"/>
        <v/>
      </c>
      <c r="K48" s="1"/>
    </row>
    <row r="49" spans="1:11">
      <c r="A49" s="40" t="str">
        <f t="shared" si="2"/>
        <v/>
      </c>
      <c r="C49" s="1" t="str">
        <f t="shared" si="12"/>
        <v/>
      </c>
      <c r="D49" s="1" t="s">
        <v>29</v>
      </c>
      <c r="E49" s="1" t="s">
        <v>29</v>
      </c>
      <c r="F49" s="291" t="str">
        <f>IF(C49="","",IF(AND(C50="",C49&lt;&gt;C50),4,IF(C48&lt;&gt;C49,MAX(F$4:F48)+1,0)))</f>
        <v/>
      </c>
      <c r="G49" s="1">
        <f t="shared" si="13"/>
        <v>-1</v>
      </c>
      <c r="H49" s="1"/>
      <c r="I49" s="1" t="str">
        <f t="shared" si="3"/>
        <v/>
      </c>
      <c r="J49" s="1" t="str">
        <f t="shared" si="4"/>
        <v/>
      </c>
      <c r="K49" s="1"/>
    </row>
    <row r="50" spans="1:11">
      <c r="A50" s="40" t="str">
        <f t="shared" si="2"/>
        <v/>
      </c>
      <c r="C50" s="1" t="str">
        <f t="shared" si="12"/>
        <v/>
      </c>
      <c r="D50" s="1" t="s">
        <v>29</v>
      </c>
      <c r="E50" s="1" t="s">
        <v>29</v>
      </c>
      <c r="F50" s="291" t="str">
        <f>IF(C50="","",IF(AND(C51="",C50&lt;&gt;C51),4,IF(C49&lt;&gt;C50,MAX(F$4:F49)+1,0)))</f>
        <v/>
      </c>
      <c r="G50" s="1">
        <f t="shared" si="13"/>
        <v>-1</v>
      </c>
      <c r="H50" s="1"/>
      <c r="I50" s="1" t="str">
        <f t="shared" si="3"/>
        <v/>
      </c>
      <c r="J50" s="1" t="str">
        <f t="shared" si="4"/>
        <v/>
      </c>
      <c r="K50" s="1"/>
    </row>
    <row r="51" spans="1:11">
      <c r="A51" s="40" t="str">
        <f t="shared" si="2"/>
        <v/>
      </c>
      <c r="C51" s="1" t="str">
        <f t="shared" si="12"/>
        <v/>
      </c>
      <c r="D51" s="1" t="s">
        <v>29</v>
      </c>
      <c r="E51" s="1" t="s">
        <v>29</v>
      </c>
      <c r="F51" s="291" t="str">
        <f>IF(C51="","",IF(AND(C52="",C51&lt;&gt;C52),4,IF(C50&lt;&gt;C51,MAX(F$4:F50)+1,0)))</f>
        <v/>
      </c>
      <c r="G51" s="1">
        <f t="shared" si="13"/>
        <v>-1</v>
      </c>
      <c r="H51" s="1"/>
      <c r="I51" s="1" t="str">
        <f t="shared" si="3"/>
        <v/>
      </c>
      <c r="J51" s="1" t="str">
        <f t="shared" si="4"/>
        <v/>
      </c>
      <c r="K51" s="1"/>
    </row>
    <row r="52" spans="1:11">
      <c r="A52" s="40" t="str">
        <f t="shared" si="2"/>
        <v/>
      </c>
      <c r="C52" s="1" t="str">
        <f t="shared" si="12"/>
        <v/>
      </c>
      <c r="D52" s="1" t="s">
        <v>29</v>
      </c>
      <c r="E52" s="1" t="s">
        <v>29</v>
      </c>
      <c r="F52" s="291" t="str">
        <f>IF(C52="","",IF(AND(C53="",C52&lt;&gt;C53),4,IF(C51&lt;&gt;C52,MAX(F$4:F51)+1,0)))</f>
        <v/>
      </c>
      <c r="G52" s="1">
        <f t="shared" si="13"/>
        <v>-1</v>
      </c>
      <c r="H52" s="1"/>
      <c r="I52" s="1" t="str">
        <f t="shared" si="3"/>
        <v/>
      </c>
      <c r="J52" s="1" t="str">
        <f t="shared" si="4"/>
        <v/>
      </c>
      <c r="K52" s="1"/>
    </row>
    <row r="53" spans="1:11">
      <c r="A53" s="40" t="str">
        <f t="shared" si="2"/>
        <v/>
      </c>
      <c r="C53" s="1" t="str">
        <f t="shared" si="12"/>
        <v/>
      </c>
      <c r="D53" s="1" t="s">
        <v>29</v>
      </c>
      <c r="E53" s="1" t="s">
        <v>29</v>
      </c>
      <c r="F53" s="291" t="str">
        <f>IF(C53="","",IF(AND(C54="",C53&lt;&gt;C54),4,IF(C52&lt;&gt;C53,MAX(F$4:F52)+1,0)))</f>
        <v/>
      </c>
      <c r="G53" s="1">
        <f t="shared" si="13"/>
        <v>-1</v>
      </c>
      <c r="H53" s="1"/>
      <c r="I53" s="1" t="str">
        <f t="shared" si="3"/>
        <v/>
      </c>
      <c r="J53" s="1" t="str">
        <f t="shared" si="4"/>
        <v/>
      </c>
      <c r="K53" s="1"/>
    </row>
    <row r="54" spans="1:11">
      <c r="A54" s="40" t="str">
        <f t="shared" si="2"/>
        <v/>
      </c>
      <c r="C54" s="1" t="str">
        <f t="shared" si="12"/>
        <v/>
      </c>
      <c r="D54" s="1" t="s">
        <v>29</v>
      </c>
      <c r="E54" s="1" t="s">
        <v>29</v>
      </c>
      <c r="F54" s="291" t="str">
        <f>IF(C54="","",IF(AND(C55="",C54&lt;&gt;C55),4,IF(C53&lt;&gt;C54,MAX(F$4:F53)+1,0)))</f>
        <v/>
      </c>
      <c r="G54" s="1">
        <f t="shared" si="13"/>
        <v>-1</v>
      </c>
      <c r="H54" s="1"/>
      <c r="I54" s="1" t="str">
        <f t="shared" si="3"/>
        <v/>
      </c>
      <c r="J54" s="1" t="str">
        <f t="shared" si="4"/>
        <v/>
      </c>
      <c r="K54" s="1"/>
    </row>
    <row r="55" spans="1:11">
      <c r="A55" s="40" t="str">
        <f t="shared" si="2"/>
        <v/>
      </c>
      <c r="C55" s="1" t="str">
        <f t="shared" si="12"/>
        <v/>
      </c>
      <c r="D55" s="1" t="s">
        <v>29</v>
      </c>
      <c r="E55" s="1" t="s">
        <v>29</v>
      </c>
      <c r="F55" s="291" t="str">
        <f>IF(C55="","",IF(AND(C56="",C55&lt;&gt;C56),4,IF(C54&lt;&gt;C55,MAX(F$4:F54)+1,0)))</f>
        <v/>
      </c>
      <c r="G55" s="1">
        <f t="shared" si="13"/>
        <v>-1</v>
      </c>
      <c r="H55" s="1"/>
      <c r="I55" s="1" t="str">
        <f t="shared" si="3"/>
        <v/>
      </c>
      <c r="J55" s="1" t="str">
        <f t="shared" si="4"/>
        <v/>
      </c>
      <c r="K55" s="1"/>
    </row>
    <row r="56" spans="1:11">
      <c r="A56" s="40" t="str">
        <f t="shared" si="2"/>
        <v/>
      </c>
      <c r="C56" s="1" t="str">
        <f t="shared" si="12"/>
        <v/>
      </c>
      <c r="D56" s="1" t="s">
        <v>29</v>
      </c>
      <c r="E56" s="1" t="s">
        <v>29</v>
      </c>
      <c r="F56" s="291" t="str">
        <f>IF(C56="","",IF(AND(C57="",C56&lt;&gt;C57),4,IF(C55&lt;&gt;C56,MAX(F$4:F55)+1,0)))</f>
        <v/>
      </c>
      <c r="G56" s="1">
        <f t="shared" si="13"/>
        <v>-1</v>
      </c>
      <c r="H56" s="1"/>
      <c r="I56" s="1" t="str">
        <f t="shared" si="3"/>
        <v/>
      </c>
      <c r="J56" s="1" t="str">
        <f t="shared" si="4"/>
        <v/>
      </c>
      <c r="K56" s="1"/>
    </row>
    <row r="57" spans="1:11">
      <c r="A57" s="40" t="str">
        <f t="shared" si="2"/>
        <v/>
      </c>
      <c r="C57" s="1" t="str">
        <f t="shared" si="12"/>
        <v/>
      </c>
      <c r="D57" s="1" t="s">
        <v>29</v>
      </c>
      <c r="E57" s="1" t="s">
        <v>29</v>
      </c>
      <c r="F57" s="291" t="str">
        <f>IF(C57="","",IF(AND(C58="",C57&lt;&gt;C58),4,IF(C56&lt;&gt;C57,MAX(F$4:F56)+1,0)))</f>
        <v/>
      </c>
      <c r="G57" s="1">
        <f t="shared" si="13"/>
        <v>-1</v>
      </c>
      <c r="H57" s="1"/>
      <c r="I57" s="1" t="str">
        <f t="shared" si="3"/>
        <v/>
      </c>
      <c r="J57" s="1" t="str">
        <f t="shared" si="4"/>
        <v/>
      </c>
      <c r="K57" s="1"/>
    </row>
    <row r="58" spans="1:11">
      <c r="A58" s="40" t="str">
        <f t="shared" si="2"/>
        <v/>
      </c>
      <c r="C58" s="1" t="str">
        <f t="shared" si="12"/>
        <v/>
      </c>
      <c r="D58" s="1" t="s">
        <v>29</v>
      </c>
      <c r="E58" s="1" t="s">
        <v>29</v>
      </c>
      <c r="F58" s="291" t="str">
        <f>IF(C58="","",IF(AND(C59="",C58&lt;&gt;C59),4,IF(C57&lt;&gt;C58,MAX(F$4:F57)+1,0)))</f>
        <v/>
      </c>
      <c r="G58" s="1">
        <f t="shared" si="13"/>
        <v>-1</v>
      </c>
      <c r="H58" s="1"/>
      <c r="I58" s="1" t="str">
        <f t="shared" si="3"/>
        <v/>
      </c>
      <c r="J58" s="1" t="str">
        <f t="shared" si="4"/>
        <v/>
      </c>
      <c r="K58" s="1"/>
    </row>
    <row r="59" spans="1:11">
      <c r="A59" s="40" t="str">
        <f t="shared" si="2"/>
        <v/>
      </c>
      <c r="C59" s="1" t="str">
        <f t="shared" si="12"/>
        <v/>
      </c>
      <c r="D59" s="1" t="s">
        <v>29</v>
      </c>
      <c r="E59" s="1" t="s">
        <v>29</v>
      </c>
      <c r="F59" s="291" t="str">
        <f>IF(C59="","",IF(AND(C60="",C59&lt;&gt;C60),4,IF(C58&lt;&gt;C59,MAX(F$4:F58)+1,0)))</f>
        <v/>
      </c>
      <c r="G59" s="1">
        <f t="shared" si="13"/>
        <v>-1</v>
      </c>
      <c r="H59" s="1"/>
      <c r="I59" s="1" t="str">
        <f t="shared" si="3"/>
        <v/>
      </c>
      <c r="J59" s="1" t="str">
        <f t="shared" si="4"/>
        <v/>
      </c>
      <c r="K59" s="1"/>
    </row>
    <row r="60" spans="1:11">
      <c r="A60" s="40" t="str">
        <f t="shared" si="2"/>
        <v/>
      </c>
      <c r="C60" s="1" t="str">
        <f t="shared" si="12"/>
        <v/>
      </c>
      <c r="D60" s="1" t="s">
        <v>29</v>
      </c>
      <c r="E60" s="1" t="s">
        <v>29</v>
      </c>
      <c r="F60" s="291" t="str">
        <f>IF(C60="","",IF(AND(C61="",C60&lt;&gt;C61),4,IF(C59&lt;&gt;C60,MAX(F$4:F59)+1,0)))</f>
        <v/>
      </c>
      <c r="G60" s="1">
        <f t="shared" si="13"/>
        <v>-1</v>
      </c>
      <c r="H60" s="1"/>
      <c r="I60" s="1" t="str">
        <f t="shared" si="3"/>
        <v/>
      </c>
      <c r="J60" s="1" t="str">
        <f t="shared" si="4"/>
        <v/>
      </c>
      <c r="K60" s="1"/>
    </row>
    <row r="61" spans="1:11">
      <c r="A61" s="40" t="str">
        <f t="shared" si="2"/>
        <v/>
      </c>
      <c r="C61" s="1" t="str">
        <f t="shared" si="12"/>
        <v/>
      </c>
      <c r="D61" s="1" t="s">
        <v>29</v>
      </c>
      <c r="E61" s="1" t="s">
        <v>29</v>
      </c>
      <c r="F61" s="291" t="str">
        <f>IF(C61="","",IF(AND(C62="",C61&lt;&gt;C62),4,IF(C60&lt;&gt;C61,MAX(F$4:F60)+1,0)))</f>
        <v/>
      </c>
      <c r="G61" s="1">
        <f t="shared" si="13"/>
        <v>-1</v>
      </c>
      <c r="H61" s="1"/>
      <c r="I61" s="1" t="str">
        <f t="shared" si="3"/>
        <v/>
      </c>
      <c r="J61" s="1" t="str">
        <f t="shared" si="4"/>
        <v/>
      </c>
      <c r="K61" s="1"/>
    </row>
    <row r="62" spans="1:11">
      <c r="A62" s="40" t="str">
        <f t="shared" si="2"/>
        <v/>
      </c>
      <c r="C62" s="1" t="str">
        <f t="shared" si="12"/>
        <v/>
      </c>
      <c r="D62" s="1" t="s">
        <v>29</v>
      </c>
      <c r="E62" s="1" t="s">
        <v>29</v>
      </c>
      <c r="F62" s="291" t="str">
        <f>IF(C62="","",IF(AND(C63="",C62&lt;&gt;C63),4,IF(C61&lt;&gt;C62,MAX(F$4:F61)+1,0)))</f>
        <v/>
      </c>
      <c r="G62" s="1">
        <f t="shared" si="13"/>
        <v>-1</v>
      </c>
      <c r="H62" s="1"/>
      <c r="I62" s="1" t="str">
        <f t="shared" si="3"/>
        <v/>
      </c>
      <c r="J62" s="1" t="str">
        <f t="shared" si="4"/>
        <v/>
      </c>
      <c r="K62" s="1"/>
    </row>
    <row r="63" spans="1:11">
      <c r="A63" s="40" t="str">
        <f t="shared" si="2"/>
        <v/>
      </c>
      <c r="C63" s="1" t="str">
        <f t="shared" si="12"/>
        <v/>
      </c>
      <c r="D63" s="1" t="s">
        <v>29</v>
      </c>
      <c r="E63" s="1" t="s">
        <v>29</v>
      </c>
      <c r="F63" s="291" t="str">
        <f>IF(C63="","",IF(AND(C64="",C63&lt;&gt;C64),4,IF(C62&lt;&gt;C63,MAX(F$4:F62)+1,0)))</f>
        <v/>
      </c>
      <c r="G63" s="1">
        <f t="shared" si="13"/>
        <v>-1</v>
      </c>
      <c r="H63" s="1"/>
      <c r="I63" s="1" t="str">
        <f t="shared" si="3"/>
        <v/>
      </c>
      <c r="J63" s="1" t="str">
        <f t="shared" si="4"/>
        <v/>
      </c>
      <c r="K63" s="1"/>
    </row>
    <row r="64" spans="1:11">
      <c r="A64" s="40" t="str">
        <f t="shared" si="2"/>
        <v/>
      </c>
      <c r="C64" s="1" t="str">
        <f t="shared" si="12"/>
        <v/>
      </c>
      <c r="D64" s="1" t="s">
        <v>29</v>
      </c>
      <c r="E64" s="1" t="s">
        <v>29</v>
      </c>
      <c r="F64" s="291" t="str">
        <f>IF(C64="","",IF(AND(C65="",C64&lt;&gt;C65),4,IF(C63&lt;&gt;C64,MAX(F$4:F63)+1,0)))</f>
        <v/>
      </c>
      <c r="G64" s="1">
        <f t="shared" si="13"/>
        <v>-1</v>
      </c>
      <c r="H64" s="1"/>
      <c r="I64" s="1" t="str">
        <f t="shared" si="3"/>
        <v/>
      </c>
      <c r="J64" s="1" t="str">
        <f t="shared" si="4"/>
        <v/>
      </c>
      <c r="K64" s="1"/>
    </row>
  </sheetData>
  <conditionalFormatting sqref="C5:C6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6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J6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:K24 G5:H2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:X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X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X2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2:X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AS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5:Z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:AP24 AM5:AM7 AP5:AP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:AO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107"/>
  <sheetViews>
    <sheetView zoomScaleNormal="100" workbookViewId="0">
      <selection activeCell="AH5" sqref="AH5"/>
    </sheetView>
  </sheetViews>
  <sheetFormatPr defaultRowHeight="10.5" customHeight="1"/>
  <cols>
    <col min="1" max="1" width="4" style="458" customWidth="1"/>
    <col min="2" max="3" width="2.5703125" customWidth="1"/>
    <col min="4" max="4" width="4.140625" customWidth="1"/>
    <col min="5" max="5" width="2.5703125" customWidth="1"/>
    <col min="6" max="9" width="2.5703125" style="114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35" customWidth="1"/>
    <col min="78" max="78" width="3.28515625" style="135" customWidth="1"/>
    <col min="79" max="80" width="3" style="135" customWidth="1"/>
    <col min="81" max="81" width="9.140625" style="135"/>
    <col min="82" max="89" width="2.7109375" customWidth="1"/>
    <col min="90" max="90" width="3" style="135" customWidth="1"/>
    <col min="91" max="97" width="2.7109375" customWidth="1"/>
  </cols>
  <sheetData>
    <row r="1" spans="1:97" ht="10.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443" t="s">
        <v>696</v>
      </c>
      <c r="BU1" s="136"/>
      <c r="BV1" s="443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5"/>
      <c r="CN1" s="5"/>
      <c r="CO1" s="5"/>
      <c r="CP1" s="5"/>
      <c r="CQ1" s="5"/>
      <c r="CR1" s="5"/>
      <c r="CS1" s="5"/>
    </row>
    <row r="2" spans="1:97" ht="10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24" t="s">
        <v>82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36"/>
      <c r="BU2" s="136">
        <v>0</v>
      </c>
      <c r="BV2" s="136">
        <v>1</v>
      </c>
      <c r="BW2" s="136">
        <v>2</v>
      </c>
      <c r="BX2" s="136">
        <v>3</v>
      </c>
      <c r="BY2" s="136">
        <v>4</v>
      </c>
      <c r="BZ2" s="136">
        <v>5</v>
      </c>
      <c r="CA2" s="136">
        <v>6</v>
      </c>
      <c r="CB2" s="136">
        <v>7</v>
      </c>
      <c r="CC2" s="136"/>
      <c r="CD2" s="136"/>
      <c r="CE2" s="136"/>
      <c r="CF2" s="136"/>
      <c r="CG2" s="136"/>
      <c r="CH2" s="136"/>
      <c r="CI2" s="136"/>
      <c r="CJ2" s="136"/>
      <c r="CK2" s="136"/>
      <c r="CL2" s="136"/>
      <c r="CM2" s="5"/>
      <c r="CN2" s="5"/>
      <c r="CO2" s="5"/>
      <c r="CP2" s="5"/>
      <c r="CQ2" s="5"/>
      <c r="CR2" s="5"/>
      <c r="CS2" s="5"/>
    </row>
    <row r="3" spans="1:97" ht="10.5" customHeight="1">
      <c r="A3" s="4"/>
      <c r="B3" s="11"/>
      <c r="C3" s="11"/>
      <c r="D3" s="123">
        <v>0</v>
      </c>
      <c r="E3" s="123">
        <v>1</v>
      </c>
      <c r="F3" s="123">
        <v>2</v>
      </c>
      <c r="G3" s="123">
        <v>3</v>
      </c>
      <c r="H3" s="123">
        <v>4</v>
      </c>
      <c r="I3" s="123">
        <v>5</v>
      </c>
      <c r="J3" s="123">
        <v>6</v>
      </c>
      <c r="K3" s="5"/>
      <c r="L3" s="5"/>
      <c r="M3" s="129" t="s">
        <v>85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36">
        <v>0</v>
      </c>
      <c r="BU3" s="137" t="s">
        <v>87</v>
      </c>
      <c r="BV3" s="138" t="s">
        <v>88</v>
      </c>
      <c r="BW3" s="136">
        <v>1</v>
      </c>
      <c r="BX3" s="10">
        <v>50</v>
      </c>
      <c r="BY3" s="139">
        <v>16.6666666666666</v>
      </c>
      <c r="BZ3" s="140">
        <v>33.3333333333333</v>
      </c>
      <c r="CA3" s="10">
        <v>0</v>
      </c>
      <c r="CB3" s="140">
        <v>74.535599249992899</v>
      </c>
      <c r="CC3" s="136"/>
      <c r="CD3" s="136"/>
      <c r="CE3" s="136"/>
      <c r="CF3" s="136"/>
      <c r="CG3" s="136"/>
      <c r="CH3" s="136"/>
      <c r="CI3" s="136"/>
      <c r="CJ3" s="136"/>
      <c r="CK3" s="136"/>
      <c r="CL3" s="136"/>
      <c r="CM3" s="5"/>
      <c r="CN3" s="5"/>
      <c r="CO3" s="5"/>
      <c r="CP3" s="5"/>
      <c r="CQ3" s="5"/>
      <c r="CR3" s="5"/>
      <c r="CS3" s="5"/>
    </row>
    <row r="4" spans="1:97" ht="10.5" customHeight="1">
      <c r="A4" s="4"/>
      <c r="B4" s="11">
        <v>0</v>
      </c>
      <c r="C4" s="123">
        <v>0</v>
      </c>
      <c r="D4" s="114">
        <v>1</v>
      </c>
      <c r="E4" s="114">
        <v>1</v>
      </c>
      <c r="F4" s="114">
        <v>1</v>
      </c>
      <c r="G4" s="114">
        <v>1</v>
      </c>
      <c r="H4" s="114">
        <v>1</v>
      </c>
      <c r="I4" s="114">
        <v>1</v>
      </c>
      <c r="J4" s="114">
        <v>1</v>
      </c>
      <c r="K4" s="5"/>
      <c r="L4" s="5"/>
      <c r="M4" s="1" t="s">
        <v>86</v>
      </c>
      <c r="N4" s="5"/>
      <c r="O4" s="40">
        <f>Q4</f>
        <v>1</v>
      </c>
      <c r="P4" s="11"/>
      <c r="Q4" s="127">
        <f>Q2</f>
        <v>1</v>
      </c>
      <c r="R4" s="127">
        <f>Q4+1</f>
        <v>2</v>
      </c>
      <c r="S4" s="126">
        <f>R4+1</f>
        <v>3</v>
      </c>
      <c r="T4" s="40">
        <f>S4</f>
        <v>3</v>
      </c>
      <c r="U4" s="40">
        <f>T4</f>
        <v>3</v>
      </c>
      <c r="V4" s="126">
        <v>4</v>
      </c>
      <c r="W4" s="40">
        <f>V4</f>
        <v>4</v>
      </c>
      <c r="X4" s="40">
        <f>W4</f>
        <v>4</v>
      </c>
      <c r="Y4" s="126">
        <v>5</v>
      </c>
      <c r="Z4" s="40">
        <f>Y4</f>
        <v>5</v>
      </c>
      <c r="AA4" s="40">
        <f>Z4</f>
        <v>5</v>
      </c>
      <c r="AB4" s="126">
        <v>6</v>
      </c>
      <c r="AC4" s="126">
        <f>AB4+1</f>
        <v>7</v>
      </c>
      <c r="AD4" s="5"/>
      <c r="AE4" s="5"/>
      <c r="AF4" s="40">
        <f>O4</f>
        <v>1</v>
      </c>
      <c r="AG4" s="11"/>
      <c r="AH4" s="40">
        <f t="shared" ref="AH4:AH16" si="0">IF(ISNUMBER(MATCH(Q4,$H$14:$H$20,0)),1,IF(ISNUMBER(MATCH(Q4,$N$14:$N$20,0)),2,0))</f>
        <v>1</v>
      </c>
      <c r="AI4" s="40">
        <f t="shared" ref="AI4:AI16" si="1">IF(ISNUMBER(MATCH(R4,$H$14:$H$20,0)),1,IF(ISNUMBER(MATCH(R4,$N$14:$N$20,0)),2,0))</f>
        <v>0</v>
      </c>
      <c r="AJ4" s="40">
        <f t="shared" ref="AJ4:AJ16" si="2">IF(ISNUMBER(MATCH(S4,$H$14:$H$20,0)),1,IF(ISNUMBER(MATCH(S4,$N$14:$N$20,0)),2,0))</f>
        <v>0</v>
      </c>
      <c r="AK4" s="40">
        <f t="shared" ref="AK4:AK16" si="3">IF(ISNUMBER(MATCH(T4,$H$14:$H$20,0)),1,IF(ISNUMBER(MATCH(T4,$N$14:$N$20,0)),2,0))</f>
        <v>0</v>
      </c>
      <c r="AL4" s="40">
        <f t="shared" ref="AL4:AL16" si="4">IF(ISNUMBER(MATCH(U4,$H$14:$H$20,0)),1,IF(ISNUMBER(MATCH(U4,$N$14:$N$20,0)),2,0))</f>
        <v>0</v>
      </c>
      <c r="AM4" s="40">
        <f t="shared" ref="AM4:AM16" si="5">IF(ISNUMBER(MATCH(V4,$H$14:$H$20,0)),1,IF(ISNUMBER(MATCH(V4,$N$14:$N$20,0)),2,0))</f>
        <v>0</v>
      </c>
      <c r="AN4" s="40">
        <f t="shared" ref="AN4:AN16" si="6">IF(ISNUMBER(MATCH(W4,$H$14:$H$20,0)),1,IF(ISNUMBER(MATCH(W4,$N$14:$N$20,0)),2,0))</f>
        <v>0</v>
      </c>
      <c r="AO4" s="40">
        <f t="shared" ref="AO4:AO16" si="7">IF(ISNUMBER(MATCH(X4,$H$14:$H$20,0)),1,IF(ISNUMBER(MATCH(X4,$N$14:$N$20,0)),2,0))</f>
        <v>0</v>
      </c>
      <c r="AP4" s="40">
        <f t="shared" ref="AP4:AP16" si="8">IF(ISNUMBER(MATCH(Y4,$H$14:$H$20,0)),1,IF(ISNUMBER(MATCH(Y4,$N$14:$N$20,0)),2,0))</f>
        <v>0</v>
      </c>
      <c r="AQ4" s="40">
        <f t="shared" ref="AQ4:AQ16" si="9">IF(ISNUMBER(MATCH(Z4,$H$14:$H$20,0)),1,IF(ISNUMBER(MATCH(Z4,$N$14:$N$20,0)),2,0))</f>
        <v>0</v>
      </c>
      <c r="AR4" s="40">
        <f t="shared" ref="AR4:AR16" si="10">IF(ISNUMBER(MATCH(AA4,$H$14:$H$20,0)),1,IF(ISNUMBER(MATCH(AA4,$N$14:$N$20,0)),2,0))</f>
        <v>0</v>
      </c>
      <c r="AS4" s="40">
        <f t="shared" ref="AS4:AS16" si="11">IF(ISNUMBER(MATCH(AB4,$H$14:$H$20,0)),1,IF(ISNUMBER(MATCH(AB4,$N$14:$N$20,0)),2,0))</f>
        <v>0</v>
      </c>
      <c r="AT4" s="40">
        <f t="shared" ref="AT4:AT16" si="12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36">
        <v>1</v>
      </c>
      <c r="BU4" s="137" t="s">
        <v>87</v>
      </c>
      <c r="BV4" s="138" t="s">
        <v>90</v>
      </c>
      <c r="BW4" s="136">
        <v>1</v>
      </c>
      <c r="BX4" s="10">
        <v>50</v>
      </c>
      <c r="BY4" s="139">
        <v>16.6666666666666</v>
      </c>
      <c r="BZ4" s="140">
        <v>33.3333333333333</v>
      </c>
      <c r="CA4" s="10">
        <v>0</v>
      </c>
      <c r="CB4" s="140">
        <v>66.6666666666666</v>
      </c>
      <c r="CC4" s="136"/>
      <c r="CD4" s="136"/>
      <c r="CE4" s="136"/>
      <c r="CF4" s="136"/>
      <c r="CG4" s="136"/>
      <c r="CH4" s="136"/>
      <c r="CI4" s="136"/>
      <c r="CJ4" s="136"/>
      <c r="CK4" s="136"/>
      <c r="CL4" s="136"/>
      <c r="CM4" s="5"/>
      <c r="CN4" s="5"/>
      <c r="CO4" s="5"/>
      <c r="CP4" s="5"/>
      <c r="CQ4" s="5"/>
      <c r="CR4" s="5"/>
      <c r="CS4" s="5"/>
    </row>
    <row r="5" spans="1:97" ht="10.5" customHeight="1">
      <c r="A5" s="4"/>
      <c r="B5" s="11">
        <f t="shared" ref="B5:B10" si="13">B4+1</f>
        <v>1</v>
      </c>
      <c r="C5" s="123">
        <v>1</v>
      </c>
      <c r="D5" s="114">
        <v>1</v>
      </c>
      <c r="E5" s="114">
        <v>1</v>
      </c>
      <c r="F5" s="114">
        <v>1</v>
      </c>
      <c r="G5" s="114">
        <v>1</v>
      </c>
      <c r="H5" s="114">
        <v>1</v>
      </c>
      <c r="I5" s="114">
        <v>1</v>
      </c>
      <c r="J5" s="114">
        <v>1</v>
      </c>
      <c r="K5" s="5"/>
      <c r="L5" s="5"/>
      <c r="M5" s="5"/>
      <c r="N5" s="5"/>
      <c r="O5" s="40">
        <f t="shared" ref="O5:O16" si="14">Q5</f>
        <v>8</v>
      </c>
      <c r="P5" s="11"/>
      <c r="Q5" s="127">
        <v>8</v>
      </c>
      <c r="R5" s="127">
        <f>Q5+1</f>
        <v>9</v>
      </c>
      <c r="S5" s="126">
        <f>R5+1</f>
        <v>10</v>
      </c>
      <c r="T5" s="40">
        <f>S5</f>
        <v>10</v>
      </c>
      <c r="U5" s="40">
        <f>T5</f>
        <v>10</v>
      </c>
      <c r="V5" s="126">
        <v>11</v>
      </c>
      <c r="W5" s="40">
        <f>V5</f>
        <v>11</v>
      </c>
      <c r="X5" s="40">
        <f>W5</f>
        <v>11</v>
      </c>
      <c r="Y5" s="126">
        <v>12</v>
      </c>
      <c r="Z5" s="40">
        <f>Y5</f>
        <v>12</v>
      </c>
      <c r="AA5" s="40">
        <f>Z5</f>
        <v>12</v>
      </c>
      <c r="AB5" s="126">
        <f>AB4+7</f>
        <v>13</v>
      </c>
      <c r="AC5" s="126">
        <f>AB5+1</f>
        <v>14</v>
      </c>
      <c r="AD5" s="5"/>
      <c r="AE5" s="5"/>
      <c r="AF5" s="40">
        <f t="shared" ref="AF5:AF16" si="15">O5</f>
        <v>8</v>
      </c>
      <c r="AG5" s="11"/>
      <c r="AH5" s="40">
        <f t="shared" si="0"/>
        <v>1</v>
      </c>
      <c r="AI5" s="40">
        <f t="shared" si="1"/>
        <v>0</v>
      </c>
      <c r="AJ5" s="40">
        <f t="shared" si="2"/>
        <v>0</v>
      </c>
      <c r="AK5" s="40">
        <f t="shared" si="3"/>
        <v>0</v>
      </c>
      <c r="AL5" s="40">
        <f t="shared" si="4"/>
        <v>0</v>
      </c>
      <c r="AM5" s="40">
        <f t="shared" si="5"/>
        <v>0</v>
      </c>
      <c r="AN5" s="40">
        <f t="shared" si="6"/>
        <v>0</v>
      </c>
      <c r="AO5" s="40">
        <f t="shared" si="7"/>
        <v>0</v>
      </c>
      <c r="AP5" s="40">
        <f t="shared" si="8"/>
        <v>0</v>
      </c>
      <c r="AQ5" s="40">
        <f t="shared" si="9"/>
        <v>0</v>
      </c>
      <c r="AR5" s="40">
        <f t="shared" si="10"/>
        <v>0</v>
      </c>
      <c r="AS5" s="40">
        <f t="shared" si="11"/>
        <v>0</v>
      </c>
      <c r="AT5" s="40">
        <f t="shared" si="12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36">
        <v>2</v>
      </c>
      <c r="BU5" s="137" t="s">
        <v>124</v>
      </c>
      <c r="BV5" s="138" t="s">
        <v>126</v>
      </c>
      <c r="BW5" s="136">
        <v>1</v>
      </c>
      <c r="BX5" s="10">
        <v>50</v>
      </c>
      <c r="BY5" s="139">
        <v>16.6666666666666</v>
      </c>
      <c r="BZ5" s="140">
        <v>33.3333333333333</v>
      </c>
      <c r="CA5" s="10">
        <v>270</v>
      </c>
      <c r="CB5" s="140">
        <v>66.6666666666666</v>
      </c>
      <c r="CC5" s="136"/>
      <c r="CD5" s="136"/>
      <c r="CE5" s="136"/>
      <c r="CF5" s="136"/>
      <c r="CG5" s="136"/>
      <c r="CH5" s="136"/>
      <c r="CI5" s="136"/>
      <c r="CJ5" s="136"/>
      <c r="CK5" s="136"/>
      <c r="CL5" s="136"/>
      <c r="CM5" s="5"/>
      <c r="CN5" s="5"/>
      <c r="CO5" s="5"/>
      <c r="CP5" s="5"/>
      <c r="CQ5" s="5"/>
      <c r="CR5" s="5"/>
      <c r="CS5" s="5"/>
    </row>
    <row r="6" spans="1:97" ht="10.5" customHeight="1">
      <c r="A6" s="4"/>
      <c r="B6" s="11">
        <f t="shared" si="13"/>
        <v>2</v>
      </c>
      <c r="C6" s="123">
        <v>2</v>
      </c>
      <c r="D6" s="114">
        <v>1</v>
      </c>
      <c r="E6" s="114">
        <v>1</v>
      </c>
      <c r="F6" s="114">
        <v>0</v>
      </c>
      <c r="G6" s="114">
        <v>0</v>
      </c>
      <c r="H6" s="114">
        <v>0</v>
      </c>
      <c r="I6" s="114">
        <v>1</v>
      </c>
      <c r="J6" s="114">
        <v>1</v>
      </c>
      <c r="K6" s="5"/>
      <c r="L6" s="5"/>
      <c r="M6" s="5"/>
      <c r="N6" s="5"/>
      <c r="O6" s="40">
        <f t="shared" si="14"/>
        <v>15</v>
      </c>
      <c r="P6" s="11"/>
      <c r="Q6" s="127">
        <v>15</v>
      </c>
      <c r="R6" s="127">
        <f t="shared" ref="R6:R16" si="16">Q6+1</f>
        <v>16</v>
      </c>
      <c r="S6" s="133" t="s">
        <v>0</v>
      </c>
      <c r="T6" s="116" t="s">
        <v>0</v>
      </c>
      <c r="U6" s="116" t="s">
        <v>0</v>
      </c>
      <c r="V6" s="133" t="s">
        <v>0</v>
      </c>
      <c r="W6" s="116" t="s">
        <v>0</v>
      </c>
      <c r="X6" s="121" t="s">
        <v>0</v>
      </c>
      <c r="Y6" s="132" t="s">
        <v>0</v>
      </c>
      <c r="Z6" s="116" t="s">
        <v>0</v>
      </c>
      <c r="AA6" s="121" t="s">
        <v>0</v>
      </c>
      <c r="AB6" s="126">
        <v>17</v>
      </c>
      <c r="AC6" s="126">
        <f>AB6+1</f>
        <v>18</v>
      </c>
      <c r="AD6" s="5"/>
      <c r="AE6" s="5"/>
      <c r="AF6" s="40">
        <f t="shared" si="15"/>
        <v>15</v>
      </c>
      <c r="AG6" s="11"/>
      <c r="AH6" s="40">
        <f t="shared" si="0"/>
        <v>1</v>
      </c>
      <c r="AI6" s="40">
        <f t="shared" si="1"/>
        <v>0</v>
      </c>
      <c r="AJ6" s="40">
        <f t="shared" si="2"/>
        <v>0</v>
      </c>
      <c r="AK6" s="40">
        <f t="shared" si="3"/>
        <v>0</v>
      </c>
      <c r="AL6" s="40">
        <f t="shared" si="4"/>
        <v>0</v>
      </c>
      <c r="AM6" s="40">
        <f t="shared" si="5"/>
        <v>0</v>
      </c>
      <c r="AN6" s="40">
        <f t="shared" si="6"/>
        <v>0</v>
      </c>
      <c r="AO6" s="40">
        <f t="shared" si="7"/>
        <v>0</v>
      </c>
      <c r="AP6" s="40">
        <f t="shared" si="8"/>
        <v>0</v>
      </c>
      <c r="AQ6" s="40">
        <f t="shared" si="9"/>
        <v>0</v>
      </c>
      <c r="AR6" s="40">
        <f t="shared" si="10"/>
        <v>0</v>
      </c>
      <c r="AS6" s="40">
        <f t="shared" si="11"/>
        <v>0</v>
      </c>
      <c r="AT6" s="40">
        <f t="shared" si="12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36">
        <v>3</v>
      </c>
      <c r="BU6" s="137" t="s">
        <v>128</v>
      </c>
      <c r="BV6" s="138" t="s">
        <v>129</v>
      </c>
      <c r="BW6" s="136">
        <v>1</v>
      </c>
      <c r="BX6" s="10">
        <v>50</v>
      </c>
      <c r="BY6" s="139">
        <v>16.6666666666666</v>
      </c>
      <c r="BZ6" s="140">
        <v>33.3333333333333</v>
      </c>
      <c r="CA6" s="10">
        <v>270</v>
      </c>
      <c r="CB6" s="140">
        <v>74.535599249992998</v>
      </c>
      <c r="CC6" s="136"/>
      <c r="CD6" s="136"/>
      <c r="CE6" s="136"/>
      <c r="CF6" s="136"/>
      <c r="CG6" s="136"/>
      <c r="CH6" s="136"/>
      <c r="CI6" s="136"/>
      <c r="CJ6" s="136"/>
      <c r="CK6" s="136"/>
      <c r="CL6" s="136"/>
      <c r="CM6" s="5"/>
      <c r="CN6" s="5"/>
      <c r="CO6" s="5"/>
      <c r="CP6" s="5"/>
      <c r="CQ6" s="5"/>
      <c r="CR6" s="5"/>
      <c r="CS6" s="5"/>
    </row>
    <row r="7" spans="1:97" ht="10.5" customHeight="1">
      <c r="A7" s="4"/>
      <c r="B7" s="11">
        <f t="shared" si="13"/>
        <v>3</v>
      </c>
      <c r="C7" s="123">
        <v>3</v>
      </c>
      <c r="D7" s="114">
        <v>1</v>
      </c>
      <c r="E7" s="114">
        <v>1</v>
      </c>
      <c r="F7" s="114">
        <v>0</v>
      </c>
      <c r="G7" s="114">
        <v>0</v>
      </c>
      <c r="H7" s="114">
        <v>0</v>
      </c>
      <c r="I7" s="114">
        <v>1</v>
      </c>
      <c r="J7" s="114">
        <v>1</v>
      </c>
      <c r="K7" s="5"/>
      <c r="L7" s="5"/>
      <c r="M7" s="5"/>
      <c r="N7" s="5"/>
      <c r="O7" s="40">
        <f t="shared" si="14"/>
        <v>15</v>
      </c>
      <c r="P7" s="11"/>
      <c r="Q7" s="128">
        <f>Q6</f>
        <v>15</v>
      </c>
      <c r="R7" s="128">
        <f t="shared" si="16"/>
        <v>16</v>
      </c>
      <c r="S7" s="118" t="s">
        <v>0</v>
      </c>
      <c r="T7" s="40" t="s">
        <v>0</v>
      </c>
      <c r="U7" s="40" t="s">
        <v>0</v>
      </c>
      <c r="V7" s="118" t="s">
        <v>0</v>
      </c>
      <c r="W7" s="40" t="s">
        <v>0</v>
      </c>
      <c r="X7" s="120" t="s">
        <v>0</v>
      </c>
      <c r="Y7" s="40" t="s">
        <v>0</v>
      </c>
      <c r="Z7" s="40" t="s">
        <v>0</v>
      </c>
      <c r="AA7" s="120" t="s">
        <v>0</v>
      </c>
      <c r="AB7" s="128">
        <f>AB6</f>
        <v>17</v>
      </c>
      <c r="AC7" s="128">
        <f>AC6</f>
        <v>18</v>
      </c>
      <c r="AD7" s="5"/>
      <c r="AE7" s="5"/>
      <c r="AF7" s="40">
        <f t="shared" si="15"/>
        <v>15</v>
      </c>
      <c r="AG7" s="11"/>
      <c r="AH7" s="40">
        <f t="shared" si="0"/>
        <v>1</v>
      </c>
      <c r="AI7" s="40">
        <f t="shared" si="1"/>
        <v>0</v>
      </c>
      <c r="AJ7" s="40">
        <f t="shared" si="2"/>
        <v>0</v>
      </c>
      <c r="AK7" s="40">
        <f t="shared" si="3"/>
        <v>0</v>
      </c>
      <c r="AL7" s="40">
        <f t="shared" si="4"/>
        <v>0</v>
      </c>
      <c r="AM7" s="40">
        <f t="shared" si="5"/>
        <v>0</v>
      </c>
      <c r="AN7" s="40">
        <f t="shared" si="6"/>
        <v>0</v>
      </c>
      <c r="AO7" s="40">
        <f t="shared" si="7"/>
        <v>0</v>
      </c>
      <c r="AP7" s="40">
        <f t="shared" si="8"/>
        <v>0</v>
      </c>
      <c r="AQ7" s="40">
        <f t="shared" si="9"/>
        <v>0</v>
      </c>
      <c r="AR7" s="40">
        <f t="shared" si="10"/>
        <v>0</v>
      </c>
      <c r="AS7" s="40">
        <f t="shared" si="11"/>
        <v>0</v>
      </c>
      <c r="AT7" s="40">
        <f t="shared" si="12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36">
        <v>4</v>
      </c>
      <c r="BU7" s="137" t="s">
        <v>128</v>
      </c>
      <c r="BV7" s="138" t="s">
        <v>131</v>
      </c>
      <c r="BW7" s="136">
        <v>1</v>
      </c>
      <c r="BX7" s="10">
        <v>50</v>
      </c>
      <c r="BY7" s="139">
        <v>16.6666666666666</v>
      </c>
      <c r="BZ7" s="140">
        <v>33.3333333333333</v>
      </c>
      <c r="CA7" s="10">
        <v>270</v>
      </c>
      <c r="CB7" s="140">
        <v>74.535599249992998</v>
      </c>
      <c r="CC7" s="136"/>
      <c r="CD7" s="136"/>
      <c r="CE7" s="136"/>
      <c r="CF7" s="136"/>
      <c r="CG7" s="136"/>
      <c r="CH7" s="136"/>
      <c r="CI7" s="136"/>
      <c r="CJ7" s="136"/>
      <c r="CK7" s="136"/>
      <c r="CL7" s="136"/>
      <c r="CM7" s="5"/>
      <c r="CN7" s="5"/>
      <c r="CO7" s="5"/>
      <c r="CP7" s="5"/>
      <c r="CQ7" s="5"/>
      <c r="CR7" s="5"/>
      <c r="CS7" s="5"/>
    </row>
    <row r="8" spans="1:97" ht="10.5" customHeight="1">
      <c r="A8" s="4"/>
      <c r="B8" s="11">
        <f t="shared" si="13"/>
        <v>4</v>
      </c>
      <c r="C8" s="123">
        <v>4</v>
      </c>
      <c r="D8" s="114">
        <v>1</v>
      </c>
      <c r="E8" s="114">
        <v>1</v>
      </c>
      <c r="F8" s="114">
        <v>0</v>
      </c>
      <c r="G8" s="114">
        <v>0</v>
      </c>
      <c r="H8" s="114">
        <v>0</v>
      </c>
      <c r="I8" s="114">
        <v>1</v>
      </c>
      <c r="J8" s="114">
        <v>1</v>
      </c>
      <c r="K8" s="5"/>
      <c r="L8" s="5"/>
      <c r="M8" s="5"/>
      <c r="N8" s="5"/>
      <c r="O8" s="40">
        <f t="shared" si="14"/>
        <v>15</v>
      </c>
      <c r="P8" s="11"/>
      <c r="Q8" s="128">
        <f>Q7</f>
        <v>15</v>
      </c>
      <c r="R8" s="128">
        <f t="shared" si="16"/>
        <v>16</v>
      </c>
      <c r="S8" s="118" t="s">
        <v>0</v>
      </c>
      <c r="T8" s="40" t="s">
        <v>0</v>
      </c>
      <c r="U8" s="40" t="s">
        <v>0</v>
      </c>
      <c r="V8" s="118" t="s">
        <v>0</v>
      </c>
      <c r="W8" s="40" t="s">
        <v>0</v>
      </c>
      <c r="X8" s="120" t="s">
        <v>0</v>
      </c>
      <c r="Y8" s="40" t="s">
        <v>0</v>
      </c>
      <c r="Z8" s="40" t="s">
        <v>0</v>
      </c>
      <c r="AA8" s="120" t="s">
        <v>0</v>
      </c>
      <c r="AB8" s="128">
        <f>AB7</f>
        <v>17</v>
      </c>
      <c r="AC8" s="128">
        <f>AC7</f>
        <v>18</v>
      </c>
      <c r="AD8" s="5"/>
      <c r="AE8" s="5"/>
      <c r="AF8" s="40">
        <f t="shared" si="15"/>
        <v>15</v>
      </c>
      <c r="AG8" s="11"/>
      <c r="AH8" s="40">
        <f t="shared" si="0"/>
        <v>1</v>
      </c>
      <c r="AI8" s="40">
        <f t="shared" si="1"/>
        <v>0</v>
      </c>
      <c r="AJ8" s="40">
        <f t="shared" si="2"/>
        <v>0</v>
      </c>
      <c r="AK8" s="40">
        <f t="shared" si="3"/>
        <v>0</v>
      </c>
      <c r="AL8" s="40">
        <f t="shared" si="4"/>
        <v>0</v>
      </c>
      <c r="AM8" s="40">
        <f t="shared" si="5"/>
        <v>0</v>
      </c>
      <c r="AN8" s="40">
        <f t="shared" si="6"/>
        <v>0</v>
      </c>
      <c r="AO8" s="40">
        <f t="shared" si="7"/>
        <v>0</v>
      </c>
      <c r="AP8" s="40">
        <f t="shared" si="8"/>
        <v>0</v>
      </c>
      <c r="AQ8" s="40">
        <f t="shared" si="9"/>
        <v>0</v>
      </c>
      <c r="AR8" s="40">
        <f t="shared" si="10"/>
        <v>0</v>
      </c>
      <c r="AS8" s="40">
        <f t="shared" si="11"/>
        <v>0</v>
      </c>
      <c r="AT8" s="40">
        <f t="shared" si="12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36">
        <v>5</v>
      </c>
      <c r="BU8" s="137" t="s">
        <v>132</v>
      </c>
      <c r="BV8" s="138" t="s">
        <v>134</v>
      </c>
      <c r="BW8" s="136">
        <v>1</v>
      </c>
      <c r="BX8" s="10">
        <v>50</v>
      </c>
      <c r="BY8" s="139">
        <v>16.6666666666666</v>
      </c>
      <c r="BZ8" s="140">
        <v>33.3333333333333</v>
      </c>
      <c r="CA8" s="10">
        <v>270</v>
      </c>
      <c r="CB8" s="140">
        <v>66.6666666666666</v>
      </c>
      <c r="CC8" s="136"/>
      <c r="CD8" s="136"/>
      <c r="CE8" s="136"/>
      <c r="CF8" s="136"/>
      <c r="CG8" s="136"/>
      <c r="CH8" s="136"/>
      <c r="CI8" s="136"/>
      <c r="CJ8" s="136"/>
      <c r="CK8" s="136"/>
      <c r="CL8" s="136"/>
      <c r="CM8" s="5"/>
      <c r="CN8" s="5"/>
      <c r="CO8" s="5"/>
      <c r="CP8" s="5"/>
      <c r="CQ8" s="5"/>
      <c r="CR8" s="5"/>
      <c r="CS8" s="5"/>
    </row>
    <row r="9" spans="1:97" ht="10.5" customHeight="1">
      <c r="A9" s="4"/>
      <c r="B9" s="11">
        <f t="shared" si="13"/>
        <v>5</v>
      </c>
      <c r="C9" s="123">
        <v>5</v>
      </c>
      <c r="D9" s="114">
        <v>1</v>
      </c>
      <c r="E9" s="114">
        <v>1</v>
      </c>
      <c r="F9" s="114">
        <v>1</v>
      </c>
      <c r="G9" s="114">
        <v>1</v>
      </c>
      <c r="H9" s="114">
        <v>1</v>
      </c>
      <c r="I9" s="114">
        <v>1</v>
      </c>
      <c r="J9" s="114">
        <v>1</v>
      </c>
      <c r="K9" s="5"/>
      <c r="L9" s="5"/>
      <c r="M9" s="129" t="s">
        <v>84</v>
      </c>
      <c r="N9" s="5"/>
      <c r="O9" s="40">
        <f t="shared" si="14"/>
        <v>19</v>
      </c>
      <c r="P9" s="11"/>
      <c r="Q9" s="127">
        <v>19</v>
      </c>
      <c r="R9" s="127">
        <f t="shared" si="16"/>
        <v>20</v>
      </c>
      <c r="S9" s="133" t="s">
        <v>0</v>
      </c>
      <c r="T9" s="116" t="s">
        <v>0</v>
      </c>
      <c r="U9" s="116" t="s">
        <v>0</v>
      </c>
      <c r="V9" s="133" t="s">
        <v>0</v>
      </c>
      <c r="W9" s="116" t="s">
        <v>0</v>
      </c>
      <c r="X9" s="121" t="s">
        <v>0</v>
      </c>
      <c r="Y9" s="132" t="s">
        <v>0</v>
      </c>
      <c r="Z9" s="116" t="s">
        <v>0</v>
      </c>
      <c r="AA9" s="121" t="s">
        <v>0</v>
      </c>
      <c r="AB9" s="126">
        <v>21</v>
      </c>
      <c r="AC9" s="126">
        <f>AB9+1</f>
        <v>22</v>
      </c>
      <c r="AD9" s="5"/>
      <c r="AE9" s="5"/>
      <c r="AF9" s="40">
        <f t="shared" si="15"/>
        <v>19</v>
      </c>
      <c r="AG9" s="11"/>
      <c r="AH9" s="40">
        <f t="shared" si="0"/>
        <v>1</v>
      </c>
      <c r="AI9" s="40">
        <f t="shared" si="1"/>
        <v>0</v>
      </c>
      <c r="AJ9" s="40">
        <f t="shared" si="2"/>
        <v>0</v>
      </c>
      <c r="AK9" s="40">
        <f t="shared" si="3"/>
        <v>0</v>
      </c>
      <c r="AL9" s="40">
        <f t="shared" si="4"/>
        <v>0</v>
      </c>
      <c r="AM9" s="40">
        <f t="shared" si="5"/>
        <v>0</v>
      </c>
      <c r="AN9" s="40">
        <f t="shared" si="6"/>
        <v>0</v>
      </c>
      <c r="AO9" s="40">
        <f t="shared" si="7"/>
        <v>0</v>
      </c>
      <c r="AP9" s="40">
        <f t="shared" si="8"/>
        <v>0</v>
      </c>
      <c r="AQ9" s="40">
        <f t="shared" si="9"/>
        <v>0</v>
      </c>
      <c r="AR9" s="40">
        <f t="shared" si="10"/>
        <v>0</v>
      </c>
      <c r="AS9" s="40">
        <f t="shared" si="11"/>
        <v>0</v>
      </c>
      <c r="AT9" s="40">
        <f t="shared" si="12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36">
        <v>6</v>
      </c>
      <c r="BU9" s="137" t="s">
        <v>132</v>
      </c>
      <c r="BV9" s="138" t="s">
        <v>113</v>
      </c>
      <c r="BW9" s="136">
        <v>1</v>
      </c>
      <c r="BX9" s="10">
        <v>50</v>
      </c>
      <c r="BY9" s="139">
        <v>16.6666666666666</v>
      </c>
      <c r="BZ9" s="140">
        <v>33.3333333333333</v>
      </c>
      <c r="CA9" s="10">
        <v>270</v>
      </c>
      <c r="CB9" s="140">
        <v>74.535599249992998</v>
      </c>
      <c r="CC9" s="136"/>
      <c r="CD9" s="136"/>
      <c r="CE9" s="136"/>
      <c r="CF9" s="136"/>
      <c r="CG9" s="136"/>
      <c r="CH9" s="136"/>
      <c r="CI9" s="136"/>
      <c r="CJ9" s="136"/>
      <c r="CK9" s="136"/>
      <c r="CL9" s="136"/>
      <c r="CM9" s="5"/>
      <c r="CN9" s="5"/>
      <c r="CO9" s="5"/>
      <c r="CP9" s="5"/>
      <c r="CQ9" s="5"/>
      <c r="CR9" s="5"/>
      <c r="CS9" s="5"/>
    </row>
    <row r="10" spans="1:97" ht="10.5" customHeight="1">
      <c r="A10" s="4"/>
      <c r="B10" s="11">
        <f t="shared" si="13"/>
        <v>6</v>
      </c>
      <c r="C10" s="123">
        <v>6</v>
      </c>
      <c r="D10" s="114">
        <v>1</v>
      </c>
      <c r="E10" s="114">
        <v>1</v>
      </c>
      <c r="F10" s="114">
        <v>1</v>
      </c>
      <c r="G10" s="114">
        <v>1</v>
      </c>
      <c r="H10" s="114">
        <v>1</v>
      </c>
      <c r="I10" s="114">
        <v>1</v>
      </c>
      <c r="J10" s="114">
        <v>1</v>
      </c>
      <c r="K10" s="5"/>
      <c r="L10" s="5"/>
      <c r="M10" s="1" t="s">
        <v>86</v>
      </c>
      <c r="N10" s="5"/>
      <c r="O10" s="40">
        <f t="shared" si="14"/>
        <v>19</v>
      </c>
      <c r="P10" s="11"/>
      <c r="Q10" s="128">
        <f>Q9</f>
        <v>19</v>
      </c>
      <c r="R10" s="128">
        <f t="shared" si="16"/>
        <v>20</v>
      </c>
      <c r="S10" s="118" t="s">
        <v>0</v>
      </c>
      <c r="T10" s="40" t="s">
        <v>0</v>
      </c>
      <c r="U10" s="40" t="s">
        <v>0</v>
      </c>
      <c r="V10" s="118" t="s">
        <v>0</v>
      </c>
      <c r="W10" s="40" t="s">
        <v>0</v>
      </c>
      <c r="X10" s="120" t="s">
        <v>0</v>
      </c>
      <c r="Y10" s="40" t="s">
        <v>0</v>
      </c>
      <c r="Z10" s="40" t="s">
        <v>0</v>
      </c>
      <c r="AA10" s="120" t="s">
        <v>0</v>
      </c>
      <c r="AB10" s="128">
        <f>AB9</f>
        <v>21</v>
      </c>
      <c r="AC10" s="128">
        <f>AC9</f>
        <v>22</v>
      </c>
      <c r="AD10" s="5"/>
      <c r="AE10" s="5"/>
      <c r="AF10" s="40">
        <f t="shared" si="15"/>
        <v>19</v>
      </c>
      <c r="AG10" s="11"/>
      <c r="AH10" s="40">
        <f t="shared" si="0"/>
        <v>1</v>
      </c>
      <c r="AI10" s="40">
        <f t="shared" si="1"/>
        <v>0</v>
      </c>
      <c r="AJ10" s="40">
        <f t="shared" si="2"/>
        <v>0</v>
      </c>
      <c r="AK10" s="40">
        <f t="shared" si="3"/>
        <v>0</v>
      </c>
      <c r="AL10" s="40">
        <f t="shared" si="4"/>
        <v>0</v>
      </c>
      <c r="AM10" s="40">
        <f t="shared" si="5"/>
        <v>0</v>
      </c>
      <c r="AN10" s="40">
        <f t="shared" si="6"/>
        <v>0</v>
      </c>
      <c r="AO10" s="40">
        <f t="shared" si="7"/>
        <v>0</v>
      </c>
      <c r="AP10" s="40">
        <f t="shared" si="8"/>
        <v>0</v>
      </c>
      <c r="AQ10" s="40">
        <f t="shared" si="9"/>
        <v>0</v>
      </c>
      <c r="AR10" s="40">
        <f t="shared" si="10"/>
        <v>0</v>
      </c>
      <c r="AS10" s="40">
        <f t="shared" si="11"/>
        <v>0</v>
      </c>
      <c r="AT10" s="40">
        <f t="shared" si="12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36">
        <v>7</v>
      </c>
      <c r="BU10" s="137" t="s">
        <v>87</v>
      </c>
      <c r="BV10" s="138" t="s">
        <v>91</v>
      </c>
      <c r="BW10" s="136">
        <v>1</v>
      </c>
      <c r="BX10" s="10">
        <v>50</v>
      </c>
      <c r="BY10" s="139">
        <v>16.6666666666666</v>
      </c>
      <c r="BZ10" s="140">
        <v>33.3333333333333</v>
      </c>
      <c r="CA10" s="10">
        <v>0</v>
      </c>
      <c r="CB10" s="140">
        <v>74.535599249992899</v>
      </c>
      <c r="CC10" s="136"/>
      <c r="CD10" s="136"/>
      <c r="CE10" s="136"/>
      <c r="CF10" s="136"/>
      <c r="CG10" s="136"/>
      <c r="CH10" s="136"/>
      <c r="CI10" s="136"/>
      <c r="CJ10" s="136"/>
      <c r="CK10" s="136"/>
      <c r="CL10" s="136"/>
      <c r="CM10" s="5"/>
      <c r="CN10" s="5"/>
      <c r="CO10" s="5"/>
      <c r="CP10" s="5"/>
      <c r="CQ10" s="5"/>
      <c r="CR10" s="5"/>
      <c r="CS10" s="5"/>
    </row>
    <row r="11" spans="1:97" ht="10.5" customHeight="1">
      <c r="A11" s="4"/>
      <c r="B11" s="11"/>
      <c r="C11" s="5"/>
      <c r="D11" s="5"/>
      <c r="E11" s="5" t="s">
        <v>14</v>
      </c>
      <c r="F11" s="5"/>
      <c r="G11" s="5"/>
      <c r="H11" s="5"/>
      <c r="I11" s="5"/>
      <c r="J11" s="5"/>
      <c r="K11" s="5" t="s">
        <v>81</v>
      </c>
      <c r="L11" s="5"/>
      <c r="M11" s="5"/>
      <c r="N11" s="5"/>
      <c r="O11" s="40">
        <f t="shared" si="14"/>
        <v>19</v>
      </c>
      <c r="P11" s="11"/>
      <c r="Q11" s="128">
        <f>Q10</f>
        <v>19</v>
      </c>
      <c r="R11" s="128">
        <f t="shared" si="16"/>
        <v>20</v>
      </c>
      <c r="S11" s="119" t="s">
        <v>0</v>
      </c>
      <c r="T11" s="117" t="s">
        <v>0</v>
      </c>
      <c r="U11" s="117" t="s">
        <v>0</v>
      </c>
      <c r="V11" s="119" t="s">
        <v>0</v>
      </c>
      <c r="W11" s="117" t="s">
        <v>0</v>
      </c>
      <c r="X11" s="122" t="s">
        <v>0</v>
      </c>
      <c r="Y11" s="117" t="s">
        <v>0</v>
      </c>
      <c r="Z11" s="117" t="s">
        <v>0</v>
      </c>
      <c r="AA11" s="122" t="s">
        <v>0</v>
      </c>
      <c r="AB11" s="128">
        <f>AB10</f>
        <v>21</v>
      </c>
      <c r="AC11" s="128">
        <f>AC10</f>
        <v>22</v>
      </c>
      <c r="AD11" s="5"/>
      <c r="AE11" s="5"/>
      <c r="AF11" s="40">
        <f t="shared" si="15"/>
        <v>19</v>
      </c>
      <c r="AG11" s="11"/>
      <c r="AH11" s="40">
        <f t="shared" si="0"/>
        <v>1</v>
      </c>
      <c r="AI11" s="40">
        <f t="shared" si="1"/>
        <v>0</v>
      </c>
      <c r="AJ11" s="40">
        <f t="shared" si="2"/>
        <v>0</v>
      </c>
      <c r="AK11" s="40">
        <f t="shared" si="3"/>
        <v>0</v>
      </c>
      <c r="AL11" s="40">
        <f t="shared" si="4"/>
        <v>0</v>
      </c>
      <c r="AM11" s="40">
        <f t="shared" si="5"/>
        <v>0</v>
      </c>
      <c r="AN11" s="40">
        <f t="shared" si="6"/>
        <v>0</v>
      </c>
      <c r="AO11" s="40">
        <f t="shared" si="7"/>
        <v>0</v>
      </c>
      <c r="AP11" s="40">
        <f t="shared" si="8"/>
        <v>0</v>
      </c>
      <c r="AQ11" s="40">
        <f t="shared" si="9"/>
        <v>0</v>
      </c>
      <c r="AR11" s="40">
        <f t="shared" si="10"/>
        <v>0</v>
      </c>
      <c r="AS11" s="40">
        <f t="shared" si="11"/>
        <v>0</v>
      </c>
      <c r="AT11" s="40">
        <f t="shared" si="12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36">
        <v>8</v>
      </c>
      <c r="BU11" s="137" t="s">
        <v>92</v>
      </c>
      <c r="BV11" s="138" t="s">
        <v>93</v>
      </c>
      <c r="BW11" s="136">
        <v>1</v>
      </c>
      <c r="BX11" s="10">
        <v>50</v>
      </c>
      <c r="BY11" s="139">
        <v>16.6666666666666</v>
      </c>
      <c r="BZ11" s="140">
        <v>33.3333333333333</v>
      </c>
      <c r="CA11" s="10">
        <v>0</v>
      </c>
      <c r="CB11" s="140">
        <v>74.535599249992899</v>
      </c>
      <c r="CC11" s="136"/>
      <c r="CD11" s="136"/>
      <c r="CE11" s="136"/>
      <c r="CF11" s="136"/>
      <c r="CG11" s="136"/>
      <c r="CH11" s="136"/>
      <c r="CI11" s="136"/>
      <c r="CJ11" s="136"/>
      <c r="CK11" s="136"/>
      <c r="CL11" s="136"/>
      <c r="CM11" s="5"/>
      <c r="CN11" s="5"/>
      <c r="CO11" s="5"/>
      <c r="CP11" s="5"/>
      <c r="CQ11" s="5"/>
      <c r="CR11" s="5"/>
      <c r="CS11" s="5"/>
    </row>
    <row r="12" spans="1:97" ht="10.5" customHeight="1">
      <c r="A12" s="4"/>
      <c r="B12" s="11"/>
      <c r="C12" s="113">
        <v>1</v>
      </c>
      <c r="D12" s="5" t="s">
        <v>8</v>
      </c>
      <c r="E12" s="5" t="s">
        <v>7</v>
      </c>
      <c r="F12" s="112" t="s">
        <v>9</v>
      </c>
      <c r="G12" s="111">
        <v>2</v>
      </c>
      <c r="H12" s="112"/>
      <c r="I12" s="113">
        <v>3</v>
      </c>
      <c r="J12" s="5" t="s">
        <v>8</v>
      </c>
      <c r="K12" s="5" t="s">
        <v>7</v>
      </c>
      <c r="L12" s="112" t="s">
        <v>9</v>
      </c>
      <c r="M12" s="111">
        <v>4</v>
      </c>
      <c r="N12" s="5"/>
      <c r="O12" s="40">
        <f t="shared" si="14"/>
        <v>23</v>
      </c>
      <c r="P12" s="11"/>
      <c r="Q12" s="127">
        <v>23</v>
      </c>
      <c r="R12" s="127">
        <f t="shared" si="16"/>
        <v>24</v>
      </c>
      <c r="S12" s="131" t="s">
        <v>0</v>
      </c>
      <c r="T12" s="40" t="s">
        <v>0</v>
      </c>
      <c r="U12" s="40" t="s">
        <v>0</v>
      </c>
      <c r="V12" s="131" t="s">
        <v>0</v>
      </c>
      <c r="W12" s="40" t="s">
        <v>0</v>
      </c>
      <c r="X12" s="120" t="s">
        <v>0</v>
      </c>
      <c r="Y12" s="130" t="s">
        <v>0</v>
      </c>
      <c r="Z12" s="40" t="s">
        <v>0</v>
      </c>
      <c r="AA12" s="120" t="s">
        <v>0</v>
      </c>
      <c r="AB12" s="126">
        <v>25</v>
      </c>
      <c r="AC12" s="126">
        <f>AB12+1</f>
        <v>26</v>
      </c>
      <c r="AD12" s="5"/>
      <c r="AE12" s="5"/>
      <c r="AF12" s="40">
        <f t="shared" si="15"/>
        <v>23</v>
      </c>
      <c r="AG12" s="11"/>
      <c r="AH12" s="40">
        <f t="shared" si="0"/>
        <v>1</v>
      </c>
      <c r="AI12" s="40">
        <f t="shared" si="1"/>
        <v>0</v>
      </c>
      <c r="AJ12" s="40">
        <f t="shared" si="2"/>
        <v>0</v>
      </c>
      <c r="AK12" s="40">
        <f t="shared" si="3"/>
        <v>0</v>
      </c>
      <c r="AL12" s="40">
        <f t="shared" si="4"/>
        <v>0</v>
      </c>
      <c r="AM12" s="40">
        <f t="shared" si="5"/>
        <v>0</v>
      </c>
      <c r="AN12" s="40">
        <f t="shared" si="6"/>
        <v>0</v>
      </c>
      <c r="AO12" s="40">
        <f t="shared" si="7"/>
        <v>0</v>
      </c>
      <c r="AP12" s="40">
        <f t="shared" si="8"/>
        <v>0</v>
      </c>
      <c r="AQ12" s="40">
        <f t="shared" si="9"/>
        <v>0</v>
      </c>
      <c r="AR12" s="40">
        <f t="shared" si="10"/>
        <v>0</v>
      </c>
      <c r="AS12" s="40">
        <f t="shared" si="11"/>
        <v>0</v>
      </c>
      <c r="AT12" s="40">
        <f t="shared" si="12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36">
        <v>9</v>
      </c>
      <c r="BU12" s="137" t="s">
        <v>92</v>
      </c>
      <c r="BV12" s="138" t="s">
        <v>94</v>
      </c>
      <c r="BW12" s="136">
        <v>1</v>
      </c>
      <c r="BX12" s="10">
        <v>50</v>
      </c>
      <c r="BY12" s="139">
        <v>16.6666666666666</v>
      </c>
      <c r="BZ12" s="140">
        <v>33.3333333333333</v>
      </c>
      <c r="CA12" s="10">
        <v>0</v>
      </c>
      <c r="CB12" s="140">
        <v>66.6666666666666</v>
      </c>
      <c r="CC12" s="136"/>
      <c r="CD12" s="136"/>
      <c r="CE12" s="136"/>
      <c r="CF12" s="136"/>
      <c r="CG12" s="136"/>
      <c r="CH12" s="136"/>
      <c r="CI12" s="136"/>
      <c r="CJ12" s="136"/>
      <c r="CK12" s="136"/>
      <c r="CL12" s="136"/>
      <c r="CM12" s="5"/>
      <c r="CN12" s="5"/>
      <c r="CO12" s="5"/>
      <c r="CP12" s="5"/>
      <c r="CQ12" s="5"/>
      <c r="CR12" s="5"/>
      <c r="CS12" s="5"/>
    </row>
    <row r="13" spans="1:97" ht="10.5" customHeight="1">
      <c r="A13" s="4"/>
      <c r="B13" s="11"/>
      <c r="C13" s="11"/>
      <c r="D13" s="11">
        <v>0</v>
      </c>
      <c r="E13" s="11">
        <v>1</v>
      </c>
      <c r="F13" s="11">
        <v>2</v>
      </c>
      <c r="G13" s="11"/>
      <c r="H13" s="112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4"/>
        <v>23</v>
      </c>
      <c r="P13" s="11"/>
      <c r="Q13" s="128">
        <f>Q12</f>
        <v>23</v>
      </c>
      <c r="R13" s="128">
        <f t="shared" si="16"/>
        <v>24</v>
      </c>
      <c r="S13" s="118" t="s">
        <v>0</v>
      </c>
      <c r="T13" s="40" t="s">
        <v>0</v>
      </c>
      <c r="U13" s="40" t="s">
        <v>0</v>
      </c>
      <c r="V13" s="118" t="s">
        <v>0</v>
      </c>
      <c r="W13" s="40" t="s">
        <v>0</v>
      </c>
      <c r="X13" s="120" t="s">
        <v>0</v>
      </c>
      <c r="Y13" s="40" t="s">
        <v>0</v>
      </c>
      <c r="Z13" s="40" t="s">
        <v>0</v>
      </c>
      <c r="AA13" s="120" t="s">
        <v>0</v>
      </c>
      <c r="AB13" s="128">
        <f>AB12</f>
        <v>25</v>
      </c>
      <c r="AC13" s="128">
        <f>AC12</f>
        <v>26</v>
      </c>
      <c r="AD13" s="5"/>
      <c r="AE13" s="5"/>
      <c r="AF13" s="40">
        <f t="shared" si="15"/>
        <v>23</v>
      </c>
      <c r="AG13" s="11"/>
      <c r="AH13" s="40">
        <f t="shared" si="0"/>
        <v>1</v>
      </c>
      <c r="AI13" s="40">
        <f t="shared" si="1"/>
        <v>0</v>
      </c>
      <c r="AJ13" s="40">
        <f t="shared" si="2"/>
        <v>0</v>
      </c>
      <c r="AK13" s="40">
        <f t="shared" si="3"/>
        <v>0</v>
      </c>
      <c r="AL13" s="40">
        <f t="shared" si="4"/>
        <v>0</v>
      </c>
      <c r="AM13" s="40">
        <f t="shared" si="5"/>
        <v>0</v>
      </c>
      <c r="AN13" s="40">
        <f t="shared" si="6"/>
        <v>0</v>
      </c>
      <c r="AO13" s="40">
        <f t="shared" si="7"/>
        <v>0</v>
      </c>
      <c r="AP13" s="40">
        <f t="shared" si="8"/>
        <v>0</v>
      </c>
      <c r="AQ13" s="40">
        <f t="shared" si="9"/>
        <v>0</v>
      </c>
      <c r="AR13" s="40">
        <f t="shared" si="10"/>
        <v>0</v>
      </c>
      <c r="AS13" s="40">
        <f t="shared" si="11"/>
        <v>0</v>
      </c>
      <c r="AT13" s="40">
        <f t="shared" si="12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36">
        <v>10</v>
      </c>
      <c r="BU13" s="137" t="s">
        <v>92</v>
      </c>
      <c r="BV13" s="138" t="s">
        <v>95</v>
      </c>
      <c r="BW13" s="136">
        <v>1</v>
      </c>
      <c r="BX13" s="10">
        <v>50</v>
      </c>
      <c r="BY13" s="139">
        <v>16.6666666666666</v>
      </c>
      <c r="BZ13" s="140">
        <v>33.3333333333333</v>
      </c>
      <c r="CA13" s="10">
        <v>0</v>
      </c>
      <c r="CB13" s="140">
        <v>74.535599249992998</v>
      </c>
      <c r="CC13" s="136"/>
      <c r="CD13" s="136"/>
      <c r="CE13" s="136"/>
      <c r="CF13" s="136"/>
      <c r="CG13" s="136"/>
      <c r="CH13" s="136"/>
      <c r="CI13" s="136"/>
      <c r="CJ13" s="136"/>
      <c r="CK13" s="136"/>
      <c r="CL13" s="136"/>
      <c r="CM13" s="5"/>
      <c r="CN13" s="5"/>
      <c r="CO13" s="5"/>
      <c r="CP13" s="5"/>
      <c r="CQ13" s="5"/>
      <c r="CR13" s="5"/>
      <c r="CS13" s="5"/>
    </row>
    <row r="14" spans="1:97" ht="10.5" customHeight="1">
      <c r="A14" s="4"/>
      <c r="B14" s="11">
        <v>0</v>
      </c>
      <c r="C14" s="11"/>
      <c r="D14" s="114">
        <v>0</v>
      </c>
      <c r="E14" s="114">
        <v>0</v>
      </c>
      <c r="F14" s="114">
        <v>1</v>
      </c>
      <c r="G14" s="87" t="str">
        <f t="shared" ref="G14:G19" si="17">_xlfn.CONCAT(D14+1,",",E14+1)</f>
        <v>1,1</v>
      </c>
      <c r="H14" s="125">
        <f>E14+1</f>
        <v>1</v>
      </c>
      <c r="I14" s="11">
        <v>0</v>
      </c>
      <c r="J14" s="114">
        <v>0</v>
      </c>
      <c r="K14" s="114">
        <v>6</v>
      </c>
      <c r="L14" s="114">
        <v>0</v>
      </c>
      <c r="M14" s="87" t="str">
        <f t="shared" ref="M14:M19" si="18">_xlfn.CONCAT(J14+1,",",K14+1)</f>
        <v>1,7</v>
      </c>
      <c r="N14" s="125">
        <f>K14+1</f>
        <v>7</v>
      </c>
      <c r="O14" s="40">
        <f t="shared" si="14"/>
        <v>23</v>
      </c>
      <c r="P14" s="11"/>
      <c r="Q14" s="128">
        <f>Q13</f>
        <v>23</v>
      </c>
      <c r="R14" s="128">
        <f t="shared" si="16"/>
        <v>24</v>
      </c>
      <c r="S14" s="119" t="s">
        <v>0</v>
      </c>
      <c r="T14" s="117" t="s">
        <v>0</v>
      </c>
      <c r="U14" s="117" t="s">
        <v>0</v>
      </c>
      <c r="V14" s="119" t="s">
        <v>0</v>
      </c>
      <c r="W14" s="117" t="s">
        <v>0</v>
      </c>
      <c r="X14" s="122" t="s">
        <v>0</v>
      </c>
      <c r="Y14" s="117" t="s">
        <v>0</v>
      </c>
      <c r="Z14" s="117" t="s">
        <v>0</v>
      </c>
      <c r="AA14" s="122" t="s">
        <v>0</v>
      </c>
      <c r="AB14" s="128">
        <f>AB13</f>
        <v>25</v>
      </c>
      <c r="AC14" s="128">
        <f>AC13</f>
        <v>26</v>
      </c>
      <c r="AD14" s="5"/>
      <c r="AE14" s="5"/>
      <c r="AF14" s="40">
        <f t="shared" si="15"/>
        <v>23</v>
      </c>
      <c r="AG14" s="11"/>
      <c r="AH14" s="40">
        <f t="shared" si="0"/>
        <v>1</v>
      </c>
      <c r="AI14" s="40">
        <f t="shared" si="1"/>
        <v>0</v>
      </c>
      <c r="AJ14" s="40">
        <f t="shared" si="2"/>
        <v>0</v>
      </c>
      <c r="AK14" s="40">
        <f t="shared" si="3"/>
        <v>0</v>
      </c>
      <c r="AL14" s="40">
        <f t="shared" si="4"/>
        <v>0</v>
      </c>
      <c r="AM14" s="40">
        <f t="shared" si="5"/>
        <v>0</v>
      </c>
      <c r="AN14" s="40">
        <f t="shared" si="6"/>
        <v>0</v>
      </c>
      <c r="AO14" s="40">
        <f t="shared" si="7"/>
        <v>0</v>
      </c>
      <c r="AP14" s="40">
        <f t="shared" si="8"/>
        <v>0</v>
      </c>
      <c r="AQ14" s="40">
        <f t="shared" si="9"/>
        <v>0</v>
      </c>
      <c r="AR14" s="40">
        <f t="shared" si="10"/>
        <v>0</v>
      </c>
      <c r="AS14" s="40">
        <f t="shared" si="11"/>
        <v>0</v>
      </c>
      <c r="AT14" s="40">
        <f t="shared" si="12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36">
        <v>11</v>
      </c>
      <c r="BU14" s="137" t="s">
        <v>96</v>
      </c>
      <c r="BV14" s="138" t="s">
        <v>97</v>
      </c>
      <c r="BW14" s="136">
        <v>1</v>
      </c>
      <c r="BX14" s="10">
        <v>50</v>
      </c>
      <c r="BY14" s="139">
        <v>16.6666666666666</v>
      </c>
      <c r="BZ14" s="140">
        <v>33.3333333333333</v>
      </c>
      <c r="CA14" s="10">
        <v>0</v>
      </c>
      <c r="CB14" s="140">
        <v>74.535599249992899</v>
      </c>
      <c r="CC14" s="136"/>
      <c r="CD14" s="136"/>
      <c r="CE14" s="136"/>
      <c r="CF14" s="136"/>
      <c r="CG14" s="136"/>
      <c r="CH14" s="136"/>
      <c r="CI14" s="136"/>
      <c r="CJ14" s="136"/>
      <c r="CK14" s="136"/>
      <c r="CL14" s="136"/>
      <c r="CM14" s="5"/>
      <c r="CN14" s="5"/>
      <c r="CO14" s="5"/>
      <c r="CP14" s="5"/>
      <c r="CQ14" s="5"/>
      <c r="CR14" s="5"/>
      <c r="CS14" s="5"/>
    </row>
    <row r="15" spans="1:97" ht="10.5" customHeight="1">
      <c r="A15" s="4"/>
      <c r="B15" s="11">
        <f t="shared" ref="B15:B20" si="19">B14+1</f>
        <v>1</v>
      </c>
      <c r="C15" s="11"/>
      <c r="D15" s="114">
        <v>0</v>
      </c>
      <c r="E15" s="114">
        <v>7</v>
      </c>
      <c r="F15" s="114">
        <v>1</v>
      </c>
      <c r="G15" s="87" t="str">
        <f t="shared" si="17"/>
        <v>1,8</v>
      </c>
      <c r="H15" s="125">
        <f t="shared" ref="H15:H20" si="20">E15+1</f>
        <v>8</v>
      </c>
      <c r="I15" s="11">
        <v>1</v>
      </c>
      <c r="J15" s="114">
        <v>0</v>
      </c>
      <c r="K15" s="114">
        <v>13</v>
      </c>
      <c r="L15" s="114">
        <v>0</v>
      </c>
      <c r="M15" s="87" t="str">
        <f t="shared" si="18"/>
        <v>1,14</v>
      </c>
      <c r="N15" s="125">
        <f t="shared" ref="N15:N20" si="21">K15+1</f>
        <v>14</v>
      </c>
      <c r="O15" s="40">
        <f t="shared" si="14"/>
        <v>27</v>
      </c>
      <c r="P15" s="11"/>
      <c r="Q15" s="127">
        <v>27</v>
      </c>
      <c r="R15" s="127">
        <f t="shared" si="16"/>
        <v>28</v>
      </c>
      <c r="S15" s="126">
        <f>R15+1</f>
        <v>29</v>
      </c>
      <c r="T15" s="40">
        <f>S15</f>
        <v>29</v>
      </c>
      <c r="U15" s="40">
        <f>T15</f>
        <v>29</v>
      </c>
      <c r="V15" s="126">
        <v>30</v>
      </c>
      <c r="W15" s="40">
        <f>V15</f>
        <v>30</v>
      </c>
      <c r="X15" s="40">
        <f>W15</f>
        <v>30</v>
      </c>
      <c r="Y15" s="126">
        <v>31</v>
      </c>
      <c r="Z15" s="40">
        <f>Y15</f>
        <v>31</v>
      </c>
      <c r="AA15" s="40">
        <f>Z15</f>
        <v>31</v>
      </c>
      <c r="AB15" s="126">
        <v>32</v>
      </c>
      <c r="AC15" s="126">
        <f>AB15+1</f>
        <v>33</v>
      </c>
      <c r="AD15" s="5"/>
      <c r="AE15" s="5"/>
      <c r="AF15" s="40">
        <f t="shared" si="15"/>
        <v>27</v>
      </c>
      <c r="AG15" s="11"/>
      <c r="AH15" s="40">
        <f t="shared" si="0"/>
        <v>1</v>
      </c>
      <c r="AI15" s="40">
        <f t="shared" si="1"/>
        <v>0</v>
      </c>
      <c r="AJ15" s="40">
        <f t="shared" si="2"/>
        <v>0</v>
      </c>
      <c r="AK15" s="40">
        <f t="shared" si="3"/>
        <v>0</v>
      </c>
      <c r="AL15" s="40">
        <f t="shared" si="4"/>
        <v>0</v>
      </c>
      <c r="AM15" s="40">
        <f t="shared" si="5"/>
        <v>0</v>
      </c>
      <c r="AN15" s="40">
        <f t="shared" si="6"/>
        <v>0</v>
      </c>
      <c r="AO15" s="40">
        <f t="shared" si="7"/>
        <v>0</v>
      </c>
      <c r="AP15" s="40">
        <f t="shared" si="8"/>
        <v>0</v>
      </c>
      <c r="AQ15" s="40">
        <f t="shared" si="9"/>
        <v>0</v>
      </c>
      <c r="AR15" s="40">
        <f t="shared" si="10"/>
        <v>0</v>
      </c>
      <c r="AS15" s="40">
        <f t="shared" si="11"/>
        <v>0</v>
      </c>
      <c r="AT15" s="40">
        <f t="shared" si="12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36">
        <v>12</v>
      </c>
      <c r="BU15" s="137" t="s">
        <v>96</v>
      </c>
      <c r="BV15" s="138" t="s">
        <v>98</v>
      </c>
      <c r="BW15" s="136">
        <v>1</v>
      </c>
      <c r="BX15" s="10">
        <v>50</v>
      </c>
      <c r="BY15" s="139">
        <v>16.6666666666666</v>
      </c>
      <c r="BZ15" s="140">
        <v>33.3333333333333</v>
      </c>
      <c r="CA15" s="10">
        <v>0</v>
      </c>
      <c r="CB15" s="140">
        <v>66.6666666666666</v>
      </c>
      <c r="CC15" s="136"/>
      <c r="CD15" s="136"/>
      <c r="CE15" s="136"/>
      <c r="CF15" s="136"/>
      <c r="CG15" s="136"/>
      <c r="CH15" s="136"/>
      <c r="CI15" s="136"/>
      <c r="CJ15" s="136"/>
      <c r="CK15" s="136"/>
      <c r="CL15" s="136"/>
      <c r="CM15" s="5"/>
      <c r="CN15" s="5"/>
      <c r="CO15" s="5"/>
      <c r="CP15" s="5"/>
      <c r="CQ15" s="5"/>
      <c r="CR15" s="5"/>
      <c r="CS15" s="5"/>
    </row>
    <row r="16" spans="1:97" ht="10.5" customHeight="1">
      <c r="A16" s="4"/>
      <c r="B16" s="11">
        <f t="shared" si="19"/>
        <v>2</v>
      </c>
      <c r="C16" s="11"/>
      <c r="D16" s="114">
        <v>0</v>
      </c>
      <c r="E16" s="114">
        <v>14</v>
      </c>
      <c r="F16" s="114">
        <v>1</v>
      </c>
      <c r="G16" s="87" t="str">
        <f t="shared" si="17"/>
        <v>1,15</v>
      </c>
      <c r="H16" s="125">
        <f t="shared" si="20"/>
        <v>15</v>
      </c>
      <c r="I16" s="11">
        <v>2</v>
      </c>
      <c r="J16" s="114">
        <v>0</v>
      </c>
      <c r="K16" s="114">
        <v>17</v>
      </c>
      <c r="L16" s="114">
        <v>0</v>
      </c>
      <c r="M16" s="87" t="str">
        <f t="shared" si="18"/>
        <v>1,18</v>
      </c>
      <c r="N16" s="125">
        <f t="shared" si="21"/>
        <v>18</v>
      </c>
      <c r="O16" s="40">
        <f t="shared" si="14"/>
        <v>34</v>
      </c>
      <c r="P16" s="11"/>
      <c r="Q16" s="127">
        <v>34</v>
      </c>
      <c r="R16" s="127">
        <f t="shared" si="16"/>
        <v>35</v>
      </c>
      <c r="S16" s="126">
        <f>R16+1</f>
        <v>36</v>
      </c>
      <c r="T16" s="40">
        <f>S16</f>
        <v>36</v>
      </c>
      <c r="U16" s="40">
        <f>T16</f>
        <v>36</v>
      </c>
      <c r="V16" s="126">
        <v>37</v>
      </c>
      <c r="W16" s="40">
        <f>V16</f>
        <v>37</v>
      </c>
      <c r="X16" s="40">
        <f>W16</f>
        <v>37</v>
      </c>
      <c r="Y16" s="126">
        <v>38</v>
      </c>
      <c r="Z16" s="40">
        <f>Y16</f>
        <v>38</v>
      </c>
      <c r="AA16" s="40">
        <f>Z16</f>
        <v>38</v>
      </c>
      <c r="AB16" s="126">
        <v>39</v>
      </c>
      <c r="AC16" s="126">
        <f>AB16+1</f>
        <v>40</v>
      </c>
      <c r="AD16" s="5"/>
      <c r="AE16" s="5"/>
      <c r="AF16" s="40">
        <f t="shared" si="15"/>
        <v>34</v>
      </c>
      <c r="AG16" s="11"/>
      <c r="AH16" s="40">
        <f t="shared" si="0"/>
        <v>1</v>
      </c>
      <c r="AI16" s="40">
        <f t="shared" si="1"/>
        <v>0</v>
      </c>
      <c r="AJ16" s="40">
        <f t="shared" si="2"/>
        <v>0</v>
      </c>
      <c r="AK16" s="40">
        <f t="shared" si="3"/>
        <v>0</v>
      </c>
      <c r="AL16" s="40">
        <f t="shared" si="4"/>
        <v>0</v>
      </c>
      <c r="AM16" s="40">
        <f t="shared" si="5"/>
        <v>0</v>
      </c>
      <c r="AN16" s="40">
        <f t="shared" si="6"/>
        <v>0</v>
      </c>
      <c r="AO16" s="40">
        <f t="shared" si="7"/>
        <v>0</v>
      </c>
      <c r="AP16" s="40">
        <f t="shared" si="8"/>
        <v>0</v>
      </c>
      <c r="AQ16" s="40">
        <f t="shared" si="9"/>
        <v>0</v>
      </c>
      <c r="AR16" s="40">
        <f t="shared" si="10"/>
        <v>0</v>
      </c>
      <c r="AS16" s="40">
        <f t="shared" si="11"/>
        <v>0</v>
      </c>
      <c r="AT16" s="40">
        <f t="shared" si="12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36">
        <v>13</v>
      </c>
      <c r="BU16" s="137" t="s">
        <v>96</v>
      </c>
      <c r="BV16" s="138" t="s">
        <v>99</v>
      </c>
      <c r="BW16" s="136">
        <v>1</v>
      </c>
      <c r="BX16" s="10">
        <v>50</v>
      </c>
      <c r="BY16" s="139">
        <v>16.6666666666666</v>
      </c>
      <c r="BZ16" s="140">
        <v>33.3333333333333</v>
      </c>
      <c r="CA16" s="10">
        <v>0</v>
      </c>
      <c r="CB16" s="140">
        <v>74.535599249992899</v>
      </c>
      <c r="CC16" s="136"/>
      <c r="CD16" s="136"/>
      <c r="CE16" s="136"/>
      <c r="CF16" s="136"/>
      <c r="CG16" s="136"/>
      <c r="CH16" s="136"/>
      <c r="CI16" s="136"/>
      <c r="CJ16" s="136"/>
      <c r="CK16" s="136"/>
      <c r="CL16" s="136"/>
      <c r="CM16" s="5"/>
      <c r="CN16" s="5"/>
      <c r="CO16" s="5"/>
      <c r="CP16" s="5"/>
      <c r="CQ16" s="5"/>
      <c r="CR16" s="5"/>
      <c r="CS16" s="5"/>
    </row>
    <row r="17" spans="1:97" ht="10.5" customHeight="1">
      <c r="A17" s="4"/>
      <c r="B17" s="11">
        <f t="shared" si="19"/>
        <v>3</v>
      </c>
      <c r="C17" s="11"/>
      <c r="D17" s="114">
        <v>0</v>
      </c>
      <c r="E17" s="114">
        <v>18</v>
      </c>
      <c r="F17" s="114">
        <v>1</v>
      </c>
      <c r="G17" s="87" t="str">
        <f t="shared" si="17"/>
        <v>1,19</v>
      </c>
      <c r="H17" s="125">
        <f t="shared" si="20"/>
        <v>19</v>
      </c>
      <c r="I17" s="11">
        <v>3</v>
      </c>
      <c r="J17" s="114">
        <v>0</v>
      </c>
      <c r="K17" s="114">
        <v>21</v>
      </c>
      <c r="L17" s="114">
        <v>0</v>
      </c>
      <c r="M17" s="87" t="str">
        <f t="shared" si="18"/>
        <v>1,22</v>
      </c>
      <c r="N17" s="125">
        <f t="shared" si="21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36">
        <v>14</v>
      </c>
      <c r="BU17" s="137" t="s">
        <v>100</v>
      </c>
      <c r="BV17" s="138" t="s">
        <v>102</v>
      </c>
      <c r="BW17" s="136">
        <v>1</v>
      </c>
      <c r="BX17" s="10">
        <v>50</v>
      </c>
      <c r="BY17" s="139">
        <v>16.6666666666666</v>
      </c>
      <c r="BZ17" s="140">
        <v>33.3333333333333</v>
      </c>
      <c r="CA17" s="10">
        <v>90</v>
      </c>
      <c r="CB17" s="140">
        <v>66.6666666666666</v>
      </c>
      <c r="CC17" s="136"/>
      <c r="CD17" s="136"/>
      <c r="CE17" s="136"/>
      <c r="CF17" s="136"/>
      <c r="CG17" s="136"/>
      <c r="CH17" s="136"/>
      <c r="CI17" s="136"/>
      <c r="CJ17" s="136"/>
      <c r="CK17" s="136"/>
      <c r="CL17" s="136"/>
      <c r="CM17" s="5"/>
      <c r="CN17" s="5"/>
      <c r="CO17" s="5"/>
      <c r="CP17" s="5"/>
      <c r="CQ17" s="5"/>
      <c r="CR17" s="5"/>
      <c r="CS17" s="5"/>
    </row>
    <row r="18" spans="1:97" ht="10.5" customHeight="1">
      <c r="A18" s="4"/>
      <c r="B18" s="11">
        <f t="shared" si="19"/>
        <v>4</v>
      </c>
      <c r="C18" s="11"/>
      <c r="D18" s="114">
        <v>0</v>
      </c>
      <c r="E18" s="114">
        <v>22</v>
      </c>
      <c r="F18" s="114">
        <v>1</v>
      </c>
      <c r="G18" s="87" t="str">
        <f t="shared" si="17"/>
        <v>1,23</v>
      </c>
      <c r="H18" s="125">
        <f t="shared" si="20"/>
        <v>23</v>
      </c>
      <c r="I18" s="11">
        <v>4</v>
      </c>
      <c r="J18" s="114">
        <v>0</v>
      </c>
      <c r="K18" s="114">
        <v>25</v>
      </c>
      <c r="L18" s="114">
        <v>0</v>
      </c>
      <c r="M18" s="87" t="str">
        <f t="shared" si="18"/>
        <v>1,26</v>
      </c>
      <c r="N18" s="125">
        <f t="shared" si="21"/>
        <v>26</v>
      </c>
      <c r="O18" s="5"/>
      <c r="P18" s="5"/>
      <c r="Q18" s="5"/>
      <c r="R18" s="78"/>
      <c r="S18" s="78">
        <v>0</v>
      </c>
      <c r="T18" s="78">
        <v>1</v>
      </c>
      <c r="U18" s="78">
        <v>2</v>
      </c>
      <c r="V18" s="78">
        <v>3</v>
      </c>
      <c r="W18" s="78">
        <v>4</v>
      </c>
      <c r="X18" s="78">
        <v>5</v>
      </c>
      <c r="Y18" s="78">
        <v>6</v>
      </c>
      <c r="Z18" s="78">
        <v>7</v>
      </c>
      <c r="AA18" s="78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36">
        <v>15</v>
      </c>
      <c r="BU18" s="137" t="s">
        <v>104</v>
      </c>
      <c r="BV18" s="138" t="s">
        <v>105</v>
      </c>
      <c r="BW18" s="136">
        <v>1</v>
      </c>
      <c r="BX18" s="10">
        <v>50</v>
      </c>
      <c r="BY18" s="139">
        <v>16.6666666666666</v>
      </c>
      <c r="BZ18" s="140">
        <v>33.3333333333333</v>
      </c>
      <c r="CA18" s="10">
        <v>90</v>
      </c>
      <c r="CB18" s="140">
        <v>74.535599249992998</v>
      </c>
      <c r="CC18" s="136"/>
      <c r="CD18" s="136"/>
      <c r="CE18" s="136"/>
      <c r="CF18" s="136"/>
      <c r="CG18" s="136"/>
      <c r="CH18" s="136"/>
      <c r="CI18" s="136"/>
      <c r="CJ18" s="136"/>
      <c r="CK18" s="136"/>
      <c r="CL18" s="136"/>
      <c r="CM18" s="5"/>
      <c r="CN18" s="5"/>
      <c r="CO18" s="5"/>
      <c r="CP18" s="5"/>
      <c r="CQ18" s="5"/>
      <c r="CR18" s="5"/>
      <c r="CS18" s="5"/>
    </row>
    <row r="19" spans="1:97" ht="10.5" customHeight="1">
      <c r="A19" s="4"/>
      <c r="B19" s="11">
        <f t="shared" si="19"/>
        <v>5</v>
      </c>
      <c r="C19" s="11"/>
      <c r="D19" s="114">
        <v>0</v>
      </c>
      <c r="E19" s="114">
        <v>26</v>
      </c>
      <c r="F19" s="114">
        <v>1</v>
      </c>
      <c r="G19" s="87" t="str">
        <f t="shared" si="17"/>
        <v>1,27</v>
      </c>
      <c r="H19" s="125">
        <f t="shared" si="20"/>
        <v>27</v>
      </c>
      <c r="I19" s="11">
        <v>5</v>
      </c>
      <c r="J19" s="114">
        <v>0</v>
      </c>
      <c r="K19" s="114">
        <v>32</v>
      </c>
      <c r="L19" s="114">
        <v>0</v>
      </c>
      <c r="M19" s="87" t="str">
        <f t="shared" si="18"/>
        <v>1,33</v>
      </c>
      <c r="N19" s="125">
        <f t="shared" si="21"/>
        <v>33</v>
      </c>
      <c r="O19" s="5"/>
      <c r="P19" s="5"/>
      <c r="Q19" s="11">
        <f>IF(ISNUMBER(Q20),AU19+1,"")</f>
        <v>1</v>
      </c>
      <c r="R19" s="11">
        <f t="shared" ref="R19:AC19" si="22">IF(ISNUMBER(R20),Q19+1,"")</f>
        <v>2</v>
      </c>
      <c r="S19" s="115">
        <f t="shared" si="22"/>
        <v>3</v>
      </c>
      <c r="T19" s="115">
        <f t="shared" si="22"/>
        <v>4</v>
      </c>
      <c r="U19" s="115">
        <f t="shared" si="22"/>
        <v>5</v>
      </c>
      <c r="V19" s="115">
        <f t="shared" si="22"/>
        <v>6</v>
      </c>
      <c r="W19" s="115">
        <f t="shared" si="22"/>
        <v>7</v>
      </c>
      <c r="X19" s="115">
        <f t="shared" si="22"/>
        <v>8</v>
      </c>
      <c r="Y19" s="115">
        <f t="shared" si="22"/>
        <v>9</v>
      </c>
      <c r="Z19" s="115">
        <f t="shared" si="22"/>
        <v>10</v>
      </c>
      <c r="AA19" s="115">
        <f t="shared" si="22"/>
        <v>11</v>
      </c>
      <c r="AB19" s="11">
        <f t="shared" si="22"/>
        <v>12</v>
      </c>
      <c r="AC19" s="11">
        <f t="shared" si="22"/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36">
        <v>16</v>
      </c>
      <c r="BU19" s="137" t="s">
        <v>104</v>
      </c>
      <c r="BV19" s="138" t="s">
        <v>107</v>
      </c>
      <c r="BW19" s="136">
        <v>1</v>
      </c>
      <c r="BX19" s="10">
        <v>50</v>
      </c>
      <c r="BY19" s="139">
        <v>16.6666666666666</v>
      </c>
      <c r="BZ19" s="140">
        <v>33.3333333333333</v>
      </c>
      <c r="CA19" s="10">
        <v>90</v>
      </c>
      <c r="CB19" s="140">
        <v>74.535599249992998</v>
      </c>
      <c r="CC19" s="136"/>
      <c r="CD19" s="136"/>
      <c r="CE19" s="136"/>
      <c r="CF19" s="136"/>
      <c r="CG19" s="136"/>
      <c r="CH19" s="136"/>
      <c r="CI19" s="136"/>
      <c r="CJ19" s="136"/>
      <c r="CK19" s="136"/>
      <c r="CL19" s="136"/>
      <c r="CM19" s="5"/>
      <c r="CN19" s="5"/>
      <c r="CO19" s="5"/>
      <c r="CP19" s="5"/>
      <c r="CQ19" s="5"/>
      <c r="CR19" s="5"/>
      <c r="CS19" s="5"/>
    </row>
    <row r="20" spans="1:97" ht="10.5" customHeight="1">
      <c r="A20" s="4"/>
      <c r="B20" s="11">
        <f t="shared" si="19"/>
        <v>6</v>
      </c>
      <c r="C20" s="11"/>
      <c r="D20" s="114">
        <v>0</v>
      </c>
      <c r="E20" s="114">
        <v>33</v>
      </c>
      <c r="F20" s="114">
        <v>1</v>
      </c>
      <c r="G20" s="87" t="str">
        <f>_xlfn.CONCAT(D20+1,",",E20+1)</f>
        <v>1,34</v>
      </c>
      <c r="H20" s="125">
        <f t="shared" si="20"/>
        <v>34</v>
      </c>
      <c r="I20" s="11">
        <v>6</v>
      </c>
      <c r="J20" s="114">
        <v>0</v>
      </c>
      <c r="K20" s="114">
        <v>39</v>
      </c>
      <c r="L20" s="114">
        <v>0</v>
      </c>
      <c r="M20" s="87" t="str">
        <f>_xlfn.CONCAT(J20+1,",",K20+1)</f>
        <v>1,40</v>
      </c>
      <c r="N20" s="125">
        <f t="shared" si="21"/>
        <v>40</v>
      </c>
      <c r="O20" s="5"/>
      <c r="P20" s="93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36">
        <v>17</v>
      </c>
      <c r="BU20" s="137" t="s">
        <v>108</v>
      </c>
      <c r="BV20" s="138" t="s">
        <v>110</v>
      </c>
      <c r="BW20" s="136">
        <v>1</v>
      </c>
      <c r="BX20" s="10">
        <v>50</v>
      </c>
      <c r="BY20" s="139">
        <v>16.6666666666666</v>
      </c>
      <c r="BZ20" s="140">
        <v>33.3333333333333</v>
      </c>
      <c r="CA20" s="10">
        <v>90</v>
      </c>
      <c r="CB20" s="140">
        <v>66.6666666666666</v>
      </c>
      <c r="CC20" s="136"/>
      <c r="CD20" s="136"/>
      <c r="CE20" s="136"/>
      <c r="CF20" s="136"/>
      <c r="CG20" s="136"/>
      <c r="CH20" s="136"/>
      <c r="CI20" s="136"/>
      <c r="CJ20" s="136"/>
      <c r="CK20" s="136"/>
      <c r="CL20" s="136"/>
      <c r="CM20" s="5"/>
      <c r="CN20" s="5"/>
      <c r="CO20" s="5"/>
      <c r="CP20" s="5"/>
      <c r="CQ20" s="5"/>
      <c r="CR20" s="5"/>
      <c r="CS20" s="5"/>
    </row>
    <row r="21" spans="1:97" ht="10.5" customHeight="1">
      <c r="A21" s="4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23">IF(ISNUMBER(P21),O20+1,"")</f>
        <v>1</v>
      </c>
      <c r="P21" s="11">
        <f>COLUMN()</f>
        <v>16</v>
      </c>
      <c r="Q21" s="145" t="str">
        <f t="shared" ref="Q21:AC33" si="24">_xlfn.CONCAT(COLUMN()-$P21,",",ROW()-Q$20)</f>
        <v>1,1</v>
      </c>
      <c r="R21" s="144" t="str">
        <f t="shared" si="24"/>
        <v>2,1</v>
      </c>
      <c r="S21" s="144" t="str">
        <f t="shared" si="24"/>
        <v>3,1</v>
      </c>
      <c r="T21" s="144" t="str">
        <f t="shared" si="24"/>
        <v>4,1</v>
      </c>
      <c r="U21" s="144" t="str">
        <f t="shared" si="24"/>
        <v>5,1</v>
      </c>
      <c r="V21" s="144" t="str">
        <f t="shared" si="24"/>
        <v>6,1</v>
      </c>
      <c r="W21" s="144" t="str">
        <f t="shared" si="24"/>
        <v>7,1</v>
      </c>
      <c r="X21" s="144" t="str">
        <f t="shared" si="24"/>
        <v>8,1</v>
      </c>
      <c r="Y21" s="144" t="str">
        <f t="shared" si="24"/>
        <v>9,1</v>
      </c>
      <c r="Z21" s="144" t="str">
        <f t="shared" si="24"/>
        <v>10,1</v>
      </c>
      <c r="AA21" s="144" t="str">
        <f t="shared" si="24"/>
        <v>11,1</v>
      </c>
      <c r="AB21" s="144" t="str">
        <f t="shared" si="24"/>
        <v>12,1</v>
      </c>
      <c r="AC21" s="144" t="str">
        <f t="shared" si="24"/>
        <v>13,1</v>
      </c>
      <c r="AD21" s="5"/>
      <c r="AE21" s="5"/>
      <c r="AF21" s="40">
        <f>O4</f>
        <v>1</v>
      </c>
      <c r="AG21" s="11">
        <f>COLUMN()</f>
        <v>33</v>
      </c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36">
        <v>18</v>
      </c>
      <c r="BU21" s="137" t="s">
        <v>108</v>
      </c>
      <c r="BV21" s="138" t="s">
        <v>111</v>
      </c>
      <c r="BW21" s="136">
        <v>1</v>
      </c>
      <c r="BX21" s="10">
        <v>50</v>
      </c>
      <c r="BY21" s="139">
        <v>16.6666666666666</v>
      </c>
      <c r="BZ21" s="140">
        <v>33.3333333333333</v>
      </c>
      <c r="CA21" s="10">
        <v>90</v>
      </c>
      <c r="CB21" s="140">
        <v>74.535599249992998</v>
      </c>
      <c r="CC21" s="136"/>
      <c r="CD21" s="136"/>
      <c r="CE21" s="136"/>
      <c r="CF21" s="136"/>
      <c r="CG21" s="136"/>
      <c r="CH21" s="136"/>
      <c r="CI21" s="136"/>
      <c r="CJ21" s="136"/>
      <c r="CK21" s="136"/>
      <c r="CL21" s="136"/>
      <c r="CM21" s="5"/>
      <c r="CN21" s="5"/>
      <c r="CO21" s="5"/>
      <c r="CP21" s="5"/>
      <c r="CQ21" s="5"/>
      <c r="CR21" s="5"/>
      <c r="CS21" s="5"/>
    </row>
    <row r="22" spans="1:97" ht="10.5" customHeight="1">
      <c r="A22" s="4"/>
      <c r="B22" s="11"/>
      <c r="C22" s="127"/>
      <c r="D22" s="127"/>
      <c r="E22" s="127"/>
      <c r="F22" s="127"/>
      <c r="G22" s="127"/>
      <c r="H22" s="127"/>
      <c r="I22" s="127"/>
      <c r="J22" s="127"/>
      <c r="K22" s="127"/>
      <c r="L22" s="11"/>
      <c r="M22" s="5"/>
      <c r="N22" s="78"/>
      <c r="O22" s="11">
        <f t="shared" si="23"/>
        <v>2</v>
      </c>
      <c r="P22" s="11">
        <f>COLUMN()</f>
        <v>16</v>
      </c>
      <c r="Q22" s="145" t="str">
        <f t="shared" si="24"/>
        <v>1,2</v>
      </c>
      <c r="R22" s="144" t="str">
        <f t="shared" si="24"/>
        <v>2,2</v>
      </c>
      <c r="S22" s="144" t="str">
        <f t="shared" si="24"/>
        <v>3,2</v>
      </c>
      <c r="T22" s="144" t="str">
        <f t="shared" si="24"/>
        <v>4,2</v>
      </c>
      <c r="U22" s="144" t="str">
        <f t="shared" si="24"/>
        <v>5,2</v>
      </c>
      <c r="V22" s="144" t="str">
        <f t="shared" si="24"/>
        <v>6,2</v>
      </c>
      <c r="W22" s="144" t="str">
        <f t="shared" si="24"/>
        <v>7,2</v>
      </c>
      <c r="X22" s="144" t="str">
        <f t="shared" si="24"/>
        <v>8,2</v>
      </c>
      <c r="Y22" s="144" t="str">
        <f t="shared" si="24"/>
        <v>9,2</v>
      </c>
      <c r="Z22" s="144" t="str">
        <f t="shared" si="24"/>
        <v>10,2</v>
      </c>
      <c r="AA22" s="144" t="str">
        <f t="shared" si="24"/>
        <v>11,2</v>
      </c>
      <c r="AB22" s="144" t="str">
        <f t="shared" si="24"/>
        <v>12,2</v>
      </c>
      <c r="AC22" s="144" t="str">
        <f t="shared" si="24"/>
        <v>13,2</v>
      </c>
      <c r="AD22" s="5"/>
      <c r="AE22" s="5"/>
      <c r="AF22" s="40">
        <f t="shared" ref="AF22:AF33" si="25">O5</f>
        <v>8</v>
      </c>
      <c r="AG22" s="11">
        <f>COLUMN()</f>
        <v>33</v>
      </c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5"/>
      <c r="AV22" s="11"/>
      <c r="AW22" s="127"/>
      <c r="AX22" s="127"/>
      <c r="AY22" s="127"/>
      <c r="AZ22" s="127"/>
      <c r="BA22" s="127"/>
      <c r="BB22" s="127"/>
      <c r="BC22" s="127"/>
      <c r="BD22" s="127"/>
      <c r="BE22" s="127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36">
        <v>19</v>
      </c>
      <c r="BU22" s="137" t="s">
        <v>104</v>
      </c>
      <c r="BV22" s="138" t="s">
        <v>106</v>
      </c>
      <c r="BW22" s="136">
        <v>1</v>
      </c>
      <c r="BX22" s="10">
        <v>50</v>
      </c>
      <c r="BY22" s="139">
        <v>16.6666666666666</v>
      </c>
      <c r="BZ22" s="140">
        <v>33.3333333333333</v>
      </c>
      <c r="CA22" s="10">
        <v>90</v>
      </c>
      <c r="CB22" s="140">
        <v>66.6666666666666</v>
      </c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5"/>
      <c r="CN22" s="5"/>
      <c r="CO22" s="5"/>
      <c r="CP22" s="5"/>
      <c r="CQ22" s="5"/>
      <c r="CR22" s="5"/>
      <c r="CS22" s="5"/>
    </row>
    <row r="23" spans="1:97" ht="10.5" customHeight="1">
      <c r="A23" s="4"/>
      <c r="B23" s="11">
        <v>0</v>
      </c>
      <c r="C23" s="127"/>
      <c r="D23" s="10">
        <f>IF(D4=1,MAX($C23:C23)+1+IF(C23=0,+MAX($D22:$J22),0),-1)</f>
        <v>1</v>
      </c>
      <c r="E23" s="10">
        <f>IF(E4=1,MAX($C23:D23)+1+IF(D23=0,+MAX($D22:$J22),0),-1)</f>
        <v>2</v>
      </c>
      <c r="F23" s="10">
        <f>IF(F4=1,MAX($C23:E23)+1+IF(E23=0,+MAX($D22:$J22),0),-1)</f>
        <v>3</v>
      </c>
      <c r="G23" s="10">
        <f>IF(G4=1,MAX($C23:F23)+1+IF(F23=0,+MAX($D22:$J22),0),-1)</f>
        <v>4</v>
      </c>
      <c r="H23" s="10">
        <f>IF(H4=1,MAX($C23:G23)+1+IF(G23=0,+MAX($D22:$J22),0),-1)</f>
        <v>5</v>
      </c>
      <c r="I23" s="10">
        <f>IF(I4=1,MAX($C23:H23)+1+IF(H23=0,+MAX($D22:$J22),0),-1)</f>
        <v>6</v>
      </c>
      <c r="J23" s="10">
        <f>IF(J4=1,MAX($C23:I23)+1+IF(I23=0,+MAX($D22:$J22),0),-1)</f>
        <v>7</v>
      </c>
      <c r="K23" s="127"/>
      <c r="L23" s="11"/>
      <c r="M23" s="5"/>
      <c r="N23" s="78">
        <v>0</v>
      </c>
      <c r="O23" s="115">
        <f t="shared" si="23"/>
        <v>3</v>
      </c>
      <c r="P23" s="11">
        <f>COLUMN()</f>
        <v>16</v>
      </c>
      <c r="Q23" s="145" t="str">
        <f t="shared" si="24"/>
        <v>1,3</v>
      </c>
      <c r="R23" s="144" t="str">
        <f t="shared" si="24"/>
        <v>2,3</v>
      </c>
      <c r="S23" s="470" t="str">
        <f t="shared" si="24"/>
        <v>3,3</v>
      </c>
      <c r="T23" s="471" t="str">
        <f t="shared" si="24"/>
        <v>4,3</v>
      </c>
      <c r="U23" s="472" t="str">
        <f t="shared" si="24"/>
        <v>5,3</v>
      </c>
      <c r="V23" s="471" t="str">
        <f t="shared" si="24"/>
        <v>6,3</v>
      </c>
      <c r="W23" s="471" t="str">
        <f t="shared" si="24"/>
        <v>7,3</v>
      </c>
      <c r="X23" s="471" t="str">
        <f t="shared" si="24"/>
        <v>8,3</v>
      </c>
      <c r="Y23" s="471" t="str">
        <f t="shared" si="24"/>
        <v>9,3</v>
      </c>
      <c r="Z23" s="471" t="str">
        <f t="shared" si="24"/>
        <v>10,3</v>
      </c>
      <c r="AA23" s="472" t="str">
        <f t="shared" si="24"/>
        <v>11,3</v>
      </c>
      <c r="AB23" s="144" t="str">
        <f t="shared" si="24"/>
        <v>12,3</v>
      </c>
      <c r="AC23" s="144" t="str">
        <f t="shared" si="24"/>
        <v>13,3</v>
      </c>
      <c r="AD23" s="5"/>
      <c r="AE23" s="5"/>
      <c r="AF23" s="40">
        <f t="shared" si="25"/>
        <v>15</v>
      </c>
      <c r="AG23" s="11">
        <f>COLUMN()</f>
        <v>33</v>
      </c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5"/>
      <c r="AV23" s="11">
        <v>0</v>
      </c>
      <c r="AW23" s="89"/>
      <c r="AX23" s="134">
        <v>1</v>
      </c>
      <c r="AY23" s="10">
        <f t="shared" ref="AY23:BD23" si="26">AX23+1</f>
        <v>2</v>
      </c>
      <c r="AZ23" s="10">
        <f t="shared" si="26"/>
        <v>3</v>
      </c>
      <c r="BA23" s="10">
        <f t="shared" si="26"/>
        <v>4</v>
      </c>
      <c r="BB23" s="10">
        <f t="shared" si="26"/>
        <v>5</v>
      </c>
      <c r="BC23" s="10">
        <f t="shared" si="26"/>
        <v>6</v>
      </c>
      <c r="BD23" s="134">
        <f t="shared" si="26"/>
        <v>7</v>
      </c>
      <c r="BE23" s="89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36">
        <v>20</v>
      </c>
      <c r="BU23" s="137" t="s">
        <v>121</v>
      </c>
      <c r="BV23" s="138" t="s">
        <v>123</v>
      </c>
      <c r="BW23" s="136">
        <v>1</v>
      </c>
      <c r="BX23" s="10">
        <v>50</v>
      </c>
      <c r="BY23" s="139">
        <v>16.6666666666666</v>
      </c>
      <c r="BZ23" s="140">
        <v>33.3333333333333</v>
      </c>
      <c r="CA23" s="10">
        <v>180</v>
      </c>
      <c r="CB23" s="140">
        <v>66.6666666666666</v>
      </c>
      <c r="CC23" s="136"/>
      <c r="CD23" s="136"/>
      <c r="CE23" s="136"/>
      <c r="CF23" s="136"/>
      <c r="CG23" s="136"/>
      <c r="CH23" s="136"/>
      <c r="CI23" s="136"/>
      <c r="CJ23" s="136"/>
      <c r="CK23" s="136"/>
      <c r="CL23" s="136"/>
      <c r="CM23" s="5"/>
      <c r="CN23" s="5"/>
      <c r="CO23" s="5"/>
      <c r="CP23" s="5"/>
      <c r="CQ23" s="5"/>
      <c r="CR23" s="5"/>
      <c r="CS23" s="5"/>
    </row>
    <row r="24" spans="1:97" ht="10.5" customHeight="1">
      <c r="A24" s="4"/>
      <c r="B24" s="11">
        <f t="shared" ref="B24:B29" si="27">B23+1</f>
        <v>1</v>
      </c>
      <c r="C24" s="127"/>
      <c r="D24" s="10">
        <f>IF(D5=1,MAX($C24:C24)+1+IF(C24=0,+MAX($D23:$J23),0),-1)</f>
        <v>8</v>
      </c>
      <c r="E24" s="10">
        <f>IF(E5=1,MAX($C24:D24)+1+IF(D24=0,+MAX($D23:$J23),0),-1)</f>
        <v>9</v>
      </c>
      <c r="F24" s="10">
        <f>IF(F5=1,MAX($C24:E24)+1+IF(E24=0,+MAX($D23:$J23),0),-1)</f>
        <v>10</v>
      </c>
      <c r="G24" s="10">
        <f>IF(G5=1,MAX($C24:F24)+1+IF(F24=0,+MAX($D23:$J23),0),-1)</f>
        <v>11</v>
      </c>
      <c r="H24" s="10">
        <f>IF(H5=1,MAX($C24:G24)+1+IF(G24=0,+MAX($D23:$J23),0),-1)</f>
        <v>12</v>
      </c>
      <c r="I24" s="10">
        <f>IF(I5=1,MAX($C24:H24)+1+IF(H24=0,+MAX($D23:$J23),0),-1)</f>
        <v>13</v>
      </c>
      <c r="J24" s="10">
        <f>IF(J5=1,MAX($C24:I24)+1+IF(I24=0,+MAX($D23:$J23),0),-1)</f>
        <v>14</v>
      </c>
      <c r="K24" s="127"/>
      <c r="L24" s="11"/>
      <c r="M24" s="5"/>
      <c r="N24" s="78">
        <v>1</v>
      </c>
      <c r="O24" s="115">
        <f t="shared" si="23"/>
        <v>4</v>
      </c>
      <c r="P24" s="11">
        <f>COLUMN()</f>
        <v>16</v>
      </c>
      <c r="Q24" s="145" t="str">
        <f t="shared" si="24"/>
        <v>1,4</v>
      </c>
      <c r="R24" s="144" t="str">
        <f t="shared" si="24"/>
        <v>2,4</v>
      </c>
      <c r="S24" s="473" t="str">
        <f t="shared" si="24"/>
        <v>3,4</v>
      </c>
      <c r="T24" s="474" t="str">
        <f t="shared" si="24"/>
        <v>4,4</v>
      </c>
      <c r="U24" s="475" t="str">
        <f t="shared" si="24"/>
        <v>5,4</v>
      </c>
      <c r="V24" s="474" t="str">
        <f t="shared" si="24"/>
        <v>6,4</v>
      </c>
      <c r="W24" s="474" t="str">
        <f t="shared" si="24"/>
        <v>7,4</v>
      </c>
      <c r="X24" s="474" t="str">
        <f t="shared" si="24"/>
        <v>8,4</v>
      </c>
      <c r="Y24" s="474" t="str">
        <f t="shared" si="24"/>
        <v>9,4</v>
      </c>
      <c r="Z24" s="474" t="str">
        <f t="shared" si="24"/>
        <v>10,4</v>
      </c>
      <c r="AA24" s="475" t="str">
        <f t="shared" si="24"/>
        <v>11,4</v>
      </c>
      <c r="AB24" s="144" t="str">
        <f t="shared" si="24"/>
        <v>12,4</v>
      </c>
      <c r="AC24" s="144" t="str">
        <f t="shared" si="24"/>
        <v>13,4</v>
      </c>
      <c r="AD24" s="5"/>
      <c r="AE24" s="5"/>
      <c r="AF24" s="40">
        <f t="shared" si="25"/>
        <v>15</v>
      </c>
      <c r="AG24" s="11">
        <f>COLUMN()</f>
        <v>33</v>
      </c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5"/>
      <c r="AV24" s="11">
        <f t="shared" ref="AV24:AV29" si="28">AV23+1</f>
        <v>1</v>
      </c>
      <c r="AW24" s="89"/>
      <c r="AX24" s="134">
        <v>8</v>
      </c>
      <c r="AY24" s="10">
        <f t="shared" ref="AY24:BD24" si="29">AX24+1</f>
        <v>9</v>
      </c>
      <c r="AZ24" s="10">
        <f t="shared" si="29"/>
        <v>10</v>
      </c>
      <c r="BA24" s="10">
        <f t="shared" si="29"/>
        <v>11</v>
      </c>
      <c r="BB24" s="10">
        <f t="shared" si="29"/>
        <v>12</v>
      </c>
      <c r="BC24" s="10">
        <f t="shared" si="29"/>
        <v>13</v>
      </c>
      <c r="BD24" s="134">
        <f t="shared" si="29"/>
        <v>14</v>
      </c>
      <c r="BE24" s="89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36">
        <v>21</v>
      </c>
      <c r="BU24" s="137" t="s">
        <v>117</v>
      </c>
      <c r="BV24" s="138" t="s">
        <v>119</v>
      </c>
      <c r="BW24" s="136">
        <v>1</v>
      </c>
      <c r="BX24" s="10">
        <v>50</v>
      </c>
      <c r="BY24" s="139">
        <v>16.6666666666666</v>
      </c>
      <c r="BZ24" s="140">
        <v>33.3333333333333</v>
      </c>
      <c r="CA24" s="10">
        <v>180</v>
      </c>
      <c r="CB24" s="140">
        <v>66.6666666666666</v>
      </c>
      <c r="CC24" s="136"/>
      <c r="CD24" s="136"/>
      <c r="CE24" s="136"/>
      <c r="CF24" s="136"/>
      <c r="CG24" s="136"/>
      <c r="CH24" s="136"/>
      <c r="CI24" s="136"/>
      <c r="CJ24" s="136"/>
      <c r="CK24" s="136"/>
      <c r="CL24" s="136"/>
      <c r="CM24" s="5"/>
      <c r="CN24" s="5"/>
      <c r="CO24" s="5"/>
      <c r="CP24" s="5"/>
      <c r="CQ24" s="5"/>
      <c r="CR24" s="5"/>
      <c r="CS24" s="5"/>
    </row>
    <row r="25" spans="1:97" ht="10.5" customHeight="1">
      <c r="A25" s="4"/>
      <c r="B25" s="11">
        <f t="shared" si="27"/>
        <v>2</v>
      </c>
      <c r="C25" s="127"/>
      <c r="D25" s="10">
        <f>IF(D6=1,MAX($C25:C25)+1+IF(C25=0,+MAX($D24:$J24),0),-1)</f>
        <v>15</v>
      </c>
      <c r="E25" s="10">
        <f>IF(E6=1,MAX($C25:D25)+1+IF(D25=0,+MAX($D24:$J24),0),-1)</f>
        <v>16</v>
      </c>
      <c r="F25" s="10">
        <f>IF(F6=1,MAX($C25:E25)+1+IF(E25=0,+MAX($D24:$J24),0),-1)</f>
        <v>-1</v>
      </c>
      <c r="G25" s="10">
        <f>IF(G6=1,MAX($C25:F25)+1+IF(F25=0,+MAX($D24:$J24),0),-1)</f>
        <v>-1</v>
      </c>
      <c r="H25" s="10">
        <f>IF(H6=1,MAX($C25:G25)+1+IF(G25=0,+MAX($D24:$J24),0),-1)</f>
        <v>-1</v>
      </c>
      <c r="I25" s="10">
        <f>IF(I6=1,MAX($C25:H25)+1+IF(H25=0,+MAX($D24:$J24),0),-1)</f>
        <v>17</v>
      </c>
      <c r="J25" s="10">
        <f>IF(J6=1,MAX($C25:I25)+1+IF(I25=0,+MAX($D24:$J24),0),-1)</f>
        <v>18</v>
      </c>
      <c r="K25" s="127"/>
      <c r="L25" s="11"/>
      <c r="M25" s="5"/>
      <c r="N25" s="78">
        <v>2</v>
      </c>
      <c r="O25" s="115">
        <f t="shared" si="23"/>
        <v>5</v>
      </c>
      <c r="P25" s="11">
        <f>COLUMN()</f>
        <v>16</v>
      </c>
      <c r="Q25" s="144" t="str">
        <f t="shared" si="24"/>
        <v>1,5</v>
      </c>
      <c r="R25" s="144" t="str">
        <f t="shared" si="24"/>
        <v>2,5</v>
      </c>
      <c r="S25" s="476" t="str">
        <f t="shared" si="24"/>
        <v>3,5</v>
      </c>
      <c r="T25" s="477" t="str">
        <f t="shared" si="24"/>
        <v>4,5</v>
      </c>
      <c r="U25" s="478" t="str">
        <f t="shared" si="24"/>
        <v>5,5</v>
      </c>
      <c r="V25" s="474" t="str">
        <f t="shared" si="24"/>
        <v>6,5</v>
      </c>
      <c r="W25" s="474" t="str">
        <f t="shared" si="24"/>
        <v>7,5</v>
      </c>
      <c r="X25" s="474" t="str">
        <f t="shared" si="24"/>
        <v>8,5</v>
      </c>
      <c r="Y25" s="474" t="str">
        <f t="shared" si="24"/>
        <v>9,5</v>
      </c>
      <c r="Z25" s="474" t="str">
        <f t="shared" si="24"/>
        <v>10,5</v>
      </c>
      <c r="AA25" s="475" t="str">
        <f t="shared" si="24"/>
        <v>11,5</v>
      </c>
      <c r="AB25" s="144" t="str">
        <f t="shared" si="24"/>
        <v>12,5</v>
      </c>
      <c r="AC25" s="144" t="str">
        <f t="shared" si="24"/>
        <v>13,5</v>
      </c>
      <c r="AD25" s="5"/>
      <c r="AE25" s="5"/>
      <c r="AF25" s="40">
        <f t="shared" si="25"/>
        <v>15</v>
      </c>
      <c r="AG25" s="11">
        <f>COLUMN()</f>
        <v>33</v>
      </c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5"/>
      <c r="AV25" s="11">
        <f t="shared" si="28"/>
        <v>2</v>
      </c>
      <c r="AW25" s="89"/>
      <c r="AX25" s="134">
        <v>15</v>
      </c>
      <c r="AY25" s="10">
        <f>AX25+1</f>
        <v>16</v>
      </c>
      <c r="AZ25" s="10"/>
      <c r="BA25" s="10"/>
      <c r="BB25" s="10"/>
      <c r="BC25" s="10">
        <f>BC24+4</f>
        <v>17</v>
      </c>
      <c r="BD25" s="134">
        <f>BC25+1</f>
        <v>18</v>
      </c>
      <c r="BE25" s="89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36">
        <v>22</v>
      </c>
      <c r="BU25" s="137" t="s">
        <v>112</v>
      </c>
      <c r="BV25" s="138" t="s">
        <v>115</v>
      </c>
      <c r="BW25" s="136">
        <v>1</v>
      </c>
      <c r="BX25" s="10">
        <v>50</v>
      </c>
      <c r="BY25" s="139">
        <v>16.6666666666666</v>
      </c>
      <c r="BZ25" s="140">
        <v>33.3333333333333</v>
      </c>
      <c r="CA25" s="10">
        <v>180</v>
      </c>
      <c r="CB25" s="140">
        <v>66.6666666666666</v>
      </c>
      <c r="CC25" s="136"/>
      <c r="CD25" s="136"/>
      <c r="CE25" s="136"/>
      <c r="CF25" s="136"/>
      <c r="CG25" s="136"/>
      <c r="CH25" s="136"/>
      <c r="CI25" s="136"/>
      <c r="CJ25" s="136"/>
      <c r="CK25" s="136"/>
      <c r="CL25" s="136"/>
      <c r="CM25" s="5"/>
      <c r="CN25" s="5"/>
      <c r="CO25" s="5"/>
      <c r="CP25" s="5"/>
      <c r="CQ25" s="5"/>
      <c r="CR25" s="5"/>
      <c r="CS25" s="5"/>
    </row>
    <row r="26" spans="1:97" ht="10.5" customHeight="1">
      <c r="A26" s="4"/>
      <c r="B26" s="11">
        <f t="shared" si="27"/>
        <v>3</v>
      </c>
      <c r="C26" s="127"/>
      <c r="D26" s="10">
        <f>IF(D7=1,MAX($C26:C26)+1+IF(C26=0,+MAX($D25:$J25),0),-1)</f>
        <v>19</v>
      </c>
      <c r="E26" s="10">
        <f>IF(E7=1,MAX($C26:D26)+1+IF(D26=0,+MAX($D25:$J25),0),-1)</f>
        <v>20</v>
      </c>
      <c r="F26" s="10">
        <f>IF(F7=1,MAX($C26:E26)+1+IF(E26=0,+MAX($D25:$J25),0),-1)</f>
        <v>-1</v>
      </c>
      <c r="G26" s="10">
        <f>IF(G7=1,MAX($C26:F26)+1+IF(F26=0,+MAX($D25:$J25),0),-1)</f>
        <v>-1</v>
      </c>
      <c r="H26" s="10">
        <f>IF(H7=1,MAX($C26:G26)+1+IF(G26=0,+MAX($D25:$J25),0),-1)</f>
        <v>-1</v>
      </c>
      <c r="I26" s="10">
        <f>IF(I7=1,MAX($C26:H26)+1+IF(H26=0,+MAX($D25:$J25),0),-1)</f>
        <v>21</v>
      </c>
      <c r="J26" s="10">
        <f>IF(J7=1,MAX($C26:I26)+1+IF(I26=0,+MAX($D25:$J25),0),-1)</f>
        <v>22</v>
      </c>
      <c r="K26" s="127"/>
      <c r="L26" s="11"/>
      <c r="M26" s="5"/>
      <c r="N26" s="78">
        <v>3</v>
      </c>
      <c r="O26" s="115">
        <f t="shared" si="23"/>
        <v>6</v>
      </c>
      <c r="P26" s="11">
        <f>COLUMN()</f>
        <v>16</v>
      </c>
      <c r="Q26" s="144" t="str">
        <f t="shared" si="24"/>
        <v>1,6</v>
      </c>
      <c r="R26" s="144" t="str">
        <f t="shared" si="24"/>
        <v>2,6</v>
      </c>
      <c r="S26" s="473" t="str">
        <f t="shared" si="24"/>
        <v>3,6</v>
      </c>
      <c r="T26" s="474" t="str">
        <f t="shared" si="24"/>
        <v>4,6</v>
      </c>
      <c r="U26" s="474" t="str">
        <f t="shared" si="24"/>
        <v>5,6</v>
      </c>
      <c r="V26" s="474" t="str">
        <f t="shared" si="24"/>
        <v>6,6</v>
      </c>
      <c r="W26" s="474" t="str">
        <f t="shared" si="24"/>
        <v>7,6</v>
      </c>
      <c r="X26" s="474" t="str">
        <f t="shared" si="24"/>
        <v>8,6</v>
      </c>
      <c r="Y26" s="474" t="str">
        <f t="shared" si="24"/>
        <v>9,6</v>
      </c>
      <c r="Z26" s="474" t="str">
        <f t="shared" si="24"/>
        <v>10,6</v>
      </c>
      <c r="AA26" s="475" t="str">
        <f t="shared" si="24"/>
        <v>11,6</v>
      </c>
      <c r="AB26" s="144" t="str">
        <f t="shared" si="24"/>
        <v>12,6</v>
      </c>
      <c r="AC26" s="144" t="str">
        <f t="shared" si="24"/>
        <v>13,6</v>
      </c>
      <c r="AD26" s="5"/>
      <c r="AE26" s="5"/>
      <c r="AF26" s="40">
        <f t="shared" si="25"/>
        <v>19</v>
      </c>
      <c r="AG26" s="11">
        <f>COLUMN()</f>
        <v>33</v>
      </c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5"/>
      <c r="AV26" s="11">
        <f t="shared" si="28"/>
        <v>3</v>
      </c>
      <c r="AW26" s="89"/>
      <c r="AX26" s="134">
        <v>19</v>
      </c>
      <c r="AY26" s="10">
        <f>AX26+1</f>
        <v>20</v>
      </c>
      <c r="AZ26" s="10"/>
      <c r="BA26" s="10"/>
      <c r="BB26" s="10"/>
      <c r="BC26" s="10">
        <f>BC25+4</f>
        <v>21</v>
      </c>
      <c r="BD26" s="134">
        <f>BC26+1</f>
        <v>22</v>
      </c>
      <c r="BE26" s="89"/>
      <c r="BF26" s="11"/>
      <c r="BG26" s="5"/>
      <c r="BH26" s="8"/>
      <c r="BI26">
        <v>3</v>
      </c>
      <c r="BK26">
        <v>1</v>
      </c>
      <c r="BQ26" s="8"/>
      <c r="BR26" s="8"/>
      <c r="BS26" s="8"/>
      <c r="BT26" s="136">
        <v>23</v>
      </c>
      <c r="BU26" s="137" t="s">
        <v>128</v>
      </c>
      <c r="BV26" s="138" t="s">
        <v>130</v>
      </c>
      <c r="BW26" s="136">
        <v>1</v>
      </c>
      <c r="BX26" s="10">
        <v>50</v>
      </c>
      <c r="BY26" s="139">
        <v>16.6666666666666</v>
      </c>
      <c r="BZ26" s="140">
        <v>33.3333333333333</v>
      </c>
      <c r="CA26" s="10">
        <v>270</v>
      </c>
      <c r="CB26" s="140">
        <v>66.6666666666666</v>
      </c>
      <c r="CC26" s="136"/>
      <c r="CD26" s="136"/>
      <c r="CE26" s="136"/>
      <c r="CF26" s="136"/>
      <c r="CG26" s="136"/>
      <c r="CH26" s="136"/>
      <c r="CI26" s="136"/>
      <c r="CJ26" s="136"/>
      <c r="CK26" s="136"/>
      <c r="CL26" s="136"/>
      <c r="CM26" s="5"/>
      <c r="CN26" s="5"/>
      <c r="CO26" s="5"/>
      <c r="CP26" s="5"/>
      <c r="CQ26" s="5"/>
      <c r="CR26" s="5"/>
      <c r="CS26" s="5"/>
    </row>
    <row r="27" spans="1:97" ht="10.5" customHeight="1">
      <c r="A27" s="4"/>
      <c r="B27" s="11">
        <f t="shared" si="27"/>
        <v>4</v>
      </c>
      <c r="C27" s="127"/>
      <c r="D27" s="10">
        <f>IF(D8=1,MAX($C27:C27)+1+IF(C27=0,+MAX($D26:$J26),0),-1)</f>
        <v>23</v>
      </c>
      <c r="E27" s="10">
        <f>IF(E8=1,MAX($C27:D27)+1+IF(D27=0,+MAX($D26:$J26),0),-1)</f>
        <v>24</v>
      </c>
      <c r="F27" s="10">
        <f>IF(F8=1,MAX($C27:E27)+1+IF(E27=0,+MAX($D26:$J26),0),-1)</f>
        <v>-1</v>
      </c>
      <c r="G27" s="10">
        <f>IF(G8=1,MAX($C27:F27)+1+IF(F27=0,+MAX($D26:$J26),0),-1)</f>
        <v>-1</v>
      </c>
      <c r="H27" s="10">
        <f>IF(H8=1,MAX($C27:G27)+1+IF(G27=0,+MAX($D26:$J26),0),-1)</f>
        <v>-1</v>
      </c>
      <c r="I27" s="10">
        <f>IF(I8=1,MAX($C27:H27)+1+IF(H27=0,+MAX($D26:$J26),0),-1)</f>
        <v>25</v>
      </c>
      <c r="J27" s="10">
        <f>IF(J8=1,MAX($C27:I27)+1+IF(I27=0,+MAX($D26:$J26),0),-1)</f>
        <v>26</v>
      </c>
      <c r="K27" s="127"/>
      <c r="L27" s="11"/>
      <c r="M27" s="5"/>
      <c r="N27" s="78">
        <v>4</v>
      </c>
      <c r="O27" s="115">
        <f t="shared" si="23"/>
        <v>7</v>
      </c>
      <c r="P27" s="11">
        <f>COLUMN()</f>
        <v>16</v>
      </c>
      <c r="Q27" s="144" t="str">
        <f t="shared" si="24"/>
        <v>1,7</v>
      </c>
      <c r="R27" s="144" t="str">
        <f t="shared" si="24"/>
        <v>2,7</v>
      </c>
      <c r="S27" s="473" t="str">
        <f t="shared" si="24"/>
        <v>3,7</v>
      </c>
      <c r="T27" s="474" t="str">
        <f t="shared" si="24"/>
        <v>4,7</v>
      </c>
      <c r="U27" s="474" t="str">
        <f t="shared" si="24"/>
        <v>5,7</v>
      </c>
      <c r="V27" s="474" t="str">
        <f t="shared" si="24"/>
        <v>6,7</v>
      </c>
      <c r="W27" s="474" t="str">
        <f t="shared" si="24"/>
        <v>7,7</v>
      </c>
      <c r="X27" s="474" t="str">
        <f t="shared" si="24"/>
        <v>8,7</v>
      </c>
      <c r="Y27" s="474" t="str">
        <f t="shared" si="24"/>
        <v>9,7</v>
      </c>
      <c r="Z27" s="474" t="str">
        <f t="shared" si="24"/>
        <v>10,7</v>
      </c>
      <c r="AA27" s="475" t="str">
        <f t="shared" si="24"/>
        <v>11,7</v>
      </c>
      <c r="AB27" s="144" t="str">
        <f t="shared" si="24"/>
        <v>12,7</v>
      </c>
      <c r="AC27" s="144" t="str">
        <f t="shared" si="24"/>
        <v>13,7</v>
      </c>
      <c r="AD27" s="5"/>
      <c r="AE27" s="5"/>
      <c r="AF27" s="40">
        <f t="shared" si="25"/>
        <v>19</v>
      </c>
      <c r="AG27" s="11">
        <f>COLUMN()</f>
        <v>33</v>
      </c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5"/>
      <c r="AV27" s="11">
        <f t="shared" si="28"/>
        <v>4</v>
      </c>
      <c r="AW27" s="89"/>
      <c r="AX27" s="134">
        <v>23</v>
      </c>
      <c r="AY27" s="10">
        <f>AX27+1</f>
        <v>24</v>
      </c>
      <c r="AZ27" s="10"/>
      <c r="BA27" s="10"/>
      <c r="BB27" s="10"/>
      <c r="BC27" s="10">
        <f>BC26+4</f>
        <v>25</v>
      </c>
      <c r="BD27" s="134">
        <f>BC27+1</f>
        <v>26</v>
      </c>
      <c r="BE27" s="89"/>
      <c r="BF27" s="11"/>
      <c r="BG27" s="5"/>
      <c r="BH27" s="8"/>
      <c r="BI27">
        <v>4</v>
      </c>
      <c r="BQ27" s="8"/>
      <c r="BR27" s="8"/>
      <c r="BS27" s="8"/>
      <c r="BT27" s="136">
        <v>24</v>
      </c>
      <c r="BU27" s="137" t="s">
        <v>108</v>
      </c>
      <c r="BV27" s="138" t="s">
        <v>109</v>
      </c>
      <c r="BW27" s="136">
        <v>1</v>
      </c>
      <c r="BX27" s="10">
        <v>50</v>
      </c>
      <c r="BY27" s="139">
        <v>16.6666666666666</v>
      </c>
      <c r="BZ27" s="140">
        <v>33.3333333333333</v>
      </c>
      <c r="CA27" s="10">
        <v>90</v>
      </c>
      <c r="CB27" s="140">
        <v>74.535599249992899</v>
      </c>
      <c r="CC27" s="136"/>
      <c r="CD27" s="136"/>
      <c r="CE27" s="136"/>
      <c r="CF27" s="136"/>
      <c r="CG27" s="136"/>
      <c r="CH27" s="136"/>
      <c r="CI27" s="136"/>
      <c r="CJ27" s="136"/>
      <c r="CK27" s="136"/>
      <c r="CL27" s="136"/>
      <c r="CM27" s="5"/>
      <c r="CN27" s="5"/>
      <c r="CO27" s="5"/>
      <c r="CP27" s="5"/>
      <c r="CQ27" s="5"/>
      <c r="CR27" s="5"/>
      <c r="CS27" s="5"/>
    </row>
    <row r="28" spans="1:97" ht="10.5" customHeight="1">
      <c r="A28" s="4"/>
      <c r="B28" s="11">
        <f t="shared" si="27"/>
        <v>5</v>
      </c>
      <c r="C28" s="127"/>
      <c r="D28" s="10">
        <f>IF(D9=1,MAX($C28:C28)+1+IF(C28=0,+MAX($D27:$J27),0),-1)</f>
        <v>27</v>
      </c>
      <c r="E28" s="10">
        <f>IF(E9=1,MAX($C28:D28)+1+IF(D28=0,+MAX($D27:$J27),0),-1)</f>
        <v>28</v>
      </c>
      <c r="F28" s="10">
        <f>IF(F9=1,MAX($C28:E28)+1+IF(E28=0,+MAX($D27:$J27),0),-1)</f>
        <v>29</v>
      </c>
      <c r="G28" s="10">
        <f>IF(G9=1,MAX($C28:F28)+1+IF(F28=0,+MAX($D27:$J27),0),-1)</f>
        <v>30</v>
      </c>
      <c r="H28" s="10">
        <f>IF(H9=1,MAX($C28:G28)+1+IF(G28=0,+MAX($D27:$J27),0),-1)</f>
        <v>31</v>
      </c>
      <c r="I28" s="10">
        <f>IF(I9=1,MAX($C28:H28)+1+IF(H28=0,+MAX($D27:$J27),0),-1)</f>
        <v>32</v>
      </c>
      <c r="J28" s="10">
        <f>IF(J9=1,MAX($C28:I28)+1+IF(I28=0,+MAX($D27:$J27),0),-1)</f>
        <v>33</v>
      </c>
      <c r="K28" s="127"/>
      <c r="L28" s="11"/>
      <c r="M28" s="5"/>
      <c r="N28" s="78">
        <v>5</v>
      </c>
      <c r="O28" s="115">
        <f t="shared" si="23"/>
        <v>8</v>
      </c>
      <c r="P28" s="11">
        <f>COLUMN()</f>
        <v>16</v>
      </c>
      <c r="Q28" s="144" t="str">
        <f t="shared" si="24"/>
        <v>1,8</v>
      </c>
      <c r="R28" s="144" t="str">
        <f t="shared" si="24"/>
        <v>2,8</v>
      </c>
      <c r="S28" s="473" t="str">
        <f t="shared" si="24"/>
        <v>3,8</v>
      </c>
      <c r="T28" s="474" t="str">
        <f t="shared" si="24"/>
        <v>4,8</v>
      </c>
      <c r="U28" s="474" t="str">
        <f t="shared" si="24"/>
        <v>5,8</v>
      </c>
      <c r="V28" s="474" t="str">
        <f t="shared" si="24"/>
        <v>6,8</v>
      </c>
      <c r="W28" s="474" t="str">
        <f t="shared" si="24"/>
        <v>7,8</v>
      </c>
      <c r="X28" s="474" t="str">
        <f t="shared" si="24"/>
        <v>8,8</v>
      </c>
      <c r="Y28" s="474" t="str">
        <f t="shared" si="24"/>
        <v>9,8</v>
      </c>
      <c r="Z28" s="474" t="str">
        <f t="shared" si="24"/>
        <v>10,8</v>
      </c>
      <c r="AA28" s="475" t="str">
        <f t="shared" si="24"/>
        <v>11,8</v>
      </c>
      <c r="AB28" s="144" t="str">
        <f t="shared" si="24"/>
        <v>12,8</v>
      </c>
      <c r="AC28" s="144" t="str">
        <f t="shared" si="24"/>
        <v>13,8</v>
      </c>
      <c r="AD28" s="5"/>
      <c r="AE28" s="5"/>
      <c r="AF28" s="40">
        <f t="shared" si="25"/>
        <v>19</v>
      </c>
      <c r="AG28" s="11">
        <f>COLUMN()</f>
        <v>33</v>
      </c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5"/>
      <c r="AV28" s="11">
        <f t="shared" si="28"/>
        <v>5</v>
      </c>
      <c r="AW28" s="89"/>
      <c r="AX28" s="134">
        <v>27</v>
      </c>
      <c r="AY28" s="10">
        <f t="shared" ref="AY28:BD28" si="30">AX28+1</f>
        <v>28</v>
      </c>
      <c r="AZ28" s="10">
        <f t="shared" si="30"/>
        <v>29</v>
      </c>
      <c r="BA28" s="10">
        <f t="shared" si="30"/>
        <v>30</v>
      </c>
      <c r="BB28" s="10">
        <f t="shared" si="30"/>
        <v>31</v>
      </c>
      <c r="BC28" s="10">
        <f t="shared" si="30"/>
        <v>32</v>
      </c>
      <c r="BD28" s="134">
        <f t="shared" si="30"/>
        <v>33</v>
      </c>
      <c r="BE28" s="89"/>
      <c r="BF28" s="11"/>
      <c r="BG28" s="5"/>
      <c r="BH28" s="8"/>
      <c r="BI28">
        <v>5</v>
      </c>
      <c r="BN28">
        <v>1</v>
      </c>
      <c r="BQ28" s="8"/>
      <c r="BR28" s="8"/>
      <c r="BS28" s="8"/>
      <c r="BT28" s="136">
        <v>25</v>
      </c>
      <c r="BU28" s="137" t="s">
        <v>121</v>
      </c>
      <c r="BV28" s="138" t="s">
        <v>122</v>
      </c>
      <c r="BW28" s="136">
        <v>1</v>
      </c>
      <c r="BX28" s="10">
        <v>50</v>
      </c>
      <c r="BY28" s="139">
        <v>16.6666666666666</v>
      </c>
      <c r="BZ28" s="140">
        <v>33.3333333333333</v>
      </c>
      <c r="CA28" s="10">
        <v>180</v>
      </c>
      <c r="CB28" s="140">
        <v>74.535599249992899</v>
      </c>
      <c r="CC28" s="136"/>
      <c r="CD28" s="136"/>
      <c r="CE28" s="136"/>
      <c r="CF28" s="136"/>
      <c r="CG28" s="136"/>
      <c r="CH28" s="136"/>
      <c r="CI28" s="136"/>
      <c r="CJ28" s="136"/>
      <c r="CK28" s="136"/>
      <c r="CL28" s="136"/>
      <c r="CM28" s="5"/>
      <c r="CN28" s="5"/>
      <c r="CO28" s="5"/>
      <c r="CP28" s="5"/>
      <c r="CQ28" s="5"/>
      <c r="CR28" s="5"/>
      <c r="CS28" s="5"/>
    </row>
    <row r="29" spans="1:97" ht="10.5" customHeight="1">
      <c r="A29" s="4"/>
      <c r="B29" s="11">
        <f t="shared" si="27"/>
        <v>6</v>
      </c>
      <c r="C29" s="127"/>
      <c r="D29" s="10">
        <f>IF(D10=1,MAX($C29:C29)+1+IF(C29=0,+MAX($D28:$J28),0),-1)</f>
        <v>34</v>
      </c>
      <c r="E29" s="10">
        <f>IF(E10=1,MAX($C29:D29)+1+IF(D29=0,+MAX($D28:$J28),0),-1)</f>
        <v>35</v>
      </c>
      <c r="F29" s="10">
        <f>IF(F10=1,MAX($C29:E29)+1+IF(E29=0,+MAX($D28:$J28),0),-1)</f>
        <v>36</v>
      </c>
      <c r="G29" s="10">
        <f>IF(G10=1,MAX($C29:F29)+1+IF(F29=0,+MAX($D28:$J28),0),-1)</f>
        <v>37</v>
      </c>
      <c r="H29" s="10">
        <f>IF(H10=1,MAX($C29:G29)+1+IF(G29=0,+MAX($D28:$J28),0),-1)</f>
        <v>38</v>
      </c>
      <c r="I29" s="10">
        <f>IF(I10=1,MAX($C29:H29)+1+IF(H29=0,+MAX($D28:$J28),0),-1)</f>
        <v>39</v>
      </c>
      <c r="J29" s="10">
        <f>IF(J10=1,MAX($C29:I29)+1+IF(I29=0,+MAX($D28:$J28),0),-1)</f>
        <v>40</v>
      </c>
      <c r="K29" s="127"/>
      <c r="L29" s="11"/>
      <c r="M29" s="5"/>
      <c r="N29" s="78">
        <v>6</v>
      </c>
      <c r="O29" s="115">
        <f t="shared" si="23"/>
        <v>9</v>
      </c>
      <c r="P29" s="11">
        <f>COLUMN()</f>
        <v>16</v>
      </c>
      <c r="Q29" s="144" t="str">
        <f t="shared" si="24"/>
        <v>1,9</v>
      </c>
      <c r="R29" s="144" t="str">
        <f t="shared" si="24"/>
        <v>2,9</v>
      </c>
      <c r="S29" s="473" t="str">
        <f t="shared" si="24"/>
        <v>3,9</v>
      </c>
      <c r="T29" s="474" t="str">
        <f t="shared" si="24"/>
        <v>4,9</v>
      </c>
      <c r="U29" s="474" t="str">
        <f t="shared" si="24"/>
        <v>5,9</v>
      </c>
      <c r="V29" s="474" t="str">
        <f t="shared" si="24"/>
        <v>6,9</v>
      </c>
      <c r="W29" s="474" t="str">
        <f t="shared" si="24"/>
        <v>7,9</v>
      </c>
      <c r="X29" s="474" t="str">
        <f t="shared" si="24"/>
        <v>8,9</v>
      </c>
      <c r="Y29" s="474" t="str">
        <f t="shared" si="24"/>
        <v>9,9</v>
      </c>
      <c r="Z29" s="474" t="str">
        <f t="shared" si="24"/>
        <v>10,9</v>
      </c>
      <c r="AA29" s="475" t="str">
        <f t="shared" si="24"/>
        <v>11,9</v>
      </c>
      <c r="AB29" s="144" t="str">
        <f t="shared" si="24"/>
        <v>12,9</v>
      </c>
      <c r="AC29" s="144" t="str">
        <f t="shared" si="24"/>
        <v>13,9</v>
      </c>
      <c r="AD29" s="5"/>
      <c r="AE29" s="5"/>
      <c r="AF29" s="40">
        <f t="shared" si="25"/>
        <v>23</v>
      </c>
      <c r="AG29" s="11">
        <f>COLUMN()</f>
        <v>33</v>
      </c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5"/>
      <c r="AV29" s="11">
        <f t="shared" si="28"/>
        <v>6</v>
      </c>
      <c r="AW29" s="89"/>
      <c r="AX29" s="134">
        <v>34</v>
      </c>
      <c r="AY29" s="10">
        <f t="shared" ref="AY29:BD29" si="31">AX29+1</f>
        <v>35</v>
      </c>
      <c r="AZ29" s="10">
        <f t="shared" si="31"/>
        <v>36</v>
      </c>
      <c r="BA29" s="10">
        <f t="shared" si="31"/>
        <v>37</v>
      </c>
      <c r="BB29" s="10">
        <f t="shared" si="31"/>
        <v>38</v>
      </c>
      <c r="BC29" s="10">
        <f t="shared" si="31"/>
        <v>39</v>
      </c>
      <c r="BD29" s="134">
        <f t="shared" si="31"/>
        <v>40</v>
      </c>
      <c r="BE29" s="89"/>
      <c r="BF29" s="11"/>
      <c r="BG29" s="5"/>
      <c r="BH29" s="8"/>
      <c r="BI29">
        <v>6</v>
      </c>
      <c r="BQ29" s="8"/>
      <c r="BR29" s="8"/>
      <c r="BS29" s="8"/>
      <c r="BT29" s="136">
        <v>26</v>
      </c>
      <c r="BU29" s="137" t="s">
        <v>132</v>
      </c>
      <c r="BV29" s="138" t="s">
        <v>133</v>
      </c>
      <c r="BW29" s="136">
        <v>1</v>
      </c>
      <c r="BX29" s="10">
        <v>50</v>
      </c>
      <c r="BY29" s="139">
        <v>16.6666666666666</v>
      </c>
      <c r="BZ29" s="140">
        <v>33.3333333333333</v>
      </c>
      <c r="CA29" s="10">
        <v>270</v>
      </c>
      <c r="CB29" s="140">
        <v>74.535599249992899</v>
      </c>
      <c r="CC29" s="136"/>
      <c r="CD29" s="136"/>
      <c r="CE29" s="136"/>
      <c r="CF29" s="136"/>
      <c r="CG29" s="136"/>
      <c r="CH29" s="136"/>
      <c r="CI29" s="136"/>
      <c r="CJ29" s="136"/>
      <c r="CK29" s="136"/>
      <c r="CL29" s="136"/>
      <c r="CM29" s="5"/>
      <c r="CN29" s="5"/>
      <c r="CO29" s="5"/>
      <c r="CP29" s="5"/>
      <c r="CQ29" s="5"/>
      <c r="CR29" s="5"/>
      <c r="CS29" s="5"/>
    </row>
    <row r="30" spans="1:97" ht="10.5" customHeight="1">
      <c r="A30" s="4"/>
      <c r="B30" s="11"/>
      <c r="C30" s="127"/>
      <c r="D30" s="127"/>
      <c r="E30" s="127"/>
      <c r="F30" s="127"/>
      <c r="G30" s="127"/>
      <c r="H30" s="127"/>
      <c r="I30" s="127"/>
      <c r="J30" s="127"/>
      <c r="K30" s="127"/>
      <c r="L30" s="5"/>
      <c r="M30" s="5"/>
      <c r="N30" s="78">
        <v>7</v>
      </c>
      <c r="O30" s="115">
        <f t="shared" si="23"/>
        <v>10</v>
      </c>
      <c r="P30" s="11">
        <f>COLUMN()</f>
        <v>16</v>
      </c>
      <c r="Q30" s="144" t="str">
        <f t="shared" si="24"/>
        <v>1,10</v>
      </c>
      <c r="R30" s="144" t="str">
        <f t="shared" si="24"/>
        <v>2,10</v>
      </c>
      <c r="S30" s="473" t="str">
        <f t="shared" si="24"/>
        <v>3,10</v>
      </c>
      <c r="T30" s="474" t="str">
        <f t="shared" si="24"/>
        <v>4,10</v>
      </c>
      <c r="U30" s="474" t="str">
        <f t="shared" si="24"/>
        <v>5,10</v>
      </c>
      <c r="V30" s="474" t="str">
        <f t="shared" si="24"/>
        <v>6,10</v>
      </c>
      <c r="W30" s="474" t="str">
        <f t="shared" si="24"/>
        <v>7,10</v>
      </c>
      <c r="X30" s="474" t="str">
        <f t="shared" si="24"/>
        <v>8,10</v>
      </c>
      <c r="Y30" s="474" t="str">
        <f t="shared" si="24"/>
        <v>9,10</v>
      </c>
      <c r="Z30" s="474" t="str">
        <f t="shared" si="24"/>
        <v>10,10</v>
      </c>
      <c r="AA30" s="475" t="str">
        <f t="shared" si="24"/>
        <v>11,10</v>
      </c>
      <c r="AB30" s="144" t="str">
        <f t="shared" si="24"/>
        <v>12,10</v>
      </c>
      <c r="AC30" s="144" t="str">
        <f t="shared" si="24"/>
        <v>13,10</v>
      </c>
      <c r="AD30" s="5"/>
      <c r="AE30" s="5"/>
      <c r="AF30" s="40">
        <f t="shared" si="25"/>
        <v>23</v>
      </c>
      <c r="AG30" s="11">
        <f>COLUMN()</f>
        <v>33</v>
      </c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5"/>
      <c r="AV30" s="11"/>
      <c r="AW30" s="89"/>
      <c r="AX30" s="89"/>
      <c r="AY30" s="89"/>
      <c r="AZ30" s="89"/>
      <c r="BA30" s="89"/>
      <c r="BB30" s="89"/>
      <c r="BC30" s="89"/>
      <c r="BD30" s="89"/>
      <c r="BE30" s="89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36">
        <v>27</v>
      </c>
      <c r="BU30" s="137" t="s">
        <v>100</v>
      </c>
      <c r="BV30" s="138" t="s">
        <v>103</v>
      </c>
      <c r="BW30" s="136">
        <v>1</v>
      </c>
      <c r="BX30" s="10">
        <v>50</v>
      </c>
      <c r="BY30" s="139">
        <v>16.6666666666666</v>
      </c>
      <c r="BZ30" s="140">
        <v>33.3333333333333</v>
      </c>
      <c r="CA30" s="10">
        <v>90</v>
      </c>
      <c r="CB30" s="140">
        <v>74.535599249992998</v>
      </c>
      <c r="CC30" s="136"/>
      <c r="CD30" s="136"/>
      <c r="CE30" s="136"/>
      <c r="CF30" s="136"/>
      <c r="CG30" s="136"/>
      <c r="CH30" s="136"/>
      <c r="CI30" s="136"/>
      <c r="CJ30" s="136"/>
      <c r="CK30" s="136"/>
      <c r="CL30" s="136"/>
      <c r="CM30" s="5"/>
      <c r="CN30" s="5"/>
      <c r="CO30" s="5"/>
      <c r="CP30" s="5"/>
      <c r="CQ30" s="5"/>
      <c r="CR30" s="5"/>
      <c r="CS30" s="5"/>
    </row>
    <row r="31" spans="1:97" ht="10.5" customHeight="1">
      <c r="A31" s="4"/>
      <c r="B31" s="11"/>
      <c r="C31" s="127"/>
      <c r="D31" s="127"/>
      <c r="E31" s="127"/>
      <c r="F31" s="127"/>
      <c r="G31" s="127"/>
      <c r="H31" s="127"/>
      <c r="I31" s="127"/>
      <c r="J31" s="127"/>
      <c r="K31" s="127"/>
      <c r="L31" s="11"/>
      <c r="M31" s="5"/>
      <c r="N31" s="78">
        <v>8</v>
      </c>
      <c r="O31" s="115">
        <f t="shared" si="23"/>
        <v>11</v>
      </c>
      <c r="P31" s="11">
        <f>COLUMN()</f>
        <v>16</v>
      </c>
      <c r="Q31" s="144" t="str">
        <f t="shared" si="24"/>
        <v>1,11</v>
      </c>
      <c r="R31" s="144" t="str">
        <f t="shared" si="24"/>
        <v>2,11</v>
      </c>
      <c r="S31" s="476" t="str">
        <f t="shared" si="24"/>
        <v>3,11</v>
      </c>
      <c r="T31" s="477" t="str">
        <f t="shared" si="24"/>
        <v>4,11</v>
      </c>
      <c r="U31" s="477" t="str">
        <f t="shared" si="24"/>
        <v>5,11</v>
      </c>
      <c r="V31" s="477" t="str">
        <f t="shared" si="24"/>
        <v>6,11</v>
      </c>
      <c r="W31" s="477" t="str">
        <f t="shared" si="24"/>
        <v>7,11</v>
      </c>
      <c r="X31" s="477" t="str">
        <f t="shared" si="24"/>
        <v>8,11</v>
      </c>
      <c r="Y31" s="477" t="str">
        <f t="shared" si="24"/>
        <v>9,11</v>
      </c>
      <c r="Z31" s="477" t="str">
        <f t="shared" si="24"/>
        <v>10,11</v>
      </c>
      <c r="AA31" s="478" t="str">
        <f t="shared" si="24"/>
        <v>11,11</v>
      </c>
      <c r="AB31" s="144" t="str">
        <f t="shared" si="24"/>
        <v>12,11</v>
      </c>
      <c r="AC31" s="144" t="str">
        <f t="shared" si="24"/>
        <v>13,11</v>
      </c>
      <c r="AD31" s="5"/>
      <c r="AE31" s="5"/>
      <c r="AF31" s="40">
        <f t="shared" si="25"/>
        <v>23</v>
      </c>
      <c r="AG31" s="11">
        <f>COLUMN()</f>
        <v>33</v>
      </c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5"/>
      <c r="AV31" s="11"/>
      <c r="AW31" s="89"/>
      <c r="AX31" s="89"/>
      <c r="AY31" s="89"/>
      <c r="AZ31" s="89"/>
      <c r="BA31" s="89"/>
      <c r="BB31" s="89"/>
      <c r="BC31" s="89"/>
      <c r="BD31" s="89"/>
      <c r="BE31" s="89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36">
        <v>28</v>
      </c>
      <c r="BU31" s="137" t="s">
        <v>121</v>
      </c>
      <c r="BV31" s="138" t="s">
        <v>111</v>
      </c>
      <c r="BW31" s="136">
        <v>1</v>
      </c>
      <c r="BX31" s="10">
        <v>50</v>
      </c>
      <c r="BY31" s="139">
        <v>16.6666666666666</v>
      </c>
      <c r="BZ31" s="140">
        <v>33.3333333333333</v>
      </c>
      <c r="CA31" s="10">
        <v>180</v>
      </c>
      <c r="CB31" s="140">
        <v>74.535599249992998</v>
      </c>
      <c r="CC31" s="136"/>
      <c r="CD31" s="136"/>
      <c r="CE31" s="136"/>
      <c r="CF31" s="136"/>
      <c r="CG31" s="136"/>
      <c r="CH31" s="136"/>
      <c r="CI31" s="136"/>
      <c r="CJ31" s="136"/>
      <c r="CK31" s="136"/>
      <c r="CL31" s="136"/>
      <c r="CM31" s="5"/>
      <c r="CN31" s="5"/>
      <c r="CO31" s="5"/>
      <c r="CP31" s="5"/>
      <c r="CQ31" s="5"/>
      <c r="CR31" s="5"/>
      <c r="CS31" s="5"/>
    </row>
    <row r="32" spans="1:97" ht="10.5" customHeight="1">
      <c r="A32" s="4"/>
      <c r="B32" s="11">
        <v>0</v>
      </c>
      <c r="C32" s="127"/>
      <c r="D32" s="10">
        <f>C32+1+IF(C32=0,MAX($D31:$J31),0)</f>
        <v>1</v>
      </c>
      <c r="E32" s="10">
        <f t="shared" ref="E32:J32" si="32">D32+1+IF(D32=0,MAX($D31:$J31),0)</f>
        <v>2</v>
      </c>
      <c r="F32" s="10">
        <f t="shared" si="32"/>
        <v>3</v>
      </c>
      <c r="G32" s="10">
        <f t="shared" si="32"/>
        <v>4</v>
      </c>
      <c r="H32" s="10">
        <f t="shared" si="32"/>
        <v>5</v>
      </c>
      <c r="I32" s="10">
        <f t="shared" si="32"/>
        <v>6</v>
      </c>
      <c r="J32" s="10">
        <f t="shared" si="32"/>
        <v>7</v>
      </c>
      <c r="K32" s="127"/>
      <c r="L32" s="11"/>
      <c r="M32" s="5"/>
      <c r="N32" s="5"/>
      <c r="O32" s="11">
        <f t="shared" si="23"/>
        <v>12</v>
      </c>
      <c r="P32" s="11">
        <f>COLUMN()</f>
        <v>16</v>
      </c>
      <c r="Q32" s="144" t="str">
        <f t="shared" si="24"/>
        <v>1,12</v>
      </c>
      <c r="R32" s="144" t="str">
        <f t="shared" si="24"/>
        <v>2,12</v>
      </c>
      <c r="S32" s="144" t="str">
        <f t="shared" si="24"/>
        <v>3,12</v>
      </c>
      <c r="T32" s="144" t="str">
        <f t="shared" si="24"/>
        <v>4,12</v>
      </c>
      <c r="U32" s="144" t="str">
        <f t="shared" si="24"/>
        <v>5,12</v>
      </c>
      <c r="V32" s="144" t="str">
        <f t="shared" si="24"/>
        <v>6,12</v>
      </c>
      <c r="W32" s="144" t="str">
        <f t="shared" si="24"/>
        <v>7,12</v>
      </c>
      <c r="X32" s="144" t="str">
        <f t="shared" si="24"/>
        <v>8,12</v>
      </c>
      <c r="Y32" s="144" t="str">
        <f t="shared" si="24"/>
        <v>9,12</v>
      </c>
      <c r="Z32" s="144" t="str">
        <f t="shared" si="24"/>
        <v>10,12</v>
      </c>
      <c r="AA32" s="144" t="str">
        <f t="shared" si="24"/>
        <v>11,12</v>
      </c>
      <c r="AB32" s="144" t="str">
        <f t="shared" si="24"/>
        <v>12,12</v>
      </c>
      <c r="AC32" s="144" t="str">
        <f t="shared" si="24"/>
        <v>13,12</v>
      </c>
      <c r="AD32" s="5"/>
      <c r="AE32" s="5"/>
      <c r="AF32" s="40">
        <f t="shared" si="25"/>
        <v>27</v>
      </c>
      <c r="AG32" s="11">
        <f>COLUMN()</f>
        <v>33</v>
      </c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5"/>
      <c r="AV32" s="11">
        <v>0</v>
      </c>
      <c r="AW32" s="89"/>
      <c r="AX32" s="89">
        <f>IF(D4=1,AX23-D32,-1)</f>
        <v>0</v>
      </c>
      <c r="AY32" s="89">
        <f t="shared" ref="AY32:BD32" si="33">IF(E4=1,AY23-E32,-1)</f>
        <v>0</v>
      </c>
      <c r="AZ32" s="89">
        <f t="shared" si="33"/>
        <v>0</v>
      </c>
      <c r="BA32" s="89">
        <f t="shared" si="33"/>
        <v>0</v>
      </c>
      <c r="BB32" s="89">
        <f t="shared" si="33"/>
        <v>0</v>
      </c>
      <c r="BC32" s="89">
        <f t="shared" si="33"/>
        <v>0</v>
      </c>
      <c r="BD32" s="89">
        <f t="shared" si="33"/>
        <v>0</v>
      </c>
      <c r="BE32" s="89"/>
      <c r="BF32" s="11"/>
      <c r="BG32" s="5"/>
      <c r="BH32" s="8"/>
      <c r="BI32">
        <v>0</v>
      </c>
      <c r="BJ32">
        <v>1</v>
      </c>
      <c r="BS32" s="8"/>
      <c r="BT32" s="136">
        <v>29</v>
      </c>
      <c r="BU32" s="137" t="s">
        <v>117</v>
      </c>
      <c r="BV32" s="138" t="s">
        <v>118</v>
      </c>
      <c r="BW32" s="136">
        <v>1</v>
      </c>
      <c r="BX32" s="10">
        <v>50</v>
      </c>
      <c r="BY32" s="139">
        <v>16.6666666666666</v>
      </c>
      <c r="BZ32" s="140">
        <v>33.3333333333333</v>
      </c>
      <c r="CA32" s="10">
        <v>180</v>
      </c>
      <c r="CB32" s="140">
        <v>74.535599249992998</v>
      </c>
      <c r="CC32" s="136"/>
      <c r="CD32" s="136"/>
      <c r="CE32" s="136"/>
      <c r="CF32" s="136"/>
      <c r="CG32" s="136"/>
      <c r="CH32" s="136"/>
      <c r="CI32" s="136"/>
      <c r="CJ32" s="136"/>
      <c r="CK32" s="136"/>
      <c r="CL32" s="136"/>
      <c r="CM32" s="5"/>
      <c r="CN32" s="5"/>
      <c r="CO32" s="5"/>
      <c r="CP32" s="5"/>
      <c r="CQ32" s="5"/>
      <c r="CR32" s="5"/>
      <c r="CS32" s="5"/>
    </row>
    <row r="33" spans="1:97" ht="10.5" customHeight="1">
      <c r="A33" s="4"/>
      <c r="B33" s="11">
        <f t="shared" ref="B33:B38" si="34">B32+1</f>
        <v>1</v>
      </c>
      <c r="C33" s="127"/>
      <c r="D33" s="10">
        <f t="shared" ref="D33:J33" si="35">C33+1+IF(C33=0,MAX($D32:$J32),0)</f>
        <v>8</v>
      </c>
      <c r="E33" s="10">
        <f t="shared" si="35"/>
        <v>9</v>
      </c>
      <c r="F33" s="10">
        <f t="shared" si="35"/>
        <v>10</v>
      </c>
      <c r="G33" s="10">
        <f t="shared" si="35"/>
        <v>11</v>
      </c>
      <c r="H33" s="10">
        <f t="shared" si="35"/>
        <v>12</v>
      </c>
      <c r="I33" s="10">
        <f t="shared" si="35"/>
        <v>13</v>
      </c>
      <c r="J33" s="10">
        <f t="shared" si="35"/>
        <v>14</v>
      </c>
      <c r="K33" s="127"/>
      <c r="L33" s="11"/>
      <c r="M33" s="5"/>
      <c r="N33" s="5"/>
      <c r="O33" s="11">
        <f>IF(ISNUMBER(P33),O32+1,"")</f>
        <v>13</v>
      </c>
      <c r="P33" s="11">
        <f>COLUMN()</f>
        <v>16</v>
      </c>
      <c r="Q33" s="144" t="str">
        <f t="shared" si="24"/>
        <v>1,13</v>
      </c>
      <c r="R33" s="144" t="str">
        <f t="shared" si="24"/>
        <v>2,13</v>
      </c>
      <c r="S33" s="144" t="str">
        <f t="shared" si="24"/>
        <v>3,13</v>
      </c>
      <c r="T33" s="144" t="str">
        <f t="shared" si="24"/>
        <v>4,13</v>
      </c>
      <c r="U33" s="144" t="str">
        <f t="shared" si="24"/>
        <v>5,13</v>
      </c>
      <c r="V33" s="144" t="str">
        <f t="shared" si="24"/>
        <v>6,13</v>
      </c>
      <c r="W33" s="144" t="str">
        <f t="shared" si="24"/>
        <v>7,13</v>
      </c>
      <c r="X33" s="144" t="str">
        <f t="shared" si="24"/>
        <v>8,13</v>
      </c>
      <c r="Y33" s="144" t="str">
        <f t="shared" si="24"/>
        <v>9,13</v>
      </c>
      <c r="Z33" s="144" t="str">
        <f t="shared" si="24"/>
        <v>10,13</v>
      </c>
      <c r="AA33" s="144" t="str">
        <f t="shared" si="24"/>
        <v>11,13</v>
      </c>
      <c r="AB33" s="144" t="str">
        <f t="shared" si="24"/>
        <v>12,13</v>
      </c>
      <c r="AC33" s="144" t="str">
        <f t="shared" si="24"/>
        <v>13,13</v>
      </c>
      <c r="AD33" s="5"/>
      <c r="AE33" s="5"/>
      <c r="AF33" s="40">
        <f t="shared" si="25"/>
        <v>34</v>
      </c>
      <c r="AG33" s="11">
        <f>COLUMN()</f>
        <v>33</v>
      </c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5"/>
      <c r="AV33" s="11">
        <f t="shared" ref="AV33:AV38" si="36">AV32+1</f>
        <v>1</v>
      </c>
      <c r="AW33" s="89"/>
      <c r="AX33" s="89">
        <f t="shared" ref="AX33:BD33" si="37">IF(D5=1,AX24-D33,-1)</f>
        <v>0</v>
      </c>
      <c r="AY33" s="89">
        <f t="shared" si="37"/>
        <v>0</v>
      </c>
      <c r="AZ33" s="89">
        <f t="shared" si="37"/>
        <v>0</v>
      </c>
      <c r="BA33" s="89">
        <f t="shared" si="37"/>
        <v>0</v>
      </c>
      <c r="BB33" s="89">
        <f t="shared" si="37"/>
        <v>0</v>
      </c>
      <c r="BC33" s="89">
        <f t="shared" si="37"/>
        <v>0</v>
      </c>
      <c r="BD33" s="89">
        <f t="shared" si="37"/>
        <v>0</v>
      </c>
      <c r="BE33" s="89"/>
      <c r="BF33" s="11"/>
      <c r="BG33" s="5"/>
      <c r="BH33" s="8"/>
      <c r="BI33">
        <v>1</v>
      </c>
      <c r="BJ33">
        <v>1</v>
      </c>
      <c r="BS33" s="8"/>
      <c r="BT33" s="136">
        <v>30</v>
      </c>
      <c r="BU33" s="137" t="s">
        <v>112</v>
      </c>
      <c r="BV33" s="138" t="s">
        <v>116</v>
      </c>
      <c r="BW33" s="136">
        <v>1</v>
      </c>
      <c r="BX33" s="10">
        <v>50</v>
      </c>
      <c r="BY33" s="139">
        <v>16.6666666666666</v>
      </c>
      <c r="BZ33" s="140">
        <v>33.3333333333333</v>
      </c>
      <c r="CA33" s="10">
        <v>180</v>
      </c>
      <c r="CB33" s="140">
        <v>74.535599249992998</v>
      </c>
      <c r="CC33" s="136"/>
      <c r="CD33" s="136"/>
      <c r="CE33" s="136"/>
      <c r="CF33" s="136"/>
      <c r="CG33" s="136"/>
      <c r="CH33" s="136"/>
      <c r="CI33" s="136"/>
      <c r="CJ33" s="136"/>
      <c r="CK33" s="136"/>
      <c r="CL33" s="136"/>
      <c r="CM33" s="5"/>
      <c r="CN33" s="5"/>
      <c r="CO33" s="5"/>
      <c r="CP33" s="5"/>
      <c r="CQ33" s="5"/>
      <c r="CR33" s="5"/>
      <c r="CS33" s="5"/>
    </row>
    <row r="34" spans="1:97" ht="10.5" customHeight="1">
      <c r="A34" s="4"/>
      <c r="B34" s="11">
        <f t="shared" si="34"/>
        <v>2</v>
      </c>
      <c r="C34" s="127"/>
      <c r="D34" s="10">
        <f t="shared" ref="D34:J34" si="38">C34+1+IF(C34=0,MAX($D33:$J33),0)</f>
        <v>15</v>
      </c>
      <c r="E34" s="10">
        <f t="shared" si="38"/>
        <v>16</v>
      </c>
      <c r="F34" s="10">
        <f t="shared" si="38"/>
        <v>17</v>
      </c>
      <c r="G34" s="10">
        <f t="shared" si="38"/>
        <v>18</v>
      </c>
      <c r="H34" s="10">
        <f t="shared" si="38"/>
        <v>19</v>
      </c>
      <c r="I34" s="10">
        <f t="shared" si="38"/>
        <v>20</v>
      </c>
      <c r="J34" s="10">
        <f t="shared" si="38"/>
        <v>21</v>
      </c>
      <c r="K34" s="127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si="36"/>
        <v>2</v>
      </c>
      <c r="AW34" s="89"/>
      <c r="AX34" s="89">
        <f t="shared" ref="AX34:BD34" si="39">IF(D6=1,AX25-D34,-1)</f>
        <v>0</v>
      </c>
      <c r="AY34" s="89">
        <f t="shared" si="39"/>
        <v>0</v>
      </c>
      <c r="AZ34" s="89">
        <f t="shared" si="39"/>
        <v>-1</v>
      </c>
      <c r="BA34" s="89">
        <f t="shared" si="39"/>
        <v>-1</v>
      </c>
      <c r="BB34" s="89">
        <f t="shared" si="39"/>
        <v>-1</v>
      </c>
      <c r="BC34" s="89">
        <f t="shared" si="39"/>
        <v>-3</v>
      </c>
      <c r="BD34" s="89">
        <f t="shared" si="39"/>
        <v>-3</v>
      </c>
      <c r="BE34" s="89"/>
      <c r="BF34" s="11"/>
      <c r="BG34" s="5"/>
      <c r="BH34" s="8"/>
      <c r="BI34">
        <v>2</v>
      </c>
      <c r="BJ34">
        <v>1</v>
      </c>
      <c r="BS34" s="8"/>
      <c r="BT34" s="136">
        <v>31</v>
      </c>
      <c r="BU34" s="137" t="s">
        <v>112</v>
      </c>
      <c r="BV34" s="138" t="s">
        <v>113</v>
      </c>
      <c r="BW34" s="136">
        <v>1</v>
      </c>
      <c r="BX34" s="10">
        <v>50</v>
      </c>
      <c r="BY34" s="139">
        <v>16.6666666666666</v>
      </c>
      <c r="BZ34" s="140">
        <v>33.3333333333333</v>
      </c>
      <c r="CA34" s="10">
        <v>180</v>
      </c>
      <c r="CB34" s="140">
        <v>74.535599249992998</v>
      </c>
      <c r="CC34" s="136"/>
      <c r="CD34" s="136"/>
      <c r="CE34" s="136"/>
      <c r="CF34" s="136"/>
      <c r="CG34" s="136"/>
      <c r="CH34" s="136"/>
      <c r="CI34" s="136"/>
      <c r="CJ34" s="136"/>
      <c r="CK34" s="136"/>
      <c r="CL34" s="136"/>
      <c r="CM34" s="5"/>
      <c r="CN34" s="5"/>
      <c r="CO34" s="5"/>
      <c r="CP34" s="5"/>
      <c r="CQ34" s="5"/>
      <c r="CR34" s="5"/>
      <c r="CS34" s="5"/>
    </row>
    <row r="35" spans="1:97" ht="10.5" customHeight="1">
      <c r="A35" s="4"/>
      <c r="B35" s="11">
        <f t="shared" si="34"/>
        <v>3</v>
      </c>
      <c r="C35" s="127"/>
      <c r="D35" s="10">
        <f t="shared" ref="D35:J35" si="40">C35+1+IF(C35=0,MAX($D34:$J34),0)</f>
        <v>22</v>
      </c>
      <c r="E35" s="10">
        <f t="shared" si="40"/>
        <v>23</v>
      </c>
      <c r="F35" s="10">
        <f t="shared" si="40"/>
        <v>24</v>
      </c>
      <c r="G35" s="10">
        <f t="shared" si="40"/>
        <v>25</v>
      </c>
      <c r="H35" s="10">
        <f t="shared" si="40"/>
        <v>26</v>
      </c>
      <c r="I35" s="10">
        <f t="shared" si="40"/>
        <v>27</v>
      </c>
      <c r="J35" s="10">
        <f t="shared" si="40"/>
        <v>28</v>
      </c>
      <c r="K35" s="127"/>
      <c r="L35" s="11"/>
      <c r="M35" s="5"/>
      <c r="N35" s="5"/>
      <c r="O35" s="11"/>
      <c r="P35" s="11"/>
      <c r="Q35" s="123">
        <v>0</v>
      </c>
      <c r="R35" s="123">
        <v>1</v>
      </c>
      <c r="S35" s="123">
        <v>2</v>
      </c>
      <c r="T35" s="123">
        <v>3</v>
      </c>
      <c r="U35" s="123">
        <v>4</v>
      </c>
      <c r="V35" s="123">
        <v>5</v>
      </c>
      <c r="W35" s="123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36"/>
        <v>3</v>
      </c>
      <c r="AW35" s="89"/>
      <c r="AX35" s="89">
        <f t="shared" ref="AX35:BD35" si="41">IF(D7=1,AX26-D35,-1)</f>
        <v>-3</v>
      </c>
      <c r="AY35" s="89">
        <f t="shared" si="41"/>
        <v>-3</v>
      </c>
      <c r="AZ35" s="89">
        <f t="shared" si="41"/>
        <v>-1</v>
      </c>
      <c r="BA35" s="89">
        <f t="shared" si="41"/>
        <v>-1</v>
      </c>
      <c r="BB35" s="89">
        <f t="shared" si="41"/>
        <v>-1</v>
      </c>
      <c r="BC35" s="89">
        <f t="shared" si="41"/>
        <v>-6</v>
      </c>
      <c r="BD35" s="89">
        <f t="shared" si="41"/>
        <v>-6</v>
      </c>
      <c r="BE35" s="89"/>
      <c r="BF35" s="11"/>
      <c r="BG35" s="5"/>
      <c r="BH35" s="8"/>
      <c r="BI35">
        <v>3</v>
      </c>
      <c r="BS35" s="8"/>
      <c r="BT35" s="136">
        <v>32</v>
      </c>
      <c r="BU35" s="137" t="s">
        <v>124</v>
      </c>
      <c r="BV35" s="138" t="s">
        <v>127</v>
      </c>
      <c r="BW35" s="136">
        <v>1</v>
      </c>
      <c r="BX35" s="10">
        <v>50</v>
      </c>
      <c r="BY35" s="139">
        <v>16.6666666666666</v>
      </c>
      <c r="BZ35" s="140">
        <v>33.3333333333333</v>
      </c>
      <c r="CA35" s="10">
        <v>270</v>
      </c>
      <c r="CB35" s="140">
        <v>74.535599249992998</v>
      </c>
      <c r="CC35" s="136"/>
      <c r="CD35" s="136"/>
      <c r="CE35" s="136"/>
      <c r="CF35" s="136"/>
      <c r="CG35" s="136"/>
      <c r="CH35" s="136"/>
      <c r="CI35" s="136"/>
      <c r="CJ35" s="136"/>
      <c r="CK35" s="136"/>
      <c r="CL35" s="136"/>
      <c r="CM35" s="5"/>
      <c r="CN35" s="5"/>
      <c r="CO35" s="5"/>
      <c r="CP35" s="5"/>
      <c r="CQ35" s="5"/>
      <c r="CR35" s="5"/>
      <c r="CS35" s="5"/>
    </row>
    <row r="36" spans="1:97" ht="10.5" customHeight="1">
      <c r="A36" s="4"/>
      <c r="B36" s="11">
        <f t="shared" si="34"/>
        <v>4</v>
      </c>
      <c r="C36" s="127"/>
      <c r="D36" s="10">
        <f t="shared" ref="D36:J36" si="42">C36+1+IF(C36=0,MAX($D35:$J35),0)</f>
        <v>29</v>
      </c>
      <c r="E36" s="10">
        <f t="shared" si="42"/>
        <v>30</v>
      </c>
      <c r="F36" s="10">
        <f t="shared" si="42"/>
        <v>31</v>
      </c>
      <c r="G36" s="10">
        <f t="shared" si="42"/>
        <v>32</v>
      </c>
      <c r="H36" s="10">
        <f t="shared" si="42"/>
        <v>33</v>
      </c>
      <c r="I36" s="10">
        <f t="shared" si="42"/>
        <v>34</v>
      </c>
      <c r="J36" s="10">
        <f t="shared" si="42"/>
        <v>35</v>
      </c>
      <c r="K36" s="127"/>
      <c r="L36" s="11"/>
      <c r="M36" s="5"/>
      <c r="N36" s="5"/>
      <c r="O36" s="11"/>
      <c r="P36" s="78"/>
      <c r="Q36" s="78">
        <v>0</v>
      </c>
      <c r="R36" s="78">
        <v>1</v>
      </c>
      <c r="S36" s="78">
        <v>2</v>
      </c>
      <c r="T36" s="78">
        <v>3</v>
      </c>
      <c r="U36" s="78">
        <v>4</v>
      </c>
      <c r="V36" s="78">
        <v>5</v>
      </c>
      <c r="W36" s="78">
        <v>6</v>
      </c>
      <c r="X36" s="78">
        <v>7</v>
      </c>
      <c r="Y36" s="78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36"/>
        <v>4</v>
      </c>
      <c r="AW36" s="89"/>
      <c r="AX36" s="89">
        <f t="shared" ref="AX36:BD36" si="43">IF(D8=1,AX27-D36,-1)</f>
        <v>-6</v>
      </c>
      <c r="AY36" s="89">
        <f t="shared" si="43"/>
        <v>-6</v>
      </c>
      <c r="AZ36" s="89">
        <f t="shared" si="43"/>
        <v>-1</v>
      </c>
      <c r="BA36" s="89">
        <f t="shared" si="43"/>
        <v>-1</v>
      </c>
      <c r="BB36" s="89">
        <f t="shared" si="43"/>
        <v>-1</v>
      </c>
      <c r="BC36" s="89">
        <f t="shared" si="43"/>
        <v>-9</v>
      </c>
      <c r="BD36" s="89">
        <f t="shared" si="43"/>
        <v>-9</v>
      </c>
      <c r="BE36" s="89"/>
      <c r="BF36" s="11"/>
      <c r="BG36" s="5"/>
      <c r="BH36" s="8"/>
      <c r="BI36">
        <v>4</v>
      </c>
      <c r="BS36" s="8"/>
      <c r="BT36" s="136">
        <v>33</v>
      </c>
      <c r="BU36" s="137" t="s">
        <v>100</v>
      </c>
      <c r="BV36" s="138" t="s">
        <v>99</v>
      </c>
      <c r="BW36" s="136">
        <v>1</v>
      </c>
      <c r="BX36" s="10">
        <v>50</v>
      </c>
      <c r="BY36" s="139">
        <v>16.6666666666666</v>
      </c>
      <c r="BZ36" s="140">
        <v>33.3333333333333</v>
      </c>
      <c r="CA36" s="10">
        <v>90</v>
      </c>
      <c r="CB36" s="140">
        <v>74.535599249992998</v>
      </c>
      <c r="CC36" s="136"/>
      <c r="CD36" s="136"/>
      <c r="CE36" s="136"/>
      <c r="CF36" s="136"/>
      <c r="CG36" s="136"/>
      <c r="CH36" s="136"/>
      <c r="CI36" s="136"/>
      <c r="CJ36" s="136"/>
      <c r="CK36" s="136"/>
      <c r="CL36" s="136"/>
      <c r="CM36" s="5"/>
      <c r="CN36" s="5"/>
      <c r="CO36" s="5"/>
      <c r="CP36" s="5"/>
      <c r="CQ36" s="5"/>
      <c r="CR36" s="5"/>
      <c r="CS36" s="5"/>
    </row>
    <row r="37" spans="1:97" ht="10.5" customHeight="1">
      <c r="A37" s="4"/>
      <c r="B37" s="11">
        <f t="shared" si="34"/>
        <v>5</v>
      </c>
      <c r="C37" s="127"/>
      <c r="D37" s="10">
        <f t="shared" ref="D37:J37" si="44">C37+1+IF(C37=0,MAX($D36:$J36),0)</f>
        <v>36</v>
      </c>
      <c r="E37" s="10">
        <f t="shared" si="44"/>
        <v>37</v>
      </c>
      <c r="F37" s="10">
        <f t="shared" si="44"/>
        <v>38</v>
      </c>
      <c r="G37" s="10">
        <f t="shared" si="44"/>
        <v>39</v>
      </c>
      <c r="H37" s="10">
        <f t="shared" si="44"/>
        <v>40</v>
      </c>
      <c r="I37" s="10">
        <f t="shared" si="44"/>
        <v>41</v>
      </c>
      <c r="J37" s="10">
        <f t="shared" si="44"/>
        <v>42</v>
      </c>
      <c r="K37" s="127"/>
      <c r="L37" s="11"/>
      <c r="M37" s="5"/>
      <c r="N37" s="5"/>
      <c r="O37" s="123">
        <v>0</v>
      </c>
      <c r="P37" s="78">
        <v>0</v>
      </c>
      <c r="Q37" s="461">
        <f t="shared" ref="Q37:AC37" si="45">IF(ISNUMBER(MATCH(Q21,$CK$43:$CK$78,0)),$CK$41,IF(ISNUMBER(MATCH(Q21,$CG$43:$CG$78,0)),$CG$41,$AG$3))</f>
        <v>0</v>
      </c>
      <c r="R37" s="462">
        <f t="shared" si="45"/>
        <v>0</v>
      </c>
      <c r="S37" s="462">
        <f t="shared" si="45"/>
        <v>0</v>
      </c>
      <c r="T37" s="462">
        <f t="shared" si="45"/>
        <v>0</v>
      </c>
      <c r="U37" s="462">
        <f t="shared" si="45"/>
        <v>0</v>
      </c>
      <c r="V37" s="462">
        <f t="shared" si="45"/>
        <v>0</v>
      </c>
      <c r="W37" s="462">
        <f t="shared" si="45"/>
        <v>0</v>
      </c>
      <c r="X37" s="462">
        <f t="shared" si="45"/>
        <v>0</v>
      </c>
      <c r="Y37" s="463">
        <f t="shared" si="45"/>
        <v>0</v>
      </c>
      <c r="Z37" s="49">
        <f t="shared" si="45"/>
        <v>0</v>
      </c>
      <c r="AA37" s="49">
        <f t="shared" si="45"/>
        <v>0</v>
      </c>
      <c r="AB37" s="49">
        <f t="shared" si="45"/>
        <v>0</v>
      </c>
      <c r="AC37" s="49">
        <f t="shared" si="45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36"/>
        <v>5</v>
      </c>
      <c r="AW37" s="89"/>
      <c r="AX37" s="89">
        <f t="shared" ref="AX37:BD37" si="46">IF(D9=1,AX28-D37,-1)</f>
        <v>-9</v>
      </c>
      <c r="AY37" s="89">
        <f t="shared" si="46"/>
        <v>-9</v>
      </c>
      <c r="AZ37" s="89">
        <f t="shared" si="46"/>
        <v>-9</v>
      </c>
      <c r="BA37" s="89">
        <f t="shared" si="46"/>
        <v>-9</v>
      </c>
      <c r="BB37" s="89">
        <f t="shared" si="46"/>
        <v>-9</v>
      </c>
      <c r="BC37" s="89">
        <f t="shared" si="46"/>
        <v>-9</v>
      </c>
      <c r="BD37" s="89">
        <f t="shared" si="46"/>
        <v>-9</v>
      </c>
      <c r="BE37" s="89"/>
      <c r="BF37" s="11"/>
      <c r="BG37" s="5"/>
      <c r="BH37" s="8"/>
      <c r="BI37">
        <v>5</v>
      </c>
      <c r="BS37" s="8"/>
      <c r="BT37" s="136">
        <v>34</v>
      </c>
      <c r="BU37" s="137" t="s">
        <v>124</v>
      </c>
      <c r="BV37" s="138" t="s">
        <v>88</v>
      </c>
      <c r="BW37" s="136">
        <v>1</v>
      </c>
      <c r="BX37" s="10">
        <v>50</v>
      </c>
      <c r="BY37" s="139">
        <v>16.6666666666666</v>
      </c>
      <c r="BZ37" s="140">
        <v>33.3333333333333</v>
      </c>
      <c r="CA37" s="10">
        <v>270</v>
      </c>
      <c r="CB37" s="140">
        <v>74.535599249992998</v>
      </c>
      <c r="CC37" s="136"/>
      <c r="CD37" s="136"/>
      <c r="CE37" s="136"/>
      <c r="CF37" s="136"/>
      <c r="CG37" s="136"/>
      <c r="CH37" s="136"/>
      <c r="CI37" s="136"/>
      <c r="CJ37" s="136"/>
      <c r="CK37" s="136"/>
      <c r="CL37" s="136"/>
      <c r="CM37" s="5"/>
      <c r="CN37" s="5"/>
      <c r="CO37" s="5"/>
      <c r="CP37" s="5"/>
      <c r="CQ37" s="5"/>
      <c r="CR37" s="5"/>
      <c r="CS37" s="5"/>
    </row>
    <row r="38" spans="1:97" ht="10.5" customHeight="1">
      <c r="A38" s="4"/>
      <c r="B38" s="11">
        <f t="shared" si="34"/>
        <v>6</v>
      </c>
      <c r="C38" s="127"/>
      <c r="D38" s="10">
        <f t="shared" ref="D38:J38" si="47">C38+1+IF(C38=0,MAX($D37:$J37),0)</f>
        <v>43</v>
      </c>
      <c r="E38" s="10">
        <f t="shared" si="47"/>
        <v>44</v>
      </c>
      <c r="F38" s="10">
        <f t="shared" si="47"/>
        <v>45</v>
      </c>
      <c r="G38" s="10">
        <f t="shared" si="47"/>
        <v>46</v>
      </c>
      <c r="H38" s="10">
        <f t="shared" si="47"/>
        <v>47</v>
      </c>
      <c r="I38" s="10">
        <f t="shared" si="47"/>
        <v>48</v>
      </c>
      <c r="J38" s="10">
        <f t="shared" si="47"/>
        <v>49</v>
      </c>
      <c r="K38" s="127"/>
      <c r="L38" s="11"/>
      <c r="M38" s="5"/>
      <c r="N38" s="5"/>
      <c r="O38" s="123">
        <v>1</v>
      </c>
      <c r="P38" s="78">
        <v>1</v>
      </c>
      <c r="Q38" s="464">
        <f t="shared" ref="Q38:AC38" si="48">IF(ISNUMBER(MATCH(Q22,$CK$43:$CK$78,0)),$CK$41,IF(ISNUMBER(MATCH(Q22,$CG$43:$CG$78,0)),$CG$41,$AG$3))</f>
        <v>0</v>
      </c>
      <c r="R38" s="465">
        <f t="shared" si="48"/>
        <v>0</v>
      </c>
      <c r="S38" s="465">
        <f t="shared" si="48"/>
        <v>0</v>
      </c>
      <c r="T38" s="465">
        <f t="shared" si="48"/>
        <v>0</v>
      </c>
      <c r="U38" s="465">
        <f t="shared" si="48"/>
        <v>0</v>
      </c>
      <c r="V38" s="465">
        <f t="shared" si="48"/>
        <v>0</v>
      </c>
      <c r="W38" s="465">
        <f t="shared" si="48"/>
        <v>0</v>
      </c>
      <c r="X38" s="465">
        <f t="shared" si="48"/>
        <v>0</v>
      </c>
      <c r="Y38" s="466">
        <f t="shared" si="48"/>
        <v>0</v>
      </c>
      <c r="Z38" s="49">
        <f t="shared" si="48"/>
        <v>0</v>
      </c>
      <c r="AA38" s="49">
        <f t="shared" si="48"/>
        <v>0</v>
      </c>
      <c r="AB38" s="49">
        <f t="shared" si="48"/>
        <v>0</v>
      </c>
      <c r="AC38" s="49">
        <f t="shared" si="48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36"/>
        <v>6</v>
      </c>
      <c r="AW38" s="89"/>
      <c r="AX38" s="89">
        <f t="shared" ref="AX38:BD38" si="49">IF(D10=1,AX29-D38,-1)</f>
        <v>-9</v>
      </c>
      <c r="AY38" s="89">
        <f t="shared" si="49"/>
        <v>-9</v>
      </c>
      <c r="AZ38" s="89">
        <f t="shared" si="49"/>
        <v>-9</v>
      </c>
      <c r="BA38" s="89">
        <f t="shared" si="49"/>
        <v>-9</v>
      </c>
      <c r="BB38" s="89">
        <f t="shared" si="49"/>
        <v>-9</v>
      </c>
      <c r="BC38" s="89">
        <f t="shared" si="49"/>
        <v>-9</v>
      </c>
      <c r="BD38" s="89">
        <f t="shared" si="49"/>
        <v>-9</v>
      </c>
      <c r="BE38" s="89"/>
      <c r="BF38" s="11"/>
      <c r="BG38" s="5"/>
      <c r="BH38" s="8"/>
      <c r="BI38">
        <v>6</v>
      </c>
      <c r="BQ38">
        <v>1</v>
      </c>
      <c r="BS38" s="8"/>
      <c r="BT38" s="136">
        <v>35</v>
      </c>
      <c r="BU38" s="137" t="s">
        <v>117</v>
      </c>
      <c r="BV38" s="138" t="s">
        <v>120</v>
      </c>
      <c r="BW38" s="136">
        <v>1</v>
      </c>
      <c r="BX38" s="10">
        <v>50</v>
      </c>
      <c r="BY38" s="139">
        <v>16.6666666666666</v>
      </c>
      <c r="BZ38" s="140">
        <v>33.3333333333333</v>
      </c>
      <c r="CA38" s="10">
        <v>180</v>
      </c>
      <c r="CB38" s="140">
        <v>74.535599249992998</v>
      </c>
      <c r="CC38" s="136"/>
      <c r="CD38" s="136"/>
      <c r="CE38" s="136"/>
      <c r="CF38" s="136"/>
      <c r="CG38" s="136"/>
      <c r="CH38" s="136"/>
      <c r="CI38" s="136"/>
      <c r="CJ38" s="136"/>
      <c r="CK38" s="136"/>
      <c r="CL38" s="136"/>
      <c r="CM38" s="5"/>
      <c r="CN38" s="5"/>
      <c r="CO38" s="5"/>
      <c r="CP38" s="5"/>
      <c r="CQ38" s="5"/>
      <c r="CR38" s="5"/>
      <c r="CS38" s="5"/>
    </row>
    <row r="39" spans="1:97" ht="10.5" customHeight="1">
      <c r="A39" s="4"/>
      <c r="B39" s="11"/>
      <c r="C39" s="127"/>
      <c r="D39" s="127"/>
      <c r="E39" s="127"/>
      <c r="F39" s="127"/>
      <c r="G39" s="127"/>
      <c r="H39" s="127"/>
      <c r="I39" s="127"/>
      <c r="J39" s="127"/>
      <c r="K39" s="127"/>
      <c r="L39" s="11"/>
      <c r="M39" s="5"/>
      <c r="N39" s="5"/>
      <c r="O39" s="123">
        <v>2</v>
      </c>
      <c r="P39" s="78">
        <v>2</v>
      </c>
      <c r="Q39" s="464">
        <f t="shared" ref="Q39:AC39" si="50">IF(ISNUMBER(MATCH(Q23,$CK$43:$CK$78,0)),$CK$41,IF(ISNUMBER(MATCH(Q23,$CG$43:$CG$78,0)),$CG$41,$AG$3))</f>
        <v>0</v>
      </c>
      <c r="R39" s="465">
        <f t="shared" si="50"/>
        <v>0</v>
      </c>
      <c r="S39" s="465">
        <f t="shared" si="50"/>
        <v>-2</v>
      </c>
      <c r="T39" s="465">
        <f t="shared" si="50"/>
        <v>-2</v>
      </c>
      <c r="U39" s="465">
        <f t="shared" si="50"/>
        <v>-2</v>
      </c>
      <c r="V39" s="465">
        <f t="shared" si="50"/>
        <v>-2</v>
      </c>
      <c r="W39" s="465">
        <f t="shared" si="50"/>
        <v>-2</v>
      </c>
      <c r="X39" s="465">
        <f t="shared" si="50"/>
        <v>-2</v>
      </c>
      <c r="Y39" s="466">
        <f t="shared" si="50"/>
        <v>-2</v>
      </c>
      <c r="Z39" s="49">
        <f t="shared" si="50"/>
        <v>-2</v>
      </c>
      <c r="AA39" s="49">
        <f t="shared" si="50"/>
        <v>-2</v>
      </c>
      <c r="AB39" s="49">
        <f t="shared" si="50"/>
        <v>0</v>
      </c>
      <c r="AC39" s="49">
        <f t="shared" si="50"/>
        <v>0</v>
      </c>
      <c r="AD39" s="93"/>
      <c r="AE39" s="5"/>
      <c r="AF39" s="40">
        <v>3</v>
      </c>
      <c r="AG39" s="115">
        <f t="shared" ref="AG39:AG49" si="51">AG38+1</f>
        <v>3</v>
      </c>
      <c r="AH39" s="40">
        <v>1</v>
      </c>
      <c r="AI39" s="40">
        <v>2</v>
      </c>
      <c r="AJ39" s="130" t="s">
        <v>0</v>
      </c>
      <c r="AK39" s="40" t="str">
        <f t="shared" ref="AK39:AK47" si="52">AJ39</f>
        <v>a</v>
      </c>
      <c r="AL39" s="40" t="str">
        <f t="shared" ref="AL39:AL47" si="53">AK39</f>
        <v>a</v>
      </c>
      <c r="AM39" s="131" t="s">
        <v>61</v>
      </c>
      <c r="AN39" s="40" t="str">
        <f t="shared" ref="AN39:AN47" si="54">AM39</f>
        <v>b</v>
      </c>
      <c r="AO39" s="120" t="str">
        <f t="shared" ref="AO39:AO47" si="55">AN39</f>
        <v>b</v>
      </c>
      <c r="AP39" s="130" t="s">
        <v>55</v>
      </c>
      <c r="AQ39" s="40" t="str">
        <f t="shared" ref="AQ39:AQ47" si="56">AP39</f>
        <v>c</v>
      </c>
      <c r="AR39" s="40" t="str">
        <f t="shared" ref="AR39:AR47" si="57">AQ39</f>
        <v>c</v>
      </c>
      <c r="AS39" s="40">
        <v>3</v>
      </c>
      <c r="AT39" s="40">
        <v>4</v>
      </c>
      <c r="AU39" s="5"/>
      <c r="AV39" s="11"/>
      <c r="AW39" s="89"/>
      <c r="AX39" s="89"/>
      <c r="AY39" s="89"/>
      <c r="AZ39" s="89"/>
      <c r="BA39" s="89"/>
      <c r="BB39" s="89"/>
      <c r="BC39" s="89"/>
      <c r="BD39" s="89"/>
      <c r="BE39" s="89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443"/>
      <c r="BU39" s="136"/>
      <c r="BV39" s="136"/>
      <c r="BW39" s="136"/>
      <c r="BX39" s="136"/>
      <c r="BY39" s="136"/>
      <c r="BZ39" s="136"/>
      <c r="CA39" s="136"/>
      <c r="CB39" s="136"/>
      <c r="CC39" s="136"/>
      <c r="CD39" s="136"/>
      <c r="CE39" s="136"/>
      <c r="CF39" s="136"/>
      <c r="CG39" s="126">
        <v>4</v>
      </c>
      <c r="CH39" s="136"/>
      <c r="CI39" s="136"/>
      <c r="CJ39" s="136"/>
      <c r="CK39" s="126">
        <v>3</v>
      </c>
      <c r="CL39" s="136"/>
      <c r="CM39" s="5"/>
      <c r="CN39" s="5"/>
      <c r="CO39" s="5"/>
      <c r="CP39" s="5"/>
      <c r="CQ39" s="5"/>
      <c r="CR39" s="5"/>
      <c r="CS39" s="5"/>
    </row>
    <row r="40" spans="1:97" ht="10.5" customHeight="1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23">
        <v>3</v>
      </c>
      <c r="P40" s="78">
        <v>3</v>
      </c>
      <c r="Q40" s="464">
        <f t="shared" ref="Q40:AC40" si="58">IF(ISNUMBER(MATCH(Q24,$CK$43:$CK$78,0)),$CK$41,IF(ISNUMBER(MATCH(Q24,$CG$43:$CG$78,0)),$CG$41,$AG$3))</f>
        <v>0</v>
      </c>
      <c r="R40" s="465">
        <f t="shared" si="58"/>
        <v>0</v>
      </c>
      <c r="S40" s="465">
        <f t="shared" si="58"/>
        <v>-2</v>
      </c>
      <c r="T40" s="465">
        <f t="shared" si="58"/>
        <v>0</v>
      </c>
      <c r="U40" s="465">
        <f t="shared" si="58"/>
        <v>0</v>
      </c>
      <c r="V40" s="465">
        <f t="shared" si="58"/>
        <v>0</v>
      </c>
      <c r="W40" s="465">
        <f t="shared" si="58"/>
        <v>0</v>
      </c>
      <c r="X40" s="465">
        <f t="shared" si="58"/>
        <v>0</v>
      </c>
      <c r="Y40" s="466">
        <f t="shared" si="58"/>
        <v>0</v>
      </c>
      <c r="Z40" s="49">
        <f t="shared" si="58"/>
        <v>0</v>
      </c>
      <c r="AA40" s="49">
        <f t="shared" si="58"/>
        <v>-2</v>
      </c>
      <c r="AB40" s="49">
        <f t="shared" si="58"/>
        <v>0</v>
      </c>
      <c r="AC40" s="49">
        <f t="shared" si="58"/>
        <v>0</v>
      </c>
      <c r="AD40" s="93"/>
      <c r="AE40" s="5"/>
      <c r="AF40" s="40">
        <v>3</v>
      </c>
      <c r="AG40" s="115">
        <f t="shared" si="51"/>
        <v>4</v>
      </c>
      <c r="AH40" s="40">
        <v>0</v>
      </c>
      <c r="AI40" s="40">
        <v>0</v>
      </c>
      <c r="AJ40" s="40" t="str">
        <f>AJ39</f>
        <v>a</v>
      </c>
      <c r="AK40" s="40" t="str">
        <f t="shared" si="52"/>
        <v>a</v>
      </c>
      <c r="AL40" s="40" t="str">
        <f t="shared" si="53"/>
        <v>a</v>
      </c>
      <c r="AM40" s="118" t="str">
        <f>AM39</f>
        <v>b</v>
      </c>
      <c r="AN40" s="40" t="str">
        <f t="shared" si="54"/>
        <v>b</v>
      </c>
      <c r="AO40" s="120" t="str">
        <f t="shared" si="55"/>
        <v>b</v>
      </c>
      <c r="AP40" s="40" t="str">
        <f>AP39</f>
        <v>c</v>
      </c>
      <c r="AQ40" s="40" t="str">
        <f t="shared" si="56"/>
        <v>c</v>
      </c>
      <c r="AR40" s="40" t="str">
        <f t="shared" si="57"/>
        <v>c</v>
      </c>
      <c r="AS40" s="40">
        <v>0</v>
      </c>
      <c r="AT40" s="40">
        <v>0</v>
      </c>
      <c r="AU40" s="5"/>
      <c r="AV40" s="11"/>
      <c r="AW40" s="89"/>
      <c r="AX40" s="89"/>
      <c r="AY40" s="89"/>
      <c r="AZ40" s="89"/>
      <c r="BA40" s="89"/>
      <c r="BB40" s="89"/>
      <c r="BC40" s="89"/>
      <c r="BD40" s="89"/>
      <c r="BE40" s="89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36"/>
      <c r="BU40" s="136"/>
      <c r="BV40" s="136"/>
      <c r="BW40" s="136"/>
      <c r="BX40" s="136"/>
      <c r="BY40" s="136"/>
      <c r="BZ40" s="136"/>
      <c r="CA40" s="136"/>
      <c r="CB40" s="136"/>
      <c r="CC40" s="136"/>
      <c r="CD40" s="136"/>
      <c r="CE40" s="136"/>
      <c r="CF40" s="136"/>
      <c r="CG40" s="126" t="s">
        <v>698</v>
      </c>
      <c r="CH40" s="136"/>
      <c r="CI40" s="136"/>
      <c r="CJ40" s="136"/>
      <c r="CK40" s="126" t="s">
        <v>699</v>
      </c>
      <c r="CL40" s="136"/>
      <c r="CM40" s="5"/>
      <c r="CN40" s="5"/>
      <c r="CO40" s="5"/>
      <c r="CP40" s="5"/>
      <c r="CQ40" s="5"/>
      <c r="CR40" s="5"/>
      <c r="CS40" s="5"/>
    </row>
    <row r="41" spans="1:97" ht="10.5" customHeight="1">
      <c r="A41" s="4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23">
        <v>4</v>
      </c>
      <c r="P41" s="78">
        <v>4</v>
      </c>
      <c r="Q41" s="464">
        <f t="shared" ref="Q41:AC41" si="59">IF(ISNUMBER(MATCH(Q25,$CK$43:$CK$78,0)),$CK$41,IF(ISNUMBER(MATCH(Q25,$CG$43:$CG$78,0)),$CG$41,$AG$3))</f>
        <v>0</v>
      </c>
      <c r="R41" s="465">
        <f t="shared" si="59"/>
        <v>0</v>
      </c>
      <c r="S41" s="465">
        <f t="shared" si="59"/>
        <v>-2</v>
      </c>
      <c r="T41" s="465">
        <f t="shared" si="59"/>
        <v>0</v>
      </c>
      <c r="U41" s="465">
        <f t="shared" si="59"/>
        <v>0</v>
      </c>
      <c r="V41" s="465">
        <f t="shared" si="59"/>
        <v>2</v>
      </c>
      <c r="W41" s="465">
        <f t="shared" si="59"/>
        <v>2</v>
      </c>
      <c r="X41" s="465">
        <f t="shared" si="59"/>
        <v>2</v>
      </c>
      <c r="Y41" s="466">
        <f t="shared" si="59"/>
        <v>0</v>
      </c>
      <c r="Z41" s="49">
        <f t="shared" si="59"/>
        <v>0</v>
      </c>
      <c r="AA41" s="49">
        <f t="shared" si="59"/>
        <v>-2</v>
      </c>
      <c r="AB41" s="49">
        <f t="shared" si="59"/>
        <v>0</v>
      </c>
      <c r="AC41" s="49">
        <f t="shared" si="59"/>
        <v>0</v>
      </c>
      <c r="AD41" s="93"/>
      <c r="AE41" s="5"/>
      <c r="AF41" s="40">
        <v>3</v>
      </c>
      <c r="AG41" s="115">
        <f t="shared" si="51"/>
        <v>5</v>
      </c>
      <c r="AH41" s="40">
        <v>0</v>
      </c>
      <c r="AI41" s="40">
        <v>0</v>
      </c>
      <c r="AJ41" s="40" t="str">
        <f>AJ40</f>
        <v>a</v>
      </c>
      <c r="AK41" s="40" t="str">
        <f t="shared" si="52"/>
        <v>a</v>
      </c>
      <c r="AL41" s="40" t="str">
        <f t="shared" si="53"/>
        <v>a</v>
      </c>
      <c r="AM41" s="118" t="str">
        <f>AM40</f>
        <v>b</v>
      </c>
      <c r="AN41" s="40" t="str">
        <f t="shared" si="54"/>
        <v>b</v>
      </c>
      <c r="AO41" s="120" t="str">
        <f t="shared" si="55"/>
        <v>b</v>
      </c>
      <c r="AP41" s="40" t="str">
        <f>AP40</f>
        <v>c</v>
      </c>
      <c r="AQ41" s="40" t="str">
        <f t="shared" si="56"/>
        <v>c</v>
      </c>
      <c r="AR41" s="40" t="str">
        <f t="shared" si="57"/>
        <v>c</v>
      </c>
      <c r="AS41" s="40">
        <v>0</v>
      </c>
      <c r="AT41" s="40">
        <v>0</v>
      </c>
      <c r="AU41" s="5"/>
      <c r="AV41" s="11">
        <v>0</v>
      </c>
      <c r="AW41" s="89"/>
      <c r="AX41" s="89">
        <f t="shared" ref="AX41:BD47" si="60">AX23-D23</f>
        <v>0</v>
      </c>
      <c r="AY41" s="89">
        <f t="shared" si="60"/>
        <v>0</v>
      </c>
      <c r="AZ41" s="89">
        <f t="shared" si="60"/>
        <v>0</v>
      </c>
      <c r="BA41" s="89">
        <f t="shared" si="60"/>
        <v>0</v>
      </c>
      <c r="BB41" s="89">
        <f t="shared" si="60"/>
        <v>0</v>
      </c>
      <c r="BC41" s="89">
        <f t="shared" si="60"/>
        <v>0</v>
      </c>
      <c r="BD41" s="89">
        <f t="shared" si="60"/>
        <v>0</v>
      </c>
      <c r="BE41" s="89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443" t="s">
        <v>697</v>
      </c>
      <c r="BU41" s="136"/>
      <c r="BV41" s="136"/>
      <c r="BW41" s="136"/>
      <c r="BX41" s="136"/>
      <c r="BY41" s="136"/>
      <c r="BZ41" s="136"/>
      <c r="CA41" s="136"/>
      <c r="CB41" s="136"/>
      <c r="CC41" s="136"/>
      <c r="CD41" s="136"/>
      <c r="CE41" s="136"/>
      <c r="CF41" s="136"/>
      <c r="CG41" s="126">
        <v>2</v>
      </c>
      <c r="CH41" s="136"/>
      <c r="CI41" s="136"/>
      <c r="CJ41" s="136"/>
      <c r="CK41" s="126">
        <f>-CG41</f>
        <v>-2</v>
      </c>
      <c r="CL41" s="136"/>
      <c r="CM41" s="5"/>
      <c r="CN41" s="5"/>
      <c r="CO41" s="5"/>
      <c r="CP41" s="5"/>
      <c r="CQ41" s="5"/>
      <c r="CR41" s="5"/>
      <c r="CS41" s="5"/>
    </row>
    <row r="42" spans="1:97" ht="10.5" customHeight="1">
      <c r="A42" s="4"/>
      <c r="B42" s="11">
        <f t="shared" ref="B42:B48" si="61">C4</f>
        <v>0</v>
      </c>
      <c r="C42" s="11">
        <f>COLUMN()</f>
        <v>3</v>
      </c>
      <c r="D42" s="474" t="str">
        <f t="shared" ref="D42:J48" si="62">_xlfn.CONCAT(COLUMN()-$C42,",",ROW()-D$41)</f>
        <v>1,1</v>
      </c>
      <c r="E42" s="474" t="str">
        <f t="shared" si="62"/>
        <v>2,1</v>
      </c>
      <c r="F42" s="474" t="str">
        <f t="shared" si="62"/>
        <v>3,1</v>
      </c>
      <c r="G42" s="474" t="str">
        <f t="shared" si="62"/>
        <v>4,1</v>
      </c>
      <c r="H42" s="474" t="str">
        <f t="shared" si="62"/>
        <v>5,1</v>
      </c>
      <c r="I42" s="474" t="str">
        <f t="shared" si="62"/>
        <v>6,1</v>
      </c>
      <c r="J42" s="474" t="str">
        <f t="shared" si="62"/>
        <v>7,1</v>
      </c>
      <c r="K42" s="11">
        <f>ROW()</f>
        <v>42</v>
      </c>
      <c r="L42" s="11"/>
      <c r="M42" s="5"/>
      <c r="N42" s="5"/>
      <c r="O42" s="123">
        <v>5</v>
      </c>
      <c r="P42" s="78">
        <v>5</v>
      </c>
      <c r="Q42" s="464">
        <f t="shared" ref="Q42:AC42" si="63">IF(ISNUMBER(MATCH(Q26,$CK$43:$CK$78,0)),$CK$41,IF(ISNUMBER(MATCH(Q26,$CG$43:$CG$78,0)),$CG$41,$AG$3))</f>
        <v>0</v>
      </c>
      <c r="R42" s="465">
        <f t="shared" si="63"/>
        <v>0</v>
      </c>
      <c r="S42" s="465">
        <f t="shared" si="63"/>
        <v>-2</v>
      </c>
      <c r="T42" s="465">
        <f t="shared" si="63"/>
        <v>0</v>
      </c>
      <c r="U42" s="465">
        <f t="shared" si="63"/>
        <v>2</v>
      </c>
      <c r="V42" s="465">
        <f t="shared" si="63"/>
        <v>0</v>
      </c>
      <c r="W42" s="465">
        <f t="shared" si="63"/>
        <v>0</v>
      </c>
      <c r="X42" s="465">
        <f t="shared" si="63"/>
        <v>0</v>
      </c>
      <c r="Y42" s="466">
        <f t="shared" si="63"/>
        <v>2</v>
      </c>
      <c r="Z42" s="49">
        <f t="shared" si="63"/>
        <v>0</v>
      </c>
      <c r="AA42" s="49">
        <f t="shared" si="63"/>
        <v>-2</v>
      </c>
      <c r="AB42" s="49">
        <f t="shared" si="63"/>
        <v>0</v>
      </c>
      <c r="AC42" s="49">
        <f t="shared" si="63"/>
        <v>0</v>
      </c>
      <c r="AD42" s="93"/>
      <c r="AE42" s="5"/>
      <c r="AF42" s="40">
        <v>4</v>
      </c>
      <c r="AG42" s="115">
        <f t="shared" si="51"/>
        <v>6</v>
      </c>
      <c r="AH42" s="40">
        <v>1</v>
      </c>
      <c r="AI42" s="40">
        <v>2</v>
      </c>
      <c r="AJ42" s="132" t="s">
        <v>65</v>
      </c>
      <c r="AK42" s="116" t="str">
        <f t="shared" si="52"/>
        <v>d</v>
      </c>
      <c r="AL42" s="116" t="str">
        <f t="shared" si="53"/>
        <v>d</v>
      </c>
      <c r="AM42" s="133" t="s">
        <v>66</v>
      </c>
      <c r="AN42" s="116" t="str">
        <f t="shared" si="54"/>
        <v>e</v>
      </c>
      <c r="AO42" s="121" t="str">
        <f t="shared" si="55"/>
        <v>e</v>
      </c>
      <c r="AP42" s="132" t="s">
        <v>77</v>
      </c>
      <c r="AQ42" s="116" t="str">
        <f t="shared" si="56"/>
        <v>f</v>
      </c>
      <c r="AR42" s="116" t="str">
        <f t="shared" si="57"/>
        <v>f</v>
      </c>
      <c r="AS42" s="40">
        <v>3</v>
      </c>
      <c r="AT42" s="40">
        <v>4</v>
      </c>
      <c r="AU42" s="5"/>
      <c r="AV42" s="11">
        <f t="shared" ref="AV42:AV47" si="64">AV41+1</f>
        <v>1</v>
      </c>
      <c r="AW42" s="89"/>
      <c r="AX42" s="89">
        <f t="shared" si="60"/>
        <v>0</v>
      </c>
      <c r="AY42" s="89">
        <f t="shared" si="60"/>
        <v>0</v>
      </c>
      <c r="AZ42" s="89">
        <f t="shared" si="60"/>
        <v>0</v>
      </c>
      <c r="BA42" s="89">
        <f t="shared" si="60"/>
        <v>0</v>
      </c>
      <c r="BB42" s="89">
        <f t="shared" si="60"/>
        <v>0</v>
      </c>
      <c r="BC42" s="89">
        <f t="shared" si="60"/>
        <v>0</v>
      </c>
      <c r="BD42" s="89">
        <f t="shared" si="60"/>
        <v>0</v>
      </c>
      <c r="BE42" s="89"/>
      <c r="BF42" s="11"/>
      <c r="BG42" s="5"/>
      <c r="BH42" s="8"/>
      <c r="BI42" s="143" t="s">
        <v>83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36"/>
      <c r="BU42" s="136">
        <v>0</v>
      </c>
      <c r="BV42" s="136">
        <v>1</v>
      </c>
      <c r="BW42" s="136">
        <v>2</v>
      </c>
      <c r="BX42" s="136">
        <v>3</v>
      </c>
      <c r="BY42" s="136">
        <v>4</v>
      </c>
      <c r="BZ42" s="136">
        <v>5</v>
      </c>
      <c r="CA42" s="136">
        <v>6</v>
      </c>
      <c r="CB42" s="136">
        <v>7</v>
      </c>
      <c r="CC42" s="136">
        <v>8</v>
      </c>
      <c r="CD42" s="136"/>
      <c r="CE42" s="136"/>
      <c r="CF42" s="136"/>
      <c r="CG42" s="126">
        <v>1</v>
      </c>
      <c r="CH42" s="136"/>
      <c r="CI42" s="136"/>
      <c r="CJ42" s="136"/>
      <c r="CK42" s="126">
        <v>2</v>
      </c>
      <c r="CL42" s="136"/>
      <c r="CM42" s="5"/>
      <c r="CN42" s="5"/>
      <c r="CO42" s="5"/>
      <c r="CP42" s="5"/>
      <c r="CQ42" s="5"/>
      <c r="CR42" s="5"/>
      <c r="CS42" s="5"/>
    </row>
    <row r="43" spans="1:97" ht="10.5" customHeight="1">
      <c r="A43" s="4"/>
      <c r="B43" s="11">
        <f t="shared" si="61"/>
        <v>1</v>
      </c>
      <c r="C43" s="11">
        <f>COLUMN()</f>
        <v>3</v>
      </c>
      <c r="D43" s="474" t="str">
        <f t="shared" si="62"/>
        <v>1,2</v>
      </c>
      <c r="E43" s="474" t="str">
        <f t="shared" si="62"/>
        <v>2,2</v>
      </c>
      <c r="F43" s="474" t="str">
        <f t="shared" si="62"/>
        <v>3,2</v>
      </c>
      <c r="G43" s="474" t="str">
        <f t="shared" si="62"/>
        <v>4,2</v>
      </c>
      <c r="H43" s="474" t="str">
        <f t="shared" si="62"/>
        <v>5,2</v>
      </c>
      <c r="I43" s="474" t="str">
        <f t="shared" si="62"/>
        <v>6,2</v>
      </c>
      <c r="J43" s="474" t="str">
        <f t="shared" si="62"/>
        <v>7,2</v>
      </c>
      <c r="K43" s="11">
        <f>ROW()</f>
        <v>43</v>
      </c>
      <c r="L43" s="11"/>
      <c r="M43" s="5"/>
      <c r="N43" s="5"/>
      <c r="O43" s="123">
        <v>6</v>
      </c>
      <c r="P43" s="78">
        <v>6</v>
      </c>
      <c r="Q43" s="464">
        <f t="shared" ref="Q43:AC43" si="65">IF(ISNUMBER(MATCH(Q27,$CK$43:$CK$78,0)),$CK$41,IF(ISNUMBER(MATCH(Q27,$CG$43:$CG$78,0)),$CG$41,$AG$3))</f>
        <v>0</v>
      </c>
      <c r="R43" s="465">
        <f t="shared" si="65"/>
        <v>0</v>
      </c>
      <c r="S43" s="465">
        <f t="shared" si="65"/>
        <v>-2</v>
      </c>
      <c r="T43" s="465">
        <f t="shared" si="65"/>
        <v>0</v>
      </c>
      <c r="U43" s="465">
        <f t="shared" si="65"/>
        <v>2</v>
      </c>
      <c r="V43" s="465">
        <f t="shared" si="65"/>
        <v>0</v>
      </c>
      <c r="W43" s="465">
        <f t="shared" si="65"/>
        <v>0</v>
      </c>
      <c r="X43" s="465">
        <f t="shared" si="65"/>
        <v>0</v>
      </c>
      <c r="Y43" s="466">
        <f t="shared" si="65"/>
        <v>2</v>
      </c>
      <c r="Z43" s="49">
        <f t="shared" si="65"/>
        <v>0</v>
      </c>
      <c r="AA43" s="49">
        <f t="shared" si="65"/>
        <v>-2</v>
      </c>
      <c r="AB43" s="49">
        <f t="shared" si="65"/>
        <v>0</v>
      </c>
      <c r="AC43" s="49">
        <f t="shared" si="65"/>
        <v>0</v>
      </c>
      <c r="AD43" s="5"/>
      <c r="AE43" s="5"/>
      <c r="AF43" s="40">
        <v>4</v>
      </c>
      <c r="AG43" s="115">
        <f t="shared" si="51"/>
        <v>7</v>
      </c>
      <c r="AH43" s="40">
        <v>0</v>
      </c>
      <c r="AI43" s="40">
        <v>0</v>
      </c>
      <c r="AJ43" s="40" t="str">
        <f>AJ42</f>
        <v>d</v>
      </c>
      <c r="AK43" s="40" t="str">
        <f t="shared" si="52"/>
        <v>d</v>
      </c>
      <c r="AL43" s="40" t="str">
        <f t="shared" si="53"/>
        <v>d</v>
      </c>
      <c r="AM43" s="118" t="str">
        <f>AM42</f>
        <v>e</v>
      </c>
      <c r="AN43" s="40" t="str">
        <f t="shared" si="54"/>
        <v>e</v>
      </c>
      <c r="AO43" s="120" t="str">
        <f t="shared" si="55"/>
        <v>e</v>
      </c>
      <c r="AP43" s="40" t="str">
        <f>AP42</f>
        <v>f</v>
      </c>
      <c r="AQ43" s="40" t="str">
        <f t="shared" si="56"/>
        <v>f</v>
      </c>
      <c r="AR43" s="40" t="str">
        <f t="shared" si="57"/>
        <v>f</v>
      </c>
      <c r="AS43" s="40">
        <v>0</v>
      </c>
      <c r="AT43" s="40">
        <v>0</v>
      </c>
      <c r="AU43" s="5"/>
      <c r="AV43" s="11">
        <f t="shared" si="64"/>
        <v>2</v>
      </c>
      <c r="AW43" s="89"/>
      <c r="AX43" s="89">
        <f t="shared" si="60"/>
        <v>0</v>
      </c>
      <c r="AY43" s="89">
        <f t="shared" si="60"/>
        <v>0</v>
      </c>
      <c r="AZ43" s="89">
        <f t="shared" si="60"/>
        <v>1</v>
      </c>
      <c r="BA43" s="89">
        <f t="shared" si="60"/>
        <v>1</v>
      </c>
      <c r="BB43" s="89">
        <f t="shared" si="60"/>
        <v>1</v>
      </c>
      <c r="BC43" s="89">
        <f t="shared" si="60"/>
        <v>0</v>
      </c>
      <c r="BD43" s="89">
        <f t="shared" si="60"/>
        <v>0</v>
      </c>
      <c r="BE43" s="89"/>
      <c r="BF43" s="11"/>
      <c r="BG43" s="5"/>
      <c r="BH43" s="8"/>
      <c r="BI43" s="143" t="s">
        <v>138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36">
        <v>0</v>
      </c>
      <c r="BU43" s="137" t="s">
        <v>87</v>
      </c>
      <c r="BV43" s="138" t="s">
        <v>88</v>
      </c>
      <c r="BW43" s="136">
        <v>1</v>
      </c>
      <c r="BX43" s="10">
        <v>50</v>
      </c>
      <c r="BY43" s="139">
        <v>16.6666666666666</v>
      </c>
      <c r="BZ43" s="140">
        <v>33.3333333333333</v>
      </c>
      <c r="CA43" s="10">
        <v>0</v>
      </c>
      <c r="CB43" s="140">
        <v>74.535599249992899</v>
      </c>
      <c r="CC43" s="136" t="s">
        <v>89</v>
      </c>
      <c r="CD43" s="137">
        <v>0</v>
      </c>
      <c r="CE43" s="137">
        <v>2</v>
      </c>
      <c r="CF43" s="137">
        <v>1</v>
      </c>
      <c r="CG43" s="87" t="str">
        <f>_xlfn.CONCAT(CE43+CG$39,",",CF43+CG$39)</f>
        <v>6,5</v>
      </c>
      <c r="CH43" s="138">
        <v>0</v>
      </c>
      <c r="CI43" s="138">
        <v>0</v>
      </c>
      <c r="CJ43" s="138">
        <v>0</v>
      </c>
      <c r="CK43" s="87" t="str">
        <f>_xlfn.CONCAT(CI43+CK$39,",",CJ43+CK$39)</f>
        <v>3,3</v>
      </c>
      <c r="CL43" s="136"/>
      <c r="CM43" s="5"/>
      <c r="CN43" s="5"/>
      <c r="CO43" s="5"/>
      <c r="CP43" s="5"/>
      <c r="CQ43" s="5"/>
      <c r="CR43" s="5"/>
      <c r="CS43" s="5"/>
    </row>
    <row r="44" spans="1:97" ht="10.5" customHeight="1">
      <c r="A44" s="4"/>
      <c r="B44" s="11">
        <f t="shared" si="61"/>
        <v>2</v>
      </c>
      <c r="C44" s="11">
        <f>COLUMN()</f>
        <v>3</v>
      </c>
      <c r="D44" s="474" t="str">
        <f t="shared" si="62"/>
        <v>1,3</v>
      </c>
      <c r="E44" s="474" t="str">
        <f t="shared" si="62"/>
        <v>2,3</v>
      </c>
      <c r="F44" s="470" t="str">
        <f t="shared" si="62"/>
        <v>3,3</v>
      </c>
      <c r="G44" s="471" t="str">
        <f t="shared" si="62"/>
        <v>4,3</v>
      </c>
      <c r="H44" s="472" t="str">
        <f t="shared" si="62"/>
        <v>5,3</v>
      </c>
      <c r="I44" s="474" t="str">
        <f t="shared" si="62"/>
        <v>6,3</v>
      </c>
      <c r="J44" s="474" t="str">
        <f t="shared" si="62"/>
        <v>7,3</v>
      </c>
      <c r="K44" s="11">
        <f>ROW()</f>
        <v>44</v>
      </c>
      <c r="L44" s="11"/>
      <c r="M44" s="5"/>
      <c r="N44" s="5"/>
      <c r="O44" s="11"/>
      <c r="P44" s="78">
        <v>7</v>
      </c>
      <c r="Q44" s="464">
        <f t="shared" ref="Q44:AC44" si="66">IF(ISNUMBER(MATCH(Q28,$CK$43:$CK$78,0)),$CK$41,IF(ISNUMBER(MATCH(Q28,$CG$43:$CG$78,0)),$CG$41,$AG$3))</f>
        <v>0</v>
      </c>
      <c r="R44" s="465">
        <f t="shared" si="66"/>
        <v>0</v>
      </c>
      <c r="S44" s="465">
        <f t="shared" si="66"/>
        <v>-2</v>
      </c>
      <c r="T44" s="465">
        <f t="shared" si="66"/>
        <v>0</v>
      </c>
      <c r="U44" s="465">
        <f t="shared" si="66"/>
        <v>2</v>
      </c>
      <c r="V44" s="465">
        <f t="shared" si="66"/>
        <v>0</v>
      </c>
      <c r="W44" s="465">
        <f t="shared" si="66"/>
        <v>0</v>
      </c>
      <c r="X44" s="465">
        <f t="shared" si="66"/>
        <v>0</v>
      </c>
      <c r="Y44" s="466">
        <f t="shared" si="66"/>
        <v>2</v>
      </c>
      <c r="Z44" s="49">
        <f t="shared" si="66"/>
        <v>0</v>
      </c>
      <c r="AA44" s="49">
        <f t="shared" si="66"/>
        <v>-2</v>
      </c>
      <c r="AB44" s="49">
        <f t="shared" si="66"/>
        <v>0</v>
      </c>
      <c r="AC44" s="49">
        <f t="shared" si="66"/>
        <v>0</v>
      </c>
      <c r="AD44" s="5"/>
      <c r="AE44" s="5"/>
      <c r="AF44" s="40">
        <v>4</v>
      </c>
      <c r="AG44" s="115">
        <f t="shared" si="51"/>
        <v>8</v>
      </c>
      <c r="AH44" s="40">
        <v>0</v>
      </c>
      <c r="AI44" s="40">
        <v>0</v>
      </c>
      <c r="AJ44" s="117" t="str">
        <f>AJ43</f>
        <v>d</v>
      </c>
      <c r="AK44" s="117" t="str">
        <f t="shared" si="52"/>
        <v>d</v>
      </c>
      <c r="AL44" s="117" t="str">
        <f t="shared" si="53"/>
        <v>d</v>
      </c>
      <c r="AM44" s="119" t="str">
        <f>AM43</f>
        <v>e</v>
      </c>
      <c r="AN44" s="117" t="str">
        <f t="shared" si="54"/>
        <v>e</v>
      </c>
      <c r="AO44" s="122" t="str">
        <f t="shared" si="55"/>
        <v>e</v>
      </c>
      <c r="AP44" s="117" t="str">
        <f>AP43</f>
        <v>f</v>
      </c>
      <c r="AQ44" s="117" t="str">
        <f t="shared" si="56"/>
        <v>f</v>
      </c>
      <c r="AR44" s="117" t="str">
        <f t="shared" si="57"/>
        <v>f</v>
      </c>
      <c r="AS44" s="40">
        <v>0</v>
      </c>
      <c r="AT44" s="40">
        <v>0</v>
      </c>
      <c r="AU44" s="5"/>
      <c r="AV44" s="11">
        <f t="shared" si="64"/>
        <v>3</v>
      </c>
      <c r="AW44" s="89"/>
      <c r="AX44" s="89">
        <f t="shared" si="60"/>
        <v>0</v>
      </c>
      <c r="AY44" s="89">
        <f t="shared" si="60"/>
        <v>0</v>
      </c>
      <c r="AZ44" s="89">
        <f t="shared" si="60"/>
        <v>1</v>
      </c>
      <c r="BA44" s="89">
        <f t="shared" si="60"/>
        <v>1</v>
      </c>
      <c r="BB44" s="89">
        <f t="shared" si="60"/>
        <v>1</v>
      </c>
      <c r="BC44" s="89">
        <f t="shared" si="60"/>
        <v>0</v>
      </c>
      <c r="BD44" s="89">
        <f t="shared" si="60"/>
        <v>0</v>
      </c>
      <c r="BE44" s="89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45" t="str">
        <f>_xlfn.CONCAT(BK44+1,",",BL44+1)</f>
        <v>1,1</v>
      </c>
      <c r="BP44" s="136">
        <f t="shared" ref="BP44:BR47" si="67">IF(ISNUMBER(MATCH(Q21,$BO$44:$BO$47,0)),$BO$43,$AG$3)</f>
        <v>1</v>
      </c>
      <c r="BQ44" s="136">
        <f t="shared" si="67"/>
        <v>0</v>
      </c>
      <c r="BR44" s="136">
        <f t="shared" si="67"/>
        <v>0</v>
      </c>
      <c r="BS44" s="136"/>
      <c r="BT44" s="136">
        <v>1</v>
      </c>
      <c r="BU44" s="137" t="s">
        <v>87</v>
      </c>
      <c r="BV44" s="138" t="s">
        <v>90</v>
      </c>
      <c r="BW44" s="136">
        <v>1</v>
      </c>
      <c r="BX44" s="10">
        <v>50</v>
      </c>
      <c r="BY44" s="139">
        <v>16.6666666666666</v>
      </c>
      <c r="BZ44" s="140">
        <v>33.3333333333333</v>
      </c>
      <c r="CA44" s="10">
        <v>0</v>
      </c>
      <c r="CB44" s="140">
        <v>66.6666666666666</v>
      </c>
      <c r="CC44" s="136" t="s">
        <v>89</v>
      </c>
      <c r="CD44" s="137">
        <v>0</v>
      </c>
      <c r="CE44" s="137">
        <v>2</v>
      </c>
      <c r="CF44" s="137">
        <v>1</v>
      </c>
      <c r="CG44" s="87" t="str">
        <f t="shared" ref="CG44:CG78" si="68">_xlfn.CONCAT(CE44+CG$39,",",CF44+CG$39)</f>
        <v>6,5</v>
      </c>
      <c r="CH44" s="138">
        <v>0</v>
      </c>
      <c r="CI44" s="138">
        <v>1</v>
      </c>
      <c r="CJ44" s="138">
        <v>0</v>
      </c>
      <c r="CK44" s="87" t="str">
        <f t="shared" ref="CK44:CK78" si="69">_xlfn.CONCAT(CI44+CK$39,",",CJ44+CK$39)</f>
        <v>4,3</v>
      </c>
      <c r="CL44" s="136"/>
      <c r="CM44" s="5"/>
      <c r="CN44" s="5"/>
      <c r="CO44" s="5"/>
      <c r="CP44" s="5"/>
      <c r="CQ44" s="5"/>
      <c r="CR44" s="5"/>
      <c r="CS44" s="5"/>
    </row>
    <row r="45" spans="1:97" ht="10.5" customHeight="1">
      <c r="A45" s="4"/>
      <c r="B45" s="11">
        <f t="shared" si="61"/>
        <v>3</v>
      </c>
      <c r="C45" s="11">
        <f>COLUMN()</f>
        <v>3</v>
      </c>
      <c r="D45" s="474" t="str">
        <f t="shared" si="62"/>
        <v>1,4</v>
      </c>
      <c r="E45" s="474" t="str">
        <f t="shared" si="62"/>
        <v>2,4</v>
      </c>
      <c r="F45" s="473" t="str">
        <f t="shared" si="62"/>
        <v>3,4</v>
      </c>
      <c r="G45" s="474" t="str">
        <f t="shared" si="62"/>
        <v>4,4</v>
      </c>
      <c r="H45" s="475" t="str">
        <f t="shared" si="62"/>
        <v>5,4</v>
      </c>
      <c r="I45" s="474" t="str">
        <f t="shared" si="62"/>
        <v>6,4</v>
      </c>
      <c r="J45" s="474" t="str">
        <f t="shared" si="62"/>
        <v>7,4</v>
      </c>
      <c r="K45" s="11">
        <f>ROW()</f>
        <v>45</v>
      </c>
      <c r="L45" s="11"/>
      <c r="M45" s="5"/>
      <c r="N45" s="5"/>
      <c r="O45" s="11"/>
      <c r="P45" s="78">
        <v>8</v>
      </c>
      <c r="Q45" s="467">
        <f t="shared" ref="Q45:AC45" si="70">IF(ISNUMBER(MATCH(Q29,$CK$43:$CK$78,0)),$CK$41,IF(ISNUMBER(MATCH(Q29,$CG$43:$CG$78,0)),$CG$41,$AG$3))</f>
        <v>0</v>
      </c>
      <c r="R45" s="468">
        <f t="shared" si="70"/>
        <v>0</v>
      </c>
      <c r="S45" s="468">
        <f t="shared" si="70"/>
        <v>-2</v>
      </c>
      <c r="T45" s="468">
        <f t="shared" si="70"/>
        <v>0</v>
      </c>
      <c r="U45" s="468">
        <f t="shared" si="70"/>
        <v>0</v>
      </c>
      <c r="V45" s="468">
        <f t="shared" si="70"/>
        <v>2</v>
      </c>
      <c r="W45" s="468">
        <f t="shared" si="70"/>
        <v>2</v>
      </c>
      <c r="X45" s="468">
        <f t="shared" si="70"/>
        <v>2</v>
      </c>
      <c r="Y45" s="469">
        <f t="shared" si="70"/>
        <v>0</v>
      </c>
      <c r="Z45" s="49">
        <f t="shared" si="70"/>
        <v>0</v>
      </c>
      <c r="AA45" s="49">
        <f t="shared" si="70"/>
        <v>-2</v>
      </c>
      <c r="AB45" s="49">
        <f t="shared" si="70"/>
        <v>0</v>
      </c>
      <c r="AC45" s="49">
        <f t="shared" si="70"/>
        <v>0</v>
      </c>
      <c r="AD45" s="5"/>
      <c r="AE45" s="5"/>
      <c r="AF45" s="40">
        <v>5</v>
      </c>
      <c r="AG45" s="115">
        <f t="shared" si="51"/>
        <v>9</v>
      </c>
      <c r="AH45" s="40">
        <v>1</v>
      </c>
      <c r="AI45" s="40">
        <v>2</v>
      </c>
      <c r="AJ45" s="130" t="s">
        <v>78</v>
      </c>
      <c r="AK45" s="40" t="str">
        <f t="shared" si="52"/>
        <v>g</v>
      </c>
      <c r="AL45" s="40" t="str">
        <f t="shared" si="53"/>
        <v>g</v>
      </c>
      <c r="AM45" s="131" t="s">
        <v>79</v>
      </c>
      <c r="AN45" s="40" t="str">
        <f t="shared" si="54"/>
        <v>h</v>
      </c>
      <c r="AO45" s="120" t="str">
        <f t="shared" si="55"/>
        <v>h</v>
      </c>
      <c r="AP45" s="130" t="s">
        <v>80</v>
      </c>
      <c r="AQ45" s="40" t="str">
        <f t="shared" si="56"/>
        <v>i</v>
      </c>
      <c r="AR45" s="40" t="str">
        <f t="shared" si="57"/>
        <v>i</v>
      </c>
      <c r="AS45" s="40">
        <v>3</v>
      </c>
      <c r="AT45" s="40">
        <v>4</v>
      </c>
      <c r="AU45" s="5"/>
      <c r="AV45" s="11">
        <f t="shared" si="64"/>
        <v>4</v>
      </c>
      <c r="AW45" s="89"/>
      <c r="AX45" s="89">
        <f t="shared" si="60"/>
        <v>0</v>
      </c>
      <c r="AY45" s="89">
        <f t="shared" si="60"/>
        <v>0</v>
      </c>
      <c r="AZ45" s="89">
        <f t="shared" si="60"/>
        <v>1</v>
      </c>
      <c r="BA45" s="89">
        <f t="shared" si="60"/>
        <v>1</v>
      </c>
      <c r="BB45" s="89">
        <f t="shared" si="60"/>
        <v>1</v>
      </c>
      <c r="BC45" s="89">
        <f t="shared" si="60"/>
        <v>0</v>
      </c>
      <c r="BD45" s="89">
        <f t="shared" si="60"/>
        <v>0</v>
      </c>
      <c r="BE45" s="89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45" t="str">
        <f>_xlfn.CONCAT(BK45+1,",",BL45+1)</f>
        <v>1,2</v>
      </c>
      <c r="BP45" s="136">
        <f t="shared" si="67"/>
        <v>1</v>
      </c>
      <c r="BQ45" s="136">
        <f t="shared" si="67"/>
        <v>0</v>
      </c>
      <c r="BR45" s="136">
        <f t="shared" si="67"/>
        <v>0</v>
      </c>
      <c r="BS45" s="136"/>
      <c r="BT45" s="136">
        <v>2</v>
      </c>
      <c r="BU45" s="137" t="s">
        <v>87</v>
      </c>
      <c r="BV45" s="138" t="s">
        <v>91</v>
      </c>
      <c r="BW45" s="136">
        <v>1</v>
      </c>
      <c r="BX45" s="10">
        <v>50</v>
      </c>
      <c r="BY45" s="139">
        <v>16.6666666666666</v>
      </c>
      <c r="BZ45" s="140">
        <v>33.3333333333333</v>
      </c>
      <c r="CA45" s="10">
        <v>0</v>
      </c>
      <c r="CB45" s="140">
        <v>74.535599249992899</v>
      </c>
      <c r="CC45" s="136" t="s">
        <v>89</v>
      </c>
      <c r="CD45" s="137">
        <v>0</v>
      </c>
      <c r="CE45" s="137">
        <v>2</v>
      </c>
      <c r="CF45" s="137">
        <v>1</v>
      </c>
      <c r="CG45" s="87" t="str">
        <f t="shared" si="68"/>
        <v>6,5</v>
      </c>
      <c r="CH45" s="138">
        <v>0</v>
      </c>
      <c r="CI45" s="138">
        <v>2</v>
      </c>
      <c r="CJ45" s="138">
        <v>0</v>
      </c>
      <c r="CK45" s="87" t="str">
        <f t="shared" si="69"/>
        <v>5,3</v>
      </c>
      <c r="CL45" s="136"/>
      <c r="CM45" s="5"/>
      <c r="CN45" s="5"/>
      <c r="CO45" s="5"/>
      <c r="CP45" s="5"/>
      <c r="CQ45" s="5"/>
      <c r="CR45" s="5"/>
      <c r="CS45" s="5"/>
    </row>
    <row r="46" spans="1:97" ht="10.5" customHeight="1">
      <c r="A46" s="4"/>
      <c r="B46" s="11">
        <f t="shared" si="61"/>
        <v>4</v>
      </c>
      <c r="C46" s="11">
        <f>COLUMN()</f>
        <v>3</v>
      </c>
      <c r="D46" s="474" t="str">
        <f t="shared" si="62"/>
        <v>1,5</v>
      </c>
      <c r="E46" s="474" t="str">
        <f t="shared" si="62"/>
        <v>2,5</v>
      </c>
      <c r="F46" s="476" t="str">
        <f t="shared" si="62"/>
        <v>3,5</v>
      </c>
      <c r="G46" s="477" t="str">
        <f t="shared" si="62"/>
        <v>4,5</v>
      </c>
      <c r="H46" s="478" t="str">
        <f t="shared" si="62"/>
        <v>5,5</v>
      </c>
      <c r="I46" s="474" t="str">
        <f t="shared" si="62"/>
        <v>6,5</v>
      </c>
      <c r="J46" s="474" t="str">
        <f t="shared" si="62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71">IF(ISNUMBER(MATCH(Q30,$CK$43:$CK$78,0)),$CK$41,IF(ISNUMBER(MATCH(Q30,$CG$43:$CG$78,0)),$CG$41,$AG$3))</f>
        <v>0</v>
      </c>
      <c r="R46" s="49">
        <f t="shared" si="71"/>
        <v>0</v>
      </c>
      <c r="S46" s="49">
        <f t="shared" si="71"/>
        <v>-2</v>
      </c>
      <c r="T46" s="49">
        <f t="shared" si="71"/>
        <v>0</v>
      </c>
      <c r="U46" s="49">
        <f t="shared" si="71"/>
        <v>0</v>
      </c>
      <c r="V46" s="49">
        <f t="shared" si="71"/>
        <v>0</v>
      </c>
      <c r="W46" s="49">
        <f t="shared" si="71"/>
        <v>0</v>
      </c>
      <c r="X46" s="49">
        <f t="shared" si="71"/>
        <v>0</v>
      </c>
      <c r="Y46" s="49">
        <f t="shared" si="71"/>
        <v>0</v>
      </c>
      <c r="Z46" s="49">
        <f t="shared" si="71"/>
        <v>0</v>
      </c>
      <c r="AA46" s="49">
        <f t="shared" si="71"/>
        <v>-2</v>
      </c>
      <c r="AB46" s="49">
        <f t="shared" si="71"/>
        <v>0</v>
      </c>
      <c r="AC46" s="49">
        <f t="shared" si="71"/>
        <v>0</v>
      </c>
      <c r="AD46" s="5"/>
      <c r="AE46" s="5"/>
      <c r="AF46" s="40">
        <v>5</v>
      </c>
      <c r="AG46" s="115">
        <f t="shared" si="51"/>
        <v>10</v>
      </c>
      <c r="AH46" s="40">
        <v>0</v>
      </c>
      <c r="AI46" s="40">
        <v>0</v>
      </c>
      <c r="AJ46" s="40" t="str">
        <f>AJ45</f>
        <v>g</v>
      </c>
      <c r="AK46" s="40" t="str">
        <f t="shared" si="52"/>
        <v>g</v>
      </c>
      <c r="AL46" s="40" t="str">
        <f t="shared" si="53"/>
        <v>g</v>
      </c>
      <c r="AM46" s="118" t="str">
        <f>AM45</f>
        <v>h</v>
      </c>
      <c r="AN46" s="40" t="str">
        <f t="shared" si="54"/>
        <v>h</v>
      </c>
      <c r="AO46" s="120" t="str">
        <f t="shared" si="55"/>
        <v>h</v>
      </c>
      <c r="AP46" s="40" t="str">
        <f>AP45</f>
        <v>i</v>
      </c>
      <c r="AQ46" s="40" t="str">
        <f t="shared" si="56"/>
        <v>i</v>
      </c>
      <c r="AR46" s="40" t="str">
        <f t="shared" si="57"/>
        <v>i</v>
      </c>
      <c r="AS46" s="40">
        <v>0</v>
      </c>
      <c r="AT46" s="40">
        <v>0</v>
      </c>
      <c r="AU46" s="5"/>
      <c r="AV46" s="11">
        <f t="shared" si="64"/>
        <v>5</v>
      </c>
      <c r="AW46" s="89"/>
      <c r="AX46" s="89">
        <f t="shared" si="60"/>
        <v>0</v>
      </c>
      <c r="AY46" s="89">
        <f t="shared" si="60"/>
        <v>0</v>
      </c>
      <c r="AZ46" s="89">
        <f t="shared" si="60"/>
        <v>0</v>
      </c>
      <c r="BA46" s="89">
        <f t="shared" si="60"/>
        <v>0</v>
      </c>
      <c r="BB46" s="89">
        <f t="shared" si="60"/>
        <v>0</v>
      </c>
      <c r="BC46" s="89">
        <f t="shared" si="60"/>
        <v>0</v>
      </c>
      <c r="BD46" s="89">
        <f t="shared" si="60"/>
        <v>0</v>
      </c>
      <c r="BE46" s="89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45" t="str">
        <f>_xlfn.CONCAT(BK46+1,",",BL46+1)</f>
        <v>1,3</v>
      </c>
      <c r="BP46" s="136">
        <f t="shared" si="67"/>
        <v>1</v>
      </c>
      <c r="BQ46" s="136">
        <f t="shared" si="67"/>
        <v>0</v>
      </c>
      <c r="BR46" s="136">
        <f t="shared" si="67"/>
        <v>0</v>
      </c>
      <c r="BS46" s="136"/>
      <c r="BT46" s="136">
        <v>3</v>
      </c>
      <c r="BU46" s="137" t="s">
        <v>92</v>
      </c>
      <c r="BV46" s="138" t="s">
        <v>93</v>
      </c>
      <c r="BW46" s="136">
        <v>1</v>
      </c>
      <c r="BX46" s="10">
        <v>50</v>
      </c>
      <c r="BY46" s="139">
        <v>16.6666666666666</v>
      </c>
      <c r="BZ46" s="140">
        <v>33.3333333333333</v>
      </c>
      <c r="CA46" s="10">
        <v>0</v>
      </c>
      <c r="CB46" s="140">
        <v>74.535599249992899</v>
      </c>
      <c r="CC46" s="136" t="s">
        <v>89</v>
      </c>
      <c r="CD46" s="137">
        <v>0</v>
      </c>
      <c r="CE46" s="137">
        <v>3</v>
      </c>
      <c r="CF46" s="137">
        <v>1</v>
      </c>
      <c r="CG46" s="87" t="str">
        <f t="shared" si="68"/>
        <v>7,5</v>
      </c>
      <c r="CH46" s="138">
        <v>0</v>
      </c>
      <c r="CI46" s="138">
        <v>3</v>
      </c>
      <c r="CJ46" s="138">
        <v>0</v>
      </c>
      <c r="CK46" s="87" t="str">
        <f t="shared" si="69"/>
        <v>6,3</v>
      </c>
      <c r="CL46" s="136"/>
      <c r="CM46" s="5"/>
      <c r="CN46" s="5"/>
      <c r="CO46" s="5"/>
      <c r="CP46" s="5"/>
      <c r="CQ46" s="5"/>
      <c r="CR46" s="5"/>
      <c r="CS46" s="5"/>
    </row>
    <row r="47" spans="1:97" ht="10.5" customHeight="1">
      <c r="A47" s="4"/>
      <c r="B47" s="11">
        <f t="shared" si="61"/>
        <v>5</v>
      </c>
      <c r="C47" s="11">
        <f>COLUMN()</f>
        <v>3</v>
      </c>
      <c r="D47" s="474" t="str">
        <f t="shared" si="62"/>
        <v>1,6</v>
      </c>
      <c r="E47" s="474" t="str">
        <f t="shared" si="62"/>
        <v>2,6</v>
      </c>
      <c r="F47" s="474" t="str">
        <f t="shared" si="62"/>
        <v>3,6</v>
      </c>
      <c r="G47" s="474" t="str">
        <f t="shared" si="62"/>
        <v>4,6</v>
      </c>
      <c r="H47" s="474" t="str">
        <f t="shared" si="62"/>
        <v>5,6</v>
      </c>
      <c r="I47" s="474" t="str">
        <f t="shared" si="62"/>
        <v>6,6</v>
      </c>
      <c r="J47" s="474" t="str">
        <f t="shared" si="62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72">IF(ISNUMBER(MATCH(Q31,$CK$43:$CK$78,0)),$CK$41,IF(ISNUMBER(MATCH(Q31,$CG$43:$CG$78,0)),$CG$41,$AG$3))</f>
        <v>0</v>
      </c>
      <c r="R47" s="49">
        <f t="shared" si="72"/>
        <v>0</v>
      </c>
      <c r="S47" s="49">
        <f t="shared" si="72"/>
        <v>-2</v>
      </c>
      <c r="T47" s="49">
        <f t="shared" si="72"/>
        <v>-2</v>
      </c>
      <c r="U47" s="49">
        <f t="shared" si="72"/>
        <v>-2</v>
      </c>
      <c r="V47" s="49">
        <f t="shared" si="72"/>
        <v>-2</v>
      </c>
      <c r="W47" s="49">
        <f t="shared" si="72"/>
        <v>-2</v>
      </c>
      <c r="X47" s="49">
        <f t="shared" si="72"/>
        <v>-2</v>
      </c>
      <c r="Y47" s="49">
        <f t="shared" si="72"/>
        <v>-2</v>
      </c>
      <c r="Z47" s="49">
        <f t="shared" si="72"/>
        <v>-2</v>
      </c>
      <c r="AA47" s="49">
        <f t="shared" si="72"/>
        <v>-2</v>
      </c>
      <c r="AB47" s="49">
        <f t="shared" si="72"/>
        <v>0</v>
      </c>
      <c r="AC47" s="49">
        <f t="shared" si="72"/>
        <v>0</v>
      </c>
      <c r="AD47" s="5"/>
      <c r="AE47" s="5"/>
      <c r="AF47" s="40">
        <v>5</v>
      </c>
      <c r="AG47" s="115">
        <f t="shared" si="51"/>
        <v>11</v>
      </c>
      <c r="AH47" s="40">
        <v>0</v>
      </c>
      <c r="AI47" s="40">
        <v>0</v>
      </c>
      <c r="AJ47" s="40" t="str">
        <f>AJ46</f>
        <v>g</v>
      </c>
      <c r="AK47" s="40" t="str">
        <f t="shared" si="52"/>
        <v>g</v>
      </c>
      <c r="AL47" s="40" t="str">
        <f t="shared" si="53"/>
        <v>g</v>
      </c>
      <c r="AM47" s="118" t="str">
        <f>AM46</f>
        <v>h</v>
      </c>
      <c r="AN47" s="40" t="str">
        <f t="shared" si="54"/>
        <v>h</v>
      </c>
      <c r="AO47" s="120" t="str">
        <f t="shared" si="55"/>
        <v>h</v>
      </c>
      <c r="AP47" s="40" t="str">
        <f>AP46</f>
        <v>i</v>
      </c>
      <c r="AQ47" s="40" t="str">
        <f t="shared" si="56"/>
        <v>i</v>
      </c>
      <c r="AR47" s="40" t="str">
        <f t="shared" si="57"/>
        <v>i</v>
      </c>
      <c r="AS47" s="40">
        <v>0</v>
      </c>
      <c r="AT47" s="40">
        <v>0</v>
      </c>
      <c r="AU47" s="5"/>
      <c r="AV47" s="11">
        <f t="shared" si="64"/>
        <v>6</v>
      </c>
      <c r="AW47" s="89"/>
      <c r="AX47" s="89">
        <f t="shared" si="60"/>
        <v>0</v>
      </c>
      <c r="AY47" s="89">
        <f t="shared" si="60"/>
        <v>0</v>
      </c>
      <c r="AZ47" s="89">
        <f t="shared" si="60"/>
        <v>0</v>
      </c>
      <c r="BA47" s="89">
        <f t="shared" si="60"/>
        <v>0</v>
      </c>
      <c r="BB47" s="89">
        <f t="shared" si="60"/>
        <v>0</v>
      </c>
      <c r="BC47" s="89">
        <f t="shared" si="60"/>
        <v>0</v>
      </c>
      <c r="BD47" s="89">
        <f t="shared" si="60"/>
        <v>0</v>
      </c>
      <c r="BE47" s="89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45">
        <v>5</v>
      </c>
      <c r="BP47" s="136">
        <f t="shared" si="67"/>
        <v>0</v>
      </c>
      <c r="BQ47" s="136">
        <f t="shared" si="67"/>
        <v>0</v>
      </c>
      <c r="BR47" s="136">
        <f t="shared" si="67"/>
        <v>0</v>
      </c>
      <c r="BS47" s="136"/>
      <c r="BT47" s="136">
        <v>4</v>
      </c>
      <c r="BU47" s="137" t="s">
        <v>92</v>
      </c>
      <c r="BV47" s="138" t="s">
        <v>94</v>
      </c>
      <c r="BW47" s="136">
        <v>1</v>
      </c>
      <c r="BX47" s="10">
        <v>50</v>
      </c>
      <c r="BY47" s="139">
        <v>16.6666666666666</v>
      </c>
      <c r="BZ47" s="140">
        <v>33.3333333333333</v>
      </c>
      <c r="CA47" s="10">
        <v>0</v>
      </c>
      <c r="CB47" s="140">
        <v>66.6666666666666</v>
      </c>
      <c r="CC47" s="136" t="s">
        <v>89</v>
      </c>
      <c r="CD47" s="137">
        <v>0</v>
      </c>
      <c r="CE47" s="137">
        <v>3</v>
      </c>
      <c r="CF47" s="137">
        <v>1</v>
      </c>
      <c r="CG47" s="87" t="str">
        <f t="shared" si="68"/>
        <v>7,5</v>
      </c>
      <c r="CH47" s="138">
        <v>0</v>
      </c>
      <c r="CI47" s="138">
        <v>4</v>
      </c>
      <c r="CJ47" s="138">
        <v>0</v>
      </c>
      <c r="CK47" s="87" t="str">
        <f t="shared" si="69"/>
        <v>7,3</v>
      </c>
      <c r="CL47" s="136"/>
      <c r="CM47" s="5"/>
      <c r="CN47" s="5"/>
      <c r="CO47" s="5"/>
      <c r="CP47" s="5"/>
      <c r="CQ47" s="5"/>
      <c r="CR47" s="5"/>
      <c r="CS47" s="5"/>
    </row>
    <row r="48" spans="1:97" ht="10.5" customHeight="1">
      <c r="A48" s="4"/>
      <c r="B48" s="11">
        <f t="shared" si="61"/>
        <v>6</v>
      </c>
      <c r="C48" s="11">
        <f>COLUMN()</f>
        <v>3</v>
      </c>
      <c r="D48" s="474" t="str">
        <f t="shared" si="62"/>
        <v>1,7</v>
      </c>
      <c r="E48" s="474" t="str">
        <f t="shared" si="62"/>
        <v>2,7</v>
      </c>
      <c r="F48" s="474" t="str">
        <f t="shared" si="62"/>
        <v>3,7</v>
      </c>
      <c r="G48" s="474" t="str">
        <f t="shared" si="62"/>
        <v>4,7</v>
      </c>
      <c r="H48" s="474" t="str">
        <f t="shared" si="62"/>
        <v>5,7</v>
      </c>
      <c r="I48" s="474" t="str">
        <f t="shared" si="62"/>
        <v>6,7</v>
      </c>
      <c r="J48" s="474" t="str">
        <f t="shared" si="62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73">IF(ISNUMBER(MATCH(Q32,$CK$43:$CK$78,0)),$CK$41,IF(ISNUMBER(MATCH(Q32,$CG$43:$CG$78,0)),$CG$41,$AG$3))</f>
        <v>0</v>
      </c>
      <c r="R48" s="49">
        <f t="shared" si="73"/>
        <v>0</v>
      </c>
      <c r="S48" s="49">
        <f t="shared" si="73"/>
        <v>0</v>
      </c>
      <c r="T48" s="49">
        <f t="shared" si="73"/>
        <v>0</v>
      </c>
      <c r="U48" s="49">
        <f t="shared" si="73"/>
        <v>0</v>
      </c>
      <c r="V48" s="49">
        <f t="shared" si="73"/>
        <v>0</v>
      </c>
      <c r="W48" s="49">
        <f t="shared" si="73"/>
        <v>0</v>
      </c>
      <c r="X48" s="49">
        <f t="shared" si="73"/>
        <v>0</v>
      </c>
      <c r="Y48" s="49">
        <f t="shared" si="73"/>
        <v>0</v>
      </c>
      <c r="Z48" s="49">
        <f t="shared" si="73"/>
        <v>0</v>
      </c>
      <c r="AA48" s="49">
        <f t="shared" si="73"/>
        <v>0</v>
      </c>
      <c r="AB48" s="49">
        <f t="shared" si="73"/>
        <v>0</v>
      </c>
      <c r="AC48" s="49">
        <f t="shared" si="73"/>
        <v>0</v>
      </c>
      <c r="AD48" s="5"/>
      <c r="AE48" s="5"/>
      <c r="AF48" s="40">
        <v>6</v>
      </c>
      <c r="AG48" s="11">
        <f t="shared" si="51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89"/>
      <c r="AX48" s="89"/>
      <c r="AY48" s="89"/>
      <c r="AZ48" s="89"/>
      <c r="BA48" s="89"/>
      <c r="BB48" s="89"/>
      <c r="BC48" s="89"/>
      <c r="BD48" s="89"/>
      <c r="BE48" s="89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36">
        <v>5</v>
      </c>
      <c r="BU48" s="137" t="s">
        <v>92</v>
      </c>
      <c r="BV48" s="138" t="s">
        <v>95</v>
      </c>
      <c r="BW48" s="136">
        <v>1</v>
      </c>
      <c r="BX48" s="10">
        <v>50</v>
      </c>
      <c r="BY48" s="139">
        <v>16.6666666666666</v>
      </c>
      <c r="BZ48" s="140">
        <v>33.3333333333333</v>
      </c>
      <c r="CA48" s="10">
        <v>0</v>
      </c>
      <c r="CB48" s="140">
        <v>74.535599249992998</v>
      </c>
      <c r="CC48" s="136" t="s">
        <v>89</v>
      </c>
      <c r="CD48" s="137">
        <v>0</v>
      </c>
      <c r="CE48" s="137">
        <v>3</v>
      </c>
      <c r="CF48" s="137">
        <v>1</v>
      </c>
      <c r="CG48" s="87" t="str">
        <f t="shared" si="68"/>
        <v>7,5</v>
      </c>
      <c r="CH48" s="138">
        <v>0</v>
      </c>
      <c r="CI48" s="138">
        <v>5</v>
      </c>
      <c r="CJ48" s="138">
        <v>0</v>
      </c>
      <c r="CK48" s="87" t="str">
        <f t="shared" si="69"/>
        <v>8,3</v>
      </c>
      <c r="CL48" s="136"/>
      <c r="CM48" s="5"/>
      <c r="CN48" s="5"/>
      <c r="CO48" s="5"/>
      <c r="CP48" s="5"/>
      <c r="CQ48" s="5"/>
      <c r="CR48" s="5"/>
      <c r="CS48" s="5"/>
    </row>
    <row r="49" spans="1:97" ht="10.5" customHeight="1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74">IF(ISNUMBER(MATCH(Q33,$CK$43:$CK$78,0)),$CK$41,IF(ISNUMBER(MATCH(Q33,$CG$43:$CG$78,0)),$CG$41,$AG$3))</f>
        <v>0</v>
      </c>
      <c r="R49" s="49">
        <f t="shared" si="74"/>
        <v>0</v>
      </c>
      <c r="S49" s="49">
        <f t="shared" si="74"/>
        <v>0</v>
      </c>
      <c r="T49" s="49">
        <f t="shared" si="74"/>
        <v>0</v>
      </c>
      <c r="U49" s="49">
        <f t="shared" si="74"/>
        <v>0</v>
      </c>
      <c r="V49" s="49">
        <f t="shared" si="74"/>
        <v>0</v>
      </c>
      <c r="W49" s="49">
        <f t="shared" si="74"/>
        <v>0</v>
      </c>
      <c r="X49" s="49">
        <f t="shared" si="74"/>
        <v>0</v>
      </c>
      <c r="Y49" s="49">
        <f t="shared" si="74"/>
        <v>0</v>
      </c>
      <c r="Z49" s="49">
        <f t="shared" si="74"/>
        <v>0</v>
      </c>
      <c r="AA49" s="49">
        <f t="shared" si="74"/>
        <v>0</v>
      </c>
      <c r="AB49" s="49">
        <f t="shared" si="74"/>
        <v>0</v>
      </c>
      <c r="AC49" s="49">
        <f t="shared" si="74"/>
        <v>0</v>
      </c>
      <c r="AD49" s="5"/>
      <c r="AE49" s="5"/>
      <c r="AF49" s="40">
        <v>7</v>
      </c>
      <c r="AG49" s="11">
        <f t="shared" si="51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36">
        <v>6</v>
      </c>
      <c r="BU49" s="137" t="s">
        <v>96</v>
      </c>
      <c r="BV49" s="138" t="s">
        <v>97</v>
      </c>
      <c r="BW49" s="136">
        <v>1</v>
      </c>
      <c r="BX49" s="10">
        <v>50</v>
      </c>
      <c r="BY49" s="139">
        <v>16.6666666666666</v>
      </c>
      <c r="BZ49" s="140">
        <v>33.3333333333333</v>
      </c>
      <c r="CA49" s="10">
        <v>0</v>
      </c>
      <c r="CB49" s="140">
        <v>74.535599249992899</v>
      </c>
      <c r="CC49" s="136" t="s">
        <v>89</v>
      </c>
      <c r="CD49" s="137">
        <v>0</v>
      </c>
      <c r="CE49" s="137">
        <v>4</v>
      </c>
      <c r="CF49" s="137">
        <v>1</v>
      </c>
      <c r="CG49" s="87" t="str">
        <f t="shared" si="68"/>
        <v>8,5</v>
      </c>
      <c r="CH49" s="138">
        <v>0</v>
      </c>
      <c r="CI49" s="138">
        <v>6</v>
      </c>
      <c r="CJ49" s="138">
        <v>0</v>
      </c>
      <c r="CK49" s="87" t="str">
        <f t="shared" si="69"/>
        <v>9,3</v>
      </c>
      <c r="CL49" s="136"/>
      <c r="CM49" s="5"/>
      <c r="CN49" s="5"/>
      <c r="CO49" s="5"/>
      <c r="CP49" s="5"/>
      <c r="CQ49" s="5"/>
      <c r="CR49" s="5"/>
      <c r="CS49" s="5"/>
    </row>
    <row r="50" spans="1:97" ht="10.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36">
        <v>7</v>
      </c>
      <c r="BU50" s="137" t="s">
        <v>96</v>
      </c>
      <c r="BV50" s="138" t="s">
        <v>98</v>
      </c>
      <c r="BW50" s="136">
        <v>1</v>
      </c>
      <c r="BX50" s="10">
        <v>50</v>
      </c>
      <c r="BY50" s="139">
        <v>16.6666666666666</v>
      </c>
      <c r="BZ50" s="140">
        <v>33.3333333333333</v>
      </c>
      <c r="CA50" s="10">
        <v>0</v>
      </c>
      <c r="CB50" s="140">
        <v>66.6666666666666</v>
      </c>
      <c r="CC50" s="136" t="s">
        <v>89</v>
      </c>
      <c r="CD50" s="137">
        <v>0</v>
      </c>
      <c r="CE50" s="137">
        <v>4</v>
      </c>
      <c r="CF50" s="137">
        <v>1</v>
      </c>
      <c r="CG50" s="87" t="str">
        <f t="shared" si="68"/>
        <v>8,5</v>
      </c>
      <c r="CH50" s="138">
        <v>0</v>
      </c>
      <c r="CI50" s="138">
        <v>7</v>
      </c>
      <c r="CJ50" s="138">
        <v>0</v>
      </c>
      <c r="CK50" s="87" t="str">
        <f t="shared" si="69"/>
        <v>10,3</v>
      </c>
      <c r="CL50" s="5"/>
      <c r="CM50" s="5"/>
      <c r="CN50" s="5"/>
      <c r="CO50" s="5"/>
      <c r="CP50" s="5"/>
      <c r="CQ50" s="5"/>
      <c r="CR50" s="5"/>
      <c r="CS50" s="5"/>
    </row>
    <row r="51" spans="1:97" ht="10.5" customHeight="1">
      <c r="A51" s="460"/>
      <c r="B51" s="8"/>
      <c r="C51" s="8"/>
      <c r="D51" s="8">
        <f>D52*E51</f>
        <v>196</v>
      </c>
      <c r="E51" s="8">
        <v>4</v>
      </c>
      <c r="F51" s="8"/>
      <c r="G51" s="8"/>
      <c r="H51" s="5"/>
      <c r="I51" s="5"/>
      <c r="J51" s="5">
        <v>7</v>
      </c>
      <c r="K51" s="5">
        <v>9</v>
      </c>
      <c r="L51" s="37">
        <f>K51-J51</f>
        <v>2</v>
      </c>
      <c r="M51" s="39">
        <f>CG39</f>
        <v>4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36">
        <v>8</v>
      </c>
      <c r="BU51" s="137" t="s">
        <v>96</v>
      </c>
      <c r="BV51" s="138" t="s">
        <v>99</v>
      </c>
      <c r="BW51" s="136">
        <v>1</v>
      </c>
      <c r="BX51" s="10">
        <v>50</v>
      </c>
      <c r="BY51" s="139">
        <v>16.6666666666666</v>
      </c>
      <c r="BZ51" s="140">
        <v>33.3333333333333</v>
      </c>
      <c r="CA51" s="10">
        <v>0</v>
      </c>
      <c r="CB51" s="140">
        <v>74.535599249992899</v>
      </c>
      <c r="CC51" s="136" t="s">
        <v>89</v>
      </c>
      <c r="CD51" s="137">
        <v>0</v>
      </c>
      <c r="CE51" s="137">
        <v>4</v>
      </c>
      <c r="CF51" s="137">
        <v>1</v>
      </c>
      <c r="CG51" s="87" t="str">
        <f t="shared" si="68"/>
        <v>8,5</v>
      </c>
      <c r="CH51" s="138">
        <v>0</v>
      </c>
      <c r="CI51" s="138">
        <v>8</v>
      </c>
      <c r="CJ51" s="138">
        <v>0</v>
      </c>
      <c r="CK51" s="87" t="str">
        <f t="shared" si="69"/>
        <v>11,3</v>
      </c>
      <c r="CL51" s="5"/>
      <c r="CM51" s="5"/>
      <c r="CN51" s="5"/>
      <c r="CO51" s="5"/>
      <c r="CP51" s="5"/>
      <c r="CQ51" s="5"/>
      <c r="CR51" s="5"/>
      <c r="CS51" s="5"/>
    </row>
    <row r="52" spans="1:97" ht="10.5" customHeight="1">
      <c r="A52" s="143"/>
      <c r="B52" s="8"/>
      <c r="C52" s="8"/>
      <c r="D52" s="459">
        <f>G52*G53</f>
        <v>49</v>
      </c>
      <c r="E52" s="8"/>
      <c r="F52" s="8"/>
      <c r="G52" s="459">
        <v>7</v>
      </c>
      <c r="H52" s="5"/>
      <c r="I52" s="5"/>
      <c r="J52" s="5">
        <v>7</v>
      </c>
      <c r="K52" s="5">
        <v>9</v>
      </c>
      <c r="L52" s="37">
        <f>K52-J52</f>
        <v>2</v>
      </c>
      <c r="M52" s="39">
        <f>CK39</f>
        <v>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36">
        <v>9</v>
      </c>
      <c r="BU52" s="137" t="s">
        <v>100</v>
      </c>
      <c r="BV52" s="138" t="s">
        <v>99</v>
      </c>
      <c r="BW52" s="136">
        <v>1</v>
      </c>
      <c r="BX52" s="10">
        <v>50</v>
      </c>
      <c r="BY52" s="139">
        <v>16.6666666666666</v>
      </c>
      <c r="BZ52" s="140">
        <v>33.3333333333333</v>
      </c>
      <c r="CA52" s="10">
        <v>90</v>
      </c>
      <c r="CB52" s="140">
        <v>74.535599249992998</v>
      </c>
      <c r="CC52" s="136" t="s">
        <v>101</v>
      </c>
      <c r="CD52" s="137">
        <v>0</v>
      </c>
      <c r="CE52" s="137">
        <v>5</v>
      </c>
      <c r="CF52" s="137">
        <v>2</v>
      </c>
      <c r="CG52" s="87" t="str">
        <f t="shared" si="68"/>
        <v>9,6</v>
      </c>
      <c r="CH52" s="138">
        <v>0</v>
      </c>
      <c r="CI52" s="138">
        <v>8</v>
      </c>
      <c r="CJ52" s="138">
        <v>0</v>
      </c>
      <c r="CK52" s="87" t="str">
        <f t="shared" si="69"/>
        <v>11,3</v>
      </c>
      <c r="CL52" s="5"/>
      <c r="CM52" s="5"/>
      <c r="CN52" s="5"/>
      <c r="CO52" s="5"/>
      <c r="CP52" s="5"/>
      <c r="CQ52" s="5"/>
      <c r="CR52" s="5"/>
      <c r="CS52" s="5"/>
    </row>
    <row r="53" spans="1:97" ht="10.5" customHeight="1">
      <c r="A53" s="143" t="s">
        <v>692</v>
      </c>
      <c r="B53" s="8"/>
      <c r="C53" s="8"/>
      <c r="D53" s="143">
        <v>121</v>
      </c>
      <c r="E53" s="8"/>
      <c r="F53" s="8"/>
      <c r="G53" s="459">
        <v>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36">
        <v>10</v>
      </c>
      <c r="BU53" s="137" t="s">
        <v>100</v>
      </c>
      <c r="BV53" s="138" t="s">
        <v>102</v>
      </c>
      <c r="BW53" s="136">
        <v>1</v>
      </c>
      <c r="BX53" s="10">
        <v>50</v>
      </c>
      <c r="BY53" s="139">
        <v>16.6666666666666</v>
      </c>
      <c r="BZ53" s="140">
        <v>33.3333333333333</v>
      </c>
      <c r="CA53" s="10">
        <v>90</v>
      </c>
      <c r="CB53" s="140">
        <v>66.6666666666666</v>
      </c>
      <c r="CC53" s="136" t="s">
        <v>101</v>
      </c>
      <c r="CD53" s="137">
        <v>0</v>
      </c>
      <c r="CE53" s="137">
        <v>5</v>
      </c>
      <c r="CF53" s="137">
        <v>2</v>
      </c>
      <c r="CG53" s="87" t="str">
        <f t="shared" si="68"/>
        <v>9,6</v>
      </c>
      <c r="CH53" s="138">
        <v>0</v>
      </c>
      <c r="CI53" s="138">
        <v>8</v>
      </c>
      <c r="CJ53" s="138">
        <v>1</v>
      </c>
      <c r="CK53" s="87" t="str">
        <f t="shared" si="69"/>
        <v>11,4</v>
      </c>
      <c r="CL53" s="5"/>
      <c r="CM53" s="5"/>
      <c r="CN53" s="5"/>
      <c r="CO53" s="5"/>
      <c r="CP53" s="5"/>
      <c r="CQ53" s="5"/>
      <c r="CR53" s="5"/>
      <c r="CS53" s="5"/>
    </row>
    <row r="54" spans="1:97" ht="10.5" customHeight="1">
      <c r="A54" s="143" t="s">
        <v>693</v>
      </c>
      <c r="B54" s="8"/>
      <c r="C54" s="8"/>
      <c r="D54" s="143">
        <v>148</v>
      </c>
      <c r="E54" s="8"/>
      <c r="F54" s="8"/>
      <c r="G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36">
        <v>11</v>
      </c>
      <c r="BU54" s="137" t="s">
        <v>100</v>
      </c>
      <c r="BV54" s="138" t="s">
        <v>103</v>
      </c>
      <c r="BW54" s="136">
        <v>1</v>
      </c>
      <c r="BX54" s="10">
        <v>50</v>
      </c>
      <c r="BY54" s="139">
        <v>16.6666666666666</v>
      </c>
      <c r="BZ54" s="140">
        <v>33.3333333333333</v>
      </c>
      <c r="CA54" s="10">
        <v>90</v>
      </c>
      <c r="CB54" s="140">
        <v>74.535599249992998</v>
      </c>
      <c r="CC54" s="136" t="s">
        <v>101</v>
      </c>
      <c r="CD54" s="137">
        <v>0</v>
      </c>
      <c r="CE54" s="137">
        <v>5</v>
      </c>
      <c r="CF54" s="137">
        <v>2</v>
      </c>
      <c r="CG54" s="87" t="str">
        <f t="shared" si="68"/>
        <v>9,6</v>
      </c>
      <c r="CH54" s="138">
        <v>0</v>
      </c>
      <c r="CI54" s="138">
        <v>8</v>
      </c>
      <c r="CJ54" s="138">
        <v>2</v>
      </c>
      <c r="CK54" s="87" t="str">
        <f t="shared" si="69"/>
        <v>11,5</v>
      </c>
      <c r="CL54" s="5"/>
      <c r="CM54" s="5"/>
      <c r="CN54" s="5"/>
      <c r="CO54" s="5"/>
      <c r="CP54" s="5"/>
      <c r="CQ54" s="5"/>
      <c r="CR54" s="5"/>
      <c r="CS54" s="5"/>
    </row>
    <row r="55" spans="1:97" ht="10.5" customHeight="1">
      <c r="A55" s="143" t="s">
        <v>694</v>
      </c>
      <c r="B55" s="8"/>
      <c r="C55" s="8"/>
      <c r="D55" s="282" t="s">
        <v>690</v>
      </c>
      <c r="E55" s="8"/>
      <c r="F55" s="8"/>
      <c r="G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36">
        <v>12</v>
      </c>
      <c r="BU55" s="137" t="s">
        <v>104</v>
      </c>
      <c r="BV55" s="138" t="s">
        <v>105</v>
      </c>
      <c r="BW55" s="136">
        <v>1</v>
      </c>
      <c r="BX55" s="10">
        <v>50</v>
      </c>
      <c r="BY55" s="139">
        <v>16.6666666666666</v>
      </c>
      <c r="BZ55" s="140">
        <v>33.3333333333333</v>
      </c>
      <c r="CA55" s="10">
        <v>90</v>
      </c>
      <c r="CB55" s="140">
        <v>74.535599249992998</v>
      </c>
      <c r="CC55" s="136" t="s">
        <v>101</v>
      </c>
      <c r="CD55" s="137">
        <v>0</v>
      </c>
      <c r="CE55" s="137">
        <v>5</v>
      </c>
      <c r="CF55" s="137">
        <v>3</v>
      </c>
      <c r="CG55" s="87" t="str">
        <f t="shared" si="68"/>
        <v>9,7</v>
      </c>
      <c r="CH55" s="138">
        <v>0</v>
      </c>
      <c r="CI55" s="138">
        <v>8</v>
      </c>
      <c r="CJ55" s="138">
        <v>3</v>
      </c>
      <c r="CK55" s="87" t="str">
        <f t="shared" si="69"/>
        <v>11,6</v>
      </c>
      <c r="CL55" s="5"/>
      <c r="CM55" s="5"/>
      <c r="CN55" s="5"/>
      <c r="CO55" s="5"/>
      <c r="CP55" s="5"/>
      <c r="CQ55" s="5"/>
      <c r="CR55" s="5"/>
      <c r="CS55" s="5"/>
    </row>
    <row r="56" spans="1:97" ht="10.5" customHeight="1">
      <c r="A56" s="143" t="s">
        <v>695</v>
      </c>
      <c r="B56" s="8"/>
      <c r="C56" s="8"/>
      <c r="D56" s="282" t="s">
        <v>691</v>
      </c>
      <c r="E56" s="8"/>
      <c r="F56" s="8"/>
      <c r="G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36">
        <v>13</v>
      </c>
      <c r="BU56" s="137" t="s">
        <v>104</v>
      </c>
      <c r="BV56" s="138" t="s">
        <v>106</v>
      </c>
      <c r="BW56" s="136">
        <v>1</v>
      </c>
      <c r="BX56" s="10">
        <v>50</v>
      </c>
      <c r="BY56" s="139">
        <v>16.6666666666666</v>
      </c>
      <c r="BZ56" s="140">
        <v>33.3333333333333</v>
      </c>
      <c r="CA56" s="10">
        <v>90</v>
      </c>
      <c r="CB56" s="140">
        <v>66.6666666666666</v>
      </c>
      <c r="CC56" s="136" t="s">
        <v>101</v>
      </c>
      <c r="CD56" s="137">
        <v>0</v>
      </c>
      <c r="CE56" s="137">
        <v>5</v>
      </c>
      <c r="CF56" s="137">
        <v>3</v>
      </c>
      <c r="CG56" s="87" t="str">
        <f t="shared" si="68"/>
        <v>9,7</v>
      </c>
      <c r="CH56" s="138">
        <v>0</v>
      </c>
      <c r="CI56" s="138">
        <v>8</v>
      </c>
      <c r="CJ56" s="138">
        <v>4</v>
      </c>
      <c r="CK56" s="87" t="str">
        <f t="shared" si="69"/>
        <v>11,7</v>
      </c>
      <c r="CL56" s="5"/>
      <c r="CM56" s="5"/>
      <c r="CN56" s="5"/>
      <c r="CO56" s="5"/>
      <c r="CP56" s="5"/>
      <c r="CQ56" s="5"/>
      <c r="CR56" s="5"/>
      <c r="CS56" s="5"/>
    </row>
    <row r="57" spans="1:97" ht="10.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136">
        <v>14</v>
      </c>
      <c r="BU57" s="137" t="s">
        <v>104</v>
      </c>
      <c r="BV57" s="138" t="s">
        <v>107</v>
      </c>
      <c r="BW57" s="136">
        <v>1</v>
      </c>
      <c r="BX57" s="10">
        <v>50</v>
      </c>
      <c r="BY57" s="139">
        <v>16.6666666666666</v>
      </c>
      <c r="BZ57" s="140">
        <v>33.3333333333333</v>
      </c>
      <c r="CA57" s="10">
        <v>90</v>
      </c>
      <c r="CB57" s="140">
        <v>74.535599249992998</v>
      </c>
      <c r="CC57" s="136" t="s">
        <v>101</v>
      </c>
      <c r="CD57" s="137">
        <v>0</v>
      </c>
      <c r="CE57" s="137">
        <v>5</v>
      </c>
      <c r="CF57" s="137">
        <v>3</v>
      </c>
      <c r="CG57" s="87" t="str">
        <f t="shared" si="68"/>
        <v>9,7</v>
      </c>
      <c r="CH57" s="138">
        <v>0</v>
      </c>
      <c r="CI57" s="138">
        <v>8</v>
      </c>
      <c r="CJ57" s="138">
        <v>5</v>
      </c>
      <c r="CK57" s="87" t="str">
        <f t="shared" si="69"/>
        <v>11,8</v>
      </c>
      <c r="CL57" s="5"/>
      <c r="CM57" s="5"/>
      <c r="CN57" s="5"/>
      <c r="CO57" s="5"/>
      <c r="CP57" s="5"/>
      <c r="CQ57" s="5"/>
      <c r="CR57" s="5"/>
      <c r="CS57" s="5"/>
    </row>
    <row r="58" spans="1:97" ht="10.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136">
        <v>15</v>
      </c>
      <c r="BU58" s="137" t="s">
        <v>108</v>
      </c>
      <c r="BV58" s="138" t="s">
        <v>109</v>
      </c>
      <c r="BW58" s="136">
        <v>1</v>
      </c>
      <c r="BX58" s="10">
        <v>50</v>
      </c>
      <c r="BY58" s="139">
        <v>16.6666666666666</v>
      </c>
      <c r="BZ58" s="140">
        <v>33.3333333333333</v>
      </c>
      <c r="CA58" s="10">
        <v>90</v>
      </c>
      <c r="CB58" s="140">
        <v>74.535599249992899</v>
      </c>
      <c r="CC58" s="136" t="s">
        <v>101</v>
      </c>
      <c r="CD58" s="137">
        <v>0</v>
      </c>
      <c r="CE58" s="137">
        <v>5</v>
      </c>
      <c r="CF58" s="137">
        <v>4</v>
      </c>
      <c r="CG58" s="87" t="str">
        <f t="shared" si="68"/>
        <v>9,8</v>
      </c>
      <c r="CH58" s="138">
        <v>0</v>
      </c>
      <c r="CI58" s="138">
        <v>8</v>
      </c>
      <c r="CJ58" s="138">
        <v>6</v>
      </c>
      <c r="CK58" s="87" t="str">
        <f t="shared" si="69"/>
        <v>11,9</v>
      </c>
      <c r="CL58" s="5"/>
      <c r="CM58" s="5"/>
      <c r="CN58" s="5"/>
      <c r="CO58" s="5"/>
      <c r="CP58" s="5"/>
      <c r="CQ58" s="5"/>
      <c r="CR58" s="5"/>
      <c r="CS58" s="5"/>
    </row>
    <row r="59" spans="1:97" ht="10.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136">
        <v>16</v>
      </c>
      <c r="BU59" s="137" t="s">
        <v>108</v>
      </c>
      <c r="BV59" s="138" t="s">
        <v>110</v>
      </c>
      <c r="BW59" s="136">
        <v>1</v>
      </c>
      <c r="BX59" s="10">
        <v>50</v>
      </c>
      <c r="BY59" s="139">
        <v>16.6666666666666</v>
      </c>
      <c r="BZ59" s="140">
        <v>33.3333333333333</v>
      </c>
      <c r="CA59" s="10">
        <v>90</v>
      </c>
      <c r="CB59" s="140">
        <v>66.6666666666666</v>
      </c>
      <c r="CC59" s="136" t="s">
        <v>101</v>
      </c>
      <c r="CD59" s="137">
        <v>0</v>
      </c>
      <c r="CE59" s="137">
        <v>5</v>
      </c>
      <c r="CF59" s="137">
        <v>4</v>
      </c>
      <c r="CG59" s="87" t="str">
        <f t="shared" si="68"/>
        <v>9,8</v>
      </c>
      <c r="CH59" s="138">
        <v>0</v>
      </c>
      <c r="CI59" s="138">
        <v>8</v>
      </c>
      <c r="CJ59" s="138">
        <v>7</v>
      </c>
      <c r="CK59" s="87" t="str">
        <f t="shared" si="69"/>
        <v>11,10</v>
      </c>
      <c r="CL59" s="5"/>
      <c r="CM59" s="5"/>
      <c r="CN59" s="5"/>
      <c r="CO59" s="5"/>
      <c r="CP59" s="5"/>
      <c r="CQ59" s="5"/>
      <c r="CR59" s="5"/>
      <c r="CS59" s="5"/>
    </row>
    <row r="60" spans="1:97" ht="10.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136">
        <v>17</v>
      </c>
      <c r="BU60" s="137" t="s">
        <v>108</v>
      </c>
      <c r="BV60" s="138" t="s">
        <v>111</v>
      </c>
      <c r="BW60" s="136">
        <v>1</v>
      </c>
      <c r="BX60" s="10">
        <v>50</v>
      </c>
      <c r="BY60" s="139">
        <v>16.6666666666666</v>
      </c>
      <c r="BZ60" s="140">
        <v>33.3333333333333</v>
      </c>
      <c r="CA60" s="10">
        <v>90</v>
      </c>
      <c r="CB60" s="140">
        <v>74.535599249992998</v>
      </c>
      <c r="CC60" s="136" t="s">
        <v>101</v>
      </c>
      <c r="CD60" s="137">
        <v>0</v>
      </c>
      <c r="CE60" s="137">
        <v>5</v>
      </c>
      <c r="CF60" s="137">
        <v>4</v>
      </c>
      <c r="CG60" s="87" t="str">
        <f t="shared" si="68"/>
        <v>9,8</v>
      </c>
      <c r="CH60" s="138">
        <v>0</v>
      </c>
      <c r="CI60" s="138">
        <v>8</v>
      </c>
      <c r="CJ60" s="138">
        <v>8</v>
      </c>
      <c r="CK60" s="87" t="str">
        <f t="shared" si="69"/>
        <v>11,11</v>
      </c>
      <c r="CL60" s="5"/>
      <c r="CM60" s="5"/>
      <c r="CN60" s="5"/>
      <c r="CO60" s="5"/>
      <c r="CP60" s="5"/>
      <c r="CQ60" s="5"/>
      <c r="CR60" s="5"/>
      <c r="CS60" s="5"/>
    </row>
    <row r="61" spans="1:97" ht="10.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136">
        <v>18</v>
      </c>
      <c r="BU61" s="137" t="s">
        <v>112</v>
      </c>
      <c r="BV61" s="138" t="s">
        <v>113</v>
      </c>
      <c r="BW61" s="136">
        <v>1</v>
      </c>
      <c r="BX61" s="10">
        <v>50</v>
      </c>
      <c r="BY61" s="139">
        <v>16.6666666666666</v>
      </c>
      <c r="BZ61" s="140">
        <v>33.3333333333333</v>
      </c>
      <c r="CA61" s="10">
        <v>180</v>
      </c>
      <c r="CB61" s="140">
        <v>74.535599249992998</v>
      </c>
      <c r="CC61" s="136" t="s">
        <v>114</v>
      </c>
      <c r="CD61" s="137">
        <v>0</v>
      </c>
      <c r="CE61" s="137">
        <v>2</v>
      </c>
      <c r="CF61" s="137">
        <v>5</v>
      </c>
      <c r="CG61" s="87" t="str">
        <f t="shared" si="68"/>
        <v>6,9</v>
      </c>
      <c r="CH61" s="138">
        <v>0</v>
      </c>
      <c r="CI61" s="138">
        <v>0</v>
      </c>
      <c r="CJ61" s="138">
        <v>8</v>
      </c>
      <c r="CK61" s="87" t="str">
        <f t="shared" si="69"/>
        <v>3,11</v>
      </c>
      <c r="CL61" s="5"/>
      <c r="CM61" s="5"/>
      <c r="CN61" s="5"/>
      <c r="CO61" s="5"/>
      <c r="CP61" s="5"/>
      <c r="CQ61" s="5"/>
      <c r="CR61" s="5"/>
      <c r="CS61" s="5"/>
    </row>
    <row r="62" spans="1:97" ht="10.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136">
        <v>19</v>
      </c>
      <c r="BU62" s="137" t="s">
        <v>112</v>
      </c>
      <c r="BV62" s="138" t="s">
        <v>115</v>
      </c>
      <c r="BW62" s="136">
        <v>1</v>
      </c>
      <c r="BX62" s="10">
        <v>50</v>
      </c>
      <c r="BY62" s="139">
        <v>16.6666666666666</v>
      </c>
      <c r="BZ62" s="140">
        <v>33.3333333333333</v>
      </c>
      <c r="CA62" s="10">
        <v>180</v>
      </c>
      <c r="CB62" s="140">
        <v>66.6666666666666</v>
      </c>
      <c r="CC62" s="136" t="s">
        <v>114</v>
      </c>
      <c r="CD62" s="137">
        <v>0</v>
      </c>
      <c r="CE62" s="137">
        <v>2</v>
      </c>
      <c r="CF62" s="137">
        <v>5</v>
      </c>
      <c r="CG62" s="87" t="str">
        <f t="shared" si="68"/>
        <v>6,9</v>
      </c>
      <c r="CH62" s="138">
        <v>0</v>
      </c>
      <c r="CI62" s="138">
        <v>1</v>
      </c>
      <c r="CJ62" s="138">
        <v>8</v>
      </c>
      <c r="CK62" s="87" t="str">
        <f t="shared" si="69"/>
        <v>4,11</v>
      </c>
      <c r="CL62" s="5"/>
      <c r="CM62" s="5"/>
      <c r="CN62" s="5"/>
      <c r="CO62" s="5"/>
      <c r="CP62" s="5"/>
      <c r="CQ62" s="5"/>
      <c r="CR62" s="5"/>
      <c r="CS62" s="5"/>
    </row>
    <row r="63" spans="1:97" ht="10.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136">
        <v>20</v>
      </c>
      <c r="BU63" s="137" t="s">
        <v>112</v>
      </c>
      <c r="BV63" s="138" t="s">
        <v>116</v>
      </c>
      <c r="BW63" s="136">
        <v>1</v>
      </c>
      <c r="BX63" s="10">
        <v>50</v>
      </c>
      <c r="BY63" s="139">
        <v>16.6666666666666</v>
      </c>
      <c r="BZ63" s="140">
        <v>33.3333333333333</v>
      </c>
      <c r="CA63" s="10">
        <v>180</v>
      </c>
      <c r="CB63" s="140">
        <v>74.535599249992998</v>
      </c>
      <c r="CC63" s="136" t="s">
        <v>114</v>
      </c>
      <c r="CD63" s="137">
        <v>0</v>
      </c>
      <c r="CE63" s="137">
        <v>2</v>
      </c>
      <c r="CF63" s="137">
        <v>5</v>
      </c>
      <c r="CG63" s="87" t="str">
        <f t="shared" si="68"/>
        <v>6,9</v>
      </c>
      <c r="CH63" s="138">
        <v>0</v>
      </c>
      <c r="CI63" s="138">
        <v>2</v>
      </c>
      <c r="CJ63" s="138">
        <v>8</v>
      </c>
      <c r="CK63" s="87" t="str">
        <f t="shared" si="69"/>
        <v>5,11</v>
      </c>
      <c r="CL63" s="5"/>
      <c r="CM63" s="5"/>
      <c r="CN63" s="5"/>
      <c r="CO63" s="5"/>
      <c r="CP63" s="5"/>
      <c r="CQ63" s="5"/>
      <c r="CR63" s="5"/>
      <c r="CS63" s="5"/>
    </row>
    <row r="64" spans="1:97" ht="10.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136">
        <v>21</v>
      </c>
      <c r="BU64" s="137" t="s">
        <v>117</v>
      </c>
      <c r="BV64" s="138" t="s">
        <v>118</v>
      </c>
      <c r="BW64" s="136">
        <v>1</v>
      </c>
      <c r="BX64" s="10">
        <v>50</v>
      </c>
      <c r="BY64" s="139">
        <v>16.6666666666666</v>
      </c>
      <c r="BZ64" s="140">
        <v>33.3333333333333</v>
      </c>
      <c r="CA64" s="10">
        <v>180</v>
      </c>
      <c r="CB64" s="140">
        <v>74.535599249992998</v>
      </c>
      <c r="CC64" s="136" t="s">
        <v>114</v>
      </c>
      <c r="CD64" s="137">
        <v>0</v>
      </c>
      <c r="CE64" s="137">
        <v>3</v>
      </c>
      <c r="CF64" s="137">
        <v>5</v>
      </c>
      <c r="CG64" s="87" t="str">
        <f t="shared" si="68"/>
        <v>7,9</v>
      </c>
      <c r="CH64" s="138">
        <v>0</v>
      </c>
      <c r="CI64" s="138">
        <v>3</v>
      </c>
      <c r="CJ64" s="138">
        <v>8</v>
      </c>
      <c r="CK64" s="87" t="str">
        <f t="shared" si="69"/>
        <v>6,11</v>
      </c>
      <c r="CL64" s="5"/>
      <c r="CM64" s="5"/>
      <c r="CN64" s="5"/>
      <c r="CO64" s="5"/>
      <c r="CP64" s="5"/>
      <c r="CQ64" s="5"/>
      <c r="CR64" s="5"/>
      <c r="CS64" s="5"/>
    </row>
    <row r="65" spans="1:97" ht="10.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136">
        <v>22</v>
      </c>
      <c r="BU65" s="137" t="s">
        <v>117</v>
      </c>
      <c r="BV65" s="138" t="s">
        <v>119</v>
      </c>
      <c r="BW65" s="136">
        <v>1</v>
      </c>
      <c r="BX65" s="10">
        <v>50</v>
      </c>
      <c r="BY65" s="139">
        <v>16.6666666666666</v>
      </c>
      <c r="BZ65" s="140">
        <v>33.3333333333333</v>
      </c>
      <c r="CA65" s="10">
        <v>180</v>
      </c>
      <c r="CB65" s="140">
        <v>66.6666666666666</v>
      </c>
      <c r="CC65" s="136" t="s">
        <v>114</v>
      </c>
      <c r="CD65" s="137">
        <v>0</v>
      </c>
      <c r="CE65" s="137">
        <v>3</v>
      </c>
      <c r="CF65" s="137">
        <v>5</v>
      </c>
      <c r="CG65" s="87" t="str">
        <f t="shared" si="68"/>
        <v>7,9</v>
      </c>
      <c r="CH65" s="138">
        <v>0</v>
      </c>
      <c r="CI65" s="138">
        <v>4</v>
      </c>
      <c r="CJ65" s="138">
        <v>8</v>
      </c>
      <c r="CK65" s="87" t="str">
        <f t="shared" si="69"/>
        <v>7,11</v>
      </c>
      <c r="CL65" s="5"/>
      <c r="CM65" s="5"/>
      <c r="CN65" s="5"/>
      <c r="CO65" s="5"/>
      <c r="CP65" s="5"/>
      <c r="CQ65" s="5"/>
      <c r="CR65" s="5"/>
      <c r="CS65" s="5"/>
    </row>
    <row r="66" spans="1:97" ht="10.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136">
        <v>23</v>
      </c>
      <c r="BU66" s="137" t="s">
        <v>117</v>
      </c>
      <c r="BV66" s="138" t="s">
        <v>120</v>
      </c>
      <c r="BW66" s="136">
        <v>1</v>
      </c>
      <c r="BX66" s="10">
        <v>50</v>
      </c>
      <c r="BY66" s="139">
        <v>16.6666666666666</v>
      </c>
      <c r="BZ66" s="140">
        <v>33.3333333333333</v>
      </c>
      <c r="CA66" s="10">
        <v>180</v>
      </c>
      <c r="CB66" s="140">
        <v>74.535599249992998</v>
      </c>
      <c r="CC66" s="136" t="s">
        <v>114</v>
      </c>
      <c r="CD66" s="137">
        <v>0</v>
      </c>
      <c r="CE66" s="137">
        <v>3</v>
      </c>
      <c r="CF66" s="137">
        <v>5</v>
      </c>
      <c r="CG66" s="87" t="str">
        <f t="shared" si="68"/>
        <v>7,9</v>
      </c>
      <c r="CH66" s="138">
        <v>0</v>
      </c>
      <c r="CI66" s="138">
        <v>5</v>
      </c>
      <c r="CJ66" s="138">
        <v>8</v>
      </c>
      <c r="CK66" s="87" t="str">
        <f t="shared" si="69"/>
        <v>8,11</v>
      </c>
      <c r="CL66" s="5"/>
      <c r="CM66" s="5"/>
      <c r="CN66" s="5"/>
      <c r="CO66" s="5"/>
      <c r="CP66" s="5"/>
      <c r="CQ66" s="5"/>
      <c r="CR66" s="5"/>
      <c r="CS66" s="5"/>
    </row>
    <row r="67" spans="1:97" ht="10.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136">
        <v>24</v>
      </c>
      <c r="BU67" s="137" t="s">
        <v>121</v>
      </c>
      <c r="BV67" s="138" t="s">
        <v>122</v>
      </c>
      <c r="BW67" s="136">
        <v>1</v>
      </c>
      <c r="BX67" s="10">
        <v>50</v>
      </c>
      <c r="BY67" s="139">
        <v>16.6666666666666</v>
      </c>
      <c r="BZ67" s="140">
        <v>33.3333333333333</v>
      </c>
      <c r="CA67" s="10">
        <v>180</v>
      </c>
      <c r="CB67" s="140">
        <v>74.535599249992899</v>
      </c>
      <c r="CC67" s="136" t="s">
        <v>114</v>
      </c>
      <c r="CD67" s="137">
        <v>0</v>
      </c>
      <c r="CE67" s="137">
        <v>4</v>
      </c>
      <c r="CF67" s="137">
        <v>5</v>
      </c>
      <c r="CG67" s="87" t="str">
        <f t="shared" si="68"/>
        <v>8,9</v>
      </c>
      <c r="CH67" s="138">
        <v>0</v>
      </c>
      <c r="CI67" s="138">
        <v>6</v>
      </c>
      <c r="CJ67" s="138">
        <v>8</v>
      </c>
      <c r="CK67" s="87" t="str">
        <f t="shared" si="69"/>
        <v>9,11</v>
      </c>
      <c r="CL67" s="5"/>
      <c r="CM67" s="5"/>
      <c r="CN67" s="5"/>
      <c r="CO67" s="5"/>
      <c r="CP67" s="5"/>
      <c r="CQ67" s="5"/>
      <c r="CR67" s="5"/>
      <c r="CS67" s="5"/>
    </row>
    <row r="68" spans="1:97" ht="10.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136">
        <v>25</v>
      </c>
      <c r="BU68" s="137" t="s">
        <v>121</v>
      </c>
      <c r="BV68" s="138" t="s">
        <v>123</v>
      </c>
      <c r="BW68" s="136">
        <v>1</v>
      </c>
      <c r="BX68" s="10">
        <v>50</v>
      </c>
      <c r="BY68" s="139">
        <v>16.6666666666666</v>
      </c>
      <c r="BZ68" s="140">
        <v>33.3333333333333</v>
      </c>
      <c r="CA68" s="10">
        <v>180</v>
      </c>
      <c r="CB68" s="140">
        <v>66.6666666666666</v>
      </c>
      <c r="CC68" s="136" t="s">
        <v>114</v>
      </c>
      <c r="CD68" s="137">
        <v>0</v>
      </c>
      <c r="CE68" s="137">
        <v>4</v>
      </c>
      <c r="CF68" s="137">
        <v>5</v>
      </c>
      <c r="CG68" s="87" t="str">
        <f t="shared" si="68"/>
        <v>8,9</v>
      </c>
      <c r="CH68" s="138">
        <v>0</v>
      </c>
      <c r="CI68" s="138">
        <v>7</v>
      </c>
      <c r="CJ68" s="138">
        <v>8</v>
      </c>
      <c r="CK68" s="87" t="str">
        <f t="shared" si="69"/>
        <v>10,11</v>
      </c>
      <c r="CL68" s="5"/>
      <c r="CM68" s="5"/>
      <c r="CN68" s="5"/>
      <c r="CO68" s="5"/>
      <c r="CP68" s="5"/>
      <c r="CQ68" s="5"/>
      <c r="CR68" s="5"/>
      <c r="CS68" s="5"/>
    </row>
    <row r="69" spans="1:97" ht="10.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136">
        <v>26</v>
      </c>
      <c r="BU69" s="137" t="s">
        <v>121</v>
      </c>
      <c r="BV69" s="138" t="s">
        <v>111</v>
      </c>
      <c r="BW69" s="136">
        <v>1</v>
      </c>
      <c r="BX69" s="10">
        <v>50</v>
      </c>
      <c r="BY69" s="139">
        <v>16.6666666666666</v>
      </c>
      <c r="BZ69" s="140">
        <v>33.3333333333333</v>
      </c>
      <c r="CA69" s="10">
        <v>180</v>
      </c>
      <c r="CB69" s="140">
        <v>74.535599249992998</v>
      </c>
      <c r="CC69" s="136" t="s">
        <v>114</v>
      </c>
      <c r="CD69" s="137">
        <v>0</v>
      </c>
      <c r="CE69" s="137">
        <v>4</v>
      </c>
      <c r="CF69" s="137">
        <v>5</v>
      </c>
      <c r="CG69" s="87" t="str">
        <f t="shared" si="68"/>
        <v>8,9</v>
      </c>
      <c r="CH69" s="138">
        <v>0</v>
      </c>
      <c r="CI69" s="138">
        <v>8</v>
      </c>
      <c r="CJ69" s="138">
        <v>8</v>
      </c>
      <c r="CK69" s="87" t="str">
        <f t="shared" si="69"/>
        <v>11,11</v>
      </c>
      <c r="CL69" s="5"/>
      <c r="CM69" s="5"/>
      <c r="CN69" s="5"/>
      <c r="CO69" s="5"/>
      <c r="CP69" s="5"/>
      <c r="CQ69" s="5"/>
      <c r="CR69" s="5"/>
      <c r="CS69" s="5"/>
    </row>
    <row r="70" spans="1:97" ht="10.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136">
        <v>27</v>
      </c>
      <c r="BU70" s="137" t="s">
        <v>124</v>
      </c>
      <c r="BV70" s="138" t="s">
        <v>88</v>
      </c>
      <c r="BW70" s="136">
        <v>1</v>
      </c>
      <c r="BX70" s="10">
        <v>50</v>
      </c>
      <c r="BY70" s="139">
        <v>16.6666666666666</v>
      </c>
      <c r="BZ70" s="140">
        <v>33.3333333333333</v>
      </c>
      <c r="CA70" s="10">
        <v>270</v>
      </c>
      <c r="CB70" s="140">
        <v>74.535599249992998</v>
      </c>
      <c r="CC70" s="136" t="s">
        <v>125</v>
      </c>
      <c r="CD70" s="137">
        <v>0</v>
      </c>
      <c r="CE70" s="137">
        <v>1</v>
      </c>
      <c r="CF70" s="137">
        <v>2</v>
      </c>
      <c r="CG70" s="87" t="str">
        <f t="shared" si="68"/>
        <v>5,6</v>
      </c>
      <c r="CH70" s="138">
        <v>0</v>
      </c>
      <c r="CI70" s="138">
        <v>0</v>
      </c>
      <c r="CJ70" s="138">
        <v>0</v>
      </c>
      <c r="CK70" s="87" t="str">
        <f t="shared" si="69"/>
        <v>3,3</v>
      </c>
      <c r="CL70" s="5"/>
      <c r="CM70" s="5"/>
      <c r="CN70" s="5"/>
      <c r="CO70" s="5"/>
      <c r="CP70" s="5"/>
      <c r="CQ70" s="5"/>
      <c r="CR70" s="5"/>
      <c r="CS70" s="5"/>
    </row>
    <row r="71" spans="1:97" ht="10.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136">
        <v>28</v>
      </c>
      <c r="BU71" s="137" t="s">
        <v>124</v>
      </c>
      <c r="BV71" s="138" t="s">
        <v>126</v>
      </c>
      <c r="BW71" s="136">
        <v>1</v>
      </c>
      <c r="BX71" s="10">
        <v>50</v>
      </c>
      <c r="BY71" s="139">
        <v>16.6666666666666</v>
      </c>
      <c r="BZ71" s="140">
        <v>33.3333333333333</v>
      </c>
      <c r="CA71" s="10">
        <v>270</v>
      </c>
      <c r="CB71" s="140">
        <v>66.6666666666666</v>
      </c>
      <c r="CC71" s="136" t="s">
        <v>125</v>
      </c>
      <c r="CD71" s="137">
        <v>0</v>
      </c>
      <c r="CE71" s="137">
        <v>1</v>
      </c>
      <c r="CF71" s="137">
        <v>2</v>
      </c>
      <c r="CG71" s="87" t="str">
        <f t="shared" si="68"/>
        <v>5,6</v>
      </c>
      <c r="CH71" s="138">
        <v>0</v>
      </c>
      <c r="CI71" s="138">
        <v>0</v>
      </c>
      <c r="CJ71" s="138">
        <v>1</v>
      </c>
      <c r="CK71" s="87" t="str">
        <f t="shared" si="69"/>
        <v>3,4</v>
      </c>
      <c r="CL71" s="5"/>
      <c r="CM71" s="5"/>
      <c r="CN71" s="5"/>
      <c r="CO71" s="5"/>
      <c r="CP71" s="5"/>
      <c r="CQ71" s="5"/>
      <c r="CR71" s="5"/>
      <c r="CS71" s="5"/>
    </row>
    <row r="72" spans="1:97" ht="10.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136">
        <v>29</v>
      </c>
      <c r="BU72" s="137" t="s">
        <v>124</v>
      </c>
      <c r="BV72" s="138" t="s">
        <v>127</v>
      </c>
      <c r="BW72" s="136">
        <v>1</v>
      </c>
      <c r="BX72" s="10">
        <v>50</v>
      </c>
      <c r="BY72" s="139">
        <v>16.6666666666666</v>
      </c>
      <c r="BZ72" s="140">
        <v>33.3333333333333</v>
      </c>
      <c r="CA72" s="10">
        <v>270</v>
      </c>
      <c r="CB72" s="140">
        <v>74.535599249992998</v>
      </c>
      <c r="CC72" s="136" t="s">
        <v>125</v>
      </c>
      <c r="CD72" s="137">
        <v>0</v>
      </c>
      <c r="CE72" s="137">
        <v>1</v>
      </c>
      <c r="CF72" s="137">
        <v>2</v>
      </c>
      <c r="CG72" s="87" t="str">
        <f t="shared" si="68"/>
        <v>5,6</v>
      </c>
      <c r="CH72" s="138">
        <v>0</v>
      </c>
      <c r="CI72" s="138">
        <v>0</v>
      </c>
      <c r="CJ72" s="138">
        <v>2</v>
      </c>
      <c r="CK72" s="87" t="str">
        <f t="shared" si="69"/>
        <v>3,5</v>
      </c>
      <c r="CL72" s="5"/>
      <c r="CM72" s="5"/>
      <c r="CN72" s="5"/>
      <c r="CO72" s="5"/>
      <c r="CP72" s="5"/>
      <c r="CQ72" s="5"/>
      <c r="CR72" s="5"/>
      <c r="CS72" s="5"/>
    </row>
    <row r="73" spans="1:97" ht="10.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136">
        <v>30</v>
      </c>
      <c r="BU73" s="137" t="s">
        <v>128</v>
      </c>
      <c r="BV73" s="138" t="s">
        <v>129</v>
      </c>
      <c r="BW73" s="136">
        <v>1</v>
      </c>
      <c r="BX73" s="10">
        <v>50</v>
      </c>
      <c r="BY73" s="139">
        <v>16.6666666666666</v>
      </c>
      <c r="BZ73" s="140">
        <v>33.3333333333333</v>
      </c>
      <c r="CA73" s="10">
        <v>270</v>
      </c>
      <c r="CB73" s="140">
        <v>74.535599249992998</v>
      </c>
      <c r="CC73" s="136" t="s">
        <v>125</v>
      </c>
      <c r="CD73" s="137">
        <v>0</v>
      </c>
      <c r="CE73" s="137">
        <v>1</v>
      </c>
      <c r="CF73" s="137">
        <v>3</v>
      </c>
      <c r="CG73" s="87" t="str">
        <f t="shared" si="68"/>
        <v>5,7</v>
      </c>
      <c r="CH73" s="138">
        <v>0</v>
      </c>
      <c r="CI73" s="138">
        <v>0</v>
      </c>
      <c r="CJ73" s="138">
        <v>3</v>
      </c>
      <c r="CK73" s="87" t="str">
        <f t="shared" si="69"/>
        <v>3,6</v>
      </c>
      <c r="CL73" s="5"/>
      <c r="CM73" s="5"/>
      <c r="CN73" s="5"/>
      <c r="CO73" s="5"/>
      <c r="CP73" s="5"/>
      <c r="CQ73" s="5"/>
      <c r="CR73" s="5"/>
      <c r="CS73" s="5"/>
    </row>
    <row r="74" spans="1:97" ht="10.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136">
        <v>31</v>
      </c>
      <c r="BU74" s="137" t="s">
        <v>128</v>
      </c>
      <c r="BV74" s="138" t="s">
        <v>130</v>
      </c>
      <c r="BW74" s="136">
        <v>1</v>
      </c>
      <c r="BX74" s="10">
        <v>50</v>
      </c>
      <c r="BY74" s="139">
        <v>16.6666666666666</v>
      </c>
      <c r="BZ74" s="140">
        <v>33.3333333333333</v>
      </c>
      <c r="CA74" s="10">
        <v>270</v>
      </c>
      <c r="CB74" s="140">
        <v>66.6666666666666</v>
      </c>
      <c r="CC74" s="136" t="s">
        <v>125</v>
      </c>
      <c r="CD74" s="137">
        <v>0</v>
      </c>
      <c r="CE74" s="137">
        <v>1</v>
      </c>
      <c r="CF74" s="137">
        <v>3</v>
      </c>
      <c r="CG74" s="87" t="str">
        <f t="shared" si="68"/>
        <v>5,7</v>
      </c>
      <c r="CH74" s="138">
        <v>0</v>
      </c>
      <c r="CI74" s="138">
        <v>0</v>
      </c>
      <c r="CJ74" s="138">
        <v>4</v>
      </c>
      <c r="CK74" s="87" t="str">
        <f t="shared" si="69"/>
        <v>3,7</v>
      </c>
      <c r="CL74" s="5"/>
      <c r="CM74" s="5"/>
      <c r="CN74" s="5"/>
      <c r="CO74" s="5"/>
      <c r="CP74" s="5"/>
      <c r="CQ74" s="5"/>
      <c r="CR74" s="5"/>
      <c r="CS74" s="5"/>
    </row>
    <row r="75" spans="1:97" ht="10.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136">
        <v>32</v>
      </c>
      <c r="BU75" s="137" t="s">
        <v>128</v>
      </c>
      <c r="BV75" s="138" t="s">
        <v>131</v>
      </c>
      <c r="BW75" s="136">
        <v>1</v>
      </c>
      <c r="BX75" s="10">
        <v>50</v>
      </c>
      <c r="BY75" s="139">
        <v>16.6666666666666</v>
      </c>
      <c r="BZ75" s="140">
        <v>33.3333333333333</v>
      </c>
      <c r="CA75" s="10">
        <v>270</v>
      </c>
      <c r="CB75" s="140">
        <v>74.535599249992998</v>
      </c>
      <c r="CC75" s="136" t="s">
        <v>125</v>
      </c>
      <c r="CD75" s="137">
        <v>0</v>
      </c>
      <c r="CE75" s="137">
        <v>1</v>
      </c>
      <c r="CF75" s="137">
        <v>3</v>
      </c>
      <c r="CG75" s="87" t="str">
        <f t="shared" si="68"/>
        <v>5,7</v>
      </c>
      <c r="CH75" s="138">
        <v>0</v>
      </c>
      <c r="CI75" s="138">
        <v>0</v>
      </c>
      <c r="CJ75" s="138">
        <v>5</v>
      </c>
      <c r="CK75" s="87" t="str">
        <f t="shared" si="69"/>
        <v>3,8</v>
      </c>
      <c r="CL75" s="5"/>
      <c r="CM75" s="5"/>
      <c r="CN75" s="5"/>
      <c r="CO75" s="5"/>
      <c r="CP75" s="5"/>
      <c r="CQ75" s="5"/>
      <c r="CR75" s="5"/>
      <c r="CS75" s="5"/>
    </row>
    <row r="76" spans="1:97" ht="10.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136">
        <v>33</v>
      </c>
      <c r="BU76" s="137" t="s">
        <v>132</v>
      </c>
      <c r="BV76" s="138" t="s">
        <v>133</v>
      </c>
      <c r="BW76" s="136">
        <v>1</v>
      </c>
      <c r="BX76" s="10">
        <v>50</v>
      </c>
      <c r="BY76" s="139">
        <v>16.6666666666666</v>
      </c>
      <c r="BZ76" s="140">
        <v>33.3333333333333</v>
      </c>
      <c r="CA76" s="10">
        <v>270</v>
      </c>
      <c r="CB76" s="140">
        <v>74.535599249992899</v>
      </c>
      <c r="CC76" s="136" t="s">
        <v>125</v>
      </c>
      <c r="CD76" s="137">
        <v>0</v>
      </c>
      <c r="CE76" s="137">
        <v>1</v>
      </c>
      <c r="CF76" s="137">
        <v>4</v>
      </c>
      <c r="CG76" s="87" t="str">
        <f t="shared" si="68"/>
        <v>5,8</v>
      </c>
      <c r="CH76" s="138">
        <v>0</v>
      </c>
      <c r="CI76" s="138">
        <v>0</v>
      </c>
      <c r="CJ76" s="138">
        <v>6</v>
      </c>
      <c r="CK76" s="87" t="str">
        <f t="shared" si="69"/>
        <v>3,9</v>
      </c>
      <c r="CL76" s="5"/>
      <c r="CM76" s="5"/>
      <c r="CN76" s="5"/>
      <c r="CO76" s="5"/>
      <c r="CP76" s="5"/>
      <c r="CQ76" s="5"/>
      <c r="CR76" s="5"/>
      <c r="CS76" s="5"/>
    </row>
    <row r="77" spans="1:97" ht="10.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136">
        <v>34</v>
      </c>
      <c r="BU77" s="137" t="s">
        <v>132</v>
      </c>
      <c r="BV77" s="138" t="s">
        <v>134</v>
      </c>
      <c r="BW77" s="136">
        <v>1</v>
      </c>
      <c r="BX77" s="10">
        <v>50</v>
      </c>
      <c r="BY77" s="139">
        <v>16.6666666666666</v>
      </c>
      <c r="BZ77" s="140">
        <v>33.3333333333333</v>
      </c>
      <c r="CA77" s="10">
        <v>270</v>
      </c>
      <c r="CB77" s="140">
        <v>66.6666666666666</v>
      </c>
      <c r="CC77" s="136" t="s">
        <v>125</v>
      </c>
      <c r="CD77" s="137">
        <v>0</v>
      </c>
      <c r="CE77" s="137">
        <v>1</v>
      </c>
      <c r="CF77" s="137">
        <v>4</v>
      </c>
      <c r="CG77" s="87" t="str">
        <f t="shared" si="68"/>
        <v>5,8</v>
      </c>
      <c r="CH77" s="138">
        <v>0</v>
      </c>
      <c r="CI77" s="138">
        <v>0</v>
      </c>
      <c r="CJ77" s="138">
        <v>7</v>
      </c>
      <c r="CK77" s="87" t="str">
        <f t="shared" si="69"/>
        <v>3,10</v>
      </c>
      <c r="CL77" s="5"/>
      <c r="CM77" s="5"/>
      <c r="CN77" s="5"/>
      <c r="CO77" s="5"/>
      <c r="CP77" s="5"/>
      <c r="CQ77" s="5"/>
      <c r="CR77" s="5"/>
      <c r="CS77" s="5"/>
    </row>
    <row r="78" spans="1:97" ht="10.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136">
        <v>35</v>
      </c>
      <c r="BU78" s="137" t="s">
        <v>132</v>
      </c>
      <c r="BV78" s="138" t="s">
        <v>113</v>
      </c>
      <c r="BW78" s="136">
        <v>1</v>
      </c>
      <c r="BX78" s="10">
        <v>50</v>
      </c>
      <c r="BY78" s="139">
        <v>16.6666666666666</v>
      </c>
      <c r="BZ78" s="140">
        <v>33.3333333333333</v>
      </c>
      <c r="CA78" s="10">
        <v>270</v>
      </c>
      <c r="CB78" s="140">
        <v>74.535599249992998</v>
      </c>
      <c r="CC78" s="136" t="s">
        <v>125</v>
      </c>
      <c r="CD78" s="137">
        <v>0</v>
      </c>
      <c r="CE78" s="137">
        <v>1</v>
      </c>
      <c r="CF78" s="137">
        <v>4</v>
      </c>
      <c r="CG78" s="87" t="str">
        <f t="shared" si="68"/>
        <v>5,8</v>
      </c>
      <c r="CH78" s="138">
        <v>0</v>
      </c>
      <c r="CI78" s="138">
        <v>0</v>
      </c>
      <c r="CJ78" s="138">
        <v>8</v>
      </c>
      <c r="CK78" s="87" t="str">
        <f t="shared" si="69"/>
        <v>3,11</v>
      </c>
      <c r="CL78" s="5"/>
      <c r="CM78" s="5"/>
      <c r="CN78" s="5"/>
      <c r="CO78" s="5"/>
      <c r="CP78" s="5"/>
      <c r="CQ78" s="5"/>
      <c r="CR78" s="5"/>
      <c r="CS78" s="5"/>
    </row>
    <row r="79" spans="1:97" ht="10.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136"/>
      <c r="BU79" s="136"/>
      <c r="BV79" s="136"/>
      <c r="BW79" s="136"/>
      <c r="BX79" s="136"/>
      <c r="BY79" s="136"/>
      <c r="BZ79" s="136"/>
      <c r="CA79" s="136"/>
      <c r="CB79" s="136"/>
      <c r="CC79" s="136"/>
      <c r="CD79" s="136"/>
      <c r="CE79" s="136"/>
      <c r="CF79" s="136"/>
      <c r="CG79" s="136"/>
      <c r="CH79" s="136"/>
      <c r="CI79" s="136"/>
      <c r="CJ79" s="136"/>
      <c r="CK79" s="136"/>
      <c r="CL79" s="5"/>
      <c r="CM79" s="5"/>
      <c r="CN79" s="5"/>
      <c r="CO79" s="5"/>
      <c r="CP79" s="5"/>
      <c r="CQ79" s="5"/>
      <c r="CR79" s="5"/>
      <c r="CS79" s="5"/>
    </row>
    <row r="80" spans="1:97" ht="10.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0.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0.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0.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0.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0.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0.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0.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0.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0.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0.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0.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0.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0.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0.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0.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0.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0.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0.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0.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0.5" customHeight="1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0.5" customHeight="1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0.5" customHeight="1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0.5" customHeight="1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0.5" customHeight="1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0.5" customHeight="1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0.5" customHeight="1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0.5" customHeight="1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</sheetData>
  <conditionalFormatting sqref="D3:J3 C4:C1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7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3:CA78 CA4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AB7E-F32F-4F6E-B393-0E641A4E0C8B}">
  <dimension ref="A2:CJ51"/>
  <sheetViews>
    <sheetView zoomScaleNormal="100" workbookViewId="0">
      <selection activeCell="CL40" sqref="CL40"/>
    </sheetView>
  </sheetViews>
  <sheetFormatPr defaultRowHeight="15"/>
  <cols>
    <col min="1" max="1" width="8" customWidth="1"/>
    <col min="2" max="5" width="4.85546875" customWidth="1"/>
    <col min="6" max="45" width="1.42578125" customWidth="1"/>
    <col min="47" max="86" width="1.42578125" customWidth="1"/>
  </cols>
  <sheetData>
    <row r="2" spans="1:86">
      <c r="A2" s="483">
        <f>R18</f>
        <v>-1E+30</v>
      </c>
      <c r="B2" s="51"/>
      <c r="C2" s="51"/>
    </row>
    <row r="3" spans="1:86">
      <c r="A3" s="161">
        <f>BG22</f>
        <v>25.0000778290024</v>
      </c>
      <c r="B3" s="51"/>
      <c r="C3" s="51"/>
    </row>
    <row r="4" spans="1:86">
      <c r="A4" s="51"/>
      <c r="B4" s="51"/>
      <c r="C4" s="51"/>
    </row>
    <row r="5" spans="1:86" ht="7.5" customHeight="1">
      <c r="A5" s="51">
        <v>1</v>
      </c>
      <c r="B5" s="51">
        <f>COUNT(F5:F44)</f>
        <v>40</v>
      </c>
      <c r="C5" s="51"/>
      <c r="F5" s="231">
        <v>-1E+30</v>
      </c>
      <c r="G5" s="231">
        <v>-1E+30</v>
      </c>
      <c r="H5" s="231">
        <v>-1E+30</v>
      </c>
      <c r="I5" s="231">
        <v>-1E+30</v>
      </c>
      <c r="J5" s="231">
        <v>-1E+30</v>
      </c>
      <c r="K5" s="231">
        <v>-1E+30</v>
      </c>
      <c r="L5" s="231">
        <v>-1E+30</v>
      </c>
      <c r="M5" s="231">
        <v>-1E+30</v>
      </c>
      <c r="N5" s="231">
        <v>-1E+30</v>
      </c>
      <c r="O5" s="231">
        <v>-1E+30</v>
      </c>
      <c r="P5" s="231">
        <v>-1E+30</v>
      </c>
      <c r="Q5" s="231">
        <v>-1E+30</v>
      </c>
      <c r="R5" s="231">
        <v>-1E+30</v>
      </c>
      <c r="S5" s="231">
        <v>-1E+30</v>
      </c>
      <c r="T5" s="231">
        <v>-1E+30</v>
      </c>
      <c r="U5" s="231">
        <v>-1E+30</v>
      </c>
      <c r="V5" s="231">
        <v>-1E+30</v>
      </c>
      <c r="W5" s="231">
        <v>-1E+30</v>
      </c>
      <c r="X5" s="231">
        <v>-1E+30</v>
      </c>
      <c r="Y5" s="231">
        <v>-1E+30</v>
      </c>
      <c r="Z5" s="231">
        <v>-1E+30</v>
      </c>
      <c r="AA5" s="231">
        <v>-1E+30</v>
      </c>
      <c r="AB5" s="231">
        <v>-1E+30</v>
      </c>
      <c r="AC5" s="231">
        <v>-1E+30</v>
      </c>
      <c r="AD5" s="231">
        <v>-1E+30</v>
      </c>
      <c r="AE5" s="231">
        <v>-1E+30</v>
      </c>
      <c r="AF5" s="231">
        <v>-1E+30</v>
      </c>
      <c r="AG5" s="231">
        <v>-1E+30</v>
      </c>
      <c r="AH5" s="231">
        <v>-1E+30</v>
      </c>
      <c r="AI5" s="231">
        <v>-1E+30</v>
      </c>
      <c r="AJ5" s="231">
        <v>-1E+30</v>
      </c>
      <c r="AK5" s="231">
        <v>-1E+30</v>
      </c>
      <c r="AL5" s="231">
        <v>-1E+30</v>
      </c>
      <c r="AM5" s="231">
        <v>-1E+30</v>
      </c>
      <c r="AN5" s="231">
        <v>-1E+30</v>
      </c>
      <c r="AO5" s="231">
        <v>-1E+30</v>
      </c>
      <c r="AP5" s="231">
        <v>-1E+30</v>
      </c>
      <c r="AQ5" s="231">
        <v>-1E+30</v>
      </c>
      <c r="AR5" s="231">
        <v>-1E+30</v>
      </c>
      <c r="AS5" s="231">
        <v>-1E+30</v>
      </c>
      <c r="AU5" s="231">
        <v>47.442919346372697</v>
      </c>
      <c r="AV5" s="231">
        <v>46.016955489178301</v>
      </c>
      <c r="AW5" s="231">
        <v>33.6549850217501</v>
      </c>
      <c r="AX5" s="231">
        <v>30.4581038638234</v>
      </c>
      <c r="AY5" s="231">
        <v>28.468142204918799</v>
      </c>
      <c r="AZ5" s="231">
        <v>27.1221180532477</v>
      </c>
      <c r="BA5" s="231">
        <v>26.258961631134099</v>
      </c>
      <c r="BB5" s="231">
        <v>25.728232650487001</v>
      </c>
      <c r="BC5" s="231">
        <v>25.412601557300398</v>
      </c>
      <c r="BD5" s="231">
        <v>25.229760993996699</v>
      </c>
      <c r="BE5" s="231">
        <v>25.1260567608422</v>
      </c>
      <c r="BF5" s="231">
        <v>25.0682592394461</v>
      </c>
      <c r="BG5" s="231">
        <v>25.036528173276299</v>
      </c>
      <c r="BH5" s="231">
        <v>25.019337850782801</v>
      </c>
      <c r="BI5" s="231">
        <v>25.010136053606999</v>
      </c>
      <c r="BJ5" s="231">
        <v>25.005264211923699</v>
      </c>
      <c r="BK5" s="231">
        <v>25.002710869116498</v>
      </c>
      <c r="BL5" s="231">
        <v>25.001385213280901</v>
      </c>
      <c r="BM5" s="231">
        <v>25.000702984296399</v>
      </c>
      <c r="BN5" s="231">
        <v>25.000354767049402</v>
      </c>
      <c r="BO5" s="231">
        <v>25.000178402625998</v>
      </c>
      <c r="BP5" s="231">
        <v>25.000089725221301</v>
      </c>
      <c r="BQ5" s="231">
        <v>25.000045441723799</v>
      </c>
      <c r="BR5" s="231">
        <v>25.0000234692574</v>
      </c>
      <c r="BS5" s="231">
        <v>25.0000126308265</v>
      </c>
      <c r="BT5" s="231">
        <v>25.000007303901899</v>
      </c>
      <c r="BU5" s="231">
        <v>25.000004648234601</v>
      </c>
      <c r="BV5" s="231">
        <v>25.0000032058614</v>
      </c>
      <c r="BW5" s="231">
        <v>25.000002342495002</v>
      </c>
      <c r="BX5" s="231">
        <v>25.0000017818628</v>
      </c>
      <c r="BY5" s="231">
        <v>25.000001393022998</v>
      </c>
      <c r="BZ5" s="231">
        <v>25.000001108064399</v>
      </c>
      <c r="CA5" s="231">
        <v>25.000000888891101</v>
      </c>
      <c r="CB5" s="231">
        <v>25.0000007126628</v>
      </c>
      <c r="CC5" s="231">
        <v>25.000000564886001</v>
      </c>
      <c r="CD5" s="231">
        <v>25.000000435908401</v>
      </c>
      <c r="CE5" s="231">
        <v>25.000000319044201</v>
      </c>
      <c r="CF5" s="231">
        <v>25.000000209537099</v>
      </c>
      <c r="CG5" s="231">
        <v>25.0000001039806</v>
      </c>
      <c r="CH5" s="231">
        <v>25</v>
      </c>
    </row>
    <row r="6" spans="1:86" ht="7.5" customHeight="1">
      <c r="A6" s="51">
        <f>A5+1</f>
        <v>2</v>
      </c>
      <c r="B6" s="51">
        <f>COUNT(F5:AS5)</f>
        <v>40</v>
      </c>
      <c r="C6" s="51"/>
      <c r="F6" s="231">
        <v>-1E+30</v>
      </c>
      <c r="G6" s="231">
        <v>-1E+30</v>
      </c>
      <c r="H6" s="231">
        <v>-1E+30</v>
      </c>
      <c r="I6" s="231">
        <v>-1E+30</v>
      </c>
      <c r="J6" s="231">
        <v>-1E+30</v>
      </c>
      <c r="K6" s="231">
        <v>-1E+30</v>
      </c>
      <c r="L6" s="231">
        <v>-1E+30</v>
      </c>
      <c r="M6" s="231">
        <v>-1E+30</v>
      </c>
      <c r="N6" s="231">
        <v>-1E+30</v>
      </c>
      <c r="O6" s="231">
        <v>-1E+30</v>
      </c>
      <c r="P6" s="231">
        <v>-1E+30</v>
      </c>
      <c r="Q6" s="231">
        <v>-1E+30</v>
      </c>
      <c r="R6" s="231">
        <v>-1E+30</v>
      </c>
      <c r="S6" s="231">
        <v>-1E+30</v>
      </c>
      <c r="T6" s="231">
        <v>-1E+30</v>
      </c>
      <c r="U6" s="231">
        <v>-1E+30</v>
      </c>
      <c r="V6" s="231">
        <v>-1E+30</v>
      </c>
      <c r="W6" s="231">
        <v>-1E+30</v>
      </c>
      <c r="X6" s="231">
        <v>-1E+30</v>
      </c>
      <c r="Y6" s="231">
        <v>-1E+30</v>
      </c>
      <c r="Z6" s="231">
        <v>-1E+30</v>
      </c>
      <c r="AA6" s="231">
        <v>-1E+30</v>
      </c>
      <c r="AB6" s="231">
        <v>-1E+30</v>
      </c>
      <c r="AC6" s="231">
        <v>-1E+30</v>
      </c>
      <c r="AD6" s="231">
        <v>-1E+30</v>
      </c>
      <c r="AE6" s="231">
        <v>-1E+30</v>
      </c>
      <c r="AF6" s="231">
        <v>-1E+30</v>
      </c>
      <c r="AG6" s="231">
        <v>-1E+30</v>
      </c>
      <c r="AH6" s="231">
        <v>-1E+30</v>
      </c>
      <c r="AI6" s="231">
        <v>-1E+30</v>
      </c>
      <c r="AJ6" s="231">
        <v>-1E+30</v>
      </c>
      <c r="AK6" s="231">
        <v>-1E+30</v>
      </c>
      <c r="AL6" s="231">
        <v>-1E+30</v>
      </c>
      <c r="AM6" s="231">
        <v>-1E+30</v>
      </c>
      <c r="AN6" s="231">
        <v>-1E+30</v>
      </c>
      <c r="AO6" s="231">
        <v>-1E+30</v>
      </c>
      <c r="AP6" s="231">
        <v>-1E+30</v>
      </c>
      <c r="AQ6" s="231">
        <v>-1E+30</v>
      </c>
      <c r="AR6" s="231">
        <v>-1E+30</v>
      </c>
      <c r="AS6" s="231">
        <v>-1E+30</v>
      </c>
      <c r="AU6" s="231">
        <v>46.016955489344198</v>
      </c>
      <c r="AV6" s="231">
        <v>44.5632523953226</v>
      </c>
      <c r="AW6" s="231">
        <v>32.548046698549697</v>
      </c>
      <c r="AX6" s="231">
        <v>29.8617957472527</v>
      </c>
      <c r="AY6" s="231">
        <v>28.122365417643401</v>
      </c>
      <c r="AZ6" s="231">
        <v>26.929644235769899</v>
      </c>
      <c r="BA6" s="231">
        <v>26.1549033260664</v>
      </c>
      <c r="BB6" s="231">
        <v>25.673159175308601</v>
      </c>
      <c r="BC6" s="231">
        <v>25.3838977158407</v>
      </c>
      <c r="BD6" s="231">
        <v>25.214970481610901</v>
      </c>
      <c r="BE6" s="231">
        <v>25.118504072595499</v>
      </c>
      <c r="BF6" s="231">
        <v>25.064432068283999</v>
      </c>
      <c r="BG6" s="231">
        <v>25.0346022530188</v>
      </c>
      <c r="BH6" s="231">
        <v>25.018374966171699</v>
      </c>
      <c r="BI6" s="231">
        <v>25.009657630208402</v>
      </c>
      <c r="BJ6" s="231">
        <v>25.0050279185192</v>
      </c>
      <c r="BK6" s="231">
        <v>25.002594836362402</v>
      </c>
      <c r="BL6" s="231">
        <v>25.001328552071499</v>
      </c>
      <c r="BM6" s="231">
        <v>25.000675463952501</v>
      </c>
      <c r="BN6" s="231">
        <v>25.000341469527399</v>
      </c>
      <c r="BO6" s="231">
        <v>25.000172009389502</v>
      </c>
      <c r="BP6" s="231">
        <v>25.0000866661773</v>
      </c>
      <c r="BQ6" s="231">
        <v>25.000043984776902</v>
      </c>
      <c r="BR6" s="231">
        <v>25.0000227784248</v>
      </c>
      <c r="BS6" s="231">
        <v>25.000012304528902</v>
      </c>
      <c r="BT6" s="231">
        <v>25.000007149432001</v>
      </c>
      <c r="BU6" s="231">
        <v>25.000004570855602</v>
      </c>
      <c r="BV6" s="231">
        <v>25.000003163158301</v>
      </c>
      <c r="BW6" s="231">
        <v>25.0000023168169</v>
      </c>
      <c r="BX6" s="231">
        <v>25.000001765345601</v>
      </c>
      <c r="BY6" s="231">
        <v>25.000001381832501</v>
      </c>
      <c r="BZ6" s="231">
        <v>25.000001100177499</v>
      </c>
      <c r="CA6" s="231">
        <v>25.000000883170198</v>
      </c>
      <c r="CB6" s="231">
        <v>25.000000708436701</v>
      </c>
      <c r="CC6" s="231">
        <v>25.000000561745701</v>
      </c>
      <c r="CD6" s="231">
        <v>25.000000433600199</v>
      </c>
      <c r="CE6" s="231">
        <v>25.000000317411999</v>
      </c>
      <c r="CF6" s="231">
        <v>25.000000208488501</v>
      </c>
      <c r="CG6" s="231">
        <v>25.000000103466402</v>
      </c>
      <c r="CH6" s="231">
        <v>25</v>
      </c>
    </row>
    <row r="7" spans="1:86" ht="7.5" customHeight="1">
      <c r="A7" s="51">
        <f t="shared" ref="A7:A18" si="0">A6+1</f>
        <v>3</v>
      </c>
      <c r="B7" s="51"/>
      <c r="C7" s="51"/>
      <c r="F7" s="231">
        <v>-1E+30</v>
      </c>
      <c r="G7" s="231">
        <v>-1E+30</v>
      </c>
      <c r="H7" s="231">
        <v>-1E+30</v>
      </c>
      <c r="I7" s="231">
        <v>-1E+30</v>
      </c>
      <c r="J7" s="231">
        <v>-1E+30</v>
      </c>
      <c r="K7" s="231">
        <v>-1E+30</v>
      </c>
      <c r="L7" s="231">
        <v>-1E+30</v>
      </c>
      <c r="M7" s="231">
        <v>-1E+30</v>
      </c>
      <c r="N7" s="231">
        <v>-1E+30</v>
      </c>
      <c r="O7" s="231">
        <v>-1E+30</v>
      </c>
      <c r="P7" s="231">
        <v>-1E+30</v>
      </c>
      <c r="Q7" s="231">
        <v>-1E+30</v>
      </c>
      <c r="R7" s="231">
        <v>-1E+30</v>
      </c>
      <c r="S7" s="231">
        <v>-1E+30</v>
      </c>
      <c r="T7" s="231">
        <v>-1E+30</v>
      </c>
      <c r="U7" s="231">
        <v>-1E+30</v>
      </c>
      <c r="V7" s="231">
        <v>-1E+30</v>
      </c>
      <c r="W7" s="231">
        <v>-1E+30</v>
      </c>
      <c r="X7" s="231">
        <v>-1E+30</v>
      </c>
      <c r="Y7" s="231">
        <v>-1E+30</v>
      </c>
      <c r="Z7" s="231">
        <v>-1E+30</v>
      </c>
      <c r="AA7" s="231">
        <v>-1E+30</v>
      </c>
      <c r="AB7" s="231">
        <v>-1E+30</v>
      </c>
      <c r="AC7" s="231">
        <v>-1E+30</v>
      </c>
      <c r="AD7" s="231">
        <v>-1E+30</v>
      </c>
      <c r="AE7" s="231">
        <v>-1E+30</v>
      </c>
      <c r="AF7" s="231">
        <v>-1E+30</v>
      </c>
      <c r="AG7" s="231">
        <v>-1E+30</v>
      </c>
      <c r="AH7" s="231">
        <v>-1E+30</v>
      </c>
      <c r="AI7" s="231">
        <v>-1E+30</v>
      </c>
      <c r="AJ7" s="231">
        <v>-1E+30</v>
      </c>
      <c r="AK7" s="231">
        <v>-1E+30</v>
      </c>
      <c r="AL7" s="231">
        <v>-1E+30</v>
      </c>
      <c r="AM7" s="231">
        <v>-1E+30</v>
      </c>
      <c r="AN7" s="231">
        <v>-1E+30</v>
      </c>
      <c r="AO7" s="231">
        <v>-1E+30</v>
      </c>
      <c r="AP7" s="231">
        <v>-1E+30</v>
      </c>
      <c r="AQ7" s="231">
        <v>-1E+30</v>
      </c>
      <c r="AR7" s="231">
        <v>-1E+30</v>
      </c>
      <c r="AS7" s="231">
        <v>-1E+30</v>
      </c>
      <c r="AU7" s="231">
        <v>33.654985022122801</v>
      </c>
      <c r="AV7" s="231">
        <v>32.548046702048197</v>
      </c>
      <c r="AW7" s="231">
        <v>30.501860308965899</v>
      </c>
      <c r="AX7" s="231">
        <v>28.8475232068519</v>
      </c>
      <c r="AY7" s="231">
        <v>27.539343971580099</v>
      </c>
      <c r="AZ7" s="231">
        <v>26.602914181647101</v>
      </c>
      <c r="BA7" s="231">
        <v>25.9760794433687</v>
      </c>
      <c r="BB7" s="231">
        <v>25.577249406324398</v>
      </c>
      <c r="BC7" s="231">
        <v>25.3332862901966</v>
      </c>
      <c r="BD7" s="231">
        <v>25.188605474808401</v>
      </c>
      <c r="BE7" s="231">
        <v>25.104914352190999</v>
      </c>
      <c r="BF7" s="231">
        <v>25.057490577728601</v>
      </c>
      <c r="BG7" s="231">
        <v>25.031085220692699</v>
      </c>
      <c r="BH7" s="231">
        <v>25.016606230115901</v>
      </c>
      <c r="BI7" s="231">
        <v>25.008774315118998</v>
      </c>
      <c r="BJ7" s="231">
        <v>25.004589696140101</v>
      </c>
      <c r="BK7" s="231">
        <v>25.002378794802802</v>
      </c>
      <c r="BL7" s="231">
        <v>25.001222683073902</v>
      </c>
      <c r="BM7" s="231">
        <v>25.000623881017301</v>
      </c>
      <c r="BN7" s="231">
        <v>25.000316474165199</v>
      </c>
      <c r="BO7" s="231">
        <v>25.000159960899701</v>
      </c>
      <c r="BP7" s="231">
        <v>25.000080887584801</v>
      </c>
      <c r="BQ7" s="231">
        <v>25.000041226640001</v>
      </c>
      <c r="BR7" s="231">
        <v>25.000021468041702</v>
      </c>
      <c r="BS7" s="231">
        <v>25.000011684466799</v>
      </c>
      <c r="BT7" s="231">
        <v>25.000006855204798</v>
      </c>
      <c r="BU7" s="231">
        <v>25.000004422341998</v>
      </c>
      <c r="BV7" s="231">
        <v>25.000003080602902</v>
      </c>
      <c r="BW7" s="231">
        <v>25.000002266888998</v>
      </c>
      <c r="BX7" s="231">
        <v>25.000001733087601</v>
      </c>
      <c r="BY7" s="231">
        <v>25.000001359902999</v>
      </c>
      <c r="BZ7" s="231">
        <v>25.0000010846809</v>
      </c>
      <c r="CA7" s="231">
        <v>25.000000871906298</v>
      </c>
      <c r="CB7" s="231">
        <v>25.000000700102799</v>
      </c>
      <c r="CC7" s="231">
        <v>25.0000005555451</v>
      </c>
      <c r="CD7" s="231">
        <v>25.0000004290386</v>
      </c>
      <c r="CE7" s="231">
        <v>25.000000314184401</v>
      </c>
      <c r="CF7" s="231">
        <v>25.0000002064141</v>
      </c>
      <c r="CG7" s="231">
        <v>25.000000102448698</v>
      </c>
      <c r="CH7" s="231">
        <v>25</v>
      </c>
    </row>
    <row r="8" spans="1:86" ht="7.5" customHeight="1">
      <c r="A8" s="51">
        <f t="shared" si="0"/>
        <v>4</v>
      </c>
      <c r="B8" s="51"/>
      <c r="C8" s="51"/>
      <c r="F8" s="231">
        <v>-1E+30</v>
      </c>
      <c r="G8" s="231">
        <v>-1E+30</v>
      </c>
      <c r="H8" s="231">
        <v>-1E+30</v>
      </c>
      <c r="I8" s="231">
        <v>-1E+30</v>
      </c>
      <c r="J8" s="231">
        <v>-1E+30</v>
      </c>
      <c r="K8" s="231">
        <v>-1E+30</v>
      </c>
      <c r="L8" s="231">
        <v>-1E+30</v>
      </c>
      <c r="M8" s="231">
        <v>-1E+30</v>
      </c>
      <c r="N8" s="231">
        <v>-1E+30</v>
      </c>
      <c r="O8" s="231">
        <v>-1E+30</v>
      </c>
      <c r="P8" s="231">
        <v>-1E+30</v>
      </c>
      <c r="Q8" s="231">
        <v>-1E+30</v>
      </c>
      <c r="R8" s="231">
        <v>-1E+30</v>
      </c>
      <c r="S8" s="231">
        <v>-1E+30</v>
      </c>
      <c r="T8" s="231">
        <v>-1E+30</v>
      </c>
      <c r="U8" s="231">
        <v>-1E+30</v>
      </c>
      <c r="V8" s="231">
        <v>-1E+30</v>
      </c>
      <c r="W8" s="231">
        <v>-1E+30</v>
      </c>
      <c r="X8" s="231">
        <v>-1E+30</v>
      </c>
      <c r="Y8" s="231">
        <v>-1E+30</v>
      </c>
      <c r="Z8" s="231">
        <v>-1E+30</v>
      </c>
      <c r="AA8" s="231">
        <v>-1E+30</v>
      </c>
      <c r="AB8" s="231">
        <v>-1E+30</v>
      </c>
      <c r="AC8" s="231">
        <v>-1E+30</v>
      </c>
      <c r="AD8" s="231">
        <v>-1E+30</v>
      </c>
      <c r="AE8" s="231">
        <v>-1E+30</v>
      </c>
      <c r="AF8" s="231">
        <v>-1E+30</v>
      </c>
      <c r="AG8" s="231">
        <v>-1E+30</v>
      </c>
      <c r="AH8" s="231">
        <v>-1E+30</v>
      </c>
      <c r="AI8" s="231">
        <v>-1E+30</v>
      </c>
      <c r="AJ8" s="231">
        <v>-1E+30</v>
      </c>
      <c r="AK8" s="231">
        <v>-1E+30</v>
      </c>
      <c r="AL8" s="231">
        <v>-1E+30</v>
      </c>
      <c r="AM8" s="231">
        <v>-1E+30</v>
      </c>
      <c r="AN8" s="231">
        <v>-1E+30</v>
      </c>
      <c r="AO8" s="231">
        <v>-1E+30</v>
      </c>
      <c r="AP8" s="231">
        <v>-1E+30</v>
      </c>
      <c r="AQ8" s="231">
        <v>-1E+30</v>
      </c>
      <c r="AR8" s="231">
        <v>-1E+30</v>
      </c>
      <c r="AS8" s="231">
        <v>-1E+30</v>
      </c>
      <c r="AU8" s="231">
        <v>30.458103863422199</v>
      </c>
      <c r="AV8" s="231">
        <v>29.861795747740398</v>
      </c>
      <c r="AW8" s="231">
        <v>28.847523206901698</v>
      </c>
      <c r="AX8" s="231">
        <v>27.7923722572868</v>
      </c>
      <c r="AY8" s="231">
        <v>26.9013391665321</v>
      </c>
      <c r="AZ8" s="231">
        <v>26.231847357281101</v>
      </c>
      <c r="BA8" s="231">
        <v>25.766956178069901</v>
      </c>
      <c r="BB8" s="231">
        <v>25.4623372501649</v>
      </c>
      <c r="BC8" s="231">
        <v>25.271396174291201</v>
      </c>
      <c r="BD8" s="231">
        <v>25.155802814982799</v>
      </c>
      <c r="BE8" s="231">
        <v>25.0877563459443</v>
      </c>
      <c r="BF8" s="231">
        <v>25.048615997012799</v>
      </c>
      <c r="BG8" s="231">
        <v>25.0265401267208</v>
      </c>
      <c r="BH8" s="231">
        <v>25.014299090257001</v>
      </c>
      <c r="BI8" s="231">
        <v>25.007612712018901</v>
      </c>
      <c r="BJ8" s="231">
        <v>25.0040092716647</v>
      </c>
      <c r="BK8" s="231">
        <v>25.002090824532399</v>
      </c>
      <c r="BL8" s="231">
        <v>25.001080762322701</v>
      </c>
      <c r="BM8" s="231">
        <v>25.000554378052598</v>
      </c>
      <c r="BN8" s="231">
        <v>25.000282639071401</v>
      </c>
      <c r="BO8" s="231">
        <v>25.000143582492001</v>
      </c>
      <c r="BP8" s="231">
        <v>25.000073001953702</v>
      </c>
      <c r="BQ8" s="231">
        <v>25.0000374494557</v>
      </c>
      <c r="BR8" s="231">
        <v>25.000019667636298</v>
      </c>
      <c r="BS8" s="231">
        <v>25.000010829836</v>
      </c>
      <c r="BT8" s="231">
        <v>25.0000064479432</v>
      </c>
      <c r="BU8" s="231">
        <v>25.000004214134702</v>
      </c>
      <c r="BV8" s="231">
        <v>25.000002963474099</v>
      </c>
      <c r="BW8" s="231">
        <v>25.000002195383502</v>
      </c>
      <c r="BX8" s="231">
        <v>25.0000016865554</v>
      </c>
      <c r="BY8" s="231">
        <v>25.000001328094498</v>
      </c>
      <c r="BZ8" s="231">
        <v>25.000001062106801</v>
      </c>
      <c r="CA8" s="231">
        <v>25.0000008554434</v>
      </c>
      <c r="CB8" s="231">
        <v>25.000000687890999</v>
      </c>
      <c r="CC8" s="231">
        <v>25.000000546441701</v>
      </c>
      <c r="CD8" s="231">
        <v>25.000000422331699</v>
      </c>
      <c r="CE8" s="231">
        <v>25.000000309434</v>
      </c>
      <c r="CF8" s="231">
        <v>25.000000203359001</v>
      </c>
      <c r="CG8" s="231">
        <v>25.0000001009494</v>
      </c>
      <c r="CH8" s="231">
        <v>25</v>
      </c>
    </row>
    <row r="9" spans="1:86" ht="7.5" customHeight="1">
      <c r="A9" s="51">
        <f t="shared" si="0"/>
        <v>5</v>
      </c>
      <c r="B9" s="51"/>
      <c r="C9" s="51"/>
      <c r="F9" s="231">
        <v>-1E+30</v>
      </c>
      <c r="G9" s="231">
        <v>-1E+30</v>
      </c>
      <c r="H9" s="231">
        <v>-1E+30</v>
      </c>
      <c r="I9" s="231">
        <v>-1E+30</v>
      </c>
      <c r="J9" s="231">
        <v>-1E+30</v>
      </c>
      <c r="K9" s="231">
        <v>-1E+30</v>
      </c>
      <c r="L9" s="231">
        <v>-1E+30</v>
      </c>
      <c r="M9" s="231">
        <v>-1E+30</v>
      </c>
      <c r="N9" s="231">
        <v>-1E+30</v>
      </c>
      <c r="O9" s="231">
        <v>-1E+30</v>
      </c>
      <c r="P9" s="231">
        <v>-1E+30</v>
      </c>
      <c r="Q9" s="231">
        <v>-1E+30</v>
      </c>
      <c r="R9" s="231">
        <v>-1E+30</v>
      </c>
      <c r="S9" s="231">
        <v>-1E+30</v>
      </c>
      <c r="T9" s="231">
        <v>-1E+30</v>
      </c>
      <c r="U9" s="231">
        <v>-1E+30</v>
      </c>
      <c r="V9" s="231">
        <v>-1E+30</v>
      </c>
      <c r="W9" s="231">
        <v>-1E+30</v>
      </c>
      <c r="X9" s="231">
        <v>-1E+30</v>
      </c>
      <c r="Y9" s="231">
        <v>-1E+30</v>
      </c>
      <c r="Z9" s="231">
        <v>-1E+30</v>
      </c>
      <c r="AA9" s="231">
        <v>-1E+30</v>
      </c>
      <c r="AB9" s="231">
        <v>-1E+30</v>
      </c>
      <c r="AC9" s="231">
        <v>-1E+30</v>
      </c>
      <c r="AD9" s="231">
        <v>-1E+30</v>
      </c>
      <c r="AE9" s="231">
        <v>-1E+30</v>
      </c>
      <c r="AF9" s="231">
        <v>-1E+30</v>
      </c>
      <c r="AG9" s="231">
        <v>-1E+30</v>
      </c>
      <c r="AH9" s="231">
        <v>-1E+30</v>
      </c>
      <c r="AI9" s="231">
        <v>-1E+30</v>
      </c>
      <c r="AJ9" s="231">
        <v>-1E+30</v>
      </c>
      <c r="AK9" s="231">
        <v>-1E+30</v>
      </c>
      <c r="AL9" s="231">
        <v>-1E+30</v>
      </c>
      <c r="AM9" s="231">
        <v>-1E+30</v>
      </c>
      <c r="AN9" s="231">
        <v>-1E+30</v>
      </c>
      <c r="AO9" s="231">
        <v>-1E+30</v>
      </c>
      <c r="AP9" s="231">
        <v>-1E+30</v>
      </c>
      <c r="AQ9" s="231">
        <v>-1E+30</v>
      </c>
      <c r="AR9" s="231">
        <v>-1E+30</v>
      </c>
      <c r="AS9" s="231">
        <v>-1E+30</v>
      </c>
      <c r="AU9" s="231">
        <v>28.4681422040195</v>
      </c>
      <c r="AV9" s="231">
        <v>28.122365417535999</v>
      </c>
      <c r="AW9" s="231">
        <v>27.53934397151</v>
      </c>
      <c r="AX9" s="231">
        <v>26.9013391665315</v>
      </c>
      <c r="AY9" s="231">
        <v>26.3334900252263</v>
      </c>
      <c r="AZ9" s="231">
        <v>25.887484747842301</v>
      </c>
      <c r="BA9" s="231">
        <v>25.566062844074899</v>
      </c>
      <c r="BB9" s="231">
        <v>25.3486690377411</v>
      </c>
      <c r="BC9" s="231">
        <v>25.2086239601919</v>
      </c>
      <c r="BD9" s="231">
        <v>25.121810112829099</v>
      </c>
      <c r="BE9" s="231">
        <v>25.069644159372</v>
      </c>
      <c r="BF9" s="231">
        <v>25.039097105237001</v>
      </c>
      <c r="BG9" s="231">
        <v>25.021596957478</v>
      </c>
      <c r="BH9" s="231">
        <v>25.011759260655801</v>
      </c>
      <c r="BI9" s="231">
        <v>25.0063202192201</v>
      </c>
      <c r="BJ9" s="231">
        <v>25.003357295721798</v>
      </c>
      <c r="BK9" s="231">
        <v>25.001764605689001</v>
      </c>
      <c r="BL9" s="231">
        <v>25.000918763823702</v>
      </c>
      <c r="BM9" s="231">
        <v>25.000474494846401</v>
      </c>
      <c r="BN9" s="231">
        <v>25.000243506770399</v>
      </c>
      <c r="BO9" s="231">
        <v>25.000124531306501</v>
      </c>
      <c r="BP9" s="231">
        <v>25.000063781181002</v>
      </c>
      <c r="BQ9" s="231">
        <v>25.000033011251201</v>
      </c>
      <c r="BR9" s="231">
        <v>25.000017542473302</v>
      </c>
      <c r="BS9" s="231">
        <v>25.000009816291101</v>
      </c>
      <c r="BT9" s="231">
        <v>25.0000059614819</v>
      </c>
      <c r="BU9" s="231">
        <v>25.000003960936802</v>
      </c>
      <c r="BV9" s="231">
        <v>25.0000028186973</v>
      </c>
      <c r="BW9" s="231">
        <v>25.000002105875598</v>
      </c>
      <c r="BX9" s="231">
        <v>25.000001627744599</v>
      </c>
      <c r="BY9" s="231">
        <v>25.000001287593701</v>
      </c>
      <c r="BZ9" s="231">
        <v>25.0000010331981</v>
      </c>
      <c r="CA9" s="231">
        <v>25.000000834266</v>
      </c>
      <c r="CB9" s="231">
        <v>25.000000672127399</v>
      </c>
      <c r="CC9" s="231">
        <v>25.000000534659598</v>
      </c>
      <c r="CD9" s="231">
        <v>25.0000004136344</v>
      </c>
      <c r="CE9" s="231">
        <v>25.000000303265399</v>
      </c>
      <c r="CF9" s="231">
        <v>25.000000199388499</v>
      </c>
      <c r="CG9" s="231">
        <v>25.000000098999902</v>
      </c>
      <c r="CH9" s="231">
        <v>25</v>
      </c>
    </row>
    <row r="10" spans="1:86" ht="7.5" customHeight="1">
      <c r="A10" s="51">
        <f t="shared" si="0"/>
        <v>6</v>
      </c>
      <c r="B10" s="51"/>
      <c r="C10" s="51"/>
      <c r="F10" s="231">
        <v>-1E+30</v>
      </c>
      <c r="G10" s="231">
        <v>-1E+30</v>
      </c>
      <c r="H10" s="231">
        <v>-1E+30</v>
      </c>
      <c r="I10" s="231">
        <v>-1E+30</v>
      </c>
      <c r="J10" s="231">
        <v>-1E+30</v>
      </c>
      <c r="K10" s="231">
        <v>-1E+30</v>
      </c>
      <c r="L10" s="231">
        <v>-1E+30</v>
      </c>
      <c r="M10" s="231">
        <v>-1E+30</v>
      </c>
      <c r="N10" s="231">
        <v>-1E+30</v>
      </c>
      <c r="O10" s="231">
        <v>-1E+30</v>
      </c>
      <c r="P10" s="231">
        <v>-1E+30</v>
      </c>
      <c r="Q10" s="231">
        <v>-1E+30</v>
      </c>
      <c r="R10" s="231">
        <v>-1E+30</v>
      </c>
      <c r="S10" s="231">
        <v>-1E+30</v>
      </c>
      <c r="T10" s="231">
        <v>-1E+30</v>
      </c>
      <c r="U10" s="231">
        <v>-1E+30</v>
      </c>
      <c r="V10" s="231">
        <v>-1E+30</v>
      </c>
      <c r="W10" s="231">
        <v>-1E+30</v>
      </c>
      <c r="X10" s="231">
        <v>-1E+30</v>
      </c>
      <c r="Y10" s="231">
        <v>-1E+30</v>
      </c>
      <c r="Z10" s="231">
        <v>-1E+30</v>
      </c>
      <c r="AA10" s="231">
        <v>-1E+30</v>
      </c>
      <c r="AB10" s="231">
        <v>-1E+30</v>
      </c>
      <c r="AC10" s="231">
        <v>-1E+30</v>
      </c>
      <c r="AD10" s="231">
        <v>-1E+30</v>
      </c>
      <c r="AE10" s="231">
        <v>-1E+30</v>
      </c>
      <c r="AF10" s="231">
        <v>-1E+30</v>
      </c>
      <c r="AG10" s="231">
        <v>-1E+30</v>
      </c>
      <c r="AH10" s="231">
        <v>-1E+30</v>
      </c>
      <c r="AI10" s="231">
        <v>-1E+30</v>
      </c>
      <c r="AJ10" s="231">
        <v>-1E+30</v>
      </c>
      <c r="AK10" s="231">
        <v>-1E+30</v>
      </c>
      <c r="AL10" s="231">
        <v>-1E+30</v>
      </c>
      <c r="AM10" s="231">
        <v>-1E+30</v>
      </c>
      <c r="AN10" s="231">
        <v>-1E+30</v>
      </c>
      <c r="AO10" s="231">
        <v>-1E+30</v>
      </c>
      <c r="AP10" s="231">
        <v>-1E+30</v>
      </c>
      <c r="AQ10" s="231">
        <v>-1E+30</v>
      </c>
      <c r="AR10" s="231">
        <v>-1E+30</v>
      </c>
      <c r="AS10" s="231">
        <v>-1E+30</v>
      </c>
      <c r="AU10" s="231">
        <v>27.1221180526599</v>
      </c>
      <c r="AV10" s="231">
        <v>26.929644235636601</v>
      </c>
      <c r="AW10" s="231">
        <v>26.6029141816988</v>
      </c>
      <c r="AX10" s="231">
        <v>26.231847357361399</v>
      </c>
      <c r="AY10" s="231">
        <v>25.887484747902</v>
      </c>
      <c r="AZ10" s="231">
        <v>25.606201337893001</v>
      </c>
      <c r="BA10" s="231">
        <v>25.396182656538201</v>
      </c>
      <c r="BB10" s="231">
        <v>25.2495582412804</v>
      </c>
      <c r="BC10" s="231">
        <v>25.1523932776241</v>
      </c>
      <c r="BD10" s="231">
        <v>25.0906291721457</v>
      </c>
      <c r="BE10" s="231">
        <v>25.052680923761699</v>
      </c>
      <c r="BF10" s="231">
        <v>25.030017640388401</v>
      </c>
      <c r="BG10" s="231">
        <v>25.016805436445399</v>
      </c>
      <c r="BH10" s="231">
        <v>25.009261995669</v>
      </c>
      <c r="BI10" s="231">
        <v>25.005033157411599</v>
      </c>
      <c r="BJ10" s="231">
        <v>25.002700643595201</v>
      </c>
      <c r="BK10" s="231">
        <v>25.0014326716467</v>
      </c>
      <c r="BL10" s="231">
        <v>25.000752395849201</v>
      </c>
      <c r="BM10" s="231">
        <v>25.000391764362998</v>
      </c>
      <c r="BN10" s="231">
        <v>25.000202667228699</v>
      </c>
      <c r="BO10" s="231">
        <v>25.000104508320799</v>
      </c>
      <c r="BP10" s="231">
        <v>25.0000540268165</v>
      </c>
      <c r="BQ10" s="231">
        <v>25.000028287703199</v>
      </c>
      <c r="BR10" s="231">
        <v>25.0000152675069</v>
      </c>
      <c r="BS10" s="231">
        <v>25.000008724152401</v>
      </c>
      <c r="BT10" s="231">
        <v>25.0000054303963</v>
      </c>
      <c r="BU10" s="231">
        <v>25.0000036782391</v>
      </c>
      <c r="BV10" s="231">
        <v>25.000002653870901</v>
      </c>
      <c r="BW10" s="231">
        <v>25.000002002423301</v>
      </c>
      <c r="BX10" s="231">
        <v>25.0000015589798</v>
      </c>
      <c r="BY10" s="231">
        <v>25.000001239810501</v>
      </c>
      <c r="BZ10" s="231">
        <v>25.000000998850702</v>
      </c>
      <c r="CA10" s="231">
        <v>25.000000808965599</v>
      </c>
      <c r="CB10" s="231">
        <v>25.000000653214101</v>
      </c>
      <c r="CC10" s="231">
        <v>25.000000520477201</v>
      </c>
      <c r="CD10" s="231">
        <v>25.000000403140199</v>
      </c>
      <c r="CE10" s="231">
        <v>25.000000295809901</v>
      </c>
      <c r="CF10" s="231">
        <v>25.000000194584501</v>
      </c>
      <c r="CG10" s="231">
        <v>25.000000096639901</v>
      </c>
      <c r="CH10" s="231">
        <v>25</v>
      </c>
    </row>
    <row r="11" spans="1:86" ht="7.5" customHeight="1">
      <c r="A11" s="51">
        <f t="shared" si="0"/>
        <v>7</v>
      </c>
      <c r="B11" s="51"/>
      <c r="C11" s="51"/>
      <c r="F11" s="231">
        <v>-1E+30</v>
      </c>
      <c r="G11" s="231">
        <v>-1E+30</v>
      </c>
      <c r="H11" s="231">
        <v>-1E+30</v>
      </c>
      <c r="I11" s="231">
        <v>-1E+30</v>
      </c>
      <c r="J11" s="231">
        <v>-1E+30</v>
      </c>
      <c r="K11" s="231">
        <v>-1E+30</v>
      </c>
      <c r="L11" s="231">
        <v>-1E+30</v>
      </c>
      <c r="M11" s="231">
        <v>-1E+30</v>
      </c>
      <c r="N11" s="231">
        <v>-1E+30</v>
      </c>
      <c r="O11" s="231">
        <v>-1E+30</v>
      </c>
      <c r="P11" s="231">
        <v>-1E+30</v>
      </c>
      <c r="Q11" s="231">
        <v>-1E+30</v>
      </c>
      <c r="R11" s="231">
        <v>-1E+30</v>
      </c>
      <c r="S11" s="231">
        <v>-1E+30</v>
      </c>
      <c r="T11" s="231">
        <v>-1E+30</v>
      </c>
      <c r="U11" s="231">
        <v>-1E+30</v>
      </c>
      <c r="V11" s="231">
        <v>-1E+30</v>
      </c>
      <c r="W11" s="231">
        <v>-1E+30</v>
      </c>
      <c r="X11" s="231">
        <v>-1E+30</v>
      </c>
      <c r="Y11" s="231">
        <v>-1E+30</v>
      </c>
      <c r="Z11" s="231">
        <v>-1E+30</v>
      </c>
      <c r="AA11" s="231">
        <v>-1E+30</v>
      </c>
      <c r="AB11" s="231">
        <v>-1E+30</v>
      </c>
      <c r="AC11" s="231">
        <v>-1E+30</v>
      </c>
      <c r="AD11" s="231">
        <v>-1E+30</v>
      </c>
      <c r="AE11" s="231">
        <v>-1E+30</v>
      </c>
      <c r="AF11" s="231">
        <v>-1E+30</v>
      </c>
      <c r="AG11" s="231">
        <v>-1E+30</v>
      </c>
      <c r="AH11" s="231">
        <v>-1E+30</v>
      </c>
      <c r="AI11" s="231">
        <v>-1E+30</v>
      </c>
      <c r="AJ11" s="231">
        <v>-1E+30</v>
      </c>
      <c r="AK11" s="231">
        <v>-1E+30</v>
      </c>
      <c r="AL11" s="231">
        <v>-1E+30</v>
      </c>
      <c r="AM11" s="231">
        <v>-1E+30</v>
      </c>
      <c r="AN11" s="231">
        <v>-1E+30</v>
      </c>
      <c r="AO11" s="231">
        <v>-1E+30</v>
      </c>
      <c r="AP11" s="231">
        <v>-1E+30</v>
      </c>
      <c r="AQ11" s="231">
        <v>-1E+30</v>
      </c>
      <c r="AR11" s="231">
        <v>-1E+30</v>
      </c>
      <c r="AS11" s="231">
        <v>-1E+30</v>
      </c>
      <c r="AU11" s="231">
        <v>26.258961630835501</v>
      </c>
      <c r="AV11" s="231">
        <v>26.154903326001399</v>
      </c>
      <c r="AW11" s="231">
        <v>25.9760794434271</v>
      </c>
      <c r="AX11" s="231">
        <v>25.7669561781595</v>
      </c>
      <c r="AY11" s="231">
        <v>25.566062844146401</v>
      </c>
      <c r="AZ11" s="231">
        <v>25.396182656572599</v>
      </c>
      <c r="BA11" s="231">
        <v>25.2650967182052</v>
      </c>
      <c r="BB11" s="231">
        <v>25.170739917288898</v>
      </c>
      <c r="BC11" s="231">
        <v>25.106438228283199</v>
      </c>
      <c r="BD11" s="231">
        <v>25.064513622340499</v>
      </c>
      <c r="BE11" s="231">
        <v>25.038158213058999</v>
      </c>
      <c r="BF11" s="231">
        <v>25.022090526374502</v>
      </c>
      <c r="BG11" s="231">
        <v>25.012548014350401</v>
      </c>
      <c r="BH11" s="231">
        <v>25.007007905948399</v>
      </c>
      <c r="BI11" s="231">
        <v>25.003854855610399</v>
      </c>
      <c r="BJ11" s="231">
        <v>25.002091736896698</v>
      </c>
      <c r="BK11" s="231">
        <v>25.001121276991402</v>
      </c>
      <c r="BL11" s="231">
        <v>25.0005946618354</v>
      </c>
      <c r="BM11" s="231">
        <v>25.000312564185201</v>
      </c>
      <c r="BN11" s="231">
        <v>25.000163221254098</v>
      </c>
      <c r="BO11" s="231">
        <v>25.000085009462701</v>
      </c>
      <c r="BP11" s="231">
        <v>25.0000444554728</v>
      </c>
      <c r="BQ11" s="231">
        <v>25.000023619918</v>
      </c>
      <c r="BR11" s="231">
        <v>25.000013004165002</v>
      </c>
      <c r="BS11" s="231">
        <v>25.000007628828602</v>
      </c>
      <c r="BT11" s="231">
        <v>25.000004884915601</v>
      </c>
      <c r="BU11" s="231">
        <v>25.000003380365399</v>
      </c>
      <c r="BV11" s="231">
        <v>25.000002476454299</v>
      </c>
      <c r="BW11" s="231">
        <v>25.000001889186201</v>
      </c>
      <c r="BX11" s="231">
        <v>25.000001482718801</v>
      </c>
      <c r="BY11" s="231">
        <v>25.000001186270602</v>
      </c>
      <c r="BZ11" s="231">
        <v>25.000000960051999</v>
      </c>
      <c r="CA11" s="231">
        <v>25.0000007802035</v>
      </c>
      <c r="CB11" s="231">
        <v>25.0000006316059</v>
      </c>
      <c r="CC11" s="231">
        <v>25.000000504212299</v>
      </c>
      <c r="CD11" s="231">
        <v>25.000000391071399</v>
      </c>
      <c r="CE11" s="231">
        <v>25.000000287219098</v>
      </c>
      <c r="CF11" s="231">
        <v>25.000000189042101</v>
      </c>
      <c r="CG11" s="231">
        <v>25.0000000939154</v>
      </c>
      <c r="CH11" s="231">
        <v>25</v>
      </c>
    </row>
    <row r="12" spans="1:86" ht="7.5" customHeight="1">
      <c r="A12" s="51">
        <f t="shared" si="0"/>
        <v>8</v>
      </c>
      <c r="B12" s="51"/>
      <c r="C12" s="51"/>
      <c r="F12" s="231">
        <v>-1E+30</v>
      </c>
      <c r="G12" s="231">
        <v>-1E+30</v>
      </c>
      <c r="H12" s="231">
        <v>-1E+30</v>
      </c>
      <c r="I12" s="231">
        <v>-1E+30</v>
      </c>
      <c r="J12" s="231">
        <v>-1E+30</v>
      </c>
      <c r="K12" s="231">
        <v>-1E+30</v>
      </c>
      <c r="L12" s="231">
        <v>-1E+30</v>
      </c>
      <c r="M12" s="231">
        <v>-1E+30</v>
      </c>
      <c r="N12" s="231">
        <v>-1E+30</v>
      </c>
      <c r="O12" s="231">
        <v>-1E+30</v>
      </c>
      <c r="P12" s="231">
        <v>-1E+30</v>
      </c>
      <c r="Q12" s="231">
        <v>-1E+30</v>
      </c>
      <c r="R12" s="231">
        <v>-1E+30</v>
      </c>
      <c r="S12" s="231">
        <v>-1E+30</v>
      </c>
      <c r="T12" s="231">
        <v>-1E+30</v>
      </c>
      <c r="U12" s="231">
        <v>-1E+30</v>
      </c>
      <c r="V12" s="231">
        <v>-1E+30</v>
      </c>
      <c r="W12" s="231">
        <v>-1E+30</v>
      </c>
      <c r="X12" s="231">
        <v>-1E+30</v>
      </c>
      <c r="Y12" s="231">
        <v>-1E+30</v>
      </c>
      <c r="Z12" s="231">
        <v>-1E+30</v>
      </c>
      <c r="AA12" s="231">
        <v>-1E+30</v>
      </c>
      <c r="AB12" s="231">
        <v>-1E+30</v>
      </c>
      <c r="AC12" s="231">
        <v>-1E+30</v>
      </c>
      <c r="AD12" s="231">
        <v>-1E+30</v>
      </c>
      <c r="AE12" s="231">
        <v>-1E+30</v>
      </c>
      <c r="AF12" s="231">
        <v>-1E+30</v>
      </c>
      <c r="AG12" s="231">
        <v>-1E+30</v>
      </c>
      <c r="AH12" s="231">
        <v>-1E+30</v>
      </c>
      <c r="AI12" s="231">
        <v>-1E+30</v>
      </c>
      <c r="AJ12" s="231">
        <v>-1E+30</v>
      </c>
      <c r="AK12" s="231">
        <v>-1E+30</v>
      </c>
      <c r="AL12" s="231">
        <v>-1E+30</v>
      </c>
      <c r="AM12" s="231">
        <v>-1E+30</v>
      </c>
      <c r="AN12" s="231">
        <v>-1E+30</v>
      </c>
      <c r="AO12" s="231">
        <v>-1E+30</v>
      </c>
      <c r="AP12" s="231">
        <v>-1E+30</v>
      </c>
      <c r="AQ12" s="231">
        <v>-1E+30</v>
      </c>
      <c r="AR12" s="231">
        <v>-1E+30</v>
      </c>
      <c r="AS12" s="231">
        <v>-1E+30</v>
      </c>
      <c r="AU12" s="231">
        <v>25.7282326503578</v>
      </c>
      <c r="AV12" s="231">
        <v>25.673159175294</v>
      </c>
      <c r="AW12" s="231">
        <v>25.577249406376001</v>
      </c>
      <c r="AX12" s="231">
        <v>25.4623372502348</v>
      </c>
      <c r="AY12" s="231">
        <v>25.348669037798601</v>
      </c>
      <c r="AZ12" s="231">
        <v>25.2495582413096</v>
      </c>
      <c r="BA12" s="231">
        <v>25.170739917298299</v>
      </c>
      <c r="BB12" s="231">
        <v>25.112351398012802</v>
      </c>
      <c r="BC12" s="231">
        <v>25.071476289862002</v>
      </c>
      <c r="BD12" s="231">
        <v>25.044154424102299</v>
      </c>
      <c r="BE12" s="231">
        <v>25.026582017731702</v>
      </c>
      <c r="BF12" s="231">
        <v>25.015642831881699</v>
      </c>
      <c r="BG12" s="231">
        <v>25.009021081291401</v>
      </c>
      <c r="BH12" s="231">
        <v>25.005109215673901</v>
      </c>
      <c r="BI12" s="231">
        <v>25.002847175470599</v>
      </c>
      <c r="BJ12" s="231">
        <v>25.0015637480533</v>
      </c>
      <c r="BK12" s="231">
        <v>25.000847823219999</v>
      </c>
      <c r="BL12" s="231">
        <v>25.000454526922599</v>
      </c>
      <c r="BM12" s="231">
        <v>25.000241443483802</v>
      </c>
      <c r="BN12" s="231">
        <v>25.000127447367401</v>
      </c>
      <c r="BO12" s="231">
        <v>25.000067163178599</v>
      </c>
      <c r="BP12" s="231">
        <v>25.0000356206478</v>
      </c>
      <c r="BQ12" s="231">
        <v>25.000019277222201</v>
      </c>
      <c r="BR12" s="231">
        <v>25.000010882575101</v>
      </c>
      <c r="BS12" s="231">
        <v>25.000006591976899</v>
      </c>
      <c r="BT12" s="231">
        <v>25.000004351833699</v>
      </c>
      <c r="BU12" s="231">
        <v>25.0000030803368</v>
      </c>
      <c r="BV12" s="231">
        <v>25.0000022934105</v>
      </c>
      <c r="BW12" s="231">
        <v>25.000001770163401</v>
      </c>
      <c r="BX12" s="231">
        <v>25.000001401390399</v>
      </c>
      <c r="BY12" s="231">
        <v>25.0000011285181</v>
      </c>
      <c r="BZ12" s="231">
        <v>25.000000917821499</v>
      </c>
      <c r="CA12" s="231">
        <v>25.0000007486736</v>
      </c>
      <c r="CB12" s="231">
        <v>25.000000607786401</v>
      </c>
      <c r="CC12" s="231">
        <v>25.000000486206599</v>
      </c>
      <c r="CD12" s="231">
        <v>25.000000377668901</v>
      </c>
      <c r="CE12" s="231">
        <v>25.0000002776579</v>
      </c>
      <c r="CF12" s="231">
        <v>25.000000182865101</v>
      </c>
      <c r="CG12" s="231">
        <v>25.0000000908766</v>
      </c>
      <c r="CH12" s="231">
        <v>25</v>
      </c>
    </row>
    <row r="13" spans="1:86" ht="7.5" customHeight="1">
      <c r="A13" s="51">
        <f t="shared" si="0"/>
        <v>9</v>
      </c>
      <c r="B13" s="51"/>
      <c r="C13" s="51"/>
      <c r="F13" s="231">
        <v>-1E+30</v>
      </c>
      <c r="G13" s="231">
        <v>-1E+30</v>
      </c>
      <c r="H13" s="231">
        <v>-1E+30</v>
      </c>
      <c r="I13" s="231">
        <v>-1E+30</v>
      </c>
      <c r="J13" s="231">
        <v>-1E+30</v>
      </c>
      <c r="K13" s="231">
        <v>-1E+30</v>
      </c>
      <c r="L13" s="231">
        <v>-1E+30</v>
      </c>
      <c r="M13" s="231">
        <v>-1E+30</v>
      </c>
      <c r="N13" s="231">
        <v>-1E+30</v>
      </c>
      <c r="O13" s="231">
        <v>-1E+30</v>
      </c>
      <c r="P13" s="231">
        <v>-1E+30</v>
      </c>
      <c r="Q13" s="231">
        <v>-1E+30</v>
      </c>
      <c r="R13" s="231">
        <v>-1E+30</v>
      </c>
      <c r="S13" s="231">
        <v>-1E+30</v>
      </c>
      <c r="T13" s="231">
        <v>-1E+30</v>
      </c>
      <c r="U13" s="231">
        <v>-1E+30</v>
      </c>
      <c r="V13" s="231">
        <v>-1E+30</v>
      </c>
      <c r="W13" s="231">
        <v>-1E+30</v>
      </c>
      <c r="X13" s="231">
        <v>-1E+30</v>
      </c>
      <c r="Y13" s="231">
        <v>-1E+30</v>
      </c>
      <c r="Z13" s="231">
        <v>-1E+30</v>
      </c>
      <c r="AA13" s="231">
        <v>-1E+30</v>
      </c>
      <c r="AB13" s="231">
        <v>-1E+30</v>
      </c>
      <c r="AC13" s="231">
        <v>-1E+30</v>
      </c>
      <c r="AD13" s="231">
        <v>-1E+30</v>
      </c>
      <c r="AE13" s="231">
        <v>-1E+30</v>
      </c>
      <c r="AF13" s="231">
        <v>-1E+30</v>
      </c>
      <c r="AG13" s="231">
        <v>-1E+30</v>
      </c>
      <c r="AH13" s="231">
        <v>-1E+30</v>
      </c>
      <c r="AI13" s="231">
        <v>-1E+30</v>
      </c>
      <c r="AJ13" s="231">
        <v>-1E+30</v>
      </c>
      <c r="AK13" s="231">
        <v>-1E+30</v>
      </c>
      <c r="AL13" s="231">
        <v>-1E+30</v>
      </c>
      <c r="AM13" s="231">
        <v>-1E+30</v>
      </c>
      <c r="AN13" s="231">
        <v>-1E+30</v>
      </c>
      <c r="AO13" s="231">
        <v>-1E+30</v>
      </c>
      <c r="AP13" s="231">
        <v>-1E+30</v>
      </c>
      <c r="AQ13" s="231">
        <v>-1E+30</v>
      </c>
      <c r="AR13" s="231">
        <v>-1E+30</v>
      </c>
      <c r="AS13" s="231">
        <v>-1E+30</v>
      </c>
      <c r="AU13" s="231">
        <v>25.412601557243899</v>
      </c>
      <c r="AV13" s="231">
        <v>25.383897715837499</v>
      </c>
      <c r="AW13" s="231">
        <v>25.3332862902258</v>
      </c>
      <c r="AX13" s="231">
        <v>25.271396174326402</v>
      </c>
      <c r="AY13" s="231">
        <v>25.2086239602224</v>
      </c>
      <c r="AZ13" s="231">
        <v>25.152393277628999</v>
      </c>
      <c r="BA13" s="231">
        <v>25.106438228275699</v>
      </c>
      <c r="BB13" s="231">
        <v>25.071476289852399</v>
      </c>
      <c r="BC13" s="231">
        <v>25.0463712443382</v>
      </c>
      <c r="BD13" s="231">
        <v>25.0291843691152</v>
      </c>
      <c r="BE13" s="231">
        <v>25.017881105773899</v>
      </c>
      <c r="BF13" s="231">
        <v>25.010697500351899</v>
      </c>
      <c r="BG13" s="231">
        <v>25.0062650971519</v>
      </c>
      <c r="BH13" s="231">
        <v>25.003599930789001</v>
      </c>
      <c r="BI13" s="231">
        <v>25.002033440240201</v>
      </c>
      <c r="BJ13" s="231">
        <v>25.001131144327001</v>
      </c>
      <c r="BK13" s="231">
        <v>25.000620748295798</v>
      </c>
      <c r="BL13" s="231">
        <v>25.000336708156699</v>
      </c>
      <c r="BM13" s="231">
        <v>25.000180957611899</v>
      </c>
      <c r="BN13" s="231">
        <v>25.0000966962786</v>
      </c>
      <c r="BO13" s="231">
        <v>25.000051669271201</v>
      </c>
      <c r="BP13" s="231">
        <v>25.000027878745701</v>
      </c>
      <c r="BQ13" s="231">
        <v>25.0000154381041</v>
      </c>
      <c r="BR13" s="231">
        <v>25.000008989770901</v>
      </c>
      <c r="BS13" s="231">
        <v>25.000005652940299</v>
      </c>
      <c r="BT13" s="231">
        <v>25.000003850611201</v>
      </c>
      <c r="BU13" s="231">
        <v>25.000002788566501</v>
      </c>
      <c r="BV13" s="231">
        <v>25.0000021106828</v>
      </c>
      <c r="BW13" s="231">
        <v>25.000001648934202</v>
      </c>
      <c r="BX13" s="231">
        <v>25.000001317250199</v>
      </c>
      <c r="BY13" s="231">
        <v>25.000001068029398</v>
      </c>
      <c r="BZ13" s="231">
        <v>25.000000873156999</v>
      </c>
      <c r="CA13" s="231">
        <v>25.000000715068499</v>
      </c>
      <c r="CB13" s="231">
        <v>25.000000582245502</v>
      </c>
      <c r="CC13" s="231">
        <v>25.000000466810299</v>
      </c>
      <c r="CD13" s="231">
        <v>25.000000363181901</v>
      </c>
      <c r="CE13" s="231">
        <v>25.000000267298301</v>
      </c>
      <c r="CF13" s="231">
        <v>25.000000176162001</v>
      </c>
      <c r="CG13" s="231">
        <v>25.000000087576499</v>
      </c>
      <c r="CH13" s="231">
        <v>25</v>
      </c>
    </row>
    <row r="14" spans="1:86" ht="7.5" customHeight="1">
      <c r="A14" s="51">
        <f t="shared" si="0"/>
        <v>10</v>
      </c>
      <c r="B14" s="51"/>
      <c r="C14" s="51"/>
      <c r="F14" s="231">
        <v>-1E+30</v>
      </c>
      <c r="G14" s="231">
        <v>-1E+30</v>
      </c>
      <c r="H14" s="231">
        <v>-1E+30</v>
      </c>
      <c r="I14" s="231">
        <v>-1E+30</v>
      </c>
      <c r="J14" s="231">
        <v>-1E+30</v>
      </c>
      <c r="K14" s="231">
        <v>-1E+30</v>
      </c>
      <c r="L14" s="231">
        <v>-1E+30</v>
      </c>
      <c r="M14" s="231">
        <v>-1E+30</v>
      </c>
      <c r="N14" s="231">
        <v>-1E+30</v>
      </c>
      <c r="O14" s="231">
        <v>-1E+30</v>
      </c>
      <c r="P14" s="231">
        <v>-1E+30</v>
      </c>
      <c r="Q14" s="231">
        <v>-1E+30</v>
      </c>
      <c r="R14" s="231">
        <v>-1E+30</v>
      </c>
      <c r="S14" s="231">
        <v>-1E+30</v>
      </c>
      <c r="T14" s="231">
        <v>-1E+30</v>
      </c>
      <c r="U14" s="231">
        <v>-1E+30</v>
      </c>
      <c r="V14" s="231">
        <v>-1E+30</v>
      </c>
      <c r="W14" s="231">
        <v>-1E+30</v>
      </c>
      <c r="X14" s="231">
        <v>-1E+30</v>
      </c>
      <c r="Y14" s="231">
        <v>-1E+30</v>
      </c>
      <c r="Z14" s="231">
        <v>-1E+30</v>
      </c>
      <c r="AA14" s="231">
        <v>-1E+30</v>
      </c>
      <c r="AB14" s="231">
        <v>-1E+30</v>
      </c>
      <c r="AC14" s="231">
        <v>-1E+30</v>
      </c>
      <c r="AD14" s="231">
        <v>-1E+30</v>
      </c>
      <c r="AE14" s="231">
        <v>-1E+30</v>
      </c>
      <c r="AF14" s="231">
        <v>-1E+30</v>
      </c>
      <c r="AG14" s="231">
        <v>-1E+30</v>
      </c>
      <c r="AH14" s="231">
        <v>-1E+30</v>
      </c>
      <c r="AI14" s="231">
        <v>-1E+30</v>
      </c>
      <c r="AJ14" s="231">
        <v>-1E+30</v>
      </c>
      <c r="AK14" s="231">
        <v>-1E+30</v>
      </c>
      <c r="AL14" s="231">
        <v>-1E+30</v>
      </c>
      <c r="AM14" s="231">
        <v>-1E+30</v>
      </c>
      <c r="AN14" s="231">
        <v>-1E+30</v>
      </c>
      <c r="AO14" s="231">
        <v>-1E+30</v>
      </c>
      <c r="AP14" s="231">
        <v>-1E+30</v>
      </c>
      <c r="AQ14" s="231">
        <v>-1E+30</v>
      </c>
      <c r="AR14" s="231">
        <v>-1E+30</v>
      </c>
      <c r="AS14" s="231">
        <v>-1E+30</v>
      </c>
      <c r="AU14" s="231">
        <v>25.229760993955999</v>
      </c>
      <c r="AV14" s="231">
        <v>25.2149704815942</v>
      </c>
      <c r="AW14" s="231">
        <v>25.188605474807801</v>
      </c>
      <c r="AX14" s="231">
        <v>25.1558028149778</v>
      </c>
      <c r="AY14" s="231">
        <v>25.121810112818999</v>
      </c>
      <c r="AZ14" s="231">
        <v>25.090629172119701</v>
      </c>
      <c r="BA14" s="231">
        <v>25.0645136223105</v>
      </c>
      <c r="BB14" s="231">
        <v>25.0441544240784</v>
      </c>
      <c r="BC14" s="231">
        <v>25.0291843690893</v>
      </c>
      <c r="BD14" s="231">
        <v>25.018700850564301</v>
      </c>
      <c r="BE14" s="231">
        <v>25.011656602589301</v>
      </c>
      <c r="BF14" s="231">
        <v>25.007088503672399</v>
      </c>
      <c r="BG14" s="231">
        <v>25.0042161703945</v>
      </c>
      <c r="BH14" s="231">
        <v>25.002458327805499</v>
      </c>
      <c r="BI14" s="231">
        <v>25.001407990128602</v>
      </c>
      <c r="BJ14" s="231">
        <v>25.000793642398399</v>
      </c>
      <c r="BK14" s="231">
        <v>25.000441117060902</v>
      </c>
      <c r="BL14" s="231">
        <v>25.000242292926099</v>
      </c>
      <c r="BM14" s="231">
        <v>25.0001318984603</v>
      </c>
      <c r="BN14" s="231">
        <v>25.000071471857499</v>
      </c>
      <c r="BO14" s="231">
        <v>25.000038825153599</v>
      </c>
      <c r="BP14" s="231">
        <v>25.000021396846201</v>
      </c>
      <c r="BQ14" s="231">
        <v>25.000012192845901</v>
      </c>
      <c r="BR14" s="231">
        <v>25.0000073714663</v>
      </c>
      <c r="BS14" s="231">
        <v>25.000004826472601</v>
      </c>
      <c r="BT14" s="231">
        <v>25.000003391595801</v>
      </c>
      <c r="BU14" s="231">
        <v>25.000002512086802</v>
      </c>
      <c r="BV14" s="231">
        <v>25.000001932842501</v>
      </c>
      <c r="BW14" s="231">
        <v>25.000001528474002</v>
      </c>
      <c r="BX14" s="231">
        <v>25.000001232271799</v>
      </c>
      <c r="BY14" s="231">
        <v>25.0000010061454</v>
      </c>
      <c r="BZ14" s="231">
        <v>25.000000826990899</v>
      </c>
      <c r="CA14" s="231">
        <v>25.000000680049499</v>
      </c>
      <c r="CB14" s="231">
        <v>25.000000555459199</v>
      </c>
      <c r="CC14" s="231">
        <v>25.000000446368301</v>
      </c>
      <c r="CD14" s="231">
        <v>25.0000003478583</v>
      </c>
      <c r="CE14" s="231">
        <v>25.000000256312699</v>
      </c>
      <c r="CF14" s="231">
        <v>25.000000169042401</v>
      </c>
      <c r="CG14" s="231">
        <v>25.000000084068201</v>
      </c>
      <c r="CH14" s="231">
        <v>25</v>
      </c>
    </row>
    <row r="15" spans="1:86" ht="7.5" customHeight="1">
      <c r="A15" s="51">
        <f t="shared" si="0"/>
        <v>11</v>
      </c>
      <c r="B15" s="51"/>
      <c r="C15" s="51"/>
      <c r="F15" s="231">
        <v>-1E+30</v>
      </c>
      <c r="G15" s="231">
        <v>-1E+30</v>
      </c>
      <c r="H15" s="231">
        <v>-1E+30</v>
      </c>
      <c r="I15" s="231">
        <v>-1E+30</v>
      </c>
      <c r="J15" s="231">
        <v>-1E+30</v>
      </c>
      <c r="K15" s="231">
        <v>-1E+30</v>
      </c>
      <c r="L15" s="231">
        <v>-1E+30</v>
      </c>
      <c r="M15" s="231">
        <v>-1E+30</v>
      </c>
      <c r="N15" s="231">
        <v>-1E+30</v>
      </c>
      <c r="O15" s="231">
        <v>-1E+30</v>
      </c>
      <c r="P15" s="231">
        <v>-1E+30</v>
      </c>
      <c r="Q15" s="231">
        <v>-1E+30</v>
      </c>
      <c r="R15" s="231">
        <v>-1E+30</v>
      </c>
      <c r="S15" s="231">
        <v>-1E+30</v>
      </c>
      <c r="T15" s="231">
        <v>-1E+30</v>
      </c>
      <c r="U15" s="231">
        <v>-1E+30</v>
      </c>
      <c r="V15" s="231">
        <v>-1E+30</v>
      </c>
      <c r="W15" s="231">
        <v>-1E+30</v>
      </c>
      <c r="X15" s="231">
        <v>-1E+30</v>
      </c>
      <c r="Y15" s="231">
        <v>-1E+30</v>
      </c>
      <c r="Z15" s="231">
        <v>-1E+30</v>
      </c>
      <c r="AA15" s="231">
        <v>-1E+30</v>
      </c>
      <c r="AB15" s="231">
        <v>-1E+30</v>
      </c>
      <c r="AC15" s="231">
        <v>-1E+30</v>
      </c>
      <c r="AD15" s="231">
        <v>-1E+30</v>
      </c>
      <c r="AE15" s="231">
        <v>-1E+30</v>
      </c>
      <c r="AF15" s="231">
        <v>-1E+30</v>
      </c>
      <c r="AG15" s="231">
        <v>-1E+30</v>
      </c>
      <c r="AH15" s="231">
        <v>-1E+30</v>
      </c>
      <c r="AI15" s="231">
        <v>-1E+30</v>
      </c>
      <c r="AJ15" s="231">
        <v>-1E+30</v>
      </c>
      <c r="AK15" s="231">
        <v>-1E+30</v>
      </c>
      <c r="AL15" s="231">
        <v>-1E+30</v>
      </c>
      <c r="AM15" s="231">
        <v>-1E+30</v>
      </c>
      <c r="AN15" s="231">
        <v>-1E+30</v>
      </c>
      <c r="AO15" s="231">
        <v>-1E+30</v>
      </c>
      <c r="AP15" s="231">
        <v>-1E+30</v>
      </c>
      <c r="AQ15" s="231">
        <v>-1E+30</v>
      </c>
      <c r="AR15" s="231">
        <v>-1E+30</v>
      </c>
      <c r="AS15" s="231">
        <v>-1E+30</v>
      </c>
      <c r="AU15" s="231">
        <v>25.126056760791101</v>
      </c>
      <c r="AV15" s="231">
        <v>25.118504072553499</v>
      </c>
      <c r="AW15" s="231">
        <v>25.104914352154999</v>
      </c>
      <c r="AX15" s="231">
        <v>25.087756345904602</v>
      </c>
      <c r="AY15" s="231">
        <v>25.069644159325801</v>
      </c>
      <c r="AZ15" s="231">
        <v>25.052680923710099</v>
      </c>
      <c r="BA15" s="231">
        <v>25.038158213007002</v>
      </c>
      <c r="BB15" s="231">
        <v>25.026582017677299</v>
      </c>
      <c r="BC15" s="231">
        <v>25.017881105731</v>
      </c>
      <c r="BD15" s="231">
        <v>25.011656602567101</v>
      </c>
      <c r="BE15" s="231">
        <v>25.007387738047299</v>
      </c>
      <c r="BF15" s="231">
        <v>25.004565034788399</v>
      </c>
      <c r="BG15" s="231">
        <v>25.002757167360102</v>
      </c>
      <c r="BH15" s="231">
        <v>25.001631365603501</v>
      </c>
      <c r="BI15" s="231">
        <v>25.000947579810799</v>
      </c>
      <c r="BJ15" s="231">
        <v>25.0005414245549</v>
      </c>
      <c r="BK15" s="231">
        <v>25.000304966000101</v>
      </c>
      <c r="BL15" s="231">
        <v>25.0001697756887</v>
      </c>
      <c r="BM15" s="231">
        <v>25.000093745558299</v>
      </c>
      <c r="BN15" s="231">
        <v>25.0000516240761</v>
      </c>
      <c r="BO15" s="231">
        <v>25.000028606859701</v>
      </c>
      <c r="BP15" s="231">
        <v>25.000016186075801</v>
      </c>
      <c r="BQ15" s="231">
        <v>25.000009556764301</v>
      </c>
      <c r="BR15" s="231">
        <v>25.0000060371732</v>
      </c>
      <c r="BS15" s="231">
        <v>25.000004114970601</v>
      </c>
      <c r="BT15" s="231">
        <v>25.000002979440598</v>
      </c>
      <c r="BU15" s="231">
        <v>25.000002255224398</v>
      </c>
      <c r="BV15" s="231">
        <v>25.000001763156199</v>
      </c>
      <c r="BW15" s="231">
        <v>25.000001411108499</v>
      </c>
      <c r="BX15" s="231">
        <v>25.000001148094402</v>
      </c>
      <c r="BY15" s="231">
        <v>25.0000009440291</v>
      </c>
      <c r="BZ15" s="231">
        <v>25.0000007801588</v>
      </c>
      <c r="CA15" s="231">
        <v>25.000000644224599</v>
      </c>
      <c r="CB15" s="231">
        <v>25.000000527874299</v>
      </c>
      <c r="CC15" s="231">
        <v>25.000000425208999</v>
      </c>
      <c r="CD15" s="231">
        <v>25.000000331936999</v>
      </c>
      <c r="CE15" s="231">
        <v>25.000000244868399</v>
      </c>
      <c r="CF15" s="231">
        <v>25.000000161612999</v>
      </c>
      <c r="CG15" s="231">
        <v>25.000000080404099</v>
      </c>
      <c r="CH15" s="231">
        <v>25</v>
      </c>
    </row>
    <row r="16" spans="1:86" ht="7.5" customHeight="1">
      <c r="A16" s="51">
        <f t="shared" si="0"/>
        <v>12</v>
      </c>
      <c r="B16" s="51"/>
      <c r="C16" s="51"/>
      <c r="F16" s="231">
        <v>-1E+30</v>
      </c>
      <c r="G16" s="231">
        <v>-1E+30</v>
      </c>
      <c r="H16" s="231">
        <v>-1E+30</v>
      </c>
      <c r="I16" s="231">
        <v>-1E+30</v>
      </c>
      <c r="J16" s="231">
        <v>-1E+30</v>
      </c>
      <c r="K16" s="231">
        <v>-1E+30</v>
      </c>
      <c r="L16" s="231">
        <v>-1E+30</v>
      </c>
      <c r="M16" s="231">
        <v>-1E+30</v>
      </c>
      <c r="N16" s="231">
        <v>-1E+30</v>
      </c>
      <c r="O16" s="231">
        <v>-1E+30</v>
      </c>
      <c r="P16" s="231">
        <v>-1E+30</v>
      </c>
      <c r="Q16" s="231">
        <v>-1E+30</v>
      </c>
      <c r="R16" s="231">
        <v>-1E+30</v>
      </c>
      <c r="S16" s="231">
        <v>-1E+30</v>
      </c>
      <c r="T16" s="231">
        <v>-1E+30</v>
      </c>
      <c r="U16" s="231">
        <v>-1E+30</v>
      </c>
      <c r="V16" s="231">
        <v>-1E+30</v>
      </c>
      <c r="W16" s="231">
        <v>-1E+30</v>
      </c>
      <c r="X16" s="231">
        <v>-1E+30</v>
      </c>
      <c r="Y16" s="231">
        <v>-1E+30</v>
      </c>
      <c r="Z16" s="231">
        <v>-1E+30</v>
      </c>
      <c r="AA16" s="231">
        <v>-1E+30</v>
      </c>
      <c r="AB16" s="231">
        <v>-1E+30</v>
      </c>
      <c r="AC16" s="231">
        <v>-1E+30</v>
      </c>
      <c r="AD16" s="231">
        <v>-1E+30</v>
      </c>
      <c r="AE16" s="231">
        <v>-1E+30</v>
      </c>
      <c r="AF16" s="231">
        <v>-1E+30</v>
      </c>
      <c r="AG16" s="231">
        <v>-1E+30</v>
      </c>
      <c r="AH16" s="231">
        <v>-1E+30</v>
      </c>
      <c r="AI16" s="231">
        <v>-1E+30</v>
      </c>
      <c r="AJ16" s="231">
        <v>-1E+30</v>
      </c>
      <c r="AK16" s="231">
        <v>-1E+30</v>
      </c>
      <c r="AL16" s="231">
        <v>-1E+30</v>
      </c>
      <c r="AM16" s="231">
        <v>-1E+30</v>
      </c>
      <c r="AN16" s="231">
        <v>-1E+30</v>
      </c>
      <c r="AO16" s="231">
        <v>-1E+30</v>
      </c>
      <c r="AP16" s="231">
        <v>-1E+30</v>
      </c>
      <c r="AQ16" s="231">
        <v>-1E+30</v>
      </c>
      <c r="AR16" s="231">
        <v>-1E+30</v>
      </c>
      <c r="AS16" s="231">
        <v>-1E+30</v>
      </c>
      <c r="AU16" s="231">
        <v>25.068259239374399</v>
      </c>
      <c r="AV16" s="231">
        <v>25.064432068214501</v>
      </c>
      <c r="AW16" s="231">
        <v>25.057490577661198</v>
      </c>
      <c r="AX16" s="231">
        <v>25.048615996942299</v>
      </c>
      <c r="AY16" s="231">
        <v>25.039097105162401</v>
      </c>
      <c r="AZ16" s="231">
        <v>25.030017640310501</v>
      </c>
      <c r="BA16" s="231">
        <v>25.022090526293098</v>
      </c>
      <c r="BB16" s="231">
        <v>25.015642831802001</v>
      </c>
      <c r="BC16" s="231">
        <v>25.010697500286799</v>
      </c>
      <c r="BD16" s="231">
        <v>25.0070885036262</v>
      </c>
      <c r="BE16" s="231">
        <v>25.004565034763498</v>
      </c>
      <c r="BF16" s="231">
        <v>25.0028650647373</v>
      </c>
      <c r="BG16" s="231">
        <v>25.0017566998517</v>
      </c>
      <c r="BH16" s="231">
        <v>25.001054677129101</v>
      </c>
      <c r="BI16" s="231">
        <v>25.0006213534826</v>
      </c>
      <c r="BJ16" s="231">
        <v>25.000360002797201</v>
      </c>
      <c r="BK16" s="231">
        <v>25.000205628823402</v>
      </c>
      <c r="BL16" s="231">
        <v>25.0001161509051</v>
      </c>
      <c r="BM16" s="231">
        <v>25.000065172192901</v>
      </c>
      <c r="BN16" s="231">
        <v>25.0000365804074</v>
      </c>
      <c r="BO16" s="231">
        <v>25.000020773254501</v>
      </c>
      <c r="BP16" s="231">
        <v>25.0000121469973</v>
      </c>
      <c r="BQ16" s="231">
        <v>25.000007487430398</v>
      </c>
      <c r="BR16" s="231">
        <v>25.000004960951198</v>
      </c>
      <c r="BS16" s="231">
        <v>25.000003512220601</v>
      </c>
      <c r="BT16" s="231">
        <v>25.0000026148887</v>
      </c>
      <c r="BU16" s="231">
        <v>25.000002020208601</v>
      </c>
      <c r="BV16" s="231">
        <v>25.000001603755599</v>
      </c>
      <c r="BW16" s="231">
        <v>25.0000012985432</v>
      </c>
      <c r="BX16" s="231">
        <v>25.0000010660114</v>
      </c>
      <c r="BY16" s="231">
        <v>25.000000882646699</v>
      </c>
      <c r="BZ16" s="231">
        <v>25.000000733381398</v>
      </c>
      <c r="CA16" s="231">
        <v>25.000000608133199</v>
      </c>
      <c r="CB16" s="231">
        <v>25.000000499895499</v>
      </c>
      <c r="CC16" s="231">
        <v>25.0000004036355</v>
      </c>
      <c r="CD16" s="231">
        <v>25.000000315641099</v>
      </c>
      <c r="CE16" s="231">
        <v>25.000000233123</v>
      </c>
      <c r="CF16" s="231">
        <v>25.000000153975002</v>
      </c>
      <c r="CG16" s="231">
        <v>25.000000076633501</v>
      </c>
      <c r="CH16" s="231">
        <v>25</v>
      </c>
    </row>
    <row r="17" spans="1:86" ht="7.5" customHeight="1">
      <c r="A17" s="51">
        <f t="shared" si="0"/>
        <v>13</v>
      </c>
      <c r="B17" s="51"/>
      <c r="C17" s="51"/>
      <c r="F17" s="231">
        <v>-1E+30</v>
      </c>
      <c r="G17" s="231">
        <v>-1E+30</v>
      </c>
      <c r="H17" s="231">
        <v>-1E+30</v>
      </c>
      <c r="I17" s="231">
        <v>-1E+30</v>
      </c>
      <c r="J17" s="231">
        <v>-1E+30</v>
      </c>
      <c r="K17" s="231">
        <v>-1E+30</v>
      </c>
      <c r="L17" s="231">
        <v>-1E+30</v>
      </c>
      <c r="M17" s="231">
        <v>-1E+30</v>
      </c>
      <c r="N17" s="231">
        <v>-1E+30</v>
      </c>
      <c r="O17" s="231">
        <v>-1E+30</v>
      </c>
      <c r="P17" s="231">
        <v>-1E+30</v>
      </c>
      <c r="Q17" s="231">
        <v>-1E+30</v>
      </c>
      <c r="R17" s="231">
        <v>-1E+30</v>
      </c>
      <c r="S17" s="231">
        <v>-1E+30</v>
      </c>
      <c r="T17" s="231">
        <v>-1E+30</v>
      </c>
      <c r="U17" s="231">
        <v>-1E+30</v>
      </c>
      <c r="V17" s="231">
        <v>-1E+30</v>
      </c>
      <c r="W17" s="231">
        <v>-1E+30</v>
      </c>
      <c r="X17" s="231">
        <v>-1E+30</v>
      </c>
      <c r="Y17" s="231">
        <v>-1E+30</v>
      </c>
      <c r="Z17" s="231">
        <v>-1E+30</v>
      </c>
      <c r="AA17" s="231">
        <v>-1E+30</v>
      </c>
      <c r="AB17" s="231">
        <v>-1E+30</v>
      </c>
      <c r="AC17" s="231">
        <v>-1E+30</v>
      </c>
      <c r="AD17" s="231">
        <v>-1E+30</v>
      </c>
      <c r="AE17" s="231">
        <v>-1E+30</v>
      </c>
      <c r="AF17" s="231">
        <v>-1E+30</v>
      </c>
      <c r="AG17" s="231">
        <v>-1E+30</v>
      </c>
      <c r="AH17" s="231">
        <v>-1E+30</v>
      </c>
      <c r="AI17" s="231">
        <v>-1E+30</v>
      </c>
      <c r="AJ17" s="231">
        <v>-1E+30</v>
      </c>
      <c r="AK17" s="231">
        <v>-1E+30</v>
      </c>
      <c r="AL17" s="231">
        <v>-1E+30</v>
      </c>
      <c r="AM17" s="231">
        <v>-1E+30</v>
      </c>
      <c r="AN17" s="231">
        <v>-1E+30</v>
      </c>
      <c r="AO17" s="231">
        <v>-1E+30</v>
      </c>
      <c r="AP17" s="231">
        <v>-1E+30</v>
      </c>
      <c r="AQ17" s="231">
        <v>-1E+30</v>
      </c>
      <c r="AR17" s="231">
        <v>-1E+30</v>
      </c>
      <c r="AS17" s="231">
        <v>-1E+30</v>
      </c>
      <c r="AU17" s="231">
        <v>25.036528173179001</v>
      </c>
      <c r="AV17" s="231">
        <v>25.0346022529218</v>
      </c>
      <c r="AW17" s="231">
        <v>25.031085220595699</v>
      </c>
      <c r="AX17" s="231">
        <v>25.026540126621502</v>
      </c>
      <c r="AY17" s="231">
        <v>25.0215969573749</v>
      </c>
      <c r="AZ17" s="231">
        <v>25.016805436339201</v>
      </c>
      <c r="BA17" s="231">
        <v>25.012548014242999</v>
      </c>
      <c r="BB17" s="231">
        <v>25.009021081189299</v>
      </c>
      <c r="BC17" s="231">
        <v>25.006265097062599</v>
      </c>
      <c r="BD17" s="231">
        <v>25.0042161703213</v>
      </c>
      <c r="BE17" s="231">
        <v>25.0027571673069</v>
      </c>
      <c r="BF17" s="231">
        <v>25.001756699823201</v>
      </c>
      <c r="BG17" s="231">
        <v>25.001093131556299</v>
      </c>
      <c r="BH17" s="231">
        <v>25.000665859002101</v>
      </c>
      <c r="BI17" s="231">
        <v>25.000397933950499</v>
      </c>
      <c r="BJ17" s="231">
        <v>25.000233888548902</v>
      </c>
      <c r="BK17" s="231">
        <v>25.000135589474901</v>
      </c>
      <c r="BL17" s="231">
        <v>25.000077829134799</v>
      </c>
      <c r="BM17" s="231">
        <v>25.000044489844299</v>
      </c>
      <c r="BN17" s="231">
        <v>25.000025557971799</v>
      </c>
      <c r="BO17" s="231">
        <v>25.0000149664038</v>
      </c>
      <c r="BP17" s="231">
        <v>25.000009117436399</v>
      </c>
      <c r="BQ17" s="231">
        <v>25.000005908500199</v>
      </c>
      <c r="BR17" s="231">
        <v>25.000004099766102</v>
      </c>
      <c r="BS17" s="231">
        <v>25.000003005397598</v>
      </c>
      <c r="BT17" s="231">
        <v>25.000002295527</v>
      </c>
      <c r="BU17" s="231">
        <v>25.0000018075654</v>
      </c>
      <c r="BV17" s="231">
        <v>25.0000014558095</v>
      </c>
      <c r="BW17" s="231">
        <v>25.0000011919259</v>
      </c>
      <c r="BX17" s="231">
        <v>25.000000986986102</v>
      </c>
      <c r="BY17" s="231">
        <v>25.0000008227648</v>
      </c>
      <c r="BZ17" s="231">
        <v>25.000000687256801</v>
      </c>
      <c r="CA17" s="231">
        <v>25.000000572238399</v>
      </c>
      <c r="CB17" s="231">
        <v>25.000000471878799</v>
      </c>
      <c r="CC17" s="231">
        <v>25.000000381919001</v>
      </c>
      <c r="CD17" s="231">
        <v>25.0000002991729</v>
      </c>
      <c r="CE17" s="231">
        <v>25.000000221220901</v>
      </c>
      <c r="CF17" s="231">
        <v>25.000000146221499</v>
      </c>
      <c r="CG17" s="231">
        <v>25.0000000728025</v>
      </c>
      <c r="CH17" s="231">
        <v>25</v>
      </c>
    </row>
    <row r="18" spans="1:86" ht="7.5" customHeight="1">
      <c r="A18" s="51">
        <f t="shared" si="0"/>
        <v>14</v>
      </c>
      <c r="B18" s="51"/>
      <c r="C18" s="51"/>
      <c r="F18" s="231">
        <v>-1E+30</v>
      </c>
      <c r="G18" s="231">
        <v>-1E+30</v>
      </c>
      <c r="H18" s="231">
        <v>-1E+30</v>
      </c>
      <c r="I18" s="231">
        <v>-1E+30</v>
      </c>
      <c r="J18" s="231">
        <v>-1E+30</v>
      </c>
      <c r="K18" s="231">
        <v>-1E+30</v>
      </c>
      <c r="L18" s="231">
        <v>-1E+30</v>
      </c>
      <c r="M18" s="231">
        <v>-1E+30</v>
      </c>
      <c r="N18" s="231">
        <v>-1E+30</v>
      </c>
      <c r="O18" s="231">
        <v>-1E+30</v>
      </c>
      <c r="P18" s="231">
        <v>-1E+30</v>
      </c>
      <c r="Q18" s="231">
        <v>-1E+30</v>
      </c>
      <c r="R18" s="231">
        <v>-1E+30</v>
      </c>
      <c r="S18" s="231">
        <v>-1E+30</v>
      </c>
      <c r="T18" s="231">
        <v>-1E+30</v>
      </c>
      <c r="U18" s="231">
        <v>-1E+30</v>
      </c>
      <c r="V18" s="231">
        <v>-1E+30</v>
      </c>
      <c r="W18" s="231">
        <v>-1E+30</v>
      </c>
      <c r="X18" s="231">
        <v>-1E+30</v>
      </c>
      <c r="Y18" s="231">
        <v>-1E+30</v>
      </c>
      <c r="Z18" s="231">
        <v>-1E+30</v>
      </c>
      <c r="AA18" s="231">
        <v>-1E+30</v>
      </c>
      <c r="AB18" s="231">
        <v>-1E+30</v>
      </c>
      <c r="AC18" s="231">
        <v>-1E+30</v>
      </c>
      <c r="AD18" s="231">
        <v>-1E+30</v>
      </c>
      <c r="AE18" s="231">
        <v>-1E+30</v>
      </c>
      <c r="AF18" s="231">
        <v>-1E+30</v>
      </c>
      <c r="AG18" s="231">
        <v>-1E+30</v>
      </c>
      <c r="AH18" s="231">
        <v>-1E+30</v>
      </c>
      <c r="AI18" s="231">
        <v>-1E+30</v>
      </c>
      <c r="AJ18" s="231">
        <v>-1E+30</v>
      </c>
      <c r="AK18" s="231">
        <v>-1E+30</v>
      </c>
      <c r="AL18" s="231">
        <v>-1E+30</v>
      </c>
      <c r="AM18" s="231">
        <v>-1E+30</v>
      </c>
      <c r="AN18" s="231">
        <v>-1E+30</v>
      </c>
      <c r="AO18" s="231">
        <v>-1E+30</v>
      </c>
      <c r="AP18" s="231">
        <v>-1E+30</v>
      </c>
      <c r="AQ18" s="231">
        <v>-1E+30</v>
      </c>
      <c r="AR18" s="231">
        <v>-1E+30</v>
      </c>
      <c r="AS18" s="231">
        <v>-1E+30</v>
      </c>
      <c r="AU18" s="231">
        <v>25.019337850654701</v>
      </c>
      <c r="AV18" s="231">
        <v>25.0183749660434</v>
      </c>
      <c r="AW18" s="231">
        <v>25.0166062299866</v>
      </c>
      <c r="AX18" s="231">
        <v>25.014299090125299</v>
      </c>
      <c r="AY18" s="231">
        <v>25.011759260521199</v>
      </c>
      <c r="AZ18" s="231">
        <v>25.009261995532299</v>
      </c>
      <c r="BA18" s="231">
        <v>25.007007905812301</v>
      </c>
      <c r="BB18" s="231">
        <v>25.005109215544401</v>
      </c>
      <c r="BC18" s="231">
        <v>25.003599930670099</v>
      </c>
      <c r="BD18" s="231">
        <v>25.0024583277015</v>
      </c>
      <c r="BE18" s="231">
        <v>25.001631365519501</v>
      </c>
      <c r="BF18" s="231">
        <v>25.001054677070002</v>
      </c>
      <c r="BG18" s="231">
        <v>25.000665858971601</v>
      </c>
      <c r="BH18" s="231">
        <v>25.0004114885995</v>
      </c>
      <c r="BI18" s="231">
        <v>25.000249519641699</v>
      </c>
      <c r="BJ18" s="231">
        <v>25.000148876511201</v>
      </c>
      <c r="BK18" s="231">
        <v>25.000087710252501</v>
      </c>
      <c r="BL18" s="231">
        <v>25.0000512787798</v>
      </c>
      <c r="BM18" s="231">
        <v>25.000029975997599</v>
      </c>
      <c r="BN18" s="231">
        <v>25.000017727604099</v>
      </c>
      <c r="BO18" s="231">
        <v>25.000010791088101</v>
      </c>
      <c r="BP18" s="231">
        <v>25.000006907209201</v>
      </c>
      <c r="BQ18" s="231">
        <v>25.0000047176339</v>
      </c>
      <c r="BR18" s="231">
        <v>25.000003413204201</v>
      </c>
      <c r="BS18" s="231">
        <v>25.000002581050701</v>
      </c>
      <c r="BT18" s="231">
        <v>25.000002017528001</v>
      </c>
      <c r="BU18" s="231">
        <v>25.0000016167095</v>
      </c>
      <c r="BV18" s="231">
        <v>25.000001319751401</v>
      </c>
      <c r="BW18" s="231">
        <v>25.000001091937399</v>
      </c>
      <c r="BX18" s="231">
        <v>25.000000911687099</v>
      </c>
      <c r="BY18" s="231">
        <v>25.0000007649626</v>
      </c>
      <c r="BZ18" s="231">
        <v>25.000000642261998</v>
      </c>
      <c r="CA18" s="231">
        <v>25.000000536923402</v>
      </c>
      <c r="CB18" s="231">
        <v>25.0000004441276</v>
      </c>
      <c r="CC18" s="231">
        <v>25.000000360295299</v>
      </c>
      <c r="CD18" s="231">
        <v>25.000000282711099</v>
      </c>
      <c r="CE18" s="231">
        <v>25.0000002092908</v>
      </c>
      <c r="CF18" s="231">
        <v>25.000000138436199</v>
      </c>
      <c r="CG18" s="231">
        <v>25.000000068952101</v>
      </c>
      <c r="CH18" s="231">
        <v>25</v>
      </c>
    </row>
    <row r="19" spans="1:86" ht="7.5" customHeight="1">
      <c r="A19" s="51"/>
      <c r="B19" s="51"/>
      <c r="C19" s="51"/>
      <c r="F19" s="231">
        <v>-1E+30</v>
      </c>
      <c r="G19" s="231">
        <v>-1E+30</v>
      </c>
      <c r="H19" s="231">
        <v>-1E+30</v>
      </c>
      <c r="I19" s="231">
        <v>-1E+30</v>
      </c>
      <c r="J19" s="231">
        <v>-1E+30</v>
      </c>
      <c r="K19" s="231">
        <v>-1E+30</v>
      </c>
      <c r="L19" s="231">
        <v>-1E+30</v>
      </c>
      <c r="M19" s="231">
        <v>-1E+30</v>
      </c>
      <c r="N19" s="231">
        <v>-1E+30</v>
      </c>
      <c r="O19" s="231">
        <v>-1E+30</v>
      </c>
      <c r="P19" s="231">
        <v>-1E+30</v>
      </c>
      <c r="Q19" s="231">
        <v>-1E+30</v>
      </c>
      <c r="R19" s="231">
        <v>-1E+30</v>
      </c>
      <c r="S19" s="231">
        <v>-1E+30</v>
      </c>
      <c r="T19" s="231">
        <v>-1E+30</v>
      </c>
      <c r="U19" s="231">
        <v>-1E+30</v>
      </c>
      <c r="V19" s="231">
        <v>-1E+30</v>
      </c>
      <c r="W19" s="231">
        <v>-1E+30</v>
      </c>
      <c r="X19" s="231">
        <v>-1E+30</v>
      </c>
      <c r="Y19" s="231">
        <v>-1E+30</v>
      </c>
      <c r="Z19" s="231">
        <v>-1E+30</v>
      </c>
      <c r="AA19" s="231">
        <v>-1E+30</v>
      </c>
      <c r="AB19" s="231">
        <v>-1E+30</v>
      </c>
      <c r="AC19" s="231">
        <v>-1E+30</v>
      </c>
      <c r="AD19" s="231">
        <v>-1E+30</v>
      </c>
      <c r="AE19" s="231">
        <v>-1E+30</v>
      </c>
      <c r="AF19" s="231">
        <v>-1E+30</v>
      </c>
      <c r="AG19" s="231">
        <v>-1E+30</v>
      </c>
      <c r="AH19" s="231">
        <v>-1E+30</v>
      </c>
      <c r="AI19" s="231">
        <v>-1E+30</v>
      </c>
      <c r="AJ19" s="231">
        <v>-1E+30</v>
      </c>
      <c r="AK19" s="231">
        <v>-1E+30</v>
      </c>
      <c r="AL19" s="231">
        <v>-1E+30</v>
      </c>
      <c r="AM19" s="231">
        <v>-1E+30</v>
      </c>
      <c r="AN19" s="231">
        <v>-1E+30</v>
      </c>
      <c r="AO19" s="231">
        <v>-1E+30</v>
      </c>
      <c r="AP19" s="231">
        <v>-1E+30</v>
      </c>
      <c r="AQ19" s="231">
        <v>-1E+30</v>
      </c>
      <c r="AR19" s="231">
        <v>-1E+30</v>
      </c>
      <c r="AS19" s="231">
        <v>-1E+30</v>
      </c>
      <c r="AU19" s="231">
        <v>25.010136053442501</v>
      </c>
      <c r="AV19" s="231">
        <v>25.009657630043399</v>
      </c>
      <c r="AW19" s="231">
        <v>25.008774314952699</v>
      </c>
      <c r="AX19" s="231">
        <v>25.007612711850399</v>
      </c>
      <c r="AY19" s="231">
        <v>25.006320219049702</v>
      </c>
      <c r="AZ19" s="231">
        <v>25.005033157240899</v>
      </c>
      <c r="BA19" s="231">
        <v>25.003854855442199</v>
      </c>
      <c r="BB19" s="231">
        <v>25.002847175308499</v>
      </c>
      <c r="BC19" s="231">
        <v>25.002033440088699</v>
      </c>
      <c r="BD19" s="231">
        <v>25.0014079899926</v>
      </c>
      <c r="BE19" s="231">
        <v>25.000947579695701</v>
      </c>
      <c r="BF19" s="231">
        <v>25.000621353392901</v>
      </c>
      <c r="BG19" s="231">
        <v>25.000397933889701</v>
      </c>
      <c r="BH19" s="231">
        <v>25.000249519611501</v>
      </c>
      <c r="BI19" s="231">
        <v>25.000153604842801</v>
      </c>
      <c r="BJ19" s="231">
        <v>25.000093143884101</v>
      </c>
      <c r="BK19" s="231">
        <v>25.0000558856071</v>
      </c>
      <c r="BL19" s="231">
        <v>25.000033395642902</v>
      </c>
      <c r="BM19" s="231">
        <v>25.000020074461499</v>
      </c>
      <c r="BN19" s="231">
        <v>25.000012318454601</v>
      </c>
      <c r="BO19" s="231">
        <v>25.0000078675317</v>
      </c>
      <c r="BP19" s="231">
        <v>25.0000053240563</v>
      </c>
      <c r="BQ19" s="231">
        <v>25.000003816305998</v>
      </c>
      <c r="BR19" s="231">
        <v>25.000002864135201</v>
      </c>
      <c r="BS19" s="231">
        <v>25.000002225945298</v>
      </c>
      <c r="BT19" s="231">
        <v>25.000001776376401</v>
      </c>
      <c r="BU19" s="231">
        <v>25.000001446349799</v>
      </c>
      <c r="BV19" s="231">
        <v>25.000001195480099</v>
      </c>
      <c r="BW19" s="231">
        <v>25.000000998887799</v>
      </c>
      <c r="BX19" s="231">
        <v>25.000000840532302</v>
      </c>
      <c r="BY19" s="231">
        <v>25.000000709650401</v>
      </c>
      <c r="BZ19" s="231">
        <v>25.000000598760099</v>
      </c>
      <c r="CA19" s="231">
        <v>25.000000502493702</v>
      </c>
      <c r="CB19" s="231">
        <v>25.000000416891801</v>
      </c>
      <c r="CC19" s="231">
        <v>25.000000338963499</v>
      </c>
      <c r="CD19" s="231">
        <v>25.000000266409</v>
      </c>
      <c r="CE19" s="231">
        <v>25.000000197444301</v>
      </c>
      <c r="CF19" s="231">
        <v>25.0000001306922</v>
      </c>
      <c r="CG19" s="231">
        <v>25.000000065118702</v>
      </c>
      <c r="CH19" s="231">
        <v>25</v>
      </c>
    </row>
    <row r="20" spans="1:86" ht="7.5" customHeight="1">
      <c r="A20" s="51"/>
      <c r="B20" s="51"/>
      <c r="C20" s="51"/>
      <c r="F20" s="231">
        <v>-1E+30</v>
      </c>
      <c r="G20" s="231">
        <v>-1E+30</v>
      </c>
      <c r="H20" s="231">
        <v>-1E+30</v>
      </c>
      <c r="I20" s="231">
        <v>-1E+30</v>
      </c>
      <c r="J20" s="231">
        <v>-1E+30</v>
      </c>
      <c r="K20" s="231">
        <v>-1E+30</v>
      </c>
      <c r="L20" s="231">
        <v>-1E+30</v>
      </c>
      <c r="M20" s="231">
        <v>-1E+30</v>
      </c>
      <c r="N20" s="231">
        <v>-1E+30</v>
      </c>
      <c r="O20" s="231">
        <v>-1E+30</v>
      </c>
      <c r="P20" s="231">
        <v>-1E+30</v>
      </c>
      <c r="Q20" s="231">
        <v>-1E+30</v>
      </c>
      <c r="R20" s="231">
        <v>-1E+30</v>
      </c>
      <c r="S20" s="231">
        <v>-1E+30</v>
      </c>
      <c r="T20" s="231">
        <v>-1E+30</v>
      </c>
      <c r="U20" s="231">
        <v>-1E+30</v>
      </c>
      <c r="V20" s="231">
        <v>-1E+30</v>
      </c>
      <c r="W20" s="231">
        <v>-1E+30</v>
      </c>
      <c r="X20" s="231">
        <v>-1E+30</v>
      </c>
      <c r="Y20" s="231">
        <v>-1E+30</v>
      </c>
      <c r="Z20" s="231">
        <v>-1E+30</v>
      </c>
      <c r="AA20" s="231">
        <v>-1E+30</v>
      </c>
      <c r="AB20" s="231">
        <v>-1E+30</v>
      </c>
      <c r="AC20" s="231">
        <v>-1E+30</v>
      </c>
      <c r="AD20" s="231">
        <v>-1E+30</v>
      </c>
      <c r="AE20" s="231">
        <v>-1E+30</v>
      </c>
      <c r="AF20" s="231">
        <v>-1E+30</v>
      </c>
      <c r="AG20" s="231">
        <v>-1E+30</v>
      </c>
      <c r="AH20" s="231">
        <v>-1E+30</v>
      </c>
      <c r="AI20" s="231">
        <v>-1E+30</v>
      </c>
      <c r="AJ20" s="231">
        <v>-1E+30</v>
      </c>
      <c r="AK20" s="231">
        <v>-1E+30</v>
      </c>
      <c r="AL20" s="231">
        <v>-1E+30</v>
      </c>
      <c r="AM20" s="231">
        <v>-1E+30</v>
      </c>
      <c r="AN20" s="231">
        <v>-1E+30</v>
      </c>
      <c r="AO20" s="231">
        <v>-1E+30</v>
      </c>
      <c r="AP20" s="231">
        <v>-1E+30</v>
      </c>
      <c r="AQ20" s="231">
        <v>-1E+30</v>
      </c>
      <c r="AR20" s="231">
        <v>-1E+30</v>
      </c>
      <c r="AS20" s="231">
        <v>-1E+30</v>
      </c>
      <c r="AU20" s="231">
        <v>25.005264211718298</v>
      </c>
      <c r="AV20" s="231">
        <v>25.005027918313299</v>
      </c>
      <c r="AW20" s="231">
        <v>25.004589695933198</v>
      </c>
      <c r="AX20" s="231">
        <v>25.004009271456599</v>
      </c>
      <c r="AY20" s="231">
        <v>25.0033572955133</v>
      </c>
      <c r="AZ20" s="231">
        <v>25.002700643388</v>
      </c>
      <c r="BA20" s="231">
        <v>25.002091736693501</v>
      </c>
      <c r="BB20" s="231">
        <v>25.001563747857801</v>
      </c>
      <c r="BC20" s="231">
        <v>25.001131144143599</v>
      </c>
      <c r="BD20" s="231">
        <v>25.000793642232001</v>
      </c>
      <c r="BE20" s="231">
        <v>25.000541424410599</v>
      </c>
      <c r="BF20" s="231">
        <v>25.000360002679201</v>
      </c>
      <c r="BG20" s="231">
        <v>25.000233888460201</v>
      </c>
      <c r="BH20" s="231">
        <v>25.0001488764531</v>
      </c>
      <c r="BI20" s="231">
        <v>25.000093143855999</v>
      </c>
      <c r="BJ20" s="231">
        <v>25.000057518953898</v>
      </c>
      <c r="BK20" s="231">
        <v>25.000035266352501</v>
      </c>
      <c r="BL20" s="231">
        <v>25.000021656590601</v>
      </c>
      <c r="BM20" s="231">
        <v>25.000013491357901</v>
      </c>
      <c r="BN20" s="231">
        <v>25.000008674459401</v>
      </c>
      <c r="BO20" s="231">
        <v>25.0000058609677</v>
      </c>
      <c r="BP20" s="231">
        <v>25.000004184274701</v>
      </c>
      <c r="BQ20" s="231">
        <v>25.000003127583799</v>
      </c>
      <c r="BR20" s="231">
        <v>25.000002422459598</v>
      </c>
      <c r="BS20" s="231">
        <v>25.000001928276401</v>
      </c>
      <c r="BT20" s="231">
        <v>25.000001567474101</v>
      </c>
      <c r="BU20" s="231">
        <v>25.000001294814599</v>
      </c>
      <c r="BV20" s="231">
        <v>25.000001082532702</v>
      </c>
      <c r="BW20" s="231">
        <v>25.0000009128062</v>
      </c>
      <c r="BX20" s="231">
        <v>25.0000007737356</v>
      </c>
      <c r="BY20" s="231">
        <v>25.0000006570937</v>
      </c>
      <c r="BZ20" s="231">
        <v>25.0000005570115</v>
      </c>
      <c r="CA20" s="231">
        <v>25.000000469183</v>
      </c>
      <c r="CB20" s="231">
        <v>25.000000390369799</v>
      </c>
      <c r="CC20" s="231">
        <v>25.000000318085899</v>
      </c>
      <c r="CD20" s="231">
        <v>25.000000250393899</v>
      </c>
      <c r="CE20" s="231">
        <v>25.000000185775701</v>
      </c>
      <c r="CF20" s="231">
        <v>25.0000001230515</v>
      </c>
      <c r="CG20" s="231">
        <v>25.000000061333001</v>
      </c>
      <c r="CH20" s="231">
        <v>25</v>
      </c>
    </row>
    <row r="21" spans="1:86" ht="7.5" customHeight="1">
      <c r="F21" s="231">
        <v>-1E+30</v>
      </c>
      <c r="G21" s="231">
        <v>-1E+30</v>
      </c>
      <c r="H21" s="231">
        <v>-1E+30</v>
      </c>
      <c r="I21" s="231">
        <v>-1E+30</v>
      </c>
      <c r="J21" s="231">
        <v>-1E+30</v>
      </c>
      <c r="K21" s="231">
        <v>-1E+30</v>
      </c>
      <c r="L21" s="231">
        <v>-1E+30</v>
      </c>
      <c r="M21" s="231">
        <v>-1E+30</v>
      </c>
      <c r="N21" s="231">
        <v>-1E+30</v>
      </c>
      <c r="O21" s="231">
        <v>-1E+30</v>
      </c>
      <c r="P21" s="231">
        <v>-1E+30</v>
      </c>
      <c r="Q21" s="231">
        <v>-1E+30</v>
      </c>
      <c r="R21" s="231">
        <v>-1E+30</v>
      </c>
      <c r="S21" s="231">
        <v>-1E+30</v>
      </c>
      <c r="T21" s="231">
        <v>-1E+30</v>
      </c>
      <c r="U21" s="231">
        <v>-1E+30</v>
      </c>
      <c r="V21" s="231">
        <v>-1E+30</v>
      </c>
      <c r="W21" s="231">
        <v>-1E+30</v>
      </c>
      <c r="X21" s="231">
        <v>-1E+30</v>
      </c>
      <c r="Y21" s="231">
        <v>-1E+30</v>
      </c>
      <c r="Z21" s="231">
        <v>-1E+30</v>
      </c>
      <c r="AA21" s="231">
        <v>-1E+30</v>
      </c>
      <c r="AB21" s="231">
        <v>-1E+30</v>
      </c>
      <c r="AC21" s="231">
        <v>-1E+30</v>
      </c>
      <c r="AD21" s="231">
        <v>-1E+30</v>
      </c>
      <c r="AE21" s="231">
        <v>-1E+30</v>
      </c>
      <c r="AF21" s="231">
        <v>-1E+30</v>
      </c>
      <c r="AG21" s="231">
        <v>-1E+30</v>
      </c>
      <c r="AH21" s="231">
        <v>-1E+30</v>
      </c>
      <c r="AI21" s="231">
        <v>-1E+30</v>
      </c>
      <c r="AJ21" s="231">
        <v>-1E+30</v>
      </c>
      <c r="AK21" s="231">
        <v>-1E+30</v>
      </c>
      <c r="AL21" s="231">
        <v>-1E+30</v>
      </c>
      <c r="AM21" s="231">
        <v>-1E+30</v>
      </c>
      <c r="AN21" s="231">
        <v>-1E+30</v>
      </c>
      <c r="AO21" s="231">
        <v>-1E+30</v>
      </c>
      <c r="AP21" s="231">
        <v>-1E+30</v>
      </c>
      <c r="AQ21" s="231">
        <v>-1E+30</v>
      </c>
      <c r="AR21" s="231">
        <v>-1E+30</v>
      </c>
      <c r="AS21" s="231">
        <v>-1E+30</v>
      </c>
      <c r="AU21" s="231">
        <v>25.002710868868601</v>
      </c>
      <c r="AV21" s="231">
        <v>25.002594836114302</v>
      </c>
      <c r="AW21" s="231">
        <v>25.002378794554598</v>
      </c>
      <c r="AX21" s="231">
        <v>25.002090824284501</v>
      </c>
      <c r="AY21" s="231">
        <v>25.001764605442499</v>
      </c>
      <c r="AZ21" s="231">
        <v>25.001432671403698</v>
      </c>
      <c r="BA21" s="231">
        <v>25.001121276754802</v>
      </c>
      <c r="BB21" s="231">
        <v>25.000847822993499</v>
      </c>
      <c r="BC21" s="231">
        <v>25.000620748083701</v>
      </c>
      <c r="BD21" s="231">
        <v>25.000441116868</v>
      </c>
      <c r="BE21" s="231">
        <v>25.000304965830701</v>
      </c>
      <c r="BF21" s="231">
        <v>25.000205628681002</v>
      </c>
      <c r="BG21" s="231">
        <v>25.000135589361999</v>
      </c>
      <c r="BH21" s="231">
        <v>25.0000877101699</v>
      </c>
      <c r="BI21" s="231">
        <v>25.0000558855543</v>
      </c>
      <c r="BJ21" s="231">
        <v>25.0000352663276</v>
      </c>
      <c r="BK21" s="231">
        <v>25.000022215700302</v>
      </c>
      <c r="BL21" s="231">
        <v>25.000014130050999</v>
      </c>
      <c r="BM21" s="231">
        <v>25.000009214879601</v>
      </c>
      <c r="BN21" s="231">
        <v>25.0000062666258</v>
      </c>
      <c r="BO21" s="231">
        <v>25.0000044824321</v>
      </c>
      <c r="BP21" s="231">
        <v>25.000003351171401</v>
      </c>
      <c r="BQ21" s="231">
        <v>25.000002594718001</v>
      </c>
      <c r="BR21" s="231">
        <v>25.000002064541999</v>
      </c>
      <c r="BS21" s="231">
        <v>25.000001677949498</v>
      </c>
      <c r="BT21" s="231">
        <v>25.000001386468298</v>
      </c>
      <c r="BU21" s="231">
        <v>25.000001160276899</v>
      </c>
      <c r="BV21" s="231">
        <v>25.000000980221099</v>
      </c>
      <c r="BW21" s="231">
        <v>25.000000833519898</v>
      </c>
      <c r="BX21" s="231">
        <v>25.000000711351301</v>
      </c>
      <c r="BY21" s="231">
        <v>25.000000607438</v>
      </c>
      <c r="BZ21" s="231">
        <v>25.000000517188099</v>
      </c>
      <c r="CA21" s="231">
        <v>25.000000437158899</v>
      </c>
      <c r="CB21" s="231">
        <v>25.000000364712101</v>
      </c>
      <c r="CC21" s="231">
        <v>25.000000297789899</v>
      </c>
      <c r="CD21" s="231">
        <v>25.000000234767999</v>
      </c>
      <c r="CE21" s="231">
        <v>25.000000174361499</v>
      </c>
      <c r="CF21" s="231">
        <v>25.000000115565101</v>
      </c>
      <c r="CG21" s="231">
        <v>25.0000000576206</v>
      </c>
      <c r="CH21" s="231">
        <v>25</v>
      </c>
    </row>
    <row r="22" spans="1:86" ht="7.5" customHeight="1">
      <c r="F22" s="231">
        <v>-1E+30</v>
      </c>
      <c r="G22" s="231">
        <v>-1E+30</v>
      </c>
      <c r="H22" s="231">
        <v>-1E+30</v>
      </c>
      <c r="I22" s="231">
        <v>-1E+30</v>
      </c>
      <c r="J22" s="231">
        <v>-1E+30</v>
      </c>
      <c r="K22" s="231">
        <v>-1E+30</v>
      </c>
      <c r="L22" s="231">
        <v>-1E+30</v>
      </c>
      <c r="M22" s="231">
        <v>-1E+30</v>
      </c>
      <c r="N22" s="231">
        <v>-1E+30</v>
      </c>
      <c r="O22" s="231">
        <v>-1E+30</v>
      </c>
      <c r="P22" s="231">
        <v>-1E+30</v>
      </c>
      <c r="Q22" s="231">
        <v>-1E+30</v>
      </c>
      <c r="R22" s="231">
        <v>-1E+30</v>
      </c>
      <c r="S22" s="231">
        <v>-1E+30</v>
      </c>
      <c r="T22" s="231">
        <v>-1E+30</v>
      </c>
      <c r="U22" s="231">
        <v>-1E+30</v>
      </c>
      <c r="V22" s="231">
        <v>-1E+30</v>
      </c>
      <c r="W22" s="231">
        <v>-1E+30</v>
      </c>
      <c r="X22" s="231">
        <v>-1E+30</v>
      </c>
      <c r="Y22" s="231">
        <v>-1E+30</v>
      </c>
      <c r="Z22" s="231">
        <v>-1E+30</v>
      </c>
      <c r="AA22" s="231">
        <v>-1E+30</v>
      </c>
      <c r="AB22" s="231">
        <v>-1E+30</v>
      </c>
      <c r="AC22" s="231">
        <v>-1E+30</v>
      </c>
      <c r="AD22" s="231">
        <v>-1E+30</v>
      </c>
      <c r="AE22" s="231">
        <v>-1E+30</v>
      </c>
      <c r="AF22" s="231">
        <v>-1E+30</v>
      </c>
      <c r="AG22" s="231">
        <v>-1E+30</v>
      </c>
      <c r="AH22" s="231">
        <v>-1E+30</v>
      </c>
      <c r="AI22" s="231">
        <v>-1E+30</v>
      </c>
      <c r="AJ22" s="231">
        <v>-1E+30</v>
      </c>
      <c r="AK22" s="231">
        <v>-1E+30</v>
      </c>
      <c r="AL22" s="231">
        <v>-1E+30</v>
      </c>
      <c r="AM22" s="231">
        <v>-1E+30</v>
      </c>
      <c r="AN22" s="231">
        <v>-1E+30</v>
      </c>
      <c r="AO22" s="231">
        <v>-1E+30</v>
      </c>
      <c r="AP22" s="231">
        <v>-1E+30</v>
      </c>
      <c r="AQ22" s="231">
        <v>-1E+30</v>
      </c>
      <c r="AR22" s="231">
        <v>-1E+30</v>
      </c>
      <c r="AS22" s="231">
        <v>-1E+30</v>
      </c>
      <c r="AU22" s="231">
        <v>25.001385212992499</v>
      </c>
      <c r="AV22" s="231">
        <v>25.001328551783701</v>
      </c>
      <c r="AW22" s="231">
        <v>25.001222682787098</v>
      </c>
      <c r="AX22" s="231">
        <v>25.0010807620382</v>
      </c>
      <c r="AY22" s="231">
        <v>25.000918763543002</v>
      </c>
      <c r="AZ22" s="231">
        <v>25.0007523955747</v>
      </c>
      <c r="BA22" s="231">
        <v>25.000594661570201</v>
      </c>
      <c r="BB22" s="231">
        <v>25.0004545266703</v>
      </c>
      <c r="BC22" s="231">
        <v>25.000336707921399</v>
      </c>
      <c r="BD22" s="231">
        <v>25.0002422927118</v>
      </c>
      <c r="BE22" s="231">
        <v>25.000169775499199</v>
      </c>
      <c r="BF22" s="231">
        <v>25.000116150743299</v>
      </c>
      <c r="BG22" s="231">
        <v>25.0000778290024</v>
      </c>
      <c r="BH22" s="231">
        <v>25.0000512786774</v>
      </c>
      <c r="BI22" s="231">
        <v>25.000033395569801</v>
      </c>
      <c r="BJ22" s="231">
        <v>25.000021656544899</v>
      </c>
      <c r="BK22" s="231">
        <v>25.0000141300298</v>
      </c>
      <c r="BL22" s="231">
        <v>25.000009405195701</v>
      </c>
      <c r="BM22" s="231">
        <v>25.000006485883599</v>
      </c>
      <c r="BN22" s="231">
        <v>25.000004677859401</v>
      </c>
      <c r="BO22" s="231">
        <v>25.000003514637999</v>
      </c>
      <c r="BP22" s="231">
        <v>25.000002729828399</v>
      </c>
      <c r="BQ22" s="231">
        <v>25.000002176714698</v>
      </c>
      <c r="BR22" s="231">
        <v>25.000001772079401</v>
      </c>
      <c r="BS22" s="231">
        <v>25.000001466529501</v>
      </c>
      <c r="BT22" s="231">
        <v>25.0000012294079</v>
      </c>
      <c r="BU22" s="231">
        <v>25.0000010409011</v>
      </c>
      <c r="BV22" s="231">
        <v>25.0000008877333</v>
      </c>
      <c r="BW22" s="231">
        <v>25.000000760718802</v>
      </c>
      <c r="BX22" s="231">
        <v>25.000000653313698</v>
      </c>
      <c r="BY22" s="231">
        <v>25.000000560731699</v>
      </c>
      <c r="BZ22" s="231">
        <v>25.0000004793866</v>
      </c>
      <c r="CA22" s="231">
        <v>25.000000406532401</v>
      </c>
      <c r="CB22" s="231">
        <v>25.000000340026201</v>
      </c>
      <c r="CC22" s="231">
        <v>25.000000278170798</v>
      </c>
      <c r="CD22" s="231">
        <v>25.0000002196102</v>
      </c>
      <c r="CE22" s="231">
        <v>25.000000163261799</v>
      </c>
      <c r="CF22" s="231">
        <v>25.0000001082735</v>
      </c>
      <c r="CG22" s="231">
        <v>25.000000054001799</v>
      </c>
      <c r="CH22" s="231">
        <v>25</v>
      </c>
    </row>
    <row r="23" spans="1:86" ht="7.5" customHeight="1">
      <c r="F23" s="231">
        <v>-1E+30</v>
      </c>
      <c r="G23" s="231">
        <v>-1E+30</v>
      </c>
      <c r="H23" s="231">
        <v>-1E+30</v>
      </c>
      <c r="I23" s="231">
        <v>-1E+30</v>
      </c>
      <c r="J23" s="231">
        <v>-1E+30</v>
      </c>
      <c r="K23" s="231">
        <v>-1E+30</v>
      </c>
      <c r="L23" s="231">
        <v>-1E+30</v>
      </c>
      <c r="M23" s="231">
        <v>-1E+30</v>
      </c>
      <c r="N23" s="231">
        <v>-1E+30</v>
      </c>
      <c r="O23" s="231">
        <v>-1E+30</v>
      </c>
      <c r="P23" s="231">
        <v>-1E+30</v>
      </c>
      <c r="Q23" s="231">
        <v>-1E+30</v>
      </c>
      <c r="R23" s="231">
        <v>-1E+30</v>
      </c>
      <c r="S23" s="231">
        <v>-1E+30</v>
      </c>
      <c r="T23" s="231">
        <v>-1E+30</v>
      </c>
      <c r="U23" s="231">
        <v>-1E+30</v>
      </c>
      <c r="V23" s="231">
        <v>-1E+30</v>
      </c>
      <c r="W23" s="231">
        <v>-1E+30</v>
      </c>
      <c r="X23" s="231">
        <v>-1E+30</v>
      </c>
      <c r="Y23" s="231">
        <v>-1E+30</v>
      </c>
      <c r="Z23" s="231">
        <v>-1E+30</v>
      </c>
      <c r="AA23" s="231">
        <v>-1E+30</v>
      </c>
      <c r="AB23" s="231">
        <v>-1E+30</v>
      </c>
      <c r="AC23" s="231">
        <v>-1E+30</v>
      </c>
      <c r="AD23" s="231">
        <v>-1E+30</v>
      </c>
      <c r="AE23" s="231">
        <v>-1E+30</v>
      </c>
      <c r="AF23" s="231">
        <v>-1E+30</v>
      </c>
      <c r="AG23" s="231">
        <v>-1E+30</v>
      </c>
      <c r="AH23" s="231">
        <v>-1E+30</v>
      </c>
      <c r="AI23" s="231">
        <v>-1E+30</v>
      </c>
      <c r="AJ23" s="231">
        <v>-1E+30</v>
      </c>
      <c r="AK23" s="231">
        <v>-1E+30</v>
      </c>
      <c r="AL23" s="231">
        <v>-1E+30</v>
      </c>
      <c r="AM23" s="231">
        <v>-1E+30</v>
      </c>
      <c r="AN23" s="231">
        <v>-1E+30</v>
      </c>
      <c r="AO23" s="231">
        <v>-1E+30</v>
      </c>
      <c r="AP23" s="231">
        <v>-1E+30</v>
      </c>
      <c r="AQ23" s="231">
        <v>-1E+30</v>
      </c>
      <c r="AR23" s="231">
        <v>-1E+30</v>
      </c>
      <c r="AS23" s="231">
        <v>-1E+30</v>
      </c>
      <c r="AU23" s="231">
        <v>25.0007029839735</v>
      </c>
      <c r="AV23" s="231">
        <v>25.000675463630799</v>
      </c>
      <c r="AW23" s="231">
        <v>25.0006238806982</v>
      </c>
      <c r="AX23" s="231">
        <v>25.000554377737799</v>
      </c>
      <c r="AY23" s="231">
        <v>25.000474494538199</v>
      </c>
      <c r="AZ23" s="231">
        <v>25.000391764063998</v>
      </c>
      <c r="BA23" s="231">
        <v>25.000312563898401</v>
      </c>
      <c r="BB23" s="231">
        <v>25.000241443212602</v>
      </c>
      <c r="BC23" s="231">
        <v>25.000180957360001</v>
      </c>
      <c r="BD23" s="231">
        <v>25.000131898231199</v>
      </c>
      <c r="BE23" s="231">
        <v>25.0000937453548</v>
      </c>
      <c r="BF23" s="231">
        <v>25.000065172017401</v>
      </c>
      <c r="BG23" s="231">
        <v>25.000044489697899</v>
      </c>
      <c r="BH23" s="231">
        <v>25.000029975880501</v>
      </c>
      <c r="BI23" s="231">
        <v>25.000020074372902</v>
      </c>
      <c r="BJ23" s="231">
        <v>25.0000134912957</v>
      </c>
      <c r="BK23" s="231">
        <v>25.0000092148411</v>
      </c>
      <c r="BL23" s="231">
        <v>25.000006485865701</v>
      </c>
      <c r="BM23" s="231">
        <v>25.000004746032499</v>
      </c>
      <c r="BN23" s="231">
        <v>25.0000036012</v>
      </c>
      <c r="BO23" s="231">
        <v>25.0000028163008</v>
      </c>
      <c r="BP23" s="231">
        <v>25.000002256826701</v>
      </c>
      <c r="BQ23" s="231">
        <v>25.000001844261998</v>
      </c>
      <c r="BR23" s="231">
        <v>25.000001531013702</v>
      </c>
      <c r="BS23" s="231">
        <v>25.0000012870711</v>
      </c>
      <c r="BT23" s="231">
        <v>25.000001092801998</v>
      </c>
      <c r="BU23" s="231">
        <v>25.000000934930501</v>
      </c>
      <c r="BV23" s="231">
        <v>25.000000804206</v>
      </c>
      <c r="BW23" s="231">
        <v>25.000000694006101</v>
      </c>
      <c r="BX23" s="231">
        <v>25.000000599469999</v>
      </c>
      <c r="BY23" s="231">
        <v>25.000000516948202</v>
      </c>
      <c r="BZ23" s="231">
        <v>25.000000443642101</v>
      </c>
      <c r="CA23" s="231">
        <v>25.0000003773653</v>
      </c>
      <c r="CB23" s="231">
        <v>25.0000003163813</v>
      </c>
      <c r="CC23" s="231">
        <v>25.000000259294701</v>
      </c>
      <c r="CD23" s="231">
        <v>25.0000002049775</v>
      </c>
      <c r="CE23" s="231">
        <v>25.0000001525211</v>
      </c>
      <c r="CF23" s="231">
        <v>25.0000001012071</v>
      </c>
      <c r="CG23" s="231">
        <v>25.000000050491899</v>
      </c>
      <c r="CH23" s="231">
        <v>25</v>
      </c>
    </row>
    <row r="24" spans="1:86" ht="7.5" customHeight="1">
      <c r="F24" s="231">
        <v>-1E+30</v>
      </c>
      <c r="G24" s="231">
        <v>-1E+30</v>
      </c>
      <c r="H24" s="231">
        <v>-1E+30</v>
      </c>
      <c r="I24" s="231">
        <v>-1E+30</v>
      </c>
      <c r="J24" s="231">
        <v>-1E+30</v>
      </c>
      <c r="K24" s="231">
        <v>-1E+30</v>
      </c>
      <c r="L24" s="231">
        <v>-1E+30</v>
      </c>
      <c r="M24" s="231">
        <v>-1E+30</v>
      </c>
      <c r="N24" s="231">
        <v>-1E+30</v>
      </c>
      <c r="O24" s="231">
        <v>-1E+30</v>
      </c>
      <c r="P24" s="231">
        <v>-1E+30</v>
      </c>
      <c r="Q24" s="231">
        <v>-1E+30</v>
      </c>
      <c r="R24" s="231">
        <v>-1E+30</v>
      </c>
      <c r="S24" s="231">
        <v>-1E+30</v>
      </c>
      <c r="T24" s="231">
        <v>-1E+30</v>
      </c>
      <c r="U24" s="231">
        <v>-1E+30</v>
      </c>
      <c r="V24" s="231">
        <v>-1E+30</v>
      </c>
      <c r="W24" s="231">
        <v>-1E+30</v>
      </c>
      <c r="X24" s="231">
        <v>-1E+30</v>
      </c>
      <c r="Y24" s="231">
        <v>-1E+30</v>
      </c>
      <c r="Z24" s="231">
        <v>-1E+30</v>
      </c>
      <c r="AA24" s="231">
        <v>-1E+30</v>
      </c>
      <c r="AB24" s="231">
        <v>-1E+30</v>
      </c>
      <c r="AC24" s="231">
        <v>-1E+30</v>
      </c>
      <c r="AD24" s="231">
        <v>-1E+30</v>
      </c>
      <c r="AE24" s="231">
        <v>-1E+30</v>
      </c>
      <c r="AF24" s="231">
        <v>-1E+30</v>
      </c>
      <c r="AG24" s="231">
        <v>-1E+30</v>
      </c>
      <c r="AH24" s="231">
        <v>-1E+30</v>
      </c>
      <c r="AI24" s="231">
        <v>-1E+30</v>
      </c>
      <c r="AJ24" s="231">
        <v>-1E+30</v>
      </c>
      <c r="AK24" s="231">
        <v>-1E+30</v>
      </c>
      <c r="AL24" s="231">
        <v>-1E+30</v>
      </c>
      <c r="AM24" s="231">
        <v>-1E+30</v>
      </c>
      <c r="AN24" s="231">
        <v>-1E+30</v>
      </c>
      <c r="AO24" s="231">
        <v>-1E+30</v>
      </c>
      <c r="AP24" s="231">
        <v>-1E+30</v>
      </c>
      <c r="AQ24" s="231">
        <v>-1E+30</v>
      </c>
      <c r="AR24" s="231">
        <v>-1E+30</v>
      </c>
      <c r="AS24" s="231">
        <v>-1E+30</v>
      </c>
      <c r="AU24" s="231">
        <v>25.0003547667012</v>
      </c>
      <c r="AV24" s="231">
        <v>25.000341469181201</v>
      </c>
      <c r="AW24" s="231">
        <v>25.000316473823101</v>
      </c>
      <c r="AX24" s="231">
        <v>25.000282638735602</v>
      </c>
      <c r="AY24" s="231">
        <v>25.000243506443599</v>
      </c>
      <c r="AZ24" s="231">
        <v>25.000202666913601</v>
      </c>
      <c r="BA24" s="231">
        <v>25.000163220954001</v>
      </c>
      <c r="BB24" s="231">
        <v>25.000127447085202</v>
      </c>
      <c r="BC24" s="231">
        <v>25.000096696017401</v>
      </c>
      <c r="BD24" s="231">
        <v>25.0000714716201</v>
      </c>
      <c r="BE24" s="231">
        <v>25.000051623864699</v>
      </c>
      <c r="BF24" s="231">
        <v>25.000036580223799</v>
      </c>
      <c r="BG24" s="231">
        <v>25.000025557816599</v>
      </c>
      <c r="BH24" s="231">
        <v>25.000017727477299</v>
      </c>
      <c r="BI24" s="231">
        <v>25.000012318354901</v>
      </c>
      <c r="BJ24" s="231">
        <v>25.000008674384699</v>
      </c>
      <c r="BK24" s="231">
        <v>25.000006266573202</v>
      </c>
      <c r="BL24" s="231">
        <v>25.000004677825299</v>
      </c>
      <c r="BM24" s="231">
        <v>25.0000036011829</v>
      </c>
      <c r="BN24" s="231">
        <v>25.0000028460843</v>
      </c>
      <c r="BO24" s="231">
        <v>25.0000022986106</v>
      </c>
      <c r="BP24" s="231">
        <v>25.000001889727098</v>
      </c>
      <c r="BQ24" s="231">
        <v>25.000001576320699</v>
      </c>
      <c r="BR24" s="231">
        <v>25.000001330561201</v>
      </c>
      <c r="BS24" s="231">
        <v>25.000001133902899</v>
      </c>
      <c r="BT24" s="231">
        <v>25.0000009736187</v>
      </c>
      <c r="BU24" s="231">
        <v>25.000000840736298</v>
      </c>
      <c r="BV24" s="231">
        <v>25.000000728772701</v>
      </c>
      <c r="BW24" s="231">
        <v>25.000000632935699</v>
      </c>
      <c r="BX24" s="231">
        <v>25.000000549607801</v>
      </c>
      <c r="BY24" s="231">
        <v>25.000000476003802</v>
      </c>
      <c r="BZ24" s="231">
        <v>25.000000409940601</v>
      </c>
      <c r="CA24" s="231">
        <v>25.000000349678899</v>
      </c>
      <c r="CB24" s="231">
        <v>25.0000002938141</v>
      </c>
      <c r="CC24" s="231">
        <v>25.000000241201999</v>
      </c>
      <c r="CD24" s="231">
        <v>25.000000190907102</v>
      </c>
      <c r="CE24" s="231">
        <v>25.000000142169998</v>
      </c>
      <c r="CF24" s="231">
        <v>25.0000000943873</v>
      </c>
      <c r="CG24" s="231">
        <v>25.000000047101899</v>
      </c>
      <c r="CH24" s="231">
        <v>25</v>
      </c>
    </row>
    <row r="25" spans="1:86" ht="7.5" customHeight="1">
      <c r="F25" s="231">
        <v>-1E+30</v>
      </c>
      <c r="G25" s="231">
        <v>-1E+30</v>
      </c>
      <c r="H25" s="231">
        <v>-1E+30</v>
      </c>
      <c r="I25" s="231">
        <v>-1E+30</v>
      </c>
      <c r="J25" s="231">
        <v>-1E+30</v>
      </c>
      <c r="K25" s="231">
        <v>-1E+30</v>
      </c>
      <c r="L25" s="231">
        <v>-1E+30</v>
      </c>
      <c r="M25" s="231">
        <v>-1E+30</v>
      </c>
      <c r="N25" s="231">
        <v>-1E+30</v>
      </c>
      <c r="O25" s="231">
        <v>-1E+30</v>
      </c>
      <c r="P25" s="231">
        <v>-1E+30</v>
      </c>
      <c r="Q25" s="231">
        <v>-1E+30</v>
      </c>
      <c r="R25" s="231">
        <v>-1E+30</v>
      </c>
      <c r="S25" s="231">
        <v>-1E+30</v>
      </c>
      <c r="T25" s="231">
        <v>-1E+30</v>
      </c>
      <c r="U25" s="231">
        <v>-1E+30</v>
      </c>
      <c r="V25" s="231">
        <v>-1E+30</v>
      </c>
      <c r="W25" s="231">
        <v>-1E+30</v>
      </c>
      <c r="X25" s="231">
        <v>-1E+30</v>
      </c>
      <c r="Y25" s="231">
        <v>-1E+30</v>
      </c>
      <c r="Z25" s="231">
        <v>-1E+30</v>
      </c>
      <c r="AA25" s="231">
        <v>-1E+30</v>
      </c>
      <c r="AB25" s="231">
        <v>-1E+30</v>
      </c>
      <c r="AC25" s="231">
        <v>-1E+30</v>
      </c>
      <c r="AD25" s="231">
        <v>-1E+30</v>
      </c>
      <c r="AE25" s="231">
        <v>-1E+30</v>
      </c>
      <c r="AF25" s="231">
        <v>-1E+30</v>
      </c>
      <c r="AG25" s="231">
        <v>-1E+30</v>
      </c>
      <c r="AH25" s="231">
        <v>-1E+30</v>
      </c>
      <c r="AI25" s="231">
        <v>-1E+30</v>
      </c>
      <c r="AJ25" s="231">
        <v>-1E+30</v>
      </c>
      <c r="AK25" s="231">
        <v>-1E+30</v>
      </c>
      <c r="AL25" s="231">
        <v>-1E+30</v>
      </c>
      <c r="AM25" s="231">
        <v>-1E+30</v>
      </c>
      <c r="AN25" s="231">
        <v>-1E+30</v>
      </c>
      <c r="AO25" s="231">
        <v>-1E+30</v>
      </c>
      <c r="AP25" s="231">
        <v>-1E+30</v>
      </c>
      <c r="AQ25" s="231">
        <v>-1E+30</v>
      </c>
      <c r="AR25" s="231">
        <v>-1E+30</v>
      </c>
      <c r="AS25" s="231">
        <v>-1E+30</v>
      </c>
      <c r="AU25" s="231">
        <v>25.0001784022636</v>
      </c>
      <c r="AV25" s="231">
        <v>25.0001720090299</v>
      </c>
      <c r="AW25" s="231">
        <v>25.000159960545499</v>
      </c>
      <c r="AX25" s="231">
        <v>25.000143582145899</v>
      </c>
      <c r="AY25" s="231">
        <v>25.000124530971298</v>
      </c>
      <c r="AZ25" s="231">
        <v>25.0001045079993</v>
      </c>
      <c r="BA25" s="231">
        <v>25.000085009157999</v>
      </c>
      <c r="BB25" s="231">
        <v>25.000067162893401</v>
      </c>
      <c r="BC25" s="231">
        <v>25.000051669007899</v>
      </c>
      <c r="BD25" s="231">
        <v>25.0000388249147</v>
      </c>
      <c r="BE25" s="231">
        <v>25.000028606646602</v>
      </c>
      <c r="BF25" s="231">
        <v>25.0000207730684</v>
      </c>
      <c r="BG25" s="231">
        <v>25.000014966244901</v>
      </c>
      <c r="BH25" s="231">
        <v>25.0000107909561</v>
      </c>
      <c r="BI25" s="231">
        <v>25.000007867424699</v>
      </c>
      <c r="BJ25" s="231">
        <v>25.000005860882801</v>
      </c>
      <c r="BK25" s="231">
        <v>25.000004482364901</v>
      </c>
      <c r="BL25" s="231">
        <v>25.000003514586901</v>
      </c>
      <c r="BM25" s="231">
        <v>25.000002816266001</v>
      </c>
      <c r="BN25" s="231">
        <v>25.0000022985929</v>
      </c>
      <c r="BO25" s="231">
        <v>25.000001905250802</v>
      </c>
      <c r="BP25" s="231">
        <v>25.000001599708401</v>
      </c>
      <c r="BQ25" s="231">
        <v>25.000001357640301</v>
      </c>
      <c r="BR25" s="231">
        <v>25.0000011624225</v>
      </c>
      <c r="BS25" s="231">
        <v>25.0000010024098</v>
      </c>
      <c r="BT25" s="231">
        <v>25.0000008692538</v>
      </c>
      <c r="BU25" s="231">
        <v>25.000000756839199</v>
      </c>
      <c r="BV25" s="231">
        <v>25.000000660595202</v>
      </c>
      <c r="BW25" s="231">
        <v>25.000000577040701</v>
      </c>
      <c r="BX25" s="231">
        <v>25.000000503476102</v>
      </c>
      <c r="BY25" s="231">
        <v>25.0000004377737</v>
      </c>
      <c r="BZ25" s="231">
        <v>25.000000378229601</v>
      </c>
      <c r="CA25" s="231">
        <v>25.000000323461101</v>
      </c>
      <c r="CB25" s="231">
        <v>25.0000002723338</v>
      </c>
      <c r="CC25" s="231">
        <v>25.000000223911201</v>
      </c>
      <c r="CD25" s="231">
        <v>25.0000001774198</v>
      </c>
      <c r="CE25" s="231">
        <v>25.000000132226699</v>
      </c>
      <c r="CF25" s="231">
        <v>25.0000000878271</v>
      </c>
      <c r="CG25" s="231">
        <v>25.0000000438387</v>
      </c>
      <c r="CH25" s="231">
        <v>25</v>
      </c>
    </row>
    <row r="26" spans="1:86" ht="7.5" customHeight="1">
      <c r="F26" s="231">
        <v>-1E+30</v>
      </c>
      <c r="G26" s="231">
        <v>-1E+30</v>
      </c>
      <c r="H26" s="231">
        <v>-1E+30</v>
      </c>
      <c r="I26" s="231">
        <v>-1E+30</v>
      </c>
      <c r="J26" s="231">
        <v>-1E+30</v>
      </c>
      <c r="K26" s="231">
        <v>-1E+30</v>
      </c>
      <c r="L26" s="231">
        <v>-1E+30</v>
      </c>
      <c r="M26" s="231">
        <v>-1E+30</v>
      </c>
      <c r="N26" s="231">
        <v>-1E+30</v>
      </c>
      <c r="O26" s="231">
        <v>-1E+30</v>
      </c>
      <c r="P26" s="231">
        <v>-1E+30</v>
      </c>
      <c r="Q26" s="231">
        <v>-1E+30</v>
      </c>
      <c r="R26" s="231">
        <v>-1E+30</v>
      </c>
      <c r="S26" s="231">
        <v>-1E+30</v>
      </c>
      <c r="T26" s="231">
        <v>-1E+30</v>
      </c>
      <c r="U26" s="231">
        <v>-1E+30</v>
      </c>
      <c r="V26" s="231">
        <v>-1E+30</v>
      </c>
      <c r="W26" s="231">
        <v>-1E+30</v>
      </c>
      <c r="X26" s="231">
        <v>-1E+30</v>
      </c>
      <c r="Y26" s="231">
        <v>-1E+30</v>
      </c>
      <c r="Z26" s="231">
        <v>-1E+30</v>
      </c>
      <c r="AA26" s="231">
        <v>-1E+30</v>
      </c>
      <c r="AB26" s="231">
        <v>-1E+30</v>
      </c>
      <c r="AC26" s="231">
        <v>-1E+30</v>
      </c>
      <c r="AD26" s="231">
        <v>-1E+30</v>
      </c>
      <c r="AE26" s="231">
        <v>-1E+30</v>
      </c>
      <c r="AF26" s="231">
        <v>-1E+30</v>
      </c>
      <c r="AG26" s="231">
        <v>-1E+30</v>
      </c>
      <c r="AH26" s="231">
        <v>-1E+30</v>
      </c>
      <c r="AI26" s="231">
        <v>-1E+30</v>
      </c>
      <c r="AJ26" s="231">
        <v>-1E+30</v>
      </c>
      <c r="AK26" s="231">
        <v>-1E+30</v>
      </c>
      <c r="AL26" s="231">
        <v>-1E+30</v>
      </c>
      <c r="AM26" s="231">
        <v>-1E+30</v>
      </c>
      <c r="AN26" s="231">
        <v>-1E+30</v>
      </c>
      <c r="AO26" s="231">
        <v>-1E+30</v>
      </c>
      <c r="AP26" s="231">
        <v>-1E+30</v>
      </c>
      <c r="AQ26" s="231">
        <v>-1E+30</v>
      </c>
      <c r="AR26" s="231">
        <v>-1E+30</v>
      </c>
      <c r="AS26" s="231">
        <v>-1E+30</v>
      </c>
      <c r="AU26" s="231">
        <v>25.000089724856899</v>
      </c>
      <c r="AV26" s="231">
        <v>25.000086665815999</v>
      </c>
      <c r="AW26" s="231">
        <v>25.000080887229899</v>
      </c>
      <c r="AX26" s="231">
        <v>25.0000730016082</v>
      </c>
      <c r="AY26" s="231">
        <v>25.0000637808477</v>
      </c>
      <c r="AZ26" s="231">
        <v>25.000054026497999</v>
      </c>
      <c r="BA26" s="231">
        <v>25.000044455172201</v>
      </c>
      <c r="BB26" s="231">
        <v>25.000035620367498</v>
      </c>
      <c r="BC26" s="231">
        <v>25.000027878487501</v>
      </c>
      <c r="BD26" s="231">
        <v>25.000021396612102</v>
      </c>
      <c r="BE26" s="231">
        <v>25.000016185866698</v>
      </c>
      <c r="BF26" s="231">
        <v>25.000012146813901</v>
      </c>
      <c r="BG26" s="231">
        <v>25.0000091172781</v>
      </c>
      <c r="BH26" s="231">
        <v>25.0000069070745</v>
      </c>
      <c r="BI26" s="231">
        <v>25.0000053239416</v>
      </c>
      <c r="BJ26" s="231">
        <v>25.000004184176198</v>
      </c>
      <c r="BK26" s="231">
        <v>25.000003351087599</v>
      </c>
      <c r="BL26" s="231">
        <v>25.000002729759601</v>
      </c>
      <c r="BM26" s="231">
        <v>25.000002256773801</v>
      </c>
      <c r="BN26" s="231">
        <v>25.000001889691301</v>
      </c>
      <c r="BO26" s="231">
        <v>25.0000015996904</v>
      </c>
      <c r="BP26" s="231">
        <v>25.000001366827401</v>
      </c>
      <c r="BQ26" s="231">
        <v>25.000001177029699</v>
      </c>
      <c r="BR26" s="231">
        <v>25.000001020172899</v>
      </c>
      <c r="BS26" s="231">
        <v>25.0000008888365</v>
      </c>
      <c r="BT26" s="231">
        <v>25.000000777483901</v>
      </c>
      <c r="BU26" s="231">
        <v>25.000000681913001</v>
      </c>
      <c r="BV26" s="231">
        <v>25.000000598882099</v>
      </c>
      <c r="BW26" s="231">
        <v>25.0000005258517</v>
      </c>
      <c r="BX26" s="231">
        <v>25.0000004608018</v>
      </c>
      <c r="BY26" s="231">
        <v>25.000000402104</v>
      </c>
      <c r="BZ26" s="231">
        <v>25.000000348427701</v>
      </c>
      <c r="CA26" s="231">
        <v>25.000000298673701</v>
      </c>
      <c r="CB26" s="231">
        <v>25.000000251926899</v>
      </c>
      <c r="CC26" s="231">
        <v>25.0000002074222</v>
      </c>
      <c r="CD26" s="231">
        <v>25.0000001645212</v>
      </c>
      <c r="CE26" s="231">
        <v>25.000000122698399</v>
      </c>
      <c r="CF26" s="231">
        <v>25.0000000815328</v>
      </c>
      <c r="CG26" s="231">
        <v>25.000000040705501</v>
      </c>
      <c r="CH26" s="231">
        <v>25</v>
      </c>
    </row>
    <row r="27" spans="1:86" ht="7.5" customHeight="1">
      <c r="F27" s="231">
        <v>-1E+30</v>
      </c>
      <c r="G27" s="231">
        <v>-1E+30</v>
      </c>
      <c r="H27" s="231">
        <v>-1E+30</v>
      </c>
      <c r="I27" s="231">
        <v>-1E+30</v>
      </c>
      <c r="J27" s="231">
        <v>-1E+30</v>
      </c>
      <c r="K27" s="231">
        <v>-1E+30</v>
      </c>
      <c r="L27" s="231">
        <v>-1E+30</v>
      </c>
      <c r="M27" s="231">
        <v>-1E+30</v>
      </c>
      <c r="N27" s="231">
        <v>-1E+30</v>
      </c>
      <c r="O27" s="231">
        <v>-1E+30</v>
      </c>
      <c r="P27" s="231">
        <v>-1E+30</v>
      </c>
      <c r="Q27" s="231">
        <v>-1E+30</v>
      </c>
      <c r="R27" s="231">
        <v>-1E+30</v>
      </c>
      <c r="S27" s="231">
        <v>-1E+30</v>
      </c>
      <c r="T27" s="231">
        <v>-1E+30</v>
      </c>
      <c r="U27" s="231">
        <v>-1E+30</v>
      </c>
      <c r="V27" s="231">
        <v>-1E+30</v>
      </c>
      <c r="W27" s="231">
        <v>-1E+30</v>
      </c>
      <c r="X27" s="231">
        <v>-1E+30</v>
      </c>
      <c r="Y27" s="231">
        <v>-1E+30</v>
      </c>
      <c r="Z27" s="231">
        <v>-1E+30</v>
      </c>
      <c r="AA27" s="231">
        <v>-1E+30</v>
      </c>
      <c r="AB27" s="231">
        <v>-1E+30</v>
      </c>
      <c r="AC27" s="231">
        <v>-1E+30</v>
      </c>
      <c r="AD27" s="231">
        <v>-1E+30</v>
      </c>
      <c r="AE27" s="231">
        <v>-1E+30</v>
      </c>
      <c r="AF27" s="231">
        <v>-1E+30</v>
      </c>
      <c r="AG27" s="231">
        <v>-1E+30</v>
      </c>
      <c r="AH27" s="231">
        <v>-1E+30</v>
      </c>
      <c r="AI27" s="231">
        <v>-1E+30</v>
      </c>
      <c r="AJ27" s="231">
        <v>-1E+30</v>
      </c>
      <c r="AK27" s="231">
        <v>-1E+30</v>
      </c>
      <c r="AL27" s="231">
        <v>-1E+30</v>
      </c>
      <c r="AM27" s="231">
        <v>-1E+30</v>
      </c>
      <c r="AN27" s="231">
        <v>-1E+30</v>
      </c>
      <c r="AO27" s="231">
        <v>-1E+30</v>
      </c>
      <c r="AP27" s="231">
        <v>-1E+30</v>
      </c>
      <c r="AQ27" s="231">
        <v>-1E+30</v>
      </c>
      <c r="AR27" s="231">
        <v>-1E+30</v>
      </c>
      <c r="AS27" s="231">
        <v>-1E+30</v>
      </c>
      <c r="AU27" s="231">
        <v>25.000045441368901</v>
      </c>
      <c r="AV27" s="231">
        <v>25.000043984425499</v>
      </c>
      <c r="AW27" s="231">
        <v>25.000041226295501</v>
      </c>
      <c r="AX27" s="231">
        <v>25.000037449121201</v>
      </c>
      <c r="AY27" s="231">
        <v>25.0000330109294</v>
      </c>
      <c r="AZ27" s="231">
        <v>25.000028287396599</v>
      </c>
      <c r="BA27" s="231">
        <v>25.000023619629498</v>
      </c>
      <c r="BB27" s="231">
        <v>25.0000192769538</v>
      </c>
      <c r="BC27" s="231">
        <v>25.000015437857101</v>
      </c>
      <c r="BD27" s="231">
        <v>25.000012192621998</v>
      </c>
      <c r="BE27" s="231">
        <v>25.000009556563501</v>
      </c>
      <c r="BF27" s="231">
        <v>25.0000074872525</v>
      </c>
      <c r="BG27" s="231">
        <v>25.000005908342899</v>
      </c>
      <c r="BH27" s="231">
        <v>25.000004717492398</v>
      </c>
      <c r="BI27" s="231">
        <v>25.0000038161782</v>
      </c>
      <c r="BJ27" s="231">
        <v>25.000003127468901</v>
      </c>
      <c r="BK27" s="231">
        <v>25.0000025946166</v>
      </c>
      <c r="BL27" s="231">
        <v>25.000002176627898</v>
      </c>
      <c r="BM27" s="231">
        <v>25.000001844191299</v>
      </c>
      <c r="BN27" s="231">
        <v>25.000001576267302</v>
      </c>
      <c r="BO27" s="231">
        <v>25.000001357604599</v>
      </c>
      <c r="BP27" s="231">
        <v>25.000001177012098</v>
      </c>
      <c r="BQ27" s="231">
        <v>25.000001026168199</v>
      </c>
      <c r="BR27" s="231">
        <v>25.0000008988014</v>
      </c>
      <c r="BS27" s="231">
        <v>25.000000790120598</v>
      </c>
      <c r="BT27" s="231">
        <v>25.000000696416599</v>
      </c>
      <c r="BU27" s="231">
        <v>25.0000006147798</v>
      </c>
      <c r="BV27" s="231">
        <v>25.000000542898</v>
      </c>
      <c r="BW27" s="231">
        <v>25.000000478910501</v>
      </c>
      <c r="BX27" s="231">
        <v>25.000000421301401</v>
      </c>
      <c r="BY27" s="231">
        <v>25.000000368822</v>
      </c>
      <c r="BZ27" s="231">
        <v>25.0000003204321</v>
      </c>
      <c r="CA27" s="231">
        <v>25.000000275258</v>
      </c>
      <c r="CB27" s="231">
        <v>25.000000232561799</v>
      </c>
      <c r="CC27" s="231">
        <v>25.000000191719302</v>
      </c>
      <c r="CD27" s="231">
        <v>25.000000152204901</v>
      </c>
      <c r="CE27" s="231">
        <v>25.000000113583098</v>
      </c>
      <c r="CF27" s="231">
        <v>25.000000075504101</v>
      </c>
      <c r="CG27" s="231">
        <v>25.000000037702701</v>
      </c>
      <c r="CH27" s="231">
        <v>25</v>
      </c>
    </row>
    <row r="28" spans="1:86" ht="7.5" customHeight="1">
      <c r="F28" s="231">
        <v>-1E+30</v>
      </c>
      <c r="G28" s="231">
        <v>-1E+30</v>
      </c>
      <c r="H28" s="231">
        <v>-1E+30</v>
      </c>
      <c r="I28" s="231">
        <v>-1E+30</v>
      </c>
      <c r="J28" s="231">
        <v>-1E+30</v>
      </c>
      <c r="K28" s="231">
        <v>-1E+30</v>
      </c>
      <c r="L28" s="231">
        <v>-1E+30</v>
      </c>
      <c r="M28" s="231">
        <v>-1E+30</v>
      </c>
      <c r="N28" s="231">
        <v>-1E+30</v>
      </c>
      <c r="O28" s="231">
        <v>-1E+30</v>
      </c>
      <c r="P28" s="231">
        <v>-1E+30</v>
      </c>
      <c r="Q28" s="231">
        <v>-1E+30</v>
      </c>
      <c r="R28" s="231">
        <v>-1E+30</v>
      </c>
      <c r="S28" s="231">
        <v>-1E+30</v>
      </c>
      <c r="T28" s="231">
        <v>-1E+30</v>
      </c>
      <c r="U28" s="231">
        <v>-1E+30</v>
      </c>
      <c r="V28" s="231">
        <v>-1E+30</v>
      </c>
      <c r="W28" s="231">
        <v>-1E+30</v>
      </c>
      <c r="X28" s="231">
        <v>-1E+30</v>
      </c>
      <c r="Y28" s="231">
        <v>-1E+30</v>
      </c>
      <c r="Z28" s="231">
        <v>-1E+30</v>
      </c>
      <c r="AA28" s="231">
        <v>-1E+30</v>
      </c>
      <c r="AB28" s="231">
        <v>-1E+30</v>
      </c>
      <c r="AC28" s="231">
        <v>-1E+30</v>
      </c>
      <c r="AD28" s="231">
        <v>-1E+30</v>
      </c>
      <c r="AE28" s="231">
        <v>-1E+30</v>
      </c>
      <c r="AF28" s="231">
        <v>-1E+30</v>
      </c>
      <c r="AG28" s="231">
        <v>-1E+30</v>
      </c>
      <c r="AH28" s="231">
        <v>-1E+30</v>
      </c>
      <c r="AI28" s="231">
        <v>-1E+30</v>
      </c>
      <c r="AJ28" s="231">
        <v>-1E+30</v>
      </c>
      <c r="AK28" s="231">
        <v>-1E+30</v>
      </c>
      <c r="AL28" s="231">
        <v>-1E+30</v>
      </c>
      <c r="AM28" s="231">
        <v>-1E+30</v>
      </c>
      <c r="AN28" s="231">
        <v>-1E+30</v>
      </c>
      <c r="AO28" s="231">
        <v>-1E+30</v>
      </c>
      <c r="AP28" s="231">
        <v>-1E+30</v>
      </c>
      <c r="AQ28" s="231">
        <v>-1E+30</v>
      </c>
      <c r="AR28" s="231">
        <v>-1E+30</v>
      </c>
      <c r="AS28" s="231">
        <v>-1E+30</v>
      </c>
      <c r="AU28" s="231">
        <v>25.0000234689224</v>
      </c>
      <c r="AV28" s="231">
        <v>25.000022778093399</v>
      </c>
      <c r="AW28" s="231">
        <v>25.0000214677172</v>
      </c>
      <c r="AX28" s="231">
        <v>25.000019667321901</v>
      </c>
      <c r="AY28" s="231">
        <v>25.0000175421713</v>
      </c>
      <c r="AZ28" s="231">
        <v>25.000015267219599</v>
      </c>
      <c r="BA28" s="231">
        <v>25.000013003895099</v>
      </c>
      <c r="BB28" s="231">
        <v>25.000010882324201</v>
      </c>
      <c r="BC28" s="231">
        <v>25.0000089895393</v>
      </c>
      <c r="BD28" s="231">
        <v>25.000007371254899</v>
      </c>
      <c r="BE28" s="231">
        <v>25.000006036980501</v>
      </c>
      <c r="BF28" s="231">
        <v>25.000004960773001</v>
      </c>
      <c r="BG28" s="231">
        <v>25.000004099600201</v>
      </c>
      <c r="BH28" s="231">
        <v>25.0000034130492</v>
      </c>
      <c r="BI28" s="231">
        <v>25.000002863991199</v>
      </c>
      <c r="BJ28" s="231">
        <v>25.000002422327501</v>
      </c>
      <c r="BK28" s="231">
        <v>25.000002064423299</v>
      </c>
      <c r="BL28" s="231">
        <v>25.000001771975501</v>
      </c>
      <c r="BM28" s="231">
        <v>25.000001530926301</v>
      </c>
      <c r="BN28" s="231">
        <v>25.000001330491099</v>
      </c>
      <c r="BO28" s="231">
        <v>25.000001162370399</v>
      </c>
      <c r="BP28" s="231">
        <v>25.0000010201388</v>
      </c>
      <c r="BQ28" s="231">
        <v>25.000000898784901</v>
      </c>
      <c r="BR28" s="231">
        <v>25.000000794366599</v>
      </c>
      <c r="BS28" s="231">
        <v>25.000000703754601</v>
      </c>
      <c r="BT28" s="231">
        <v>25.0000006244417</v>
      </c>
      <c r="BU28" s="231">
        <v>25.0000005543986</v>
      </c>
      <c r="BV28" s="231">
        <v>25.000000491966901</v>
      </c>
      <c r="BW28" s="231">
        <v>25.0000004357777</v>
      </c>
      <c r="BX28" s="231">
        <v>25.000000384689901</v>
      </c>
      <c r="BY28" s="231">
        <v>25.000000337743799</v>
      </c>
      <c r="BZ28" s="231">
        <v>25.0000002941253</v>
      </c>
      <c r="CA28" s="231">
        <v>25.000000253139699</v>
      </c>
      <c r="CB28" s="231">
        <v>25.000000214192401</v>
      </c>
      <c r="CC28" s="231">
        <v>25.000000176774499</v>
      </c>
      <c r="CD28" s="231">
        <v>25.000000140454201</v>
      </c>
      <c r="CE28" s="231">
        <v>25.0000001048714</v>
      </c>
      <c r="CF28" s="231">
        <v>25.000000069736</v>
      </c>
      <c r="CG28" s="231">
        <v>25.000000034827998</v>
      </c>
      <c r="CH28" s="231">
        <v>25</v>
      </c>
    </row>
    <row r="29" spans="1:86" ht="7.5" customHeight="1">
      <c r="F29" s="231">
        <v>-1E+30</v>
      </c>
      <c r="G29" s="231">
        <v>-1E+30</v>
      </c>
      <c r="H29" s="231">
        <v>-1E+30</v>
      </c>
      <c r="I29" s="231">
        <v>-1E+30</v>
      </c>
      <c r="J29" s="231">
        <v>-1E+30</v>
      </c>
      <c r="K29" s="231">
        <v>-1E+30</v>
      </c>
      <c r="L29" s="231">
        <v>-1E+30</v>
      </c>
      <c r="M29" s="231">
        <v>-1E+30</v>
      </c>
      <c r="N29" s="231">
        <v>-1E+30</v>
      </c>
      <c r="O29" s="231">
        <v>-1E+30</v>
      </c>
      <c r="P29" s="231">
        <v>-1E+30</v>
      </c>
      <c r="Q29" s="231">
        <v>-1E+30</v>
      </c>
      <c r="R29" s="231">
        <v>-1E+30</v>
      </c>
      <c r="S29" s="231">
        <v>-1E+30</v>
      </c>
      <c r="T29" s="231">
        <v>-1E+30</v>
      </c>
      <c r="U29" s="231">
        <v>-1E+30</v>
      </c>
      <c r="V29" s="231">
        <v>-1E+30</v>
      </c>
      <c r="W29" s="231">
        <v>-1E+30</v>
      </c>
      <c r="X29" s="231">
        <v>-1E+30</v>
      </c>
      <c r="Y29" s="231">
        <v>-1E+30</v>
      </c>
      <c r="Z29" s="231">
        <v>-1E+30</v>
      </c>
      <c r="AA29" s="231">
        <v>-1E+30</v>
      </c>
      <c r="AB29" s="231">
        <v>-1E+30</v>
      </c>
      <c r="AC29" s="231">
        <v>-1E+30</v>
      </c>
      <c r="AD29" s="231">
        <v>-1E+30</v>
      </c>
      <c r="AE29" s="231">
        <v>-1E+30</v>
      </c>
      <c r="AF29" s="231">
        <v>-1E+30</v>
      </c>
      <c r="AG29" s="231">
        <v>-1E+30</v>
      </c>
      <c r="AH29" s="231">
        <v>-1E+30</v>
      </c>
      <c r="AI29" s="231">
        <v>-1E+30</v>
      </c>
      <c r="AJ29" s="231">
        <v>-1E+30</v>
      </c>
      <c r="AK29" s="231">
        <v>-1E+30</v>
      </c>
      <c r="AL29" s="231">
        <v>-1E+30</v>
      </c>
      <c r="AM29" s="231">
        <v>-1E+30</v>
      </c>
      <c r="AN29" s="231">
        <v>-1E+30</v>
      </c>
      <c r="AO29" s="231">
        <v>-1E+30</v>
      </c>
      <c r="AP29" s="231">
        <v>-1E+30</v>
      </c>
      <c r="AQ29" s="231">
        <v>-1E+30</v>
      </c>
      <c r="AR29" s="231">
        <v>-1E+30</v>
      </c>
      <c r="AS29" s="231">
        <v>-1E+30</v>
      </c>
      <c r="AU29" s="231">
        <v>25.000012630519699</v>
      </c>
      <c r="AV29" s="231">
        <v>25.0000123042254</v>
      </c>
      <c r="AW29" s="231">
        <v>25.000011684169699</v>
      </c>
      <c r="AX29" s="231">
        <v>25.000010829548199</v>
      </c>
      <c r="AY29" s="231">
        <v>25.0000098160147</v>
      </c>
      <c r="AZ29" s="231">
        <v>25.000008723888499</v>
      </c>
      <c r="BA29" s="231">
        <v>25.000007628580001</v>
      </c>
      <c r="BB29" s="231">
        <v>25.0000065917441</v>
      </c>
      <c r="BC29" s="231">
        <v>25.000005652721899</v>
      </c>
      <c r="BD29" s="231">
        <v>25.000004826265201</v>
      </c>
      <c r="BE29" s="231">
        <v>25.000004114772999</v>
      </c>
      <c r="BF29" s="231">
        <v>25.000003512031899</v>
      </c>
      <c r="BG29" s="231">
        <v>25.0000030052176</v>
      </c>
      <c r="BH29" s="231">
        <v>25.00000258088</v>
      </c>
      <c r="BI29" s="231">
        <v>25.000002225785199</v>
      </c>
      <c r="BJ29" s="231">
        <v>25.000001928128299</v>
      </c>
      <c r="BK29" s="231">
        <v>25.000001677815099</v>
      </c>
      <c r="BL29" s="231">
        <v>25.000001466410399</v>
      </c>
      <c r="BM29" s="231">
        <v>25.000001286968601</v>
      </c>
      <c r="BN29" s="231">
        <v>25.000001133818099</v>
      </c>
      <c r="BO29" s="231">
        <v>25.000001002343001</v>
      </c>
      <c r="BP29" s="231">
        <v>25.000000888787799</v>
      </c>
      <c r="BQ29" s="231">
        <v>25.000000790089299</v>
      </c>
      <c r="BR29" s="231">
        <v>25.000000703739801</v>
      </c>
      <c r="BS29" s="231">
        <v>25.000000627675298</v>
      </c>
      <c r="BT29" s="231">
        <v>25.0000005601872</v>
      </c>
      <c r="BU29" s="231">
        <v>25.0000004998512</v>
      </c>
      <c r="BV29" s="231">
        <v>25.000000445471699</v>
      </c>
      <c r="BW29" s="231">
        <v>25.000000396037301</v>
      </c>
      <c r="BX29" s="231">
        <v>25.000000350686499</v>
      </c>
      <c r="BY29" s="231">
        <v>25.000000308680001</v>
      </c>
      <c r="BZ29" s="231">
        <v>25.0000002693799</v>
      </c>
      <c r="CA29" s="231">
        <v>25.000000232233599</v>
      </c>
      <c r="CB29" s="231">
        <v>25.0000001967617</v>
      </c>
      <c r="CC29" s="231">
        <v>25.000000162550101</v>
      </c>
      <c r="CD29" s="231">
        <v>25.000000129244299</v>
      </c>
      <c r="CE29" s="231">
        <v>25.0000000965473</v>
      </c>
      <c r="CF29" s="231">
        <v>25.000000064218799</v>
      </c>
      <c r="CG29" s="231">
        <v>25.000000032076901</v>
      </c>
      <c r="CH29" s="231">
        <v>25</v>
      </c>
    </row>
    <row r="30" spans="1:86" ht="7.5" customHeight="1">
      <c r="F30" s="231">
        <v>-1E+30</v>
      </c>
      <c r="G30" s="231">
        <v>-1E+30</v>
      </c>
      <c r="H30" s="231">
        <v>-1E+30</v>
      </c>
      <c r="I30" s="231">
        <v>-1E+30</v>
      </c>
      <c r="J30" s="231">
        <v>-1E+30</v>
      </c>
      <c r="K30" s="231">
        <v>-1E+30</v>
      </c>
      <c r="L30" s="231">
        <v>-1E+30</v>
      </c>
      <c r="M30" s="231">
        <v>-1E+30</v>
      </c>
      <c r="N30" s="231">
        <v>-1E+30</v>
      </c>
      <c r="O30" s="231">
        <v>-1E+30</v>
      </c>
      <c r="P30" s="231">
        <v>-1E+30</v>
      </c>
      <c r="Q30" s="231">
        <v>-1E+30</v>
      </c>
      <c r="R30" s="231">
        <v>-1E+30</v>
      </c>
      <c r="S30" s="231">
        <v>-1E+30</v>
      </c>
      <c r="T30" s="231">
        <v>-1E+30</v>
      </c>
      <c r="U30" s="231">
        <v>-1E+30</v>
      </c>
      <c r="V30" s="231">
        <v>-1E+30</v>
      </c>
      <c r="W30" s="231">
        <v>-1E+30</v>
      </c>
      <c r="X30" s="231">
        <v>-1E+30</v>
      </c>
      <c r="Y30" s="231">
        <v>-1E+30</v>
      </c>
      <c r="Z30" s="231">
        <v>-1E+30</v>
      </c>
      <c r="AA30" s="231">
        <v>-1E+30</v>
      </c>
      <c r="AB30" s="231">
        <v>-1E+30</v>
      </c>
      <c r="AC30" s="231">
        <v>-1E+30</v>
      </c>
      <c r="AD30" s="231">
        <v>-1E+30</v>
      </c>
      <c r="AE30" s="231">
        <v>-1E+30</v>
      </c>
      <c r="AF30" s="231">
        <v>-1E+30</v>
      </c>
      <c r="AG30" s="231">
        <v>-1E+30</v>
      </c>
      <c r="AH30" s="231">
        <v>-1E+30</v>
      </c>
      <c r="AI30" s="231">
        <v>-1E+30</v>
      </c>
      <c r="AJ30" s="231">
        <v>-1E+30</v>
      </c>
      <c r="AK30" s="231">
        <v>-1E+30</v>
      </c>
      <c r="AL30" s="231">
        <v>-1E+30</v>
      </c>
      <c r="AM30" s="231">
        <v>-1E+30</v>
      </c>
      <c r="AN30" s="231">
        <v>-1E+30</v>
      </c>
      <c r="AO30" s="231">
        <v>-1E+30</v>
      </c>
      <c r="AP30" s="231">
        <v>-1E+30</v>
      </c>
      <c r="AQ30" s="231">
        <v>-1E+30</v>
      </c>
      <c r="AR30" s="231">
        <v>-1E+30</v>
      </c>
      <c r="AS30" s="231">
        <v>-1E+30</v>
      </c>
      <c r="AU30" s="231">
        <v>25.0000073036251</v>
      </c>
      <c r="AV30" s="231">
        <v>25.000007149158002</v>
      </c>
      <c r="AW30" s="231">
        <v>25.000006854936199</v>
      </c>
      <c r="AX30" s="231">
        <v>25.0000064476822</v>
      </c>
      <c r="AY30" s="231">
        <v>25.000005961229402</v>
      </c>
      <c r="AZ30" s="231">
        <v>25.000005430151699</v>
      </c>
      <c r="BA30" s="231">
        <v>25.000004884678301</v>
      </c>
      <c r="BB30" s="231">
        <v>25.000004351603899</v>
      </c>
      <c r="BC30" s="231">
        <v>25.000003850388602</v>
      </c>
      <c r="BD30" s="231">
        <v>25.0000033913796</v>
      </c>
      <c r="BE30" s="231">
        <v>25.000002979230999</v>
      </c>
      <c r="BF30" s="231">
        <v>25.0000026146861</v>
      </c>
      <c r="BG30" s="231">
        <v>25.0000022953325</v>
      </c>
      <c r="BH30" s="231">
        <v>25.000002017342801</v>
      </c>
      <c r="BI30" s="231">
        <v>25.0000017762022</v>
      </c>
      <c r="BJ30" s="231">
        <v>25.000001567312399</v>
      </c>
      <c r="BK30" s="231">
        <v>25.0000013863208</v>
      </c>
      <c r="BL30" s="231">
        <v>25.000001229276101</v>
      </c>
      <c r="BM30" s="231">
        <v>25.0000010926871</v>
      </c>
      <c r="BN30" s="231">
        <v>25.000000973521502</v>
      </c>
      <c r="BO30" s="231">
        <v>25.000000869174599</v>
      </c>
      <c r="BP30" s="231">
        <v>25.000000777422599</v>
      </c>
      <c r="BQ30" s="231">
        <v>25.000000696372702</v>
      </c>
      <c r="BR30" s="231">
        <v>25.0000006244139</v>
      </c>
      <c r="BS30" s="231">
        <v>25.0000005601742</v>
      </c>
      <c r="BT30" s="231">
        <v>25.000000502481001</v>
      </c>
      <c r="BU30" s="231">
        <v>25.000000450328901</v>
      </c>
      <c r="BV30" s="231">
        <v>25.0000004028517</v>
      </c>
      <c r="BW30" s="231">
        <v>25.0000003592993</v>
      </c>
      <c r="BX30" s="231">
        <v>25.0000003190192</v>
      </c>
      <c r="BY30" s="231">
        <v>25.000000281440599</v>
      </c>
      <c r="BZ30" s="231">
        <v>25.000000246062999</v>
      </c>
      <c r="CA30" s="231">
        <v>25.000000212446299</v>
      </c>
      <c r="CB30" s="231">
        <v>25.000000180204498</v>
      </c>
      <c r="CC30" s="231">
        <v>25.000000149000599</v>
      </c>
      <c r="CD30" s="231">
        <v>25.000000118544001</v>
      </c>
      <c r="CE30" s="231">
        <v>25.000000088589999</v>
      </c>
      <c r="CF30" s="231">
        <v>25.0000000589399</v>
      </c>
      <c r="CG30" s="231">
        <v>25.000000029443399</v>
      </c>
      <c r="CH30" s="231">
        <v>25</v>
      </c>
    </row>
    <row r="31" spans="1:86" ht="7.5" customHeight="1">
      <c r="F31" s="231">
        <v>-1E+30</v>
      </c>
      <c r="G31" s="231">
        <v>-1E+30</v>
      </c>
      <c r="H31" s="231">
        <v>-1E+30</v>
      </c>
      <c r="I31" s="231">
        <v>-1E+30</v>
      </c>
      <c r="J31" s="231">
        <v>-1E+30</v>
      </c>
      <c r="K31" s="231">
        <v>-1E+30</v>
      </c>
      <c r="L31" s="231">
        <v>-1E+30</v>
      </c>
      <c r="M31" s="231">
        <v>-1E+30</v>
      </c>
      <c r="N31" s="231">
        <v>-1E+30</v>
      </c>
      <c r="O31" s="231">
        <v>-1E+30</v>
      </c>
      <c r="P31" s="231">
        <v>-1E+30</v>
      </c>
      <c r="Q31" s="231">
        <v>-1E+30</v>
      </c>
      <c r="R31" s="231">
        <v>-1E+30</v>
      </c>
      <c r="S31" s="231">
        <v>-1E+30</v>
      </c>
      <c r="T31" s="231">
        <v>-1E+30</v>
      </c>
      <c r="U31" s="231">
        <v>-1E+30</v>
      </c>
      <c r="V31" s="231">
        <v>-1E+30</v>
      </c>
      <c r="W31" s="231">
        <v>-1E+30</v>
      </c>
      <c r="X31" s="231">
        <v>-1E+30</v>
      </c>
      <c r="Y31" s="231">
        <v>-1E+30</v>
      </c>
      <c r="Z31" s="231">
        <v>-1E+30</v>
      </c>
      <c r="AA31" s="231">
        <v>-1E+30</v>
      </c>
      <c r="AB31" s="231">
        <v>-1E+30</v>
      </c>
      <c r="AC31" s="231">
        <v>-1E+30</v>
      </c>
      <c r="AD31" s="231">
        <v>-1E+30</v>
      </c>
      <c r="AE31" s="231">
        <v>-1E+30</v>
      </c>
      <c r="AF31" s="231">
        <v>-1E+30</v>
      </c>
      <c r="AG31" s="231">
        <v>-1E+30</v>
      </c>
      <c r="AH31" s="231">
        <v>-1E+30</v>
      </c>
      <c r="AI31" s="231">
        <v>-1E+30</v>
      </c>
      <c r="AJ31" s="231">
        <v>-1E+30</v>
      </c>
      <c r="AK31" s="231">
        <v>-1E+30</v>
      </c>
      <c r="AL31" s="231">
        <v>-1E+30</v>
      </c>
      <c r="AM31" s="231">
        <v>-1E+30</v>
      </c>
      <c r="AN31" s="231">
        <v>-1E+30</v>
      </c>
      <c r="AO31" s="231">
        <v>-1E+30</v>
      </c>
      <c r="AP31" s="231">
        <v>-1E+30</v>
      </c>
      <c r="AQ31" s="231">
        <v>-1E+30</v>
      </c>
      <c r="AR31" s="231">
        <v>-1E+30</v>
      </c>
      <c r="AS31" s="231">
        <v>-1E+30</v>
      </c>
      <c r="AU31" s="231">
        <v>25.000004647972698</v>
      </c>
      <c r="AV31" s="231">
        <v>25.0000045705949</v>
      </c>
      <c r="AW31" s="231">
        <v>25.000004422083801</v>
      </c>
      <c r="AX31" s="231">
        <v>25.0000042138801</v>
      </c>
      <c r="AY31" s="231">
        <v>25.0000039606863</v>
      </c>
      <c r="AZ31" s="231">
        <v>25.000003677992598</v>
      </c>
      <c r="BA31" s="231">
        <v>25.000003380123001</v>
      </c>
      <c r="BB31" s="231">
        <v>25.0000030800988</v>
      </c>
      <c r="BC31" s="231">
        <v>25.000002788333301</v>
      </c>
      <c r="BD31" s="231">
        <v>25.000002511858899</v>
      </c>
      <c r="BE31" s="231">
        <v>25.000002255002499</v>
      </c>
      <c r="BF31" s="231">
        <v>25.000002019993801</v>
      </c>
      <c r="BG31" s="231">
        <v>25.000001807358998</v>
      </c>
      <c r="BH31" s="231">
        <v>25.000001616513</v>
      </c>
      <c r="BI31" s="231">
        <v>25.000001446164902</v>
      </c>
      <c r="BJ31" s="231">
        <v>25.0000012946428</v>
      </c>
      <c r="BK31" s="231">
        <v>25.000001160119702</v>
      </c>
      <c r="BL31" s="231">
        <v>25.000001040759798</v>
      </c>
      <c r="BM31" s="231">
        <v>25.000000934806099</v>
      </c>
      <c r="BN31" s="231">
        <v>25.0000008406296</v>
      </c>
      <c r="BO31" s="231">
        <v>25.0000007567502</v>
      </c>
      <c r="BP31" s="231">
        <v>25.000000681841701</v>
      </c>
      <c r="BQ31" s="231">
        <v>25.000000614725501</v>
      </c>
      <c r="BR31" s="231">
        <v>25.000000554360199</v>
      </c>
      <c r="BS31" s="231">
        <v>25.000000499827301</v>
      </c>
      <c r="BT31" s="231">
        <v>25.000000450317899</v>
      </c>
      <c r="BU31" s="231">
        <v>25.000000405118499</v>
      </c>
      <c r="BV31" s="231">
        <v>25.000000363598598</v>
      </c>
      <c r="BW31" s="231">
        <v>25.000000325199998</v>
      </c>
      <c r="BX31" s="231">
        <v>25.000000289426701</v>
      </c>
      <c r="BY31" s="231">
        <v>25.000000255837399</v>
      </c>
      <c r="BZ31" s="231">
        <v>25.0000002240387</v>
      </c>
      <c r="CA31" s="231">
        <v>25.000000193679998</v>
      </c>
      <c r="CB31" s="231">
        <v>25.0000001644501</v>
      </c>
      <c r="CC31" s="231">
        <v>25.000000136075201</v>
      </c>
      <c r="CD31" s="231">
        <v>25.000000108317199</v>
      </c>
      <c r="CE31" s="231">
        <v>25.0000000809748</v>
      </c>
      <c r="CF31" s="231">
        <v>25.000000053883799</v>
      </c>
      <c r="CG31" s="231">
        <v>25.000000026919999</v>
      </c>
      <c r="CH31" s="231">
        <v>25</v>
      </c>
    </row>
    <row r="32" spans="1:86" ht="7.5" customHeight="1">
      <c r="F32" s="231">
        <v>-1E+30</v>
      </c>
      <c r="G32" s="231">
        <v>-1E+30</v>
      </c>
      <c r="H32" s="231">
        <v>-1E+30</v>
      </c>
      <c r="I32" s="231">
        <v>-1E+30</v>
      </c>
      <c r="J32" s="231">
        <v>-1E+30</v>
      </c>
      <c r="K32" s="231">
        <v>-1E+30</v>
      </c>
      <c r="L32" s="231">
        <v>-1E+30</v>
      </c>
      <c r="M32" s="231">
        <v>-1E+30</v>
      </c>
      <c r="N32" s="231">
        <v>-1E+30</v>
      </c>
      <c r="O32" s="231">
        <v>-1E+30</v>
      </c>
      <c r="P32" s="231">
        <v>-1E+30</v>
      </c>
      <c r="Q32" s="231">
        <v>-1E+30</v>
      </c>
      <c r="R32" s="231">
        <v>-1E+30</v>
      </c>
      <c r="S32" s="231">
        <v>-1E+30</v>
      </c>
      <c r="T32" s="231">
        <v>-1E+30</v>
      </c>
      <c r="U32" s="231">
        <v>-1E+30</v>
      </c>
      <c r="V32" s="231">
        <v>-1E+30</v>
      </c>
      <c r="W32" s="231">
        <v>-1E+30</v>
      </c>
      <c r="X32" s="231">
        <v>-1E+30</v>
      </c>
      <c r="Y32" s="231">
        <v>-1E+30</v>
      </c>
      <c r="Z32" s="231">
        <v>-1E+30</v>
      </c>
      <c r="AA32" s="231">
        <v>-1E+30</v>
      </c>
      <c r="AB32" s="231">
        <v>-1E+30</v>
      </c>
      <c r="AC32" s="231">
        <v>-1E+30</v>
      </c>
      <c r="AD32" s="231">
        <v>-1E+30</v>
      </c>
      <c r="AE32" s="231">
        <v>-1E+30</v>
      </c>
      <c r="AF32" s="231">
        <v>-1E+30</v>
      </c>
      <c r="AG32" s="231">
        <v>-1E+30</v>
      </c>
      <c r="AH32" s="231">
        <v>-1E+30</v>
      </c>
      <c r="AI32" s="231">
        <v>-1E+30</v>
      </c>
      <c r="AJ32" s="231">
        <v>-1E+30</v>
      </c>
      <c r="AK32" s="231">
        <v>-1E+30</v>
      </c>
      <c r="AL32" s="231">
        <v>-1E+30</v>
      </c>
      <c r="AM32" s="231">
        <v>-1E+30</v>
      </c>
      <c r="AN32" s="231">
        <v>-1E+30</v>
      </c>
      <c r="AO32" s="231">
        <v>-1E+30</v>
      </c>
      <c r="AP32" s="231">
        <v>-1E+30</v>
      </c>
      <c r="AQ32" s="231">
        <v>-1E+30</v>
      </c>
      <c r="AR32" s="231">
        <v>-1E+30</v>
      </c>
      <c r="AS32" s="231">
        <v>-1E+30</v>
      </c>
      <c r="AU32" s="231">
        <v>25.000003205597501</v>
      </c>
      <c r="AV32" s="231">
        <v>25.000003162894998</v>
      </c>
      <c r="AW32" s="231">
        <v>25.000003080340999</v>
      </c>
      <c r="AX32" s="231">
        <v>25.0000029632142</v>
      </c>
      <c r="AY32" s="231">
        <v>25.000002818439999</v>
      </c>
      <c r="AZ32" s="231">
        <v>25.000002653616502</v>
      </c>
      <c r="BA32" s="231">
        <v>25.0000024762032</v>
      </c>
      <c r="BB32" s="231">
        <v>25.000002293163298</v>
      </c>
      <c r="BC32" s="231">
        <v>25.0000021104401</v>
      </c>
      <c r="BD32" s="231">
        <v>25.000001932605301</v>
      </c>
      <c r="BE32" s="231">
        <v>25.0000017629254</v>
      </c>
      <c r="BF32" s="231">
        <v>25.0000016035325</v>
      </c>
      <c r="BG32" s="231">
        <v>25.000001455595399</v>
      </c>
      <c r="BH32" s="231">
        <v>25.000001319547899</v>
      </c>
      <c r="BI32" s="231">
        <v>25.0000011952887</v>
      </c>
      <c r="BJ32" s="231">
        <v>25.0000010823548</v>
      </c>
      <c r="BK32" s="231">
        <v>25.000000980058001</v>
      </c>
      <c r="BL32" s="231">
        <v>25.0000008875863</v>
      </c>
      <c r="BM32" s="231">
        <v>25.0000008040757</v>
      </c>
      <c r="BN32" s="231">
        <v>25.0000007286596</v>
      </c>
      <c r="BO32" s="231">
        <v>25.000000660499499</v>
      </c>
      <c r="BP32" s="231">
        <v>25.000000598803599</v>
      </c>
      <c r="BQ32" s="231">
        <v>25.000000542835998</v>
      </c>
      <c r="BR32" s="231">
        <v>25.0000004919203</v>
      </c>
      <c r="BS32" s="231">
        <v>25.000000445439198</v>
      </c>
      <c r="BT32" s="231">
        <v>25.000000402831802</v>
      </c>
      <c r="BU32" s="231">
        <v>25.000000363589599</v>
      </c>
      <c r="BV32" s="231">
        <v>25.0000003272519</v>
      </c>
      <c r="BW32" s="231">
        <v>25.000000293401602</v>
      </c>
      <c r="BX32" s="231">
        <v>25.000000261660698</v>
      </c>
      <c r="BY32" s="231">
        <v>25.000000231687299</v>
      </c>
      <c r="BZ32" s="231">
        <v>25.000000203171499</v>
      </c>
      <c r="CA32" s="231">
        <v>25.000000175834</v>
      </c>
      <c r="CB32" s="231">
        <v>25.000000149424199</v>
      </c>
      <c r="CC32" s="231">
        <v>25.000000123719101</v>
      </c>
      <c r="CD32" s="231">
        <v>25.000000098524399</v>
      </c>
      <c r="CE32" s="231">
        <v>25.000000073674201</v>
      </c>
      <c r="CF32" s="231">
        <v>25.000000049033101</v>
      </c>
      <c r="CG32" s="231">
        <v>25.0000000244981</v>
      </c>
      <c r="CH32" s="231">
        <v>25</v>
      </c>
    </row>
    <row r="33" spans="6:88" ht="7.5" customHeight="1">
      <c r="F33" s="231">
        <v>-1E+30</v>
      </c>
      <c r="G33" s="231">
        <v>-1E+30</v>
      </c>
      <c r="H33" s="231">
        <v>-1E+30</v>
      </c>
      <c r="I33" s="231">
        <v>-1E+30</v>
      </c>
      <c r="J33" s="231">
        <v>-1E+30</v>
      </c>
      <c r="K33" s="231">
        <v>-1E+30</v>
      </c>
      <c r="L33" s="231">
        <v>-1E+30</v>
      </c>
      <c r="M33" s="231">
        <v>-1E+30</v>
      </c>
      <c r="N33" s="231">
        <v>-1E+30</v>
      </c>
      <c r="O33" s="231">
        <v>-1E+30</v>
      </c>
      <c r="P33" s="231">
        <v>-1E+30</v>
      </c>
      <c r="Q33" s="231">
        <v>-1E+30</v>
      </c>
      <c r="R33" s="231">
        <v>-1E+30</v>
      </c>
      <c r="S33" s="231">
        <v>-1E+30</v>
      </c>
      <c r="T33" s="231">
        <v>-1E+30</v>
      </c>
      <c r="U33" s="231">
        <v>-1E+30</v>
      </c>
      <c r="V33" s="231">
        <v>-1E+30</v>
      </c>
      <c r="W33" s="231">
        <v>-1E+30</v>
      </c>
      <c r="X33" s="231">
        <v>-1E+30</v>
      </c>
      <c r="Y33" s="231">
        <v>-1E+30</v>
      </c>
      <c r="Z33" s="231">
        <v>-1E+30</v>
      </c>
      <c r="AA33" s="231">
        <v>-1E+30</v>
      </c>
      <c r="AB33" s="231">
        <v>-1E+30</v>
      </c>
      <c r="AC33" s="231">
        <v>-1E+30</v>
      </c>
      <c r="AD33" s="231">
        <v>-1E+30</v>
      </c>
      <c r="AE33" s="231">
        <v>-1E+30</v>
      </c>
      <c r="AF33" s="231">
        <v>-1E+30</v>
      </c>
      <c r="AG33" s="231">
        <v>-1E+30</v>
      </c>
      <c r="AH33" s="231">
        <v>-1E+30</v>
      </c>
      <c r="AI33" s="231">
        <v>-1E+30</v>
      </c>
      <c r="AJ33" s="231">
        <v>-1E+30</v>
      </c>
      <c r="AK33" s="231">
        <v>-1E+30</v>
      </c>
      <c r="AL33" s="231">
        <v>-1E+30</v>
      </c>
      <c r="AM33" s="231">
        <v>-1E+30</v>
      </c>
      <c r="AN33" s="231">
        <v>-1E+30</v>
      </c>
      <c r="AO33" s="231">
        <v>-1E+30</v>
      </c>
      <c r="AP33" s="231">
        <v>-1E+30</v>
      </c>
      <c r="AQ33" s="231">
        <v>-1E+30</v>
      </c>
      <c r="AR33" s="231">
        <v>-1E+30</v>
      </c>
      <c r="AS33" s="231">
        <v>-1E+30</v>
      </c>
      <c r="AU33" s="231">
        <v>25.0000023422262</v>
      </c>
      <c r="AV33" s="231">
        <v>25.000002316548599</v>
      </c>
      <c r="AW33" s="231">
        <v>25.000002266621902</v>
      </c>
      <c r="AX33" s="231">
        <v>25.0000021951181</v>
      </c>
      <c r="AY33" s="231">
        <v>25.000002105612499</v>
      </c>
      <c r="AZ33" s="231">
        <v>25.000002002163001</v>
      </c>
      <c r="BA33" s="231">
        <v>25.0000018889294</v>
      </c>
      <c r="BB33" s="231">
        <v>25.0000017699107</v>
      </c>
      <c r="BC33" s="231">
        <v>25.000001648686599</v>
      </c>
      <c r="BD33" s="231">
        <v>25.0000015282323</v>
      </c>
      <c r="BE33" s="231">
        <v>25.0000014108738</v>
      </c>
      <c r="BF33" s="231">
        <v>25.000001298316899</v>
      </c>
      <c r="BG33" s="231">
        <v>25.000001191709199</v>
      </c>
      <c r="BH33" s="231">
        <v>25.0000010917318</v>
      </c>
      <c r="BI33" s="231">
        <v>25.000000998694599</v>
      </c>
      <c r="BJ33" s="231">
        <v>25.0000009126266</v>
      </c>
      <c r="BK33" s="231">
        <v>25.000000833355099</v>
      </c>
      <c r="BL33" s="231">
        <v>25.000000760569701</v>
      </c>
      <c r="BM33" s="231">
        <v>25.0000006938733</v>
      </c>
      <c r="BN33" s="231">
        <v>25.000000632819599</v>
      </c>
      <c r="BO33" s="231">
        <v>25.0000005769413</v>
      </c>
      <c r="BP33" s="231">
        <v>25.000000525768801</v>
      </c>
      <c r="BQ33" s="231">
        <v>25.0000004788435</v>
      </c>
      <c r="BR33" s="231">
        <v>25.0000004357255</v>
      </c>
      <c r="BS33" s="231">
        <v>25.0000003959987</v>
      </c>
      <c r="BT33" s="231">
        <v>25.000000359272999</v>
      </c>
      <c r="BU33" s="231">
        <v>25.0000003251842</v>
      </c>
      <c r="BV33" s="231">
        <v>25.000000293394599</v>
      </c>
      <c r="BW33" s="231">
        <v>25.000000263591399</v>
      </c>
      <c r="BX33" s="231">
        <v>25.000000235486201</v>
      </c>
      <c r="BY33" s="231">
        <v>25.000000208812899</v>
      </c>
      <c r="BZ33" s="231">
        <v>25.0000001833276</v>
      </c>
      <c r="CA33" s="231">
        <v>25.000000158807499</v>
      </c>
      <c r="CB33" s="231">
        <v>25.000000135050399</v>
      </c>
      <c r="CC33" s="231">
        <v>25.000000111875501</v>
      </c>
      <c r="CD33" s="231">
        <v>25.000000089123699</v>
      </c>
      <c r="CE33" s="231">
        <v>25.000000066658799</v>
      </c>
      <c r="CF33" s="231">
        <v>25.0000000443689</v>
      </c>
      <c r="CG33" s="231">
        <v>25.000000022168599</v>
      </c>
      <c r="CH33" s="231">
        <v>25</v>
      </c>
    </row>
    <row r="34" spans="6:88" ht="7.5" customHeight="1">
      <c r="F34" s="231">
        <v>-1E+30</v>
      </c>
      <c r="G34" s="231">
        <v>-1E+30</v>
      </c>
      <c r="H34" s="231">
        <v>-1E+30</v>
      </c>
      <c r="I34" s="231">
        <v>-1E+30</v>
      </c>
      <c r="J34" s="231">
        <v>-1E+30</v>
      </c>
      <c r="K34" s="231">
        <v>-1E+30</v>
      </c>
      <c r="L34" s="231">
        <v>-1E+30</v>
      </c>
      <c r="M34" s="231">
        <v>-1E+30</v>
      </c>
      <c r="N34" s="231">
        <v>-1E+30</v>
      </c>
      <c r="O34" s="231">
        <v>-1E+30</v>
      </c>
      <c r="P34" s="231">
        <v>-1E+30</v>
      </c>
      <c r="Q34" s="231">
        <v>-1E+30</v>
      </c>
      <c r="R34" s="231">
        <v>-1E+30</v>
      </c>
      <c r="S34" s="231">
        <v>-1E+30</v>
      </c>
      <c r="T34" s="231">
        <v>-1E+30</v>
      </c>
      <c r="U34" s="231">
        <v>-1E+30</v>
      </c>
      <c r="V34" s="231">
        <v>-1E+30</v>
      </c>
      <c r="W34" s="231">
        <v>-1E+30</v>
      </c>
      <c r="X34" s="231">
        <v>-1E+30</v>
      </c>
      <c r="Y34" s="231">
        <v>-1E+30</v>
      </c>
      <c r="Z34" s="231">
        <v>-1E+30</v>
      </c>
      <c r="AA34" s="231">
        <v>-1E+30</v>
      </c>
      <c r="AB34" s="231">
        <v>-1E+30</v>
      </c>
      <c r="AC34" s="231">
        <v>-1E+30</v>
      </c>
      <c r="AD34" s="231">
        <v>-1E+30</v>
      </c>
      <c r="AE34" s="231">
        <v>-1E+30</v>
      </c>
      <c r="AF34" s="231">
        <v>-1E+30</v>
      </c>
      <c r="AG34" s="231">
        <v>-1E+30</v>
      </c>
      <c r="AH34" s="231">
        <v>-1E+30</v>
      </c>
      <c r="AI34" s="231">
        <v>-1E+30</v>
      </c>
      <c r="AJ34" s="231">
        <v>-1E+30</v>
      </c>
      <c r="AK34" s="231">
        <v>-1E+30</v>
      </c>
      <c r="AL34" s="231">
        <v>-1E+30</v>
      </c>
      <c r="AM34" s="231">
        <v>-1E+30</v>
      </c>
      <c r="AN34" s="231">
        <v>-1E+30</v>
      </c>
      <c r="AO34" s="231">
        <v>-1E+30</v>
      </c>
      <c r="AP34" s="231">
        <v>-1E+30</v>
      </c>
      <c r="AQ34" s="231">
        <v>-1E+30</v>
      </c>
      <c r="AR34" s="231">
        <v>-1E+30</v>
      </c>
      <c r="AS34" s="231">
        <v>-1E+30</v>
      </c>
      <c r="AU34" s="231">
        <v>25.000001781593099</v>
      </c>
      <c r="AV34" s="231">
        <v>25.000001765076501</v>
      </c>
      <c r="AW34" s="231">
        <v>25.000001732819701</v>
      </c>
      <c r="AX34" s="231">
        <v>25.000001686289199</v>
      </c>
      <c r="AY34" s="231">
        <v>25.000001627480898</v>
      </c>
      <c r="AZ34" s="231">
        <v>25.000001558719202</v>
      </c>
      <c r="BA34" s="231">
        <v>25.000001482461901</v>
      </c>
      <c r="BB34" s="231">
        <v>25.000001401138199</v>
      </c>
      <c r="BC34" s="231">
        <v>25.000001317003399</v>
      </c>
      <c r="BD34" s="231">
        <v>25.0000012320316</v>
      </c>
      <c r="BE34" s="231">
        <v>25.000001147861699</v>
      </c>
      <c r="BF34" s="231">
        <v>25.000001065787401</v>
      </c>
      <c r="BG34" s="231">
        <v>25.0000009867721</v>
      </c>
      <c r="BH34" s="231">
        <v>25.0000009114843</v>
      </c>
      <c r="BI34" s="231">
        <v>25.000000840341901</v>
      </c>
      <c r="BJ34" s="231">
        <v>25.0000007735587</v>
      </c>
      <c r="BK34" s="231">
        <v>25.0000007111888</v>
      </c>
      <c r="BL34" s="231">
        <v>25.0000006531663</v>
      </c>
      <c r="BM34" s="231">
        <v>25.0000005993382</v>
      </c>
      <c r="BN34" s="231">
        <v>25.000000549492</v>
      </c>
      <c r="BO34" s="231">
        <v>25.000000503376299</v>
      </c>
      <c r="BP34" s="231">
        <v>25.000000460717601</v>
      </c>
      <c r="BQ34" s="231">
        <v>25.000000421232201</v>
      </c>
      <c r="BR34" s="231">
        <v>25.0000003846346</v>
      </c>
      <c r="BS34" s="231">
        <v>25.0000003506441</v>
      </c>
      <c r="BT34" s="231">
        <v>25.000000318988398</v>
      </c>
      <c r="BU34" s="231">
        <v>25.000000289406099</v>
      </c>
      <c r="BV34" s="231">
        <v>25.000000261648701</v>
      </c>
      <c r="BW34" s="231">
        <v>25.000000235480901</v>
      </c>
      <c r="BX34" s="231">
        <v>25.0000002106819</v>
      </c>
      <c r="BY34" s="231">
        <v>25.000000187044598</v>
      </c>
      <c r="BZ34" s="231">
        <v>25.000000164376601</v>
      </c>
      <c r="CA34" s="231">
        <v>25.000000142500099</v>
      </c>
      <c r="CB34" s="231">
        <v>25.000000121252199</v>
      </c>
      <c r="CC34" s="231">
        <v>25.000000100486201</v>
      </c>
      <c r="CD34" s="231">
        <v>25.000000080072201</v>
      </c>
      <c r="CE34" s="231">
        <v>25.000000059898099</v>
      </c>
      <c r="CF34" s="231">
        <v>25.0000000398718</v>
      </c>
      <c r="CG34" s="231">
        <v>25.000000019921998</v>
      </c>
      <c r="CH34" s="231">
        <v>25</v>
      </c>
    </row>
    <row r="35" spans="6:88" ht="7.5" customHeight="1">
      <c r="F35" s="231">
        <v>-1E+30</v>
      </c>
      <c r="G35" s="231">
        <v>-1E+30</v>
      </c>
      <c r="H35" s="231">
        <v>-1E+30</v>
      </c>
      <c r="I35" s="231">
        <v>-1E+30</v>
      </c>
      <c r="J35" s="231">
        <v>-1E+30</v>
      </c>
      <c r="K35" s="231">
        <v>-1E+30</v>
      </c>
      <c r="L35" s="231">
        <v>-1E+30</v>
      </c>
      <c r="M35" s="231">
        <v>-1E+30</v>
      </c>
      <c r="N35" s="231">
        <v>-1E+30</v>
      </c>
      <c r="O35" s="231">
        <v>-1E+30</v>
      </c>
      <c r="P35" s="231">
        <v>-1E+30</v>
      </c>
      <c r="Q35" s="231">
        <v>-1E+30</v>
      </c>
      <c r="R35" s="231">
        <v>-1E+30</v>
      </c>
      <c r="S35" s="231">
        <v>-1E+30</v>
      </c>
      <c r="T35" s="231">
        <v>-1E+30</v>
      </c>
      <c r="U35" s="231">
        <v>-1E+30</v>
      </c>
      <c r="V35" s="231">
        <v>-1E+30</v>
      </c>
      <c r="W35" s="231">
        <v>-1E+30</v>
      </c>
      <c r="X35" s="231">
        <v>-1E+30</v>
      </c>
      <c r="Y35" s="231">
        <v>-1E+30</v>
      </c>
      <c r="Z35" s="231">
        <v>-1E+30</v>
      </c>
      <c r="AA35" s="231">
        <v>-1E+30</v>
      </c>
      <c r="AB35" s="231">
        <v>-1E+30</v>
      </c>
      <c r="AC35" s="231">
        <v>-1E+30</v>
      </c>
      <c r="AD35" s="231">
        <v>-1E+30</v>
      </c>
      <c r="AE35" s="231">
        <v>-1E+30</v>
      </c>
      <c r="AF35" s="231">
        <v>-1E+30</v>
      </c>
      <c r="AG35" s="231">
        <v>-1E+30</v>
      </c>
      <c r="AH35" s="231">
        <v>-1E+30</v>
      </c>
      <c r="AI35" s="231">
        <v>-1E+30</v>
      </c>
      <c r="AJ35" s="231">
        <v>-1E+30</v>
      </c>
      <c r="AK35" s="231">
        <v>-1E+30</v>
      </c>
      <c r="AL35" s="231">
        <v>-1E+30</v>
      </c>
      <c r="AM35" s="231">
        <v>-1E+30</v>
      </c>
      <c r="AN35" s="231">
        <v>-1E+30</v>
      </c>
      <c r="AO35" s="231">
        <v>-1E+30</v>
      </c>
      <c r="AP35" s="231">
        <v>-1E+30</v>
      </c>
      <c r="AQ35" s="231">
        <v>-1E+30</v>
      </c>
      <c r="AR35" s="231">
        <v>-1E+30</v>
      </c>
      <c r="AS35" s="231">
        <v>-1E+30</v>
      </c>
      <c r="AU35" s="231">
        <v>25.000001392758801</v>
      </c>
      <c r="AV35" s="231">
        <v>25.0000013815689</v>
      </c>
      <c r="AW35" s="231">
        <v>25.000001359640699</v>
      </c>
      <c r="AX35" s="231">
        <v>25.000001327834202</v>
      </c>
      <c r="AY35" s="231">
        <v>25.000001287336101</v>
      </c>
      <c r="AZ35" s="231">
        <v>25.000001239556099</v>
      </c>
      <c r="BA35" s="231">
        <v>25.000001186020299</v>
      </c>
      <c r="BB35" s="231">
        <v>25.0000011282728</v>
      </c>
      <c r="BC35" s="231">
        <v>25.0000010677898</v>
      </c>
      <c r="BD35" s="231">
        <v>25.000001005912502</v>
      </c>
      <c r="BE35" s="231">
        <v>25.0000009438041</v>
      </c>
      <c r="BF35" s="231">
        <v>25.000000882430498</v>
      </c>
      <c r="BG35" s="231">
        <v>25.0000008225587</v>
      </c>
      <c r="BH35" s="231">
        <v>25.0000007647674</v>
      </c>
      <c r="BI35" s="231">
        <v>25.000000709467201</v>
      </c>
      <c r="BJ35" s="231">
        <v>25.0000006569236</v>
      </c>
      <c r="BK35" s="231">
        <v>25.000000607281599</v>
      </c>
      <c r="BL35" s="231">
        <v>25.000000560589701</v>
      </c>
      <c r="BM35" s="231">
        <v>25.000000516820901</v>
      </c>
      <c r="BN35" s="231">
        <v>25.0000004758915</v>
      </c>
      <c r="BO35" s="231">
        <v>25.000000437676299</v>
      </c>
      <c r="BP35" s="231">
        <v>25.000000402021101</v>
      </c>
      <c r="BQ35" s="231">
        <v>25.000000368753</v>
      </c>
      <c r="BR35" s="231">
        <v>25.000000337687801</v>
      </c>
      <c r="BS35" s="231">
        <v>25.0000003086361</v>
      </c>
      <c r="BT35" s="231">
        <v>25.000000281407601</v>
      </c>
      <c r="BU35" s="231">
        <v>25.000000255814001</v>
      </c>
      <c r="BV35" s="231">
        <v>25.000000231671901</v>
      </c>
      <c r="BW35" s="231">
        <v>25.000000208804099</v>
      </c>
      <c r="BX35" s="231">
        <v>25.0000001870409</v>
      </c>
      <c r="BY35" s="231">
        <v>25.000000166221</v>
      </c>
      <c r="BZ35" s="231">
        <v>25.000000146192701</v>
      </c>
      <c r="CA35" s="231">
        <v>25.000000126813902</v>
      </c>
      <c r="CB35" s="231">
        <v>25.000000107953799</v>
      </c>
      <c r="CC35" s="231">
        <v>25.000000089493199</v>
      </c>
      <c r="CD35" s="231">
        <v>25.000000071326301</v>
      </c>
      <c r="CE35" s="231">
        <v>25.000000053361202</v>
      </c>
      <c r="CF35" s="231">
        <v>25.000000035521602</v>
      </c>
      <c r="CG35" s="231">
        <v>25.000000017748398</v>
      </c>
      <c r="CH35" s="231">
        <v>25</v>
      </c>
    </row>
    <row r="36" spans="6:88" ht="7.5" customHeight="1">
      <c r="F36" s="231">
        <v>-1E+30</v>
      </c>
      <c r="G36" s="231">
        <v>-1E+30</v>
      </c>
      <c r="H36" s="231">
        <v>-1E+30</v>
      </c>
      <c r="I36" s="231">
        <v>-1E+30</v>
      </c>
      <c r="J36" s="231">
        <v>-1E+30</v>
      </c>
      <c r="K36" s="231">
        <v>-1E+30</v>
      </c>
      <c r="L36" s="231">
        <v>-1E+30</v>
      </c>
      <c r="M36" s="231">
        <v>-1E+30</v>
      </c>
      <c r="N36" s="231">
        <v>-1E+30</v>
      </c>
      <c r="O36" s="231">
        <v>-1E+30</v>
      </c>
      <c r="P36" s="231">
        <v>-1E+30</v>
      </c>
      <c r="Q36" s="231">
        <v>-1E+30</v>
      </c>
      <c r="R36" s="231">
        <v>-1E+30</v>
      </c>
      <c r="S36" s="231">
        <v>-1E+30</v>
      </c>
      <c r="T36" s="231">
        <v>-1E+30</v>
      </c>
      <c r="U36" s="231">
        <v>-1E+30</v>
      </c>
      <c r="V36" s="231">
        <v>-1E+30</v>
      </c>
      <c r="W36" s="231">
        <v>-1E+30</v>
      </c>
      <c r="X36" s="231">
        <v>-1E+30</v>
      </c>
      <c r="Y36" s="231">
        <v>-1E+30</v>
      </c>
      <c r="Z36" s="231">
        <v>-1E+30</v>
      </c>
      <c r="AA36" s="231">
        <v>-1E+30</v>
      </c>
      <c r="AB36" s="231">
        <v>-1E+30</v>
      </c>
      <c r="AC36" s="231">
        <v>-1E+30</v>
      </c>
      <c r="AD36" s="231">
        <v>-1E+30</v>
      </c>
      <c r="AE36" s="231">
        <v>-1E+30</v>
      </c>
      <c r="AF36" s="231">
        <v>-1E+30</v>
      </c>
      <c r="AG36" s="231">
        <v>-1E+30</v>
      </c>
      <c r="AH36" s="231">
        <v>-1E+30</v>
      </c>
      <c r="AI36" s="231">
        <v>-1E+30</v>
      </c>
      <c r="AJ36" s="231">
        <v>-1E+30</v>
      </c>
      <c r="AK36" s="231">
        <v>-1E+30</v>
      </c>
      <c r="AL36" s="231">
        <v>-1E+30</v>
      </c>
      <c r="AM36" s="231">
        <v>-1E+30</v>
      </c>
      <c r="AN36" s="231">
        <v>-1E+30</v>
      </c>
      <c r="AO36" s="231">
        <v>-1E+30</v>
      </c>
      <c r="AP36" s="231">
        <v>-1E+30</v>
      </c>
      <c r="AQ36" s="231">
        <v>-1E+30</v>
      </c>
      <c r="AR36" s="231">
        <v>-1E+30</v>
      </c>
      <c r="AS36" s="231">
        <v>-1E+30</v>
      </c>
      <c r="AU36" s="231">
        <v>25.000001107812501</v>
      </c>
      <c r="AV36" s="231">
        <v>25.000001099926301</v>
      </c>
      <c r="AW36" s="231">
        <v>25.000001084430998</v>
      </c>
      <c r="AX36" s="231">
        <v>25.000001061858999</v>
      </c>
      <c r="AY36" s="231">
        <v>25.000001032953001</v>
      </c>
      <c r="AZ36" s="231">
        <v>25.000000998609099</v>
      </c>
      <c r="BA36" s="231">
        <v>25.000000959814599</v>
      </c>
      <c r="BB36" s="231">
        <v>25.000000917589201</v>
      </c>
      <c r="BC36" s="231">
        <v>25.000000872930599</v>
      </c>
      <c r="BD36" s="231">
        <v>25.000000826771199</v>
      </c>
      <c r="BE36" s="231">
        <v>25.000000779946799</v>
      </c>
      <c r="BF36" s="231">
        <v>25.000000733178101</v>
      </c>
      <c r="BG36" s="231">
        <v>25.0000006870631</v>
      </c>
      <c r="BH36" s="231">
        <v>25.000000642078898</v>
      </c>
      <c r="BI36" s="231">
        <v>25.000000598588301</v>
      </c>
      <c r="BJ36" s="231">
        <v>25.000000556852001</v>
      </c>
      <c r="BK36" s="231">
        <v>25.000000517041499</v>
      </c>
      <c r="BL36" s="231">
        <v>25.000000479253298</v>
      </c>
      <c r="BM36" s="231">
        <v>25.000000443522499</v>
      </c>
      <c r="BN36" s="231">
        <v>25.000000409834598</v>
      </c>
      <c r="BO36" s="231">
        <v>25.000000378137202</v>
      </c>
      <c r="BP36" s="231">
        <v>25.0000003483485</v>
      </c>
      <c r="BQ36" s="231">
        <v>25.000000320365601</v>
      </c>
      <c r="BR36" s="231">
        <v>25.000000294070801</v>
      </c>
      <c r="BS36" s="231">
        <v>25.0000002693365</v>
      </c>
      <c r="BT36" s="231">
        <v>25.0000002460296</v>
      </c>
      <c r="BU36" s="231">
        <v>25.000000224014201</v>
      </c>
      <c r="BV36" s="231">
        <v>25.000000203154499</v>
      </c>
      <c r="BW36" s="231">
        <v>25.0000001833168</v>
      </c>
      <c r="BX36" s="231">
        <v>25.000000164370601</v>
      </c>
      <c r="BY36" s="231">
        <v>25.000000146190299</v>
      </c>
      <c r="BZ36" s="231">
        <v>25.000000128656001</v>
      </c>
      <c r="CA36" s="231">
        <v>25.0000001116547</v>
      </c>
      <c r="CB36" s="231">
        <v>25.000000095081301</v>
      </c>
      <c r="CC36" s="231">
        <v>25.000000078839602</v>
      </c>
      <c r="CD36" s="231">
        <v>25.000000062843299</v>
      </c>
      <c r="CE36" s="231">
        <v>25.000000047017298</v>
      </c>
      <c r="CF36" s="231">
        <v>25.000000031298701</v>
      </c>
      <c r="CG36" s="231">
        <v>25.000000015638101</v>
      </c>
      <c r="CH36" s="231">
        <v>25</v>
      </c>
    </row>
    <row r="37" spans="6:88" ht="7.5" customHeight="1">
      <c r="F37" s="231">
        <v>-1E+30</v>
      </c>
      <c r="G37" s="231">
        <v>-1E+30</v>
      </c>
      <c r="H37" s="231">
        <v>-1E+30</v>
      </c>
      <c r="I37" s="231">
        <v>-1E+30</v>
      </c>
      <c r="J37" s="231">
        <v>-1E+30</v>
      </c>
      <c r="K37" s="231">
        <v>-1E+30</v>
      </c>
      <c r="L37" s="231">
        <v>-1E+30</v>
      </c>
      <c r="M37" s="231">
        <v>-1E+30</v>
      </c>
      <c r="N37" s="231">
        <v>-1E+30</v>
      </c>
      <c r="O37" s="231">
        <v>-1E+30</v>
      </c>
      <c r="P37" s="231">
        <v>-1E+30</v>
      </c>
      <c r="Q37" s="231">
        <v>-1E+30</v>
      </c>
      <c r="R37" s="231">
        <v>-1E+30</v>
      </c>
      <c r="S37" s="231">
        <v>-1E+30</v>
      </c>
      <c r="T37" s="231">
        <v>-1E+30</v>
      </c>
      <c r="U37" s="231">
        <v>-1E+30</v>
      </c>
      <c r="V37" s="231">
        <v>-1E+30</v>
      </c>
      <c r="W37" s="231">
        <v>-1E+30</v>
      </c>
      <c r="X37" s="231">
        <v>-1E+30</v>
      </c>
      <c r="Y37" s="231">
        <v>-1E+30</v>
      </c>
      <c r="Z37" s="231">
        <v>-1E+30</v>
      </c>
      <c r="AA37" s="231">
        <v>-1E+30</v>
      </c>
      <c r="AB37" s="231">
        <v>-1E+30</v>
      </c>
      <c r="AC37" s="231">
        <v>-1E+30</v>
      </c>
      <c r="AD37" s="231">
        <v>-1E+30</v>
      </c>
      <c r="AE37" s="231">
        <v>-1E+30</v>
      </c>
      <c r="AF37" s="231">
        <v>-1E+30</v>
      </c>
      <c r="AG37" s="231">
        <v>-1E+30</v>
      </c>
      <c r="AH37" s="231">
        <v>-1E+30</v>
      </c>
      <c r="AI37" s="231">
        <v>-1E+30</v>
      </c>
      <c r="AJ37" s="231">
        <v>-1E+30</v>
      </c>
      <c r="AK37" s="231">
        <v>-1E+30</v>
      </c>
      <c r="AL37" s="231">
        <v>-1E+30</v>
      </c>
      <c r="AM37" s="231">
        <v>-1E+30</v>
      </c>
      <c r="AN37" s="231">
        <v>-1E+30</v>
      </c>
      <c r="AO37" s="231">
        <v>-1E+30</v>
      </c>
      <c r="AP37" s="231">
        <v>-1E+30</v>
      </c>
      <c r="AQ37" s="231">
        <v>-1E+30</v>
      </c>
      <c r="AR37" s="231">
        <v>-1E+30</v>
      </c>
      <c r="AS37" s="231">
        <v>-1E+30</v>
      </c>
      <c r="AU37" s="231">
        <v>25.000000888658001</v>
      </c>
      <c r="AV37" s="231">
        <v>25.000000882937801</v>
      </c>
      <c r="AW37" s="231">
        <v>25.000000871675201</v>
      </c>
      <c r="AX37" s="231">
        <v>25.000000855214299</v>
      </c>
      <c r="AY37" s="231">
        <v>25.0000008340397</v>
      </c>
      <c r="AZ37" s="231">
        <v>25.000000808742701</v>
      </c>
      <c r="BA37" s="231">
        <v>25.000000779984799</v>
      </c>
      <c r="BB37" s="231">
        <v>25.0000007484599</v>
      </c>
      <c r="BC37" s="231">
        <v>25.000000714860501</v>
      </c>
      <c r="BD37" s="231">
        <v>25.000000679847901</v>
      </c>
      <c r="BE37" s="231">
        <v>25.000000644030301</v>
      </c>
      <c r="BF37" s="231">
        <v>25.0000006079472</v>
      </c>
      <c r="BG37" s="231">
        <v>25.0000005720613</v>
      </c>
      <c r="BH37" s="231">
        <v>25.000000536756101</v>
      </c>
      <c r="BI37" s="231">
        <v>25.000000502336999</v>
      </c>
      <c r="BJ37" s="231">
        <v>25.000000469037399</v>
      </c>
      <c r="BK37" s="231">
        <v>25.000000437025101</v>
      </c>
      <c r="BL37" s="231">
        <v>25.000000406410599</v>
      </c>
      <c r="BM37" s="231">
        <v>25.000000377255699</v>
      </c>
      <c r="BN37" s="231">
        <v>25.000000349581601</v>
      </c>
      <c r="BO37" s="231">
        <v>25.000000323376</v>
      </c>
      <c r="BP37" s="231">
        <v>25.000000298600501</v>
      </c>
      <c r="BQ37" s="231">
        <v>25.0000002751962</v>
      </c>
      <c r="BR37" s="231">
        <v>25.0000002530887</v>
      </c>
      <c r="BS37" s="231">
        <v>25.000000232192502</v>
      </c>
      <c r="BT37" s="231">
        <v>25.000000212414299</v>
      </c>
      <c r="BU37" s="231">
        <v>25.0000001936559</v>
      </c>
      <c r="BV37" s="231">
        <v>25.000000175816801</v>
      </c>
      <c r="BW37" s="231">
        <v>25.000000158795899</v>
      </c>
      <c r="BX37" s="231">
        <v>25.000000142492901</v>
      </c>
      <c r="BY37" s="231">
        <v>25.0000001268101</v>
      </c>
      <c r="BZ37" s="231">
        <v>25.0000001116533</v>
      </c>
      <c r="CA37" s="231">
        <v>25.000000096932698</v>
      </c>
      <c r="CB37" s="231">
        <v>25.0000000825641</v>
      </c>
      <c r="CC37" s="231">
        <v>25.000000068470399</v>
      </c>
      <c r="CD37" s="231">
        <v>25.000000054581601</v>
      </c>
      <c r="CE37" s="231">
        <v>25.0000000408365</v>
      </c>
      <c r="CF37" s="231">
        <v>25.0000000271835</v>
      </c>
      <c r="CG37" s="231">
        <v>25.000000013581499</v>
      </c>
      <c r="CH37" s="231">
        <v>25</v>
      </c>
    </row>
    <row r="38" spans="6:88" ht="7.5" customHeight="1">
      <c r="F38" s="231">
        <v>-1E+30</v>
      </c>
      <c r="G38" s="231">
        <v>-1E+30</v>
      </c>
      <c r="H38" s="231">
        <v>-1E+30</v>
      </c>
      <c r="I38" s="231">
        <v>-1E+30</v>
      </c>
      <c r="J38" s="231">
        <v>-1E+30</v>
      </c>
      <c r="K38" s="231">
        <v>-1E+30</v>
      </c>
      <c r="L38" s="231">
        <v>-1E+30</v>
      </c>
      <c r="M38" s="231">
        <v>-1E+30</v>
      </c>
      <c r="N38" s="231">
        <v>-1E+30</v>
      </c>
      <c r="O38" s="231">
        <v>-1E+30</v>
      </c>
      <c r="P38" s="231">
        <v>-1E+30</v>
      </c>
      <c r="Q38" s="231">
        <v>-1E+30</v>
      </c>
      <c r="R38" s="231">
        <v>-1E+30</v>
      </c>
      <c r="S38" s="231">
        <v>-1E+30</v>
      </c>
      <c r="T38" s="231">
        <v>-1E+30</v>
      </c>
      <c r="U38" s="231">
        <v>-1E+30</v>
      </c>
      <c r="V38" s="231">
        <v>-1E+30</v>
      </c>
      <c r="W38" s="231">
        <v>-1E+30</v>
      </c>
      <c r="X38" s="231">
        <v>-1E+30</v>
      </c>
      <c r="Y38" s="231">
        <v>-1E+30</v>
      </c>
      <c r="Z38" s="231">
        <v>-1E+30</v>
      </c>
      <c r="AA38" s="231">
        <v>-1E+30</v>
      </c>
      <c r="AB38" s="231">
        <v>-1E+30</v>
      </c>
      <c r="AC38" s="231">
        <v>-1E+30</v>
      </c>
      <c r="AD38" s="231">
        <v>-1E+30</v>
      </c>
      <c r="AE38" s="231">
        <v>-1E+30</v>
      </c>
      <c r="AF38" s="231">
        <v>-1E+30</v>
      </c>
      <c r="AG38" s="231">
        <v>-1E+30</v>
      </c>
      <c r="AH38" s="231">
        <v>-1E+30</v>
      </c>
      <c r="AI38" s="231">
        <v>-1E+30</v>
      </c>
      <c r="AJ38" s="231">
        <v>-1E+30</v>
      </c>
      <c r="AK38" s="231">
        <v>-1E+30</v>
      </c>
      <c r="AL38" s="231">
        <v>-1E+30</v>
      </c>
      <c r="AM38" s="231">
        <v>-1E+30</v>
      </c>
      <c r="AN38" s="231">
        <v>-1E+30</v>
      </c>
      <c r="AO38" s="231">
        <v>-1E+30</v>
      </c>
      <c r="AP38" s="231">
        <v>-1E+30</v>
      </c>
      <c r="AQ38" s="231">
        <v>-1E+30</v>
      </c>
      <c r="AR38" s="231">
        <v>-1E+30</v>
      </c>
      <c r="AS38" s="231">
        <v>-1E+30</v>
      </c>
      <c r="AU38" s="231">
        <v>25.000000712454</v>
      </c>
      <c r="AV38" s="231">
        <v>25.000000708228601</v>
      </c>
      <c r="AW38" s="231">
        <v>25.000000699895999</v>
      </c>
      <c r="AX38" s="231">
        <v>25.000000687686001</v>
      </c>
      <c r="AY38" s="231">
        <v>25.000000671925001</v>
      </c>
      <c r="AZ38" s="231">
        <v>25.000000653015</v>
      </c>
      <c r="BA38" s="231">
        <v>25.0000006314107</v>
      </c>
      <c r="BB38" s="231">
        <v>25.000000607595801</v>
      </c>
      <c r="BC38" s="231">
        <v>25.0000005820601</v>
      </c>
      <c r="BD38" s="231">
        <v>25.00000055528</v>
      </c>
      <c r="BE38" s="231">
        <v>25.000000527701602</v>
      </c>
      <c r="BF38" s="231">
        <v>25.000000499730302</v>
      </c>
      <c r="BG38" s="231">
        <v>25.000000471721801</v>
      </c>
      <c r="BH38" s="231">
        <v>25.000000443979399</v>
      </c>
      <c r="BI38" s="231">
        <v>25.000000416753</v>
      </c>
      <c r="BJ38" s="231">
        <v>25.000000390240899</v>
      </c>
      <c r="BK38" s="231">
        <v>25.0000003645936</v>
      </c>
      <c r="BL38" s="231">
        <v>25.000000339918302</v>
      </c>
      <c r="BM38" s="231">
        <v>25.000000316284101</v>
      </c>
      <c r="BN38" s="231">
        <v>25.000000293727599</v>
      </c>
      <c r="BO38" s="231">
        <v>25.000000272257999</v>
      </c>
      <c r="BP38" s="231">
        <v>25.000000251861501</v>
      </c>
      <c r="BQ38" s="231">
        <v>25.000000232506402</v>
      </c>
      <c r="BR38" s="231">
        <v>25.0000002141464</v>
      </c>
      <c r="BS38" s="231">
        <v>25.0000001967244</v>
      </c>
      <c r="BT38" s="231">
        <v>25.0000001801751</v>
      </c>
      <c r="BU38" s="231">
        <v>25.000000164427799</v>
      </c>
      <c r="BV38" s="231">
        <v>25.0000001494078</v>
      </c>
      <c r="BW38" s="231">
        <v>25.000000135039102</v>
      </c>
      <c r="BX38" s="231">
        <v>25.000000121244899</v>
      </c>
      <c r="BY38" s="231">
        <v>25.0000001079495</v>
      </c>
      <c r="BZ38" s="231">
        <v>25.000000095079201</v>
      </c>
      <c r="CA38" s="231">
        <v>25.000000082563499</v>
      </c>
      <c r="CB38" s="231">
        <v>25.0000000703354</v>
      </c>
      <c r="CC38" s="231">
        <v>25.000000058333399</v>
      </c>
      <c r="CD38" s="231">
        <v>25.000000046501501</v>
      </c>
      <c r="CE38" s="231">
        <v>25.000000034790201</v>
      </c>
      <c r="CF38" s="231">
        <v>25.000000023157501</v>
      </c>
      <c r="CG38" s="231">
        <v>25.000000011569401</v>
      </c>
      <c r="CH38" s="231">
        <v>25</v>
      </c>
    </row>
    <row r="39" spans="6:88" ht="7.5" customHeight="1">
      <c r="F39" s="231">
        <v>-1E+30</v>
      </c>
      <c r="G39" s="231">
        <v>-1E+30</v>
      </c>
      <c r="H39" s="231">
        <v>-1E+30</v>
      </c>
      <c r="I39" s="231">
        <v>-1E+30</v>
      </c>
      <c r="J39" s="231">
        <v>-1E+30</v>
      </c>
      <c r="K39" s="231">
        <v>-1E+30</v>
      </c>
      <c r="L39" s="231">
        <v>-1E+30</v>
      </c>
      <c r="M39" s="231">
        <v>-1E+30</v>
      </c>
      <c r="N39" s="231">
        <v>-1E+30</v>
      </c>
      <c r="O39" s="231">
        <v>-1E+30</v>
      </c>
      <c r="P39" s="231">
        <v>-1E+30</v>
      </c>
      <c r="Q39" s="231">
        <v>-1E+30</v>
      </c>
      <c r="R39" s="231">
        <v>-1E+30</v>
      </c>
      <c r="S39" s="231">
        <v>-1E+30</v>
      </c>
      <c r="T39" s="231">
        <v>-1E+30</v>
      </c>
      <c r="U39" s="231">
        <v>-1E+30</v>
      </c>
      <c r="V39" s="231">
        <v>-1E+30</v>
      </c>
      <c r="W39" s="231">
        <v>-1E+30</v>
      </c>
      <c r="X39" s="231">
        <v>-1E+30</v>
      </c>
      <c r="Y39" s="231">
        <v>-1E+30</v>
      </c>
      <c r="Z39" s="231">
        <v>-1E+30</v>
      </c>
      <c r="AA39" s="231">
        <v>-1E+30</v>
      </c>
      <c r="AB39" s="231">
        <v>-1E+30</v>
      </c>
      <c r="AC39" s="231">
        <v>-1E+30</v>
      </c>
      <c r="AD39" s="231">
        <v>-1E+30</v>
      </c>
      <c r="AE39" s="231">
        <v>-1E+30</v>
      </c>
      <c r="AF39" s="231">
        <v>-1E+30</v>
      </c>
      <c r="AG39" s="231">
        <v>-1E+30</v>
      </c>
      <c r="AH39" s="231">
        <v>-1E+30</v>
      </c>
      <c r="AI39" s="231">
        <v>-1E+30</v>
      </c>
      <c r="AJ39" s="231">
        <v>-1E+30</v>
      </c>
      <c r="AK39" s="231">
        <v>-1E+30</v>
      </c>
      <c r="AL39" s="231">
        <v>-1E+30</v>
      </c>
      <c r="AM39" s="231">
        <v>-1E+30</v>
      </c>
      <c r="AN39" s="231">
        <v>-1E+30</v>
      </c>
      <c r="AO39" s="231">
        <v>-1E+30</v>
      </c>
      <c r="AP39" s="231">
        <v>-1E+30</v>
      </c>
      <c r="AQ39" s="231">
        <v>-1E+30</v>
      </c>
      <c r="AR39" s="231">
        <v>-1E+30</v>
      </c>
      <c r="AS39" s="231">
        <v>-1E+30</v>
      </c>
      <c r="AU39" s="231">
        <v>25.000000564705999</v>
      </c>
      <c r="AV39" s="231">
        <v>25.0000005615662</v>
      </c>
      <c r="AW39" s="231">
        <v>25.000000555366899</v>
      </c>
      <c r="AX39" s="231">
        <v>25.000000546265198</v>
      </c>
      <c r="AY39" s="231">
        <v>25.000000534485299</v>
      </c>
      <c r="AZ39" s="231">
        <v>25.0000005203058</v>
      </c>
      <c r="BA39" s="231">
        <v>25.0000005040445</v>
      </c>
      <c r="BB39" s="231">
        <v>25.000000486043</v>
      </c>
      <c r="BC39" s="231">
        <v>25.0000004666514</v>
      </c>
      <c r="BD39" s="231">
        <v>25.000000446214699</v>
      </c>
      <c r="BE39" s="231">
        <v>25.000000425061302</v>
      </c>
      <c r="BF39" s="231">
        <v>25.000000403494202</v>
      </c>
      <c r="BG39" s="231">
        <v>25.000000381784801</v>
      </c>
      <c r="BH39" s="231">
        <v>25.000000360168698</v>
      </c>
      <c r="BI39" s="231">
        <v>25.000000338844899</v>
      </c>
      <c r="BJ39" s="231">
        <v>25.0000003179758</v>
      </c>
      <c r="BK39" s="231">
        <v>25.0000002976887</v>
      </c>
      <c r="BL39" s="231">
        <v>25.000000278078598</v>
      </c>
      <c r="BM39" s="231">
        <v>25.0000002592116</v>
      </c>
      <c r="BN39" s="231">
        <v>25.000000241127999</v>
      </c>
      <c r="BO39" s="231">
        <v>25.0000002238463</v>
      </c>
      <c r="BP39" s="231">
        <v>25.000000207366</v>
      </c>
      <c r="BQ39" s="231">
        <v>25.0000001916715</v>
      </c>
      <c r="BR39" s="231">
        <v>25.000000176734801</v>
      </c>
      <c r="BS39" s="231">
        <v>25.000000162517701</v>
      </c>
      <c r="BT39" s="231">
        <v>25.000000148975001</v>
      </c>
      <c r="BU39" s="231">
        <v>25.000000136055601</v>
      </c>
      <c r="BV39" s="231">
        <v>25.000000123704702</v>
      </c>
      <c r="BW39" s="231">
        <v>25.0000001118654</v>
      </c>
      <c r="BX39" s="231">
        <v>25.0000001004795</v>
      </c>
      <c r="BY39" s="231">
        <v>25.000000089489198</v>
      </c>
      <c r="BZ39" s="231">
        <v>25.000000078837498</v>
      </c>
      <c r="CA39" s="231">
        <v>25.0000000684696</v>
      </c>
      <c r="CB39" s="231">
        <v>25.0000000583332</v>
      </c>
      <c r="CC39" s="231">
        <v>25.000000048379999</v>
      </c>
      <c r="CD39" s="231">
        <v>25.000000038565801</v>
      </c>
      <c r="CE39" s="231">
        <v>25.000000028851399</v>
      </c>
      <c r="CF39" s="231">
        <v>25.0000000192031</v>
      </c>
      <c r="CG39" s="231">
        <v>25.0000000095933</v>
      </c>
      <c r="CH39" s="231">
        <v>25</v>
      </c>
    </row>
    <row r="40" spans="6:88" ht="7.5" customHeight="1">
      <c r="F40" s="231">
        <v>-1E+30</v>
      </c>
      <c r="G40" s="231">
        <v>-1E+30</v>
      </c>
      <c r="H40" s="231">
        <v>-1E+30</v>
      </c>
      <c r="I40" s="231">
        <v>-1E+30</v>
      </c>
      <c r="J40" s="231">
        <v>-1E+30</v>
      </c>
      <c r="K40" s="231">
        <v>-1E+30</v>
      </c>
      <c r="L40" s="231">
        <v>-1E+30</v>
      </c>
      <c r="M40" s="231">
        <v>-1E+30</v>
      </c>
      <c r="N40" s="231">
        <v>-1E+30</v>
      </c>
      <c r="O40" s="231">
        <v>-1E+30</v>
      </c>
      <c r="P40" s="231">
        <v>-1E+30</v>
      </c>
      <c r="Q40" s="231">
        <v>-1E+30</v>
      </c>
      <c r="R40" s="231">
        <v>-1E+30</v>
      </c>
      <c r="S40" s="231">
        <v>-1E+30</v>
      </c>
      <c r="T40" s="231">
        <v>-1E+30</v>
      </c>
      <c r="U40" s="231">
        <v>-1E+30</v>
      </c>
      <c r="V40" s="231">
        <v>-1E+30</v>
      </c>
      <c r="W40" s="231">
        <v>-1E+30</v>
      </c>
      <c r="X40" s="231">
        <v>-1E+30</v>
      </c>
      <c r="Y40" s="231">
        <v>-1E+30</v>
      </c>
      <c r="Z40" s="231">
        <v>-1E+30</v>
      </c>
      <c r="AA40" s="231">
        <v>-1E+30</v>
      </c>
      <c r="AB40" s="231">
        <v>-1E+30</v>
      </c>
      <c r="AC40" s="231">
        <v>-1E+30</v>
      </c>
      <c r="AD40" s="231">
        <v>-1E+30</v>
      </c>
      <c r="AE40" s="231">
        <v>-1E+30</v>
      </c>
      <c r="AF40" s="231">
        <v>-1E+30</v>
      </c>
      <c r="AG40" s="231">
        <v>-1E+30</v>
      </c>
      <c r="AH40" s="231">
        <v>-1E+30</v>
      </c>
      <c r="AI40" s="231">
        <v>-1E+30</v>
      </c>
      <c r="AJ40" s="231">
        <v>-1E+30</v>
      </c>
      <c r="AK40" s="231">
        <v>-1E+30</v>
      </c>
      <c r="AL40" s="231">
        <v>-1E+30</v>
      </c>
      <c r="AM40" s="231">
        <v>-1E+30</v>
      </c>
      <c r="AN40" s="231">
        <v>-1E+30</v>
      </c>
      <c r="AO40" s="231">
        <v>-1E+30</v>
      </c>
      <c r="AP40" s="231">
        <v>-1E+30</v>
      </c>
      <c r="AQ40" s="231">
        <v>-1E+30</v>
      </c>
      <c r="AR40" s="231">
        <v>-1E+30</v>
      </c>
      <c r="AS40" s="231">
        <v>-1E+30</v>
      </c>
      <c r="AU40" s="231">
        <v>25.0000004357608</v>
      </c>
      <c r="AV40" s="231">
        <v>25.000000433453099</v>
      </c>
      <c r="AW40" s="231">
        <v>25.000000428892498</v>
      </c>
      <c r="AX40" s="231">
        <v>25.000000422187</v>
      </c>
      <c r="AY40" s="231">
        <v>25.000000413491598</v>
      </c>
      <c r="AZ40" s="231">
        <v>25.000000402999898</v>
      </c>
      <c r="BA40" s="231">
        <v>25.000000390934101</v>
      </c>
      <c r="BB40" s="231">
        <v>25.000000377535098</v>
      </c>
      <c r="BC40" s="231">
        <v>25.000000363051999</v>
      </c>
      <c r="BD40" s="231">
        <v>25.0000003477329</v>
      </c>
      <c r="BE40" s="231">
        <v>25.000000331816501</v>
      </c>
      <c r="BF40" s="231">
        <v>25.000000315526002</v>
      </c>
      <c r="BG40" s="231">
        <v>25.000000299063601</v>
      </c>
      <c r="BH40" s="231">
        <v>25.000000282608099</v>
      </c>
      <c r="BI40" s="231">
        <v>25.000000266312501</v>
      </c>
      <c r="BJ40" s="231">
        <v>25.0000002503043</v>
      </c>
      <c r="BK40" s="231">
        <v>25.0000002346857</v>
      </c>
      <c r="BL40" s="231">
        <v>25.000000219535199</v>
      </c>
      <c r="BM40" s="231">
        <v>25.0000002049097</v>
      </c>
      <c r="BN40" s="231">
        <v>25.000000190846801</v>
      </c>
      <c r="BO40" s="231">
        <v>25.0000001773668</v>
      </c>
      <c r="BP40" s="231">
        <v>25.000000164475299</v>
      </c>
      <c r="BQ40" s="231">
        <v>25.0000001521658</v>
      </c>
      <c r="BR40" s="231">
        <v>25.000000140421601</v>
      </c>
      <c r="BS40" s="231">
        <v>25.0000001292177</v>
      </c>
      <c r="BT40" s="231">
        <v>25.000000118523001</v>
      </c>
      <c r="BU40" s="231">
        <v>25.000000108301101</v>
      </c>
      <c r="BV40" s="231">
        <v>25.000000098512501</v>
      </c>
      <c r="BW40" s="231">
        <v>25.0000000891154</v>
      </c>
      <c r="BX40" s="231">
        <v>25.000000080066599</v>
      </c>
      <c r="BY40" s="231">
        <v>25.000000071322901</v>
      </c>
      <c r="BZ40" s="231">
        <v>25.000000062841501</v>
      </c>
      <c r="CA40" s="231">
        <v>25.000000054580799</v>
      </c>
      <c r="CB40" s="231">
        <v>25.000000046501299</v>
      </c>
      <c r="CC40" s="231">
        <v>25.000000038565801</v>
      </c>
      <c r="CD40" s="231">
        <v>25.000000030740601</v>
      </c>
      <c r="CE40" s="231">
        <v>25.000000022995501</v>
      </c>
      <c r="CF40" s="231">
        <v>25.000000015304298</v>
      </c>
      <c r="CG40" s="231">
        <v>25.000000007644999</v>
      </c>
      <c r="CH40" s="231">
        <v>25</v>
      </c>
    </row>
    <row r="41" spans="6:88" ht="7.5" customHeight="1">
      <c r="F41" s="231">
        <v>-1E+30</v>
      </c>
      <c r="G41" s="231">
        <v>-1E+30</v>
      </c>
      <c r="H41" s="231">
        <v>-1E+30</v>
      </c>
      <c r="I41" s="231">
        <v>-1E+30</v>
      </c>
      <c r="J41" s="231">
        <v>-1E+30</v>
      </c>
      <c r="K41" s="231">
        <v>-1E+30</v>
      </c>
      <c r="L41" s="231">
        <v>-1E+30</v>
      </c>
      <c r="M41" s="231">
        <v>-1E+30</v>
      </c>
      <c r="N41" s="231">
        <v>-1E+30</v>
      </c>
      <c r="O41" s="231">
        <v>-1E+30</v>
      </c>
      <c r="P41" s="231">
        <v>-1E+30</v>
      </c>
      <c r="Q41" s="231">
        <v>-1E+30</v>
      </c>
      <c r="R41" s="231">
        <v>-1E+30</v>
      </c>
      <c r="S41" s="231">
        <v>-1E+30</v>
      </c>
      <c r="T41" s="231">
        <v>-1E+30</v>
      </c>
      <c r="U41" s="231">
        <v>-1E+30</v>
      </c>
      <c r="V41" s="231">
        <v>-1E+30</v>
      </c>
      <c r="W41" s="231">
        <v>-1E+30</v>
      </c>
      <c r="X41" s="231">
        <v>-1E+30</v>
      </c>
      <c r="Y41" s="231">
        <v>-1E+30</v>
      </c>
      <c r="Z41" s="231">
        <v>-1E+30</v>
      </c>
      <c r="AA41" s="231">
        <v>-1E+30</v>
      </c>
      <c r="AB41" s="231">
        <v>-1E+30</v>
      </c>
      <c r="AC41" s="231">
        <v>-1E+30</v>
      </c>
      <c r="AD41" s="231">
        <v>-1E+30</v>
      </c>
      <c r="AE41" s="231">
        <v>-1E+30</v>
      </c>
      <c r="AF41" s="231">
        <v>-1E+30</v>
      </c>
      <c r="AG41" s="231">
        <v>-1E+30</v>
      </c>
      <c r="AH41" s="231">
        <v>-1E+30</v>
      </c>
      <c r="AI41" s="231">
        <v>-1E+30</v>
      </c>
      <c r="AJ41" s="231">
        <v>-1E+30</v>
      </c>
      <c r="AK41" s="231">
        <v>-1E+30</v>
      </c>
      <c r="AL41" s="231">
        <v>-1E+30</v>
      </c>
      <c r="AM41" s="231">
        <v>-1E+30</v>
      </c>
      <c r="AN41" s="231">
        <v>-1E+30</v>
      </c>
      <c r="AO41" s="231">
        <v>-1E+30</v>
      </c>
      <c r="AP41" s="231">
        <v>-1E+30</v>
      </c>
      <c r="AQ41" s="231">
        <v>-1E+30</v>
      </c>
      <c r="AR41" s="231">
        <v>-1E+30</v>
      </c>
      <c r="AS41" s="231">
        <v>-1E+30</v>
      </c>
      <c r="AU41" s="231">
        <v>25.000000318931701</v>
      </c>
      <c r="AV41" s="231">
        <v>25.000000317299801</v>
      </c>
      <c r="AW41" s="231">
        <v>25.000000314072899</v>
      </c>
      <c r="AX41" s="231">
        <v>25.0000003093236</v>
      </c>
      <c r="AY41" s="231">
        <v>25.000000303156501</v>
      </c>
      <c r="AZ41" s="231">
        <v>25.0000002957029</v>
      </c>
      <c r="BA41" s="231">
        <v>25.0000002871143</v>
      </c>
      <c r="BB41" s="231">
        <v>25.000000277555898</v>
      </c>
      <c r="BC41" s="231">
        <v>25.0000002671994</v>
      </c>
      <c r="BD41" s="231">
        <v>25.000000256217302</v>
      </c>
      <c r="BE41" s="231">
        <v>25.0000002447768</v>
      </c>
      <c r="BF41" s="231">
        <v>25.0000002330355</v>
      </c>
      <c r="BG41" s="231">
        <v>25.0000002211378</v>
      </c>
      <c r="BH41" s="231">
        <v>25.000000209212502</v>
      </c>
      <c r="BI41" s="231">
        <v>25.000000197371101</v>
      </c>
      <c r="BJ41" s="231">
        <v>25.000000185707801</v>
      </c>
      <c r="BK41" s="231">
        <v>25.000000174299</v>
      </c>
      <c r="BL41" s="231">
        <v>25.000000163204799</v>
      </c>
      <c r="BM41" s="231">
        <v>25.000000152469699</v>
      </c>
      <c r="BN41" s="231">
        <v>25.0000001421242</v>
      </c>
      <c r="BO41" s="231">
        <v>25.0000001321864</v>
      </c>
      <c r="BP41" s="231">
        <v>25.000000122663401</v>
      </c>
      <c r="BQ41" s="231">
        <v>25.000000113553401</v>
      </c>
      <c r="BR41" s="231">
        <v>25.000000104846599</v>
      </c>
      <c r="BS41" s="231">
        <v>25.000000096527099</v>
      </c>
      <c r="BT41" s="231">
        <v>25.000000088574001</v>
      </c>
      <c r="BU41" s="231">
        <v>25.000000080962501</v>
      </c>
      <c r="BV41" s="231">
        <v>25.000000073665099</v>
      </c>
      <c r="BW41" s="231">
        <v>25.000000066652401</v>
      </c>
      <c r="BX41" s="231">
        <v>25.0000000598939</v>
      </c>
      <c r="BY41" s="231">
        <v>25.000000053358701</v>
      </c>
      <c r="BZ41" s="231">
        <v>25.000000047016002</v>
      </c>
      <c r="CA41" s="231">
        <v>25.000000040835999</v>
      </c>
      <c r="CB41" s="231">
        <v>25.000000034790101</v>
      </c>
      <c r="CC41" s="231">
        <v>25.000000028851499</v>
      </c>
      <c r="CD41" s="231">
        <v>25.0000000229956</v>
      </c>
      <c r="CE41" s="231">
        <v>25.000000017200399</v>
      </c>
      <c r="CF41" s="231">
        <v>25.000000011446399</v>
      </c>
      <c r="CG41" s="231">
        <v>25.000000005717499</v>
      </c>
      <c r="CH41" s="231">
        <v>25</v>
      </c>
    </row>
    <row r="42" spans="6:88" ht="7.5" customHeight="1">
      <c r="F42" s="231">
        <v>-1E+30</v>
      </c>
      <c r="G42" s="231">
        <v>-1E+30</v>
      </c>
      <c r="H42" s="231">
        <v>-1E+30</v>
      </c>
      <c r="I42" s="231">
        <v>-1E+30</v>
      </c>
      <c r="J42" s="231">
        <v>-1E+30</v>
      </c>
      <c r="K42" s="231">
        <v>-1E+30</v>
      </c>
      <c r="L42" s="231">
        <v>-1E+30</v>
      </c>
      <c r="M42" s="231">
        <v>-1E+30</v>
      </c>
      <c r="N42" s="231">
        <v>-1E+30</v>
      </c>
      <c r="O42" s="231">
        <v>-1E+30</v>
      </c>
      <c r="P42" s="231">
        <v>-1E+30</v>
      </c>
      <c r="Q42" s="231">
        <v>-1E+30</v>
      </c>
      <c r="R42" s="231">
        <v>-1E+30</v>
      </c>
      <c r="S42" s="231">
        <v>-1E+30</v>
      </c>
      <c r="T42" s="231">
        <v>-1E+30</v>
      </c>
      <c r="U42" s="231">
        <v>-1E+30</v>
      </c>
      <c r="V42" s="231">
        <v>-1E+30</v>
      </c>
      <c r="W42" s="231">
        <v>-1E+30</v>
      </c>
      <c r="X42" s="231">
        <v>-1E+30</v>
      </c>
      <c r="Y42" s="231">
        <v>-1E+30</v>
      </c>
      <c r="Z42" s="231">
        <v>-1E+30</v>
      </c>
      <c r="AA42" s="231">
        <v>-1E+30</v>
      </c>
      <c r="AB42" s="231">
        <v>-1E+30</v>
      </c>
      <c r="AC42" s="231">
        <v>-1E+30</v>
      </c>
      <c r="AD42" s="231">
        <v>-1E+30</v>
      </c>
      <c r="AE42" s="231">
        <v>-1E+30</v>
      </c>
      <c r="AF42" s="231">
        <v>-1E+30</v>
      </c>
      <c r="AG42" s="231">
        <v>-1E+30</v>
      </c>
      <c r="AH42" s="231">
        <v>-1E+30</v>
      </c>
      <c r="AI42" s="231">
        <v>-1E+30</v>
      </c>
      <c r="AJ42" s="231">
        <v>-1E+30</v>
      </c>
      <c r="AK42" s="231">
        <v>-1E+30</v>
      </c>
      <c r="AL42" s="231">
        <v>-1E+30</v>
      </c>
      <c r="AM42" s="231">
        <v>-1E+30</v>
      </c>
      <c r="AN42" s="231">
        <v>-1E+30</v>
      </c>
      <c r="AO42" s="231">
        <v>-1E+30</v>
      </c>
      <c r="AP42" s="231">
        <v>-1E+30</v>
      </c>
      <c r="AQ42" s="231">
        <v>-1E+30</v>
      </c>
      <c r="AR42" s="231">
        <v>-1E+30</v>
      </c>
      <c r="AS42" s="231">
        <v>-1E+30</v>
      </c>
      <c r="AU42" s="231">
        <v>25.000000209461302</v>
      </c>
      <c r="AV42" s="231">
        <v>25.000000208412899</v>
      </c>
      <c r="AW42" s="231">
        <v>25.000000206338999</v>
      </c>
      <c r="AX42" s="231">
        <v>25.0000002032846</v>
      </c>
      <c r="AY42" s="231">
        <v>25.0000001993151</v>
      </c>
      <c r="AZ42" s="231">
        <v>25.000000194512399</v>
      </c>
      <c r="BA42" s="231">
        <v>25.000000188971502</v>
      </c>
      <c r="BB42" s="231">
        <v>25.000000182796299</v>
      </c>
      <c r="BC42" s="231">
        <v>25.000000176095401</v>
      </c>
      <c r="BD42" s="231">
        <v>25.000000168978101</v>
      </c>
      <c r="BE42" s="231">
        <v>25.000000161551299</v>
      </c>
      <c r="BF42" s="231">
        <v>25.000000153916101</v>
      </c>
      <c r="BG42" s="231">
        <v>25.000000146165601</v>
      </c>
      <c r="BH42" s="231">
        <v>25.000000138383601</v>
      </c>
      <c r="BI42" s="231">
        <v>25.000000130642999</v>
      </c>
      <c r="BJ42" s="231">
        <v>25.000000123005801</v>
      </c>
      <c r="BK42" s="231">
        <v>25.0000001155231</v>
      </c>
      <c r="BL42" s="231">
        <v>25.000000108235199</v>
      </c>
      <c r="BM42" s="231">
        <v>25.000000101172599</v>
      </c>
      <c r="BN42" s="231">
        <v>25.000000094356501</v>
      </c>
      <c r="BO42" s="231">
        <v>25.0000000878</v>
      </c>
      <c r="BP42" s="231">
        <v>25.000000081509299</v>
      </c>
      <c r="BQ42" s="231">
        <v>25.000000075484099</v>
      </c>
      <c r="BR42" s="231">
        <v>25.000000069719299</v>
      </c>
      <c r="BS42" s="231">
        <v>25.000000064205299</v>
      </c>
      <c r="BT42" s="231">
        <v>25.000000058929299</v>
      </c>
      <c r="BU42" s="231">
        <v>25.000000053875699</v>
      </c>
      <c r="BV42" s="231">
        <v>25.000000049027101</v>
      </c>
      <c r="BW42" s="231">
        <v>25.0000000443648</v>
      </c>
      <c r="BX42" s="231">
        <v>25.0000000398691</v>
      </c>
      <c r="BY42" s="231">
        <v>25.000000035520198</v>
      </c>
      <c r="BZ42" s="231">
        <v>25.000000031298001</v>
      </c>
      <c r="CA42" s="231">
        <v>25.000000027183301</v>
      </c>
      <c r="CB42" s="231">
        <v>25.0000000231576</v>
      </c>
      <c r="CC42" s="231">
        <v>25.000000019203402</v>
      </c>
      <c r="CD42" s="231">
        <v>25.000000015304501</v>
      </c>
      <c r="CE42" s="231">
        <v>25.000000011446499</v>
      </c>
      <c r="CF42" s="231">
        <v>25.000000007616698</v>
      </c>
      <c r="CG42" s="231">
        <v>25.0000000038042</v>
      </c>
      <c r="CH42" s="231">
        <v>25</v>
      </c>
    </row>
    <row r="43" spans="6:88" ht="7.5" customHeight="1">
      <c r="F43" s="231">
        <v>-1E+30</v>
      </c>
      <c r="G43" s="231">
        <v>-1E+30</v>
      </c>
      <c r="H43" s="231">
        <v>-1E+30</v>
      </c>
      <c r="I43" s="231">
        <v>-1E+30</v>
      </c>
      <c r="J43" s="231">
        <v>-1E+30</v>
      </c>
      <c r="K43" s="231">
        <v>-1E+30</v>
      </c>
      <c r="L43" s="231">
        <v>-1E+30</v>
      </c>
      <c r="M43" s="231">
        <v>-1E+30</v>
      </c>
      <c r="N43" s="231">
        <v>-1E+30</v>
      </c>
      <c r="O43" s="231">
        <v>-1E+30</v>
      </c>
      <c r="P43" s="231">
        <v>-1E+30</v>
      </c>
      <c r="Q43" s="231">
        <v>-1E+30</v>
      </c>
      <c r="R43" s="231">
        <v>-1E+30</v>
      </c>
      <c r="S43" s="231">
        <v>-1E+30</v>
      </c>
      <c r="T43" s="231">
        <v>-1E+30</v>
      </c>
      <c r="U43" s="231">
        <v>-1E+30</v>
      </c>
      <c r="V43" s="231">
        <v>-1E+30</v>
      </c>
      <c r="W43" s="231">
        <v>-1E+30</v>
      </c>
      <c r="X43" s="231">
        <v>-1E+30</v>
      </c>
      <c r="Y43" s="231">
        <v>-1E+30</v>
      </c>
      <c r="Z43" s="231">
        <v>-1E+30</v>
      </c>
      <c r="AA43" s="231">
        <v>-1E+30</v>
      </c>
      <c r="AB43" s="231">
        <v>-1E+30</v>
      </c>
      <c r="AC43" s="231">
        <v>-1E+30</v>
      </c>
      <c r="AD43" s="231">
        <v>-1E+30</v>
      </c>
      <c r="AE43" s="231">
        <v>-1E+30</v>
      </c>
      <c r="AF43" s="231">
        <v>-1E+30</v>
      </c>
      <c r="AG43" s="231">
        <v>-1E+30</v>
      </c>
      <c r="AH43" s="231">
        <v>-1E+30</v>
      </c>
      <c r="AI43" s="231">
        <v>-1E+30</v>
      </c>
      <c r="AJ43" s="231">
        <v>-1E+30</v>
      </c>
      <c r="AK43" s="231">
        <v>-1E+30</v>
      </c>
      <c r="AL43" s="231">
        <v>-1E+30</v>
      </c>
      <c r="AM43" s="231">
        <v>-1E+30</v>
      </c>
      <c r="AN43" s="231">
        <v>-1E+30</v>
      </c>
      <c r="AO43" s="231">
        <v>-1E+30</v>
      </c>
      <c r="AP43" s="231">
        <v>-1E+30</v>
      </c>
      <c r="AQ43" s="231">
        <v>-1E+30</v>
      </c>
      <c r="AR43" s="231">
        <v>-1E+30</v>
      </c>
      <c r="AS43" s="231">
        <v>-1E+30</v>
      </c>
      <c r="AU43" s="231">
        <v>25.000000103942501</v>
      </c>
      <c r="AV43" s="231">
        <v>25.000000103428299</v>
      </c>
      <c r="AW43" s="231">
        <v>25.000000102410901</v>
      </c>
      <c r="AX43" s="231">
        <v>25.000000100912001</v>
      </c>
      <c r="AY43" s="231">
        <v>25.000000098963</v>
      </c>
      <c r="AZ43" s="231">
        <v>25.000000096603699</v>
      </c>
      <c r="BA43" s="231">
        <v>25.000000093879901</v>
      </c>
      <c r="BB43" s="231">
        <v>25.000000090842001</v>
      </c>
      <c r="BC43" s="231">
        <v>25.000000087542901</v>
      </c>
      <c r="BD43" s="231">
        <v>25.0000000840359</v>
      </c>
      <c r="BE43" s="231">
        <v>25.000000080372999</v>
      </c>
      <c r="BF43" s="231">
        <v>25.0000000766039</v>
      </c>
      <c r="BG43" s="231">
        <v>25.000000072774402</v>
      </c>
      <c r="BH43" s="231">
        <v>25.000000068925701</v>
      </c>
      <c r="BI43" s="231">
        <v>25.000000065094</v>
      </c>
      <c r="BJ43" s="231">
        <v>25.0000000613101</v>
      </c>
      <c r="BK43" s="231">
        <v>25.0000000575996</v>
      </c>
      <c r="BL43" s="231">
        <v>25.0000000539826</v>
      </c>
      <c r="BM43" s="231">
        <v>25.0000000504746</v>
      </c>
      <c r="BN43" s="231">
        <v>25.000000047086399</v>
      </c>
      <c r="BO43" s="231">
        <v>25.000000043825001</v>
      </c>
      <c r="BP43" s="231">
        <v>25.000000040693699</v>
      </c>
      <c r="BQ43" s="231">
        <v>25.000000037692701</v>
      </c>
      <c r="BR43" s="231">
        <v>25.000000034819699</v>
      </c>
      <c r="BS43" s="231">
        <v>25.000000032070201</v>
      </c>
      <c r="BT43" s="231">
        <v>25.000000029438102</v>
      </c>
      <c r="BU43" s="231">
        <v>25.000000026915899</v>
      </c>
      <c r="BV43" s="231">
        <v>25.000000024495201</v>
      </c>
      <c r="BW43" s="231">
        <v>25.000000022166599</v>
      </c>
      <c r="BX43" s="231">
        <v>25.000000019920801</v>
      </c>
      <c r="BY43" s="231">
        <v>25.000000017747801</v>
      </c>
      <c r="BZ43" s="231">
        <v>25.000000015637902</v>
      </c>
      <c r="CA43" s="231">
        <v>25.000000013581499</v>
      </c>
      <c r="CB43" s="231">
        <v>25.0000000115696</v>
      </c>
      <c r="CC43" s="231">
        <v>25.0000000095934</v>
      </c>
      <c r="CD43" s="231">
        <v>25.000000007645198</v>
      </c>
      <c r="CE43" s="231">
        <v>25.000000005717499</v>
      </c>
      <c r="CF43" s="231">
        <v>25.000000003804299</v>
      </c>
      <c r="CG43" s="231">
        <v>25.000000001899998</v>
      </c>
      <c r="CH43" s="231">
        <v>25</v>
      </c>
    </row>
    <row r="44" spans="6:88" ht="7.5" customHeight="1">
      <c r="F44" s="231">
        <v>-1E+30</v>
      </c>
      <c r="G44" s="231">
        <v>-1E+30</v>
      </c>
      <c r="H44" s="231">
        <v>-1E+30</v>
      </c>
      <c r="I44" s="231">
        <v>-1E+30</v>
      </c>
      <c r="J44" s="231">
        <v>-1E+30</v>
      </c>
      <c r="K44" s="231">
        <v>-1E+30</v>
      </c>
      <c r="L44" s="231">
        <v>-1E+30</v>
      </c>
      <c r="M44" s="231">
        <v>-1E+30</v>
      </c>
      <c r="N44" s="231">
        <v>-1E+30</v>
      </c>
      <c r="O44" s="231">
        <v>-1E+30</v>
      </c>
      <c r="P44" s="231">
        <v>-1E+30</v>
      </c>
      <c r="Q44" s="231">
        <v>-1E+30</v>
      </c>
      <c r="R44" s="231">
        <v>-1E+30</v>
      </c>
      <c r="S44" s="231">
        <v>-1E+30</v>
      </c>
      <c r="T44" s="231">
        <v>-1E+30</v>
      </c>
      <c r="U44" s="231">
        <v>-1E+30</v>
      </c>
      <c r="V44" s="231">
        <v>-1E+30</v>
      </c>
      <c r="W44" s="231">
        <v>-1E+30</v>
      </c>
      <c r="X44" s="231">
        <v>-1E+30</v>
      </c>
      <c r="Y44" s="231">
        <v>-1E+30</v>
      </c>
      <c r="Z44" s="231">
        <v>-1E+30</v>
      </c>
      <c r="AA44" s="231">
        <v>-1E+30</v>
      </c>
      <c r="AB44" s="231">
        <v>-1E+30</v>
      </c>
      <c r="AC44" s="231">
        <v>-1E+30</v>
      </c>
      <c r="AD44" s="231">
        <v>-1E+30</v>
      </c>
      <c r="AE44" s="231">
        <v>-1E+30</v>
      </c>
      <c r="AF44" s="231">
        <v>-1E+30</v>
      </c>
      <c r="AG44" s="231">
        <v>-1E+30</v>
      </c>
      <c r="AH44" s="231">
        <v>-1E+30</v>
      </c>
      <c r="AI44" s="231">
        <v>-1E+30</v>
      </c>
      <c r="AJ44" s="231">
        <v>-1E+30</v>
      </c>
      <c r="AK44" s="231">
        <v>-1E+30</v>
      </c>
      <c r="AL44" s="231">
        <v>-1E+30</v>
      </c>
      <c r="AM44" s="231">
        <v>-1E+30</v>
      </c>
      <c r="AN44" s="231">
        <v>-1E+30</v>
      </c>
      <c r="AO44" s="231">
        <v>-1E+30</v>
      </c>
      <c r="AP44" s="231">
        <v>-1E+30</v>
      </c>
      <c r="AQ44" s="231">
        <v>-1E+30</v>
      </c>
      <c r="AR44" s="231">
        <v>-1E+30</v>
      </c>
      <c r="AS44" s="231">
        <v>-1E+30</v>
      </c>
      <c r="AU44" s="231">
        <v>25</v>
      </c>
      <c r="AV44" s="231">
        <v>25</v>
      </c>
      <c r="AW44" s="231">
        <v>25</v>
      </c>
      <c r="AX44" s="231">
        <v>25</v>
      </c>
      <c r="AY44" s="231">
        <v>25</v>
      </c>
      <c r="AZ44" s="231">
        <v>25</v>
      </c>
      <c r="BA44" s="231">
        <v>25</v>
      </c>
      <c r="BB44" s="231">
        <v>25</v>
      </c>
      <c r="BC44" s="231">
        <v>25</v>
      </c>
      <c r="BD44" s="231">
        <v>25</v>
      </c>
      <c r="BE44" s="231">
        <v>25</v>
      </c>
      <c r="BF44" s="231">
        <v>25</v>
      </c>
      <c r="BG44" s="231">
        <v>25</v>
      </c>
      <c r="BH44" s="231">
        <v>25</v>
      </c>
      <c r="BI44" s="231">
        <v>25</v>
      </c>
      <c r="BJ44" s="231">
        <v>25</v>
      </c>
      <c r="BK44" s="231">
        <v>25</v>
      </c>
      <c r="BL44" s="231">
        <v>25</v>
      </c>
      <c r="BM44" s="231">
        <v>25</v>
      </c>
      <c r="BN44" s="231">
        <v>25</v>
      </c>
      <c r="BO44" s="231">
        <v>25</v>
      </c>
      <c r="BP44" s="231">
        <v>25</v>
      </c>
      <c r="BQ44" s="231">
        <v>25</v>
      </c>
      <c r="BR44" s="231">
        <v>25</v>
      </c>
      <c r="BS44" s="231">
        <v>25</v>
      </c>
      <c r="BT44" s="231">
        <v>25</v>
      </c>
      <c r="BU44" s="231">
        <v>25</v>
      </c>
      <c r="BV44" s="231">
        <v>25</v>
      </c>
      <c r="BW44" s="231">
        <v>25</v>
      </c>
      <c r="BX44" s="231">
        <v>25</v>
      </c>
      <c r="BY44" s="231">
        <v>25</v>
      </c>
      <c r="BZ44" s="231">
        <v>25</v>
      </c>
      <c r="CA44" s="231">
        <v>25</v>
      </c>
      <c r="CB44" s="231">
        <v>25</v>
      </c>
      <c r="CC44" s="231">
        <v>25</v>
      </c>
      <c r="CD44" s="231">
        <v>25</v>
      </c>
      <c r="CE44" s="231">
        <v>25</v>
      </c>
      <c r="CF44" s="231">
        <v>25</v>
      </c>
      <c r="CG44" s="231">
        <v>25</v>
      </c>
      <c r="CH44" s="231">
        <v>25</v>
      </c>
    </row>
    <row r="48" spans="6:88">
      <c r="CI48" s="484">
        <v>190</v>
      </c>
      <c r="CJ48">
        <f>CI48/365</f>
        <v>0.52054794520547942</v>
      </c>
    </row>
    <row r="49" spans="87:88">
      <c r="CI49" s="484">
        <v>708</v>
      </c>
      <c r="CJ49">
        <f t="shared" ref="CJ49:CJ51" si="1">CI49/365</f>
        <v>1.9397260273972603</v>
      </c>
    </row>
    <row r="50" spans="87:88">
      <c r="CI50">
        <v>2629</v>
      </c>
      <c r="CJ50">
        <f t="shared" si="1"/>
        <v>7.2027397260273975</v>
      </c>
    </row>
    <row r="51" spans="87:88">
      <c r="CI51">
        <v>2630</v>
      </c>
      <c r="CJ51">
        <f t="shared" si="1"/>
        <v>7.2054794520547949</v>
      </c>
    </row>
  </sheetData>
  <conditionalFormatting sqref="F5:AS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:CH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G107"/>
  <sheetViews>
    <sheetView zoomScaleNormal="100" workbookViewId="0">
      <selection activeCell="AF1" sqref="AF1:AQ1048576"/>
    </sheetView>
  </sheetViews>
  <sheetFormatPr defaultRowHeight="12" customHeight="1"/>
  <cols>
    <col min="1" max="2" width="3.140625" customWidth="1"/>
    <col min="3" max="3" width="3.28515625" style="147" bestFit="1" customWidth="1"/>
    <col min="4" max="4" width="2.28515625" style="147" bestFit="1" customWidth="1"/>
    <col min="5" max="5" width="3.28515625" style="147" bestFit="1" customWidth="1"/>
    <col min="6" max="6" width="2.28515625" style="147" bestFit="1" customWidth="1"/>
    <col min="7" max="7" width="5.28515625" style="147" bestFit="1" customWidth="1"/>
    <col min="8" max="8" width="3.28515625" style="147" bestFit="1" customWidth="1"/>
    <col min="9" max="9" width="9" style="147" customWidth="1"/>
    <col min="10" max="10" width="5.28515625" style="147" customWidth="1"/>
    <col min="11" max="11" width="2.28515625" style="147" bestFit="1" customWidth="1"/>
    <col min="12" max="12" width="8.28515625" style="147" bestFit="1" customWidth="1"/>
    <col min="13" max="13" width="5.42578125" style="147" customWidth="1"/>
    <col min="14" max="14" width="6.42578125" style="147" customWidth="1"/>
    <col min="15" max="16" width="3" style="147" bestFit="1" customWidth="1"/>
    <col min="17" max="17" width="2.7109375" style="187" customWidth="1"/>
    <col min="18" max="18" width="2.7109375" style="185" customWidth="1"/>
    <col min="19" max="19" width="2.28515625" style="85" customWidth="1"/>
    <col min="20" max="25" width="2.7109375" style="85" customWidth="1"/>
    <col min="26" max="26" width="2.7109375" customWidth="1"/>
    <col min="27" max="28" width="3" style="51" bestFit="1" customWidth="1"/>
    <col min="29" max="31" width="3.7109375" style="51" bestFit="1" customWidth="1"/>
    <col min="32" max="32" width="5" customWidth="1"/>
    <col min="33" max="33" width="2.7109375" customWidth="1"/>
    <col min="34" max="43" width="2.140625" customWidth="1"/>
    <col min="44" max="44" width="2.7109375" customWidth="1"/>
    <col min="45" max="45" width="2.42578125" customWidth="1"/>
    <col min="46" max="48" width="3.5703125" style="51" customWidth="1"/>
    <col min="49" max="49" width="5.5703125" style="51" customWidth="1"/>
    <col min="50" max="50" width="3.5703125" style="51" customWidth="1"/>
    <col min="51" max="51" width="3.5703125" customWidth="1"/>
    <col min="52" max="52" width="2.42578125" customWidth="1"/>
    <col min="53" max="62" width="2.42578125" style="51" customWidth="1"/>
    <col min="63" max="84" width="2.42578125" customWidth="1"/>
    <col min="85" max="86" width="4.140625" customWidth="1"/>
    <col min="87" max="87" width="6.140625" style="146" customWidth="1"/>
    <col min="88" max="88" width="9.85546875" customWidth="1"/>
    <col min="89" max="92" width="4.7109375" customWidth="1"/>
    <col min="93" max="96" width="5.28515625" customWidth="1"/>
    <col min="101" max="101" width="1.5703125" customWidth="1"/>
  </cols>
  <sheetData>
    <row r="1" spans="1:111" ht="5.25" customHeight="1">
      <c r="A1" s="171"/>
      <c r="B1" s="171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86"/>
      <c r="R1" s="184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73"/>
      <c r="AD1" s="173"/>
      <c r="AE1" s="173"/>
      <c r="AF1" s="171"/>
      <c r="AG1" s="171"/>
      <c r="AH1" s="171"/>
      <c r="AI1" s="171"/>
      <c r="AJ1" s="171"/>
      <c r="AK1" s="171"/>
      <c r="AL1" s="171"/>
      <c r="AM1" s="171"/>
      <c r="AN1" s="171"/>
      <c r="AO1" s="171"/>
      <c r="AP1" s="171"/>
      <c r="AQ1" s="171"/>
      <c r="AR1" s="171"/>
      <c r="AS1" s="171"/>
      <c r="AT1" s="173"/>
      <c r="AU1" s="173"/>
      <c r="AV1" s="173"/>
      <c r="AW1" s="173"/>
      <c r="AX1" s="173"/>
      <c r="AY1" s="171"/>
      <c r="AZ1" s="171"/>
      <c r="BA1" s="174"/>
      <c r="BB1" s="173"/>
      <c r="BC1" s="173"/>
      <c r="BD1" s="174"/>
      <c r="BE1" s="174"/>
      <c r="BF1" s="173"/>
      <c r="BG1" s="173"/>
      <c r="BH1" s="173"/>
      <c r="BI1" s="173"/>
      <c r="BJ1" s="175"/>
      <c r="BK1" s="171"/>
      <c r="BL1" s="171"/>
      <c r="BM1" s="171"/>
      <c r="BN1" s="171"/>
      <c r="BO1" s="171"/>
      <c r="BP1" s="171"/>
      <c r="BQ1" s="171"/>
      <c r="BR1" s="171"/>
      <c r="BS1" s="171"/>
      <c r="BT1" s="171"/>
      <c r="BU1" s="173"/>
      <c r="BV1" s="171"/>
      <c r="BW1" s="173"/>
      <c r="BX1" s="173"/>
      <c r="BY1" s="171"/>
      <c r="BZ1" s="171"/>
      <c r="CA1" s="171"/>
      <c r="CB1" s="171"/>
      <c r="CC1" s="171"/>
      <c r="CD1" s="171"/>
      <c r="CE1" s="171"/>
      <c r="CF1" s="173"/>
      <c r="CG1" s="171"/>
      <c r="CH1" s="171"/>
      <c r="CI1" s="178"/>
      <c r="CJ1" s="171"/>
      <c r="CK1" s="171"/>
      <c r="CL1" s="171"/>
      <c r="CM1" s="171"/>
      <c r="CN1" s="171"/>
      <c r="CO1" s="171"/>
      <c r="CP1" s="171"/>
      <c r="CQ1" s="171"/>
      <c r="CR1" s="171"/>
      <c r="CS1" s="171"/>
      <c r="CT1" s="171"/>
      <c r="CU1" s="171"/>
      <c r="CV1" s="171"/>
      <c r="CW1" s="171"/>
      <c r="CX1" s="171"/>
      <c r="CY1" s="171"/>
      <c r="CZ1" s="171"/>
      <c r="DA1" s="171"/>
      <c r="DB1" s="171"/>
      <c r="DC1" s="171"/>
      <c r="DD1" s="171"/>
      <c r="DE1" s="171"/>
      <c r="DF1" s="171">
        <v>1</v>
      </c>
      <c r="DG1" s="171"/>
    </row>
    <row r="2" spans="1:111" ht="12" customHeight="1">
      <c r="A2" s="171"/>
      <c r="B2" s="171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93"/>
      <c r="R2" s="193"/>
      <c r="S2" s="193">
        <f>COUNT(S5:S40)+S41-1</f>
        <v>4</v>
      </c>
      <c r="T2" s="193">
        <f t="shared" ref="T2:Z2" si="0">COUNT(T5:T40)+T41-1</f>
        <v>9</v>
      </c>
      <c r="U2" s="193">
        <f t="shared" si="0"/>
        <v>15</v>
      </c>
      <c r="V2" s="193">
        <f t="shared" si="0"/>
        <v>19</v>
      </c>
      <c r="W2" s="193">
        <f t="shared" si="0"/>
        <v>23</v>
      </c>
      <c r="X2" s="193">
        <f t="shared" si="0"/>
        <v>27</v>
      </c>
      <c r="Y2" s="193">
        <f t="shared" si="0"/>
        <v>31</v>
      </c>
      <c r="Z2" s="193">
        <f t="shared" si="0"/>
        <v>36</v>
      </c>
      <c r="AA2" s="188"/>
      <c r="AB2" s="188"/>
      <c r="AC2" s="173"/>
      <c r="AD2" s="173"/>
      <c r="AE2" s="173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3"/>
      <c r="AU2" s="173"/>
      <c r="AV2" s="173"/>
      <c r="AW2" s="173"/>
      <c r="AX2" s="173"/>
      <c r="AY2" s="171"/>
      <c r="AZ2" s="171"/>
      <c r="BA2" s="174" t="s">
        <v>153</v>
      </c>
      <c r="BB2" s="173"/>
      <c r="BC2" s="173"/>
      <c r="BD2" s="174"/>
      <c r="BE2" s="174" t="s">
        <v>152</v>
      </c>
      <c r="BF2" s="173"/>
      <c r="BG2" s="173"/>
      <c r="BH2" s="173"/>
      <c r="BI2" s="173"/>
      <c r="BJ2" s="175" t="s">
        <v>150</v>
      </c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3" t="s">
        <v>151</v>
      </c>
      <c r="BV2" s="171"/>
      <c r="BW2" s="173"/>
      <c r="BX2" s="173"/>
      <c r="BY2" s="171"/>
      <c r="BZ2" s="171"/>
      <c r="CA2" s="171"/>
      <c r="CB2" s="171"/>
      <c r="CC2" s="171"/>
      <c r="CD2" s="171"/>
      <c r="CE2" s="171"/>
      <c r="CF2" s="173" t="s">
        <v>154</v>
      </c>
      <c r="CG2" s="171"/>
      <c r="CH2" s="171"/>
      <c r="CI2" s="203"/>
      <c r="CJ2" s="202">
        <f>365.25 * 86400</f>
        <v>31557600</v>
      </c>
      <c r="CK2" s="202">
        <v>1</v>
      </c>
      <c r="CL2" s="202">
        <v>2</v>
      </c>
      <c r="CM2" s="202">
        <v>3</v>
      </c>
      <c r="CN2" s="202">
        <v>4</v>
      </c>
      <c r="CO2" s="202">
        <v>1</v>
      </c>
      <c r="CP2" s="202">
        <v>2</v>
      </c>
      <c r="CQ2" s="202">
        <v>3</v>
      </c>
      <c r="CR2" s="202">
        <v>4</v>
      </c>
      <c r="CS2" s="201" t="s">
        <v>189</v>
      </c>
      <c r="CT2" s="201"/>
      <c r="CU2" s="20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</row>
    <row r="3" spans="1:111" ht="12" customHeight="1">
      <c r="A3" s="171"/>
      <c r="B3" s="171"/>
      <c r="C3" s="160" t="s">
        <v>145</v>
      </c>
      <c r="D3" s="165" t="s">
        <v>8</v>
      </c>
      <c r="E3" s="164" t="s">
        <v>9</v>
      </c>
      <c r="F3" s="164" t="s">
        <v>7</v>
      </c>
      <c r="G3" s="156"/>
      <c r="H3" s="165"/>
      <c r="I3" s="165"/>
      <c r="J3" s="165"/>
      <c r="K3" s="165" t="s">
        <v>29</v>
      </c>
      <c r="L3" s="165" t="s">
        <v>188</v>
      </c>
      <c r="M3" s="156"/>
      <c r="N3" s="165" t="s">
        <v>163</v>
      </c>
      <c r="O3" s="165"/>
      <c r="P3" s="165" t="s">
        <v>159</v>
      </c>
      <c r="Q3" s="193"/>
      <c r="R3" s="194"/>
      <c r="S3" s="193">
        <v>1</v>
      </c>
      <c r="T3" s="193">
        <f t="shared" ref="T3:Z3" si="1">S3+1</f>
        <v>2</v>
      </c>
      <c r="U3" s="193">
        <f t="shared" si="1"/>
        <v>3</v>
      </c>
      <c r="V3" s="193">
        <f t="shared" si="1"/>
        <v>4</v>
      </c>
      <c r="W3" s="193">
        <f t="shared" si="1"/>
        <v>5</v>
      </c>
      <c r="X3" s="193">
        <f t="shared" si="1"/>
        <v>6</v>
      </c>
      <c r="Y3" s="193">
        <f t="shared" si="1"/>
        <v>7</v>
      </c>
      <c r="Z3" s="193">
        <f t="shared" si="1"/>
        <v>8</v>
      </c>
      <c r="AA3" s="98"/>
      <c r="AB3" s="98"/>
      <c r="AC3" s="98"/>
      <c r="AD3" s="98"/>
      <c r="AE3" s="212" t="s">
        <v>61</v>
      </c>
      <c r="AF3" s="148"/>
      <c r="AG3" s="148"/>
      <c r="AH3" s="11"/>
      <c r="AI3" s="11"/>
      <c r="AJ3" s="11"/>
      <c r="AK3" s="11"/>
      <c r="AL3" s="11"/>
      <c r="AM3" s="148"/>
      <c r="AN3" s="148"/>
      <c r="AO3" s="148"/>
      <c r="AP3" s="148"/>
      <c r="AQ3" s="148"/>
      <c r="AR3" s="148"/>
      <c r="AS3" s="171"/>
      <c r="AT3" s="212" t="s">
        <v>55</v>
      </c>
      <c r="AU3" s="164" t="s">
        <v>161</v>
      </c>
      <c r="AV3" s="164" t="s">
        <v>161</v>
      </c>
      <c r="AW3" s="164" t="s">
        <v>161</v>
      </c>
      <c r="AX3" s="155"/>
      <c r="AY3" s="152"/>
      <c r="AZ3" s="171"/>
      <c r="BA3" s="161">
        <v>1</v>
      </c>
      <c r="BB3" s="161">
        <v>1</v>
      </c>
      <c r="BC3" s="161">
        <v>0</v>
      </c>
      <c r="BD3" s="161">
        <v>0</v>
      </c>
      <c r="BE3" s="161">
        <v>0</v>
      </c>
      <c r="BF3" s="161">
        <v>0</v>
      </c>
      <c r="BG3" s="161">
        <v>0</v>
      </c>
      <c r="BH3" s="161">
        <v>0</v>
      </c>
      <c r="BI3" s="161">
        <v>0</v>
      </c>
      <c r="BJ3" s="161">
        <v>0</v>
      </c>
      <c r="BK3" s="171"/>
      <c r="BL3" s="177">
        <f t="shared" ref="BL3:BL17" si="2">BA19-BL19</f>
        <v>-5</v>
      </c>
      <c r="BM3" s="177">
        <f t="shared" ref="BM3:BM17" si="3">BB19-BM19</f>
        <v>-5</v>
      </c>
      <c r="BN3" s="177">
        <f t="shared" ref="BN3:BN17" si="4">BC19-BN19</f>
        <v>0</v>
      </c>
      <c r="BO3" s="177">
        <f t="shared" ref="BO3:BO17" si="5">BD19-BO19</f>
        <v>0</v>
      </c>
      <c r="BP3" s="177">
        <f t="shared" ref="BP3:BP17" si="6">BE19-BP19</f>
        <v>0</v>
      </c>
      <c r="BQ3" s="177">
        <f t="shared" ref="BQ3:BQ17" si="7">BF19-BQ19</f>
        <v>0</v>
      </c>
      <c r="BR3" s="177">
        <f t="shared" ref="BR3:BR17" si="8">BG19-BR19</f>
        <v>0</v>
      </c>
      <c r="BS3" s="177">
        <f t="shared" ref="BS3:BS17" si="9">BH19-BS19</f>
        <v>0</v>
      </c>
      <c r="BT3" s="177">
        <f t="shared" ref="BT3:BT17" si="10">BI19-BT19</f>
        <v>0</v>
      </c>
      <c r="BU3" s="177">
        <f t="shared" ref="BU3:BU17" si="11">BJ19-BU19</f>
        <v>0</v>
      </c>
      <c r="BV3" s="171"/>
      <c r="BW3" s="162">
        <v>2.5000000000000002E-10</v>
      </c>
      <c r="BX3" s="162">
        <v>1.0000000000000001E-9</v>
      </c>
      <c r="BY3" s="162">
        <v>0</v>
      </c>
      <c r="BZ3" s="162">
        <v>0</v>
      </c>
      <c r="CA3" s="162">
        <v>0</v>
      </c>
      <c r="CB3" s="162">
        <v>0</v>
      </c>
      <c r="CC3" s="162">
        <v>0</v>
      </c>
      <c r="CD3" s="162">
        <v>0</v>
      </c>
      <c r="CE3" s="162">
        <v>0</v>
      </c>
      <c r="CF3" s="162">
        <v>0</v>
      </c>
      <c r="CG3" s="171"/>
      <c r="CH3" s="171"/>
      <c r="CI3" s="205">
        <f>MAX(CI4:CI104)</f>
        <v>100</v>
      </c>
      <c r="CJ3" s="203" t="s">
        <v>35</v>
      </c>
      <c r="CK3" s="203" t="s">
        <v>164</v>
      </c>
      <c r="CL3" s="203" t="s">
        <v>165</v>
      </c>
      <c r="CM3" s="203" t="s">
        <v>166</v>
      </c>
      <c r="CN3" s="203" t="s">
        <v>167</v>
      </c>
      <c r="CO3" s="203" t="s">
        <v>168</v>
      </c>
      <c r="CP3" s="203" t="s">
        <v>169</v>
      </c>
      <c r="CQ3" s="203" t="s">
        <v>170</v>
      </c>
      <c r="CR3" s="204" t="s">
        <v>171</v>
      </c>
      <c r="CS3" s="206">
        <f>MIN(CO4:CO104)</f>
        <v>-16.431846960000001</v>
      </c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</row>
    <row r="4" spans="1:111" ht="12" customHeight="1">
      <c r="A4" s="171"/>
      <c r="B4" s="171"/>
      <c r="C4" s="212" t="s">
        <v>0</v>
      </c>
      <c r="D4" s="156"/>
      <c r="E4" s="164" t="s">
        <v>80</v>
      </c>
      <c r="F4" s="164" t="s">
        <v>600</v>
      </c>
      <c r="G4" s="165" t="s">
        <v>12</v>
      </c>
      <c r="H4" s="165" t="s">
        <v>156</v>
      </c>
      <c r="I4" s="156"/>
      <c r="J4" s="165" t="s">
        <v>73</v>
      </c>
      <c r="K4" s="165" t="s">
        <v>29</v>
      </c>
      <c r="L4" s="156"/>
      <c r="M4" s="165" t="s">
        <v>157</v>
      </c>
      <c r="N4" s="156">
        <v>0</v>
      </c>
      <c r="O4" s="156"/>
      <c r="P4" s="156">
        <v>0</v>
      </c>
      <c r="Q4" s="193">
        <v>1</v>
      </c>
      <c r="R4" s="485">
        <v>1</v>
      </c>
      <c r="S4" s="486" t="str">
        <f>""</f>
        <v/>
      </c>
      <c r="T4" s="486"/>
      <c r="U4" s="486"/>
      <c r="V4" s="486"/>
      <c r="W4" s="486"/>
      <c r="X4" s="486"/>
      <c r="Y4" s="486"/>
      <c r="Z4" s="486"/>
      <c r="AA4" s="98"/>
      <c r="AB4" s="98">
        <v>0</v>
      </c>
      <c r="AC4" s="98">
        <v>1</v>
      </c>
      <c r="AD4" s="98">
        <v>2</v>
      </c>
      <c r="AE4" s="98">
        <v>3</v>
      </c>
      <c r="AF4" s="148">
        <v>1</v>
      </c>
      <c r="AG4" s="149"/>
      <c r="AH4" s="11"/>
      <c r="AI4" s="11"/>
      <c r="AJ4" s="11"/>
      <c r="AK4" s="11"/>
      <c r="AL4" s="11"/>
      <c r="AM4" s="149"/>
      <c r="AN4" s="149"/>
      <c r="AO4" s="149"/>
      <c r="AP4" s="149"/>
      <c r="AQ4" s="149"/>
      <c r="AR4" s="11"/>
      <c r="AS4" s="171"/>
      <c r="AT4" s="210"/>
      <c r="AU4" s="210">
        <v>0</v>
      </c>
      <c r="AV4" s="210">
        <v>1</v>
      </c>
      <c r="AW4" s="210">
        <v>2</v>
      </c>
      <c r="AX4" s="210">
        <v>3</v>
      </c>
      <c r="AY4" s="152"/>
      <c r="AZ4" s="171"/>
      <c r="BA4" s="161">
        <v>2</v>
      </c>
      <c r="BB4" s="161">
        <v>1</v>
      </c>
      <c r="BC4" s="161">
        <v>1</v>
      </c>
      <c r="BD4" s="161">
        <v>0</v>
      </c>
      <c r="BE4" s="161">
        <v>0</v>
      </c>
      <c r="BF4" s="161">
        <v>2</v>
      </c>
      <c r="BG4" s="161">
        <v>2</v>
      </c>
      <c r="BH4" s="161">
        <v>2</v>
      </c>
      <c r="BI4" s="161">
        <v>0</v>
      </c>
      <c r="BJ4" s="161">
        <v>0</v>
      </c>
      <c r="BK4" s="171"/>
      <c r="BL4" s="177">
        <f t="shared" si="2"/>
        <v>-5</v>
      </c>
      <c r="BM4" s="177">
        <f t="shared" si="3"/>
        <v>-10</v>
      </c>
      <c r="BN4" s="177">
        <f t="shared" si="4"/>
        <v>-5</v>
      </c>
      <c r="BO4" s="177">
        <f t="shared" si="5"/>
        <v>0</v>
      </c>
      <c r="BP4" s="177">
        <f t="shared" si="6"/>
        <v>0</v>
      </c>
      <c r="BQ4" s="177">
        <f t="shared" si="7"/>
        <v>0</v>
      </c>
      <c r="BR4" s="177">
        <f t="shared" si="8"/>
        <v>0</v>
      </c>
      <c r="BS4" s="177">
        <f t="shared" si="9"/>
        <v>0</v>
      </c>
      <c r="BT4" s="177">
        <f t="shared" si="10"/>
        <v>0</v>
      </c>
      <c r="BU4" s="177">
        <f t="shared" si="11"/>
        <v>0</v>
      </c>
      <c r="BV4" s="171"/>
      <c r="BW4" s="162">
        <v>1.0000000000000001E-9</v>
      </c>
      <c r="BX4" s="162">
        <v>2.5000000000000002E-10</v>
      </c>
      <c r="BY4" s="162">
        <v>1.0000000000000001E-9</v>
      </c>
      <c r="BZ4" s="162">
        <v>0</v>
      </c>
      <c r="CA4" s="162">
        <v>0</v>
      </c>
      <c r="CB4" s="162">
        <v>4.0000000000000002E-9</v>
      </c>
      <c r="CC4" s="162">
        <v>4.0000000000000002E-9</v>
      </c>
      <c r="CD4" s="162">
        <v>4.0000000000000002E-9</v>
      </c>
      <c r="CE4" s="162">
        <v>0</v>
      </c>
      <c r="CF4" s="162">
        <v>0</v>
      </c>
      <c r="CG4" s="171"/>
      <c r="CH4" s="171"/>
      <c r="CI4" s="197">
        <f>CJ4/$CJ$2</f>
        <v>0</v>
      </c>
      <c r="CJ4" s="190">
        <v>0</v>
      </c>
      <c r="CK4" s="191">
        <v>1078.416847</v>
      </c>
      <c r="CL4" s="191">
        <v>1061.5809999999999</v>
      </c>
      <c r="CM4" s="191">
        <v>1026.2829119999999</v>
      </c>
      <c r="CN4" s="191">
        <v>993.31165269999997</v>
      </c>
      <c r="CO4" s="192">
        <v>-16.431846960000001</v>
      </c>
      <c r="CP4" s="192">
        <v>-3.585604451</v>
      </c>
      <c r="CQ4" s="192">
        <v>-3.7018761690000002</v>
      </c>
      <c r="CR4" s="192">
        <v>-153.6770181</v>
      </c>
      <c r="CS4" s="192">
        <f>CO4-$CS$3</f>
        <v>0</v>
      </c>
      <c r="CT4" s="171"/>
      <c r="CU4" s="171"/>
      <c r="CV4" s="171"/>
      <c r="CW4" s="171"/>
      <c r="CX4" s="171"/>
      <c r="CY4" s="171"/>
      <c r="CZ4" s="171"/>
      <c r="DA4" s="171"/>
      <c r="DB4" s="171"/>
      <c r="DC4" s="171"/>
      <c r="DD4" s="171"/>
      <c r="DE4" s="171"/>
      <c r="DF4" s="171"/>
      <c r="DG4" s="171"/>
    </row>
    <row r="5" spans="1:111" ht="12" customHeight="1">
      <c r="A5" s="179"/>
      <c r="B5" s="179">
        <v>1</v>
      </c>
      <c r="C5" s="150">
        <v>0</v>
      </c>
      <c r="D5" s="150">
        <v>0</v>
      </c>
      <c r="E5" s="182">
        <v>0</v>
      </c>
      <c r="F5" s="182">
        <v>0</v>
      </c>
      <c r="G5" s="128">
        <v>4500</v>
      </c>
      <c r="H5" s="128">
        <v>12</v>
      </c>
      <c r="I5" s="128">
        <v>8.6767896000000005E-4</v>
      </c>
      <c r="J5" s="200">
        <v>1093.048</v>
      </c>
      <c r="K5" s="183">
        <v>3</v>
      </c>
      <c r="L5" s="40">
        <v>3.0000000000000001E-5</v>
      </c>
      <c r="M5" s="40">
        <v>2.9999999999999898E-2</v>
      </c>
      <c r="N5" s="182">
        <v>1</v>
      </c>
      <c r="O5" s="182">
        <v>1</v>
      </c>
      <c r="P5" s="182">
        <v>0</v>
      </c>
      <c r="Q5" s="193">
        <f>IF(OR(N5-N4&lt;0,O5=0),MAX(Q$4:Q4)+1,0)</f>
        <v>0</v>
      </c>
      <c r="R5" s="485">
        <f>IF(Q6="",R4,IF(Q5=0,R4,Q5))</f>
        <v>1</v>
      </c>
      <c r="S5" s="193">
        <f t="shared" ref="S5:Z5" si="12">IF($R5=S$3,$B5,$S$4)</f>
        <v>1</v>
      </c>
      <c r="T5" s="193" t="str">
        <f t="shared" si="12"/>
        <v/>
      </c>
      <c r="U5" s="193" t="str">
        <f t="shared" si="12"/>
        <v/>
      </c>
      <c r="V5" s="193" t="str">
        <f t="shared" si="12"/>
        <v/>
      </c>
      <c r="W5" s="193" t="str">
        <f t="shared" si="12"/>
        <v/>
      </c>
      <c r="X5" s="193" t="str">
        <f t="shared" si="12"/>
        <v/>
      </c>
      <c r="Y5" s="193" t="str">
        <f t="shared" si="12"/>
        <v/>
      </c>
      <c r="Z5" s="193" t="str">
        <f t="shared" si="12"/>
        <v/>
      </c>
      <c r="AA5" s="277">
        <v>0</v>
      </c>
      <c r="AB5" s="277">
        <v>0</v>
      </c>
      <c r="AC5" s="278">
        <v>-1</v>
      </c>
      <c r="AD5" s="278"/>
      <c r="AE5" s="278"/>
      <c r="AF5" s="50" t="str">
        <f t="shared" ref="AF5:AF40" si="13">_xlfn.CONCAT(F5+1,",",E5+1)</f>
        <v>1,1</v>
      </c>
      <c r="AG5" s="199"/>
      <c r="AH5" s="199">
        <f t="shared" ref="AH5:AQ5" si="14">AH55</f>
        <v>1</v>
      </c>
      <c r="AI5" s="199">
        <f t="shared" si="14"/>
        <v>2</v>
      </c>
      <c r="AJ5" s="199">
        <f t="shared" si="14"/>
        <v>3</v>
      </c>
      <c r="AK5" s="199">
        <f t="shared" si="14"/>
        <v>4</v>
      </c>
      <c r="AL5" s="199">
        <f t="shared" si="14"/>
        <v>5</v>
      </c>
      <c r="AM5" s="199">
        <f t="shared" si="14"/>
        <v>6</v>
      </c>
      <c r="AN5" s="199">
        <f t="shared" si="14"/>
        <v>7</v>
      </c>
      <c r="AO5" s="199">
        <f t="shared" si="14"/>
        <v>8</v>
      </c>
      <c r="AP5" s="199">
        <f t="shared" si="14"/>
        <v>9</v>
      </c>
      <c r="AQ5" s="199">
        <f t="shared" si="14"/>
        <v>10</v>
      </c>
      <c r="AR5" s="11"/>
      <c r="AS5" s="171"/>
      <c r="AT5" s="153">
        <v>0</v>
      </c>
      <c r="AU5" s="153">
        <v>3</v>
      </c>
      <c r="AV5" s="153">
        <v>0</v>
      </c>
      <c r="AW5" s="153">
        <v>9</v>
      </c>
      <c r="AX5" s="154" t="s">
        <v>139</v>
      </c>
      <c r="AY5" s="152"/>
      <c r="AZ5" s="171"/>
      <c r="BA5" s="161">
        <v>0</v>
      </c>
      <c r="BB5" s="161">
        <v>2</v>
      </c>
      <c r="BC5" s="161">
        <v>1</v>
      </c>
      <c r="BD5" s="161">
        <v>1</v>
      </c>
      <c r="BE5" s="161">
        <v>2</v>
      </c>
      <c r="BF5" s="161">
        <v>2</v>
      </c>
      <c r="BG5" s="161">
        <v>2</v>
      </c>
      <c r="BH5" s="161">
        <v>2</v>
      </c>
      <c r="BI5" s="161">
        <v>0</v>
      </c>
      <c r="BJ5" s="161">
        <v>0</v>
      </c>
      <c r="BK5" s="171"/>
      <c r="BL5" s="177">
        <f t="shared" si="2"/>
        <v>0</v>
      </c>
      <c r="BM5" s="177">
        <f t="shared" si="3"/>
        <v>0</v>
      </c>
      <c r="BN5" s="177">
        <f t="shared" si="4"/>
        <v>-10</v>
      </c>
      <c r="BO5" s="177">
        <f t="shared" si="5"/>
        <v>-8</v>
      </c>
      <c r="BP5" s="177">
        <f t="shared" si="6"/>
        <v>-7</v>
      </c>
      <c r="BQ5" s="177">
        <f t="shared" si="7"/>
        <v>-9</v>
      </c>
      <c r="BR5" s="177">
        <f t="shared" si="8"/>
        <v>-12</v>
      </c>
      <c r="BS5" s="177">
        <f t="shared" si="9"/>
        <v>0</v>
      </c>
      <c r="BT5" s="177">
        <f t="shared" si="10"/>
        <v>0</v>
      </c>
      <c r="BU5" s="177">
        <f t="shared" si="11"/>
        <v>0</v>
      </c>
      <c r="BV5" s="171"/>
      <c r="BW5" s="162">
        <v>0</v>
      </c>
      <c r="BX5" s="162">
        <v>1.0000000000000001E-9</v>
      </c>
      <c r="BY5" s="162">
        <v>2.5000000000000002E-10</v>
      </c>
      <c r="BZ5" s="162">
        <v>1.0000000000000001E-9</v>
      </c>
      <c r="CA5" s="162">
        <v>1.0000000000000001E-9</v>
      </c>
      <c r="CB5" s="162">
        <v>2.5000000000000002E-10</v>
      </c>
      <c r="CC5" s="162">
        <v>2.5000000000000002E-10</v>
      </c>
      <c r="CD5" s="162">
        <v>2.5000000000000002E-10</v>
      </c>
      <c r="CE5" s="162">
        <v>0</v>
      </c>
      <c r="CF5" s="162">
        <v>0</v>
      </c>
      <c r="CG5" s="171"/>
      <c r="CH5" s="171"/>
      <c r="CI5" s="197">
        <f t="shared" ref="CI5:CI68" si="15">CJ5/$CJ$2</f>
        <v>4.2958702306005528E-2</v>
      </c>
      <c r="CJ5" s="190">
        <v>1355673.5438920001</v>
      </c>
      <c r="CK5" s="191">
        <v>1078.416847</v>
      </c>
      <c r="CL5" s="191">
        <v>1061.5809999999999</v>
      </c>
      <c r="CM5" s="191">
        <v>1026.25684</v>
      </c>
      <c r="CN5" s="191">
        <v>993.30937219999998</v>
      </c>
      <c r="CO5" s="192">
        <v>-16.431833260000001</v>
      </c>
      <c r="CP5" s="192">
        <v>-3.5771224109999999</v>
      </c>
      <c r="CQ5" s="192">
        <v>-3.3101858769999999</v>
      </c>
      <c r="CR5" s="192">
        <v>-153.27215150000001</v>
      </c>
      <c r="CS5" s="192">
        <f t="shared" ref="CS5:CS68" si="16">CO5-$CS$3</f>
        <v>1.3700000000227419E-5</v>
      </c>
      <c r="CT5" s="171"/>
      <c r="CU5" s="171"/>
      <c r="CV5" s="171"/>
      <c r="CW5" s="171"/>
      <c r="CX5" s="171"/>
      <c r="CY5" s="171"/>
      <c r="CZ5" s="171"/>
      <c r="DA5" s="171"/>
      <c r="DB5" s="171"/>
      <c r="DC5" s="171"/>
      <c r="DD5" s="171"/>
      <c r="DE5" s="171"/>
      <c r="DF5" s="171"/>
      <c r="DG5" s="171"/>
    </row>
    <row r="6" spans="1:111" ht="12" customHeight="1">
      <c r="A6" s="179">
        <v>1</v>
      </c>
      <c r="B6" s="179">
        <f>B5+1</f>
        <v>2</v>
      </c>
      <c r="C6" s="150">
        <v>1</v>
      </c>
      <c r="D6" s="150">
        <v>0</v>
      </c>
      <c r="E6" s="182">
        <v>1</v>
      </c>
      <c r="F6" s="182">
        <v>1</v>
      </c>
      <c r="G6" s="128">
        <v>7000</v>
      </c>
      <c r="H6" s="128">
        <v>12</v>
      </c>
      <c r="I6" s="128">
        <v>8.6767896000000005E-4</v>
      </c>
      <c r="J6" s="200">
        <v>1088.05899999999</v>
      </c>
      <c r="K6" s="183">
        <v>3</v>
      </c>
      <c r="L6" s="40">
        <v>3.0000000000000001E-5</v>
      </c>
      <c r="M6" s="40">
        <v>2.9999999999999898E-2</v>
      </c>
      <c r="N6" s="182">
        <v>2</v>
      </c>
      <c r="O6" s="182">
        <v>1</v>
      </c>
      <c r="P6" s="182">
        <v>0</v>
      </c>
      <c r="Q6" s="193">
        <f>IF(OR(N6-N5&lt;0,O6=0),MAX(Q$4:Q5)+1,0)</f>
        <v>0</v>
      </c>
      <c r="R6" s="485">
        <f t="shared" ref="R6:R40" si="17">IF(Q7="",R5,IF(Q6=0,R5,Q6))</f>
        <v>1</v>
      </c>
      <c r="S6" s="193">
        <f t="shared" ref="S6:S40" si="18">IF(R6=S$3,B6,$S$4)</f>
        <v>2</v>
      </c>
      <c r="T6" s="193" t="str">
        <f t="shared" ref="T6:Z15" si="19">IF($R6=T$3,$B6,$S$4)</f>
        <v/>
      </c>
      <c r="U6" s="193" t="str">
        <f t="shared" si="19"/>
        <v/>
      </c>
      <c r="V6" s="193" t="str">
        <f t="shared" si="19"/>
        <v/>
      </c>
      <c r="W6" s="193" t="str">
        <f t="shared" si="19"/>
        <v/>
      </c>
      <c r="X6" s="193" t="str">
        <f t="shared" si="19"/>
        <v/>
      </c>
      <c r="Y6" s="193" t="str">
        <f t="shared" si="19"/>
        <v/>
      </c>
      <c r="Z6" s="193" t="str">
        <f t="shared" si="19"/>
        <v/>
      </c>
      <c r="AA6" s="277">
        <v>1</v>
      </c>
      <c r="AB6" s="277">
        <v>1</v>
      </c>
      <c r="AC6" s="278">
        <v>0</v>
      </c>
      <c r="AD6" s="278">
        <v>-2</v>
      </c>
      <c r="AE6" s="278"/>
      <c r="AF6" s="50" t="str">
        <f t="shared" si="13"/>
        <v>2,2</v>
      </c>
      <c r="AG6" s="199">
        <v>1</v>
      </c>
      <c r="AH6" s="158">
        <f t="shared" ref="AH6:AQ6" si="20">IF(ISNUMBER(MATCH(AH57,$AY$28:$AY$37,0)),$AY$27,IF(ISNUMBER(MATCH(AH57,$AY$25:$AY$26,0)),$AY$24,IF(ISNUMBER(MATCH(AH57,$AF$5:$AF$40,0)),$AF$4,$P$4)))</f>
        <v>1</v>
      </c>
      <c r="AI6" s="158">
        <f t="shared" si="20"/>
        <v>0</v>
      </c>
      <c r="AJ6" s="158">
        <f t="shared" si="20"/>
        <v>0</v>
      </c>
      <c r="AK6" s="158">
        <f t="shared" si="20"/>
        <v>0</v>
      </c>
      <c r="AL6" s="158">
        <f t="shared" si="20"/>
        <v>0</v>
      </c>
      <c r="AM6" s="158">
        <f t="shared" si="20"/>
        <v>0</v>
      </c>
      <c r="AN6" s="158">
        <f t="shared" si="20"/>
        <v>0</v>
      </c>
      <c r="AO6" s="158">
        <f t="shared" si="20"/>
        <v>0</v>
      </c>
      <c r="AP6" s="158">
        <f t="shared" si="20"/>
        <v>0</v>
      </c>
      <c r="AQ6" s="158">
        <f t="shared" si="20"/>
        <v>0</v>
      </c>
      <c r="AR6" s="11"/>
      <c r="AS6" s="171"/>
      <c r="AT6" s="212" t="s">
        <v>144</v>
      </c>
      <c r="AU6" s="209"/>
      <c r="AV6" s="209"/>
      <c r="AW6" s="211" t="s">
        <v>162</v>
      </c>
      <c r="AX6" s="209"/>
      <c r="AY6" s="152"/>
      <c r="AZ6" s="171"/>
      <c r="BA6" s="161">
        <v>2</v>
      </c>
      <c r="BB6" s="161">
        <v>2</v>
      </c>
      <c r="BC6" s="161">
        <v>2</v>
      </c>
      <c r="BD6" s="161">
        <v>1</v>
      </c>
      <c r="BE6" s="161">
        <v>1</v>
      </c>
      <c r="BF6" s="161">
        <v>1</v>
      </c>
      <c r="BG6" s="161">
        <v>2</v>
      </c>
      <c r="BH6" s="161">
        <v>2</v>
      </c>
      <c r="BI6" s="161">
        <v>2</v>
      </c>
      <c r="BJ6" s="161">
        <v>0</v>
      </c>
      <c r="BK6" s="171"/>
      <c r="BL6" s="177">
        <f t="shared" si="2"/>
        <v>5</v>
      </c>
      <c r="BM6" s="177">
        <f t="shared" si="3"/>
        <v>0</v>
      </c>
      <c r="BN6" s="177">
        <f t="shared" si="4"/>
        <v>0</v>
      </c>
      <c r="BO6" s="177">
        <f t="shared" si="5"/>
        <v>2</v>
      </c>
      <c r="BP6" s="177">
        <f t="shared" si="6"/>
        <v>-2</v>
      </c>
      <c r="BQ6" s="177">
        <f t="shared" si="7"/>
        <v>5</v>
      </c>
      <c r="BR6" s="177">
        <f t="shared" si="8"/>
        <v>0</v>
      </c>
      <c r="BS6" s="177">
        <f t="shared" si="9"/>
        <v>-15</v>
      </c>
      <c r="BT6" s="177">
        <f t="shared" si="10"/>
        <v>0</v>
      </c>
      <c r="BU6" s="177">
        <f t="shared" si="11"/>
        <v>0</v>
      </c>
      <c r="BV6" s="171"/>
      <c r="BW6" s="162">
        <v>4.0000000000000002E-9</v>
      </c>
      <c r="BX6" s="162">
        <v>2.5000000000000002E-10</v>
      </c>
      <c r="BY6" s="162">
        <v>2.5000000000000002E-10</v>
      </c>
      <c r="BZ6" s="162">
        <v>2.5000000000000002E-10</v>
      </c>
      <c r="CA6" s="162">
        <v>2.5000000000000002E-10</v>
      </c>
      <c r="CB6" s="162">
        <v>2.5000000000000002E-10</v>
      </c>
      <c r="CC6" s="162">
        <v>2.5000000000000002E-10</v>
      </c>
      <c r="CD6" s="162">
        <v>2.5000000000000002E-10</v>
      </c>
      <c r="CE6" s="162">
        <v>1.0000000000000001E-9</v>
      </c>
      <c r="CF6" s="162">
        <v>0</v>
      </c>
      <c r="CG6" s="171"/>
      <c r="CH6" s="171"/>
      <c r="CI6" s="197">
        <f t="shared" si="15"/>
        <v>9.0213274842605273E-2</v>
      </c>
      <c r="CJ6" s="190">
        <v>2846914.442173</v>
      </c>
      <c r="CK6" s="191">
        <v>1078.4168440000001</v>
      </c>
      <c r="CL6" s="191">
        <v>1061.5809999999999</v>
      </c>
      <c r="CM6" s="191">
        <v>1026.2034719999999</v>
      </c>
      <c r="CN6" s="191">
        <v>993.30471910000006</v>
      </c>
      <c r="CO6" s="192">
        <v>-16.43174015</v>
      </c>
      <c r="CP6" s="192">
        <v>-3.5465207159999999</v>
      </c>
      <c r="CQ6" s="192">
        <v>-2.5688974689999999</v>
      </c>
      <c r="CR6" s="192">
        <v>-152.44662510000001</v>
      </c>
      <c r="CS6" s="192">
        <f t="shared" si="16"/>
        <v>1.0681000000190011E-4</v>
      </c>
      <c r="CT6" s="171"/>
      <c r="CU6" s="171"/>
      <c r="CV6" s="171"/>
      <c r="CW6" s="171"/>
      <c r="CX6" s="171"/>
      <c r="CY6" s="171"/>
      <c r="CZ6" s="171"/>
      <c r="DA6" s="171"/>
      <c r="DB6" s="171"/>
      <c r="DC6" s="171"/>
      <c r="DD6" s="171"/>
      <c r="DE6" s="171"/>
      <c r="DF6" s="171"/>
      <c r="DG6" s="171"/>
    </row>
    <row r="7" spans="1:111" ht="12" customHeight="1">
      <c r="A7" s="179">
        <f>A6+1</f>
        <v>2</v>
      </c>
      <c r="B7" s="179">
        <f t="shared" ref="B7:B40" si="21">B6+1</f>
        <v>3</v>
      </c>
      <c r="C7" s="150">
        <v>2</v>
      </c>
      <c r="D7" s="150">
        <v>0</v>
      </c>
      <c r="E7" s="182">
        <v>2</v>
      </c>
      <c r="F7" s="182">
        <v>2</v>
      </c>
      <c r="G7" s="128">
        <v>6000</v>
      </c>
      <c r="H7" s="128">
        <v>12</v>
      </c>
      <c r="I7" s="128">
        <v>8.6767896000000005E-4</v>
      </c>
      <c r="J7" s="200">
        <v>1082.4190000000001</v>
      </c>
      <c r="K7" s="183">
        <v>3</v>
      </c>
      <c r="L7" s="40">
        <v>3.0000000000000001E-5</v>
      </c>
      <c r="M7" s="40">
        <v>2.9999999999999898E-2</v>
      </c>
      <c r="N7" s="182">
        <v>2</v>
      </c>
      <c r="O7" s="182">
        <v>1</v>
      </c>
      <c r="P7" s="182">
        <v>0</v>
      </c>
      <c r="Q7" s="193">
        <f>IF(OR(N7-N6&lt;0,O7=0),MAX(Q$4:Q6)+1,0)</f>
        <v>0</v>
      </c>
      <c r="R7" s="485">
        <f t="shared" si="17"/>
        <v>1</v>
      </c>
      <c r="S7" s="193">
        <f t="shared" si="18"/>
        <v>3</v>
      </c>
      <c r="T7" s="193" t="str">
        <f t="shared" si="19"/>
        <v/>
      </c>
      <c r="U7" s="193" t="str">
        <f t="shared" si="19"/>
        <v/>
      </c>
      <c r="V7" s="193" t="str">
        <f t="shared" si="19"/>
        <v/>
      </c>
      <c r="W7" s="193" t="str">
        <f t="shared" si="19"/>
        <v/>
      </c>
      <c r="X7" s="193" t="str">
        <f t="shared" si="19"/>
        <v/>
      </c>
      <c r="Y7" s="193" t="str">
        <f t="shared" si="19"/>
        <v/>
      </c>
      <c r="Z7" s="193" t="str">
        <f t="shared" si="19"/>
        <v/>
      </c>
      <c r="AA7" s="277">
        <v>2</v>
      </c>
      <c r="AB7" s="277">
        <v>2</v>
      </c>
      <c r="AC7" s="278">
        <v>1</v>
      </c>
      <c r="AD7" s="278">
        <v>-3</v>
      </c>
      <c r="AE7" s="278"/>
      <c r="AF7" s="50" t="str">
        <f t="shared" si="13"/>
        <v>3,3</v>
      </c>
      <c r="AG7" s="199">
        <f>AG6+1</f>
        <v>2</v>
      </c>
      <c r="AH7" s="158">
        <f t="shared" ref="AH7:AQ7" si="22">IF(ISNUMBER(MATCH(AH58,$AY$28:$AY$37,0)),$AY$27,IF(ISNUMBER(MATCH(AH58,$AY$25:$AY$26,0)),$AY$24,IF(ISNUMBER(MATCH(AH58,$AF$5:$AF$40,0)),$AF$4,$P$4)))</f>
        <v>0</v>
      </c>
      <c r="AI7" s="158">
        <f t="shared" si="22"/>
        <v>1</v>
      </c>
      <c r="AJ7" s="158">
        <f t="shared" si="22"/>
        <v>0</v>
      </c>
      <c r="AK7" s="158">
        <f t="shared" si="22"/>
        <v>0</v>
      </c>
      <c r="AL7" s="158">
        <f t="shared" si="22"/>
        <v>0</v>
      </c>
      <c r="AM7" s="158">
        <f t="shared" si="22"/>
        <v>0</v>
      </c>
      <c r="AN7" s="158">
        <f t="shared" si="22"/>
        <v>0</v>
      </c>
      <c r="AO7" s="158">
        <f t="shared" si="22"/>
        <v>0</v>
      </c>
      <c r="AP7" s="158">
        <f t="shared" si="22"/>
        <v>0</v>
      </c>
      <c r="AQ7" s="158">
        <f t="shared" si="22"/>
        <v>0</v>
      </c>
      <c r="AR7" s="11"/>
      <c r="AS7" s="171"/>
      <c r="AT7" s="210"/>
      <c r="AU7" s="210">
        <v>0</v>
      </c>
      <c r="AV7" s="97">
        <v>1</v>
      </c>
      <c r="AW7" s="210">
        <v>2</v>
      </c>
      <c r="AX7" s="210">
        <v>3</v>
      </c>
      <c r="AY7" s="152"/>
      <c r="AZ7" s="171"/>
      <c r="BA7" s="161">
        <v>2</v>
      </c>
      <c r="BB7" s="161">
        <v>2</v>
      </c>
      <c r="BC7" s="161">
        <v>2</v>
      </c>
      <c r="BD7" s="161">
        <v>1</v>
      </c>
      <c r="BE7" s="161">
        <v>1</v>
      </c>
      <c r="BF7" s="161">
        <v>1</v>
      </c>
      <c r="BG7" s="161">
        <v>1</v>
      </c>
      <c r="BH7" s="161">
        <v>1</v>
      </c>
      <c r="BI7" s="161">
        <v>1</v>
      </c>
      <c r="BJ7" s="161">
        <v>1</v>
      </c>
      <c r="BK7" s="171"/>
      <c r="BL7" s="177">
        <f t="shared" si="2"/>
        <v>5</v>
      </c>
      <c r="BM7" s="177">
        <f t="shared" si="3"/>
        <v>10</v>
      </c>
      <c r="BN7" s="177">
        <f t="shared" si="4"/>
        <v>5</v>
      </c>
      <c r="BO7" s="177">
        <f t="shared" si="5"/>
        <v>3</v>
      </c>
      <c r="BP7" s="177">
        <f t="shared" si="6"/>
        <v>4</v>
      </c>
      <c r="BQ7" s="177">
        <f t="shared" si="7"/>
        <v>1</v>
      </c>
      <c r="BR7" s="177">
        <f t="shared" si="8"/>
        <v>3</v>
      </c>
      <c r="BS7" s="177">
        <f t="shared" si="9"/>
        <v>-12</v>
      </c>
      <c r="BT7" s="177">
        <f t="shared" si="10"/>
        <v>-5</v>
      </c>
      <c r="BU7" s="177">
        <f t="shared" si="11"/>
        <v>-5</v>
      </c>
      <c r="BV7" s="171"/>
      <c r="BW7" s="162">
        <v>4.0000000000000002E-9</v>
      </c>
      <c r="BX7" s="162">
        <v>2.5000000000000002E-10</v>
      </c>
      <c r="BY7" s="162">
        <v>2.5000000000000002E-10</v>
      </c>
      <c r="BZ7" s="162">
        <v>2.5000000000000002E-10</v>
      </c>
      <c r="CA7" s="162">
        <v>2.5000000000000002E-10</v>
      </c>
      <c r="CB7" s="162">
        <v>2.5000000000000002E-10</v>
      </c>
      <c r="CC7" s="162">
        <v>2.5000000000000002E-10</v>
      </c>
      <c r="CD7" s="162">
        <v>2.5000000000000002E-10</v>
      </c>
      <c r="CE7" s="162">
        <v>2.5000000000000002E-10</v>
      </c>
      <c r="CF7" s="162">
        <v>2.5000000000000002E-10</v>
      </c>
      <c r="CG7" s="171"/>
      <c r="CH7" s="171"/>
      <c r="CI7" s="197">
        <f t="shared" si="15"/>
        <v>0.14219330463286184</v>
      </c>
      <c r="CJ7" s="190">
        <v>4487279.4302820005</v>
      </c>
      <c r="CK7" s="191">
        <v>1078.4168320000001</v>
      </c>
      <c r="CL7" s="191">
        <v>1061.5809999999999</v>
      </c>
      <c r="CM7" s="191">
        <v>1026.131185</v>
      </c>
      <c r="CN7" s="191">
        <v>993.29866400000003</v>
      </c>
      <c r="CO7" s="192">
        <v>-16.431384439999999</v>
      </c>
      <c r="CP7" s="192">
        <v>-3.4785563169999998</v>
      </c>
      <c r="CQ7" s="192">
        <v>-1.7018017160000001</v>
      </c>
      <c r="CR7" s="192">
        <v>-151.3740057</v>
      </c>
      <c r="CS7" s="192">
        <f t="shared" si="16"/>
        <v>4.6252000000279736E-4</v>
      </c>
      <c r="CT7" s="171"/>
      <c r="CU7" s="171"/>
      <c r="CV7" s="171"/>
      <c r="CW7" s="171"/>
      <c r="CX7" s="171"/>
      <c r="CY7" s="171"/>
      <c r="CZ7" s="171"/>
      <c r="DA7" s="171"/>
      <c r="DB7" s="171"/>
      <c r="DC7" s="171"/>
      <c r="DD7" s="171"/>
      <c r="DE7" s="171"/>
      <c r="DF7" s="171"/>
      <c r="DG7" s="171"/>
    </row>
    <row r="8" spans="1:111" ht="12" customHeight="1">
      <c r="A8" s="179">
        <f t="shared" ref="A8:A40" si="23">A7+1</f>
        <v>3</v>
      </c>
      <c r="B8" s="179">
        <f t="shared" si="21"/>
        <v>4</v>
      </c>
      <c r="C8" s="150">
        <v>3</v>
      </c>
      <c r="D8" s="150">
        <v>0</v>
      </c>
      <c r="E8" s="182">
        <v>2</v>
      </c>
      <c r="F8" s="182">
        <v>3</v>
      </c>
      <c r="G8" s="128">
        <v>5550</v>
      </c>
      <c r="H8" s="128">
        <v>12</v>
      </c>
      <c r="I8" s="128">
        <v>8.6767896000000005E-4</v>
      </c>
      <c r="J8" s="200">
        <v>1077.4079999999899</v>
      </c>
      <c r="K8" s="183">
        <v>3</v>
      </c>
      <c r="L8" s="40">
        <v>3.0000000000000001E-5</v>
      </c>
      <c r="M8" s="40">
        <v>2.9999999999999898E-2</v>
      </c>
      <c r="N8" s="182">
        <v>3</v>
      </c>
      <c r="O8" s="182">
        <v>1</v>
      </c>
      <c r="P8" s="182">
        <v>1</v>
      </c>
      <c r="Q8" s="193">
        <f>IF(OR(N8-N7&lt;0,O8=0),MAX(Q$4:Q7)+1,0)</f>
        <v>0</v>
      </c>
      <c r="R8" s="485">
        <f t="shared" si="17"/>
        <v>1</v>
      </c>
      <c r="S8" s="193">
        <f t="shared" si="18"/>
        <v>4</v>
      </c>
      <c r="T8" s="193" t="str">
        <f t="shared" si="19"/>
        <v/>
      </c>
      <c r="U8" s="193" t="str">
        <f t="shared" si="19"/>
        <v/>
      </c>
      <c r="V8" s="193" t="str">
        <f t="shared" si="19"/>
        <v/>
      </c>
      <c r="W8" s="193" t="str">
        <f t="shared" si="19"/>
        <v/>
      </c>
      <c r="X8" s="193" t="str">
        <f t="shared" si="19"/>
        <v/>
      </c>
      <c r="Y8" s="193" t="str">
        <f t="shared" si="19"/>
        <v/>
      </c>
      <c r="Z8" s="193" t="str">
        <f t="shared" si="19"/>
        <v/>
      </c>
      <c r="AA8" s="277">
        <v>3</v>
      </c>
      <c r="AB8" s="277">
        <v>3</v>
      </c>
      <c r="AC8" s="278">
        <v>2</v>
      </c>
      <c r="AD8" s="278">
        <v>-4</v>
      </c>
      <c r="AE8" s="278">
        <v>-9</v>
      </c>
      <c r="AF8" s="50" t="str">
        <f t="shared" si="13"/>
        <v>4,3</v>
      </c>
      <c r="AG8" s="199">
        <f t="shared" ref="AG8:AG20" si="24">AG7+1</f>
        <v>3</v>
      </c>
      <c r="AH8" s="158">
        <f t="shared" ref="AH8:AQ8" si="25">IF(ISNUMBER(MATCH(AH59,$AY$28:$AY$37,0)),$AY$27,IF(ISNUMBER(MATCH(AH59,$AY$25:$AY$26,0)),$AY$24,IF(ISNUMBER(MATCH(AH59,$AF$5:$AF$40,0)),$AF$4,$P$4)))</f>
        <v>0</v>
      </c>
      <c r="AI8" s="158">
        <f t="shared" si="25"/>
        <v>0</v>
      </c>
      <c r="AJ8" s="158">
        <f t="shared" si="25"/>
        <v>1</v>
      </c>
      <c r="AK8" s="158">
        <f t="shared" si="25"/>
        <v>1</v>
      </c>
      <c r="AL8" s="158">
        <f t="shared" si="25"/>
        <v>1</v>
      </c>
      <c r="AM8" s="158">
        <f t="shared" si="25"/>
        <v>1</v>
      </c>
      <c r="AN8" s="158">
        <f t="shared" si="25"/>
        <v>1</v>
      </c>
      <c r="AO8" s="158">
        <f t="shared" si="25"/>
        <v>0</v>
      </c>
      <c r="AP8" s="158">
        <f t="shared" si="25"/>
        <v>0</v>
      </c>
      <c r="AQ8" s="158">
        <f t="shared" si="25"/>
        <v>0</v>
      </c>
      <c r="AR8" s="11"/>
      <c r="AS8" s="171"/>
      <c r="AT8" s="210">
        <v>0</v>
      </c>
      <c r="AU8" s="152">
        <v>0</v>
      </c>
      <c r="AV8" s="180" t="s">
        <v>140</v>
      </c>
      <c r="AW8" s="157">
        <v>25</v>
      </c>
      <c r="AX8" s="152"/>
      <c r="AY8" s="152"/>
      <c r="AZ8" s="171"/>
      <c r="BA8" s="161">
        <v>2</v>
      </c>
      <c r="BB8" s="161">
        <v>2</v>
      </c>
      <c r="BC8" s="161">
        <v>2</v>
      </c>
      <c r="BD8" s="161">
        <v>1</v>
      </c>
      <c r="BE8" s="161">
        <v>1</v>
      </c>
      <c r="BF8" s="161">
        <v>1</v>
      </c>
      <c r="BG8" s="161">
        <v>1</v>
      </c>
      <c r="BH8" s="161">
        <v>1</v>
      </c>
      <c r="BI8" s="161">
        <v>2</v>
      </c>
      <c r="BJ8" s="161">
        <v>2</v>
      </c>
      <c r="BK8" s="171"/>
      <c r="BL8" s="177">
        <f t="shared" si="2"/>
        <v>5</v>
      </c>
      <c r="BM8" s="177">
        <f t="shared" si="3"/>
        <v>15</v>
      </c>
      <c r="BN8" s="177">
        <f t="shared" si="4"/>
        <v>5</v>
      </c>
      <c r="BO8" s="177">
        <f t="shared" si="5"/>
        <v>5</v>
      </c>
      <c r="BP8" s="177">
        <f t="shared" si="6"/>
        <v>2</v>
      </c>
      <c r="BQ8" s="177">
        <f t="shared" si="7"/>
        <v>0</v>
      </c>
      <c r="BR8" s="177">
        <f t="shared" si="8"/>
        <v>0</v>
      </c>
      <c r="BS8" s="177">
        <f t="shared" si="9"/>
        <v>-12</v>
      </c>
      <c r="BT8" s="177">
        <f t="shared" si="10"/>
        <v>5</v>
      </c>
      <c r="BU8" s="177">
        <f t="shared" si="11"/>
        <v>-5</v>
      </c>
      <c r="BV8" s="171"/>
      <c r="BW8" s="162">
        <v>1.0000000000000001E-9</v>
      </c>
      <c r="BX8" s="162">
        <v>2.5000000000000002E-10</v>
      </c>
      <c r="BY8" s="162">
        <v>2.5000000000000002E-10</v>
      </c>
      <c r="BZ8" s="162">
        <v>2.5000000000000002E-10</v>
      </c>
      <c r="CA8" s="162">
        <v>2.5000000000000002E-10</v>
      </c>
      <c r="CB8" s="162">
        <v>2.5000000000000002E-10</v>
      </c>
      <c r="CC8" s="162">
        <v>2.5000000000000002E-10</v>
      </c>
      <c r="CD8" s="162">
        <v>2.5000000000000002E-10</v>
      </c>
      <c r="CE8" s="162">
        <v>2.5000000000000002E-10</v>
      </c>
      <c r="CF8" s="162">
        <v>1.0000000000000001E-9</v>
      </c>
      <c r="CG8" s="171"/>
      <c r="CH8" s="171"/>
      <c r="CI8" s="197">
        <f t="shared" si="15"/>
        <v>0.19937133740214716</v>
      </c>
      <c r="CJ8" s="190">
        <v>6291680.9172019996</v>
      </c>
      <c r="CK8" s="191">
        <v>1078.4167970000001</v>
      </c>
      <c r="CL8" s="191">
        <v>1061.5809999999999</v>
      </c>
      <c r="CM8" s="191">
        <v>1026.0302610000001</v>
      </c>
      <c r="CN8" s="191">
        <v>993.29151119999995</v>
      </c>
      <c r="CO8" s="192">
        <v>-16.430382160000001</v>
      </c>
      <c r="CP8" s="192">
        <v>-3.3592291840000001</v>
      </c>
      <c r="CQ8" s="192">
        <v>-0.78456947580000003</v>
      </c>
      <c r="CR8" s="192">
        <v>-150.1099715</v>
      </c>
      <c r="CS8" s="192">
        <f t="shared" si="16"/>
        <v>1.464800000000821E-3</v>
      </c>
      <c r="CT8" s="171"/>
      <c r="CU8" s="171"/>
      <c r="CV8" s="171"/>
      <c r="CW8" s="171"/>
      <c r="CX8" s="171"/>
      <c r="CY8" s="171"/>
      <c r="CZ8" s="171"/>
      <c r="DA8" s="171"/>
      <c r="DB8" s="171"/>
      <c r="DC8" s="171"/>
      <c r="DD8" s="171"/>
      <c r="DE8" s="171"/>
      <c r="DF8" s="171"/>
      <c r="DG8" s="171"/>
    </row>
    <row r="9" spans="1:111" ht="12" customHeight="1">
      <c r="A9" s="179">
        <f t="shared" si="23"/>
        <v>4</v>
      </c>
      <c r="B9" s="179">
        <f t="shared" si="21"/>
        <v>5</v>
      </c>
      <c r="C9" s="150">
        <v>4</v>
      </c>
      <c r="D9" s="150">
        <v>0</v>
      </c>
      <c r="E9" s="182">
        <v>3</v>
      </c>
      <c r="F9" s="182">
        <v>4</v>
      </c>
      <c r="G9" s="128">
        <v>6500</v>
      </c>
      <c r="H9" s="128">
        <v>12</v>
      </c>
      <c r="I9" s="128">
        <v>9.4339624000000001E-4</v>
      </c>
      <c r="J9" s="200">
        <v>1071.93399999999</v>
      </c>
      <c r="K9" s="183">
        <v>3</v>
      </c>
      <c r="L9" s="40">
        <v>3.0000000000000001E-5</v>
      </c>
      <c r="M9" s="40">
        <v>2.9999999999999898E-2</v>
      </c>
      <c r="N9" s="182">
        <v>2</v>
      </c>
      <c r="O9" s="182">
        <v>1</v>
      </c>
      <c r="P9" s="182">
        <v>0</v>
      </c>
      <c r="Q9" s="193">
        <f>IF(OR(N9-N8&lt;0,O9=0),MAX(Q$4:Q8)+1,0)</f>
        <v>2</v>
      </c>
      <c r="R9" s="485">
        <f t="shared" si="17"/>
        <v>2</v>
      </c>
      <c r="S9" s="193" t="str">
        <f t="shared" si="18"/>
        <v/>
      </c>
      <c r="T9" s="193">
        <f t="shared" si="19"/>
        <v>5</v>
      </c>
      <c r="U9" s="193" t="str">
        <f t="shared" si="19"/>
        <v/>
      </c>
      <c r="V9" s="193" t="str">
        <f t="shared" si="19"/>
        <v/>
      </c>
      <c r="W9" s="193" t="str">
        <f t="shared" si="19"/>
        <v/>
      </c>
      <c r="X9" s="193" t="str">
        <f t="shared" si="19"/>
        <v/>
      </c>
      <c r="Y9" s="193" t="str">
        <f t="shared" si="19"/>
        <v/>
      </c>
      <c r="Z9" s="193" t="str">
        <f t="shared" si="19"/>
        <v/>
      </c>
      <c r="AA9" s="277">
        <v>4</v>
      </c>
      <c r="AB9" s="277">
        <v>4</v>
      </c>
      <c r="AC9" s="278">
        <v>3</v>
      </c>
      <c r="AD9" s="278">
        <v>-5</v>
      </c>
      <c r="AE9" s="278"/>
      <c r="AF9" s="50" t="str">
        <f t="shared" si="13"/>
        <v>5,4</v>
      </c>
      <c r="AG9" s="199">
        <f t="shared" si="24"/>
        <v>4</v>
      </c>
      <c r="AH9" s="158">
        <f t="shared" ref="AH9:AQ9" si="26">IF(ISNUMBER(MATCH(AH60,$AY$28:$AY$37,0)),$AY$27,IF(ISNUMBER(MATCH(AH60,$AY$25:$AY$26,0)),$AY$24,IF(ISNUMBER(MATCH(AH60,$AF$5:$AF$40,0)),$AF$4,$P$4)))</f>
        <v>0</v>
      </c>
      <c r="AI9" s="158">
        <f t="shared" si="26"/>
        <v>0</v>
      </c>
      <c r="AJ9" s="158">
        <f t="shared" si="26"/>
        <v>0</v>
      </c>
      <c r="AK9" s="158">
        <f t="shared" si="26"/>
        <v>0</v>
      </c>
      <c r="AL9" s="158">
        <f t="shared" si="26"/>
        <v>1</v>
      </c>
      <c r="AM9" s="158">
        <f t="shared" si="26"/>
        <v>0</v>
      </c>
      <c r="AN9" s="158">
        <f t="shared" si="26"/>
        <v>0</v>
      </c>
      <c r="AO9" s="158">
        <f t="shared" si="26"/>
        <v>1</v>
      </c>
      <c r="AP9" s="158">
        <f t="shared" si="26"/>
        <v>0</v>
      </c>
      <c r="AQ9" s="158">
        <f t="shared" si="26"/>
        <v>0</v>
      </c>
      <c r="AR9" s="11"/>
      <c r="AS9" s="171"/>
      <c r="AT9" s="210">
        <v>1</v>
      </c>
      <c r="AU9" s="152">
        <v>15</v>
      </c>
      <c r="AV9" s="180" t="s">
        <v>140</v>
      </c>
      <c r="AW9" s="157">
        <v>10</v>
      </c>
      <c r="AX9" s="152"/>
      <c r="AY9" s="152"/>
      <c r="AZ9" s="171"/>
      <c r="BA9" s="161">
        <v>2</v>
      </c>
      <c r="BB9" s="161">
        <v>2</v>
      </c>
      <c r="BC9" s="161">
        <v>2</v>
      </c>
      <c r="BD9" s="161">
        <v>1</v>
      </c>
      <c r="BE9" s="161">
        <v>1</v>
      </c>
      <c r="BF9" s="161">
        <v>1</v>
      </c>
      <c r="BG9" s="161">
        <v>1</v>
      </c>
      <c r="BH9" s="161">
        <v>1</v>
      </c>
      <c r="BI9" s="161">
        <v>2</v>
      </c>
      <c r="BJ9" s="161">
        <v>0</v>
      </c>
      <c r="BK9" s="171"/>
      <c r="BL9" s="177">
        <f t="shared" si="2"/>
        <v>5</v>
      </c>
      <c r="BM9" s="177">
        <f t="shared" si="3"/>
        <v>10</v>
      </c>
      <c r="BN9" s="177">
        <f t="shared" si="4"/>
        <v>5</v>
      </c>
      <c r="BO9" s="177">
        <f t="shared" si="5"/>
        <v>7</v>
      </c>
      <c r="BP9" s="177">
        <f t="shared" si="6"/>
        <v>5</v>
      </c>
      <c r="BQ9" s="177">
        <f t="shared" si="7"/>
        <v>0</v>
      </c>
      <c r="BR9" s="177">
        <f t="shared" si="8"/>
        <v>0</v>
      </c>
      <c r="BS9" s="177">
        <f t="shared" si="9"/>
        <v>-1</v>
      </c>
      <c r="BT9" s="177">
        <f t="shared" si="10"/>
        <v>0</v>
      </c>
      <c r="BU9" s="177">
        <f t="shared" si="11"/>
        <v>0</v>
      </c>
      <c r="BV9" s="171"/>
      <c r="BW9" s="162">
        <v>1.0000000000000001E-9</v>
      </c>
      <c r="BX9" s="162">
        <v>2.5000000000000002E-10</v>
      </c>
      <c r="BY9" s="162">
        <v>2.5000000000000002E-10</v>
      </c>
      <c r="BZ9" s="162">
        <v>2.5000000000000002E-10</v>
      </c>
      <c r="CA9" s="162">
        <v>2.5000000000000002E-10</v>
      </c>
      <c r="CB9" s="162">
        <v>2.5000000000000002E-10</v>
      </c>
      <c r="CC9" s="162">
        <v>2.5000000000000002E-10</v>
      </c>
      <c r="CD9" s="162">
        <v>2.5000000000000002E-10</v>
      </c>
      <c r="CE9" s="162">
        <v>1.0000000000000001E-9</v>
      </c>
      <c r="CF9" s="162">
        <v>0</v>
      </c>
      <c r="CG9" s="171"/>
      <c r="CH9" s="171"/>
      <c r="CI9" s="197">
        <f t="shared" si="15"/>
        <v>0.26226717344836109</v>
      </c>
      <c r="CJ9" s="190">
        <v>8276522.5528140003</v>
      </c>
      <c r="CK9" s="191">
        <v>1078.4167170000001</v>
      </c>
      <c r="CL9" s="191">
        <v>1061.5809999999999</v>
      </c>
      <c r="CM9" s="191">
        <v>1025.986956</v>
      </c>
      <c r="CN9" s="191">
        <v>993.28665860000001</v>
      </c>
      <c r="CO9" s="192">
        <v>-16.428065759999999</v>
      </c>
      <c r="CP9" s="192">
        <v>-3.1775397330000001</v>
      </c>
      <c r="CQ9" s="192">
        <v>-0.50988165090000004</v>
      </c>
      <c r="CR9" s="192">
        <v>-149.25292930000001</v>
      </c>
      <c r="CS9" s="192">
        <f t="shared" si="16"/>
        <v>3.7812000000023716E-3</v>
      </c>
      <c r="CT9" s="171"/>
      <c r="CU9" s="171"/>
      <c r="CV9" s="171"/>
      <c r="CW9" s="171"/>
      <c r="CX9" s="171"/>
      <c r="CY9" s="171"/>
      <c r="CZ9" s="171"/>
      <c r="DA9" s="171"/>
      <c r="DB9" s="171"/>
      <c r="DC9" s="171"/>
      <c r="DD9" s="171"/>
      <c r="DE9" s="171"/>
      <c r="DF9" s="171"/>
      <c r="DG9" s="171"/>
    </row>
    <row r="10" spans="1:111" ht="12" customHeight="1">
      <c r="A10" s="179">
        <f t="shared" si="23"/>
        <v>5</v>
      </c>
      <c r="B10" s="179">
        <f t="shared" si="21"/>
        <v>6</v>
      </c>
      <c r="C10" s="150">
        <v>5</v>
      </c>
      <c r="D10" s="150">
        <v>0</v>
      </c>
      <c r="E10" s="182">
        <v>4</v>
      </c>
      <c r="F10" s="182">
        <v>5</v>
      </c>
      <c r="G10" s="128">
        <v>5000</v>
      </c>
      <c r="H10" s="128">
        <v>12</v>
      </c>
      <c r="I10" s="128">
        <v>9.4339624000000001E-4</v>
      </c>
      <c r="J10" s="200">
        <v>1066.509</v>
      </c>
      <c r="K10" s="183">
        <v>3</v>
      </c>
      <c r="L10" s="40">
        <v>3.0000000000000001E-5</v>
      </c>
      <c r="M10" s="40">
        <v>2.9999999999999898E-2</v>
      </c>
      <c r="N10" s="182">
        <v>2</v>
      </c>
      <c r="O10" s="182">
        <v>1</v>
      </c>
      <c r="P10" s="182">
        <v>0</v>
      </c>
      <c r="Q10" s="193">
        <f>IF(OR(N10-N9&lt;0,O10=0),MAX(Q$4:Q9)+1,0)</f>
        <v>0</v>
      </c>
      <c r="R10" s="485">
        <f t="shared" si="17"/>
        <v>2</v>
      </c>
      <c r="S10" s="193" t="str">
        <f t="shared" si="18"/>
        <v/>
      </c>
      <c r="T10" s="193">
        <f t="shared" si="19"/>
        <v>6</v>
      </c>
      <c r="U10" s="193" t="str">
        <f t="shared" si="19"/>
        <v/>
      </c>
      <c r="V10" s="193" t="str">
        <f t="shared" si="19"/>
        <v/>
      </c>
      <c r="W10" s="193" t="str">
        <f t="shared" si="19"/>
        <v/>
      </c>
      <c r="X10" s="193" t="str">
        <f t="shared" si="19"/>
        <v/>
      </c>
      <c r="Y10" s="193" t="str">
        <f t="shared" si="19"/>
        <v/>
      </c>
      <c r="Z10" s="193" t="str">
        <f t="shared" si="19"/>
        <v/>
      </c>
      <c r="AA10" s="277">
        <v>5</v>
      </c>
      <c r="AB10" s="277">
        <v>5</v>
      </c>
      <c r="AC10" s="278">
        <v>4</v>
      </c>
      <c r="AD10" s="278">
        <v>-6</v>
      </c>
      <c r="AE10" s="278"/>
      <c r="AF10" s="50" t="str">
        <f t="shared" si="13"/>
        <v>6,5</v>
      </c>
      <c r="AG10" s="199">
        <f t="shared" si="24"/>
        <v>5</v>
      </c>
      <c r="AH10" s="158">
        <f t="shared" ref="AH10:AQ10" si="27">IF(ISNUMBER(MATCH(AH61,$AY$28:$AY$37,0)),$AY$27,IF(ISNUMBER(MATCH(AH61,$AY$25:$AY$26,0)),$AY$24,IF(ISNUMBER(MATCH(AH61,$AF$5:$AF$40,0)),$AF$4,$P$4)))</f>
        <v>0</v>
      </c>
      <c r="AI10" s="158">
        <f t="shared" si="27"/>
        <v>0</v>
      </c>
      <c r="AJ10" s="158">
        <f t="shared" si="27"/>
        <v>0</v>
      </c>
      <c r="AK10" s="158">
        <f t="shared" si="27"/>
        <v>0</v>
      </c>
      <c r="AL10" s="158">
        <f t="shared" si="27"/>
        <v>0</v>
      </c>
      <c r="AM10" s="158">
        <f t="shared" si="27"/>
        <v>1</v>
      </c>
      <c r="AN10" s="158">
        <f t="shared" si="27"/>
        <v>0</v>
      </c>
      <c r="AO10" s="158">
        <f t="shared" si="27"/>
        <v>1</v>
      </c>
      <c r="AP10" s="158">
        <f t="shared" si="27"/>
        <v>1</v>
      </c>
      <c r="AQ10" s="158">
        <f t="shared" si="27"/>
        <v>1</v>
      </c>
      <c r="AR10" s="11"/>
      <c r="AS10" s="171"/>
      <c r="AT10" s="210">
        <v>2</v>
      </c>
      <c r="AU10" s="152">
        <v>27</v>
      </c>
      <c r="AV10" s="180" t="s">
        <v>140</v>
      </c>
      <c r="AW10" s="157">
        <v>150</v>
      </c>
      <c r="AX10" s="152"/>
      <c r="AY10" s="152"/>
      <c r="AZ10" s="171"/>
      <c r="BA10" s="161">
        <v>0</v>
      </c>
      <c r="BB10" s="161">
        <v>2</v>
      </c>
      <c r="BC10" s="161">
        <v>2</v>
      </c>
      <c r="BD10" s="161">
        <v>1</v>
      </c>
      <c r="BE10" s="161">
        <v>1</v>
      </c>
      <c r="BF10" s="161">
        <v>1</v>
      </c>
      <c r="BG10" s="161">
        <v>1</v>
      </c>
      <c r="BH10" s="161">
        <v>2</v>
      </c>
      <c r="BI10" s="161">
        <v>2</v>
      </c>
      <c r="BJ10" s="161">
        <v>0</v>
      </c>
      <c r="BK10" s="171"/>
      <c r="BL10" s="177">
        <f t="shared" si="2"/>
        <v>0</v>
      </c>
      <c r="BM10" s="177">
        <f t="shared" si="3"/>
        <v>5</v>
      </c>
      <c r="BN10" s="177">
        <f t="shared" si="4"/>
        <v>5</v>
      </c>
      <c r="BO10" s="177">
        <f t="shared" si="5"/>
        <v>9</v>
      </c>
      <c r="BP10" s="177">
        <f t="shared" si="6"/>
        <v>4</v>
      </c>
      <c r="BQ10" s="177">
        <f t="shared" si="7"/>
        <v>2</v>
      </c>
      <c r="BR10" s="177">
        <f t="shared" si="8"/>
        <v>0</v>
      </c>
      <c r="BS10" s="177">
        <f t="shared" si="9"/>
        <v>-3</v>
      </c>
      <c r="BT10" s="177">
        <f t="shared" si="10"/>
        <v>0</v>
      </c>
      <c r="BU10" s="177">
        <f t="shared" si="11"/>
        <v>0</v>
      </c>
      <c r="BV10" s="171"/>
      <c r="BW10" s="162">
        <v>0</v>
      </c>
      <c r="BX10" s="162">
        <v>1.0000000000000001E-9</v>
      </c>
      <c r="BY10" s="162">
        <v>2.5000000000000002E-10</v>
      </c>
      <c r="BZ10" s="162">
        <v>2.5000000000000002E-10</v>
      </c>
      <c r="CA10" s="162">
        <v>2.5000000000000002E-10</v>
      </c>
      <c r="CB10" s="162">
        <v>2.5000000000000002E-10</v>
      </c>
      <c r="CC10" s="162">
        <v>2.5000000000000002E-10</v>
      </c>
      <c r="CD10" s="162">
        <v>2.5000000000000002E-10</v>
      </c>
      <c r="CE10" s="162">
        <v>1.0000000000000001E-9</v>
      </c>
      <c r="CF10" s="162">
        <v>0</v>
      </c>
      <c r="CG10" s="171"/>
      <c r="CH10" s="171"/>
      <c r="CI10" s="197">
        <f t="shared" si="15"/>
        <v>0.3314525930992851</v>
      </c>
      <c r="CJ10" s="190">
        <v>10459848.351989999</v>
      </c>
      <c r="CK10" s="191">
        <v>1078.416557</v>
      </c>
      <c r="CL10" s="191">
        <v>1061.5809999999999</v>
      </c>
      <c r="CM10" s="191">
        <v>1025.986459</v>
      </c>
      <c r="CN10" s="191">
        <v>993.28251739999996</v>
      </c>
      <c r="CO10" s="192">
        <v>-16.42342536</v>
      </c>
      <c r="CP10" s="192">
        <v>-2.9261195469999999</v>
      </c>
      <c r="CQ10" s="192">
        <v>-0.50447547969999995</v>
      </c>
      <c r="CR10" s="192">
        <v>-148.52267230000001</v>
      </c>
      <c r="CS10" s="192">
        <f t="shared" si="16"/>
        <v>8.4216000000019164E-3</v>
      </c>
      <c r="CT10" s="171"/>
      <c r="CU10" s="171"/>
      <c r="CV10" s="171"/>
      <c r="CW10" s="171"/>
      <c r="CX10" s="171"/>
      <c r="CY10" s="171"/>
      <c r="CZ10" s="171"/>
      <c r="DA10" s="171"/>
      <c r="DB10" s="171"/>
      <c r="DC10" s="171"/>
      <c r="DD10" s="171"/>
      <c r="DE10" s="171"/>
      <c r="DF10" s="171"/>
      <c r="DG10" s="171"/>
    </row>
    <row r="11" spans="1:111" ht="12" customHeight="1">
      <c r="A11" s="179">
        <f t="shared" si="23"/>
        <v>6</v>
      </c>
      <c r="B11" s="179">
        <f t="shared" si="21"/>
        <v>7</v>
      </c>
      <c r="C11" s="150">
        <v>6</v>
      </c>
      <c r="D11" s="150">
        <v>0</v>
      </c>
      <c r="E11" s="182">
        <v>5</v>
      </c>
      <c r="F11" s="182">
        <v>5</v>
      </c>
      <c r="G11" s="128">
        <v>5000</v>
      </c>
      <c r="H11" s="128">
        <v>12</v>
      </c>
      <c r="I11" s="128">
        <v>9.4339624000000001E-4</v>
      </c>
      <c r="J11" s="200">
        <v>1061.7919999999899</v>
      </c>
      <c r="K11" s="183">
        <v>3</v>
      </c>
      <c r="L11" s="40">
        <v>3.0000000000000001E-5</v>
      </c>
      <c r="M11" s="40">
        <v>2.9999999999999898E-2</v>
      </c>
      <c r="N11" s="182">
        <v>2</v>
      </c>
      <c r="O11" s="182">
        <v>1</v>
      </c>
      <c r="P11" s="182">
        <v>0</v>
      </c>
      <c r="Q11" s="193">
        <f>IF(OR(N11-N10&lt;0,O11=0),MAX(Q$4:Q10)+1,0)</f>
        <v>0</v>
      </c>
      <c r="R11" s="485">
        <f t="shared" si="17"/>
        <v>2</v>
      </c>
      <c r="S11" s="193" t="str">
        <f t="shared" si="18"/>
        <v/>
      </c>
      <c r="T11" s="193">
        <f t="shared" si="19"/>
        <v>7</v>
      </c>
      <c r="U11" s="193" t="str">
        <f t="shared" si="19"/>
        <v/>
      </c>
      <c r="V11" s="193" t="str">
        <f t="shared" si="19"/>
        <v/>
      </c>
      <c r="W11" s="193" t="str">
        <f t="shared" si="19"/>
        <v/>
      </c>
      <c r="X11" s="193" t="str">
        <f t="shared" si="19"/>
        <v/>
      </c>
      <c r="Y11" s="193" t="str">
        <f t="shared" si="19"/>
        <v/>
      </c>
      <c r="Z11" s="193" t="str">
        <f t="shared" si="19"/>
        <v/>
      </c>
      <c r="AA11" s="277">
        <v>6</v>
      </c>
      <c r="AB11" s="277">
        <v>6</v>
      </c>
      <c r="AC11" s="278">
        <v>5</v>
      </c>
      <c r="AD11" s="278">
        <v>-7</v>
      </c>
      <c r="AE11" s="278"/>
      <c r="AF11" s="50" t="str">
        <f t="shared" si="13"/>
        <v>6,6</v>
      </c>
      <c r="AG11" s="199">
        <f t="shared" si="24"/>
        <v>6</v>
      </c>
      <c r="AH11" s="158">
        <f t="shared" ref="AH11:AQ11" si="28">IF(ISNUMBER(MATCH(AH62,$AY$28:$AY$37,0)),$AY$27,IF(ISNUMBER(MATCH(AH62,$AY$25:$AY$26,0)),$AY$24,IF(ISNUMBER(MATCH(AH62,$AF$5:$AF$40,0)),$AF$4,$P$4)))</f>
        <v>0</v>
      </c>
      <c r="AI11" s="158">
        <f t="shared" si="28"/>
        <v>0</v>
      </c>
      <c r="AJ11" s="158">
        <f t="shared" si="28"/>
        <v>0</v>
      </c>
      <c r="AK11" s="158" t="str">
        <f t="shared" si="28"/>
        <v>W</v>
      </c>
      <c r="AL11" s="158" t="str">
        <f t="shared" si="28"/>
        <v>W</v>
      </c>
      <c r="AM11" s="158">
        <f t="shared" si="28"/>
        <v>1</v>
      </c>
      <c r="AN11" s="158">
        <f t="shared" si="28"/>
        <v>0</v>
      </c>
      <c r="AO11" s="158">
        <f t="shared" si="28"/>
        <v>1</v>
      </c>
      <c r="AP11" s="158">
        <f t="shared" si="28"/>
        <v>0</v>
      </c>
      <c r="AQ11" s="158">
        <f t="shared" si="28"/>
        <v>0</v>
      </c>
      <c r="AR11" s="11"/>
      <c r="AS11" s="171"/>
      <c r="AT11" s="210">
        <v>3</v>
      </c>
      <c r="AU11" s="152">
        <v>3</v>
      </c>
      <c r="AV11" s="10" t="s">
        <v>141</v>
      </c>
      <c r="AW11" s="157">
        <v>10</v>
      </c>
      <c r="AX11" s="152" t="s">
        <v>29</v>
      </c>
      <c r="AY11" s="152"/>
      <c r="AZ11" s="171"/>
      <c r="BA11" s="161">
        <v>0</v>
      </c>
      <c r="BB11" s="161">
        <v>2</v>
      </c>
      <c r="BC11" s="161">
        <v>2</v>
      </c>
      <c r="BD11" s="161">
        <v>1</v>
      </c>
      <c r="BE11" s="161">
        <v>1</v>
      </c>
      <c r="BF11" s="161">
        <v>1</v>
      </c>
      <c r="BG11" s="161">
        <v>1</v>
      </c>
      <c r="BH11" s="161">
        <v>2</v>
      </c>
      <c r="BI11" s="161">
        <v>2</v>
      </c>
      <c r="BJ11" s="161">
        <v>0</v>
      </c>
      <c r="BK11" s="171"/>
      <c r="BL11" s="177">
        <f t="shared" si="2"/>
        <v>0</v>
      </c>
      <c r="BM11" s="177">
        <f t="shared" si="3"/>
        <v>10</v>
      </c>
      <c r="BN11" s="177">
        <f t="shared" si="4"/>
        <v>10</v>
      </c>
      <c r="BO11" s="177">
        <f t="shared" si="5"/>
        <v>9</v>
      </c>
      <c r="BP11" s="177">
        <f t="shared" si="6"/>
        <v>5</v>
      </c>
      <c r="BQ11" s="177">
        <f t="shared" si="7"/>
        <v>0</v>
      </c>
      <c r="BR11" s="177">
        <f t="shared" si="8"/>
        <v>0</v>
      </c>
      <c r="BS11" s="177">
        <f t="shared" si="9"/>
        <v>0</v>
      </c>
      <c r="BT11" s="177">
        <f t="shared" si="10"/>
        <v>0</v>
      </c>
      <c r="BU11" s="177">
        <f t="shared" si="11"/>
        <v>0</v>
      </c>
      <c r="BV11" s="171"/>
      <c r="BW11" s="162">
        <v>0</v>
      </c>
      <c r="BX11" s="162">
        <v>1.0000000000000001E-9</v>
      </c>
      <c r="BY11" s="162">
        <v>2.5000000000000002E-10</v>
      </c>
      <c r="BZ11" s="162">
        <v>2.5000000000000002E-10</v>
      </c>
      <c r="CA11" s="162">
        <v>2.5000000000000002E-10</v>
      </c>
      <c r="CB11" s="162">
        <v>2.5000000000000002E-10</v>
      </c>
      <c r="CC11" s="162">
        <v>2.5000000000000002E-10</v>
      </c>
      <c r="CD11" s="162">
        <v>2.5000000000000002E-10</v>
      </c>
      <c r="CE11" s="162">
        <v>1.0000000000000001E-9</v>
      </c>
      <c r="CF11" s="162">
        <v>0</v>
      </c>
      <c r="CG11" s="171"/>
      <c r="CH11" s="171"/>
      <c r="CI11" s="197">
        <f t="shared" si="15"/>
        <v>0.40755655471518742</v>
      </c>
      <c r="CJ11" s="190">
        <v>12861506.731079999</v>
      </c>
      <c r="CK11" s="191">
        <v>1078.4162699999999</v>
      </c>
      <c r="CL11" s="191">
        <v>1061.5809999999999</v>
      </c>
      <c r="CM11" s="191">
        <v>1025.985901</v>
      </c>
      <c r="CN11" s="191">
        <v>993.27770020000003</v>
      </c>
      <c r="CO11" s="192">
        <v>-16.415090249999999</v>
      </c>
      <c r="CP11" s="192">
        <v>-2.6008477760000002</v>
      </c>
      <c r="CQ11" s="192">
        <v>-0.49843628870000001</v>
      </c>
      <c r="CR11" s="192">
        <v>-147.6757418</v>
      </c>
      <c r="CS11" s="192">
        <f t="shared" si="16"/>
        <v>1.6756710000002784E-2</v>
      </c>
      <c r="CT11" s="171"/>
      <c r="CU11" s="171"/>
      <c r="CV11" s="171"/>
      <c r="CW11" s="171"/>
      <c r="CX11" s="171"/>
      <c r="CY11" s="171"/>
      <c r="CZ11" s="171"/>
      <c r="DA11" s="171"/>
      <c r="DB11" s="171"/>
      <c r="DC11" s="171"/>
      <c r="DD11" s="171"/>
      <c r="DE11" s="171"/>
      <c r="DF11" s="171"/>
      <c r="DG11" s="171"/>
    </row>
    <row r="12" spans="1:111" ht="12" customHeight="1">
      <c r="A12" s="179">
        <f t="shared" si="23"/>
        <v>7</v>
      </c>
      <c r="B12" s="179">
        <f t="shared" si="21"/>
        <v>8</v>
      </c>
      <c r="C12" s="150">
        <v>7</v>
      </c>
      <c r="D12" s="150">
        <v>0</v>
      </c>
      <c r="E12" s="182">
        <v>6</v>
      </c>
      <c r="F12" s="182">
        <v>5</v>
      </c>
      <c r="G12" s="128">
        <v>5000</v>
      </c>
      <c r="H12" s="128">
        <v>12</v>
      </c>
      <c r="I12" s="128">
        <v>9.4339624000000001E-4</v>
      </c>
      <c r="J12" s="200">
        <v>1057.075</v>
      </c>
      <c r="K12" s="183">
        <v>3</v>
      </c>
      <c r="L12" s="40">
        <v>3.0000000000000001E-5</v>
      </c>
      <c r="M12" s="40">
        <v>2.9999999999999898E-2</v>
      </c>
      <c r="N12" s="182">
        <v>2</v>
      </c>
      <c r="O12" s="182">
        <v>1</v>
      </c>
      <c r="P12" s="182">
        <v>0</v>
      </c>
      <c r="Q12" s="193">
        <f>IF(OR(N12-N11&lt;0,O12=0),MAX(Q$4:Q11)+1,0)</f>
        <v>0</v>
      </c>
      <c r="R12" s="485">
        <f t="shared" si="17"/>
        <v>2</v>
      </c>
      <c r="S12" s="193" t="str">
        <f t="shared" si="18"/>
        <v/>
      </c>
      <c r="T12" s="193">
        <f t="shared" si="19"/>
        <v>8</v>
      </c>
      <c r="U12" s="193" t="str">
        <f t="shared" si="19"/>
        <v/>
      </c>
      <c r="V12" s="193" t="str">
        <f t="shared" si="19"/>
        <v/>
      </c>
      <c r="W12" s="193" t="str">
        <f t="shared" si="19"/>
        <v/>
      </c>
      <c r="X12" s="193" t="str">
        <f t="shared" si="19"/>
        <v/>
      </c>
      <c r="Y12" s="193" t="str">
        <f t="shared" si="19"/>
        <v/>
      </c>
      <c r="Z12" s="193" t="str">
        <f t="shared" si="19"/>
        <v/>
      </c>
      <c r="AA12" s="277">
        <v>7</v>
      </c>
      <c r="AB12" s="277">
        <v>7</v>
      </c>
      <c r="AC12" s="278">
        <v>6</v>
      </c>
      <c r="AD12" s="278">
        <v>-8</v>
      </c>
      <c r="AE12" s="278"/>
      <c r="AF12" s="50" t="str">
        <f t="shared" si="13"/>
        <v>6,7</v>
      </c>
      <c r="AG12" s="199">
        <f t="shared" si="24"/>
        <v>7</v>
      </c>
      <c r="AH12" s="158">
        <f t="shared" ref="AH12:AQ12" si="29">IF(ISNUMBER(MATCH(AH63,$AY$28:$AY$37,0)),$AY$27,IF(ISNUMBER(MATCH(AH63,$AY$25:$AY$26,0)),$AY$24,IF(ISNUMBER(MATCH(AH63,$AF$5:$AF$40,0)),$AF$4,$P$4)))</f>
        <v>0</v>
      </c>
      <c r="AI12" s="158">
        <f t="shared" si="29"/>
        <v>0</v>
      </c>
      <c r="AJ12" s="158">
        <f t="shared" si="29"/>
        <v>0</v>
      </c>
      <c r="AK12" s="158" t="str">
        <f t="shared" si="29"/>
        <v>W</v>
      </c>
      <c r="AL12" s="158" t="str">
        <f t="shared" si="29"/>
        <v>W</v>
      </c>
      <c r="AM12" s="158">
        <f t="shared" si="29"/>
        <v>1</v>
      </c>
      <c r="AN12" s="158">
        <f t="shared" si="29"/>
        <v>1</v>
      </c>
      <c r="AO12" s="158">
        <f t="shared" si="29"/>
        <v>0</v>
      </c>
      <c r="AP12" s="158">
        <f t="shared" si="29"/>
        <v>0</v>
      </c>
      <c r="AQ12" s="158">
        <f t="shared" si="29"/>
        <v>0</v>
      </c>
      <c r="AR12" s="11"/>
      <c r="AS12" s="171"/>
      <c r="AT12" s="210">
        <v>4</v>
      </c>
      <c r="AU12" s="152">
        <v>9</v>
      </c>
      <c r="AV12" s="180" t="s">
        <v>142</v>
      </c>
      <c r="AW12" s="180" t="s">
        <v>143</v>
      </c>
      <c r="AX12" s="152"/>
      <c r="AY12" s="152"/>
      <c r="AZ12" s="171"/>
      <c r="BA12" s="161">
        <v>0</v>
      </c>
      <c r="BB12" s="161">
        <v>2</v>
      </c>
      <c r="BC12" s="161">
        <v>2</v>
      </c>
      <c r="BD12" s="161">
        <v>1</v>
      </c>
      <c r="BE12" s="161">
        <v>1</v>
      </c>
      <c r="BF12" s="161">
        <v>1</v>
      </c>
      <c r="BG12" s="161">
        <v>1</v>
      </c>
      <c r="BH12" s="161">
        <v>2</v>
      </c>
      <c r="BI12" s="161">
        <v>2</v>
      </c>
      <c r="BJ12" s="161">
        <v>2</v>
      </c>
      <c r="BK12" s="171"/>
      <c r="BL12" s="177">
        <f t="shared" si="2"/>
        <v>0</v>
      </c>
      <c r="BM12" s="177">
        <f t="shared" si="3"/>
        <v>10</v>
      </c>
      <c r="BN12" s="177">
        <f t="shared" si="4"/>
        <v>14</v>
      </c>
      <c r="BO12" s="177">
        <f t="shared" si="5"/>
        <v>9</v>
      </c>
      <c r="BP12" s="177">
        <f t="shared" si="6"/>
        <v>0</v>
      </c>
      <c r="BQ12" s="177">
        <f t="shared" si="7"/>
        <v>0</v>
      </c>
      <c r="BR12" s="177">
        <f t="shared" si="8"/>
        <v>0</v>
      </c>
      <c r="BS12" s="177">
        <f t="shared" si="9"/>
        <v>0</v>
      </c>
      <c r="BT12" s="177">
        <f t="shared" si="10"/>
        <v>0</v>
      </c>
      <c r="BU12" s="177">
        <f t="shared" si="11"/>
        <v>0</v>
      </c>
      <c r="BV12" s="171"/>
      <c r="BW12" s="162">
        <v>0</v>
      </c>
      <c r="BX12" s="162">
        <v>1.0000000000000001E-9</v>
      </c>
      <c r="BY12" s="162">
        <v>2.5000000000000002E-10</v>
      </c>
      <c r="BZ12" s="162">
        <v>2.5000000000000002E-10</v>
      </c>
      <c r="CA12" s="162">
        <v>2.5000000000000002E-10</v>
      </c>
      <c r="CB12" s="162">
        <v>2.5000000000000002E-10</v>
      </c>
      <c r="CC12" s="162">
        <v>2.5000000000000002E-10</v>
      </c>
      <c r="CD12" s="162">
        <v>2.5000000000000002E-10</v>
      </c>
      <c r="CE12" s="162">
        <v>2.5000000000000002E-10</v>
      </c>
      <c r="CF12" s="162">
        <v>4.0000000000000002E-9</v>
      </c>
      <c r="CG12" s="171"/>
      <c r="CH12" s="171"/>
      <c r="CI12" s="197">
        <f t="shared" si="15"/>
        <v>0.49127091249271171</v>
      </c>
      <c r="CJ12" s="190">
        <v>15503330.94808</v>
      </c>
      <c r="CK12" s="191">
        <v>1078.4157949999999</v>
      </c>
      <c r="CL12" s="191">
        <v>1061.5809999999999</v>
      </c>
      <c r="CM12" s="191">
        <v>1025.9852880000001</v>
      </c>
      <c r="CN12" s="191">
        <v>993.27223579999998</v>
      </c>
      <c r="CO12" s="192">
        <v>-16.401311159999999</v>
      </c>
      <c r="CP12" s="192">
        <v>-2.21281287</v>
      </c>
      <c r="CQ12" s="192">
        <v>-0.49182704820000001</v>
      </c>
      <c r="CR12" s="192">
        <v>-146.71750940000001</v>
      </c>
      <c r="CS12" s="192">
        <f t="shared" si="16"/>
        <v>3.0535800000002666E-2</v>
      </c>
      <c r="CT12" s="171"/>
      <c r="CU12" s="171"/>
      <c r="CV12" s="171"/>
      <c r="CW12" s="171"/>
      <c r="CX12" s="171"/>
      <c r="CY12" s="171"/>
      <c r="CZ12" s="171"/>
      <c r="DA12" s="171"/>
      <c r="DB12" s="171"/>
      <c r="DC12" s="171"/>
      <c r="DD12" s="171"/>
      <c r="DE12" s="171"/>
      <c r="DF12" s="171"/>
      <c r="DG12" s="171"/>
    </row>
    <row r="13" spans="1:111" ht="12" customHeight="1">
      <c r="A13" s="179">
        <f t="shared" si="23"/>
        <v>8</v>
      </c>
      <c r="B13" s="179">
        <f t="shared" si="21"/>
        <v>9</v>
      </c>
      <c r="C13" s="150">
        <v>8</v>
      </c>
      <c r="D13" s="150">
        <v>0</v>
      </c>
      <c r="E13" s="182">
        <v>7</v>
      </c>
      <c r="F13" s="182">
        <v>5</v>
      </c>
      <c r="G13" s="128">
        <v>5000</v>
      </c>
      <c r="H13" s="128">
        <v>12</v>
      </c>
      <c r="I13" s="128">
        <v>9.4339624000000001E-4</v>
      </c>
      <c r="J13" s="200">
        <v>1052.3589999999899</v>
      </c>
      <c r="K13" s="183">
        <v>3</v>
      </c>
      <c r="L13" s="40">
        <v>3.0000000000000001E-5</v>
      </c>
      <c r="M13" s="40">
        <v>2.9999999999999898E-2</v>
      </c>
      <c r="N13" s="182">
        <v>2</v>
      </c>
      <c r="O13" s="182">
        <v>1</v>
      </c>
      <c r="P13" s="182">
        <v>0</v>
      </c>
      <c r="Q13" s="193">
        <f>IF(OR(N13-N12&lt;0,O13=0),MAX(Q$4:Q12)+1,0)</f>
        <v>0</v>
      </c>
      <c r="R13" s="485">
        <f t="shared" si="17"/>
        <v>2</v>
      </c>
      <c r="S13" s="193" t="str">
        <f t="shared" si="18"/>
        <v/>
      </c>
      <c r="T13" s="193">
        <f t="shared" si="19"/>
        <v>9</v>
      </c>
      <c r="U13" s="193" t="str">
        <f t="shared" si="19"/>
        <v/>
      </c>
      <c r="V13" s="193" t="str">
        <f t="shared" si="19"/>
        <v/>
      </c>
      <c r="W13" s="193" t="str">
        <f t="shared" si="19"/>
        <v/>
      </c>
      <c r="X13" s="193" t="str">
        <f t="shared" si="19"/>
        <v/>
      </c>
      <c r="Y13" s="193" t="str">
        <f t="shared" si="19"/>
        <v/>
      </c>
      <c r="Z13" s="193" t="str">
        <f t="shared" si="19"/>
        <v/>
      </c>
      <c r="AA13" s="277">
        <v>8</v>
      </c>
      <c r="AB13" s="277">
        <v>8</v>
      </c>
      <c r="AC13" s="278">
        <v>7</v>
      </c>
      <c r="AD13" s="278">
        <v>-22</v>
      </c>
      <c r="AE13" s="278"/>
      <c r="AF13" s="50" t="str">
        <f t="shared" si="13"/>
        <v>6,8</v>
      </c>
      <c r="AG13" s="199">
        <f t="shared" si="24"/>
        <v>8</v>
      </c>
      <c r="AH13" s="158">
        <f t="shared" ref="AH13:AQ13" si="30">IF(ISNUMBER(MATCH(AH64,$AY$28:$AY$37,0)),$AY$27,IF(ISNUMBER(MATCH(AH64,$AY$25:$AY$26,0)),$AY$24,IF(ISNUMBER(MATCH(AH64,$AF$5:$AF$40,0)),$AF$4,$P$4)))</f>
        <v>0</v>
      </c>
      <c r="AI13" s="158">
        <f t="shared" si="30"/>
        <v>0</v>
      </c>
      <c r="AJ13" s="158">
        <f t="shared" si="30"/>
        <v>0</v>
      </c>
      <c r="AK13" s="158" t="str">
        <f t="shared" si="30"/>
        <v>W</v>
      </c>
      <c r="AL13" s="158" t="str">
        <f t="shared" si="30"/>
        <v>W</v>
      </c>
      <c r="AM13" s="158">
        <f t="shared" si="30"/>
        <v>1</v>
      </c>
      <c r="AN13" s="158">
        <f t="shared" si="30"/>
        <v>1</v>
      </c>
      <c r="AO13" s="158">
        <f t="shared" si="30"/>
        <v>0</v>
      </c>
      <c r="AP13" s="158">
        <f t="shared" si="30"/>
        <v>0</v>
      </c>
      <c r="AQ13" s="158">
        <f t="shared" si="30"/>
        <v>0</v>
      </c>
      <c r="AR13" s="11"/>
      <c r="AS13" s="171"/>
      <c r="AT13" s="210">
        <v>5</v>
      </c>
      <c r="AU13" s="152">
        <v>10</v>
      </c>
      <c r="AV13" s="180" t="s">
        <v>142</v>
      </c>
      <c r="AW13" s="180" t="s">
        <v>143</v>
      </c>
      <c r="AX13" s="152"/>
      <c r="AY13" s="152"/>
      <c r="AZ13" s="171"/>
      <c r="BA13" s="161">
        <v>0</v>
      </c>
      <c r="BB13" s="161">
        <v>2</v>
      </c>
      <c r="BC13" s="161">
        <v>2</v>
      </c>
      <c r="BD13" s="161">
        <v>1</v>
      </c>
      <c r="BE13" s="161">
        <v>1</v>
      </c>
      <c r="BF13" s="161">
        <v>1</v>
      </c>
      <c r="BG13" s="161">
        <v>1</v>
      </c>
      <c r="BH13" s="161">
        <v>2</v>
      </c>
      <c r="BI13" s="161">
        <v>2</v>
      </c>
      <c r="BJ13" s="161">
        <v>0</v>
      </c>
      <c r="BK13" s="171"/>
      <c r="BL13" s="177">
        <f t="shared" si="2"/>
        <v>0</v>
      </c>
      <c r="BM13" s="177">
        <f t="shared" si="3"/>
        <v>10</v>
      </c>
      <c r="BN13" s="177">
        <f t="shared" si="4"/>
        <v>11</v>
      </c>
      <c r="BO13" s="177">
        <f t="shared" si="5"/>
        <v>5</v>
      </c>
      <c r="BP13" s="177">
        <f t="shared" si="6"/>
        <v>0</v>
      </c>
      <c r="BQ13" s="177">
        <f t="shared" si="7"/>
        <v>0</v>
      </c>
      <c r="BR13" s="177">
        <f t="shared" si="8"/>
        <v>0</v>
      </c>
      <c r="BS13" s="177">
        <f t="shared" si="9"/>
        <v>0</v>
      </c>
      <c r="BT13" s="177">
        <f t="shared" si="10"/>
        <v>0</v>
      </c>
      <c r="BU13" s="177">
        <f t="shared" si="11"/>
        <v>0</v>
      </c>
      <c r="BV13" s="171"/>
      <c r="BW13" s="162">
        <v>0</v>
      </c>
      <c r="BX13" s="162">
        <v>1.0000000000000001E-9</v>
      </c>
      <c r="BY13" s="162">
        <v>2.5000000000000002E-10</v>
      </c>
      <c r="BZ13" s="162">
        <v>2.5000000000000002E-10</v>
      </c>
      <c r="CA13" s="162">
        <v>2.5000000000000002E-10</v>
      </c>
      <c r="CB13" s="162">
        <v>2.5000000000000002E-10</v>
      </c>
      <c r="CC13" s="162">
        <v>2.5000000000000002E-10</v>
      </c>
      <c r="CD13" s="162">
        <v>2.5000000000000002E-10</v>
      </c>
      <c r="CE13" s="162">
        <v>1.0000000000000001E-9</v>
      </c>
      <c r="CF13" s="162">
        <v>0</v>
      </c>
      <c r="CG13" s="171"/>
      <c r="CH13" s="171"/>
      <c r="CI13" s="197">
        <f t="shared" si="15"/>
        <v>0.5833567060479885</v>
      </c>
      <c r="CJ13" s="190">
        <v>18409337.58678</v>
      </c>
      <c r="CK13" s="191">
        <v>1078.4150609999999</v>
      </c>
      <c r="CL13" s="191">
        <v>1061.5809999999999</v>
      </c>
      <c r="CM13" s="191">
        <v>1025.984612</v>
      </c>
      <c r="CN13" s="191">
        <v>993.26609689999998</v>
      </c>
      <c r="CO13" s="192">
        <v>-16.380027049999999</v>
      </c>
      <c r="CP13" s="192">
        <v>-1.7979557049999999</v>
      </c>
      <c r="CQ13" s="192">
        <v>-0.48459115619999998</v>
      </c>
      <c r="CR13" s="192">
        <v>-145.64390059999999</v>
      </c>
      <c r="CS13" s="192">
        <f t="shared" si="16"/>
        <v>5.1819910000002523E-2</v>
      </c>
      <c r="CT13" s="171"/>
      <c r="CU13" s="171"/>
      <c r="CV13" s="171"/>
      <c r="CW13" s="171"/>
      <c r="CX13" s="171"/>
      <c r="CY13" s="171"/>
      <c r="CZ13" s="171"/>
      <c r="DA13" s="171"/>
      <c r="DB13" s="171"/>
      <c r="DC13" s="171"/>
      <c r="DD13" s="171"/>
      <c r="DE13" s="171"/>
      <c r="DF13" s="171"/>
      <c r="DG13" s="171"/>
    </row>
    <row r="14" spans="1:111" ht="12" customHeight="1">
      <c r="A14" s="179">
        <f t="shared" si="23"/>
        <v>9</v>
      </c>
      <c r="B14" s="179">
        <f t="shared" si="21"/>
        <v>10</v>
      </c>
      <c r="C14" s="150">
        <v>9</v>
      </c>
      <c r="D14" s="150">
        <v>0</v>
      </c>
      <c r="E14" s="182">
        <v>2</v>
      </c>
      <c r="F14" s="182">
        <v>4</v>
      </c>
      <c r="G14" s="128">
        <v>5000</v>
      </c>
      <c r="H14" s="128">
        <v>10</v>
      </c>
      <c r="I14" s="128">
        <v>5.4545456000000005E-4</v>
      </c>
      <c r="J14" s="200">
        <v>1073.63599999999</v>
      </c>
      <c r="K14" s="183">
        <v>2</v>
      </c>
      <c r="L14" s="40">
        <v>3.0000000000000001E-5</v>
      </c>
      <c r="M14" s="40">
        <v>2.9999999999999898E-2</v>
      </c>
      <c r="N14" s="182">
        <v>2</v>
      </c>
      <c r="O14" s="182">
        <v>0</v>
      </c>
      <c r="P14" s="182">
        <v>0</v>
      </c>
      <c r="Q14" s="193">
        <f>IF(OR(N14-N13&lt;0,O14=0),MAX(Q$4:Q13)+1,0)</f>
        <v>3</v>
      </c>
      <c r="R14" s="485">
        <f t="shared" si="17"/>
        <v>3</v>
      </c>
      <c r="S14" s="193" t="str">
        <f t="shared" si="18"/>
        <v/>
      </c>
      <c r="T14" s="193" t="str">
        <f t="shared" si="19"/>
        <v/>
      </c>
      <c r="U14" s="193">
        <f t="shared" si="19"/>
        <v>10</v>
      </c>
      <c r="V14" s="193" t="str">
        <f t="shared" si="19"/>
        <v/>
      </c>
      <c r="W14" s="193" t="str">
        <f t="shared" si="19"/>
        <v/>
      </c>
      <c r="X14" s="193" t="str">
        <f t="shared" si="19"/>
        <v/>
      </c>
      <c r="Y14" s="193" t="str">
        <f t="shared" si="19"/>
        <v/>
      </c>
      <c r="Z14" s="193" t="str">
        <f t="shared" si="19"/>
        <v/>
      </c>
      <c r="AA14" s="277">
        <v>9</v>
      </c>
      <c r="AB14" s="277">
        <v>9</v>
      </c>
      <c r="AC14" s="278">
        <v>3</v>
      </c>
      <c r="AD14" s="278">
        <v>-10</v>
      </c>
      <c r="AE14" s="278"/>
      <c r="AF14" s="50" t="str">
        <f t="shared" si="13"/>
        <v>5,3</v>
      </c>
      <c r="AG14" s="199">
        <f t="shared" si="24"/>
        <v>9</v>
      </c>
      <c r="AH14" s="158">
        <f t="shared" ref="AH14:AQ14" si="31">IF(ISNUMBER(MATCH(AH65,$AY$28:$AY$37,0)),$AY$27,IF(ISNUMBER(MATCH(AH65,$AY$25:$AY$26,0)),$AY$24,IF(ISNUMBER(MATCH(AH65,$AF$5:$AF$40,0)),$AF$4,$P$4)))</f>
        <v>0</v>
      </c>
      <c r="AI14" s="158">
        <f t="shared" si="31"/>
        <v>0</v>
      </c>
      <c r="AJ14" s="158">
        <f t="shared" si="31"/>
        <v>0</v>
      </c>
      <c r="AK14" s="158" t="str">
        <f t="shared" si="31"/>
        <v>W</v>
      </c>
      <c r="AL14" s="158" t="str">
        <f t="shared" si="31"/>
        <v>W</v>
      </c>
      <c r="AM14" s="158">
        <f t="shared" si="31"/>
        <v>1</v>
      </c>
      <c r="AN14" s="158">
        <f t="shared" si="31"/>
        <v>0</v>
      </c>
      <c r="AO14" s="158">
        <f t="shared" si="31"/>
        <v>0</v>
      </c>
      <c r="AP14" s="158">
        <f t="shared" si="31"/>
        <v>0</v>
      </c>
      <c r="AQ14" s="158">
        <f t="shared" si="31"/>
        <v>0</v>
      </c>
      <c r="AR14" s="11"/>
      <c r="AS14" s="171"/>
      <c r="AT14" s="210">
        <v>6</v>
      </c>
      <c r="AU14" s="152">
        <v>11</v>
      </c>
      <c r="AV14" s="180" t="s">
        <v>142</v>
      </c>
      <c r="AW14" s="180" t="s">
        <v>143</v>
      </c>
      <c r="AX14" s="152"/>
      <c r="AY14" s="152"/>
      <c r="AZ14" s="171"/>
      <c r="BA14" s="161">
        <v>2</v>
      </c>
      <c r="BB14" s="161">
        <v>2</v>
      </c>
      <c r="BC14" s="161">
        <v>1</v>
      </c>
      <c r="BD14" s="161">
        <v>1</v>
      </c>
      <c r="BE14" s="161">
        <v>1</v>
      </c>
      <c r="BF14" s="161">
        <v>1</v>
      </c>
      <c r="BG14" s="161">
        <v>1</v>
      </c>
      <c r="BH14" s="161">
        <v>2</v>
      </c>
      <c r="BI14" s="161">
        <v>2</v>
      </c>
      <c r="BJ14" s="161">
        <v>0</v>
      </c>
      <c r="BK14" s="171"/>
      <c r="BL14" s="177">
        <f t="shared" si="2"/>
        <v>0</v>
      </c>
      <c r="BM14" s="177">
        <f t="shared" si="3"/>
        <v>0</v>
      </c>
      <c r="BN14" s="177">
        <f t="shared" si="4"/>
        <v>0</v>
      </c>
      <c r="BO14" s="177">
        <f t="shared" si="5"/>
        <v>0</v>
      </c>
      <c r="BP14" s="177">
        <f t="shared" si="6"/>
        <v>0</v>
      </c>
      <c r="BQ14" s="177">
        <f t="shared" si="7"/>
        <v>0</v>
      </c>
      <c r="BR14" s="177">
        <f t="shared" si="8"/>
        <v>0</v>
      </c>
      <c r="BS14" s="177">
        <f t="shared" si="9"/>
        <v>0</v>
      </c>
      <c r="BT14" s="177">
        <f t="shared" si="10"/>
        <v>0</v>
      </c>
      <c r="BU14" s="177">
        <f t="shared" si="11"/>
        <v>0</v>
      </c>
      <c r="BV14" s="171"/>
      <c r="BW14" s="162">
        <v>1.0000000000000001E-9</v>
      </c>
      <c r="BX14" s="162">
        <v>2.5000000000000002E-10</v>
      </c>
      <c r="BY14" s="162">
        <v>2.5000000000000002E-10</v>
      </c>
      <c r="BZ14" s="162">
        <v>2.5000000000000002E-10</v>
      </c>
      <c r="CA14" s="162">
        <v>2.5000000000000002E-10</v>
      </c>
      <c r="CB14" s="162">
        <v>2.5000000000000002E-10</v>
      </c>
      <c r="CC14" s="162">
        <v>2.5000000000000002E-10</v>
      </c>
      <c r="CD14" s="162">
        <v>2.5000000000000002E-10</v>
      </c>
      <c r="CE14" s="162">
        <v>1.0000000000000001E-9</v>
      </c>
      <c r="CF14" s="162">
        <v>0</v>
      </c>
      <c r="CG14" s="171"/>
      <c r="CH14" s="171"/>
      <c r="CI14" s="197">
        <f t="shared" si="15"/>
        <v>0.68465107895879285</v>
      </c>
      <c r="CJ14" s="190">
        <v>21605944.889350001</v>
      </c>
      <c r="CK14" s="191">
        <v>1078.4139889999999</v>
      </c>
      <c r="CL14" s="191">
        <v>1061.5809999999999</v>
      </c>
      <c r="CM14" s="191">
        <v>1025.983874</v>
      </c>
      <c r="CN14" s="191">
        <v>993.25933020000002</v>
      </c>
      <c r="CO14" s="192">
        <v>-16.348992039999999</v>
      </c>
      <c r="CP14" s="192">
        <v>-1.305696647</v>
      </c>
      <c r="CQ14" s="192">
        <v>-0.47672751679999997</v>
      </c>
      <c r="CR14" s="192">
        <v>-144.46386390000001</v>
      </c>
      <c r="CS14" s="192">
        <f t="shared" si="16"/>
        <v>8.2854920000002608E-2</v>
      </c>
      <c r="CT14" s="171"/>
      <c r="CU14" s="171"/>
      <c r="CV14" s="171"/>
      <c r="CW14" s="171"/>
      <c r="CX14" s="171"/>
      <c r="CY14" s="171"/>
      <c r="CZ14" s="171"/>
      <c r="DA14" s="171"/>
      <c r="DB14" s="171"/>
      <c r="DC14" s="171"/>
      <c r="DD14" s="171"/>
      <c r="DE14" s="171"/>
      <c r="DF14" s="171"/>
      <c r="DG14" s="171"/>
    </row>
    <row r="15" spans="1:111" ht="12" customHeight="1">
      <c r="A15" s="179">
        <f t="shared" si="23"/>
        <v>10</v>
      </c>
      <c r="B15" s="179">
        <f t="shared" si="21"/>
        <v>11</v>
      </c>
      <c r="C15" s="150">
        <v>10</v>
      </c>
      <c r="D15" s="150">
        <v>0</v>
      </c>
      <c r="E15" s="182">
        <v>2</v>
      </c>
      <c r="F15" s="182">
        <v>5</v>
      </c>
      <c r="G15" s="128">
        <v>5000</v>
      </c>
      <c r="H15" s="128">
        <v>10</v>
      </c>
      <c r="I15" s="128">
        <v>5.4545456000000005E-4</v>
      </c>
      <c r="J15" s="200">
        <v>1070.9090000000001</v>
      </c>
      <c r="K15" s="183">
        <v>2</v>
      </c>
      <c r="L15" s="40">
        <v>3.0000000000000001E-5</v>
      </c>
      <c r="M15" s="40">
        <v>2.9999999999999898E-2</v>
      </c>
      <c r="N15" s="182">
        <v>2</v>
      </c>
      <c r="O15" s="182">
        <v>1</v>
      </c>
      <c r="P15" s="182">
        <v>0</v>
      </c>
      <c r="Q15" s="193">
        <f>IF(OR(N15-N14&lt;0,O15=0),MAX(Q$4:Q14)+1,0)</f>
        <v>0</v>
      </c>
      <c r="R15" s="485">
        <f t="shared" si="17"/>
        <v>3</v>
      </c>
      <c r="S15" s="193" t="str">
        <f t="shared" si="18"/>
        <v/>
      </c>
      <c r="T15" s="193" t="str">
        <f t="shared" si="19"/>
        <v/>
      </c>
      <c r="U15" s="193">
        <f t="shared" si="19"/>
        <v>11</v>
      </c>
      <c r="V15" s="193" t="str">
        <f t="shared" si="19"/>
        <v/>
      </c>
      <c r="W15" s="193" t="str">
        <f t="shared" si="19"/>
        <v/>
      </c>
      <c r="X15" s="193" t="str">
        <f t="shared" si="19"/>
        <v/>
      </c>
      <c r="Y15" s="193" t="str">
        <f t="shared" si="19"/>
        <v/>
      </c>
      <c r="Z15" s="193" t="str">
        <f t="shared" si="19"/>
        <v/>
      </c>
      <c r="AA15" s="277">
        <v>10</v>
      </c>
      <c r="AB15" s="277">
        <v>10</v>
      </c>
      <c r="AC15" s="278">
        <v>9</v>
      </c>
      <c r="AD15" s="278">
        <v>-11</v>
      </c>
      <c r="AE15" s="278"/>
      <c r="AF15" s="50" t="str">
        <f t="shared" si="13"/>
        <v>6,3</v>
      </c>
      <c r="AG15" s="199">
        <f t="shared" si="24"/>
        <v>10</v>
      </c>
      <c r="AH15" s="158">
        <f t="shared" ref="AH15:AQ15" si="32">IF(ISNUMBER(MATCH(AH66,$AY$28:$AY$37,0)),$AY$27,IF(ISNUMBER(MATCH(AH66,$AY$25:$AY$26,0)),$AY$24,IF(ISNUMBER(MATCH(AH66,$AF$5:$AF$40,0)),$AF$4,$P$4)))</f>
        <v>0</v>
      </c>
      <c r="AI15" s="158">
        <f t="shared" si="32"/>
        <v>0</v>
      </c>
      <c r="AJ15" s="158">
        <f t="shared" si="32"/>
        <v>0</v>
      </c>
      <c r="AK15" s="158" t="str">
        <f t="shared" si="32"/>
        <v>W</v>
      </c>
      <c r="AL15" s="158" t="str">
        <f t="shared" si="32"/>
        <v>W</v>
      </c>
      <c r="AM15" s="158">
        <f t="shared" si="32"/>
        <v>0</v>
      </c>
      <c r="AN15" s="158">
        <f t="shared" si="32"/>
        <v>1</v>
      </c>
      <c r="AO15" s="158">
        <f t="shared" si="32"/>
        <v>0</v>
      </c>
      <c r="AP15" s="158">
        <f t="shared" si="32"/>
        <v>0</v>
      </c>
      <c r="AQ15" s="158">
        <f t="shared" si="32"/>
        <v>0</v>
      </c>
      <c r="AR15" s="11"/>
      <c r="AS15" s="171"/>
      <c r="AT15" s="210">
        <v>7</v>
      </c>
      <c r="AU15" s="152">
        <v>12</v>
      </c>
      <c r="AV15" s="180" t="s">
        <v>142</v>
      </c>
      <c r="AW15" s="180" t="s">
        <v>143</v>
      </c>
      <c r="AX15" s="152"/>
      <c r="AY15" s="152"/>
      <c r="AZ15" s="171"/>
      <c r="BA15" s="161">
        <v>1</v>
      </c>
      <c r="BB15" s="161">
        <v>1</v>
      </c>
      <c r="BC15" s="161">
        <v>1</v>
      </c>
      <c r="BD15" s="161">
        <v>1</v>
      </c>
      <c r="BE15" s="161">
        <v>1</v>
      </c>
      <c r="BF15" s="161">
        <v>1</v>
      </c>
      <c r="BG15" s="161">
        <v>1</v>
      </c>
      <c r="BH15" s="161">
        <v>1</v>
      </c>
      <c r="BI15" s="161">
        <v>1</v>
      </c>
      <c r="BJ15" s="161">
        <v>0</v>
      </c>
      <c r="BK15" s="171"/>
      <c r="BL15" s="177">
        <f t="shared" si="2"/>
        <v>0</v>
      </c>
      <c r="BM15" s="177">
        <f t="shared" si="3"/>
        <v>0</v>
      </c>
      <c r="BN15" s="177">
        <f t="shared" si="4"/>
        <v>0</v>
      </c>
      <c r="BO15" s="177">
        <f t="shared" si="5"/>
        <v>0</v>
      </c>
      <c r="BP15" s="177">
        <f t="shared" si="6"/>
        <v>0</v>
      </c>
      <c r="BQ15" s="177">
        <f t="shared" si="7"/>
        <v>0</v>
      </c>
      <c r="BR15" s="177">
        <f t="shared" si="8"/>
        <v>0</v>
      </c>
      <c r="BS15" s="177">
        <f t="shared" si="9"/>
        <v>0</v>
      </c>
      <c r="BT15" s="177">
        <f t="shared" si="10"/>
        <v>0</v>
      </c>
      <c r="BU15" s="177">
        <f t="shared" si="11"/>
        <v>0</v>
      </c>
      <c r="BV15" s="171"/>
      <c r="BW15" s="162">
        <v>2.5000000000000002E-10</v>
      </c>
      <c r="BX15" s="162">
        <v>2.5000000000000002E-10</v>
      </c>
      <c r="BY15" s="162">
        <v>2.5000000000000002E-10</v>
      </c>
      <c r="BZ15" s="162">
        <v>2.5000000000000002E-10</v>
      </c>
      <c r="CA15" s="162">
        <v>2.5000000000000002E-10</v>
      </c>
      <c r="CB15" s="162">
        <v>2.5000000000000002E-10</v>
      </c>
      <c r="CC15" s="162">
        <v>2.5000000000000002E-10</v>
      </c>
      <c r="CD15" s="162">
        <v>2.5000000000000002E-10</v>
      </c>
      <c r="CE15" s="162">
        <v>1.0000000000000001E-9</v>
      </c>
      <c r="CF15" s="162">
        <v>0</v>
      </c>
      <c r="CG15" s="171"/>
      <c r="CH15" s="171"/>
      <c r="CI15" s="197">
        <f t="shared" si="15"/>
        <v>0.79607488916045577</v>
      </c>
      <c r="CJ15" s="190">
        <v>25122212.922169998</v>
      </c>
      <c r="CK15" s="191">
        <v>1078.4124999999999</v>
      </c>
      <c r="CL15" s="191">
        <v>1061.5809999999999</v>
      </c>
      <c r="CM15" s="191">
        <v>1025.983078</v>
      </c>
      <c r="CN15" s="191">
        <v>993.25201630000004</v>
      </c>
      <c r="CO15" s="192">
        <v>-16.305868669999999</v>
      </c>
      <c r="CP15" s="192">
        <v>-0.87097067719999999</v>
      </c>
      <c r="CQ15" s="192">
        <v>-0.4683093626</v>
      </c>
      <c r="CR15" s="192">
        <v>-143.1923256</v>
      </c>
      <c r="CS15" s="192">
        <f t="shared" si="16"/>
        <v>0.1259782900000026</v>
      </c>
      <c r="CT15" s="171"/>
      <c r="CU15" s="171"/>
      <c r="CV15" s="171"/>
      <c r="CW15" s="171"/>
      <c r="CX15" s="171"/>
      <c r="CY15" s="171"/>
      <c r="CZ15" s="171"/>
      <c r="DA15" s="171"/>
      <c r="DB15" s="171"/>
      <c r="DC15" s="171"/>
      <c r="DD15" s="171"/>
      <c r="DE15" s="171"/>
      <c r="DF15" s="171"/>
      <c r="DG15" s="171"/>
    </row>
    <row r="16" spans="1:111" ht="12" customHeight="1">
      <c r="A16" s="179">
        <f t="shared" si="23"/>
        <v>11</v>
      </c>
      <c r="B16" s="179">
        <f t="shared" si="21"/>
        <v>12</v>
      </c>
      <c r="C16" s="150">
        <v>11</v>
      </c>
      <c r="D16" s="150">
        <v>0</v>
      </c>
      <c r="E16" s="182">
        <v>2</v>
      </c>
      <c r="F16" s="182">
        <v>6</v>
      </c>
      <c r="G16" s="128">
        <v>4500</v>
      </c>
      <c r="H16" s="128">
        <v>10</v>
      </c>
      <c r="I16" s="128">
        <v>5.4545456000000005E-4</v>
      </c>
      <c r="J16" s="200">
        <v>1068.31799999999</v>
      </c>
      <c r="K16" s="183">
        <v>2</v>
      </c>
      <c r="L16" s="40">
        <v>3.0000000000000001E-5</v>
      </c>
      <c r="M16" s="40">
        <v>2.9999999999999898E-2</v>
      </c>
      <c r="N16" s="182">
        <v>2</v>
      </c>
      <c r="O16" s="182">
        <v>1</v>
      </c>
      <c r="P16" s="182">
        <v>0</v>
      </c>
      <c r="Q16" s="193">
        <f>IF(OR(N16-N15&lt;0,O16=0),MAX(Q$4:Q15)+1,0)</f>
        <v>0</v>
      </c>
      <c r="R16" s="485">
        <f t="shared" si="17"/>
        <v>3</v>
      </c>
      <c r="S16" s="193" t="str">
        <f t="shared" si="18"/>
        <v/>
      </c>
      <c r="T16" s="193" t="str">
        <f t="shared" ref="T16:Z25" si="33">IF($R16=T$3,$B16,$S$4)</f>
        <v/>
      </c>
      <c r="U16" s="193">
        <f t="shared" si="33"/>
        <v>12</v>
      </c>
      <c r="V16" s="193" t="str">
        <f t="shared" si="33"/>
        <v/>
      </c>
      <c r="W16" s="193" t="str">
        <f t="shared" si="33"/>
        <v/>
      </c>
      <c r="X16" s="193" t="str">
        <f t="shared" si="33"/>
        <v/>
      </c>
      <c r="Y16" s="193" t="str">
        <f t="shared" si="33"/>
        <v/>
      </c>
      <c r="Z16" s="193" t="str">
        <f t="shared" si="33"/>
        <v/>
      </c>
      <c r="AA16" s="277">
        <v>11</v>
      </c>
      <c r="AB16" s="277">
        <v>11</v>
      </c>
      <c r="AC16" s="278">
        <v>10</v>
      </c>
      <c r="AD16" s="278">
        <v>-12</v>
      </c>
      <c r="AE16" s="278"/>
      <c r="AF16" s="50" t="str">
        <f t="shared" si="13"/>
        <v>7,3</v>
      </c>
      <c r="AG16" s="199">
        <f t="shared" si="24"/>
        <v>11</v>
      </c>
      <c r="AH16" s="158">
        <f t="shared" ref="AH16:AQ16" si="34">IF(ISNUMBER(MATCH(AH67,$AY$28:$AY$37,0)),$AY$27,IF(ISNUMBER(MATCH(AH67,$AY$25:$AY$26,0)),$AY$24,IF(ISNUMBER(MATCH(AH67,$AF$5:$AF$40,0)),$AF$4,$P$4)))</f>
        <v>0</v>
      </c>
      <c r="AI16" s="158">
        <f t="shared" si="34"/>
        <v>0</v>
      </c>
      <c r="AJ16" s="158">
        <f t="shared" si="34"/>
        <v>0</v>
      </c>
      <c r="AK16" s="158">
        <f t="shared" si="34"/>
        <v>0</v>
      </c>
      <c r="AL16" s="158">
        <f t="shared" si="34"/>
        <v>0</v>
      </c>
      <c r="AM16" s="158">
        <f t="shared" si="34"/>
        <v>0</v>
      </c>
      <c r="AN16" s="158">
        <f t="shared" si="34"/>
        <v>1</v>
      </c>
      <c r="AO16" s="158">
        <f t="shared" si="34"/>
        <v>0</v>
      </c>
      <c r="AP16" s="158">
        <f t="shared" si="34"/>
        <v>0</v>
      </c>
      <c r="AQ16" s="158">
        <f t="shared" si="34"/>
        <v>0</v>
      </c>
      <c r="AR16" s="11"/>
      <c r="AS16" s="171"/>
      <c r="AT16" s="210">
        <v>8</v>
      </c>
      <c r="AU16" s="152">
        <v>13</v>
      </c>
      <c r="AV16" s="180" t="s">
        <v>142</v>
      </c>
      <c r="AW16" s="180" t="s">
        <v>143</v>
      </c>
      <c r="AX16" s="152"/>
      <c r="AY16" s="152"/>
      <c r="AZ16" s="171"/>
      <c r="BA16" s="161">
        <v>0</v>
      </c>
      <c r="BB16" s="161">
        <v>2</v>
      </c>
      <c r="BC16" s="161">
        <v>2</v>
      </c>
      <c r="BD16" s="161">
        <v>2</v>
      </c>
      <c r="BE16" s="161">
        <v>2</v>
      </c>
      <c r="BF16" s="161">
        <v>2</v>
      </c>
      <c r="BG16" s="161">
        <v>2</v>
      </c>
      <c r="BH16" s="161">
        <v>2</v>
      </c>
      <c r="BI16" s="161">
        <v>1</v>
      </c>
      <c r="BJ16" s="161">
        <v>0</v>
      </c>
      <c r="BK16" s="171"/>
      <c r="BL16" s="177">
        <f t="shared" si="2"/>
        <v>0</v>
      </c>
      <c r="BM16" s="177">
        <f t="shared" si="3"/>
        <v>0</v>
      </c>
      <c r="BN16" s="177">
        <f t="shared" si="4"/>
        <v>0</v>
      </c>
      <c r="BO16" s="177">
        <f t="shared" si="5"/>
        <v>0</v>
      </c>
      <c r="BP16" s="177">
        <f t="shared" si="6"/>
        <v>0</v>
      </c>
      <c r="BQ16" s="177">
        <f t="shared" si="7"/>
        <v>0</v>
      </c>
      <c r="BR16" s="177">
        <f t="shared" si="8"/>
        <v>0</v>
      </c>
      <c r="BS16" s="177">
        <f t="shared" si="9"/>
        <v>0</v>
      </c>
      <c r="BT16" s="177">
        <f t="shared" si="10"/>
        <v>0</v>
      </c>
      <c r="BU16" s="177">
        <f t="shared" si="11"/>
        <v>0</v>
      </c>
      <c r="BV16" s="171"/>
      <c r="BW16" s="162">
        <v>0</v>
      </c>
      <c r="BX16" s="162">
        <v>2.5000000000000002E-10</v>
      </c>
      <c r="BY16" s="162">
        <v>2.5000000000000002E-10</v>
      </c>
      <c r="BZ16" s="162">
        <v>2.5000000000000002E-10</v>
      </c>
      <c r="CA16" s="162">
        <v>2.5000000000000002E-10</v>
      </c>
      <c r="CB16" s="162">
        <v>2.5000000000000002E-10</v>
      </c>
      <c r="CC16" s="162">
        <v>1.0000000000000001E-9</v>
      </c>
      <c r="CD16" s="162">
        <v>1.0000000000000001E-9</v>
      </c>
      <c r="CE16" s="162">
        <v>2.5000000000000002E-10</v>
      </c>
      <c r="CF16" s="162">
        <v>0</v>
      </c>
      <c r="CG16" s="162">
        <f>MAX(BW3:CF17)</f>
        <v>4.0000000000000002E-9</v>
      </c>
      <c r="CH16" s="171"/>
      <c r="CI16" s="197">
        <f t="shared" si="15"/>
        <v>0.91864108038253867</v>
      </c>
      <c r="CJ16" s="190">
        <v>28990107.758280002</v>
      </c>
      <c r="CK16" s="191">
        <v>1078.4105099999999</v>
      </c>
      <c r="CL16" s="191">
        <v>1061.5809999999999</v>
      </c>
      <c r="CM16" s="191">
        <v>1025.9822300000001</v>
      </c>
      <c r="CN16" s="191">
        <v>993.24423230000002</v>
      </c>
      <c r="CO16" s="192">
        <v>-16.24831923</v>
      </c>
      <c r="CP16" s="192">
        <v>-0.39441210409999999</v>
      </c>
      <c r="CQ16" s="192">
        <v>-0.45941540250000001</v>
      </c>
      <c r="CR16" s="192">
        <v>-141.84350459999999</v>
      </c>
      <c r="CS16" s="192">
        <f t="shared" si="16"/>
        <v>0.18352773000000155</v>
      </c>
      <c r="CT16" s="171"/>
      <c r="CU16" s="171"/>
      <c r="CV16" s="171"/>
      <c r="CW16" s="171"/>
      <c r="CX16" s="171"/>
      <c r="CY16" s="171"/>
      <c r="CZ16" s="171"/>
      <c r="DA16" s="171"/>
      <c r="DB16" s="171"/>
      <c r="DC16" s="171"/>
      <c r="DD16" s="171"/>
      <c r="DE16" s="171"/>
      <c r="DF16" s="171"/>
      <c r="DG16" s="171"/>
    </row>
    <row r="17" spans="1:111" ht="12" customHeight="1">
      <c r="A17" s="179">
        <f t="shared" si="23"/>
        <v>12</v>
      </c>
      <c r="B17" s="179">
        <f t="shared" si="21"/>
        <v>13</v>
      </c>
      <c r="C17" s="150">
        <v>12</v>
      </c>
      <c r="D17" s="150">
        <v>0</v>
      </c>
      <c r="E17" s="182">
        <v>3</v>
      </c>
      <c r="F17" s="182">
        <v>7</v>
      </c>
      <c r="G17" s="128">
        <v>6000</v>
      </c>
      <c r="H17" s="128">
        <v>10</v>
      </c>
      <c r="I17" s="128">
        <v>5.4545456000000005E-4</v>
      </c>
      <c r="J17" s="200">
        <v>1065.4549999999899</v>
      </c>
      <c r="K17" s="183">
        <v>2</v>
      </c>
      <c r="L17" s="40">
        <v>3.0000000000000001E-5</v>
      </c>
      <c r="M17" s="40">
        <v>2.9999999999999898E-2</v>
      </c>
      <c r="N17" s="182">
        <v>2</v>
      </c>
      <c r="O17" s="182">
        <v>1</v>
      </c>
      <c r="P17" s="182">
        <v>0</v>
      </c>
      <c r="Q17" s="193">
        <f>IF(OR(N17-N16&lt;0,O17=0),MAX(Q$4:Q16)+1,0)</f>
        <v>0</v>
      </c>
      <c r="R17" s="485">
        <f t="shared" si="17"/>
        <v>3</v>
      </c>
      <c r="S17" s="193" t="str">
        <f t="shared" si="18"/>
        <v/>
      </c>
      <c r="T17" s="193" t="str">
        <f t="shared" si="33"/>
        <v/>
      </c>
      <c r="U17" s="193">
        <f t="shared" si="33"/>
        <v>13</v>
      </c>
      <c r="V17" s="193" t="str">
        <f t="shared" si="33"/>
        <v/>
      </c>
      <c r="W17" s="193" t="str">
        <f t="shared" si="33"/>
        <v/>
      </c>
      <c r="X17" s="193" t="str">
        <f t="shared" si="33"/>
        <v/>
      </c>
      <c r="Y17" s="193" t="str">
        <f t="shared" si="33"/>
        <v/>
      </c>
      <c r="Z17" s="193" t="str">
        <f t="shared" si="33"/>
        <v/>
      </c>
      <c r="AA17" s="277">
        <v>12</v>
      </c>
      <c r="AB17" s="277">
        <v>12</v>
      </c>
      <c r="AC17" s="278">
        <v>11</v>
      </c>
      <c r="AD17" s="278">
        <v>-13</v>
      </c>
      <c r="AE17" s="278"/>
      <c r="AF17" s="50" t="str">
        <f t="shared" si="13"/>
        <v>8,4</v>
      </c>
      <c r="AG17" s="199">
        <f t="shared" si="24"/>
        <v>12</v>
      </c>
      <c r="AH17" s="158">
        <f t="shared" ref="AH17:AQ17" si="35">IF(ISNUMBER(MATCH(AH68,$AY$28:$AY$37,0)),$AY$27,IF(ISNUMBER(MATCH(AH68,$AY$25:$AY$26,0)),$AY$24,IF(ISNUMBER(MATCH(AH68,$AF$5:$AF$40,0)),$AF$4,$P$4)))</f>
        <v>0</v>
      </c>
      <c r="AI17" s="158">
        <f t="shared" si="35"/>
        <v>0</v>
      </c>
      <c r="AJ17" s="158">
        <f t="shared" si="35"/>
        <v>0</v>
      </c>
      <c r="AK17" s="158">
        <f t="shared" si="35"/>
        <v>0</v>
      </c>
      <c r="AL17" s="158">
        <f t="shared" si="35"/>
        <v>0</v>
      </c>
      <c r="AM17" s="158">
        <f t="shared" si="35"/>
        <v>0</v>
      </c>
      <c r="AN17" s="158">
        <f t="shared" si="35"/>
        <v>1</v>
      </c>
      <c r="AO17" s="158">
        <f t="shared" si="35"/>
        <v>0</v>
      </c>
      <c r="AP17" s="158">
        <f t="shared" si="35"/>
        <v>0</v>
      </c>
      <c r="AQ17" s="158">
        <f t="shared" si="35"/>
        <v>0</v>
      </c>
      <c r="AR17" s="11"/>
      <c r="AS17" s="171"/>
      <c r="AT17" s="210">
        <v>9</v>
      </c>
      <c r="AU17" s="152">
        <v>14</v>
      </c>
      <c r="AV17" s="180" t="s">
        <v>142</v>
      </c>
      <c r="AW17" s="180" t="s">
        <v>143</v>
      </c>
      <c r="AX17" s="152"/>
      <c r="AY17" s="152"/>
      <c r="AZ17" s="171"/>
      <c r="BA17" s="161">
        <v>0</v>
      </c>
      <c r="BB17" s="161">
        <v>0</v>
      </c>
      <c r="BC17" s="161">
        <v>2</v>
      </c>
      <c r="BD17" s="161">
        <v>2</v>
      </c>
      <c r="BE17" s="161">
        <v>2</v>
      </c>
      <c r="BF17" s="161">
        <v>2</v>
      </c>
      <c r="BG17" s="161">
        <v>0</v>
      </c>
      <c r="BH17" s="161">
        <v>0</v>
      </c>
      <c r="BI17" s="161">
        <v>0</v>
      </c>
      <c r="BJ17" s="161">
        <v>0</v>
      </c>
      <c r="BK17" s="171"/>
      <c r="BL17" s="177">
        <f t="shared" si="2"/>
        <v>0</v>
      </c>
      <c r="BM17" s="177">
        <f t="shared" si="3"/>
        <v>0</v>
      </c>
      <c r="BN17" s="177">
        <f t="shared" si="4"/>
        <v>0</v>
      </c>
      <c r="BO17" s="177">
        <f t="shared" si="5"/>
        <v>0</v>
      </c>
      <c r="BP17" s="177">
        <f t="shared" si="6"/>
        <v>0</v>
      </c>
      <c r="BQ17" s="177">
        <f t="shared" si="7"/>
        <v>0</v>
      </c>
      <c r="BR17" s="177">
        <f t="shared" si="8"/>
        <v>0</v>
      </c>
      <c r="BS17" s="177">
        <f t="shared" si="9"/>
        <v>0</v>
      </c>
      <c r="BT17" s="177">
        <f t="shared" si="10"/>
        <v>0</v>
      </c>
      <c r="BU17" s="177">
        <f t="shared" si="11"/>
        <v>0</v>
      </c>
      <c r="BV17" s="171"/>
      <c r="BW17" s="162">
        <v>0</v>
      </c>
      <c r="BX17" s="162">
        <v>0</v>
      </c>
      <c r="BY17" s="162">
        <v>1.0000000000000001E-9</v>
      </c>
      <c r="BZ17" s="162">
        <v>1.0000000000000001E-9</v>
      </c>
      <c r="CA17" s="162">
        <v>1.0000000000000001E-9</v>
      </c>
      <c r="CB17" s="162">
        <v>1.0000000000000001E-9</v>
      </c>
      <c r="CC17" s="162">
        <v>0</v>
      </c>
      <c r="CD17" s="162">
        <v>0</v>
      </c>
      <c r="CE17" s="162">
        <v>0</v>
      </c>
      <c r="CF17" s="162">
        <v>0</v>
      </c>
      <c r="CG17" s="162">
        <f>MIN(BW3:CF17)</f>
        <v>0</v>
      </c>
      <c r="CH17" s="171"/>
      <c r="CI17" s="197">
        <f t="shared" si="15"/>
        <v>1.0534638907267981</v>
      </c>
      <c r="CJ17" s="190">
        <v>33244792.078000002</v>
      </c>
      <c r="CK17" s="191">
        <v>1078.4079389999999</v>
      </c>
      <c r="CL17" s="191">
        <v>1060.5450000000001</v>
      </c>
      <c r="CM17" s="191">
        <v>1025.9813349999999</v>
      </c>
      <c r="CN17" s="191">
        <v>993.23604439999997</v>
      </c>
      <c r="CO17" s="192">
        <v>-16.174118310000001</v>
      </c>
      <c r="CP17" s="192">
        <v>0</v>
      </c>
      <c r="CQ17" s="192">
        <v>-0.45008878149999998</v>
      </c>
      <c r="CR17" s="192">
        <v>-140.4296631</v>
      </c>
      <c r="CS17" s="192">
        <f t="shared" si="16"/>
        <v>0.25772865000000067</v>
      </c>
      <c r="CT17" s="171"/>
      <c r="CU17" s="171"/>
      <c r="CV17" s="171"/>
      <c r="CW17" s="171"/>
      <c r="CX17" s="171"/>
      <c r="CY17" s="171"/>
      <c r="CZ17" s="171"/>
      <c r="DA17" s="171"/>
      <c r="DB17" s="171"/>
      <c r="DC17" s="171"/>
      <c r="DD17" s="171"/>
      <c r="DE17" s="171"/>
      <c r="DF17" s="171"/>
      <c r="DG17" s="171"/>
    </row>
    <row r="18" spans="1:111" ht="12" customHeight="1">
      <c r="A18" s="179">
        <f t="shared" si="23"/>
        <v>13</v>
      </c>
      <c r="B18" s="179">
        <f t="shared" si="21"/>
        <v>14</v>
      </c>
      <c r="C18" s="150">
        <v>13</v>
      </c>
      <c r="D18" s="150">
        <v>0</v>
      </c>
      <c r="E18" s="182">
        <v>4</v>
      </c>
      <c r="F18" s="182">
        <v>7</v>
      </c>
      <c r="G18" s="128">
        <v>5000</v>
      </c>
      <c r="H18" s="128">
        <v>10</v>
      </c>
      <c r="I18" s="128">
        <v>5.4545456000000005E-4</v>
      </c>
      <c r="J18" s="200">
        <v>1062.4549999999899</v>
      </c>
      <c r="K18" s="183">
        <v>2</v>
      </c>
      <c r="L18" s="40">
        <v>3.0000000000000001E-5</v>
      </c>
      <c r="M18" s="40">
        <v>2.9999999999999898E-2</v>
      </c>
      <c r="N18" s="182">
        <v>2</v>
      </c>
      <c r="O18" s="182">
        <v>1</v>
      </c>
      <c r="P18" s="182">
        <v>0</v>
      </c>
      <c r="Q18" s="193">
        <f>IF(OR(N18-N17&lt;0,O18=0),MAX(Q$4:Q17)+1,0)</f>
        <v>0</v>
      </c>
      <c r="R18" s="485">
        <f t="shared" si="17"/>
        <v>3</v>
      </c>
      <c r="S18" s="193" t="str">
        <f t="shared" si="18"/>
        <v/>
      </c>
      <c r="T18" s="193" t="str">
        <f t="shared" si="33"/>
        <v/>
      </c>
      <c r="U18" s="193">
        <f t="shared" si="33"/>
        <v>14</v>
      </c>
      <c r="V18" s="193" t="str">
        <f t="shared" si="33"/>
        <v/>
      </c>
      <c r="W18" s="193" t="str">
        <f t="shared" si="33"/>
        <v/>
      </c>
      <c r="X18" s="193" t="str">
        <f t="shared" si="33"/>
        <v/>
      </c>
      <c r="Y18" s="193" t="str">
        <f t="shared" si="33"/>
        <v/>
      </c>
      <c r="Z18" s="193" t="str">
        <f t="shared" si="33"/>
        <v/>
      </c>
      <c r="AA18" s="277">
        <v>13</v>
      </c>
      <c r="AB18" s="277">
        <v>13</v>
      </c>
      <c r="AC18" s="278">
        <v>12</v>
      </c>
      <c r="AD18" s="278">
        <v>-14</v>
      </c>
      <c r="AE18" s="278"/>
      <c r="AF18" s="50" t="str">
        <f t="shared" si="13"/>
        <v>8,5</v>
      </c>
      <c r="AG18" s="199">
        <f t="shared" si="24"/>
        <v>13</v>
      </c>
      <c r="AH18" s="158">
        <f t="shared" ref="AH18:AQ18" si="36">IF(ISNUMBER(MATCH(AH69,$AY$28:$AY$37,0)),$AY$27,IF(ISNUMBER(MATCH(AH69,$AY$25:$AY$26,0)),$AY$24,IF(ISNUMBER(MATCH(AH69,$AF$5:$AF$40,0)),$AF$4,$P$4)))</f>
        <v>-1</v>
      </c>
      <c r="AI18" s="158">
        <f t="shared" si="36"/>
        <v>1</v>
      </c>
      <c r="AJ18" s="158">
        <f t="shared" si="36"/>
        <v>1</v>
      </c>
      <c r="AK18" s="158">
        <f t="shared" si="36"/>
        <v>1</v>
      </c>
      <c r="AL18" s="158">
        <f t="shared" si="36"/>
        <v>1</v>
      </c>
      <c r="AM18" s="158">
        <f t="shared" si="36"/>
        <v>1</v>
      </c>
      <c r="AN18" s="158">
        <f t="shared" si="36"/>
        <v>1</v>
      </c>
      <c r="AO18" s="158">
        <f t="shared" si="36"/>
        <v>1</v>
      </c>
      <c r="AP18" s="158">
        <f t="shared" si="36"/>
        <v>0</v>
      </c>
      <c r="AQ18" s="158">
        <f t="shared" si="36"/>
        <v>0</v>
      </c>
      <c r="AR18" s="11"/>
      <c r="AS18" s="171"/>
      <c r="AT18" s="210">
        <v>10</v>
      </c>
      <c r="AU18" s="152">
        <v>9</v>
      </c>
      <c r="AV18" s="180" t="s">
        <v>57</v>
      </c>
      <c r="AW18" s="181">
        <v>1075.5450000000001</v>
      </c>
      <c r="AX18" s="152"/>
      <c r="AY18" s="152"/>
      <c r="AZ18" s="171"/>
      <c r="BA18" s="176">
        <f>_xlfn.MINIFS(BA19:BJ33,BA19:BJ33,"&lt;&gt;0")</f>
        <v>997</v>
      </c>
      <c r="BB18" s="173"/>
      <c r="BC18" s="173"/>
      <c r="BD18" s="173"/>
      <c r="BE18" s="173"/>
      <c r="BF18" s="173"/>
      <c r="BG18" s="173"/>
      <c r="BH18" s="173"/>
      <c r="BI18" s="173"/>
      <c r="BJ18" s="173" t="s">
        <v>147</v>
      </c>
      <c r="BK18" s="171"/>
      <c r="BL18" s="176">
        <f>_xlfn.MINIFS(BL19:BU33,BL19:BU33,"&lt;&gt;0")</f>
        <v>997</v>
      </c>
      <c r="BM18" s="171"/>
      <c r="BN18" s="171"/>
      <c r="BO18" s="171"/>
      <c r="BP18" s="171"/>
      <c r="BQ18" s="171"/>
      <c r="BR18" s="171"/>
      <c r="BS18" s="171"/>
      <c r="BT18" s="173"/>
      <c r="BU18" s="173" t="s">
        <v>148</v>
      </c>
      <c r="BV18" s="171"/>
      <c r="BW18" s="176">
        <f>_xlfn.MINIFS(BW19:CF33,BW19:CF33,"&lt;&gt;0")</f>
        <v>530</v>
      </c>
      <c r="BX18" s="171"/>
      <c r="BY18" s="171"/>
      <c r="BZ18" s="171"/>
      <c r="CA18" s="171"/>
      <c r="CB18" s="171"/>
      <c r="CC18" s="171"/>
      <c r="CD18" s="171"/>
      <c r="CE18" s="171"/>
      <c r="CF18" s="173" t="s">
        <v>149</v>
      </c>
      <c r="CG18" s="171"/>
      <c r="CH18" s="171"/>
      <c r="CI18" s="197">
        <f t="shared" si="15"/>
        <v>1.20176898210542</v>
      </c>
      <c r="CJ18" s="190">
        <v>37924944.829690002</v>
      </c>
      <c r="CK18" s="191">
        <v>1078.404716</v>
      </c>
      <c r="CL18" s="191">
        <v>1060.5450000000001</v>
      </c>
      <c r="CM18" s="191">
        <v>1025.980395</v>
      </c>
      <c r="CN18" s="191">
        <v>993.22752290000005</v>
      </c>
      <c r="CO18" s="192">
        <v>-16.0812375</v>
      </c>
      <c r="CP18" s="192">
        <v>0</v>
      </c>
      <c r="CQ18" s="192">
        <v>-0.44038516389999999</v>
      </c>
      <c r="CR18" s="192">
        <v>-138.9636299</v>
      </c>
      <c r="CS18" s="192">
        <f t="shared" si="16"/>
        <v>0.35060946000000115</v>
      </c>
      <c r="CT18" s="171"/>
      <c r="CU18" s="171"/>
      <c r="CV18" s="171"/>
      <c r="CW18" s="171"/>
      <c r="CX18" s="171"/>
      <c r="CY18" s="171"/>
      <c r="CZ18" s="171"/>
      <c r="DA18" s="171"/>
      <c r="DB18" s="171"/>
      <c r="DC18" s="171"/>
      <c r="DD18" s="171"/>
      <c r="DE18" s="171"/>
      <c r="DF18" s="171"/>
      <c r="DG18" s="171"/>
    </row>
    <row r="19" spans="1:111" ht="12" customHeight="1">
      <c r="A19" s="179">
        <f t="shared" si="23"/>
        <v>14</v>
      </c>
      <c r="B19" s="179">
        <f t="shared" si="21"/>
        <v>15</v>
      </c>
      <c r="C19" s="150">
        <v>14</v>
      </c>
      <c r="D19" s="150">
        <v>0</v>
      </c>
      <c r="E19" s="182">
        <v>5</v>
      </c>
      <c r="F19" s="182">
        <v>7</v>
      </c>
      <c r="G19" s="128">
        <v>2000</v>
      </c>
      <c r="H19" s="128">
        <v>10</v>
      </c>
      <c r="I19" s="128">
        <v>5.4545456000000005E-4</v>
      </c>
      <c r="J19" s="200">
        <v>1060.5450000000001</v>
      </c>
      <c r="K19" s="183">
        <v>2</v>
      </c>
      <c r="L19" s="40">
        <v>3.0000000000000001E-5</v>
      </c>
      <c r="M19" s="40">
        <v>2.9999999999999898E-2</v>
      </c>
      <c r="N19" s="182">
        <v>2</v>
      </c>
      <c r="O19" s="182">
        <v>1</v>
      </c>
      <c r="P19" s="182">
        <v>0</v>
      </c>
      <c r="Q19" s="193">
        <f>IF(OR(N19-N18&lt;0,O19=0),MAX(Q$4:Q18)+1,0)</f>
        <v>0</v>
      </c>
      <c r="R19" s="485">
        <f t="shared" si="17"/>
        <v>3</v>
      </c>
      <c r="S19" s="193" t="str">
        <f t="shared" si="18"/>
        <v/>
      </c>
      <c r="T19" s="193" t="str">
        <f t="shared" si="33"/>
        <v/>
      </c>
      <c r="U19" s="193">
        <f t="shared" si="33"/>
        <v>15</v>
      </c>
      <c r="V19" s="193" t="str">
        <f t="shared" si="33"/>
        <v/>
      </c>
      <c r="W19" s="193" t="str">
        <f t="shared" si="33"/>
        <v/>
      </c>
      <c r="X19" s="193" t="str">
        <f t="shared" si="33"/>
        <v/>
      </c>
      <c r="Y19" s="193" t="str">
        <f t="shared" si="33"/>
        <v/>
      </c>
      <c r="Z19" s="193" t="str">
        <f t="shared" si="33"/>
        <v/>
      </c>
      <c r="AA19" s="277">
        <v>14</v>
      </c>
      <c r="AB19" s="277">
        <v>14</v>
      </c>
      <c r="AC19" s="278">
        <v>13</v>
      </c>
      <c r="AD19" s="278">
        <v>-18</v>
      </c>
      <c r="AE19" s="278"/>
      <c r="AF19" s="50" t="str">
        <f t="shared" si="13"/>
        <v>8,6</v>
      </c>
      <c r="AG19" s="199">
        <f t="shared" si="24"/>
        <v>14</v>
      </c>
      <c r="AH19" s="158">
        <f t="shared" ref="AH19:AQ19" si="37">IF(ISNUMBER(MATCH(AH70,$AY$28:$AY$37,0)),$AY$27,IF(ISNUMBER(MATCH(AH70,$AY$25:$AY$26,0)),$AY$24,IF(ISNUMBER(MATCH(AH70,$AF$5:$AF$40,0)),$AF$4,$P$4)))</f>
        <v>0</v>
      </c>
      <c r="AI19" s="158">
        <f t="shared" si="37"/>
        <v>0</v>
      </c>
      <c r="AJ19" s="158">
        <f t="shared" si="37"/>
        <v>0</v>
      </c>
      <c r="AK19" s="158">
        <f t="shared" si="37"/>
        <v>0</v>
      </c>
      <c r="AL19" s="158">
        <f t="shared" si="37"/>
        <v>0</v>
      </c>
      <c r="AM19" s="158">
        <f t="shared" si="37"/>
        <v>0</v>
      </c>
      <c r="AN19" s="158">
        <f t="shared" si="37"/>
        <v>0</v>
      </c>
      <c r="AO19" s="158">
        <f t="shared" si="37"/>
        <v>0</v>
      </c>
      <c r="AP19" s="158">
        <f t="shared" si="37"/>
        <v>-1</v>
      </c>
      <c r="AQ19" s="158">
        <f t="shared" si="37"/>
        <v>0</v>
      </c>
      <c r="AR19" s="11"/>
      <c r="AS19" s="171"/>
      <c r="AT19" s="210">
        <v>11</v>
      </c>
      <c r="AU19" s="152">
        <v>10</v>
      </c>
      <c r="AV19" s="180" t="s">
        <v>57</v>
      </c>
      <c r="AW19" s="181">
        <v>1072.636</v>
      </c>
      <c r="AX19" s="152"/>
      <c r="AY19" s="152"/>
      <c r="AZ19" s="171"/>
      <c r="BA19" s="71">
        <v>1105</v>
      </c>
      <c r="BB19" s="71">
        <v>1105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171"/>
      <c r="BL19" s="71">
        <v>1110</v>
      </c>
      <c r="BM19" s="71">
        <v>1110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171"/>
      <c r="BW19" s="71">
        <v>1000</v>
      </c>
      <c r="BX19" s="71">
        <v>1000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171"/>
      <c r="CH19" s="171"/>
      <c r="CI19" s="197">
        <f t="shared" si="15"/>
        <v>1.3649045826219357</v>
      </c>
      <c r="CJ19" s="190">
        <v>43073112.856550001</v>
      </c>
      <c r="CK19" s="191">
        <v>1078.40077</v>
      </c>
      <c r="CL19" s="191">
        <v>1060.5450000000001</v>
      </c>
      <c r="CM19" s="191">
        <v>1025.9793990000001</v>
      </c>
      <c r="CN19" s="191">
        <v>993.21866120000004</v>
      </c>
      <c r="CO19" s="192">
        <v>-15.96782441</v>
      </c>
      <c r="CP19" s="192">
        <v>0</v>
      </c>
      <c r="CQ19" s="192">
        <v>-0.43019646309999998</v>
      </c>
      <c r="CR19" s="192">
        <v>-137.4450239</v>
      </c>
      <c r="CS19" s="192">
        <f t="shared" si="16"/>
        <v>0.46402255000000103</v>
      </c>
      <c r="CT19" s="171"/>
      <c r="CU19" s="171"/>
      <c r="CV19" s="171"/>
      <c r="CW19" s="171"/>
      <c r="CX19" s="171"/>
      <c r="CY19" s="171"/>
      <c r="CZ19" s="171"/>
      <c r="DA19" s="171"/>
      <c r="DB19" s="171"/>
      <c r="DC19" s="171"/>
      <c r="DD19" s="171"/>
      <c r="DE19" s="171"/>
      <c r="DF19" s="171"/>
      <c r="DG19" s="171"/>
    </row>
    <row r="20" spans="1:111" ht="12" customHeight="1">
      <c r="A20" s="179">
        <f t="shared" si="23"/>
        <v>15</v>
      </c>
      <c r="B20" s="179">
        <f t="shared" si="21"/>
        <v>16</v>
      </c>
      <c r="C20" s="150">
        <v>15</v>
      </c>
      <c r="D20" s="150">
        <v>0</v>
      </c>
      <c r="E20" s="182">
        <v>4</v>
      </c>
      <c r="F20" s="182">
        <v>9</v>
      </c>
      <c r="G20" s="128">
        <v>2500</v>
      </c>
      <c r="H20" s="128">
        <v>10</v>
      </c>
      <c r="I20" s="128">
        <v>1.81818179999999E-3</v>
      </c>
      <c r="J20" s="200">
        <v>1077.7270000000001</v>
      </c>
      <c r="K20" s="183">
        <v>3</v>
      </c>
      <c r="L20" s="40">
        <v>3.0000000000000001E-5</v>
      </c>
      <c r="M20" s="40">
        <v>2.9999999999999898E-2</v>
      </c>
      <c r="N20" s="182">
        <v>1</v>
      </c>
      <c r="O20" s="182">
        <v>1</v>
      </c>
      <c r="P20" s="182">
        <v>0</v>
      </c>
      <c r="Q20" s="193">
        <f>IF(OR(N20-N19&lt;0,O20=0),MAX(Q$4:Q19)+1,0)</f>
        <v>4</v>
      </c>
      <c r="R20" s="485">
        <f t="shared" si="17"/>
        <v>4</v>
      </c>
      <c r="S20" s="193" t="str">
        <f t="shared" si="18"/>
        <v/>
      </c>
      <c r="T20" s="193" t="str">
        <f t="shared" si="33"/>
        <v/>
      </c>
      <c r="U20" s="193" t="str">
        <f t="shared" si="33"/>
        <v/>
      </c>
      <c r="V20" s="193">
        <f t="shared" si="33"/>
        <v>16</v>
      </c>
      <c r="W20" s="193" t="str">
        <f t="shared" si="33"/>
        <v/>
      </c>
      <c r="X20" s="193" t="str">
        <f t="shared" si="33"/>
        <v/>
      </c>
      <c r="Y20" s="193" t="str">
        <f t="shared" si="33"/>
        <v/>
      </c>
      <c r="Z20" s="193" t="str">
        <f t="shared" si="33"/>
        <v/>
      </c>
      <c r="AA20" s="277">
        <v>15</v>
      </c>
      <c r="AB20" s="277">
        <v>15</v>
      </c>
      <c r="AC20" s="278">
        <v>-16</v>
      </c>
      <c r="AD20" s="278"/>
      <c r="AE20" s="278"/>
      <c r="AF20" s="50" t="str">
        <f t="shared" si="13"/>
        <v>10,5</v>
      </c>
      <c r="AG20" s="199">
        <f t="shared" si="24"/>
        <v>15</v>
      </c>
      <c r="AH20" s="158">
        <f t="shared" ref="AH20:AQ20" si="38">IF(ISNUMBER(MATCH(AH71,$AY$28:$AY$37,0)),$AY$27,IF(ISNUMBER(MATCH(AH71,$AY$25:$AY$26,0)),$AY$24,IF(ISNUMBER(MATCH(AH71,$AF$5:$AF$40,0)),$AF$4,$P$4)))</f>
        <v>0</v>
      </c>
      <c r="AI20" s="158">
        <f t="shared" si="38"/>
        <v>0</v>
      </c>
      <c r="AJ20" s="158">
        <f t="shared" si="38"/>
        <v>0</v>
      </c>
      <c r="AK20" s="158">
        <f t="shared" si="38"/>
        <v>0</v>
      </c>
      <c r="AL20" s="158">
        <f t="shared" si="38"/>
        <v>0</v>
      </c>
      <c r="AM20" s="158">
        <f t="shared" si="38"/>
        <v>0</v>
      </c>
      <c r="AN20" s="158">
        <f t="shared" si="38"/>
        <v>0</v>
      </c>
      <c r="AO20" s="158">
        <f t="shared" si="38"/>
        <v>0</v>
      </c>
      <c r="AP20" s="158">
        <f t="shared" si="38"/>
        <v>0</v>
      </c>
      <c r="AQ20" s="158">
        <f t="shared" si="38"/>
        <v>0</v>
      </c>
      <c r="AR20" s="11"/>
      <c r="AS20" s="171"/>
      <c r="AT20" s="210">
        <v>12</v>
      </c>
      <c r="AU20" s="152">
        <v>11</v>
      </c>
      <c r="AV20" s="180" t="s">
        <v>57</v>
      </c>
      <c r="AW20" s="181">
        <v>1069.873</v>
      </c>
      <c r="AX20" s="152"/>
      <c r="AY20" s="152"/>
      <c r="AZ20" s="171"/>
      <c r="BA20" s="71">
        <v>1105</v>
      </c>
      <c r="BB20" s="71">
        <v>1095</v>
      </c>
      <c r="BC20" s="71">
        <v>1105</v>
      </c>
      <c r="BD20" s="71">
        <v>0</v>
      </c>
      <c r="BE20" s="71">
        <v>0</v>
      </c>
      <c r="BF20" s="71">
        <v>1100</v>
      </c>
      <c r="BG20" s="71">
        <v>1100</v>
      </c>
      <c r="BH20" s="71">
        <v>1110</v>
      </c>
      <c r="BI20" s="71">
        <v>0</v>
      </c>
      <c r="BJ20" s="71">
        <v>0</v>
      </c>
      <c r="BK20" s="171"/>
      <c r="BL20" s="71">
        <v>1110</v>
      </c>
      <c r="BM20" s="71">
        <v>1105</v>
      </c>
      <c r="BN20" s="71">
        <v>1110</v>
      </c>
      <c r="BO20" s="71">
        <v>0</v>
      </c>
      <c r="BP20" s="71">
        <v>0</v>
      </c>
      <c r="BQ20" s="71">
        <v>1100</v>
      </c>
      <c r="BR20" s="71">
        <v>1100</v>
      </c>
      <c r="BS20" s="71">
        <v>1110</v>
      </c>
      <c r="BT20" s="71">
        <v>0</v>
      </c>
      <c r="BU20" s="71">
        <v>0</v>
      </c>
      <c r="BV20" s="171"/>
      <c r="BW20" s="71">
        <v>1000</v>
      </c>
      <c r="BX20" s="71">
        <v>900</v>
      </c>
      <c r="BY20" s="71">
        <v>900</v>
      </c>
      <c r="BZ20" s="71">
        <v>0</v>
      </c>
      <c r="CA20" s="71">
        <v>0</v>
      </c>
      <c r="CB20" s="71">
        <v>950</v>
      </c>
      <c r="CC20" s="71">
        <v>950</v>
      </c>
      <c r="CD20" s="71">
        <v>950</v>
      </c>
      <c r="CE20" s="71">
        <v>0</v>
      </c>
      <c r="CF20" s="71">
        <v>0</v>
      </c>
      <c r="CG20" s="171"/>
      <c r="CH20" s="171"/>
      <c r="CI20" s="197">
        <f t="shared" si="15"/>
        <v>1.5443537431902299</v>
      </c>
      <c r="CJ20" s="190">
        <v>48736097.686099999</v>
      </c>
      <c r="CK20" s="191">
        <v>1078.3960400000001</v>
      </c>
      <c r="CL20" s="191">
        <v>1060.5450000000001</v>
      </c>
      <c r="CM20" s="191">
        <v>1025.9783420000001</v>
      </c>
      <c r="CN20" s="191">
        <v>993.20937719999995</v>
      </c>
      <c r="CO20" s="192">
        <v>-15.832239230000001</v>
      </c>
      <c r="CP20" s="192">
        <v>0</v>
      </c>
      <c r="CQ20" s="192">
        <v>-0.4194881949</v>
      </c>
      <c r="CR20" s="192">
        <v>-135.86067489999999</v>
      </c>
      <c r="CS20" s="192">
        <f t="shared" si="16"/>
        <v>0.59960773000000067</v>
      </c>
      <c r="CT20" s="171"/>
      <c r="CU20" s="171"/>
      <c r="CV20" s="171"/>
      <c r="CW20" s="171"/>
      <c r="CX20" s="171"/>
      <c r="CY20" s="171"/>
      <c r="CZ20" s="171"/>
      <c r="DA20" s="171"/>
      <c r="DB20" s="171"/>
      <c r="DC20" s="171"/>
      <c r="DD20" s="171"/>
      <c r="DE20" s="171"/>
      <c r="DF20" s="171"/>
      <c r="DG20" s="171"/>
    </row>
    <row r="21" spans="1:111" ht="12" customHeight="1">
      <c r="A21" s="179">
        <f t="shared" si="23"/>
        <v>16</v>
      </c>
      <c r="B21" s="179">
        <f t="shared" si="21"/>
        <v>17</v>
      </c>
      <c r="C21" s="150">
        <v>16</v>
      </c>
      <c r="D21" s="150">
        <v>0</v>
      </c>
      <c r="E21" s="182">
        <v>4</v>
      </c>
      <c r="F21" s="182">
        <v>8</v>
      </c>
      <c r="G21" s="128">
        <v>5000</v>
      </c>
      <c r="H21" s="128">
        <v>10</v>
      </c>
      <c r="I21" s="128">
        <v>1.81818179999999E-3</v>
      </c>
      <c r="J21" s="200">
        <v>1070.9090000000001</v>
      </c>
      <c r="K21" s="183">
        <v>3</v>
      </c>
      <c r="L21" s="40">
        <v>3.0000000000000001E-5</v>
      </c>
      <c r="M21" s="40">
        <v>2.9999999999999898E-2</v>
      </c>
      <c r="N21" s="182">
        <v>2</v>
      </c>
      <c r="O21" s="182">
        <v>1</v>
      </c>
      <c r="P21" s="182">
        <v>0</v>
      </c>
      <c r="Q21" s="193">
        <f>IF(OR(N21-N20&lt;0,O21=0),MAX(Q$4:Q20)+1,0)</f>
        <v>0</v>
      </c>
      <c r="R21" s="485">
        <f t="shared" si="17"/>
        <v>4</v>
      </c>
      <c r="S21" s="193" t="str">
        <f t="shared" si="18"/>
        <v/>
      </c>
      <c r="T21" s="193" t="str">
        <f t="shared" si="33"/>
        <v/>
      </c>
      <c r="U21" s="193" t="str">
        <f t="shared" si="33"/>
        <v/>
      </c>
      <c r="V21" s="193">
        <f t="shared" si="33"/>
        <v>17</v>
      </c>
      <c r="W21" s="193" t="str">
        <f t="shared" si="33"/>
        <v/>
      </c>
      <c r="X21" s="193" t="str">
        <f t="shared" si="33"/>
        <v/>
      </c>
      <c r="Y21" s="193" t="str">
        <f t="shared" si="33"/>
        <v/>
      </c>
      <c r="Z21" s="193" t="str">
        <f t="shared" si="33"/>
        <v/>
      </c>
      <c r="AA21" s="277">
        <v>16</v>
      </c>
      <c r="AB21" s="277">
        <v>16</v>
      </c>
      <c r="AC21" s="278">
        <v>15</v>
      </c>
      <c r="AD21" s="278">
        <v>-17</v>
      </c>
      <c r="AE21" s="278"/>
      <c r="AF21" s="50" t="str">
        <f t="shared" si="13"/>
        <v>9,5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71"/>
      <c r="AT21" s="210">
        <v>13</v>
      </c>
      <c r="AU21" s="152">
        <v>12</v>
      </c>
      <c r="AV21" s="180" t="s">
        <v>57</v>
      </c>
      <c r="AW21" s="181">
        <v>1066.819</v>
      </c>
      <c r="AX21" s="152"/>
      <c r="AY21" s="152"/>
      <c r="AZ21" s="171"/>
      <c r="BA21" s="71">
        <v>0</v>
      </c>
      <c r="BB21" s="71">
        <v>1100</v>
      </c>
      <c r="BC21" s="71">
        <v>1085</v>
      </c>
      <c r="BD21" s="71">
        <v>1080</v>
      </c>
      <c r="BE21" s="71">
        <v>1078</v>
      </c>
      <c r="BF21" s="71">
        <v>1076</v>
      </c>
      <c r="BG21" s="71">
        <v>1073</v>
      </c>
      <c r="BH21" s="71">
        <v>1090</v>
      </c>
      <c r="BI21" s="71">
        <v>0</v>
      </c>
      <c r="BJ21" s="71">
        <v>0</v>
      </c>
      <c r="BK21" s="171"/>
      <c r="BL21" s="71">
        <v>0</v>
      </c>
      <c r="BM21" s="71">
        <v>1100</v>
      </c>
      <c r="BN21" s="71">
        <v>1095</v>
      </c>
      <c r="BO21" s="71">
        <v>1088</v>
      </c>
      <c r="BP21" s="71">
        <v>1085</v>
      </c>
      <c r="BQ21" s="71">
        <v>1085</v>
      </c>
      <c r="BR21" s="71">
        <v>1085</v>
      </c>
      <c r="BS21" s="71">
        <v>1090</v>
      </c>
      <c r="BT21" s="71">
        <v>0</v>
      </c>
      <c r="BU21" s="71">
        <v>0</v>
      </c>
      <c r="BV21" s="171"/>
      <c r="BW21" s="71">
        <v>0</v>
      </c>
      <c r="BX21" s="71">
        <v>850</v>
      </c>
      <c r="BY21" s="71">
        <v>670</v>
      </c>
      <c r="BZ21" s="71">
        <v>680</v>
      </c>
      <c r="CA21" s="71">
        <v>680</v>
      </c>
      <c r="CB21" s="71">
        <v>770</v>
      </c>
      <c r="CC21" s="71">
        <v>770</v>
      </c>
      <c r="CD21" s="71">
        <v>890</v>
      </c>
      <c r="CE21" s="71">
        <v>0</v>
      </c>
      <c r="CF21" s="71">
        <v>0</v>
      </c>
      <c r="CG21" s="171"/>
      <c r="CH21" s="171"/>
      <c r="CI21" s="197">
        <f t="shared" si="15"/>
        <v>1.741747819815195</v>
      </c>
      <c r="CJ21" s="190">
        <v>54965380.998599999</v>
      </c>
      <c r="CK21" s="191">
        <v>1078.3904669999999</v>
      </c>
      <c r="CL21" s="191">
        <v>1060.5450000000001</v>
      </c>
      <c r="CM21" s="191">
        <v>1025.9772350000001</v>
      </c>
      <c r="CN21" s="191">
        <v>993.19975529999999</v>
      </c>
      <c r="CO21" s="192">
        <v>-15.67308886</v>
      </c>
      <c r="CP21" s="192">
        <v>0</v>
      </c>
      <c r="CQ21" s="192">
        <v>-0.40838559600000002</v>
      </c>
      <c r="CR21" s="192">
        <v>-134.2258028</v>
      </c>
      <c r="CS21" s="192">
        <f t="shared" si="16"/>
        <v>0.75875810000000143</v>
      </c>
      <c r="CT21" s="171"/>
      <c r="CU21" s="171"/>
      <c r="CV21" s="171"/>
      <c r="CW21" s="171"/>
      <c r="CX21" s="171"/>
      <c r="CY21" s="171"/>
      <c r="CZ21" s="171"/>
      <c r="DA21" s="171"/>
      <c r="DB21" s="171"/>
      <c r="DC21" s="171"/>
      <c r="DD21" s="171"/>
      <c r="DE21" s="171"/>
      <c r="DF21" s="171"/>
      <c r="DG21" s="171"/>
    </row>
    <row r="22" spans="1:111" ht="12" customHeight="1">
      <c r="A22" s="179">
        <f t="shared" si="23"/>
        <v>17</v>
      </c>
      <c r="B22" s="179">
        <f t="shared" si="21"/>
        <v>18</v>
      </c>
      <c r="C22" s="150">
        <v>17</v>
      </c>
      <c r="D22" s="150">
        <v>0</v>
      </c>
      <c r="E22" s="182">
        <v>5</v>
      </c>
      <c r="F22" s="182">
        <v>7</v>
      </c>
      <c r="G22" s="128">
        <v>3500</v>
      </c>
      <c r="H22" s="128">
        <v>10</v>
      </c>
      <c r="I22" s="128">
        <v>1.81818179999999E-3</v>
      </c>
      <c r="J22" s="200">
        <v>1063.182</v>
      </c>
      <c r="K22" s="183">
        <v>3</v>
      </c>
      <c r="L22" s="40">
        <v>3.0000000000000001E-5</v>
      </c>
      <c r="M22" s="40">
        <v>2.9999999999999898E-2</v>
      </c>
      <c r="N22" s="182">
        <v>2</v>
      </c>
      <c r="O22" s="182">
        <v>1</v>
      </c>
      <c r="P22" s="182">
        <v>0</v>
      </c>
      <c r="Q22" s="193">
        <f>IF(OR(N22-N21&lt;0,O22=0),MAX(Q$4:Q21)+1,0)</f>
        <v>0</v>
      </c>
      <c r="R22" s="485">
        <f t="shared" si="17"/>
        <v>4</v>
      </c>
      <c r="S22" s="193" t="str">
        <f t="shared" si="18"/>
        <v/>
      </c>
      <c r="T22" s="193" t="str">
        <f t="shared" si="33"/>
        <v/>
      </c>
      <c r="U22" s="193" t="str">
        <f t="shared" si="33"/>
        <v/>
      </c>
      <c r="V22" s="193">
        <f t="shared" si="33"/>
        <v>18</v>
      </c>
      <c r="W22" s="193" t="str">
        <f t="shared" si="33"/>
        <v/>
      </c>
      <c r="X22" s="193" t="str">
        <f t="shared" si="33"/>
        <v/>
      </c>
      <c r="Y22" s="193" t="str">
        <f t="shared" si="33"/>
        <v/>
      </c>
      <c r="Z22" s="193" t="str">
        <f t="shared" si="33"/>
        <v/>
      </c>
      <c r="AA22" s="277">
        <v>17</v>
      </c>
      <c r="AB22" s="277">
        <v>17</v>
      </c>
      <c r="AC22" s="278">
        <v>16</v>
      </c>
      <c r="AD22" s="278">
        <v>-18</v>
      </c>
      <c r="AE22" s="278"/>
      <c r="AF22" s="50" t="str">
        <f t="shared" si="13"/>
        <v>8,6</v>
      </c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71"/>
      <c r="AT22" s="210">
        <v>14</v>
      </c>
      <c r="AU22" s="152">
        <v>13</v>
      </c>
      <c r="AV22" s="180" t="s">
        <v>57</v>
      </c>
      <c r="AW22" s="181">
        <v>1063.6189999999999</v>
      </c>
      <c r="AX22" s="152"/>
      <c r="AY22" s="152"/>
      <c r="AZ22" s="171"/>
      <c r="BA22" s="71">
        <v>1110</v>
      </c>
      <c r="BB22" s="71">
        <v>1100</v>
      </c>
      <c r="BC22" s="71">
        <v>1090</v>
      </c>
      <c r="BD22" s="71">
        <v>1085</v>
      </c>
      <c r="BE22" s="71">
        <v>1076</v>
      </c>
      <c r="BF22" s="71">
        <v>1080</v>
      </c>
      <c r="BG22" s="71">
        <v>1080</v>
      </c>
      <c r="BH22" s="71">
        <v>1070</v>
      </c>
      <c r="BI22" s="71">
        <v>1100</v>
      </c>
      <c r="BJ22" s="71">
        <v>0</v>
      </c>
      <c r="BK22" s="171"/>
      <c r="BL22" s="71">
        <v>1105</v>
      </c>
      <c r="BM22" s="71">
        <v>1100</v>
      </c>
      <c r="BN22" s="71">
        <v>1090</v>
      </c>
      <c r="BO22" s="71">
        <v>1083</v>
      </c>
      <c r="BP22" s="71">
        <v>1078</v>
      </c>
      <c r="BQ22" s="71">
        <v>1075</v>
      </c>
      <c r="BR22" s="71">
        <v>1080</v>
      </c>
      <c r="BS22" s="71">
        <v>1085</v>
      </c>
      <c r="BT22" s="71">
        <v>1100</v>
      </c>
      <c r="BU22" s="71">
        <v>0</v>
      </c>
      <c r="BV22" s="171"/>
      <c r="BW22" s="71">
        <v>925</v>
      </c>
      <c r="BX22" s="71">
        <v>850</v>
      </c>
      <c r="BY22" s="71">
        <v>650</v>
      </c>
      <c r="BZ22" s="71">
        <v>650</v>
      </c>
      <c r="CA22" s="71">
        <v>650</v>
      </c>
      <c r="CB22" s="71">
        <v>680</v>
      </c>
      <c r="CC22" s="71">
        <v>740</v>
      </c>
      <c r="CD22" s="71">
        <v>850</v>
      </c>
      <c r="CE22" s="71">
        <v>950</v>
      </c>
      <c r="CF22" s="71">
        <v>0</v>
      </c>
      <c r="CG22" s="171"/>
      <c r="CH22" s="171"/>
      <c r="CI22" s="197">
        <f t="shared" si="15"/>
        <v>1.9588813041026569</v>
      </c>
      <c r="CJ22" s="190">
        <v>61817592.642350003</v>
      </c>
      <c r="CK22" s="191">
        <v>1078.3840009999999</v>
      </c>
      <c r="CL22" s="191">
        <v>1060.5450000000001</v>
      </c>
      <c r="CM22" s="191">
        <v>1025.976091</v>
      </c>
      <c r="CN22" s="191">
        <v>993.18990810000003</v>
      </c>
      <c r="CO22" s="192">
        <v>-15.48920122</v>
      </c>
      <c r="CP22" s="192">
        <v>0</v>
      </c>
      <c r="CQ22" s="192">
        <v>-0.39702993980000001</v>
      </c>
      <c r="CR22" s="192">
        <v>-132.560213</v>
      </c>
      <c r="CS22" s="192">
        <f t="shared" si="16"/>
        <v>0.94264574000000145</v>
      </c>
      <c r="CT22" s="171"/>
      <c r="CU22" s="171"/>
      <c r="CV22" s="171"/>
      <c r="CW22" s="171"/>
      <c r="CX22" s="171"/>
      <c r="CY22" s="171"/>
      <c r="CZ22" s="171"/>
      <c r="DA22" s="171"/>
      <c r="DB22" s="171"/>
      <c r="DC22" s="171"/>
      <c r="DD22" s="171"/>
      <c r="DE22" s="171"/>
      <c r="DF22" s="171"/>
      <c r="DG22" s="171"/>
    </row>
    <row r="23" spans="1:111" ht="12" customHeight="1">
      <c r="A23" s="179">
        <f t="shared" si="23"/>
        <v>18</v>
      </c>
      <c r="B23" s="179">
        <f t="shared" si="21"/>
        <v>19</v>
      </c>
      <c r="C23" s="150">
        <v>18</v>
      </c>
      <c r="D23" s="150">
        <v>0</v>
      </c>
      <c r="E23" s="182">
        <v>5</v>
      </c>
      <c r="F23" s="182">
        <v>7</v>
      </c>
      <c r="G23" s="128">
        <v>4000</v>
      </c>
      <c r="H23" s="128">
        <v>15</v>
      </c>
      <c r="I23" s="128">
        <v>1E-3</v>
      </c>
      <c r="J23" s="200">
        <v>1058</v>
      </c>
      <c r="K23" s="183">
        <v>3</v>
      </c>
      <c r="L23" s="40">
        <v>3.0000000000000001E-5</v>
      </c>
      <c r="M23" s="40">
        <v>2.9999999999999898E-2</v>
      </c>
      <c r="N23" s="182">
        <v>3</v>
      </c>
      <c r="O23" s="182">
        <v>1</v>
      </c>
      <c r="P23" s="182">
        <v>0</v>
      </c>
      <c r="Q23" s="193">
        <f>IF(OR(N23-N22&lt;0,O23=0),MAX(Q$4:Q22)+1,0)</f>
        <v>0</v>
      </c>
      <c r="R23" s="485">
        <f t="shared" si="17"/>
        <v>4</v>
      </c>
      <c r="S23" s="193" t="str">
        <f t="shared" si="18"/>
        <v/>
      </c>
      <c r="T23" s="193" t="str">
        <f t="shared" si="33"/>
        <v/>
      </c>
      <c r="U23" s="193" t="str">
        <f t="shared" si="33"/>
        <v/>
      </c>
      <c r="V23" s="193">
        <f t="shared" si="33"/>
        <v>19</v>
      </c>
      <c r="W23" s="193" t="str">
        <f t="shared" si="33"/>
        <v/>
      </c>
      <c r="X23" s="193" t="str">
        <f t="shared" si="33"/>
        <v/>
      </c>
      <c r="Y23" s="193" t="str">
        <f t="shared" si="33"/>
        <v/>
      </c>
      <c r="Z23" s="193" t="str">
        <f t="shared" si="33"/>
        <v/>
      </c>
      <c r="AA23" s="277">
        <v>18</v>
      </c>
      <c r="AB23" s="277">
        <v>18</v>
      </c>
      <c r="AC23" s="278">
        <v>14</v>
      </c>
      <c r="AD23" s="278">
        <v>17</v>
      </c>
      <c r="AE23" s="278">
        <v>-19</v>
      </c>
      <c r="AF23" s="50" t="str">
        <f t="shared" si="13"/>
        <v>8,6</v>
      </c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213" t="s">
        <v>190</v>
      </c>
      <c r="AR23" s="11"/>
      <c r="AS23" s="171"/>
      <c r="AT23" s="210">
        <v>15</v>
      </c>
      <c r="AU23" s="152">
        <v>14</v>
      </c>
      <c r="AV23" s="180" t="s">
        <v>57</v>
      </c>
      <c r="AW23" s="181">
        <v>1061.5809999999999</v>
      </c>
      <c r="AX23" s="152"/>
      <c r="AY23" s="152"/>
      <c r="AZ23" s="171"/>
      <c r="BA23" s="71">
        <v>1110</v>
      </c>
      <c r="BB23" s="71">
        <v>1100</v>
      </c>
      <c r="BC23" s="71">
        <v>1085</v>
      </c>
      <c r="BD23" s="71">
        <v>1080</v>
      </c>
      <c r="BE23" s="71">
        <v>1078</v>
      </c>
      <c r="BF23" s="71">
        <v>1074</v>
      </c>
      <c r="BG23" s="71">
        <v>1077</v>
      </c>
      <c r="BH23" s="71">
        <v>1066</v>
      </c>
      <c r="BI23" s="71">
        <v>1075</v>
      </c>
      <c r="BJ23" s="71">
        <v>1080</v>
      </c>
      <c r="BK23" s="171"/>
      <c r="BL23" s="71">
        <v>1105</v>
      </c>
      <c r="BM23" s="71">
        <v>1090</v>
      </c>
      <c r="BN23" s="71">
        <v>1080</v>
      </c>
      <c r="BO23" s="71">
        <v>1077</v>
      </c>
      <c r="BP23" s="71">
        <v>1074</v>
      </c>
      <c r="BQ23" s="71">
        <v>1073</v>
      </c>
      <c r="BR23" s="71">
        <v>1074</v>
      </c>
      <c r="BS23" s="71">
        <v>1078</v>
      </c>
      <c r="BT23" s="71">
        <v>1080</v>
      </c>
      <c r="BU23" s="71">
        <v>1085</v>
      </c>
      <c r="BV23" s="171"/>
      <c r="BW23" s="71">
        <v>925</v>
      </c>
      <c r="BX23" s="71">
        <v>800</v>
      </c>
      <c r="BY23" s="71">
        <v>650</v>
      </c>
      <c r="BZ23" s="71">
        <v>600</v>
      </c>
      <c r="CA23" s="71">
        <v>600</v>
      </c>
      <c r="CB23" s="71">
        <v>600</v>
      </c>
      <c r="CC23" s="71">
        <v>650</v>
      </c>
      <c r="CD23" s="71">
        <v>720</v>
      </c>
      <c r="CE23" s="71">
        <v>850</v>
      </c>
      <c r="CF23" s="71">
        <v>950</v>
      </c>
      <c r="CG23" s="171"/>
      <c r="CH23" s="171"/>
      <c r="CI23" s="197">
        <f t="shared" si="15"/>
        <v>2.1977281368190229</v>
      </c>
      <c r="CJ23" s="190">
        <v>69355025.450479999</v>
      </c>
      <c r="CK23" s="191">
        <v>1078.3765980000001</v>
      </c>
      <c r="CL23" s="191">
        <v>1060.5450000000001</v>
      </c>
      <c r="CM23" s="191">
        <v>1025.974917</v>
      </c>
      <c r="CN23" s="191">
        <v>993.17990569999995</v>
      </c>
      <c r="CO23" s="192">
        <v>-15.27963083</v>
      </c>
      <c r="CP23" s="192">
        <v>0</v>
      </c>
      <c r="CQ23" s="192">
        <v>-0.38552421860000002</v>
      </c>
      <c r="CR23" s="192">
        <v>-130.87627000000001</v>
      </c>
      <c r="CS23" s="192">
        <f t="shared" si="16"/>
        <v>1.1522161300000011</v>
      </c>
      <c r="CT23" s="171"/>
      <c r="CU23" s="171"/>
      <c r="CV23" s="171"/>
      <c r="CW23" s="171"/>
      <c r="CX23" s="171"/>
      <c r="CY23" s="171"/>
      <c r="CZ23" s="171"/>
      <c r="DA23" s="171"/>
      <c r="DB23" s="171"/>
      <c r="DC23" s="171"/>
      <c r="DD23" s="171"/>
      <c r="DE23" s="171"/>
      <c r="DF23" s="171"/>
      <c r="DG23" s="171"/>
    </row>
    <row r="24" spans="1:111" ht="12" customHeight="1">
      <c r="A24" s="179">
        <f t="shared" si="23"/>
        <v>19</v>
      </c>
      <c r="B24" s="179">
        <f t="shared" si="21"/>
        <v>20</v>
      </c>
      <c r="C24" s="150">
        <v>19</v>
      </c>
      <c r="D24" s="150">
        <v>0</v>
      </c>
      <c r="E24" s="182">
        <v>6</v>
      </c>
      <c r="F24" s="182">
        <v>6</v>
      </c>
      <c r="G24" s="128">
        <v>5000</v>
      </c>
      <c r="H24" s="128">
        <v>15</v>
      </c>
      <c r="I24" s="128">
        <v>1E-3</v>
      </c>
      <c r="J24" s="200">
        <v>1053.5</v>
      </c>
      <c r="K24" s="183">
        <v>3</v>
      </c>
      <c r="L24" s="40">
        <v>3.0000000000000001E-5</v>
      </c>
      <c r="M24" s="40">
        <v>2.9999999999999898E-2</v>
      </c>
      <c r="N24" s="182">
        <v>2</v>
      </c>
      <c r="O24" s="182">
        <v>1</v>
      </c>
      <c r="P24" s="182">
        <v>0</v>
      </c>
      <c r="Q24" s="193">
        <f>IF(OR(N24-N23&lt;0,O24=0),MAX(Q$4:Q23)+1,0)</f>
        <v>5</v>
      </c>
      <c r="R24" s="485">
        <f t="shared" si="17"/>
        <v>5</v>
      </c>
      <c r="S24" s="193" t="str">
        <f t="shared" si="18"/>
        <v/>
      </c>
      <c r="T24" s="193" t="str">
        <f t="shared" si="33"/>
        <v/>
      </c>
      <c r="U24" s="193" t="str">
        <f t="shared" si="33"/>
        <v/>
      </c>
      <c r="V24" s="193" t="str">
        <f t="shared" si="33"/>
        <v/>
      </c>
      <c r="W24" s="193">
        <f t="shared" si="33"/>
        <v>20</v>
      </c>
      <c r="X24" s="193" t="str">
        <f t="shared" si="33"/>
        <v/>
      </c>
      <c r="Y24" s="193" t="str">
        <f t="shared" si="33"/>
        <v/>
      </c>
      <c r="Z24" s="193" t="str">
        <f t="shared" si="33"/>
        <v/>
      </c>
      <c r="AA24" s="277">
        <v>19</v>
      </c>
      <c r="AB24" s="277">
        <v>19</v>
      </c>
      <c r="AC24" s="278">
        <v>18</v>
      </c>
      <c r="AD24" s="278">
        <v>-20</v>
      </c>
      <c r="AE24" s="278"/>
      <c r="AF24" s="50" t="str">
        <f t="shared" si="13"/>
        <v>7,7</v>
      </c>
      <c r="AG24" s="199"/>
      <c r="AH24" s="199">
        <v>1</v>
      </c>
      <c r="AI24" s="199">
        <f>AH24+1</f>
        <v>2</v>
      </c>
      <c r="AJ24" s="199">
        <f t="shared" ref="AJ24:AQ24" si="39">AI24+1</f>
        <v>3</v>
      </c>
      <c r="AK24" s="199">
        <f t="shared" si="39"/>
        <v>4</v>
      </c>
      <c r="AL24" s="199">
        <f t="shared" si="39"/>
        <v>5</v>
      </c>
      <c r="AM24" s="199">
        <f t="shared" si="39"/>
        <v>6</v>
      </c>
      <c r="AN24" s="199">
        <f t="shared" si="39"/>
        <v>7</v>
      </c>
      <c r="AO24" s="199">
        <f t="shared" si="39"/>
        <v>8</v>
      </c>
      <c r="AP24" s="199">
        <f t="shared" si="39"/>
        <v>9</v>
      </c>
      <c r="AQ24" s="199">
        <f t="shared" si="39"/>
        <v>10</v>
      </c>
      <c r="AR24" s="11"/>
      <c r="AS24" s="171"/>
      <c r="AT24" s="212" t="s">
        <v>66</v>
      </c>
      <c r="AU24" s="159" t="s">
        <v>146</v>
      </c>
      <c r="AV24" s="170" t="s">
        <v>160</v>
      </c>
      <c r="AW24" s="170" t="s">
        <v>73</v>
      </c>
      <c r="AX24" s="166" t="s">
        <v>158</v>
      </c>
      <c r="AY24" s="169">
        <v>-1</v>
      </c>
      <c r="AZ24" s="171"/>
      <c r="BA24" s="71">
        <v>1105</v>
      </c>
      <c r="BB24" s="71">
        <v>1095</v>
      </c>
      <c r="BC24" s="71">
        <v>1080</v>
      </c>
      <c r="BD24" s="71">
        <v>1077</v>
      </c>
      <c r="BE24" s="71">
        <v>1073</v>
      </c>
      <c r="BF24" s="71">
        <v>1069</v>
      </c>
      <c r="BG24" s="71">
        <v>1070</v>
      </c>
      <c r="BH24" s="71">
        <v>1063</v>
      </c>
      <c r="BI24" s="71">
        <v>1085</v>
      </c>
      <c r="BJ24" s="71">
        <v>1095</v>
      </c>
      <c r="BK24" s="171"/>
      <c r="BL24" s="71">
        <v>1100</v>
      </c>
      <c r="BM24" s="71">
        <v>1080</v>
      </c>
      <c r="BN24" s="71">
        <v>1075</v>
      </c>
      <c r="BO24" s="71">
        <v>1072</v>
      </c>
      <c r="BP24" s="71">
        <v>1071</v>
      </c>
      <c r="BQ24" s="71">
        <v>1069</v>
      </c>
      <c r="BR24" s="71">
        <v>1070</v>
      </c>
      <c r="BS24" s="71">
        <v>1075</v>
      </c>
      <c r="BT24" s="71">
        <v>1080</v>
      </c>
      <c r="BU24" s="71">
        <v>1100</v>
      </c>
      <c r="BV24" s="171"/>
      <c r="BW24" s="71">
        <v>925</v>
      </c>
      <c r="BX24" s="71">
        <v>800</v>
      </c>
      <c r="BY24" s="71">
        <v>650</v>
      </c>
      <c r="BZ24" s="71">
        <v>600</v>
      </c>
      <c r="CA24" s="71">
        <v>550</v>
      </c>
      <c r="CB24" s="71">
        <v>600</v>
      </c>
      <c r="CC24" s="71">
        <v>650</v>
      </c>
      <c r="CD24" s="71">
        <v>720</v>
      </c>
      <c r="CE24" s="71">
        <v>850</v>
      </c>
      <c r="CF24" s="71">
        <v>970</v>
      </c>
      <c r="CG24" s="171"/>
      <c r="CH24" s="171"/>
      <c r="CI24" s="197">
        <f t="shared" si="15"/>
        <v>2.4604596528069305</v>
      </c>
      <c r="CJ24" s="190">
        <v>77646201.539419994</v>
      </c>
      <c r="CK24" s="191">
        <v>1078.3685</v>
      </c>
      <c r="CL24" s="191">
        <v>1060.5450000000001</v>
      </c>
      <c r="CM24" s="191">
        <v>1025.9737210000001</v>
      </c>
      <c r="CN24" s="191">
        <v>993.16977159999999</v>
      </c>
      <c r="CO24" s="192">
        <v>-15.0516483</v>
      </c>
      <c r="CP24" s="192">
        <v>0</v>
      </c>
      <c r="CQ24" s="192">
        <v>-0.37393075050000002</v>
      </c>
      <c r="CR24" s="192">
        <v>-129.17840430000001</v>
      </c>
      <c r="CS24" s="192">
        <f t="shared" si="16"/>
        <v>1.3801986600000014</v>
      </c>
      <c r="CT24" s="171"/>
      <c r="CU24" s="171"/>
      <c r="CV24" s="171"/>
      <c r="CW24" s="171"/>
      <c r="CX24" s="171"/>
      <c r="CY24" s="171"/>
      <c r="CZ24" s="171"/>
      <c r="DA24" s="171"/>
      <c r="DB24" s="171"/>
      <c r="DC24" s="171"/>
      <c r="DD24" s="171"/>
      <c r="DE24" s="171"/>
      <c r="DF24" s="171"/>
      <c r="DG24" s="171"/>
    </row>
    <row r="25" spans="1:111" ht="12" customHeight="1">
      <c r="A25" s="179">
        <f t="shared" si="23"/>
        <v>20</v>
      </c>
      <c r="B25" s="179">
        <f t="shared" si="21"/>
        <v>21</v>
      </c>
      <c r="C25" s="150">
        <v>20</v>
      </c>
      <c r="D25" s="150">
        <v>0</v>
      </c>
      <c r="E25" s="182">
        <v>7</v>
      </c>
      <c r="F25" s="182">
        <v>6</v>
      </c>
      <c r="G25" s="128">
        <v>3500</v>
      </c>
      <c r="H25" s="128">
        <v>15</v>
      </c>
      <c r="I25" s="128">
        <v>1E-3</v>
      </c>
      <c r="J25" s="200">
        <v>1049.25</v>
      </c>
      <c r="K25" s="183">
        <v>3</v>
      </c>
      <c r="L25" s="40">
        <v>3.0000000000000001E-5</v>
      </c>
      <c r="M25" s="40">
        <v>2.9999999999999898E-2</v>
      </c>
      <c r="N25" s="182">
        <v>2</v>
      </c>
      <c r="O25" s="182">
        <v>1</v>
      </c>
      <c r="P25" s="182">
        <v>0</v>
      </c>
      <c r="Q25" s="193">
        <f>IF(OR(N25-N24&lt;0,O25=0),MAX(Q$4:Q24)+1,0)</f>
        <v>0</v>
      </c>
      <c r="R25" s="485">
        <f t="shared" si="17"/>
        <v>5</v>
      </c>
      <c r="S25" s="193" t="str">
        <f t="shared" si="18"/>
        <v/>
      </c>
      <c r="T25" s="193" t="str">
        <f t="shared" si="33"/>
        <v/>
      </c>
      <c r="U25" s="193" t="str">
        <f t="shared" si="33"/>
        <v/>
      </c>
      <c r="V25" s="193" t="str">
        <f t="shared" si="33"/>
        <v/>
      </c>
      <c r="W25" s="193">
        <f t="shared" si="33"/>
        <v>21</v>
      </c>
      <c r="X25" s="193" t="str">
        <f t="shared" si="33"/>
        <v/>
      </c>
      <c r="Y25" s="193" t="str">
        <f t="shared" si="33"/>
        <v/>
      </c>
      <c r="Z25" s="193" t="str">
        <f t="shared" si="33"/>
        <v/>
      </c>
      <c r="AA25" s="277">
        <v>20</v>
      </c>
      <c r="AB25" s="277">
        <v>20</v>
      </c>
      <c r="AC25" s="278">
        <v>19</v>
      </c>
      <c r="AD25" s="278">
        <v>-21</v>
      </c>
      <c r="AE25" s="278"/>
      <c r="AF25" s="50" t="str">
        <f t="shared" si="13"/>
        <v>7,8</v>
      </c>
      <c r="AG25" s="199">
        <v>1</v>
      </c>
      <c r="AH25" s="158">
        <f>AH6</f>
        <v>1</v>
      </c>
      <c r="AI25" s="158">
        <f t="shared" ref="AI25:AQ25" si="40">AI6</f>
        <v>0</v>
      </c>
      <c r="AJ25" s="158">
        <f t="shared" si="40"/>
        <v>0</v>
      </c>
      <c r="AK25" s="158">
        <f t="shared" si="40"/>
        <v>0</v>
      </c>
      <c r="AL25" s="158">
        <f t="shared" si="40"/>
        <v>0</v>
      </c>
      <c r="AM25" s="158">
        <f t="shared" si="40"/>
        <v>0</v>
      </c>
      <c r="AN25" s="158">
        <f t="shared" si="40"/>
        <v>0</v>
      </c>
      <c r="AO25" s="158">
        <f t="shared" si="40"/>
        <v>0</v>
      </c>
      <c r="AP25" s="158">
        <f t="shared" si="40"/>
        <v>0</v>
      </c>
      <c r="AQ25" s="158">
        <f t="shared" si="40"/>
        <v>0</v>
      </c>
      <c r="AR25" s="11"/>
      <c r="AS25" s="171"/>
      <c r="AT25" s="104">
        <v>0</v>
      </c>
      <c r="AU25" s="104">
        <v>12</v>
      </c>
      <c r="AV25" s="104">
        <v>0</v>
      </c>
      <c r="AW25" s="107">
        <v>988</v>
      </c>
      <c r="AX25" s="210">
        <v>3.7999999999999902E-2</v>
      </c>
      <c r="AY25" s="50" t="str">
        <f>_xlfn.CONCAT(AV25+1,",",AU25+1)</f>
        <v>1,13</v>
      </c>
      <c r="AZ25" s="171"/>
      <c r="BA25" s="71">
        <v>1105</v>
      </c>
      <c r="BB25" s="71">
        <v>1090</v>
      </c>
      <c r="BC25" s="71">
        <v>1075</v>
      </c>
      <c r="BD25" s="71">
        <v>1072</v>
      </c>
      <c r="BE25" s="71">
        <v>1070</v>
      </c>
      <c r="BF25" s="71">
        <v>1065</v>
      </c>
      <c r="BG25" s="71">
        <v>1065</v>
      </c>
      <c r="BH25" s="71">
        <v>1069</v>
      </c>
      <c r="BI25" s="71">
        <v>1090</v>
      </c>
      <c r="BJ25" s="71">
        <v>0</v>
      </c>
      <c r="BK25" s="171"/>
      <c r="BL25" s="71">
        <v>1100</v>
      </c>
      <c r="BM25" s="71">
        <v>1080</v>
      </c>
      <c r="BN25" s="71">
        <v>1070</v>
      </c>
      <c r="BO25" s="71">
        <v>1065</v>
      </c>
      <c r="BP25" s="71">
        <v>1065</v>
      </c>
      <c r="BQ25" s="71">
        <v>1065</v>
      </c>
      <c r="BR25" s="71">
        <v>1065</v>
      </c>
      <c r="BS25" s="71">
        <v>1070</v>
      </c>
      <c r="BT25" s="71">
        <v>1090</v>
      </c>
      <c r="BU25" s="71">
        <v>0</v>
      </c>
      <c r="BV25" s="171"/>
      <c r="BW25" s="71">
        <v>925</v>
      </c>
      <c r="BX25" s="71">
        <v>800</v>
      </c>
      <c r="BY25" s="71">
        <v>650</v>
      </c>
      <c r="BZ25" s="71">
        <v>600</v>
      </c>
      <c r="CA25" s="71">
        <v>550</v>
      </c>
      <c r="CB25" s="71">
        <v>600</v>
      </c>
      <c r="CC25" s="71">
        <v>650</v>
      </c>
      <c r="CD25" s="71">
        <v>720</v>
      </c>
      <c r="CE25" s="71">
        <v>950</v>
      </c>
      <c r="CF25" s="71">
        <v>0</v>
      </c>
      <c r="CG25" s="171"/>
      <c r="CH25" s="171"/>
      <c r="CI25" s="197">
        <f t="shared" si="15"/>
        <v>2.7494643203935025</v>
      </c>
      <c r="CJ25" s="190">
        <v>86766495.23725</v>
      </c>
      <c r="CK25" s="191">
        <v>1078.367428</v>
      </c>
      <c r="CL25" s="191">
        <v>1060.5450000000001</v>
      </c>
      <c r="CM25" s="191">
        <v>1025.972483</v>
      </c>
      <c r="CN25" s="191">
        <v>993.15938129999995</v>
      </c>
      <c r="CO25" s="192">
        <v>-15.02156896</v>
      </c>
      <c r="CP25" s="192">
        <v>0</v>
      </c>
      <c r="CQ25" s="192">
        <v>-0.36209155250000002</v>
      </c>
      <c r="CR25" s="192">
        <v>-127.4465161</v>
      </c>
      <c r="CS25" s="192">
        <f t="shared" si="16"/>
        <v>1.4102780000000017</v>
      </c>
      <c r="CT25" s="171"/>
      <c r="CU25" s="171"/>
      <c r="CV25" s="171"/>
      <c r="CW25" s="171"/>
      <c r="CX25" s="171"/>
      <c r="CY25" s="171"/>
      <c r="CZ25" s="171"/>
      <c r="DA25" s="171"/>
      <c r="DB25" s="171"/>
      <c r="DC25" s="171"/>
      <c r="DD25" s="171"/>
      <c r="DE25" s="171"/>
      <c r="DF25" s="171"/>
      <c r="DG25" s="171"/>
    </row>
    <row r="26" spans="1:111" ht="12" customHeight="1">
      <c r="A26" s="179">
        <f t="shared" si="23"/>
        <v>21</v>
      </c>
      <c r="B26" s="179">
        <f t="shared" si="21"/>
        <v>22</v>
      </c>
      <c r="C26" s="150">
        <v>21</v>
      </c>
      <c r="D26" s="150">
        <v>0</v>
      </c>
      <c r="E26" s="182">
        <v>7</v>
      </c>
      <c r="F26" s="182">
        <v>5</v>
      </c>
      <c r="G26" s="128">
        <v>2500</v>
      </c>
      <c r="H26" s="128">
        <v>15</v>
      </c>
      <c r="I26" s="128">
        <v>1E-3</v>
      </c>
      <c r="J26" s="200">
        <v>1046.25</v>
      </c>
      <c r="K26" s="183">
        <v>3</v>
      </c>
      <c r="L26" s="40">
        <v>3.0000000000000001E-5</v>
      </c>
      <c r="M26" s="40">
        <v>2.9999999999999898E-2</v>
      </c>
      <c r="N26" s="182">
        <v>2</v>
      </c>
      <c r="O26" s="182">
        <v>1</v>
      </c>
      <c r="P26" s="182">
        <v>0</v>
      </c>
      <c r="Q26" s="193">
        <f>IF(OR(N26-N25&lt;0,O26=0),MAX(Q$4:Q25)+1,0)</f>
        <v>0</v>
      </c>
      <c r="R26" s="485">
        <f t="shared" si="17"/>
        <v>5</v>
      </c>
      <c r="S26" s="193" t="str">
        <f t="shared" si="18"/>
        <v/>
      </c>
      <c r="T26" s="193" t="str">
        <f t="shared" ref="T26:Z40" si="41">IF($R26=T$3,$B26,$S$4)</f>
        <v/>
      </c>
      <c r="U26" s="193" t="str">
        <f t="shared" si="41"/>
        <v/>
      </c>
      <c r="V26" s="193" t="str">
        <f t="shared" si="41"/>
        <v/>
      </c>
      <c r="W26" s="193">
        <f t="shared" si="41"/>
        <v>22</v>
      </c>
      <c r="X26" s="193" t="str">
        <f t="shared" si="41"/>
        <v/>
      </c>
      <c r="Y26" s="193" t="str">
        <f t="shared" si="41"/>
        <v/>
      </c>
      <c r="Z26" s="193" t="str">
        <f t="shared" si="41"/>
        <v/>
      </c>
      <c r="AA26" s="277">
        <v>21</v>
      </c>
      <c r="AB26" s="277">
        <v>21</v>
      </c>
      <c r="AC26" s="278">
        <v>20</v>
      </c>
      <c r="AD26" s="278">
        <v>-22</v>
      </c>
      <c r="AE26" s="278"/>
      <c r="AF26" s="50" t="str">
        <f t="shared" si="13"/>
        <v>6,8</v>
      </c>
      <c r="AG26" s="199">
        <f>AG25+1</f>
        <v>2</v>
      </c>
      <c r="AH26" s="158">
        <f t="shared" ref="AH26:AQ26" si="42">AH7</f>
        <v>0</v>
      </c>
      <c r="AI26" s="158">
        <f t="shared" si="42"/>
        <v>1</v>
      </c>
      <c r="AJ26" s="158">
        <f t="shared" si="42"/>
        <v>0</v>
      </c>
      <c r="AK26" s="158">
        <f t="shared" si="42"/>
        <v>0</v>
      </c>
      <c r="AL26" s="158">
        <f t="shared" si="42"/>
        <v>0</v>
      </c>
      <c r="AM26" s="158">
        <f t="shared" si="42"/>
        <v>0</v>
      </c>
      <c r="AN26" s="158">
        <f t="shared" si="42"/>
        <v>0</v>
      </c>
      <c r="AO26" s="158">
        <f t="shared" si="42"/>
        <v>0</v>
      </c>
      <c r="AP26" s="158">
        <f t="shared" si="42"/>
        <v>0</v>
      </c>
      <c r="AQ26" s="158">
        <f t="shared" si="42"/>
        <v>0</v>
      </c>
      <c r="AR26" s="11"/>
      <c r="AS26" s="171"/>
      <c r="AT26" s="104">
        <v>0</v>
      </c>
      <c r="AU26" s="104">
        <v>13</v>
      </c>
      <c r="AV26" s="104">
        <v>8</v>
      </c>
      <c r="AW26" s="107">
        <v>1045</v>
      </c>
      <c r="AX26" s="210">
        <v>3.7999999999999902E-2</v>
      </c>
      <c r="AY26" s="50" t="str">
        <f>_xlfn.CONCAT(AV26+1,",",AU26+1)</f>
        <v>9,14</v>
      </c>
      <c r="AZ26" s="171"/>
      <c r="BA26" s="71">
        <v>0</v>
      </c>
      <c r="BB26" s="71">
        <v>1080</v>
      </c>
      <c r="BC26" s="71">
        <v>1070</v>
      </c>
      <c r="BD26" s="71">
        <v>1068</v>
      </c>
      <c r="BE26" s="71">
        <v>1063</v>
      </c>
      <c r="BF26" s="71">
        <v>1060</v>
      </c>
      <c r="BG26" s="71">
        <v>1063</v>
      </c>
      <c r="BH26" s="71">
        <v>1067</v>
      </c>
      <c r="BI26" s="71">
        <v>1090</v>
      </c>
      <c r="BJ26" s="71">
        <v>0</v>
      </c>
      <c r="BK26" s="171"/>
      <c r="BL26" s="71">
        <v>0</v>
      </c>
      <c r="BM26" s="71">
        <v>1075</v>
      </c>
      <c r="BN26" s="71">
        <v>1065</v>
      </c>
      <c r="BO26" s="71">
        <v>1059</v>
      </c>
      <c r="BP26" s="71">
        <v>1059</v>
      </c>
      <c r="BQ26" s="71">
        <v>1058</v>
      </c>
      <c r="BR26" s="71">
        <v>1063</v>
      </c>
      <c r="BS26" s="71">
        <v>1070</v>
      </c>
      <c r="BT26" s="71">
        <v>1090</v>
      </c>
      <c r="BU26" s="71">
        <v>0</v>
      </c>
      <c r="BV26" s="171"/>
      <c r="BW26" s="71">
        <v>0</v>
      </c>
      <c r="BX26" s="71">
        <v>850</v>
      </c>
      <c r="BY26" s="71">
        <v>700</v>
      </c>
      <c r="BZ26" s="71">
        <v>650</v>
      </c>
      <c r="CA26" s="71">
        <v>570</v>
      </c>
      <c r="CB26" s="71">
        <v>600</v>
      </c>
      <c r="CC26" s="71">
        <v>700</v>
      </c>
      <c r="CD26" s="71">
        <v>850</v>
      </c>
      <c r="CE26" s="71">
        <v>950</v>
      </c>
      <c r="CF26" s="71">
        <v>0</v>
      </c>
      <c r="CG26" s="171"/>
      <c r="CH26" s="171"/>
      <c r="CI26" s="197">
        <f t="shared" si="15"/>
        <v>3.0673694547389534</v>
      </c>
      <c r="CJ26" s="190">
        <v>96798818.304869995</v>
      </c>
      <c r="CK26" s="191">
        <v>1078.365902</v>
      </c>
      <c r="CL26" s="191">
        <v>1060.5450000000001</v>
      </c>
      <c r="CM26" s="191">
        <v>1025.9712079999999</v>
      </c>
      <c r="CN26" s="191">
        <v>993.14880540000001</v>
      </c>
      <c r="CO26" s="192">
        <v>-14.97878811</v>
      </c>
      <c r="CP26" s="192">
        <v>0</v>
      </c>
      <c r="CQ26" s="192">
        <v>-0.35005201590000001</v>
      </c>
      <c r="CR26" s="192">
        <v>-125.69301470000001</v>
      </c>
      <c r="CS26" s="192">
        <f t="shared" si="16"/>
        <v>1.4530588500000015</v>
      </c>
      <c r="CT26" s="171"/>
      <c r="CU26" s="171"/>
      <c r="CV26" s="171"/>
      <c r="CW26" s="171"/>
      <c r="CX26" s="171"/>
      <c r="CY26" s="171"/>
      <c r="CZ26" s="171"/>
      <c r="DA26" s="171"/>
      <c r="DB26" s="171"/>
      <c r="DC26" s="171"/>
      <c r="DD26" s="171"/>
      <c r="DE26" s="171"/>
      <c r="DF26" s="171"/>
      <c r="DG26" s="171"/>
    </row>
    <row r="27" spans="1:111" ht="12" customHeight="1">
      <c r="A27" s="179">
        <f t="shared" si="23"/>
        <v>22</v>
      </c>
      <c r="B27" s="179">
        <f t="shared" si="21"/>
        <v>23</v>
      </c>
      <c r="C27" s="150">
        <v>22</v>
      </c>
      <c r="D27" s="150">
        <v>0</v>
      </c>
      <c r="E27" s="182">
        <v>8</v>
      </c>
      <c r="F27" s="182">
        <v>5</v>
      </c>
      <c r="G27" s="128">
        <v>5000</v>
      </c>
      <c r="H27" s="128">
        <v>12</v>
      </c>
      <c r="I27" s="128">
        <v>9.0909091999999902E-4</v>
      </c>
      <c r="J27" s="200">
        <v>1042.7270000000001</v>
      </c>
      <c r="K27" s="183">
        <v>3</v>
      </c>
      <c r="L27" s="40">
        <v>3.0000000000000001E-5</v>
      </c>
      <c r="M27" s="40">
        <v>2.9999999999999898E-2</v>
      </c>
      <c r="N27" s="182">
        <v>3</v>
      </c>
      <c r="O27" s="182">
        <v>1</v>
      </c>
      <c r="P27" s="182">
        <v>0</v>
      </c>
      <c r="Q27" s="193">
        <f>IF(OR(N27-N26&lt;0,O27=0),MAX(Q$4:Q26)+1,0)</f>
        <v>0</v>
      </c>
      <c r="R27" s="485">
        <f t="shared" si="17"/>
        <v>5</v>
      </c>
      <c r="S27" s="193" t="str">
        <f t="shared" si="18"/>
        <v/>
      </c>
      <c r="T27" s="193" t="str">
        <f t="shared" si="41"/>
        <v/>
      </c>
      <c r="U27" s="193" t="str">
        <f t="shared" si="41"/>
        <v/>
      </c>
      <c r="V27" s="193" t="str">
        <f t="shared" si="41"/>
        <v/>
      </c>
      <c r="W27" s="193">
        <f t="shared" si="41"/>
        <v>23</v>
      </c>
      <c r="X27" s="193" t="str">
        <f t="shared" si="41"/>
        <v/>
      </c>
      <c r="Y27" s="193" t="str">
        <f t="shared" si="41"/>
        <v/>
      </c>
      <c r="Z27" s="193" t="str">
        <f t="shared" si="41"/>
        <v/>
      </c>
      <c r="AA27" s="277">
        <v>22</v>
      </c>
      <c r="AB27" s="277">
        <v>22</v>
      </c>
      <c r="AC27" s="278">
        <v>8</v>
      </c>
      <c r="AD27" s="278">
        <v>21</v>
      </c>
      <c r="AE27" s="278">
        <v>-23</v>
      </c>
      <c r="AF27" s="50" t="str">
        <f t="shared" si="13"/>
        <v>6,9</v>
      </c>
      <c r="AG27" s="199">
        <f t="shared" ref="AG27:AG39" si="43">AG26+1</f>
        <v>3</v>
      </c>
      <c r="AH27" s="158">
        <f t="shared" ref="AH27:AQ27" si="44">AH8</f>
        <v>0</v>
      </c>
      <c r="AI27" s="158">
        <f t="shared" si="44"/>
        <v>0</v>
      </c>
      <c r="AJ27" s="158">
        <f t="shared" si="44"/>
        <v>1</v>
      </c>
      <c r="AK27" s="158">
        <f t="shared" si="44"/>
        <v>1</v>
      </c>
      <c r="AL27" s="158">
        <v>3</v>
      </c>
      <c r="AM27" s="158">
        <v>3</v>
      </c>
      <c r="AN27" s="158">
        <v>3</v>
      </c>
      <c r="AO27" s="158">
        <f t="shared" si="44"/>
        <v>0</v>
      </c>
      <c r="AP27" s="158">
        <f t="shared" si="44"/>
        <v>0</v>
      </c>
      <c r="AQ27" s="158">
        <f t="shared" si="44"/>
        <v>0</v>
      </c>
      <c r="AR27" s="11"/>
      <c r="AS27" s="171"/>
      <c r="AT27" s="212" t="s">
        <v>77</v>
      </c>
      <c r="AU27" s="170" t="s">
        <v>29</v>
      </c>
      <c r="AV27" s="170" t="s">
        <v>160</v>
      </c>
      <c r="AW27" s="168" t="s">
        <v>155</v>
      </c>
      <c r="AX27" s="167"/>
      <c r="AY27" s="94" t="s">
        <v>71</v>
      </c>
      <c r="AZ27" s="171"/>
      <c r="BA27" s="71">
        <v>0</v>
      </c>
      <c r="BB27" s="71">
        <v>1075</v>
      </c>
      <c r="BC27" s="71">
        <v>1065</v>
      </c>
      <c r="BD27" s="71">
        <v>1062</v>
      </c>
      <c r="BE27" s="71">
        <v>1058</v>
      </c>
      <c r="BF27" s="71">
        <v>1052</v>
      </c>
      <c r="BG27" s="71">
        <v>1055</v>
      </c>
      <c r="BH27" s="71">
        <v>1065</v>
      </c>
      <c r="BI27" s="71">
        <v>1090</v>
      </c>
      <c r="BJ27" s="71">
        <v>0</v>
      </c>
      <c r="BK27" s="171"/>
      <c r="BL27" s="71">
        <v>0</v>
      </c>
      <c r="BM27" s="71">
        <v>1065</v>
      </c>
      <c r="BN27" s="71">
        <v>1055</v>
      </c>
      <c r="BO27" s="71">
        <v>1053</v>
      </c>
      <c r="BP27" s="71">
        <v>1053</v>
      </c>
      <c r="BQ27" s="71">
        <v>1052</v>
      </c>
      <c r="BR27" s="71">
        <v>1055</v>
      </c>
      <c r="BS27" s="71">
        <v>1065</v>
      </c>
      <c r="BT27" s="71">
        <v>1090</v>
      </c>
      <c r="BU27" s="71">
        <v>0</v>
      </c>
      <c r="BV27" s="171"/>
      <c r="BW27" s="71">
        <v>0</v>
      </c>
      <c r="BX27" s="71">
        <v>850</v>
      </c>
      <c r="BY27" s="71">
        <v>700</v>
      </c>
      <c r="BZ27" s="71">
        <v>650</v>
      </c>
      <c r="CA27" s="71">
        <v>540</v>
      </c>
      <c r="CB27" s="71">
        <v>580</v>
      </c>
      <c r="CC27" s="71">
        <v>700</v>
      </c>
      <c r="CD27" s="71">
        <v>850</v>
      </c>
      <c r="CE27" s="71">
        <v>950</v>
      </c>
      <c r="CF27" s="71">
        <v>0</v>
      </c>
      <c r="CG27" s="171"/>
      <c r="CH27" s="171"/>
      <c r="CI27" s="197">
        <f t="shared" si="15"/>
        <v>3.4170651025204704</v>
      </c>
      <c r="CJ27" s="190">
        <v>107834373.6793</v>
      </c>
      <c r="CK27" s="191">
        <v>1078.3638040000001</v>
      </c>
      <c r="CL27" s="191">
        <v>1060.5450000000001</v>
      </c>
      <c r="CM27" s="191">
        <v>1025.969902</v>
      </c>
      <c r="CN27" s="191">
        <v>993.13809140000001</v>
      </c>
      <c r="CO27" s="192">
        <v>-14.92005724</v>
      </c>
      <c r="CP27" s="192">
        <v>0</v>
      </c>
      <c r="CQ27" s="192">
        <v>-0.33789060809999999</v>
      </c>
      <c r="CR27" s="192">
        <v>-123.9263237</v>
      </c>
      <c r="CS27" s="192">
        <f t="shared" si="16"/>
        <v>1.5117897200000012</v>
      </c>
      <c r="CT27" s="171"/>
      <c r="CU27" s="171"/>
      <c r="CV27" s="171"/>
      <c r="CW27" s="171"/>
      <c r="CX27" s="171"/>
      <c r="CY27" s="171"/>
      <c r="CZ27" s="171"/>
      <c r="DA27" s="171"/>
      <c r="DB27" s="171"/>
      <c r="DC27" s="171"/>
      <c r="DD27" s="171"/>
      <c r="DE27" s="171"/>
      <c r="DF27" s="171"/>
      <c r="DG27" s="171"/>
    </row>
    <row r="28" spans="1:111" ht="12" customHeight="1">
      <c r="A28" s="179">
        <f t="shared" si="23"/>
        <v>23</v>
      </c>
      <c r="B28" s="179">
        <f t="shared" si="21"/>
        <v>24</v>
      </c>
      <c r="C28" s="150">
        <v>23</v>
      </c>
      <c r="D28" s="150">
        <v>0</v>
      </c>
      <c r="E28" s="182">
        <v>9</v>
      </c>
      <c r="F28" s="182">
        <v>6</v>
      </c>
      <c r="G28" s="128">
        <v>5000</v>
      </c>
      <c r="H28" s="128">
        <v>12</v>
      </c>
      <c r="I28" s="128">
        <v>9.0909091999999902E-4</v>
      </c>
      <c r="J28" s="200">
        <v>1038.182</v>
      </c>
      <c r="K28" s="183">
        <v>3</v>
      </c>
      <c r="L28" s="40">
        <v>3.0000000000000001E-5</v>
      </c>
      <c r="M28" s="40">
        <v>2.9999999999999898E-2</v>
      </c>
      <c r="N28" s="182">
        <v>2</v>
      </c>
      <c r="O28" s="182">
        <v>1</v>
      </c>
      <c r="P28" s="182">
        <v>0</v>
      </c>
      <c r="Q28" s="193">
        <f>IF(OR(N28-N27&lt;0,O28=0),MAX(Q$4:Q27)+1,0)</f>
        <v>6</v>
      </c>
      <c r="R28" s="485">
        <f t="shared" si="17"/>
        <v>6</v>
      </c>
      <c r="S28" s="193" t="str">
        <f t="shared" si="18"/>
        <v/>
      </c>
      <c r="T28" s="193" t="str">
        <f t="shared" si="41"/>
        <v/>
      </c>
      <c r="U28" s="193" t="str">
        <f t="shared" si="41"/>
        <v/>
      </c>
      <c r="V28" s="193" t="str">
        <f t="shared" si="41"/>
        <v/>
      </c>
      <c r="W28" s="193" t="str">
        <f t="shared" si="41"/>
        <v/>
      </c>
      <c r="X28" s="193">
        <f t="shared" si="41"/>
        <v>24</v>
      </c>
      <c r="Y28" s="193" t="str">
        <f t="shared" si="41"/>
        <v/>
      </c>
      <c r="Z28" s="193" t="str">
        <f t="shared" si="41"/>
        <v/>
      </c>
      <c r="AA28" s="277">
        <v>23</v>
      </c>
      <c r="AB28" s="277">
        <v>23</v>
      </c>
      <c r="AC28" s="278">
        <v>22</v>
      </c>
      <c r="AD28" s="278">
        <v>-24</v>
      </c>
      <c r="AE28" s="278"/>
      <c r="AF28" s="50" t="str">
        <f t="shared" si="13"/>
        <v>7,10</v>
      </c>
      <c r="AG28" s="199">
        <f t="shared" si="43"/>
        <v>4</v>
      </c>
      <c r="AH28" s="158">
        <f t="shared" ref="AH28:AQ28" si="45">AH9</f>
        <v>0</v>
      </c>
      <c r="AI28" s="158">
        <f t="shared" si="45"/>
        <v>0</v>
      </c>
      <c r="AJ28" s="158">
        <f t="shared" si="45"/>
        <v>0</v>
      </c>
      <c r="AK28" s="158">
        <f t="shared" si="45"/>
        <v>0</v>
      </c>
      <c r="AL28" s="158">
        <v>2</v>
      </c>
      <c r="AM28" s="158">
        <f t="shared" si="45"/>
        <v>0</v>
      </c>
      <c r="AN28" s="158">
        <f t="shared" si="45"/>
        <v>0</v>
      </c>
      <c r="AO28" s="158">
        <v>3</v>
      </c>
      <c r="AP28" s="158">
        <f t="shared" si="45"/>
        <v>0</v>
      </c>
      <c r="AQ28" s="158">
        <f t="shared" si="45"/>
        <v>0</v>
      </c>
      <c r="AR28" s="11"/>
      <c r="AS28" s="171"/>
      <c r="AT28" s="104">
        <v>0</v>
      </c>
      <c r="AU28" s="104">
        <v>5</v>
      </c>
      <c r="AV28" s="104">
        <v>3</v>
      </c>
      <c r="AW28" s="157">
        <v>-10</v>
      </c>
      <c r="AX28" s="104"/>
      <c r="AY28" s="198" t="str">
        <f>_xlfn.CONCAT(AV28+1,",",AU28+1)</f>
        <v>4,6</v>
      </c>
      <c r="AZ28" s="171"/>
      <c r="BA28" s="71">
        <v>0</v>
      </c>
      <c r="BB28" s="71">
        <v>1070</v>
      </c>
      <c r="BC28" s="71">
        <v>1060</v>
      </c>
      <c r="BD28" s="71">
        <v>1055</v>
      </c>
      <c r="BE28" s="71">
        <v>1046</v>
      </c>
      <c r="BF28" s="71">
        <v>1046</v>
      </c>
      <c r="BG28" s="71">
        <v>1044</v>
      </c>
      <c r="BH28" s="71">
        <v>1060</v>
      </c>
      <c r="BI28" s="71">
        <v>1088</v>
      </c>
      <c r="BJ28" s="71">
        <v>1100</v>
      </c>
      <c r="BK28" s="171"/>
      <c r="BL28" s="71">
        <v>0</v>
      </c>
      <c r="BM28" s="71">
        <v>1060</v>
      </c>
      <c r="BN28" s="71">
        <v>1046</v>
      </c>
      <c r="BO28" s="71">
        <v>1046</v>
      </c>
      <c r="BP28" s="71">
        <v>1046</v>
      </c>
      <c r="BQ28" s="71">
        <v>1046</v>
      </c>
      <c r="BR28" s="71">
        <v>1044</v>
      </c>
      <c r="BS28" s="71">
        <v>1060</v>
      </c>
      <c r="BT28" s="71">
        <v>1088</v>
      </c>
      <c r="BU28" s="71">
        <v>1100</v>
      </c>
      <c r="BV28" s="171"/>
      <c r="BW28" s="71">
        <v>0</v>
      </c>
      <c r="BX28" s="71">
        <v>850</v>
      </c>
      <c r="BY28" s="71">
        <v>700</v>
      </c>
      <c r="BZ28" s="71">
        <v>630</v>
      </c>
      <c r="CA28" s="71">
        <v>530</v>
      </c>
      <c r="CB28" s="71">
        <v>580</v>
      </c>
      <c r="CC28" s="71">
        <v>650</v>
      </c>
      <c r="CD28" s="71">
        <v>800</v>
      </c>
      <c r="CE28" s="71">
        <v>900</v>
      </c>
      <c r="CF28" s="71">
        <v>950</v>
      </c>
      <c r="CG28" s="171"/>
      <c r="CH28" s="171"/>
      <c r="CI28" s="197">
        <f t="shared" si="15"/>
        <v>3.8017303150778261</v>
      </c>
      <c r="CJ28" s="190">
        <v>119973484.59110001</v>
      </c>
      <c r="CK28" s="191">
        <v>1078.3610659999999</v>
      </c>
      <c r="CL28" s="191">
        <v>1060.5450000000001</v>
      </c>
      <c r="CM28" s="191">
        <v>1025.968568</v>
      </c>
      <c r="CN28" s="191">
        <v>993.12727110000003</v>
      </c>
      <c r="CO28" s="192">
        <v>-14.843517780000001</v>
      </c>
      <c r="CP28" s="192">
        <v>0</v>
      </c>
      <c r="CQ28" s="192">
        <v>-0.3256476559</v>
      </c>
      <c r="CR28" s="192">
        <v>-122.15213970000001</v>
      </c>
      <c r="CS28" s="192">
        <f t="shared" si="16"/>
        <v>1.5883291800000006</v>
      </c>
      <c r="CT28" s="171"/>
      <c r="CU28" s="171"/>
      <c r="CV28" s="171"/>
      <c r="CW28" s="171"/>
      <c r="CX28" s="171"/>
      <c r="CY28" s="171"/>
      <c r="CZ28" s="171"/>
      <c r="DA28" s="171"/>
      <c r="DB28" s="171"/>
      <c r="DC28" s="171"/>
      <c r="DD28" s="171"/>
      <c r="DE28" s="171"/>
      <c r="DF28" s="171"/>
      <c r="DG28" s="171"/>
    </row>
    <row r="29" spans="1:111" ht="12" customHeight="1">
      <c r="A29" s="179">
        <f t="shared" si="23"/>
        <v>24</v>
      </c>
      <c r="B29" s="179">
        <f t="shared" si="21"/>
        <v>25</v>
      </c>
      <c r="C29" s="150">
        <v>24</v>
      </c>
      <c r="D29" s="150">
        <v>0</v>
      </c>
      <c r="E29" s="182">
        <v>10</v>
      </c>
      <c r="F29" s="182">
        <v>6</v>
      </c>
      <c r="G29" s="128">
        <v>5000</v>
      </c>
      <c r="H29" s="128">
        <v>12</v>
      </c>
      <c r="I29" s="128">
        <v>9.0909091999999902E-4</v>
      </c>
      <c r="J29" s="200">
        <v>1033.63599999999</v>
      </c>
      <c r="K29" s="183">
        <v>3</v>
      </c>
      <c r="L29" s="40">
        <v>3.0000000000000001E-5</v>
      </c>
      <c r="M29" s="40">
        <v>2.9999999999999898E-2</v>
      </c>
      <c r="N29" s="182">
        <v>2</v>
      </c>
      <c r="O29" s="182">
        <v>1</v>
      </c>
      <c r="P29" s="182">
        <v>0</v>
      </c>
      <c r="Q29" s="193">
        <f>IF(OR(N29-N28&lt;0,O29=0),MAX(Q$4:Q28)+1,0)</f>
        <v>0</v>
      </c>
      <c r="R29" s="485">
        <f t="shared" si="17"/>
        <v>6</v>
      </c>
      <c r="S29" s="193" t="str">
        <f t="shared" si="18"/>
        <v/>
      </c>
      <c r="T29" s="193" t="str">
        <f t="shared" si="41"/>
        <v/>
      </c>
      <c r="U29" s="193" t="str">
        <f t="shared" si="41"/>
        <v/>
      </c>
      <c r="V29" s="193" t="str">
        <f t="shared" si="41"/>
        <v/>
      </c>
      <c r="W29" s="193" t="str">
        <f t="shared" si="41"/>
        <v/>
      </c>
      <c r="X29" s="193">
        <f t="shared" si="41"/>
        <v>25</v>
      </c>
      <c r="Y29" s="193" t="str">
        <f t="shared" si="41"/>
        <v/>
      </c>
      <c r="Z29" s="193" t="str">
        <f t="shared" si="41"/>
        <v/>
      </c>
      <c r="AA29" s="277">
        <v>24</v>
      </c>
      <c r="AB29" s="277">
        <v>24</v>
      </c>
      <c r="AC29" s="278">
        <v>23</v>
      </c>
      <c r="AD29" s="278">
        <v>-25</v>
      </c>
      <c r="AE29" s="278"/>
      <c r="AF29" s="50" t="str">
        <f t="shared" si="13"/>
        <v>7,11</v>
      </c>
      <c r="AG29" s="199">
        <f t="shared" si="43"/>
        <v>5</v>
      </c>
      <c r="AH29" s="158">
        <f t="shared" ref="AH29:AN29" si="46">AH10</f>
        <v>0</v>
      </c>
      <c r="AI29" s="158">
        <f t="shared" si="46"/>
        <v>0</v>
      </c>
      <c r="AJ29" s="158">
        <f t="shared" si="46"/>
        <v>0</v>
      </c>
      <c r="AK29" s="158">
        <f t="shared" si="46"/>
        <v>0</v>
      </c>
      <c r="AL29" s="158">
        <f t="shared" si="46"/>
        <v>0</v>
      </c>
      <c r="AM29" s="158">
        <v>2</v>
      </c>
      <c r="AN29" s="158">
        <f t="shared" si="46"/>
        <v>0</v>
      </c>
      <c r="AO29" s="158">
        <v>3</v>
      </c>
      <c r="AP29" s="158">
        <v>4</v>
      </c>
      <c r="AQ29" s="158">
        <v>4</v>
      </c>
      <c r="AR29" s="11"/>
      <c r="AS29" s="171"/>
      <c r="AT29" s="104">
        <v>0</v>
      </c>
      <c r="AU29" s="104">
        <v>5</v>
      </c>
      <c r="AV29" s="104">
        <v>4</v>
      </c>
      <c r="AW29" s="157">
        <v>-10</v>
      </c>
      <c r="AX29" s="104"/>
      <c r="AY29" s="198" t="str">
        <f t="shared" ref="AY29:AY37" si="47">_xlfn.CONCAT(AV29+1,",",AU29+1)</f>
        <v>5,6</v>
      </c>
      <c r="AZ29" s="171"/>
      <c r="BA29" s="71">
        <v>0</v>
      </c>
      <c r="BB29" s="71">
        <v>1055</v>
      </c>
      <c r="BC29" s="71">
        <v>1050</v>
      </c>
      <c r="BD29" s="71">
        <v>1045</v>
      </c>
      <c r="BE29" s="71">
        <v>1041</v>
      </c>
      <c r="BF29" s="71">
        <v>1042</v>
      </c>
      <c r="BG29" s="71">
        <v>1040</v>
      </c>
      <c r="BH29" s="71">
        <v>1050</v>
      </c>
      <c r="BI29" s="71">
        <v>1075</v>
      </c>
      <c r="BJ29" s="71">
        <v>0</v>
      </c>
      <c r="BK29" s="171"/>
      <c r="BL29" s="71">
        <v>0</v>
      </c>
      <c r="BM29" s="71">
        <v>1045</v>
      </c>
      <c r="BN29" s="71">
        <v>1039</v>
      </c>
      <c r="BO29" s="71">
        <v>1040</v>
      </c>
      <c r="BP29" s="71">
        <v>1041</v>
      </c>
      <c r="BQ29" s="71">
        <v>1042</v>
      </c>
      <c r="BR29" s="71">
        <v>1040</v>
      </c>
      <c r="BS29" s="71">
        <v>1050</v>
      </c>
      <c r="BT29" s="71">
        <v>1075</v>
      </c>
      <c r="BU29" s="71">
        <v>0</v>
      </c>
      <c r="BV29" s="171"/>
      <c r="BW29" s="71">
        <v>0</v>
      </c>
      <c r="BX29" s="71">
        <v>850</v>
      </c>
      <c r="BY29" s="71">
        <v>700</v>
      </c>
      <c r="BZ29" s="71">
        <v>620</v>
      </c>
      <c r="CA29" s="71">
        <v>580</v>
      </c>
      <c r="CB29" s="71">
        <v>620</v>
      </c>
      <c r="CC29" s="71">
        <v>700</v>
      </c>
      <c r="CD29" s="71">
        <v>800</v>
      </c>
      <c r="CE29" s="71">
        <v>900</v>
      </c>
      <c r="CF29" s="71">
        <v>0</v>
      </c>
      <c r="CG29" s="171"/>
      <c r="CH29" s="171"/>
      <c r="CI29" s="197">
        <f t="shared" si="15"/>
        <v>4.2248620488915503</v>
      </c>
      <c r="CJ29" s="190">
        <v>133326506.5941</v>
      </c>
      <c r="CK29" s="191">
        <v>1078.357659</v>
      </c>
      <c r="CL29" s="191">
        <v>1060.5450000000001</v>
      </c>
      <c r="CM29" s="191">
        <v>1025.9672069999999</v>
      </c>
      <c r="CN29" s="191">
        <v>993.11635509999996</v>
      </c>
      <c r="CO29" s="192">
        <v>-14.74846827</v>
      </c>
      <c r="CP29" s="192">
        <v>0</v>
      </c>
      <c r="CQ29" s="192">
        <v>-0.31333643859999999</v>
      </c>
      <c r="CR29" s="192">
        <v>-120.3726212</v>
      </c>
      <c r="CS29" s="192">
        <f t="shared" si="16"/>
        <v>1.6833786900000014</v>
      </c>
      <c r="CT29" s="171"/>
      <c r="CU29" s="171"/>
      <c r="CV29" s="171"/>
      <c r="CW29" s="171"/>
      <c r="CX29" s="171"/>
      <c r="CY29" s="171"/>
      <c r="CZ29" s="171"/>
      <c r="DA29" s="171"/>
      <c r="DB29" s="171"/>
      <c r="DC29" s="171"/>
      <c r="DD29" s="171"/>
      <c r="DE29" s="171"/>
      <c r="DF29" s="171"/>
      <c r="DG29" s="171"/>
    </row>
    <row r="30" spans="1:111" ht="12" customHeight="1">
      <c r="A30" s="179">
        <f t="shared" si="23"/>
        <v>25</v>
      </c>
      <c r="B30" s="179">
        <f t="shared" si="21"/>
        <v>26</v>
      </c>
      <c r="C30" s="150">
        <v>25</v>
      </c>
      <c r="D30" s="150">
        <v>0</v>
      </c>
      <c r="E30" s="182">
        <v>11</v>
      </c>
      <c r="F30" s="182">
        <v>6</v>
      </c>
      <c r="G30" s="128">
        <v>5000</v>
      </c>
      <c r="H30" s="128">
        <v>12</v>
      </c>
      <c r="I30" s="128">
        <v>9.0909091999999902E-4</v>
      </c>
      <c r="J30" s="200">
        <v>1029.0909999999899</v>
      </c>
      <c r="K30" s="183">
        <v>3</v>
      </c>
      <c r="L30" s="40">
        <v>3.0000000000000001E-5</v>
      </c>
      <c r="M30" s="40">
        <v>2.9999999999999898E-2</v>
      </c>
      <c r="N30" s="182">
        <v>2</v>
      </c>
      <c r="O30" s="182">
        <v>1</v>
      </c>
      <c r="P30" s="182">
        <v>0</v>
      </c>
      <c r="Q30" s="193">
        <f>IF(OR(N30-N29&lt;0,O30=0),MAX(Q$4:Q29)+1,0)</f>
        <v>0</v>
      </c>
      <c r="R30" s="485">
        <f t="shared" si="17"/>
        <v>6</v>
      </c>
      <c r="S30" s="193" t="str">
        <f t="shared" si="18"/>
        <v/>
      </c>
      <c r="T30" s="193" t="str">
        <f t="shared" si="41"/>
        <v/>
      </c>
      <c r="U30" s="193" t="str">
        <f t="shared" si="41"/>
        <v/>
      </c>
      <c r="V30" s="193" t="str">
        <f t="shared" si="41"/>
        <v/>
      </c>
      <c r="W30" s="193" t="str">
        <f t="shared" si="41"/>
        <v/>
      </c>
      <c r="X30" s="193">
        <f t="shared" si="41"/>
        <v>26</v>
      </c>
      <c r="Y30" s="193" t="str">
        <f t="shared" si="41"/>
        <v/>
      </c>
      <c r="Z30" s="193" t="str">
        <f t="shared" si="41"/>
        <v/>
      </c>
      <c r="AA30" s="277">
        <v>25</v>
      </c>
      <c r="AB30" s="277">
        <v>25</v>
      </c>
      <c r="AC30" s="278">
        <v>24</v>
      </c>
      <c r="AD30" s="278">
        <v>-26</v>
      </c>
      <c r="AE30" s="278"/>
      <c r="AF30" s="50" t="str">
        <f t="shared" si="13"/>
        <v>7,12</v>
      </c>
      <c r="AG30" s="199">
        <f t="shared" si="43"/>
        <v>6</v>
      </c>
      <c r="AH30" s="158">
        <f t="shared" ref="AH30:AQ30" si="48">AH11</f>
        <v>0</v>
      </c>
      <c r="AI30" s="158">
        <f t="shared" si="48"/>
        <v>0</v>
      </c>
      <c r="AJ30" s="158">
        <f t="shared" si="48"/>
        <v>0</v>
      </c>
      <c r="AK30" s="158" t="str">
        <f t="shared" si="48"/>
        <v>W</v>
      </c>
      <c r="AL30" s="158" t="str">
        <f t="shared" si="48"/>
        <v>W</v>
      </c>
      <c r="AM30" s="158">
        <v>2</v>
      </c>
      <c r="AN30" s="158">
        <f t="shared" si="48"/>
        <v>0</v>
      </c>
      <c r="AO30" s="158">
        <v>5</v>
      </c>
      <c r="AP30" s="158">
        <f t="shared" si="48"/>
        <v>0</v>
      </c>
      <c r="AQ30" s="158">
        <f t="shared" si="48"/>
        <v>0</v>
      </c>
      <c r="AR30" s="11"/>
      <c r="AS30" s="171"/>
      <c r="AT30" s="104">
        <v>0</v>
      </c>
      <c r="AU30" s="104">
        <v>6</v>
      </c>
      <c r="AV30" s="104">
        <v>3</v>
      </c>
      <c r="AW30" s="157">
        <v>-10</v>
      </c>
      <c r="AX30" s="104"/>
      <c r="AY30" s="198" t="str">
        <f t="shared" si="47"/>
        <v>4,7</v>
      </c>
      <c r="AZ30" s="171"/>
      <c r="BA30" s="71">
        <v>1027</v>
      </c>
      <c r="BB30" s="71">
        <v>1028</v>
      </c>
      <c r="BC30" s="71">
        <v>1028</v>
      </c>
      <c r="BD30" s="71">
        <v>1032</v>
      </c>
      <c r="BE30" s="71">
        <v>1032</v>
      </c>
      <c r="BF30" s="71">
        <v>1033</v>
      </c>
      <c r="BG30" s="71">
        <v>1032</v>
      </c>
      <c r="BH30" s="71">
        <v>1040</v>
      </c>
      <c r="BI30" s="71">
        <v>1060</v>
      </c>
      <c r="BJ30" s="71">
        <v>0</v>
      </c>
      <c r="BK30" s="171"/>
      <c r="BL30" s="71">
        <v>1027</v>
      </c>
      <c r="BM30" s="71">
        <v>1028</v>
      </c>
      <c r="BN30" s="71">
        <v>1028</v>
      </c>
      <c r="BO30" s="71">
        <v>1032</v>
      </c>
      <c r="BP30" s="71">
        <v>1032</v>
      </c>
      <c r="BQ30" s="71">
        <v>1033</v>
      </c>
      <c r="BR30" s="71">
        <v>1032</v>
      </c>
      <c r="BS30" s="71">
        <v>1040</v>
      </c>
      <c r="BT30" s="71">
        <v>1060</v>
      </c>
      <c r="BU30" s="71">
        <v>0</v>
      </c>
      <c r="BV30" s="171"/>
      <c r="BW30" s="71">
        <v>900</v>
      </c>
      <c r="BX30" s="71">
        <v>830</v>
      </c>
      <c r="BY30" s="71">
        <v>710</v>
      </c>
      <c r="BZ30" s="71">
        <v>640</v>
      </c>
      <c r="CA30" s="71">
        <v>600</v>
      </c>
      <c r="CB30" s="71">
        <v>650</v>
      </c>
      <c r="CC30" s="71">
        <v>700</v>
      </c>
      <c r="CD30" s="71">
        <v>800</v>
      </c>
      <c r="CE30" s="71">
        <v>900</v>
      </c>
      <c r="CF30" s="71">
        <v>0</v>
      </c>
      <c r="CG30" s="171"/>
      <c r="CH30" s="171"/>
      <c r="CI30" s="197">
        <f t="shared" si="15"/>
        <v>4.6903069560866477</v>
      </c>
      <c r="CJ30" s="190">
        <v>148014830.7974</v>
      </c>
      <c r="CK30" s="191">
        <v>1078.3535830000001</v>
      </c>
      <c r="CL30" s="191">
        <v>1060.5450000000001</v>
      </c>
      <c r="CM30" s="191">
        <v>1025.9658159999999</v>
      </c>
      <c r="CN30" s="191">
        <v>993.10534070000006</v>
      </c>
      <c r="CO30" s="192">
        <v>-14.63508236</v>
      </c>
      <c r="CP30" s="192">
        <v>0</v>
      </c>
      <c r="CQ30" s="192">
        <v>-0.30095526</v>
      </c>
      <c r="CR30" s="192">
        <v>-118.5877271</v>
      </c>
      <c r="CS30" s="192">
        <f t="shared" si="16"/>
        <v>1.7967646000000013</v>
      </c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</row>
    <row r="31" spans="1:111" ht="12" customHeight="1">
      <c r="A31" s="179">
        <f t="shared" si="23"/>
        <v>26</v>
      </c>
      <c r="B31" s="179">
        <f t="shared" si="21"/>
        <v>27</v>
      </c>
      <c r="C31" s="150">
        <v>26</v>
      </c>
      <c r="D31" s="150">
        <v>0</v>
      </c>
      <c r="E31" s="182">
        <v>12</v>
      </c>
      <c r="F31" s="182">
        <v>6</v>
      </c>
      <c r="G31" s="128">
        <v>2000</v>
      </c>
      <c r="H31" s="128">
        <v>12</v>
      </c>
      <c r="I31" s="128">
        <v>9.0909091999999902E-4</v>
      </c>
      <c r="J31" s="200">
        <v>1025.9090000000001</v>
      </c>
      <c r="K31" s="183">
        <v>3</v>
      </c>
      <c r="L31" s="40">
        <v>3.0000000000000001E-5</v>
      </c>
      <c r="M31" s="40">
        <v>2.9999999999999898E-2</v>
      </c>
      <c r="N31" s="182">
        <v>2</v>
      </c>
      <c r="O31" s="182">
        <v>1</v>
      </c>
      <c r="P31" s="182">
        <v>0</v>
      </c>
      <c r="Q31" s="193">
        <f>IF(OR(N31-N30&lt;0,O31=0),MAX(Q$4:Q30)+1,0)</f>
        <v>0</v>
      </c>
      <c r="R31" s="485">
        <f t="shared" si="17"/>
        <v>6</v>
      </c>
      <c r="S31" s="193" t="str">
        <f t="shared" si="18"/>
        <v/>
      </c>
      <c r="T31" s="193" t="str">
        <f t="shared" si="41"/>
        <v/>
      </c>
      <c r="U31" s="193" t="str">
        <f t="shared" si="41"/>
        <v/>
      </c>
      <c r="V31" s="193" t="str">
        <f t="shared" si="41"/>
        <v/>
      </c>
      <c r="W31" s="193" t="str">
        <f t="shared" si="41"/>
        <v/>
      </c>
      <c r="X31" s="193">
        <f t="shared" si="41"/>
        <v>27</v>
      </c>
      <c r="Y31" s="193" t="str">
        <f t="shared" si="41"/>
        <v/>
      </c>
      <c r="Z31" s="193" t="str">
        <f t="shared" si="41"/>
        <v/>
      </c>
      <c r="AA31" s="277">
        <v>26</v>
      </c>
      <c r="AB31" s="277">
        <v>26</v>
      </c>
      <c r="AC31" s="278">
        <v>25</v>
      </c>
      <c r="AD31" s="278">
        <v>-30</v>
      </c>
      <c r="AE31" s="278"/>
      <c r="AF31" s="50" t="str">
        <f t="shared" si="13"/>
        <v>7,13</v>
      </c>
      <c r="AG31" s="199">
        <f t="shared" si="43"/>
        <v>7</v>
      </c>
      <c r="AH31" s="158">
        <f t="shared" ref="AH31:AQ31" si="49">AH12</f>
        <v>0</v>
      </c>
      <c r="AI31" s="158">
        <f t="shared" si="49"/>
        <v>0</v>
      </c>
      <c r="AJ31" s="158">
        <f t="shared" si="49"/>
        <v>0</v>
      </c>
      <c r="AK31" s="158" t="str">
        <f t="shared" si="49"/>
        <v>W</v>
      </c>
      <c r="AL31" s="158" t="str">
        <f t="shared" si="49"/>
        <v>W</v>
      </c>
      <c r="AM31" s="158">
        <v>2</v>
      </c>
      <c r="AN31" s="158">
        <v>5</v>
      </c>
      <c r="AO31" s="158">
        <f t="shared" si="49"/>
        <v>0</v>
      </c>
      <c r="AP31" s="158">
        <f t="shared" si="49"/>
        <v>0</v>
      </c>
      <c r="AQ31" s="158">
        <f t="shared" si="49"/>
        <v>0</v>
      </c>
      <c r="AR31" s="11"/>
      <c r="AS31" s="171"/>
      <c r="AT31" s="104">
        <v>0</v>
      </c>
      <c r="AU31" s="104">
        <v>6</v>
      </c>
      <c r="AV31" s="104">
        <v>4</v>
      </c>
      <c r="AW31" s="157">
        <v>-10</v>
      </c>
      <c r="AX31" s="104"/>
      <c r="AY31" s="198" t="str">
        <f t="shared" si="47"/>
        <v>5,7</v>
      </c>
      <c r="AZ31" s="171"/>
      <c r="BA31" s="71">
        <v>997</v>
      </c>
      <c r="BB31" s="71">
        <v>1004</v>
      </c>
      <c r="BC31" s="71">
        <v>1008</v>
      </c>
      <c r="BD31" s="71">
        <v>1014</v>
      </c>
      <c r="BE31" s="71">
        <v>1020</v>
      </c>
      <c r="BF31" s="71">
        <v>1027</v>
      </c>
      <c r="BG31" s="71">
        <v>1032</v>
      </c>
      <c r="BH31" s="71">
        <v>1038</v>
      </c>
      <c r="BI31" s="71">
        <v>1050</v>
      </c>
      <c r="BJ31" s="71">
        <v>0</v>
      </c>
      <c r="BK31" s="171"/>
      <c r="BL31" s="71">
        <v>997</v>
      </c>
      <c r="BM31" s="71">
        <v>1004</v>
      </c>
      <c r="BN31" s="71">
        <v>1008</v>
      </c>
      <c r="BO31" s="71">
        <v>1014</v>
      </c>
      <c r="BP31" s="71">
        <v>1020</v>
      </c>
      <c r="BQ31" s="71">
        <v>1027</v>
      </c>
      <c r="BR31" s="71">
        <v>1032</v>
      </c>
      <c r="BS31" s="71">
        <v>1038</v>
      </c>
      <c r="BT31" s="71">
        <v>1050</v>
      </c>
      <c r="BU31" s="71">
        <v>0</v>
      </c>
      <c r="BV31" s="171"/>
      <c r="BW31" s="71">
        <v>900</v>
      </c>
      <c r="BX31" s="71">
        <v>810</v>
      </c>
      <c r="BY31" s="71">
        <v>750</v>
      </c>
      <c r="BZ31" s="71">
        <v>700</v>
      </c>
      <c r="CA31" s="71">
        <v>650</v>
      </c>
      <c r="CB31" s="71">
        <v>700</v>
      </c>
      <c r="CC31" s="71">
        <v>750</v>
      </c>
      <c r="CD31" s="71">
        <v>800</v>
      </c>
      <c r="CE31" s="71">
        <v>900</v>
      </c>
      <c r="CF31" s="71">
        <v>0</v>
      </c>
      <c r="CG31" s="171"/>
      <c r="CH31" s="171"/>
      <c r="CI31" s="197">
        <f t="shared" si="15"/>
        <v>5.2022963540003042</v>
      </c>
      <c r="CJ31" s="190">
        <v>164171987.421</v>
      </c>
      <c r="CK31" s="191">
        <v>1078.3488620000001</v>
      </c>
      <c r="CL31" s="191">
        <v>1060.5450000000001</v>
      </c>
      <c r="CM31" s="191">
        <v>1025.964373</v>
      </c>
      <c r="CN31" s="191">
        <v>993.09409219999998</v>
      </c>
      <c r="CO31" s="192">
        <v>-14.50417845</v>
      </c>
      <c r="CP31" s="192">
        <v>0</v>
      </c>
      <c r="CQ31" s="192">
        <v>-0.28832703030000001</v>
      </c>
      <c r="CR31" s="192">
        <v>-116.7761635</v>
      </c>
      <c r="CS31" s="192">
        <f t="shared" si="16"/>
        <v>1.9276685100000019</v>
      </c>
      <c r="CT31" s="171"/>
      <c r="CU31" s="171"/>
      <c r="CV31" s="171"/>
      <c r="CW31" s="171"/>
      <c r="CX31" s="171"/>
      <c r="CY31" s="171"/>
      <c r="CZ31" s="171"/>
      <c r="DA31" s="171"/>
      <c r="DB31" s="171"/>
      <c r="DC31" s="171"/>
      <c r="DD31" s="171"/>
      <c r="DE31" s="171"/>
      <c r="DF31" s="171"/>
      <c r="DG31" s="171"/>
    </row>
    <row r="32" spans="1:111" ht="12" customHeight="1">
      <c r="A32" s="179">
        <f t="shared" si="23"/>
        <v>27</v>
      </c>
      <c r="B32" s="179">
        <f t="shared" si="21"/>
        <v>28</v>
      </c>
      <c r="C32" s="150">
        <v>27</v>
      </c>
      <c r="D32" s="150">
        <v>0</v>
      </c>
      <c r="E32" s="182">
        <v>13</v>
      </c>
      <c r="F32" s="182">
        <v>8</v>
      </c>
      <c r="G32" s="128">
        <v>5000</v>
      </c>
      <c r="H32" s="128">
        <v>55</v>
      </c>
      <c r="I32" s="128">
        <v>9.67741939999999E-4</v>
      </c>
      <c r="J32" s="200">
        <v>1037.5809999999899</v>
      </c>
      <c r="K32" s="183">
        <v>3</v>
      </c>
      <c r="L32" s="40">
        <v>6.0000000000000002E-5</v>
      </c>
      <c r="M32" s="40">
        <v>2.5000000000000001E-2</v>
      </c>
      <c r="N32" s="182">
        <v>1</v>
      </c>
      <c r="O32" s="182">
        <v>1</v>
      </c>
      <c r="P32" s="182">
        <v>0</v>
      </c>
      <c r="Q32" s="193">
        <f>IF(OR(N32-N31&lt;0,O32=0),MAX(Q$4:Q31)+1,0)</f>
        <v>7</v>
      </c>
      <c r="R32" s="485">
        <f t="shared" si="17"/>
        <v>7</v>
      </c>
      <c r="S32" s="193" t="str">
        <f t="shared" si="18"/>
        <v/>
      </c>
      <c r="T32" s="193" t="str">
        <f t="shared" si="41"/>
        <v/>
      </c>
      <c r="U32" s="193" t="str">
        <f t="shared" si="41"/>
        <v/>
      </c>
      <c r="V32" s="193" t="str">
        <f t="shared" si="41"/>
        <v/>
      </c>
      <c r="W32" s="193" t="str">
        <f t="shared" si="41"/>
        <v/>
      </c>
      <c r="X32" s="193" t="str">
        <f t="shared" si="41"/>
        <v/>
      </c>
      <c r="Y32" s="193">
        <f t="shared" si="41"/>
        <v>28</v>
      </c>
      <c r="Z32" s="193" t="str">
        <f t="shared" si="41"/>
        <v/>
      </c>
      <c r="AA32" s="277">
        <v>27</v>
      </c>
      <c r="AB32" s="277">
        <v>27</v>
      </c>
      <c r="AC32" s="278">
        <v>-28</v>
      </c>
      <c r="AD32" s="278"/>
      <c r="AE32" s="278"/>
      <c r="AF32" s="50" t="str">
        <f t="shared" si="13"/>
        <v>9,14</v>
      </c>
      <c r="AG32" s="199">
        <f t="shared" si="43"/>
        <v>8</v>
      </c>
      <c r="AH32" s="158">
        <f t="shared" ref="AH32:AQ32" si="50">AH13</f>
        <v>0</v>
      </c>
      <c r="AI32" s="158">
        <f t="shared" si="50"/>
        <v>0</v>
      </c>
      <c r="AJ32" s="158">
        <f t="shared" si="50"/>
        <v>0</v>
      </c>
      <c r="AK32" s="158" t="str">
        <f t="shared" si="50"/>
        <v>W</v>
      </c>
      <c r="AL32" s="158" t="str">
        <f t="shared" si="50"/>
        <v>W</v>
      </c>
      <c r="AM32" s="158">
        <v>2</v>
      </c>
      <c r="AN32" s="158">
        <v>5</v>
      </c>
      <c r="AO32" s="158">
        <f t="shared" si="50"/>
        <v>0</v>
      </c>
      <c r="AP32" s="158">
        <f t="shared" si="50"/>
        <v>0</v>
      </c>
      <c r="AQ32" s="158">
        <f t="shared" si="50"/>
        <v>0</v>
      </c>
      <c r="AR32" s="11"/>
      <c r="AS32" s="171"/>
      <c r="AT32" s="104">
        <v>0</v>
      </c>
      <c r="AU32" s="104">
        <v>7</v>
      </c>
      <c r="AV32" s="104">
        <v>3</v>
      </c>
      <c r="AW32" s="157">
        <v>-10</v>
      </c>
      <c r="AX32" s="104"/>
      <c r="AY32" s="198" t="str">
        <f t="shared" si="47"/>
        <v>4,8</v>
      </c>
      <c r="AZ32" s="171"/>
      <c r="BA32" s="71">
        <v>0</v>
      </c>
      <c r="BB32" s="71">
        <v>1030</v>
      </c>
      <c r="BC32" s="71">
        <v>1040</v>
      </c>
      <c r="BD32" s="71">
        <v>1045</v>
      </c>
      <c r="BE32" s="71">
        <v>1050</v>
      </c>
      <c r="BF32" s="71">
        <v>1050</v>
      </c>
      <c r="BG32" s="71">
        <v>1050</v>
      </c>
      <c r="BH32" s="71">
        <v>1050</v>
      </c>
      <c r="BI32" s="71">
        <v>1044</v>
      </c>
      <c r="BJ32" s="71">
        <v>0</v>
      </c>
      <c r="BK32" s="171"/>
      <c r="BL32" s="71">
        <v>0</v>
      </c>
      <c r="BM32" s="71">
        <v>1030</v>
      </c>
      <c r="BN32" s="71">
        <v>1040</v>
      </c>
      <c r="BO32" s="71">
        <v>1045</v>
      </c>
      <c r="BP32" s="71">
        <v>1050</v>
      </c>
      <c r="BQ32" s="71">
        <v>1050</v>
      </c>
      <c r="BR32" s="71">
        <v>1050</v>
      </c>
      <c r="BS32" s="71">
        <v>1050</v>
      </c>
      <c r="BT32" s="71">
        <v>1044</v>
      </c>
      <c r="BU32" s="71">
        <v>0</v>
      </c>
      <c r="BV32" s="171"/>
      <c r="BW32" s="71">
        <v>0</v>
      </c>
      <c r="BX32" s="71">
        <v>950</v>
      </c>
      <c r="BY32" s="71">
        <v>850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0</v>
      </c>
      <c r="CG32" s="171"/>
      <c r="CH32" s="171"/>
      <c r="CI32" s="197">
        <f t="shared" si="15"/>
        <v>5.7654846917065932</v>
      </c>
      <c r="CJ32" s="190">
        <v>181944859.70699999</v>
      </c>
      <c r="CK32" s="191">
        <v>1078.343537</v>
      </c>
      <c r="CL32" s="191">
        <v>1060.5450000000001</v>
      </c>
      <c r="CM32" s="191">
        <v>1025.9628769999999</v>
      </c>
      <c r="CN32" s="191">
        <v>993.08259969999995</v>
      </c>
      <c r="CO32" s="192">
        <v>-14.35704117</v>
      </c>
      <c r="CP32" s="192">
        <v>0</v>
      </c>
      <c r="CQ32" s="192">
        <v>-0.27545653790000002</v>
      </c>
      <c r="CR32" s="192">
        <v>-114.9371072</v>
      </c>
      <c r="CS32" s="192">
        <f t="shared" si="16"/>
        <v>2.074805790000001</v>
      </c>
      <c r="CT32" s="171"/>
      <c r="CU32" s="171"/>
      <c r="CV32" s="171"/>
      <c r="CW32" s="171"/>
      <c r="CX32" s="171"/>
      <c r="CY32" s="171"/>
      <c r="CZ32" s="171"/>
      <c r="DA32" s="171"/>
      <c r="DB32" s="171"/>
      <c r="DC32" s="171"/>
      <c r="DD32" s="171"/>
      <c r="DE32" s="171"/>
      <c r="DF32" s="171"/>
      <c r="DG32" s="171"/>
    </row>
    <row r="33" spans="1:111" ht="12" customHeight="1">
      <c r="A33" s="179">
        <f t="shared" si="23"/>
        <v>28</v>
      </c>
      <c r="B33" s="179">
        <f t="shared" si="21"/>
        <v>29</v>
      </c>
      <c r="C33" s="150">
        <v>28</v>
      </c>
      <c r="D33" s="150">
        <v>0</v>
      </c>
      <c r="E33" s="182">
        <v>12</v>
      </c>
      <c r="F33" s="182">
        <v>7</v>
      </c>
      <c r="G33" s="128">
        <v>5500</v>
      </c>
      <c r="H33" s="128">
        <v>55</v>
      </c>
      <c r="I33" s="128">
        <v>9.67741939999999E-4</v>
      </c>
      <c r="J33" s="200">
        <v>1032.5</v>
      </c>
      <c r="K33" s="183">
        <v>3</v>
      </c>
      <c r="L33" s="40">
        <v>6.0000000000000002E-5</v>
      </c>
      <c r="M33" s="40">
        <v>2.5000000000000001E-2</v>
      </c>
      <c r="N33" s="182">
        <v>2</v>
      </c>
      <c r="O33" s="182">
        <v>1</v>
      </c>
      <c r="P33" s="182">
        <v>0</v>
      </c>
      <c r="Q33" s="193">
        <f>IF(OR(N33-N32&lt;0,O33=0),MAX(Q$4:Q32)+1,0)</f>
        <v>0</v>
      </c>
      <c r="R33" s="485">
        <f t="shared" si="17"/>
        <v>7</v>
      </c>
      <c r="S33" s="193" t="str">
        <f t="shared" si="18"/>
        <v/>
      </c>
      <c r="T33" s="193" t="str">
        <f t="shared" si="41"/>
        <v/>
      </c>
      <c r="U33" s="193" t="str">
        <f t="shared" si="41"/>
        <v/>
      </c>
      <c r="V33" s="193" t="str">
        <f t="shared" si="41"/>
        <v/>
      </c>
      <c r="W33" s="193" t="str">
        <f t="shared" si="41"/>
        <v/>
      </c>
      <c r="X33" s="193" t="str">
        <f t="shared" si="41"/>
        <v/>
      </c>
      <c r="Y33" s="193">
        <f t="shared" si="41"/>
        <v>29</v>
      </c>
      <c r="Z33" s="193" t="str">
        <f t="shared" si="41"/>
        <v/>
      </c>
      <c r="AA33" s="277">
        <v>28</v>
      </c>
      <c r="AB33" s="277">
        <v>28</v>
      </c>
      <c r="AC33" s="278">
        <v>27</v>
      </c>
      <c r="AD33" s="278">
        <v>-29</v>
      </c>
      <c r="AE33" s="278"/>
      <c r="AF33" s="50" t="str">
        <f t="shared" si="13"/>
        <v>8,13</v>
      </c>
      <c r="AG33" s="199">
        <f t="shared" si="43"/>
        <v>9</v>
      </c>
      <c r="AH33" s="158">
        <f t="shared" ref="AH33:AQ33" si="51">AH14</f>
        <v>0</v>
      </c>
      <c r="AI33" s="158">
        <f t="shared" si="51"/>
        <v>0</v>
      </c>
      <c r="AJ33" s="158">
        <f t="shared" si="51"/>
        <v>0</v>
      </c>
      <c r="AK33" s="158" t="str">
        <f t="shared" si="51"/>
        <v>W</v>
      </c>
      <c r="AL33" s="158" t="str">
        <f t="shared" si="51"/>
        <v>W</v>
      </c>
      <c r="AM33" s="158">
        <v>6</v>
      </c>
      <c r="AN33" s="158">
        <f t="shared" si="51"/>
        <v>0</v>
      </c>
      <c r="AO33" s="158">
        <f t="shared" si="51"/>
        <v>0</v>
      </c>
      <c r="AP33" s="158">
        <f t="shared" si="51"/>
        <v>0</v>
      </c>
      <c r="AQ33" s="158">
        <f t="shared" si="51"/>
        <v>0</v>
      </c>
      <c r="AR33" s="11"/>
      <c r="AS33" s="171"/>
      <c r="AT33" s="104">
        <v>0</v>
      </c>
      <c r="AU33" s="104">
        <v>7</v>
      </c>
      <c r="AV33" s="104">
        <v>4</v>
      </c>
      <c r="AW33" s="157">
        <v>-10</v>
      </c>
      <c r="AX33" s="104"/>
      <c r="AY33" s="198" t="str">
        <f t="shared" si="47"/>
        <v>5,8</v>
      </c>
      <c r="AZ33" s="171"/>
      <c r="BA33" s="71">
        <v>0</v>
      </c>
      <c r="BB33" s="71">
        <v>0</v>
      </c>
      <c r="BC33" s="71">
        <v>1080</v>
      </c>
      <c r="BD33" s="71">
        <v>1080</v>
      </c>
      <c r="BE33" s="71">
        <v>1080</v>
      </c>
      <c r="BF33" s="71">
        <v>1080</v>
      </c>
      <c r="BG33" s="71">
        <v>0</v>
      </c>
      <c r="BH33" s="71">
        <v>0</v>
      </c>
      <c r="BI33" s="71">
        <v>0</v>
      </c>
      <c r="BJ33" s="71">
        <v>0</v>
      </c>
      <c r="BK33" s="171"/>
      <c r="BL33" s="71">
        <v>0</v>
      </c>
      <c r="BM33" s="71">
        <v>0</v>
      </c>
      <c r="BN33" s="71">
        <v>1080</v>
      </c>
      <c r="BO33" s="71">
        <v>1080</v>
      </c>
      <c r="BP33" s="71">
        <v>1080</v>
      </c>
      <c r="BQ33" s="71">
        <v>1080</v>
      </c>
      <c r="BR33" s="71">
        <v>0</v>
      </c>
      <c r="BS33" s="71">
        <v>0</v>
      </c>
      <c r="BT33" s="71">
        <v>0</v>
      </c>
      <c r="BU33" s="71">
        <v>0</v>
      </c>
      <c r="BV33" s="171"/>
      <c r="BW33" s="71">
        <v>0</v>
      </c>
      <c r="BX33" s="71">
        <v>0</v>
      </c>
      <c r="BY33" s="71">
        <v>950</v>
      </c>
      <c r="BZ33" s="71">
        <v>950</v>
      </c>
      <c r="CA33" s="71">
        <v>950</v>
      </c>
      <c r="CB33" s="71">
        <v>950</v>
      </c>
      <c r="CC33" s="71">
        <v>0</v>
      </c>
      <c r="CD33" s="71">
        <v>0</v>
      </c>
      <c r="CE33" s="71">
        <v>0</v>
      </c>
      <c r="CF33" s="71">
        <v>0</v>
      </c>
      <c r="CG33" s="171"/>
      <c r="CH33" s="171"/>
      <c r="CI33" s="197">
        <f t="shared" si="15"/>
        <v>6.3849918631835116</v>
      </c>
      <c r="CJ33" s="190">
        <v>201495019.2216</v>
      </c>
      <c r="CK33" s="191">
        <v>1078.3376599999999</v>
      </c>
      <c r="CL33" s="191">
        <v>1060.5450000000001</v>
      </c>
      <c r="CM33" s="191">
        <v>1025.9612509999999</v>
      </c>
      <c r="CN33" s="191">
        <v>993.07072049999999</v>
      </c>
      <c r="CO33" s="192">
        <v>-14.195293810000001</v>
      </c>
      <c r="CP33" s="192">
        <v>0</v>
      </c>
      <c r="CQ33" s="192">
        <v>-0.26174139629999998</v>
      </c>
      <c r="CR33" s="192">
        <v>-113.04882000000001</v>
      </c>
      <c r="CS33" s="192">
        <f t="shared" si="16"/>
        <v>2.2365531500000007</v>
      </c>
      <c r="CT33" s="171"/>
      <c r="CU33" s="171"/>
      <c r="CV33" s="171"/>
      <c r="CW33" s="171"/>
      <c r="CX33" s="171"/>
      <c r="CY33" s="171"/>
      <c r="CZ33" s="171"/>
      <c r="DA33" s="171"/>
      <c r="DB33" s="171"/>
      <c r="DC33" s="171"/>
      <c r="DD33" s="171"/>
      <c r="DE33" s="171"/>
      <c r="DF33" s="171"/>
      <c r="DG33" s="171"/>
    </row>
    <row r="34" spans="1:111" ht="12" customHeight="1">
      <c r="A34" s="179">
        <f t="shared" si="23"/>
        <v>29</v>
      </c>
      <c r="B34" s="179">
        <f t="shared" si="21"/>
        <v>30</v>
      </c>
      <c r="C34" s="150">
        <v>29</v>
      </c>
      <c r="D34" s="150">
        <v>0</v>
      </c>
      <c r="E34" s="182">
        <v>12</v>
      </c>
      <c r="F34" s="182">
        <v>6</v>
      </c>
      <c r="G34" s="128">
        <v>5000</v>
      </c>
      <c r="H34" s="128">
        <v>55</v>
      </c>
      <c r="I34" s="128">
        <v>9.67741939999999E-4</v>
      </c>
      <c r="J34" s="200">
        <v>1027.4190000000001</v>
      </c>
      <c r="K34" s="183">
        <v>3</v>
      </c>
      <c r="L34" s="40">
        <v>6.0000000000000002E-5</v>
      </c>
      <c r="M34" s="40">
        <v>2.5000000000000001E-2</v>
      </c>
      <c r="N34" s="182">
        <v>2</v>
      </c>
      <c r="O34" s="182">
        <v>1</v>
      </c>
      <c r="P34" s="182">
        <v>0</v>
      </c>
      <c r="Q34" s="193">
        <f>IF(OR(N34-N33&lt;0,O34=0),MAX(Q$4:Q33)+1,0)</f>
        <v>0</v>
      </c>
      <c r="R34" s="485">
        <f t="shared" si="17"/>
        <v>7</v>
      </c>
      <c r="S34" s="193" t="str">
        <f t="shared" si="18"/>
        <v/>
      </c>
      <c r="T34" s="193" t="str">
        <f t="shared" si="41"/>
        <v/>
      </c>
      <c r="U34" s="193" t="str">
        <f t="shared" si="41"/>
        <v/>
      </c>
      <c r="V34" s="193" t="str">
        <f t="shared" si="41"/>
        <v/>
      </c>
      <c r="W34" s="193" t="str">
        <f t="shared" si="41"/>
        <v/>
      </c>
      <c r="X34" s="193" t="str">
        <f t="shared" si="41"/>
        <v/>
      </c>
      <c r="Y34" s="193">
        <f t="shared" si="41"/>
        <v>30</v>
      </c>
      <c r="Z34" s="193" t="str">
        <f t="shared" si="41"/>
        <v/>
      </c>
      <c r="AA34" s="277">
        <v>29</v>
      </c>
      <c r="AB34" s="277">
        <v>29</v>
      </c>
      <c r="AC34" s="278">
        <v>28</v>
      </c>
      <c r="AD34" s="278">
        <v>-30</v>
      </c>
      <c r="AE34" s="278"/>
      <c r="AF34" s="50" t="str">
        <f t="shared" si="13"/>
        <v>7,13</v>
      </c>
      <c r="AG34" s="199">
        <f t="shared" si="43"/>
        <v>10</v>
      </c>
      <c r="AH34" s="158">
        <f t="shared" ref="AH34:AQ34" si="52">AH15</f>
        <v>0</v>
      </c>
      <c r="AI34" s="158">
        <f t="shared" si="52"/>
        <v>0</v>
      </c>
      <c r="AJ34" s="158">
        <f t="shared" si="52"/>
        <v>0</v>
      </c>
      <c r="AK34" s="158" t="str">
        <f t="shared" si="52"/>
        <v>W</v>
      </c>
      <c r="AL34" s="158" t="str">
        <f t="shared" si="52"/>
        <v>W</v>
      </c>
      <c r="AM34" s="158">
        <f t="shared" si="52"/>
        <v>0</v>
      </c>
      <c r="AN34" s="158">
        <v>6</v>
      </c>
      <c r="AO34" s="158">
        <f t="shared" si="52"/>
        <v>0</v>
      </c>
      <c r="AP34" s="158">
        <f t="shared" si="52"/>
        <v>0</v>
      </c>
      <c r="AQ34" s="158">
        <f t="shared" si="52"/>
        <v>0</v>
      </c>
      <c r="AR34" s="11"/>
      <c r="AS34" s="171"/>
      <c r="AT34" s="104">
        <v>0</v>
      </c>
      <c r="AU34" s="104">
        <v>8</v>
      </c>
      <c r="AV34" s="104">
        <v>3</v>
      </c>
      <c r="AW34" s="157">
        <v>-10</v>
      </c>
      <c r="AX34" s="104"/>
      <c r="AY34" s="198" t="str">
        <f t="shared" si="47"/>
        <v>4,9</v>
      </c>
      <c r="AZ34" s="171"/>
      <c r="BA34" s="171"/>
      <c r="BB34" s="171"/>
      <c r="BC34" s="171"/>
      <c r="BD34" s="171"/>
      <c r="BE34" s="171"/>
      <c r="BF34" s="171"/>
      <c r="BG34" s="171"/>
      <c r="BH34" s="171"/>
      <c r="BI34" s="171"/>
      <c r="BJ34" s="171"/>
      <c r="BK34" s="171"/>
      <c r="BL34" s="171"/>
      <c r="BM34" s="171"/>
      <c r="BN34" s="171"/>
      <c r="BO34" s="171"/>
      <c r="BP34" s="171"/>
      <c r="BQ34" s="171"/>
      <c r="BR34" s="171"/>
      <c r="BS34" s="171"/>
      <c r="BT34" s="171"/>
      <c r="BU34" s="171"/>
      <c r="BV34" s="171"/>
      <c r="BW34" s="171"/>
      <c r="BX34" s="171"/>
      <c r="BY34" s="171"/>
      <c r="BZ34" s="171"/>
      <c r="CA34" s="171"/>
      <c r="CB34" s="171"/>
      <c r="CC34" s="171"/>
      <c r="CD34" s="171"/>
      <c r="CE34" s="171"/>
      <c r="CF34" s="171"/>
      <c r="CG34" s="171"/>
      <c r="CH34" s="171"/>
      <c r="CI34" s="197">
        <f t="shared" si="15"/>
        <v>7.0664497518062204</v>
      </c>
      <c r="CJ34" s="190">
        <v>223000194.68759999</v>
      </c>
      <c r="CK34" s="191">
        <v>1078.3312920000001</v>
      </c>
      <c r="CL34" s="191">
        <v>1060.5450000000001</v>
      </c>
      <c r="CM34" s="191">
        <v>1025.959507</v>
      </c>
      <c r="CN34" s="191">
        <v>993.05847859999994</v>
      </c>
      <c r="CO34" s="192">
        <v>-14.020808280000001</v>
      </c>
      <c r="CP34" s="192">
        <v>0</v>
      </c>
      <c r="CQ34" s="192">
        <v>-0.2473468912</v>
      </c>
      <c r="CR34" s="192">
        <v>-111.11623969999999</v>
      </c>
      <c r="CS34" s="192">
        <f t="shared" si="16"/>
        <v>2.4110386800000008</v>
      </c>
      <c r="CT34" s="171"/>
      <c r="CU34" s="171"/>
      <c r="CV34" s="171"/>
      <c r="CW34" s="171"/>
      <c r="CX34" s="171"/>
      <c r="CY34" s="171"/>
      <c r="CZ34" s="171"/>
      <c r="DA34" s="171"/>
      <c r="DB34" s="171"/>
      <c r="DC34" s="171"/>
      <c r="DD34" s="171"/>
      <c r="DE34" s="171"/>
      <c r="DF34" s="171"/>
      <c r="DG34" s="171"/>
    </row>
    <row r="35" spans="1:111" ht="12" customHeight="1">
      <c r="A35" s="179">
        <f t="shared" si="23"/>
        <v>30</v>
      </c>
      <c r="B35" s="179">
        <f t="shared" si="21"/>
        <v>31</v>
      </c>
      <c r="C35" s="150">
        <v>30</v>
      </c>
      <c r="D35" s="150">
        <v>0</v>
      </c>
      <c r="E35" s="182">
        <v>12</v>
      </c>
      <c r="F35" s="182">
        <v>5</v>
      </c>
      <c r="G35" s="128">
        <v>5000</v>
      </c>
      <c r="H35" s="128">
        <v>40</v>
      </c>
      <c r="I35" s="128">
        <v>1.25E-3</v>
      </c>
      <c r="J35" s="200">
        <v>1021.875</v>
      </c>
      <c r="K35" s="183">
        <v>3</v>
      </c>
      <c r="L35" s="40">
        <v>6.0000000000000002E-5</v>
      </c>
      <c r="M35" s="40">
        <v>2.5000000000000001E-2</v>
      </c>
      <c r="N35" s="182">
        <v>3</v>
      </c>
      <c r="O35" s="182">
        <v>1</v>
      </c>
      <c r="P35" s="182">
        <v>0</v>
      </c>
      <c r="Q35" s="193">
        <f>IF(OR(N35-N34&lt;0,O35=0),MAX(Q$4:Q34)+1,0)</f>
        <v>0</v>
      </c>
      <c r="R35" s="485">
        <f t="shared" si="17"/>
        <v>7</v>
      </c>
      <c r="S35" s="193" t="str">
        <f t="shared" si="18"/>
        <v/>
      </c>
      <c r="T35" s="193" t="str">
        <f t="shared" si="41"/>
        <v/>
      </c>
      <c r="U35" s="193" t="str">
        <f t="shared" si="41"/>
        <v/>
      </c>
      <c r="V35" s="193" t="str">
        <f t="shared" si="41"/>
        <v/>
      </c>
      <c r="W35" s="193" t="str">
        <f t="shared" si="41"/>
        <v/>
      </c>
      <c r="X35" s="193" t="str">
        <f t="shared" si="41"/>
        <v/>
      </c>
      <c r="Y35" s="193">
        <f t="shared" si="41"/>
        <v>31</v>
      </c>
      <c r="Z35" s="193" t="str">
        <f t="shared" si="41"/>
        <v/>
      </c>
      <c r="AA35" s="277">
        <v>30</v>
      </c>
      <c r="AB35" s="277">
        <v>30</v>
      </c>
      <c r="AC35" s="278">
        <v>26</v>
      </c>
      <c r="AD35" s="278">
        <v>29</v>
      </c>
      <c r="AE35" s="278">
        <v>-31</v>
      </c>
      <c r="AF35" s="50" t="str">
        <f t="shared" si="13"/>
        <v>6,13</v>
      </c>
      <c r="AG35" s="199">
        <f t="shared" si="43"/>
        <v>11</v>
      </c>
      <c r="AH35" s="158">
        <f t="shared" ref="AH35:AQ35" si="53">AH16</f>
        <v>0</v>
      </c>
      <c r="AI35" s="158">
        <f t="shared" si="53"/>
        <v>0</v>
      </c>
      <c r="AJ35" s="158">
        <f t="shared" si="53"/>
        <v>0</v>
      </c>
      <c r="AK35" s="158">
        <f t="shared" si="53"/>
        <v>0</v>
      </c>
      <c r="AL35" s="158">
        <f t="shared" si="53"/>
        <v>0</v>
      </c>
      <c r="AM35" s="158">
        <f t="shared" si="53"/>
        <v>0</v>
      </c>
      <c r="AN35" s="158">
        <v>6</v>
      </c>
      <c r="AO35" s="158">
        <f t="shared" si="53"/>
        <v>0</v>
      </c>
      <c r="AP35" s="158">
        <f t="shared" si="53"/>
        <v>0</v>
      </c>
      <c r="AQ35" s="158">
        <f t="shared" si="53"/>
        <v>0</v>
      </c>
      <c r="AR35" s="11"/>
      <c r="AS35" s="171"/>
      <c r="AT35" s="104">
        <v>0</v>
      </c>
      <c r="AU35" s="104">
        <v>8</v>
      </c>
      <c r="AV35" s="104">
        <v>4</v>
      </c>
      <c r="AW35" s="157">
        <v>-10</v>
      </c>
      <c r="AX35" s="104"/>
      <c r="AY35" s="198" t="str">
        <f t="shared" si="47"/>
        <v>5,9</v>
      </c>
      <c r="AZ35" s="171"/>
      <c r="BA35" s="163">
        <f t="shared" ref="BA35:BJ35" si="54">IF(BA19=0,$BA$18,BA19)</f>
        <v>1105</v>
      </c>
      <c r="BB35" s="163">
        <f t="shared" si="54"/>
        <v>1105</v>
      </c>
      <c r="BC35" s="163">
        <f t="shared" si="54"/>
        <v>997</v>
      </c>
      <c r="BD35" s="163">
        <f t="shared" si="54"/>
        <v>997</v>
      </c>
      <c r="BE35" s="163">
        <f t="shared" si="54"/>
        <v>997</v>
      </c>
      <c r="BF35" s="163">
        <f t="shared" si="54"/>
        <v>997</v>
      </c>
      <c r="BG35" s="163">
        <f t="shared" si="54"/>
        <v>997</v>
      </c>
      <c r="BH35" s="163">
        <f t="shared" si="54"/>
        <v>997</v>
      </c>
      <c r="BI35" s="163">
        <f t="shared" si="54"/>
        <v>997</v>
      </c>
      <c r="BJ35" s="163">
        <f t="shared" si="54"/>
        <v>997</v>
      </c>
      <c r="BK35" s="171"/>
      <c r="BL35" s="163">
        <f t="shared" ref="BL35:BU35" si="55">IF(BL19=0,$BL$18,BL19)</f>
        <v>1110</v>
      </c>
      <c r="BM35" s="163">
        <f t="shared" si="55"/>
        <v>1110</v>
      </c>
      <c r="BN35" s="163">
        <f t="shared" si="55"/>
        <v>997</v>
      </c>
      <c r="BO35" s="163">
        <f t="shared" si="55"/>
        <v>997</v>
      </c>
      <c r="BP35" s="163">
        <f t="shared" si="55"/>
        <v>997</v>
      </c>
      <c r="BQ35" s="163">
        <f t="shared" si="55"/>
        <v>997</v>
      </c>
      <c r="BR35" s="163">
        <f t="shared" si="55"/>
        <v>997</v>
      </c>
      <c r="BS35" s="163">
        <f t="shared" si="55"/>
        <v>997</v>
      </c>
      <c r="BT35" s="163">
        <f t="shared" si="55"/>
        <v>997</v>
      </c>
      <c r="BU35" s="163">
        <f t="shared" si="55"/>
        <v>997</v>
      </c>
      <c r="BV35" s="171"/>
      <c r="BW35" s="163">
        <f t="shared" ref="BW35:CF35" si="56">IF(BW19=0,$BW$18,BW19)</f>
        <v>1000</v>
      </c>
      <c r="BX35" s="163">
        <f t="shared" si="56"/>
        <v>1000</v>
      </c>
      <c r="BY35" s="163">
        <f t="shared" si="56"/>
        <v>530</v>
      </c>
      <c r="BZ35" s="163">
        <f t="shared" si="56"/>
        <v>530</v>
      </c>
      <c r="CA35" s="163">
        <f t="shared" si="56"/>
        <v>530</v>
      </c>
      <c r="CB35" s="163">
        <f t="shared" si="56"/>
        <v>530</v>
      </c>
      <c r="CC35" s="163">
        <f t="shared" si="56"/>
        <v>530</v>
      </c>
      <c r="CD35" s="163">
        <f t="shared" si="56"/>
        <v>530</v>
      </c>
      <c r="CE35" s="163">
        <f t="shared" si="56"/>
        <v>530</v>
      </c>
      <c r="CF35" s="163">
        <f t="shared" si="56"/>
        <v>530</v>
      </c>
      <c r="CG35" s="171"/>
      <c r="CH35" s="171"/>
      <c r="CI35" s="197">
        <f t="shared" si="15"/>
        <v>7.81605342929437</v>
      </c>
      <c r="CJ35" s="190">
        <v>246655887.70030001</v>
      </c>
      <c r="CK35" s="191">
        <v>1078.3244999999999</v>
      </c>
      <c r="CL35" s="191">
        <v>1060.5450000000001</v>
      </c>
      <c r="CM35" s="191">
        <v>1025.957682</v>
      </c>
      <c r="CN35" s="191">
        <v>993.04595819999997</v>
      </c>
      <c r="CO35" s="192">
        <v>-13.83563373</v>
      </c>
      <c r="CP35" s="192">
        <v>0</v>
      </c>
      <c r="CQ35" s="192">
        <v>-0.2326328268</v>
      </c>
      <c r="CR35" s="192">
        <v>-109.1536906</v>
      </c>
      <c r="CS35" s="192">
        <f t="shared" si="16"/>
        <v>2.5962132300000018</v>
      </c>
      <c r="CT35" s="171"/>
      <c r="CU35" s="171"/>
      <c r="CV35" s="171"/>
      <c r="CW35" s="171"/>
      <c r="CX35" s="171"/>
      <c r="CY35" s="171"/>
      <c r="CZ35" s="171"/>
      <c r="DA35" s="171"/>
      <c r="DB35" s="171"/>
      <c r="DC35" s="171"/>
      <c r="DD35" s="171"/>
      <c r="DE35" s="171"/>
      <c r="DF35" s="171"/>
      <c r="DG35" s="171"/>
    </row>
    <row r="36" spans="1:111" ht="12" customHeight="1">
      <c r="A36" s="179">
        <f t="shared" si="23"/>
        <v>31</v>
      </c>
      <c r="B36" s="179">
        <f t="shared" si="21"/>
        <v>32</v>
      </c>
      <c r="C36" s="150">
        <v>31</v>
      </c>
      <c r="D36" s="150">
        <v>0</v>
      </c>
      <c r="E36" s="182">
        <v>12</v>
      </c>
      <c r="F36" s="182">
        <v>4</v>
      </c>
      <c r="G36" s="128">
        <v>5000</v>
      </c>
      <c r="H36" s="128">
        <v>40</v>
      </c>
      <c r="I36" s="128">
        <v>1.25E-3</v>
      </c>
      <c r="J36" s="200">
        <v>1015.625</v>
      </c>
      <c r="K36" s="183">
        <v>3</v>
      </c>
      <c r="L36" s="40">
        <v>6.0000000000000002E-5</v>
      </c>
      <c r="M36" s="40">
        <v>2.5000000000000001E-2</v>
      </c>
      <c r="N36" s="182">
        <v>2</v>
      </c>
      <c r="O36" s="182">
        <v>1</v>
      </c>
      <c r="P36" s="182">
        <v>0</v>
      </c>
      <c r="Q36" s="193">
        <f>IF(OR(N36-N35&lt;0,O36=0),MAX(Q$4:Q35)+1,0)</f>
        <v>8</v>
      </c>
      <c r="R36" s="485">
        <f t="shared" si="17"/>
        <v>8</v>
      </c>
      <c r="S36" s="193" t="str">
        <f t="shared" si="18"/>
        <v/>
      </c>
      <c r="T36" s="193" t="str">
        <f t="shared" si="41"/>
        <v/>
      </c>
      <c r="U36" s="193" t="str">
        <f t="shared" si="41"/>
        <v/>
      </c>
      <c r="V36" s="193" t="str">
        <f t="shared" si="41"/>
        <v/>
      </c>
      <c r="W36" s="193" t="str">
        <f t="shared" si="41"/>
        <v/>
      </c>
      <c r="X36" s="193" t="str">
        <f t="shared" si="41"/>
        <v/>
      </c>
      <c r="Y36" s="193" t="str">
        <f t="shared" si="41"/>
        <v/>
      </c>
      <c r="Z36" s="193">
        <f t="shared" si="41"/>
        <v>32</v>
      </c>
      <c r="AA36" s="277">
        <v>31</v>
      </c>
      <c r="AB36" s="277">
        <v>31</v>
      </c>
      <c r="AC36" s="278">
        <v>30</v>
      </c>
      <c r="AD36" s="278">
        <v>-32</v>
      </c>
      <c r="AE36" s="278"/>
      <c r="AF36" s="50" t="str">
        <f t="shared" si="13"/>
        <v>5,13</v>
      </c>
      <c r="AG36" s="199">
        <f t="shared" si="43"/>
        <v>12</v>
      </c>
      <c r="AH36" s="158">
        <f t="shared" ref="AH36:AQ36" si="57">AH17</f>
        <v>0</v>
      </c>
      <c r="AI36" s="158">
        <f t="shared" si="57"/>
        <v>0</v>
      </c>
      <c r="AJ36" s="158">
        <f t="shared" si="57"/>
        <v>0</v>
      </c>
      <c r="AK36" s="158">
        <f t="shared" si="57"/>
        <v>0</v>
      </c>
      <c r="AL36" s="158">
        <f t="shared" si="57"/>
        <v>0</v>
      </c>
      <c r="AM36" s="158">
        <f t="shared" si="57"/>
        <v>0</v>
      </c>
      <c r="AN36" s="158">
        <v>6</v>
      </c>
      <c r="AO36" s="158">
        <f t="shared" si="57"/>
        <v>0</v>
      </c>
      <c r="AP36" s="158">
        <f t="shared" si="57"/>
        <v>0</v>
      </c>
      <c r="AQ36" s="158">
        <f t="shared" si="57"/>
        <v>0</v>
      </c>
      <c r="AR36" s="11"/>
      <c r="AS36" s="171"/>
      <c r="AT36" s="104">
        <v>0</v>
      </c>
      <c r="AU36" s="104">
        <v>9</v>
      </c>
      <c r="AV36" s="104">
        <v>3</v>
      </c>
      <c r="AW36" s="157">
        <v>-10</v>
      </c>
      <c r="AX36" s="104"/>
      <c r="AY36" s="198" t="str">
        <f t="shared" si="47"/>
        <v>4,10</v>
      </c>
      <c r="AZ36" s="171"/>
      <c r="BA36" s="163">
        <f t="shared" ref="BA36:BJ36" si="58">IF(BA20=0,$BA$18,BA20)</f>
        <v>1105</v>
      </c>
      <c r="BB36" s="163">
        <f t="shared" si="58"/>
        <v>1095</v>
      </c>
      <c r="BC36" s="163">
        <f t="shared" si="58"/>
        <v>1105</v>
      </c>
      <c r="BD36" s="163">
        <f t="shared" si="58"/>
        <v>997</v>
      </c>
      <c r="BE36" s="163">
        <f t="shared" si="58"/>
        <v>997</v>
      </c>
      <c r="BF36" s="163">
        <f t="shared" si="58"/>
        <v>1100</v>
      </c>
      <c r="BG36" s="163">
        <f t="shared" si="58"/>
        <v>1100</v>
      </c>
      <c r="BH36" s="163">
        <f t="shared" si="58"/>
        <v>1110</v>
      </c>
      <c r="BI36" s="163">
        <f t="shared" si="58"/>
        <v>997</v>
      </c>
      <c r="BJ36" s="163">
        <f t="shared" si="58"/>
        <v>997</v>
      </c>
      <c r="BK36" s="171"/>
      <c r="BL36" s="163">
        <f t="shared" ref="BL36:BU36" si="59">IF(BL20=0,$BL$18,BL20)</f>
        <v>1110</v>
      </c>
      <c r="BM36" s="163">
        <f t="shared" si="59"/>
        <v>1105</v>
      </c>
      <c r="BN36" s="163">
        <f t="shared" si="59"/>
        <v>1110</v>
      </c>
      <c r="BO36" s="163">
        <f t="shared" si="59"/>
        <v>997</v>
      </c>
      <c r="BP36" s="163">
        <f t="shared" si="59"/>
        <v>997</v>
      </c>
      <c r="BQ36" s="163">
        <f t="shared" si="59"/>
        <v>1100</v>
      </c>
      <c r="BR36" s="163">
        <f t="shared" si="59"/>
        <v>1100</v>
      </c>
      <c r="BS36" s="163">
        <f t="shared" si="59"/>
        <v>1110</v>
      </c>
      <c r="BT36" s="163">
        <f t="shared" si="59"/>
        <v>997</v>
      </c>
      <c r="BU36" s="163">
        <f t="shared" si="59"/>
        <v>997</v>
      </c>
      <c r="BV36" s="171"/>
      <c r="BW36" s="163">
        <f t="shared" ref="BW36:CF36" si="60">IF(BW20=0,$BW$18,BW20)</f>
        <v>1000</v>
      </c>
      <c r="BX36" s="163">
        <f t="shared" si="60"/>
        <v>900</v>
      </c>
      <c r="BY36" s="163">
        <f t="shared" si="60"/>
        <v>900</v>
      </c>
      <c r="BZ36" s="163">
        <f t="shared" si="60"/>
        <v>530</v>
      </c>
      <c r="CA36" s="163">
        <f t="shared" si="60"/>
        <v>530</v>
      </c>
      <c r="CB36" s="163">
        <f t="shared" si="60"/>
        <v>950</v>
      </c>
      <c r="CC36" s="163">
        <f t="shared" si="60"/>
        <v>950</v>
      </c>
      <c r="CD36" s="163">
        <f t="shared" si="60"/>
        <v>950</v>
      </c>
      <c r="CE36" s="163">
        <f t="shared" si="60"/>
        <v>530</v>
      </c>
      <c r="CF36" s="163">
        <f t="shared" si="60"/>
        <v>530</v>
      </c>
      <c r="CG36" s="171"/>
      <c r="CH36" s="171"/>
      <c r="CI36" s="197">
        <f t="shared" si="15"/>
        <v>8.6406174745291136</v>
      </c>
      <c r="CJ36" s="190">
        <v>272677150.01419997</v>
      </c>
      <c r="CK36" s="191">
        <v>1078.3223780000001</v>
      </c>
      <c r="CL36" s="191">
        <v>1060.5450000000001</v>
      </c>
      <c r="CM36" s="191">
        <v>1025.955784</v>
      </c>
      <c r="CN36" s="191">
        <v>993.03320129999997</v>
      </c>
      <c r="CO36" s="192">
        <v>-13.777953520000001</v>
      </c>
      <c r="CP36" s="192">
        <v>0</v>
      </c>
      <c r="CQ36" s="192">
        <v>-0.21771259060000001</v>
      </c>
      <c r="CR36" s="192">
        <v>-107.1686303</v>
      </c>
      <c r="CS36" s="192">
        <f t="shared" si="16"/>
        <v>2.6538934400000009</v>
      </c>
      <c r="CT36" s="171"/>
      <c r="CU36" s="171"/>
      <c r="CV36" s="171"/>
      <c r="CW36" s="171"/>
      <c r="CX36" s="171"/>
      <c r="CY36" s="171"/>
      <c r="CZ36" s="171"/>
      <c r="DA36" s="171"/>
      <c r="DB36" s="171"/>
      <c r="DC36" s="171"/>
      <c r="DD36" s="171"/>
      <c r="DE36" s="171"/>
      <c r="DF36" s="171"/>
      <c r="DG36" s="171"/>
    </row>
    <row r="37" spans="1:111" ht="12" customHeight="1">
      <c r="A37" s="179">
        <f t="shared" si="23"/>
        <v>32</v>
      </c>
      <c r="B37" s="179">
        <f t="shared" si="21"/>
        <v>33</v>
      </c>
      <c r="C37" s="150">
        <v>32</v>
      </c>
      <c r="D37" s="150">
        <v>0</v>
      </c>
      <c r="E37" s="182">
        <v>12</v>
      </c>
      <c r="F37" s="182">
        <v>3</v>
      </c>
      <c r="G37" s="128">
        <v>5000</v>
      </c>
      <c r="H37" s="128">
        <v>40</v>
      </c>
      <c r="I37" s="128">
        <v>1.25E-3</v>
      </c>
      <c r="J37" s="200">
        <v>1009.375</v>
      </c>
      <c r="K37" s="183">
        <v>3</v>
      </c>
      <c r="L37" s="40">
        <v>6.0000000000000002E-5</v>
      </c>
      <c r="M37" s="40">
        <v>2.5000000000000001E-2</v>
      </c>
      <c r="N37" s="182">
        <v>2</v>
      </c>
      <c r="O37" s="182">
        <v>1</v>
      </c>
      <c r="P37" s="182">
        <v>0</v>
      </c>
      <c r="Q37" s="193">
        <f>IF(OR(N37-N36&lt;0,O37=0),MAX(Q$4:Q36)+1,0)</f>
        <v>0</v>
      </c>
      <c r="R37" s="485">
        <f t="shared" si="17"/>
        <v>8</v>
      </c>
      <c r="S37" s="193" t="str">
        <f t="shared" si="18"/>
        <v/>
      </c>
      <c r="T37" s="193" t="str">
        <f t="shared" si="41"/>
        <v/>
      </c>
      <c r="U37" s="193" t="str">
        <f t="shared" si="41"/>
        <v/>
      </c>
      <c r="V37" s="193" t="str">
        <f t="shared" si="41"/>
        <v/>
      </c>
      <c r="W37" s="193" t="str">
        <f t="shared" si="41"/>
        <v/>
      </c>
      <c r="X37" s="193" t="str">
        <f t="shared" si="41"/>
        <v/>
      </c>
      <c r="Y37" s="193" t="str">
        <f t="shared" si="41"/>
        <v/>
      </c>
      <c r="Z37" s="193">
        <f t="shared" si="41"/>
        <v>33</v>
      </c>
      <c r="AA37" s="277">
        <v>32</v>
      </c>
      <c r="AB37" s="277">
        <v>32</v>
      </c>
      <c r="AC37" s="278">
        <v>31</v>
      </c>
      <c r="AD37" s="278">
        <v>-33</v>
      </c>
      <c r="AE37" s="278"/>
      <c r="AF37" s="50" t="str">
        <f t="shared" si="13"/>
        <v>4,13</v>
      </c>
      <c r="AG37" s="199">
        <f t="shared" si="43"/>
        <v>13</v>
      </c>
      <c r="AH37" s="158">
        <v>8</v>
      </c>
      <c r="AI37" s="158">
        <v>8</v>
      </c>
      <c r="AJ37" s="158">
        <v>8</v>
      </c>
      <c r="AK37" s="158">
        <v>8</v>
      </c>
      <c r="AL37" s="158">
        <v>8</v>
      </c>
      <c r="AM37" s="158">
        <v>8</v>
      </c>
      <c r="AN37" s="158">
        <v>7</v>
      </c>
      <c r="AO37" s="158">
        <v>7</v>
      </c>
      <c r="AP37" s="158">
        <f>AP18</f>
        <v>0</v>
      </c>
      <c r="AQ37" s="158">
        <f>AQ18</f>
        <v>0</v>
      </c>
      <c r="AR37" s="11"/>
      <c r="AS37" s="171"/>
      <c r="AT37" s="104">
        <v>0</v>
      </c>
      <c r="AU37" s="104">
        <v>9</v>
      </c>
      <c r="AV37" s="104">
        <v>4</v>
      </c>
      <c r="AW37" s="157">
        <v>-10</v>
      </c>
      <c r="AX37" s="104"/>
      <c r="AY37" s="198" t="str">
        <f t="shared" si="47"/>
        <v>5,10</v>
      </c>
      <c r="AZ37" s="171"/>
      <c r="BA37" s="163">
        <f t="shared" ref="BA37:BJ37" si="61">IF(BA21=0,$BA$18,BA21)</f>
        <v>997</v>
      </c>
      <c r="BB37" s="163">
        <f t="shared" si="61"/>
        <v>1100</v>
      </c>
      <c r="BC37" s="163">
        <f t="shared" si="61"/>
        <v>1085</v>
      </c>
      <c r="BD37" s="163">
        <f t="shared" si="61"/>
        <v>1080</v>
      </c>
      <c r="BE37" s="163">
        <f t="shared" si="61"/>
        <v>1078</v>
      </c>
      <c r="BF37" s="163">
        <f t="shared" si="61"/>
        <v>1076</v>
      </c>
      <c r="BG37" s="163">
        <f t="shared" si="61"/>
        <v>1073</v>
      </c>
      <c r="BH37" s="163">
        <f t="shared" si="61"/>
        <v>1090</v>
      </c>
      <c r="BI37" s="163">
        <f t="shared" si="61"/>
        <v>997</v>
      </c>
      <c r="BJ37" s="163">
        <f t="shared" si="61"/>
        <v>997</v>
      </c>
      <c r="BK37" s="171"/>
      <c r="BL37" s="163">
        <f t="shared" ref="BL37:BU37" si="62">IF(BL21=0,$BL$18,BL21)</f>
        <v>997</v>
      </c>
      <c r="BM37" s="163">
        <f t="shared" si="62"/>
        <v>1100</v>
      </c>
      <c r="BN37" s="163">
        <f t="shared" si="62"/>
        <v>1095</v>
      </c>
      <c r="BO37" s="163">
        <f t="shared" si="62"/>
        <v>1088</v>
      </c>
      <c r="BP37" s="163">
        <f t="shared" si="62"/>
        <v>1085</v>
      </c>
      <c r="BQ37" s="163">
        <f t="shared" si="62"/>
        <v>1085</v>
      </c>
      <c r="BR37" s="163">
        <f t="shared" si="62"/>
        <v>1085</v>
      </c>
      <c r="BS37" s="163">
        <f t="shared" si="62"/>
        <v>1090</v>
      </c>
      <c r="BT37" s="163">
        <f t="shared" si="62"/>
        <v>997</v>
      </c>
      <c r="BU37" s="163">
        <f t="shared" si="62"/>
        <v>997</v>
      </c>
      <c r="BV37" s="171"/>
      <c r="BW37" s="163">
        <f t="shared" ref="BW37:CF37" si="63">IF(BW21=0,$BW$18,BW21)</f>
        <v>530</v>
      </c>
      <c r="BX37" s="163">
        <f t="shared" si="63"/>
        <v>850</v>
      </c>
      <c r="BY37" s="163">
        <f t="shared" si="63"/>
        <v>670</v>
      </c>
      <c r="BZ37" s="163">
        <f t="shared" si="63"/>
        <v>680</v>
      </c>
      <c r="CA37" s="163">
        <f t="shared" si="63"/>
        <v>680</v>
      </c>
      <c r="CB37" s="163">
        <f t="shared" si="63"/>
        <v>770</v>
      </c>
      <c r="CC37" s="163">
        <f t="shared" si="63"/>
        <v>770</v>
      </c>
      <c r="CD37" s="163">
        <f t="shared" si="63"/>
        <v>890</v>
      </c>
      <c r="CE37" s="163">
        <f t="shared" si="63"/>
        <v>530</v>
      </c>
      <c r="CF37" s="163">
        <f t="shared" si="63"/>
        <v>530</v>
      </c>
      <c r="CG37" s="171"/>
      <c r="CH37" s="171"/>
      <c r="CI37" s="197">
        <f t="shared" si="15"/>
        <v>9.5476379242876508</v>
      </c>
      <c r="CJ37" s="190">
        <v>301300538.55949998</v>
      </c>
      <c r="CK37" s="191">
        <v>1078.3223780000001</v>
      </c>
      <c r="CL37" s="191">
        <v>1060.5450000000001</v>
      </c>
      <c r="CM37" s="191">
        <v>1025.9538150000001</v>
      </c>
      <c r="CN37" s="191">
        <v>993.0202468</v>
      </c>
      <c r="CO37" s="192">
        <v>-13.777953520000001</v>
      </c>
      <c r="CP37" s="192">
        <v>0</v>
      </c>
      <c r="CQ37" s="192">
        <v>-0.2026580254</v>
      </c>
      <c r="CR37" s="192">
        <v>-105.1679154</v>
      </c>
      <c r="CS37" s="192">
        <f t="shared" si="16"/>
        <v>2.6538934400000009</v>
      </c>
      <c r="CT37" s="171"/>
      <c r="CU37" s="171"/>
      <c r="CV37" s="171"/>
      <c r="CW37" s="171"/>
      <c r="CX37" s="171"/>
      <c r="CY37" s="171"/>
      <c r="CZ37" s="171"/>
      <c r="DA37" s="171"/>
      <c r="DB37" s="171"/>
      <c r="DC37" s="171"/>
      <c r="DD37" s="171"/>
      <c r="DE37" s="171"/>
      <c r="DF37" s="171"/>
      <c r="DG37" s="171"/>
    </row>
    <row r="38" spans="1:111" ht="12" customHeight="1">
      <c r="A38" s="179">
        <f t="shared" si="23"/>
        <v>33</v>
      </c>
      <c r="B38" s="179">
        <f t="shared" si="21"/>
        <v>34</v>
      </c>
      <c r="C38" s="150">
        <v>33</v>
      </c>
      <c r="D38" s="150">
        <v>0</v>
      </c>
      <c r="E38" s="182">
        <v>12</v>
      </c>
      <c r="F38" s="182">
        <v>2</v>
      </c>
      <c r="G38" s="128">
        <v>5000</v>
      </c>
      <c r="H38" s="128">
        <v>40</v>
      </c>
      <c r="I38" s="128">
        <v>1.25E-3</v>
      </c>
      <c r="J38" s="200">
        <v>1003.125</v>
      </c>
      <c r="K38" s="183">
        <v>3</v>
      </c>
      <c r="L38" s="40">
        <v>6.0000000000000002E-5</v>
      </c>
      <c r="M38" s="40">
        <v>2.5000000000000001E-2</v>
      </c>
      <c r="N38" s="182">
        <v>2</v>
      </c>
      <c r="O38" s="182">
        <v>1</v>
      </c>
      <c r="P38" s="182">
        <v>0</v>
      </c>
      <c r="Q38" s="193">
        <f>IF(OR(N38-N37&lt;0,O38=0),MAX(Q$4:Q37)+1,0)</f>
        <v>0</v>
      </c>
      <c r="R38" s="485">
        <f t="shared" si="17"/>
        <v>8</v>
      </c>
      <c r="S38" s="193" t="str">
        <f t="shared" si="18"/>
        <v/>
      </c>
      <c r="T38" s="193" t="str">
        <f t="shared" si="41"/>
        <v/>
      </c>
      <c r="U38" s="193" t="str">
        <f t="shared" si="41"/>
        <v/>
      </c>
      <c r="V38" s="193" t="str">
        <f t="shared" si="41"/>
        <v/>
      </c>
      <c r="W38" s="193" t="str">
        <f t="shared" si="41"/>
        <v/>
      </c>
      <c r="X38" s="193" t="str">
        <f t="shared" si="41"/>
        <v/>
      </c>
      <c r="Y38" s="193" t="str">
        <f t="shared" si="41"/>
        <v/>
      </c>
      <c r="Z38" s="193">
        <f t="shared" si="41"/>
        <v>34</v>
      </c>
      <c r="AA38" s="277">
        <v>33</v>
      </c>
      <c r="AB38" s="277">
        <v>33</v>
      </c>
      <c r="AC38" s="278">
        <v>32</v>
      </c>
      <c r="AD38" s="278">
        <v>-34</v>
      </c>
      <c r="AE38" s="278"/>
      <c r="AF38" s="50" t="str">
        <f t="shared" si="13"/>
        <v>3,13</v>
      </c>
      <c r="AG38" s="199">
        <f t="shared" si="43"/>
        <v>14</v>
      </c>
      <c r="AH38" s="158">
        <f t="shared" ref="AH38:AQ38" si="64">AH19</f>
        <v>0</v>
      </c>
      <c r="AI38" s="158">
        <f t="shared" si="64"/>
        <v>0</v>
      </c>
      <c r="AJ38" s="158">
        <f t="shared" si="64"/>
        <v>0</v>
      </c>
      <c r="AK38" s="158">
        <f t="shared" si="64"/>
        <v>0</v>
      </c>
      <c r="AL38" s="158">
        <f t="shared" si="64"/>
        <v>0</v>
      </c>
      <c r="AM38" s="158">
        <f t="shared" si="64"/>
        <v>0</v>
      </c>
      <c r="AN38" s="158">
        <f t="shared" si="64"/>
        <v>0</v>
      </c>
      <c r="AO38" s="158">
        <f t="shared" si="64"/>
        <v>0</v>
      </c>
      <c r="AP38" s="158">
        <v>7</v>
      </c>
      <c r="AQ38" s="158">
        <f t="shared" si="64"/>
        <v>0</v>
      </c>
      <c r="AR38" s="11"/>
      <c r="AS38" s="171"/>
      <c r="AT38" s="212" t="s">
        <v>78</v>
      </c>
      <c r="AU38" s="189">
        <v>0</v>
      </c>
      <c r="AV38" s="189">
        <v>1</v>
      </c>
      <c r="AW38" s="189">
        <v>2</v>
      </c>
      <c r="AX38" s="189"/>
      <c r="AY38" s="189"/>
      <c r="AZ38" s="171"/>
      <c r="BA38" s="163">
        <f t="shared" ref="BA38:BJ38" si="65">IF(BA22=0,$BA$18,BA22)</f>
        <v>1110</v>
      </c>
      <c r="BB38" s="163">
        <f t="shared" si="65"/>
        <v>1100</v>
      </c>
      <c r="BC38" s="163">
        <f t="shared" si="65"/>
        <v>1090</v>
      </c>
      <c r="BD38" s="163">
        <f t="shared" si="65"/>
        <v>1085</v>
      </c>
      <c r="BE38" s="163">
        <f t="shared" si="65"/>
        <v>1076</v>
      </c>
      <c r="BF38" s="163">
        <f t="shared" si="65"/>
        <v>1080</v>
      </c>
      <c r="BG38" s="163">
        <f t="shared" si="65"/>
        <v>1080</v>
      </c>
      <c r="BH38" s="163">
        <f t="shared" si="65"/>
        <v>1070</v>
      </c>
      <c r="BI38" s="163">
        <f t="shared" si="65"/>
        <v>1100</v>
      </c>
      <c r="BJ38" s="163">
        <f t="shared" si="65"/>
        <v>997</v>
      </c>
      <c r="BK38" s="171"/>
      <c r="BL38" s="163">
        <f t="shared" ref="BL38:BU38" si="66">IF(BL22=0,$BL$18,BL22)</f>
        <v>1105</v>
      </c>
      <c r="BM38" s="163">
        <f t="shared" si="66"/>
        <v>1100</v>
      </c>
      <c r="BN38" s="163">
        <f t="shared" si="66"/>
        <v>1090</v>
      </c>
      <c r="BO38" s="163">
        <f t="shared" si="66"/>
        <v>1083</v>
      </c>
      <c r="BP38" s="163">
        <f t="shared" si="66"/>
        <v>1078</v>
      </c>
      <c r="BQ38" s="163">
        <f t="shared" si="66"/>
        <v>1075</v>
      </c>
      <c r="BR38" s="163">
        <f t="shared" si="66"/>
        <v>1080</v>
      </c>
      <c r="BS38" s="163">
        <f t="shared" si="66"/>
        <v>1085</v>
      </c>
      <c r="BT38" s="163">
        <f t="shared" si="66"/>
        <v>1100</v>
      </c>
      <c r="BU38" s="163">
        <f t="shared" si="66"/>
        <v>997</v>
      </c>
      <c r="BV38" s="171"/>
      <c r="BW38" s="163">
        <f t="shared" ref="BW38:CF38" si="67">IF(BW22=0,$BW$18,BW22)</f>
        <v>925</v>
      </c>
      <c r="BX38" s="163">
        <f t="shared" si="67"/>
        <v>850</v>
      </c>
      <c r="BY38" s="163">
        <f t="shared" si="67"/>
        <v>650</v>
      </c>
      <c r="BZ38" s="163">
        <f t="shared" si="67"/>
        <v>650</v>
      </c>
      <c r="CA38" s="163">
        <f t="shared" si="67"/>
        <v>650</v>
      </c>
      <c r="CB38" s="163">
        <f t="shared" si="67"/>
        <v>680</v>
      </c>
      <c r="CC38" s="163">
        <f t="shared" si="67"/>
        <v>740</v>
      </c>
      <c r="CD38" s="163">
        <f t="shared" si="67"/>
        <v>850</v>
      </c>
      <c r="CE38" s="163">
        <f t="shared" si="67"/>
        <v>950</v>
      </c>
      <c r="CF38" s="163">
        <f t="shared" si="67"/>
        <v>530</v>
      </c>
      <c r="CG38" s="171"/>
      <c r="CH38" s="171"/>
      <c r="CI38" s="197">
        <f t="shared" si="15"/>
        <v>10.54536041902109</v>
      </c>
      <c r="CJ38" s="190">
        <v>332786265.95929998</v>
      </c>
      <c r="CK38" s="191">
        <v>1078.3223780000001</v>
      </c>
      <c r="CL38" s="191">
        <v>1060.5450000000001</v>
      </c>
      <c r="CM38" s="191">
        <v>1025.9517780000001</v>
      </c>
      <c r="CN38" s="191">
        <v>993.00714200000004</v>
      </c>
      <c r="CO38" s="192">
        <v>-13.777953520000001</v>
      </c>
      <c r="CP38" s="192">
        <v>0</v>
      </c>
      <c r="CQ38" s="192">
        <v>-0.18753915099999999</v>
      </c>
      <c r="CR38" s="192">
        <v>-103.15943129999999</v>
      </c>
      <c r="CS38" s="192">
        <f t="shared" si="16"/>
        <v>2.6538934400000009</v>
      </c>
      <c r="CT38" s="171"/>
      <c r="CU38" s="171"/>
      <c r="CV38" s="171"/>
      <c r="CW38" s="171"/>
      <c r="CX38" s="171"/>
      <c r="CY38" s="171"/>
      <c r="CZ38" s="171"/>
      <c r="DA38" s="171"/>
      <c r="DB38" s="171"/>
      <c r="DC38" s="171"/>
      <c r="DD38" s="171"/>
      <c r="DE38" s="171"/>
      <c r="DF38" s="171"/>
      <c r="DG38" s="171"/>
    </row>
    <row r="39" spans="1:111" ht="12" customHeight="1">
      <c r="A39" s="179">
        <f t="shared" si="23"/>
        <v>34</v>
      </c>
      <c r="B39" s="179">
        <f t="shared" si="21"/>
        <v>35</v>
      </c>
      <c r="C39" s="150">
        <v>34</v>
      </c>
      <c r="D39" s="150">
        <v>0</v>
      </c>
      <c r="E39" s="182">
        <v>12</v>
      </c>
      <c r="F39" s="182">
        <v>1</v>
      </c>
      <c r="G39" s="128">
        <v>5000</v>
      </c>
      <c r="H39" s="128">
        <v>40</v>
      </c>
      <c r="I39" s="128">
        <v>1.25E-3</v>
      </c>
      <c r="J39" s="200">
        <v>996.875</v>
      </c>
      <c r="K39" s="183">
        <v>3</v>
      </c>
      <c r="L39" s="40">
        <v>6.0000000000000002E-5</v>
      </c>
      <c r="M39" s="40">
        <v>2.5000000000000001E-2</v>
      </c>
      <c r="N39" s="182">
        <v>2</v>
      </c>
      <c r="O39" s="182">
        <v>1</v>
      </c>
      <c r="P39" s="182">
        <v>0</v>
      </c>
      <c r="Q39" s="193">
        <f>IF(OR(N39-N38&lt;0,O39=0),MAX(Q$4:Q38)+1,0)</f>
        <v>0</v>
      </c>
      <c r="R39" s="485">
        <f t="shared" si="17"/>
        <v>8</v>
      </c>
      <c r="S39" s="193" t="str">
        <f t="shared" si="18"/>
        <v/>
      </c>
      <c r="T39" s="193" t="str">
        <f t="shared" si="41"/>
        <v/>
      </c>
      <c r="U39" s="193" t="str">
        <f t="shared" si="41"/>
        <v/>
      </c>
      <c r="V39" s="193" t="str">
        <f t="shared" si="41"/>
        <v/>
      </c>
      <c r="W39" s="193" t="str">
        <f t="shared" si="41"/>
        <v/>
      </c>
      <c r="X39" s="193" t="str">
        <f t="shared" si="41"/>
        <v/>
      </c>
      <c r="Y39" s="193" t="str">
        <f t="shared" si="41"/>
        <v/>
      </c>
      <c r="Z39" s="193">
        <f t="shared" si="41"/>
        <v>35</v>
      </c>
      <c r="AA39" s="277">
        <v>34</v>
      </c>
      <c r="AB39" s="277">
        <v>34</v>
      </c>
      <c r="AC39" s="278">
        <v>33</v>
      </c>
      <c r="AD39" s="278">
        <v>-35</v>
      </c>
      <c r="AE39" s="278"/>
      <c r="AF39" s="50" t="str">
        <f t="shared" si="13"/>
        <v>2,13</v>
      </c>
      <c r="AG39" s="199">
        <f t="shared" si="43"/>
        <v>15</v>
      </c>
      <c r="AH39" s="158">
        <f t="shared" ref="AH39:AQ39" si="68">AH20</f>
        <v>0</v>
      </c>
      <c r="AI39" s="158">
        <f t="shared" si="68"/>
        <v>0</v>
      </c>
      <c r="AJ39" s="158">
        <f t="shared" si="68"/>
        <v>0</v>
      </c>
      <c r="AK39" s="158">
        <f t="shared" si="68"/>
        <v>0</v>
      </c>
      <c r="AL39" s="158">
        <f t="shared" si="68"/>
        <v>0</v>
      </c>
      <c r="AM39" s="158">
        <f t="shared" si="68"/>
        <v>0</v>
      </c>
      <c r="AN39" s="158">
        <f t="shared" si="68"/>
        <v>0</v>
      </c>
      <c r="AO39" s="158">
        <f t="shared" si="68"/>
        <v>0</v>
      </c>
      <c r="AP39" s="158">
        <f t="shared" si="68"/>
        <v>0</v>
      </c>
      <c r="AQ39" s="158">
        <f t="shared" si="68"/>
        <v>0</v>
      </c>
      <c r="AR39" s="11"/>
      <c r="AS39" s="171"/>
      <c r="AT39" s="189">
        <v>0</v>
      </c>
      <c r="AU39" s="174" t="s">
        <v>172</v>
      </c>
      <c r="AV39" s="174" t="s">
        <v>57</v>
      </c>
      <c r="AW39" s="173">
        <v>3</v>
      </c>
      <c r="AX39" s="174" t="str">
        <f t="shared" ref="AX39:AX46" si="69">AU39</f>
        <v>r01_stage</v>
      </c>
      <c r="AY39" s="173" t="s">
        <v>29</v>
      </c>
      <c r="AZ39" s="171"/>
      <c r="BA39" s="163">
        <f t="shared" ref="BA39:BJ39" si="70">IF(BA23=0,$BA$18,BA23)</f>
        <v>1110</v>
      </c>
      <c r="BB39" s="163">
        <f t="shared" si="70"/>
        <v>1100</v>
      </c>
      <c r="BC39" s="163">
        <f t="shared" si="70"/>
        <v>1085</v>
      </c>
      <c r="BD39" s="163">
        <f t="shared" si="70"/>
        <v>1080</v>
      </c>
      <c r="BE39" s="163">
        <f t="shared" si="70"/>
        <v>1078</v>
      </c>
      <c r="BF39" s="163">
        <f t="shared" si="70"/>
        <v>1074</v>
      </c>
      <c r="BG39" s="163">
        <f t="shared" si="70"/>
        <v>1077</v>
      </c>
      <c r="BH39" s="163">
        <f t="shared" si="70"/>
        <v>1066</v>
      </c>
      <c r="BI39" s="163">
        <f t="shared" si="70"/>
        <v>1075</v>
      </c>
      <c r="BJ39" s="163">
        <f t="shared" si="70"/>
        <v>1080</v>
      </c>
      <c r="BK39" s="171"/>
      <c r="BL39" s="163">
        <f t="shared" ref="BL39:BU39" si="71">IF(BL23=0,$BL$18,BL23)</f>
        <v>1105</v>
      </c>
      <c r="BM39" s="163">
        <f t="shared" si="71"/>
        <v>1090</v>
      </c>
      <c r="BN39" s="163">
        <f t="shared" si="71"/>
        <v>1080</v>
      </c>
      <c r="BO39" s="163">
        <f t="shared" si="71"/>
        <v>1077</v>
      </c>
      <c r="BP39" s="163">
        <f t="shared" si="71"/>
        <v>1074</v>
      </c>
      <c r="BQ39" s="163">
        <f t="shared" si="71"/>
        <v>1073</v>
      </c>
      <c r="BR39" s="163">
        <f t="shared" si="71"/>
        <v>1074</v>
      </c>
      <c r="BS39" s="163">
        <f t="shared" si="71"/>
        <v>1078</v>
      </c>
      <c r="BT39" s="163">
        <f t="shared" si="71"/>
        <v>1080</v>
      </c>
      <c r="BU39" s="163">
        <f t="shared" si="71"/>
        <v>1085</v>
      </c>
      <c r="BV39" s="171"/>
      <c r="BW39" s="163">
        <f t="shared" ref="BW39:CF39" si="72">IF(BW23=0,$BW$18,BW23)</f>
        <v>925</v>
      </c>
      <c r="BX39" s="163">
        <f t="shared" si="72"/>
        <v>800</v>
      </c>
      <c r="BY39" s="163">
        <f t="shared" si="72"/>
        <v>650</v>
      </c>
      <c r="BZ39" s="163">
        <f t="shared" si="72"/>
        <v>600</v>
      </c>
      <c r="CA39" s="163">
        <f t="shared" si="72"/>
        <v>600</v>
      </c>
      <c r="CB39" s="163">
        <f t="shared" si="72"/>
        <v>600</v>
      </c>
      <c r="CC39" s="163">
        <f t="shared" si="72"/>
        <v>650</v>
      </c>
      <c r="CD39" s="163">
        <f t="shared" si="72"/>
        <v>720</v>
      </c>
      <c r="CE39" s="163">
        <f t="shared" si="72"/>
        <v>850</v>
      </c>
      <c r="CF39" s="163">
        <f t="shared" si="72"/>
        <v>950</v>
      </c>
      <c r="CG39" s="171"/>
      <c r="CH39" s="171"/>
      <c r="CI39" s="197">
        <f t="shared" si="15"/>
        <v>11.642855163231678</v>
      </c>
      <c r="CJ39" s="190">
        <v>367420566.09920001</v>
      </c>
      <c r="CK39" s="191">
        <v>1078.3223780000001</v>
      </c>
      <c r="CL39" s="191">
        <v>1060.5450000000001</v>
      </c>
      <c r="CM39" s="191">
        <v>1025.9496750000001</v>
      </c>
      <c r="CN39" s="191">
        <v>992.99391849999995</v>
      </c>
      <c r="CO39" s="192">
        <v>-13.777953520000001</v>
      </c>
      <c r="CP39" s="192">
        <v>0</v>
      </c>
      <c r="CQ39" s="192">
        <v>-0.17242199580000001</v>
      </c>
      <c r="CR39" s="192">
        <v>-101.14859490000001</v>
      </c>
      <c r="CS39" s="192">
        <f t="shared" si="16"/>
        <v>2.6538934400000009</v>
      </c>
      <c r="CT39" s="171"/>
      <c r="CU39" s="171"/>
      <c r="CV39" s="171"/>
      <c r="CW39" s="171"/>
      <c r="CX39" s="171"/>
      <c r="CY39" s="171"/>
      <c r="CZ39" s="171"/>
      <c r="DA39" s="171"/>
      <c r="DB39" s="171"/>
      <c r="DC39" s="171"/>
      <c r="DD39" s="171"/>
      <c r="DE39" s="171"/>
      <c r="DF39" s="171"/>
      <c r="DG39" s="171"/>
    </row>
    <row r="40" spans="1:111" ht="12" customHeight="1">
      <c r="A40" s="179">
        <f t="shared" si="23"/>
        <v>35</v>
      </c>
      <c r="B40" s="179">
        <f t="shared" si="21"/>
        <v>36</v>
      </c>
      <c r="C40" s="150">
        <v>35</v>
      </c>
      <c r="D40" s="150">
        <v>0</v>
      </c>
      <c r="E40" s="182">
        <v>12</v>
      </c>
      <c r="F40" s="182">
        <v>0</v>
      </c>
      <c r="G40" s="128">
        <v>3000</v>
      </c>
      <c r="H40" s="128">
        <v>40</v>
      </c>
      <c r="I40" s="128">
        <v>1.25E-3</v>
      </c>
      <c r="J40" s="200">
        <v>991.875</v>
      </c>
      <c r="K40" s="183">
        <v>3</v>
      </c>
      <c r="L40" s="40">
        <v>6.0000000000000002E-5</v>
      </c>
      <c r="M40" s="40">
        <v>2.5000000000000001E-2</v>
      </c>
      <c r="N40" s="182">
        <v>1</v>
      </c>
      <c r="O40" s="182">
        <v>1</v>
      </c>
      <c r="P40" s="182">
        <v>0</v>
      </c>
      <c r="Q40" s="193">
        <f>IF(OR(N40-N39&lt;0,O40=0),MAX(Q$4:Q39)+1,0)</f>
        <v>9</v>
      </c>
      <c r="R40" s="485">
        <f t="shared" si="17"/>
        <v>8</v>
      </c>
      <c r="S40" s="193" t="str">
        <f t="shared" si="18"/>
        <v/>
      </c>
      <c r="T40" s="193" t="str">
        <f t="shared" si="41"/>
        <v/>
      </c>
      <c r="U40" s="193" t="str">
        <f t="shared" si="41"/>
        <v/>
      </c>
      <c r="V40" s="193" t="str">
        <f t="shared" si="41"/>
        <v/>
      </c>
      <c r="W40" s="193" t="str">
        <f t="shared" si="41"/>
        <v/>
      </c>
      <c r="X40" s="193" t="str">
        <f t="shared" si="41"/>
        <v/>
      </c>
      <c r="Y40" s="193" t="str">
        <f t="shared" si="41"/>
        <v/>
      </c>
      <c r="Z40" s="193">
        <f t="shared" si="41"/>
        <v>36</v>
      </c>
      <c r="AA40" s="277">
        <v>35</v>
      </c>
      <c r="AB40" s="277">
        <v>35</v>
      </c>
      <c r="AC40" s="278">
        <v>34</v>
      </c>
      <c r="AD40" s="278"/>
      <c r="AE40" s="278"/>
      <c r="AF40" s="50" t="str">
        <f t="shared" si="13"/>
        <v>1,13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71"/>
      <c r="AT40" s="189">
        <v>1</v>
      </c>
      <c r="AU40" s="174" t="s">
        <v>173</v>
      </c>
      <c r="AV40" s="174" t="s">
        <v>57</v>
      </c>
      <c r="AW40" s="173">
        <v>14</v>
      </c>
      <c r="AX40" s="174" t="str">
        <f t="shared" si="69"/>
        <v>r02_stage</v>
      </c>
      <c r="AY40" s="173" t="s">
        <v>29</v>
      </c>
      <c r="AZ40" s="171"/>
      <c r="BA40" s="163">
        <f t="shared" ref="BA40:BJ40" si="73">IF(BA24=0,$BA$18,BA24)</f>
        <v>1105</v>
      </c>
      <c r="BB40" s="163">
        <f t="shared" si="73"/>
        <v>1095</v>
      </c>
      <c r="BC40" s="163">
        <f t="shared" si="73"/>
        <v>1080</v>
      </c>
      <c r="BD40" s="163">
        <f t="shared" si="73"/>
        <v>1077</v>
      </c>
      <c r="BE40" s="163">
        <f t="shared" si="73"/>
        <v>1073</v>
      </c>
      <c r="BF40" s="163">
        <f t="shared" si="73"/>
        <v>1069</v>
      </c>
      <c r="BG40" s="163">
        <f t="shared" si="73"/>
        <v>1070</v>
      </c>
      <c r="BH40" s="163">
        <f t="shared" si="73"/>
        <v>1063</v>
      </c>
      <c r="BI40" s="163">
        <f t="shared" si="73"/>
        <v>1085</v>
      </c>
      <c r="BJ40" s="163">
        <f t="shared" si="73"/>
        <v>1095</v>
      </c>
      <c r="BK40" s="171"/>
      <c r="BL40" s="163">
        <f t="shared" ref="BL40:BU40" si="74">IF(BL24=0,$BL$18,BL24)</f>
        <v>1100</v>
      </c>
      <c r="BM40" s="163">
        <f t="shared" si="74"/>
        <v>1080</v>
      </c>
      <c r="BN40" s="163">
        <f t="shared" si="74"/>
        <v>1075</v>
      </c>
      <c r="BO40" s="163">
        <f t="shared" si="74"/>
        <v>1072</v>
      </c>
      <c r="BP40" s="163">
        <f t="shared" si="74"/>
        <v>1071</v>
      </c>
      <c r="BQ40" s="163">
        <f t="shared" si="74"/>
        <v>1069</v>
      </c>
      <c r="BR40" s="163">
        <f t="shared" si="74"/>
        <v>1070</v>
      </c>
      <c r="BS40" s="163">
        <f t="shared" si="74"/>
        <v>1075</v>
      </c>
      <c r="BT40" s="163">
        <f t="shared" si="74"/>
        <v>1080</v>
      </c>
      <c r="BU40" s="163">
        <f t="shared" si="74"/>
        <v>1100</v>
      </c>
      <c r="BV40" s="171"/>
      <c r="BW40" s="163">
        <f t="shared" ref="BW40:CF40" si="75">IF(BW24=0,$BW$18,BW24)</f>
        <v>925</v>
      </c>
      <c r="BX40" s="163">
        <f t="shared" si="75"/>
        <v>800</v>
      </c>
      <c r="BY40" s="163">
        <f t="shared" si="75"/>
        <v>650</v>
      </c>
      <c r="BZ40" s="163">
        <f t="shared" si="75"/>
        <v>600</v>
      </c>
      <c r="CA40" s="163">
        <f t="shared" si="75"/>
        <v>550</v>
      </c>
      <c r="CB40" s="163">
        <f t="shared" si="75"/>
        <v>600</v>
      </c>
      <c r="CC40" s="163">
        <f t="shared" si="75"/>
        <v>650</v>
      </c>
      <c r="CD40" s="163">
        <f t="shared" si="75"/>
        <v>720</v>
      </c>
      <c r="CE40" s="163">
        <f t="shared" si="75"/>
        <v>850</v>
      </c>
      <c r="CF40" s="163">
        <f t="shared" si="75"/>
        <v>970</v>
      </c>
      <c r="CG40" s="171"/>
      <c r="CH40" s="171"/>
      <c r="CI40" s="197">
        <f t="shared" si="15"/>
        <v>12.850099381860472</v>
      </c>
      <c r="CJ40" s="190">
        <v>405518296.25300002</v>
      </c>
      <c r="CK40" s="191">
        <v>1078.3223780000001</v>
      </c>
      <c r="CL40" s="191">
        <v>1060.5450000000001</v>
      </c>
      <c r="CM40" s="191">
        <v>1025.947506</v>
      </c>
      <c r="CN40" s="191">
        <v>992.98064720000002</v>
      </c>
      <c r="CO40" s="192">
        <v>-13.777953520000001</v>
      </c>
      <c r="CP40" s="192">
        <v>0</v>
      </c>
      <c r="CQ40" s="192">
        <v>-0.1573744537</v>
      </c>
      <c r="CR40" s="192">
        <v>-99.146559539999998</v>
      </c>
      <c r="CS40" s="192">
        <f t="shared" si="16"/>
        <v>2.6538934400000009</v>
      </c>
      <c r="CT40" s="171"/>
      <c r="CU40" s="171"/>
      <c r="CV40" s="171"/>
      <c r="CW40" s="171"/>
      <c r="CX40" s="171"/>
      <c r="CY40" s="171"/>
      <c r="CZ40" s="171"/>
      <c r="DA40" s="171"/>
      <c r="DB40" s="171"/>
      <c r="DC40" s="171"/>
      <c r="DD40" s="171"/>
      <c r="DE40" s="171"/>
      <c r="DF40" s="171"/>
      <c r="DG40" s="171"/>
    </row>
    <row r="41" spans="1:111" ht="12" customHeight="1">
      <c r="A41" s="171"/>
      <c r="B41" s="171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93"/>
      <c r="R41" s="194"/>
      <c r="S41" s="195">
        <f t="shared" ref="S41:Z41" si="76">MIN(S5:S40)</f>
        <v>1</v>
      </c>
      <c r="T41" s="195">
        <f t="shared" si="76"/>
        <v>5</v>
      </c>
      <c r="U41" s="195">
        <f t="shared" si="76"/>
        <v>10</v>
      </c>
      <c r="V41" s="195">
        <f t="shared" si="76"/>
        <v>16</v>
      </c>
      <c r="W41" s="195">
        <f t="shared" si="76"/>
        <v>20</v>
      </c>
      <c r="X41" s="195">
        <f t="shared" si="76"/>
        <v>24</v>
      </c>
      <c r="Y41" s="195">
        <f t="shared" si="76"/>
        <v>28</v>
      </c>
      <c r="Z41" s="195">
        <f t="shared" si="76"/>
        <v>32</v>
      </c>
      <c r="AA41" s="103"/>
      <c r="AB41" s="103"/>
      <c r="AC41" s="103"/>
      <c r="AD41" s="103"/>
      <c r="AE41" s="103"/>
      <c r="AF41" s="103"/>
      <c r="AG41" s="103"/>
      <c r="AH41" s="97">
        <f t="shared" ref="AH41:AO46" si="77">IF(ISNUMBER(S41),INDEX($J$5:$J$40,S41,1),"")</f>
        <v>1093.048</v>
      </c>
      <c r="AI41" s="97">
        <f t="shared" si="77"/>
        <v>1071.93399999999</v>
      </c>
      <c r="AJ41" s="97">
        <f t="shared" si="77"/>
        <v>1073.63599999999</v>
      </c>
      <c r="AK41" s="97">
        <f t="shared" si="77"/>
        <v>1077.7270000000001</v>
      </c>
      <c r="AL41" s="97">
        <f t="shared" si="77"/>
        <v>1053.5</v>
      </c>
      <c r="AM41" s="97">
        <f t="shared" si="77"/>
        <v>1038.182</v>
      </c>
      <c r="AN41" s="97">
        <f t="shared" si="77"/>
        <v>1037.5809999999899</v>
      </c>
      <c r="AO41" s="97">
        <f t="shared" si="77"/>
        <v>1015.625</v>
      </c>
      <c r="AP41" s="97"/>
      <c r="AQ41" s="81"/>
      <c r="AR41" s="81"/>
      <c r="AS41" s="171"/>
      <c r="AT41" s="189">
        <v>2</v>
      </c>
      <c r="AU41" s="174" t="s">
        <v>174</v>
      </c>
      <c r="AV41" s="174" t="s">
        <v>57</v>
      </c>
      <c r="AW41" s="173">
        <v>26</v>
      </c>
      <c r="AX41" s="174" t="str">
        <f t="shared" si="69"/>
        <v>r03_stage</v>
      </c>
      <c r="AY41" s="173" t="s">
        <v>29</v>
      </c>
      <c r="AZ41" s="171"/>
      <c r="BA41" s="163">
        <f t="shared" ref="BA41:BJ41" si="78">IF(BA25=0,$BA$18,BA25)</f>
        <v>1105</v>
      </c>
      <c r="BB41" s="163">
        <f t="shared" si="78"/>
        <v>1090</v>
      </c>
      <c r="BC41" s="163">
        <f t="shared" si="78"/>
        <v>1075</v>
      </c>
      <c r="BD41" s="163">
        <f t="shared" si="78"/>
        <v>1072</v>
      </c>
      <c r="BE41" s="163">
        <f t="shared" si="78"/>
        <v>1070</v>
      </c>
      <c r="BF41" s="163">
        <f t="shared" si="78"/>
        <v>1065</v>
      </c>
      <c r="BG41" s="163">
        <f t="shared" si="78"/>
        <v>1065</v>
      </c>
      <c r="BH41" s="163">
        <f t="shared" si="78"/>
        <v>1069</v>
      </c>
      <c r="BI41" s="163">
        <f t="shared" si="78"/>
        <v>1090</v>
      </c>
      <c r="BJ41" s="163">
        <f t="shared" si="78"/>
        <v>997</v>
      </c>
      <c r="BK41" s="171"/>
      <c r="BL41" s="163">
        <f t="shared" ref="BL41:BU41" si="79">IF(BL25=0,$BL$18,BL25)</f>
        <v>1100</v>
      </c>
      <c r="BM41" s="163">
        <f t="shared" si="79"/>
        <v>1080</v>
      </c>
      <c r="BN41" s="163">
        <f t="shared" si="79"/>
        <v>1070</v>
      </c>
      <c r="BO41" s="163">
        <f t="shared" si="79"/>
        <v>1065</v>
      </c>
      <c r="BP41" s="163">
        <f t="shared" si="79"/>
        <v>1065</v>
      </c>
      <c r="BQ41" s="163">
        <f t="shared" si="79"/>
        <v>1065</v>
      </c>
      <c r="BR41" s="163">
        <f t="shared" si="79"/>
        <v>1065</v>
      </c>
      <c r="BS41" s="163">
        <f t="shared" si="79"/>
        <v>1070</v>
      </c>
      <c r="BT41" s="163">
        <f t="shared" si="79"/>
        <v>1090</v>
      </c>
      <c r="BU41" s="163">
        <f t="shared" si="79"/>
        <v>997</v>
      </c>
      <c r="BV41" s="171"/>
      <c r="BW41" s="163">
        <f t="shared" ref="BW41:CF41" si="80">IF(BW25=0,$BW$18,BW25)</f>
        <v>925</v>
      </c>
      <c r="BX41" s="163">
        <f t="shared" si="80"/>
        <v>800</v>
      </c>
      <c r="BY41" s="163">
        <f t="shared" si="80"/>
        <v>650</v>
      </c>
      <c r="BZ41" s="163">
        <f t="shared" si="80"/>
        <v>600</v>
      </c>
      <c r="CA41" s="163">
        <f t="shared" si="80"/>
        <v>550</v>
      </c>
      <c r="CB41" s="163">
        <f t="shared" si="80"/>
        <v>600</v>
      </c>
      <c r="CC41" s="163">
        <f t="shared" si="80"/>
        <v>650</v>
      </c>
      <c r="CD41" s="163">
        <f t="shared" si="80"/>
        <v>720</v>
      </c>
      <c r="CE41" s="163">
        <f t="shared" si="80"/>
        <v>950</v>
      </c>
      <c r="CF41" s="163">
        <f t="shared" si="80"/>
        <v>530</v>
      </c>
      <c r="CG41" s="171"/>
      <c r="CH41" s="171"/>
      <c r="CI41" s="197">
        <f t="shared" si="15"/>
        <v>14.178068022352777</v>
      </c>
      <c r="CJ41" s="190">
        <v>447425799.42220002</v>
      </c>
      <c r="CK41" s="191">
        <v>1078.3223780000001</v>
      </c>
      <c r="CL41" s="191">
        <v>1060.5450000000001</v>
      </c>
      <c r="CM41" s="191">
        <v>1025.9452739999999</v>
      </c>
      <c r="CN41" s="191">
        <v>992.96738440000001</v>
      </c>
      <c r="CO41" s="192">
        <v>-13.777953520000001</v>
      </c>
      <c r="CP41" s="192">
        <v>0</v>
      </c>
      <c r="CQ41" s="192">
        <v>-0.1424656966</v>
      </c>
      <c r="CR41" s="192">
        <v>-97.161919729999994</v>
      </c>
      <c r="CS41" s="192">
        <f t="shared" si="16"/>
        <v>2.6538934400000009</v>
      </c>
      <c r="CT41" s="171"/>
      <c r="CU41" s="171"/>
      <c r="CV41" s="171"/>
      <c r="CW41" s="171"/>
      <c r="CX41" s="171"/>
      <c r="CY41" s="171"/>
      <c r="CZ41" s="171"/>
      <c r="DA41" s="171"/>
      <c r="DB41" s="171"/>
      <c r="DC41" s="171"/>
      <c r="DD41" s="171"/>
      <c r="DE41" s="171"/>
      <c r="DF41" s="171"/>
      <c r="DG41" s="171"/>
    </row>
    <row r="42" spans="1:111" ht="12" customHeight="1">
      <c r="A42" s="171"/>
      <c r="B42" s="171"/>
      <c r="C42" s="172"/>
      <c r="D42" s="196" t="s">
        <v>187</v>
      </c>
      <c r="E42" s="196"/>
      <c r="F42" s="196"/>
      <c r="G42" s="196"/>
      <c r="H42" s="196" t="s">
        <v>0</v>
      </c>
      <c r="I42" s="196"/>
      <c r="J42" s="172"/>
      <c r="K42" s="172"/>
      <c r="L42" s="172"/>
      <c r="M42" s="172"/>
      <c r="N42" s="172"/>
      <c r="O42" s="172"/>
      <c r="P42" s="172"/>
      <c r="Q42" s="193"/>
      <c r="R42" s="194"/>
      <c r="S42" s="195">
        <f t="shared" ref="S42:Z46" si="81">IF(S41="","",IF(S41+1&lt;=S$2,S41+1,""))</f>
        <v>2</v>
      </c>
      <c r="T42" s="195">
        <f t="shared" si="81"/>
        <v>6</v>
      </c>
      <c r="U42" s="195">
        <f t="shared" si="81"/>
        <v>11</v>
      </c>
      <c r="V42" s="195">
        <f t="shared" si="81"/>
        <v>17</v>
      </c>
      <c r="W42" s="195">
        <f t="shared" si="81"/>
        <v>21</v>
      </c>
      <c r="X42" s="195">
        <f t="shared" si="81"/>
        <v>25</v>
      </c>
      <c r="Y42" s="195">
        <f t="shared" si="81"/>
        <v>29</v>
      </c>
      <c r="Z42" s="195">
        <f t="shared" si="81"/>
        <v>33</v>
      </c>
      <c r="AA42" s="103"/>
      <c r="AB42" s="103"/>
      <c r="AC42" s="103"/>
      <c r="AD42" s="103"/>
      <c r="AE42" s="103"/>
      <c r="AF42" s="103"/>
      <c r="AG42" s="103"/>
      <c r="AH42" s="97">
        <f t="shared" si="77"/>
        <v>1088.05899999999</v>
      </c>
      <c r="AI42" s="97">
        <f t="shared" si="77"/>
        <v>1066.509</v>
      </c>
      <c r="AJ42" s="97">
        <f t="shared" si="77"/>
        <v>1070.9090000000001</v>
      </c>
      <c r="AK42" s="97">
        <f t="shared" si="77"/>
        <v>1070.9090000000001</v>
      </c>
      <c r="AL42" s="97">
        <f t="shared" si="77"/>
        <v>1049.25</v>
      </c>
      <c r="AM42" s="97">
        <f t="shared" si="77"/>
        <v>1033.63599999999</v>
      </c>
      <c r="AN42" s="97">
        <f t="shared" si="77"/>
        <v>1032.5</v>
      </c>
      <c r="AO42" s="97">
        <f t="shared" si="77"/>
        <v>1009.375</v>
      </c>
      <c r="AP42" s="97"/>
      <c r="AQ42" s="81"/>
      <c r="AR42" s="81"/>
      <c r="AS42" s="171"/>
      <c r="AT42" s="189">
        <v>3</v>
      </c>
      <c r="AU42" s="174" t="s">
        <v>175</v>
      </c>
      <c r="AV42" s="174" t="s">
        <v>57</v>
      </c>
      <c r="AW42" s="173">
        <v>35</v>
      </c>
      <c r="AX42" s="174" t="str">
        <f t="shared" si="69"/>
        <v>r04_stage</v>
      </c>
      <c r="AY42" s="173" t="s">
        <v>29</v>
      </c>
      <c r="AZ42" s="171"/>
      <c r="BA42" s="163">
        <f t="shared" ref="BA42:BJ42" si="82">IF(BA26=0,$BA$18,BA26)</f>
        <v>997</v>
      </c>
      <c r="BB42" s="163">
        <f t="shared" si="82"/>
        <v>1080</v>
      </c>
      <c r="BC42" s="163">
        <f t="shared" si="82"/>
        <v>1070</v>
      </c>
      <c r="BD42" s="163">
        <f t="shared" si="82"/>
        <v>1068</v>
      </c>
      <c r="BE42" s="163">
        <f t="shared" si="82"/>
        <v>1063</v>
      </c>
      <c r="BF42" s="163">
        <f t="shared" si="82"/>
        <v>1060</v>
      </c>
      <c r="BG42" s="163">
        <f t="shared" si="82"/>
        <v>1063</v>
      </c>
      <c r="BH42" s="163">
        <f t="shared" si="82"/>
        <v>1067</v>
      </c>
      <c r="BI42" s="163">
        <f t="shared" si="82"/>
        <v>1090</v>
      </c>
      <c r="BJ42" s="163">
        <f t="shared" si="82"/>
        <v>997</v>
      </c>
      <c r="BK42" s="171"/>
      <c r="BL42" s="163">
        <f t="shared" ref="BL42:BU42" si="83">IF(BL26=0,$BL$18,BL26)</f>
        <v>997</v>
      </c>
      <c r="BM42" s="163">
        <f t="shared" si="83"/>
        <v>1075</v>
      </c>
      <c r="BN42" s="163">
        <f t="shared" si="83"/>
        <v>1065</v>
      </c>
      <c r="BO42" s="163">
        <f t="shared" si="83"/>
        <v>1059</v>
      </c>
      <c r="BP42" s="163">
        <f t="shared" si="83"/>
        <v>1059</v>
      </c>
      <c r="BQ42" s="163">
        <f t="shared" si="83"/>
        <v>1058</v>
      </c>
      <c r="BR42" s="163">
        <f t="shared" si="83"/>
        <v>1063</v>
      </c>
      <c r="BS42" s="163">
        <f t="shared" si="83"/>
        <v>1070</v>
      </c>
      <c r="BT42" s="163">
        <f t="shared" si="83"/>
        <v>1090</v>
      </c>
      <c r="BU42" s="163">
        <f t="shared" si="83"/>
        <v>997</v>
      </c>
      <c r="BV42" s="171"/>
      <c r="BW42" s="163">
        <f t="shared" ref="BW42:CF42" si="84">IF(BW26=0,$BW$18,BW26)</f>
        <v>530</v>
      </c>
      <c r="BX42" s="163">
        <f t="shared" si="84"/>
        <v>850</v>
      </c>
      <c r="BY42" s="163">
        <f t="shared" si="84"/>
        <v>700</v>
      </c>
      <c r="BZ42" s="163">
        <f t="shared" si="84"/>
        <v>650</v>
      </c>
      <c r="CA42" s="163">
        <f t="shared" si="84"/>
        <v>570</v>
      </c>
      <c r="CB42" s="163">
        <f t="shared" si="84"/>
        <v>600</v>
      </c>
      <c r="CC42" s="163">
        <f t="shared" si="84"/>
        <v>700</v>
      </c>
      <c r="CD42" s="163">
        <f t="shared" si="84"/>
        <v>850</v>
      </c>
      <c r="CE42" s="163">
        <f t="shared" si="84"/>
        <v>950</v>
      </c>
      <c r="CF42" s="163">
        <f t="shared" si="84"/>
        <v>530</v>
      </c>
      <c r="CG42" s="171"/>
      <c r="CH42" s="171"/>
      <c r="CI42" s="197">
        <f t="shared" si="15"/>
        <v>15.638833526893679</v>
      </c>
      <c r="CJ42" s="190">
        <v>493524052.90829998</v>
      </c>
      <c r="CK42" s="191">
        <v>1078.3223780000001</v>
      </c>
      <c r="CL42" s="191">
        <v>1060.5450000000001</v>
      </c>
      <c r="CM42" s="191">
        <v>1025.9429789999999</v>
      </c>
      <c r="CN42" s="191">
        <v>992.95418619999998</v>
      </c>
      <c r="CO42" s="192">
        <v>-13.777953520000001</v>
      </c>
      <c r="CP42" s="192">
        <v>0</v>
      </c>
      <c r="CQ42" s="192">
        <v>-0.12776263909999999</v>
      </c>
      <c r="CR42" s="192">
        <v>-95.202944049999999</v>
      </c>
      <c r="CS42" s="192">
        <f t="shared" si="16"/>
        <v>2.6538934400000009</v>
      </c>
      <c r="CT42" s="171"/>
      <c r="CU42" s="171"/>
      <c r="CV42" s="171"/>
      <c r="CW42" s="171"/>
      <c r="CX42" s="171"/>
      <c r="CY42" s="171"/>
      <c r="CZ42" s="171"/>
      <c r="DA42" s="171"/>
      <c r="DB42" s="171"/>
      <c r="DC42" s="171"/>
      <c r="DD42" s="171"/>
      <c r="DE42" s="171"/>
      <c r="DF42" s="171"/>
      <c r="DG42" s="171"/>
    </row>
    <row r="43" spans="1:111" ht="12" customHeight="1">
      <c r="A43" s="171"/>
      <c r="B43" s="171"/>
      <c r="C43" s="172"/>
      <c r="D43" s="196" t="s">
        <v>186</v>
      </c>
      <c r="E43" s="196"/>
      <c r="F43" s="196"/>
      <c r="G43" s="196"/>
      <c r="H43" s="96" t="s">
        <v>61</v>
      </c>
      <c r="I43" s="196"/>
      <c r="J43" s="172"/>
      <c r="K43" s="172"/>
      <c r="L43" s="172"/>
      <c r="M43" s="172"/>
      <c r="N43" s="172"/>
      <c r="O43" s="172"/>
      <c r="P43" s="172"/>
      <c r="Q43" s="193"/>
      <c r="R43" s="194"/>
      <c r="S43" s="195">
        <f t="shared" si="81"/>
        <v>3</v>
      </c>
      <c r="T43" s="195">
        <f t="shared" si="81"/>
        <v>7</v>
      </c>
      <c r="U43" s="195">
        <f t="shared" si="81"/>
        <v>12</v>
      </c>
      <c r="V43" s="195">
        <f t="shared" si="81"/>
        <v>18</v>
      </c>
      <c r="W43" s="195">
        <f t="shared" si="81"/>
        <v>22</v>
      </c>
      <c r="X43" s="195">
        <f t="shared" si="81"/>
        <v>26</v>
      </c>
      <c r="Y43" s="195">
        <f t="shared" si="81"/>
        <v>30</v>
      </c>
      <c r="Z43" s="195">
        <f t="shared" si="81"/>
        <v>34</v>
      </c>
      <c r="AA43" s="103"/>
      <c r="AB43" s="103"/>
      <c r="AC43" s="103"/>
      <c r="AD43" s="103"/>
      <c r="AE43" s="103"/>
      <c r="AF43" s="103"/>
      <c r="AG43" s="103"/>
      <c r="AH43" s="97">
        <f t="shared" si="77"/>
        <v>1082.4190000000001</v>
      </c>
      <c r="AI43" s="97">
        <f t="shared" si="77"/>
        <v>1061.7919999999899</v>
      </c>
      <c r="AJ43" s="97">
        <f t="shared" si="77"/>
        <v>1068.31799999999</v>
      </c>
      <c r="AK43" s="97">
        <f t="shared" si="77"/>
        <v>1063.182</v>
      </c>
      <c r="AL43" s="97">
        <f t="shared" si="77"/>
        <v>1046.25</v>
      </c>
      <c r="AM43" s="97">
        <f t="shared" si="77"/>
        <v>1029.0909999999899</v>
      </c>
      <c r="AN43" s="97">
        <f t="shared" si="77"/>
        <v>1027.4190000000001</v>
      </c>
      <c r="AO43" s="97">
        <f t="shared" si="77"/>
        <v>1003.125</v>
      </c>
      <c r="AP43" s="97"/>
      <c r="AQ43" s="81"/>
      <c r="AR43" s="81"/>
      <c r="AS43" s="171"/>
      <c r="AT43" s="189">
        <v>4</v>
      </c>
      <c r="AU43" s="174" t="s">
        <v>176</v>
      </c>
      <c r="AV43" s="174" t="s">
        <v>177</v>
      </c>
      <c r="AW43" s="173">
        <v>3</v>
      </c>
      <c r="AX43" s="174" t="str">
        <f t="shared" si="69"/>
        <v>r01_flow</v>
      </c>
      <c r="AY43" s="173">
        <f>AW43+1</f>
        <v>4</v>
      </c>
      <c r="AZ43" s="171"/>
      <c r="BA43" s="163">
        <f t="shared" ref="BA43:BJ43" si="85">IF(BA27=0,$BA$18,BA27)</f>
        <v>997</v>
      </c>
      <c r="BB43" s="163">
        <f t="shared" si="85"/>
        <v>1075</v>
      </c>
      <c r="BC43" s="163">
        <f t="shared" si="85"/>
        <v>1065</v>
      </c>
      <c r="BD43" s="163">
        <f t="shared" si="85"/>
        <v>1062</v>
      </c>
      <c r="BE43" s="163">
        <f t="shared" si="85"/>
        <v>1058</v>
      </c>
      <c r="BF43" s="163">
        <f t="shared" si="85"/>
        <v>1052</v>
      </c>
      <c r="BG43" s="163">
        <f t="shared" si="85"/>
        <v>1055</v>
      </c>
      <c r="BH43" s="163">
        <f t="shared" si="85"/>
        <v>1065</v>
      </c>
      <c r="BI43" s="163">
        <f t="shared" si="85"/>
        <v>1090</v>
      </c>
      <c r="BJ43" s="163">
        <f t="shared" si="85"/>
        <v>997</v>
      </c>
      <c r="BK43" s="171"/>
      <c r="BL43" s="163">
        <f t="shared" ref="BL43:BU43" si="86">IF(BL27=0,$BL$18,BL27)</f>
        <v>997</v>
      </c>
      <c r="BM43" s="163">
        <f t="shared" si="86"/>
        <v>1065</v>
      </c>
      <c r="BN43" s="163">
        <f t="shared" si="86"/>
        <v>1055</v>
      </c>
      <c r="BO43" s="163">
        <f t="shared" si="86"/>
        <v>1053</v>
      </c>
      <c r="BP43" s="163">
        <f t="shared" si="86"/>
        <v>1053</v>
      </c>
      <c r="BQ43" s="163">
        <f t="shared" si="86"/>
        <v>1052</v>
      </c>
      <c r="BR43" s="163">
        <f t="shared" si="86"/>
        <v>1055</v>
      </c>
      <c r="BS43" s="163">
        <f t="shared" si="86"/>
        <v>1065</v>
      </c>
      <c r="BT43" s="163">
        <f t="shared" si="86"/>
        <v>1090</v>
      </c>
      <c r="BU43" s="163">
        <f t="shared" si="86"/>
        <v>997</v>
      </c>
      <c r="BV43" s="171"/>
      <c r="BW43" s="163">
        <f t="shared" ref="BW43:CF43" si="87">IF(BW27=0,$BW$18,BW27)</f>
        <v>530</v>
      </c>
      <c r="BX43" s="163">
        <f t="shared" si="87"/>
        <v>850</v>
      </c>
      <c r="BY43" s="163">
        <f t="shared" si="87"/>
        <v>700</v>
      </c>
      <c r="BZ43" s="163">
        <f t="shared" si="87"/>
        <v>650</v>
      </c>
      <c r="CA43" s="163">
        <f t="shared" si="87"/>
        <v>540</v>
      </c>
      <c r="CB43" s="163">
        <f t="shared" si="87"/>
        <v>580</v>
      </c>
      <c r="CC43" s="163">
        <f t="shared" si="87"/>
        <v>700</v>
      </c>
      <c r="CD43" s="163">
        <f t="shared" si="87"/>
        <v>850</v>
      </c>
      <c r="CE43" s="163">
        <f t="shared" si="87"/>
        <v>950</v>
      </c>
      <c r="CF43" s="163">
        <f t="shared" si="87"/>
        <v>530</v>
      </c>
      <c r="CG43" s="171"/>
      <c r="CH43" s="171"/>
      <c r="CI43" s="197">
        <f t="shared" si="15"/>
        <v>17.245675581888356</v>
      </c>
      <c r="CJ43" s="190">
        <v>544232131.74300003</v>
      </c>
      <c r="CK43" s="191">
        <v>1078.3223780000001</v>
      </c>
      <c r="CL43" s="191">
        <v>1060.5450000000001</v>
      </c>
      <c r="CM43" s="191">
        <v>1025.940623</v>
      </c>
      <c r="CN43" s="191">
        <v>992.9411192</v>
      </c>
      <c r="CO43" s="192">
        <v>-13.777953520000001</v>
      </c>
      <c r="CP43" s="192">
        <v>0</v>
      </c>
      <c r="CQ43" s="192">
        <v>-0.1133432942</v>
      </c>
      <c r="CR43" s="192">
        <v>-93.279208940000004</v>
      </c>
      <c r="CS43" s="192">
        <f t="shared" si="16"/>
        <v>2.6538934400000009</v>
      </c>
      <c r="CT43" s="171"/>
      <c r="CU43" s="171"/>
      <c r="CV43" s="171"/>
      <c r="CW43" s="171"/>
      <c r="CX43" s="171"/>
      <c r="CY43" s="171"/>
      <c r="CZ43" s="171"/>
      <c r="DA43" s="171"/>
      <c r="DB43" s="171"/>
      <c r="DC43" s="171"/>
      <c r="DD43" s="171"/>
      <c r="DE43" s="171"/>
      <c r="DF43" s="171"/>
      <c r="DG43" s="171"/>
    </row>
    <row r="44" spans="1:111" ht="12" customHeight="1">
      <c r="A44" s="171"/>
      <c r="B44" s="171"/>
      <c r="C44" s="172"/>
      <c r="D44" s="96" t="s">
        <v>185</v>
      </c>
      <c r="E44" s="96"/>
      <c r="F44" s="96"/>
      <c r="G44" s="96"/>
      <c r="H44" s="96" t="s">
        <v>55</v>
      </c>
      <c r="I44" s="96"/>
      <c r="J44" s="172"/>
      <c r="K44" s="172"/>
      <c r="L44" s="172"/>
      <c r="M44" s="172"/>
      <c r="N44" s="172"/>
      <c r="O44" s="172"/>
      <c r="P44" s="172"/>
      <c r="Q44" s="193"/>
      <c r="R44" s="194"/>
      <c r="S44" s="195">
        <f t="shared" si="81"/>
        <v>4</v>
      </c>
      <c r="T44" s="195">
        <f t="shared" si="81"/>
        <v>8</v>
      </c>
      <c r="U44" s="195">
        <f t="shared" si="81"/>
        <v>13</v>
      </c>
      <c r="V44" s="195">
        <f t="shared" si="81"/>
        <v>19</v>
      </c>
      <c r="W44" s="195">
        <f t="shared" si="81"/>
        <v>23</v>
      </c>
      <c r="X44" s="195">
        <f t="shared" si="81"/>
        <v>27</v>
      </c>
      <c r="Y44" s="195">
        <f t="shared" si="81"/>
        <v>31</v>
      </c>
      <c r="Z44" s="195">
        <f t="shared" si="81"/>
        <v>35</v>
      </c>
      <c r="AA44" s="103"/>
      <c r="AB44" s="103"/>
      <c r="AC44" s="103"/>
      <c r="AD44" s="103"/>
      <c r="AE44" s="103"/>
      <c r="AF44" s="103"/>
      <c r="AG44" s="103"/>
      <c r="AH44" s="97">
        <f t="shared" si="77"/>
        <v>1077.4079999999899</v>
      </c>
      <c r="AI44" s="97">
        <f t="shared" si="77"/>
        <v>1057.075</v>
      </c>
      <c r="AJ44" s="97">
        <f t="shared" si="77"/>
        <v>1065.4549999999899</v>
      </c>
      <c r="AK44" s="97">
        <f t="shared" si="77"/>
        <v>1058</v>
      </c>
      <c r="AL44" s="97">
        <f t="shared" si="77"/>
        <v>1042.7270000000001</v>
      </c>
      <c r="AM44" s="97">
        <f t="shared" si="77"/>
        <v>1025.9090000000001</v>
      </c>
      <c r="AN44" s="97">
        <f t="shared" si="77"/>
        <v>1021.875</v>
      </c>
      <c r="AO44" s="97">
        <f t="shared" si="77"/>
        <v>996.875</v>
      </c>
      <c r="AP44" s="97"/>
      <c r="AQ44" s="81"/>
      <c r="AR44" s="81"/>
      <c r="AS44" s="171"/>
      <c r="AT44" s="189">
        <v>5</v>
      </c>
      <c r="AU44" s="174" t="s">
        <v>178</v>
      </c>
      <c r="AV44" s="174" t="s">
        <v>177</v>
      </c>
      <c r="AW44" s="173">
        <v>14</v>
      </c>
      <c r="AX44" s="174" t="str">
        <f t="shared" si="69"/>
        <v>r02_flow</v>
      </c>
      <c r="AY44" s="173">
        <f>AW44+1</f>
        <v>15</v>
      </c>
      <c r="AZ44" s="171"/>
      <c r="BA44" s="163">
        <f t="shared" ref="BA44:BJ44" si="88">IF(BA28=0,$BA$18,BA28)</f>
        <v>997</v>
      </c>
      <c r="BB44" s="163">
        <f t="shared" si="88"/>
        <v>1070</v>
      </c>
      <c r="BC44" s="163">
        <f t="shared" si="88"/>
        <v>1060</v>
      </c>
      <c r="BD44" s="163">
        <f t="shared" si="88"/>
        <v>1055</v>
      </c>
      <c r="BE44" s="163">
        <f t="shared" si="88"/>
        <v>1046</v>
      </c>
      <c r="BF44" s="163">
        <f t="shared" si="88"/>
        <v>1046</v>
      </c>
      <c r="BG44" s="163">
        <f t="shared" si="88"/>
        <v>1044</v>
      </c>
      <c r="BH44" s="163">
        <f t="shared" si="88"/>
        <v>1060</v>
      </c>
      <c r="BI44" s="163">
        <f t="shared" si="88"/>
        <v>1088</v>
      </c>
      <c r="BJ44" s="163">
        <f t="shared" si="88"/>
        <v>1100</v>
      </c>
      <c r="BK44" s="171"/>
      <c r="BL44" s="163">
        <f t="shared" ref="BL44:BU44" si="89">IF(BL28=0,$BL$18,BL28)</f>
        <v>997</v>
      </c>
      <c r="BM44" s="163">
        <f t="shared" si="89"/>
        <v>1060</v>
      </c>
      <c r="BN44" s="163">
        <f t="shared" si="89"/>
        <v>1046</v>
      </c>
      <c r="BO44" s="163">
        <f t="shared" si="89"/>
        <v>1046</v>
      </c>
      <c r="BP44" s="163">
        <f t="shared" si="89"/>
        <v>1046</v>
      </c>
      <c r="BQ44" s="163">
        <f t="shared" si="89"/>
        <v>1046</v>
      </c>
      <c r="BR44" s="163">
        <f t="shared" si="89"/>
        <v>1044</v>
      </c>
      <c r="BS44" s="163">
        <f t="shared" si="89"/>
        <v>1060</v>
      </c>
      <c r="BT44" s="163">
        <f t="shared" si="89"/>
        <v>1088</v>
      </c>
      <c r="BU44" s="163">
        <f t="shared" si="89"/>
        <v>1100</v>
      </c>
      <c r="BV44" s="171"/>
      <c r="BW44" s="163">
        <f t="shared" ref="BW44:CF44" si="90">IF(BW28=0,$BW$18,BW28)</f>
        <v>530</v>
      </c>
      <c r="BX44" s="163">
        <f t="shared" si="90"/>
        <v>850</v>
      </c>
      <c r="BY44" s="163">
        <f t="shared" si="90"/>
        <v>700</v>
      </c>
      <c r="BZ44" s="163">
        <f t="shared" si="90"/>
        <v>630</v>
      </c>
      <c r="CA44" s="163">
        <f t="shared" si="90"/>
        <v>530</v>
      </c>
      <c r="CB44" s="163">
        <f t="shared" si="90"/>
        <v>580</v>
      </c>
      <c r="CC44" s="163">
        <f t="shared" si="90"/>
        <v>650</v>
      </c>
      <c r="CD44" s="163">
        <f t="shared" si="90"/>
        <v>800</v>
      </c>
      <c r="CE44" s="163">
        <f t="shared" si="90"/>
        <v>900</v>
      </c>
      <c r="CF44" s="163">
        <f t="shared" si="90"/>
        <v>950</v>
      </c>
      <c r="CG44" s="171"/>
      <c r="CH44" s="171"/>
      <c r="CI44" s="197">
        <f t="shared" si="15"/>
        <v>19.013201842383452</v>
      </c>
      <c r="CJ44" s="190">
        <v>600011018.4612</v>
      </c>
      <c r="CK44" s="191">
        <v>1078.3223780000001</v>
      </c>
      <c r="CL44" s="191">
        <v>1060.5450000000001</v>
      </c>
      <c r="CM44" s="191">
        <v>1025.9382089999999</v>
      </c>
      <c r="CN44" s="191">
        <v>992.92825860000005</v>
      </c>
      <c r="CO44" s="192">
        <v>-13.777953520000001</v>
      </c>
      <c r="CP44" s="192">
        <v>0</v>
      </c>
      <c r="CQ44" s="192">
        <v>-9.9291431139999997E-2</v>
      </c>
      <c r="CR44" s="192">
        <v>-91.401238169999999</v>
      </c>
      <c r="CS44" s="192">
        <f t="shared" si="16"/>
        <v>2.6538934400000009</v>
      </c>
      <c r="CT44" s="171"/>
      <c r="CU44" s="171"/>
      <c r="CV44" s="171"/>
      <c r="CW44" s="171"/>
      <c r="CX44" s="171"/>
      <c r="CY44" s="171"/>
      <c r="CZ44" s="171"/>
      <c r="DA44" s="171"/>
      <c r="DB44" s="171"/>
      <c r="DC44" s="171"/>
      <c r="DD44" s="171"/>
      <c r="DE44" s="171"/>
      <c r="DF44" s="171"/>
      <c r="DG44" s="171"/>
    </row>
    <row r="45" spans="1:111" ht="12" customHeight="1">
      <c r="A45" s="171"/>
      <c r="B45" s="171"/>
      <c r="C45" s="172"/>
      <c r="D45" s="96" t="s">
        <v>184</v>
      </c>
      <c r="E45" s="96"/>
      <c r="F45" s="96"/>
      <c r="G45" s="96"/>
      <c r="H45" s="96" t="s">
        <v>65</v>
      </c>
      <c r="I45" s="96"/>
      <c r="J45" s="172"/>
      <c r="K45" s="172"/>
      <c r="L45" s="172"/>
      <c r="M45" s="172"/>
      <c r="N45" s="172"/>
      <c r="O45" s="172"/>
      <c r="P45" s="172"/>
      <c r="Q45" s="193"/>
      <c r="R45" s="194"/>
      <c r="S45" s="195" t="str">
        <f t="shared" si="81"/>
        <v/>
      </c>
      <c r="T45" s="195">
        <f t="shared" si="81"/>
        <v>9</v>
      </c>
      <c r="U45" s="195">
        <f t="shared" si="81"/>
        <v>14</v>
      </c>
      <c r="V45" s="195" t="str">
        <f t="shared" si="81"/>
        <v/>
      </c>
      <c r="W45" s="195" t="str">
        <f t="shared" si="81"/>
        <v/>
      </c>
      <c r="X45" s="195" t="str">
        <f t="shared" si="81"/>
        <v/>
      </c>
      <c r="Y45" s="195" t="str">
        <f t="shared" si="81"/>
        <v/>
      </c>
      <c r="Z45" s="195">
        <f t="shared" si="81"/>
        <v>36</v>
      </c>
      <c r="AA45" s="103"/>
      <c r="AB45" s="103"/>
      <c r="AC45" s="103"/>
      <c r="AD45" s="103"/>
      <c r="AE45" s="103"/>
      <c r="AF45" s="103"/>
      <c r="AG45" s="103"/>
      <c r="AH45" s="97" t="str">
        <f t="shared" si="77"/>
        <v/>
      </c>
      <c r="AI45" s="97">
        <f t="shared" si="77"/>
        <v>1052.3589999999899</v>
      </c>
      <c r="AJ45" s="97">
        <f t="shared" si="77"/>
        <v>1062.4549999999899</v>
      </c>
      <c r="AK45" s="97" t="str">
        <f t="shared" si="77"/>
        <v/>
      </c>
      <c r="AL45" s="97" t="str">
        <f t="shared" si="77"/>
        <v/>
      </c>
      <c r="AM45" s="97" t="str">
        <f t="shared" si="77"/>
        <v/>
      </c>
      <c r="AN45" s="97" t="str">
        <f t="shared" si="77"/>
        <v/>
      </c>
      <c r="AO45" s="97">
        <f t="shared" si="77"/>
        <v>991.875</v>
      </c>
      <c r="AP45" s="97"/>
      <c r="AQ45" s="81"/>
      <c r="AR45" s="81"/>
      <c r="AS45" s="171"/>
      <c r="AT45" s="189">
        <v>6</v>
      </c>
      <c r="AU45" s="174" t="s">
        <v>179</v>
      </c>
      <c r="AV45" s="174" t="s">
        <v>177</v>
      </c>
      <c r="AW45" s="173">
        <v>26</v>
      </c>
      <c r="AX45" s="174" t="str">
        <f t="shared" si="69"/>
        <v>r03_flow</v>
      </c>
      <c r="AY45" s="173">
        <f>AW45+1</f>
        <v>27</v>
      </c>
      <c r="AZ45" s="171"/>
      <c r="BA45" s="163">
        <f t="shared" ref="BA45:BJ45" si="91">IF(BA29=0,$BA$18,BA29)</f>
        <v>997</v>
      </c>
      <c r="BB45" s="163">
        <f t="shared" si="91"/>
        <v>1055</v>
      </c>
      <c r="BC45" s="163">
        <f t="shared" si="91"/>
        <v>1050</v>
      </c>
      <c r="BD45" s="163">
        <f t="shared" si="91"/>
        <v>1045</v>
      </c>
      <c r="BE45" s="163">
        <f t="shared" si="91"/>
        <v>1041</v>
      </c>
      <c r="BF45" s="163">
        <f t="shared" si="91"/>
        <v>1042</v>
      </c>
      <c r="BG45" s="163">
        <f t="shared" si="91"/>
        <v>1040</v>
      </c>
      <c r="BH45" s="163">
        <f t="shared" si="91"/>
        <v>1050</v>
      </c>
      <c r="BI45" s="163">
        <f t="shared" si="91"/>
        <v>1075</v>
      </c>
      <c r="BJ45" s="163">
        <f t="shared" si="91"/>
        <v>997</v>
      </c>
      <c r="BK45" s="171"/>
      <c r="BL45" s="163">
        <f t="shared" ref="BL45:BU45" si="92">IF(BL29=0,$BL$18,BL29)</f>
        <v>997</v>
      </c>
      <c r="BM45" s="163">
        <f t="shared" si="92"/>
        <v>1045</v>
      </c>
      <c r="BN45" s="163">
        <f t="shared" si="92"/>
        <v>1039</v>
      </c>
      <c r="BO45" s="163">
        <f t="shared" si="92"/>
        <v>1040</v>
      </c>
      <c r="BP45" s="163">
        <f t="shared" si="92"/>
        <v>1041</v>
      </c>
      <c r="BQ45" s="163">
        <f t="shared" si="92"/>
        <v>1042</v>
      </c>
      <c r="BR45" s="163">
        <f t="shared" si="92"/>
        <v>1040</v>
      </c>
      <c r="BS45" s="163">
        <f t="shared" si="92"/>
        <v>1050</v>
      </c>
      <c r="BT45" s="163">
        <f t="shared" si="92"/>
        <v>1075</v>
      </c>
      <c r="BU45" s="163">
        <f t="shared" si="92"/>
        <v>997</v>
      </c>
      <c r="BV45" s="171"/>
      <c r="BW45" s="163">
        <f t="shared" ref="BW45:CF45" si="93">IF(BW29=0,$BW$18,BW29)</f>
        <v>530</v>
      </c>
      <c r="BX45" s="163">
        <f t="shared" si="93"/>
        <v>850</v>
      </c>
      <c r="BY45" s="163">
        <f t="shared" si="93"/>
        <v>700</v>
      </c>
      <c r="BZ45" s="163">
        <f t="shared" si="93"/>
        <v>620</v>
      </c>
      <c r="CA45" s="163">
        <f t="shared" si="93"/>
        <v>580</v>
      </c>
      <c r="CB45" s="163">
        <f t="shared" si="93"/>
        <v>620</v>
      </c>
      <c r="CC45" s="163">
        <f t="shared" si="93"/>
        <v>700</v>
      </c>
      <c r="CD45" s="163">
        <f t="shared" si="93"/>
        <v>800</v>
      </c>
      <c r="CE45" s="163">
        <f t="shared" si="93"/>
        <v>900</v>
      </c>
      <c r="CF45" s="163">
        <f t="shared" si="93"/>
        <v>530</v>
      </c>
      <c r="CG45" s="171"/>
      <c r="CH45" s="171"/>
      <c r="CI45" s="197">
        <f t="shared" si="15"/>
        <v>20.957480728927422</v>
      </c>
      <c r="CJ45" s="190">
        <v>661367793.85119998</v>
      </c>
      <c r="CK45" s="191">
        <v>1078.3223780000001</v>
      </c>
      <c r="CL45" s="191">
        <v>1060.5450000000001</v>
      </c>
      <c r="CM45" s="191">
        <v>1025.935739</v>
      </c>
      <c r="CN45" s="191">
        <v>992.91568710000001</v>
      </c>
      <c r="CO45" s="192">
        <v>-13.777953520000001</v>
      </c>
      <c r="CP45" s="192">
        <v>0</v>
      </c>
      <c r="CQ45" s="192">
        <v>-8.5695113269999998E-2</v>
      </c>
      <c r="CR45" s="192">
        <v>-89.580254280000005</v>
      </c>
      <c r="CS45" s="192">
        <f t="shared" si="16"/>
        <v>2.6538934400000009</v>
      </c>
      <c r="CT45" s="171"/>
      <c r="CU45" s="171"/>
      <c r="CV45" s="171"/>
      <c r="CW45" s="171"/>
      <c r="CX45" s="171"/>
      <c r="CY45" s="171"/>
      <c r="CZ45" s="171"/>
      <c r="DA45" s="171"/>
      <c r="DB45" s="171"/>
      <c r="DC45" s="171"/>
      <c r="DD45" s="171"/>
      <c r="DE45" s="171"/>
      <c r="DF45" s="171"/>
      <c r="DG45" s="171"/>
    </row>
    <row r="46" spans="1:111" ht="12" customHeight="1">
      <c r="A46" s="171"/>
      <c r="B46" s="171"/>
      <c r="C46" s="172"/>
      <c r="D46" s="96" t="s">
        <v>183</v>
      </c>
      <c r="E46" s="96"/>
      <c r="F46" s="96"/>
      <c r="G46" s="96"/>
      <c r="H46" s="96"/>
      <c r="I46" s="96"/>
      <c r="J46" s="172"/>
      <c r="K46" s="172"/>
      <c r="L46" s="172"/>
      <c r="M46" s="172"/>
      <c r="N46" s="172"/>
      <c r="O46" s="172"/>
      <c r="P46" s="172"/>
      <c r="Q46" s="193"/>
      <c r="R46" s="194"/>
      <c r="S46" s="195" t="str">
        <f t="shared" si="81"/>
        <v/>
      </c>
      <c r="T46" s="195" t="str">
        <f t="shared" si="81"/>
        <v/>
      </c>
      <c r="U46" s="195">
        <f t="shared" si="81"/>
        <v>15</v>
      </c>
      <c r="V46" s="195" t="str">
        <f t="shared" si="81"/>
        <v/>
      </c>
      <c r="W46" s="195" t="str">
        <f t="shared" si="81"/>
        <v/>
      </c>
      <c r="X46" s="195" t="str">
        <f t="shared" si="81"/>
        <v/>
      </c>
      <c r="Y46" s="195" t="str">
        <f t="shared" si="81"/>
        <v/>
      </c>
      <c r="Z46" s="195" t="str">
        <f t="shared" si="81"/>
        <v/>
      </c>
      <c r="AA46" s="103"/>
      <c r="AB46" s="103"/>
      <c r="AC46" s="103"/>
      <c r="AD46" s="103"/>
      <c r="AE46" s="103"/>
      <c r="AF46" s="103"/>
      <c r="AG46" s="103"/>
      <c r="AH46" s="97" t="str">
        <f t="shared" si="77"/>
        <v/>
      </c>
      <c r="AI46" s="97" t="str">
        <f t="shared" si="77"/>
        <v/>
      </c>
      <c r="AJ46" s="97">
        <f t="shared" si="77"/>
        <v>1060.5450000000001</v>
      </c>
      <c r="AK46" s="97" t="str">
        <f t="shared" si="77"/>
        <v/>
      </c>
      <c r="AL46" s="97" t="str">
        <f t="shared" si="77"/>
        <v/>
      </c>
      <c r="AM46" s="97" t="str">
        <f t="shared" si="77"/>
        <v/>
      </c>
      <c r="AN46" s="97" t="str">
        <f t="shared" si="77"/>
        <v/>
      </c>
      <c r="AO46" s="97" t="str">
        <f t="shared" si="77"/>
        <v/>
      </c>
      <c r="AP46" s="81"/>
      <c r="AQ46" s="81"/>
      <c r="AR46" s="81"/>
      <c r="AS46" s="171"/>
      <c r="AT46" s="189">
        <v>7</v>
      </c>
      <c r="AU46" s="174" t="s">
        <v>180</v>
      </c>
      <c r="AV46" s="174" t="s">
        <v>177</v>
      </c>
      <c r="AW46" s="173">
        <v>35</v>
      </c>
      <c r="AX46" s="174" t="str">
        <f t="shared" si="69"/>
        <v>r04_flow</v>
      </c>
      <c r="AY46" s="173">
        <f>AW46+1</f>
        <v>36</v>
      </c>
      <c r="AZ46" s="171"/>
      <c r="BA46" s="163">
        <f t="shared" ref="BA46:BJ46" si="94">IF(BA30=0,$BA$18,BA30)</f>
        <v>1027</v>
      </c>
      <c r="BB46" s="163">
        <f t="shared" si="94"/>
        <v>1028</v>
      </c>
      <c r="BC46" s="163">
        <f t="shared" si="94"/>
        <v>1028</v>
      </c>
      <c r="BD46" s="163">
        <f t="shared" si="94"/>
        <v>1032</v>
      </c>
      <c r="BE46" s="163">
        <f t="shared" si="94"/>
        <v>1032</v>
      </c>
      <c r="BF46" s="163">
        <f t="shared" si="94"/>
        <v>1033</v>
      </c>
      <c r="BG46" s="163">
        <f t="shared" si="94"/>
        <v>1032</v>
      </c>
      <c r="BH46" s="163">
        <f t="shared" si="94"/>
        <v>1040</v>
      </c>
      <c r="BI46" s="163">
        <f t="shared" si="94"/>
        <v>1060</v>
      </c>
      <c r="BJ46" s="163">
        <f t="shared" si="94"/>
        <v>997</v>
      </c>
      <c r="BK46" s="171"/>
      <c r="BL46" s="163">
        <f t="shared" ref="BL46:BU46" si="95">IF(BL30=0,$BL$18,BL30)</f>
        <v>1027</v>
      </c>
      <c r="BM46" s="163">
        <f t="shared" si="95"/>
        <v>1028</v>
      </c>
      <c r="BN46" s="163">
        <f t="shared" si="95"/>
        <v>1028</v>
      </c>
      <c r="BO46" s="163">
        <f t="shared" si="95"/>
        <v>1032</v>
      </c>
      <c r="BP46" s="163">
        <f t="shared" si="95"/>
        <v>1032</v>
      </c>
      <c r="BQ46" s="163">
        <f t="shared" si="95"/>
        <v>1033</v>
      </c>
      <c r="BR46" s="163">
        <f t="shared" si="95"/>
        <v>1032</v>
      </c>
      <c r="BS46" s="163">
        <f t="shared" si="95"/>
        <v>1040</v>
      </c>
      <c r="BT46" s="163">
        <f t="shared" si="95"/>
        <v>1060</v>
      </c>
      <c r="BU46" s="163">
        <f t="shared" si="95"/>
        <v>997</v>
      </c>
      <c r="BV46" s="171"/>
      <c r="BW46" s="163">
        <f t="shared" ref="BW46:CF46" si="96">IF(BW30=0,$BW$18,BW30)</f>
        <v>900</v>
      </c>
      <c r="BX46" s="163">
        <f t="shared" si="96"/>
        <v>830</v>
      </c>
      <c r="BY46" s="163">
        <f t="shared" si="96"/>
        <v>710</v>
      </c>
      <c r="BZ46" s="163">
        <f t="shared" si="96"/>
        <v>640</v>
      </c>
      <c r="CA46" s="163">
        <f t="shared" si="96"/>
        <v>600</v>
      </c>
      <c r="CB46" s="163">
        <f t="shared" si="96"/>
        <v>650</v>
      </c>
      <c r="CC46" s="163">
        <f t="shared" si="96"/>
        <v>700</v>
      </c>
      <c r="CD46" s="163">
        <f t="shared" si="96"/>
        <v>800</v>
      </c>
      <c r="CE46" s="163">
        <f t="shared" si="96"/>
        <v>900</v>
      </c>
      <c r="CF46" s="163">
        <f t="shared" si="96"/>
        <v>530</v>
      </c>
      <c r="CG46" s="171"/>
      <c r="CH46" s="171"/>
      <c r="CI46" s="197">
        <f t="shared" si="15"/>
        <v>23.09618750412579</v>
      </c>
      <c r="CJ46" s="190">
        <v>728860246.7802</v>
      </c>
      <c r="CK46" s="191">
        <v>1078.3223780000001</v>
      </c>
      <c r="CL46" s="191">
        <v>1060.5450000000001</v>
      </c>
      <c r="CM46" s="191">
        <v>1025.933215</v>
      </c>
      <c r="CN46" s="191">
        <v>992.90349300000003</v>
      </c>
      <c r="CO46" s="192">
        <v>-13.777953520000001</v>
      </c>
      <c r="CP46" s="192">
        <v>0</v>
      </c>
      <c r="CQ46" s="192">
        <v>-7.2645549490000003E-2</v>
      </c>
      <c r="CR46" s="192">
        <v>-87.827954480000002</v>
      </c>
      <c r="CS46" s="192">
        <f t="shared" si="16"/>
        <v>2.6538934400000009</v>
      </c>
      <c r="CT46" s="171"/>
      <c r="CU46" s="171"/>
      <c r="CV46" s="171"/>
      <c r="CW46" s="171"/>
      <c r="CX46" s="171"/>
      <c r="CY46" s="171"/>
      <c r="CZ46" s="171"/>
      <c r="DA46" s="171"/>
      <c r="DB46" s="171"/>
      <c r="DC46" s="171"/>
      <c r="DD46" s="171"/>
      <c r="DE46" s="171"/>
      <c r="DF46" s="171"/>
      <c r="DG46" s="171"/>
    </row>
    <row r="47" spans="1:111" ht="12" customHeight="1">
      <c r="A47" s="171"/>
      <c r="B47" s="171"/>
      <c r="C47" s="172"/>
      <c r="D47" s="96" t="s">
        <v>181</v>
      </c>
      <c r="E47" s="96"/>
      <c r="F47" s="96"/>
      <c r="G47" s="96"/>
      <c r="H47" s="96"/>
      <c r="I47" s="96"/>
      <c r="J47" s="172"/>
      <c r="K47" s="172"/>
      <c r="L47" s="172"/>
      <c r="M47" s="172"/>
      <c r="N47" s="172"/>
      <c r="O47" s="172"/>
      <c r="P47" s="172"/>
      <c r="Q47" s="193"/>
      <c r="R47" s="194"/>
      <c r="S47" s="195">
        <f t="shared" ref="S47:Z47" si="97">AH47</f>
        <v>1</v>
      </c>
      <c r="T47" s="195">
        <f t="shared" si="97"/>
        <v>2</v>
      </c>
      <c r="U47" s="195">
        <f t="shared" si="97"/>
        <v>3</v>
      </c>
      <c r="V47" s="195">
        <f t="shared" si="97"/>
        <v>4</v>
      </c>
      <c r="W47" s="195">
        <f t="shared" si="97"/>
        <v>5</v>
      </c>
      <c r="X47" s="195">
        <f t="shared" si="97"/>
        <v>6</v>
      </c>
      <c r="Y47" s="195">
        <f t="shared" si="97"/>
        <v>7</v>
      </c>
      <c r="Z47" s="195">
        <f t="shared" si="97"/>
        <v>8</v>
      </c>
      <c r="AA47" s="103"/>
      <c r="AB47" s="103"/>
      <c r="AC47" s="103"/>
      <c r="AD47" s="103"/>
      <c r="AE47" s="103"/>
      <c r="AF47" s="103"/>
      <c r="AG47" s="103"/>
      <c r="AH47" s="97">
        <v>1</v>
      </c>
      <c r="AI47" s="97">
        <v>2</v>
      </c>
      <c r="AJ47" s="97">
        <v>3</v>
      </c>
      <c r="AK47" s="97">
        <v>4</v>
      </c>
      <c r="AL47" s="97">
        <v>5</v>
      </c>
      <c r="AM47" s="97">
        <v>6</v>
      </c>
      <c r="AN47" s="97">
        <v>7</v>
      </c>
      <c r="AO47" s="97">
        <v>8</v>
      </c>
      <c r="AP47" s="81"/>
      <c r="AQ47" s="81"/>
      <c r="AR47" s="81"/>
      <c r="AS47" s="171"/>
      <c r="AT47" s="189"/>
      <c r="AU47" s="189"/>
      <c r="AV47" s="189"/>
      <c r="AW47" s="189"/>
      <c r="AX47" s="189"/>
      <c r="AY47" s="189"/>
      <c r="AZ47" s="171"/>
      <c r="BA47" s="163">
        <f t="shared" ref="BA47:BJ47" si="98">IF(BA31=0,$BA$18,BA31)</f>
        <v>997</v>
      </c>
      <c r="BB47" s="163">
        <f t="shared" si="98"/>
        <v>1004</v>
      </c>
      <c r="BC47" s="163">
        <f t="shared" si="98"/>
        <v>1008</v>
      </c>
      <c r="BD47" s="163">
        <f t="shared" si="98"/>
        <v>1014</v>
      </c>
      <c r="BE47" s="163">
        <f t="shared" si="98"/>
        <v>1020</v>
      </c>
      <c r="BF47" s="163">
        <f t="shared" si="98"/>
        <v>1027</v>
      </c>
      <c r="BG47" s="163">
        <f t="shared" si="98"/>
        <v>1032</v>
      </c>
      <c r="BH47" s="163">
        <f t="shared" si="98"/>
        <v>1038</v>
      </c>
      <c r="BI47" s="163">
        <f t="shared" si="98"/>
        <v>1050</v>
      </c>
      <c r="BJ47" s="163">
        <f t="shared" si="98"/>
        <v>997</v>
      </c>
      <c r="BK47" s="171"/>
      <c r="BL47" s="163">
        <f t="shared" ref="BL47:BU47" si="99">IF(BL31=0,$BL$18,BL31)</f>
        <v>997</v>
      </c>
      <c r="BM47" s="163">
        <f t="shared" si="99"/>
        <v>1004</v>
      </c>
      <c r="BN47" s="163">
        <f t="shared" si="99"/>
        <v>1008</v>
      </c>
      <c r="BO47" s="163">
        <f t="shared" si="99"/>
        <v>1014</v>
      </c>
      <c r="BP47" s="163">
        <f t="shared" si="99"/>
        <v>1020</v>
      </c>
      <c r="BQ47" s="163">
        <f t="shared" si="99"/>
        <v>1027</v>
      </c>
      <c r="BR47" s="163">
        <f t="shared" si="99"/>
        <v>1032</v>
      </c>
      <c r="BS47" s="163">
        <f t="shared" si="99"/>
        <v>1038</v>
      </c>
      <c r="BT47" s="163">
        <f t="shared" si="99"/>
        <v>1050</v>
      </c>
      <c r="BU47" s="163">
        <f t="shared" si="99"/>
        <v>997</v>
      </c>
      <c r="BV47" s="171"/>
      <c r="BW47" s="163">
        <f t="shared" ref="BW47:CF47" si="100">IF(BW31=0,$BW$18,BW31)</f>
        <v>900</v>
      </c>
      <c r="BX47" s="163">
        <f t="shared" si="100"/>
        <v>810</v>
      </c>
      <c r="BY47" s="163">
        <f t="shared" si="100"/>
        <v>750</v>
      </c>
      <c r="BZ47" s="163">
        <f t="shared" si="100"/>
        <v>700</v>
      </c>
      <c r="CA47" s="163">
        <f t="shared" si="100"/>
        <v>650</v>
      </c>
      <c r="CB47" s="163">
        <f t="shared" si="100"/>
        <v>700</v>
      </c>
      <c r="CC47" s="163">
        <f t="shared" si="100"/>
        <v>750</v>
      </c>
      <c r="CD47" s="163">
        <f t="shared" si="100"/>
        <v>800</v>
      </c>
      <c r="CE47" s="163">
        <f t="shared" si="100"/>
        <v>900</v>
      </c>
      <c r="CF47" s="163">
        <f t="shared" si="100"/>
        <v>530</v>
      </c>
      <c r="CG47" s="171"/>
      <c r="CH47" s="171"/>
      <c r="CI47" s="197">
        <f t="shared" si="15"/>
        <v>25.448764956843991</v>
      </c>
      <c r="CJ47" s="190">
        <v>803101945.00209999</v>
      </c>
      <c r="CK47" s="191">
        <v>1078.3223780000001</v>
      </c>
      <c r="CL47" s="191">
        <v>1060.5450000000001</v>
      </c>
      <c r="CM47" s="191">
        <v>1025.9306409999999</v>
      </c>
      <c r="CN47" s="191">
        <v>992.89176840000005</v>
      </c>
      <c r="CO47" s="192">
        <v>-13.777953520000001</v>
      </c>
      <c r="CP47" s="192">
        <v>0</v>
      </c>
      <c r="CQ47" s="192">
        <v>-6.023494997E-2</v>
      </c>
      <c r="CR47" s="192">
        <v>-86.156186770000005</v>
      </c>
      <c r="CS47" s="192">
        <f t="shared" si="16"/>
        <v>2.6538934400000009</v>
      </c>
      <c r="CT47" s="171"/>
      <c r="CU47" s="171"/>
      <c r="CV47" s="171"/>
      <c r="CW47" s="171"/>
      <c r="CX47" s="171"/>
      <c r="CY47" s="171"/>
      <c r="CZ47" s="171"/>
      <c r="DA47" s="171"/>
      <c r="DB47" s="171"/>
      <c r="DC47" s="171"/>
      <c r="DD47" s="171"/>
      <c r="DE47" s="171"/>
      <c r="DF47" s="171"/>
      <c r="DG47" s="171"/>
    </row>
    <row r="48" spans="1:111" ht="12" customHeight="1">
      <c r="A48" s="171"/>
      <c r="B48" s="171"/>
      <c r="C48" s="172"/>
      <c r="D48" s="96" t="s">
        <v>182</v>
      </c>
      <c r="E48" s="96"/>
      <c r="F48" s="96"/>
      <c r="G48" s="96"/>
      <c r="H48" s="96"/>
      <c r="I48" s="96"/>
      <c r="J48" s="172"/>
      <c r="K48" s="172"/>
      <c r="L48" s="172"/>
      <c r="M48" s="172"/>
      <c r="N48" s="172"/>
      <c r="O48" s="172"/>
      <c r="P48" s="172"/>
      <c r="Q48" s="186"/>
      <c r="R48" s="184"/>
      <c r="S48" s="188"/>
      <c r="T48" s="188"/>
      <c r="U48" s="188"/>
      <c r="V48" s="188"/>
      <c r="W48" s="188"/>
      <c r="X48" s="188"/>
      <c r="Y48" s="188"/>
      <c r="Z48" s="171"/>
      <c r="AA48" s="173"/>
      <c r="AB48" s="173"/>
      <c r="AC48" s="173"/>
      <c r="AD48" s="173"/>
      <c r="AE48" s="173"/>
      <c r="AF48" s="171"/>
      <c r="AG48" s="171"/>
      <c r="AH48" s="171"/>
      <c r="AI48" s="171"/>
      <c r="AJ48" s="171"/>
      <c r="AK48" s="171"/>
      <c r="AL48" s="171"/>
      <c r="AM48" s="171"/>
      <c r="AN48" s="171"/>
      <c r="AO48" s="171"/>
      <c r="AP48" s="171"/>
      <c r="AQ48" s="171"/>
      <c r="AR48" s="171"/>
      <c r="AS48" s="171"/>
      <c r="AT48" s="171"/>
      <c r="AU48" s="171"/>
      <c r="AV48" s="171"/>
      <c r="AW48" s="171"/>
      <c r="AX48" s="171"/>
      <c r="AY48" s="171"/>
      <c r="AZ48" s="171"/>
      <c r="BA48" s="163">
        <f t="shared" ref="BA48:BJ48" si="101">IF(BA32=0,$BA$18,BA32)</f>
        <v>997</v>
      </c>
      <c r="BB48" s="163">
        <f t="shared" si="101"/>
        <v>1030</v>
      </c>
      <c r="BC48" s="163">
        <f t="shared" si="101"/>
        <v>1040</v>
      </c>
      <c r="BD48" s="163">
        <f t="shared" si="101"/>
        <v>1045</v>
      </c>
      <c r="BE48" s="163">
        <f t="shared" si="101"/>
        <v>1050</v>
      </c>
      <c r="BF48" s="163">
        <f t="shared" si="101"/>
        <v>1050</v>
      </c>
      <c r="BG48" s="163">
        <f t="shared" si="101"/>
        <v>1050</v>
      </c>
      <c r="BH48" s="163">
        <f t="shared" si="101"/>
        <v>1050</v>
      </c>
      <c r="BI48" s="163">
        <f t="shared" si="101"/>
        <v>1044</v>
      </c>
      <c r="BJ48" s="163">
        <f t="shared" si="101"/>
        <v>997</v>
      </c>
      <c r="BK48" s="171"/>
      <c r="BL48" s="163">
        <f t="shared" ref="BL48:BU48" si="102">IF(BL32=0,$BL$18,BL32)</f>
        <v>997</v>
      </c>
      <c r="BM48" s="163">
        <f t="shared" si="102"/>
        <v>1030</v>
      </c>
      <c r="BN48" s="163">
        <f t="shared" si="102"/>
        <v>1040</v>
      </c>
      <c r="BO48" s="163">
        <f t="shared" si="102"/>
        <v>1045</v>
      </c>
      <c r="BP48" s="163">
        <f t="shared" si="102"/>
        <v>1050</v>
      </c>
      <c r="BQ48" s="163">
        <f t="shared" si="102"/>
        <v>1050</v>
      </c>
      <c r="BR48" s="163">
        <f t="shared" si="102"/>
        <v>1050</v>
      </c>
      <c r="BS48" s="163">
        <f t="shared" si="102"/>
        <v>1050</v>
      </c>
      <c r="BT48" s="163">
        <f t="shared" si="102"/>
        <v>1044</v>
      </c>
      <c r="BU48" s="163">
        <f t="shared" si="102"/>
        <v>997</v>
      </c>
      <c r="BV48" s="171"/>
      <c r="BW48" s="163">
        <f t="shared" ref="BW48:CF48" si="103">IF(BW32=0,$BW$18,BW32)</f>
        <v>530</v>
      </c>
      <c r="BX48" s="163">
        <f t="shared" si="103"/>
        <v>950</v>
      </c>
      <c r="BY48" s="163">
        <f t="shared" si="103"/>
        <v>850</v>
      </c>
      <c r="BZ48" s="163">
        <f t="shared" si="103"/>
        <v>850</v>
      </c>
      <c r="CA48" s="163">
        <f t="shared" si="103"/>
        <v>850</v>
      </c>
      <c r="CB48" s="163">
        <f t="shared" si="103"/>
        <v>850</v>
      </c>
      <c r="CC48" s="163">
        <f t="shared" si="103"/>
        <v>850</v>
      </c>
      <c r="CD48" s="163">
        <f t="shared" si="103"/>
        <v>850</v>
      </c>
      <c r="CE48" s="163">
        <f t="shared" si="103"/>
        <v>850</v>
      </c>
      <c r="CF48" s="163">
        <f t="shared" si="103"/>
        <v>530</v>
      </c>
      <c r="CG48" s="171"/>
      <c r="CH48" s="171"/>
      <c r="CI48" s="197">
        <f t="shared" si="15"/>
        <v>28.036600154834336</v>
      </c>
      <c r="CJ48" s="190">
        <v>884767813.04620004</v>
      </c>
      <c r="CK48" s="191">
        <v>1078.3223780000001</v>
      </c>
      <c r="CL48" s="191">
        <v>1060.5450000000001</v>
      </c>
      <c r="CM48" s="191">
        <v>1025.928015</v>
      </c>
      <c r="CN48" s="191">
        <v>992.8806065</v>
      </c>
      <c r="CO48" s="192">
        <v>-13.777953520000001</v>
      </c>
      <c r="CP48" s="192">
        <v>0</v>
      </c>
      <c r="CQ48" s="192">
        <v>-4.855431122E-2</v>
      </c>
      <c r="CR48" s="192">
        <v>-84.576586289999995</v>
      </c>
      <c r="CS48" s="192">
        <f t="shared" si="16"/>
        <v>2.6538934400000009</v>
      </c>
      <c r="CT48" s="171"/>
      <c r="CU48" s="171"/>
      <c r="CV48" s="171"/>
      <c r="CW48" s="171"/>
      <c r="CX48" s="171"/>
      <c r="CY48" s="171"/>
      <c r="CZ48" s="171"/>
      <c r="DA48" s="171"/>
      <c r="DB48" s="171"/>
      <c r="DC48" s="171"/>
      <c r="DD48" s="171"/>
      <c r="DE48" s="171"/>
      <c r="DF48" s="171"/>
      <c r="DG48" s="171"/>
    </row>
    <row r="49" spans="1:111" ht="12" customHeight="1">
      <c r="A49" s="171"/>
      <c r="B49" s="171"/>
      <c r="C49" s="172"/>
      <c r="D49" s="96"/>
      <c r="E49" s="96"/>
      <c r="F49" s="96"/>
      <c r="G49" s="96"/>
      <c r="H49" s="96"/>
      <c r="I49" s="96"/>
      <c r="J49" s="172"/>
      <c r="K49" s="172"/>
      <c r="L49" s="172"/>
      <c r="M49" s="172"/>
      <c r="N49" s="172"/>
      <c r="O49" s="172"/>
      <c r="P49" s="172"/>
      <c r="Q49" s="186"/>
      <c r="R49" s="184"/>
      <c r="S49" s="188"/>
      <c r="T49" s="188"/>
      <c r="U49" s="188"/>
      <c r="V49" s="188"/>
      <c r="W49" s="188"/>
      <c r="X49" s="188"/>
      <c r="Y49" s="188"/>
      <c r="Z49" s="171"/>
      <c r="AA49" s="173"/>
      <c r="AB49" s="173"/>
      <c r="AC49" s="173"/>
      <c r="AD49" s="173"/>
      <c r="AE49" s="173"/>
      <c r="AF49" s="171"/>
      <c r="AG49" s="171"/>
      <c r="AH49" s="171"/>
      <c r="AI49" s="171"/>
      <c r="AJ49" s="171"/>
      <c r="AK49" s="171"/>
      <c r="AL49" s="171"/>
      <c r="AM49" s="171"/>
      <c r="AN49" s="171"/>
      <c r="AO49" s="171"/>
      <c r="AP49" s="171"/>
      <c r="AQ49" s="171"/>
      <c r="AR49" s="171"/>
      <c r="AS49" s="171"/>
      <c r="AT49" s="171"/>
      <c r="AU49" s="171"/>
      <c r="AV49" s="171"/>
      <c r="AW49" s="171"/>
      <c r="AX49" s="171"/>
      <c r="AY49" s="171"/>
      <c r="AZ49" s="171"/>
      <c r="BA49" s="163">
        <f t="shared" ref="BA49:BJ49" si="104">IF(BA33=0,$BA$18,BA33)</f>
        <v>997</v>
      </c>
      <c r="BB49" s="163">
        <f t="shared" si="104"/>
        <v>997</v>
      </c>
      <c r="BC49" s="163">
        <f t="shared" si="104"/>
        <v>1080</v>
      </c>
      <c r="BD49" s="163">
        <f t="shared" si="104"/>
        <v>1080</v>
      </c>
      <c r="BE49" s="163">
        <f t="shared" si="104"/>
        <v>1080</v>
      </c>
      <c r="BF49" s="163">
        <f t="shared" si="104"/>
        <v>1080</v>
      </c>
      <c r="BG49" s="163">
        <f t="shared" si="104"/>
        <v>997</v>
      </c>
      <c r="BH49" s="163">
        <f t="shared" si="104"/>
        <v>997</v>
      </c>
      <c r="BI49" s="163">
        <f t="shared" si="104"/>
        <v>997</v>
      </c>
      <c r="BJ49" s="163">
        <f t="shared" si="104"/>
        <v>997</v>
      </c>
      <c r="BK49" s="171"/>
      <c r="BL49" s="163">
        <f t="shared" ref="BL49:BU49" si="105">IF(BL33=0,$BL$18,BL33)</f>
        <v>997</v>
      </c>
      <c r="BM49" s="163">
        <f t="shared" si="105"/>
        <v>997</v>
      </c>
      <c r="BN49" s="163">
        <f t="shared" si="105"/>
        <v>1080</v>
      </c>
      <c r="BO49" s="163">
        <f t="shared" si="105"/>
        <v>1080</v>
      </c>
      <c r="BP49" s="163">
        <f t="shared" si="105"/>
        <v>1080</v>
      </c>
      <c r="BQ49" s="163">
        <f t="shared" si="105"/>
        <v>1080</v>
      </c>
      <c r="BR49" s="163">
        <f t="shared" si="105"/>
        <v>997</v>
      </c>
      <c r="BS49" s="163">
        <f t="shared" si="105"/>
        <v>997</v>
      </c>
      <c r="BT49" s="163">
        <f t="shared" si="105"/>
        <v>997</v>
      </c>
      <c r="BU49" s="163">
        <f t="shared" si="105"/>
        <v>997</v>
      </c>
      <c r="BV49" s="171"/>
      <c r="BW49" s="163">
        <f t="shared" ref="BW49:CF49" si="106">IF(BW33=0,$BW$18,BW33)</f>
        <v>530</v>
      </c>
      <c r="BX49" s="163">
        <f t="shared" si="106"/>
        <v>530</v>
      </c>
      <c r="BY49" s="163">
        <f t="shared" si="106"/>
        <v>950</v>
      </c>
      <c r="BZ49" s="163">
        <f t="shared" si="106"/>
        <v>950</v>
      </c>
      <c r="CA49" s="163">
        <f t="shared" si="106"/>
        <v>950</v>
      </c>
      <c r="CB49" s="163">
        <f t="shared" si="106"/>
        <v>950</v>
      </c>
      <c r="CC49" s="163">
        <f t="shared" si="106"/>
        <v>530</v>
      </c>
      <c r="CD49" s="163">
        <f t="shared" si="106"/>
        <v>530</v>
      </c>
      <c r="CE49" s="163">
        <f t="shared" si="106"/>
        <v>530</v>
      </c>
      <c r="CF49" s="163">
        <f t="shared" si="106"/>
        <v>530</v>
      </c>
      <c r="CG49" s="171"/>
      <c r="CH49" s="171"/>
      <c r="CI49" s="197">
        <f t="shared" si="15"/>
        <v>30.883218872626561</v>
      </c>
      <c r="CJ49" s="190">
        <v>974600267.89479995</v>
      </c>
      <c r="CK49" s="191">
        <v>1078.3223780000001</v>
      </c>
      <c r="CL49" s="191">
        <v>1060.5450000000001</v>
      </c>
      <c r="CM49" s="191">
        <v>1025.9253349999999</v>
      </c>
      <c r="CN49" s="191">
        <v>992.87009799999998</v>
      </c>
      <c r="CO49" s="192">
        <v>-13.777953520000001</v>
      </c>
      <c r="CP49" s="192">
        <v>0</v>
      </c>
      <c r="CQ49" s="192">
        <v>-3.7690643310000001E-2</v>
      </c>
      <c r="CR49" s="192">
        <v>-83.100121490000006</v>
      </c>
      <c r="CS49" s="192">
        <f t="shared" si="16"/>
        <v>2.6538934400000009</v>
      </c>
      <c r="CT49" s="171"/>
      <c r="CU49" s="171"/>
      <c r="CV49" s="171"/>
      <c r="CW49" s="171"/>
      <c r="CX49" s="171"/>
      <c r="CY49" s="171"/>
      <c r="CZ49" s="171"/>
      <c r="DA49" s="171"/>
      <c r="DB49" s="171"/>
      <c r="DC49" s="171"/>
      <c r="DD49" s="171"/>
      <c r="DE49" s="171"/>
      <c r="DF49" s="171"/>
      <c r="DG49" s="171"/>
    </row>
    <row r="50" spans="1:111" ht="12" customHeight="1">
      <c r="A50" s="171"/>
      <c r="B50" s="171"/>
      <c r="C50" s="172"/>
      <c r="D50" s="96"/>
      <c r="E50" s="96"/>
      <c r="F50" s="96"/>
      <c r="G50" s="96"/>
      <c r="H50" s="96"/>
      <c r="I50" s="96"/>
      <c r="J50" s="172"/>
      <c r="K50" s="172"/>
      <c r="L50" s="172"/>
      <c r="M50" s="172"/>
      <c r="N50" s="172"/>
      <c r="O50" s="172"/>
      <c r="P50" s="172"/>
      <c r="Q50" s="186"/>
      <c r="R50" s="184"/>
      <c r="S50" s="188"/>
      <c r="T50" s="188"/>
      <c r="U50" s="188"/>
      <c r="V50" s="188"/>
      <c r="W50" s="188"/>
      <c r="X50" s="188"/>
      <c r="Y50" s="188"/>
      <c r="Z50" s="171"/>
      <c r="AA50" s="173"/>
      <c r="AB50" s="173"/>
      <c r="AC50" s="173"/>
      <c r="AD50" s="173"/>
      <c r="AE50" s="173"/>
      <c r="AF50" s="171"/>
      <c r="AG50" s="171"/>
      <c r="AH50" s="171"/>
      <c r="AI50" s="171"/>
      <c r="AJ50" s="171"/>
      <c r="AK50" s="171"/>
      <c r="AL50" s="171"/>
      <c r="AM50" s="171"/>
      <c r="AN50" s="171"/>
      <c r="AO50" s="171"/>
      <c r="AP50" s="171"/>
      <c r="AQ50" s="171"/>
      <c r="AR50" s="171"/>
      <c r="AS50" s="171"/>
      <c r="AT50" s="171"/>
      <c r="AU50" s="171"/>
      <c r="AV50" s="171"/>
      <c r="AW50" s="171"/>
      <c r="AX50" s="171"/>
      <c r="AY50" s="171"/>
      <c r="AZ50" s="171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1"/>
      <c r="BL50" s="171"/>
      <c r="BM50" s="171"/>
      <c r="BN50" s="171"/>
      <c r="BO50" s="171"/>
      <c r="BP50" s="171"/>
      <c r="BQ50" s="171"/>
      <c r="BR50" s="171"/>
      <c r="BS50" s="171"/>
      <c r="BT50" s="171"/>
      <c r="BU50" s="171"/>
      <c r="BV50" s="171"/>
      <c r="BW50" s="171"/>
      <c r="BX50" s="171"/>
      <c r="BY50" s="171"/>
      <c r="BZ50" s="171"/>
      <c r="CA50" s="171"/>
      <c r="CB50" s="171"/>
      <c r="CC50" s="171"/>
      <c r="CD50" s="171"/>
      <c r="CE50" s="171"/>
      <c r="CF50" s="171"/>
      <c r="CG50" s="171"/>
      <c r="CH50" s="171"/>
      <c r="CI50" s="197">
        <f t="shared" si="15"/>
        <v>34.014499462189775</v>
      </c>
      <c r="CJ50" s="190">
        <v>1073415968.228</v>
      </c>
      <c r="CK50" s="191">
        <v>1078.3223780000001</v>
      </c>
      <c r="CL50" s="191">
        <v>1060.5450000000001</v>
      </c>
      <c r="CM50" s="191">
        <v>1025.9225839999999</v>
      </c>
      <c r="CN50" s="191">
        <v>992.86032360000002</v>
      </c>
      <c r="CO50" s="192">
        <v>-13.777953520000001</v>
      </c>
      <c r="CP50" s="192">
        <v>0</v>
      </c>
      <c r="CQ50" s="192">
        <v>-2.7719454040000001E-2</v>
      </c>
      <c r="CR50" s="192">
        <v>-81.736143850000005</v>
      </c>
      <c r="CS50" s="192">
        <f t="shared" si="16"/>
        <v>2.6538934400000009</v>
      </c>
      <c r="CT50" s="171"/>
      <c r="CU50" s="171"/>
      <c r="CV50" s="171"/>
      <c r="CW50" s="171"/>
      <c r="CX50" s="171"/>
      <c r="CY50" s="171"/>
      <c r="CZ50" s="171"/>
      <c r="DA50" s="171"/>
      <c r="DB50" s="171"/>
      <c r="DC50" s="171"/>
      <c r="DD50" s="171"/>
      <c r="DE50" s="171"/>
      <c r="DF50" s="171"/>
      <c r="DG50" s="171"/>
    </row>
    <row r="51" spans="1:111" ht="12" customHeight="1">
      <c r="A51" s="171"/>
      <c r="B51" s="171"/>
      <c r="C51" s="171"/>
      <c r="D51" s="171"/>
      <c r="E51" s="171"/>
      <c r="F51" s="171"/>
      <c r="G51" s="171"/>
      <c r="H51" s="171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  <c r="AA51" s="171"/>
      <c r="AB51" s="171"/>
      <c r="AC51" s="171"/>
      <c r="AD51" s="171"/>
      <c r="AE51" s="173"/>
      <c r="AF51" s="171"/>
      <c r="AG51" s="171"/>
      <c r="AH51" s="171"/>
      <c r="AI51" s="171"/>
      <c r="AJ51" s="171"/>
      <c r="AK51" s="171"/>
      <c r="AL51" s="171"/>
      <c r="AM51" s="171"/>
      <c r="AN51" s="171"/>
      <c r="AO51" s="171"/>
      <c r="AP51" s="171"/>
      <c r="AQ51" s="171"/>
      <c r="AR51" s="171"/>
      <c r="AS51" s="171"/>
      <c r="AT51" s="171"/>
      <c r="AU51" s="171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1"/>
      <c r="BN51" s="171"/>
      <c r="BO51" s="171"/>
      <c r="BP51" s="171"/>
      <c r="BQ51" s="171"/>
      <c r="BR51" s="171"/>
      <c r="BS51" s="171"/>
      <c r="BT51" s="171"/>
      <c r="BU51" s="171"/>
      <c r="BV51" s="171"/>
      <c r="BW51" s="171"/>
      <c r="BX51" s="171"/>
      <c r="BY51" s="171"/>
      <c r="BZ51" s="171"/>
      <c r="CA51" s="171"/>
      <c r="CB51" s="171"/>
      <c r="CC51" s="171"/>
      <c r="CD51" s="171"/>
      <c r="CE51" s="171"/>
      <c r="CF51" s="171"/>
      <c r="CG51" s="171"/>
      <c r="CH51" s="171"/>
      <c r="CI51" s="197">
        <f t="shared" si="15"/>
        <v>37.458908110724515</v>
      </c>
      <c r="CJ51" s="190">
        <v>1182113238.595</v>
      </c>
      <c r="CK51" s="191">
        <v>1078.3223780000001</v>
      </c>
      <c r="CL51" s="191">
        <v>1060.5450000000001</v>
      </c>
      <c r="CM51" s="191">
        <v>1025.9197300000001</v>
      </c>
      <c r="CN51" s="191">
        <v>992.85135460000004</v>
      </c>
      <c r="CO51" s="192">
        <v>-13.777953520000001</v>
      </c>
      <c r="CP51" s="192">
        <v>0</v>
      </c>
      <c r="CQ51" s="192">
        <v>-1.870929616E-2</v>
      </c>
      <c r="CR51" s="192">
        <v>-80.492475459999994</v>
      </c>
      <c r="CS51" s="192">
        <f t="shared" si="16"/>
        <v>2.6538934400000009</v>
      </c>
    </row>
    <row r="52" spans="1:111" ht="12" customHeight="1">
      <c r="A52" s="171"/>
      <c r="B52" s="171"/>
      <c r="C52" s="171"/>
      <c r="D52" s="171"/>
      <c r="E52" s="171"/>
      <c r="F52" s="171"/>
      <c r="G52" s="171"/>
      <c r="H52" s="171"/>
      <c r="I52" s="171"/>
      <c r="J52" s="171"/>
      <c r="K52" s="171"/>
      <c r="L52" s="171"/>
      <c r="M52" s="171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  <c r="Z52" s="171"/>
      <c r="AA52" s="171"/>
      <c r="AB52" s="171"/>
      <c r="AC52" s="171"/>
      <c r="AD52" s="171"/>
      <c r="AE52" s="171"/>
      <c r="AF52" s="171"/>
      <c r="AG52" s="171"/>
      <c r="AH52" s="171"/>
      <c r="AI52" s="171"/>
      <c r="AJ52" s="171"/>
      <c r="AK52" s="171"/>
      <c r="AL52" s="171"/>
      <c r="AM52" s="171"/>
      <c r="AN52" s="171"/>
      <c r="AO52" s="171"/>
      <c r="AP52" s="171"/>
      <c r="AQ52" s="171"/>
      <c r="AR52" s="171"/>
      <c r="AS52" s="171"/>
      <c r="AT52" s="171"/>
      <c r="AU52" s="171"/>
      <c r="AV52" s="171"/>
      <c r="AW52" s="171"/>
      <c r="AX52" s="171"/>
      <c r="AY52" s="171"/>
      <c r="AZ52" s="171"/>
      <c r="BA52" s="171"/>
      <c r="BB52" s="171"/>
      <c r="BC52" s="171"/>
      <c r="BD52" s="171"/>
      <c r="BE52" s="171"/>
      <c r="BF52" s="171"/>
      <c r="BG52" s="171"/>
      <c r="BH52" s="171"/>
      <c r="BI52" s="171"/>
      <c r="BJ52" s="171"/>
      <c r="BK52" s="171"/>
      <c r="BL52" s="171"/>
      <c r="BM52" s="171"/>
      <c r="BN52" s="171"/>
      <c r="BO52" s="171"/>
      <c r="BP52" s="171"/>
      <c r="BQ52" s="171"/>
      <c r="BR52" s="171"/>
      <c r="BS52" s="171"/>
      <c r="BT52" s="171"/>
      <c r="BU52" s="171"/>
      <c r="BV52" s="171"/>
      <c r="BW52" s="171"/>
      <c r="BX52" s="171"/>
      <c r="BY52" s="171"/>
      <c r="BZ52" s="171"/>
      <c r="CA52" s="171"/>
      <c r="CB52" s="171"/>
      <c r="CC52" s="171"/>
      <c r="CD52" s="171"/>
      <c r="CE52" s="171"/>
      <c r="CF52" s="171"/>
      <c r="CG52" s="171"/>
      <c r="CH52" s="171"/>
      <c r="CI52" s="197">
        <f t="shared" si="15"/>
        <v>41.247757624090546</v>
      </c>
      <c r="CJ52" s="190">
        <v>1301680235.9979999</v>
      </c>
      <c r="CK52" s="191">
        <v>1078.3223780000001</v>
      </c>
      <c r="CL52" s="191">
        <v>1060.5450000000001</v>
      </c>
      <c r="CM52" s="191">
        <v>1025.9166849999999</v>
      </c>
      <c r="CN52" s="191">
        <v>992.84324900000001</v>
      </c>
      <c r="CO52" s="192">
        <v>-13.777953520000001</v>
      </c>
      <c r="CP52" s="192">
        <v>0</v>
      </c>
      <c r="CQ52" s="192">
        <v>-1.072712179E-2</v>
      </c>
      <c r="CR52" s="192">
        <v>-79.375093550000003</v>
      </c>
      <c r="CS52" s="192">
        <f t="shared" si="16"/>
        <v>2.6538934400000009</v>
      </c>
    </row>
    <row r="53" spans="1:111" ht="12" customHeight="1">
      <c r="A53" s="171"/>
      <c r="B53" s="171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171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  <c r="Z53" s="171"/>
      <c r="AA53" s="171"/>
      <c r="AB53" s="171"/>
      <c r="AC53" s="171"/>
      <c r="AD53" s="171"/>
      <c r="AE53" s="171"/>
      <c r="AF53" s="171"/>
      <c r="AG53" s="171"/>
      <c r="AH53" s="171"/>
      <c r="AI53" s="171"/>
      <c r="AJ53" s="171"/>
      <c r="AK53" s="171"/>
      <c r="AL53" s="171"/>
      <c r="AM53" s="171"/>
      <c r="AN53" s="171"/>
      <c r="AO53" s="171"/>
      <c r="AP53" s="171"/>
      <c r="AQ53" s="171"/>
      <c r="AR53" s="171"/>
      <c r="AS53" s="171"/>
      <c r="AT53" s="171"/>
      <c r="AU53" s="171"/>
      <c r="AV53" s="171"/>
      <c r="AW53" s="171"/>
      <c r="AX53" s="171"/>
      <c r="AY53" s="171"/>
      <c r="AZ53" s="171"/>
      <c r="BA53" s="171"/>
      <c r="BB53" s="171"/>
      <c r="BC53" s="171"/>
      <c r="BD53" s="171"/>
      <c r="BE53" s="171"/>
      <c r="BF53" s="171"/>
      <c r="BG53" s="171"/>
      <c r="BH53" s="171"/>
      <c r="BI53" s="171"/>
      <c r="BJ53" s="171"/>
      <c r="BK53" s="171"/>
      <c r="BL53" s="171"/>
      <c r="BM53" s="171"/>
      <c r="BN53" s="171"/>
      <c r="BO53" s="171"/>
      <c r="BP53" s="171"/>
      <c r="BQ53" s="171"/>
      <c r="BR53" s="171"/>
      <c r="BS53" s="171"/>
      <c r="BT53" s="171"/>
      <c r="BU53" s="171"/>
      <c r="BV53" s="171"/>
      <c r="BW53" s="171"/>
      <c r="BX53" s="171"/>
      <c r="BY53" s="171"/>
      <c r="BZ53" s="171"/>
      <c r="CA53" s="171"/>
      <c r="CB53" s="171"/>
      <c r="CC53" s="171"/>
      <c r="CD53" s="171"/>
      <c r="CE53" s="171"/>
      <c r="CF53" s="171"/>
      <c r="CG53" s="171"/>
      <c r="CH53" s="171"/>
      <c r="CI53" s="197">
        <f t="shared" si="15"/>
        <v>45.41549208881537</v>
      </c>
      <c r="CJ53" s="190">
        <v>1433203933.142</v>
      </c>
      <c r="CK53" s="191">
        <v>1078.3223780000001</v>
      </c>
      <c r="CL53" s="191">
        <v>1060.5450000000001</v>
      </c>
      <c r="CM53" s="191">
        <v>1025.9131640000001</v>
      </c>
      <c r="CN53" s="191">
        <v>992.83604430000003</v>
      </c>
      <c r="CO53" s="192">
        <v>-13.777953520000001</v>
      </c>
      <c r="CP53" s="192">
        <v>0</v>
      </c>
      <c r="CQ53" s="192">
        <v>-3.8625034650000001E-3</v>
      </c>
      <c r="CR53" s="192">
        <v>-78.387205629999997</v>
      </c>
      <c r="CS53" s="192">
        <f t="shared" si="16"/>
        <v>2.6538934400000009</v>
      </c>
    </row>
    <row r="54" spans="1:111" ht="12" customHeight="1">
      <c r="A54" s="171"/>
      <c r="B54" s="171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  <c r="Z54" s="171"/>
      <c r="AA54" s="171"/>
      <c r="AB54" s="171"/>
      <c r="AC54" s="171"/>
      <c r="AD54" s="171"/>
      <c r="AE54" s="171"/>
      <c r="AF54" s="171"/>
      <c r="AG54" s="171"/>
      <c r="AH54" s="171"/>
      <c r="AI54" s="171"/>
      <c r="AJ54" s="171"/>
      <c r="AK54" s="171"/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171"/>
      <c r="AY54" s="171"/>
      <c r="AZ54" s="171"/>
      <c r="BA54" s="171"/>
      <c r="BB54" s="171"/>
      <c r="BC54" s="171"/>
      <c r="BD54" s="171"/>
      <c r="BE54" s="171"/>
      <c r="BF54" s="171"/>
      <c r="BG54" s="171"/>
      <c r="BH54" s="171"/>
      <c r="BI54" s="171"/>
      <c r="BJ54" s="171"/>
      <c r="BK54" s="171"/>
      <c r="BL54" s="171"/>
      <c r="BM54" s="171"/>
      <c r="BN54" s="171"/>
      <c r="BO54" s="171"/>
      <c r="BP54" s="171"/>
      <c r="BQ54" s="171"/>
      <c r="BR54" s="171"/>
      <c r="BS54" s="171"/>
      <c r="BT54" s="171"/>
      <c r="BU54" s="171"/>
      <c r="BV54" s="171"/>
      <c r="BW54" s="171"/>
      <c r="BX54" s="171"/>
      <c r="BY54" s="171"/>
      <c r="BZ54" s="171"/>
      <c r="CA54" s="171"/>
      <c r="CB54" s="171"/>
      <c r="CC54" s="171"/>
      <c r="CD54" s="171"/>
      <c r="CE54" s="171"/>
      <c r="CF54" s="171"/>
      <c r="CG54" s="171"/>
      <c r="CH54" s="171"/>
      <c r="CI54" s="197">
        <f t="shared" si="15"/>
        <v>50</v>
      </c>
      <c r="CJ54" s="190">
        <v>1577880000</v>
      </c>
      <c r="CK54" s="191">
        <v>1078.3223780000001</v>
      </c>
      <c r="CL54" s="191">
        <v>1060.5450000000001</v>
      </c>
      <c r="CM54" s="191">
        <v>1025.9090000000001</v>
      </c>
      <c r="CN54" s="191">
        <v>992.82975260000001</v>
      </c>
      <c r="CO54" s="192">
        <v>-13.777953520000001</v>
      </c>
      <c r="CP54" s="192">
        <v>0</v>
      </c>
      <c r="CQ54" s="192">
        <v>0</v>
      </c>
      <c r="CR54" s="192">
        <v>-77.528588049999996</v>
      </c>
      <c r="CS54" s="192">
        <f t="shared" si="16"/>
        <v>2.6538934400000009</v>
      </c>
    </row>
    <row r="55" spans="1:111" ht="12" customHeight="1">
      <c r="A55" s="171"/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  <c r="Z55" s="171"/>
      <c r="AA55" s="171"/>
      <c r="AB55" s="171"/>
      <c r="AC55" s="171"/>
      <c r="AD55" s="171"/>
      <c r="AE55" s="171"/>
      <c r="AF55" s="171"/>
      <c r="AG55" s="11">
        <f>COUNT(AH5:AQ5)</f>
        <v>10</v>
      </c>
      <c r="AH55" s="11">
        <v>1</v>
      </c>
      <c r="AI55" s="11">
        <f t="shared" ref="AI55:AQ55" si="107">IF(ISNUMBER(AI56),AH55+1,"")</f>
        <v>2</v>
      </c>
      <c r="AJ55" s="11">
        <f t="shared" si="107"/>
        <v>3</v>
      </c>
      <c r="AK55" s="11">
        <f t="shared" si="107"/>
        <v>4</v>
      </c>
      <c r="AL55" s="11">
        <f t="shared" si="107"/>
        <v>5</v>
      </c>
      <c r="AM55" s="11">
        <f t="shared" si="107"/>
        <v>6</v>
      </c>
      <c r="AN55" s="11">
        <f t="shared" si="107"/>
        <v>7</v>
      </c>
      <c r="AO55" s="11">
        <f t="shared" si="107"/>
        <v>8</v>
      </c>
      <c r="AP55" s="11">
        <f t="shared" si="107"/>
        <v>9</v>
      </c>
      <c r="AQ55" s="11">
        <f t="shared" si="107"/>
        <v>10</v>
      </c>
      <c r="AR55" s="151">
        <f>COUNT(AH55:AQ55)</f>
        <v>10</v>
      </c>
      <c r="AS55" s="171"/>
      <c r="AT55" s="171"/>
      <c r="AU55" s="171"/>
      <c r="AV55" s="171"/>
      <c r="AW55" s="171"/>
      <c r="AX55" s="171"/>
      <c r="AY55" s="171"/>
      <c r="AZ55" s="171"/>
      <c r="BA55" s="171"/>
      <c r="BB55" s="171"/>
      <c r="BC55" s="171"/>
      <c r="BD55" s="171"/>
      <c r="BE55" s="171"/>
      <c r="BF55" s="171"/>
      <c r="BG55" s="171"/>
      <c r="BH55" s="171"/>
      <c r="BI55" s="171"/>
      <c r="BJ55" s="171"/>
      <c r="BK55" s="171"/>
      <c r="BL55" s="171"/>
      <c r="BM55" s="171"/>
      <c r="BN55" s="171"/>
      <c r="BO55" s="171"/>
      <c r="BP55" s="171"/>
      <c r="BQ55" s="171"/>
      <c r="BR55" s="171"/>
      <c r="BS55" s="171"/>
      <c r="BT55" s="171"/>
      <c r="BU55" s="171"/>
      <c r="BV55" s="171"/>
      <c r="BW55" s="171"/>
      <c r="BX55" s="171"/>
      <c r="BY55" s="171"/>
      <c r="BZ55" s="171"/>
      <c r="CA55" s="171"/>
      <c r="CB55" s="171"/>
      <c r="CC55" s="171"/>
      <c r="CD55" s="171"/>
      <c r="CE55" s="171"/>
      <c r="CF55" s="171"/>
      <c r="CG55" s="171"/>
      <c r="CH55" s="171"/>
      <c r="CI55" s="197">
        <f t="shared" si="15"/>
        <v>50.042958702309427</v>
      </c>
      <c r="CJ55" s="190">
        <v>1579235673.5439999</v>
      </c>
      <c r="CK55" s="191">
        <v>1078.3223780000001</v>
      </c>
      <c r="CL55" s="191">
        <v>1060.5450000000001</v>
      </c>
      <c r="CM55" s="191">
        <v>1025.9090000000001</v>
      </c>
      <c r="CN55" s="191">
        <v>992.82992920000004</v>
      </c>
      <c r="CO55" s="192">
        <v>-13.777953520000001</v>
      </c>
      <c r="CP55" s="192">
        <v>0</v>
      </c>
      <c r="CQ55" s="192">
        <v>0</v>
      </c>
      <c r="CR55" s="192">
        <v>-77.552393019999997</v>
      </c>
      <c r="CS55" s="192">
        <f t="shared" si="16"/>
        <v>2.6538934400000009</v>
      </c>
    </row>
    <row r="56" spans="1:111" ht="12" customHeight="1">
      <c r="A56" s="171"/>
      <c r="B56" s="171"/>
      <c r="C56" s="171"/>
      <c r="D56" s="171"/>
      <c r="E56" s="171"/>
      <c r="F56" s="171"/>
      <c r="G56" s="171"/>
      <c r="H56" s="171"/>
      <c r="I56" s="171"/>
      <c r="J56" s="171"/>
      <c r="K56" s="171"/>
      <c r="L56" s="171"/>
      <c r="M56" s="171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  <c r="Z56" s="171"/>
      <c r="AA56" s="171"/>
      <c r="AB56" s="171"/>
      <c r="AC56" s="171"/>
      <c r="AD56" s="171"/>
      <c r="AE56" s="171"/>
      <c r="AF56" s="171"/>
      <c r="AG56" s="11">
        <f>COUNT(AG6:AG20)</f>
        <v>15</v>
      </c>
      <c r="AH56" s="11">
        <f>ROW()</f>
        <v>56</v>
      </c>
      <c r="AI56" s="11">
        <f>ROW()</f>
        <v>56</v>
      </c>
      <c r="AJ56" s="11">
        <f>ROW()</f>
        <v>56</v>
      </c>
      <c r="AK56" s="11">
        <f>ROW()</f>
        <v>56</v>
      </c>
      <c r="AL56" s="11">
        <f>ROW()</f>
        <v>56</v>
      </c>
      <c r="AM56" s="11">
        <f>ROW()</f>
        <v>56</v>
      </c>
      <c r="AN56" s="11">
        <f>ROW()</f>
        <v>56</v>
      </c>
      <c r="AO56" s="11">
        <f>ROW()</f>
        <v>56</v>
      </c>
      <c r="AP56" s="11">
        <f>ROW()</f>
        <v>56</v>
      </c>
      <c r="AQ56" s="11">
        <f>ROW()</f>
        <v>56</v>
      </c>
      <c r="AR56" s="151">
        <f>COUNT(AG57:AG71)</f>
        <v>15</v>
      </c>
      <c r="AS56" s="171"/>
      <c r="AT56" s="171"/>
      <c r="AU56" s="171"/>
      <c r="AV56" s="171"/>
      <c r="AW56" s="171"/>
      <c r="AX56" s="171"/>
      <c r="AY56" s="171"/>
      <c r="AZ56" s="171"/>
      <c r="BA56" s="171"/>
      <c r="BB56" s="171"/>
      <c r="BC56" s="171"/>
      <c r="BD56" s="171"/>
      <c r="BE56" s="171"/>
      <c r="BF56" s="171"/>
      <c r="BG56" s="171"/>
      <c r="BH56" s="171"/>
      <c r="BI56" s="171"/>
      <c r="BJ56" s="171"/>
      <c r="BK56" s="171"/>
      <c r="BL56" s="171"/>
      <c r="BM56" s="171"/>
      <c r="BN56" s="171"/>
      <c r="BO56" s="171"/>
      <c r="BP56" s="171"/>
      <c r="BQ56" s="171"/>
      <c r="BR56" s="171"/>
      <c r="BS56" s="171"/>
      <c r="BT56" s="171"/>
      <c r="BU56" s="171"/>
      <c r="BV56" s="171"/>
      <c r="BW56" s="171"/>
      <c r="BX56" s="171"/>
      <c r="BY56" s="171"/>
      <c r="BZ56" s="171"/>
      <c r="CA56" s="171"/>
      <c r="CB56" s="171"/>
      <c r="CC56" s="171"/>
      <c r="CD56" s="171"/>
      <c r="CE56" s="171"/>
      <c r="CF56" s="171"/>
      <c r="CG56" s="171"/>
      <c r="CH56" s="171"/>
      <c r="CI56" s="197">
        <f t="shared" si="15"/>
        <v>50.090213274837119</v>
      </c>
      <c r="CJ56" s="190">
        <v>1580726914.4419999</v>
      </c>
      <c r="CK56" s="191">
        <v>1078.3223780000001</v>
      </c>
      <c r="CL56" s="191">
        <v>1060.5450000000001</v>
      </c>
      <c r="CM56" s="191">
        <v>1025.9090000000001</v>
      </c>
      <c r="CN56" s="191">
        <v>992.83063749999997</v>
      </c>
      <c r="CO56" s="192">
        <v>-13.777953520000001</v>
      </c>
      <c r="CP56" s="192">
        <v>0</v>
      </c>
      <c r="CQ56" s="192">
        <v>0</v>
      </c>
      <c r="CR56" s="192">
        <v>-77.648140249999997</v>
      </c>
      <c r="CS56" s="192">
        <f t="shared" si="16"/>
        <v>2.6538934400000009</v>
      </c>
    </row>
    <row r="57" spans="1:111" ht="12" customHeight="1">
      <c r="A57" s="171"/>
      <c r="B57" s="171"/>
      <c r="C57" s="171"/>
      <c r="D57" s="171"/>
      <c r="E57" s="171"/>
      <c r="F57" s="171"/>
      <c r="G57" s="171"/>
      <c r="H57" s="171"/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  <c r="Z57" s="171"/>
      <c r="AA57" s="171"/>
      <c r="AB57" s="171"/>
      <c r="AC57" s="171"/>
      <c r="AD57" s="171"/>
      <c r="AE57" s="171"/>
      <c r="AF57" s="171"/>
      <c r="AG57" s="11">
        <f>COLUMN()</f>
        <v>33</v>
      </c>
      <c r="AH57" s="10" t="str">
        <f t="shared" ref="AH57:AQ71" si="108">_xlfn.CONCAT(COLUMN()-$AG57,",",ROW()-AH$56)</f>
        <v>1,1</v>
      </c>
      <c r="AI57" s="10" t="str">
        <f t="shared" si="108"/>
        <v>2,1</v>
      </c>
      <c r="AJ57" s="10" t="str">
        <f t="shared" si="108"/>
        <v>3,1</v>
      </c>
      <c r="AK57" s="10" t="str">
        <f t="shared" si="108"/>
        <v>4,1</v>
      </c>
      <c r="AL57" s="10" t="str">
        <f t="shared" si="108"/>
        <v>5,1</v>
      </c>
      <c r="AM57" s="10" t="str">
        <f t="shared" si="108"/>
        <v>6,1</v>
      </c>
      <c r="AN57" s="10" t="str">
        <f t="shared" si="108"/>
        <v>7,1</v>
      </c>
      <c r="AO57" s="10" t="str">
        <f t="shared" si="108"/>
        <v>8,1</v>
      </c>
      <c r="AP57" s="10" t="str">
        <f t="shared" si="108"/>
        <v>9,1</v>
      </c>
      <c r="AQ57" s="10" t="str">
        <f t="shared" si="108"/>
        <v>10,1</v>
      </c>
      <c r="AR57" s="11">
        <v>10</v>
      </c>
      <c r="AS57" s="171"/>
      <c r="AT57" s="171"/>
      <c r="AU57" s="171"/>
      <c r="AV57" s="171"/>
      <c r="AW57" s="171"/>
      <c r="AX57" s="171"/>
      <c r="AY57" s="171"/>
      <c r="AZ57" s="171"/>
      <c r="BA57" s="171"/>
      <c r="BB57" s="171"/>
      <c r="BC57" s="171"/>
      <c r="BD57" s="171"/>
      <c r="BE57" s="171"/>
      <c r="BF57" s="171"/>
      <c r="BG57" s="171"/>
      <c r="BH57" s="171"/>
      <c r="BI57" s="171"/>
      <c r="BJ57" s="171"/>
      <c r="BK57" s="171"/>
      <c r="BL57" s="171"/>
      <c r="BM57" s="171"/>
      <c r="BN57" s="171"/>
      <c r="BO57" s="171"/>
      <c r="BP57" s="171"/>
      <c r="BQ57" s="171"/>
      <c r="BR57" s="171"/>
      <c r="BS57" s="171"/>
      <c r="BT57" s="171"/>
      <c r="BU57" s="171"/>
      <c r="BV57" s="171"/>
      <c r="BW57" s="171"/>
      <c r="BX57" s="171"/>
      <c r="BY57" s="171"/>
      <c r="BZ57" s="171"/>
      <c r="CA57" s="171"/>
      <c r="CB57" s="171"/>
      <c r="CC57" s="171"/>
      <c r="CD57" s="171"/>
      <c r="CE57" s="171"/>
      <c r="CF57" s="171"/>
      <c r="CG57" s="171"/>
      <c r="CH57" s="171"/>
      <c r="CI57" s="197">
        <f t="shared" si="15"/>
        <v>50.14219330462393</v>
      </c>
      <c r="CJ57" s="190">
        <v>1582367279.4300001</v>
      </c>
      <c r="CK57" s="191">
        <v>1078.3223780000001</v>
      </c>
      <c r="CL57" s="191">
        <v>1060.5450000000001</v>
      </c>
      <c r="CM57" s="191">
        <v>1025.9090000000001</v>
      </c>
      <c r="CN57" s="191">
        <v>992.83214910000004</v>
      </c>
      <c r="CO57" s="192">
        <v>-13.777953520000001</v>
      </c>
      <c r="CP57" s="192">
        <v>0</v>
      </c>
      <c r="CQ57" s="192">
        <v>0</v>
      </c>
      <c r="CR57" s="192">
        <v>-77.852873290000005</v>
      </c>
      <c r="CS57" s="192">
        <f t="shared" si="16"/>
        <v>2.6538934400000009</v>
      </c>
    </row>
    <row r="58" spans="1:111" ht="12" customHeight="1">
      <c r="A58" s="171"/>
      <c r="B58" s="171"/>
      <c r="C58" s="171"/>
      <c r="D58" s="171"/>
      <c r="E58" s="171"/>
      <c r="F58" s="171"/>
      <c r="G58" s="171"/>
      <c r="H58" s="171"/>
      <c r="I58" s="171"/>
      <c r="J58" s="171"/>
      <c r="K58" s="171"/>
      <c r="L58" s="171"/>
      <c r="M58" s="171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  <c r="AA58" s="171"/>
      <c r="AB58" s="171"/>
      <c r="AC58" s="171"/>
      <c r="AD58" s="171"/>
      <c r="AE58" s="171"/>
      <c r="AF58" s="171"/>
      <c r="AG58" s="11">
        <f>COLUMN()</f>
        <v>33</v>
      </c>
      <c r="AH58" s="10" t="str">
        <f t="shared" si="108"/>
        <v>1,2</v>
      </c>
      <c r="AI58" s="10" t="str">
        <f t="shared" si="108"/>
        <v>2,2</v>
      </c>
      <c r="AJ58" s="10" t="str">
        <f t="shared" si="108"/>
        <v>3,2</v>
      </c>
      <c r="AK58" s="10" t="str">
        <f t="shared" si="108"/>
        <v>4,2</v>
      </c>
      <c r="AL58" s="10" t="str">
        <f t="shared" si="108"/>
        <v>5,2</v>
      </c>
      <c r="AM58" s="10" t="str">
        <f t="shared" si="108"/>
        <v>6,2</v>
      </c>
      <c r="AN58" s="10" t="str">
        <f t="shared" si="108"/>
        <v>7,2</v>
      </c>
      <c r="AO58" s="10" t="str">
        <f t="shared" si="108"/>
        <v>8,2</v>
      </c>
      <c r="AP58" s="10" t="str">
        <f t="shared" si="108"/>
        <v>9,2</v>
      </c>
      <c r="AQ58" s="10" t="str">
        <f t="shared" si="108"/>
        <v>10,2</v>
      </c>
      <c r="AR58" s="11">
        <v>15</v>
      </c>
      <c r="AS58" s="171"/>
      <c r="AT58" s="171"/>
      <c r="AU58" s="171"/>
      <c r="AV58" s="171"/>
      <c r="AW58" s="171"/>
      <c r="AX58" s="171"/>
      <c r="AY58" s="171"/>
      <c r="AZ58" s="171"/>
      <c r="BA58" s="171"/>
      <c r="BB58" s="171"/>
      <c r="BC58" s="171"/>
      <c r="BD58" s="171"/>
      <c r="BE58" s="171"/>
      <c r="BF58" s="171"/>
      <c r="BG58" s="171"/>
      <c r="BH58" s="171"/>
      <c r="BI58" s="171"/>
      <c r="BJ58" s="171"/>
      <c r="BK58" s="171"/>
      <c r="BL58" s="171"/>
      <c r="BM58" s="171"/>
      <c r="BN58" s="171"/>
      <c r="BO58" s="171"/>
      <c r="BP58" s="171"/>
      <c r="BQ58" s="171"/>
      <c r="BR58" s="171"/>
      <c r="BS58" s="171"/>
      <c r="BT58" s="171"/>
      <c r="BU58" s="171"/>
      <c r="BV58" s="171"/>
      <c r="BW58" s="171"/>
      <c r="BX58" s="171"/>
      <c r="BY58" s="171"/>
      <c r="BZ58" s="171"/>
      <c r="CA58" s="171"/>
      <c r="CB58" s="171"/>
      <c r="CC58" s="171"/>
      <c r="CD58" s="171"/>
      <c r="CE58" s="171"/>
      <c r="CF58" s="171"/>
      <c r="CG58" s="171"/>
      <c r="CH58" s="171"/>
      <c r="CI58" s="197">
        <f t="shared" si="15"/>
        <v>50.199371337395746</v>
      </c>
      <c r="CJ58" s="190">
        <v>1584171680.9170001</v>
      </c>
      <c r="CK58" s="191">
        <v>1078.3223780000001</v>
      </c>
      <c r="CL58" s="191">
        <v>1060.5450000000001</v>
      </c>
      <c r="CM58" s="191">
        <v>1025.9090000000001</v>
      </c>
      <c r="CN58" s="191">
        <v>992.83466290000001</v>
      </c>
      <c r="CO58" s="192">
        <v>-13.777953520000001</v>
      </c>
      <c r="CP58" s="192">
        <v>0</v>
      </c>
      <c r="CQ58" s="192">
        <v>0</v>
      </c>
      <c r="CR58" s="192">
        <v>-78.194132949999997</v>
      </c>
      <c r="CS58" s="192">
        <f t="shared" si="16"/>
        <v>2.6538934400000009</v>
      </c>
    </row>
    <row r="59" spans="1:111" ht="12" customHeight="1">
      <c r="A59" s="171"/>
      <c r="B59" s="171"/>
      <c r="C59" s="171"/>
      <c r="D59" s="171"/>
      <c r="E59" s="171"/>
      <c r="F59" s="171"/>
      <c r="G59" s="171"/>
      <c r="H59" s="171"/>
      <c r="I59" s="171"/>
      <c r="J59" s="171"/>
      <c r="K59" s="171"/>
      <c r="L59" s="171"/>
      <c r="M59" s="171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  <c r="Z59" s="171"/>
      <c r="AA59" s="171"/>
      <c r="AB59" s="171"/>
      <c r="AC59" s="171"/>
      <c r="AD59" s="171"/>
      <c r="AE59" s="171"/>
      <c r="AF59" s="171"/>
      <c r="AG59" s="11">
        <f>COLUMN()</f>
        <v>33</v>
      </c>
      <c r="AH59" s="10" t="str">
        <f t="shared" si="108"/>
        <v>1,3</v>
      </c>
      <c r="AI59" s="10" t="str">
        <f t="shared" si="108"/>
        <v>2,3</v>
      </c>
      <c r="AJ59" s="10" t="str">
        <f t="shared" si="108"/>
        <v>3,3</v>
      </c>
      <c r="AK59" s="10" t="str">
        <f t="shared" si="108"/>
        <v>4,3</v>
      </c>
      <c r="AL59" s="10" t="str">
        <f t="shared" si="108"/>
        <v>5,3</v>
      </c>
      <c r="AM59" s="10" t="str">
        <f t="shared" si="108"/>
        <v>6,3</v>
      </c>
      <c r="AN59" s="10" t="str">
        <f t="shared" si="108"/>
        <v>7,3</v>
      </c>
      <c r="AO59" s="10" t="str">
        <f t="shared" si="108"/>
        <v>8,3</v>
      </c>
      <c r="AP59" s="10" t="str">
        <f t="shared" si="108"/>
        <v>9,3</v>
      </c>
      <c r="AQ59" s="10" t="str">
        <f t="shared" si="108"/>
        <v>10,3</v>
      </c>
      <c r="AR59" s="11">
        <v>1</v>
      </c>
      <c r="AS59" s="171"/>
      <c r="AT59" s="171"/>
      <c r="AU59" s="171"/>
      <c r="AV59" s="171"/>
      <c r="AW59" s="171"/>
      <c r="AX59" s="171"/>
      <c r="AY59" s="171"/>
      <c r="AZ59" s="171"/>
      <c r="BA59" s="171"/>
      <c r="BB59" s="171"/>
      <c r="BC59" s="171"/>
      <c r="BD59" s="171"/>
      <c r="BE59" s="171"/>
      <c r="BF59" s="171"/>
      <c r="BG59" s="171"/>
      <c r="BH59" s="171"/>
      <c r="BI59" s="171"/>
      <c r="BJ59" s="171"/>
      <c r="BK59" s="171"/>
      <c r="BL59" s="171"/>
      <c r="BM59" s="171"/>
      <c r="BN59" s="171"/>
      <c r="BO59" s="171"/>
      <c r="BP59" s="171"/>
      <c r="BQ59" s="171"/>
      <c r="BR59" s="171"/>
      <c r="BS59" s="171"/>
      <c r="BT59" s="171"/>
      <c r="BU59" s="171"/>
      <c r="BV59" s="171"/>
      <c r="BW59" s="171"/>
      <c r="BX59" s="171"/>
      <c r="BY59" s="171"/>
      <c r="BZ59" s="171"/>
      <c r="CA59" s="171"/>
      <c r="CB59" s="171"/>
      <c r="CC59" s="171"/>
      <c r="CD59" s="171"/>
      <c r="CE59" s="171"/>
      <c r="CF59" s="171"/>
      <c r="CG59" s="171"/>
      <c r="CH59" s="171"/>
      <c r="CI59" s="197">
        <f t="shared" si="15"/>
        <v>50.262267173454255</v>
      </c>
      <c r="CJ59" s="190">
        <v>1586156522.553</v>
      </c>
      <c r="CK59" s="191">
        <v>1078.3223780000001</v>
      </c>
      <c r="CL59" s="191">
        <v>1060.5450000000001</v>
      </c>
      <c r="CM59" s="191">
        <v>1025.91121</v>
      </c>
      <c r="CN59" s="191">
        <v>992.83829969999999</v>
      </c>
      <c r="CO59" s="192">
        <v>-13.777953520000001</v>
      </c>
      <c r="CP59" s="192">
        <v>0</v>
      </c>
      <c r="CQ59" s="192">
        <v>-1.344010946E-3</v>
      </c>
      <c r="CR59" s="192">
        <v>-78.689261819999999</v>
      </c>
      <c r="CS59" s="192">
        <f t="shared" si="16"/>
        <v>2.6538934400000009</v>
      </c>
    </row>
    <row r="60" spans="1:111" ht="12" customHeight="1">
      <c r="A60" s="171"/>
      <c r="B60" s="171"/>
      <c r="C60" s="171"/>
      <c r="D60" s="171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1">
        <f>COLUMN()</f>
        <v>33</v>
      </c>
      <c r="AH60" s="10" t="str">
        <f t="shared" si="108"/>
        <v>1,4</v>
      </c>
      <c r="AI60" s="10" t="str">
        <f t="shared" si="108"/>
        <v>2,4</v>
      </c>
      <c r="AJ60" s="10" t="str">
        <f t="shared" si="108"/>
        <v>3,4</v>
      </c>
      <c r="AK60" s="10" t="str">
        <f t="shared" si="108"/>
        <v>4,4</v>
      </c>
      <c r="AL60" s="10" t="str">
        <f t="shared" si="108"/>
        <v>5,4</v>
      </c>
      <c r="AM60" s="10" t="str">
        <f t="shared" si="108"/>
        <v>6,4</v>
      </c>
      <c r="AN60" s="10" t="str">
        <f t="shared" si="108"/>
        <v>7,4</v>
      </c>
      <c r="AO60" s="10" t="str">
        <f t="shared" si="108"/>
        <v>8,4</v>
      </c>
      <c r="AP60" s="10" t="str">
        <f t="shared" si="108"/>
        <v>9,4</v>
      </c>
      <c r="AQ60" s="10" t="str">
        <f t="shared" si="108"/>
        <v>10,4</v>
      </c>
      <c r="AR60" s="11"/>
      <c r="AS60" s="171"/>
      <c r="AT60" s="171"/>
      <c r="AU60" s="171"/>
      <c r="AV60" s="171"/>
      <c r="AW60" s="171"/>
      <c r="AX60" s="171"/>
      <c r="AY60" s="171"/>
      <c r="AZ60" s="171"/>
      <c r="BA60" s="171"/>
      <c r="BB60" s="171"/>
      <c r="BC60" s="171"/>
      <c r="BD60" s="171"/>
      <c r="BE60" s="171"/>
      <c r="BF60" s="171"/>
      <c r="BG60" s="171"/>
      <c r="BH60" s="171"/>
      <c r="BI60" s="171"/>
      <c r="BJ60" s="171"/>
      <c r="BK60" s="171"/>
      <c r="BL60" s="171"/>
      <c r="BM60" s="171"/>
      <c r="BN60" s="171"/>
      <c r="BO60" s="171"/>
      <c r="BP60" s="171"/>
      <c r="BQ60" s="171"/>
      <c r="BR60" s="171"/>
      <c r="BS60" s="171"/>
      <c r="BT60" s="171"/>
      <c r="BU60" s="171"/>
      <c r="BV60" s="171"/>
      <c r="BW60" s="171"/>
      <c r="BX60" s="171"/>
      <c r="BY60" s="171"/>
      <c r="BZ60" s="171"/>
      <c r="CA60" s="171"/>
      <c r="CB60" s="171"/>
      <c r="CC60" s="171"/>
      <c r="CD60" s="171"/>
      <c r="CE60" s="171"/>
      <c r="CF60" s="171"/>
      <c r="CG60" s="171"/>
      <c r="CH60" s="171"/>
      <c r="CI60" s="197">
        <f t="shared" si="15"/>
        <v>50.331452593099598</v>
      </c>
      <c r="CJ60" s="190">
        <v>1588339848.352</v>
      </c>
      <c r="CK60" s="191">
        <v>1078.3223780000001</v>
      </c>
      <c r="CL60" s="191">
        <v>1060.5450000000001</v>
      </c>
      <c r="CM60" s="191">
        <v>1025.9131540000001</v>
      </c>
      <c r="CN60" s="191">
        <v>992.84310230000006</v>
      </c>
      <c r="CO60" s="192">
        <v>-13.777953520000001</v>
      </c>
      <c r="CP60" s="192">
        <v>0</v>
      </c>
      <c r="CQ60" s="192">
        <v>-3.8481051080000001E-3</v>
      </c>
      <c r="CR60" s="192">
        <v>-79.345433650000004</v>
      </c>
      <c r="CS60" s="192">
        <f t="shared" si="16"/>
        <v>2.6538934400000009</v>
      </c>
    </row>
    <row r="61" spans="1:111" ht="12" customHeight="1">
      <c r="A61" s="171"/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  <c r="AA61" s="171"/>
      <c r="AB61" s="171"/>
      <c r="AC61" s="171"/>
      <c r="AD61" s="171"/>
      <c r="AE61" s="171"/>
      <c r="AF61" s="171"/>
      <c r="AG61" s="11">
        <f>COLUMN()</f>
        <v>33</v>
      </c>
      <c r="AH61" s="10" t="str">
        <f t="shared" si="108"/>
        <v>1,5</v>
      </c>
      <c r="AI61" s="10" t="str">
        <f t="shared" si="108"/>
        <v>2,5</v>
      </c>
      <c r="AJ61" s="10" t="str">
        <f t="shared" si="108"/>
        <v>3,5</v>
      </c>
      <c r="AK61" s="10" t="str">
        <f t="shared" si="108"/>
        <v>4,5</v>
      </c>
      <c r="AL61" s="10" t="str">
        <f t="shared" si="108"/>
        <v>5,5</v>
      </c>
      <c r="AM61" s="10" t="str">
        <f t="shared" si="108"/>
        <v>6,5</v>
      </c>
      <c r="AN61" s="10" t="str">
        <f t="shared" si="108"/>
        <v>7,5</v>
      </c>
      <c r="AO61" s="10" t="str">
        <f t="shared" si="108"/>
        <v>8,5</v>
      </c>
      <c r="AP61" s="10" t="str">
        <f t="shared" si="108"/>
        <v>9,5</v>
      </c>
      <c r="AQ61" s="10" t="str">
        <f t="shared" si="108"/>
        <v>10,5</v>
      </c>
      <c r="AR61" s="11"/>
      <c r="AS61" s="171"/>
      <c r="AT61" s="171"/>
      <c r="AU61" s="171"/>
      <c r="AV61" s="171"/>
      <c r="AW61" s="171"/>
      <c r="AX61" s="171"/>
      <c r="AY61" s="171"/>
      <c r="AZ61" s="171"/>
      <c r="BA61" s="171"/>
      <c r="BB61" s="171"/>
      <c r="BC61" s="171"/>
      <c r="BD61" s="171"/>
      <c r="BE61" s="171"/>
      <c r="BF61" s="171"/>
      <c r="BG61" s="171"/>
      <c r="BH61" s="171"/>
      <c r="BI61" s="171"/>
      <c r="BJ61" s="171"/>
      <c r="BK61" s="171"/>
      <c r="BL61" s="171"/>
      <c r="BM61" s="171"/>
      <c r="BN61" s="171"/>
      <c r="BO61" s="171"/>
      <c r="BP61" s="171"/>
      <c r="BQ61" s="171"/>
      <c r="BR61" s="171"/>
      <c r="BS61" s="171"/>
      <c r="BT61" s="171"/>
      <c r="BU61" s="171"/>
      <c r="BV61" s="171"/>
      <c r="BW61" s="171"/>
      <c r="BX61" s="171"/>
      <c r="BY61" s="171"/>
      <c r="BZ61" s="171"/>
      <c r="CA61" s="171"/>
      <c r="CB61" s="171"/>
      <c r="CC61" s="171"/>
      <c r="CD61" s="171"/>
      <c r="CE61" s="171"/>
      <c r="CF61" s="171"/>
      <c r="CG61" s="171"/>
      <c r="CH61" s="171"/>
      <c r="CI61" s="197">
        <f t="shared" si="15"/>
        <v>50.407556554712649</v>
      </c>
      <c r="CJ61" s="190">
        <v>1590741506.7309999</v>
      </c>
      <c r="CK61" s="191">
        <v>1078.3223780000001</v>
      </c>
      <c r="CL61" s="191">
        <v>1060.5450000000001</v>
      </c>
      <c r="CM61" s="191">
        <v>1025.915197</v>
      </c>
      <c r="CN61" s="191">
        <v>992.84906049999995</v>
      </c>
      <c r="CO61" s="192">
        <v>-13.777953520000001</v>
      </c>
      <c r="CP61" s="192">
        <v>0</v>
      </c>
      <c r="CQ61" s="192">
        <v>-7.4937307049999999E-3</v>
      </c>
      <c r="CR61" s="192">
        <v>-80.162934010000001</v>
      </c>
      <c r="CS61" s="192">
        <f t="shared" si="16"/>
        <v>2.6538934400000009</v>
      </c>
    </row>
    <row r="62" spans="1:111" ht="12" customHeight="1">
      <c r="A62" s="171"/>
      <c r="B62" s="171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  <c r="AA62" s="171"/>
      <c r="AB62" s="171"/>
      <c r="AC62" s="171"/>
      <c r="AD62" s="171"/>
      <c r="AE62" s="171"/>
      <c r="AF62" s="171"/>
      <c r="AG62" s="11">
        <f>COLUMN()</f>
        <v>33</v>
      </c>
      <c r="AH62" s="10" t="str">
        <f t="shared" si="108"/>
        <v>1,6</v>
      </c>
      <c r="AI62" s="10" t="str">
        <f t="shared" si="108"/>
        <v>2,6</v>
      </c>
      <c r="AJ62" s="10" t="str">
        <f t="shared" si="108"/>
        <v>3,6</v>
      </c>
      <c r="AK62" s="10" t="str">
        <f t="shared" si="108"/>
        <v>4,6</v>
      </c>
      <c r="AL62" s="10" t="str">
        <f t="shared" si="108"/>
        <v>5,6</v>
      </c>
      <c r="AM62" s="10" t="str">
        <f t="shared" si="108"/>
        <v>6,6</v>
      </c>
      <c r="AN62" s="10" t="str">
        <f t="shared" si="108"/>
        <v>7,6</v>
      </c>
      <c r="AO62" s="10" t="str">
        <f t="shared" si="108"/>
        <v>8,6</v>
      </c>
      <c r="AP62" s="10" t="str">
        <f t="shared" si="108"/>
        <v>9,6</v>
      </c>
      <c r="AQ62" s="10" t="str">
        <f t="shared" si="108"/>
        <v>10,6</v>
      </c>
      <c r="AR62" s="11"/>
      <c r="AS62" s="171"/>
      <c r="AT62" s="171"/>
      <c r="AU62" s="171"/>
      <c r="AV62" s="171"/>
      <c r="AW62" s="171"/>
      <c r="AX62" s="171"/>
      <c r="AY62" s="171"/>
      <c r="AZ62" s="171"/>
      <c r="BA62" s="171"/>
      <c r="BB62" s="171"/>
      <c r="BC62" s="171"/>
      <c r="BD62" s="171"/>
      <c r="BE62" s="171"/>
      <c r="BF62" s="171"/>
      <c r="BG62" s="171"/>
      <c r="BH62" s="171"/>
      <c r="BI62" s="171"/>
      <c r="BJ62" s="171"/>
      <c r="BK62" s="171"/>
      <c r="BL62" s="171"/>
      <c r="BM62" s="171"/>
      <c r="BN62" s="171"/>
      <c r="BO62" s="171"/>
      <c r="BP62" s="171"/>
      <c r="BQ62" s="171"/>
      <c r="BR62" s="171"/>
      <c r="BS62" s="171"/>
      <c r="BT62" s="171"/>
      <c r="BU62" s="171"/>
      <c r="BV62" s="171"/>
      <c r="BW62" s="171"/>
      <c r="BX62" s="171"/>
      <c r="BY62" s="171"/>
      <c r="BZ62" s="171"/>
      <c r="CA62" s="171"/>
      <c r="CB62" s="171"/>
      <c r="CC62" s="171"/>
      <c r="CD62" s="171"/>
      <c r="CE62" s="171"/>
      <c r="CF62" s="171"/>
      <c r="CG62" s="171"/>
      <c r="CH62" s="171"/>
      <c r="CI62" s="197">
        <f t="shared" si="15"/>
        <v>50.491270912490172</v>
      </c>
      <c r="CJ62" s="190">
        <v>1593383330.948</v>
      </c>
      <c r="CK62" s="191">
        <v>1078.3223780000001</v>
      </c>
      <c r="CL62" s="191">
        <v>1060.5450000000001</v>
      </c>
      <c r="CM62" s="191">
        <v>1025.9173699999999</v>
      </c>
      <c r="CN62" s="191">
        <v>992.85612619999995</v>
      </c>
      <c r="CO62" s="192">
        <v>-13.777953520000001</v>
      </c>
      <c r="CP62" s="192">
        <v>0</v>
      </c>
      <c r="CQ62" s="192">
        <v>-1.2366685360000001E-2</v>
      </c>
      <c r="CR62" s="192">
        <v>-81.137170049999995</v>
      </c>
      <c r="CS62" s="192">
        <f t="shared" si="16"/>
        <v>2.6538934400000009</v>
      </c>
    </row>
    <row r="63" spans="1:111" ht="12" customHeight="1">
      <c r="A63" s="171"/>
      <c r="B63" s="171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1"/>
      <c r="AB63" s="171"/>
      <c r="AC63" s="171"/>
      <c r="AD63" s="171"/>
      <c r="AE63" s="171"/>
      <c r="AF63" s="171"/>
      <c r="AG63" s="11">
        <f>COLUMN()</f>
        <v>33</v>
      </c>
      <c r="AH63" s="10" t="str">
        <f t="shared" si="108"/>
        <v>1,7</v>
      </c>
      <c r="AI63" s="10" t="str">
        <f t="shared" si="108"/>
        <v>2,7</v>
      </c>
      <c r="AJ63" s="10" t="str">
        <f t="shared" si="108"/>
        <v>3,7</v>
      </c>
      <c r="AK63" s="10" t="str">
        <f t="shared" si="108"/>
        <v>4,7</v>
      </c>
      <c r="AL63" s="10" t="str">
        <f t="shared" si="108"/>
        <v>5,7</v>
      </c>
      <c r="AM63" s="10" t="str">
        <f t="shared" si="108"/>
        <v>6,7</v>
      </c>
      <c r="AN63" s="10" t="str">
        <f t="shared" si="108"/>
        <v>7,7</v>
      </c>
      <c r="AO63" s="10" t="str">
        <f t="shared" si="108"/>
        <v>8,7</v>
      </c>
      <c r="AP63" s="10" t="str">
        <f t="shared" si="108"/>
        <v>9,7</v>
      </c>
      <c r="AQ63" s="10" t="str">
        <f t="shared" si="108"/>
        <v>10,7</v>
      </c>
      <c r="AR63" s="11"/>
      <c r="AS63" s="171"/>
      <c r="AT63" s="171"/>
      <c r="AU63" s="171"/>
      <c r="AV63" s="171"/>
      <c r="AW63" s="171"/>
      <c r="AX63" s="171"/>
      <c r="AY63" s="171"/>
      <c r="AZ63" s="171"/>
      <c r="BA63" s="171"/>
      <c r="BB63" s="171"/>
      <c r="BC63" s="171"/>
      <c r="BD63" s="171"/>
      <c r="BE63" s="171"/>
      <c r="BF63" s="171"/>
      <c r="BG63" s="171"/>
      <c r="BH63" s="171"/>
      <c r="BI63" s="171"/>
      <c r="BJ63" s="171"/>
      <c r="BK63" s="171"/>
      <c r="BL63" s="171"/>
      <c r="BM63" s="171"/>
      <c r="BN63" s="171"/>
      <c r="BO63" s="171"/>
      <c r="BP63" s="171"/>
      <c r="BQ63" s="171"/>
      <c r="BR63" s="171"/>
      <c r="BS63" s="171"/>
      <c r="BT63" s="171"/>
      <c r="BU63" s="171"/>
      <c r="BV63" s="171"/>
      <c r="BW63" s="171"/>
      <c r="BX63" s="171"/>
      <c r="BY63" s="171"/>
      <c r="BZ63" s="171"/>
      <c r="CA63" s="171"/>
      <c r="CB63" s="171"/>
      <c r="CC63" s="171"/>
      <c r="CD63" s="171"/>
      <c r="CE63" s="171"/>
      <c r="CF63" s="171"/>
      <c r="CG63" s="171"/>
      <c r="CH63" s="171"/>
      <c r="CI63" s="197">
        <f t="shared" si="15"/>
        <v>50.583356706054957</v>
      </c>
      <c r="CJ63" s="190">
        <v>1596289337.5869999</v>
      </c>
      <c r="CK63" s="191">
        <v>1078.3223780000001</v>
      </c>
      <c r="CL63" s="191">
        <v>1060.5450000000001</v>
      </c>
      <c r="CM63" s="191">
        <v>1025.91966</v>
      </c>
      <c r="CN63" s="191">
        <v>992.86422649999997</v>
      </c>
      <c r="CO63" s="192">
        <v>-13.777953520000001</v>
      </c>
      <c r="CP63" s="192">
        <v>0</v>
      </c>
      <c r="CQ63" s="192">
        <v>-1.8507203900000001E-2</v>
      </c>
      <c r="CR63" s="192">
        <v>-82.260248450000006</v>
      </c>
      <c r="CS63" s="192">
        <f t="shared" si="16"/>
        <v>2.6538934400000009</v>
      </c>
    </row>
    <row r="64" spans="1:111" ht="12" customHeight="1">
      <c r="A64" s="171"/>
      <c r="B64" s="171"/>
      <c r="C64" s="171"/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  <c r="AA64" s="171"/>
      <c r="AB64" s="171"/>
      <c r="AC64" s="171"/>
      <c r="AD64" s="171"/>
      <c r="AE64" s="171"/>
      <c r="AF64" s="171"/>
      <c r="AG64" s="11">
        <f>COLUMN()</f>
        <v>33</v>
      </c>
      <c r="AH64" s="10" t="str">
        <f t="shared" si="108"/>
        <v>1,8</v>
      </c>
      <c r="AI64" s="10" t="str">
        <f t="shared" si="108"/>
        <v>2,8</v>
      </c>
      <c r="AJ64" s="10" t="str">
        <f t="shared" si="108"/>
        <v>3,8</v>
      </c>
      <c r="AK64" s="10" t="str">
        <f t="shared" si="108"/>
        <v>4,8</v>
      </c>
      <c r="AL64" s="10" t="str">
        <f t="shared" si="108"/>
        <v>5,8</v>
      </c>
      <c r="AM64" s="10" t="str">
        <f t="shared" si="108"/>
        <v>6,8</v>
      </c>
      <c r="AN64" s="10" t="str">
        <f t="shared" si="108"/>
        <v>7,8</v>
      </c>
      <c r="AO64" s="10" t="str">
        <f t="shared" si="108"/>
        <v>8,8</v>
      </c>
      <c r="AP64" s="10" t="str">
        <f t="shared" si="108"/>
        <v>9,8</v>
      </c>
      <c r="AQ64" s="10" t="str">
        <f t="shared" si="108"/>
        <v>10,8</v>
      </c>
      <c r="AR64" s="11"/>
      <c r="AS64" s="171"/>
      <c r="AT64" s="171"/>
      <c r="AU64" s="171"/>
      <c r="AV64" s="171"/>
      <c r="AW64" s="171"/>
      <c r="AX64" s="171"/>
      <c r="AY64" s="171"/>
      <c r="AZ64" s="171"/>
      <c r="BA64" s="171"/>
      <c r="BB64" s="171"/>
      <c r="BC64" s="171"/>
      <c r="BD64" s="171"/>
      <c r="BE64" s="171"/>
      <c r="BF64" s="171"/>
      <c r="BG64" s="171"/>
      <c r="BH64" s="171"/>
      <c r="BI64" s="171"/>
      <c r="BJ64" s="171"/>
      <c r="BK64" s="171"/>
      <c r="BL64" s="171"/>
      <c r="BM64" s="171"/>
      <c r="BN64" s="171"/>
      <c r="BO64" s="171"/>
      <c r="BP64" s="171"/>
      <c r="BQ64" s="171"/>
      <c r="BR64" s="171"/>
      <c r="BS64" s="171"/>
      <c r="BT64" s="171"/>
      <c r="BU64" s="171"/>
      <c r="BV64" s="171"/>
      <c r="BW64" s="171"/>
      <c r="BX64" s="171"/>
      <c r="BY64" s="171"/>
      <c r="BZ64" s="171"/>
      <c r="CA64" s="171"/>
      <c r="CB64" s="171"/>
      <c r="CC64" s="171"/>
      <c r="CD64" s="171"/>
      <c r="CE64" s="171"/>
      <c r="CF64" s="171"/>
      <c r="CG64" s="171"/>
      <c r="CH64" s="171"/>
      <c r="CI64" s="197">
        <f t="shared" si="15"/>
        <v>50.684651078947702</v>
      </c>
      <c r="CJ64" s="190">
        <v>1599485944.8889999</v>
      </c>
      <c r="CK64" s="191">
        <v>1078.3223780000001</v>
      </c>
      <c r="CL64" s="191">
        <v>1060.5450000000001</v>
      </c>
      <c r="CM64" s="191">
        <v>1025.922045</v>
      </c>
      <c r="CN64" s="191">
        <v>992.8732728</v>
      </c>
      <c r="CO64" s="192">
        <v>-13.777953520000001</v>
      </c>
      <c r="CP64" s="192">
        <v>0</v>
      </c>
      <c r="CQ64" s="192">
        <v>-2.5908804149999999E-2</v>
      </c>
      <c r="CR64" s="192">
        <v>-83.522195089999997</v>
      </c>
      <c r="CS64" s="192">
        <f t="shared" si="16"/>
        <v>2.6538934400000009</v>
      </c>
    </row>
    <row r="65" spans="1:97" ht="12" customHeight="1">
      <c r="A65" s="171"/>
      <c r="B65" s="171"/>
      <c r="C65" s="171"/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1"/>
      <c r="AB65" s="171"/>
      <c r="AC65" s="171"/>
      <c r="AD65" s="171"/>
      <c r="AE65" s="171"/>
      <c r="AF65" s="171"/>
      <c r="AG65" s="11">
        <f>COLUMN()</f>
        <v>33</v>
      </c>
      <c r="AH65" s="10" t="str">
        <f t="shared" si="108"/>
        <v>1,9</v>
      </c>
      <c r="AI65" s="10" t="str">
        <f t="shared" si="108"/>
        <v>2,9</v>
      </c>
      <c r="AJ65" s="10" t="str">
        <f t="shared" si="108"/>
        <v>3,9</v>
      </c>
      <c r="AK65" s="10" t="str">
        <f t="shared" si="108"/>
        <v>4,9</v>
      </c>
      <c r="AL65" s="10" t="str">
        <f t="shared" si="108"/>
        <v>5,9</v>
      </c>
      <c r="AM65" s="10" t="str">
        <f t="shared" si="108"/>
        <v>6,9</v>
      </c>
      <c r="AN65" s="10" t="str">
        <f t="shared" si="108"/>
        <v>7,9</v>
      </c>
      <c r="AO65" s="10" t="str">
        <f t="shared" si="108"/>
        <v>8,9</v>
      </c>
      <c r="AP65" s="10" t="str">
        <f t="shared" si="108"/>
        <v>9,9</v>
      </c>
      <c r="AQ65" s="10" t="str">
        <f t="shared" si="108"/>
        <v>10,9</v>
      </c>
      <c r="AR65" s="11"/>
      <c r="AS65" s="171"/>
      <c r="AT65" s="171"/>
      <c r="AU65" s="171"/>
      <c r="AV65" s="171"/>
      <c r="AW65" s="171"/>
      <c r="AX65" s="171"/>
      <c r="AY65" s="171"/>
      <c r="AZ65" s="171"/>
      <c r="BA65" s="171"/>
      <c r="BB65" s="171"/>
      <c r="BC65" s="171"/>
      <c r="BD65" s="171"/>
      <c r="BE65" s="171"/>
      <c r="BF65" s="171"/>
      <c r="BG65" s="171"/>
      <c r="BH65" s="171"/>
      <c r="BI65" s="171"/>
      <c r="BJ65" s="171"/>
      <c r="BK65" s="171"/>
      <c r="BL65" s="171"/>
      <c r="BM65" s="171"/>
      <c r="BN65" s="171"/>
      <c r="BO65" s="171"/>
      <c r="BP65" s="171"/>
      <c r="BQ65" s="171"/>
      <c r="BR65" s="171"/>
      <c r="BS65" s="171"/>
      <c r="BT65" s="171"/>
      <c r="BU65" s="171"/>
      <c r="BV65" s="171"/>
      <c r="BW65" s="171"/>
      <c r="BX65" s="171"/>
      <c r="BY65" s="171"/>
      <c r="BZ65" s="171"/>
      <c r="CA65" s="171"/>
      <c r="CB65" s="171"/>
      <c r="CC65" s="171"/>
      <c r="CD65" s="171"/>
      <c r="CE65" s="171"/>
      <c r="CF65" s="171"/>
      <c r="CG65" s="171"/>
      <c r="CH65" s="171"/>
      <c r="CI65" s="197">
        <f t="shared" si="15"/>
        <v>50.796074889155065</v>
      </c>
      <c r="CJ65" s="190">
        <v>1603002212.9219999</v>
      </c>
      <c r="CK65" s="191">
        <v>1078.3223780000001</v>
      </c>
      <c r="CL65" s="191">
        <v>1060.5450000000001</v>
      </c>
      <c r="CM65" s="191">
        <v>1025.924497</v>
      </c>
      <c r="CN65" s="191">
        <v>992.88316769999994</v>
      </c>
      <c r="CO65" s="192">
        <v>-13.777953520000001</v>
      </c>
      <c r="CP65" s="192">
        <v>0</v>
      </c>
      <c r="CQ65" s="192">
        <v>-3.4524642799999998E-2</v>
      </c>
      <c r="CR65" s="192">
        <v>-84.911728659999994</v>
      </c>
      <c r="CS65" s="192">
        <f t="shared" si="16"/>
        <v>2.6538934400000009</v>
      </c>
    </row>
    <row r="66" spans="1:97" ht="12" customHeight="1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1"/>
      <c r="AB66" s="171"/>
      <c r="AC66" s="171"/>
      <c r="AD66" s="171"/>
      <c r="AE66" s="171"/>
      <c r="AF66" s="171"/>
      <c r="AG66" s="11">
        <f>COLUMN()</f>
        <v>33</v>
      </c>
      <c r="AH66" s="10" t="str">
        <f t="shared" si="108"/>
        <v>1,10</v>
      </c>
      <c r="AI66" s="10" t="str">
        <f t="shared" si="108"/>
        <v>2,10</v>
      </c>
      <c r="AJ66" s="10" t="str">
        <f t="shared" si="108"/>
        <v>3,10</v>
      </c>
      <c r="AK66" s="10" t="str">
        <f t="shared" si="108"/>
        <v>4,10</v>
      </c>
      <c r="AL66" s="10" t="str">
        <f t="shared" si="108"/>
        <v>5,10</v>
      </c>
      <c r="AM66" s="10" t="str">
        <f t="shared" si="108"/>
        <v>6,10</v>
      </c>
      <c r="AN66" s="10" t="str">
        <f t="shared" si="108"/>
        <v>7,10</v>
      </c>
      <c r="AO66" s="10" t="str">
        <f t="shared" si="108"/>
        <v>8,10</v>
      </c>
      <c r="AP66" s="10" t="str">
        <f t="shared" si="108"/>
        <v>9,10</v>
      </c>
      <c r="AQ66" s="10" t="str">
        <f t="shared" si="108"/>
        <v>10,10</v>
      </c>
      <c r="AR66" s="11"/>
      <c r="AS66" s="171"/>
      <c r="AT66" s="171"/>
      <c r="AU66" s="171"/>
      <c r="AV66" s="171"/>
      <c r="AW66" s="171"/>
      <c r="AX66" s="171"/>
      <c r="AY66" s="171"/>
      <c r="AZ66" s="171"/>
      <c r="BA66" s="171"/>
      <c r="BB66" s="171"/>
      <c r="BC66" s="171"/>
      <c r="BD66" s="171"/>
      <c r="BE66" s="171"/>
      <c r="BF66" s="171"/>
      <c r="BG66" s="171"/>
      <c r="BH66" s="171"/>
      <c r="BI66" s="171"/>
      <c r="BJ66" s="171"/>
      <c r="BK66" s="171"/>
      <c r="BL66" s="171"/>
      <c r="BM66" s="171"/>
      <c r="BN66" s="171"/>
      <c r="BO66" s="171"/>
      <c r="BP66" s="171"/>
      <c r="BQ66" s="171"/>
      <c r="BR66" s="171"/>
      <c r="BS66" s="171"/>
      <c r="BT66" s="171"/>
      <c r="BU66" s="171"/>
      <c r="BV66" s="171"/>
      <c r="BW66" s="171"/>
      <c r="BX66" s="171"/>
      <c r="BY66" s="171"/>
      <c r="BZ66" s="171"/>
      <c r="CA66" s="171"/>
      <c r="CB66" s="171"/>
      <c r="CC66" s="171"/>
      <c r="CD66" s="171"/>
      <c r="CE66" s="171"/>
      <c r="CF66" s="171"/>
      <c r="CG66" s="171"/>
      <c r="CH66" s="171"/>
      <c r="CI66" s="197">
        <f t="shared" si="15"/>
        <v>50.918641080373661</v>
      </c>
      <c r="CJ66" s="190">
        <v>1606870107.7579999</v>
      </c>
      <c r="CK66" s="191">
        <v>1078.3223780000001</v>
      </c>
      <c r="CL66" s="191">
        <v>1060.5450000000001</v>
      </c>
      <c r="CM66" s="191">
        <v>1025.926991</v>
      </c>
      <c r="CN66" s="191">
        <v>992.89380719999997</v>
      </c>
      <c r="CO66" s="192">
        <v>-13.777953520000001</v>
      </c>
      <c r="CP66" s="192">
        <v>0</v>
      </c>
      <c r="CQ66" s="192">
        <v>-4.4274813959999999E-2</v>
      </c>
      <c r="CR66" s="192">
        <v>-86.416452379999996</v>
      </c>
      <c r="CS66" s="192">
        <f t="shared" si="16"/>
        <v>2.6538934400000009</v>
      </c>
    </row>
    <row r="67" spans="1:97" ht="12" customHeight="1">
      <c r="A67" s="171"/>
      <c r="B67" s="171"/>
      <c r="C67" s="171"/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  <c r="AA67" s="171"/>
      <c r="AB67" s="171"/>
      <c r="AC67" s="171"/>
      <c r="AD67" s="171"/>
      <c r="AE67" s="171"/>
      <c r="AF67" s="171"/>
      <c r="AG67" s="11">
        <f>COLUMN()</f>
        <v>33</v>
      </c>
      <c r="AH67" s="10" t="str">
        <f t="shared" si="108"/>
        <v>1,11</v>
      </c>
      <c r="AI67" s="10" t="str">
        <f t="shared" si="108"/>
        <v>2,11</v>
      </c>
      <c r="AJ67" s="10" t="str">
        <f t="shared" si="108"/>
        <v>3,11</v>
      </c>
      <c r="AK67" s="10" t="str">
        <f t="shared" si="108"/>
        <v>4,11</v>
      </c>
      <c r="AL67" s="10" t="str">
        <f t="shared" si="108"/>
        <v>5,11</v>
      </c>
      <c r="AM67" s="10" t="str">
        <f t="shared" si="108"/>
        <v>6,11</v>
      </c>
      <c r="AN67" s="10" t="str">
        <f t="shared" si="108"/>
        <v>7,11</v>
      </c>
      <c r="AO67" s="10" t="str">
        <f t="shared" si="108"/>
        <v>8,11</v>
      </c>
      <c r="AP67" s="10" t="str">
        <f t="shared" si="108"/>
        <v>9,11</v>
      </c>
      <c r="AQ67" s="10" t="str">
        <f t="shared" si="108"/>
        <v>10,11</v>
      </c>
      <c r="AR67" s="11"/>
      <c r="AS67" s="171"/>
      <c r="AT67" s="171"/>
      <c r="AU67" s="171"/>
      <c r="AV67" s="171"/>
      <c r="AW67" s="171"/>
      <c r="AX67" s="171"/>
      <c r="AY67" s="171"/>
      <c r="AZ67" s="171"/>
      <c r="BA67" s="171"/>
      <c r="BB67" s="171"/>
      <c r="BC67" s="171"/>
      <c r="BD67" s="171"/>
      <c r="BE67" s="171"/>
      <c r="BF67" s="171"/>
      <c r="BG67" s="171"/>
      <c r="BH67" s="171"/>
      <c r="BI67" s="171"/>
      <c r="BJ67" s="171"/>
      <c r="BK67" s="171"/>
      <c r="BL67" s="171"/>
      <c r="BM67" s="171"/>
      <c r="BN67" s="171"/>
      <c r="BO67" s="171"/>
      <c r="BP67" s="171"/>
      <c r="BQ67" s="171"/>
      <c r="BR67" s="171"/>
      <c r="BS67" s="171"/>
      <c r="BT67" s="171"/>
      <c r="BU67" s="171"/>
      <c r="BV67" s="171"/>
      <c r="BW67" s="171"/>
      <c r="BX67" s="171"/>
      <c r="BY67" s="171"/>
      <c r="BZ67" s="171"/>
      <c r="CA67" s="171"/>
      <c r="CB67" s="171"/>
      <c r="CC67" s="171"/>
      <c r="CD67" s="171"/>
      <c r="CE67" s="171"/>
      <c r="CF67" s="171"/>
      <c r="CG67" s="171"/>
      <c r="CH67" s="171"/>
      <c r="CI67" s="197">
        <f t="shared" si="15"/>
        <v>51.053463890726803</v>
      </c>
      <c r="CJ67" s="190">
        <v>1611124792.0780001</v>
      </c>
      <c r="CK67" s="191">
        <v>1078.3223780000001</v>
      </c>
      <c r="CL67" s="191">
        <v>1060.5450000000001</v>
      </c>
      <c r="CM67" s="191">
        <v>1025.9295050000001</v>
      </c>
      <c r="CN67" s="191">
        <v>992.90509120000002</v>
      </c>
      <c r="CO67" s="192">
        <v>-13.777953520000001</v>
      </c>
      <c r="CP67" s="192">
        <v>0</v>
      </c>
      <c r="CQ67" s="192">
        <v>-5.5058400639999998E-2</v>
      </c>
      <c r="CR67" s="192">
        <v>-88.024295649999999</v>
      </c>
      <c r="CS67" s="192">
        <f t="shared" si="16"/>
        <v>2.6538934400000009</v>
      </c>
    </row>
    <row r="68" spans="1:97" ht="12" customHeight="1">
      <c r="A68" s="171"/>
      <c r="B68" s="171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1"/>
      <c r="AB68" s="171"/>
      <c r="AC68" s="171"/>
      <c r="AD68" s="171"/>
      <c r="AE68" s="171"/>
      <c r="AF68" s="171"/>
      <c r="AG68" s="11">
        <f>COLUMN()</f>
        <v>33</v>
      </c>
      <c r="AH68" s="10" t="str">
        <f t="shared" si="108"/>
        <v>1,12</v>
      </c>
      <c r="AI68" s="10" t="str">
        <f t="shared" si="108"/>
        <v>2,12</v>
      </c>
      <c r="AJ68" s="10" t="str">
        <f t="shared" si="108"/>
        <v>3,12</v>
      </c>
      <c r="AK68" s="10" t="str">
        <f t="shared" si="108"/>
        <v>4,12</v>
      </c>
      <c r="AL68" s="10" t="str">
        <f t="shared" si="108"/>
        <v>5,12</v>
      </c>
      <c r="AM68" s="10" t="str">
        <f t="shared" si="108"/>
        <v>6,12</v>
      </c>
      <c r="AN68" s="10" t="str">
        <f t="shared" si="108"/>
        <v>7,12</v>
      </c>
      <c r="AO68" s="10" t="str">
        <f t="shared" si="108"/>
        <v>8,12</v>
      </c>
      <c r="AP68" s="10" t="str">
        <f t="shared" si="108"/>
        <v>9,12</v>
      </c>
      <c r="AQ68" s="10" t="str">
        <f t="shared" si="108"/>
        <v>10,12</v>
      </c>
      <c r="AR68" s="1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/>
      <c r="BG68" s="171"/>
      <c r="BH68" s="171"/>
      <c r="BI68" s="171"/>
      <c r="BJ68" s="171"/>
      <c r="BK68" s="171"/>
      <c r="BL68" s="171"/>
      <c r="BM68" s="171"/>
      <c r="BN68" s="171"/>
      <c r="BO68" s="171"/>
      <c r="BP68" s="171"/>
      <c r="BQ68" s="171"/>
      <c r="BR68" s="171"/>
      <c r="BS68" s="171"/>
      <c r="BT68" s="171"/>
      <c r="BU68" s="171"/>
      <c r="BV68" s="171"/>
      <c r="BW68" s="171"/>
      <c r="BX68" s="171"/>
      <c r="BY68" s="171"/>
      <c r="BZ68" s="171"/>
      <c r="CA68" s="171"/>
      <c r="CB68" s="171"/>
      <c r="CC68" s="171"/>
      <c r="CD68" s="171"/>
      <c r="CE68" s="171"/>
      <c r="CF68" s="171"/>
      <c r="CG68" s="171"/>
      <c r="CH68" s="171"/>
      <c r="CI68" s="197">
        <f t="shared" si="15"/>
        <v>51.20176898211524</v>
      </c>
      <c r="CJ68" s="190">
        <v>1615804944.8299999</v>
      </c>
      <c r="CK68" s="191">
        <v>1078.3223780000001</v>
      </c>
      <c r="CL68" s="191">
        <v>1060.5450000000001</v>
      </c>
      <c r="CM68" s="191">
        <v>1025.932018</v>
      </c>
      <c r="CN68" s="191">
        <v>992.91692049999995</v>
      </c>
      <c r="CO68" s="192">
        <v>-13.777953520000001</v>
      </c>
      <c r="CP68" s="192">
        <v>0</v>
      </c>
      <c r="CQ68" s="192">
        <v>-6.6759160740000004E-2</v>
      </c>
      <c r="CR68" s="192">
        <v>-89.722991129999997</v>
      </c>
      <c r="CS68" s="192">
        <f t="shared" si="16"/>
        <v>2.6538934400000009</v>
      </c>
    </row>
    <row r="69" spans="1:97" ht="12" customHeight="1">
      <c r="A69" s="171"/>
      <c r="B69" s="171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1">
        <f>COLUMN()</f>
        <v>33</v>
      </c>
      <c r="AH69" s="10" t="str">
        <f t="shared" si="108"/>
        <v>1,13</v>
      </c>
      <c r="AI69" s="10" t="str">
        <f t="shared" si="108"/>
        <v>2,13</v>
      </c>
      <c r="AJ69" s="10" t="str">
        <f t="shared" si="108"/>
        <v>3,13</v>
      </c>
      <c r="AK69" s="10" t="str">
        <f t="shared" si="108"/>
        <v>4,13</v>
      </c>
      <c r="AL69" s="10" t="str">
        <f t="shared" si="108"/>
        <v>5,13</v>
      </c>
      <c r="AM69" s="10" t="str">
        <f t="shared" si="108"/>
        <v>6,13</v>
      </c>
      <c r="AN69" s="10" t="str">
        <f t="shared" si="108"/>
        <v>7,13</v>
      </c>
      <c r="AO69" s="10" t="str">
        <f t="shared" si="108"/>
        <v>8,13</v>
      </c>
      <c r="AP69" s="10" t="str">
        <f t="shared" si="108"/>
        <v>9,13</v>
      </c>
      <c r="AQ69" s="10" t="str">
        <f t="shared" si="108"/>
        <v>10,13</v>
      </c>
      <c r="AR69" s="11"/>
      <c r="AS69" s="171"/>
      <c r="AT69" s="171"/>
      <c r="AU69" s="171"/>
      <c r="AV69" s="171"/>
      <c r="AW69" s="171"/>
      <c r="AX69" s="171"/>
      <c r="AY69" s="171"/>
      <c r="AZ69" s="171"/>
      <c r="BA69" s="171"/>
      <c r="BB69" s="171"/>
      <c r="BC69" s="171"/>
      <c r="BD69" s="171"/>
      <c r="BE69" s="171"/>
      <c r="BF69" s="171"/>
      <c r="BG69" s="171"/>
      <c r="BH69" s="171"/>
      <c r="BI69" s="171"/>
      <c r="BJ69" s="171"/>
      <c r="BK69" s="171"/>
      <c r="BL69" s="171"/>
      <c r="BM69" s="171"/>
      <c r="BN69" s="171"/>
      <c r="BO69" s="171"/>
      <c r="BP69" s="171"/>
      <c r="BQ69" s="171"/>
      <c r="BR69" s="171"/>
      <c r="BS69" s="171"/>
      <c r="BT69" s="171"/>
      <c r="BU69" s="171"/>
      <c r="BV69" s="171"/>
      <c r="BW69" s="171"/>
      <c r="BX69" s="171"/>
      <c r="BY69" s="171"/>
      <c r="BZ69" s="171"/>
      <c r="CA69" s="171"/>
      <c r="CB69" s="171"/>
      <c r="CC69" s="171"/>
      <c r="CD69" s="171"/>
      <c r="CE69" s="171"/>
      <c r="CF69" s="171"/>
      <c r="CG69" s="171"/>
      <c r="CH69" s="171"/>
      <c r="CI69" s="197">
        <f t="shared" ref="CI69:CI104" si="109">CJ69/$CJ$2</f>
        <v>51.3649045826362</v>
      </c>
      <c r="CJ69" s="190">
        <v>1620953112.8570001</v>
      </c>
      <c r="CK69" s="191">
        <v>1078.3223780000001</v>
      </c>
      <c r="CL69" s="191">
        <v>1060.5450000000001</v>
      </c>
      <c r="CM69" s="191">
        <v>1025.934514</v>
      </c>
      <c r="CN69" s="191">
        <v>992.92920040000001</v>
      </c>
      <c r="CO69" s="192">
        <v>-13.777953520000001</v>
      </c>
      <c r="CP69" s="192">
        <v>0</v>
      </c>
      <c r="CQ69" s="192">
        <v>-7.9255423120000001E-2</v>
      </c>
      <c r="CR69" s="192">
        <v>-91.500594059999997</v>
      </c>
      <c r="CS69" s="192">
        <f t="shared" ref="CS69:CS104" si="110">CO69-$CS$3</f>
        <v>2.6538934400000009</v>
      </c>
    </row>
    <row r="70" spans="1:97" ht="12" customHeight="1">
      <c r="A70" s="171"/>
      <c r="B70" s="171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1">
        <f>COLUMN()</f>
        <v>33</v>
      </c>
      <c r="AH70" s="10" t="str">
        <f t="shared" si="108"/>
        <v>1,14</v>
      </c>
      <c r="AI70" s="10" t="str">
        <f t="shared" si="108"/>
        <v>2,14</v>
      </c>
      <c r="AJ70" s="10" t="str">
        <f t="shared" si="108"/>
        <v>3,14</v>
      </c>
      <c r="AK70" s="10" t="str">
        <f t="shared" si="108"/>
        <v>4,14</v>
      </c>
      <c r="AL70" s="10" t="str">
        <f t="shared" si="108"/>
        <v>5,14</v>
      </c>
      <c r="AM70" s="10" t="str">
        <f t="shared" si="108"/>
        <v>6,14</v>
      </c>
      <c r="AN70" s="10" t="str">
        <f t="shared" si="108"/>
        <v>7,14</v>
      </c>
      <c r="AO70" s="10" t="str">
        <f t="shared" si="108"/>
        <v>8,14</v>
      </c>
      <c r="AP70" s="10" t="str">
        <f t="shared" si="108"/>
        <v>9,14</v>
      </c>
      <c r="AQ70" s="10" t="str">
        <f t="shared" si="108"/>
        <v>10,14</v>
      </c>
      <c r="AR70" s="11"/>
      <c r="AS70" s="171"/>
      <c r="AT70" s="171"/>
      <c r="AU70" s="171"/>
      <c r="AV70" s="171"/>
      <c r="AW70" s="171"/>
      <c r="AX70" s="171"/>
      <c r="AY70" s="171"/>
      <c r="AZ70" s="171"/>
      <c r="BA70" s="171"/>
      <c r="BB70" s="171"/>
      <c r="BC70" s="171"/>
      <c r="BD70" s="171"/>
      <c r="BE70" s="171"/>
      <c r="BF70" s="171"/>
      <c r="BG70" s="171"/>
      <c r="BH70" s="171"/>
      <c r="BI70" s="171"/>
      <c r="BJ70" s="171"/>
      <c r="BK70" s="171"/>
      <c r="BL70" s="171"/>
      <c r="BM70" s="171"/>
      <c r="BN70" s="171"/>
      <c r="BO70" s="171"/>
      <c r="BP70" s="171"/>
      <c r="BQ70" s="171"/>
      <c r="BR70" s="171"/>
      <c r="BS70" s="171"/>
      <c r="BT70" s="171"/>
      <c r="BU70" s="171"/>
      <c r="BV70" s="171"/>
      <c r="BW70" s="171"/>
      <c r="BX70" s="171"/>
      <c r="BY70" s="171"/>
      <c r="BZ70" s="171"/>
      <c r="CA70" s="171"/>
      <c r="CB70" s="171"/>
      <c r="CC70" s="171"/>
      <c r="CD70" s="171"/>
      <c r="CE70" s="171"/>
      <c r="CF70" s="171"/>
      <c r="CG70" s="171"/>
      <c r="CH70" s="171"/>
      <c r="CI70" s="197">
        <f t="shared" si="109"/>
        <v>51.544353743187067</v>
      </c>
      <c r="CJ70" s="190">
        <v>1626616097.6860001</v>
      </c>
      <c r="CK70" s="191">
        <v>1078.3223780000001</v>
      </c>
      <c r="CL70" s="191">
        <v>1060.5450000000001</v>
      </c>
      <c r="CM70" s="191">
        <v>1025.9369799999999</v>
      </c>
      <c r="CN70" s="191">
        <v>992.94184480000001</v>
      </c>
      <c r="CO70" s="192">
        <v>-13.777953520000001</v>
      </c>
      <c r="CP70" s="192">
        <v>0</v>
      </c>
      <c r="CQ70" s="192">
        <v>-9.2429108639999993E-2</v>
      </c>
      <c r="CR70" s="192">
        <v>-93.346027329999998</v>
      </c>
      <c r="CS70" s="192">
        <f t="shared" si="110"/>
        <v>2.6538934400000009</v>
      </c>
    </row>
    <row r="71" spans="1:97" ht="12" customHeight="1">
      <c r="A71" s="171"/>
      <c r="B71" s="171"/>
      <c r="C71" s="171"/>
      <c r="D71" s="171"/>
      <c r="E71" s="171"/>
      <c r="F71" s="171"/>
      <c r="G71" s="171"/>
      <c r="H71" s="171"/>
      <c r="I71" s="171"/>
      <c r="J71" s="171"/>
      <c r="K71" s="171"/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  <c r="AA71" s="171"/>
      <c r="AB71" s="171"/>
      <c r="AC71" s="171"/>
      <c r="AD71" s="171"/>
      <c r="AE71" s="171"/>
      <c r="AF71" s="171"/>
      <c r="AG71" s="11">
        <f>COLUMN()</f>
        <v>33</v>
      </c>
      <c r="AH71" s="10" t="str">
        <f t="shared" si="108"/>
        <v>1,15</v>
      </c>
      <c r="AI71" s="10" t="str">
        <f t="shared" si="108"/>
        <v>2,15</v>
      </c>
      <c r="AJ71" s="10" t="str">
        <f t="shared" si="108"/>
        <v>3,15</v>
      </c>
      <c r="AK71" s="10" t="str">
        <f t="shared" si="108"/>
        <v>4,15</v>
      </c>
      <c r="AL71" s="10" t="str">
        <f t="shared" si="108"/>
        <v>5,15</v>
      </c>
      <c r="AM71" s="10" t="str">
        <f t="shared" si="108"/>
        <v>6,15</v>
      </c>
      <c r="AN71" s="10" t="str">
        <f t="shared" si="108"/>
        <v>7,15</v>
      </c>
      <c r="AO71" s="10" t="str">
        <f t="shared" si="108"/>
        <v>8,15</v>
      </c>
      <c r="AP71" s="10" t="str">
        <f t="shared" si="108"/>
        <v>9,15</v>
      </c>
      <c r="AQ71" s="10" t="str">
        <f t="shared" si="108"/>
        <v>10,15</v>
      </c>
      <c r="AR71" s="11"/>
      <c r="AS71" s="171"/>
      <c r="AT71" s="171"/>
      <c r="AU71" s="171"/>
      <c r="AV71" s="171"/>
      <c r="AW71" s="171"/>
      <c r="AX71" s="171"/>
      <c r="AY71" s="171"/>
      <c r="AZ71" s="171"/>
      <c r="BA71" s="171"/>
      <c r="BB71" s="171"/>
      <c r="BC71" s="171"/>
      <c r="BD71" s="171"/>
      <c r="BE71" s="171"/>
      <c r="BF71" s="171"/>
      <c r="BG71" s="171"/>
      <c r="BH71" s="171"/>
      <c r="BI71" s="171"/>
      <c r="BJ71" s="171"/>
      <c r="BK71" s="171"/>
      <c r="BL71" s="171"/>
      <c r="BM71" s="171"/>
      <c r="BN71" s="171"/>
      <c r="BO71" s="171"/>
      <c r="BP71" s="171"/>
      <c r="BQ71" s="171"/>
      <c r="BR71" s="171"/>
      <c r="BS71" s="171"/>
      <c r="BT71" s="171"/>
      <c r="BU71" s="171"/>
      <c r="BV71" s="171"/>
      <c r="BW71" s="171"/>
      <c r="BX71" s="171"/>
      <c r="BY71" s="171"/>
      <c r="BZ71" s="171"/>
      <c r="CA71" s="171"/>
      <c r="CB71" s="171"/>
      <c r="CC71" s="171"/>
      <c r="CD71" s="171"/>
      <c r="CE71" s="171"/>
      <c r="CF71" s="171"/>
      <c r="CG71" s="171"/>
      <c r="CH71" s="171"/>
      <c r="CI71" s="197">
        <f t="shared" si="109"/>
        <v>51.741747819827872</v>
      </c>
      <c r="CJ71" s="190">
        <v>1632845380.9990001</v>
      </c>
      <c r="CK71" s="191">
        <v>1078.3223780000001</v>
      </c>
      <c r="CL71" s="191">
        <v>1060.5450000000001</v>
      </c>
      <c r="CM71" s="191">
        <v>1025.9394070000001</v>
      </c>
      <c r="CN71" s="191">
        <v>992.95477900000003</v>
      </c>
      <c r="CO71" s="192">
        <v>-13.777953520000001</v>
      </c>
      <c r="CP71" s="192">
        <v>0</v>
      </c>
      <c r="CQ71" s="192">
        <v>-0.1061720454</v>
      </c>
      <c r="CR71" s="192">
        <v>-95.249477069999998</v>
      </c>
      <c r="CS71" s="192">
        <f t="shared" si="110"/>
        <v>2.6538934400000009</v>
      </c>
    </row>
    <row r="72" spans="1:97" ht="12" customHeight="1">
      <c r="A72" s="171"/>
      <c r="B72" s="171"/>
      <c r="C72" s="171"/>
      <c r="D72" s="171"/>
      <c r="E72" s="171"/>
      <c r="F72" s="171"/>
      <c r="G72" s="171"/>
      <c r="H72" s="171"/>
      <c r="I72" s="171"/>
      <c r="J72" s="171"/>
      <c r="K72" s="171"/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  <c r="AA72" s="171"/>
      <c r="AB72" s="171"/>
      <c r="AC72" s="171"/>
      <c r="AD72" s="171"/>
      <c r="AE72" s="171"/>
      <c r="AF72" s="171"/>
      <c r="AG72" s="171"/>
      <c r="AH72" s="171"/>
      <c r="AI72" s="171"/>
      <c r="AJ72" s="171"/>
      <c r="AK72" s="171"/>
      <c r="AL72" s="171"/>
      <c r="AM72" s="171"/>
      <c r="AN72" s="171"/>
      <c r="AO72" s="171"/>
      <c r="AP72" s="171"/>
      <c r="AQ72" s="171"/>
      <c r="AR72" s="171"/>
      <c r="AS72" s="171"/>
      <c r="AT72" s="171"/>
      <c r="AU72" s="171"/>
      <c r="AV72" s="171"/>
      <c r="AW72" s="171"/>
      <c r="AX72" s="171"/>
      <c r="AY72" s="171"/>
      <c r="AZ72" s="171"/>
      <c r="BA72" s="171"/>
      <c r="BB72" s="171"/>
      <c r="BC72" s="171"/>
      <c r="BD72" s="171"/>
      <c r="BE72" s="171"/>
      <c r="BF72" s="171"/>
      <c r="BG72" s="171"/>
      <c r="BH72" s="171"/>
      <c r="BI72" s="171"/>
      <c r="BJ72" s="171"/>
      <c r="BK72" s="171"/>
      <c r="BL72" s="171"/>
      <c r="BM72" s="171"/>
      <c r="BN72" s="171"/>
      <c r="BO72" s="171"/>
      <c r="BP72" s="171"/>
      <c r="BQ72" s="171"/>
      <c r="BR72" s="171"/>
      <c r="BS72" s="171"/>
      <c r="BT72" s="171"/>
      <c r="BU72" s="171"/>
      <c r="BV72" s="171"/>
      <c r="BW72" s="171"/>
      <c r="BX72" s="171"/>
      <c r="BY72" s="171"/>
      <c r="BZ72" s="171"/>
      <c r="CA72" s="171"/>
      <c r="CB72" s="171"/>
      <c r="CC72" s="171"/>
      <c r="CD72" s="171"/>
      <c r="CE72" s="171"/>
      <c r="CF72" s="171"/>
      <c r="CG72" s="171"/>
      <c r="CH72" s="171"/>
      <c r="CI72" s="197">
        <f t="shared" si="109"/>
        <v>51.958881304091562</v>
      </c>
      <c r="CJ72" s="190">
        <v>1639697592.642</v>
      </c>
      <c r="CK72" s="191">
        <v>1078.3223780000001</v>
      </c>
      <c r="CL72" s="191">
        <v>1060.5450000000001</v>
      </c>
      <c r="CM72" s="191">
        <v>1025.9417880000001</v>
      </c>
      <c r="CN72" s="191">
        <v>992.96794009999996</v>
      </c>
      <c r="CO72" s="192">
        <v>-13.777953520000001</v>
      </c>
      <c r="CP72" s="192">
        <v>0</v>
      </c>
      <c r="CQ72" s="192">
        <v>-0.1203897644</v>
      </c>
      <c r="CR72" s="192">
        <v>-97.202605759999997</v>
      </c>
      <c r="CS72" s="192">
        <f t="shared" si="110"/>
        <v>2.6538934400000009</v>
      </c>
    </row>
    <row r="73" spans="1:97" ht="12" customHeight="1">
      <c r="A73" s="171"/>
      <c r="B73" s="171"/>
      <c r="C73" s="171"/>
      <c r="D73" s="171"/>
      <c r="E73" s="171"/>
      <c r="F73" s="171"/>
      <c r="G73" s="171"/>
      <c r="H73" s="171"/>
      <c r="I73" s="171"/>
      <c r="J73" s="171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1"/>
      <c r="AB73" s="171"/>
      <c r="AC73" s="171"/>
      <c r="AD73" s="171"/>
      <c r="AE73" s="171"/>
      <c r="AF73" s="171"/>
      <c r="AG73" s="171"/>
      <c r="AH73" s="171"/>
      <c r="AI73" s="171"/>
      <c r="AJ73" s="171"/>
      <c r="AK73" s="171"/>
      <c r="AL73" s="171"/>
      <c r="AM73" s="171"/>
      <c r="AN73" s="171"/>
      <c r="AO73" s="171"/>
      <c r="AP73" s="171"/>
      <c r="AQ73" s="171"/>
      <c r="AR73" s="171"/>
      <c r="AS73" s="171"/>
      <c r="AT73" s="171"/>
      <c r="AU73" s="171"/>
      <c r="AV73" s="171"/>
      <c r="AW73" s="171"/>
      <c r="AX73" s="171"/>
      <c r="AY73" s="171"/>
      <c r="AZ73" s="171"/>
      <c r="BA73" s="171"/>
      <c r="BB73" s="171"/>
      <c r="BC73" s="171"/>
      <c r="BD73" s="171"/>
      <c r="BE73" s="171"/>
      <c r="BF73" s="171"/>
      <c r="BG73" s="171"/>
      <c r="BH73" s="171"/>
      <c r="BI73" s="171"/>
      <c r="BJ73" s="171"/>
      <c r="BK73" s="171"/>
      <c r="BL73" s="171"/>
      <c r="BM73" s="171"/>
      <c r="BN73" s="171"/>
      <c r="BO73" s="171"/>
      <c r="BP73" s="171"/>
      <c r="BQ73" s="171"/>
      <c r="BR73" s="171"/>
      <c r="BS73" s="171"/>
      <c r="BT73" s="171"/>
      <c r="BU73" s="171"/>
      <c r="BV73" s="171"/>
      <c r="BW73" s="171"/>
      <c r="BX73" s="171"/>
      <c r="BY73" s="171"/>
      <c r="BZ73" s="171"/>
      <c r="CA73" s="171"/>
      <c r="CB73" s="171"/>
      <c r="CC73" s="171"/>
      <c r="CD73" s="171"/>
      <c r="CE73" s="171"/>
      <c r="CF73" s="171"/>
      <c r="CG73" s="171"/>
      <c r="CH73" s="171"/>
      <c r="CI73" s="197">
        <f t="shared" si="109"/>
        <v>52.197728136803818</v>
      </c>
      <c r="CJ73" s="190">
        <v>1647235025.45</v>
      </c>
      <c r="CK73" s="191">
        <v>1078.3223780000001</v>
      </c>
      <c r="CL73" s="191">
        <v>1060.5450000000001</v>
      </c>
      <c r="CM73" s="191">
        <v>1025.944121</v>
      </c>
      <c r="CN73" s="191">
        <v>992.98127720000002</v>
      </c>
      <c r="CO73" s="192">
        <v>-13.777953520000001</v>
      </c>
      <c r="CP73" s="192">
        <v>0</v>
      </c>
      <c r="CQ73" s="192">
        <v>-0.1350017526</v>
      </c>
      <c r="CR73" s="192">
        <v>-99.198493089999999</v>
      </c>
      <c r="CS73" s="192">
        <f t="shared" si="110"/>
        <v>2.6538934400000009</v>
      </c>
    </row>
    <row r="74" spans="1:97" ht="12" customHeight="1">
      <c r="A74" s="171"/>
      <c r="B74" s="171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171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  <c r="AA74" s="171"/>
      <c r="AB74" s="171"/>
      <c r="AC74" s="171"/>
      <c r="AD74" s="171"/>
      <c r="AE74" s="171"/>
      <c r="AF74" s="171"/>
      <c r="AG74" s="171"/>
      <c r="AH74" s="171"/>
      <c r="AI74" s="171"/>
      <c r="AJ74" s="171"/>
      <c r="AK74" s="171"/>
      <c r="AL74" s="171"/>
      <c r="AM74" s="171"/>
      <c r="AN74" s="171"/>
      <c r="AO74" s="171"/>
      <c r="AP74" s="171"/>
      <c r="AQ74" s="171"/>
      <c r="AR74" s="171"/>
      <c r="AS74" s="171"/>
      <c r="AT74" s="171"/>
      <c r="AU74" s="171"/>
      <c r="AV74" s="171"/>
      <c r="AW74" s="171"/>
      <c r="AX74" s="171"/>
      <c r="AY74" s="171"/>
      <c r="AZ74" s="171"/>
      <c r="BA74" s="171"/>
      <c r="BB74" s="171"/>
      <c r="BC74" s="171"/>
      <c r="BD74" s="171"/>
      <c r="BE74" s="171"/>
      <c r="BF74" s="171"/>
      <c r="BG74" s="171"/>
      <c r="BH74" s="171"/>
      <c r="BI74" s="171"/>
      <c r="BJ74" s="171"/>
      <c r="BK74" s="171"/>
      <c r="BL74" s="171"/>
      <c r="BM74" s="171"/>
      <c r="BN74" s="171"/>
      <c r="BO74" s="171"/>
      <c r="BP74" s="171"/>
      <c r="BQ74" s="171"/>
      <c r="BR74" s="171"/>
      <c r="BS74" s="171"/>
      <c r="BT74" s="171"/>
      <c r="BU74" s="171"/>
      <c r="BV74" s="171"/>
      <c r="BW74" s="171"/>
      <c r="BX74" s="171"/>
      <c r="BY74" s="171"/>
      <c r="BZ74" s="171"/>
      <c r="CA74" s="171"/>
      <c r="CB74" s="171"/>
      <c r="CC74" s="171"/>
      <c r="CD74" s="171"/>
      <c r="CE74" s="171"/>
      <c r="CF74" s="171"/>
      <c r="CG74" s="171"/>
      <c r="CH74" s="171"/>
      <c r="CI74" s="197">
        <f t="shared" si="109"/>
        <v>52.460459652793624</v>
      </c>
      <c r="CJ74" s="190">
        <v>1655526201.539</v>
      </c>
      <c r="CK74" s="191">
        <v>1078.3223780000001</v>
      </c>
      <c r="CL74" s="191">
        <v>1060.5450000000001</v>
      </c>
      <c r="CM74" s="191">
        <v>1025.946404</v>
      </c>
      <c r="CN74" s="191">
        <v>992.99474970000006</v>
      </c>
      <c r="CO74" s="192">
        <v>-13.777953520000001</v>
      </c>
      <c r="CP74" s="192">
        <v>0</v>
      </c>
      <c r="CQ74" s="192">
        <v>-0.14994250940000001</v>
      </c>
      <c r="CR74" s="192">
        <v>-101.2315444</v>
      </c>
      <c r="CS74" s="192">
        <f t="shared" si="110"/>
        <v>2.6538934400000009</v>
      </c>
    </row>
    <row r="75" spans="1:97" ht="12" customHeight="1">
      <c r="A75" s="171"/>
      <c r="B75" s="171"/>
      <c r="C75" s="171"/>
      <c r="D75" s="171"/>
      <c r="E75" s="171"/>
      <c r="F75" s="171"/>
      <c r="G75" s="171"/>
      <c r="H75" s="171"/>
      <c r="I75" s="171"/>
      <c r="J75" s="171"/>
      <c r="K75" s="171"/>
      <c r="L75" s="171"/>
      <c r="M75" s="171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  <c r="Z75" s="171"/>
      <c r="AA75" s="171"/>
      <c r="AB75" s="171"/>
      <c r="AC75" s="171"/>
      <c r="AD75" s="171"/>
      <c r="AE75" s="171"/>
      <c r="AF75" s="171"/>
      <c r="AG75" s="171"/>
      <c r="AH75" s="171"/>
      <c r="AI75" s="171"/>
      <c r="AJ75" s="171"/>
      <c r="AK75" s="171"/>
      <c r="AL75" s="171"/>
      <c r="AM75" s="171"/>
      <c r="AN75" s="171"/>
      <c r="AO75" s="171"/>
      <c r="AP75" s="171"/>
      <c r="AQ75" s="171"/>
      <c r="AR75" s="171"/>
      <c r="AS75" s="171"/>
      <c r="AT75" s="171"/>
      <c r="AU75" s="171"/>
      <c r="AV75" s="171"/>
      <c r="AW75" s="171"/>
      <c r="AX75" s="171"/>
      <c r="AY75" s="171"/>
      <c r="AZ75" s="171"/>
      <c r="BA75" s="171"/>
      <c r="BB75" s="171"/>
      <c r="BC75" s="171"/>
      <c r="BD75" s="171"/>
      <c r="BE75" s="171"/>
      <c r="BF75" s="171"/>
      <c r="BG75" s="171"/>
      <c r="BH75" s="171"/>
      <c r="BI75" s="171"/>
      <c r="BJ75" s="171"/>
      <c r="BK75" s="171"/>
      <c r="BL75" s="171"/>
      <c r="BM75" s="171"/>
      <c r="BN75" s="171"/>
      <c r="BO75" s="171"/>
      <c r="BP75" s="171"/>
      <c r="BQ75" s="171"/>
      <c r="BR75" s="171"/>
      <c r="BS75" s="171"/>
      <c r="BT75" s="171"/>
      <c r="BU75" s="171"/>
      <c r="BV75" s="171"/>
      <c r="BW75" s="171"/>
      <c r="BX75" s="171"/>
      <c r="BY75" s="171"/>
      <c r="BZ75" s="171"/>
      <c r="CA75" s="171"/>
      <c r="CB75" s="171"/>
      <c r="CC75" s="171"/>
      <c r="CD75" s="171"/>
      <c r="CE75" s="171"/>
      <c r="CF75" s="171"/>
      <c r="CG75" s="171"/>
      <c r="CH75" s="171"/>
      <c r="CI75" s="197">
        <f t="shared" si="109"/>
        <v>52.749464320385577</v>
      </c>
      <c r="CJ75" s="190">
        <v>1664646495.237</v>
      </c>
      <c r="CK75" s="191">
        <v>1078.3223780000001</v>
      </c>
      <c r="CL75" s="191">
        <v>1060.5450000000001</v>
      </c>
      <c r="CM75" s="191">
        <v>1025.9486380000001</v>
      </c>
      <c r="CN75" s="191">
        <v>993.00832639999999</v>
      </c>
      <c r="CO75" s="192">
        <v>-13.777953520000001</v>
      </c>
      <c r="CP75" s="192">
        <v>0</v>
      </c>
      <c r="CQ75" s="192">
        <v>-0.16516244229999999</v>
      </c>
      <c r="CR75" s="192">
        <v>-103.2974057</v>
      </c>
      <c r="CS75" s="192">
        <f t="shared" si="110"/>
        <v>2.6538934400000009</v>
      </c>
    </row>
    <row r="76" spans="1:97" ht="12" customHeight="1">
      <c r="A76" s="171"/>
      <c r="B76" s="171"/>
      <c r="C76" s="171"/>
      <c r="D76" s="171"/>
      <c r="E76" s="171"/>
      <c r="F76" s="171"/>
      <c r="G76" s="171"/>
      <c r="H76" s="171"/>
      <c r="I76" s="171"/>
      <c r="J76" s="171"/>
      <c r="K76" s="171"/>
      <c r="L76" s="171"/>
      <c r="M76" s="171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  <c r="Z76" s="171"/>
      <c r="AA76" s="171"/>
      <c r="AB76" s="171"/>
      <c r="AC76" s="171"/>
      <c r="AD76" s="171"/>
      <c r="AE76" s="171"/>
      <c r="AF76" s="171"/>
      <c r="AG76" s="171"/>
      <c r="AH76" s="171"/>
      <c r="AI76" s="171"/>
      <c r="AJ76" s="171"/>
      <c r="AK76" s="171"/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171"/>
      <c r="AY76" s="171"/>
      <c r="AZ76" s="171"/>
      <c r="BA76" s="171"/>
      <c r="BB76" s="171"/>
      <c r="BC76" s="171"/>
      <c r="BD76" s="171"/>
      <c r="BE76" s="171"/>
      <c r="BF76" s="171"/>
      <c r="BG76" s="171"/>
      <c r="BH76" s="171"/>
      <c r="BI76" s="171"/>
      <c r="BJ76" s="171"/>
      <c r="BK76" s="171"/>
      <c r="BL76" s="171"/>
      <c r="BM76" s="171"/>
      <c r="BN76" s="171"/>
      <c r="BO76" s="171"/>
      <c r="BP76" s="171"/>
      <c r="BQ76" s="171"/>
      <c r="BR76" s="171"/>
      <c r="BS76" s="171"/>
      <c r="BT76" s="171"/>
      <c r="BU76" s="171"/>
      <c r="BV76" s="171"/>
      <c r="BW76" s="171"/>
      <c r="BX76" s="171"/>
      <c r="BY76" s="171"/>
      <c r="BZ76" s="171"/>
      <c r="CA76" s="171"/>
      <c r="CB76" s="171"/>
      <c r="CC76" s="171"/>
      <c r="CD76" s="171"/>
      <c r="CE76" s="171"/>
      <c r="CF76" s="171"/>
      <c r="CG76" s="171"/>
      <c r="CH76" s="171"/>
      <c r="CI76" s="197">
        <f t="shared" si="109"/>
        <v>53.067369454743073</v>
      </c>
      <c r="CJ76" s="190">
        <v>1674678818.3050001</v>
      </c>
      <c r="CK76" s="191">
        <v>1078.3223780000001</v>
      </c>
      <c r="CL76" s="191">
        <v>1060.5450000000001</v>
      </c>
      <c r="CM76" s="191">
        <v>1025.9508249999999</v>
      </c>
      <c r="CN76" s="191">
        <v>993.0219836</v>
      </c>
      <c r="CO76" s="192">
        <v>-13.777953520000001</v>
      </c>
      <c r="CP76" s="192">
        <v>0</v>
      </c>
      <c r="CQ76" s="192">
        <v>-0.1806243542</v>
      </c>
      <c r="CR76" s="192">
        <v>-105.3926743</v>
      </c>
      <c r="CS76" s="192">
        <f t="shared" si="110"/>
        <v>2.6538934400000009</v>
      </c>
    </row>
    <row r="77" spans="1:97" ht="12" customHeight="1">
      <c r="A77" s="171"/>
      <c r="B77" s="171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  <c r="AA77" s="171"/>
      <c r="AB77" s="171"/>
      <c r="AC77" s="171"/>
      <c r="AD77" s="171"/>
      <c r="AE77" s="171"/>
      <c r="AF77" s="171"/>
      <c r="AG77" s="171"/>
      <c r="AH77" s="171"/>
      <c r="AI77" s="171"/>
      <c r="AJ77" s="171"/>
      <c r="AK77" s="171"/>
      <c r="AL77" s="171"/>
      <c r="AM77" s="171"/>
      <c r="AN77" s="171"/>
      <c r="AO77" s="171"/>
      <c r="AP77" s="171"/>
      <c r="AQ77" s="171"/>
      <c r="AR77" s="171"/>
      <c r="AS77" s="171"/>
      <c r="AT77" s="171"/>
      <c r="AU77" s="171"/>
      <c r="AV77" s="171"/>
      <c r="AW77" s="171"/>
      <c r="AX77" s="171"/>
      <c r="AY77" s="171"/>
      <c r="AZ77" s="171"/>
      <c r="BA77" s="171"/>
      <c r="BB77" s="171"/>
      <c r="BC77" s="171"/>
      <c r="BD77" s="171"/>
      <c r="BE77" s="171"/>
      <c r="BF77" s="171"/>
      <c r="BG77" s="171"/>
      <c r="BH77" s="171"/>
      <c r="BI77" s="171"/>
      <c r="BJ77" s="171"/>
      <c r="BK77" s="171"/>
      <c r="BL77" s="171"/>
      <c r="BM77" s="171"/>
      <c r="BN77" s="171"/>
      <c r="BO77" s="171"/>
      <c r="BP77" s="171"/>
      <c r="BQ77" s="171"/>
      <c r="BR77" s="171"/>
      <c r="BS77" s="171"/>
      <c r="BT77" s="171"/>
      <c r="BU77" s="171"/>
      <c r="BV77" s="171"/>
      <c r="BW77" s="171"/>
      <c r="BX77" s="171"/>
      <c r="BY77" s="171"/>
      <c r="BZ77" s="171"/>
      <c r="CA77" s="171"/>
      <c r="CB77" s="171"/>
      <c r="CC77" s="171"/>
      <c r="CD77" s="171"/>
      <c r="CE77" s="171"/>
      <c r="CF77" s="171"/>
      <c r="CG77" s="171"/>
      <c r="CH77" s="171"/>
      <c r="CI77" s="197">
        <f t="shared" si="109"/>
        <v>53.417065102510961</v>
      </c>
      <c r="CJ77" s="190">
        <v>1685714373.6789999</v>
      </c>
      <c r="CK77" s="191">
        <v>1078.3223780000001</v>
      </c>
      <c r="CL77" s="191">
        <v>1060.5450000000001</v>
      </c>
      <c r="CM77" s="191">
        <v>1025.9529669999999</v>
      </c>
      <c r="CN77" s="191">
        <v>993.03570390000004</v>
      </c>
      <c r="CO77" s="192">
        <v>-13.777953520000001</v>
      </c>
      <c r="CP77" s="192">
        <v>0</v>
      </c>
      <c r="CQ77" s="192">
        <v>-0.19630276020000001</v>
      </c>
      <c r="CR77" s="192">
        <v>-107.5148088</v>
      </c>
      <c r="CS77" s="192">
        <f t="shared" si="110"/>
        <v>2.6538934400000009</v>
      </c>
    </row>
    <row r="78" spans="1:97" ht="12" customHeight="1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  <c r="Z78" s="171"/>
      <c r="AA78" s="171"/>
      <c r="AB78" s="171"/>
      <c r="AC78" s="171"/>
      <c r="AD78" s="171"/>
      <c r="AE78" s="171"/>
      <c r="AF78" s="171"/>
      <c r="AG78" s="171"/>
      <c r="AH78" s="171"/>
      <c r="AI78" s="171"/>
      <c r="AJ78" s="171"/>
      <c r="AK78" s="171"/>
      <c r="AL78" s="171"/>
      <c r="AM78" s="171"/>
      <c r="AN78" s="171"/>
      <c r="AO78" s="171"/>
      <c r="AP78" s="171"/>
      <c r="AQ78" s="171"/>
      <c r="AR78" s="171"/>
      <c r="AS78" s="171"/>
      <c r="AT78" s="171"/>
      <c r="AU78" s="171"/>
      <c r="AV78" s="171"/>
      <c r="AW78" s="171"/>
      <c r="AX78" s="171"/>
      <c r="AY78" s="171"/>
      <c r="AZ78" s="171"/>
      <c r="BA78" s="171"/>
      <c r="BB78" s="171"/>
      <c r="BC78" s="171"/>
      <c r="BD78" s="171"/>
      <c r="BE78" s="171"/>
      <c r="BF78" s="171"/>
      <c r="BG78" s="171"/>
      <c r="BH78" s="171"/>
      <c r="BI78" s="171"/>
      <c r="BJ78" s="171"/>
      <c r="BK78" s="171"/>
      <c r="BL78" s="171"/>
      <c r="BM78" s="171"/>
      <c r="BN78" s="171"/>
      <c r="BO78" s="171"/>
      <c r="BP78" s="171"/>
      <c r="BQ78" s="171"/>
      <c r="BR78" s="171"/>
      <c r="BS78" s="171"/>
      <c r="BT78" s="171"/>
      <c r="BU78" s="171"/>
      <c r="BV78" s="171"/>
      <c r="BW78" s="171"/>
      <c r="BX78" s="171"/>
      <c r="BY78" s="171"/>
      <c r="BZ78" s="171"/>
      <c r="CA78" s="171"/>
      <c r="CB78" s="171"/>
      <c r="CC78" s="171"/>
      <c r="CD78" s="171"/>
      <c r="CE78" s="171"/>
      <c r="CF78" s="171"/>
      <c r="CG78" s="171"/>
      <c r="CH78" s="171"/>
      <c r="CI78" s="197">
        <f t="shared" si="109"/>
        <v>53.801730315074657</v>
      </c>
      <c r="CJ78" s="190">
        <v>1697853484.5910001</v>
      </c>
      <c r="CK78" s="191">
        <v>1078.3223780000001</v>
      </c>
      <c r="CL78" s="191">
        <v>1060.5450000000001</v>
      </c>
      <c r="CM78" s="191">
        <v>1025.955068</v>
      </c>
      <c r="CN78" s="191">
        <v>993.04945829999997</v>
      </c>
      <c r="CO78" s="192">
        <v>-13.777953520000001</v>
      </c>
      <c r="CP78" s="192">
        <v>0</v>
      </c>
      <c r="CQ78" s="192">
        <v>-0.21218560989999999</v>
      </c>
      <c r="CR78" s="192">
        <v>-109.6593201</v>
      </c>
      <c r="CS78" s="192">
        <f t="shared" si="110"/>
        <v>2.6538934400000009</v>
      </c>
    </row>
    <row r="79" spans="1:97" ht="12" customHeight="1">
      <c r="A79" s="171"/>
      <c r="B79" s="171"/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171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  <c r="Z79" s="171"/>
      <c r="AA79" s="171"/>
      <c r="AB79" s="171"/>
      <c r="AC79" s="171"/>
      <c r="AD79" s="171"/>
      <c r="AE79" s="171"/>
      <c r="AF79" s="171"/>
      <c r="AG79" s="171"/>
      <c r="AH79" s="171"/>
      <c r="AI79" s="171"/>
      <c r="AJ79" s="171"/>
      <c r="AK79" s="171"/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171"/>
      <c r="AY79" s="171"/>
      <c r="AZ79" s="171"/>
      <c r="BA79" s="171"/>
      <c r="BB79" s="171"/>
      <c r="BC79" s="171"/>
      <c r="BD79" s="171"/>
      <c r="BE79" s="171"/>
      <c r="BF79" s="171"/>
      <c r="BG79" s="171"/>
      <c r="BH79" s="171"/>
      <c r="BI79" s="171"/>
      <c r="BJ79" s="171"/>
      <c r="BK79" s="171"/>
      <c r="BL79" s="171"/>
      <c r="BM79" s="171"/>
      <c r="BN79" s="171"/>
      <c r="BO79" s="171"/>
      <c r="BP79" s="171"/>
      <c r="BQ79" s="171"/>
      <c r="BR79" s="171"/>
      <c r="BS79" s="171"/>
      <c r="BT79" s="171"/>
      <c r="BU79" s="171"/>
      <c r="BV79" s="171"/>
      <c r="BW79" s="171"/>
      <c r="BX79" s="171"/>
      <c r="BY79" s="171"/>
      <c r="BZ79" s="171"/>
      <c r="CA79" s="171"/>
      <c r="CB79" s="171"/>
      <c r="CC79" s="171"/>
      <c r="CD79" s="171"/>
      <c r="CE79" s="171"/>
      <c r="CF79" s="171"/>
      <c r="CG79" s="171"/>
      <c r="CH79" s="171"/>
      <c r="CI79" s="197">
        <f t="shared" si="109"/>
        <v>54.224862048888383</v>
      </c>
      <c r="CJ79" s="190">
        <v>1711206506.5940001</v>
      </c>
      <c r="CK79" s="191">
        <v>1078.3223780000001</v>
      </c>
      <c r="CL79" s="191">
        <v>1060.5450000000001</v>
      </c>
      <c r="CM79" s="191">
        <v>1025.9571330000001</v>
      </c>
      <c r="CN79" s="191">
        <v>993.06326000000001</v>
      </c>
      <c r="CO79" s="192">
        <v>-13.777953520000001</v>
      </c>
      <c r="CP79" s="192">
        <v>0</v>
      </c>
      <c r="CQ79" s="192">
        <v>-0.22827673670000001</v>
      </c>
      <c r="CR79" s="192">
        <v>-111.8282933</v>
      </c>
      <c r="CS79" s="192">
        <f t="shared" si="110"/>
        <v>2.6538934400000009</v>
      </c>
    </row>
    <row r="80" spans="1:97" ht="12" customHeight="1">
      <c r="A80" s="171"/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  <c r="Z80" s="171"/>
      <c r="AA80" s="171"/>
      <c r="AB80" s="171"/>
      <c r="AC80" s="171"/>
      <c r="AD80" s="171"/>
      <c r="AE80" s="171"/>
      <c r="AF80" s="171"/>
      <c r="AG80" s="171"/>
      <c r="AH80" s="171"/>
      <c r="AI80" s="171"/>
      <c r="AJ80" s="171"/>
      <c r="AK80" s="171"/>
      <c r="AL80" s="171"/>
      <c r="AM80" s="171"/>
      <c r="AN80" s="171"/>
      <c r="AO80" s="171"/>
      <c r="AP80" s="171"/>
      <c r="AQ80" s="171"/>
      <c r="AR80" s="171"/>
      <c r="AS80" s="171"/>
      <c r="AT80" s="171"/>
      <c r="AU80" s="171"/>
      <c r="AV80" s="171"/>
      <c r="AW80" s="171"/>
      <c r="AX80" s="171"/>
      <c r="AY80" s="171"/>
      <c r="AZ80" s="171"/>
      <c r="BA80" s="171"/>
      <c r="BB80" s="171"/>
      <c r="BC80" s="171"/>
      <c r="BD80" s="171"/>
      <c r="BE80" s="171"/>
      <c r="BF80" s="171"/>
      <c r="BG80" s="171"/>
      <c r="BH80" s="171"/>
      <c r="BI80" s="171"/>
      <c r="BJ80" s="171"/>
      <c r="BK80" s="171"/>
      <c r="BL80" s="171"/>
      <c r="BM80" s="171"/>
      <c r="BN80" s="171"/>
      <c r="BO80" s="171"/>
      <c r="BP80" s="171"/>
      <c r="BQ80" s="171"/>
      <c r="BR80" s="171"/>
      <c r="BS80" s="171"/>
      <c r="BT80" s="171"/>
      <c r="BU80" s="171"/>
      <c r="BV80" s="171"/>
      <c r="BW80" s="171"/>
      <c r="BX80" s="171"/>
      <c r="BY80" s="171"/>
      <c r="BZ80" s="171"/>
      <c r="CA80" s="171"/>
      <c r="CB80" s="171"/>
      <c r="CC80" s="171"/>
      <c r="CD80" s="171"/>
      <c r="CE80" s="171"/>
      <c r="CF80" s="171"/>
      <c r="CG80" s="171"/>
      <c r="CH80" s="171"/>
      <c r="CI80" s="197">
        <f t="shared" si="109"/>
        <v>54.690306956073968</v>
      </c>
      <c r="CJ80" s="190">
        <v>1725894830.7969999</v>
      </c>
      <c r="CK80" s="191">
        <v>1078.3223780000001</v>
      </c>
      <c r="CL80" s="191">
        <v>1060.5450000000001</v>
      </c>
      <c r="CM80" s="191">
        <v>1025.959169</v>
      </c>
      <c r="CN80" s="191">
        <v>993.07711510000001</v>
      </c>
      <c r="CO80" s="192">
        <v>-13.777953520000001</v>
      </c>
      <c r="CP80" s="192">
        <v>0</v>
      </c>
      <c r="CQ80" s="192">
        <v>-0.2445927682</v>
      </c>
      <c r="CR80" s="192">
        <v>-114.0227707</v>
      </c>
      <c r="CS80" s="192">
        <f t="shared" si="110"/>
        <v>2.6538934400000009</v>
      </c>
    </row>
    <row r="81" spans="1:97" ht="12" customHeight="1">
      <c r="A81" s="171"/>
      <c r="B81" s="171"/>
      <c r="C81" s="171"/>
      <c r="D81" s="171"/>
      <c r="E81" s="171"/>
      <c r="F81" s="171"/>
      <c r="G81" s="171"/>
      <c r="H81" s="171"/>
      <c r="I81" s="171"/>
      <c r="J81" s="171"/>
      <c r="K81" s="171"/>
      <c r="L81" s="171"/>
      <c r="M81" s="171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  <c r="Z81" s="171"/>
      <c r="AA81" s="171"/>
      <c r="AB81" s="171"/>
      <c r="AC81" s="171"/>
      <c r="AD81" s="171"/>
      <c r="AE81" s="171"/>
      <c r="AF81" s="171"/>
      <c r="AG81" s="171"/>
      <c r="AH81" s="171"/>
      <c r="AI81" s="171"/>
      <c r="AJ81" s="171"/>
      <c r="AK81" s="171"/>
      <c r="AL81" s="171"/>
      <c r="AM81" s="171"/>
      <c r="AN81" s="171"/>
      <c r="AO81" s="171"/>
      <c r="AP81" s="171"/>
      <c r="AQ81" s="171"/>
      <c r="AR81" s="171"/>
      <c r="AS81" s="171"/>
      <c r="AT81" s="171"/>
      <c r="AU81" s="171"/>
      <c r="AV81" s="171"/>
      <c r="AW81" s="171"/>
      <c r="AX81" s="171"/>
      <c r="AY81" s="171"/>
      <c r="AZ81" s="171"/>
      <c r="BA81" s="171"/>
      <c r="BB81" s="171"/>
      <c r="BC81" s="171"/>
      <c r="BD81" s="171"/>
      <c r="BE81" s="171"/>
      <c r="BF81" s="171"/>
      <c r="BG81" s="171"/>
      <c r="BH81" s="171"/>
      <c r="BI81" s="171"/>
      <c r="BJ81" s="171"/>
      <c r="BK81" s="171"/>
      <c r="BL81" s="171"/>
      <c r="BM81" s="171"/>
      <c r="BN81" s="171"/>
      <c r="BO81" s="171"/>
      <c r="BP81" s="171"/>
      <c r="BQ81" s="171"/>
      <c r="BR81" s="171"/>
      <c r="BS81" s="171"/>
      <c r="BT81" s="171"/>
      <c r="BU81" s="171"/>
      <c r="BV81" s="171"/>
      <c r="BW81" s="171"/>
      <c r="BX81" s="171"/>
      <c r="BY81" s="171"/>
      <c r="BZ81" s="171"/>
      <c r="CA81" s="171"/>
      <c r="CB81" s="171"/>
      <c r="CC81" s="171"/>
      <c r="CD81" s="171"/>
      <c r="CE81" s="171"/>
      <c r="CF81" s="171"/>
      <c r="CG81" s="171"/>
      <c r="CH81" s="171"/>
      <c r="CI81" s="197">
        <f t="shared" si="109"/>
        <v>55.202296354000303</v>
      </c>
      <c r="CJ81" s="190">
        <v>1742051987.421</v>
      </c>
      <c r="CK81" s="191">
        <v>1078.3223780000001</v>
      </c>
      <c r="CL81" s="191">
        <v>1060.5450000000001</v>
      </c>
      <c r="CM81" s="191">
        <v>1025.9611809999999</v>
      </c>
      <c r="CN81" s="191">
        <v>993.09101380000004</v>
      </c>
      <c r="CO81" s="192">
        <v>-13.777953520000001</v>
      </c>
      <c r="CP81" s="192">
        <v>0</v>
      </c>
      <c r="CQ81" s="192">
        <v>-0.2611597417</v>
      </c>
      <c r="CR81" s="192">
        <v>-116.24123590000001</v>
      </c>
      <c r="CS81" s="192">
        <f t="shared" si="110"/>
        <v>2.6538934400000009</v>
      </c>
    </row>
    <row r="82" spans="1:97" ht="12" customHeight="1">
      <c r="A82" s="171"/>
      <c r="B82" s="171"/>
      <c r="C82" s="171"/>
      <c r="D82" s="171"/>
      <c r="E82" s="171"/>
      <c r="F82" s="171"/>
      <c r="G82" s="171"/>
      <c r="H82" s="171"/>
      <c r="I82" s="171"/>
      <c r="J82" s="171"/>
      <c r="K82" s="171"/>
      <c r="L82" s="171"/>
      <c r="M82" s="171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  <c r="Z82" s="171"/>
      <c r="AA82" s="171"/>
      <c r="AB82" s="171"/>
      <c r="AC82" s="171"/>
      <c r="AD82" s="171"/>
      <c r="AE82" s="171"/>
      <c r="AF82" s="171"/>
      <c r="AG82" s="171"/>
      <c r="AH82" s="171"/>
      <c r="AI82" s="171"/>
      <c r="AJ82" s="171"/>
      <c r="AK82" s="171"/>
      <c r="AL82" s="171"/>
      <c r="AM82" s="171"/>
      <c r="AN82" s="171"/>
      <c r="AO82" s="171"/>
      <c r="AP82" s="171"/>
      <c r="AQ82" s="171"/>
      <c r="AR82" s="171"/>
      <c r="AS82" s="171"/>
      <c r="AT82" s="171"/>
      <c r="AU82" s="171"/>
      <c r="AV82" s="171"/>
      <c r="AW82" s="171"/>
      <c r="AX82" s="171"/>
      <c r="AY82" s="171"/>
      <c r="AZ82" s="171"/>
      <c r="BA82" s="171"/>
      <c r="BB82" s="171"/>
      <c r="BC82" s="171"/>
      <c r="BD82" s="171"/>
      <c r="BE82" s="171"/>
      <c r="BF82" s="171"/>
      <c r="BG82" s="171"/>
      <c r="BH82" s="171"/>
      <c r="BI82" s="171"/>
      <c r="BJ82" s="171"/>
      <c r="BK82" s="171"/>
      <c r="BL82" s="171"/>
      <c r="BM82" s="171"/>
      <c r="BN82" s="171"/>
      <c r="BO82" s="171"/>
      <c r="BP82" s="171"/>
      <c r="BQ82" s="171"/>
      <c r="BR82" s="171"/>
      <c r="BS82" s="171"/>
      <c r="BT82" s="171"/>
      <c r="BU82" s="171"/>
      <c r="BV82" s="171"/>
      <c r="BW82" s="171"/>
      <c r="BX82" s="171"/>
      <c r="BY82" s="171"/>
      <c r="BZ82" s="171"/>
      <c r="CA82" s="171"/>
      <c r="CB82" s="171"/>
      <c r="CC82" s="171"/>
      <c r="CD82" s="171"/>
      <c r="CE82" s="171"/>
      <c r="CF82" s="171"/>
      <c r="CG82" s="171"/>
      <c r="CH82" s="171"/>
      <c r="CI82" s="197">
        <f t="shared" si="109"/>
        <v>55.765484691706597</v>
      </c>
      <c r="CJ82" s="190">
        <v>1759824859.707</v>
      </c>
      <c r="CK82" s="191">
        <v>1078.3223780000001</v>
      </c>
      <c r="CL82" s="191">
        <v>1060.5450000000001</v>
      </c>
      <c r="CM82" s="191">
        <v>1025.963115</v>
      </c>
      <c r="CN82" s="191">
        <v>993.10488020000003</v>
      </c>
      <c r="CO82" s="192">
        <v>-13.777953520000001</v>
      </c>
      <c r="CP82" s="192">
        <v>0</v>
      </c>
      <c r="CQ82" s="192">
        <v>-0.27749522659999998</v>
      </c>
      <c r="CR82" s="192">
        <v>-118.4715186</v>
      </c>
      <c r="CS82" s="192">
        <f t="shared" si="110"/>
        <v>2.6538934400000009</v>
      </c>
    </row>
    <row r="83" spans="1:97" ht="12" customHeight="1">
      <c r="A83" s="171"/>
      <c r="B83" s="171"/>
      <c r="C83" s="171"/>
      <c r="D83" s="171"/>
      <c r="E83" s="171"/>
      <c r="F83" s="171"/>
      <c r="G83" s="171"/>
      <c r="H83" s="171"/>
      <c r="I83" s="171"/>
      <c r="J83" s="171"/>
      <c r="K83" s="171"/>
      <c r="L83" s="171"/>
      <c r="M83" s="171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  <c r="Z83" s="171"/>
      <c r="AA83" s="171"/>
      <c r="AB83" s="171"/>
      <c r="AC83" s="171"/>
      <c r="AD83" s="171"/>
      <c r="AE83" s="171"/>
      <c r="AF83" s="171"/>
      <c r="AG83" s="171"/>
      <c r="AH83" s="171"/>
      <c r="AI83" s="171"/>
      <c r="AJ83" s="171"/>
      <c r="AK83" s="171"/>
      <c r="AL83" s="171"/>
      <c r="AM83" s="171"/>
      <c r="AN83" s="171"/>
      <c r="AO83" s="171"/>
      <c r="AP83" s="171"/>
      <c r="AQ83" s="171"/>
      <c r="AR83" s="171"/>
      <c r="AS83" s="171"/>
      <c r="AT83" s="171"/>
      <c r="AU83" s="171"/>
      <c r="AV83" s="171"/>
      <c r="AW83" s="171"/>
      <c r="AX83" s="171"/>
      <c r="AY83" s="171"/>
      <c r="AZ83" s="171"/>
      <c r="BA83" s="171"/>
      <c r="BB83" s="171"/>
      <c r="BC83" s="171"/>
      <c r="BD83" s="171"/>
      <c r="BE83" s="171"/>
      <c r="BF83" s="171"/>
      <c r="BG83" s="171"/>
      <c r="BH83" s="171"/>
      <c r="BI83" s="171"/>
      <c r="BJ83" s="171"/>
      <c r="BK83" s="171"/>
      <c r="BL83" s="171"/>
      <c r="BM83" s="171"/>
      <c r="BN83" s="171"/>
      <c r="BO83" s="171"/>
      <c r="BP83" s="171"/>
      <c r="BQ83" s="171"/>
      <c r="BR83" s="171"/>
      <c r="BS83" s="171"/>
      <c r="BT83" s="171"/>
      <c r="BU83" s="171"/>
      <c r="BV83" s="171"/>
      <c r="BW83" s="171"/>
      <c r="BX83" s="171"/>
      <c r="BY83" s="171"/>
      <c r="BZ83" s="171"/>
      <c r="CA83" s="171"/>
      <c r="CB83" s="171"/>
      <c r="CC83" s="171"/>
      <c r="CD83" s="171"/>
      <c r="CE83" s="171"/>
      <c r="CF83" s="171"/>
      <c r="CG83" s="171"/>
      <c r="CH83" s="171"/>
      <c r="CI83" s="197">
        <f t="shared" si="109"/>
        <v>56.384991863196184</v>
      </c>
      <c r="CJ83" s="190">
        <v>1779375019.2219999</v>
      </c>
      <c r="CK83" s="191">
        <v>1078.3223780000001</v>
      </c>
      <c r="CL83" s="191">
        <v>1060.5450000000001</v>
      </c>
      <c r="CM83" s="191">
        <v>1025.964948</v>
      </c>
      <c r="CN83" s="191">
        <v>993.11862959999996</v>
      </c>
      <c r="CO83" s="192">
        <v>-13.777953520000001</v>
      </c>
      <c r="CP83" s="192">
        <v>0</v>
      </c>
      <c r="CQ83" s="192">
        <v>-0.29333574579999999</v>
      </c>
      <c r="CR83" s="192">
        <v>-120.6996444</v>
      </c>
      <c r="CS83" s="192">
        <f t="shared" si="110"/>
        <v>2.6538934400000009</v>
      </c>
    </row>
    <row r="84" spans="1:97" ht="12" customHeight="1">
      <c r="A84" s="171"/>
      <c r="B84" s="171"/>
      <c r="C84" s="171"/>
      <c r="D84" s="171"/>
      <c r="E84" s="171"/>
      <c r="F84" s="171"/>
      <c r="G84" s="171"/>
      <c r="H84" s="171"/>
      <c r="I84" s="171"/>
      <c r="J84" s="171"/>
      <c r="K84" s="171"/>
      <c r="L84" s="171"/>
      <c r="M84" s="171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  <c r="Z84" s="171"/>
      <c r="AA84" s="171"/>
      <c r="AB84" s="171"/>
      <c r="AC84" s="171"/>
      <c r="AD84" s="171"/>
      <c r="AE84" s="171"/>
      <c r="AF84" s="171"/>
      <c r="AG84" s="171"/>
      <c r="AH84" s="171"/>
      <c r="AI84" s="171"/>
      <c r="AJ84" s="171"/>
      <c r="AK84" s="171"/>
      <c r="AL84" s="171"/>
      <c r="AM84" s="171"/>
      <c r="AN84" s="171"/>
      <c r="AO84" s="171"/>
      <c r="AP84" s="171"/>
      <c r="AQ84" s="171"/>
      <c r="AR84" s="171"/>
      <c r="AS84" s="171"/>
      <c r="AT84" s="171"/>
      <c r="AU84" s="171"/>
      <c r="AV84" s="171"/>
      <c r="AW84" s="171"/>
      <c r="AX84" s="171"/>
      <c r="AY84" s="171"/>
      <c r="AZ84" s="171"/>
      <c r="BA84" s="171"/>
      <c r="BB84" s="171"/>
      <c r="BC84" s="171"/>
      <c r="BD84" s="171"/>
      <c r="BE84" s="171"/>
      <c r="BF84" s="171"/>
      <c r="BG84" s="171"/>
      <c r="BH84" s="171"/>
      <c r="BI84" s="171"/>
      <c r="BJ84" s="171"/>
      <c r="BK84" s="171"/>
      <c r="BL84" s="171"/>
      <c r="BM84" s="171"/>
      <c r="BN84" s="171"/>
      <c r="BO84" s="171"/>
      <c r="BP84" s="171"/>
      <c r="BQ84" s="171"/>
      <c r="BR84" s="171"/>
      <c r="BS84" s="171"/>
      <c r="BT84" s="171"/>
      <c r="BU84" s="171"/>
      <c r="BV84" s="171"/>
      <c r="BW84" s="171"/>
      <c r="BX84" s="171"/>
      <c r="BY84" s="171"/>
      <c r="BZ84" s="171"/>
      <c r="CA84" s="171"/>
      <c r="CB84" s="171"/>
      <c r="CC84" s="171"/>
      <c r="CD84" s="171"/>
      <c r="CE84" s="171"/>
      <c r="CF84" s="171"/>
      <c r="CG84" s="171"/>
      <c r="CH84" s="171"/>
      <c r="CI84" s="197">
        <f t="shared" si="109"/>
        <v>57.066449751818894</v>
      </c>
      <c r="CJ84" s="190">
        <v>1800880194.688</v>
      </c>
      <c r="CK84" s="191">
        <v>1078.3223780000001</v>
      </c>
      <c r="CL84" s="191">
        <v>1060.5450000000001</v>
      </c>
      <c r="CM84" s="191">
        <v>1025.966752</v>
      </c>
      <c r="CN84" s="191">
        <v>993.1323946</v>
      </c>
      <c r="CO84" s="192">
        <v>-13.777953520000001</v>
      </c>
      <c r="CP84" s="192">
        <v>0</v>
      </c>
      <c r="CQ84" s="192">
        <v>-0.3092658036</v>
      </c>
      <c r="CR84" s="192">
        <v>-122.9465916</v>
      </c>
      <c r="CS84" s="192">
        <f t="shared" si="110"/>
        <v>2.6538934400000009</v>
      </c>
    </row>
    <row r="85" spans="1:97" ht="12" customHeight="1">
      <c r="A85" s="171"/>
      <c r="B85" s="171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  <c r="Z85" s="171"/>
      <c r="AA85" s="171"/>
      <c r="AB85" s="171"/>
      <c r="AC85" s="171"/>
      <c r="AD85" s="171"/>
      <c r="AE85" s="171"/>
      <c r="AF85" s="171"/>
      <c r="AG85" s="171"/>
      <c r="AH85" s="171"/>
      <c r="AI85" s="171"/>
      <c r="AJ85" s="171"/>
      <c r="AK85" s="171"/>
      <c r="AL85" s="171"/>
      <c r="AM85" s="171"/>
      <c r="AN85" s="171"/>
      <c r="AO85" s="171"/>
      <c r="AP85" s="171"/>
      <c r="AQ85" s="171"/>
      <c r="AR85" s="171"/>
      <c r="AS85" s="171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171"/>
      <c r="BJ85" s="171"/>
      <c r="BK85" s="171"/>
      <c r="BL85" s="171"/>
      <c r="BM85" s="171"/>
      <c r="BN85" s="171"/>
      <c r="BO85" s="171"/>
      <c r="BP85" s="171"/>
      <c r="BQ85" s="171"/>
      <c r="BR85" s="171"/>
      <c r="BS85" s="171"/>
      <c r="BT85" s="171"/>
      <c r="BU85" s="171"/>
      <c r="BV85" s="171"/>
      <c r="BW85" s="171"/>
      <c r="BX85" s="171"/>
      <c r="BY85" s="171"/>
      <c r="BZ85" s="171"/>
      <c r="CA85" s="171"/>
      <c r="CB85" s="171"/>
      <c r="CC85" s="171"/>
      <c r="CD85" s="171"/>
      <c r="CE85" s="171"/>
      <c r="CF85" s="171"/>
      <c r="CG85" s="171"/>
      <c r="CH85" s="171"/>
      <c r="CI85" s="197">
        <f t="shared" si="109"/>
        <v>57.816053429284864</v>
      </c>
      <c r="CJ85" s="190">
        <v>1824535887.7</v>
      </c>
      <c r="CK85" s="191">
        <v>1078.3223780000001</v>
      </c>
      <c r="CL85" s="191">
        <v>1060.5450000000001</v>
      </c>
      <c r="CM85" s="191">
        <v>1025.9685460000001</v>
      </c>
      <c r="CN85" s="191">
        <v>993.14624170000002</v>
      </c>
      <c r="CO85" s="192">
        <v>-13.777953520000001</v>
      </c>
      <c r="CP85" s="192">
        <v>0</v>
      </c>
      <c r="CQ85" s="192">
        <v>-0.32544443159999997</v>
      </c>
      <c r="CR85" s="192">
        <v>-125.2232951</v>
      </c>
      <c r="CS85" s="192">
        <f t="shared" si="110"/>
        <v>2.6538934400000009</v>
      </c>
    </row>
    <row r="86" spans="1:97" ht="12" customHeight="1">
      <c r="A86" s="171"/>
      <c r="B86" s="171"/>
      <c r="C86" s="171"/>
      <c r="D86" s="171"/>
      <c r="E86" s="171"/>
      <c r="F86" s="171"/>
      <c r="G86" s="171"/>
      <c r="H86" s="171"/>
      <c r="I86" s="171"/>
      <c r="J86" s="171"/>
      <c r="K86" s="171"/>
      <c r="L86" s="171"/>
      <c r="M86" s="171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  <c r="Z86" s="171"/>
      <c r="AA86" s="171"/>
      <c r="AB86" s="171"/>
      <c r="AC86" s="171"/>
      <c r="AD86" s="171"/>
      <c r="AE86" s="171"/>
      <c r="AF86" s="171"/>
      <c r="AG86" s="171"/>
      <c r="AH86" s="171"/>
      <c r="AI86" s="171"/>
      <c r="AJ86" s="171"/>
      <c r="AK86" s="171"/>
      <c r="AL86" s="171"/>
      <c r="AM86" s="171"/>
      <c r="AN86" s="171"/>
      <c r="AO86" s="171"/>
      <c r="AP86" s="171"/>
      <c r="AQ86" s="171"/>
      <c r="AR86" s="171"/>
      <c r="AS86" s="171"/>
      <c r="AT86" s="171"/>
      <c r="AU86" s="171"/>
      <c r="AV86" s="171"/>
      <c r="AW86" s="171"/>
      <c r="AX86" s="171"/>
      <c r="AY86" s="171"/>
      <c r="AZ86" s="171"/>
      <c r="BA86" s="171"/>
      <c r="BB86" s="171"/>
      <c r="BC86" s="171"/>
      <c r="BD86" s="171"/>
      <c r="BE86" s="171"/>
      <c r="BF86" s="171"/>
      <c r="BG86" s="171"/>
      <c r="BH86" s="171"/>
      <c r="BI86" s="171"/>
      <c r="BJ86" s="171"/>
      <c r="BK86" s="171"/>
      <c r="BL86" s="171"/>
      <c r="BM86" s="171"/>
      <c r="BN86" s="171"/>
      <c r="BO86" s="171"/>
      <c r="BP86" s="171"/>
      <c r="BQ86" s="171"/>
      <c r="BR86" s="171"/>
      <c r="BS86" s="171"/>
      <c r="BT86" s="171"/>
      <c r="BU86" s="171"/>
      <c r="BV86" s="171"/>
      <c r="BW86" s="171"/>
      <c r="BX86" s="171"/>
      <c r="BY86" s="171"/>
      <c r="BZ86" s="171"/>
      <c r="CA86" s="171"/>
      <c r="CB86" s="171"/>
      <c r="CC86" s="171"/>
      <c r="CD86" s="171"/>
      <c r="CE86" s="171"/>
      <c r="CF86" s="171"/>
      <c r="CG86" s="171"/>
      <c r="CH86" s="171"/>
      <c r="CI86" s="197">
        <f t="shared" si="109"/>
        <v>58.640617474522777</v>
      </c>
      <c r="CJ86" s="190">
        <v>1850557150.0139999</v>
      </c>
      <c r="CK86" s="191">
        <v>1078.3223780000001</v>
      </c>
      <c r="CL86" s="191">
        <v>1060.5450000000001</v>
      </c>
      <c r="CM86" s="191">
        <v>1025.970339</v>
      </c>
      <c r="CN86" s="191">
        <v>993.16015159999995</v>
      </c>
      <c r="CO86" s="192">
        <v>-13.777953520000001</v>
      </c>
      <c r="CP86" s="192">
        <v>0</v>
      </c>
      <c r="CQ86" s="192">
        <v>-0.34193708109999998</v>
      </c>
      <c r="CR86" s="192">
        <v>-127.52684929999999</v>
      </c>
      <c r="CS86" s="192">
        <f t="shared" si="110"/>
        <v>2.6538934400000009</v>
      </c>
    </row>
    <row r="87" spans="1:97" ht="12" customHeight="1">
      <c r="A87" s="171"/>
      <c r="B87" s="171"/>
      <c r="C87" s="171"/>
      <c r="D87" s="171"/>
      <c r="E87" s="171"/>
      <c r="F87" s="171"/>
      <c r="G87" s="171"/>
      <c r="H87" s="171"/>
      <c r="I87" s="171"/>
      <c r="J87" s="171"/>
      <c r="K87" s="171"/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  <c r="AA87" s="171"/>
      <c r="AB87" s="171"/>
      <c r="AC87" s="171"/>
      <c r="AD87" s="171"/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171"/>
      <c r="AR87" s="171"/>
      <c r="AS87" s="171"/>
      <c r="AT87" s="171"/>
      <c r="AU87" s="171"/>
      <c r="AV87" s="171"/>
      <c r="AW87" s="171"/>
      <c r="AX87" s="171"/>
      <c r="AY87" s="171"/>
      <c r="AZ87" s="171"/>
      <c r="BA87" s="171"/>
      <c r="BB87" s="171"/>
      <c r="BC87" s="171"/>
      <c r="BD87" s="171"/>
      <c r="BE87" s="171"/>
      <c r="BF87" s="171"/>
      <c r="BG87" s="171"/>
      <c r="BH87" s="171"/>
      <c r="BI87" s="171"/>
      <c r="BJ87" s="171"/>
      <c r="BK87" s="171"/>
      <c r="BL87" s="171"/>
      <c r="BM87" s="171"/>
      <c r="BN87" s="171"/>
      <c r="BO87" s="171"/>
      <c r="BP87" s="171"/>
      <c r="BQ87" s="171"/>
      <c r="BR87" s="171"/>
      <c r="BS87" s="171"/>
      <c r="BT87" s="171"/>
      <c r="BU87" s="171"/>
      <c r="BV87" s="171"/>
      <c r="BW87" s="171"/>
      <c r="BX87" s="171"/>
      <c r="BY87" s="171"/>
      <c r="BZ87" s="171"/>
      <c r="CA87" s="171"/>
      <c r="CB87" s="171"/>
      <c r="CC87" s="171"/>
      <c r="CD87" s="171"/>
      <c r="CE87" s="171"/>
      <c r="CF87" s="171"/>
      <c r="CG87" s="171"/>
      <c r="CH87" s="171"/>
      <c r="CI87" s="197">
        <f t="shared" si="109"/>
        <v>59.547637924303494</v>
      </c>
      <c r="CJ87" s="190">
        <v>1879180538.5599999</v>
      </c>
      <c r="CK87" s="191">
        <v>1078.3223780000001</v>
      </c>
      <c r="CL87" s="191">
        <v>1060.5450000000001</v>
      </c>
      <c r="CM87" s="191">
        <v>1025.9720809999999</v>
      </c>
      <c r="CN87" s="191">
        <v>993.17387550000001</v>
      </c>
      <c r="CO87" s="192">
        <v>-13.777953520000001</v>
      </c>
      <c r="CP87" s="192">
        <v>0</v>
      </c>
      <c r="CQ87" s="192">
        <v>-0.3582764349</v>
      </c>
      <c r="CR87" s="192">
        <v>-129.8160058</v>
      </c>
      <c r="CS87" s="192">
        <f t="shared" si="110"/>
        <v>2.6538934400000009</v>
      </c>
    </row>
    <row r="88" spans="1:97" ht="12" customHeight="1">
      <c r="A88" s="171"/>
      <c r="B88" s="171"/>
      <c r="C88" s="171"/>
      <c r="D88" s="171"/>
      <c r="E88" s="171"/>
      <c r="F88" s="171"/>
      <c r="G88" s="171"/>
      <c r="H88" s="171"/>
      <c r="I88" s="171"/>
      <c r="J88" s="171"/>
      <c r="K88" s="171"/>
      <c r="L88" s="171"/>
      <c r="M88" s="171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  <c r="Z88" s="171"/>
      <c r="AA88" s="171"/>
      <c r="AB88" s="171"/>
      <c r="AC88" s="171"/>
      <c r="AD88" s="171"/>
      <c r="AE88" s="171"/>
      <c r="AF88" s="171"/>
      <c r="AG88" s="171"/>
      <c r="AH88" s="171"/>
      <c r="AI88" s="171"/>
      <c r="AJ88" s="171"/>
      <c r="AK88" s="171"/>
      <c r="AL88" s="171"/>
      <c r="AM88" s="171"/>
      <c r="AN88" s="171"/>
      <c r="AO88" s="171"/>
      <c r="AP88" s="171"/>
      <c r="AQ88" s="171"/>
      <c r="AR88" s="171"/>
      <c r="AS88" s="171"/>
      <c r="AT88" s="171"/>
      <c r="AU88" s="171"/>
      <c r="AV88" s="171"/>
      <c r="AW88" s="171"/>
      <c r="AX88" s="171"/>
      <c r="AY88" s="171"/>
      <c r="AZ88" s="171"/>
      <c r="BA88" s="171"/>
      <c r="BB88" s="171"/>
      <c r="BC88" s="171"/>
      <c r="BD88" s="171"/>
      <c r="BE88" s="171"/>
      <c r="BF88" s="171"/>
      <c r="BG88" s="171"/>
      <c r="BH88" s="171"/>
      <c r="BI88" s="171"/>
      <c r="BJ88" s="171"/>
      <c r="BK88" s="171"/>
      <c r="BL88" s="171"/>
      <c r="BM88" s="171"/>
      <c r="BN88" s="171"/>
      <c r="BO88" s="171"/>
      <c r="BP88" s="171"/>
      <c r="BQ88" s="171"/>
      <c r="BR88" s="171"/>
      <c r="BS88" s="171"/>
      <c r="BT88" s="171"/>
      <c r="BU88" s="171"/>
      <c r="BV88" s="171"/>
      <c r="BW88" s="171"/>
      <c r="BX88" s="171"/>
      <c r="BY88" s="171"/>
      <c r="BZ88" s="171"/>
      <c r="CA88" s="171"/>
      <c r="CB88" s="171"/>
      <c r="CC88" s="171"/>
      <c r="CD88" s="171"/>
      <c r="CE88" s="171"/>
      <c r="CF88" s="171"/>
      <c r="CG88" s="171"/>
      <c r="CH88" s="171"/>
      <c r="CI88" s="197">
        <f t="shared" si="109"/>
        <v>60.545360419011587</v>
      </c>
      <c r="CJ88" s="190">
        <v>1910666265.9590001</v>
      </c>
      <c r="CK88" s="191">
        <v>1078.3223780000001</v>
      </c>
      <c r="CL88" s="191">
        <v>1060.5450000000001</v>
      </c>
      <c r="CM88" s="191">
        <v>1025.973765</v>
      </c>
      <c r="CN88" s="191">
        <v>993.18736160000003</v>
      </c>
      <c r="CO88" s="192">
        <v>-13.777953520000001</v>
      </c>
      <c r="CP88" s="192">
        <v>0</v>
      </c>
      <c r="CQ88" s="192">
        <v>-0.37435737359999999</v>
      </c>
      <c r="CR88" s="192">
        <v>-132.081345</v>
      </c>
      <c r="CS88" s="192">
        <f t="shared" si="110"/>
        <v>2.6538934400000009</v>
      </c>
    </row>
    <row r="89" spans="1:97" ht="12" customHeight="1">
      <c r="A89" s="171">
        <v>1</v>
      </c>
      <c r="B89" s="171"/>
      <c r="C89" s="171"/>
      <c r="D89" s="171"/>
      <c r="E89" s="171"/>
      <c r="F89" s="171"/>
      <c r="G89" s="171"/>
      <c r="H89" s="171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1"/>
      <c r="AB89" s="171"/>
      <c r="AC89" s="171"/>
      <c r="AD89" s="171"/>
      <c r="AE89" s="171"/>
      <c r="AF89" s="171"/>
      <c r="AG89" s="171"/>
      <c r="AH89" s="171"/>
      <c r="AI89" s="171"/>
      <c r="AJ89" s="171"/>
      <c r="AK89" s="171"/>
      <c r="AL89" s="171"/>
      <c r="AM89" s="171"/>
      <c r="AN89" s="171"/>
      <c r="AO89" s="171"/>
      <c r="AP89" s="171"/>
      <c r="AQ89" s="171"/>
      <c r="AR89" s="171"/>
      <c r="AS89" s="171"/>
      <c r="AT89" s="171"/>
      <c r="AU89" s="171"/>
      <c r="AV89" s="171"/>
      <c r="AW89" s="171"/>
      <c r="AX89" s="171"/>
      <c r="AY89" s="171"/>
      <c r="AZ89" s="171"/>
      <c r="BA89" s="171"/>
      <c r="BB89" s="171"/>
      <c r="BC89" s="171"/>
      <c r="BD89" s="171"/>
      <c r="BE89" s="171"/>
      <c r="BF89" s="171"/>
      <c r="BG89" s="171"/>
      <c r="BH89" s="171"/>
      <c r="BI89" s="171"/>
      <c r="BJ89" s="171"/>
      <c r="BK89" s="171"/>
      <c r="BL89" s="171"/>
      <c r="BM89" s="171"/>
      <c r="BN89" s="171"/>
      <c r="BO89" s="171"/>
      <c r="BP89" s="171"/>
      <c r="BQ89" s="171"/>
      <c r="BR89" s="171"/>
      <c r="BS89" s="171"/>
      <c r="BT89" s="171"/>
      <c r="BU89" s="171"/>
      <c r="BV89" s="171"/>
      <c r="BW89" s="171"/>
      <c r="BX89" s="171"/>
      <c r="BY89" s="171"/>
      <c r="BZ89" s="171"/>
      <c r="CA89" s="171"/>
      <c r="CB89" s="171"/>
      <c r="CC89" s="171"/>
      <c r="CD89" s="171"/>
      <c r="CE89" s="171"/>
      <c r="CF89" s="171"/>
      <c r="CG89" s="171"/>
      <c r="CH89" s="171"/>
      <c r="CI89" s="197">
        <f t="shared" si="109"/>
        <v>61.642855163225342</v>
      </c>
      <c r="CJ89" s="190">
        <v>1945300566.099</v>
      </c>
      <c r="CK89" s="191">
        <v>1078.3223780000001</v>
      </c>
      <c r="CL89" s="191">
        <v>1060.5450000000001</v>
      </c>
      <c r="CM89" s="191">
        <v>1025.9754290000001</v>
      </c>
      <c r="CN89" s="191">
        <v>993.20081930000003</v>
      </c>
      <c r="CO89" s="192">
        <v>-13.777953520000001</v>
      </c>
      <c r="CP89" s="192">
        <v>0</v>
      </c>
      <c r="CQ89" s="192">
        <v>-0.39052739879999998</v>
      </c>
      <c r="CR89" s="192">
        <v>-134.3574045</v>
      </c>
      <c r="CS89" s="192">
        <f t="shared" si="110"/>
        <v>2.6538934400000009</v>
      </c>
    </row>
    <row r="90" spans="1:97" ht="12" customHeight="1">
      <c r="A90" s="171"/>
      <c r="B90" s="171"/>
      <c r="C90" s="171"/>
      <c r="D90" s="171"/>
      <c r="E90" s="171"/>
      <c r="F90" s="171"/>
      <c r="G90" s="171"/>
      <c r="H90" s="171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  <c r="AA90" s="171"/>
      <c r="AB90" s="171"/>
      <c r="AC90" s="171"/>
      <c r="AD90" s="171"/>
      <c r="AE90" s="171"/>
      <c r="AF90" s="171"/>
      <c r="AG90" s="171"/>
      <c r="AH90" s="171"/>
      <c r="AI90" s="171"/>
      <c r="AJ90" s="171"/>
      <c r="AK90" s="171"/>
      <c r="AL90" s="171"/>
      <c r="AM90" s="171"/>
      <c r="AN90" s="171"/>
      <c r="AO90" s="171"/>
      <c r="AP90" s="171"/>
      <c r="AQ90" s="171"/>
      <c r="AR90" s="171"/>
      <c r="AS90" s="171"/>
      <c r="AT90" s="171"/>
      <c r="AU90" s="171"/>
      <c r="AV90" s="171"/>
      <c r="AW90" s="171"/>
      <c r="AX90" s="171"/>
      <c r="AY90" s="171"/>
      <c r="AZ90" s="171"/>
      <c r="BA90" s="171"/>
      <c r="BB90" s="171"/>
      <c r="BC90" s="171"/>
      <c r="BD90" s="171"/>
      <c r="BE90" s="171"/>
      <c r="BF90" s="171"/>
      <c r="BG90" s="171"/>
      <c r="BH90" s="171"/>
      <c r="BI90" s="171"/>
      <c r="BJ90" s="171"/>
      <c r="BK90" s="171"/>
      <c r="BL90" s="171"/>
      <c r="BM90" s="171"/>
      <c r="BN90" s="171"/>
      <c r="BO90" s="171"/>
      <c r="BP90" s="171"/>
      <c r="BQ90" s="171"/>
      <c r="BR90" s="171"/>
      <c r="BS90" s="171"/>
      <c r="BT90" s="171"/>
      <c r="BU90" s="171"/>
      <c r="BV90" s="171"/>
      <c r="BW90" s="171"/>
      <c r="BX90" s="171"/>
      <c r="BY90" s="171"/>
      <c r="BZ90" s="171"/>
      <c r="CA90" s="171"/>
      <c r="CB90" s="171"/>
      <c r="CC90" s="171"/>
      <c r="CD90" s="171"/>
      <c r="CE90" s="171"/>
      <c r="CF90" s="171"/>
      <c r="CG90" s="171"/>
      <c r="CH90" s="171"/>
      <c r="CI90" s="197">
        <f t="shared" si="109"/>
        <v>62.850099381860474</v>
      </c>
      <c r="CJ90" s="190">
        <v>1983398296.253</v>
      </c>
      <c r="CK90" s="191">
        <v>1078.3223780000001</v>
      </c>
      <c r="CL90" s="191">
        <v>1060.5450000000001</v>
      </c>
      <c r="CM90" s="191">
        <v>1025.9770619999999</v>
      </c>
      <c r="CN90" s="191">
        <v>993.21395040000004</v>
      </c>
      <c r="CO90" s="192">
        <v>-13.777953520000001</v>
      </c>
      <c r="CP90" s="192">
        <v>0</v>
      </c>
      <c r="CQ90" s="192">
        <v>-0.40665827370000002</v>
      </c>
      <c r="CR90" s="192">
        <v>-136.59330249999999</v>
      </c>
      <c r="CS90" s="192">
        <f t="shared" si="110"/>
        <v>2.6538934400000009</v>
      </c>
    </row>
    <row r="91" spans="1:97" ht="12" customHeight="1">
      <c r="A91" s="171"/>
      <c r="B91" s="171"/>
      <c r="C91" s="171"/>
      <c r="D91" s="171"/>
      <c r="E91" s="171"/>
      <c r="F91" s="171"/>
      <c r="G91" s="171"/>
      <c r="H91" s="171"/>
      <c r="I91" s="171"/>
      <c r="J91" s="171"/>
      <c r="K91" s="171"/>
      <c r="L91" s="171"/>
      <c r="M91" s="171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  <c r="Z91" s="171"/>
      <c r="AA91" s="171"/>
      <c r="AB91" s="171"/>
      <c r="AC91" s="171"/>
      <c r="AD91" s="171"/>
      <c r="AE91" s="171"/>
      <c r="AF91" s="171"/>
      <c r="AG91" s="171"/>
      <c r="AH91" s="171"/>
      <c r="AI91" s="171"/>
      <c r="AJ91" s="171"/>
      <c r="AK91" s="171"/>
      <c r="AL91" s="171"/>
      <c r="AM91" s="171"/>
      <c r="AN91" s="171"/>
      <c r="AO91" s="171"/>
      <c r="AP91" s="171"/>
      <c r="AQ91" s="171"/>
      <c r="AR91" s="171"/>
      <c r="AS91" s="171"/>
      <c r="AT91" s="171"/>
      <c r="AU91" s="171"/>
      <c r="AV91" s="171"/>
      <c r="AW91" s="171"/>
      <c r="AX91" s="171"/>
      <c r="AY91" s="171"/>
      <c r="AZ91" s="171"/>
      <c r="BA91" s="171"/>
      <c r="BB91" s="171"/>
      <c r="BC91" s="171"/>
      <c r="BD91" s="171"/>
      <c r="BE91" s="171"/>
      <c r="BF91" s="171"/>
      <c r="BG91" s="171"/>
      <c r="BH91" s="171"/>
      <c r="BI91" s="171"/>
      <c r="BJ91" s="171"/>
      <c r="BK91" s="171"/>
      <c r="BL91" s="171"/>
      <c r="BM91" s="171"/>
      <c r="BN91" s="171"/>
      <c r="BO91" s="171"/>
      <c r="BP91" s="171"/>
      <c r="BQ91" s="171"/>
      <c r="BR91" s="171"/>
      <c r="BS91" s="171"/>
      <c r="BT91" s="171"/>
      <c r="BU91" s="171"/>
      <c r="BV91" s="171"/>
      <c r="BW91" s="171"/>
      <c r="BX91" s="171"/>
      <c r="BY91" s="171"/>
      <c r="BZ91" s="171"/>
      <c r="CA91" s="171"/>
      <c r="CB91" s="171"/>
      <c r="CC91" s="171"/>
      <c r="CD91" s="171"/>
      <c r="CE91" s="171"/>
      <c r="CF91" s="171"/>
      <c r="CG91" s="171"/>
      <c r="CH91" s="171"/>
      <c r="CI91" s="197">
        <f t="shared" si="109"/>
        <v>64.178068022346437</v>
      </c>
      <c r="CJ91" s="190">
        <v>2025305799.4219999</v>
      </c>
      <c r="CK91" s="191">
        <v>1078.3223780000001</v>
      </c>
      <c r="CL91" s="191">
        <v>1060.5450000000001</v>
      </c>
      <c r="CM91" s="191">
        <v>1025.97867</v>
      </c>
      <c r="CN91" s="191">
        <v>993.22696370000006</v>
      </c>
      <c r="CO91" s="192">
        <v>-13.777953520000001</v>
      </c>
      <c r="CP91" s="192">
        <v>0</v>
      </c>
      <c r="CQ91" s="192">
        <v>-0.42279671540000002</v>
      </c>
      <c r="CR91" s="192">
        <v>-138.82358869999999</v>
      </c>
      <c r="CS91" s="192">
        <f t="shared" si="110"/>
        <v>2.6538934400000009</v>
      </c>
    </row>
    <row r="92" spans="1:97" ht="12" customHeight="1">
      <c r="A92" s="171"/>
      <c r="B92" s="171"/>
      <c r="C92" s="171"/>
      <c r="D92" s="171"/>
      <c r="E92" s="171"/>
      <c r="F92" s="171"/>
      <c r="G92" s="171"/>
      <c r="H92" s="171"/>
      <c r="I92" s="171"/>
      <c r="J92" s="171"/>
      <c r="K92" s="171"/>
      <c r="L92" s="171"/>
      <c r="M92" s="171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  <c r="Z92" s="171"/>
      <c r="AA92" s="171"/>
      <c r="AB92" s="171"/>
      <c r="AC92" s="171"/>
      <c r="AD92" s="171"/>
      <c r="AE92" s="171"/>
      <c r="AF92" s="171"/>
      <c r="AG92" s="171"/>
      <c r="AH92" s="171"/>
      <c r="AI92" s="171"/>
      <c r="AJ92" s="171"/>
      <c r="AK92" s="171"/>
      <c r="AL92" s="171"/>
      <c r="AM92" s="171"/>
      <c r="AN92" s="171"/>
      <c r="AO92" s="171"/>
      <c r="AP92" s="171"/>
      <c r="AQ92" s="171"/>
      <c r="AR92" s="171"/>
      <c r="AS92" s="171"/>
      <c r="AT92" s="171"/>
      <c r="AU92" s="171"/>
      <c r="AV92" s="171"/>
      <c r="AW92" s="171"/>
      <c r="AX92" s="171"/>
      <c r="AY92" s="171"/>
      <c r="AZ92" s="171"/>
      <c r="BA92" s="171"/>
      <c r="BB92" s="171"/>
      <c r="BC92" s="171"/>
      <c r="BD92" s="171"/>
      <c r="BE92" s="171"/>
      <c r="BF92" s="171"/>
      <c r="BG92" s="171"/>
      <c r="BH92" s="171"/>
      <c r="BI92" s="171"/>
      <c r="BJ92" s="171"/>
      <c r="BK92" s="171"/>
      <c r="BL92" s="171"/>
      <c r="BM92" s="171"/>
      <c r="BN92" s="171"/>
      <c r="BO92" s="171"/>
      <c r="BP92" s="171"/>
      <c r="BQ92" s="171"/>
      <c r="BR92" s="171"/>
      <c r="BS92" s="171"/>
      <c r="BT92" s="171"/>
      <c r="BU92" s="171"/>
      <c r="BV92" s="171"/>
      <c r="BW92" s="171"/>
      <c r="BX92" s="171"/>
      <c r="BY92" s="171"/>
      <c r="BZ92" s="171"/>
      <c r="CA92" s="171"/>
      <c r="CB92" s="171"/>
      <c r="CC92" s="171"/>
      <c r="CD92" s="171"/>
      <c r="CE92" s="171"/>
      <c r="CF92" s="171"/>
      <c r="CG92" s="171"/>
      <c r="CH92" s="171"/>
      <c r="CI92" s="197">
        <f t="shared" si="109"/>
        <v>65.63883352688417</v>
      </c>
      <c r="CJ92" s="190">
        <v>2071404052.908</v>
      </c>
      <c r="CK92" s="191">
        <v>1078.3223780000001</v>
      </c>
      <c r="CL92" s="191">
        <v>1060.5450000000001</v>
      </c>
      <c r="CM92" s="191">
        <v>1025.9802279999999</v>
      </c>
      <c r="CN92" s="191">
        <v>993.23976170000003</v>
      </c>
      <c r="CO92" s="192">
        <v>-13.777953520000001</v>
      </c>
      <c r="CP92" s="192">
        <v>0</v>
      </c>
      <c r="CQ92" s="192">
        <v>-0.4386695994</v>
      </c>
      <c r="CR92" s="192">
        <v>-141.03106930000001</v>
      </c>
      <c r="CS92" s="192">
        <f t="shared" si="110"/>
        <v>2.6538934400000009</v>
      </c>
    </row>
    <row r="93" spans="1:97" ht="12" customHeight="1">
      <c r="A93" s="171"/>
      <c r="B93" s="171"/>
      <c r="C93" s="171"/>
      <c r="D93" s="171"/>
      <c r="E93" s="171"/>
      <c r="F93" s="171"/>
      <c r="G93" s="171"/>
      <c r="H93" s="171"/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  <c r="Z93" s="171"/>
      <c r="AA93" s="171"/>
      <c r="AB93" s="171"/>
      <c r="AC93" s="171"/>
      <c r="AD93" s="171"/>
      <c r="AE93" s="171"/>
      <c r="AF93" s="171"/>
      <c r="AG93" s="171"/>
      <c r="AH93" s="171"/>
      <c r="AI93" s="171"/>
      <c r="AJ93" s="171"/>
      <c r="AK93" s="171"/>
      <c r="AL93" s="171"/>
      <c r="AM93" s="171"/>
      <c r="AN93" s="171"/>
      <c r="AO93" s="171"/>
      <c r="AP93" s="171"/>
      <c r="AQ93" s="171"/>
      <c r="AR93" s="171"/>
      <c r="AS93" s="171"/>
      <c r="AT93" s="171"/>
      <c r="AU93" s="171"/>
      <c r="AV93" s="171"/>
      <c r="AW93" s="171"/>
      <c r="AX93" s="171"/>
      <c r="AY93" s="171"/>
      <c r="AZ93" s="171"/>
      <c r="BA93" s="171"/>
      <c r="BB93" s="171"/>
      <c r="BC93" s="171"/>
      <c r="BD93" s="171"/>
      <c r="BE93" s="171"/>
      <c r="BF93" s="171"/>
      <c r="BG93" s="171"/>
      <c r="BH93" s="171"/>
      <c r="BI93" s="171"/>
      <c r="BJ93" s="171"/>
      <c r="BK93" s="171"/>
      <c r="BL93" s="171"/>
      <c r="BM93" s="171"/>
      <c r="BN93" s="171"/>
      <c r="BO93" s="171"/>
      <c r="BP93" s="171"/>
      <c r="BQ93" s="171"/>
      <c r="BR93" s="171"/>
      <c r="BS93" s="171"/>
      <c r="BT93" s="171"/>
      <c r="BU93" s="171"/>
      <c r="BV93" s="171"/>
      <c r="BW93" s="171"/>
      <c r="BX93" s="171"/>
      <c r="BY93" s="171"/>
      <c r="BZ93" s="171"/>
      <c r="CA93" s="171"/>
      <c r="CB93" s="171"/>
      <c r="CC93" s="171"/>
      <c r="CD93" s="171"/>
      <c r="CE93" s="171"/>
      <c r="CF93" s="171"/>
      <c r="CG93" s="171"/>
      <c r="CH93" s="171"/>
      <c r="CI93" s="197">
        <f t="shared" si="109"/>
        <v>67.245675581888364</v>
      </c>
      <c r="CJ93" s="190">
        <v>2122112131.743</v>
      </c>
      <c r="CK93" s="191">
        <v>1078.3223780000001</v>
      </c>
      <c r="CL93" s="191">
        <v>1060.5450000000001</v>
      </c>
      <c r="CM93" s="191">
        <v>1025.9816519999999</v>
      </c>
      <c r="CN93" s="191">
        <v>993.25197560000004</v>
      </c>
      <c r="CO93" s="192">
        <v>-13.777953520000001</v>
      </c>
      <c r="CP93" s="192">
        <v>0</v>
      </c>
      <c r="CQ93" s="192">
        <v>-0.453388976</v>
      </c>
      <c r="CR93" s="192">
        <v>-143.15097</v>
      </c>
      <c r="CS93" s="192">
        <f t="shared" si="110"/>
        <v>2.6538934400000009</v>
      </c>
    </row>
    <row r="94" spans="1:97" ht="12" customHeight="1">
      <c r="A94" s="171"/>
      <c r="B94" s="171"/>
      <c r="C94" s="171"/>
      <c r="D94" s="171"/>
      <c r="E94" s="171"/>
      <c r="F94" s="171"/>
      <c r="G94" s="171"/>
      <c r="H94" s="171"/>
      <c r="I94" s="171"/>
      <c r="J94" s="171"/>
      <c r="K94" s="171"/>
      <c r="L94" s="171"/>
      <c r="M94" s="171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  <c r="Z94" s="171"/>
      <c r="AA94" s="171"/>
      <c r="AB94" s="171"/>
      <c r="AC94" s="171"/>
      <c r="AD94" s="171"/>
      <c r="AE94" s="171"/>
      <c r="AF94" s="171"/>
      <c r="AG94" s="171"/>
      <c r="AH94" s="171"/>
      <c r="AI94" s="171"/>
      <c r="AJ94" s="171"/>
      <c r="AK94" s="171"/>
      <c r="AL94" s="171"/>
      <c r="AM94" s="171"/>
      <c r="AN94" s="171"/>
      <c r="AO94" s="171"/>
      <c r="AP94" s="171"/>
      <c r="AQ94" s="171"/>
      <c r="AR94" s="171"/>
      <c r="AS94" s="171"/>
      <c r="AT94" s="171"/>
      <c r="AU94" s="171"/>
      <c r="AV94" s="171"/>
      <c r="AW94" s="171"/>
      <c r="AX94" s="171"/>
      <c r="AY94" s="171"/>
      <c r="AZ94" s="171"/>
      <c r="BA94" s="171"/>
      <c r="BB94" s="171"/>
      <c r="BC94" s="171"/>
      <c r="BD94" s="171"/>
      <c r="BE94" s="171"/>
      <c r="BF94" s="171"/>
      <c r="BG94" s="171"/>
      <c r="BH94" s="171"/>
      <c r="BI94" s="171"/>
      <c r="BJ94" s="171"/>
      <c r="BK94" s="171"/>
      <c r="BL94" s="171"/>
      <c r="BM94" s="171"/>
      <c r="BN94" s="171"/>
      <c r="BO94" s="171"/>
      <c r="BP94" s="171"/>
      <c r="BQ94" s="171"/>
      <c r="BR94" s="171"/>
      <c r="BS94" s="171"/>
      <c r="BT94" s="171"/>
      <c r="BU94" s="171"/>
      <c r="BV94" s="171"/>
      <c r="BW94" s="171"/>
      <c r="BX94" s="171"/>
      <c r="BY94" s="171"/>
      <c r="BZ94" s="171"/>
      <c r="CA94" s="171"/>
      <c r="CB94" s="171"/>
      <c r="CC94" s="171"/>
      <c r="CD94" s="171"/>
      <c r="CE94" s="171"/>
      <c r="CF94" s="171"/>
      <c r="CG94" s="171"/>
      <c r="CH94" s="171"/>
      <c r="CI94" s="197">
        <f t="shared" si="109"/>
        <v>69.013201842377114</v>
      </c>
      <c r="CJ94" s="190">
        <v>2177891018.461</v>
      </c>
      <c r="CK94" s="191">
        <v>1078.332355</v>
      </c>
      <c r="CL94" s="191">
        <v>1060.5450000000001</v>
      </c>
      <c r="CM94" s="191">
        <v>1025.9829480000001</v>
      </c>
      <c r="CN94" s="191">
        <v>993.26329569999996</v>
      </c>
      <c r="CO94" s="192">
        <v>-14.049901869999999</v>
      </c>
      <c r="CP94" s="192">
        <v>0</v>
      </c>
      <c r="CQ94" s="192">
        <v>-0.46694354339999999</v>
      </c>
      <c r="CR94" s="192">
        <v>-145.12731539999999</v>
      </c>
      <c r="CS94" s="192">
        <f t="shared" si="110"/>
        <v>2.3819450900000021</v>
      </c>
    </row>
    <row r="95" spans="1:97" ht="12" customHeight="1">
      <c r="A95" s="171"/>
      <c r="B95" s="171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  <c r="AA95" s="171"/>
      <c r="AB95" s="171"/>
      <c r="AC95" s="171"/>
      <c r="AD95" s="171"/>
      <c r="AE95" s="171"/>
      <c r="AF95" s="171"/>
      <c r="AG95" s="171"/>
      <c r="AH95" s="171"/>
      <c r="AI95" s="171"/>
      <c r="AJ95" s="171"/>
      <c r="AK95" s="171"/>
      <c r="AL95" s="171"/>
      <c r="AM95" s="171"/>
      <c r="AN95" s="171"/>
      <c r="AO95" s="171"/>
      <c r="AP95" s="171"/>
      <c r="AQ95" s="171"/>
      <c r="AR95" s="171"/>
      <c r="AS95" s="171"/>
      <c r="AT95" s="171"/>
      <c r="AU95" s="171"/>
      <c r="AV95" s="171"/>
      <c r="AW95" s="171"/>
      <c r="AX95" s="171"/>
      <c r="AY95" s="171"/>
      <c r="AZ95" s="171"/>
      <c r="BA95" s="171"/>
      <c r="BB95" s="171"/>
      <c r="BC95" s="171"/>
      <c r="BD95" s="171"/>
      <c r="BE95" s="171"/>
      <c r="BF95" s="171"/>
      <c r="BG95" s="171"/>
      <c r="BH95" s="171"/>
      <c r="BI95" s="171"/>
      <c r="BJ95" s="171"/>
      <c r="BK95" s="171"/>
      <c r="BL95" s="171"/>
      <c r="BM95" s="171"/>
      <c r="BN95" s="171"/>
      <c r="BO95" s="171"/>
      <c r="BP95" s="171"/>
      <c r="BQ95" s="171"/>
      <c r="BR95" s="171"/>
      <c r="BS95" s="171"/>
      <c r="BT95" s="171"/>
      <c r="BU95" s="171"/>
      <c r="BV95" s="171"/>
      <c r="BW95" s="171"/>
      <c r="BX95" s="171"/>
      <c r="BY95" s="171"/>
      <c r="BZ95" s="171"/>
      <c r="CA95" s="171"/>
      <c r="CB95" s="171"/>
      <c r="CC95" s="171"/>
      <c r="CD95" s="171"/>
      <c r="CE95" s="171"/>
      <c r="CF95" s="171"/>
      <c r="CG95" s="171"/>
      <c r="CH95" s="171"/>
      <c r="CI95" s="197">
        <f t="shared" si="109"/>
        <v>70.957480728921084</v>
      </c>
      <c r="CJ95" s="190">
        <v>2239247793.8509998</v>
      </c>
      <c r="CK95" s="191">
        <v>1078.3549619999999</v>
      </c>
      <c r="CL95" s="191">
        <v>1060.5450000000001</v>
      </c>
      <c r="CM95" s="191">
        <v>1025.9841039999999</v>
      </c>
      <c r="CN95" s="191">
        <v>993.27340219999996</v>
      </c>
      <c r="CO95" s="192">
        <v>-14.673426989999999</v>
      </c>
      <c r="CP95" s="192">
        <v>0</v>
      </c>
      <c r="CQ95" s="192">
        <v>-0.47916846499999999</v>
      </c>
      <c r="CR95" s="192">
        <v>-146.90126660000001</v>
      </c>
      <c r="CS95" s="192">
        <f t="shared" si="110"/>
        <v>1.7584199700000021</v>
      </c>
    </row>
    <row r="96" spans="1:97" ht="12" customHeight="1">
      <c r="A96" s="171"/>
      <c r="B96" s="171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1"/>
      <c r="AB96" s="171"/>
      <c r="AC96" s="171"/>
      <c r="AD96" s="171"/>
      <c r="AE96" s="171"/>
      <c r="AF96" s="171"/>
      <c r="AG96" s="171"/>
      <c r="AH96" s="171"/>
      <c r="AI96" s="171"/>
      <c r="AJ96" s="171"/>
      <c r="AK96" s="171"/>
      <c r="AL96" s="171"/>
      <c r="AM96" s="171"/>
      <c r="AN96" s="171"/>
      <c r="AO96" s="171"/>
      <c r="AP96" s="171"/>
      <c r="AQ96" s="171"/>
      <c r="AR96" s="171"/>
      <c r="AS96" s="171"/>
      <c r="AT96" s="171"/>
      <c r="AU96" s="171"/>
      <c r="AV96" s="171"/>
      <c r="AW96" s="171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171"/>
      <c r="BJ96" s="171"/>
      <c r="BK96" s="171"/>
      <c r="BL96" s="171"/>
      <c r="BM96" s="171"/>
      <c r="BN96" s="171"/>
      <c r="BO96" s="171"/>
      <c r="BP96" s="171"/>
      <c r="BQ96" s="171"/>
      <c r="BR96" s="171"/>
      <c r="BS96" s="171"/>
      <c r="BT96" s="171"/>
      <c r="BU96" s="171"/>
      <c r="BV96" s="171"/>
      <c r="BW96" s="171"/>
      <c r="BX96" s="171"/>
      <c r="BY96" s="171"/>
      <c r="BZ96" s="171"/>
      <c r="CA96" s="171"/>
      <c r="CB96" s="171"/>
      <c r="CC96" s="171"/>
      <c r="CD96" s="171"/>
      <c r="CE96" s="171"/>
      <c r="CF96" s="171"/>
      <c r="CG96" s="171"/>
      <c r="CH96" s="171"/>
      <c r="CI96" s="197">
        <f t="shared" si="109"/>
        <v>73.096187504119456</v>
      </c>
      <c r="CJ96" s="190">
        <v>2306740246.7800002</v>
      </c>
      <c r="CK96" s="191">
        <v>1078.384249</v>
      </c>
      <c r="CL96" s="191">
        <v>1061.5809999999999</v>
      </c>
      <c r="CM96" s="191">
        <v>1025.98549</v>
      </c>
      <c r="CN96" s="191">
        <v>993.28303840000001</v>
      </c>
      <c r="CO96" s="192">
        <v>-15.49621728</v>
      </c>
      <c r="CP96" s="192">
        <v>-1.2716720420000001</v>
      </c>
      <c r="CQ96" s="192">
        <v>-0.4940008266</v>
      </c>
      <c r="CR96" s="192">
        <v>-148.59970150000001</v>
      </c>
      <c r="CS96" s="192">
        <f t="shared" si="110"/>
        <v>0.93562968000000168</v>
      </c>
    </row>
    <row r="97" spans="1:97" ht="12" customHeight="1">
      <c r="A97" s="171"/>
      <c r="B97" s="171"/>
      <c r="C97" s="171"/>
      <c r="D97" s="171"/>
      <c r="E97" s="171"/>
      <c r="F97" s="171"/>
      <c r="G97" s="171"/>
      <c r="H97" s="171"/>
      <c r="I97" s="171"/>
      <c r="J97" s="171"/>
      <c r="K97" s="171"/>
      <c r="L97" s="171"/>
      <c r="M97" s="171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  <c r="Z97" s="171"/>
      <c r="AA97" s="171"/>
      <c r="AB97" s="171"/>
      <c r="AC97" s="171"/>
      <c r="AD97" s="171"/>
      <c r="AE97" s="171"/>
      <c r="AF97" s="171"/>
      <c r="AG97" s="171"/>
      <c r="AH97" s="171"/>
      <c r="AI97" s="171"/>
      <c r="AJ97" s="171"/>
      <c r="AK97" s="171"/>
      <c r="AL97" s="171"/>
      <c r="AM97" s="171"/>
      <c r="AN97" s="171"/>
      <c r="AO97" s="171"/>
      <c r="AP97" s="171"/>
      <c r="AQ97" s="171"/>
      <c r="AR97" s="171"/>
      <c r="AS97" s="171"/>
      <c r="AT97" s="171"/>
      <c r="AU97" s="171"/>
      <c r="AV97" s="171"/>
      <c r="AW97" s="171"/>
      <c r="AX97" s="171"/>
      <c r="AY97" s="171"/>
      <c r="AZ97" s="171"/>
      <c r="BA97" s="171"/>
      <c r="BB97" s="171"/>
      <c r="BC97" s="171"/>
      <c r="BD97" s="171"/>
      <c r="BE97" s="171"/>
      <c r="BF97" s="171"/>
      <c r="BG97" s="171"/>
      <c r="BH97" s="171"/>
      <c r="BI97" s="171"/>
      <c r="BJ97" s="171"/>
      <c r="BK97" s="171"/>
      <c r="BL97" s="171"/>
      <c r="BM97" s="171"/>
      <c r="BN97" s="171"/>
      <c r="BO97" s="171"/>
      <c r="BP97" s="171"/>
      <c r="BQ97" s="171"/>
      <c r="BR97" s="171"/>
      <c r="BS97" s="171"/>
      <c r="BT97" s="171"/>
      <c r="BU97" s="171"/>
      <c r="BV97" s="171"/>
      <c r="BW97" s="171"/>
      <c r="BX97" s="171"/>
      <c r="BY97" s="171"/>
      <c r="BZ97" s="171"/>
      <c r="CA97" s="171"/>
      <c r="CB97" s="171"/>
      <c r="CC97" s="171"/>
      <c r="CD97" s="171"/>
      <c r="CE97" s="171"/>
      <c r="CF97" s="171"/>
      <c r="CG97" s="171"/>
      <c r="CH97" s="171"/>
      <c r="CI97" s="197">
        <f t="shared" si="109"/>
        <v>75.448764956840819</v>
      </c>
      <c r="CJ97" s="190">
        <v>2380981945.0019999</v>
      </c>
      <c r="CK97" s="191">
        <v>1078.403742</v>
      </c>
      <c r="CL97" s="191">
        <v>1061.5809999999999</v>
      </c>
      <c r="CM97" s="191">
        <v>1026.14339</v>
      </c>
      <c r="CN97" s="191">
        <v>993.29818030000001</v>
      </c>
      <c r="CO97" s="192">
        <v>-16.05322335</v>
      </c>
      <c r="CP97" s="192">
        <v>-2.696741201</v>
      </c>
      <c r="CQ97" s="192">
        <v>-1.8350346019999999</v>
      </c>
      <c r="CR97" s="192">
        <v>-151.27753490000001</v>
      </c>
      <c r="CS97" s="192">
        <f t="shared" si="110"/>
        <v>0.37862361000000178</v>
      </c>
    </row>
    <row r="98" spans="1:97" ht="12" customHeight="1">
      <c r="A98" s="171"/>
      <c r="B98" s="171"/>
      <c r="C98" s="171"/>
      <c r="D98" s="171"/>
      <c r="E98" s="171"/>
      <c r="F98" s="171"/>
      <c r="G98" s="171"/>
      <c r="H98" s="171"/>
      <c r="I98" s="171"/>
      <c r="J98" s="171"/>
      <c r="K98" s="171"/>
      <c r="L98" s="171"/>
      <c r="M98" s="171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  <c r="Z98" s="171"/>
      <c r="AA98" s="171"/>
      <c r="AB98" s="171"/>
      <c r="AC98" s="171"/>
      <c r="AD98" s="171"/>
      <c r="AE98" s="171"/>
      <c r="AF98" s="171"/>
      <c r="AG98" s="171"/>
      <c r="AH98" s="171"/>
      <c r="AI98" s="171"/>
      <c r="AJ98" s="171"/>
      <c r="AK98" s="171"/>
      <c r="AL98" s="171"/>
      <c r="AM98" s="171"/>
      <c r="AN98" s="171"/>
      <c r="AO98" s="171"/>
      <c r="AP98" s="171"/>
      <c r="AQ98" s="171"/>
      <c r="AR98" s="171"/>
      <c r="AS98" s="171"/>
      <c r="AT98" s="171"/>
      <c r="AU98" s="171"/>
      <c r="AV98" s="171"/>
      <c r="AW98" s="171"/>
      <c r="AX98" s="171"/>
      <c r="AY98" s="171"/>
      <c r="AZ98" s="171"/>
      <c r="BA98" s="171"/>
      <c r="BB98" s="171"/>
      <c r="BC98" s="171"/>
      <c r="BD98" s="171"/>
      <c r="BE98" s="171"/>
      <c r="BF98" s="171"/>
      <c r="BG98" s="171"/>
      <c r="BH98" s="171"/>
      <c r="BI98" s="171"/>
      <c r="BJ98" s="171"/>
      <c r="BK98" s="171"/>
      <c r="BL98" s="171"/>
      <c r="BM98" s="171"/>
      <c r="BN98" s="171"/>
      <c r="BO98" s="171"/>
      <c r="BP98" s="171"/>
      <c r="BQ98" s="171"/>
      <c r="BR98" s="171"/>
      <c r="BS98" s="171"/>
      <c r="BT98" s="171"/>
      <c r="BU98" s="171"/>
      <c r="BV98" s="171"/>
      <c r="BW98" s="171"/>
      <c r="BX98" s="171"/>
      <c r="BY98" s="171"/>
      <c r="BZ98" s="171"/>
      <c r="CA98" s="171"/>
      <c r="CB98" s="171"/>
      <c r="CC98" s="171"/>
      <c r="CD98" s="171"/>
      <c r="CE98" s="171"/>
      <c r="CF98" s="171"/>
      <c r="CG98" s="171"/>
      <c r="CH98" s="171"/>
      <c r="CI98" s="197">
        <f t="shared" si="109"/>
        <v>78.036600154827994</v>
      </c>
      <c r="CJ98" s="190">
        <v>2462647813.046</v>
      </c>
      <c r="CK98" s="191">
        <v>1078.4114279999999</v>
      </c>
      <c r="CL98" s="191">
        <v>1061.5809999999999</v>
      </c>
      <c r="CM98" s="191">
        <v>1026.234897</v>
      </c>
      <c r="CN98" s="191">
        <v>993.30660220000004</v>
      </c>
      <c r="CO98" s="192">
        <v>-16.274877889999999</v>
      </c>
      <c r="CP98" s="192">
        <v>-3.2401296980000001</v>
      </c>
      <c r="CQ98" s="192">
        <v>-2.9948151059999999</v>
      </c>
      <c r="CR98" s="192">
        <v>-152.77536910000001</v>
      </c>
      <c r="CS98" s="192">
        <f t="shared" si="110"/>
        <v>0.15696907000000238</v>
      </c>
    </row>
    <row r="99" spans="1:97" ht="12" customHeight="1">
      <c r="A99" s="171"/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  <c r="Z99" s="171"/>
      <c r="AA99" s="171"/>
      <c r="AB99" s="171"/>
      <c r="AC99" s="171"/>
      <c r="AD99" s="171"/>
      <c r="AE99" s="171"/>
      <c r="AF99" s="171"/>
      <c r="AG99" s="171"/>
      <c r="AH99" s="171"/>
      <c r="AI99" s="171"/>
      <c r="AJ99" s="171"/>
      <c r="AK99" s="171"/>
      <c r="AL99" s="171"/>
      <c r="AM99" s="171"/>
      <c r="AN99" s="171"/>
      <c r="AO99" s="171"/>
      <c r="AP99" s="171"/>
      <c r="AQ99" s="171"/>
      <c r="AR99" s="171"/>
      <c r="AS99" s="171"/>
      <c r="AT99" s="171"/>
      <c r="AU99" s="171"/>
      <c r="AV99" s="171"/>
      <c r="AW99" s="171"/>
      <c r="AX99" s="171"/>
      <c r="AY99" s="171"/>
      <c r="AZ99" s="171"/>
      <c r="BA99" s="171"/>
      <c r="BB99" s="171"/>
      <c r="BC99" s="171"/>
      <c r="BD99" s="171"/>
      <c r="BE99" s="171"/>
      <c r="BF99" s="171"/>
      <c r="BG99" s="171"/>
      <c r="BH99" s="171"/>
      <c r="BI99" s="171"/>
      <c r="BJ99" s="171"/>
      <c r="BK99" s="171"/>
      <c r="BL99" s="171"/>
      <c r="BM99" s="171"/>
      <c r="BN99" s="171"/>
      <c r="BO99" s="171"/>
      <c r="BP99" s="171"/>
      <c r="BQ99" s="171"/>
      <c r="BR99" s="171"/>
      <c r="BS99" s="171"/>
      <c r="BT99" s="171"/>
      <c r="BU99" s="171"/>
      <c r="BV99" s="171"/>
      <c r="BW99" s="171"/>
      <c r="BX99" s="171"/>
      <c r="BY99" s="171"/>
      <c r="BZ99" s="171"/>
      <c r="CA99" s="171"/>
      <c r="CB99" s="171"/>
      <c r="CC99" s="171"/>
      <c r="CD99" s="171"/>
      <c r="CE99" s="171"/>
      <c r="CF99" s="171"/>
      <c r="CG99" s="171"/>
      <c r="CH99" s="171"/>
      <c r="CI99" s="197">
        <f t="shared" si="109"/>
        <v>80.883218872632895</v>
      </c>
      <c r="CJ99" s="190">
        <v>2552480267.895</v>
      </c>
      <c r="CK99" s="191">
        <v>1078.4145779999999</v>
      </c>
      <c r="CL99" s="191">
        <v>1061.5809999999999</v>
      </c>
      <c r="CM99" s="191">
        <v>1026.2641510000001</v>
      </c>
      <c r="CN99" s="191">
        <v>993.30961760000002</v>
      </c>
      <c r="CO99" s="192">
        <v>-16.366034190000001</v>
      </c>
      <c r="CP99" s="192">
        <v>-3.448878267</v>
      </c>
      <c r="CQ99" s="192">
        <v>-3.4178513810000002</v>
      </c>
      <c r="CR99" s="192">
        <v>-153.31344089999999</v>
      </c>
      <c r="CS99" s="192">
        <f t="shared" si="110"/>
        <v>6.5812770000000853E-2</v>
      </c>
    </row>
    <row r="100" spans="1:97" ht="12" customHeight="1">
      <c r="A100" s="171"/>
      <c r="B100" s="171"/>
      <c r="C100" s="171"/>
      <c r="D100" s="171"/>
      <c r="E100" s="171"/>
      <c r="F100" s="171"/>
      <c r="G100" s="171"/>
      <c r="H100" s="171"/>
      <c r="I100" s="171"/>
      <c r="J100" s="171"/>
      <c r="K100" s="171"/>
      <c r="L100" s="171"/>
      <c r="M100" s="171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  <c r="Z100" s="171"/>
      <c r="AA100" s="171"/>
      <c r="AB100" s="171"/>
      <c r="AC100" s="171"/>
      <c r="AD100" s="171"/>
      <c r="AE100" s="171"/>
      <c r="AF100" s="171"/>
      <c r="AG100" s="171"/>
      <c r="AH100" s="171"/>
      <c r="AI100" s="171"/>
      <c r="AJ100" s="171"/>
      <c r="AK100" s="171"/>
      <c r="AL100" s="171"/>
      <c r="AM100" s="171"/>
      <c r="AN100" s="171"/>
      <c r="AO100" s="171"/>
      <c r="AP100" s="171"/>
      <c r="AQ100" s="171"/>
      <c r="AR100" s="171"/>
      <c r="AS100" s="171"/>
      <c r="AT100" s="171"/>
      <c r="AU100" s="171"/>
      <c r="AV100" s="171"/>
      <c r="AW100" s="171"/>
      <c r="AX100" s="171"/>
      <c r="AY100" s="171"/>
      <c r="AZ100" s="171"/>
      <c r="BA100" s="171"/>
      <c r="BB100" s="171"/>
      <c r="BC100" s="171"/>
      <c r="BD100" s="171"/>
      <c r="BE100" s="171"/>
      <c r="BF100" s="171"/>
      <c r="BG100" s="171"/>
      <c r="BH100" s="171"/>
      <c r="BI100" s="171"/>
      <c r="BJ100" s="171"/>
      <c r="BK100" s="171"/>
      <c r="BL100" s="171"/>
      <c r="BM100" s="171"/>
      <c r="BN100" s="171"/>
      <c r="BO100" s="171"/>
      <c r="BP100" s="171"/>
      <c r="BQ100" s="171"/>
      <c r="BR100" s="171"/>
      <c r="BS100" s="171"/>
      <c r="BT100" s="171"/>
      <c r="BU100" s="171"/>
      <c r="BV100" s="171"/>
      <c r="BW100" s="171"/>
      <c r="BX100" s="171"/>
      <c r="BY100" s="171"/>
      <c r="BZ100" s="171"/>
      <c r="CA100" s="171"/>
      <c r="CB100" s="171"/>
      <c r="CC100" s="171"/>
      <c r="CD100" s="171"/>
      <c r="CE100" s="171"/>
      <c r="CF100" s="171"/>
      <c r="CG100" s="171"/>
      <c r="CH100" s="171"/>
      <c r="CI100" s="197">
        <f t="shared" si="109"/>
        <v>84.014499462189775</v>
      </c>
      <c r="CJ100" s="190">
        <v>2651295968.2280002</v>
      </c>
      <c r="CK100" s="191">
        <v>1078.4158990000001</v>
      </c>
      <c r="CL100" s="191">
        <v>1061.5809999999999</v>
      </c>
      <c r="CM100" s="191">
        <v>1026.275333</v>
      </c>
      <c r="CN100" s="191">
        <v>993.31081510000001</v>
      </c>
      <c r="CO100" s="192">
        <v>-16.40433273</v>
      </c>
      <c r="CP100" s="192">
        <v>-3.531393923</v>
      </c>
      <c r="CQ100" s="192">
        <v>-3.585952024</v>
      </c>
      <c r="CR100" s="192">
        <v>-153.52734570000001</v>
      </c>
      <c r="CS100" s="192">
        <f t="shared" si="110"/>
        <v>2.7514230000001305E-2</v>
      </c>
    </row>
    <row r="101" spans="1:97" ht="12" customHeight="1">
      <c r="A101" s="171"/>
      <c r="B101" s="171"/>
      <c r="C101" s="171"/>
      <c r="D101" s="171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  <c r="AA101" s="171"/>
      <c r="AB101" s="171"/>
      <c r="AC101" s="171"/>
      <c r="AD101" s="171"/>
      <c r="AE101" s="171"/>
      <c r="AF101" s="171"/>
      <c r="AG101" s="171"/>
      <c r="AH101" s="171"/>
      <c r="AI101" s="171"/>
      <c r="AJ101" s="171"/>
      <c r="AK101" s="171"/>
      <c r="AL101" s="171"/>
      <c r="AM101" s="171"/>
      <c r="AN101" s="171"/>
      <c r="AO101" s="171"/>
      <c r="AP101" s="171"/>
      <c r="AQ101" s="171"/>
      <c r="AR101" s="171"/>
      <c r="AS101" s="171"/>
      <c r="AT101" s="171"/>
      <c r="AU101" s="171"/>
      <c r="AV101" s="171"/>
      <c r="AW101" s="171"/>
      <c r="AX101" s="171"/>
      <c r="AY101" s="171"/>
      <c r="AZ101" s="171"/>
      <c r="BA101" s="171"/>
      <c r="BB101" s="171"/>
      <c r="BC101" s="171"/>
      <c r="BD101" s="171"/>
      <c r="BE101" s="171"/>
      <c r="BF101" s="171"/>
      <c r="BG101" s="171"/>
      <c r="BH101" s="171"/>
      <c r="BI101" s="171"/>
      <c r="BJ101" s="171"/>
      <c r="BK101" s="171"/>
      <c r="BL101" s="171"/>
      <c r="BM101" s="171"/>
      <c r="BN101" s="171"/>
      <c r="BO101" s="171"/>
      <c r="BP101" s="171"/>
      <c r="BQ101" s="171"/>
      <c r="BR101" s="171"/>
      <c r="BS101" s="171"/>
      <c r="BT101" s="171"/>
      <c r="BU101" s="171"/>
      <c r="BV101" s="171"/>
      <c r="BW101" s="171"/>
      <c r="BX101" s="171"/>
      <c r="BY101" s="171"/>
      <c r="BZ101" s="171"/>
      <c r="CA101" s="171"/>
      <c r="CB101" s="171"/>
      <c r="CC101" s="171"/>
      <c r="CD101" s="171"/>
      <c r="CE101" s="171"/>
      <c r="CF101" s="171"/>
      <c r="CG101" s="171"/>
      <c r="CH101" s="171"/>
      <c r="CI101" s="197">
        <f t="shared" si="109"/>
        <v>87.458908110724508</v>
      </c>
      <c r="CJ101" s="190">
        <v>2759993238.5949998</v>
      </c>
      <c r="CK101" s="191">
        <v>1078.416459</v>
      </c>
      <c r="CL101" s="191">
        <v>1061.5809999999999</v>
      </c>
      <c r="CM101" s="191">
        <v>1026.279857</v>
      </c>
      <c r="CN101" s="191">
        <v>993.31131019999998</v>
      </c>
      <c r="CO101" s="192">
        <v>-16.420572180000001</v>
      </c>
      <c r="CP101" s="192">
        <v>-3.564385245</v>
      </c>
      <c r="CQ101" s="192">
        <v>-3.6549532490000001</v>
      </c>
      <c r="CR101" s="192">
        <v>-153.6158173</v>
      </c>
      <c r="CS101" s="192">
        <f t="shared" si="110"/>
        <v>1.1274780000000817E-2</v>
      </c>
    </row>
    <row r="102" spans="1:97" ht="12" customHeight="1">
      <c r="A102" s="171"/>
      <c r="B102" s="171"/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1"/>
      <c r="AB102" s="171"/>
      <c r="AC102" s="171"/>
      <c r="AD102" s="171"/>
      <c r="AE102" s="171"/>
      <c r="AF102" s="171"/>
      <c r="AG102" s="171"/>
      <c r="AH102" s="171"/>
      <c r="AI102" s="171"/>
      <c r="AJ102" s="171"/>
      <c r="AK102" s="171"/>
      <c r="AL102" s="171"/>
      <c r="AM102" s="171"/>
      <c r="AN102" s="171"/>
      <c r="AO102" s="171"/>
      <c r="AP102" s="171"/>
      <c r="AQ102" s="171"/>
      <c r="AR102" s="171"/>
      <c r="BA102" s="171"/>
      <c r="BB102" s="171"/>
      <c r="BC102" s="171"/>
      <c r="BD102" s="171"/>
      <c r="BE102" s="171"/>
      <c r="BF102" s="171"/>
      <c r="BG102" s="171"/>
      <c r="BH102" s="171"/>
      <c r="BI102" s="171"/>
      <c r="BJ102" s="171"/>
      <c r="BK102" s="171"/>
      <c r="BL102" s="171"/>
      <c r="BM102" s="171"/>
      <c r="BN102" s="171"/>
      <c r="BO102" s="171"/>
      <c r="BP102" s="171"/>
      <c r="BQ102" s="171"/>
      <c r="BR102" s="171"/>
      <c r="BS102" s="171"/>
      <c r="BT102" s="171"/>
      <c r="BU102" s="171"/>
      <c r="BV102" s="171"/>
      <c r="BW102" s="171"/>
      <c r="BX102" s="171"/>
      <c r="BY102" s="171"/>
      <c r="BZ102" s="171"/>
      <c r="CA102" s="171"/>
      <c r="CB102" s="171"/>
      <c r="CC102" s="171"/>
      <c r="CD102" s="171"/>
      <c r="CE102" s="171"/>
      <c r="CF102" s="171"/>
      <c r="CG102" s="171"/>
      <c r="CH102" s="171"/>
      <c r="CI102" s="197">
        <f t="shared" si="109"/>
        <v>91.247757624090553</v>
      </c>
      <c r="CJ102" s="190">
        <v>2879560235.9980001</v>
      </c>
      <c r="CK102" s="191">
        <v>1078.416694</v>
      </c>
      <c r="CL102" s="191">
        <v>1061.5809999999999</v>
      </c>
      <c r="CM102" s="191">
        <v>1026.2817070000001</v>
      </c>
      <c r="CN102" s="191">
        <v>993.31151590000002</v>
      </c>
      <c r="CO102" s="192">
        <v>-16.427385569999998</v>
      </c>
      <c r="CP102" s="192">
        <v>-3.577506466</v>
      </c>
      <c r="CQ102" s="192">
        <v>-3.6833417000000002</v>
      </c>
      <c r="CR102" s="192">
        <v>-153.65258789999999</v>
      </c>
      <c r="CS102" s="192">
        <f t="shared" si="110"/>
        <v>4.4613900000030071E-3</v>
      </c>
    </row>
    <row r="103" spans="1:97" ht="12" customHeight="1">
      <c r="A103" s="171"/>
      <c r="B103" s="171"/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  <c r="AA103" s="171"/>
      <c r="AB103" s="171"/>
      <c r="AC103" s="171"/>
      <c r="AD103" s="171"/>
      <c r="AE103" s="171"/>
      <c r="AF103" s="171"/>
      <c r="AG103" s="171"/>
      <c r="AH103" s="171"/>
      <c r="AI103" s="171"/>
      <c r="AJ103" s="171"/>
      <c r="AK103" s="171"/>
      <c r="AL103" s="171"/>
      <c r="AM103" s="171"/>
      <c r="AN103" s="171"/>
      <c r="AO103" s="171"/>
      <c r="AP103" s="171"/>
      <c r="AQ103" s="171"/>
      <c r="AR103" s="171"/>
      <c r="BA103" s="171"/>
      <c r="BB103" s="171"/>
      <c r="BC103" s="171"/>
      <c r="BD103" s="171"/>
      <c r="BE103" s="171"/>
      <c r="BF103" s="171"/>
      <c r="BG103" s="171"/>
      <c r="BH103" s="171"/>
      <c r="BI103" s="171"/>
      <c r="BJ103" s="171"/>
      <c r="BK103" s="171"/>
      <c r="BL103" s="171"/>
      <c r="BM103" s="171"/>
      <c r="BN103" s="171"/>
      <c r="BO103" s="171"/>
      <c r="BP103" s="171"/>
      <c r="BQ103" s="171"/>
      <c r="BR103" s="171"/>
      <c r="BS103" s="171"/>
      <c r="BT103" s="171"/>
      <c r="BU103" s="171"/>
      <c r="BV103" s="171"/>
      <c r="BW103" s="171"/>
      <c r="BX103" s="171"/>
      <c r="BY103" s="171"/>
      <c r="BZ103" s="171"/>
      <c r="CA103" s="171"/>
      <c r="CB103" s="171"/>
      <c r="CC103" s="171"/>
      <c r="CD103" s="171"/>
      <c r="CE103" s="171"/>
      <c r="CF103" s="171"/>
      <c r="CG103" s="171"/>
      <c r="CH103" s="171"/>
      <c r="CI103" s="197">
        <f t="shared" si="109"/>
        <v>95.415492088815384</v>
      </c>
      <c r="CJ103" s="190">
        <v>3011083933.1420002</v>
      </c>
      <c r="CK103" s="191">
        <v>1078.4167890000001</v>
      </c>
      <c r="CL103" s="191">
        <v>1061.5809999999999</v>
      </c>
      <c r="CM103" s="191">
        <v>1026.282453</v>
      </c>
      <c r="CN103" s="191">
        <v>993.3116</v>
      </c>
      <c r="CO103" s="192">
        <v>-16.430160730000001</v>
      </c>
      <c r="CP103" s="192">
        <v>-3.5826218089999999</v>
      </c>
      <c r="CQ103" s="192">
        <v>-3.694812422</v>
      </c>
      <c r="CR103" s="192">
        <v>-153.66760869999999</v>
      </c>
      <c r="CS103" s="192">
        <f t="shared" si="110"/>
        <v>1.6862300000006769E-3</v>
      </c>
    </row>
    <row r="104" spans="1:97" ht="12" customHeight="1">
      <c r="A104" s="171"/>
      <c r="B104" s="171"/>
      <c r="C104" s="171"/>
      <c r="D104" s="171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  <c r="AA104" s="171"/>
      <c r="AB104" s="171"/>
      <c r="AC104" s="171"/>
      <c r="AD104" s="171"/>
      <c r="AE104" s="171"/>
      <c r="AF104" s="171"/>
      <c r="AG104" s="171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171"/>
      <c r="BN104" s="171"/>
      <c r="BO104" s="171"/>
      <c r="BP104" s="171"/>
      <c r="BQ104" s="171"/>
      <c r="BR104" s="171"/>
      <c r="BS104" s="171"/>
      <c r="BT104" s="171"/>
      <c r="BU104" s="171"/>
      <c r="BV104" s="171"/>
      <c r="BW104" s="171"/>
      <c r="BX104" s="171"/>
      <c r="BY104" s="171"/>
      <c r="BZ104" s="171"/>
      <c r="CA104" s="171"/>
      <c r="CB104" s="171"/>
      <c r="CC104" s="171"/>
      <c r="CD104" s="171"/>
      <c r="CE104" s="171"/>
      <c r="CF104" s="171"/>
      <c r="CG104" s="171"/>
      <c r="CH104" s="171"/>
      <c r="CI104" s="197">
        <f t="shared" si="109"/>
        <v>100</v>
      </c>
      <c r="CJ104" s="190">
        <v>3155760000</v>
      </c>
      <c r="CK104" s="191">
        <v>1078.416827</v>
      </c>
      <c r="CL104" s="191">
        <v>1061.5809999999999</v>
      </c>
      <c r="CM104" s="191">
        <v>1026.282745</v>
      </c>
      <c r="CN104" s="191">
        <v>993.31163330000004</v>
      </c>
      <c r="CO104" s="192">
        <v>-16.431242650000002</v>
      </c>
      <c r="CP104" s="192">
        <v>-3.5845523400000001</v>
      </c>
      <c r="CQ104" s="192">
        <v>-3.6992993369999998</v>
      </c>
      <c r="CR104" s="192">
        <v>-153.67354950000001</v>
      </c>
      <c r="CS104" s="192">
        <f t="shared" si="110"/>
        <v>6.0430999999994128E-4</v>
      </c>
    </row>
    <row r="105" spans="1:97" ht="12" customHeight="1">
      <c r="AF105" s="171"/>
      <c r="AG105" s="171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</row>
    <row r="106" spans="1:97" ht="12" customHeight="1"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</row>
    <row r="107" spans="1:97" ht="12" customHeight="1">
      <c r="AF107" s="171"/>
      <c r="AG107" s="171"/>
      <c r="AH107" s="171"/>
      <c r="AI107" s="171"/>
      <c r="AJ107" s="171"/>
      <c r="AK107" s="171"/>
      <c r="AL107" s="171"/>
      <c r="AM107" s="171"/>
      <c r="AN107" s="171"/>
      <c r="AO107" s="171"/>
      <c r="AP107" s="171"/>
      <c r="AQ107" s="171"/>
      <c r="AR107" s="171"/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R5:R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:AE40">
    <cfRule type="cellIs" dxfId="3" priority="1" operator="lessThan">
      <formula>0</formula>
    </cfRule>
  </conditionalFormatting>
  <conditionalFormatting sqref="AH61:AH6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O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Q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5:AQ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7:AQ7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9:AW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9:AY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:BJ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9:BJ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:BU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9:BU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:CF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19:CF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6:CG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E386"/>
  <sheetViews>
    <sheetView zoomScale="110" zoomScaleNormal="110" workbookViewId="0">
      <selection activeCell="R7" sqref="R7"/>
    </sheetView>
  </sheetViews>
  <sheetFormatPr defaultRowHeight="9.9499999999999993" customHeight="1"/>
  <cols>
    <col min="1" max="1" width="3.140625" customWidth="1"/>
    <col min="2" max="2" width="2.7109375" customWidth="1"/>
    <col min="3" max="12" width="2.140625" customWidth="1"/>
    <col min="13" max="13" width="2.7109375" customWidth="1"/>
    <col min="14" max="14" width="3.85546875" style="266" customWidth="1"/>
    <col min="15" max="17" width="2" style="266" customWidth="1"/>
    <col min="18" max="18" width="3.28515625" style="266" customWidth="1"/>
    <col min="19" max="19" width="3.140625" style="266" customWidth="1"/>
    <col min="20" max="20" width="3.28515625" style="266" customWidth="1"/>
    <col min="21" max="21" width="3.85546875" style="266" customWidth="1"/>
    <col min="22" max="22" width="4.7109375" style="266" customWidth="1"/>
    <col min="23" max="23" width="9.140625" style="266"/>
    <col min="24" max="26" width="3.85546875" style="266" customWidth="1"/>
    <col min="27" max="27" width="4.7109375" style="266" customWidth="1"/>
    <col min="28" max="28" width="6.140625" style="272" customWidth="1"/>
    <col min="29" max="30" width="4.28515625" style="37" customWidth="1"/>
    <col min="31" max="31" width="3.85546875" style="270" customWidth="1"/>
    <col min="32" max="34" width="2" customWidth="1"/>
    <col min="35" max="35" width="3.28515625" customWidth="1"/>
    <col min="36" max="36" width="4.5703125" customWidth="1"/>
    <col min="37" max="37" width="5.42578125" customWidth="1"/>
    <col min="38" max="38" width="3.85546875" customWidth="1"/>
    <col min="39" max="39" width="4.7109375" customWidth="1"/>
    <col min="40" max="40" width="6.5703125" customWidth="1"/>
    <col min="41" max="42" width="2.5703125" customWidth="1"/>
    <col min="43" max="43" width="3.85546875" customWidth="1"/>
    <col min="44" max="45" width="2.5703125" customWidth="1"/>
    <col min="46" max="46" width="4.28515625" customWidth="1"/>
    <col min="47" max="47" width="2.140625" customWidth="1"/>
    <col min="48" max="48" width="2.5703125" customWidth="1"/>
    <col min="49" max="49" width="4.7109375" customWidth="1"/>
    <col min="50" max="50" width="2.85546875" customWidth="1"/>
    <col min="51" max="53" width="2.140625" customWidth="1"/>
    <col min="54" max="54" width="2.42578125" bestFit="1" customWidth="1"/>
    <col min="56" max="56" width="3.28515625" customWidth="1"/>
    <col min="57" max="57" width="6.28515625" customWidth="1"/>
    <col min="58" max="58" width="27.28515625" customWidth="1"/>
    <col min="59" max="59" width="3.140625" customWidth="1"/>
    <col min="60" max="60" width="3.42578125" style="85" customWidth="1"/>
    <col min="61" max="61" width="2.7109375" style="85" customWidth="1"/>
    <col min="62" max="62" width="5.5703125" style="85" bestFit="1" customWidth="1"/>
    <col min="63" max="65" width="9.42578125" style="85" bestFit="1" customWidth="1"/>
    <col min="66" max="68" width="10.140625" style="85" bestFit="1" customWidth="1"/>
    <col min="69" max="69" width="4.5703125" customWidth="1"/>
    <col min="70" max="70" width="13.5703125" style="300" bestFit="1" customWidth="1"/>
    <col min="71" max="71" width="3.140625" customWidth="1"/>
    <col min="72" max="72" width="3.42578125" customWidth="1"/>
    <col min="73" max="73" width="2.7109375" customWidth="1"/>
    <col min="80" max="83" width="3.140625" customWidth="1"/>
  </cols>
  <sheetData>
    <row r="1" spans="1:83" ht="9.9499999999999993" customHeight="1">
      <c r="A1" s="171"/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71"/>
      <c r="AC1" s="81"/>
      <c r="AD1" s="81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P1" s="195"/>
      <c r="AQ1" s="195"/>
      <c r="AR1" s="195"/>
      <c r="AS1" s="271"/>
      <c r="AT1" s="81"/>
      <c r="AU1" s="83"/>
      <c r="AV1" s="83"/>
      <c r="AW1" s="83"/>
      <c r="AX1" s="83"/>
      <c r="AY1" s="83"/>
      <c r="AZ1" s="83"/>
      <c r="BA1" s="83"/>
      <c r="BB1" s="109"/>
      <c r="BC1" s="109"/>
      <c r="BD1" s="109"/>
      <c r="BE1" s="109"/>
      <c r="BF1" s="50"/>
      <c r="BG1" s="171"/>
      <c r="BH1" s="188"/>
      <c r="BI1" s="188"/>
      <c r="BJ1" s="188"/>
      <c r="BK1" s="188"/>
      <c r="BL1" s="188"/>
      <c r="BM1" s="188"/>
      <c r="BN1" s="188"/>
      <c r="BO1" s="188"/>
      <c r="BP1" s="188"/>
      <c r="BQ1" s="294"/>
      <c r="BR1" s="294"/>
      <c r="BS1" s="171"/>
      <c r="BT1" s="188"/>
      <c r="BU1" s="188"/>
      <c r="BV1" s="188"/>
      <c r="BW1" s="188"/>
      <c r="BX1" s="188"/>
      <c r="BY1" s="188"/>
      <c r="BZ1" s="188"/>
      <c r="CA1" s="188"/>
      <c r="CB1" s="171"/>
      <c r="CC1" s="171"/>
      <c r="CD1" s="188">
        <v>1</v>
      </c>
      <c r="CE1" s="171"/>
    </row>
    <row r="2" spans="1:83" ht="9.9499999999999993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274" t="s">
        <v>401</v>
      </c>
      <c r="O2" s="274"/>
      <c r="P2" s="274"/>
      <c r="Q2" s="274"/>
      <c r="R2" s="274"/>
      <c r="S2" s="274"/>
      <c r="T2" s="195"/>
      <c r="U2" s="195"/>
      <c r="V2" s="195"/>
      <c r="W2" s="195"/>
      <c r="X2" s="195"/>
      <c r="Y2" s="195"/>
      <c r="Z2" s="195"/>
      <c r="AA2" s="195"/>
      <c r="AB2" s="271"/>
      <c r="AC2" s="81"/>
      <c r="AD2" s="81"/>
      <c r="AE2" s="274" t="s">
        <v>425</v>
      </c>
      <c r="AF2" s="274"/>
      <c r="AG2" s="274"/>
      <c r="AH2" s="274"/>
      <c r="AI2" s="274"/>
      <c r="AJ2" s="274"/>
      <c r="AK2" s="275"/>
      <c r="AL2" s="275"/>
      <c r="AM2" s="275"/>
      <c r="AN2" s="275"/>
      <c r="AO2" s="275"/>
      <c r="AP2" s="275"/>
      <c r="AQ2" s="275"/>
      <c r="AR2" s="275"/>
      <c r="AS2" s="279"/>
      <c r="AT2" s="280"/>
      <c r="AU2" s="274" t="s">
        <v>405</v>
      </c>
      <c r="AV2" s="273"/>
      <c r="AW2" s="273"/>
      <c r="AX2" s="273"/>
      <c r="AY2" s="273"/>
      <c r="AZ2" s="273"/>
      <c r="BA2" s="273"/>
      <c r="BB2" s="109"/>
      <c r="BC2" s="289">
        <f>COUNT(BB4:BB104)</f>
        <v>100</v>
      </c>
      <c r="BD2" s="274" t="s">
        <v>546</v>
      </c>
      <c r="BE2" s="274"/>
      <c r="BF2" s="50" t="s">
        <v>563</v>
      </c>
      <c r="BG2" s="171"/>
      <c r="BH2" s="294" t="s">
        <v>556</v>
      </c>
      <c r="BI2" s="188"/>
      <c r="BJ2" s="188"/>
      <c r="BK2" s="188"/>
      <c r="BL2" s="188"/>
      <c r="BM2" s="188"/>
      <c r="BN2" s="188"/>
      <c r="BO2" s="188"/>
      <c r="BP2" s="188"/>
      <c r="BQ2" s="294"/>
      <c r="BR2" s="294"/>
      <c r="BS2" s="171"/>
      <c r="BT2" s="294" t="s">
        <v>556</v>
      </c>
      <c r="BU2" s="188"/>
      <c r="BV2" s="188"/>
      <c r="BW2" s="188"/>
      <c r="BX2" s="188"/>
      <c r="BY2" s="188"/>
      <c r="BZ2" s="188"/>
      <c r="CA2" s="188"/>
      <c r="CB2" s="171"/>
      <c r="CC2" s="171"/>
      <c r="CD2" s="171"/>
      <c r="CE2" s="171"/>
    </row>
    <row r="3" spans="1:83" ht="9.9499999999999993" customHeight="1">
      <c r="A3" s="171"/>
      <c r="B3" s="148"/>
      <c r="C3" s="11"/>
      <c r="D3" s="11"/>
      <c r="E3" s="11"/>
      <c r="F3" s="11"/>
      <c r="G3" s="11"/>
      <c r="H3" s="148"/>
      <c r="I3" s="148"/>
      <c r="J3" s="148"/>
      <c r="K3" s="148"/>
      <c r="L3" s="148"/>
      <c r="M3" s="148"/>
      <c r="N3" s="274" t="s">
        <v>404</v>
      </c>
      <c r="O3" s="274"/>
      <c r="P3" s="274"/>
      <c r="Q3" s="274"/>
      <c r="R3" s="273"/>
      <c r="S3" s="273"/>
      <c r="T3" s="195"/>
      <c r="U3" s="195"/>
      <c r="V3" s="195"/>
      <c r="W3" s="195"/>
      <c r="X3" s="195"/>
      <c r="Y3" s="195"/>
      <c r="Z3" s="195"/>
      <c r="AA3" s="195"/>
      <c r="AB3" s="271" t="s">
        <v>215</v>
      </c>
      <c r="AC3" s="81"/>
      <c r="AD3" s="81"/>
      <c r="AE3" s="274" t="s">
        <v>403</v>
      </c>
      <c r="AF3" s="274"/>
      <c r="AG3" s="274"/>
      <c r="AH3" s="274"/>
      <c r="AI3" s="273"/>
      <c r="AJ3" s="273"/>
      <c r="AK3" s="281"/>
      <c r="AL3" s="281"/>
      <c r="AM3" s="281"/>
      <c r="AN3" s="281"/>
      <c r="AO3" s="281" t="s">
        <v>29</v>
      </c>
      <c r="AP3" s="281" t="s">
        <v>188</v>
      </c>
      <c r="AQ3" s="281"/>
      <c r="AR3" s="281" t="s">
        <v>163</v>
      </c>
      <c r="AS3" s="281"/>
      <c r="AT3" s="281" t="s">
        <v>159</v>
      </c>
      <c r="AU3" s="274" t="s">
        <v>29</v>
      </c>
      <c r="AV3" s="273"/>
      <c r="AW3" s="273"/>
      <c r="AX3" s="273"/>
      <c r="AY3" s="273"/>
      <c r="AZ3" s="273"/>
      <c r="BA3" s="273"/>
      <c r="BB3" s="274"/>
      <c r="BC3" s="274" t="s">
        <v>424</v>
      </c>
      <c r="BD3" s="274" t="s">
        <v>427</v>
      </c>
      <c r="BE3" s="274"/>
      <c r="BF3" s="291" t="s">
        <v>394</v>
      </c>
      <c r="BG3" s="171"/>
      <c r="BH3" s="294" t="s">
        <v>555</v>
      </c>
      <c r="BI3" s="188"/>
      <c r="BJ3" s="188"/>
      <c r="BK3" s="188"/>
      <c r="BL3" s="188"/>
      <c r="BM3" s="188"/>
      <c r="BN3" s="188"/>
      <c r="BO3" s="188"/>
      <c r="BP3" s="188"/>
      <c r="BQ3" s="297">
        <f>MAX(BQ5:BQ350)</f>
        <v>730</v>
      </c>
      <c r="BR3" s="297">
        <f>365*2</f>
        <v>730</v>
      </c>
      <c r="BS3" s="171"/>
      <c r="BT3" s="294" t="s">
        <v>555</v>
      </c>
      <c r="BU3" s="188"/>
      <c r="BV3" s="188"/>
      <c r="BW3" s="188"/>
      <c r="BX3" s="188"/>
      <c r="BY3" s="188"/>
      <c r="BZ3" s="188"/>
      <c r="CA3" s="188"/>
      <c r="CB3" s="171"/>
      <c r="CC3" s="171"/>
      <c r="CD3" s="171"/>
      <c r="CE3" s="171"/>
    </row>
    <row r="4" spans="1:83" ht="9.9499999999999993" customHeight="1">
      <c r="A4" s="171"/>
      <c r="B4" s="149"/>
      <c r="C4" s="11"/>
      <c r="D4" s="11"/>
      <c r="E4" s="11"/>
      <c r="F4" s="11"/>
      <c r="G4" s="11"/>
      <c r="H4" s="149"/>
      <c r="I4" s="149"/>
      <c r="J4" s="149"/>
      <c r="K4" s="149"/>
      <c r="L4" s="149"/>
      <c r="M4" s="11"/>
      <c r="N4" s="195"/>
      <c r="O4" s="267"/>
      <c r="P4" s="267"/>
      <c r="Q4" s="267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271" t="s">
        <v>237</v>
      </c>
      <c r="AC4" s="81"/>
      <c r="AD4" s="81"/>
      <c r="AE4" s="275"/>
      <c r="AF4" s="267"/>
      <c r="AG4" s="267"/>
      <c r="AH4" s="267"/>
      <c r="AI4" s="275"/>
      <c r="AJ4" s="275"/>
      <c r="AK4" s="281" t="s">
        <v>406</v>
      </c>
      <c r="AL4" s="281" t="s">
        <v>156</v>
      </c>
      <c r="AM4" s="281"/>
      <c r="AN4" s="281" t="s">
        <v>73</v>
      </c>
      <c r="AO4" s="281" t="s">
        <v>29</v>
      </c>
      <c r="AP4" s="281"/>
      <c r="AQ4" s="281" t="s">
        <v>157</v>
      </c>
      <c r="AR4" s="281">
        <v>0</v>
      </c>
      <c r="AS4" s="281"/>
      <c r="AT4" s="281">
        <v>0</v>
      </c>
      <c r="AU4" s="276"/>
      <c r="AV4" s="276">
        <v>0</v>
      </c>
      <c r="AW4" s="93">
        <v>1</v>
      </c>
      <c r="AX4" s="93">
        <v>2</v>
      </c>
      <c r="AY4" s="276">
        <v>3</v>
      </c>
      <c r="AZ4" s="276"/>
      <c r="BA4" s="276"/>
      <c r="BB4" s="290"/>
      <c r="BC4" s="290">
        <v>0</v>
      </c>
      <c r="BD4" s="293" t="s">
        <v>429</v>
      </c>
      <c r="BE4" s="293"/>
      <c r="BF4" s="291" t="s">
        <v>431</v>
      </c>
      <c r="BG4" s="171"/>
      <c r="BH4" s="295"/>
      <c r="BI4" s="295" t="s">
        <v>547</v>
      </c>
      <c r="BJ4" s="85" t="s">
        <v>548</v>
      </c>
      <c r="BK4" s="85" t="s">
        <v>549</v>
      </c>
      <c r="BL4" s="85" t="s">
        <v>550</v>
      </c>
      <c r="BM4" s="85" t="s">
        <v>551</v>
      </c>
      <c r="BN4" s="85" t="s">
        <v>552</v>
      </c>
      <c r="BO4" s="85" t="s">
        <v>553</v>
      </c>
      <c r="BP4" s="85" t="s">
        <v>554</v>
      </c>
      <c r="BQ4" s="298">
        <f>24*60*60</f>
        <v>86400</v>
      </c>
      <c r="BR4" s="296"/>
      <c r="BS4" s="171"/>
      <c r="BT4" s="295"/>
      <c r="BU4" s="295" t="s">
        <v>547</v>
      </c>
      <c r="BV4" s="85" t="s">
        <v>557</v>
      </c>
      <c r="BW4" s="85" t="s">
        <v>558</v>
      </c>
      <c r="BX4" s="85" t="s">
        <v>559</v>
      </c>
      <c r="BY4" s="85" t="s">
        <v>560</v>
      </c>
      <c r="BZ4" s="85" t="s">
        <v>561</v>
      </c>
      <c r="CA4" s="85" t="s">
        <v>562</v>
      </c>
      <c r="CB4" s="171"/>
      <c r="CC4" s="171"/>
      <c r="CD4" s="171"/>
      <c r="CE4" s="171"/>
    </row>
    <row r="5" spans="1:83" ht="9.9499999999999993" customHeight="1">
      <c r="A5" s="179"/>
      <c r="B5" s="199"/>
      <c r="C5" s="199">
        <f t="shared" ref="C5:L5" si="0">C175</f>
        <v>1</v>
      </c>
      <c r="D5" s="199">
        <f t="shared" si="0"/>
        <v>2</v>
      </c>
      <c r="E5" s="199">
        <f t="shared" si="0"/>
        <v>3</v>
      </c>
      <c r="F5" s="199">
        <f t="shared" si="0"/>
        <v>4</v>
      </c>
      <c r="G5" s="199">
        <f t="shared" si="0"/>
        <v>5</v>
      </c>
      <c r="H5" s="199">
        <f t="shared" si="0"/>
        <v>6</v>
      </c>
      <c r="I5" s="199">
        <f t="shared" si="0"/>
        <v>7</v>
      </c>
      <c r="J5" s="199">
        <f t="shared" si="0"/>
        <v>8</v>
      </c>
      <c r="K5" s="199">
        <f t="shared" si="0"/>
        <v>9</v>
      </c>
      <c r="L5" s="199">
        <f t="shared" si="0"/>
        <v>10</v>
      </c>
      <c r="M5" s="11"/>
      <c r="N5" s="195"/>
      <c r="O5" s="267" t="s">
        <v>397</v>
      </c>
      <c r="P5" s="267" t="s">
        <v>398</v>
      </c>
      <c r="Q5" s="267" t="s">
        <v>399</v>
      </c>
      <c r="R5" s="195" t="s">
        <v>400</v>
      </c>
      <c r="S5" s="275" t="s">
        <v>387</v>
      </c>
      <c r="T5" s="195" t="s">
        <v>388</v>
      </c>
      <c r="U5" s="195" t="s">
        <v>389</v>
      </c>
      <c r="V5" s="195" t="s">
        <v>390</v>
      </c>
      <c r="W5" s="195" t="s">
        <v>391</v>
      </c>
      <c r="X5" s="195" t="s">
        <v>392</v>
      </c>
      <c r="Y5" s="195" t="s">
        <v>393</v>
      </c>
      <c r="Z5" s="195" t="s">
        <v>394</v>
      </c>
      <c r="AA5" s="195" t="s">
        <v>395</v>
      </c>
      <c r="AB5" s="271" t="s">
        <v>396</v>
      </c>
      <c r="AC5" s="81">
        <v>1</v>
      </c>
      <c r="AD5" s="81">
        <v>2</v>
      </c>
      <c r="AE5" s="275"/>
      <c r="AF5" s="267" t="s">
        <v>397</v>
      </c>
      <c r="AG5" s="267" t="s">
        <v>398</v>
      </c>
      <c r="AH5" s="267" t="s">
        <v>399</v>
      </c>
      <c r="AI5" s="275" t="s">
        <v>400</v>
      </c>
      <c r="AJ5" s="275" t="s">
        <v>387</v>
      </c>
      <c r="AK5" s="275" t="s">
        <v>388</v>
      </c>
      <c r="AL5" s="275" t="s">
        <v>389</v>
      </c>
      <c r="AM5" s="275" t="s">
        <v>390</v>
      </c>
      <c r="AN5" s="275" t="s">
        <v>391</v>
      </c>
      <c r="AO5" s="275" t="s">
        <v>392</v>
      </c>
      <c r="AP5" s="275" t="s">
        <v>393</v>
      </c>
      <c r="AQ5" s="275" t="s">
        <v>394</v>
      </c>
      <c r="AR5" s="275" t="s">
        <v>395</v>
      </c>
      <c r="AS5" s="279" t="s">
        <v>396</v>
      </c>
      <c r="AT5" s="279" t="s">
        <v>402</v>
      </c>
      <c r="AU5" s="278"/>
      <c r="AV5" s="278">
        <v>0</v>
      </c>
      <c r="AW5" s="278">
        <v>1</v>
      </c>
      <c r="AX5" s="278">
        <v>2</v>
      </c>
      <c r="AY5" s="278">
        <v>3</v>
      </c>
      <c r="AZ5" s="278"/>
      <c r="BA5" s="278"/>
      <c r="BB5" s="290">
        <v>0</v>
      </c>
      <c r="BC5" s="290">
        <v>0.100005</v>
      </c>
      <c r="BD5" s="293" t="s">
        <v>430</v>
      </c>
      <c r="BE5" s="293"/>
      <c r="BF5" s="292" t="s">
        <v>432</v>
      </c>
      <c r="BG5" s="179"/>
      <c r="BH5" s="295">
        <v>0</v>
      </c>
      <c r="BI5" s="295">
        <v>2628000</v>
      </c>
      <c r="BJ5" s="85">
        <v>185</v>
      </c>
      <c r="BK5" s="85">
        <v>1015.854877</v>
      </c>
      <c r="BL5" s="85">
        <v>224.46239929999999</v>
      </c>
      <c r="BM5" s="85">
        <v>6.3920435209999997</v>
      </c>
      <c r="BN5" s="85">
        <v>-1015.854877</v>
      </c>
      <c r="BO5" s="85">
        <v>-195.9399951</v>
      </c>
      <c r="BP5" s="85">
        <v>-207.13036059999999</v>
      </c>
      <c r="BQ5" s="296">
        <f>BI5/$BQ$4</f>
        <v>30.416666666666668</v>
      </c>
      <c r="BR5" s="296" t="s">
        <v>547</v>
      </c>
      <c r="BS5" s="179"/>
      <c r="BT5" s="295">
        <v>0</v>
      </c>
      <c r="BU5" s="295">
        <v>2628000</v>
      </c>
      <c r="BV5" s="85">
        <v>1041.251409</v>
      </c>
      <c r="BW5" s="85">
        <v>1001.410486</v>
      </c>
      <c r="BX5" s="85">
        <v>-32.629095649999996</v>
      </c>
      <c r="BY5" s="85">
        <v>31.227061469999999</v>
      </c>
      <c r="BZ5" s="85">
        <v>-186.39162949999999</v>
      </c>
      <c r="CA5" s="85">
        <v>175.90329919999999</v>
      </c>
      <c r="CB5" s="179"/>
      <c r="CC5" s="179"/>
      <c r="CD5" s="179"/>
      <c r="CE5" s="179"/>
    </row>
    <row r="6" spans="1:83" ht="9.9499999999999993" customHeight="1">
      <c r="A6" s="179">
        <v>1</v>
      </c>
      <c r="B6" s="199">
        <v>1</v>
      </c>
      <c r="C6" s="158" t="str">
        <f t="shared" ref="C6:L6" si="1">IF(C76&lt;&gt;0,-1,IF(ISNUMBER(MATCH(C177,$AD$6:$AD$205,0)),$AD$5,IF(ISNUMBER(MATCH(C177,$AT$6:$AT$206,0)),$AK$4,IF(ISNUMBER(MATCH(C177,$AC$6:$AC$205,0)),$AC$5,0))))</f>
        <v>S</v>
      </c>
      <c r="D6" s="158">
        <f t="shared" si="1"/>
        <v>1</v>
      </c>
      <c r="E6" s="158">
        <f t="shared" si="1"/>
        <v>0</v>
      </c>
      <c r="F6" s="158">
        <f t="shared" si="1"/>
        <v>0</v>
      </c>
      <c r="G6" s="158">
        <f t="shared" si="1"/>
        <v>0</v>
      </c>
      <c r="H6" s="158">
        <f t="shared" si="1"/>
        <v>0</v>
      </c>
      <c r="I6" s="158">
        <f t="shared" si="1"/>
        <v>0</v>
      </c>
      <c r="J6" s="158">
        <f t="shared" si="1"/>
        <v>0</v>
      </c>
      <c r="K6" s="158">
        <f t="shared" si="1"/>
        <v>0</v>
      </c>
      <c r="L6" s="158">
        <f t="shared" si="1"/>
        <v>0</v>
      </c>
      <c r="M6" s="151">
        <f>COUNT(C6:L6)</f>
        <v>9</v>
      </c>
      <c r="N6" s="266">
        <v>0</v>
      </c>
      <c r="O6" s="267">
        <v>0</v>
      </c>
      <c r="P6" s="267">
        <v>0</v>
      </c>
      <c r="Q6" s="267">
        <v>0</v>
      </c>
      <c r="R6" s="266">
        <v>0</v>
      </c>
      <c r="S6" s="275" t="s">
        <v>88</v>
      </c>
      <c r="T6" s="266">
        <v>1</v>
      </c>
      <c r="U6" s="266">
        <v>100</v>
      </c>
      <c r="V6" s="266">
        <v>0.1</v>
      </c>
      <c r="W6" s="268">
        <v>9.9999999999999995E-7</v>
      </c>
      <c r="X6" s="266">
        <v>0.1</v>
      </c>
      <c r="Y6" s="266">
        <v>0.3</v>
      </c>
      <c r="Z6" s="266">
        <v>0.11</v>
      </c>
      <c r="AA6" s="266">
        <v>3.5</v>
      </c>
      <c r="AB6" s="272" t="s">
        <v>215</v>
      </c>
      <c r="AC6" s="199" t="str">
        <f>IF(AB6=$AB$3,_xlfn.CONCAT(Q6+1,",",P6+1),"")</f>
        <v>1,1</v>
      </c>
      <c r="AD6" s="199" t="str">
        <f>IF(AB6=$AB$4,_xlfn.CONCAT(Q6+1,",",P6+1),"")</f>
        <v/>
      </c>
      <c r="AE6" s="275">
        <v>0</v>
      </c>
      <c r="AF6" s="267">
        <v>0</v>
      </c>
      <c r="AG6" s="267">
        <v>0</v>
      </c>
      <c r="AH6" s="267">
        <v>0</v>
      </c>
      <c r="AI6" s="275">
        <v>0</v>
      </c>
      <c r="AJ6" s="275" t="s">
        <v>88</v>
      </c>
      <c r="AK6" s="266">
        <v>4500</v>
      </c>
      <c r="AL6" s="266">
        <v>12</v>
      </c>
      <c r="AM6" s="266">
        <v>8.677E-4</v>
      </c>
      <c r="AN6" s="268">
        <v>1093.048</v>
      </c>
      <c r="AO6" s="266">
        <v>3</v>
      </c>
      <c r="AP6" s="266">
        <v>3.0000000000000001E-6</v>
      </c>
      <c r="AQ6" s="266">
        <v>0.03</v>
      </c>
      <c r="AR6" s="266">
        <v>1</v>
      </c>
      <c r="AS6" s="272">
        <v>1</v>
      </c>
      <c r="AT6" s="199" t="str">
        <f>_xlfn.CONCAT(AH6+1,",",AG6+1)</f>
        <v>1,1</v>
      </c>
      <c r="AU6" s="277">
        <v>0</v>
      </c>
      <c r="AV6" s="277">
        <v>0</v>
      </c>
      <c r="AW6" s="278">
        <v>-1</v>
      </c>
      <c r="AX6" s="278"/>
      <c r="AY6" s="278"/>
      <c r="AZ6" s="278"/>
      <c r="BA6" s="278"/>
      <c r="BB6" s="290">
        <v>1</v>
      </c>
      <c r="BC6" s="290">
        <v>0.100005</v>
      </c>
      <c r="BD6" s="290"/>
      <c r="BE6" s="291" t="s">
        <v>29</v>
      </c>
      <c r="BF6" s="292" t="s">
        <v>433</v>
      </c>
      <c r="BG6" s="179"/>
      <c r="BH6" s="295">
        <v>1</v>
      </c>
      <c r="BI6" s="295">
        <v>2803200</v>
      </c>
      <c r="BJ6" s="85">
        <v>185</v>
      </c>
      <c r="BK6" s="85">
        <v>1015.8550320000001</v>
      </c>
      <c r="BL6" s="85">
        <v>225.45544599999999</v>
      </c>
      <c r="BM6" s="85">
        <v>6.3927413209999999</v>
      </c>
      <c r="BN6" s="85">
        <v>-1015.8550320000001</v>
      </c>
      <c r="BO6" s="85">
        <v>-196.93162649999999</v>
      </c>
      <c r="BP6" s="85">
        <v>-207.1310781</v>
      </c>
      <c r="BQ6" s="296">
        <f t="shared" ref="BQ6:BQ69" si="2">BI6/$BQ$4</f>
        <v>32.444444444444443</v>
      </c>
      <c r="BR6" s="299" t="s">
        <v>548</v>
      </c>
      <c r="BS6" s="179"/>
      <c r="BT6" s="295">
        <v>1</v>
      </c>
      <c r="BU6" s="295">
        <v>2803200</v>
      </c>
      <c r="BV6" s="85">
        <v>1041.251409</v>
      </c>
      <c r="BW6" s="85">
        <v>1001.410486</v>
      </c>
      <c r="BX6" s="85">
        <v>-32.629084939999998</v>
      </c>
      <c r="BY6" s="85">
        <v>31.227061469999999</v>
      </c>
      <c r="BZ6" s="85">
        <v>-186.39164360000001</v>
      </c>
      <c r="CA6" s="85">
        <v>175.90401660000001</v>
      </c>
      <c r="CB6" s="179"/>
      <c r="CC6" s="179"/>
      <c r="CD6" s="179"/>
      <c r="CE6" s="179"/>
    </row>
    <row r="7" spans="1:83" ht="9.9499999999999993" customHeight="1">
      <c r="A7" s="179">
        <f>A6+1</f>
        <v>2</v>
      </c>
      <c r="B7" s="199">
        <f>B6+1</f>
        <v>2</v>
      </c>
      <c r="C7" s="158">
        <f t="shared" ref="C7:L7" si="3">IF(C77&lt;&gt;0,-1,IF(ISNUMBER(MATCH(C178,$AD$6:$AD$205,0)),$AD$5,IF(ISNUMBER(MATCH(C178,$AT$6:$AT$206,0)),$AK$4,IF(ISNUMBER(MATCH(C178,$AC$6:$AC$205,0)),$AC$5,0))))</f>
        <v>1</v>
      </c>
      <c r="D7" s="158" t="str">
        <f t="shared" si="3"/>
        <v>S</v>
      </c>
      <c r="E7" s="158">
        <f t="shared" si="3"/>
        <v>1</v>
      </c>
      <c r="F7" s="158">
        <f t="shared" si="3"/>
        <v>0</v>
      </c>
      <c r="G7" s="158">
        <f t="shared" si="3"/>
        <v>0</v>
      </c>
      <c r="H7" s="158">
        <f t="shared" si="3"/>
        <v>1</v>
      </c>
      <c r="I7" s="158">
        <f t="shared" si="3"/>
        <v>1</v>
      </c>
      <c r="J7" s="158">
        <f t="shared" si="3"/>
        <v>1</v>
      </c>
      <c r="K7" s="158">
        <f t="shared" si="3"/>
        <v>0</v>
      </c>
      <c r="L7" s="158">
        <f t="shared" si="3"/>
        <v>0</v>
      </c>
      <c r="M7" s="151">
        <f>COUNT(B6:B20)</f>
        <v>15</v>
      </c>
      <c r="N7" s="266">
        <v>1</v>
      </c>
      <c r="O7" s="267">
        <v>0</v>
      </c>
      <c r="P7" s="267">
        <v>0</v>
      </c>
      <c r="Q7" s="267">
        <v>1</v>
      </c>
      <c r="R7" s="266">
        <v>1</v>
      </c>
      <c r="S7" s="275" t="s">
        <v>126</v>
      </c>
      <c r="T7" s="266">
        <v>1</v>
      </c>
      <c r="U7" s="266">
        <v>101</v>
      </c>
      <c r="V7" s="266">
        <v>0.1</v>
      </c>
      <c r="W7" s="268">
        <v>9.9999999999999995E-7</v>
      </c>
      <c r="X7" s="266">
        <v>0.1</v>
      </c>
      <c r="Y7" s="266">
        <v>0.3</v>
      </c>
      <c r="Z7" s="266">
        <v>0.11</v>
      </c>
      <c r="AA7" s="266">
        <v>3.5</v>
      </c>
      <c r="AB7" s="272" t="s">
        <v>215</v>
      </c>
      <c r="AC7" s="199" t="str">
        <f t="shared" ref="AC7:AC70" si="4">IF(AB7=$AB$3,_xlfn.CONCAT(Q7+1,",",P7+1),"")</f>
        <v>2,1</v>
      </c>
      <c r="AD7" s="199" t="str">
        <f t="shared" ref="AD7:AD70" si="5">IF(AB7=$AB$4,_xlfn.CONCAT(Q7+1,",",P7+1),"")</f>
        <v/>
      </c>
      <c r="AE7" s="275">
        <v>1</v>
      </c>
      <c r="AF7" s="267">
        <v>0</v>
      </c>
      <c r="AG7" s="267">
        <v>1</v>
      </c>
      <c r="AH7" s="267">
        <v>1</v>
      </c>
      <c r="AI7" s="275">
        <v>1</v>
      </c>
      <c r="AJ7" s="275" t="s">
        <v>216</v>
      </c>
      <c r="AK7" s="266">
        <v>7000</v>
      </c>
      <c r="AL7" s="266">
        <v>12</v>
      </c>
      <c r="AM7" s="266">
        <v>8.677E-4</v>
      </c>
      <c r="AN7" s="268">
        <v>1088.059</v>
      </c>
      <c r="AO7" s="266">
        <v>3</v>
      </c>
      <c r="AP7" s="266">
        <v>3.0000000000000001E-6</v>
      </c>
      <c r="AQ7" s="266">
        <v>0.03</v>
      </c>
      <c r="AR7" s="266">
        <v>2</v>
      </c>
      <c r="AS7" s="272">
        <v>1</v>
      </c>
      <c r="AT7" s="199" t="str">
        <f t="shared" ref="AT7:AT36" si="6">_xlfn.CONCAT(AH7+1,",",AG7+1)</f>
        <v>2,2</v>
      </c>
      <c r="AU7" s="277">
        <v>1</v>
      </c>
      <c r="AV7" s="277">
        <v>1</v>
      </c>
      <c r="AW7" s="278">
        <v>0</v>
      </c>
      <c r="AX7" s="278">
        <v>-2</v>
      </c>
      <c r="AY7" s="278"/>
      <c r="AZ7" s="278"/>
      <c r="BA7" s="278"/>
      <c r="BB7" s="290">
        <v>2</v>
      </c>
      <c r="BC7" s="290">
        <v>0.20000999999999999</v>
      </c>
      <c r="BD7" s="290"/>
      <c r="BE7" s="291" t="s">
        <v>29</v>
      </c>
      <c r="BF7" s="292" t="s">
        <v>434</v>
      </c>
      <c r="BG7" s="179"/>
      <c r="BH7" s="295">
        <v>2</v>
      </c>
      <c r="BI7" s="295">
        <v>2978400</v>
      </c>
      <c r="BJ7" s="85">
        <v>185</v>
      </c>
      <c r="BK7" s="85">
        <v>1015.85515</v>
      </c>
      <c r="BL7" s="85">
        <v>225.45518820000001</v>
      </c>
      <c r="BM7" s="85">
        <v>6.3919065450000003</v>
      </c>
      <c r="BN7" s="85">
        <v>-1015.85515</v>
      </c>
      <c r="BO7" s="85">
        <v>-196.9315373</v>
      </c>
      <c r="BP7" s="85">
        <v>-207.13174430000001</v>
      </c>
      <c r="BQ7" s="296">
        <f t="shared" si="2"/>
        <v>34.472222222222221</v>
      </c>
      <c r="BR7" s="299" t="s">
        <v>549</v>
      </c>
      <c r="BS7" s="179"/>
      <c r="BT7" s="295">
        <v>2</v>
      </c>
      <c r="BU7" s="295">
        <v>2978400</v>
      </c>
      <c r="BV7" s="85">
        <v>1041.2514080000001</v>
      </c>
      <c r="BW7" s="85">
        <v>1001.410486</v>
      </c>
      <c r="BX7" s="85">
        <v>-32.629063270000003</v>
      </c>
      <c r="BY7" s="85">
        <v>31.227061469999999</v>
      </c>
      <c r="BZ7" s="85">
        <v>-186.3916576</v>
      </c>
      <c r="CA7" s="85">
        <v>175.90468290000001</v>
      </c>
      <c r="CB7" s="179"/>
      <c r="CC7" s="179"/>
      <c r="CD7" s="179"/>
      <c r="CE7" s="179"/>
    </row>
    <row r="8" spans="1:83" ht="9.9499999999999993" customHeight="1">
      <c r="A8" s="179">
        <f t="shared" ref="A8:A40" si="7">A7+1</f>
        <v>3</v>
      </c>
      <c r="B8" s="199">
        <f t="shared" ref="B8:B20" si="8">B7+1</f>
        <v>3</v>
      </c>
      <c r="C8" s="158">
        <f t="shared" ref="C8:L8" si="9">IF(C78&lt;&gt;0,-1,IF(ISNUMBER(MATCH(C179,$AD$6:$AD$205,0)),$AD$5,IF(ISNUMBER(MATCH(C179,$AT$6:$AT$206,0)),$AK$4,IF(ISNUMBER(MATCH(C179,$AC$6:$AC$205,0)),$AC$5,0))))</f>
        <v>0</v>
      </c>
      <c r="D8" s="158">
        <f t="shared" si="9"/>
        <v>1</v>
      </c>
      <c r="E8" s="158" t="str">
        <f t="shared" si="9"/>
        <v>S</v>
      </c>
      <c r="F8" s="158" t="str">
        <f t="shared" si="9"/>
        <v>S</v>
      </c>
      <c r="G8" s="158" t="str">
        <f t="shared" si="9"/>
        <v>S</v>
      </c>
      <c r="H8" s="158" t="str">
        <f t="shared" si="9"/>
        <v>S</v>
      </c>
      <c r="I8" s="158" t="str">
        <f t="shared" si="9"/>
        <v>S</v>
      </c>
      <c r="J8" s="158">
        <f t="shared" si="9"/>
        <v>1</v>
      </c>
      <c r="K8" s="158">
        <f t="shared" si="9"/>
        <v>0</v>
      </c>
      <c r="L8" s="158">
        <f t="shared" si="9"/>
        <v>0</v>
      </c>
      <c r="M8" s="269">
        <f>M6-D23</f>
        <v>-1</v>
      </c>
      <c r="N8" s="266">
        <v>2</v>
      </c>
      <c r="O8" s="267">
        <v>0</v>
      </c>
      <c r="P8" s="267">
        <v>1</v>
      </c>
      <c r="Q8" s="267">
        <v>0</v>
      </c>
      <c r="R8" s="266">
        <v>2</v>
      </c>
      <c r="S8" s="275" t="s">
        <v>90</v>
      </c>
      <c r="T8" s="266">
        <v>1</v>
      </c>
      <c r="U8" s="266">
        <v>102</v>
      </c>
      <c r="V8" s="266">
        <v>0.1</v>
      </c>
      <c r="W8" s="268">
        <v>9.9999999999999995E-7</v>
      </c>
      <c r="X8" s="266">
        <v>0.2</v>
      </c>
      <c r="Y8" s="266">
        <v>0.3</v>
      </c>
      <c r="Z8" s="266">
        <v>0.21</v>
      </c>
      <c r="AA8" s="266">
        <v>3.5</v>
      </c>
      <c r="AB8" s="272" t="s">
        <v>215</v>
      </c>
      <c r="AC8" s="199" t="str">
        <f t="shared" si="4"/>
        <v>1,2</v>
      </c>
      <c r="AD8" s="199" t="str">
        <f t="shared" si="5"/>
        <v/>
      </c>
      <c r="AE8" s="275">
        <v>2</v>
      </c>
      <c r="AF8" s="267">
        <v>0</v>
      </c>
      <c r="AG8" s="267">
        <v>2</v>
      </c>
      <c r="AH8" s="267">
        <v>2</v>
      </c>
      <c r="AI8" s="275">
        <v>2</v>
      </c>
      <c r="AJ8" s="275" t="s">
        <v>220</v>
      </c>
      <c r="AK8" s="266">
        <v>6000</v>
      </c>
      <c r="AL8" s="266">
        <v>12</v>
      </c>
      <c r="AM8" s="266">
        <v>8.677E-4</v>
      </c>
      <c r="AN8" s="268">
        <v>1082.4190000000001</v>
      </c>
      <c r="AO8" s="266">
        <v>3</v>
      </c>
      <c r="AP8" s="266">
        <v>3.0000000000000001E-6</v>
      </c>
      <c r="AQ8" s="266">
        <v>0.03</v>
      </c>
      <c r="AR8" s="266">
        <v>2</v>
      </c>
      <c r="AS8" s="272">
        <v>1</v>
      </c>
      <c r="AT8" s="199" t="str">
        <f t="shared" si="6"/>
        <v>3,3</v>
      </c>
      <c r="AU8" s="277">
        <v>2</v>
      </c>
      <c r="AV8" s="277">
        <v>2</v>
      </c>
      <c r="AW8" s="278">
        <v>1</v>
      </c>
      <c r="AX8" s="278">
        <v>-3</v>
      </c>
      <c r="AY8" s="278"/>
      <c r="AZ8" s="278"/>
      <c r="BA8" s="278"/>
      <c r="BB8" s="290">
        <v>3</v>
      </c>
      <c r="BC8" s="290">
        <v>0.100005</v>
      </c>
      <c r="BD8" s="290"/>
      <c r="BE8" s="291" t="s">
        <v>29</v>
      </c>
      <c r="BF8" s="292" t="s">
        <v>435</v>
      </c>
      <c r="BG8" s="179"/>
      <c r="BH8" s="295">
        <v>3</v>
      </c>
      <c r="BI8" s="295">
        <v>3153600</v>
      </c>
      <c r="BJ8" s="85">
        <v>185</v>
      </c>
      <c r="BK8" s="85">
        <v>1015.855225</v>
      </c>
      <c r="BL8" s="85">
        <v>225.4549011</v>
      </c>
      <c r="BM8" s="85">
        <v>6.3911267430000001</v>
      </c>
      <c r="BN8" s="85">
        <v>-1015.855225</v>
      </c>
      <c r="BO8" s="85">
        <v>-196.9314124</v>
      </c>
      <c r="BP8" s="85">
        <v>-207.13236190000001</v>
      </c>
      <c r="BQ8" s="296">
        <f t="shared" si="2"/>
        <v>36.5</v>
      </c>
      <c r="BR8" s="299" t="s">
        <v>550</v>
      </c>
      <c r="BS8" s="179"/>
      <c r="BT8" s="295">
        <v>3</v>
      </c>
      <c r="BU8" s="295">
        <v>3153600</v>
      </c>
      <c r="BV8" s="85">
        <v>1041.251407</v>
      </c>
      <c r="BW8" s="85">
        <v>1001.410486</v>
      </c>
      <c r="BX8" s="85">
        <v>-32.629031349999998</v>
      </c>
      <c r="BY8" s="85">
        <v>31.227061469999999</v>
      </c>
      <c r="BZ8" s="85">
        <v>-186.39166599999999</v>
      </c>
      <c r="CA8" s="85">
        <v>175.90530039999999</v>
      </c>
      <c r="CB8" s="179"/>
      <c r="CC8" s="179"/>
      <c r="CD8" s="179"/>
      <c r="CE8" s="179"/>
    </row>
    <row r="9" spans="1:83" ht="9.9499999999999993" customHeight="1">
      <c r="A9" s="179">
        <f t="shared" si="7"/>
        <v>4</v>
      </c>
      <c r="B9" s="199">
        <f t="shared" si="8"/>
        <v>4</v>
      </c>
      <c r="C9" s="158">
        <f t="shared" ref="C9:L9" si="10">IF(C79&lt;&gt;0,-1,IF(ISNUMBER(MATCH(C180,$AD$6:$AD$205,0)),$AD$5,IF(ISNUMBER(MATCH(C180,$AT$6:$AT$206,0)),$AK$4,IF(ISNUMBER(MATCH(C180,$AC$6:$AC$205,0)),$AC$5,0))))</f>
        <v>1</v>
      </c>
      <c r="D9" s="158">
        <f t="shared" si="10"/>
        <v>1</v>
      </c>
      <c r="E9" s="158">
        <f t="shared" si="10"/>
        <v>1</v>
      </c>
      <c r="F9" s="158">
        <f t="shared" si="10"/>
        <v>1</v>
      </c>
      <c r="G9" s="158" t="str">
        <f t="shared" si="10"/>
        <v>S</v>
      </c>
      <c r="H9" s="158">
        <f t="shared" si="10"/>
        <v>1</v>
      </c>
      <c r="I9" s="158">
        <f t="shared" si="10"/>
        <v>1</v>
      </c>
      <c r="J9" s="158" t="str">
        <f t="shared" si="10"/>
        <v>S</v>
      </c>
      <c r="K9" s="158">
        <f t="shared" si="10"/>
        <v>1</v>
      </c>
      <c r="L9" s="158">
        <f t="shared" si="10"/>
        <v>0</v>
      </c>
      <c r="M9" s="269">
        <f>M7-D24</f>
        <v>0</v>
      </c>
      <c r="N9" s="266">
        <v>3</v>
      </c>
      <c r="O9" s="267">
        <v>0</v>
      </c>
      <c r="P9" s="267">
        <v>1</v>
      </c>
      <c r="Q9" s="267">
        <v>1</v>
      </c>
      <c r="R9" s="266">
        <v>3</v>
      </c>
      <c r="S9" s="275" t="s">
        <v>216</v>
      </c>
      <c r="T9" s="266">
        <v>1</v>
      </c>
      <c r="U9" s="266">
        <v>103</v>
      </c>
      <c r="V9" s="266">
        <v>0.1</v>
      </c>
      <c r="W9" s="268">
        <v>9.9999999999999995E-7</v>
      </c>
      <c r="X9" s="266">
        <v>0.1</v>
      </c>
      <c r="Y9" s="266">
        <v>0.3</v>
      </c>
      <c r="Z9" s="266">
        <v>0.11</v>
      </c>
      <c r="AA9" s="266">
        <v>3.5</v>
      </c>
      <c r="AB9" s="272" t="s">
        <v>215</v>
      </c>
      <c r="AC9" s="199" t="str">
        <f t="shared" si="4"/>
        <v>2,2</v>
      </c>
      <c r="AD9" s="199" t="str">
        <f t="shared" si="5"/>
        <v/>
      </c>
      <c r="AE9" s="275">
        <v>3</v>
      </c>
      <c r="AF9" s="267">
        <v>0</v>
      </c>
      <c r="AG9" s="267">
        <v>2</v>
      </c>
      <c r="AH9" s="267">
        <v>3</v>
      </c>
      <c r="AI9" s="275">
        <v>3</v>
      </c>
      <c r="AJ9" s="275" t="s">
        <v>221</v>
      </c>
      <c r="AK9" s="266">
        <v>5550</v>
      </c>
      <c r="AL9" s="266">
        <v>12</v>
      </c>
      <c r="AM9" s="266">
        <v>8.677E-4</v>
      </c>
      <c r="AN9" s="268">
        <v>1077.4079999999999</v>
      </c>
      <c r="AO9" s="266">
        <v>3</v>
      </c>
      <c r="AP9" s="266">
        <v>3.0000000000000001E-6</v>
      </c>
      <c r="AQ9" s="266">
        <v>0.03</v>
      </c>
      <c r="AR9" s="266">
        <v>3</v>
      </c>
      <c r="AS9" s="272">
        <v>1</v>
      </c>
      <c r="AT9" s="199" t="str">
        <f t="shared" si="6"/>
        <v>4,3</v>
      </c>
      <c r="AU9" s="277">
        <v>3</v>
      </c>
      <c r="AV9" s="277">
        <v>3</v>
      </c>
      <c r="AW9" s="278">
        <v>2</v>
      </c>
      <c r="AX9" s="278">
        <v>-4</v>
      </c>
      <c r="AY9" s="278">
        <v>-9</v>
      </c>
      <c r="AZ9" s="278"/>
      <c r="BA9" s="278"/>
      <c r="BB9" s="290">
        <v>4</v>
      </c>
      <c r="BC9" s="290">
        <v>0.100005</v>
      </c>
      <c r="BD9" s="290"/>
      <c r="BE9" s="291" t="s">
        <v>29</v>
      </c>
      <c r="BF9" s="292" t="s">
        <v>436</v>
      </c>
      <c r="BG9" s="179"/>
      <c r="BH9" s="295">
        <v>4</v>
      </c>
      <c r="BI9" s="295">
        <v>3328800</v>
      </c>
      <c r="BJ9" s="85">
        <v>185</v>
      </c>
      <c r="BK9" s="85">
        <v>1015.8552560000001</v>
      </c>
      <c r="BL9" s="85">
        <v>225.454588</v>
      </c>
      <c r="BM9" s="85">
        <v>6.3903993090000002</v>
      </c>
      <c r="BN9" s="85">
        <v>-1015.8552560000001</v>
      </c>
      <c r="BO9" s="85">
        <v>-196.9312554</v>
      </c>
      <c r="BP9" s="85">
        <v>-207.13293329999999</v>
      </c>
      <c r="BQ9" s="296">
        <f t="shared" si="2"/>
        <v>38.527777777777779</v>
      </c>
      <c r="BR9" s="299" t="s">
        <v>551</v>
      </c>
      <c r="BS9" s="179"/>
      <c r="BT9" s="295">
        <v>4</v>
      </c>
      <c r="BU9" s="295">
        <v>3328800</v>
      </c>
      <c r="BV9" s="85">
        <v>1041.2514060000001</v>
      </c>
      <c r="BW9" s="85">
        <v>1001.410486</v>
      </c>
      <c r="BX9" s="85">
        <v>-32.628989949999998</v>
      </c>
      <c r="BY9" s="85">
        <v>31.227061469999999</v>
      </c>
      <c r="BZ9" s="85">
        <v>-186.39166499999999</v>
      </c>
      <c r="CA9" s="85">
        <v>175.9058718</v>
      </c>
      <c r="CB9" s="179"/>
      <c r="CC9" s="179"/>
      <c r="CD9" s="179"/>
      <c r="CE9" s="179"/>
    </row>
    <row r="10" spans="1:83" ht="9.9499999999999993" customHeight="1">
      <c r="A10" s="179">
        <f t="shared" si="7"/>
        <v>5</v>
      </c>
      <c r="B10" s="199">
        <f t="shared" si="8"/>
        <v>5</v>
      </c>
      <c r="C10" s="158">
        <f t="shared" ref="C10:L10" si="11">IF(C80&lt;&gt;0,-1,IF(ISNUMBER(MATCH(C181,$AD$6:$AD$205,0)),$AD$5,IF(ISNUMBER(MATCH(C181,$AT$6:$AT$206,0)),$AK$4,IF(ISNUMBER(MATCH(C181,$AC$6:$AC$205,0)),$AC$5,0))))</f>
        <v>1</v>
      </c>
      <c r="D10" s="158">
        <f t="shared" si="11"/>
        <v>1</v>
      </c>
      <c r="E10" s="158">
        <f t="shared" si="11"/>
        <v>1</v>
      </c>
      <c r="F10" s="158">
        <f t="shared" si="11"/>
        <v>1</v>
      </c>
      <c r="G10" s="158">
        <f t="shared" si="11"/>
        <v>1</v>
      </c>
      <c r="H10" s="158" t="str">
        <f t="shared" si="11"/>
        <v>S</v>
      </c>
      <c r="I10" s="158">
        <f t="shared" si="11"/>
        <v>1</v>
      </c>
      <c r="J10" s="158" t="str">
        <f t="shared" si="11"/>
        <v>S</v>
      </c>
      <c r="K10" s="158" t="str">
        <f t="shared" si="11"/>
        <v>S</v>
      </c>
      <c r="L10" s="158" t="str">
        <f t="shared" si="11"/>
        <v>S</v>
      </c>
      <c r="M10" s="11"/>
      <c r="N10" s="266">
        <v>4</v>
      </c>
      <c r="O10" s="267">
        <v>0</v>
      </c>
      <c r="P10" s="267">
        <v>1</v>
      </c>
      <c r="Q10" s="267">
        <v>2</v>
      </c>
      <c r="R10" s="266">
        <v>4</v>
      </c>
      <c r="S10" s="275" t="s">
        <v>124</v>
      </c>
      <c r="T10" s="266">
        <v>1</v>
      </c>
      <c r="U10" s="266">
        <v>104</v>
      </c>
      <c r="V10" s="266">
        <v>0.1</v>
      </c>
      <c r="W10" s="268">
        <v>9.9999999999999995E-7</v>
      </c>
      <c r="X10" s="266">
        <v>0.1</v>
      </c>
      <c r="Y10" s="266">
        <v>0.3</v>
      </c>
      <c r="Z10" s="266">
        <v>0.11</v>
      </c>
      <c r="AA10" s="266">
        <v>3.5</v>
      </c>
      <c r="AB10" s="272" t="s">
        <v>215</v>
      </c>
      <c r="AC10" s="199" t="str">
        <f t="shared" si="4"/>
        <v>3,2</v>
      </c>
      <c r="AD10" s="199" t="str">
        <f t="shared" si="5"/>
        <v/>
      </c>
      <c r="AE10" s="275">
        <v>4</v>
      </c>
      <c r="AF10" s="267">
        <v>0</v>
      </c>
      <c r="AG10" s="267">
        <v>3</v>
      </c>
      <c r="AH10" s="267">
        <v>4</v>
      </c>
      <c r="AI10" s="275">
        <v>4</v>
      </c>
      <c r="AJ10" s="275" t="s">
        <v>227</v>
      </c>
      <c r="AK10" s="266">
        <v>6500</v>
      </c>
      <c r="AL10" s="266">
        <v>12</v>
      </c>
      <c r="AM10" s="266">
        <v>9.4339999999999995E-4</v>
      </c>
      <c r="AN10" s="268">
        <v>1071.934</v>
      </c>
      <c r="AO10" s="266">
        <v>3</v>
      </c>
      <c r="AP10" s="266">
        <v>3.0000000000000001E-6</v>
      </c>
      <c r="AQ10" s="266">
        <v>0.03</v>
      </c>
      <c r="AR10" s="266">
        <v>2</v>
      </c>
      <c r="AS10" s="272">
        <v>1</v>
      </c>
      <c r="AT10" s="199" t="str">
        <f t="shared" si="6"/>
        <v>5,4</v>
      </c>
      <c r="AU10" s="277">
        <v>4</v>
      </c>
      <c r="AV10" s="277">
        <v>4</v>
      </c>
      <c r="AW10" s="278">
        <v>3</v>
      </c>
      <c r="AX10" s="278">
        <v>-5</v>
      </c>
      <c r="AY10" s="278"/>
      <c r="AZ10" s="278"/>
      <c r="BA10" s="278"/>
      <c r="BB10" s="290">
        <v>5</v>
      </c>
      <c r="BC10" s="290">
        <v>0.20000999999999999</v>
      </c>
      <c r="BD10" s="290"/>
      <c r="BE10" s="291" t="s">
        <v>29</v>
      </c>
      <c r="BF10" s="292" t="s">
        <v>437</v>
      </c>
      <c r="BG10" s="179"/>
      <c r="BH10" s="295">
        <v>5</v>
      </c>
      <c r="BI10" s="295">
        <v>3504000</v>
      </c>
      <c r="BJ10" s="85">
        <v>185</v>
      </c>
      <c r="BK10" s="85">
        <v>1015.855242</v>
      </c>
      <c r="BL10" s="85">
        <v>225.45424779999999</v>
      </c>
      <c r="BM10" s="85">
        <v>6.3897217360000003</v>
      </c>
      <c r="BN10" s="85">
        <v>-1015.855242</v>
      </c>
      <c r="BO10" s="85">
        <v>-196.93106510000001</v>
      </c>
      <c r="BP10" s="85">
        <v>-207.13346100000001</v>
      </c>
      <c r="BQ10" s="296">
        <f t="shared" si="2"/>
        <v>40.555555555555557</v>
      </c>
      <c r="BR10" s="299" t="s">
        <v>552</v>
      </c>
      <c r="BS10" s="179"/>
      <c r="BT10" s="295">
        <v>5</v>
      </c>
      <c r="BU10" s="295">
        <v>3504000</v>
      </c>
      <c r="BV10" s="85">
        <v>1041.251405</v>
      </c>
      <c r="BW10" s="85">
        <v>1001.410486</v>
      </c>
      <c r="BX10" s="85">
        <v>-32.628939809999999</v>
      </c>
      <c r="BY10" s="85">
        <v>31.227061469999999</v>
      </c>
      <c r="BZ10" s="85">
        <v>-186.39165159999999</v>
      </c>
      <c r="CA10" s="85">
        <v>175.90639949999999</v>
      </c>
      <c r="CB10" s="179"/>
      <c r="CC10" s="179"/>
      <c r="CD10" s="179"/>
      <c r="CE10" s="179"/>
    </row>
    <row r="11" spans="1:83" ht="9.9499999999999993" customHeight="1">
      <c r="A11" s="179">
        <f t="shared" si="7"/>
        <v>6</v>
      </c>
      <c r="B11" s="199">
        <f t="shared" si="8"/>
        <v>6</v>
      </c>
      <c r="C11" s="158">
        <f t="shared" ref="C11:L11" si="12">IF(C81&lt;&gt;0,-1,IF(ISNUMBER(MATCH(C182,$AD$6:$AD$205,0)),$AD$5,IF(ISNUMBER(MATCH(C182,$AT$6:$AT$206,0)),$AK$4,IF(ISNUMBER(MATCH(C182,$AC$6:$AC$205,0)),$AC$5,0))))</f>
        <v>1</v>
      </c>
      <c r="D11" s="158">
        <f t="shared" si="12"/>
        <v>1</v>
      </c>
      <c r="E11" s="158">
        <f t="shared" si="12"/>
        <v>1</v>
      </c>
      <c r="F11" s="158">
        <f t="shared" si="12"/>
        <v>2</v>
      </c>
      <c r="G11" s="158">
        <f t="shared" si="12"/>
        <v>2</v>
      </c>
      <c r="H11" s="158" t="str">
        <f t="shared" si="12"/>
        <v>S</v>
      </c>
      <c r="I11" s="158">
        <f t="shared" si="12"/>
        <v>1</v>
      </c>
      <c r="J11" s="158" t="str">
        <f t="shared" si="12"/>
        <v>S</v>
      </c>
      <c r="K11" s="158">
        <f t="shared" si="12"/>
        <v>1</v>
      </c>
      <c r="L11" s="158">
        <f t="shared" si="12"/>
        <v>1</v>
      </c>
      <c r="M11" s="11"/>
      <c r="N11" s="266">
        <v>5</v>
      </c>
      <c r="O11" s="267">
        <v>0</v>
      </c>
      <c r="P11" s="267">
        <v>1</v>
      </c>
      <c r="Q11" s="267">
        <v>5</v>
      </c>
      <c r="R11" s="266">
        <v>5</v>
      </c>
      <c r="S11" s="275" t="s">
        <v>217</v>
      </c>
      <c r="T11" s="266">
        <v>1</v>
      </c>
      <c r="U11" s="266">
        <v>105</v>
      </c>
      <c r="V11" s="266">
        <v>0.1</v>
      </c>
      <c r="W11" s="268">
        <v>9.9999999999999995E-7</v>
      </c>
      <c r="X11" s="266">
        <v>0.2</v>
      </c>
      <c r="Y11" s="266">
        <v>0.3</v>
      </c>
      <c r="Z11" s="266">
        <v>0.21</v>
      </c>
      <c r="AA11" s="266">
        <v>3.5</v>
      </c>
      <c r="AB11" s="272" t="s">
        <v>215</v>
      </c>
      <c r="AC11" s="199" t="str">
        <f t="shared" si="4"/>
        <v>6,2</v>
      </c>
      <c r="AD11" s="199" t="str">
        <f t="shared" si="5"/>
        <v/>
      </c>
      <c r="AE11" s="275">
        <v>5</v>
      </c>
      <c r="AF11" s="267">
        <v>0</v>
      </c>
      <c r="AG11" s="267">
        <v>4</v>
      </c>
      <c r="AH11" s="267">
        <v>5</v>
      </c>
      <c r="AI11" s="275">
        <v>5</v>
      </c>
      <c r="AJ11" s="275" t="s">
        <v>121</v>
      </c>
      <c r="AK11" s="266">
        <v>5000</v>
      </c>
      <c r="AL11" s="266">
        <v>12</v>
      </c>
      <c r="AM11" s="266">
        <v>9.4339999999999995E-4</v>
      </c>
      <c r="AN11" s="268">
        <v>1066.509</v>
      </c>
      <c r="AO11" s="266">
        <v>3</v>
      </c>
      <c r="AP11" s="266">
        <v>3.0000000000000001E-6</v>
      </c>
      <c r="AQ11" s="266">
        <v>0.03</v>
      </c>
      <c r="AR11" s="266">
        <v>2</v>
      </c>
      <c r="AS11" s="272">
        <v>1</v>
      </c>
      <c r="AT11" s="199" t="str">
        <f t="shared" si="6"/>
        <v>6,5</v>
      </c>
      <c r="AU11" s="277">
        <v>5</v>
      </c>
      <c r="AV11" s="277">
        <v>5</v>
      </c>
      <c r="AW11" s="278">
        <v>4</v>
      </c>
      <c r="AX11" s="278">
        <v>-6</v>
      </c>
      <c r="AY11" s="278"/>
      <c r="AZ11" s="278"/>
      <c r="BA11" s="278"/>
      <c r="BB11" s="290">
        <v>6</v>
      </c>
      <c r="BC11" s="290">
        <v>0.20000999999999999</v>
      </c>
      <c r="BD11" s="290"/>
      <c r="BE11" s="291" t="s">
        <v>29</v>
      </c>
      <c r="BF11" s="292" t="s">
        <v>438</v>
      </c>
      <c r="BG11" s="179"/>
      <c r="BH11" s="295">
        <v>6</v>
      </c>
      <c r="BI11" s="295">
        <v>3679200</v>
      </c>
      <c r="BJ11" s="85">
        <v>185</v>
      </c>
      <c r="BK11" s="85">
        <v>1015.855183</v>
      </c>
      <c r="BL11" s="85">
        <v>225.45387919999999</v>
      </c>
      <c r="BM11" s="85">
        <v>6.3890916310000003</v>
      </c>
      <c r="BN11" s="85">
        <v>-1015.855183</v>
      </c>
      <c r="BO11" s="85">
        <v>-196.9308403</v>
      </c>
      <c r="BP11" s="85">
        <v>-207.13394719999999</v>
      </c>
      <c r="BQ11" s="296">
        <f t="shared" si="2"/>
        <v>42.583333333333336</v>
      </c>
      <c r="BR11" s="299" t="s">
        <v>553</v>
      </c>
      <c r="BS11" s="179"/>
      <c r="BT11" s="295">
        <v>6</v>
      </c>
      <c r="BU11" s="295">
        <v>3679200</v>
      </c>
      <c r="BV11" s="85">
        <v>1041.2514040000001</v>
      </c>
      <c r="BW11" s="85">
        <v>1001.410485</v>
      </c>
      <c r="BX11" s="85">
        <v>-32.628881610000001</v>
      </c>
      <c r="BY11" s="85">
        <v>31.227061469999999</v>
      </c>
      <c r="BZ11" s="85">
        <v>-186.3916232</v>
      </c>
      <c r="CA11" s="85">
        <v>175.9068858</v>
      </c>
      <c r="CB11" s="179"/>
      <c r="CC11" s="179"/>
      <c r="CD11" s="179"/>
      <c r="CE11" s="179"/>
    </row>
    <row r="12" spans="1:83" ht="9.9499999999999993" customHeight="1">
      <c r="A12" s="179">
        <f t="shared" si="7"/>
        <v>7</v>
      </c>
      <c r="B12" s="199">
        <f t="shared" si="8"/>
        <v>7</v>
      </c>
      <c r="C12" s="158">
        <f t="shared" ref="C12:L12" si="13">IF(C82&lt;&gt;0,-1,IF(ISNUMBER(MATCH(C183,$AD$6:$AD$205,0)),$AD$5,IF(ISNUMBER(MATCH(C183,$AT$6:$AT$206,0)),$AK$4,IF(ISNUMBER(MATCH(C183,$AC$6:$AC$205,0)),$AC$5,0))))</f>
        <v>1</v>
      </c>
      <c r="D12" s="158">
        <f t="shared" si="13"/>
        <v>1</v>
      </c>
      <c r="E12" s="158">
        <f t="shared" si="13"/>
        <v>1</v>
      </c>
      <c r="F12" s="158">
        <f t="shared" si="13"/>
        <v>2</v>
      </c>
      <c r="G12" s="158">
        <f t="shared" si="13"/>
        <v>2</v>
      </c>
      <c r="H12" s="158" t="str">
        <f t="shared" si="13"/>
        <v>S</v>
      </c>
      <c r="I12" s="158" t="str">
        <f t="shared" si="13"/>
        <v>S</v>
      </c>
      <c r="J12" s="158">
        <f t="shared" si="13"/>
        <v>1</v>
      </c>
      <c r="K12" s="158">
        <f t="shared" si="13"/>
        <v>1</v>
      </c>
      <c r="L12" s="158">
        <f t="shared" si="13"/>
        <v>0</v>
      </c>
      <c r="M12" s="11"/>
      <c r="N12" s="266">
        <v>6</v>
      </c>
      <c r="O12" s="267">
        <v>0</v>
      </c>
      <c r="P12" s="267">
        <v>1</v>
      </c>
      <c r="Q12" s="267">
        <v>6</v>
      </c>
      <c r="R12" s="266">
        <v>6</v>
      </c>
      <c r="S12" s="275" t="s">
        <v>218</v>
      </c>
      <c r="T12" s="266">
        <v>1</v>
      </c>
      <c r="U12" s="266">
        <v>106</v>
      </c>
      <c r="V12" s="266">
        <v>0.1</v>
      </c>
      <c r="W12" s="268">
        <v>9.9999999999999995E-7</v>
      </c>
      <c r="X12" s="266">
        <v>0.2</v>
      </c>
      <c r="Y12" s="266">
        <v>0.3</v>
      </c>
      <c r="Z12" s="266">
        <v>0.21</v>
      </c>
      <c r="AA12" s="266">
        <v>3.5</v>
      </c>
      <c r="AB12" s="272" t="s">
        <v>215</v>
      </c>
      <c r="AC12" s="199" t="str">
        <f t="shared" si="4"/>
        <v>7,2</v>
      </c>
      <c r="AD12" s="199" t="str">
        <f t="shared" si="5"/>
        <v/>
      </c>
      <c r="AE12" s="275">
        <v>6</v>
      </c>
      <c r="AF12" s="267">
        <v>0</v>
      </c>
      <c r="AG12" s="267">
        <v>5</v>
      </c>
      <c r="AH12" s="267">
        <v>5</v>
      </c>
      <c r="AI12" s="275">
        <v>6</v>
      </c>
      <c r="AJ12" s="275" t="s">
        <v>238</v>
      </c>
      <c r="AK12" s="266">
        <v>5000</v>
      </c>
      <c r="AL12" s="266">
        <v>12</v>
      </c>
      <c r="AM12" s="266">
        <v>9.4339999999999995E-4</v>
      </c>
      <c r="AN12" s="268">
        <v>1061.7919999999999</v>
      </c>
      <c r="AO12" s="266">
        <v>3</v>
      </c>
      <c r="AP12" s="266">
        <v>3.0000000000000001E-6</v>
      </c>
      <c r="AQ12" s="266">
        <v>0.03</v>
      </c>
      <c r="AR12" s="266">
        <v>2</v>
      </c>
      <c r="AS12" s="272">
        <v>1</v>
      </c>
      <c r="AT12" s="199" t="str">
        <f t="shared" si="6"/>
        <v>6,6</v>
      </c>
      <c r="AU12" s="277">
        <v>6</v>
      </c>
      <c r="AV12" s="277">
        <v>6</v>
      </c>
      <c r="AW12" s="278">
        <v>5</v>
      </c>
      <c r="AX12" s="278">
        <v>-7</v>
      </c>
      <c r="AY12" s="278"/>
      <c r="AZ12" s="278"/>
      <c r="BA12" s="278"/>
      <c r="BB12" s="290">
        <v>7</v>
      </c>
      <c r="BC12" s="290">
        <v>0.20000999999999999</v>
      </c>
      <c r="BD12" s="290"/>
      <c r="BE12" s="291" t="s">
        <v>29</v>
      </c>
      <c r="BF12" s="292" t="s">
        <v>439</v>
      </c>
      <c r="BG12" s="179"/>
      <c r="BH12" s="295">
        <v>7</v>
      </c>
      <c r="BI12" s="295">
        <v>3854400</v>
      </c>
      <c r="BJ12" s="85">
        <v>185</v>
      </c>
      <c r="BK12" s="85">
        <v>1015.855079</v>
      </c>
      <c r="BL12" s="85">
        <v>225.4534811</v>
      </c>
      <c r="BM12" s="85">
        <v>6.3885067229999999</v>
      </c>
      <c r="BN12" s="85">
        <v>-1015.855079</v>
      </c>
      <c r="BO12" s="85">
        <v>-196.93058020000001</v>
      </c>
      <c r="BP12" s="85">
        <v>-207.1343942</v>
      </c>
      <c r="BQ12" s="296">
        <f t="shared" si="2"/>
        <v>44.611111111111114</v>
      </c>
      <c r="BR12" s="299" t="s">
        <v>554</v>
      </c>
      <c r="BS12" s="179"/>
      <c r="BT12" s="295">
        <v>7</v>
      </c>
      <c r="BU12" s="295">
        <v>3854400</v>
      </c>
      <c r="BV12" s="85">
        <v>1041.2514020000001</v>
      </c>
      <c r="BW12" s="85">
        <v>1001.410485</v>
      </c>
      <c r="BX12" s="85">
        <v>-32.628816020000002</v>
      </c>
      <c r="BY12" s="85">
        <v>31.227061469999999</v>
      </c>
      <c r="BZ12" s="85">
        <v>-186.39157800000001</v>
      </c>
      <c r="CA12" s="85">
        <v>175.90733270000001</v>
      </c>
      <c r="CB12" s="179"/>
      <c r="CC12" s="179"/>
      <c r="CD12" s="179"/>
      <c r="CE12" s="179"/>
    </row>
    <row r="13" spans="1:83" ht="9.9499999999999993" customHeight="1">
      <c r="A13" s="179">
        <f t="shared" si="7"/>
        <v>8</v>
      </c>
      <c r="B13" s="199">
        <f t="shared" si="8"/>
        <v>8</v>
      </c>
      <c r="C13" s="158">
        <f t="shared" ref="C13:L13" si="14">IF(C83&lt;&gt;0,-1,IF(ISNUMBER(MATCH(C184,$AD$6:$AD$205,0)),$AD$5,IF(ISNUMBER(MATCH(C184,$AT$6:$AT$206,0)),$AK$4,IF(ISNUMBER(MATCH(C184,$AC$6:$AC$205,0)),$AC$5,0))))</f>
        <v>0</v>
      </c>
      <c r="D13" s="158">
        <f t="shared" si="14"/>
        <v>1</v>
      </c>
      <c r="E13" s="158">
        <f t="shared" si="14"/>
        <v>1</v>
      </c>
      <c r="F13" s="158">
        <f t="shared" si="14"/>
        <v>2</v>
      </c>
      <c r="G13" s="158">
        <f t="shared" si="14"/>
        <v>2</v>
      </c>
      <c r="H13" s="158" t="str">
        <f t="shared" si="14"/>
        <v>S</v>
      </c>
      <c r="I13" s="158" t="str">
        <f t="shared" si="14"/>
        <v>S</v>
      </c>
      <c r="J13" s="158">
        <f t="shared" si="14"/>
        <v>1</v>
      </c>
      <c r="K13" s="158">
        <f t="shared" si="14"/>
        <v>1</v>
      </c>
      <c r="L13" s="158">
        <f t="shared" si="14"/>
        <v>0</v>
      </c>
      <c r="M13" s="11"/>
      <c r="N13" s="266">
        <v>7</v>
      </c>
      <c r="O13" s="267">
        <v>0</v>
      </c>
      <c r="P13" s="267">
        <v>1</v>
      </c>
      <c r="Q13" s="267">
        <v>7</v>
      </c>
      <c r="R13" s="266">
        <v>7</v>
      </c>
      <c r="S13" s="275" t="s">
        <v>219</v>
      </c>
      <c r="T13" s="266">
        <v>1</v>
      </c>
      <c r="U13" s="266">
        <v>107</v>
      </c>
      <c r="V13" s="266">
        <v>0.1</v>
      </c>
      <c r="W13" s="268">
        <v>9.9999999999999995E-7</v>
      </c>
      <c r="X13" s="266">
        <v>0.2</v>
      </c>
      <c r="Y13" s="266">
        <v>0.3</v>
      </c>
      <c r="Z13" s="266">
        <v>0.21</v>
      </c>
      <c r="AA13" s="266">
        <v>3.5</v>
      </c>
      <c r="AB13" s="272" t="s">
        <v>215</v>
      </c>
      <c r="AC13" s="199" t="str">
        <f t="shared" si="4"/>
        <v>8,2</v>
      </c>
      <c r="AD13" s="199" t="str">
        <f t="shared" si="5"/>
        <v/>
      </c>
      <c r="AE13" s="275">
        <v>7</v>
      </c>
      <c r="AF13" s="267">
        <v>0</v>
      </c>
      <c r="AG13" s="267">
        <v>6</v>
      </c>
      <c r="AH13" s="267">
        <v>5</v>
      </c>
      <c r="AI13" s="275">
        <v>7</v>
      </c>
      <c r="AJ13" s="275" t="s">
        <v>246</v>
      </c>
      <c r="AK13" s="266">
        <v>5000</v>
      </c>
      <c r="AL13" s="266">
        <v>12</v>
      </c>
      <c r="AM13" s="266">
        <v>9.4339999999999995E-4</v>
      </c>
      <c r="AN13" s="268">
        <v>1057.075</v>
      </c>
      <c r="AO13" s="266">
        <v>3</v>
      </c>
      <c r="AP13" s="266">
        <v>3.0000000000000001E-6</v>
      </c>
      <c r="AQ13" s="266">
        <v>0.03</v>
      </c>
      <c r="AR13" s="266">
        <v>2</v>
      </c>
      <c r="AS13" s="272">
        <v>1</v>
      </c>
      <c r="AT13" s="199" t="str">
        <f t="shared" si="6"/>
        <v>6,7</v>
      </c>
      <c r="AU13" s="277">
        <v>7</v>
      </c>
      <c r="AV13" s="277">
        <v>7</v>
      </c>
      <c r="AW13" s="278">
        <v>6</v>
      </c>
      <c r="AX13" s="278">
        <v>-8</v>
      </c>
      <c r="AY13" s="278"/>
      <c r="AZ13" s="278"/>
      <c r="BA13" s="278"/>
      <c r="BB13" s="290">
        <v>8</v>
      </c>
      <c r="BC13" s="290">
        <v>0.20000999999999999</v>
      </c>
      <c r="BD13" s="290"/>
      <c r="BE13" s="291" t="s">
        <v>29</v>
      </c>
      <c r="BF13" s="292" t="s">
        <v>440</v>
      </c>
      <c r="BG13" s="179"/>
      <c r="BH13" s="295">
        <v>8</v>
      </c>
      <c r="BI13" s="295">
        <v>4029600</v>
      </c>
      <c r="BJ13" s="85">
        <v>185</v>
      </c>
      <c r="BK13" s="85">
        <v>1015.85493</v>
      </c>
      <c r="BL13" s="85">
        <v>225.45305310000001</v>
      </c>
      <c r="BM13" s="85">
        <v>6.387964856</v>
      </c>
      <c r="BN13" s="85">
        <v>-1015.85493</v>
      </c>
      <c r="BO13" s="85">
        <v>-196.93028430000001</v>
      </c>
      <c r="BP13" s="85">
        <v>-207.134804</v>
      </c>
      <c r="BQ13" s="296">
        <f t="shared" si="2"/>
        <v>46.638888888888886</v>
      </c>
      <c r="BR13" s="179"/>
      <c r="BS13" s="179"/>
      <c r="BT13" s="295">
        <v>8</v>
      </c>
      <c r="BU13" s="295">
        <v>4029600</v>
      </c>
      <c r="BV13" s="85">
        <v>1041.251401</v>
      </c>
      <c r="BW13" s="85">
        <v>1001.410485</v>
      </c>
      <c r="BX13" s="85">
        <v>-32.628743610000001</v>
      </c>
      <c r="BY13" s="85">
        <v>31.227061469999999</v>
      </c>
      <c r="BZ13" s="85">
        <v>-186.3915145</v>
      </c>
      <c r="CA13" s="85">
        <v>175.90774250000001</v>
      </c>
      <c r="CB13" s="179"/>
      <c r="CC13" s="179"/>
      <c r="CD13" s="179"/>
      <c r="CE13" s="179"/>
    </row>
    <row r="14" spans="1:83" ht="9.9499999999999993" customHeight="1">
      <c r="A14" s="179">
        <f t="shared" si="7"/>
        <v>9</v>
      </c>
      <c r="B14" s="199">
        <f t="shared" si="8"/>
        <v>9</v>
      </c>
      <c r="C14" s="158">
        <f t="shared" ref="C14:L14" si="15">IF(C84&lt;&gt;0,-1,IF(ISNUMBER(MATCH(C185,$AD$6:$AD$205,0)),$AD$5,IF(ISNUMBER(MATCH(C185,$AT$6:$AT$206,0)),$AK$4,IF(ISNUMBER(MATCH(C185,$AC$6:$AC$205,0)),$AC$5,0))))</f>
        <v>0</v>
      </c>
      <c r="D14" s="158">
        <f t="shared" si="15"/>
        <v>1</v>
      </c>
      <c r="E14" s="158">
        <f t="shared" si="15"/>
        <v>1</v>
      </c>
      <c r="F14" s="158">
        <f t="shared" si="15"/>
        <v>2</v>
      </c>
      <c r="G14" s="158">
        <f t="shared" si="15"/>
        <v>2</v>
      </c>
      <c r="H14" s="158" t="str">
        <f t="shared" si="15"/>
        <v>S</v>
      </c>
      <c r="I14" s="158">
        <f t="shared" si="15"/>
        <v>1</v>
      </c>
      <c r="J14" s="158">
        <f t="shared" si="15"/>
        <v>1</v>
      </c>
      <c r="K14" s="158">
        <f t="shared" si="15"/>
        <v>1</v>
      </c>
      <c r="L14" s="158">
        <f t="shared" si="15"/>
        <v>0</v>
      </c>
      <c r="M14" s="11"/>
      <c r="N14" s="266">
        <v>8</v>
      </c>
      <c r="O14" s="267">
        <v>0</v>
      </c>
      <c r="P14" s="267">
        <v>2</v>
      </c>
      <c r="Q14" s="267">
        <v>1</v>
      </c>
      <c r="R14" s="266">
        <v>8</v>
      </c>
      <c r="S14" s="275" t="s">
        <v>87</v>
      </c>
      <c r="T14" s="266">
        <v>1</v>
      </c>
      <c r="U14" s="266">
        <v>108</v>
      </c>
      <c r="V14" s="266">
        <v>0.1</v>
      </c>
      <c r="W14" s="268">
        <v>9.9999999999999995E-7</v>
      </c>
      <c r="X14" s="266">
        <v>0.2</v>
      </c>
      <c r="Y14" s="266">
        <v>0.3</v>
      </c>
      <c r="Z14" s="266">
        <v>0.21</v>
      </c>
      <c r="AA14" s="266">
        <v>3.5</v>
      </c>
      <c r="AB14" s="272" t="s">
        <v>215</v>
      </c>
      <c r="AC14" s="199" t="str">
        <f t="shared" si="4"/>
        <v>2,3</v>
      </c>
      <c r="AD14" s="199" t="str">
        <f t="shared" si="5"/>
        <v/>
      </c>
      <c r="AE14" s="275">
        <v>8</v>
      </c>
      <c r="AF14" s="267">
        <v>0</v>
      </c>
      <c r="AG14" s="267">
        <v>7</v>
      </c>
      <c r="AH14" s="267">
        <v>5</v>
      </c>
      <c r="AI14" s="275">
        <v>8</v>
      </c>
      <c r="AJ14" s="275" t="s">
        <v>253</v>
      </c>
      <c r="AK14" s="266">
        <v>5000</v>
      </c>
      <c r="AL14" s="266">
        <v>12</v>
      </c>
      <c r="AM14" s="266">
        <v>9.4339999999999995E-4</v>
      </c>
      <c r="AN14" s="268">
        <v>1052.3589999999999</v>
      </c>
      <c r="AO14" s="266">
        <v>3</v>
      </c>
      <c r="AP14" s="266">
        <v>3.0000000000000001E-6</v>
      </c>
      <c r="AQ14" s="266">
        <v>0.03</v>
      </c>
      <c r="AR14" s="266">
        <v>2</v>
      </c>
      <c r="AS14" s="272">
        <v>1</v>
      </c>
      <c r="AT14" s="199" t="str">
        <f t="shared" si="6"/>
        <v>6,8</v>
      </c>
      <c r="AU14" s="277">
        <v>8</v>
      </c>
      <c r="AV14" s="277">
        <v>8</v>
      </c>
      <c r="AW14" s="278">
        <v>7</v>
      </c>
      <c r="AX14" s="278">
        <v>-22</v>
      </c>
      <c r="AY14" s="278"/>
      <c r="AZ14" s="278"/>
      <c r="BA14" s="278"/>
      <c r="BB14" s="290">
        <v>9</v>
      </c>
      <c r="BC14" s="290">
        <v>0.100005</v>
      </c>
      <c r="BD14" s="290"/>
      <c r="BE14" s="291" t="s">
        <v>29</v>
      </c>
      <c r="BF14" s="292" t="s">
        <v>441</v>
      </c>
      <c r="BG14" s="179"/>
      <c r="BH14" s="295">
        <v>9</v>
      </c>
      <c r="BI14" s="295">
        <v>4204800</v>
      </c>
      <c r="BJ14" s="85">
        <v>185</v>
      </c>
      <c r="BK14" s="85">
        <v>1015.854738</v>
      </c>
      <c r="BL14" s="85">
        <v>225.45259490000001</v>
      </c>
      <c r="BM14" s="85">
        <v>6.387463973</v>
      </c>
      <c r="BN14" s="85">
        <v>-1015.854738</v>
      </c>
      <c r="BO14" s="85">
        <v>-196.92995250000001</v>
      </c>
      <c r="BP14" s="85">
        <v>-207.1351784</v>
      </c>
      <c r="BQ14" s="296">
        <f t="shared" si="2"/>
        <v>48.666666666666664</v>
      </c>
      <c r="BR14" s="179"/>
      <c r="BS14" s="179"/>
      <c r="BT14" s="295">
        <v>9</v>
      </c>
      <c r="BU14" s="295">
        <v>4204800</v>
      </c>
      <c r="BV14" s="85">
        <v>1041.251399</v>
      </c>
      <c r="BW14" s="85">
        <v>1001.410485</v>
      </c>
      <c r="BX14" s="85">
        <v>-32.628664970000003</v>
      </c>
      <c r="BY14" s="85">
        <v>31.227061469999999</v>
      </c>
      <c r="BZ14" s="85">
        <v>-186.39143150000001</v>
      </c>
      <c r="CA14" s="85">
        <v>175.908117</v>
      </c>
      <c r="CB14" s="179"/>
      <c r="CC14" s="179"/>
      <c r="CD14" s="179"/>
      <c r="CE14" s="179"/>
    </row>
    <row r="15" spans="1:83" ht="9.9499999999999993" customHeight="1">
      <c r="A15" s="179">
        <f t="shared" si="7"/>
        <v>10</v>
      </c>
      <c r="B15" s="199">
        <f t="shared" si="8"/>
        <v>10</v>
      </c>
      <c r="C15" s="158">
        <f t="shared" ref="C15:L15" si="16">IF(C85&lt;&gt;0,-1,IF(ISNUMBER(MATCH(C186,$AD$6:$AD$205,0)),$AD$5,IF(ISNUMBER(MATCH(C186,$AT$6:$AT$206,0)),$AK$4,IF(ISNUMBER(MATCH(C186,$AC$6:$AC$205,0)),$AC$5,0))))</f>
        <v>0</v>
      </c>
      <c r="D15" s="158">
        <f t="shared" si="16"/>
        <v>1</v>
      </c>
      <c r="E15" s="158">
        <f t="shared" si="16"/>
        <v>1</v>
      </c>
      <c r="F15" s="158">
        <f t="shared" si="16"/>
        <v>2</v>
      </c>
      <c r="G15" s="158">
        <f t="shared" si="16"/>
        <v>2</v>
      </c>
      <c r="H15" s="158">
        <f t="shared" si="16"/>
        <v>1</v>
      </c>
      <c r="I15" s="158">
        <f t="shared" si="16"/>
        <v>-1</v>
      </c>
      <c r="J15" s="158">
        <f t="shared" si="16"/>
        <v>-1</v>
      </c>
      <c r="K15" s="158">
        <f t="shared" si="16"/>
        <v>1</v>
      </c>
      <c r="L15" s="158">
        <f t="shared" si="16"/>
        <v>1</v>
      </c>
      <c r="M15" s="11"/>
      <c r="N15" s="266">
        <v>9</v>
      </c>
      <c r="O15" s="267">
        <v>0</v>
      </c>
      <c r="P15" s="267">
        <v>2</v>
      </c>
      <c r="Q15" s="267">
        <v>2</v>
      </c>
      <c r="R15" s="266">
        <v>9</v>
      </c>
      <c r="S15" s="275" t="s">
        <v>220</v>
      </c>
      <c r="T15" s="266">
        <v>1</v>
      </c>
      <c r="U15" s="266">
        <v>109</v>
      </c>
      <c r="V15" s="266">
        <v>0.1</v>
      </c>
      <c r="W15" s="268">
        <v>9.9999999999999995E-7</v>
      </c>
      <c r="X15" s="266">
        <v>0.1</v>
      </c>
      <c r="Y15" s="266">
        <v>0.3</v>
      </c>
      <c r="Z15" s="266">
        <v>0.11</v>
      </c>
      <c r="AA15" s="266">
        <v>3.5</v>
      </c>
      <c r="AB15" s="272" t="s">
        <v>215</v>
      </c>
      <c r="AC15" s="199" t="str">
        <f t="shared" si="4"/>
        <v>3,3</v>
      </c>
      <c r="AD15" s="199" t="str">
        <f t="shared" si="5"/>
        <v/>
      </c>
      <c r="AE15" s="275">
        <v>9</v>
      </c>
      <c r="AF15" s="267">
        <v>0</v>
      </c>
      <c r="AG15" s="267">
        <v>2</v>
      </c>
      <c r="AH15" s="267">
        <v>4</v>
      </c>
      <c r="AI15" s="275">
        <v>9</v>
      </c>
      <c r="AJ15" s="275" t="s">
        <v>222</v>
      </c>
      <c r="AK15" s="266">
        <v>5000</v>
      </c>
      <c r="AL15" s="266">
        <v>9.6363640000000004</v>
      </c>
      <c r="AM15" s="266">
        <v>5.4549999999999998E-4</v>
      </c>
      <c r="AN15" s="268">
        <v>1073.636</v>
      </c>
      <c r="AO15" s="266">
        <v>2</v>
      </c>
      <c r="AP15" s="266">
        <v>2.9999999999999999E-7</v>
      </c>
      <c r="AQ15" s="266">
        <v>0.03</v>
      </c>
      <c r="AR15" s="266">
        <v>2</v>
      </c>
      <c r="AS15" s="272">
        <v>0</v>
      </c>
      <c r="AT15" s="199" t="str">
        <f t="shared" si="6"/>
        <v>5,3</v>
      </c>
      <c r="AU15" s="277">
        <v>9</v>
      </c>
      <c r="AV15" s="277">
        <v>9</v>
      </c>
      <c r="AW15" s="278">
        <v>3</v>
      </c>
      <c r="AX15" s="278">
        <v>-10</v>
      </c>
      <c r="AY15" s="278"/>
      <c r="AZ15" s="278"/>
      <c r="BA15" s="278"/>
      <c r="BB15" s="290">
        <v>10</v>
      </c>
      <c r="BC15" s="290">
        <v>0.100005</v>
      </c>
      <c r="BD15" s="290"/>
      <c r="BE15" s="291" t="s">
        <v>29</v>
      </c>
      <c r="BF15" s="292" t="s">
        <v>442</v>
      </c>
      <c r="BG15" s="179"/>
      <c r="BH15" s="295">
        <v>10</v>
      </c>
      <c r="BI15" s="295">
        <v>4380000</v>
      </c>
      <c r="BJ15" s="85">
        <v>185</v>
      </c>
      <c r="BK15" s="85">
        <v>1015.854502</v>
      </c>
      <c r="BL15" s="85">
        <v>225.45210650000001</v>
      </c>
      <c r="BM15" s="85">
        <v>6.3870021159999997</v>
      </c>
      <c r="BN15" s="85">
        <v>-1015.854502</v>
      </c>
      <c r="BO15" s="85">
        <v>-196.92958490000001</v>
      </c>
      <c r="BP15" s="85">
        <v>-207.13551949999999</v>
      </c>
      <c r="BQ15" s="296">
        <f t="shared" si="2"/>
        <v>50.694444444444443</v>
      </c>
      <c r="BR15" s="296"/>
      <c r="BS15" s="179"/>
      <c r="BT15" s="295">
        <v>10</v>
      </c>
      <c r="BU15" s="295">
        <v>4380000</v>
      </c>
      <c r="BV15" s="85">
        <v>1041.251397</v>
      </c>
      <c r="BW15" s="85">
        <v>1001.410484</v>
      </c>
      <c r="BX15" s="85">
        <v>-32.62858061</v>
      </c>
      <c r="BY15" s="85">
        <v>31.227061469999999</v>
      </c>
      <c r="BZ15" s="85">
        <v>-186.3913282</v>
      </c>
      <c r="CA15" s="85">
        <v>175.908458</v>
      </c>
      <c r="CB15" s="179"/>
      <c r="CC15" s="179"/>
      <c r="CD15" s="179"/>
      <c r="CE15" s="179"/>
    </row>
    <row r="16" spans="1:83" ht="9.9499999999999993" customHeight="1">
      <c r="A16" s="179">
        <f t="shared" si="7"/>
        <v>11</v>
      </c>
      <c r="B16" s="199">
        <f t="shared" si="8"/>
        <v>11</v>
      </c>
      <c r="C16" s="158">
        <f t="shared" ref="C16:L16" si="17">IF(C86&lt;&gt;0,-1,IF(ISNUMBER(MATCH(C187,$AD$6:$AD$205,0)),$AD$5,IF(ISNUMBER(MATCH(C187,$AT$6:$AT$206,0)),$AK$4,IF(ISNUMBER(MATCH(C187,$AC$6:$AC$205,0)),$AC$5,0))))</f>
        <v>0</v>
      </c>
      <c r="D16" s="158">
        <f t="shared" si="17"/>
        <v>1</v>
      </c>
      <c r="E16" s="158">
        <f t="shared" si="17"/>
        <v>-1</v>
      </c>
      <c r="F16" s="158">
        <f t="shared" si="17"/>
        <v>-1</v>
      </c>
      <c r="G16" s="158">
        <f t="shared" si="17"/>
        <v>-1</v>
      </c>
      <c r="H16" s="158">
        <f t="shared" si="17"/>
        <v>1</v>
      </c>
      <c r="I16" s="158">
        <f t="shared" si="17"/>
        <v>-1</v>
      </c>
      <c r="J16" s="158">
        <f t="shared" si="17"/>
        <v>-1</v>
      </c>
      <c r="K16" s="158">
        <f t="shared" si="17"/>
        <v>1</v>
      </c>
      <c r="L16" s="158">
        <f t="shared" si="17"/>
        <v>0</v>
      </c>
      <c r="M16" s="11"/>
      <c r="N16" s="266">
        <v>10</v>
      </c>
      <c r="O16" s="267">
        <v>0</v>
      </c>
      <c r="P16" s="267">
        <v>2</v>
      </c>
      <c r="Q16" s="267">
        <v>3</v>
      </c>
      <c r="R16" s="266">
        <v>10</v>
      </c>
      <c r="S16" s="275" t="s">
        <v>221</v>
      </c>
      <c r="T16" s="266">
        <v>1</v>
      </c>
      <c r="U16" s="266">
        <v>110</v>
      </c>
      <c r="V16" s="266">
        <v>0.1</v>
      </c>
      <c r="W16" s="268">
        <v>9.9999999999999995E-7</v>
      </c>
      <c r="X16" s="266">
        <v>0.1</v>
      </c>
      <c r="Y16" s="266">
        <v>0.3</v>
      </c>
      <c r="Z16" s="266">
        <v>0.11</v>
      </c>
      <c r="AA16" s="266">
        <v>3.5</v>
      </c>
      <c r="AB16" s="272" t="s">
        <v>215</v>
      </c>
      <c r="AC16" s="199" t="str">
        <f t="shared" si="4"/>
        <v>4,3</v>
      </c>
      <c r="AD16" s="199" t="str">
        <f t="shared" si="5"/>
        <v/>
      </c>
      <c r="AE16" s="275">
        <v>10</v>
      </c>
      <c r="AF16" s="267">
        <v>0</v>
      </c>
      <c r="AG16" s="267">
        <v>2</v>
      </c>
      <c r="AH16" s="267">
        <v>5</v>
      </c>
      <c r="AI16" s="275">
        <v>10</v>
      </c>
      <c r="AJ16" s="275" t="s">
        <v>112</v>
      </c>
      <c r="AK16" s="266">
        <v>5000</v>
      </c>
      <c r="AL16" s="266">
        <v>8.9090910000000001</v>
      </c>
      <c r="AM16" s="266">
        <v>5.4549999999999998E-4</v>
      </c>
      <c r="AN16" s="268">
        <v>1070.9090000000001</v>
      </c>
      <c r="AO16" s="266">
        <v>2</v>
      </c>
      <c r="AP16" s="266">
        <v>2.9999999999999999E-7</v>
      </c>
      <c r="AQ16" s="266">
        <v>0.03</v>
      </c>
      <c r="AR16" s="266">
        <v>2</v>
      </c>
      <c r="AS16" s="272">
        <v>1</v>
      </c>
      <c r="AT16" s="199" t="str">
        <f t="shared" si="6"/>
        <v>6,3</v>
      </c>
      <c r="AU16" s="277">
        <v>10</v>
      </c>
      <c r="AV16" s="277">
        <v>10</v>
      </c>
      <c r="AW16" s="278">
        <v>9</v>
      </c>
      <c r="AX16" s="278">
        <v>-11</v>
      </c>
      <c r="AY16" s="278"/>
      <c r="AZ16" s="278"/>
      <c r="BA16" s="278"/>
      <c r="BB16" s="290">
        <v>11</v>
      </c>
      <c r="BC16" s="290">
        <v>0.20000999999999999</v>
      </c>
      <c r="BD16" s="290"/>
      <c r="BE16" s="291" t="s">
        <v>29</v>
      </c>
      <c r="BF16" s="292" t="s">
        <v>443</v>
      </c>
      <c r="BG16" s="179"/>
      <c r="BH16" s="295">
        <v>11</v>
      </c>
      <c r="BI16" s="295">
        <v>4555200</v>
      </c>
      <c r="BJ16" s="85">
        <v>185</v>
      </c>
      <c r="BK16" s="85">
        <v>1015.877109</v>
      </c>
      <c r="BL16" s="85">
        <v>225.4628759</v>
      </c>
      <c r="BM16" s="85">
        <v>6.3637711440000002</v>
      </c>
      <c r="BN16" s="85">
        <v>-1015.877109</v>
      </c>
      <c r="BO16" s="85">
        <v>-196.96327389999999</v>
      </c>
      <c r="BP16" s="85">
        <v>-207.1358309</v>
      </c>
      <c r="BQ16" s="296">
        <f t="shared" si="2"/>
        <v>52.722222222222221</v>
      </c>
      <c r="BR16" s="296" t="s">
        <v>547</v>
      </c>
      <c r="BS16" s="179"/>
      <c r="BT16" s="295">
        <v>11</v>
      </c>
      <c r="BU16" s="295">
        <v>4555200</v>
      </c>
      <c r="BV16" s="85">
        <v>1041.251395</v>
      </c>
      <c r="BW16" s="85">
        <v>1001.410484</v>
      </c>
      <c r="BX16" s="85">
        <v>-32.628491760000003</v>
      </c>
      <c r="BY16" s="85">
        <v>31.227061469999999</v>
      </c>
      <c r="BZ16" s="85">
        <v>-186.39124229999999</v>
      </c>
      <c r="CA16" s="85">
        <v>175.90876940000001</v>
      </c>
      <c r="CB16" s="179"/>
      <c r="CC16" s="179"/>
      <c r="CD16" s="179"/>
      <c r="CE16" s="179"/>
    </row>
    <row r="17" spans="1:83" ht="9.9499999999999993" customHeight="1">
      <c r="A17" s="179">
        <f t="shared" si="7"/>
        <v>12</v>
      </c>
      <c r="B17" s="199">
        <f t="shared" si="8"/>
        <v>12</v>
      </c>
      <c r="C17" s="158">
        <f t="shared" ref="C17:L17" si="18">IF(C87&lt;&gt;0,-1,IF(ISNUMBER(MATCH(C188,$AD$6:$AD$205,0)),$AD$5,IF(ISNUMBER(MATCH(C188,$AT$6:$AT$206,0)),$AK$4,IF(ISNUMBER(MATCH(C188,$AC$6:$AC$205,0)),$AC$5,0))))</f>
        <v>1</v>
      </c>
      <c r="D17" s="158">
        <f t="shared" si="18"/>
        <v>1</v>
      </c>
      <c r="E17" s="158">
        <f t="shared" si="18"/>
        <v>-1</v>
      </c>
      <c r="F17" s="158">
        <f t="shared" si="18"/>
        <v>-1</v>
      </c>
      <c r="G17" s="158">
        <f t="shared" si="18"/>
        <v>-1</v>
      </c>
      <c r="H17" s="158">
        <f t="shared" si="18"/>
        <v>1</v>
      </c>
      <c r="I17" s="158" t="str">
        <f t="shared" si="18"/>
        <v>S</v>
      </c>
      <c r="J17" s="158">
        <f t="shared" si="18"/>
        <v>1</v>
      </c>
      <c r="K17" s="158">
        <f t="shared" si="18"/>
        <v>1</v>
      </c>
      <c r="L17" s="158">
        <f t="shared" si="18"/>
        <v>0</v>
      </c>
      <c r="M17" s="11"/>
      <c r="N17" s="266">
        <v>11</v>
      </c>
      <c r="O17" s="267">
        <v>0</v>
      </c>
      <c r="P17" s="267">
        <v>2</v>
      </c>
      <c r="Q17" s="267">
        <v>4</v>
      </c>
      <c r="R17" s="266">
        <v>11</v>
      </c>
      <c r="S17" s="275" t="s">
        <v>222</v>
      </c>
      <c r="T17" s="266">
        <v>1</v>
      </c>
      <c r="U17" s="266">
        <v>111</v>
      </c>
      <c r="V17" s="266">
        <v>0.1</v>
      </c>
      <c r="W17" s="268">
        <v>9.9999999999999995E-7</v>
      </c>
      <c r="X17" s="266">
        <v>0.2</v>
      </c>
      <c r="Y17" s="266">
        <v>0.3</v>
      </c>
      <c r="Z17" s="266">
        <v>0.21</v>
      </c>
      <c r="AA17" s="266">
        <v>3.5</v>
      </c>
      <c r="AB17" s="272" t="s">
        <v>215</v>
      </c>
      <c r="AC17" s="199" t="str">
        <f t="shared" si="4"/>
        <v>5,3</v>
      </c>
      <c r="AD17" s="199" t="str">
        <f t="shared" si="5"/>
        <v/>
      </c>
      <c r="AE17" s="275">
        <v>11</v>
      </c>
      <c r="AF17" s="267">
        <v>0</v>
      </c>
      <c r="AG17" s="267">
        <v>2</v>
      </c>
      <c r="AH17" s="267">
        <v>6</v>
      </c>
      <c r="AI17" s="275">
        <v>11</v>
      </c>
      <c r="AJ17" s="275" t="s">
        <v>223</v>
      </c>
      <c r="AK17" s="266">
        <v>4500</v>
      </c>
      <c r="AL17" s="266">
        <v>8.2181820000000005</v>
      </c>
      <c r="AM17" s="266">
        <v>5.4549999999999998E-4</v>
      </c>
      <c r="AN17" s="268">
        <v>1068.318</v>
      </c>
      <c r="AO17" s="266">
        <v>2</v>
      </c>
      <c r="AP17" s="266">
        <v>2.9999999999999999E-7</v>
      </c>
      <c r="AQ17" s="266">
        <v>0.03</v>
      </c>
      <c r="AR17" s="266">
        <v>2</v>
      </c>
      <c r="AS17" s="272">
        <v>1</v>
      </c>
      <c r="AT17" s="199" t="str">
        <f t="shared" si="6"/>
        <v>7,3</v>
      </c>
      <c r="AU17" s="277">
        <v>11</v>
      </c>
      <c r="AV17" s="277">
        <v>11</v>
      </c>
      <c r="AW17" s="278">
        <v>10</v>
      </c>
      <c r="AX17" s="278">
        <v>-12</v>
      </c>
      <c r="AY17" s="278"/>
      <c r="AZ17" s="278"/>
      <c r="BA17" s="278"/>
      <c r="BB17" s="290">
        <v>12</v>
      </c>
      <c r="BC17" s="290">
        <v>0.20000999999999999</v>
      </c>
      <c r="BD17" s="290"/>
      <c r="BE17" s="291" t="s">
        <v>29</v>
      </c>
      <c r="BF17" s="292" t="s">
        <v>444</v>
      </c>
      <c r="BG17" s="179"/>
      <c r="BH17" s="295">
        <v>12</v>
      </c>
      <c r="BI17" s="295">
        <v>4730400</v>
      </c>
      <c r="BJ17" s="85">
        <v>185</v>
      </c>
      <c r="BK17" s="85">
        <v>1015.9069930000001</v>
      </c>
      <c r="BL17" s="85">
        <v>225.4773538</v>
      </c>
      <c r="BM17" s="85">
        <v>6.3333231059999999</v>
      </c>
      <c r="BN17" s="85">
        <v>-1015.9069930000001</v>
      </c>
      <c r="BO17" s="85">
        <v>-197.007915</v>
      </c>
      <c r="BP17" s="85">
        <v>-207.1361157</v>
      </c>
      <c r="BQ17" s="296">
        <f t="shared" si="2"/>
        <v>54.75</v>
      </c>
      <c r="BR17" s="299" t="s">
        <v>557</v>
      </c>
      <c r="BS17" s="179"/>
      <c r="BT17" s="295">
        <v>12</v>
      </c>
      <c r="BU17" s="295">
        <v>4730400</v>
      </c>
      <c r="BV17" s="85">
        <v>1041.251393</v>
      </c>
      <c r="BW17" s="85">
        <v>1001.410483</v>
      </c>
      <c r="BX17" s="85">
        <v>-32.628399379999998</v>
      </c>
      <c r="BY17" s="85">
        <v>31.227061469999999</v>
      </c>
      <c r="BZ17" s="85">
        <v>-186.39118859999999</v>
      </c>
      <c r="CA17" s="85">
        <v>175.90905420000001</v>
      </c>
      <c r="CB17" s="179"/>
      <c r="CC17" s="179"/>
      <c r="CD17" s="179"/>
      <c r="CE17" s="179"/>
    </row>
    <row r="18" spans="1:83" ht="9.9499999999999993" customHeight="1">
      <c r="A18" s="179">
        <f t="shared" si="7"/>
        <v>13</v>
      </c>
      <c r="B18" s="199">
        <f t="shared" si="8"/>
        <v>13</v>
      </c>
      <c r="C18" s="158" t="str">
        <f t="shared" ref="C18:L18" si="19">IF(C88&lt;&gt;0,-1,IF(ISNUMBER(MATCH(C189,$AD$6:$AD$205,0)),$AD$5,IF(ISNUMBER(MATCH(C189,$AT$6:$AT$206,0)),$AK$4,IF(ISNUMBER(MATCH(C189,$AC$6:$AC$205,0)),$AC$5,0))))</f>
        <v>S</v>
      </c>
      <c r="D18" s="158" t="str">
        <f t="shared" si="19"/>
        <v>S</v>
      </c>
      <c r="E18" s="158">
        <f t="shared" si="19"/>
        <v>-1</v>
      </c>
      <c r="F18" s="158">
        <f t="shared" si="19"/>
        <v>-1</v>
      </c>
      <c r="G18" s="158">
        <f t="shared" si="19"/>
        <v>-1</v>
      </c>
      <c r="H18" s="158" t="str">
        <f t="shared" si="19"/>
        <v>S</v>
      </c>
      <c r="I18" s="158" t="str">
        <f t="shared" si="19"/>
        <v>S</v>
      </c>
      <c r="J18" s="158" t="str">
        <f t="shared" si="19"/>
        <v>S</v>
      </c>
      <c r="K18" s="158">
        <f t="shared" si="19"/>
        <v>1</v>
      </c>
      <c r="L18" s="158">
        <f t="shared" si="19"/>
        <v>0</v>
      </c>
      <c r="M18" s="11"/>
      <c r="N18" s="266">
        <v>12</v>
      </c>
      <c r="O18" s="267">
        <v>0</v>
      </c>
      <c r="P18" s="267">
        <v>2</v>
      </c>
      <c r="Q18" s="267">
        <v>5</v>
      </c>
      <c r="R18" s="266">
        <v>12</v>
      </c>
      <c r="S18" s="275" t="s">
        <v>112</v>
      </c>
      <c r="T18" s="266">
        <v>1</v>
      </c>
      <c r="U18" s="266">
        <v>112</v>
      </c>
      <c r="V18" s="266">
        <v>0.1</v>
      </c>
      <c r="W18" s="268">
        <v>9.9999999999999995E-7</v>
      </c>
      <c r="X18" s="266">
        <v>0.2</v>
      </c>
      <c r="Y18" s="266">
        <v>0.3</v>
      </c>
      <c r="Z18" s="266">
        <v>0.21</v>
      </c>
      <c r="AA18" s="266">
        <v>3.5</v>
      </c>
      <c r="AB18" s="272" t="s">
        <v>215</v>
      </c>
      <c r="AC18" s="199" t="str">
        <f t="shared" si="4"/>
        <v>6,3</v>
      </c>
      <c r="AD18" s="199" t="str">
        <f t="shared" si="5"/>
        <v/>
      </c>
      <c r="AE18" s="275">
        <v>12</v>
      </c>
      <c r="AF18" s="267">
        <v>0</v>
      </c>
      <c r="AG18" s="267">
        <v>3</v>
      </c>
      <c r="AH18" s="267">
        <v>7</v>
      </c>
      <c r="AI18" s="275">
        <v>12</v>
      </c>
      <c r="AJ18" s="275" t="s">
        <v>229</v>
      </c>
      <c r="AK18" s="266">
        <v>6000</v>
      </c>
      <c r="AL18" s="266">
        <v>7.4545450000000004</v>
      </c>
      <c r="AM18" s="266">
        <v>5.4549999999999998E-4</v>
      </c>
      <c r="AN18" s="268">
        <v>1065.4549999999999</v>
      </c>
      <c r="AO18" s="266">
        <v>2</v>
      </c>
      <c r="AP18" s="266">
        <v>2.9999999999999999E-7</v>
      </c>
      <c r="AQ18" s="266">
        <v>0.03</v>
      </c>
      <c r="AR18" s="266">
        <v>2</v>
      </c>
      <c r="AS18" s="272">
        <v>1</v>
      </c>
      <c r="AT18" s="199" t="str">
        <f t="shared" si="6"/>
        <v>8,4</v>
      </c>
      <c r="AU18" s="277">
        <v>12</v>
      </c>
      <c r="AV18" s="277">
        <v>12</v>
      </c>
      <c r="AW18" s="278">
        <v>11</v>
      </c>
      <c r="AX18" s="278">
        <v>-13</v>
      </c>
      <c r="AY18" s="278"/>
      <c r="AZ18" s="278"/>
      <c r="BA18" s="278"/>
      <c r="BB18" s="290">
        <v>13</v>
      </c>
      <c r="BC18" s="290">
        <v>0.20000999999999999</v>
      </c>
      <c r="BD18" s="290"/>
      <c r="BE18" s="291" t="s">
        <v>29</v>
      </c>
      <c r="BF18" s="292" t="s">
        <v>445</v>
      </c>
      <c r="BG18" s="179"/>
      <c r="BH18" s="295">
        <v>13</v>
      </c>
      <c r="BI18" s="295">
        <v>4905600</v>
      </c>
      <c r="BJ18" s="85">
        <v>185</v>
      </c>
      <c r="BK18" s="85">
        <v>1015.934682</v>
      </c>
      <c r="BL18" s="85">
        <v>225.490859</v>
      </c>
      <c r="BM18" s="85">
        <v>6.3051104999999996</v>
      </c>
      <c r="BN18" s="85">
        <v>-1015.934682</v>
      </c>
      <c r="BO18" s="85">
        <v>-197.049373</v>
      </c>
      <c r="BP18" s="85">
        <v>-207.13637560000001</v>
      </c>
      <c r="BQ18" s="296">
        <f t="shared" si="2"/>
        <v>56.777777777777779</v>
      </c>
      <c r="BR18" s="299" t="s">
        <v>558</v>
      </c>
      <c r="BS18" s="179"/>
      <c r="BT18" s="295">
        <v>13</v>
      </c>
      <c r="BU18" s="295">
        <v>4905600</v>
      </c>
      <c r="BV18" s="85">
        <v>1041.251391</v>
      </c>
      <c r="BW18" s="85">
        <v>1001.410483</v>
      </c>
      <c r="BX18" s="85">
        <v>-32.628303940000002</v>
      </c>
      <c r="BY18" s="85">
        <v>31.227061469999999</v>
      </c>
      <c r="BZ18" s="85">
        <v>-186.39116240000001</v>
      </c>
      <c r="CA18" s="85">
        <v>175.90931409999999</v>
      </c>
      <c r="CB18" s="179"/>
      <c r="CC18" s="179"/>
      <c r="CD18" s="179"/>
      <c r="CE18" s="179"/>
    </row>
    <row r="19" spans="1:83" ht="9.9499999999999993" customHeight="1">
      <c r="A19" s="179">
        <f t="shared" si="7"/>
        <v>14</v>
      </c>
      <c r="B19" s="199">
        <f t="shared" si="8"/>
        <v>14</v>
      </c>
      <c r="C19" s="158">
        <f t="shared" ref="C19:L19" si="20">IF(C89&lt;&gt;0,-1,IF(ISNUMBER(MATCH(C190,$AD$6:$AD$205,0)),$AD$5,IF(ISNUMBER(MATCH(C190,$AT$6:$AT$206,0)),$AK$4,IF(ISNUMBER(MATCH(C190,$AC$6:$AC$205,0)),$AC$5,0))))</f>
        <v>0</v>
      </c>
      <c r="D19" s="158">
        <f t="shared" si="20"/>
        <v>1</v>
      </c>
      <c r="E19" s="158">
        <f t="shared" si="20"/>
        <v>-1</v>
      </c>
      <c r="F19" s="158">
        <f t="shared" si="20"/>
        <v>-1</v>
      </c>
      <c r="G19" s="158">
        <f t="shared" si="20"/>
        <v>-1</v>
      </c>
      <c r="H19" s="158">
        <f t="shared" si="20"/>
        <v>1</v>
      </c>
      <c r="I19" s="158">
        <f t="shared" si="20"/>
        <v>1</v>
      </c>
      <c r="J19" s="158">
        <f t="shared" si="20"/>
        <v>1</v>
      </c>
      <c r="K19" s="158" t="str">
        <f t="shared" si="20"/>
        <v>S</v>
      </c>
      <c r="L19" s="158">
        <f t="shared" si="20"/>
        <v>0</v>
      </c>
      <c r="M19" s="11"/>
      <c r="N19" s="266">
        <v>13</v>
      </c>
      <c r="O19" s="267">
        <v>0</v>
      </c>
      <c r="P19" s="267">
        <v>2</v>
      </c>
      <c r="Q19" s="267">
        <v>6</v>
      </c>
      <c r="R19" s="266">
        <v>13</v>
      </c>
      <c r="S19" s="275" t="s">
        <v>223</v>
      </c>
      <c r="T19" s="266">
        <v>1</v>
      </c>
      <c r="U19" s="266">
        <v>113</v>
      </c>
      <c r="V19" s="266">
        <v>0.1</v>
      </c>
      <c r="W19" s="268">
        <v>9.9999999999999995E-7</v>
      </c>
      <c r="X19" s="266">
        <v>0.2</v>
      </c>
      <c r="Y19" s="266">
        <v>0.3</v>
      </c>
      <c r="Z19" s="266">
        <v>0.21</v>
      </c>
      <c r="AA19" s="266">
        <v>3.5</v>
      </c>
      <c r="AB19" s="272" t="s">
        <v>215</v>
      </c>
      <c r="AC19" s="199" t="str">
        <f t="shared" si="4"/>
        <v>7,3</v>
      </c>
      <c r="AD19" s="199" t="str">
        <f t="shared" si="5"/>
        <v/>
      </c>
      <c r="AE19" s="275">
        <v>13</v>
      </c>
      <c r="AF19" s="267">
        <v>0</v>
      </c>
      <c r="AG19" s="267">
        <v>4</v>
      </c>
      <c r="AH19" s="267">
        <v>7</v>
      </c>
      <c r="AI19" s="275">
        <v>13</v>
      </c>
      <c r="AJ19" s="275" t="s">
        <v>234</v>
      </c>
      <c r="AK19" s="266">
        <v>5000</v>
      </c>
      <c r="AL19" s="266">
        <v>6.6545459999999999</v>
      </c>
      <c r="AM19" s="266">
        <v>5.4549999999999998E-4</v>
      </c>
      <c r="AN19" s="268">
        <v>1062.4549999999999</v>
      </c>
      <c r="AO19" s="266">
        <v>2</v>
      </c>
      <c r="AP19" s="266">
        <v>2.9999999999999999E-7</v>
      </c>
      <c r="AQ19" s="266">
        <v>0.03</v>
      </c>
      <c r="AR19" s="266">
        <v>2</v>
      </c>
      <c r="AS19" s="272">
        <v>1</v>
      </c>
      <c r="AT19" s="199" t="str">
        <f t="shared" si="6"/>
        <v>8,5</v>
      </c>
      <c r="AU19" s="277">
        <v>13</v>
      </c>
      <c r="AV19" s="277">
        <v>13</v>
      </c>
      <c r="AW19" s="278">
        <v>12</v>
      </c>
      <c r="AX19" s="278">
        <v>-14</v>
      </c>
      <c r="AY19" s="278"/>
      <c r="AZ19" s="278"/>
      <c r="BA19" s="278"/>
      <c r="BB19" s="290">
        <v>14</v>
      </c>
      <c r="BC19" s="290">
        <v>0.20000999999999999</v>
      </c>
      <c r="BD19" s="290"/>
      <c r="BE19" s="291" t="s">
        <v>29</v>
      </c>
      <c r="BF19" s="292" t="s">
        <v>446</v>
      </c>
      <c r="BG19" s="179"/>
      <c r="BH19" s="295">
        <v>14</v>
      </c>
      <c r="BI19" s="295">
        <v>5080800</v>
      </c>
      <c r="BJ19" s="85">
        <v>185</v>
      </c>
      <c r="BK19" s="85">
        <v>1015.96043</v>
      </c>
      <c r="BL19" s="85">
        <v>225.50345050000001</v>
      </c>
      <c r="BM19" s="85">
        <v>6.2788717319999998</v>
      </c>
      <c r="BN19" s="85">
        <v>-1015.96043</v>
      </c>
      <c r="BO19" s="85">
        <v>-197.0879668</v>
      </c>
      <c r="BP19" s="85">
        <v>-207.13661189999999</v>
      </c>
      <c r="BQ19" s="296">
        <f t="shared" si="2"/>
        <v>58.805555555555557</v>
      </c>
      <c r="BR19" s="299" t="s">
        <v>559</v>
      </c>
      <c r="BS19" s="179"/>
      <c r="BT19" s="295">
        <v>14</v>
      </c>
      <c r="BU19" s="295">
        <v>5080800</v>
      </c>
      <c r="BV19" s="85">
        <v>1041.2513879999999</v>
      </c>
      <c r="BW19" s="85">
        <v>1001.410483</v>
      </c>
      <c r="BX19" s="85">
        <v>-32.628205819999998</v>
      </c>
      <c r="BY19" s="85">
        <v>31.227061469999999</v>
      </c>
      <c r="BZ19" s="85">
        <v>-186.3911578</v>
      </c>
      <c r="CA19" s="85">
        <v>175.9095504</v>
      </c>
      <c r="CB19" s="179"/>
      <c r="CC19" s="179"/>
      <c r="CD19" s="179"/>
      <c r="CE19" s="179"/>
    </row>
    <row r="20" spans="1:83" ht="9.9499999999999993" customHeight="1">
      <c r="A20" s="179">
        <f t="shared" si="7"/>
        <v>15</v>
      </c>
      <c r="B20" s="199">
        <f t="shared" si="8"/>
        <v>15</v>
      </c>
      <c r="C20" s="158">
        <f t="shared" ref="C20:L20" si="21">IF(C90&lt;&gt;0,-1,IF(ISNUMBER(MATCH(C191,$AD$6:$AD$205,0)),$AD$5,IF(ISNUMBER(MATCH(C191,$AT$6:$AT$206,0)),$AK$4,IF(ISNUMBER(MATCH(C191,$AC$6:$AC$205,0)),$AC$5,0))))</f>
        <v>0</v>
      </c>
      <c r="D20" s="158">
        <f t="shared" si="21"/>
        <v>0</v>
      </c>
      <c r="E20" s="158">
        <f t="shared" si="21"/>
        <v>1</v>
      </c>
      <c r="F20" s="158">
        <f t="shared" si="21"/>
        <v>1</v>
      </c>
      <c r="G20" s="158">
        <f t="shared" si="21"/>
        <v>1</v>
      </c>
      <c r="H20" s="158">
        <f t="shared" si="21"/>
        <v>1</v>
      </c>
      <c r="I20" s="158">
        <f t="shared" si="21"/>
        <v>0</v>
      </c>
      <c r="J20" s="158">
        <f t="shared" si="21"/>
        <v>0</v>
      </c>
      <c r="K20" s="158">
        <f t="shared" si="21"/>
        <v>0</v>
      </c>
      <c r="L20" s="158">
        <f t="shared" si="21"/>
        <v>0</v>
      </c>
      <c r="M20" s="11"/>
      <c r="N20" s="266">
        <v>14</v>
      </c>
      <c r="O20" s="267">
        <v>0</v>
      </c>
      <c r="P20" s="267">
        <v>2</v>
      </c>
      <c r="Q20" s="267">
        <v>7</v>
      </c>
      <c r="R20" s="266">
        <v>14</v>
      </c>
      <c r="S20" s="275" t="s">
        <v>224</v>
      </c>
      <c r="T20" s="266">
        <v>1</v>
      </c>
      <c r="U20" s="266">
        <v>114</v>
      </c>
      <c r="V20" s="266">
        <v>0.1</v>
      </c>
      <c r="W20" s="268">
        <v>9.9999999999999995E-7</v>
      </c>
      <c r="X20" s="266">
        <v>0.2</v>
      </c>
      <c r="Y20" s="266">
        <v>0.3</v>
      </c>
      <c r="Z20" s="266">
        <v>0.21</v>
      </c>
      <c r="AA20" s="266">
        <v>3.5</v>
      </c>
      <c r="AB20" s="272" t="s">
        <v>215</v>
      </c>
      <c r="AC20" s="199" t="str">
        <f t="shared" si="4"/>
        <v>8,3</v>
      </c>
      <c r="AD20" s="199" t="str">
        <f t="shared" si="5"/>
        <v/>
      </c>
      <c r="AE20" s="275">
        <v>14</v>
      </c>
      <c r="AF20" s="267">
        <v>0</v>
      </c>
      <c r="AG20" s="267">
        <v>5</v>
      </c>
      <c r="AH20" s="267">
        <v>7</v>
      </c>
      <c r="AI20" s="275">
        <v>14</v>
      </c>
      <c r="AJ20" s="275" t="s">
        <v>240</v>
      </c>
      <c r="AK20" s="266">
        <v>2000</v>
      </c>
      <c r="AL20" s="266">
        <v>6.145454</v>
      </c>
      <c r="AM20" s="266">
        <v>5.4549999999999998E-4</v>
      </c>
      <c r="AN20" s="268">
        <v>1060.5450000000001</v>
      </c>
      <c r="AO20" s="266">
        <v>2</v>
      </c>
      <c r="AP20" s="266">
        <v>2.9999999999999999E-7</v>
      </c>
      <c r="AQ20" s="266">
        <v>0.03</v>
      </c>
      <c r="AR20" s="266">
        <v>2</v>
      </c>
      <c r="AS20" s="272">
        <v>1</v>
      </c>
      <c r="AT20" s="199" t="str">
        <f t="shared" si="6"/>
        <v>8,6</v>
      </c>
      <c r="AU20" s="277">
        <v>14</v>
      </c>
      <c r="AV20" s="277">
        <v>14</v>
      </c>
      <c r="AW20" s="278">
        <v>13</v>
      </c>
      <c r="AX20" s="278">
        <v>-18</v>
      </c>
      <c r="AY20" s="278"/>
      <c r="AZ20" s="278"/>
      <c r="BA20" s="278"/>
      <c r="BB20" s="290">
        <v>15</v>
      </c>
      <c r="BC20" s="290">
        <v>0.20000999999999999</v>
      </c>
      <c r="BD20" s="290"/>
      <c r="BE20" s="291" t="s">
        <v>29</v>
      </c>
      <c r="BF20" s="292" t="s">
        <v>447</v>
      </c>
      <c r="BG20" s="179"/>
      <c r="BH20" s="295">
        <v>15</v>
      </c>
      <c r="BI20" s="295">
        <v>5256000</v>
      </c>
      <c r="BJ20" s="85">
        <v>185</v>
      </c>
      <c r="BK20" s="85">
        <v>1015.984332</v>
      </c>
      <c r="BL20" s="85">
        <v>225.51516989999999</v>
      </c>
      <c r="BM20" s="85">
        <v>6.254507426</v>
      </c>
      <c r="BN20" s="85">
        <v>-1015.984332</v>
      </c>
      <c r="BO20" s="85">
        <v>-197.12383639999999</v>
      </c>
      <c r="BP20" s="85">
        <v>-207.13682600000001</v>
      </c>
      <c r="BQ20" s="296">
        <f t="shared" si="2"/>
        <v>60.833333333333336</v>
      </c>
      <c r="BR20" s="299" t="s">
        <v>560</v>
      </c>
      <c r="BS20" s="179"/>
      <c r="BT20" s="295">
        <v>15</v>
      </c>
      <c r="BU20" s="295">
        <v>5256000</v>
      </c>
      <c r="BV20" s="85">
        <v>1041.2513859999999</v>
      </c>
      <c r="BW20" s="85">
        <v>1001.410483</v>
      </c>
      <c r="BX20" s="85">
        <v>-32.628105329999997</v>
      </c>
      <c r="BY20" s="85">
        <v>31.227061469999999</v>
      </c>
      <c r="BZ20" s="85">
        <v>-186.39116910000001</v>
      </c>
      <c r="CA20" s="85">
        <v>175.90976459999999</v>
      </c>
      <c r="CB20" s="179"/>
      <c r="CC20" s="179"/>
      <c r="CD20" s="179"/>
      <c r="CE20" s="179"/>
    </row>
    <row r="21" spans="1:83" ht="9.9499999999999993" customHeight="1">
      <c r="A21" s="179">
        <f t="shared" si="7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266">
        <v>15</v>
      </c>
      <c r="O21" s="267">
        <v>0</v>
      </c>
      <c r="P21" s="267">
        <v>3</v>
      </c>
      <c r="Q21" s="267">
        <v>0</v>
      </c>
      <c r="R21" s="266">
        <v>15</v>
      </c>
      <c r="S21" s="275" t="s">
        <v>93</v>
      </c>
      <c r="T21" s="266">
        <v>1</v>
      </c>
      <c r="U21" s="266">
        <v>115</v>
      </c>
      <c r="V21" s="266">
        <v>0.1</v>
      </c>
      <c r="W21" s="268">
        <v>9.9999999999999995E-7</v>
      </c>
      <c r="X21" s="266">
        <v>0.2</v>
      </c>
      <c r="Y21" s="266">
        <v>0.3</v>
      </c>
      <c r="Z21" s="266">
        <v>0.21</v>
      </c>
      <c r="AA21" s="266">
        <v>3.5</v>
      </c>
      <c r="AB21" s="272" t="s">
        <v>215</v>
      </c>
      <c r="AC21" s="199" t="str">
        <f t="shared" si="4"/>
        <v>1,4</v>
      </c>
      <c r="AD21" s="199" t="str">
        <f t="shared" si="5"/>
        <v/>
      </c>
      <c r="AE21" s="275">
        <v>15</v>
      </c>
      <c r="AF21" s="267">
        <v>0</v>
      </c>
      <c r="AG21" s="267">
        <v>4</v>
      </c>
      <c r="AH21" s="267">
        <v>9</v>
      </c>
      <c r="AI21" s="275">
        <v>15</v>
      </c>
      <c r="AJ21" s="275" t="s">
        <v>235</v>
      </c>
      <c r="AK21" s="266">
        <v>2500</v>
      </c>
      <c r="AL21" s="266">
        <v>10</v>
      </c>
      <c r="AM21" s="266">
        <v>1.8182000000000001E-3</v>
      </c>
      <c r="AN21" s="268">
        <v>1077.7270000000001</v>
      </c>
      <c r="AO21" s="266">
        <v>3</v>
      </c>
      <c r="AP21" s="266">
        <v>3.0000000000000001E-6</v>
      </c>
      <c r="AQ21" s="266">
        <v>0.03</v>
      </c>
      <c r="AR21" s="266">
        <v>1</v>
      </c>
      <c r="AS21" s="272">
        <v>1</v>
      </c>
      <c r="AT21" s="199" t="str">
        <f t="shared" si="6"/>
        <v>10,5</v>
      </c>
      <c r="AU21" s="277">
        <v>15</v>
      </c>
      <c r="AV21" s="277">
        <v>15</v>
      </c>
      <c r="AW21" s="278">
        <v>-16</v>
      </c>
      <c r="AX21" s="278"/>
      <c r="AY21" s="278"/>
      <c r="AZ21" s="278"/>
      <c r="BA21" s="278"/>
      <c r="BB21" s="290">
        <v>16</v>
      </c>
      <c r="BC21" s="290">
        <v>0.20000999999999999</v>
      </c>
      <c r="BD21" s="290"/>
      <c r="BE21" s="291" t="s">
        <v>29</v>
      </c>
      <c r="BF21" s="292" t="s">
        <v>448</v>
      </c>
      <c r="BG21" s="179"/>
      <c r="BH21" s="295">
        <v>16</v>
      </c>
      <c r="BI21" s="295">
        <v>5431200</v>
      </c>
      <c r="BJ21" s="85">
        <v>185</v>
      </c>
      <c r="BK21" s="85">
        <v>1016.006319</v>
      </c>
      <c r="BL21" s="85">
        <v>224.7743692</v>
      </c>
      <c r="BM21" s="85">
        <v>6.2307035730000004</v>
      </c>
      <c r="BN21" s="85">
        <v>-1016.006319</v>
      </c>
      <c r="BO21" s="85">
        <v>-196.4066818</v>
      </c>
      <c r="BP21" s="85">
        <v>-207.1369838</v>
      </c>
      <c r="BQ21" s="296">
        <f t="shared" si="2"/>
        <v>62.861111111111114</v>
      </c>
      <c r="BR21" s="299" t="s">
        <v>561</v>
      </c>
      <c r="BS21" s="179"/>
      <c r="BT21" s="295">
        <v>16</v>
      </c>
      <c r="BU21" s="295">
        <v>5431200</v>
      </c>
      <c r="BV21" s="85">
        <v>1041.251383</v>
      </c>
      <c r="BW21" s="85">
        <v>1001.410483</v>
      </c>
      <c r="BX21" s="85">
        <v>-32.627976779999997</v>
      </c>
      <c r="BY21" s="85">
        <v>31.227061469999999</v>
      </c>
      <c r="BZ21" s="85">
        <v>-186.39105739999999</v>
      </c>
      <c r="CA21" s="85">
        <v>175.9099224</v>
      </c>
      <c r="CB21" s="179"/>
      <c r="CC21" s="179"/>
      <c r="CD21" s="179"/>
      <c r="CE21" s="179"/>
    </row>
    <row r="22" spans="1:83" ht="9.9499999999999993" customHeight="1">
      <c r="A22" s="179">
        <f t="shared" si="7"/>
        <v>17</v>
      </c>
      <c r="B22" s="11"/>
      <c r="C22" s="258"/>
      <c r="D22" s="258"/>
      <c r="E22" s="258"/>
      <c r="F22" s="258"/>
      <c r="G22" s="258"/>
      <c r="H22" s="258"/>
      <c r="I22" s="258"/>
      <c r="J22" s="259" t="s">
        <v>212</v>
      </c>
      <c r="K22" s="257" t="s">
        <v>213</v>
      </c>
      <c r="L22" s="257" t="s">
        <v>214</v>
      </c>
      <c r="M22" s="11"/>
      <c r="N22" s="266">
        <v>16</v>
      </c>
      <c r="O22" s="267">
        <v>0</v>
      </c>
      <c r="P22" s="267">
        <v>3</v>
      </c>
      <c r="Q22" s="267">
        <v>1</v>
      </c>
      <c r="R22" s="266">
        <v>16</v>
      </c>
      <c r="S22" s="275" t="s">
        <v>92</v>
      </c>
      <c r="T22" s="266">
        <v>1</v>
      </c>
      <c r="U22" s="266">
        <v>116</v>
      </c>
      <c r="V22" s="266">
        <v>0.1</v>
      </c>
      <c r="W22" s="268">
        <v>9.9999999999999995E-7</v>
      </c>
      <c r="X22" s="266">
        <v>0.2</v>
      </c>
      <c r="Y22" s="266">
        <v>0.3</v>
      </c>
      <c r="Z22" s="266">
        <v>0.21</v>
      </c>
      <c r="AA22" s="266">
        <v>3.5</v>
      </c>
      <c r="AB22" s="272" t="s">
        <v>215</v>
      </c>
      <c r="AC22" s="199" t="str">
        <f t="shared" si="4"/>
        <v>2,4</v>
      </c>
      <c r="AD22" s="199" t="str">
        <f t="shared" si="5"/>
        <v/>
      </c>
      <c r="AE22" s="275">
        <v>16</v>
      </c>
      <c r="AF22" s="267">
        <v>0</v>
      </c>
      <c r="AG22" s="267">
        <v>4</v>
      </c>
      <c r="AH22" s="267">
        <v>8</v>
      </c>
      <c r="AI22" s="275">
        <v>16</v>
      </c>
      <c r="AJ22" s="275" t="s">
        <v>119</v>
      </c>
      <c r="AK22" s="266">
        <v>5000</v>
      </c>
      <c r="AL22" s="266">
        <v>10</v>
      </c>
      <c r="AM22" s="266">
        <v>1.8182000000000001E-3</v>
      </c>
      <c r="AN22" s="268">
        <v>1070.9090000000001</v>
      </c>
      <c r="AO22" s="266">
        <v>3</v>
      </c>
      <c r="AP22" s="266">
        <v>3.0000000000000001E-6</v>
      </c>
      <c r="AQ22" s="266">
        <v>0.03</v>
      </c>
      <c r="AR22" s="266">
        <v>2</v>
      </c>
      <c r="AS22" s="272">
        <v>1</v>
      </c>
      <c r="AT22" s="199" t="str">
        <f t="shared" si="6"/>
        <v>9,5</v>
      </c>
      <c r="AU22" s="277">
        <v>16</v>
      </c>
      <c r="AV22" s="277">
        <v>16</v>
      </c>
      <c r="AW22" s="278">
        <v>15</v>
      </c>
      <c r="AX22" s="278">
        <v>-17</v>
      </c>
      <c r="AY22" s="278"/>
      <c r="AZ22" s="278"/>
      <c r="BA22" s="278"/>
      <c r="BB22" s="290">
        <v>17</v>
      </c>
      <c r="BC22" s="290">
        <v>0.20000999999999999</v>
      </c>
      <c r="BD22" s="290"/>
      <c r="BE22" s="291" t="s">
        <v>29</v>
      </c>
      <c r="BF22" s="292" t="s">
        <v>449</v>
      </c>
      <c r="BG22" s="179"/>
      <c r="BH22" s="295">
        <v>17</v>
      </c>
      <c r="BI22" s="295">
        <v>5606400</v>
      </c>
      <c r="BJ22" s="85">
        <v>185</v>
      </c>
      <c r="BK22" s="85">
        <v>1016.026495</v>
      </c>
      <c r="BL22" s="85">
        <v>224.78371480000001</v>
      </c>
      <c r="BM22" s="85">
        <v>6.209741298</v>
      </c>
      <c r="BN22" s="85">
        <v>-1016.026495</v>
      </c>
      <c r="BO22" s="85">
        <v>-196.43689069999999</v>
      </c>
      <c r="BP22" s="85">
        <v>-207.1370828</v>
      </c>
      <c r="BQ22" s="296">
        <f t="shared" si="2"/>
        <v>64.888888888888886</v>
      </c>
      <c r="BR22" s="299" t="s">
        <v>562</v>
      </c>
      <c r="BS22" s="179"/>
      <c r="BT22" s="295">
        <v>17</v>
      </c>
      <c r="BU22" s="295">
        <v>5606400</v>
      </c>
      <c r="BV22" s="85">
        <v>1041.251379</v>
      </c>
      <c r="BW22" s="85">
        <v>1001.410482</v>
      </c>
      <c r="BX22" s="85">
        <v>-32.627818470000001</v>
      </c>
      <c r="BY22" s="85">
        <v>31.227061469999999</v>
      </c>
      <c r="BZ22" s="85">
        <v>-186.39080949999999</v>
      </c>
      <c r="CA22" s="85">
        <v>175.91002130000001</v>
      </c>
      <c r="CB22" s="179"/>
      <c r="CC22" s="179"/>
      <c r="CD22" s="179"/>
      <c r="CE22" s="179"/>
    </row>
    <row r="23" spans="1:83" ht="9.9499999999999993" customHeight="1">
      <c r="A23" s="179">
        <f t="shared" si="7"/>
        <v>18</v>
      </c>
      <c r="B23" s="11"/>
      <c r="C23" s="260" t="s">
        <v>2</v>
      </c>
      <c r="D23" s="261">
        <v>10</v>
      </c>
      <c r="E23" s="260" t="s">
        <v>5</v>
      </c>
      <c r="F23" s="262">
        <v>5000</v>
      </c>
      <c r="G23" s="258"/>
      <c r="H23" s="258"/>
      <c r="I23" s="258"/>
      <c r="J23" s="263">
        <v>1524</v>
      </c>
      <c r="K23" s="264">
        <v>15.24</v>
      </c>
      <c r="L23" s="262">
        <v>50000</v>
      </c>
      <c r="M23" s="11"/>
      <c r="N23" s="266">
        <v>17</v>
      </c>
      <c r="O23" s="267">
        <v>0</v>
      </c>
      <c r="P23" s="267">
        <v>3</v>
      </c>
      <c r="Q23" s="267">
        <v>2</v>
      </c>
      <c r="R23" s="266">
        <v>17</v>
      </c>
      <c r="S23" s="275" t="s">
        <v>225</v>
      </c>
      <c r="T23" s="266">
        <v>1</v>
      </c>
      <c r="U23" s="266">
        <v>117</v>
      </c>
      <c r="V23" s="266">
        <v>0.1</v>
      </c>
      <c r="W23" s="268">
        <v>9.9999999999999995E-7</v>
      </c>
      <c r="X23" s="266">
        <v>0.2</v>
      </c>
      <c r="Y23" s="266">
        <v>0.3</v>
      </c>
      <c r="Z23" s="266">
        <v>0.21</v>
      </c>
      <c r="AA23" s="266">
        <v>3.5</v>
      </c>
      <c r="AB23" s="272" t="s">
        <v>215</v>
      </c>
      <c r="AC23" s="199" t="str">
        <f t="shared" si="4"/>
        <v>3,4</v>
      </c>
      <c r="AD23" s="199" t="str">
        <f t="shared" si="5"/>
        <v/>
      </c>
      <c r="AE23" s="275">
        <v>17</v>
      </c>
      <c r="AF23" s="267">
        <v>0</v>
      </c>
      <c r="AG23" s="267">
        <v>5</v>
      </c>
      <c r="AH23" s="267">
        <v>7</v>
      </c>
      <c r="AI23" s="275">
        <v>17</v>
      </c>
      <c r="AJ23" s="275" t="s">
        <v>240</v>
      </c>
      <c r="AK23" s="266">
        <v>3500</v>
      </c>
      <c r="AL23" s="266">
        <v>10</v>
      </c>
      <c r="AM23" s="266">
        <v>1.8182000000000001E-3</v>
      </c>
      <c r="AN23" s="268">
        <v>1063.182</v>
      </c>
      <c r="AO23" s="266">
        <v>3</v>
      </c>
      <c r="AP23" s="266">
        <v>3.0000000000000001E-6</v>
      </c>
      <c r="AQ23" s="266">
        <v>0.03</v>
      </c>
      <c r="AR23" s="266">
        <v>2</v>
      </c>
      <c r="AS23" s="272">
        <v>1</v>
      </c>
      <c r="AT23" s="199" t="str">
        <f t="shared" si="6"/>
        <v>8,6</v>
      </c>
      <c r="AU23" s="277">
        <v>17</v>
      </c>
      <c r="AV23" s="277">
        <v>17</v>
      </c>
      <c r="AW23" s="278">
        <v>16</v>
      </c>
      <c r="AX23" s="278">
        <v>-18</v>
      </c>
      <c r="AY23" s="278"/>
      <c r="AZ23" s="278"/>
      <c r="BA23" s="278"/>
      <c r="BB23" s="290">
        <v>18</v>
      </c>
      <c r="BC23" s="290">
        <v>0.100005</v>
      </c>
      <c r="BD23" s="290"/>
      <c r="BE23" s="291" t="s">
        <v>29</v>
      </c>
      <c r="BF23" s="292" t="s">
        <v>450</v>
      </c>
      <c r="BG23" s="179"/>
      <c r="BH23" s="295">
        <v>18</v>
      </c>
      <c r="BI23" s="295">
        <v>5781600</v>
      </c>
      <c r="BJ23" s="85">
        <v>185</v>
      </c>
      <c r="BK23" s="85">
        <v>1016.041143</v>
      </c>
      <c r="BL23" s="85">
        <v>224.79022169999999</v>
      </c>
      <c r="BM23" s="85">
        <v>6.1941322120000004</v>
      </c>
      <c r="BN23" s="85">
        <v>-1016.041143</v>
      </c>
      <c r="BO23" s="85">
        <v>-196.45896440000001</v>
      </c>
      <c r="BP23" s="85">
        <v>-207.13712509999999</v>
      </c>
      <c r="BQ23" s="296">
        <f t="shared" si="2"/>
        <v>66.916666666666671</v>
      </c>
      <c r="BR23" s="179"/>
      <c r="BS23" s="179"/>
      <c r="BT23" s="295">
        <v>18</v>
      </c>
      <c r="BU23" s="295">
        <v>5781600</v>
      </c>
      <c r="BV23" s="85">
        <v>1041.2513750000001</v>
      </c>
      <c r="BW23" s="85">
        <v>1001.41048</v>
      </c>
      <c r="BX23" s="85">
        <v>-32.627631989999998</v>
      </c>
      <c r="BY23" s="85">
        <v>31.227061469999999</v>
      </c>
      <c r="BZ23" s="85">
        <v>-186.39042380000001</v>
      </c>
      <c r="CA23" s="85">
        <v>175.9100636</v>
      </c>
      <c r="CB23" s="179"/>
      <c r="CC23" s="179"/>
      <c r="CD23" s="179"/>
      <c r="CE23" s="179"/>
    </row>
    <row r="24" spans="1:83" ht="9.9499999999999993" customHeight="1">
      <c r="A24" s="179">
        <f t="shared" si="7"/>
        <v>19</v>
      </c>
      <c r="B24" s="11"/>
      <c r="C24" s="260" t="s">
        <v>3</v>
      </c>
      <c r="D24" s="261">
        <v>15</v>
      </c>
      <c r="E24" s="260" t="s">
        <v>4</v>
      </c>
      <c r="F24" s="262">
        <v>5000</v>
      </c>
      <c r="G24" s="258"/>
      <c r="H24" s="258"/>
      <c r="I24" s="258"/>
      <c r="J24" s="263">
        <v>1524</v>
      </c>
      <c r="K24" s="264">
        <v>22.86</v>
      </c>
      <c r="L24" s="262">
        <v>75000</v>
      </c>
      <c r="M24" s="11"/>
      <c r="N24" s="266">
        <v>18</v>
      </c>
      <c r="O24" s="267">
        <v>0</v>
      </c>
      <c r="P24" s="267">
        <v>3</v>
      </c>
      <c r="Q24" s="267">
        <v>3</v>
      </c>
      <c r="R24" s="266">
        <v>18</v>
      </c>
      <c r="S24" s="275" t="s">
        <v>226</v>
      </c>
      <c r="T24" s="266">
        <v>1</v>
      </c>
      <c r="U24" s="266">
        <v>118</v>
      </c>
      <c r="V24" s="266">
        <v>0.1</v>
      </c>
      <c r="W24" s="268">
        <v>9.9999999999999995E-7</v>
      </c>
      <c r="X24" s="266">
        <v>0.1</v>
      </c>
      <c r="Y24" s="266">
        <v>0.3</v>
      </c>
      <c r="Z24" s="266">
        <v>0.11</v>
      </c>
      <c r="AA24" s="266">
        <v>3.5</v>
      </c>
      <c r="AB24" s="272" t="s">
        <v>215</v>
      </c>
      <c r="AC24" s="199" t="str">
        <f t="shared" si="4"/>
        <v>4,4</v>
      </c>
      <c r="AD24" s="199" t="str">
        <f t="shared" si="5"/>
        <v/>
      </c>
      <c r="AE24" s="275">
        <v>18</v>
      </c>
      <c r="AF24" s="267">
        <v>0</v>
      </c>
      <c r="AG24" s="267">
        <v>5</v>
      </c>
      <c r="AH24" s="267">
        <v>7</v>
      </c>
      <c r="AI24" s="275">
        <v>18</v>
      </c>
      <c r="AJ24" s="275" t="s">
        <v>240</v>
      </c>
      <c r="AK24" s="266">
        <v>4000</v>
      </c>
      <c r="AL24" s="266">
        <v>10</v>
      </c>
      <c r="AM24" s="266">
        <v>6.667E-4</v>
      </c>
      <c r="AN24" s="268">
        <v>1058.6669999999999</v>
      </c>
      <c r="AO24" s="266">
        <v>3</v>
      </c>
      <c r="AP24" s="266">
        <v>3.0000000000000001E-6</v>
      </c>
      <c r="AQ24" s="266">
        <v>0.03</v>
      </c>
      <c r="AR24" s="266">
        <v>3</v>
      </c>
      <c r="AS24" s="272">
        <v>1</v>
      </c>
      <c r="AT24" s="199" t="str">
        <f t="shared" si="6"/>
        <v>8,6</v>
      </c>
      <c r="AU24" s="277">
        <v>18</v>
      </c>
      <c r="AV24" s="277">
        <v>18</v>
      </c>
      <c r="AW24" s="278">
        <v>14</v>
      </c>
      <c r="AX24" s="278">
        <v>17</v>
      </c>
      <c r="AY24" s="278">
        <v>-19</v>
      </c>
      <c r="AZ24" s="278"/>
      <c r="BA24" s="278"/>
      <c r="BB24" s="290">
        <v>19</v>
      </c>
      <c r="BC24" s="290">
        <v>0.100005</v>
      </c>
      <c r="BD24" s="290"/>
      <c r="BE24" s="291" t="s">
        <v>29</v>
      </c>
      <c r="BF24" s="292" t="s">
        <v>451</v>
      </c>
      <c r="BG24" s="179"/>
      <c r="BH24" s="295">
        <v>19</v>
      </c>
      <c r="BI24" s="295">
        <v>5956800</v>
      </c>
      <c r="BJ24" s="85">
        <v>185</v>
      </c>
      <c r="BK24" s="85">
        <v>1016.043704</v>
      </c>
      <c r="BL24" s="85">
        <v>224.79061429999999</v>
      </c>
      <c r="BM24" s="85">
        <v>6.190415936</v>
      </c>
      <c r="BN24" s="85">
        <v>-1016.043704</v>
      </c>
      <c r="BO24" s="85">
        <v>-196.46308590000001</v>
      </c>
      <c r="BP24" s="85">
        <v>-207.1371125</v>
      </c>
      <c r="BQ24" s="296">
        <f t="shared" si="2"/>
        <v>68.944444444444443</v>
      </c>
      <c r="BR24" s="179"/>
      <c r="BS24" s="179"/>
      <c r="BT24" s="295">
        <v>19</v>
      </c>
      <c r="BU24" s="295">
        <v>5956800</v>
      </c>
      <c r="BV24" s="85">
        <v>1041.25137</v>
      </c>
      <c r="BW24" s="85">
        <v>1001.410478</v>
      </c>
      <c r="BX24" s="85">
        <v>-32.627418900000002</v>
      </c>
      <c r="BY24" s="85">
        <v>31.227061469999999</v>
      </c>
      <c r="BZ24" s="85">
        <v>-186.38988939999999</v>
      </c>
      <c r="CA24" s="85">
        <v>175.91005100000001</v>
      </c>
      <c r="CB24" s="179"/>
      <c r="CC24" s="179"/>
      <c r="CD24" s="179"/>
      <c r="CE24" s="179"/>
    </row>
    <row r="25" spans="1:83" ht="9.9499999999999993" customHeight="1">
      <c r="A25" s="179">
        <f t="shared" si="7"/>
        <v>20</v>
      </c>
      <c r="B25" s="11"/>
      <c r="C25" s="260" t="s">
        <v>1</v>
      </c>
      <c r="D25" s="261">
        <v>2</v>
      </c>
      <c r="E25" s="260" t="s">
        <v>26</v>
      </c>
      <c r="F25" s="261">
        <v>150</v>
      </c>
      <c r="G25" s="258"/>
      <c r="H25" s="258"/>
      <c r="I25" s="258"/>
      <c r="J25" s="258" t="s">
        <v>210</v>
      </c>
      <c r="K25" s="265" t="s">
        <v>211</v>
      </c>
      <c r="L25" s="262">
        <v>300</v>
      </c>
      <c r="M25" s="11"/>
      <c r="N25" s="266">
        <v>19</v>
      </c>
      <c r="O25" s="267">
        <v>0</v>
      </c>
      <c r="P25" s="267">
        <v>3</v>
      </c>
      <c r="Q25" s="267">
        <v>4</v>
      </c>
      <c r="R25" s="266">
        <v>19</v>
      </c>
      <c r="S25" s="275" t="s">
        <v>227</v>
      </c>
      <c r="T25" s="266">
        <v>1</v>
      </c>
      <c r="U25" s="266">
        <v>119</v>
      </c>
      <c r="V25" s="266">
        <v>0.1</v>
      </c>
      <c r="W25" s="268">
        <v>9.9999999999999995E-7</v>
      </c>
      <c r="X25" s="266">
        <v>0.1</v>
      </c>
      <c r="Y25" s="266">
        <v>0.3</v>
      </c>
      <c r="Z25" s="266">
        <v>0.11</v>
      </c>
      <c r="AA25" s="266">
        <v>3.5</v>
      </c>
      <c r="AB25" s="272" t="s">
        <v>215</v>
      </c>
      <c r="AC25" s="199" t="str">
        <f t="shared" si="4"/>
        <v>5,4</v>
      </c>
      <c r="AD25" s="199" t="str">
        <f t="shared" si="5"/>
        <v/>
      </c>
      <c r="AE25" s="275">
        <v>19</v>
      </c>
      <c r="AF25" s="267">
        <v>0</v>
      </c>
      <c r="AG25" s="267">
        <v>6</v>
      </c>
      <c r="AH25" s="267">
        <v>6</v>
      </c>
      <c r="AI25" s="275">
        <v>19</v>
      </c>
      <c r="AJ25" s="275" t="s">
        <v>247</v>
      </c>
      <c r="AK25" s="266">
        <v>5000</v>
      </c>
      <c r="AL25" s="266">
        <v>10</v>
      </c>
      <c r="AM25" s="266">
        <v>6.667E-4</v>
      </c>
      <c r="AN25" s="268">
        <v>1055.6669999999999</v>
      </c>
      <c r="AO25" s="266">
        <v>3</v>
      </c>
      <c r="AP25" s="266">
        <v>3.0000000000000001E-6</v>
      </c>
      <c r="AQ25" s="266">
        <v>0.03</v>
      </c>
      <c r="AR25" s="266">
        <v>2</v>
      </c>
      <c r="AS25" s="272">
        <v>1</v>
      </c>
      <c r="AT25" s="199" t="str">
        <f t="shared" si="6"/>
        <v>7,7</v>
      </c>
      <c r="AU25" s="277">
        <v>19</v>
      </c>
      <c r="AV25" s="277">
        <v>19</v>
      </c>
      <c r="AW25" s="278">
        <v>18</v>
      </c>
      <c r="AX25" s="278">
        <v>-20</v>
      </c>
      <c r="AY25" s="278"/>
      <c r="AZ25" s="278"/>
      <c r="BA25" s="278"/>
      <c r="BB25" s="290">
        <v>20</v>
      </c>
      <c r="BC25" s="290">
        <v>0.100005</v>
      </c>
      <c r="BD25" s="290"/>
      <c r="BE25" s="291" t="s">
        <v>29</v>
      </c>
      <c r="BF25" s="292" t="s">
        <v>452</v>
      </c>
      <c r="BG25" s="179"/>
      <c r="BH25" s="295">
        <v>20</v>
      </c>
      <c r="BI25" s="295">
        <v>6132000</v>
      </c>
      <c r="BJ25" s="85">
        <v>185</v>
      </c>
      <c r="BK25" s="85">
        <v>1016.040945</v>
      </c>
      <c r="BL25" s="85">
        <v>224.78822880000001</v>
      </c>
      <c r="BM25" s="85">
        <v>6.1918374209999998</v>
      </c>
      <c r="BN25" s="85">
        <v>-1016.040945</v>
      </c>
      <c r="BO25" s="85">
        <v>-196.4593443</v>
      </c>
      <c r="BP25" s="85">
        <v>-207.13704720000001</v>
      </c>
      <c r="BQ25" s="296">
        <f t="shared" si="2"/>
        <v>70.972222222222229</v>
      </c>
      <c r="BR25" s="179"/>
      <c r="BS25" s="179"/>
      <c r="BT25" s="295">
        <v>20</v>
      </c>
      <c r="BU25" s="295">
        <v>6132000</v>
      </c>
      <c r="BV25" s="85">
        <v>1041.2513650000001</v>
      </c>
      <c r="BW25" s="85">
        <v>1001.410474</v>
      </c>
      <c r="BX25" s="85">
        <v>-32.627180780000003</v>
      </c>
      <c r="BY25" s="85">
        <v>31.227061469999999</v>
      </c>
      <c r="BZ25" s="85">
        <v>-186.3892056</v>
      </c>
      <c r="CA25" s="85">
        <v>175.90998569999999</v>
      </c>
      <c r="CB25" s="179"/>
      <c r="CC25" s="179"/>
      <c r="CD25" s="179"/>
      <c r="CE25" s="179"/>
    </row>
    <row r="26" spans="1:83" ht="9.9499999999999993" customHeight="1">
      <c r="A26" s="179">
        <f t="shared" si="7"/>
        <v>21</v>
      </c>
      <c r="B26" s="11"/>
      <c r="C26" s="161">
        <v>1092.8699999999899</v>
      </c>
      <c r="D26" s="161">
        <v>1089.43</v>
      </c>
      <c r="E26" s="161">
        <v>6999</v>
      </c>
      <c r="F26" s="161">
        <v>6999</v>
      </c>
      <c r="G26" s="161">
        <v>6999</v>
      </c>
      <c r="H26" s="161">
        <v>6999</v>
      </c>
      <c r="I26" s="161">
        <v>6999</v>
      </c>
      <c r="J26" s="161">
        <v>6999</v>
      </c>
      <c r="K26" s="161">
        <v>6999</v>
      </c>
      <c r="L26" s="161">
        <v>6999</v>
      </c>
      <c r="M26" s="11"/>
      <c r="N26" s="266">
        <v>20</v>
      </c>
      <c r="O26" s="267">
        <v>0</v>
      </c>
      <c r="P26" s="267">
        <v>3</v>
      </c>
      <c r="Q26" s="267">
        <v>5</v>
      </c>
      <c r="R26" s="266">
        <v>20</v>
      </c>
      <c r="S26" s="275" t="s">
        <v>117</v>
      </c>
      <c r="T26" s="266">
        <v>1</v>
      </c>
      <c r="U26" s="266">
        <v>120</v>
      </c>
      <c r="V26" s="266">
        <v>0.1</v>
      </c>
      <c r="W26" s="268">
        <v>9.9999999999999995E-7</v>
      </c>
      <c r="X26" s="266">
        <v>0.1</v>
      </c>
      <c r="Y26" s="266">
        <v>0.3</v>
      </c>
      <c r="Z26" s="266">
        <v>0.11</v>
      </c>
      <c r="AA26" s="266">
        <v>3.5</v>
      </c>
      <c r="AB26" s="272" t="s">
        <v>215</v>
      </c>
      <c r="AC26" s="199" t="str">
        <f t="shared" si="4"/>
        <v>6,4</v>
      </c>
      <c r="AD26" s="199" t="str">
        <f t="shared" si="5"/>
        <v/>
      </c>
      <c r="AE26" s="275">
        <v>20</v>
      </c>
      <c r="AF26" s="267">
        <v>0</v>
      </c>
      <c r="AG26" s="267">
        <v>7</v>
      </c>
      <c r="AH26" s="267">
        <v>6</v>
      </c>
      <c r="AI26" s="275">
        <v>20</v>
      </c>
      <c r="AJ26" s="275" t="s">
        <v>254</v>
      </c>
      <c r="AK26" s="266">
        <v>3500</v>
      </c>
      <c r="AL26" s="266">
        <v>10</v>
      </c>
      <c r="AM26" s="266">
        <v>6.667E-4</v>
      </c>
      <c r="AN26" s="268">
        <v>1052.8330000000001</v>
      </c>
      <c r="AO26" s="266">
        <v>3</v>
      </c>
      <c r="AP26" s="266">
        <v>3.0000000000000001E-6</v>
      </c>
      <c r="AQ26" s="266">
        <v>0.03</v>
      </c>
      <c r="AR26" s="266">
        <v>2</v>
      </c>
      <c r="AS26" s="272">
        <v>1</v>
      </c>
      <c r="AT26" s="199" t="str">
        <f t="shared" si="6"/>
        <v>7,8</v>
      </c>
      <c r="AU26" s="277">
        <v>20</v>
      </c>
      <c r="AV26" s="277">
        <v>20</v>
      </c>
      <c r="AW26" s="278">
        <v>19</v>
      </c>
      <c r="AX26" s="278">
        <v>-21</v>
      </c>
      <c r="AY26" s="278"/>
      <c r="AZ26" s="278"/>
      <c r="BA26" s="278"/>
      <c r="BB26" s="290">
        <v>21</v>
      </c>
      <c r="BC26" s="290">
        <v>0.20000999999999999</v>
      </c>
      <c r="BD26" s="290"/>
      <c r="BE26" s="291" t="s">
        <v>29</v>
      </c>
      <c r="BF26" s="292" t="s">
        <v>453</v>
      </c>
      <c r="BG26" s="179"/>
      <c r="BH26" s="295">
        <v>21</v>
      </c>
      <c r="BI26" s="295">
        <v>6307200</v>
      </c>
      <c r="BJ26" s="85">
        <v>185</v>
      </c>
      <c r="BK26" s="85">
        <v>1016.035703</v>
      </c>
      <c r="BL26" s="85">
        <v>224.7844881</v>
      </c>
      <c r="BM26" s="85">
        <v>6.1955747289999996</v>
      </c>
      <c r="BN26" s="85">
        <v>-1016.035703</v>
      </c>
      <c r="BO26" s="85">
        <v>-196.45198189999999</v>
      </c>
      <c r="BP26" s="85">
        <v>-207.1369315</v>
      </c>
      <c r="BQ26" s="296">
        <f t="shared" si="2"/>
        <v>73</v>
      </c>
      <c r="BR26" s="179"/>
      <c r="BS26" s="179"/>
      <c r="BT26" s="295">
        <v>21</v>
      </c>
      <c r="BU26" s="295">
        <v>6307200</v>
      </c>
      <c r="BV26" s="85">
        <v>1041.2513590000001</v>
      </c>
      <c r="BW26" s="85">
        <v>1001.410471</v>
      </c>
      <c r="BX26" s="85">
        <v>-32.626919260000001</v>
      </c>
      <c r="BY26" s="85">
        <v>31.227061469999999</v>
      </c>
      <c r="BZ26" s="85">
        <v>-186.3883773</v>
      </c>
      <c r="CA26" s="85">
        <v>175.90987000000001</v>
      </c>
      <c r="CB26" s="179"/>
      <c r="CC26" s="179"/>
      <c r="CD26" s="179"/>
      <c r="CE26" s="179"/>
    </row>
    <row r="27" spans="1:83" ht="9.9499999999999993" customHeight="1">
      <c r="A27" s="179">
        <f t="shared" si="7"/>
        <v>22</v>
      </c>
      <c r="B27" s="11"/>
      <c r="C27" s="161">
        <v>1089.8699999999899</v>
      </c>
      <c r="D27" s="161">
        <v>1086.73</v>
      </c>
      <c r="E27" s="161">
        <v>1081.43</v>
      </c>
      <c r="F27" s="161">
        <v>6999</v>
      </c>
      <c r="G27" s="161">
        <v>6999</v>
      </c>
      <c r="H27" s="161">
        <v>1072.25999999999</v>
      </c>
      <c r="I27" s="161">
        <v>1071.49</v>
      </c>
      <c r="J27" s="161">
        <v>1071.0699999999899</v>
      </c>
      <c r="K27" s="161">
        <v>6999</v>
      </c>
      <c r="L27" s="161">
        <v>6999</v>
      </c>
      <c r="M27" s="11"/>
      <c r="N27" s="266">
        <v>21</v>
      </c>
      <c r="O27" s="267">
        <v>0</v>
      </c>
      <c r="P27" s="267">
        <v>3</v>
      </c>
      <c r="Q27" s="267">
        <v>6</v>
      </c>
      <c r="R27" s="266">
        <v>21</v>
      </c>
      <c r="S27" s="275" t="s">
        <v>228</v>
      </c>
      <c r="T27" s="266">
        <v>1</v>
      </c>
      <c r="U27" s="266">
        <v>121</v>
      </c>
      <c r="V27" s="266">
        <v>0.1</v>
      </c>
      <c r="W27" s="268">
        <v>9.9999999999999995E-7</v>
      </c>
      <c r="X27" s="266">
        <v>0.2</v>
      </c>
      <c r="Y27" s="266">
        <v>0.3</v>
      </c>
      <c r="Z27" s="266">
        <v>0.21</v>
      </c>
      <c r="AA27" s="266">
        <v>3.5</v>
      </c>
      <c r="AB27" s="272" t="s">
        <v>215</v>
      </c>
      <c r="AC27" s="199" t="str">
        <f t="shared" si="4"/>
        <v>7,4</v>
      </c>
      <c r="AD27" s="199" t="str">
        <f t="shared" si="5"/>
        <v/>
      </c>
      <c r="AE27" s="275">
        <v>21</v>
      </c>
      <c r="AF27" s="267">
        <v>0</v>
      </c>
      <c r="AG27" s="267">
        <v>7</v>
      </c>
      <c r="AH27" s="267">
        <v>5</v>
      </c>
      <c r="AI27" s="275">
        <v>21</v>
      </c>
      <c r="AJ27" s="275" t="s">
        <v>253</v>
      </c>
      <c r="AK27" s="266">
        <v>2500</v>
      </c>
      <c r="AL27" s="266">
        <v>10</v>
      </c>
      <c r="AM27" s="266">
        <v>6.667E-4</v>
      </c>
      <c r="AN27" s="268">
        <v>1050.8330000000001</v>
      </c>
      <c r="AO27" s="266">
        <v>3</v>
      </c>
      <c r="AP27" s="266">
        <v>3.0000000000000001E-6</v>
      </c>
      <c r="AQ27" s="266">
        <v>0.03</v>
      </c>
      <c r="AR27" s="266">
        <v>2</v>
      </c>
      <c r="AS27" s="272">
        <v>1</v>
      </c>
      <c r="AT27" s="199" t="str">
        <f t="shared" si="6"/>
        <v>6,8</v>
      </c>
      <c r="AU27" s="277">
        <v>21</v>
      </c>
      <c r="AV27" s="277">
        <v>21</v>
      </c>
      <c r="AW27" s="278">
        <v>20</v>
      </c>
      <c r="AX27" s="278">
        <v>-22</v>
      </c>
      <c r="AY27" s="278"/>
      <c r="AZ27" s="278"/>
      <c r="BA27" s="278"/>
      <c r="BB27" s="290">
        <v>22</v>
      </c>
      <c r="BC27" s="290">
        <v>0.20000999999999999</v>
      </c>
      <c r="BD27" s="290"/>
      <c r="BE27" s="291" t="s">
        <v>29</v>
      </c>
      <c r="BF27" s="292" t="s">
        <v>454</v>
      </c>
      <c r="BG27" s="179"/>
      <c r="BH27" s="295">
        <v>22</v>
      </c>
      <c r="BI27" s="295">
        <v>6482400</v>
      </c>
      <c r="BJ27" s="85">
        <v>185</v>
      </c>
      <c r="BK27" s="85">
        <v>1016.0291999999999</v>
      </c>
      <c r="BL27" s="85">
        <v>224.78001449999999</v>
      </c>
      <c r="BM27" s="85">
        <v>6.2004155110000001</v>
      </c>
      <c r="BN27" s="85">
        <v>-1016.0291999999999</v>
      </c>
      <c r="BO27" s="85">
        <v>-196.44283129999999</v>
      </c>
      <c r="BP27" s="85">
        <v>-207.13676770000001</v>
      </c>
      <c r="BQ27" s="296">
        <f t="shared" si="2"/>
        <v>75.027777777777771</v>
      </c>
      <c r="BR27" s="179"/>
      <c r="BS27" s="179"/>
      <c r="BT27" s="295">
        <v>22</v>
      </c>
      <c r="BU27" s="295">
        <v>6482400</v>
      </c>
      <c r="BV27" s="85">
        <v>1041.251352</v>
      </c>
      <c r="BW27" s="85">
        <v>1001.410466</v>
      </c>
      <c r="BX27" s="85">
        <v>-32.626635870000001</v>
      </c>
      <c r="BY27" s="85">
        <v>31.227061469999999</v>
      </c>
      <c r="BZ27" s="85">
        <v>-186.38741189999999</v>
      </c>
      <c r="CA27" s="85">
        <v>175.90970619999999</v>
      </c>
      <c r="CB27" s="179"/>
      <c r="CC27" s="179"/>
      <c r="CD27" s="179"/>
      <c r="CE27" s="179"/>
    </row>
    <row r="28" spans="1:83" ht="9.9499999999999993" customHeight="1">
      <c r="A28" s="179">
        <f t="shared" si="7"/>
        <v>23</v>
      </c>
      <c r="B28" s="11"/>
      <c r="C28" s="161">
        <v>6999</v>
      </c>
      <c r="D28" s="161">
        <v>1079.4100000000001</v>
      </c>
      <c r="E28" s="161">
        <v>1077.5</v>
      </c>
      <c r="F28" s="161">
        <v>1073.5599999999899</v>
      </c>
      <c r="G28" s="161">
        <v>1072.5</v>
      </c>
      <c r="H28" s="161">
        <v>1070.5899999999899</v>
      </c>
      <c r="I28" s="161">
        <v>1069.0999999999899</v>
      </c>
      <c r="J28" s="161">
        <v>1068.3199999999899</v>
      </c>
      <c r="K28" s="161">
        <v>6999</v>
      </c>
      <c r="L28" s="161">
        <v>6999</v>
      </c>
      <c r="M28" s="11"/>
      <c r="N28" s="266">
        <v>22</v>
      </c>
      <c r="O28" s="267">
        <v>0</v>
      </c>
      <c r="P28" s="267">
        <v>3</v>
      </c>
      <c r="Q28" s="267">
        <v>7</v>
      </c>
      <c r="R28" s="266">
        <v>22</v>
      </c>
      <c r="S28" s="275" t="s">
        <v>229</v>
      </c>
      <c r="T28" s="266">
        <v>1</v>
      </c>
      <c r="U28" s="266">
        <v>122</v>
      </c>
      <c r="V28" s="266">
        <v>0.1</v>
      </c>
      <c r="W28" s="268">
        <v>9.9999999999999995E-7</v>
      </c>
      <c r="X28" s="266">
        <v>0.2</v>
      </c>
      <c r="Y28" s="266">
        <v>0.3</v>
      </c>
      <c r="Z28" s="266">
        <v>0.21</v>
      </c>
      <c r="AA28" s="266">
        <v>3.5</v>
      </c>
      <c r="AB28" s="272" t="s">
        <v>215</v>
      </c>
      <c r="AC28" s="199" t="str">
        <f t="shared" si="4"/>
        <v>8,4</v>
      </c>
      <c r="AD28" s="199" t="str">
        <f t="shared" si="5"/>
        <v/>
      </c>
      <c r="AE28" s="275">
        <v>22</v>
      </c>
      <c r="AF28" s="267">
        <v>0</v>
      </c>
      <c r="AG28" s="267">
        <v>8</v>
      </c>
      <c r="AH28" s="267">
        <v>5</v>
      </c>
      <c r="AI28" s="275">
        <v>22</v>
      </c>
      <c r="AJ28" s="275" t="s">
        <v>107</v>
      </c>
      <c r="AK28" s="266">
        <v>5000</v>
      </c>
      <c r="AL28" s="266">
        <v>12</v>
      </c>
      <c r="AM28" s="266">
        <v>1.8E-3</v>
      </c>
      <c r="AN28" s="268">
        <v>1045.5</v>
      </c>
      <c r="AO28" s="266">
        <v>3</v>
      </c>
      <c r="AP28" s="266">
        <v>3.0000000000000001E-6</v>
      </c>
      <c r="AQ28" s="266">
        <v>0.03</v>
      </c>
      <c r="AR28" s="266">
        <v>2</v>
      </c>
      <c r="AS28" s="272">
        <v>1</v>
      </c>
      <c r="AT28" s="199" t="str">
        <f t="shared" si="6"/>
        <v>6,9</v>
      </c>
      <c r="AU28" s="277">
        <v>22</v>
      </c>
      <c r="AV28" s="277">
        <v>22</v>
      </c>
      <c r="AW28" s="278">
        <v>8</v>
      </c>
      <c r="AX28" s="278">
        <v>21</v>
      </c>
      <c r="AY28" s="278"/>
      <c r="AZ28" s="278"/>
      <c r="BA28" s="278"/>
      <c r="BB28" s="290">
        <v>23</v>
      </c>
      <c r="BC28" s="290">
        <v>0.20000999999999999</v>
      </c>
      <c r="BD28" s="290"/>
      <c r="BE28" s="291" t="s">
        <v>29</v>
      </c>
      <c r="BF28" s="292" t="s">
        <v>455</v>
      </c>
      <c r="BG28" s="179"/>
      <c r="BH28" s="295">
        <v>23</v>
      </c>
      <c r="BI28" s="295">
        <v>6657600</v>
      </c>
      <c r="BJ28" s="85">
        <v>185</v>
      </c>
      <c r="BK28" s="85">
        <v>1016.022788</v>
      </c>
      <c r="BL28" s="85">
        <v>224.7754903</v>
      </c>
      <c r="BM28" s="85">
        <v>6.2050226410000002</v>
      </c>
      <c r="BN28" s="85">
        <v>-1016.022788</v>
      </c>
      <c r="BO28" s="85">
        <v>-196.4339095</v>
      </c>
      <c r="BP28" s="85">
        <v>-207.1365582</v>
      </c>
      <c r="BQ28" s="296">
        <f t="shared" si="2"/>
        <v>77.055555555555557</v>
      </c>
      <c r="BR28" s="179"/>
      <c r="BS28" s="179"/>
      <c r="BT28" s="295">
        <v>23</v>
      </c>
      <c r="BU28" s="295">
        <v>6657600</v>
      </c>
      <c r="BV28" s="85">
        <v>1041.2513449999999</v>
      </c>
      <c r="BW28" s="85">
        <v>1001.4104610000001</v>
      </c>
      <c r="BX28" s="85">
        <v>-32.626332120000001</v>
      </c>
      <c r="BY28" s="85">
        <v>31.227061469999999</v>
      </c>
      <c r="BZ28" s="85">
        <v>-186.3863187</v>
      </c>
      <c r="CA28" s="85">
        <v>175.90949670000001</v>
      </c>
      <c r="CB28" s="179"/>
      <c r="CC28" s="179"/>
      <c r="CD28" s="179"/>
      <c r="CE28" s="179"/>
    </row>
    <row r="29" spans="1:83" ht="9.9499999999999993" customHeight="1">
      <c r="A29" s="179">
        <f t="shared" si="7"/>
        <v>24</v>
      </c>
      <c r="B29" s="11"/>
      <c r="C29" s="161">
        <v>1069.1199999999899</v>
      </c>
      <c r="D29" s="161">
        <v>1070.6600000000001</v>
      </c>
      <c r="E29" s="161">
        <v>1070.2</v>
      </c>
      <c r="F29" s="161">
        <v>1067.04999999999</v>
      </c>
      <c r="G29" s="161">
        <v>1065.48</v>
      </c>
      <c r="H29" s="161">
        <v>1063.6500000000001</v>
      </c>
      <c r="I29" s="161">
        <v>1063.8800000000001</v>
      </c>
      <c r="J29" s="161">
        <v>1065.9100000000001</v>
      </c>
      <c r="K29" s="161">
        <v>1066.0599999999899</v>
      </c>
      <c r="L29" s="161">
        <v>6999</v>
      </c>
      <c r="M29" s="11"/>
      <c r="N29" s="266">
        <v>23</v>
      </c>
      <c r="O29" s="267">
        <v>0</v>
      </c>
      <c r="P29" s="267">
        <v>3</v>
      </c>
      <c r="Q29" s="267">
        <v>8</v>
      </c>
      <c r="R29" s="266">
        <v>23</v>
      </c>
      <c r="S29" s="275" t="s">
        <v>118</v>
      </c>
      <c r="T29" s="266">
        <v>1</v>
      </c>
      <c r="U29" s="266">
        <v>123</v>
      </c>
      <c r="V29" s="266">
        <v>0.1</v>
      </c>
      <c r="W29" s="268">
        <v>9.9999999999999995E-7</v>
      </c>
      <c r="X29" s="266">
        <v>0.2</v>
      </c>
      <c r="Y29" s="266">
        <v>0.3</v>
      </c>
      <c r="Z29" s="266">
        <v>0.21</v>
      </c>
      <c r="AA29" s="266">
        <v>3.5</v>
      </c>
      <c r="AB29" s="272" t="s">
        <v>215</v>
      </c>
      <c r="AC29" s="199" t="str">
        <f t="shared" si="4"/>
        <v>9,4</v>
      </c>
      <c r="AD29" s="199" t="str">
        <f t="shared" si="5"/>
        <v/>
      </c>
      <c r="AE29" s="275">
        <v>23</v>
      </c>
      <c r="AF29" s="267">
        <v>0</v>
      </c>
      <c r="AG29" s="267">
        <v>11</v>
      </c>
      <c r="AH29" s="267">
        <v>6</v>
      </c>
      <c r="AI29" s="275">
        <v>23</v>
      </c>
      <c r="AJ29" s="275" t="s">
        <v>269</v>
      </c>
      <c r="AK29" s="266">
        <v>5000</v>
      </c>
      <c r="AL29" s="266">
        <v>12</v>
      </c>
      <c r="AM29" s="266">
        <v>1.4285999999999999E-3</v>
      </c>
      <c r="AN29" s="268">
        <v>1036.4290000000001</v>
      </c>
      <c r="AO29" s="266">
        <v>3</v>
      </c>
      <c r="AP29" s="266">
        <v>2.9999999999999999E-7</v>
      </c>
      <c r="AQ29" s="266">
        <v>0.03</v>
      </c>
      <c r="AR29" s="266">
        <v>1</v>
      </c>
      <c r="AS29" s="272">
        <v>1</v>
      </c>
      <c r="AT29" s="199" t="str">
        <f t="shared" si="6"/>
        <v>7,12</v>
      </c>
      <c r="AU29" s="277">
        <v>23</v>
      </c>
      <c r="AV29" s="277">
        <v>23</v>
      </c>
      <c r="AW29" s="278">
        <v>-24</v>
      </c>
      <c r="AX29" s="278"/>
      <c r="AY29" s="278"/>
      <c r="AZ29" s="278"/>
      <c r="BA29" s="278"/>
      <c r="BB29" s="290">
        <v>24</v>
      </c>
      <c r="BC29" s="290">
        <v>0.20000999999999999</v>
      </c>
      <c r="BD29" s="290"/>
      <c r="BE29" s="291" t="s">
        <v>29</v>
      </c>
      <c r="BF29" s="292" t="s">
        <v>456</v>
      </c>
      <c r="BG29" s="179"/>
      <c r="BH29" s="295">
        <v>24</v>
      </c>
      <c r="BI29" s="295">
        <v>6832800</v>
      </c>
      <c r="BJ29" s="85">
        <v>185</v>
      </c>
      <c r="BK29" s="85">
        <v>1016.016477</v>
      </c>
      <c r="BL29" s="85">
        <v>224.77093239999999</v>
      </c>
      <c r="BM29" s="85">
        <v>6.2093958709999999</v>
      </c>
      <c r="BN29" s="85">
        <v>-1016.016477</v>
      </c>
      <c r="BO29" s="85">
        <v>-196.4252315</v>
      </c>
      <c r="BP29" s="85">
        <v>-207.13630499999999</v>
      </c>
      <c r="BQ29" s="296">
        <f t="shared" si="2"/>
        <v>79.083333333333329</v>
      </c>
      <c r="BR29" s="179"/>
      <c r="BS29" s="179"/>
      <c r="BT29" s="295">
        <v>24</v>
      </c>
      <c r="BU29" s="295">
        <v>6832800</v>
      </c>
      <c r="BV29" s="85">
        <v>1041.251338</v>
      </c>
      <c r="BW29" s="85">
        <v>1001.410456</v>
      </c>
      <c r="BX29" s="85">
        <v>-32.626009400000001</v>
      </c>
      <c r="BY29" s="85">
        <v>31.227061469999999</v>
      </c>
      <c r="BZ29" s="85">
        <v>-186.3851061</v>
      </c>
      <c r="CA29" s="85">
        <v>175.9092435</v>
      </c>
      <c r="CB29" s="179"/>
      <c r="CC29" s="179"/>
      <c r="CD29" s="179"/>
      <c r="CE29" s="179"/>
    </row>
    <row r="30" spans="1:83" ht="9.9499999999999993" customHeight="1">
      <c r="A30" s="179">
        <f t="shared" si="7"/>
        <v>25</v>
      </c>
      <c r="B30" s="11"/>
      <c r="C30" s="161">
        <v>1064.95</v>
      </c>
      <c r="D30" s="161">
        <v>1063.94</v>
      </c>
      <c r="E30" s="161">
        <v>1062.94</v>
      </c>
      <c r="F30" s="161">
        <v>1061.5</v>
      </c>
      <c r="G30" s="161">
        <v>1060.8299999999899</v>
      </c>
      <c r="H30" s="161">
        <v>1060.78999999999</v>
      </c>
      <c r="I30" s="161">
        <v>1060.23</v>
      </c>
      <c r="J30" s="161">
        <v>1062.02999999999</v>
      </c>
      <c r="K30" s="161">
        <v>1065.68</v>
      </c>
      <c r="L30" s="161">
        <v>1068.1300000000001</v>
      </c>
      <c r="M30" s="11"/>
      <c r="N30" s="266">
        <v>24</v>
      </c>
      <c r="O30" s="267">
        <v>0</v>
      </c>
      <c r="P30" s="267">
        <v>4</v>
      </c>
      <c r="Q30" s="267">
        <v>0</v>
      </c>
      <c r="R30" s="266">
        <v>24</v>
      </c>
      <c r="S30" s="275" t="s">
        <v>94</v>
      </c>
      <c r="T30" s="266">
        <v>1</v>
      </c>
      <c r="U30" s="266">
        <v>124</v>
      </c>
      <c r="V30" s="266">
        <v>0.1</v>
      </c>
      <c r="W30" s="268">
        <v>9.9999999999999995E-7</v>
      </c>
      <c r="X30" s="266">
        <v>0.2</v>
      </c>
      <c r="Y30" s="266">
        <v>0.3</v>
      </c>
      <c r="Z30" s="266">
        <v>0.21</v>
      </c>
      <c r="AA30" s="266">
        <v>3.5</v>
      </c>
      <c r="AB30" s="272" t="s">
        <v>215</v>
      </c>
      <c r="AC30" s="199" t="str">
        <f t="shared" si="4"/>
        <v>1,5</v>
      </c>
      <c r="AD30" s="199" t="str">
        <f t="shared" si="5"/>
        <v/>
      </c>
      <c r="AE30" s="275">
        <v>24</v>
      </c>
      <c r="AF30" s="267">
        <v>0</v>
      </c>
      <c r="AG30" s="267">
        <v>12</v>
      </c>
      <c r="AH30" s="267">
        <v>6</v>
      </c>
      <c r="AI30" s="275">
        <v>24</v>
      </c>
      <c r="AJ30" s="275" t="s">
        <v>275</v>
      </c>
      <c r="AK30" s="266">
        <v>5500</v>
      </c>
      <c r="AL30" s="266">
        <v>12</v>
      </c>
      <c r="AM30" s="266">
        <v>1.4285999999999999E-3</v>
      </c>
      <c r="AN30" s="268">
        <v>1028.9290000000001</v>
      </c>
      <c r="AO30" s="266">
        <v>3</v>
      </c>
      <c r="AP30" s="266">
        <v>2.9999999999999999E-7</v>
      </c>
      <c r="AQ30" s="266">
        <v>0.03</v>
      </c>
      <c r="AR30" s="266">
        <v>2</v>
      </c>
      <c r="AS30" s="272">
        <v>1</v>
      </c>
      <c r="AT30" s="199" t="str">
        <f t="shared" si="6"/>
        <v>7,13</v>
      </c>
      <c r="AU30" s="277">
        <v>24</v>
      </c>
      <c r="AV30" s="277">
        <v>24</v>
      </c>
      <c r="AW30" s="278">
        <v>23</v>
      </c>
      <c r="AX30" s="278">
        <v>-28</v>
      </c>
      <c r="AY30" s="278"/>
      <c r="AZ30" s="278"/>
      <c r="BA30" s="278"/>
      <c r="BB30" s="290">
        <v>25</v>
      </c>
      <c r="BC30" s="290">
        <v>0.20000999999999999</v>
      </c>
      <c r="BD30" s="290"/>
      <c r="BE30" s="291" t="s">
        <v>29</v>
      </c>
      <c r="BF30" s="292" t="s">
        <v>457</v>
      </c>
      <c r="BG30" s="179"/>
      <c r="BH30" s="295">
        <v>25</v>
      </c>
      <c r="BI30" s="295">
        <v>7008000</v>
      </c>
      <c r="BJ30" s="85">
        <v>185</v>
      </c>
      <c r="BK30" s="85">
        <v>1016.010263</v>
      </c>
      <c r="BL30" s="85">
        <v>224.76634390000001</v>
      </c>
      <c r="BM30" s="85">
        <v>6.2135503549999997</v>
      </c>
      <c r="BN30" s="85">
        <v>-1016.010263</v>
      </c>
      <c r="BO30" s="85">
        <v>-196.41678300000001</v>
      </c>
      <c r="BP30" s="85">
        <v>-207.1360105</v>
      </c>
      <c r="BQ30" s="296">
        <f t="shared" si="2"/>
        <v>81.111111111111114</v>
      </c>
      <c r="BR30" s="179"/>
      <c r="BS30" s="179"/>
      <c r="BT30" s="295">
        <v>25</v>
      </c>
      <c r="BU30" s="295">
        <v>7008000</v>
      </c>
      <c r="BV30" s="85">
        <v>1041.2513300000001</v>
      </c>
      <c r="BW30" s="85">
        <v>1001.41045</v>
      </c>
      <c r="BX30" s="85">
        <v>-32.625669000000002</v>
      </c>
      <c r="BY30" s="85">
        <v>31.227061469999999</v>
      </c>
      <c r="BZ30" s="85">
        <v>-186.38378259999999</v>
      </c>
      <c r="CA30" s="85">
        <v>175.90894900000001</v>
      </c>
      <c r="CB30" s="179"/>
      <c r="CC30" s="179"/>
      <c r="CD30" s="179"/>
      <c r="CE30" s="179"/>
    </row>
    <row r="31" spans="1:83" ht="9.9499999999999993" customHeight="1">
      <c r="A31" s="179">
        <f t="shared" si="7"/>
        <v>26</v>
      </c>
      <c r="B31" s="11"/>
      <c r="C31" s="161">
        <v>1059.8199999999899</v>
      </c>
      <c r="D31" s="161">
        <v>1058.3099999999899</v>
      </c>
      <c r="E31" s="161">
        <v>1057.19</v>
      </c>
      <c r="F31" s="161">
        <v>1056.43</v>
      </c>
      <c r="G31" s="161">
        <v>1056.29999999999</v>
      </c>
      <c r="H31" s="161">
        <v>1056.94</v>
      </c>
      <c r="I31" s="161">
        <v>1057.23</v>
      </c>
      <c r="J31" s="161">
        <v>1059.1099999999899</v>
      </c>
      <c r="K31" s="161">
        <v>1061.92</v>
      </c>
      <c r="L31" s="161">
        <v>1065.5799999999899</v>
      </c>
      <c r="M31" s="11"/>
      <c r="N31" s="266">
        <v>25</v>
      </c>
      <c r="O31" s="267">
        <v>0</v>
      </c>
      <c r="P31" s="267">
        <v>4</v>
      </c>
      <c r="Q31" s="267">
        <v>1</v>
      </c>
      <c r="R31" s="266">
        <v>25</v>
      </c>
      <c r="S31" s="275" t="s">
        <v>96</v>
      </c>
      <c r="T31" s="266">
        <v>1</v>
      </c>
      <c r="U31" s="266">
        <v>125</v>
      </c>
      <c r="V31" s="266">
        <v>0.1</v>
      </c>
      <c r="W31" s="268">
        <v>9.9999999999999995E-7</v>
      </c>
      <c r="X31" s="266">
        <v>0.2</v>
      </c>
      <c r="Y31" s="266">
        <v>0.3</v>
      </c>
      <c r="Z31" s="266">
        <v>0.21</v>
      </c>
      <c r="AA31" s="266">
        <v>3.5</v>
      </c>
      <c r="AB31" s="272" t="s">
        <v>215</v>
      </c>
      <c r="AC31" s="199" t="str">
        <f t="shared" si="4"/>
        <v>2,5</v>
      </c>
      <c r="AD31" s="199" t="str">
        <f t="shared" si="5"/>
        <v/>
      </c>
      <c r="AE31" s="275">
        <v>25</v>
      </c>
      <c r="AF31" s="267">
        <v>0</v>
      </c>
      <c r="AG31" s="267">
        <v>13</v>
      </c>
      <c r="AH31" s="267">
        <v>8</v>
      </c>
      <c r="AI31" s="275">
        <v>25</v>
      </c>
      <c r="AJ31" s="275" t="s">
        <v>282</v>
      </c>
      <c r="AK31" s="266">
        <v>5000</v>
      </c>
      <c r="AL31" s="266">
        <v>60</v>
      </c>
      <c r="AM31" s="266">
        <v>6.667E-4</v>
      </c>
      <c r="AN31" s="268">
        <v>1033.3330000000001</v>
      </c>
      <c r="AO31" s="266">
        <v>3</v>
      </c>
      <c r="AP31" s="266">
        <v>6.0000000000000002E-6</v>
      </c>
      <c r="AQ31" s="266">
        <v>0.03</v>
      </c>
      <c r="AR31" s="266">
        <v>1</v>
      </c>
      <c r="AS31" s="272">
        <v>1</v>
      </c>
      <c r="AT31" s="199" t="str">
        <f t="shared" si="6"/>
        <v>9,14</v>
      </c>
      <c r="AU31" s="277">
        <v>25</v>
      </c>
      <c r="AV31" s="277">
        <v>25</v>
      </c>
      <c r="AW31" s="278">
        <v>-26</v>
      </c>
      <c r="AX31" s="278"/>
      <c r="AY31" s="278"/>
      <c r="AZ31" s="278"/>
      <c r="BA31" s="278"/>
      <c r="BB31" s="290">
        <v>26</v>
      </c>
      <c r="BC31" s="290">
        <v>0.20000999999999999</v>
      </c>
      <c r="BD31" s="290"/>
      <c r="BE31" s="291" t="s">
        <v>29</v>
      </c>
      <c r="BF31" s="292" t="s">
        <v>458</v>
      </c>
      <c r="BG31" s="179"/>
      <c r="BH31" s="295">
        <v>26</v>
      </c>
      <c r="BI31" s="295">
        <v>7183200</v>
      </c>
      <c r="BJ31" s="85">
        <v>185</v>
      </c>
      <c r="BK31" s="85">
        <v>1016.004139</v>
      </c>
      <c r="BL31" s="85">
        <v>224.7617266</v>
      </c>
      <c r="BM31" s="85">
        <v>6.2175012409999999</v>
      </c>
      <c r="BN31" s="85">
        <v>-1016.004139</v>
      </c>
      <c r="BO31" s="85">
        <v>-196.4085489</v>
      </c>
      <c r="BP31" s="85">
        <v>-207.13567649999999</v>
      </c>
      <c r="BQ31" s="296">
        <f t="shared" si="2"/>
        <v>83.138888888888886</v>
      </c>
      <c r="BR31" s="179"/>
      <c r="BS31" s="179"/>
      <c r="BT31" s="295">
        <v>26</v>
      </c>
      <c r="BU31" s="295">
        <v>7183200</v>
      </c>
      <c r="BV31" s="85">
        <v>1041.2513220000001</v>
      </c>
      <c r="BW31" s="85">
        <v>1001.410443</v>
      </c>
      <c r="BX31" s="85">
        <v>-32.625312119999997</v>
      </c>
      <c r="BY31" s="85">
        <v>31.227061469999999</v>
      </c>
      <c r="BZ31" s="85">
        <v>-186.3823553</v>
      </c>
      <c r="CA31" s="85">
        <v>175.908615</v>
      </c>
      <c r="CB31" s="179"/>
      <c r="CC31" s="179"/>
      <c r="CD31" s="179"/>
      <c r="CE31" s="179"/>
    </row>
    <row r="32" spans="1:83" ht="9.9499999999999993" customHeight="1">
      <c r="A32" s="179">
        <f t="shared" si="7"/>
        <v>27</v>
      </c>
      <c r="B32" s="11"/>
      <c r="C32" s="161">
        <v>1056.0799999999899</v>
      </c>
      <c r="D32" s="161">
        <v>1052.96</v>
      </c>
      <c r="E32" s="161">
        <v>1051.74</v>
      </c>
      <c r="F32" s="161">
        <v>1051.2</v>
      </c>
      <c r="G32" s="161">
        <v>1051.26999999999</v>
      </c>
      <c r="H32" s="161">
        <v>1051.8800000000001</v>
      </c>
      <c r="I32" s="161">
        <v>1053.22</v>
      </c>
      <c r="J32" s="161">
        <v>1055.48</v>
      </c>
      <c r="K32" s="161">
        <v>1056.49</v>
      </c>
      <c r="L32" s="161">
        <v>6999</v>
      </c>
      <c r="M32" s="11"/>
      <c r="N32" s="266">
        <v>26</v>
      </c>
      <c r="O32" s="267">
        <v>0</v>
      </c>
      <c r="P32" s="267">
        <v>4</v>
      </c>
      <c r="Q32" s="267">
        <v>2</v>
      </c>
      <c r="R32" s="266">
        <v>26</v>
      </c>
      <c r="S32" s="275" t="s">
        <v>230</v>
      </c>
      <c r="T32" s="266">
        <v>1</v>
      </c>
      <c r="U32" s="266">
        <v>126</v>
      </c>
      <c r="V32" s="266">
        <v>0.1</v>
      </c>
      <c r="W32" s="268">
        <v>9.9999999999999995E-7</v>
      </c>
      <c r="X32" s="266">
        <v>0.2</v>
      </c>
      <c r="Y32" s="266">
        <v>0.3</v>
      </c>
      <c r="Z32" s="266">
        <v>0.21</v>
      </c>
      <c r="AA32" s="266">
        <v>3.5</v>
      </c>
      <c r="AB32" s="272" t="s">
        <v>215</v>
      </c>
      <c r="AC32" s="199" t="str">
        <f t="shared" si="4"/>
        <v>3,5</v>
      </c>
      <c r="AD32" s="199" t="str">
        <f t="shared" si="5"/>
        <v/>
      </c>
      <c r="AE32" s="275">
        <v>26</v>
      </c>
      <c r="AF32" s="267">
        <v>0</v>
      </c>
      <c r="AG32" s="267">
        <v>12</v>
      </c>
      <c r="AH32" s="267">
        <v>7</v>
      </c>
      <c r="AI32" s="275">
        <v>26</v>
      </c>
      <c r="AJ32" s="275" t="s">
        <v>276</v>
      </c>
      <c r="AK32" s="266">
        <v>5000</v>
      </c>
      <c r="AL32" s="266">
        <v>60</v>
      </c>
      <c r="AM32" s="266">
        <v>6.667E-4</v>
      </c>
      <c r="AN32" s="268">
        <v>1030</v>
      </c>
      <c r="AO32" s="266">
        <v>3</v>
      </c>
      <c r="AP32" s="266">
        <v>6.0000000000000002E-6</v>
      </c>
      <c r="AQ32" s="266">
        <v>0.03</v>
      </c>
      <c r="AR32" s="266">
        <v>2</v>
      </c>
      <c r="AS32" s="272">
        <v>1</v>
      </c>
      <c r="AT32" s="199" t="str">
        <f t="shared" si="6"/>
        <v>8,13</v>
      </c>
      <c r="AU32" s="277">
        <v>26</v>
      </c>
      <c r="AV32" s="277">
        <v>26</v>
      </c>
      <c r="AW32" s="278">
        <v>25</v>
      </c>
      <c r="AX32" s="278">
        <v>-27</v>
      </c>
      <c r="AY32" s="278"/>
      <c r="AZ32" s="278"/>
      <c r="BA32" s="278"/>
      <c r="BB32" s="290">
        <v>27</v>
      </c>
      <c r="BC32" s="290">
        <v>0.100005</v>
      </c>
      <c r="BD32" s="290"/>
      <c r="BE32" s="291" t="s">
        <v>29</v>
      </c>
      <c r="BF32" s="292" t="s">
        <v>459</v>
      </c>
      <c r="BG32" s="179"/>
      <c r="BH32" s="295">
        <v>27</v>
      </c>
      <c r="BI32" s="295">
        <v>7358400</v>
      </c>
      <c r="BJ32" s="85">
        <v>185</v>
      </c>
      <c r="BK32" s="85">
        <v>1015.9981</v>
      </c>
      <c r="BL32" s="85">
        <v>224.75708259999999</v>
      </c>
      <c r="BM32" s="85">
        <v>6.221261675</v>
      </c>
      <c r="BN32" s="85">
        <v>-1015.9981</v>
      </c>
      <c r="BO32" s="85">
        <v>-196.4005161</v>
      </c>
      <c r="BP32" s="85">
        <v>-207.1353048</v>
      </c>
      <c r="BQ32" s="296">
        <f t="shared" si="2"/>
        <v>85.166666666666671</v>
      </c>
      <c r="BR32" s="179"/>
      <c r="BS32" s="179"/>
      <c r="BT32" s="295">
        <v>27</v>
      </c>
      <c r="BU32" s="295">
        <v>7358400</v>
      </c>
      <c r="BV32" s="85">
        <v>1041.251313</v>
      </c>
      <c r="BW32" s="85">
        <v>1001.410436</v>
      </c>
      <c r="BX32" s="85">
        <v>-32.624939879999999</v>
      </c>
      <c r="BY32" s="85">
        <v>31.227061469999999</v>
      </c>
      <c r="BZ32" s="85">
        <v>-186.380831</v>
      </c>
      <c r="CA32" s="85">
        <v>175.90824330000001</v>
      </c>
      <c r="CB32" s="179"/>
      <c r="CC32" s="179"/>
      <c r="CD32" s="179"/>
      <c r="CE32" s="179"/>
    </row>
    <row r="33" spans="1:83" ht="9.9499999999999993" customHeight="1">
      <c r="A33" s="179">
        <f t="shared" si="7"/>
        <v>28</v>
      </c>
      <c r="B33" s="11"/>
      <c r="C33" s="161">
        <v>6999</v>
      </c>
      <c r="D33" s="161">
        <v>1046.29999999999</v>
      </c>
      <c r="E33" s="161">
        <v>1045.75</v>
      </c>
      <c r="F33" s="161">
        <v>1045.54999999999</v>
      </c>
      <c r="G33" s="161">
        <v>1045.75999999999</v>
      </c>
      <c r="H33" s="161">
        <v>1046.46</v>
      </c>
      <c r="I33" s="161">
        <v>1047.8199999999899</v>
      </c>
      <c r="J33" s="161">
        <v>1049.8499999999899</v>
      </c>
      <c r="K33" s="161">
        <v>1050.4000000000001</v>
      </c>
      <c r="L33" s="161">
        <v>6999</v>
      </c>
      <c r="M33" s="11"/>
      <c r="N33" s="266">
        <v>27</v>
      </c>
      <c r="O33" s="267">
        <v>0</v>
      </c>
      <c r="P33" s="267">
        <v>4</v>
      </c>
      <c r="Q33" s="267">
        <v>3</v>
      </c>
      <c r="R33" s="266">
        <v>27</v>
      </c>
      <c r="S33" s="275" t="s">
        <v>231</v>
      </c>
      <c r="T33" s="266">
        <v>1</v>
      </c>
      <c r="U33" s="266">
        <v>127</v>
      </c>
      <c r="V33" s="266">
        <v>0.1</v>
      </c>
      <c r="W33" s="268">
        <v>9.9999999999999995E-7</v>
      </c>
      <c r="X33" s="266">
        <v>0.1</v>
      </c>
      <c r="Y33" s="266">
        <v>0.3</v>
      </c>
      <c r="Z33" s="266">
        <v>0.11</v>
      </c>
      <c r="AA33" s="266">
        <v>3.5</v>
      </c>
      <c r="AB33" s="272" t="s">
        <v>215</v>
      </c>
      <c r="AC33" s="199" t="str">
        <f t="shared" si="4"/>
        <v>4,5</v>
      </c>
      <c r="AD33" s="199" t="str">
        <f t="shared" si="5"/>
        <v/>
      </c>
      <c r="AE33" s="275">
        <v>27</v>
      </c>
      <c r="AF33" s="267">
        <v>0</v>
      </c>
      <c r="AG33" s="267">
        <v>12</v>
      </c>
      <c r="AH33" s="267">
        <v>6</v>
      </c>
      <c r="AI33" s="275">
        <v>27</v>
      </c>
      <c r="AJ33" s="275" t="s">
        <v>275</v>
      </c>
      <c r="AK33" s="266">
        <v>5000</v>
      </c>
      <c r="AL33" s="266">
        <v>60</v>
      </c>
      <c r="AM33" s="266">
        <v>6.667E-4</v>
      </c>
      <c r="AN33" s="268">
        <v>1026.6669999999999</v>
      </c>
      <c r="AO33" s="266">
        <v>3</v>
      </c>
      <c r="AP33" s="266">
        <v>6.0000000000000002E-6</v>
      </c>
      <c r="AQ33" s="266">
        <v>0.03</v>
      </c>
      <c r="AR33" s="266">
        <v>2</v>
      </c>
      <c r="AS33" s="272">
        <v>1</v>
      </c>
      <c r="AT33" s="199" t="str">
        <f t="shared" si="6"/>
        <v>7,13</v>
      </c>
      <c r="AU33" s="277">
        <v>27</v>
      </c>
      <c r="AV33" s="277">
        <v>27</v>
      </c>
      <c r="AW33" s="278">
        <v>26</v>
      </c>
      <c r="AX33" s="278">
        <v>-28</v>
      </c>
      <c r="AY33" s="278"/>
      <c r="AZ33" s="278"/>
      <c r="BA33" s="278"/>
      <c r="BB33" s="290">
        <v>28</v>
      </c>
      <c r="BC33" s="290">
        <v>0.100005</v>
      </c>
      <c r="BD33" s="290"/>
      <c r="BE33" s="291" t="s">
        <v>29</v>
      </c>
      <c r="BF33" s="292" t="s">
        <v>460</v>
      </c>
      <c r="BG33" s="179"/>
      <c r="BH33" s="295">
        <v>28</v>
      </c>
      <c r="BI33" s="295">
        <v>7533600</v>
      </c>
      <c r="BJ33" s="85">
        <v>185</v>
      </c>
      <c r="BK33" s="85">
        <v>1015.9921409999999</v>
      </c>
      <c r="BL33" s="85">
        <v>224.75241339999999</v>
      </c>
      <c r="BM33" s="85">
        <v>6.2248444110000003</v>
      </c>
      <c r="BN33" s="85">
        <v>-1015.9921409999999</v>
      </c>
      <c r="BO33" s="85">
        <v>-196.392672</v>
      </c>
      <c r="BP33" s="85">
        <v>-207.13489709999999</v>
      </c>
      <c r="BQ33" s="296">
        <f t="shared" si="2"/>
        <v>87.194444444444443</v>
      </c>
      <c r="BR33" s="179"/>
      <c r="BS33" s="179"/>
      <c r="BT33" s="295">
        <v>28</v>
      </c>
      <c r="BU33" s="295">
        <v>7533600</v>
      </c>
      <c r="BV33" s="85">
        <v>1041.2513039999999</v>
      </c>
      <c r="BW33" s="85">
        <v>1001.410429</v>
      </c>
      <c r="BX33" s="85">
        <v>-32.624553280000001</v>
      </c>
      <c r="BY33" s="85">
        <v>31.227061469999999</v>
      </c>
      <c r="BZ33" s="85">
        <v>-186.37921589999999</v>
      </c>
      <c r="CA33" s="85">
        <v>175.9078356</v>
      </c>
      <c r="CB33" s="179"/>
      <c r="CC33" s="179"/>
      <c r="CD33" s="179"/>
      <c r="CE33" s="179"/>
    </row>
    <row r="34" spans="1:83" ht="9.9499999999999993" customHeight="1">
      <c r="A34" s="179">
        <f t="shared" si="7"/>
        <v>29</v>
      </c>
      <c r="B34" s="11"/>
      <c r="C34" s="161">
        <v>6999</v>
      </c>
      <c r="D34" s="161">
        <v>1039.0599999999899</v>
      </c>
      <c r="E34" s="161">
        <v>1039.1300000000001</v>
      </c>
      <c r="F34" s="161">
        <v>1039.49</v>
      </c>
      <c r="G34" s="161">
        <v>1040.03999999999</v>
      </c>
      <c r="H34" s="161">
        <v>1041.04999999999</v>
      </c>
      <c r="I34" s="161">
        <v>1041.6400000000001</v>
      </c>
      <c r="J34" s="161">
        <v>1042.8599999999899</v>
      </c>
      <c r="K34" s="161">
        <v>1044.04999999999</v>
      </c>
      <c r="L34" s="161">
        <v>6999</v>
      </c>
      <c r="M34" s="11"/>
      <c r="N34" s="266">
        <v>28</v>
      </c>
      <c r="O34" s="267">
        <v>0</v>
      </c>
      <c r="P34" s="267">
        <v>4</v>
      </c>
      <c r="Q34" s="267">
        <v>4</v>
      </c>
      <c r="R34" s="266">
        <v>28</v>
      </c>
      <c r="S34" s="275" t="s">
        <v>232</v>
      </c>
      <c r="T34" s="266">
        <v>1</v>
      </c>
      <c r="U34" s="266">
        <v>128</v>
      </c>
      <c r="V34" s="266">
        <v>0.1</v>
      </c>
      <c r="W34" s="268">
        <v>9.9999999999999995E-7</v>
      </c>
      <c r="X34" s="266">
        <v>0.1</v>
      </c>
      <c r="Y34" s="266">
        <v>0.3</v>
      </c>
      <c r="Z34" s="266">
        <v>0.11</v>
      </c>
      <c r="AA34" s="266">
        <v>3.5</v>
      </c>
      <c r="AB34" s="272" t="s">
        <v>215</v>
      </c>
      <c r="AC34" s="199" t="str">
        <f t="shared" si="4"/>
        <v>5,5</v>
      </c>
      <c r="AD34" s="199" t="str">
        <f t="shared" si="5"/>
        <v/>
      </c>
      <c r="AE34" s="275">
        <v>28</v>
      </c>
      <c r="AF34" s="267">
        <v>0</v>
      </c>
      <c r="AG34" s="267">
        <v>12</v>
      </c>
      <c r="AH34" s="267">
        <v>5</v>
      </c>
      <c r="AI34" s="275">
        <v>28</v>
      </c>
      <c r="AJ34" s="275" t="s">
        <v>274</v>
      </c>
      <c r="AK34" s="266">
        <v>5000</v>
      </c>
      <c r="AL34" s="266">
        <v>60</v>
      </c>
      <c r="AM34" s="266">
        <v>4.7999999999999996E-3</v>
      </c>
      <c r="AN34" s="268">
        <v>1013</v>
      </c>
      <c r="AO34" s="266">
        <v>3</v>
      </c>
      <c r="AP34" s="266">
        <v>6.0000000000000002E-6</v>
      </c>
      <c r="AQ34" s="266">
        <v>0.03</v>
      </c>
      <c r="AR34" s="266">
        <v>2</v>
      </c>
      <c r="AS34" s="272">
        <v>1</v>
      </c>
      <c r="AT34" s="199" t="str">
        <f t="shared" si="6"/>
        <v>6,13</v>
      </c>
      <c r="AU34" s="277">
        <v>28</v>
      </c>
      <c r="AV34" s="277">
        <v>28</v>
      </c>
      <c r="AW34" s="278">
        <v>24</v>
      </c>
      <c r="AX34" s="278">
        <v>27</v>
      </c>
      <c r="AY34" s="278"/>
      <c r="AZ34" s="278"/>
      <c r="BA34" s="278"/>
      <c r="BB34" s="290">
        <v>29</v>
      </c>
      <c r="BC34" s="290">
        <v>0.100005</v>
      </c>
      <c r="BD34" s="290"/>
      <c r="BE34" s="291" t="s">
        <v>29</v>
      </c>
      <c r="BF34" s="292" t="s">
        <v>461</v>
      </c>
      <c r="BG34" s="179"/>
      <c r="BH34" s="295">
        <v>29</v>
      </c>
      <c r="BI34" s="295">
        <v>7708800</v>
      </c>
      <c r="BJ34" s="85">
        <v>185</v>
      </c>
      <c r="BK34" s="85">
        <v>1015.986257</v>
      </c>
      <c r="BL34" s="85">
        <v>224.74772039999999</v>
      </c>
      <c r="BM34" s="85">
        <v>6.228261388</v>
      </c>
      <c r="BN34" s="85">
        <v>-1015.986257</v>
      </c>
      <c r="BO34" s="85">
        <v>-196.38500400000001</v>
      </c>
      <c r="BP34" s="85">
        <v>-207.134455</v>
      </c>
      <c r="BQ34" s="296">
        <f t="shared" si="2"/>
        <v>89.222222222222229</v>
      </c>
      <c r="BR34" s="179"/>
      <c r="BS34" s="179"/>
      <c r="BT34" s="295">
        <v>29</v>
      </c>
      <c r="BU34" s="295">
        <v>7708800</v>
      </c>
      <c r="BV34" s="85">
        <v>1041.251295</v>
      </c>
      <c r="BW34" s="85">
        <v>1001.410421</v>
      </c>
      <c r="BX34" s="85">
        <v>-32.624153280000002</v>
      </c>
      <c r="BY34" s="85">
        <v>31.227061469999999</v>
      </c>
      <c r="BZ34" s="85">
        <v>-186.3775157</v>
      </c>
      <c r="CA34" s="85">
        <v>175.90739350000001</v>
      </c>
      <c r="CB34" s="179"/>
      <c r="CC34" s="179"/>
      <c r="CD34" s="179"/>
      <c r="CE34" s="179"/>
    </row>
    <row r="35" spans="1:83" ht="9.9499999999999993" customHeight="1">
      <c r="A35" s="179">
        <f t="shared" si="7"/>
        <v>30</v>
      </c>
      <c r="B35" s="11"/>
      <c r="C35" s="161">
        <v>6999</v>
      </c>
      <c r="D35" s="161">
        <v>1031.0899999999899</v>
      </c>
      <c r="E35" s="161">
        <v>1031.78999999999</v>
      </c>
      <c r="F35" s="161">
        <v>1033.25999999999</v>
      </c>
      <c r="G35" s="161">
        <v>1034.3199999999899</v>
      </c>
      <c r="H35" s="161">
        <v>1035.44</v>
      </c>
      <c r="I35" s="161">
        <v>1036.50999999999</v>
      </c>
      <c r="J35" s="161">
        <v>1037.6199999999899</v>
      </c>
      <c r="K35" s="161">
        <v>1039.3199999999899</v>
      </c>
      <c r="L35" s="161">
        <v>1041.5899999999899</v>
      </c>
      <c r="M35" s="11"/>
      <c r="N35" s="266">
        <v>29</v>
      </c>
      <c r="O35" s="267">
        <v>0</v>
      </c>
      <c r="P35" s="267">
        <v>4</v>
      </c>
      <c r="Q35" s="267">
        <v>5</v>
      </c>
      <c r="R35" s="266">
        <v>29</v>
      </c>
      <c r="S35" s="275" t="s">
        <v>121</v>
      </c>
      <c r="T35" s="266">
        <v>1</v>
      </c>
      <c r="U35" s="266">
        <v>129</v>
      </c>
      <c r="V35" s="266">
        <v>0.1</v>
      </c>
      <c r="W35" s="268">
        <v>9.9999999999999995E-7</v>
      </c>
      <c r="X35" s="266">
        <v>0.1</v>
      </c>
      <c r="Y35" s="266">
        <v>0.3</v>
      </c>
      <c r="Z35" s="266">
        <v>0.11</v>
      </c>
      <c r="AA35" s="266">
        <v>3.5</v>
      </c>
      <c r="AB35" s="272" t="s">
        <v>215</v>
      </c>
      <c r="AC35" s="199" t="str">
        <f t="shared" si="4"/>
        <v>6,5</v>
      </c>
      <c r="AD35" s="199" t="str">
        <f t="shared" si="5"/>
        <v/>
      </c>
      <c r="AE35" s="275">
        <v>29</v>
      </c>
      <c r="AF35" s="267">
        <v>0</v>
      </c>
      <c r="AG35" s="267">
        <v>12</v>
      </c>
      <c r="AH35" s="267">
        <v>1</v>
      </c>
      <c r="AI35" s="275">
        <v>29</v>
      </c>
      <c r="AJ35" s="275" t="s">
        <v>273</v>
      </c>
      <c r="AK35" s="266">
        <v>5000</v>
      </c>
      <c r="AL35" s="266">
        <v>60</v>
      </c>
      <c r="AM35" s="266">
        <v>1.25E-3</v>
      </c>
      <c r="AN35" s="268">
        <v>996.875</v>
      </c>
      <c r="AO35" s="266">
        <v>3</v>
      </c>
      <c r="AP35" s="266">
        <v>6.0000000000000002E-6</v>
      </c>
      <c r="AQ35" s="266">
        <v>0.03</v>
      </c>
      <c r="AR35" s="266">
        <v>1</v>
      </c>
      <c r="AS35" s="272">
        <v>1</v>
      </c>
      <c r="AT35" s="199" t="str">
        <f t="shared" si="6"/>
        <v>2,13</v>
      </c>
      <c r="AU35" s="277">
        <v>29</v>
      </c>
      <c r="AV35" s="277">
        <v>29</v>
      </c>
      <c r="AW35" s="278">
        <v>-30</v>
      </c>
      <c r="AX35" s="278"/>
      <c r="AY35" s="278"/>
      <c r="AZ35" s="278"/>
      <c r="BA35" s="278"/>
      <c r="BB35" s="290">
        <v>30</v>
      </c>
      <c r="BC35" s="290">
        <v>0.100005</v>
      </c>
      <c r="BD35" s="290"/>
      <c r="BE35" s="291" t="s">
        <v>29</v>
      </c>
      <c r="BF35" s="292" t="s">
        <v>462</v>
      </c>
      <c r="BG35" s="179"/>
      <c r="BH35" s="295">
        <v>30</v>
      </c>
      <c r="BI35" s="295">
        <v>7884000</v>
      </c>
      <c r="BJ35" s="85">
        <v>185</v>
      </c>
      <c r="BK35" s="85">
        <v>1015.980444</v>
      </c>
      <c r="BL35" s="85">
        <v>224.74300460000001</v>
      </c>
      <c r="BM35" s="85">
        <v>6.2315237899999998</v>
      </c>
      <c r="BN35" s="85">
        <v>-1015.980444</v>
      </c>
      <c r="BO35" s="85">
        <v>-196.3775009</v>
      </c>
      <c r="BP35" s="85">
        <v>-207.13398000000001</v>
      </c>
      <c r="BQ35" s="296">
        <f t="shared" si="2"/>
        <v>91.25</v>
      </c>
      <c r="BR35" s="179"/>
      <c r="BS35" s="179"/>
      <c r="BT35" s="295">
        <v>30</v>
      </c>
      <c r="BU35" s="295">
        <v>7884000</v>
      </c>
      <c r="BV35" s="85">
        <v>1041.2512859999999</v>
      </c>
      <c r="BW35" s="85">
        <v>1001.4104129999999</v>
      </c>
      <c r="BX35" s="85">
        <v>-32.623740759999997</v>
      </c>
      <c r="BY35" s="85">
        <v>31.227061469999999</v>
      </c>
      <c r="BZ35" s="85">
        <v>-186.37573570000001</v>
      </c>
      <c r="CA35" s="85">
        <v>175.90691849999999</v>
      </c>
      <c r="CB35" s="179"/>
      <c r="CC35" s="179"/>
      <c r="CD35" s="179"/>
      <c r="CE35" s="179"/>
    </row>
    <row r="36" spans="1:83" ht="9.9499999999999993" customHeight="1">
      <c r="A36" s="179">
        <f t="shared" si="7"/>
        <v>31</v>
      </c>
      <c r="B36" s="11"/>
      <c r="C36" s="161">
        <v>6999</v>
      </c>
      <c r="D36" s="161">
        <v>1021.4299999999899</v>
      </c>
      <c r="E36" s="161">
        <v>1023.1</v>
      </c>
      <c r="F36" s="161">
        <v>1026.8399999999899</v>
      </c>
      <c r="G36" s="161">
        <v>1028.7</v>
      </c>
      <c r="H36" s="161">
        <v>1030.49</v>
      </c>
      <c r="I36" s="161">
        <v>1032.0899999999899</v>
      </c>
      <c r="J36" s="161">
        <v>1033.5599999999899</v>
      </c>
      <c r="K36" s="161">
        <v>1035.71</v>
      </c>
      <c r="L36" s="161">
        <v>6999</v>
      </c>
      <c r="M36" s="11"/>
      <c r="N36" s="266">
        <v>30</v>
      </c>
      <c r="O36" s="267">
        <v>0</v>
      </c>
      <c r="P36" s="267">
        <v>4</v>
      </c>
      <c r="Q36" s="267">
        <v>6</v>
      </c>
      <c r="R36" s="266">
        <v>30</v>
      </c>
      <c r="S36" s="275" t="s">
        <v>233</v>
      </c>
      <c r="T36" s="266">
        <v>1</v>
      </c>
      <c r="U36" s="266">
        <v>130</v>
      </c>
      <c r="V36" s="266">
        <v>0.1</v>
      </c>
      <c r="W36" s="268">
        <v>9.9999999999999995E-7</v>
      </c>
      <c r="X36" s="266">
        <v>0.1</v>
      </c>
      <c r="Y36" s="266">
        <v>0.3</v>
      </c>
      <c r="Z36" s="266">
        <v>0.11</v>
      </c>
      <c r="AA36" s="266">
        <v>3.5</v>
      </c>
      <c r="AB36" s="272" t="s">
        <v>215</v>
      </c>
      <c r="AC36" s="199" t="str">
        <f t="shared" si="4"/>
        <v>7,5</v>
      </c>
      <c r="AD36" s="199" t="str">
        <f t="shared" si="5"/>
        <v/>
      </c>
      <c r="AE36" s="275">
        <v>30</v>
      </c>
      <c r="AF36" s="267">
        <v>0</v>
      </c>
      <c r="AG36" s="267">
        <v>12</v>
      </c>
      <c r="AH36" s="267">
        <v>0</v>
      </c>
      <c r="AI36" s="275">
        <v>30</v>
      </c>
      <c r="AJ36" s="275" t="s">
        <v>272</v>
      </c>
      <c r="AK36" s="266">
        <v>3000</v>
      </c>
      <c r="AL36" s="266">
        <v>60</v>
      </c>
      <c r="AM36" s="266">
        <v>1.25E-3</v>
      </c>
      <c r="AN36" s="268">
        <v>991.875</v>
      </c>
      <c r="AO36" s="266">
        <v>3</v>
      </c>
      <c r="AP36" s="266">
        <v>6.0000000000000002E-6</v>
      </c>
      <c r="AQ36" s="266">
        <v>0.03</v>
      </c>
      <c r="AR36" s="266">
        <v>1</v>
      </c>
      <c r="AS36" s="272">
        <v>1</v>
      </c>
      <c r="AT36" s="199" t="str">
        <f t="shared" si="6"/>
        <v>1,13</v>
      </c>
      <c r="AU36" s="277">
        <v>30</v>
      </c>
      <c r="AV36" s="277">
        <v>30</v>
      </c>
      <c r="AW36" s="278">
        <v>29</v>
      </c>
      <c r="AX36" s="278"/>
      <c r="AY36" s="278"/>
      <c r="AZ36" s="278"/>
      <c r="BA36" s="278"/>
      <c r="BB36" s="290">
        <v>31</v>
      </c>
      <c r="BC36" s="290">
        <v>0.100005</v>
      </c>
      <c r="BD36" s="290"/>
      <c r="BE36" s="291" t="s">
        <v>29</v>
      </c>
      <c r="BF36" s="292" t="s">
        <v>463</v>
      </c>
      <c r="BG36" s="179"/>
      <c r="BH36" s="295">
        <v>31</v>
      </c>
      <c r="BI36" s="295">
        <v>8059200</v>
      </c>
      <c r="BJ36" s="85">
        <v>185</v>
      </c>
      <c r="BK36" s="85">
        <v>1015.974696</v>
      </c>
      <c r="BL36" s="85">
        <v>224.98866659999999</v>
      </c>
      <c r="BM36" s="85">
        <v>6.235042505</v>
      </c>
      <c r="BN36" s="85">
        <v>-1015.974696</v>
      </c>
      <c r="BO36" s="85">
        <v>-196.62015059999999</v>
      </c>
      <c r="BP36" s="85">
        <v>-207.13347350000001</v>
      </c>
      <c r="BQ36" s="296">
        <f t="shared" si="2"/>
        <v>93.277777777777771</v>
      </c>
      <c r="BR36" s="179"/>
      <c r="BS36" s="179"/>
      <c r="BT36" s="295">
        <v>31</v>
      </c>
      <c r="BU36" s="295">
        <v>8059200</v>
      </c>
      <c r="BV36" s="85">
        <v>1041.251276</v>
      </c>
      <c r="BW36" s="85">
        <v>1001.410405</v>
      </c>
      <c r="BX36" s="85">
        <v>-32.623316520000003</v>
      </c>
      <c r="BY36" s="85">
        <v>31.227061469999999</v>
      </c>
      <c r="BZ36" s="85">
        <v>-186.37388060000001</v>
      </c>
      <c r="CA36" s="85">
        <v>175.90641199999999</v>
      </c>
      <c r="CB36" s="179"/>
      <c r="CC36" s="179"/>
      <c r="CD36" s="179"/>
      <c r="CE36" s="179"/>
    </row>
    <row r="37" spans="1:83" ht="9.9499999999999993" customHeight="1">
      <c r="A37" s="179">
        <f t="shared" si="7"/>
        <v>32</v>
      </c>
      <c r="B37" s="11"/>
      <c r="C37" s="161">
        <v>1001.16999999999</v>
      </c>
      <c r="D37" s="161">
        <v>1009.24</v>
      </c>
      <c r="E37" s="161">
        <v>1014.50999999999</v>
      </c>
      <c r="F37" s="161">
        <v>1019.62</v>
      </c>
      <c r="G37" s="161">
        <v>1023.13999999999</v>
      </c>
      <c r="H37" s="161">
        <v>1026.18</v>
      </c>
      <c r="I37" s="161">
        <v>1028.5699999999899</v>
      </c>
      <c r="J37" s="161">
        <v>1030.3699999999899</v>
      </c>
      <c r="K37" s="161">
        <v>1034.28999999999</v>
      </c>
      <c r="L37" s="161">
        <v>6999</v>
      </c>
      <c r="M37" s="11"/>
      <c r="N37" s="266">
        <v>31</v>
      </c>
      <c r="O37" s="267">
        <v>0</v>
      </c>
      <c r="P37" s="267">
        <v>4</v>
      </c>
      <c r="Q37" s="267">
        <v>7</v>
      </c>
      <c r="R37" s="266">
        <v>31</v>
      </c>
      <c r="S37" s="275" t="s">
        <v>234</v>
      </c>
      <c r="T37" s="266">
        <v>1</v>
      </c>
      <c r="U37" s="266">
        <v>131</v>
      </c>
      <c r="V37" s="266">
        <v>0.1</v>
      </c>
      <c r="W37" s="268">
        <v>9.9999999999999995E-7</v>
      </c>
      <c r="X37" s="266">
        <v>0.1</v>
      </c>
      <c r="Y37" s="266">
        <v>0.3</v>
      </c>
      <c r="Z37" s="266">
        <v>0.11</v>
      </c>
      <c r="AA37" s="266">
        <v>3.5</v>
      </c>
      <c r="AB37" s="272" t="s">
        <v>215</v>
      </c>
      <c r="AC37" s="199" t="str">
        <f t="shared" si="4"/>
        <v>8,5</v>
      </c>
      <c r="AD37" s="199" t="str">
        <f t="shared" si="5"/>
        <v/>
      </c>
      <c r="AE37" s="157"/>
      <c r="AF37" s="157"/>
      <c r="AG37" s="157"/>
      <c r="AH37" s="157"/>
      <c r="AI37" s="157"/>
      <c r="AJ37" s="157"/>
      <c r="AK37" s="157"/>
      <c r="AL37" s="157"/>
      <c r="AM37" s="157"/>
      <c r="AN37" s="96" t="s">
        <v>428</v>
      </c>
      <c r="AO37" s="288"/>
      <c r="AP37" s="96" t="s">
        <v>424</v>
      </c>
      <c r="AQ37" s="288"/>
      <c r="AR37" s="288"/>
      <c r="AS37" s="288"/>
      <c r="AT37" s="288"/>
      <c r="AU37" s="157"/>
      <c r="AV37" s="96" t="s">
        <v>426</v>
      </c>
      <c r="AW37" s="96"/>
      <c r="AX37" s="96"/>
      <c r="AY37" s="96"/>
      <c r="AZ37" s="96"/>
      <c r="BA37" s="96"/>
      <c r="BB37" s="290">
        <v>32</v>
      </c>
      <c r="BC37" s="290">
        <v>0.100005</v>
      </c>
      <c r="BD37" s="290"/>
      <c r="BE37" s="291" t="s">
        <v>29</v>
      </c>
      <c r="BF37" s="292" t="s">
        <v>464</v>
      </c>
      <c r="BG37" s="179"/>
      <c r="BH37" s="295">
        <v>32</v>
      </c>
      <c r="BI37" s="295">
        <v>8234400</v>
      </c>
      <c r="BJ37" s="85">
        <v>185</v>
      </c>
      <c r="BK37" s="85">
        <v>1015.969009</v>
      </c>
      <c r="BL37" s="85">
        <v>224.9839082</v>
      </c>
      <c r="BM37" s="85">
        <v>6.238026252</v>
      </c>
      <c r="BN37" s="85">
        <v>-1015.969009</v>
      </c>
      <c r="BO37" s="85">
        <v>-196.61294480000001</v>
      </c>
      <c r="BP37" s="85">
        <v>-207.13293709999999</v>
      </c>
      <c r="BQ37" s="296">
        <f t="shared" si="2"/>
        <v>95.305555555555557</v>
      </c>
      <c r="BR37" s="179"/>
      <c r="BS37" s="179"/>
      <c r="BT37" s="295">
        <v>32</v>
      </c>
      <c r="BU37" s="295">
        <v>8234400</v>
      </c>
      <c r="BV37" s="85">
        <v>1041.251266</v>
      </c>
      <c r="BW37" s="85">
        <v>1001.410396</v>
      </c>
      <c r="BX37" s="85">
        <v>-32.622881319999998</v>
      </c>
      <c r="BY37" s="85">
        <v>31.227061469999999</v>
      </c>
      <c r="BZ37" s="85">
        <v>-186.37195510000001</v>
      </c>
      <c r="CA37" s="85">
        <v>175.9058756</v>
      </c>
      <c r="CB37" s="179"/>
      <c r="CC37" s="179"/>
      <c r="CD37" s="179"/>
      <c r="CE37" s="179"/>
    </row>
    <row r="38" spans="1:83" ht="9.9499999999999993" customHeight="1">
      <c r="A38" s="179">
        <f t="shared" si="7"/>
        <v>33</v>
      </c>
      <c r="B38" s="11"/>
      <c r="C38" s="161">
        <v>994.52999999999895</v>
      </c>
      <c r="D38" s="161">
        <v>999.96</v>
      </c>
      <c r="E38" s="161">
        <v>1006.65999999999</v>
      </c>
      <c r="F38" s="161">
        <v>1012.87999999999</v>
      </c>
      <c r="G38" s="161">
        <v>1018.7</v>
      </c>
      <c r="H38" s="161">
        <v>1024.26999999999</v>
      </c>
      <c r="I38" s="161">
        <v>1029.0899999999899</v>
      </c>
      <c r="J38" s="161">
        <v>1034.0999999999899</v>
      </c>
      <c r="K38" s="161">
        <v>1036.1300000000001</v>
      </c>
      <c r="L38" s="161">
        <v>6999</v>
      </c>
      <c r="M38" s="11"/>
      <c r="N38" s="266">
        <v>32</v>
      </c>
      <c r="O38" s="267">
        <v>0</v>
      </c>
      <c r="P38" s="267">
        <v>4</v>
      </c>
      <c r="Q38" s="267">
        <v>8</v>
      </c>
      <c r="R38" s="266">
        <v>32</v>
      </c>
      <c r="S38" s="275" t="s">
        <v>119</v>
      </c>
      <c r="T38" s="266">
        <v>1</v>
      </c>
      <c r="U38" s="266">
        <v>132</v>
      </c>
      <c r="V38" s="266">
        <v>0.1</v>
      </c>
      <c r="W38" s="268">
        <v>9.9999999999999995E-7</v>
      </c>
      <c r="X38" s="266">
        <v>0.1</v>
      </c>
      <c r="Y38" s="266">
        <v>0.3</v>
      </c>
      <c r="Z38" s="266">
        <v>0.11</v>
      </c>
      <c r="AA38" s="266">
        <v>3.5</v>
      </c>
      <c r="AB38" s="272" t="s">
        <v>215</v>
      </c>
      <c r="AC38" s="199" t="str">
        <f t="shared" si="4"/>
        <v>9,5</v>
      </c>
      <c r="AD38" s="199" t="str">
        <f t="shared" si="5"/>
        <v/>
      </c>
      <c r="AE38" s="218">
        <f t="array" ref="AE38:AU38">TRANSPOSE(AZ39:AZ55)</f>
        <v>0</v>
      </c>
      <c r="AF38" s="218">
        <v>1</v>
      </c>
      <c r="AG38" s="218">
        <v>2</v>
      </c>
      <c r="AH38" s="218">
        <v>3</v>
      </c>
      <c r="AI38" s="218">
        <v>4</v>
      </c>
      <c r="AJ38" s="218">
        <v>5</v>
      </c>
      <c r="AK38" s="218">
        <v>6</v>
      </c>
      <c r="AL38" s="218">
        <v>7</v>
      </c>
      <c r="AM38" s="218">
        <v>8</v>
      </c>
      <c r="AN38" s="218">
        <v>9</v>
      </c>
      <c r="AO38" s="218">
        <v>10</v>
      </c>
      <c r="AP38" s="218">
        <v>11</v>
      </c>
      <c r="AQ38" s="218">
        <v>12</v>
      </c>
      <c r="AR38" s="218">
        <v>13</v>
      </c>
      <c r="AS38" s="218">
        <v>14</v>
      </c>
      <c r="AT38" s="218">
        <v>15</v>
      </c>
      <c r="AU38" s="218">
        <v>16</v>
      </c>
      <c r="AV38" s="96" t="s">
        <v>422</v>
      </c>
      <c r="AW38" s="287"/>
      <c r="AX38" s="287"/>
      <c r="AY38" s="287"/>
      <c r="AZ38" s="287"/>
      <c r="BA38" s="288"/>
      <c r="BB38" s="290">
        <v>33</v>
      </c>
      <c r="BC38" s="290">
        <v>0.100005</v>
      </c>
      <c r="BD38" s="290"/>
      <c r="BE38" s="291" t="s">
        <v>29</v>
      </c>
      <c r="BF38" s="292" t="s">
        <v>465</v>
      </c>
      <c r="BG38" s="179"/>
      <c r="BH38" s="295">
        <v>33</v>
      </c>
      <c r="BI38" s="295">
        <v>8409600</v>
      </c>
      <c r="BJ38" s="85">
        <v>185</v>
      </c>
      <c r="BK38" s="85">
        <v>1015.963379</v>
      </c>
      <c r="BL38" s="85">
        <v>224.97912969999999</v>
      </c>
      <c r="BM38" s="85">
        <v>6.2408842529999999</v>
      </c>
      <c r="BN38" s="85">
        <v>-1015.963379</v>
      </c>
      <c r="BO38" s="85">
        <v>-196.6058731</v>
      </c>
      <c r="BP38" s="85">
        <v>-207.13237240000001</v>
      </c>
      <c r="BQ38" s="296">
        <f t="shared" si="2"/>
        <v>97.333333333333329</v>
      </c>
      <c r="BR38" s="179"/>
      <c r="BS38" s="179"/>
      <c r="BT38" s="295">
        <v>33</v>
      </c>
      <c r="BU38" s="295">
        <v>8409600</v>
      </c>
      <c r="BV38" s="85">
        <v>1041.251256</v>
      </c>
      <c r="BW38" s="85">
        <v>1001.410387</v>
      </c>
      <c r="BX38" s="85">
        <v>-32.622435850000002</v>
      </c>
      <c r="BY38" s="85">
        <v>31.227061469999999</v>
      </c>
      <c r="BZ38" s="85">
        <v>-186.3699632</v>
      </c>
      <c r="CA38" s="85">
        <v>175.90531089999999</v>
      </c>
      <c r="CB38" s="179"/>
      <c r="CC38" s="179"/>
      <c r="CD38" s="179"/>
      <c r="CE38" s="179"/>
    </row>
    <row r="39" spans="1:83" ht="9.9499999999999993" customHeight="1">
      <c r="A39" s="179">
        <f t="shared" si="7"/>
        <v>34</v>
      </c>
      <c r="B39" s="11"/>
      <c r="C39" s="161">
        <v>6999</v>
      </c>
      <c r="D39" s="161">
        <v>1004.00999999999</v>
      </c>
      <c r="E39" s="161">
        <v>1008.95</v>
      </c>
      <c r="F39" s="161">
        <v>1013.7</v>
      </c>
      <c r="G39" s="161">
        <v>1018.88999999999</v>
      </c>
      <c r="H39" s="161">
        <v>1024.02999999999</v>
      </c>
      <c r="I39" s="161">
        <v>1029.48</v>
      </c>
      <c r="J39" s="161">
        <v>1035.0899999999899</v>
      </c>
      <c r="K39" s="161">
        <v>1039.3399999999899</v>
      </c>
      <c r="L39" s="161">
        <v>6999</v>
      </c>
      <c r="M39" s="11"/>
      <c r="N39" s="266">
        <v>33</v>
      </c>
      <c r="O39" s="267">
        <v>0</v>
      </c>
      <c r="P39" s="267">
        <v>4</v>
      </c>
      <c r="Q39" s="267">
        <v>9</v>
      </c>
      <c r="R39" s="266">
        <v>33</v>
      </c>
      <c r="S39" s="275" t="s">
        <v>235</v>
      </c>
      <c r="T39" s="266">
        <v>1</v>
      </c>
      <c r="U39" s="266">
        <v>133</v>
      </c>
      <c r="V39" s="266">
        <v>0.1</v>
      </c>
      <c r="W39" s="268">
        <v>9.9999999999999995E-7</v>
      </c>
      <c r="X39" s="266">
        <v>0.1</v>
      </c>
      <c r="Y39" s="266">
        <v>0.3</v>
      </c>
      <c r="Z39" s="266">
        <v>0.11</v>
      </c>
      <c r="AA39" s="266">
        <v>3.5</v>
      </c>
      <c r="AB39" s="272" t="s">
        <v>215</v>
      </c>
      <c r="AC39" s="199" t="str">
        <f t="shared" si="4"/>
        <v>10,5</v>
      </c>
      <c r="AD39" s="199" t="str">
        <f t="shared" si="5"/>
        <v/>
      </c>
      <c r="AE39" s="285"/>
      <c r="AF39" s="285" t="s">
        <v>35</v>
      </c>
      <c r="AG39" s="285" t="s">
        <v>407</v>
      </c>
      <c r="AH39" s="285" t="s">
        <v>408</v>
      </c>
      <c r="AI39" s="285" t="s">
        <v>409</v>
      </c>
      <c r="AJ39" s="285" t="s">
        <v>410</v>
      </c>
      <c r="AK39" s="285" t="s">
        <v>411</v>
      </c>
      <c r="AL39" s="285" t="s">
        <v>412</v>
      </c>
      <c r="AM39" s="285" t="s">
        <v>413</v>
      </c>
      <c r="AN39" s="285" t="s">
        <v>414</v>
      </c>
      <c r="AO39" s="285" t="s">
        <v>415</v>
      </c>
      <c r="AP39" s="285" t="s">
        <v>416</v>
      </c>
      <c r="AQ39" s="285" t="s">
        <v>417</v>
      </c>
      <c r="AR39" s="285" t="s">
        <v>418</v>
      </c>
      <c r="AS39" s="285" t="s">
        <v>419</v>
      </c>
      <c r="AT39" s="285" t="s">
        <v>420</v>
      </c>
      <c r="AU39" s="285" t="s">
        <v>421</v>
      </c>
      <c r="AV39" s="286">
        <f t="array" ref="AV39:AV55">TRANSPOSE(AE39:AU39)</f>
        <v>0</v>
      </c>
      <c r="AW39" s="286"/>
      <c r="AX39" s="286"/>
      <c r="AY39" s="286"/>
      <c r="AZ39" s="218">
        <v>0</v>
      </c>
      <c r="BA39" s="285"/>
      <c r="BB39" s="290">
        <v>34</v>
      </c>
      <c r="BC39" s="290">
        <v>0.20000999999999999</v>
      </c>
      <c r="BD39" s="290"/>
      <c r="BE39" s="291" t="s">
        <v>29</v>
      </c>
      <c r="BF39" s="292" t="s">
        <v>466</v>
      </c>
      <c r="BG39" s="179"/>
      <c r="BH39" s="295">
        <v>34</v>
      </c>
      <c r="BI39" s="295">
        <v>8584800</v>
      </c>
      <c r="BJ39" s="85">
        <v>185</v>
      </c>
      <c r="BK39" s="85">
        <v>1015.957803</v>
      </c>
      <c r="BL39" s="85">
        <v>224.974332</v>
      </c>
      <c r="BM39" s="85">
        <v>6.2436249850000003</v>
      </c>
      <c r="BN39" s="85">
        <v>-1015.957803</v>
      </c>
      <c r="BO39" s="85">
        <v>-196.5989265</v>
      </c>
      <c r="BP39" s="85">
        <v>-207.13178060000001</v>
      </c>
      <c r="BQ39" s="296">
        <f t="shared" si="2"/>
        <v>99.361111111111114</v>
      </c>
      <c r="BR39" s="179"/>
      <c r="BS39" s="179"/>
      <c r="BT39" s="295">
        <v>34</v>
      </c>
      <c r="BU39" s="295">
        <v>8584800</v>
      </c>
      <c r="BV39" s="85">
        <v>1041.2512449999999</v>
      </c>
      <c r="BW39" s="85">
        <v>1001.410378</v>
      </c>
      <c r="BX39" s="85">
        <v>-32.621980749999999</v>
      </c>
      <c r="BY39" s="85">
        <v>31.227061469999999</v>
      </c>
      <c r="BZ39" s="85">
        <v>-186.3679089</v>
      </c>
      <c r="CA39" s="85">
        <v>175.90471909999999</v>
      </c>
      <c r="CB39" s="179"/>
      <c r="CC39" s="179"/>
      <c r="CD39" s="179"/>
      <c r="CE39" s="179"/>
    </row>
    <row r="40" spans="1:83" ht="9.9499999999999993" customHeight="1">
      <c r="A40" s="179">
        <f t="shared" si="7"/>
        <v>35</v>
      </c>
      <c r="B40" s="11"/>
      <c r="C40" s="161">
        <v>6999</v>
      </c>
      <c r="D40" s="161">
        <v>6999</v>
      </c>
      <c r="E40" s="161">
        <v>1011.91999999999</v>
      </c>
      <c r="F40" s="161">
        <v>1015.1</v>
      </c>
      <c r="G40" s="161">
        <v>1019.12999999999</v>
      </c>
      <c r="H40" s="161">
        <v>1022.38999999999</v>
      </c>
      <c r="I40" s="161">
        <v>6999</v>
      </c>
      <c r="J40" s="161">
        <v>6999</v>
      </c>
      <c r="K40" s="161">
        <v>6999</v>
      </c>
      <c r="L40" s="161">
        <v>6999</v>
      </c>
      <c r="M40" s="11"/>
      <c r="N40" s="266">
        <v>34</v>
      </c>
      <c r="O40" s="267">
        <v>0</v>
      </c>
      <c r="P40" s="267">
        <v>5</v>
      </c>
      <c r="Q40" s="267">
        <v>0</v>
      </c>
      <c r="R40" s="266">
        <v>34</v>
      </c>
      <c r="S40" s="275" t="s">
        <v>95</v>
      </c>
      <c r="T40" s="266">
        <v>1</v>
      </c>
      <c r="U40" s="266">
        <v>134</v>
      </c>
      <c r="V40" s="266">
        <v>0.1</v>
      </c>
      <c r="W40" s="268">
        <v>9.9999999999999995E-7</v>
      </c>
      <c r="X40" s="266">
        <v>0.2</v>
      </c>
      <c r="Y40" s="266">
        <v>0.3</v>
      </c>
      <c r="Z40" s="266">
        <v>0.21</v>
      </c>
      <c r="AA40" s="266">
        <v>3.5</v>
      </c>
      <c r="AB40" s="272" t="s">
        <v>215</v>
      </c>
      <c r="AC40" s="199" t="str">
        <f t="shared" si="4"/>
        <v>1,6</v>
      </c>
      <c r="AD40" s="199" t="str">
        <f t="shared" si="5"/>
        <v/>
      </c>
      <c r="AE40" s="157">
        <v>0</v>
      </c>
      <c r="AF40" s="157">
        <v>2628000</v>
      </c>
      <c r="AG40" s="157">
        <v>4.1750000000000002E-2</v>
      </c>
      <c r="AH40" s="157">
        <v>0</v>
      </c>
      <c r="AI40" s="157">
        <v>0.20999999999999699</v>
      </c>
      <c r="AJ40" s="157">
        <v>0.21</v>
      </c>
      <c r="AK40" s="157">
        <v>4.1750000000000002E-2</v>
      </c>
      <c r="AL40" s="157">
        <v>0</v>
      </c>
      <c r="AM40" s="157">
        <v>0</v>
      </c>
      <c r="AN40" s="157">
        <v>0</v>
      </c>
      <c r="AO40" s="157">
        <v>0</v>
      </c>
      <c r="AP40" s="157">
        <v>0</v>
      </c>
      <c r="AQ40" s="157">
        <v>0</v>
      </c>
      <c r="AR40" s="157">
        <v>0</v>
      </c>
      <c r="AS40" s="157">
        <v>0</v>
      </c>
      <c r="AT40" s="157">
        <v>0</v>
      </c>
      <c r="AU40" s="157">
        <v>30.4166666666666</v>
      </c>
      <c r="AV40" s="286" t="str">
        <v>time</v>
      </c>
      <c r="AW40" s="286"/>
      <c r="AX40" s="286"/>
      <c r="AY40" s="286"/>
      <c r="AZ40" s="218">
        <f>AZ39+1</f>
        <v>1</v>
      </c>
      <c r="BA40" s="285"/>
      <c r="BB40" s="290">
        <v>35</v>
      </c>
      <c r="BC40" s="290">
        <v>0.20000999999999999</v>
      </c>
      <c r="BD40" s="290"/>
      <c r="BE40" s="291" t="s">
        <v>29</v>
      </c>
      <c r="BF40" s="292" t="s">
        <v>467</v>
      </c>
      <c r="BG40" s="179"/>
      <c r="BH40" s="295">
        <v>35</v>
      </c>
      <c r="BI40" s="295">
        <v>8760000</v>
      </c>
      <c r="BJ40" s="85">
        <v>185</v>
      </c>
      <c r="BK40" s="85">
        <v>1015.952277</v>
      </c>
      <c r="BL40" s="85">
        <v>224.9695165</v>
      </c>
      <c r="BM40" s="85">
        <v>6.2462550480000001</v>
      </c>
      <c r="BN40" s="85">
        <v>-1015.952277</v>
      </c>
      <c r="BO40" s="85">
        <v>-196.5920988</v>
      </c>
      <c r="BP40" s="85">
        <v>-207.13116260000001</v>
      </c>
      <c r="BQ40" s="296">
        <f t="shared" si="2"/>
        <v>101.38888888888889</v>
      </c>
      <c r="BR40" s="179"/>
      <c r="BS40" s="179"/>
      <c r="BT40" s="295">
        <v>35</v>
      </c>
      <c r="BU40" s="295">
        <v>8760000</v>
      </c>
      <c r="BV40" s="85">
        <v>1041.2512340000001</v>
      </c>
      <c r="BW40" s="85">
        <v>1001.4103679999999</v>
      </c>
      <c r="BX40" s="85">
        <v>-32.621516630000002</v>
      </c>
      <c r="BY40" s="85">
        <v>31.227061469999999</v>
      </c>
      <c r="BZ40" s="85">
        <v>-186.36579570000001</v>
      </c>
      <c r="CA40" s="85">
        <v>175.90410109999999</v>
      </c>
      <c r="CB40" s="179"/>
      <c r="CC40" s="179"/>
      <c r="CD40" s="179"/>
      <c r="CE40" s="179"/>
    </row>
    <row r="41" spans="1:83" ht="9.9499999999999993" customHeight="1">
      <c r="A41" s="171"/>
      <c r="B41" s="103"/>
      <c r="C41" s="97" t="str">
        <f>IF(ISNUMBER(#REF!),INDEX(#REF!,#REF!,1),"")</f>
        <v/>
      </c>
      <c r="D41" s="97" t="str">
        <f>IF(ISNUMBER(#REF!),INDEX(#REF!,#REF!,1),"")</f>
        <v/>
      </c>
      <c r="E41" s="97" t="str">
        <f>IF(ISNUMBER(#REF!),INDEX(#REF!,#REF!,1),"")</f>
        <v/>
      </c>
      <c r="F41" s="97" t="str">
        <f>IF(ISNUMBER(#REF!),INDEX(#REF!,#REF!,1),"")</f>
        <v/>
      </c>
      <c r="G41" s="97" t="str">
        <f>IF(ISNUMBER(#REF!),INDEX(#REF!,#REF!,1),"")</f>
        <v/>
      </c>
      <c r="H41" s="97" t="str">
        <f>IF(ISNUMBER(#REF!),INDEX(#REF!,#REF!,1),"")</f>
        <v/>
      </c>
      <c r="I41" s="97" t="str">
        <f>IF(ISNUMBER(#REF!),INDEX(#REF!,#REF!,1),"")</f>
        <v/>
      </c>
      <c r="J41" s="97" t="str">
        <f>IF(ISNUMBER(#REF!),INDEX(#REF!,#REF!,1),"")</f>
        <v/>
      </c>
      <c r="K41" s="97"/>
      <c r="L41" s="81"/>
      <c r="M41" s="81"/>
      <c r="N41" s="266">
        <v>35</v>
      </c>
      <c r="O41" s="267">
        <v>0</v>
      </c>
      <c r="P41" s="267">
        <v>5</v>
      </c>
      <c r="Q41" s="267">
        <v>1</v>
      </c>
      <c r="R41" s="266">
        <v>35</v>
      </c>
      <c r="S41" s="275" t="s">
        <v>236</v>
      </c>
      <c r="T41" s="266">
        <v>1</v>
      </c>
      <c r="U41" s="266">
        <v>135</v>
      </c>
      <c r="V41" s="266">
        <v>0.1</v>
      </c>
      <c r="W41" s="268">
        <v>9.9999999999999995E-7</v>
      </c>
      <c r="X41" s="266">
        <v>0.2</v>
      </c>
      <c r="Y41" s="266">
        <v>0.3</v>
      </c>
      <c r="Z41" s="266">
        <v>0.21</v>
      </c>
      <c r="AA41" s="266">
        <v>3.5</v>
      </c>
      <c r="AB41" s="272" t="s">
        <v>215</v>
      </c>
      <c r="AC41" s="199" t="str">
        <f t="shared" si="4"/>
        <v>2,6</v>
      </c>
      <c r="AD41" s="199" t="str">
        <f t="shared" si="5"/>
        <v/>
      </c>
      <c r="AE41" s="157">
        <v>1</v>
      </c>
      <c r="AF41" s="157">
        <v>2803200</v>
      </c>
      <c r="AG41" s="157">
        <v>5</v>
      </c>
      <c r="AH41" s="157">
        <v>0</v>
      </c>
      <c r="AI41" s="157">
        <v>0.20999999999999699</v>
      </c>
      <c r="AJ41" s="157">
        <v>0.21</v>
      </c>
      <c r="AK41" s="157">
        <v>0</v>
      </c>
      <c r="AL41" s="157">
        <v>6.1476593825518502E-3</v>
      </c>
      <c r="AM41" s="157">
        <v>0</v>
      </c>
      <c r="AN41" s="157">
        <v>0</v>
      </c>
      <c r="AO41" s="157">
        <v>-0.249999999999996</v>
      </c>
      <c r="AP41" s="157">
        <v>0</v>
      </c>
      <c r="AQ41" s="157">
        <v>0</v>
      </c>
      <c r="AR41" s="157">
        <v>0</v>
      </c>
      <c r="AS41" s="157">
        <v>0</v>
      </c>
      <c r="AT41" s="157">
        <v>0</v>
      </c>
      <c r="AU41" s="157">
        <v>32.4444444444444</v>
      </c>
      <c r="AV41" s="286" t="str">
        <v>ID26_INFIL</v>
      </c>
      <c r="AW41" s="286"/>
      <c r="AX41" s="286"/>
      <c r="AY41" s="286"/>
      <c r="AZ41" s="218">
        <f>AZ40+1</f>
        <v>2</v>
      </c>
      <c r="BA41" s="285">
        <v>1</v>
      </c>
      <c r="BB41" s="290">
        <v>36</v>
      </c>
      <c r="BC41" s="290">
        <v>0.20000999999999999</v>
      </c>
      <c r="BD41" s="290"/>
      <c r="BE41" s="291" t="s">
        <v>29</v>
      </c>
      <c r="BF41" s="292" t="s">
        <v>468</v>
      </c>
      <c r="BG41" s="171"/>
      <c r="BH41" s="295">
        <v>36</v>
      </c>
      <c r="BI41" s="295">
        <v>8935200</v>
      </c>
      <c r="BJ41" s="85">
        <v>185</v>
      </c>
      <c r="BK41" s="85">
        <v>1015.9512089999999</v>
      </c>
      <c r="BL41" s="85">
        <v>224.96687069999999</v>
      </c>
      <c r="BM41" s="85">
        <v>6.2443870219999997</v>
      </c>
      <c r="BN41" s="85">
        <v>-1015.9512089999999</v>
      </c>
      <c r="BO41" s="85">
        <v>-196.5919638</v>
      </c>
      <c r="BP41" s="85">
        <v>-207.1305199</v>
      </c>
      <c r="BQ41" s="296">
        <f t="shared" si="2"/>
        <v>103.41666666666667</v>
      </c>
      <c r="BR41" s="294"/>
      <c r="BS41" s="171"/>
      <c r="BT41" s="295">
        <v>36</v>
      </c>
      <c r="BU41" s="295">
        <v>8935200</v>
      </c>
      <c r="BV41" s="85">
        <v>1041.2512240000001</v>
      </c>
      <c r="BW41" s="85">
        <v>1001.410358</v>
      </c>
      <c r="BX41" s="85">
        <v>-32.621044179999998</v>
      </c>
      <c r="BY41" s="85">
        <v>31.227061469999999</v>
      </c>
      <c r="BZ41" s="85">
        <v>-186.3636344</v>
      </c>
      <c r="CA41" s="85">
        <v>175.90345840000001</v>
      </c>
      <c r="CB41" s="171"/>
      <c r="CC41" s="171"/>
      <c r="CD41" s="171"/>
      <c r="CE41" s="171"/>
    </row>
    <row r="42" spans="1:83" ht="9.9499999999999993" customHeight="1">
      <c r="A42" s="171"/>
      <c r="B42" s="103"/>
      <c r="C42" s="10">
        <f t="shared" ref="C42:L42" si="22">IF(OR(C59=$AW$56,C59=$AW$57,C59=$AW$58,C59=$AW$59),$BA$59,C59)</f>
        <v>1</v>
      </c>
      <c r="D42" s="10">
        <f t="shared" si="22"/>
        <v>2</v>
      </c>
      <c r="E42" s="10">
        <f t="shared" si="22"/>
        <v>3</v>
      </c>
      <c r="F42" s="10">
        <f t="shared" si="22"/>
        <v>4</v>
      </c>
      <c r="G42" s="10">
        <f t="shared" si="22"/>
        <v>5</v>
      </c>
      <c r="H42" s="10">
        <f t="shared" si="22"/>
        <v>6</v>
      </c>
      <c r="I42" s="10">
        <f t="shared" si="22"/>
        <v>7</v>
      </c>
      <c r="J42" s="10">
        <f t="shared" si="22"/>
        <v>8</v>
      </c>
      <c r="K42" s="10">
        <f t="shared" si="22"/>
        <v>9</v>
      </c>
      <c r="L42" s="10">
        <f t="shared" si="22"/>
        <v>10</v>
      </c>
      <c r="M42" s="81"/>
      <c r="N42" s="266">
        <v>36</v>
      </c>
      <c r="O42" s="267">
        <v>0</v>
      </c>
      <c r="P42" s="267">
        <v>5</v>
      </c>
      <c r="Q42" s="267">
        <v>2</v>
      </c>
      <c r="R42" s="266">
        <v>36</v>
      </c>
      <c r="S42" s="275" t="s">
        <v>100</v>
      </c>
      <c r="T42" s="266">
        <v>1</v>
      </c>
      <c r="U42" s="266">
        <v>136</v>
      </c>
      <c r="V42" s="266">
        <v>0.1</v>
      </c>
      <c r="W42" s="268">
        <v>9.9999999999999995E-7</v>
      </c>
      <c r="X42" s="266">
        <v>0.2</v>
      </c>
      <c r="Y42" s="266">
        <v>0.3</v>
      </c>
      <c r="Z42" s="266">
        <v>0.21</v>
      </c>
      <c r="AA42" s="266">
        <v>3.5</v>
      </c>
      <c r="AB42" s="272" t="s">
        <v>215</v>
      </c>
      <c r="AC42" s="199" t="str">
        <f t="shared" si="4"/>
        <v>3,6</v>
      </c>
      <c r="AD42" s="199" t="str">
        <f t="shared" si="5"/>
        <v/>
      </c>
      <c r="AE42" s="157">
        <v>2</v>
      </c>
      <c r="AF42" s="157">
        <v>2978400</v>
      </c>
      <c r="AG42" s="157">
        <v>5</v>
      </c>
      <c r="AH42" s="157">
        <v>0</v>
      </c>
      <c r="AI42" s="157">
        <v>0.20999999999999699</v>
      </c>
      <c r="AJ42" s="157">
        <v>0.21</v>
      </c>
      <c r="AK42" s="157">
        <v>0</v>
      </c>
      <c r="AL42" s="157">
        <v>6.1523978175032096E-3</v>
      </c>
      <c r="AM42" s="157">
        <v>0</v>
      </c>
      <c r="AN42" s="157">
        <v>0</v>
      </c>
      <c r="AO42" s="157">
        <v>-0.249999999999996</v>
      </c>
      <c r="AP42" s="157">
        <v>0</v>
      </c>
      <c r="AQ42" s="157">
        <v>0</v>
      </c>
      <c r="AR42" s="157">
        <v>0</v>
      </c>
      <c r="AS42" s="157">
        <v>0</v>
      </c>
      <c r="AT42" s="157">
        <v>0</v>
      </c>
      <c r="AU42" s="157">
        <v>34.4722222222222</v>
      </c>
      <c r="AV42" s="286" t="str">
        <v>ID126_INFIL</v>
      </c>
      <c r="AW42" s="286"/>
      <c r="AX42" s="286"/>
      <c r="AY42" s="286"/>
      <c r="AZ42" s="218">
        <f>AZ41+1</f>
        <v>3</v>
      </c>
      <c r="BA42" s="285">
        <v>1</v>
      </c>
      <c r="BB42" s="290">
        <v>37</v>
      </c>
      <c r="BC42" s="290">
        <v>0.100005</v>
      </c>
      <c r="BD42" s="290"/>
      <c r="BE42" s="291" t="s">
        <v>29</v>
      </c>
      <c r="BF42" s="292" t="s">
        <v>469</v>
      </c>
      <c r="BG42" s="171"/>
      <c r="BH42" s="295">
        <v>37</v>
      </c>
      <c r="BI42" s="295">
        <v>9110400</v>
      </c>
      <c r="BJ42" s="85">
        <v>185</v>
      </c>
      <c r="BK42" s="85">
        <v>1015.952574</v>
      </c>
      <c r="BL42" s="85">
        <v>224.9654208</v>
      </c>
      <c r="BM42" s="85">
        <v>6.240050557</v>
      </c>
      <c r="BN42" s="85">
        <v>-1015.952574</v>
      </c>
      <c r="BO42" s="85">
        <v>-196.5955166</v>
      </c>
      <c r="BP42" s="85">
        <v>-207.12985370000001</v>
      </c>
      <c r="BQ42" s="296">
        <f t="shared" si="2"/>
        <v>105.44444444444444</v>
      </c>
      <c r="BR42" s="294"/>
      <c r="BS42" s="171"/>
      <c r="BT42" s="295">
        <v>37</v>
      </c>
      <c r="BU42" s="295">
        <v>9110400</v>
      </c>
      <c r="BV42" s="85">
        <v>1041.2512119999999</v>
      </c>
      <c r="BW42" s="85">
        <v>1001.410348</v>
      </c>
      <c r="BX42" s="85">
        <v>-32.620564039999998</v>
      </c>
      <c r="BY42" s="85">
        <v>31.227061469999999</v>
      </c>
      <c r="BZ42" s="85">
        <v>-186.3614326</v>
      </c>
      <c r="CA42" s="85">
        <v>175.90279219999999</v>
      </c>
      <c r="CB42" s="171"/>
      <c r="CC42" s="171"/>
      <c r="CD42" s="171"/>
      <c r="CE42" s="171"/>
    </row>
    <row r="43" spans="1:83" ht="9.9499999999999993" customHeight="1">
      <c r="A43" s="171"/>
      <c r="B43" s="103"/>
      <c r="C43" s="10">
        <f t="shared" ref="C43:L43" si="23">IF(OR(C60=$AW$56,C60=$AW$57,C60=$AW$58,C60=$AW$59),$BA$59,C60)</f>
        <v>11</v>
      </c>
      <c r="D43" s="10">
        <f t="shared" si="23"/>
        <v>12</v>
      </c>
      <c r="E43" s="10">
        <f t="shared" si="23"/>
        <v>13</v>
      </c>
      <c r="F43" s="10">
        <f t="shared" si="23"/>
        <v>14</v>
      </c>
      <c r="G43" s="10">
        <f t="shared" si="23"/>
        <v>15</v>
      </c>
      <c r="H43" s="10">
        <f t="shared" si="23"/>
        <v>16</v>
      </c>
      <c r="I43" s="10">
        <f t="shared" si="23"/>
        <v>17</v>
      </c>
      <c r="J43" s="10">
        <f t="shared" si="23"/>
        <v>18</v>
      </c>
      <c r="K43" s="10">
        <f t="shared" si="23"/>
        <v>19</v>
      </c>
      <c r="L43" s="10" t="str">
        <f t="shared" si="23"/>
        <v>c3</v>
      </c>
      <c r="M43" s="81"/>
      <c r="N43" s="266">
        <v>37</v>
      </c>
      <c r="O43" s="267">
        <v>0</v>
      </c>
      <c r="P43" s="267">
        <v>5</v>
      </c>
      <c r="Q43" s="267">
        <v>3</v>
      </c>
      <c r="R43" s="266">
        <v>37</v>
      </c>
      <c r="S43" s="275" t="s">
        <v>104</v>
      </c>
      <c r="T43" s="266">
        <v>1</v>
      </c>
      <c r="U43" s="266">
        <v>137</v>
      </c>
      <c r="V43" s="266">
        <v>0.1</v>
      </c>
      <c r="W43" s="268">
        <v>9.9999999999999995E-7</v>
      </c>
      <c r="X43" s="266">
        <v>0.1</v>
      </c>
      <c r="Y43" s="266">
        <v>0.3</v>
      </c>
      <c r="Z43" s="266">
        <v>0.11</v>
      </c>
      <c r="AA43" s="266">
        <v>3.5</v>
      </c>
      <c r="AB43" s="272" t="s">
        <v>237</v>
      </c>
      <c r="AC43" s="199" t="str">
        <f t="shared" si="4"/>
        <v/>
      </c>
      <c r="AD43" s="199" t="str">
        <f t="shared" si="5"/>
        <v>4,6</v>
      </c>
      <c r="AE43" s="157">
        <v>3</v>
      </c>
      <c r="AF43" s="157">
        <v>3153600</v>
      </c>
      <c r="AG43" s="157">
        <v>5</v>
      </c>
      <c r="AH43" s="157">
        <v>0</v>
      </c>
      <c r="AI43" s="157">
        <v>0.20999999999999699</v>
      </c>
      <c r="AJ43" s="157">
        <v>0.21</v>
      </c>
      <c r="AK43" s="157">
        <v>0</v>
      </c>
      <c r="AL43" s="157">
        <v>6.1520924166641403E-3</v>
      </c>
      <c r="AM43" s="157">
        <v>0</v>
      </c>
      <c r="AN43" s="157">
        <v>0</v>
      </c>
      <c r="AO43" s="157">
        <v>-0.249999999999996</v>
      </c>
      <c r="AP43" s="157">
        <v>0</v>
      </c>
      <c r="AQ43" s="157">
        <v>0</v>
      </c>
      <c r="AR43" s="157">
        <v>0</v>
      </c>
      <c r="AS43" s="157">
        <v>0</v>
      </c>
      <c r="AT43" s="157">
        <v>0</v>
      </c>
      <c r="AU43" s="157">
        <v>36.5</v>
      </c>
      <c r="AV43" s="286" t="str">
        <v>ID26_DPTH=20</v>
      </c>
      <c r="AW43" s="286"/>
      <c r="AX43" s="286"/>
      <c r="AY43" s="286"/>
      <c r="AZ43" s="218">
        <f t="shared" ref="AZ43:AZ55" si="24">AZ42+1</f>
        <v>4</v>
      </c>
      <c r="BA43" s="285">
        <f>BA41+1</f>
        <v>2</v>
      </c>
      <c r="BB43" s="290">
        <v>38</v>
      </c>
      <c r="BC43" s="290">
        <v>0.100005</v>
      </c>
      <c r="BD43" s="290"/>
      <c r="BE43" s="291" t="s">
        <v>29</v>
      </c>
      <c r="BF43" s="292" t="s">
        <v>470</v>
      </c>
      <c r="BG43" s="171"/>
      <c r="BH43" s="295">
        <v>38</v>
      </c>
      <c r="BI43" s="295">
        <v>9285600</v>
      </c>
      <c r="BJ43" s="85">
        <v>185</v>
      </c>
      <c r="BK43" s="85">
        <v>1015.953569</v>
      </c>
      <c r="BL43" s="85">
        <v>224.9637716</v>
      </c>
      <c r="BM43" s="85">
        <v>6.2360463179999996</v>
      </c>
      <c r="BN43" s="85">
        <v>-1015.953569</v>
      </c>
      <c r="BO43" s="85">
        <v>-196.5985603</v>
      </c>
      <c r="BP43" s="85">
        <v>-207.12916490000001</v>
      </c>
      <c r="BQ43" s="296">
        <f t="shared" si="2"/>
        <v>107.47222222222223</v>
      </c>
      <c r="BR43" s="294"/>
      <c r="BS43" s="171"/>
      <c r="BT43" s="295">
        <v>38</v>
      </c>
      <c r="BU43" s="295">
        <v>9285600</v>
      </c>
      <c r="BV43" s="85">
        <v>1041.251201</v>
      </c>
      <c r="BW43" s="85">
        <v>1001.410338</v>
      </c>
      <c r="BX43" s="85">
        <v>-32.62007672</v>
      </c>
      <c r="BY43" s="85">
        <v>31.227061469999999</v>
      </c>
      <c r="BZ43" s="85">
        <v>-186.35919240000001</v>
      </c>
      <c r="CA43" s="85">
        <v>175.90210339999999</v>
      </c>
      <c r="CB43" s="171"/>
      <c r="CC43" s="171"/>
      <c r="CD43" s="171"/>
      <c r="CE43" s="171"/>
    </row>
    <row r="44" spans="1:83" ht="9.9499999999999993" customHeight="1">
      <c r="A44" s="171"/>
      <c r="B44" s="103"/>
      <c r="C44" s="10">
        <f t="shared" ref="C44:L44" si="25">IF(OR(C61=$AW$56,C61=$AW$57,C61=$AW$58,C61=$AW$59),$BA$59,C61)</f>
        <v>21</v>
      </c>
      <c r="D44" s="10">
        <f t="shared" si="25"/>
        <v>22</v>
      </c>
      <c r="E44" s="10">
        <f t="shared" si="25"/>
        <v>23</v>
      </c>
      <c r="F44" s="10">
        <f t="shared" si="25"/>
        <v>24</v>
      </c>
      <c r="G44" s="10">
        <f t="shared" si="25"/>
        <v>25</v>
      </c>
      <c r="H44" s="10" t="str">
        <f t="shared" si="25"/>
        <v>c3</v>
      </c>
      <c r="I44" s="10">
        <f t="shared" si="25"/>
        <v>27</v>
      </c>
      <c r="J44" s="10">
        <f t="shared" si="25"/>
        <v>28</v>
      </c>
      <c r="K44" s="10">
        <f t="shared" si="25"/>
        <v>29</v>
      </c>
      <c r="L44" s="10">
        <f t="shared" si="25"/>
        <v>30</v>
      </c>
      <c r="M44" s="81"/>
      <c r="N44" s="266">
        <v>38</v>
      </c>
      <c r="O44" s="267">
        <v>0</v>
      </c>
      <c r="P44" s="267">
        <v>5</v>
      </c>
      <c r="Q44" s="267">
        <v>4</v>
      </c>
      <c r="R44" s="266">
        <v>38</v>
      </c>
      <c r="S44" s="275" t="s">
        <v>108</v>
      </c>
      <c r="T44" s="266">
        <v>1</v>
      </c>
      <c r="U44" s="266">
        <v>138</v>
      </c>
      <c r="V44" s="266">
        <v>0.1</v>
      </c>
      <c r="W44" s="268">
        <v>9.9999999999999995E-7</v>
      </c>
      <c r="X44" s="266">
        <v>0.1</v>
      </c>
      <c r="Y44" s="266">
        <v>0.3</v>
      </c>
      <c r="Z44" s="266">
        <v>0.11</v>
      </c>
      <c r="AA44" s="266">
        <v>3.5</v>
      </c>
      <c r="AB44" s="272" t="s">
        <v>237</v>
      </c>
      <c r="AC44" s="199" t="str">
        <f t="shared" si="4"/>
        <v/>
      </c>
      <c r="AD44" s="199" t="str">
        <f t="shared" si="5"/>
        <v>5,6</v>
      </c>
      <c r="AE44" s="157">
        <v>4</v>
      </c>
      <c r="AF44" s="157">
        <v>3328800</v>
      </c>
      <c r="AG44" s="157">
        <v>5</v>
      </c>
      <c r="AH44" s="157">
        <v>0</v>
      </c>
      <c r="AI44" s="157">
        <v>0.20999999999999699</v>
      </c>
      <c r="AJ44" s="157">
        <v>0.21</v>
      </c>
      <c r="AK44" s="157">
        <v>0</v>
      </c>
      <c r="AL44" s="157">
        <v>6.1504193930165697E-3</v>
      </c>
      <c r="AM44" s="157">
        <v>0</v>
      </c>
      <c r="AN44" s="157">
        <v>0</v>
      </c>
      <c r="AO44" s="157">
        <v>-0.249999999999996</v>
      </c>
      <c r="AP44" s="157">
        <v>0</v>
      </c>
      <c r="AQ44" s="157">
        <v>0</v>
      </c>
      <c r="AR44" s="157">
        <v>0</v>
      </c>
      <c r="AS44" s="157">
        <v>0</v>
      </c>
      <c r="AT44" s="157">
        <v>0</v>
      </c>
      <c r="AU44" s="157">
        <v>38.5277777777777</v>
      </c>
      <c r="AV44" s="286" t="str">
        <v>ID126_DPTH=51</v>
      </c>
      <c r="AW44" s="286"/>
      <c r="AX44" s="286"/>
      <c r="AY44" s="286"/>
      <c r="AZ44" s="218">
        <f t="shared" si="24"/>
        <v>5</v>
      </c>
      <c r="BA44" s="285">
        <f t="shared" ref="BA44:BA54" si="26">BA42+1</f>
        <v>2</v>
      </c>
      <c r="BB44" s="290">
        <v>39</v>
      </c>
      <c r="BC44" s="290">
        <v>0.100005</v>
      </c>
      <c r="BD44" s="290"/>
      <c r="BE44" s="291" t="s">
        <v>29</v>
      </c>
      <c r="BF44" s="292" t="s">
        <v>471</v>
      </c>
      <c r="BG44" s="171"/>
      <c r="BH44" s="295">
        <v>39</v>
      </c>
      <c r="BI44" s="295">
        <v>9460800</v>
      </c>
      <c r="BJ44" s="85">
        <v>185</v>
      </c>
      <c r="BK44" s="85">
        <v>1015.95421</v>
      </c>
      <c r="BL44" s="85">
        <v>224.96192310000001</v>
      </c>
      <c r="BM44" s="85">
        <v>6.2323589190000002</v>
      </c>
      <c r="BN44" s="85">
        <v>-1015.95421</v>
      </c>
      <c r="BO44" s="85">
        <v>-196.60110979999999</v>
      </c>
      <c r="BP44" s="85">
        <v>-207.12845440000001</v>
      </c>
      <c r="BQ44" s="296">
        <f t="shared" si="2"/>
        <v>109.5</v>
      </c>
      <c r="BR44" s="294"/>
      <c r="BS44" s="171"/>
      <c r="BT44" s="295">
        <v>39</v>
      </c>
      <c r="BU44" s="295">
        <v>9460800</v>
      </c>
      <c r="BV44" s="85">
        <v>1041.25119</v>
      </c>
      <c r="BW44" s="85">
        <v>1001.410328</v>
      </c>
      <c r="BX44" s="85">
        <v>-32.619582659999999</v>
      </c>
      <c r="BY44" s="85">
        <v>31.227061469999999</v>
      </c>
      <c r="BZ44" s="85">
        <v>-186.3569152</v>
      </c>
      <c r="CA44" s="85">
        <v>175.90139289999999</v>
      </c>
      <c r="CB44" s="171"/>
      <c r="CC44" s="171"/>
      <c r="CD44" s="171"/>
      <c r="CE44" s="171"/>
    </row>
    <row r="45" spans="1:83" ht="9.9499999999999993" customHeight="1">
      <c r="A45" s="171"/>
      <c r="B45" s="103"/>
      <c r="C45" s="10">
        <f t="shared" ref="C45:L45" si="27">IF(OR(C62=$AW$56,C62=$AW$57,C62=$AW$58,C62=$AW$59),$BA$59,C62)</f>
        <v>31</v>
      </c>
      <c r="D45" s="10">
        <f t="shared" si="27"/>
        <v>32</v>
      </c>
      <c r="E45" s="10">
        <f t="shared" si="27"/>
        <v>33</v>
      </c>
      <c r="F45" s="10">
        <f t="shared" si="27"/>
        <v>34</v>
      </c>
      <c r="G45" s="10">
        <f t="shared" si="27"/>
        <v>35</v>
      </c>
      <c r="H45" s="10">
        <f t="shared" si="27"/>
        <v>36</v>
      </c>
      <c r="I45" s="10">
        <f t="shared" si="27"/>
        <v>37</v>
      </c>
      <c r="J45" s="10">
        <f t="shared" si="27"/>
        <v>38</v>
      </c>
      <c r="K45" s="10">
        <f t="shared" si="27"/>
        <v>39</v>
      </c>
      <c r="L45" s="10">
        <f t="shared" si="27"/>
        <v>40</v>
      </c>
      <c r="M45" s="81"/>
      <c r="N45" s="266">
        <v>39</v>
      </c>
      <c r="O45" s="267">
        <v>0</v>
      </c>
      <c r="P45" s="267">
        <v>5</v>
      </c>
      <c r="Q45" s="267">
        <v>5</v>
      </c>
      <c r="R45" s="266">
        <v>39</v>
      </c>
      <c r="S45" s="275" t="s">
        <v>238</v>
      </c>
      <c r="T45" s="266">
        <v>1</v>
      </c>
      <c r="U45" s="266">
        <v>139</v>
      </c>
      <c r="V45" s="266">
        <v>0.1</v>
      </c>
      <c r="W45" s="268">
        <v>9.9999999999999995E-7</v>
      </c>
      <c r="X45" s="266">
        <v>0.1</v>
      </c>
      <c r="Y45" s="266">
        <v>0.3</v>
      </c>
      <c r="Z45" s="266">
        <v>0.11</v>
      </c>
      <c r="AA45" s="266">
        <v>3.5</v>
      </c>
      <c r="AB45" s="272" t="s">
        <v>215</v>
      </c>
      <c r="AC45" s="199" t="str">
        <f t="shared" si="4"/>
        <v>6,6</v>
      </c>
      <c r="AD45" s="199" t="str">
        <f t="shared" si="5"/>
        <v/>
      </c>
      <c r="AE45" s="157">
        <v>5</v>
      </c>
      <c r="AF45" s="157">
        <v>3504000</v>
      </c>
      <c r="AG45" s="157">
        <v>5</v>
      </c>
      <c r="AH45" s="157">
        <v>0</v>
      </c>
      <c r="AI45" s="157">
        <v>0.20999999999999699</v>
      </c>
      <c r="AJ45" s="157">
        <v>0.21</v>
      </c>
      <c r="AK45" s="157">
        <v>0</v>
      </c>
      <c r="AL45" s="157">
        <v>6.1492660582170098E-3</v>
      </c>
      <c r="AM45" s="157">
        <v>0</v>
      </c>
      <c r="AN45" s="157">
        <v>0</v>
      </c>
      <c r="AO45" s="157">
        <v>-0.249999999999996</v>
      </c>
      <c r="AP45" s="157">
        <v>0</v>
      </c>
      <c r="AQ45" s="157">
        <v>0</v>
      </c>
      <c r="AR45" s="157">
        <v>0</v>
      </c>
      <c r="AS45" s="157">
        <v>0</v>
      </c>
      <c r="AT45" s="157">
        <v>0</v>
      </c>
      <c r="AU45" s="157">
        <v>40.5555555555555</v>
      </c>
      <c r="AV45" s="286" t="str">
        <v>ID26_RCH</v>
      </c>
      <c r="AW45" s="286"/>
      <c r="AX45" s="286"/>
      <c r="AY45" s="286"/>
      <c r="AZ45" s="218">
        <f t="shared" si="24"/>
        <v>6</v>
      </c>
      <c r="BA45" s="285">
        <f t="shared" si="26"/>
        <v>3</v>
      </c>
      <c r="BB45" s="290">
        <v>40</v>
      </c>
      <c r="BC45" s="290">
        <v>0.100005</v>
      </c>
      <c r="BD45" s="290"/>
      <c r="BE45" s="291" t="s">
        <v>29</v>
      </c>
      <c r="BF45" s="292" t="s">
        <v>472</v>
      </c>
      <c r="BG45" s="171"/>
      <c r="BH45" s="295">
        <v>40</v>
      </c>
      <c r="BI45" s="295">
        <v>9636000</v>
      </c>
      <c r="BJ45" s="85">
        <v>185</v>
      </c>
      <c r="BK45" s="85">
        <v>1015.95452</v>
      </c>
      <c r="BL45" s="85">
        <v>224.9598858</v>
      </c>
      <c r="BM45" s="85">
        <v>6.2289687840000001</v>
      </c>
      <c r="BN45" s="85">
        <v>-1015.95452</v>
      </c>
      <c r="BO45" s="85">
        <v>-196.6031941</v>
      </c>
      <c r="BP45" s="85">
        <v>-207.12772290000001</v>
      </c>
      <c r="BQ45" s="296">
        <f t="shared" si="2"/>
        <v>111.52777777777777</v>
      </c>
      <c r="BR45" s="294"/>
      <c r="BS45" s="171"/>
      <c r="BT45" s="295">
        <v>40</v>
      </c>
      <c r="BU45" s="295">
        <v>9636000</v>
      </c>
      <c r="BV45" s="85">
        <v>1041.251178</v>
      </c>
      <c r="BW45" s="85">
        <v>1001.410317</v>
      </c>
      <c r="BX45" s="85">
        <v>-32.619082259999999</v>
      </c>
      <c r="BY45" s="85">
        <v>31.227061469999999</v>
      </c>
      <c r="BZ45" s="85">
        <v>-186.35460219999999</v>
      </c>
      <c r="CA45" s="85">
        <v>175.90066139999999</v>
      </c>
      <c r="CB45" s="171"/>
      <c r="CC45" s="171"/>
      <c r="CD45" s="171"/>
      <c r="CE45" s="171"/>
    </row>
    <row r="46" spans="1:83" ht="9.9499999999999993" customHeight="1">
      <c r="A46" s="171"/>
      <c r="B46" s="103"/>
      <c r="C46" s="10">
        <f t="shared" ref="C46:L46" si="28">IF(OR(C63=$AW$56,C63=$AW$57,C63=$AW$58,C63=$AW$59),$BA$59,C63)</f>
        <v>41</v>
      </c>
      <c r="D46" s="10">
        <f t="shared" si="28"/>
        <v>42</v>
      </c>
      <c r="E46" s="10">
        <f t="shared" si="28"/>
        <v>43</v>
      </c>
      <c r="F46" s="10">
        <f t="shared" si="28"/>
        <v>44</v>
      </c>
      <c r="G46" s="10">
        <f t="shared" si="28"/>
        <v>45</v>
      </c>
      <c r="H46" s="10">
        <f t="shared" si="28"/>
        <v>46</v>
      </c>
      <c r="I46" s="10">
        <f t="shared" si="28"/>
        <v>47</v>
      </c>
      <c r="J46" s="10">
        <f t="shared" si="28"/>
        <v>48</v>
      </c>
      <c r="K46" s="10">
        <f t="shared" si="28"/>
        <v>49</v>
      </c>
      <c r="L46" s="10">
        <f t="shared" si="28"/>
        <v>50</v>
      </c>
      <c r="M46" s="81"/>
      <c r="N46" s="266">
        <v>40</v>
      </c>
      <c r="O46" s="267">
        <v>0</v>
      </c>
      <c r="P46" s="267">
        <v>5</v>
      </c>
      <c r="Q46" s="267">
        <v>6</v>
      </c>
      <c r="R46" s="266">
        <v>40</v>
      </c>
      <c r="S46" s="275" t="s">
        <v>239</v>
      </c>
      <c r="T46" s="266">
        <v>1</v>
      </c>
      <c r="U46" s="266">
        <v>140</v>
      </c>
      <c r="V46" s="266">
        <v>0.1</v>
      </c>
      <c r="W46" s="268">
        <v>9.9999999999999995E-7</v>
      </c>
      <c r="X46" s="266">
        <v>0.1</v>
      </c>
      <c r="Y46" s="266">
        <v>0.3</v>
      </c>
      <c r="Z46" s="266">
        <v>0.11</v>
      </c>
      <c r="AA46" s="266">
        <v>3.5</v>
      </c>
      <c r="AB46" s="272" t="s">
        <v>215</v>
      </c>
      <c r="AC46" s="199" t="str">
        <f t="shared" si="4"/>
        <v>7,6</v>
      </c>
      <c r="AD46" s="199" t="str">
        <f t="shared" si="5"/>
        <v/>
      </c>
      <c r="AE46" s="157">
        <v>6</v>
      </c>
      <c r="AF46" s="157">
        <v>3679200</v>
      </c>
      <c r="AG46" s="157">
        <v>5</v>
      </c>
      <c r="AH46" s="157">
        <v>0</v>
      </c>
      <c r="AI46" s="157">
        <v>0.20999999999999699</v>
      </c>
      <c r="AJ46" s="157">
        <v>0.21</v>
      </c>
      <c r="AK46" s="157">
        <v>0</v>
      </c>
      <c r="AL46" s="157">
        <v>6.1494976176056197E-3</v>
      </c>
      <c r="AM46" s="157">
        <v>0</v>
      </c>
      <c r="AN46" s="157">
        <v>0</v>
      </c>
      <c r="AO46" s="157">
        <v>-0.24999999999997999</v>
      </c>
      <c r="AP46" s="157">
        <v>0</v>
      </c>
      <c r="AQ46" s="157">
        <v>0</v>
      </c>
      <c r="AR46" s="157">
        <v>0</v>
      </c>
      <c r="AS46" s="157">
        <v>0</v>
      </c>
      <c r="AT46" s="157">
        <v>0</v>
      </c>
      <c r="AU46" s="157">
        <v>42.5833333333333</v>
      </c>
      <c r="AV46" s="286" t="str">
        <v>ID126_RCH</v>
      </c>
      <c r="AW46" s="286"/>
      <c r="AX46" s="286"/>
      <c r="AY46" s="286"/>
      <c r="AZ46" s="218">
        <f t="shared" si="24"/>
        <v>7</v>
      </c>
      <c r="BA46" s="285">
        <f t="shared" si="26"/>
        <v>3</v>
      </c>
      <c r="BB46" s="290">
        <v>41</v>
      </c>
      <c r="BC46" s="290">
        <v>0.100005</v>
      </c>
      <c r="BD46" s="290"/>
      <c r="BE46" s="291" t="s">
        <v>29</v>
      </c>
      <c r="BF46" s="292" t="s">
        <v>473</v>
      </c>
      <c r="BG46" s="171"/>
      <c r="BH46" s="295">
        <v>41</v>
      </c>
      <c r="BI46" s="295">
        <v>9811200</v>
      </c>
      <c r="BJ46" s="85">
        <v>185</v>
      </c>
      <c r="BK46" s="85">
        <v>1015.954519</v>
      </c>
      <c r="BL46" s="85">
        <v>224.95766990000001</v>
      </c>
      <c r="BM46" s="85">
        <v>6.2258575939999998</v>
      </c>
      <c r="BN46" s="85">
        <v>-1015.954519</v>
      </c>
      <c r="BO46" s="85">
        <v>-196.60484109999999</v>
      </c>
      <c r="BP46" s="85">
        <v>-207.12697120000001</v>
      </c>
      <c r="BQ46" s="296">
        <f t="shared" si="2"/>
        <v>113.55555555555556</v>
      </c>
      <c r="BR46" s="294"/>
      <c r="BS46" s="171"/>
      <c r="BT46" s="295">
        <v>41</v>
      </c>
      <c r="BU46" s="295">
        <v>9811200</v>
      </c>
      <c r="BV46" s="85">
        <v>1041.2511669999999</v>
      </c>
      <c r="BW46" s="85">
        <v>1001.410307</v>
      </c>
      <c r="BX46" s="85">
        <v>-32.618575900000003</v>
      </c>
      <c r="BY46" s="85">
        <v>31.227061469999999</v>
      </c>
      <c r="BZ46" s="85">
        <v>-186.3522548</v>
      </c>
      <c r="CA46" s="85">
        <v>175.89990969999999</v>
      </c>
      <c r="CB46" s="171"/>
      <c r="CC46" s="171"/>
      <c r="CD46" s="171"/>
      <c r="CE46" s="171"/>
    </row>
    <row r="47" spans="1:83" ht="9.9499999999999993" customHeight="1">
      <c r="A47" s="171"/>
      <c r="B47" s="103"/>
      <c r="C47" s="10" t="str">
        <f t="shared" ref="C47:L47" si="29">IF(OR(C64=$AW$56,C64=$AW$57,C64=$AW$58,C64=$AW$59),$BA$59,C64)</f>
        <v>c3</v>
      </c>
      <c r="D47" s="10">
        <f t="shared" si="29"/>
        <v>52</v>
      </c>
      <c r="E47" s="10">
        <f t="shared" si="29"/>
        <v>53</v>
      </c>
      <c r="F47" s="10">
        <f t="shared" si="29"/>
        <v>54</v>
      </c>
      <c r="G47" s="10">
        <f t="shared" si="29"/>
        <v>55</v>
      </c>
      <c r="H47" s="10">
        <f t="shared" si="29"/>
        <v>56</v>
      </c>
      <c r="I47" s="10">
        <f t="shared" si="29"/>
        <v>57</v>
      </c>
      <c r="J47" s="10">
        <f t="shared" si="29"/>
        <v>58</v>
      </c>
      <c r="K47" s="10">
        <f t="shared" si="29"/>
        <v>59</v>
      </c>
      <c r="L47" s="10">
        <f t="shared" si="29"/>
        <v>60</v>
      </c>
      <c r="M47" s="81"/>
      <c r="N47" s="266">
        <v>41</v>
      </c>
      <c r="O47" s="267">
        <v>0</v>
      </c>
      <c r="P47" s="267">
        <v>5</v>
      </c>
      <c r="Q47" s="267">
        <v>7</v>
      </c>
      <c r="R47" s="266">
        <v>41</v>
      </c>
      <c r="S47" s="275" t="s">
        <v>240</v>
      </c>
      <c r="T47" s="266">
        <v>1</v>
      </c>
      <c r="U47" s="266">
        <v>141</v>
      </c>
      <c r="V47" s="266">
        <v>0.1</v>
      </c>
      <c r="W47" s="268">
        <v>9.9999999999999995E-7</v>
      </c>
      <c r="X47" s="266">
        <v>0.1</v>
      </c>
      <c r="Y47" s="266">
        <v>0.3</v>
      </c>
      <c r="Z47" s="266">
        <v>0.11</v>
      </c>
      <c r="AA47" s="266">
        <v>3.5</v>
      </c>
      <c r="AB47" s="272" t="s">
        <v>215</v>
      </c>
      <c r="AC47" s="199" t="str">
        <f t="shared" si="4"/>
        <v>8,6</v>
      </c>
      <c r="AD47" s="199" t="str">
        <f t="shared" si="5"/>
        <v/>
      </c>
      <c r="AE47" s="157">
        <v>7</v>
      </c>
      <c r="AF47" s="157">
        <v>3854400</v>
      </c>
      <c r="AG47" s="157">
        <v>5</v>
      </c>
      <c r="AH47" s="157">
        <v>0</v>
      </c>
      <c r="AI47" s="157">
        <v>0.20999999999999699</v>
      </c>
      <c r="AJ47" s="157">
        <v>0.21</v>
      </c>
      <c r="AK47" s="157">
        <v>0</v>
      </c>
      <c r="AL47" s="157">
        <v>6.1514135058958501E-3</v>
      </c>
      <c r="AM47" s="157">
        <v>0</v>
      </c>
      <c r="AN47" s="157">
        <v>0</v>
      </c>
      <c r="AO47" s="157">
        <v>-0.24999999999997999</v>
      </c>
      <c r="AP47" s="157">
        <v>0</v>
      </c>
      <c r="AQ47" s="157">
        <v>0</v>
      </c>
      <c r="AR47" s="157">
        <v>0</v>
      </c>
      <c r="AS47" s="157">
        <v>0</v>
      </c>
      <c r="AT47" s="157">
        <v>0</v>
      </c>
      <c r="AU47" s="157">
        <v>44.6111111111111</v>
      </c>
      <c r="AV47" s="286" t="str">
        <v>ID26_GWET</v>
      </c>
      <c r="AW47" s="286"/>
      <c r="AX47" s="286"/>
      <c r="AY47" s="286"/>
      <c r="AZ47" s="218">
        <f t="shared" si="24"/>
        <v>8</v>
      </c>
      <c r="BA47" s="285">
        <f t="shared" si="26"/>
        <v>4</v>
      </c>
      <c r="BB47" s="290">
        <v>42</v>
      </c>
      <c r="BC47" s="290">
        <v>0.20000999999999999</v>
      </c>
      <c r="BD47" s="290"/>
      <c r="BE47" s="291" t="s">
        <v>29</v>
      </c>
      <c r="BF47" s="292" t="s">
        <v>474</v>
      </c>
      <c r="BG47" s="171"/>
      <c r="BH47" s="295">
        <v>42</v>
      </c>
      <c r="BI47" s="295">
        <v>9986400</v>
      </c>
      <c r="BJ47" s="85">
        <v>185</v>
      </c>
      <c r="BK47" s="85">
        <v>1015.954224</v>
      </c>
      <c r="BL47" s="85">
        <v>224.9552855</v>
      </c>
      <c r="BM47" s="85">
        <v>6.2230081999999998</v>
      </c>
      <c r="BN47" s="85">
        <v>-1015.954224</v>
      </c>
      <c r="BO47" s="85">
        <v>-196.6060774</v>
      </c>
      <c r="BP47" s="85">
        <v>-207.12619979999999</v>
      </c>
      <c r="BQ47" s="296">
        <f t="shared" si="2"/>
        <v>115.58333333333333</v>
      </c>
      <c r="BR47" s="294"/>
      <c r="BS47" s="171"/>
      <c r="BT47" s="295">
        <v>42</v>
      </c>
      <c r="BU47" s="295">
        <v>9986400</v>
      </c>
      <c r="BV47" s="85">
        <v>1041.2511549999999</v>
      </c>
      <c r="BW47" s="85">
        <v>1001.410296</v>
      </c>
      <c r="BX47" s="85">
        <v>-32.618063929999998</v>
      </c>
      <c r="BY47" s="85">
        <v>31.227061469999999</v>
      </c>
      <c r="BZ47" s="85">
        <v>-186.349874</v>
      </c>
      <c r="CA47" s="85">
        <v>175.8991383</v>
      </c>
      <c r="CB47" s="171"/>
      <c r="CC47" s="171"/>
      <c r="CD47" s="171"/>
      <c r="CE47" s="171"/>
    </row>
    <row r="48" spans="1:83" ht="9.9499999999999993" customHeight="1">
      <c r="A48" s="171"/>
      <c r="B48" s="103"/>
      <c r="C48" s="10">
        <f t="shared" ref="C48:L48" si="30">IF(OR(C65=$AW$56,C65=$AW$57,C65=$AW$58,C65=$AW$59),$BA$59,C65)</f>
        <v>61</v>
      </c>
      <c r="D48" s="10">
        <f t="shared" si="30"/>
        <v>62</v>
      </c>
      <c r="E48" s="10">
        <f t="shared" si="30"/>
        <v>63</v>
      </c>
      <c r="F48" s="10">
        <f t="shared" si="30"/>
        <v>64</v>
      </c>
      <c r="G48" s="10">
        <f t="shared" si="30"/>
        <v>65</v>
      </c>
      <c r="H48" s="10">
        <f t="shared" si="30"/>
        <v>66</v>
      </c>
      <c r="I48" s="10">
        <f t="shared" si="30"/>
        <v>67</v>
      </c>
      <c r="J48" s="10">
        <f t="shared" si="30"/>
        <v>68</v>
      </c>
      <c r="K48" s="10">
        <f t="shared" si="30"/>
        <v>69</v>
      </c>
      <c r="L48" s="10">
        <f t="shared" si="30"/>
        <v>70</v>
      </c>
      <c r="M48" s="81"/>
      <c r="N48" s="266">
        <v>42</v>
      </c>
      <c r="O48" s="267">
        <v>0</v>
      </c>
      <c r="P48" s="267">
        <v>5</v>
      </c>
      <c r="Q48" s="267">
        <v>8</v>
      </c>
      <c r="R48" s="266">
        <v>42</v>
      </c>
      <c r="S48" s="275" t="s">
        <v>120</v>
      </c>
      <c r="T48" s="266">
        <v>1</v>
      </c>
      <c r="U48" s="266">
        <v>142</v>
      </c>
      <c r="V48" s="266">
        <v>0.1</v>
      </c>
      <c r="W48" s="268">
        <v>9.9999999999999995E-7</v>
      </c>
      <c r="X48" s="266">
        <v>0.2</v>
      </c>
      <c r="Y48" s="266">
        <v>0.3</v>
      </c>
      <c r="Z48" s="266">
        <v>0.21</v>
      </c>
      <c r="AA48" s="266">
        <v>3.5</v>
      </c>
      <c r="AB48" s="272" t="s">
        <v>215</v>
      </c>
      <c r="AC48" s="199" t="str">
        <f t="shared" si="4"/>
        <v>9,6</v>
      </c>
      <c r="AD48" s="199" t="str">
        <f t="shared" si="5"/>
        <v/>
      </c>
      <c r="AE48" s="157">
        <v>8</v>
      </c>
      <c r="AF48" s="157">
        <v>4029600</v>
      </c>
      <c r="AG48" s="157">
        <v>5</v>
      </c>
      <c r="AH48" s="157">
        <v>0</v>
      </c>
      <c r="AI48" s="157">
        <v>0.20999999999999699</v>
      </c>
      <c r="AJ48" s="157">
        <v>0.21</v>
      </c>
      <c r="AK48" s="157">
        <v>0</v>
      </c>
      <c r="AL48" s="157">
        <v>6.1550190391802704E-3</v>
      </c>
      <c r="AM48" s="157">
        <v>0</v>
      </c>
      <c r="AN48" s="157">
        <v>0</v>
      </c>
      <c r="AO48" s="157">
        <v>-0.24999999999997999</v>
      </c>
      <c r="AP48" s="157">
        <v>0</v>
      </c>
      <c r="AQ48" s="157">
        <v>0</v>
      </c>
      <c r="AR48" s="157">
        <v>0</v>
      </c>
      <c r="AS48" s="157">
        <v>0</v>
      </c>
      <c r="AT48" s="157">
        <v>0</v>
      </c>
      <c r="AU48" s="157">
        <v>46.6388888888888</v>
      </c>
      <c r="AV48" s="286" t="str">
        <v>ID126_GWET</v>
      </c>
      <c r="AW48" s="286"/>
      <c r="AX48" s="286"/>
      <c r="AY48" s="286"/>
      <c r="AZ48" s="218">
        <f t="shared" si="24"/>
        <v>9</v>
      </c>
      <c r="BA48" s="285">
        <f t="shared" si="26"/>
        <v>4</v>
      </c>
      <c r="BB48" s="290">
        <v>43</v>
      </c>
      <c r="BC48" s="290">
        <v>0.20000999999999999</v>
      </c>
      <c r="BD48" s="290"/>
      <c r="BE48" s="291" t="s">
        <v>29</v>
      </c>
      <c r="BF48" s="292" t="s">
        <v>475</v>
      </c>
      <c r="BG48" s="171"/>
      <c r="BH48" s="295">
        <v>43</v>
      </c>
      <c r="BI48" s="295">
        <v>10161600</v>
      </c>
      <c r="BJ48" s="85">
        <v>185</v>
      </c>
      <c r="BK48" s="85">
        <v>1015.953655</v>
      </c>
      <c r="BL48" s="85">
        <v>224.95274180000001</v>
      </c>
      <c r="BM48" s="85">
        <v>6.220404534</v>
      </c>
      <c r="BN48" s="85">
        <v>-1015.953655</v>
      </c>
      <c r="BO48" s="85">
        <v>-196.6069277</v>
      </c>
      <c r="BP48" s="85">
        <v>-207.12540960000001</v>
      </c>
      <c r="BQ48" s="296">
        <f t="shared" si="2"/>
        <v>117.61111111111111</v>
      </c>
      <c r="BR48" s="294"/>
      <c r="BS48" s="171"/>
      <c r="BT48" s="295">
        <v>43</v>
      </c>
      <c r="BU48" s="295">
        <v>10161600</v>
      </c>
      <c r="BV48" s="85">
        <v>1041.251143</v>
      </c>
      <c r="BW48" s="85">
        <v>1001.410285</v>
      </c>
      <c r="BX48" s="85">
        <v>-32.617546679999997</v>
      </c>
      <c r="BY48" s="85">
        <v>31.227061469999999</v>
      </c>
      <c r="BZ48" s="85">
        <v>-186.34746089999999</v>
      </c>
      <c r="CA48" s="85">
        <v>175.89834809999999</v>
      </c>
      <c r="CB48" s="171"/>
      <c r="CC48" s="171"/>
      <c r="CD48" s="171"/>
      <c r="CE48" s="171"/>
    </row>
    <row r="49" spans="1:83" ht="9.9499999999999993" customHeight="1">
      <c r="A49" s="171"/>
      <c r="B49" s="103"/>
      <c r="C49" s="10">
        <f t="shared" ref="C49:L49" si="31">IF(OR(C66=$AW$56,C66=$AW$57,C66=$AW$58,C66=$AW$59),$BA$59,C66)</f>
        <v>71</v>
      </c>
      <c r="D49" s="10">
        <f t="shared" si="31"/>
        <v>72</v>
      </c>
      <c r="E49" s="10">
        <f t="shared" si="31"/>
        <v>73</v>
      </c>
      <c r="F49" s="10">
        <f t="shared" si="31"/>
        <v>74</v>
      </c>
      <c r="G49" s="10">
        <f t="shared" si="31"/>
        <v>75</v>
      </c>
      <c r="H49" s="10">
        <f t="shared" si="31"/>
        <v>76</v>
      </c>
      <c r="I49" s="10">
        <f t="shared" si="31"/>
        <v>77</v>
      </c>
      <c r="J49" s="10">
        <f t="shared" si="31"/>
        <v>78</v>
      </c>
      <c r="K49" s="10">
        <f t="shared" si="31"/>
        <v>79</v>
      </c>
      <c r="L49" s="10">
        <f t="shared" si="31"/>
        <v>80</v>
      </c>
      <c r="M49" s="81"/>
      <c r="N49" s="266">
        <v>43</v>
      </c>
      <c r="O49" s="267">
        <v>0</v>
      </c>
      <c r="P49" s="267">
        <v>5</v>
      </c>
      <c r="Q49" s="267">
        <v>9</v>
      </c>
      <c r="R49" s="266">
        <v>43</v>
      </c>
      <c r="S49" s="275" t="s">
        <v>241</v>
      </c>
      <c r="T49" s="266">
        <v>1</v>
      </c>
      <c r="U49" s="266">
        <v>143</v>
      </c>
      <c r="V49" s="266">
        <v>0.1</v>
      </c>
      <c r="W49" s="268">
        <v>9.9999999999999995E-7</v>
      </c>
      <c r="X49" s="266">
        <v>0.2</v>
      </c>
      <c r="Y49" s="266">
        <v>0.3</v>
      </c>
      <c r="Z49" s="266">
        <v>0.21</v>
      </c>
      <c r="AA49" s="266">
        <v>3.5</v>
      </c>
      <c r="AB49" s="272" t="s">
        <v>215</v>
      </c>
      <c r="AC49" s="199" t="str">
        <f t="shared" si="4"/>
        <v>10,6</v>
      </c>
      <c r="AD49" s="199" t="str">
        <f t="shared" si="5"/>
        <v/>
      </c>
      <c r="AE49" s="157">
        <v>9</v>
      </c>
      <c r="AF49" s="157">
        <v>4204800</v>
      </c>
      <c r="AG49" s="157">
        <v>5</v>
      </c>
      <c r="AH49" s="157">
        <v>0</v>
      </c>
      <c r="AI49" s="157">
        <v>0.20999999999999699</v>
      </c>
      <c r="AJ49" s="157">
        <v>0.21</v>
      </c>
      <c r="AK49" s="157">
        <v>0</v>
      </c>
      <c r="AL49" s="157">
        <v>6.1601661997268504E-3</v>
      </c>
      <c r="AM49" s="157">
        <v>0</v>
      </c>
      <c r="AN49" s="157">
        <v>0</v>
      </c>
      <c r="AO49" s="157">
        <v>-0.24999999999997999</v>
      </c>
      <c r="AP49" s="157">
        <v>0</v>
      </c>
      <c r="AQ49" s="157">
        <v>0</v>
      </c>
      <c r="AR49" s="157">
        <v>0</v>
      </c>
      <c r="AS49" s="157">
        <v>0</v>
      </c>
      <c r="AT49" s="157">
        <v>0</v>
      </c>
      <c r="AU49" s="157">
        <v>48.6666666666666</v>
      </c>
      <c r="AV49" s="286" t="str">
        <v>ID26_UZET</v>
      </c>
      <c r="AW49" s="286"/>
      <c r="AX49" s="286"/>
      <c r="AY49" s="286"/>
      <c r="AZ49" s="218">
        <f t="shared" si="24"/>
        <v>10</v>
      </c>
      <c r="BA49" s="285">
        <f t="shared" si="26"/>
        <v>5</v>
      </c>
      <c r="BB49" s="290">
        <v>44</v>
      </c>
      <c r="BC49" s="290">
        <v>0.20000999999999999</v>
      </c>
      <c r="BD49" s="290"/>
      <c r="BE49" s="291" t="s">
        <v>29</v>
      </c>
      <c r="BF49" s="292" t="s">
        <v>476</v>
      </c>
      <c r="BG49" s="171"/>
      <c r="BH49" s="295">
        <v>44</v>
      </c>
      <c r="BI49" s="295">
        <v>10336800</v>
      </c>
      <c r="BJ49" s="85">
        <v>185</v>
      </c>
      <c r="BK49" s="85">
        <v>1015.952828</v>
      </c>
      <c r="BL49" s="85">
        <v>224.95004890000001</v>
      </c>
      <c r="BM49" s="85">
        <v>6.2180295709999998</v>
      </c>
      <c r="BN49" s="85">
        <v>-1015.952828</v>
      </c>
      <c r="BO49" s="85">
        <v>-196.60741830000001</v>
      </c>
      <c r="BP49" s="85">
        <v>-207.12460100000001</v>
      </c>
      <c r="BQ49" s="296">
        <f t="shared" si="2"/>
        <v>119.63888888888889</v>
      </c>
      <c r="BR49" s="294"/>
      <c r="BS49" s="171"/>
      <c r="BT49" s="295">
        <v>44</v>
      </c>
      <c r="BU49" s="295">
        <v>10336800</v>
      </c>
      <c r="BV49" s="85">
        <v>1041.251131</v>
      </c>
      <c r="BW49" s="85">
        <v>1001.410274</v>
      </c>
      <c r="BX49" s="85">
        <v>-32.617024430000001</v>
      </c>
      <c r="BY49" s="85">
        <v>31.227061469999999</v>
      </c>
      <c r="BZ49" s="85">
        <v>-186.3450168</v>
      </c>
      <c r="CA49" s="85">
        <v>175.89753949999999</v>
      </c>
      <c r="CB49" s="171"/>
      <c r="CC49" s="171"/>
      <c r="CD49" s="171"/>
      <c r="CE49" s="171"/>
    </row>
    <row r="50" spans="1:83" ht="9.9499999999999993" customHeight="1">
      <c r="A50" s="171"/>
      <c r="B50" s="103"/>
      <c r="C50" s="10">
        <f t="shared" ref="C50:L50" si="32">IF(OR(C67=$AW$56,C67=$AW$57,C67=$AW$58,C67=$AW$59),$BA$59,C67)</f>
        <v>81</v>
      </c>
      <c r="D50" s="10">
        <f t="shared" si="32"/>
        <v>82</v>
      </c>
      <c r="E50" s="10">
        <f t="shared" si="32"/>
        <v>83</v>
      </c>
      <c r="F50" s="10">
        <f t="shared" si="32"/>
        <v>84</v>
      </c>
      <c r="G50" s="10">
        <f t="shared" si="32"/>
        <v>85</v>
      </c>
      <c r="H50" s="10">
        <f t="shared" si="32"/>
        <v>86</v>
      </c>
      <c r="I50" s="10">
        <f t="shared" si="32"/>
        <v>87</v>
      </c>
      <c r="J50" s="10">
        <f t="shared" si="32"/>
        <v>88</v>
      </c>
      <c r="K50" s="10">
        <f t="shared" si="32"/>
        <v>89</v>
      </c>
      <c r="L50" s="10">
        <f t="shared" si="32"/>
        <v>90</v>
      </c>
      <c r="M50" s="81"/>
      <c r="N50" s="266">
        <v>44</v>
      </c>
      <c r="O50" s="267">
        <v>0</v>
      </c>
      <c r="P50" s="267">
        <v>6</v>
      </c>
      <c r="Q50" s="267">
        <v>0</v>
      </c>
      <c r="R50" s="266">
        <v>44</v>
      </c>
      <c r="S50" s="275" t="s">
        <v>97</v>
      </c>
      <c r="T50" s="266">
        <v>1</v>
      </c>
      <c r="U50" s="266">
        <v>144</v>
      </c>
      <c r="V50" s="266">
        <v>0.1</v>
      </c>
      <c r="W50" s="268">
        <v>9.9999999999999995E-7</v>
      </c>
      <c r="X50" s="266">
        <v>0.2</v>
      </c>
      <c r="Y50" s="266">
        <v>0.3</v>
      </c>
      <c r="Z50" s="266">
        <v>0.21</v>
      </c>
      <c r="AA50" s="266">
        <v>3.5</v>
      </c>
      <c r="AB50" s="272" t="s">
        <v>215</v>
      </c>
      <c r="AC50" s="199" t="str">
        <f t="shared" si="4"/>
        <v>1,7</v>
      </c>
      <c r="AD50" s="199" t="str">
        <f t="shared" si="5"/>
        <v/>
      </c>
      <c r="AE50" s="157">
        <v>10</v>
      </c>
      <c r="AF50" s="157">
        <v>4380000</v>
      </c>
      <c r="AG50" s="157">
        <v>5</v>
      </c>
      <c r="AH50" s="157">
        <v>0</v>
      </c>
      <c r="AI50" s="157">
        <v>0.20999999999999699</v>
      </c>
      <c r="AJ50" s="157">
        <v>0.21</v>
      </c>
      <c r="AK50" s="157">
        <v>0</v>
      </c>
      <c r="AL50" s="157">
        <v>6.1666429473075197E-3</v>
      </c>
      <c r="AM50" s="157">
        <v>0</v>
      </c>
      <c r="AN50" s="157">
        <v>0</v>
      </c>
      <c r="AO50" s="157">
        <v>-0.24999999999997999</v>
      </c>
      <c r="AP50" s="157">
        <v>0</v>
      </c>
      <c r="AQ50" s="157">
        <v>0</v>
      </c>
      <c r="AR50" s="157">
        <v>0</v>
      </c>
      <c r="AS50" s="157">
        <v>0</v>
      </c>
      <c r="AT50" s="157">
        <v>0</v>
      </c>
      <c r="AU50" s="157">
        <v>50.6944444444444</v>
      </c>
      <c r="AV50" s="286" t="str">
        <v>ID126_UZET</v>
      </c>
      <c r="AW50" s="286"/>
      <c r="AX50" s="286"/>
      <c r="AY50" s="286"/>
      <c r="AZ50" s="218">
        <f t="shared" si="24"/>
        <v>11</v>
      </c>
      <c r="BA50" s="285">
        <f t="shared" si="26"/>
        <v>5</v>
      </c>
      <c r="BB50" s="290">
        <v>45</v>
      </c>
      <c r="BC50" s="290">
        <v>0.20000999999999999</v>
      </c>
      <c r="BD50" s="290"/>
      <c r="BE50" s="291" t="s">
        <v>29</v>
      </c>
      <c r="BF50" s="292" t="s">
        <v>477</v>
      </c>
      <c r="BG50" s="171"/>
      <c r="BH50" s="295">
        <v>45</v>
      </c>
      <c r="BI50" s="295">
        <v>10512000</v>
      </c>
      <c r="BJ50" s="85">
        <v>185</v>
      </c>
      <c r="BK50" s="85">
        <v>1015.951757</v>
      </c>
      <c r="BL50" s="85">
        <v>224.94721369999999</v>
      </c>
      <c r="BM50" s="85">
        <v>6.2158714740000001</v>
      </c>
      <c r="BN50" s="85">
        <v>-1015.951757</v>
      </c>
      <c r="BO50" s="85">
        <v>-196.60756760000001</v>
      </c>
      <c r="BP50" s="85">
        <v>-207.12377470000001</v>
      </c>
      <c r="BQ50" s="296">
        <f t="shared" si="2"/>
        <v>121.66666666666667</v>
      </c>
      <c r="BR50" s="294"/>
      <c r="BS50" s="171"/>
      <c r="BT50" s="295">
        <v>45</v>
      </c>
      <c r="BU50" s="295">
        <v>10512000</v>
      </c>
      <c r="BV50" s="85">
        <v>1041.251119</v>
      </c>
      <c r="BW50" s="85">
        <v>1001.410263</v>
      </c>
      <c r="BX50" s="85">
        <v>-32.61649748</v>
      </c>
      <c r="BY50" s="85">
        <v>31.227061469999999</v>
      </c>
      <c r="BZ50" s="85">
        <v>-186.34254250000001</v>
      </c>
      <c r="CA50" s="85">
        <v>175.89671319999999</v>
      </c>
      <c r="CB50" s="171"/>
      <c r="CC50" s="171"/>
      <c r="CD50" s="171"/>
      <c r="CE50" s="171"/>
    </row>
    <row r="51" spans="1:83" ht="9.9499999999999993" customHeight="1">
      <c r="A51" s="171"/>
      <c r="B51" s="103"/>
      <c r="C51" s="10">
        <f t="shared" ref="C51:L51" si="33">IF(OR(C68=$AW$56,C68=$AW$57,C68=$AW$58,C68=$AW$59),$BA$59,C68)</f>
        <v>91</v>
      </c>
      <c r="D51" s="10">
        <f t="shared" si="33"/>
        <v>92</v>
      </c>
      <c r="E51" s="10">
        <f t="shared" si="33"/>
        <v>93</v>
      </c>
      <c r="F51" s="10">
        <f t="shared" si="33"/>
        <v>94</v>
      </c>
      <c r="G51" s="10">
        <f t="shared" si="33"/>
        <v>95</v>
      </c>
      <c r="H51" s="10">
        <f t="shared" si="33"/>
        <v>96</v>
      </c>
      <c r="I51" s="10">
        <f t="shared" si="33"/>
        <v>97</v>
      </c>
      <c r="J51" s="10">
        <f t="shared" si="33"/>
        <v>98</v>
      </c>
      <c r="K51" s="10">
        <f t="shared" si="33"/>
        <v>99</v>
      </c>
      <c r="L51" s="10">
        <f t="shared" si="33"/>
        <v>100</v>
      </c>
      <c r="M51" s="81"/>
      <c r="N51" s="266">
        <v>45</v>
      </c>
      <c r="O51" s="267">
        <v>0</v>
      </c>
      <c r="P51" s="267">
        <v>6</v>
      </c>
      <c r="Q51" s="267">
        <v>1</v>
      </c>
      <c r="R51" s="266">
        <v>45</v>
      </c>
      <c r="S51" s="275" t="s">
        <v>242</v>
      </c>
      <c r="T51" s="266">
        <v>1</v>
      </c>
      <c r="U51" s="266">
        <v>145</v>
      </c>
      <c r="V51" s="266">
        <v>0.1</v>
      </c>
      <c r="W51" s="268">
        <v>9.9999999999999995E-7</v>
      </c>
      <c r="X51" s="266">
        <v>0.2</v>
      </c>
      <c r="Y51" s="266">
        <v>0.3</v>
      </c>
      <c r="Z51" s="266">
        <v>0.21</v>
      </c>
      <c r="AA51" s="266">
        <v>3.5</v>
      </c>
      <c r="AB51" s="272" t="s">
        <v>215</v>
      </c>
      <c r="AC51" s="199" t="str">
        <f t="shared" si="4"/>
        <v>2,7</v>
      </c>
      <c r="AD51" s="199" t="str">
        <f t="shared" si="5"/>
        <v/>
      </c>
      <c r="AE51" s="157">
        <v>11</v>
      </c>
      <c r="AF51" s="157">
        <v>4555200</v>
      </c>
      <c r="AG51" s="157">
        <v>5</v>
      </c>
      <c r="AH51" s="157">
        <v>0</v>
      </c>
      <c r="AI51" s="157">
        <v>0.20999999999999699</v>
      </c>
      <c r="AJ51" s="157">
        <v>0.21</v>
      </c>
      <c r="AK51" s="157">
        <v>0</v>
      </c>
      <c r="AL51" s="157">
        <v>6.1742230592287204E-3</v>
      </c>
      <c r="AM51" s="157">
        <v>0</v>
      </c>
      <c r="AN51" s="157">
        <v>0</v>
      </c>
      <c r="AO51" s="157">
        <v>-0.249999999999964</v>
      </c>
      <c r="AP51" s="157">
        <v>0</v>
      </c>
      <c r="AQ51" s="157">
        <v>0</v>
      </c>
      <c r="AR51" s="157">
        <v>0</v>
      </c>
      <c r="AS51" s="157">
        <v>0</v>
      </c>
      <c r="AT51" s="157">
        <v>0</v>
      </c>
      <c r="AU51" s="157">
        <v>52.7222222222222</v>
      </c>
      <c r="AV51" s="286" t="str">
        <v>ID26_GWD2MVR</v>
      </c>
      <c r="AW51" s="286"/>
      <c r="AX51" s="286"/>
      <c r="AY51" s="286"/>
      <c r="AZ51" s="218">
        <f t="shared" si="24"/>
        <v>12</v>
      </c>
      <c r="BA51" s="285">
        <f t="shared" si="26"/>
        <v>6</v>
      </c>
      <c r="BB51" s="290">
        <v>46</v>
      </c>
      <c r="BC51" s="290">
        <v>0.20000999999999999</v>
      </c>
      <c r="BD51" s="290"/>
      <c r="BE51" s="291" t="s">
        <v>29</v>
      </c>
      <c r="BF51" s="292" t="s">
        <v>478</v>
      </c>
      <c r="BG51" s="171"/>
      <c r="BH51" s="295">
        <v>46</v>
      </c>
      <c r="BI51" s="295">
        <v>10687200</v>
      </c>
      <c r="BJ51" s="85">
        <v>185</v>
      </c>
      <c r="BK51" s="85">
        <v>1015.95026</v>
      </c>
      <c r="BL51" s="85">
        <v>225.06893640000001</v>
      </c>
      <c r="BM51" s="85">
        <v>6.2141364059999997</v>
      </c>
      <c r="BN51" s="85">
        <v>-1015.95026</v>
      </c>
      <c r="BO51" s="85">
        <v>-196.73190389999999</v>
      </c>
      <c r="BP51" s="85">
        <v>-207.12289609999999</v>
      </c>
      <c r="BQ51" s="296">
        <f t="shared" si="2"/>
        <v>123.69444444444444</v>
      </c>
      <c r="BR51" s="294"/>
      <c r="BS51" s="171"/>
      <c r="BT51" s="295">
        <v>46</v>
      </c>
      <c r="BU51" s="295">
        <v>10687200</v>
      </c>
      <c r="BV51" s="85">
        <v>1041.2511059999999</v>
      </c>
      <c r="BW51" s="85">
        <v>1001.410251</v>
      </c>
      <c r="BX51" s="85">
        <v>-32.615939959999999</v>
      </c>
      <c r="BY51" s="85">
        <v>31.227061469999999</v>
      </c>
      <c r="BZ51" s="85">
        <v>-186.33990470000001</v>
      </c>
      <c r="CA51" s="85">
        <v>175.8958346</v>
      </c>
      <c r="CB51" s="171"/>
      <c r="CC51" s="171"/>
      <c r="CD51" s="171"/>
      <c r="CE51" s="171"/>
    </row>
    <row r="52" spans="1:83" ht="9.9499999999999993" customHeight="1">
      <c r="A52" s="171"/>
      <c r="B52" s="103"/>
      <c r="C52" s="10">
        <f t="shared" ref="C52:L52" si="34">IF(OR(C69=$AW$56,C69=$AW$57,C69=$AW$58,C69=$AW$59),$BA$59,C69)</f>
        <v>101</v>
      </c>
      <c r="D52" s="10">
        <f t="shared" si="34"/>
        <v>102</v>
      </c>
      <c r="E52" s="10">
        <f t="shared" si="34"/>
        <v>103</v>
      </c>
      <c r="F52" s="10">
        <f t="shared" si="34"/>
        <v>104</v>
      </c>
      <c r="G52" s="10">
        <f t="shared" si="34"/>
        <v>105</v>
      </c>
      <c r="H52" s="10">
        <f t="shared" si="34"/>
        <v>106</v>
      </c>
      <c r="I52" s="10">
        <f t="shared" si="34"/>
        <v>107</v>
      </c>
      <c r="J52" s="10">
        <f t="shared" si="34"/>
        <v>108</v>
      </c>
      <c r="K52" s="10">
        <f t="shared" si="34"/>
        <v>109</v>
      </c>
      <c r="L52" s="10">
        <f t="shared" si="34"/>
        <v>110</v>
      </c>
      <c r="M52" s="81"/>
      <c r="N52" s="266">
        <v>46</v>
      </c>
      <c r="O52" s="267">
        <v>0</v>
      </c>
      <c r="P52" s="267">
        <v>6</v>
      </c>
      <c r="Q52" s="267">
        <v>2</v>
      </c>
      <c r="R52" s="266">
        <v>46</v>
      </c>
      <c r="S52" s="275" t="s">
        <v>243</v>
      </c>
      <c r="T52" s="266">
        <v>1</v>
      </c>
      <c r="U52" s="266">
        <v>146</v>
      </c>
      <c r="V52" s="266">
        <v>0.1</v>
      </c>
      <c r="W52" s="268">
        <v>9.9999999999999995E-7</v>
      </c>
      <c r="X52" s="266">
        <v>0.2</v>
      </c>
      <c r="Y52" s="266">
        <v>0.3</v>
      </c>
      <c r="Z52" s="266">
        <v>0.21</v>
      </c>
      <c r="AA52" s="266">
        <v>3.5</v>
      </c>
      <c r="AB52" s="272" t="s">
        <v>215</v>
      </c>
      <c r="AC52" s="199" t="str">
        <f t="shared" si="4"/>
        <v>3,7</v>
      </c>
      <c r="AD52" s="199" t="str">
        <f t="shared" si="5"/>
        <v/>
      </c>
      <c r="AE52" s="157">
        <v>12</v>
      </c>
      <c r="AF52" s="157">
        <v>4730400</v>
      </c>
      <c r="AG52" s="157">
        <v>5</v>
      </c>
      <c r="AH52" s="157">
        <v>0</v>
      </c>
      <c r="AI52" s="157">
        <v>0.20999999999994201</v>
      </c>
      <c r="AJ52" s="157">
        <v>0.21</v>
      </c>
      <c r="AK52" s="157">
        <v>0</v>
      </c>
      <c r="AL52" s="157">
        <v>6.1826922693817904E-3</v>
      </c>
      <c r="AM52" s="157">
        <v>0</v>
      </c>
      <c r="AN52" s="157">
        <v>0</v>
      </c>
      <c r="AO52" s="157">
        <v>-0.24999999999997999</v>
      </c>
      <c r="AP52" s="157">
        <v>0</v>
      </c>
      <c r="AQ52" s="157">
        <v>0</v>
      </c>
      <c r="AR52" s="157">
        <v>0</v>
      </c>
      <c r="AS52" s="157">
        <v>0</v>
      </c>
      <c r="AT52" s="157">
        <v>0</v>
      </c>
      <c r="AU52" s="157">
        <v>54.75</v>
      </c>
      <c r="AV52" s="286" t="str">
        <v>ID126_GWD2MVR</v>
      </c>
      <c r="AW52" s="286"/>
      <c r="AX52" s="286"/>
      <c r="AY52" s="286"/>
      <c r="AZ52" s="218">
        <f t="shared" si="24"/>
        <v>13</v>
      </c>
      <c r="BA52" s="285">
        <f t="shared" si="26"/>
        <v>6</v>
      </c>
      <c r="BB52" s="290">
        <v>47</v>
      </c>
      <c r="BC52" s="290">
        <v>0.100005</v>
      </c>
      <c r="BD52" s="290"/>
      <c r="BE52" s="291" t="s">
        <v>29</v>
      </c>
      <c r="BF52" s="292" t="s">
        <v>479</v>
      </c>
      <c r="BG52" s="171"/>
      <c r="BH52" s="295">
        <v>47</v>
      </c>
      <c r="BI52" s="295">
        <v>10862400</v>
      </c>
      <c r="BJ52" s="85">
        <v>185</v>
      </c>
      <c r="BK52" s="85">
        <v>1015.948335</v>
      </c>
      <c r="BL52" s="85">
        <v>225.065046</v>
      </c>
      <c r="BM52" s="85">
        <v>6.2124159069999996</v>
      </c>
      <c r="BN52" s="85">
        <v>-1015.948335</v>
      </c>
      <c r="BO52" s="85">
        <v>-196.73066800000001</v>
      </c>
      <c r="BP52" s="85">
        <v>-207.12196209999999</v>
      </c>
      <c r="BQ52" s="296">
        <f t="shared" si="2"/>
        <v>125.72222222222223</v>
      </c>
      <c r="BR52" s="294"/>
      <c r="BS52" s="171"/>
      <c r="BT52" s="295">
        <v>47</v>
      </c>
      <c r="BU52" s="295">
        <v>10862400</v>
      </c>
      <c r="BV52" s="85">
        <v>1041.2510930000001</v>
      </c>
      <c r="BW52" s="85">
        <v>1001.410238</v>
      </c>
      <c r="BX52" s="85">
        <v>-32.61535018</v>
      </c>
      <c r="BY52" s="85">
        <v>31.227061469999999</v>
      </c>
      <c r="BZ52" s="85">
        <v>-186.33709540000001</v>
      </c>
      <c r="CA52" s="85">
        <v>175.8949006</v>
      </c>
      <c r="CB52" s="171"/>
      <c r="CC52" s="171"/>
      <c r="CD52" s="171"/>
      <c r="CE52" s="171"/>
    </row>
    <row r="53" spans="1:83" ht="9.9499999999999993" customHeight="1">
      <c r="A53" s="171"/>
      <c r="B53" s="103"/>
      <c r="C53" s="10">
        <f t="shared" ref="C53:L53" si="35">IF(OR(C70=$AW$56,C70=$AW$57,C70=$AW$58,C70=$AW$59),$BA$59,C70)</f>
        <v>111</v>
      </c>
      <c r="D53" s="10">
        <f t="shared" si="35"/>
        <v>112</v>
      </c>
      <c r="E53" s="10">
        <f t="shared" si="35"/>
        <v>113</v>
      </c>
      <c r="F53" s="10">
        <f t="shared" si="35"/>
        <v>114</v>
      </c>
      <c r="G53" s="10">
        <f t="shared" si="35"/>
        <v>115</v>
      </c>
      <c r="H53" s="10">
        <f t="shared" si="35"/>
        <v>116</v>
      </c>
      <c r="I53" s="10">
        <f t="shared" si="35"/>
        <v>117</v>
      </c>
      <c r="J53" s="10">
        <f t="shared" si="35"/>
        <v>118</v>
      </c>
      <c r="K53" s="10">
        <f t="shared" si="35"/>
        <v>119</v>
      </c>
      <c r="L53" s="10">
        <f t="shared" si="35"/>
        <v>120</v>
      </c>
      <c r="M53" s="81"/>
      <c r="N53" s="266">
        <v>47</v>
      </c>
      <c r="O53" s="267">
        <v>0</v>
      </c>
      <c r="P53" s="267">
        <v>6</v>
      </c>
      <c r="Q53" s="267">
        <v>3</v>
      </c>
      <c r="R53" s="266">
        <v>47</v>
      </c>
      <c r="S53" s="275" t="s">
        <v>244</v>
      </c>
      <c r="T53" s="266">
        <v>1</v>
      </c>
      <c r="U53" s="266">
        <v>147</v>
      </c>
      <c r="V53" s="266">
        <v>0.1</v>
      </c>
      <c r="W53" s="268">
        <v>9.9999999999999995E-7</v>
      </c>
      <c r="X53" s="266">
        <v>0.1</v>
      </c>
      <c r="Y53" s="266">
        <v>0.3</v>
      </c>
      <c r="Z53" s="266">
        <v>0.11</v>
      </c>
      <c r="AA53" s="266">
        <v>3.5</v>
      </c>
      <c r="AB53" s="272" t="s">
        <v>237</v>
      </c>
      <c r="AC53" s="199" t="str">
        <f t="shared" si="4"/>
        <v/>
      </c>
      <c r="AD53" s="199" t="str">
        <f t="shared" si="5"/>
        <v>4,7</v>
      </c>
      <c r="AE53" s="157">
        <v>13</v>
      </c>
      <c r="AF53" s="157">
        <v>4905600</v>
      </c>
      <c r="AG53" s="157">
        <v>5</v>
      </c>
      <c r="AH53" s="157">
        <v>0</v>
      </c>
      <c r="AI53" s="157">
        <v>0.20999999999999699</v>
      </c>
      <c r="AJ53" s="157">
        <v>0.21</v>
      </c>
      <c r="AK53" s="157">
        <v>0</v>
      </c>
      <c r="AL53" s="157">
        <v>6.1918597620017196E-3</v>
      </c>
      <c r="AM53" s="157">
        <v>0</v>
      </c>
      <c r="AN53" s="157">
        <v>0</v>
      </c>
      <c r="AO53" s="157">
        <v>-0.24999999999997999</v>
      </c>
      <c r="AP53" s="157">
        <v>0</v>
      </c>
      <c r="AQ53" s="157">
        <v>0</v>
      </c>
      <c r="AR53" s="157">
        <v>0</v>
      </c>
      <c r="AS53" s="157">
        <v>0</v>
      </c>
      <c r="AT53" s="157">
        <v>0</v>
      </c>
      <c r="AU53" s="157">
        <v>56.7777777777777</v>
      </c>
      <c r="AV53" s="286" t="str">
        <v>ID26_REJINF</v>
      </c>
      <c r="AW53" s="286"/>
      <c r="AX53" s="286"/>
      <c r="AY53" s="286"/>
      <c r="AZ53" s="218">
        <f t="shared" si="24"/>
        <v>14</v>
      </c>
      <c r="BA53" s="285">
        <f t="shared" si="26"/>
        <v>7</v>
      </c>
      <c r="BB53" s="290">
        <v>48</v>
      </c>
      <c r="BC53" s="290">
        <v>0.100005</v>
      </c>
      <c r="BD53" s="290"/>
      <c r="BE53" s="291" t="s">
        <v>29</v>
      </c>
      <c r="BF53" s="292" t="s">
        <v>480</v>
      </c>
      <c r="BG53" s="171"/>
      <c r="BH53" s="295">
        <v>48</v>
      </c>
      <c r="BI53" s="295">
        <v>11037600</v>
      </c>
      <c r="BJ53" s="85">
        <v>185</v>
      </c>
      <c r="BK53" s="85">
        <v>1015.946006</v>
      </c>
      <c r="BL53" s="85">
        <v>225.0608292</v>
      </c>
      <c r="BM53" s="85">
        <v>6.2108989689999996</v>
      </c>
      <c r="BN53" s="85">
        <v>-1015.946006</v>
      </c>
      <c r="BO53" s="85">
        <v>-196.72895550000001</v>
      </c>
      <c r="BP53" s="85">
        <v>-207.1209747</v>
      </c>
      <c r="BQ53" s="296">
        <f t="shared" si="2"/>
        <v>127.75</v>
      </c>
      <c r="BR53" s="294"/>
      <c r="BS53" s="171"/>
      <c r="BT53" s="295">
        <v>48</v>
      </c>
      <c r="BU53" s="295">
        <v>11037600</v>
      </c>
      <c r="BV53" s="85">
        <v>1041.251078</v>
      </c>
      <c r="BW53" s="85">
        <v>1001.410224</v>
      </c>
      <c r="BX53" s="85">
        <v>-32.61472989</v>
      </c>
      <c r="BY53" s="85">
        <v>31.227061469999999</v>
      </c>
      <c r="BZ53" s="85">
        <v>-186.33412440000001</v>
      </c>
      <c r="CA53" s="85">
        <v>175.89391319999999</v>
      </c>
      <c r="CB53" s="171"/>
      <c r="CC53" s="171"/>
      <c r="CD53" s="171"/>
      <c r="CE53" s="171"/>
    </row>
    <row r="54" spans="1:83" ht="9.9499999999999993" customHeight="1">
      <c r="A54" s="171"/>
      <c r="B54" s="103"/>
      <c r="C54" s="10">
        <f t="shared" ref="C54:L54" si="36">IF(OR(C71=$AW$56,C71=$AW$57,C71=$AW$58,C71=$AW$59),$BA$59,C71)</f>
        <v>121</v>
      </c>
      <c r="D54" s="10">
        <f t="shared" si="36"/>
        <v>122</v>
      </c>
      <c r="E54" s="10">
        <f t="shared" si="36"/>
        <v>123</v>
      </c>
      <c r="F54" s="10">
        <f t="shared" si="36"/>
        <v>124</v>
      </c>
      <c r="G54" s="10">
        <f t="shared" si="36"/>
        <v>125</v>
      </c>
      <c r="H54" s="10" t="str">
        <f t="shared" si="36"/>
        <v>c3</v>
      </c>
      <c r="I54" s="10">
        <f t="shared" si="36"/>
        <v>127</v>
      </c>
      <c r="J54" s="10">
        <f t="shared" si="36"/>
        <v>128</v>
      </c>
      <c r="K54" s="10">
        <f t="shared" si="36"/>
        <v>129</v>
      </c>
      <c r="L54" s="10">
        <f t="shared" si="36"/>
        <v>130</v>
      </c>
      <c r="M54" s="81"/>
      <c r="N54" s="266">
        <v>48</v>
      </c>
      <c r="O54" s="267">
        <v>0</v>
      </c>
      <c r="P54" s="267">
        <v>6</v>
      </c>
      <c r="Q54" s="267">
        <v>4</v>
      </c>
      <c r="R54" s="266">
        <v>48</v>
      </c>
      <c r="S54" s="275" t="s">
        <v>245</v>
      </c>
      <c r="T54" s="266">
        <v>1</v>
      </c>
      <c r="U54" s="266">
        <v>148</v>
      </c>
      <c r="V54" s="266">
        <v>0.1</v>
      </c>
      <c r="W54" s="268">
        <v>9.9999999999999995E-7</v>
      </c>
      <c r="X54" s="266">
        <v>0.1</v>
      </c>
      <c r="Y54" s="266">
        <v>0.3</v>
      </c>
      <c r="Z54" s="266">
        <v>0.11</v>
      </c>
      <c r="AA54" s="266">
        <v>3.5</v>
      </c>
      <c r="AB54" s="272" t="s">
        <v>237</v>
      </c>
      <c r="AC54" s="199" t="str">
        <f t="shared" si="4"/>
        <v/>
      </c>
      <c r="AD54" s="199" t="str">
        <f t="shared" si="5"/>
        <v>5,7</v>
      </c>
      <c r="AE54" s="157">
        <v>14</v>
      </c>
      <c r="AF54" s="157">
        <v>5080800</v>
      </c>
      <c r="AG54" s="157">
        <v>5</v>
      </c>
      <c r="AH54" s="157">
        <v>0</v>
      </c>
      <c r="AI54" s="157">
        <v>0.20999999999999699</v>
      </c>
      <c r="AJ54" s="157">
        <v>0.21</v>
      </c>
      <c r="AK54" s="157">
        <v>0</v>
      </c>
      <c r="AL54" s="157">
        <v>6.20156183226002E-3</v>
      </c>
      <c r="AM54" s="157">
        <v>0</v>
      </c>
      <c r="AN54" s="157">
        <v>0</v>
      </c>
      <c r="AO54" s="157">
        <v>-0.249999999999964</v>
      </c>
      <c r="AP54" s="157">
        <v>0</v>
      </c>
      <c r="AQ54" s="157">
        <v>0</v>
      </c>
      <c r="AR54" s="157">
        <v>0</v>
      </c>
      <c r="AS54" s="157">
        <v>0</v>
      </c>
      <c r="AT54" s="157">
        <v>0</v>
      </c>
      <c r="AU54" s="157">
        <v>58.8055555555555</v>
      </c>
      <c r="AV54" s="286" t="str">
        <v>ID126_REJINF</v>
      </c>
      <c r="AW54" s="286"/>
      <c r="AX54" s="286"/>
      <c r="AY54" s="286"/>
      <c r="AZ54" s="218">
        <f t="shared" si="24"/>
        <v>15</v>
      </c>
      <c r="BA54" s="285">
        <f t="shared" si="26"/>
        <v>7</v>
      </c>
      <c r="BB54" s="290">
        <v>49</v>
      </c>
      <c r="BC54" s="290">
        <v>0.100005</v>
      </c>
      <c r="BD54" s="290"/>
      <c r="BE54" s="291" t="s">
        <v>29</v>
      </c>
      <c r="BF54" s="292" t="s">
        <v>481</v>
      </c>
      <c r="BG54" s="171"/>
      <c r="BH54" s="295">
        <v>49</v>
      </c>
      <c r="BI54" s="295">
        <v>11212800</v>
      </c>
      <c r="BJ54" s="85">
        <v>185</v>
      </c>
      <c r="BK54" s="85">
        <v>1015.944892</v>
      </c>
      <c r="BL54" s="85">
        <v>225.0571118</v>
      </c>
      <c r="BM54" s="85">
        <v>6.2079867450000004</v>
      </c>
      <c r="BN54" s="85">
        <v>-1015.944892</v>
      </c>
      <c r="BO54" s="85">
        <v>-196.7291888</v>
      </c>
      <c r="BP54" s="85">
        <v>-207.11993630000001</v>
      </c>
      <c r="BQ54" s="296">
        <f t="shared" si="2"/>
        <v>129.77777777777777</v>
      </c>
      <c r="BR54" s="294"/>
      <c r="BS54" s="171"/>
      <c r="BT54" s="295">
        <v>49</v>
      </c>
      <c r="BU54" s="295">
        <v>11212800</v>
      </c>
      <c r="BV54" s="85">
        <v>1041.2510629999999</v>
      </c>
      <c r="BW54" s="85">
        <v>1001.41021</v>
      </c>
      <c r="BX54" s="85">
        <v>-32.614081089999999</v>
      </c>
      <c r="BY54" s="85">
        <v>31.227061469999999</v>
      </c>
      <c r="BZ54" s="85">
        <v>-186.3310056</v>
      </c>
      <c r="CA54" s="85">
        <v>175.89287490000001</v>
      </c>
      <c r="CB54" s="171"/>
      <c r="CC54" s="171"/>
      <c r="CD54" s="171"/>
      <c r="CE54" s="171"/>
    </row>
    <row r="55" spans="1:83" ht="9.9499999999999993" customHeight="1">
      <c r="A55" s="171"/>
      <c r="B55" s="103"/>
      <c r="C55" s="10">
        <f t="shared" ref="C55:L55" si="37">IF(OR(C72=$AW$56,C72=$AW$57,C72=$AW$58,C72=$AW$59),$BA$59,C72)</f>
        <v>131</v>
      </c>
      <c r="D55" s="10">
        <f t="shared" si="37"/>
        <v>132</v>
      </c>
      <c r="E55" s="10">
        <f t="shared" si="37"/>
        <v>133</v>
      </c>
      <c r="F55" s="10">
        <f t="shared" si="37"/>
        <v>134</v>
      </c>
      <c r="G55" s="10">
        <f t="shared" si="37"/>
        <v>135</v>
      </c>
      <c r="H55" s="10">
        <f t="shared" si="37"/>
        <v>136</v>
      </c>
      <c r="I55" s="10">
        <f t="shared" si="37"/>
        <v>137</v>
      </c>
      <c r="J55" s="10">
        <f t="shared" si="37"/>
        <v>138</v>
      </c>
      <c r="K55" s="10">
        <f t="shared" si="37"/>
        <v>139</v>
      </c>
      <c r="L55" s="10">
        <f t="shared" si="37"/>
        <v>140</v>
      </c>
      <c r="M55" s="81"/>
      <c r="N55" s="266">
        <v>49</v>
      </c>
      <c r="O55" s="267">
        <v>0</v>
      </c>
      <c r="P55" s="267">
        <v>6</v>
      </c>
      <c r="Q55" s="267">
        <v>5</v>
      </c>
      <c r="R55" s="266">
        <v>49</v>
      </c>
      <c r="S55" s="275" t="s">
        <v>246</v>
      </c>
      <c r="T55" s="266">
        <v>1</v>
      </c>
      <c r="U55" s="266">
        <v>149</v>
      </c>
      <c r="V55" s="266">
        <v>0.1</v>
      </c>
      <c r="W55" s="268">
        <v>9.9999999999999995E-7</v>
      </c>
      <c r="X55" s="266">
        <v>0.1</v>
      </c>
      <c r="Y55" s="266">
        <v>0.3</v>
      </c>
      <c r="Z55" s="266">
        <v>0.11</v>
      </c>
      <c r="AA55" s="266">
        <v>3.5</v>
      </c>
      <c r="AB55" s="272" t="s">
        <v>215</v>
      </c>
      <c r="AC55" s="199" t="str">
        <f t="shared" si="4"/>
        <v>6,7</v>
      </c>
      <c r="AD55" s="199" t="str">
        <f t="shared" si="5"/>
        <v/>
      </c>
      <c r="AE55" s="157">
        <v>15</v>
      </c>
      <c r="AF55" s="157">
        <v>5256000</v>
      </c>
      <c r="AG55" s="157">
        <v>5</v>
      </c>
      <c r="AH55" s="157">
        <v>0</v>
      </c>
      <c r="AI55" s="157">
        <v>0.20999999999999699</v>
      </c>
      <c r="AJ55" s="157">
        <v>0.21</v>
      </c>
      <c r="AK55" s="157">
        <v>0</v>
      </c>
      <c r="AL55" s="157">
        <v>6.2116612754899896E-3</v>
      </c>
      <c r="AM55" s="157">
        <v>0</v>
      </c>
      <c r="AN55" s="157">
        <v>0</v>
      </c>
      <c r="AO55" s="157">
        <v>-0.24999999999997999</v>
      </c>
      <c r="AP55" s="157">
        <v>0</v>
      </c>
      <c r="AQ55" s="157">
        <v>0</v>
      </c>
      <c r="AR55" s="157">
        <v>0</v>
      </c>
      <c r="AS55" s="157">
        <v>0</v>
      </c>
      <c r="AT55" s="157">
        <v>0</v>
      </c>
      <c r="AU55" s="157">
        <v>60.8333333333333</v>
      </c>
      <c r="AV55" s="286" t="str">
        <v>time_days</v>
      </c>
      <c r="AW55" s="286"/>
      <c r="AX55" s="286"/>
      <c r="AY55" s="286"/>
      <c r="AZ55" s="218">
        <f t="shared" si="24"/>
        <v>16</v>
      </c>
      <c r="BA55" s="285"/>
      <c r="BB55" s="290">
        <v>50</v>
      </c>
      <c r="BC55" s="290">
        <v>0.100005</v>
      </c>
      <c r="BD55" s="290"/>
      <c r="BE55" s="291" t="s">
        <v>29</v>
      </c>
      <c r="BF55" s="292" t="s">
        <v>482</v>
      </c>
      <c r="BG55" s="171"/>
      <c r="BH55" s="295">
        <v>50</v>
      </c>
      <c r="BI55" s="295">
        <v>11388000</v>
      </c>
      <c r="BJ55" s="85">
        <v>185</v>
      </c>
      <c r="BK55" s="85">
        <v>1015.945516</v>
      </c>
      <c r="BL55" s="85">
        <v>225.05416959999999</v>
      </c>
      <c r="BM55" s="85">
        <v>6.2031749810000001</v>
      </c>
      <c r="BN55" s="85">
        <v>-1015.945516</v>
      </c>
      <c r="BO55" s="85">
        <v>-196.732145</v>
      </c>
      <c r="BP55" s="85">
        <v>-207.1188496</v>
      </c>
      <c r="BQ55" s="296">
        <f t="shared" si="2"/>
        <v>131.80555555555554</v>
      </c>
      <c r="BR55" s="294"/>
      <c r="BS55" s="171"/>
      <c r="BT55" s="295">
        <v>50</v>
      </c>
      <c r="BU55" s="295">
        <v>11388000</v>
      </c>
      <c r="BV55" s="85">
        <v>1041.2510480000001</v>
      </c>
      <c r="BW55" s="85">
        <v>1001.410195</v>
      </c>
      <c r="BX55" s="85">
        <v>-32.61340577</v>
      </c>
      <c r="BY55" s="85">
        <v>31.227061469999999</v>
      </c>
      <c r="BZ55" s="85">
        <v>-186.327753</v>
      </c>
      <c r="CA55" s="85">
        <v>175.89178820000001</v>
      </c>
      <c r="CB55" s="171"/>
      <c r="CC55" s="171"/>
      <c r="CD55" s="171"/>
      <c r="CE55" s="171"/>
    </row>
    <row r="56" spans="1:83" ht="9.9499999999999993" customHeight="1">
      <c r="A56" s="171"/>
      <c r="B56" s="103"/>
      <c r="C56" s="10">
        <f t="shared" ref="C56:L56" si="38">IF(OR(C73=$AW$56,C73=$AW$57,C73=$AW$58,C73=$AW$59),$BA$59,C73)</f>
        <v>141</v>
      </c>
      <c r="D56" s="10">
        <f t="shared" si="38"/>
        <v>142</v>
      </c>
      <c r="E56" s="10">
        <f t="shared" si="38"/>
        <v>143</v>
      </c>
      <c r="F56" s="10">
        <f t="shared" si="38"/>
        <v>144</v>
      </c>
      <c r="G56" s="10">
        <f t="shared" si="38"/>
        <v>145</v>
      </c>
      <c r="H56" s="10">
        <f t="shared" si="38"/>
        <v>146</v>
      </c>
      <c r="I56" s="10">
        <f t="shared" si="38"/>
        <v>147</v>
      </c>
      <c r="J56" s="10">
        <f t="shared" si="38"/>
        <v>148</v>
      </c>
      <c r="K56" s="10">
        <f t="shared" si="38"/>
        <v>149</v>
      </c>
      <c r="L56" s="10">
        <f t="shared" si="38"/>
        <v>150</v>
      </c>
      <c r="M56" s="81"/>
      <c r="N56" s="266">
        <v>50</v>
      </c>
      <c r="O56" s="267">
        <v>0</v>
      </c>
      <c r="P56" s="267">
        <v>6</v>
      </c>
      <c r="Q56" s="267">
        <v>6</v>
      </c>
      <c r="R56" s="266">
        <v>50</v>
      </c>
      <c r="S56" s="275" t="s">
        <v>247</v>
      </c>
      <c r="T56" s="266">
        <v>1</v>
      </c>
      <c r="U56" s="266">
        <v>150</v>
      </c>
      <c r="V56" s="266">
        <v>0.1</v>
      </c>
      <c r="W56" s="268">
        <v>9.9999999999999995E-7</v>
      </c>
      <c r="X56" s="266">
        <v>0.1</v>
      </c>
      <c r="Y56" s="266">
        <v>0.3</v>
      </c>
      <c r="Z56" s="266">
        <v>0.11</v>
      </c>
      <c r="AA56" s="266">
        <v>3.5</v>
      </c>
      <c r="AB56" s="272" t="s">
        <v>215</v>
      </c>
      <c r="AC56" s="199" t="str">
        <f t="shared" si="4"/>
        <v>7,7</v>
      </c>
      <c r="AD56" s="199" t="str">
        <f t="shared" si="5"/>
        <v/>
      </c>
      <c r="AE56" s="157">
        <v>16</v>
      </c>
      <c r="AF56" s="157">
        <v>5431200</v>
      </c>
      <c r="AG56" s="157">
        <v>1.25</v>
      </c>
      <c r="AH56" s="157">
        <v>0</v>
      </c>
      <c r="AI56" s="157">
        <v>0.21000000000005301</v>
      </c>
      <c r="AJ56" s="157">
        <v>0.21</v>
      </c>
      <c r="AK56" s="157">
        <v>0</v>
      </c>
      <c r="AL56" s="157">
        <v>6.1831629306188197E-3</v>
      </c>
      <c r="AM56" s="157">
        <v>0</v>
      </c>
      <c r="AN56" s="157">
        <v>0</v>
      </c>
      <c r="AO56" s="157">
        <v>-0.24999999586368701</v>
      </c>
      <c r="AP56" s="157">
        <v>0</v>
      </c>
      <c r="AQ56" s="157">
        <v>0</v>
      </c>
      <c r="AR56" s="157">
        <v>0</v>
      </c>
      <c r="AS56" s="157">
        <v>0</v>
      </c>
      <c r="AT56" s="157">
        <v>0</v>
      </c>
      <c r="AU56" s="157">
        <v>62.8611111111111</v>
      </c>
      <c r="AV56" s="283" t="s">
        <v>29</v>
      </c>
      <c r="AW56" s="283">
        <v>26</v>
      </c>
      <c r="AX56" s="284"/>
      <c r="AY56" s="284"/>
      <c r="AZ56" s="284"/>
      <c r="BA56" s="284"/>
      <c r="BB56" s="290">
        <v>51</v>
      </c>
      <c r="BC56" s="290">
        <v>0.100005</v>
      </c>
      <c r="BD56" s="290"/>
      <c r="BE56" s="291" t="s">
        <v>29</v>
      </c>
      <c r="BF56" s="292" t="s">
        <v>483</v>
      </c>
      <c r="BG56" s="171"/>
      <c r="BH56" s="295">
        <v>51</v>
      </c>
      <c r="BI56" s="295">
        <v>11563200</v>
      </c>
      <c r="BJ56" s="85">
        <v>185</v>
      </c>
      <c r="BK56" s="85">
        <v>1015.945572</v>
      </c>
      <c r="BL56" s="85">
        <v>225.05086660000001</v>
      </c>
      <c r="BM56" s="85">
        <v>6.1987768000000001</v>
      </c>
      <c r="BN56" s="85">
        <v>-1015.945572</v>
      </c>
      <c r="BO56" s="85">
        <v>-196.73437300000001</v>
      </c>
      <c r="BP56" s="85">
        <v>-207.11771680000001</v>
      </c>
      <c r="BQ56" s="296">
        <f t="shared" si="2"/>
        <v>133.83333333333334</v>
      </c>
      <c r="BR56" s="294"/>
      <c r="BS56" s="171"/>
      <c r="BT56" s="295">
        <v>51</v>
      </c>
      <c r="BU56" s="295">
        <v>11563200</v>
      </c>
      <c r="BV56" s="85">
        <v>1041.2510319999999</v>
      </c>
      <c r="BW56" s="85">
        <v>1001.41018</v>
      </c>
      <c r="BX56" s="85">
        <v>-32.612705679999998</v>
      </c>
      <c r="BY56" s="85">
        <v>31.227061469999999</v>
      </c>
      <c r="BZ56" s="85">
        <v>-186.32437580000001</v>
      </c>
      <c r="CA56" s="85">
        <v>175.89065529999999</v>
      </c>
      <c r="CB56" s="171"/>
      <c r="CC56" s="171"/>
      <c r="CD56" s="171"/>
      <c r="CE56" s="171"/>
    </row>
    <row r="57" spans="1:83" ht="9.9499999999999993" customHeight="1">
      <c r="A57" s="171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81"/>
      <c r="N57" s="266">
        <v>51</v>
      </c>
      <c r="O57" s="267">
        <v>0</v>
      </c>
      <c r="P57" s="267">
        <v>6</v>
      </c>
      <c r="Q57" s="267">
        <v>7</v>
      </c>
      <c r="R57" s="266">
        <v>51</v>
      </c>
      <c r="S57" s="275" t="s">
        <v>248</v>
      </c>
      <c r="T57" s="266">
        <v>1</v>
      </c>
      <c r="U57" s="266">
        <v>151</v>
      </c>
      <c r="V57" s="266">
        <v>0.1</v>
      </c>
      <c r="W57" s="268">
        <v>9.9999999999999995E-7</v>
      </c>
      <c r="X57" s="266">
        <v>0.1</v>
      </c>
      <c r="Y57" s="266">
        <v>0.3</v>
      </c>
      <c r="Z57" s="266">
        <v>0.11</v>
      </c>
      <c r="AA57" s="266">
        <v>3.5</v>
      </c>
      <c r="AB57" s="272" t="s">
        <v>215</v>
      </c>
      <c r="AC57" s="199" t="str">
        <f t="shared" si="4"/>
        <v>8,7</v>
      </c>
      <c r="AD57" s="199" t="str">
        <f t="shared" si="5"/>
        <v/>
      </c>
      <c r="AE57" s="157">
        <v>17</v>
      </c>
      <c r="AF57" s="157">
        <v>5606400</v>
      </c>
      <c r="AG57" s="157">
        <v>1.25</v>
      </c>
      <c r="AH57" s="157">
        <v>0</v>
      </c>
      <c r="AI57" s="157">
        <v>0.21000000000005301</v>
      </c>
      <c r="AJ57" s="157">
        <v>0.21</v>
      </c>
      <c r="AK57" s="157">
        <v>0</v>
      </c>
      <c r="AL57" s="157">
        <v>6.1072147824323304E-3</v>
      </c>
      <c r="AM57" s="157">
        <v>0</v>
      </c>
      <c r="AN57" s="157">
        <v>0</v>
      </c>
      <c r="AO57" s="157">
        <v>-0.249999999999933</v>
      </c>
      <c r="AP57" s="157">
        <v>0</v>
      </c>
      <c r="AQ57" s="157">
        <v>0</v>
      </c>
      <c r="AR57" s="157">
        <v>0</v>
      </c>
      <c r="AS57" s="157">
        <v>0</v>
      </c>
      <c r="AT57" s="157">
        <v>0</v>
      </c>
      <c r="AU57" s="157">
        <v>64.8888888888888</v>
      </c>
      <c r="AV57" s="283" t="s">
        <v>29</v>
      </c>
      <c r="AW57" s="283">
        <v>126</v>
      </c>
      <c r="AX57" s="284"/>
      <c r="AY57" s="284"/>
      <c r="AZ57" s="284"/>
      <c r="BA57" s="284" t="s">
        <v>20</v>
      </c>
      <c r="BB57" s="290">
        <v>52</v>
      </c>
      <c r="BC57" s="290">
        <v>0.20000999999999999</v>
      </c>
      <c r="BD57" s="290"/>
      <c r="BE57" s="291" t="s">
        <v>29</v>
      </c>
      <c r="BF57" s="292" t="s">
        <v>484</v>
      </c>
      <c r="BG57" s="171"/>
      <c r="BH57" s="295">
        <v>52</v>
      </c>
      <c r="BI57" s="295">
        <v>11738400</v>
      </c>
      <c r="BJ57" s="85">
        <v>185</v>
      </c>
      <c r="BK57" s="85">
        <v>1015.945092</v>
      </c>
      <c r="BL57" s="85">
        <v>225.04721610000001</v>
      </c>
      <c r="BM57" s="85">
        <v>6.1947723190000001</v>
      </c>
      <c r="BN57" s="85">
        <v>-1015.945092</v>
      </c>
      <c r="BO57" s="85">
        <v>-196.7359041</v>
      </c>
      <c r="BP57" s="85">
        <v>-207.1165397</v>
      </c>
      <c r="BQ57" s="296">
        <f t="shared" si="2"/>
        <v>135.86111111111111</v>
      </c>
      <c r="BR57" s="294"/>
      <c r="BS57" s="171"/>
      <c r="BT57" s="295">
        <v>52</v>
      </c>
      <c r="BU57" s="295">
        <v>11738400</v>
      </c>
      <c r="BV57" s="85">
        <v>1041.2510150000001</v>
      </c>
      <c r="BW57" s="85">
        <v>1001.410164</v>
      </c>
      <c r="BX57" s="85">
        <v>-32.61198246</v>
      </c>
      <c r="BY57" s="85">
        <v>31.227061469999999</v>
      </c>
      <c r="BZ57" s="85">
        <v>-186.3208817</v>
      </c>
      <c r="CA57" s="85">
        <v>175.88947830000001</v>
      </c>
      <c r="CB57" s="171"/>
      <c r="CC57" s="171"/>
      <c r="CD57" s="171"/>
      <c r="CE57" s="171"/>
    </row>
    <row r="58" spans="1:83" ht="9.9499999999999993" customHeight="1">
      <c r="A58" s="171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81"/>
      <c r="N58" s="266">
        <v>52</v>
      </c>
      <c r="O58" s="267">
        <v>0</v>
      </c>
      <c r="P58" s="267">
        <v>6</v>
      </c>
      <c r="Q58" s="267">
        <v>8</v>
      </c>
      <c r="R58" s="266">
        <v>52</v>
      </c>
      <c r="S58" s="275" t="s">
        <v>122</v>
      </c>
      <c r="T58" s="266">
        <v>1</v>
      </c>
      <c r="U58" s="266">
        <v>152</v>
      </c>
      <c r="V58" s="266">
        <v>0.1</v>
      </c>
      <c r="W58" s="268">
        <v>9.9999999999999995E-7</v>
      </c>
      <c r="X58" s="266">
        <v>0.2</v>
      </c>
      <c r="Y58" s="266">
        <v>0.3</v>
      </c>
      <c r="Z58" s="266">
        <v>0.21</v>
      </c>
      <c r="AA58" s="266">
        <v>3.5</v>
      </c>
      <c r="AB58" s="272" t="s">
        <v>215</v>
      </c>
      <c r="AC58" s="199" t="str">
        <f t="shared" si="4"/>
        <v>9,7</v>
      </c>
      <c r="AD58" s="199" t="str">
        <f t="shared" si="5"/>
        <v/>
      </c>
      <c r="AE58" s="157">
        <v>18</v>
      </c>
      <c r="AF58" s="157">
        <v>5781600</v>
      </c>
      <c r="AG58" s="157">
        <v>1.25</v>
      </c>
      <c r="AH58" s="157">
        <v>0</v>
      </c>
      <c r="AI58" s="157">
        <v>0.20999999999999699</v>
      </c>
      <c r="AJ58" s="157">
        <v>0.21</v>
      </c>
      <c r="AK58" s="157">
        <v>0</v>
      </c>
      <c r="AL58" s="157">
        <v>5.9886479782442796E-3</v>
      </c>
      <c r="AM58" s="157">
        <v>0</v>
      </c>
      <c r="AN58" s="157">
        <v>0</v>
      </c>
      <c r="AO58" s="157">
        <v>-0.249999999999964</v>
      </c>
      <c r="AP58" s="157">
        <v>0</v>
      </c>
      <c r="AQ58" s="157">
        <v>0</v>
      </c>
      <c r="AR58" s="157">
        <v>0</v>
      </c>
      <c r="AS58" s="157">
        <v>0</v>
      </c>
      <c r="AT58" s="157">
        <v>0</v>
      </c>
      <c r="AU58" s="157">
        <v>66.9166666666666</v>
      </c>
      <c r="AV58" s="283" t="s">
        <v>29</v>
      </c>
      <c r="AW58" s="283">
        <v>20</v>
      </c>
      <c r="AX58" s="284"/>
      <c r="AY58" s="284"/>
      <c r="AZ58" s="284"/>
      <c r="BA58" s="284"/>
      <c r="BB58" s="290">
        <v>53</v>
      </c>
      <c r="BC58" s="290">
        <v>0.20000999999999999</v>
      </c>
      <c r="BD58" s="290"/>
      <c r="BE58" s="291" t="s">
        <v>29</v>
      </c>
      <c r="BF58" s="292" t="s">
        <v>485</v>
      </c>
      <c r="BG58" s="171"/>
      <c r="BH58" s="295">
        <v>53</v>
      </c>
      <c r="BI58" s="295">
        <v>11913600</v>
      </c>
      <c r="BJ58" s="85">
        <v>185</v>
      </c>
      <c r="BK58" s="85">
        <v>1015.944109</v>
      </c>
      <c r="BL58" s="85">
        <v>225.0432386</v>
      </c>
      <c r="BM58" s="85">
        <v>6.1911371710000003</v>
      </c>
      <c r="BN58" s="85">
        <v>-1015.944109</v>
      </c>
      <c r="BO58" s="85">
        <v>-196.73678100000001</v>
      </c>
      <c r="BP58" s="85">
        <v>-207.1153204</v>
      </c>
      <c r="BQ58" s="296">
        <f t="shared" si="2"/>
        <v>137.88888888888889</v>
      </c>
      <c r="BR58" s="294"/>
      <c r="BS58" s="171"/>
      <c r="BT58" s="295">
        <v>53</v>
      </c>
      <c r="BU58" s="295">
        <v>11913600</v>
      </c>
      <c r="BV58" s="85">
        <v>1041.250998</v>
      </c>
      <c r="BW58" s="85">
        <v>1001.410148</v>
      </c>
      <c r="BX58" s="85">
        <v>-32.611237610000003</v>
      </c>
      <c r="BY58" s="85">
        <v>31.227061469999999</v>
      </c>
      <c r="BZ58" s="85">
        <v>-186.31727789999999</v>
      </c>
      <c r="CA58" s="85">
        <v>175.88825890000001</v>
      </c>
      <c r="CB58" s="171"/>
      <c r="CC58" s="171"/>
      <c r="CD58" s="171"/>
      <c r="CE58" s="171"/>
    </row>
    <row r="59" spans="1:83" ht="9.9499999999999993" customHeight="1">
      <c r="A59" s="171"/>
      <c r="B59" s="103"/>
      <c r="C59" s="10">
        <f>B42+1+IF(B42=0,MAX($C41:$L41),0)</f>
        <v>1</v>
      </c>
      <c r="D59" s="10">
        <f t="shared" ref="D59:L59" si="39">C59+1+IF(C59=0,MAX($C41:$L41),0)</f>
        <v>2</v>
      </c>
      <c r="E59" s="10">
        <f t="shared" si="39"/>
        <v>3</v>
      </c>
      <c r="F59" s="10">
        <f t="shared" si="39"/>
        <v>4</v>
      </c>
      <c r="G59" s="10">
        <f t="shared" si="39"/>
        <v>5</v>
      </c>
      <c r="H59" s="10">
        <f t="shared" si="39"/>
        <v>6</v>
      </c>
      <c r="I59" s="10">
        <f t="shared" si="39"/>
        <v>7</v>
      </c>
      <c r="J59" s="10">
        <f t="shared" si="39"/>
        <v>8</v>
      </c>
      <c r="K59" s="10">
        <f t="shared" si="39"/>
        <v>9</v>
      </c>
      <c r="L59" s="10">
        <f t="shared" si="39"/>
        <v>10</v>
      </c>
      <c r="M59" s="81"/>
      <c r="N59" s="266">
        <v>53</v>
      </c>
      <c r="O59" s="267">
        <v>0</v>
      </c>
      <c r="P59" s="267">
        <v>7</v>
      </c>
      <c r="Q59" s="267">
        <v>1</v>
      </c>
      <c r="R59" s="266">
        <v>53</v>
      </c>
      <c r="S59" s="275" t="s">
        <v>249</v>
      </c>
      <c r="T59" s="266">
        <v>1</v>
      </c>
      <c r="U59" s="266">
        <v>153</v>
      </c>
      <c r="V59" s="266">
        <v>0.1</v>
      </c>
      <c r="W59" s="268">
        <v>9.9999999999999995E-7</v>
      </c>
      <c r="X59" s="266">
        <v>0.2</v>
      </c>
      <c r="Y59" s="266">
        <v>0.3</v>
      </c>
      <c r="Z59" s="266">
        <v>0.21</v>
      </c>
      <c r="AA59" s="266">
        <v>3.5</v>
      </c>
      <c r="AB59" s="272" t="s">
        <v>215</v>
      </c>
      <c r="AC59" s="199" t="str">
        <f t="shared" si="4"/>
        <v>2,8</v>
      </c>
      <c r="AD59" s="199" t="str">
        <f t="shared" si="5"/>
        <v/>
      </c>
      <c r="AE59" s="157">
        <v>19</v>
      </c>
      <c r="AF59" s="157">
        <v>5956800</v>
      </c>
      <c r="AG59" s="157">
        <v>1.25</v>
      </c>
      <c r="AH59" s="157">
        <v>0</v>
      </c>
      <c r="AI59" s="157">
        <v>0.20999999999999699</v>
      </c>
      <c r="AJ59" s="157">
        <v>0.21</v>
      </c>
      <c r="AK59" s="157">
        <v>0</v>
      </c>
      <c r="AL59" s="157">
        <v>5.8374603917961503E-3</v>
      </c>
      <c r="AM59" s="157">
        <v>0</v>
      </c>
      <c r="AN59" s="157">
        <v>0</v>
      </c>
      <c r="AO59" s="157">
        <v>-0.249999999999933</v>
      </c>
      <c r="AP59" s="157">
        <v>0</v>
      </c>
      <c r="AQ59" s="157">
        <v>0</v>
      </c>
      <c r="AR59" s="157">
        <v>0</v>
      </c>
      <c r="AS59" s="157">
        <v>0</v>
      </c>
      <c r="AT59" s="157">
        <v>0</v>
      </c>
      <c r="AU59" s="157">
        <v>68.9444444444444</v>
      </c>
      <c r="AV59" s="283" t="s">
        <v>29</v>
      </c>
      <c r="AW59" s="283">
        <v>51</v>
      </c>
      <c r="AX59" s="284"/>
      <c r="AY59" s="284"/>
      <c r="AZ59" s="284"/>
      <c r="BA59" s="284" t="s">
        <v>423</v>
      </c>
      <c r="BB59" s="290">
        <v>54</v>
      </c>
      <c r="BC59" s="290">
        <v>0.20000999999999999</v>
      </c>
      <c r="BD59" s="290"/>
      <c r="BE59" s="291" t="s">
        <v>29</v>
      </c>
      <c r="BF59" s="292" t="s">
        <v>486</v>
      </c>
      <c r="BG59" s="171"/>
      <c r="BH59" s="295">
        <v>54</v>
      </c>
      <c r="BI59" s="295">
        <v>12088800</v>
      </c>
      <c r="BJ59" s="85">
        <v>185</v>
      </c>
      <c r="BK59" s="85">
        <v>1015.9426549999999</v>
      </c>
      <c r="BL59" s="85">
        <v>225.0389533</v>
      </c>
      <c r="BM59" s="85">
        <v>6.1878486390000003</v>
      </c>
      <c r="BN59" s="85">
        <v>-1015.9426549999999</v>
      </c>
      <c r="BO59" s="85">
        <v>-196.73704409999999</v>
      </c>
      <c r="BP59" s="85">
        <v>-207.11406059999999</v>
      </c>
      <c r="BQ59" s="296">
        <f t="shared" si="2"/>
        <v>139.91666666666666</v>
      </c>
      <c r="BR59" s="294"/>
      <c r="BS59" s="171"/>
      <c r="BT59" s="295">
        <v>54</v>
      </c>
      <c r="BU59" s="295">
        <v>12088800</v>
      </c>
      <c r="BV59" s="85">
        <v>1041.25098</v>
      </c>
      <c r="BW59" s="85">
        <v>1001.410131</v>
      </c>
      <c r="BX59" s="85">
        <v>-32.610472520000002</v>
      </c>
      <c r="BY59" s="85">
        <v>31.227061469999999</v>
      </c>
      <c r="BZ59" s="85">
        <v>-186.31357070000001</v>
      </c>
      <c r="CA59" s="85">
        <v>175.8869991</v>
      </c>
      <c r="CB59" s="171"/>
      <c r="CC59" s="171"/>
      <c r="CD59" s="171"/>
      <c r="CE59" s="171"/>
    </row>
    <row r="60" spans="1:83" ht="9.9499999999999993" customHeight="1">
      <c r="A60" s="171"/>
      <c r="B60" s="103"/>
      <c r="C60" s="10">
        <f t="shared" ref="C60:C73" si="40">B43+1+IF(B43=0,MAX($C59:$L59),0)</f>
        <v>11</v>
      </c>
      <c r="D60" s="10">
        <f t="shared" ref="D60:D73" si="41">C60+1+IF(C60=0,MAX($C59:$L59),0)</f>
        <v>12</v>
      </c>
      <c r="E60" s="10">
        <f t="shared" ref="E60:E73" si="42">D60+1+IF(D60=0,MAX($C59:$L59),0)</f>
        <v>13</v>
      </c>
      <c r="F60" s="10">
        <f t="shared" ref="F60:F73" si="43">E60+1+IF(E60=0,MAX($C59:$L59),0)</f>
        <v>14</v>
      </c>
      <c r="G60" s="10">
        <f t="shared" ref="G60:G73" si="44">F60+1+IF(F60=0,MAX($C59:$L59),0)</f>
        <v>15</v>
      </c>
      <c r="H60" s="10">
        <f t="shared" ref="H60:H73" si="45">G60+1+IF(G60=0,MAX($C59:$L59),0)</f>
        <v>16</v>
      </c>
      <c r="I60" s="10">
        <f t="shared" ref="I60:I73" si="46">H60+1+IF(H60=0,MAX($C59:$L59),0)</f>
        <v>17</v>
      </c>
      <c r="J60" s="10">
        <f t="shared" ref="J60:J73" si="47">I60+1+IF(I60=0,MAX($C59:$L59),0)</f>
        <v>18</v>
      </c>
      <c r="K60" s="10">
        <f t="shared" ref="K60:K73" si="48">J60+1+IF(J60=0,MAX($C59:$L59),0)</f>
        <v>19</v>
      </c>
      <c r="L60" s="10">
        <f t="shared" ref="L60:L73" si="49">K60+1+IF(K60=0,MAX($C59:$L59),0)</f>
        <v>20</v>
      </c>
      <c r="M60" s="81"/>
      <c r="N60" s="266">
        <v>54</v>
      </c>
      <c r="O60" s="267">
        <v>0</v>
      </c>
      <c r="P60" s="267">
        <v>7</v>
      </c>
      <c r="Q60" s="267">
        <v>2</v>
      </c>
      <c r="R60" s="266">
        <v>54</v>
      </c>
      <c r="S60" s="275" t="s">
        <v>250</v>
      </c>
      <c r="T60" s="266">
        <v>1</v>
      </c>
      <c r="U60" s="266">
        <v>154</v>
      </c>
      <c r="V60" s="266">
        <v>0.1</v>
      </c>
      <c r="W60" s="268">
        <v>9.9999999999999995E-7</v>
      </c>
      <c r="X60" s="266">
        <v>0.2</v>
      </c>
      <c r="Y60" s="266">
        <v>0.3</v>
      </c>
      <c r="Z60" s="266">
        <v>0.21</v>
      </c>
      <c r="AA60" s="266">
        <v>3.5</v>
      </c>
      <c r="AB60" s="272" t="s">
        <v>215</v>
      </c>
      <c r="AC60" s="199" t="str">
        <f t="shared" si="4"/>
        <v>3,8</v>
      </c>
      <c r="AD60" s="199" t="str">
        <f t="shared" si="5"/>
        <v/>
      </c>
      <c r="AE60" s="157">
        <v>20</v>
      </c>
      <c r="AF60" s="157">
        <v>6132000</v>
      </c>
      <c r="AG60" s="157">
        <v>1.25</v>
      </c>
      <c r="AH60" s="157">
        <v>0</v>
      </c>
      <c r="AI60" s="157">
        <v>0.21000000000005301</v>
      </c>
      <c r="AJ60" s="157">
        <v>0.21</v>
      </c>
      <c r="AK60" s="157">
        <v>0</v>
      </c>
      <c r="AL60" s="157">
        <v>5.6645098840605E-3</v>
      </c>
      <c r="AM60" s="157">
        <v>0</v>
      </c>
      <c r="AN60" s="157">
        <v>0</v>
      </c>
      <c r="AO60" s="157">
        <v>-0.249999999999996</v>
      </c>
      <c r="AP60" s="157">
        <v>0</v>
      </c>
      <c r="AQ60" s="157">
        <v>0</v>
      </c>
      <c r="AR60" s="157">
        <v>0</v>
      </c>
      <c r="AS60" s="157">
        <v>0</v>
      </c>
      <c r="AT60" s="157">
        <v>0</v>
      </c>
      <c r="AU60" s="157">
        <v>70.9722222222222</v>
      </c>
      <c r="AV60" s="282"/>
      <c r="AW60" s="282"/>
      <c r="AX60" s="282"/>
      <c r="AY60" s="282"/>
      <c r="AZ60" s="282"/>
      <c r="BA60" s="282"/>
      <c r="BB60" s="290">
        <v>55</v>
      </c>
      <c r="BC60" s="290">
        <v>0.100005</v>
      </c>
      <c r="BD60" s="290"/>
      <c r="BE60" s="291" t="s">
        <v>29</v>
      </c>
      <c r="BF60" s="292" t="s">
        <v>487</v>
      </c>
      <c r="BG60" s="171"/>
      <c r="BH60" s="295">
        <v>55</v>
      </c>
      <c r="BI60" s="295">
        <v>12264000</v>
      </c>
      <c r="BJ60" s="85">
        <v>185</v>
      </c>
      <c r="BK60" s="85">
        <v>1015.940761</v>
      </c>
      <c r="BL60" s="85">
        <v>225.0343786</v>
      </c>
      <c r="BM60" s="85">
        <v>6.1848854370000002</v>
      </c>
      <c r="BN60" s="85">
        <v>-1015.940761</v>
      </c>
      <c r="BO60" s="85">
        <v>-196.7367314</v>
      </c>
      <c r="BP60" s="85">
        <v>-207.11276179999999</v>
      </c>
      <c r="BQ60" s="296">
        <f t="shared" si="2"/>
        <v>141.94444444444446</v>
      </c>
      <c r="BR60" s="294"/>
      <c r="BS60" s="171"/>
      <c r="BT60" s="295">
        <v>55</v>
      </c>
      <c r="BU60" s="295">
        <v>12264000</v>
      </c>
      <c r="BV60" s="85">
        <v>1041.2509620000001</v>
      </c>
      <c r="BW60" s="85">
        <v>1001.410114</v>
      </c>
      <c r="BX60" s="85">
        <v>-32.609688490000003</v>
      </c>
      <c r="BY60" s="85">
        <v>31.227061469999999</v>
      </c>
      <c r="BZ60" s="85">
        <v>-186.30976609999999</v>
      </c>
      <c r="CA60" s="85">
        <v>175.8857003</v>
      </c>
      <c r="CB60" s="171"/>
      <c r="CC60" s="171"/>
      <c r="CD60" s="171"/>
      <c r="CE60" s="171"/>
    </row>
    <row r="61" spans="1:83" ht="9.9499999999999993" customHeight="1">
      <c r="A61" s="171"/>
      <c r="B61" s="103"/>
      <c r="C61" s="10">
        <f t="shared" si="40"/>
        <v>21</v>
      </c>
      <c r="D61" s="10">
        <f t="shared" si="41"/>
        <v>22</v>
      </c>
      <c r="E61" s="10">
        <f t="shared" si="42"/>
        <v>23</v>
      </c>
      <c r="F61" s="10">
        <f t="shared" si="43"/>
        <v>24</v>
      </c>
      <c r="G61" s="10">
        <f t="shared" si="44"/>
        <v>25</v>
      </c>
      <c r="H61" s="10">
        <f t="shared" si="45"/>
        <v>26</v>
      </c>
      <c r="I61" s="10">
        <f t="shared" si="46"/>
        <v>27</v>
      </c>
      <c r="J61" s="10">
        <f t="shared" si="47"/>
        <v>28</v>
      </c>
      <c r="K61" s="10">
        <f t="shared" si="48"/>
        <v>29</v>
      </c>
      <c r="L61" s="10">
        <f t="shared" si="49"/>
        <v>30</v>
      </c>
      <c r="M61" s="81"/>
      <c r="N61" s="266">
        <v>55</v>
      </c>
      <c r="O61" s="267">
        <v>0</v>
      </c>
      <c r="P61" s="267">
        <v>7</v>
      </c>
      <c r="Q61" s="267">
        <v>3</v>
      </c>
      <c r="R61" s="266">
        <v>55</v>
      </c>
      <c r="S61" s="275" t="s">
        <v>251</v>
      </c>
      <c r="T61" s="266">
        <v>1</v>
      </c>
      <c r="U61" s="266">
        <v>155</v>
      </c>
      <c r="V61" s="266">
        <v>0.1</v>
      </c>
      <c r="W61" s="268">
        <v>9.9999999999999995E-7</v>
      </c>
      <c r="X61" s="266">
        <v>0.1</v>
      </c>
      <c r="Y61" s="266">
        <v>0.3</v>
      </c>
      <c r="Z61" s="266">
        <v>0.11</v>
      </c>
      <c r="AA61" s="266">
        <v>3.5</v>
      </c>
      <c r="AB61" s="272" t="s">
        <v>237</v>
      </c>
      <c r="AC61" s="199" t="str">
        <f t="shared" si="4"/>
        <v/>
      </c>
      <c r="AD61" s="199" t="str">
        <f t="shared" si="5"/>
        <v>4,8</v>
      </c>
      <c r="AE61" s="157">
        <v>21</v>
      </c>
      <c r="AF61" s="157">
        <v>6307200</v>
      </c>
      <c r="AG61" s="157">
        <v>1.25</v>
      </c>
      <c r="AH61" s="157">
        <v>0</v>
      </c>
      <c r="AI61" s="157">
        <v>0.20999999999999699</v>
      </c>
      <c r="AJ61" s="157">
        <v>0.21</v>
      </c>
      <c r="AK61" s="157">
        <v>0</v>
      </c>
      <c r="AL61" s="157">
        <v>5.4792702593861797E-3</v>
      </c>
      <c r="AM61" s="157">
        <v>0</v>
      </c>
      <c r="AN61" s="157">
        <v>0</v>
      </c>
      <c r="AO61" s="157">
        <v>-0.249999999999964</v>
      </c>
      <c r="AP61" s="157">
        <v>0</v>
      </c>
      <c r="AQ61" s="157">
        <v>0</v>
      </c>
      <c r="AR61" s="157">
        <v>0</v>
      </c>
      <c r="AS61" s="157">
        <v>0</v>
      </c>
      <c r="AT61" s="157">
        <v>0</v>
      </c>
      <c r="AU61" s="157">
        <v>73</v>
      </c>
      <c r="AV61" s="282"/>
      <c r="AW61" s="282"/>
      <c r="AX61" s="282"/>
      <c r="AY61" s="282"/>
      <c r="AZ61" s="282"/>
      <c r="BA61" s="282"/>
      <c r="BB61" s="290">
        <v>56</v>
      </c>
      <c r="BC61" s="290">
        <v>0.100005</v>
      </c>
      <c r="BD61" s="290"/>
      <c r="BE61" s="291" t="s">
        <v>29</v>
      </c>
      <c r="BF61" s="292" t="s">
        <v>488</v>
      </c>
      <c r="BG61" s="171"/>
      <c r="BH61" s="295">
        <v>56</v>
      </c>
      <c r="BI61" s="295">
        <v>12439200</v>
      </c>
      <c r="BJ61" s="85">
        <v>185</v>
      </c>
      <c r="BK61" s="85">
        <v>1015.938452</v>
      </c>
      <c r="BL61" s="85">
        <v>225.02953149999999</v>
      </c>
      <c r="BM61" s="85">
        <v>6.1822276819999997</v>
      </c>
      <c r="BN61" s="85">
        <v>-1015.938452</v>
      </c>
      <c r="BO61" s="85">
        <v>-196.73587810000001</v>
      </c>
      <c r="BP61" s="85">
        <v>-207.11142570000001</v>
      </c>
      <c r="BQ61" s="296">
        <f t="shared" si="2"/>
        <v>143.97222222222223</v>
      </c>
      <c r="BR61" s="294"/>
      <c r="BS61" s="171"/>
      <c r="BT61" s="295">
        <v>56</v>
      </c>
      <c r="BU61" s="295">
        <v>12439200</v>
      </c>
      <c r="BV61" s="85">
        <v>1041.2509439999999</v>
      </c>
      <c r="BW61" s="85">
        <v>1001.410096</v>
      </c>
      <c r="BX61" s="85">
        <v>-32.608886699999999</v>
      </c>
      <c r="BY61" s="85">
        <v>31.227061469999999</v>
      </c>
      <c r="BZ61" s="85">
        <v>-186.30586940000001</v>
      </c>
      <c r="CA61" s="85">
        <v>175.88436419999999</v>
      </c>
      <c r="CB61" s="171"/>
      <c r="CC61" s="171"/>
      <c r="CD61" s="171"/>
      <c r="CE61" s="171"/>
    </row>
    <row r="62" spans="1:83" ht="9.9499999999999993" customHeight="1">
      <c r="A62" s="171"/>
      <c r="B62" s="103"/>
      <c r="C62" s="10">
        <f t="shared" si="40"/>
        <v>31</v>
      </c>
      <c r="D62" s="10">
        <f t="shared" si="41"/>
        <v>32</v>
      </c>
      <c r="E62" s="10">
        <f t="shared" si="42"/>
        <v>33</v>
      </c>
      <c r="F62" s="10">
        <f t="shared" si="43"/>
        <v>34</v>
      </c>
      <c r="G62" s="10">
        <f t="shared" si="44"/>
        <v>35</v>
      </c>
      <c r="H62" s="10">
        <f t="shared" si="45"/>
        <v>36</v>
      </c>
      <c r="I62" s="10">
        <f t="shared" si="46"/>
        <v>37</v>
      </c>
      <c r="J62" s="10">
        <f t="shared" si="47"/>
        <v>38</v>
      </c>
      <c r="K62" s="10">
        <f t="shared" si="48"/>
        <v>39</v>
      </c>
      <c r="L62" s="10">
        <f t="shared" si="49"/>
        <v>40</v>
      </c>
      <c r="M62" s="81"/>
      <c r="N62" s="266">
        <v>56</v>
      </c>
      <c r="O62" s="267">
        <v>0</v>
      </c>
      <c r="P62" s="267">
        <v>7</v>
      </c>
      <c r="Q62" s="267">
        <v>4</v>
      </c>
      <c r="R62" s="266">
        <v>56</v>
      </c>
      <c r="S62" s="275" t="s">
        <v>252</v>
      </c>
      <c r="T62" s="266">
        <v>1</v>
      </c>
      <c r="U62" s="266">
        <v>156</v>
      </c>
      <c r="V62" s="266">
        <v>0.1</v>
      </c>
      <c r="W62" s="268">
        <v>9.9999999999999995E-7</v>
      </c>
      <c r="X62" s="266">
        <v>0.1</v>
      </c>
      <c r="Y62" s="266">
        <v>0.3</v>
      </c>
      <c r="Z62" s="266">
        <v>0.11</v>
      </c>
      <c r="AA62" s="266">
        <v>3.5</v>
      </c>
      <c r="AB62" s="272" t="s">
        <v>237</v>
      </c>
      <c r="AC62" s="199" t="str">
        <f t="shared" si="4"/>
        <v/>
      </c>
      <c r="AD62" s="199" t="str">
        <f t="shared" si="5"/>
        <v>5,8</v>
      </c>
      <c r="AE62" s="157">
        <v>22</v>
      </c>
      <c r="AF62" s="157">
        <v>6482400</v>
      </c>
      <c r="AG62" s="157">
        <v>1.25</v>
      </c>
      <c r="AH62" s="157">
        <v>0</v>
      </c>
      <c r="AI62" s="157">
        <v>0.20999999999999699</v>
      </c>
      <c r="AJ62" s="157">
        <v>0.21</v>
      </c>
      <c r="AK62" s="157">
        <v>0</v>
      </c>
      <c r="AL62" s="157">
        <v>5.2893007249755304E-3</v>
      </c>
      <c r="AM62" s="157">
        <v>0</v>
      </c>
      <c r="AN62" s="157">
        <v>0</v>
      </c>
      <c r="AO62" s="157">
        <v>-0.249999999999964</v>
      </c>
      <c r="AP62" s="157">
        <v>0</v>
      </c>
      <c r="AQ62" s="157">
        <v>0</v>
      </c>
      <c r="AR62" s="157">
        <v>0</v>
      </c>
      <c r="AS62" s="157">
        <v>0</v>
      </c>
      <c r="AT62" s="157">
        <v>0</v>
      </c>
      <c r="AU62" s="157">
        <v>75.0277777777777</v>
      </c>
      <c r="AV62" s="282"/>
      <c r="AW62" s="282"/>
      <c r="AX62" s="282"/>
      <c r="AY62" s="282"/>
      <c r="AZ62" s="282"/>
      <c r="BA62" s="282"/>
      <c r="BB62" s="290">
        <v>57</v>
      </c>
      <c r="BC62" s="290">
        <v>0.100005</v>
      </c>
      <c r="BD62" s="290"/>
      <c r="BE62" s="291" t="s">
        <v>29</v>
      </c>
      <c r="BF62" s="292" t="s">
        <v>489</v>
      </c>
      <c r="BG62" s="171"/>
      <c r="BH62" s="295">
        <v>57</v>
      </c>
      <c r="BI62" s="295">
        <v>12614400</v>
      </c>
      <c r="BJ62" s="85">
        <v>185</v>
      </c>
      <c r="BK62" s="85">
        <v>1015.935754</v>
      </c>
      <c r="BL62" s="85">
        <v>225.0244275</v>
      </c>
      <c r="BM62" s="85">
        <v>6.1798568149999999</v>
      </c>
      <c r="BN62" s="85">
        <v>-1015.935754</v>
      </c>
      <c r="BO62" s="85">
        <v>-196.73451710000001</v>
      </c>
      <c r="BP62" s="85">
        <v>-207.11005349999999</v>
      </c>
      <c r="BQ62" s="296">
        <f t="shared" si="2"/>
        <v>146</v>
      </c>
      <c r="BR62" s="294"/>
      <c r="BS62" s="171"/>
      <c r="BT62" s="295">
        <v>57</v>
      </c>
      <c r="BU62" s="295">
        <v>12614400</v>
      </c>
      <c r="BV62" s="85">
        <v>1041.2509250000001</v>
      </c>
      <c r="BW62" s="85">
        <v>1001.410078</v>
      </c>
      <c r="BX62" s="85">
        <v>-32.608068260000003</v>
      </c>
      <c r="BY62" s="85">
        <v>31.227061469999999</v>
      </c>
      <c r="BZ62" s="85">
        <v>-186.30188580000001</v>
      </c>
      <c r="CA62" s="85">
        <v>175.8829921</v>
      </c>
      <c r="CB62" s="171"/>
      <c r="CC62" s="171"/>
      <c r="CD62" s="171"/>
      <c r="CE62" s="171"/>
    </row>
    <row r="63" spans="1:83" ht="9.9499999999999993" customHeight="1">
      <c r="A63" s="171"/>
      <c r="B63" s="103"/>
      <c r="C63" s="10">
        <f t="shared" si="40"/>
        <v>41</v>
      </c>
      <c r="D63" s="10">
        <f t="shared" si="41"/>
        <v>42</v>
      </c>
      <c r="E63" s="10">
        <f t="shared" si="42"/>
        <v>43</v>
      </c>
      <c r="F63" s="10">
        <f t="shared" si="43"/>
        <v>44</v>
      </c>
      <c r="G63" s="10">
        <f t="shared" si="44"/>
        <v>45</v>
      </c>
      <c r="H63" s="10">
        <f t="shared" si="45"/>
        <v>46</v>
      </c>
      <c r="I63" s="10">
        <f t="shared" si="46"/>
        <v>47</v>
      </c>
      <c r="J63" s="10">
        <f t="shared" si="47"/>
        <v>48</v>
      </c>
      <c r="K63" s="10">
        <f t="shared" si="48"/>
        <v>49</v>
      </c>
      <c r="L63" s="10">
        <f t="shared" si="49"/>
        <v>50</v>
      </c>
      <c r="M63" s="81"/>
      <c r="N63" s="266">
        <v>57</v>
      </c>
      <c r="O63" s="267">
        <v>0</v>
      </c>
      <c r="P63" s="267">
        <v>7</v>
      </c>
      <c r="Q63" s="267">
        <v>5</v>
      </c>
      <c r="R63" s="266">
        <v>57</v>
      </c>
      <c r="S63" s="275" t="s">
        <v>253</v>
      </c>
      <c r="T63" s="266">
        <v>1</v>
      </c>
      <c r="U63" s="266">
        <v>157</v>
      </c>
      <c r="V63" s="266">
        <v>0.1</v>
      </c>
      <c r="W63" s="268">
        <v>9.9999999999999995E-7</v>
      </c>
      <c r="X63" s="266">
        <v>0.1</v>
      </c>
      <c r="Y63" s="266">
        <v>0.3</v>
      </c>
      <c r="Z63" s="266">
        <v>0.11</v>
      </c>
      <c r="AA63" s="266">
        <v>3.5</v>
      </c>
      <c r="AB63" s="272" t="s">
        <v>215</v>
      </c>
      <c r="AC63" s="199" t="str">
        <f t="shared" si="4"/>
        <v>6,8</v>
      </c>
      <c r="AD63" s="199" t="str">
        <f t="shared" si="5"/>
        <v/>
      </c>
      <c r="AE63" s="157">
        <v>23</v>
      </c>
      <c r="AF63" s="157">
        <v>6657600</v>
      </c>
      <c r="AG63" s="157">
        <v>1.25</v>
      </c>
      <c r="AH63" s="157">
        <v>0</v>
      </c>
      <c r="AI63" s="157">
        <v>0.20999999999999699</v>
      </c>
      <c r="AJ63" s="157">
        <v>0.21</v>
      </c>
      <c r="AK63" s="157">
        <v>0</v>
      </c>
      <c r="AL63" s="157">
        <v>5.1006948411474896E-3</v>
      </c>
      <c r="AM63" s="157">
        <v>0</v>
      </c>
      <c r="AN63" s="157">
        <v>0</v>
      </c>
      <c r="AO63" s="157">
        <v>-0.249999999999964</v>
      </c>
      <c r="AP63" s="157">
        <v>0</v>
      </c>
      <c r="AQ63" s="157">
        <v>0</v>
      </c>
      <c r="AR63" s="157">
        <v>0</v>
      </c>
      <c r="AS63" s="157">
        <v>0</v>
      </c>
      <c r="AT63" s="157">
        <v>0</v>
      </c>
      <c r="AU63" s="157">
        <v>77.0555555555555</v>
      </c>
      <c r="AV63" s="282"/>
      <c r="AW63" s="282"/>
      <c r="AX63" s="282"/>
      <c r="AY63" s="282"/>
      <c r="AZ63" s="282"/>
      <c r="BA63" s="282"/>
      <c r="BB63" s="290">
        <v>58</v>
      </c>
      <c r="BC63" s="290">
        <v>0.100005</v>
      </c>
      <c r="BD63" s="290"/>
      <c r="BE63" s="291" t="s">
        <v>29</v>
      </c>
      <c r="BF63" s="292" t="s">
        <v>490</v>
      </c>
      <c r="BG63" s="171"/>
      <c r="BH63" s="295">
        <v>58</v>
      </c>
      <c r="BI63" s="295">
        <v>12789600</v>
      </c>
      <c r="BJ63" s="85">
        <v>185</v>
      </c>
      <c r="BK63" s="85">
        <v>1015.932692</v>
      </c>
      <c r="BL63" s="85">
        <v>225.01908159999999</v>
      </c>
      <c r="BM63" s="85">
        <v>6.1777554429999997</v>
      </c>
      <c r="BN63" s="85">
        <v>-1015.932692</v>
      </c>
      <c r="BO63" s="85">
        <v>-196.73267939999999</v>
      </c>
      <c r="BP63" s="85">
        <v>-207.1086468</v>
      </c>
      <c r="BQ63" s="296">
        <f t="shared" si="2"/>
        <v>148.02777777777777</v>
      </c>
      <c r="BR63" s="294"/>
      <c r="BS63" s="171"/>
      <c r="BT63" s="295">
        <v>58</v>
      </c>
      <c r="BU63" s="295">
        <v>12789600</v>
      </c>
      <c r="BV63" s="85">
        <v>1041.250906</v>
      </c>
      <c r="BW63" s="85">
        <v>1001.41006</v>
      </c>
      <c r="BX63" s="85">
        <v>-32.60723419</v>
      </c>
      <c r="BY63" s="85">
        <v>31.227061469999999</v>
      </c>
      <c r="BZ63" s="85">
        <v>-186.2978196</v>
      </c>
      <c r="CA63" s="85">
        <v>175.88158530000001</v>
      </c>
      <c r="CB63" s="171"/>
      <c r="CC63" s="171"/>
      <c r="CD63" s="171"/>
      <c r="CE63" s="171"/>
    </row>
    <row r="64" spans="1:83" ht="9.9499999999999993" customHeight="1">
      <c r="A64" s="171"/>
      <c r="B64" s="103"/>
      <c r="C64" s="10">
        <f t="shared" si="40"/>
        <v>51</v>
      </c>
      <c r="D64" s="10">
        <f t="shared" si="41"/>
        <v>52</v>
      </c>
      <c r="E64" s="10">
        <f t="shared" si="42"/>
        <v>53</v>
      </c>
      <c r="F64" s="10">
        <f t="shared" si="43"/>
        <v>54</v>
      </c>
      <c r="G64" s="10">
        <f t="shared" si="44"/>
        <v>55</v>
      </c>
      <c r="H64" s="10">
        <f t="shared" si="45"/>
        <v>56</v>
      </c>
      <c r="I64" s="10">
        <f t="shared" si="46"/>
        <v>57</v>
      </c>
      <c r="J64" s="10">
        <f t="shared" si="47"/>
        <v>58</v>
      </c>
      <c r="K64" s="10">
        <f t="shared" si="48"/>
        <v>59</v>
      </c>
      <c r="L64" s="10">
        <f t="shared" si="49"/>
        <v>60</v>
      </c>
      <c r="M64" s="81"/>
      <c r="N64" s="266">
        <v>58</v>
      </c>
      <c r="O64" s="267">
        <v>0</v>
      </c>
      <c r="P64" s="267">
        <v>7</v>
      </c>
      <c r="Q64" s="267">
        <v>6</v>
      </c>
      <c r="R64" s="266">
        <v>58</v>
      </c>
      <c r="S64" s="275" t="s">
        <v>254</v>
      </c>
      <c r="T64" s="266">
        <v>1</v>
      </c>
      <c r="U64" s="266">
        <v>158</v>
      </c>
      <c r="V64" s="266">
        <v>0.1</v>
      </c>
      <c r="W64" s="268">
        <v>9.9999999999999995E-7</v>
      </c>
      <c r="X64" s="266">
        <v>0.1</v>
      </c>
      <c r="Y64" s="266">
        <v>0.3</v>
      </c>
      <c r="Z64" s="266">
        <v>0.11</v>
      </c>
      <c r="AA64" s="266">
        <v>3.5</v>
      </c>
      <c r="AB64" s="272" t="s">
        <v>215</v>
      </c>
      <c r="AC64" s="199" t="str">
        <f t="shared" si="4"/>
        <v>7,8</v>
      </c>
      <c r="AD64" s="199" t="str">
        <f t="shared" si="5"/>
        <v/>
      </c>
      <c r="AE64" s="157">
        <v>24</v>
      </c>
      <c r="AF64" s="157">
        <v>6832800</v>
      </c>
      <c r="AG64" s="157">
        <v>1.25</v>
      </c>
      <c r="AH64" s="157">
        <v>0</v>
      </c>
      <c r="AI64" s="157">
        <v>0.20999999999999699</v>
      </c>
      <c r="AJ64" s="157">
        <v>0.21</v>
      </c>
      <c r="AK64" s="157">
        <v>0</v>
      </c>
      <c r="AL64" s="157">
        <v>4.9172206095408197E-3</v>
      </c>
      <c r="AM64" s="157">
        <v>0</v>
      </c>
      <c r="AN64" s="157">
        <v>0</v>
      </c>
      <c r="AO64" s="157">
        <v>-0.249999999999964</v>
      </c>
      <c r="AP64" s="157">
        <v>0</v>
      </c>
      <c r="AQ64" s="157">
        <v>0</v>
      </c>
      <c r="AR64" s="157">
        <v>0</v>
      </c>
      <c r="AS64" s="157">
        <v>0</v>
      </c>
      <c r="AT64" s="157">
        <v>0</v>
      </c>
      <c r="AU64" s="157">
        <v>79.0833333333333</v>
      </c>
      <c r="AV64" s="282"/>
      <c r="AW64" s="282"/>
      <c r="AX64" s="282"/>
      <c r="AY64" s="282"/>
      <c r="AZ64" s="282"/>
      <c r="BA64" s="282"/>
      <c r="BB64" s="290">
        <v>59</v>
      </c>
      <c r="BC64" s="290">
        <v>0.20000999999999999</v>
      </c>
      <c r="BD64" s="290"/>
      <c r="BE64" s="291" t="s">
        <v>29</v>
      </c>
      <c r="BF64" s="292" t="s">
        <v>491</v>
      </c>
      <c r="BG64" s="171"/>
      <c r="BH64" s="295">
        <v>59</v>
      </c>
      <c r="BI64" s="295">
        <v>12964800</v>
      </c>
      <c r="BJ64" s="85">
        <v>185</v>
      </c>
      <c r="BK64" s="85">
        <v>1015.929287</v>
      </c>
      <c r="BL64" s="85">
        <v>225.01350740000001</v>
      </c>
      <c r="BM64" s="85">
        <v>6.1759073210000004</v>
      </c>
      <c r="BN64" s="85">
        <v>-1015.929287</v>
      </c>
      <c r="BO64" s="85">
        <v>-196.73039349999999</v>
      </c>
      <c r="BP64" s="85">
        <v>-207.10720660000001</v>
      </c>
      <c r="BQ64" s="296">
        <f t="shared" si="2"/>
        <v>150.05555555555554</v>
      </c>
      <c r="BR64" s="294"/>
      <c r="BS64" s="171"/>
      <c r="BT64" s="295">
        <v>59</v>
      </c>
      <c r="BU64" s="295">
        <v>12964800</v>
      </c>
      <c r="BV64" s="85">
        <v>1041.250886</v>
      </c>
      <c r="BW64" s="85">
        <v>1001.410041</v>
      </c>
      <c r="BX64" s="85">
        <v>-32.606385430000003</v>
      </c>
      <c r="BY64" s="85">
        <v>31.227061469999999</v>
      </c>
      <c r="BZ64" s="85">
        <v>-186.29367529999999</v>
      </c>
      <c r="CA64" s="85">
        <v>175.88014509999999</v>
      </c>
      <c r="CB64" s="171"/>
      <c r="CC64" s="171"/>
      <c r="CD64" s="171"/>
      <c r="CE64" s="171"/>
    </row>
    <row r="65" spans="1:83" ht="9.9499999999999993" customHeight="1">
      <c r="A65" s="171"/>
      <c r="B65" s="103"/>
      <c r="C65" s="10">
        <f t="shared" si="40"/>
        <v>61</v>
      </c>
      <c r="D65" s="10">
        <f t="shared" si="41"/>
        <v>62</v>
      </c>
      <c r="E65" s="10">
        <f t="shared" si="42"/>
        <v>63</v>
      </c>
      <c r="F65" s="10">
        <f t="shared" si="43"/>
        <v>64</v>
      </c>
      <c r="G65" s="10">
        <f t="shared" si="44"/>
        <v>65</v>
      </c>
      <c r="H65" s="10">
        <f t="shared" si="45"/>
        <v>66</v>
      </c>
      <c r="I65" s="10">
        <f t="shared" si="46"/>
        <v>67</v>
      </c>
      <c r="J65" s="10">
        <f t="shared" si="47"/>
        <v>68</v>
      </c>
      <c r="K65" s="10">
        <f t="shared" si="48"/>
        <v>69</v>
      </c>
      <c r="L65" s="10">
        <f t="shared" si="49"/>
        <v>70</v>
      </c>
      <c r="M65" s="81"/>
      <c r="N65" s="266">
        <v>59</v>
      </c>
      <c r="O65" s="267">
        <v>0</v>
      </c>
      <c r="P65" s="267">
        <v>7</v>
      </c>
      <c r="Q65" s="267">
        <v>7</v>
      </c>
      <c r="R65" s="266">
        <v>59</v>
      </c>
      <c r="S65" s="275" t="s">
        <v>255</v>
      </c>
      <c r="T65" s="266">
        <v>1</v>
      </c>
      <c r="U65" s="266">
        <v>159</v>
      </c>
      <c r="V65" s="266">
        <v>0.1</v>
      </c>
      <c r="W65" s="268">
        <v>9.9999999999999995E-7</v>
      </c>
      <c r="X65" s="266">
        <v>0.2</v>
      </c>
      <c r="Y65" s="266">
        <v>0.3</v>
      </c>
      <c r="Z65" s="266">
        <v>0.21</v>
      </c>
      <c r="AA65" s="266">
        <v>3.5</v>
      </c>
      <c r="AB65" s="272" t="s">
        <v>215</v>
      </c>
      <c r="AC65" s="199" t="str">
        <f t="shared" si="4"/>
        <v>8,8</v>
      </c>
      <c r="AD65" s="199" t="str">
        <f t="shared" si="5"/>
        <v/>
      </c>
      <c r="AE65" s="157">
        <v>25</v>
      </c>
      <c r="AF65" s="157">
        <v>7008000</v>
      </c>
      <c r="AG65" s="157">
        <v>1.25</v>
      </c>
      <c r="AH65" s="157">
        <v>0</v>
      </c>
      <c r="AI65" s="157">
        <v>0.21000000000005301</v>
      </c>
      <c r="AJ65" s="157">
        <v>0.21</v>
      </c>
      <c r="AK65" s="157">
        <v>0</v>
      </c>
      <c r="AL65" s="157">
        <v>4.7414066567584004E-3</v>
      </c>
      <c r="AM65" s="157">
        <v>0</v>
      </c>
      <c r="AN65" s="157">
        <v>0</v>
      </c>
      <c r="AO65" s="157">
        <v>-0.249999999999996</v>
      </c>
      <c r="AP65" s="157">
        <v>0</v>
      </c>
      <c r="AQ65" s="157">
        <v>0</v>
      </c>
      <c r="AR65" s="157">
        <v>0</v>
      </c>
      <c r="AS65" s="157">
        <v>0</v>
      </c>
      <c r="AT65" s="157">
        <v>0</v>
      </c>
      <c r="AU65" s="157">
        <v>81.1111111111111</v>
      </c>
      <c r="AV65" s="282"/>
      <c r="AW65" s="282"/>
      <c r="AX65" s="282"/>
      <c r="AY65" s="282"/>
      <c r="AZ65" s="282"/>
      <c r="BA65" s="282"/>
      <c r="BB65" s="290">
        <v>60</v>
      </c>
      <c r="BC65" s="290">
        <v>0.20000999999999999</v>
      </c>
      <c r="BD65" s="290"/>
      <c r="BE65" s="291" t="s">
        <v>29</v>
      </c>
      <c r="BF65" s="292" t="s">
        <v>492</v>
      </c>
      <c r="BG65" s="171"/>
      <c r="BH65" s="295">
        <v>60</v>
      </c>
      <c r="BI65" s="295">
        <v>13140000</v>
      </c>
      <c r="BJ65" s="85">
        <v>185</v>
      </c>
      <c r="BK65" s="85">
        <v>1015.925561</v>
      </c>
      <c r="BL65" s="85">
        <v>225.00771810000001</v>
      </c>
      <c r="BM65" s="85">
        <v>6.1742963529999999</v>
      </c>
      <c r="BN65" s="85">
        <v>-1015.925561</v>
      </c>
      <c r="BO65" s="85">
        <v>-196.7276876</v>
      </c>
      <c r="BP65" s="85">
        <v>-207.1057342</v>
      </c>
      <c r="BQ65" s="296">
        <f t="shared" si="2"/>
        <v>152.08333333333334</v>
      </c>
      <c r="BR65" s="294"/>
      <c r="BS65" s="171"/>
      <c r="BT65" s="295">
        <v>60</v>
      </c>
      <c r="BU65" s="295">
        <v>13140000</v>
      </c>
      <c r="BV65" s="85">
        <v>1041.2508660000001</v>
      </c>
      <c r="BW65" s="85">
        <v>1001.410022</v>
      </c>
      <c r="BX65" s="85">
        <v>-32.605522860000001</v>
      </c>
      <c r="BY65" s="85">
        <v>31.227061469999999</v>
      </c>
      <c r="BZ65" s="85">
        <v>-186.28945659999999</v>
      </c>
      <c r="CA65" s="85">
        <v>175.87867270000001</v>
      </c>
      <c r="CB65" s="171"/>
      <c r="CC65" s="171"/>
      <c r="CD65" s="171"/>
      <c r="CE65" s="171"/>
    </row>
    <row r="66" spans="1:83" ht="9.9499999999999993" customHeight="1">
      <c r="A66" s="171"/>
      <c r="B66" s="103"/>
      <c r="C66" s="10">
        <f t="shared" si="40"/>
        <v>71</v>
      </c>
      <c r="D66" s="10">
        <f t="shared" si="41"/>
        <v>72</v>
      </c>
      <c r="E66" s="10">
        <f t="shared" si="42"/>
        <v>73</v>
      </c>
      <c r="F66" s="10">
        <f t="shared" si="43"/>
        <v>74</v>
      </c>
      <c r="G66" s="10">
        <f t="shared" si="44"/>
        <v>75</v>
      </c>
      <c r="H66" s="10">
        <f t="shared" si="45"/>
        <v>76</v>
      </c>
      <c r="I66" s="10">
        <f t="shared" si="46"/>
        <v>77</v>
      </c>
      <c r="J66" s="10">
        <f t="shared" si="47"/>
        <v>78</v>
      </c>
      <c r="K66" s="10">
        <f t="shared" si="48"/>
        <v>79</v>
      </c>
      <c r="L66" s="10">
        <f t="shared" si="49"/>
        <v>80</v>
      </c>
      <c r="M66" s="81"/>
      <c r="N66" s="266">
        <v>60</v>
      </c>
      <c r="O66" s="267">
        <v>0</v>
      </c>
      <c r="P66" s="267">
        <v>7</v>
      </c>
      <c r="Q66" s="267">
        <v>8</v>
      </c>
      <c r="R66" s="266">
        <v>60</v>
      </c>
      <c r="S66" s="275" t="s">
        <v>123</v>
      </c>
      <c r="T66" s="266">
        <v>1</v>
      </c>
      <c r="U66" s="266">
        <v>160</v>
      </c>
      <c r="V66" s="266">
        <v>0.1</v>
      </c>
      <c r="W66" s="268">
        <v>9.9999999999999995E-7</v>
      </c>
      <c r="X66" s="266">
        <v>0.2</v>
      </c>
      <c r="Y66" s="266">
        <v>0.3</v>
      </c>
      <c r="Z66" s="266">
        <v>0.21</v>
      </c>
      <c r="AA66" s="266">
        <v>3.5</v>
      </c>
      <c r="AB66" s="272" t="s">
        <v>215</v>
      </c>
      <c r="AC66" s="199" t="str">
        <f t="shared" si="4"/>
        <v>9,8</v>
      </c>
      <c r="AD66" s="199" t="str">
        <f t="shared" si="5"/>
        <v/>
      </c>
      <c r="AE66" s="157">
        <v>26</v>
      </c>
      <c r="AF66" s="157">
        <v>7183200</v>
      </c>
      <c r="AG66" s="157">
        <v>1.25</v>
      </c>
      <c r="AH66" s="157">
        <v>0</v>
      </c>
      <c r="AI66" s="157">
        <v>0.20999999999999699</v>
      </c>
      <c r="AJ66" s="157">
        <v>0.21</v>
      </c>
      <c r="AK66" s="157">
        <v>0</v>
      </c>
      <c r="AL66" s="157">
        <v>4.5748162816158398E-3</v>
      </c>
      <c r="AM66" s="157">
        <v>0</v>
      </c>
      <c r="AN66" s="157">
        <v>0</v>
      </c>
      <c r="AO66" s="157">
        <v>-0.249999999999996</v>
      </c>
      <c r="AP66" s="157">
        <v>0</v>
      </c>
      <c r="AQ66" s="157">
        <v>0</v>
      </c>
      <c r="AR66" s="157">
        <v>0</v>
      </c>
      <c r="AS66" s="157">
        <v>0</v>
      </c>
      <c r="AT66" s="157">
        <v>0</v>
      </c>
      <c r="AU66" s="157">
        <v>83.1388888888888</v>
      </c>
      <c r="AV66" s="282"/>
      <c r="AW66" s="282"/>
      <c r="AX66" s="282"/>
      <c r="AY66" s="282"/>
      <c r="AZ66" s="282"/>
      <c r="BA66" s="282"/>
      <c r="BB66" s="290">
        <v>61</v>
      </c>
      <c r="BC66" s="290">
        <v>0.20000999999999999</v>
      </c>
      <c r="BD66" s="290"/>
      <c r="BE66" s="291" t="s">
        <v>29</v>
      </c>
      <c r="BF66" s="292" t="s">
        <v>493</v>
      </c>
      <c r="BG66" s="171"/>
      <c r="BH66" s="295">
        <v>61</v>
      </c>
      <c r="BI66" s="295">
        <v>13315200</v>
      </c>
      <c r="BJ66" s="85">
        <v>185</v>
      </c>
      <c r="BK66" s="85">
        <v>1015.921935</v>
      </c>
      <c r="BL66" s="85">
        <v>225.3783559</v>
      </c>
      <c r="BM66" s="85">
        <v>6.1734691350000004</v>
      </c>
      <c r="BN66" s="85">
        <v>-1015.921935</v>
      </c>
      <c r="BO66" s="85">
        <v>-197.10058470000001</v>
      </c>
      <c r="BP66" s="85">
        <v>-207.10430210000001</v>
      </c>
      <c r="BQ66" s="296">
        <f t="shared" si="2"/>
        <v>154.11111111111111</v>
      </c>
      <c r="BR66" s="294"/>
      <c r="BS66" s="171"/>
      <c r="BT66" s="295">
        <v>61</v>
      </c>
      <c r="BU66" s="295">
        <v>13315200</v>
      </c>
      <c r="BV66" s="85">
        <v>1041.250847</v>
      </c>
      <c r="BW66" s="85">
        <v>1001.410003</v>
      </c>
      <c r="BX66" s="85">
        <v>-32.604700469999997</v>
      </c>
      <c r="BY66" s="85">
        <v>31.227061469999999</v>
      </c>
      <c r="BZ66" s="85">
        <v>-186.28544070000001</v>
      </c>
      <c r="CA66" s="85">
        <v>175.87724059999999</v>
      </c>
      <c r="CB66" s="171"/>
      <c r="CC66" s="171"/>
      <c r="CD66" s="171"/>
      <c r="CE66" s="171"/>
    </row>
    <row r="67" spans="1:83" ht="9.9499999999999993" customHeight="1">
      <c r="A67" s="171"/>
      <c r="B67" s="103"/>
      <c r="C67" s="10">
        <f t="shared" si="40"/>
        <v>81</v>
      </c>
      <c r="D67" s="10">
        <f t="shared" si="41"/>
        <v>82</v>
      </c>
      <c r="E67" s="10">
        <f t="shared" si="42"/>
        <v>83</v>
      </c>
      <c r="F67" s="10">
        <f t="shared" si="43"/>
        <v>84</v>
      </c>
      <c r="G67" s="10">
        <f t="shared" si="44"/>
        <v>85</v>
      </c>
      <c r="H67" s="10">
        <f t="shared" si="45"/>
        <v>86</v>
      </c>
      <c r="I67" s="10">
        <f t="shared" si="46"/>
        <v>87</v>
      </c>
      <c r="J67" s="10">
        <f t="shared" si="47"/>
        <v>88</v>
      </c>
      <c r="K67" s="10">
        <f t="shared" si="48"/>
        <v>89</v>
      </c>
      <c r="L67" s="10">
        <f t="shared" si="49"/>
        <v>90</v>
      </c>
      <c r="M67" s="81"/>
      <c r="N67" s="266">
        <v>61</v>
      </c>
      <c r="O67" s="267">
        <v>0</v>
      </c>
      <c r="P67" s="267">
        <v>8</v>
      </c>
      <c r="Q67" s="267">
        <v>1</v>
      </c>
      <c r="R67" s="266">
        <v>61</v>
      </c>
      <c r="S67" s="275" t="s">
        <v>102</v>
      </c>
      <c r="T67" s="266">
        <v>1</v>
      </c>
      <c r="U67" s="266">
        <v>161</v>
      </c>
      <c r="V67" s="266">
        <v>0.1</v>
      </c>
      <c r="W67" s="268">
        <v>9.9999999999999995E-7</v>
      </c>
      <c r="X67" s="266">
        <v>0.2</v>
      </c>
      <c r="Y67" s="266">
        <v>0.3</v>
      </c>
      <c r="Z67" s="266">
        <v>0.21</v>
      </c>
      <c r="AA67" s="266">
        <v>3.5</v>
      </c>
      <c r="AB67" s="272" t="s">
        <v>215</v>
      </c>
      <c r="AC67" s="199" t="str">
        <f t="shared" si="4"/>
        <v>2,9</v>
      </c>
      <c r="AD67" s="199" t="str">
        <f t="shared" si="5"/>
        <v/>
      </c>
      <c r="AE67" s="157">
        <v>27</v>
      </c>
      <c r="AF67" s="157">
        <v>7358400</v>
      </c>
      <c r="AG67" s="157">
        <v>1.25</v>
      </c>
      <c r="AH67" s="157">
        <v>0</v>
      </c>
      <c r="AI67" s="157">
        <v>0.20999999999999699</v>
      </c>
      <c r="AJ67" s="157">
        <v>0.21</v>
      </c>
      <c r="AK67" s="157">
        <v>0</v>
      </c>
      <c r="AL67" s="157">
        <v>4.4182789368246399E-3</v>
      </c>
      <c r="AM67" s="157">
        <v>0</v>
      </c>
      <c r="AN67" s="157">
        <v>0</v>
      </c>
      <c r="AO67" s="157">
        <v>-0.249999999999996</v>
      </c>
      <c r="AP67" s="157">
        <v>0</v>
      </c>
      <c r="AQ67" s="157">
        <v>0</v>
      </c>
      <c r="AR67" s="157">
        <v>0</v>
      </c>
      <c r="AS67" s="157">
        <v>0</v>
      </c>
      <c r="AT67" s="157">
        <v>0</v>
      </c>
      <c r="AU67" s="157">
        <v>85.1666666666666</v>
      </c>
      <c r="AV67" s="282"/>
      <c r="AW67" s="282"/>
      <c r="AX67" s="282"/>
      <c r="AY67" s="282"/>
      <c r="AZ67" s="282"/>
      <c r="BA67" s="282"/>
      <c r="BB67" s="290">
        <v>62</v>
      </c>
      <c r="BC67" s="290">
        <v>0.20000999999999999</v>
      </c>
      <c r="BD67" s="290"/>
      <c r="BE67" s="291" t="s">
        <v>29</v>
      </c>
      <c r="BF67" s="292" t="s">
        <v>494</v>
      </c>
      <c r="BG67" s="171"/>
      <c r="BH67" s="295">
        <v>62</v>
      </c>
      <c r="BI67" s="295">
        <v>13490400</v>
      </c>
      <c r="BJ67" s="85">
        <v>185</v>
      </c>
      <c r="BK67" s="85">
        <v>1015.918455</v>
      </c>
      <c r="BL67" s="85">
        <v>225.37378269999999</v>
      </c>
      <c r="BM67" s="85">
        <v>6.1722044370000004</v>
      </c>
      <c r="BN67" s="85">
        <v>-1015.918455</v>
      </c>
      <c r="BO67" s="85">
        <v>-197.09865980000001</v>
      </c>
      <c r="BP67" s="85">
        <v>-207.10291849999999</v>
      </c>
      <c r="BQ67" s="296">
        <f t="shared" si="2"/>
        <v>156.13888888888889</v>
      </c>
      <c r="BR67" s="294"/>
      <c r="BS67" s="171"/>
      <c r="BT67" s="295">
        <v>62</v>
      </c>
      <c r="BU67" s="295">
        <v>13490400</v>
      </c>
      <c r="BV67" s="85">
        <v>1041.25083</v>
      </c>
      <c r="BW67" s="85">
        <v>1001.409986</v>
      </c>
      <c r="BX67" s="85">
        <v>-32.603922769999997</v>
      </c>
      <c r="BY67" s="85">
        <v>31.227061469999999</v>
      </c>
      <c r="BZ67" s="85">
        <v>-186.28164849999999</v>
      </c>
      <c r="CA67" s="85">
        <v>175.875857</v>
      </c>
      <c r="CB67" s="171"/>
      <c r="CC67" s="171"/>
      <c r="CD67" s="171"/>
      <c r="CE67" s="171"/>
    </row>
    <row r="68" spans="1:83" ht="9.9499999999999993" customHeight="1">
      <c r="A68" s="171"/>
      <c r="B68" s="103"/>
      <c r="C68" s="10">
        <f t="shared" si="40"/>
        <v>91</v>
      </c>
      <c r="D68" s="10">
        <f t="shared" si="41"/>
        <v>92</v>
      </c>
      <c r="E68" s="10">
        <f t="shared" si="42"/>
        <v>93</v>
      </c>
      <c r="F68" s="10">
        <f t="shared" si="43"/>
        <v>94</v>
      </c>
      <c r="G68" s="10">
        <f t="shared" si="44"/>
        <v>95</v>
      </c>
      <c r="H68" s="10">
        <f t="shared" si="45"/>
        <v>96</v>
      </c>
      <c r="I68" s="10">
        <f t="shared" si="46"/>
        <v>97</v>
      </c>
      <c r="J68" s="10">
        <f t="shared" si="47"/>
        <v>98</v>
      </c>
      <c r="K68" s="10">
        <f t="shared" si="48"/>
        <v>99</v>
      </c>
      <c r="L68" s="10">
        <f t="shared" si="49"/>
        <v>100</v>
      </c>
      <c r="M68" s="81"/>
      <c r="N68" s="266">
        <v>62</v>
      </c>
      <c r="O68" s="267">
        <v>0</v>
      </c>
      <c r="P68" s="267">
        <v>8</v>
      </c>
      <c r="Q68" s="267">
        <v>2</v>
      </c>
      <c r="R68" s="266">
        <v>62</v>
      </c>
      <c r="S68" s="275" t="s">
        <v>103</v>
      </c>
      <c r="T68" s="266">
        <v>1</v>
      </c>
      <c r="U68" s="266">
        <v>162</v>
      </c>
      <c r="V68" s="266">
        <v>0.1</v>
      </c>
      <c r="W68" s="268">
        <v>9.9999999999999995E-7</v>
      </c>
      <c r="X68" s="266">
        <v>0.2</v>
      </c>
      <c r="Y68" s="266">
        <v>0.3</v>
      </c>
      <c r="Z68" s="266">
        <v>0.21</v>
      </c>
      <c r="AA68" s="266">
        <v>3.5</v>
      </c>
      <c r="AB68" s="272" t="s">
        <v>215</v>
      </c>
      <c r="AC68" s="199" t="str">
        <f t="shared" si="4"/>
        <v>3,9</v>
      </c>
      <c r="AD68" s="199" t="str">
        <f t="shared" si="5"/>
        <v/>
      </c>
      <c r="AE68" s="157">
        <v>28</v>
      </c>
      <c r="AF68" s="157">
        <v>7533600</v>
      </c>
      <c r="AG68" s="157">
        <v>1.25</v>
      </c>
      <c r="AH68" s="157">
        <v>0</v>
      </c>
      <c r="AI68" s="157">
        <v>0.20999999999999699</v>
      </c>
      <c r="AJ68" s="157">
        <v>0.21</v>
      </c>
      <c r="AK68" s="157">
        <v>0</v>
      </c>
      <c r="AL68" s="157">
        <v>4.2720878635340602E-3</v>
      </c>
      <c r="AM68" s="157">
        <v>0</v>
      </c>
      <c r="AN68" s="157">
        <v>0</v>
      </c>
      <c r="AO68" s="157">
        <v>-0.249999999999996</v>
      </c>
      <c r="AP68" s="157">
        <v>0</v>
      </c>
      <c r="AQ68" s="157">
        <v>0</v>
      </c>
      <c r="AR68" s="157">
        <v>0</v>
      </c>
      <c r="AS68" s="157">
        <v>0</v>
      </c>
      <c r="AT68" s="157">
        <v>0</v>
      </c>
      <c r="AU68" s="157">
        <v>87.1944444444444</v>
      </c>
      <c r="AV68" s="282"/>
      <c r="AW68" s="282"/>
      <c r="AX68" s="282"/>
      <c r="AY68" s="282"/>
      <c r="AZ68" s="282"/>
      <c r="BA68" s="282"/>
      <c r="BB68" s="290">
        <v>63</v>
      </c>
      <c r="BC68" s="290">
        <v>0.100005</v>
      </c>
      <c r="BD68" s="290"/>
      <c r="BE68" s="291" t="s">
        <v>29</v>
      </c>
      <c r="BF68" s="292" t="s">
        <v>495</v>
      </c>
      <c r="BG68" s="171"/>
      <c r="BH68" s="295">
        <v>63</v>
      </c>
      <c r="BI68" s="295">
        <v>13665600</v>
      </c>
      <c r="BJ68" s="85">
        <v>185</v>
      </c>
      <c r="BK68" s="85">
        <v>1015.921511</v>
      </c>
      <c r="BL68" s="85">
        <v>225.37264239999999</v>
      </c>
      <c r="BM68" s="85">
        <v>6.1647135070000001</v>
      </c>
      <c r="BN68" s="85">
        <v>-1015.921511</v>
      </c>
      <c r="BO68" s="85">
        <v>-197.10634719999999</v>
      </c>
      <c r="BP68" s="85">
        <v>-207.1015817</v>
      </c>
      <c r="BQ68" s="296">
        <f t="shared" si="2"/>
        <v>158.16666666666666</v>
      </c>
      <c r="BR68" s="294"/>
      <c r="BS68" s="171"/>
      <c r="BT68" s="295">
        <v>63</v>
      </c>
      <c r="BU68" s="295">
        <v>13665600</v>
      </c>
      <c r="BV68" s="85">
        <v>1041.2508130000001</v>
      </c>
      <c r="BW68" s="85">
        <v>1001.40997</v>
      </c>
      <c r="BX68" s="85">
        <v>-32.603187480000003</v>
      </c>
      <c r="BY68" s="85">
        <v>31.227061469999999</v>
      </c>
      <c r="BZ68" s="85">
        <v>-186.27807490000001</v>
      </c>
      <c r="CA68" s="85">
        <v>175.8745203</v>
      </c>
      <c r="CB68" s="171"/>
      <c r="CC68" s="171"/>
      <c r="CD68" s="171"/>
      <c r="CE68" s="171"/>
    </row>
    <row r="69" spans="1:83" ht="9.9499999999999993" customHeight="1">
      <c r="A69" s="171"/>
      <c r="B69" s="103"/>
      <c r="C69" s="10">
        <f t="shared" si="40"/>
        <v>101</v>
      </c>
      <c r="D69" s="10">
        <f t="shared" si="41"/>
        <v>102</v>
      </c>
      <c r="E69" s="10">
        <f t="shared" si="42"/>
        <v>103</v>
      </c>
      <c r="F69" s="10">
        <f t="shared" si="43"/>
        <v>104</v>
      </c>
      <c r="G69" s="10">
        <f t="shared" si="44"/>
        <v>105</v>
      </c>
      <c r="H69" s="10">
        <f t="shared" si="45"/>
        <v>106</v>
      </c>
      <c r="I69" s="10">
        <f t="shared" si="46"/>
        <v>107</v>
      </c>
      <c r="J69" s="10">
        <f t="shared" si="47"/>
        <v>108</v>
      </c>
      <c r="K69" s="10">
        <f t="shared" si="48"/>
        <v>109</v>
      </c>
      <c r="L69" s="10">
        <f t="shared" si="49"/>
        <v>110</v>
      </c>
      <c r="M69" s="81"/>
      <c r="N69" s="266">
        <v>63</v>
      </c>
      <c r="O69" s="267">
        <v>0</v>
      </c>
      <c r="P69" s="267">
        <v>8</v>
      </c>
      <c r="Q69" s="267">
        <v>3</v>
      </c>
      <c r="R69" s="266">
        <v>63</v>
      </c>
      <c r="S69" s="275" t="s">
        <v>105</v>
      </c>
      <c r="T69" s="266">
        <v>1</v>
      </c>
      <c r="U69" s="266">
        <v>163</v>
      </c>
      <c r="V69" s="266">
        <v>0.1</v>
      </c>
      <c r="W69" s="268">
        <v>9.9999999999999995E-7</v>
      </c>
      <c r="X69" s="266">
        <v>0.1</v>
      </c>
      <c r="Y69" s="266">
        <v>0.3</v>
      </c>
      <c r="Z69" s="266">
        <v>0.11</v>
      </c>
      <c r="AA69" s="266">
        <v>3.5</v>
      </c>
      <c r="AB69" s="272" t="s">
        <v>237</v>
      </c>
      <c r="AC69" s="199" t="str">
        <f t="shared" si="4"/>
        <v/>
      </c>
      <c r="AD69" s="199" t="str">
        <f t="shared" si="5"/>
        <v>4,9</v>
      </c>
      <c r="AE69" s="157">
        <v>29</v>
      </c>
      <c r="AF69" s="157">
        <v>7708800</v>
      </c>
      <c r="AG69" s="157">
        <v>1.25</v>
      </c>
      <c r="AH69" s="157">
        <v>0</v>
      </c>
      <c r="AI69" s="157">
        <v>0.20999999999999699</v>
      </c>
      <c r="AJ69" s="157">
        <v>0.21</v>
      </c>
      <c r="AK69" s="157">
        <v>0</v>
      </c>
      <c r="AL69" s="157">
        <v>4.1361596396468697E-3</v>
      </c>
      <c r="AM69" s="157">
        <v>0</v>
      </c>
      <c r="AN69" s="157">
        <v>0</v>
      </c>
      <c r="AO69" s="157">
        <v>-0.249999999999964</v>
      </c>
      <c r="AP69" s="157">
        <v>0</v>
      </c>
      <c r="AQ69" s="157">
        <v>0</v>
      </c>
      <c r="AR69" s="157">
        <v>0</v>
      </c>
      <c r="AS69" s="157">
        <v>0</v>
      </c>
      <c r="AT69" s="157">
        <v>0</v>
      </c>
      <c r="AU69" s="157">
        <v>89.2222222222222</v>
      </c>
      <c r="AV69" s="282"/>
      <c r="AW69" s="282"/>
      <c r="AX69" s="282"/>
      <c r="AY69" s="282"/>
      <c r="AZ69" s="282"/>
      <c r="BA69" s="282"/>
      <c r="BB69" s="290">
        <v>64</v>
      </c>
      <c r="BC69" s="290">
        <v>0.100005</v>
      </c>
      <c r="BD69" s="290"/>
      <c r="BE69" s="291" t="s">
        <v>29</v>
      </c>
      <c r="BF69" s="292" t="s">
        <v>496</v>
      </c>
      <c r="BG69" s="171"/>
      <c r="BH69" s="295">
        <v>64</v>
      </c>
      <c r="BI69" s="295">
        <v>13840800</v>
      </c>
      <c r="BJ69" s="85">
        <v>185</v>
      </c>
      <c r="BK69" s="85">
        <v>1015.930117</v>
      </c>
      <c r="BL69" s="85">
        <v>225.37443099999999</v>
      </c>
      <c r="BM69" s="85">
        <v>6.1519681439999996</v>
      </c>
      <c r="BN69" s="85">
        <v>-1015.930117</v>
      </c>
      <c r="BO69" s="85">
        <v>-197.12217340000001</v>
      </c>
      <c r="BP69" s="85">
        <v>-207.1002895</v>
      </c>
      <c r="BQ69" s="296">
        <f t="shared" si="2"/>
        <v>160.19444444444446</v>
      </c>
      <c r="BR69" s="294"/>
      <c r="BS69" s="171"/>
      <c r="BT69" s="295">
        <v>64</v>
      </c>
      <c r="BU69" s="295">
        <v>13840800</v>
      </c>
      <c r="BV69" s="85">
        <v>1041.2507969999999</v>
      </c>
      <c r="BW69" s="85">
        <v>1001.409955</v>
      </c>
      <c r="BX69" s="85">
        <v>-32.602491809999997</v>
      </c>
      <c r="BY69" s="85">
        <v>31.227061469999999</v>
      </c>
      <c r="BZ69" s="85">
        <v>-186.27471170000001</v>
      </c>
      <c r="CA69" s="85">
        <v>175.87322800000001</v>
      </c>
      <c r="CB69" s="171"/>
      <c r="CC69" s="171"/>
      <c r="CD69" s="171"/>
      <c r="CE69" s="171"/>
    </row>
    <row r="70" spans="1:83" ht="9.9499999999999993" customHeight="1">
      <c r="A70" s="171"/>
      <c r="B70" s="103"/>
      <c r="C70" s="10">
        <f t="shared" si="40"/>
        <v>111</v>
      </c>
      <c r="D70" s="10">
        <f t="shared" si="41"/>
        <v>112</v>
      </c>
      <c r="E70" s="10">
        <f t="shared" si="42"/>
        <v>113</v>
      </c>
      <c r="F70" s="10">
        <f t="shared" si="43"/>
        <v>114</v>
      </c>
      <c r="G70" s="10">
        <f t="shared" si="44"/>
        <v>115</v>
      </c>
      <c r="H70" s="10">
        <f t="shared" si="45"/>
        <v>116</v>
      </c>
      <c r="I70" s="10">
        <f t="shared" si="46"/>
        <v>117</v>
      </c>
      <c r="J70" s="10">
        <f t="shared" si="47"/>
        <v>118</v>
      </c>
      <c r="K70" s="10">
        <f t="shared" si="48"/>
        <v>119</v>
      </c>
      <c r="L70" s="10">
        <f t="shared" si="49"/>
        <v>120</v>
      </c>
      <c r="M70" s="81"/>
      <c r="N70" s="266">
        <v>64</v>
      </c>
      <c r="O70" s="267">
        <v>0</v>
      </c>
      <c r="P70" s="267">
        <v>8</v>
      </c>
      <c r="Q70" s="267">
        <v>4</v>
      </c>
      <c r="R70" s="266">
        <v>64</v>
      </c>
      <c r="S70" s="275" t="s">
        <v>106</v>
      </c>
      <c r="T70" s="266">
        <v>1</v>
      </c>
      <c r="U70" s="266">
        <v>164</v>
      </c>
      <c r="V70" s="266">
        <v>0.1</v>
      </c>
      <c r="W70" s="268">
        <v>9.9999999999999995E-7</v>
      </c>
      <c r="X70" s="266">
        <v>0.1</v>
      </c>
      <c r="Y70" s="266">
        <v>0.3</v>
      </c>
      <c r="Z70" s="266">
        <v>0.11</v>
      </c>
      <c r="AA70" s="266">
        <v>3.5</v>
      </c>
      <c r="AB70" s="272" t="s">
        <v>237</v>
      </c>
      <c r="AC70" s="199" t="str">
        <f t="shared" si="4"/>
        <v/>
      </c>
      <c r="AD70" s="199" t="str">
        <f t="shared" si="5"/>
        <v>5,9</v>
      </c>
      <c r="AE70" s="157">
        <v>30</v>
      </c>
      <c r="AF70" s="157">
        <v>7884000</v>
      </c>
      <c r="AG70" s="157">
        <v>1.25</v>
      </c>
      <c r="AH70" s="157">
        <v>0</v>
      </c>
      <c r="AI70" s="157">
        <v>0.21000000000005301</v>
      </c>
      <c r="AJ70" s="157">
        <v>0.21</v>
      </c>
      <c r="AK70" s="157">
        <v>0</v>
      </c>
      <c r="AL70" s="157">
        <v>4.0101580799788601E-3</v>
      </c>
      <c r="AM70" s="157">
        <v>0</v>
      </c>
      <c r="AN70" s="157">
        <v>0</v>
      </c>
      <c r="AO70" s="157">
        <v>-0.249999999999996</v>
      </c>
      <c r="AP70" s="157">
        <v>0</v>
      </c>
      <c r="AQ70" s="157">
        <v>0</v>
      </c>
      <c r="AR70" s="157">
        <v>0</v>
      </c>
      <c r="AS70" s="157">
        <v>0</v>
      </c>
      <c r="AT70" s="157">
        <v>0</v>
      </c>
      <c r="AU70" s="157">
        <v>91.25</v>
      </c>
      <c r="AV70" s="282"/>
      <c r="AW70" s="282"/>
      <c r="AX70" s="282"/>
      <c r="AY70" s="282"/>
      <c r="AZ70" s="282"/>
      <c r="BA70" s="282"/>
      <c r="BB70" s="290">
        <v>65</v>
      </c>
      <c r="BC70" s="290">
        <v>0.100005</v>
      </c>
      <c r="BD70" s="290"/>
      <c r="BE70" s="291" t="s">
        <v>29</v>
      </c>
      <c r="BF70" s="292" t="s">
        <v>497</v>
      </c>
      <c r="BG70" s="171"/>
      <c r="BH70" s="295">
        <v>65</v>
      </c>
      <c r="BI70" s="295">
        <v>14016000</v>
      </c>
      <c r="BJ70" s="85">
        <v>185</v>
      </c>
      <c r="BK70" s="85">
        <v>1015.937994</v>
      </c>
      <c r="BL70" s="85">
        <v>225.37601720000001</v>
      </c>
      <c r="BM70" s="85">
        <v>6.1402108809999998</v>
      </c>
      <c r="BN70" s="85">
        <v>-1015.937994</v>
      </c>
      <c r="BO70" s="85">
        <v>-197.13676770000001</v>
      </c>
      <c r="BP70" s="85">
        <v>-207.0990386</v>
      </c>
      <c r="BQ70" s="296">
        <f t="shared" ref="BQ70:BQ133" si="50">BI70/$BQ$4</f>
        <v>162.22222222222223</v>
      </c>
      <c r="BR70" s="294"/>
      <c r="BS70" s="171"/>
      <c r="BT70" s="295">
        <v>65</v>
      </c>
      <c r="BU70" s="295">
        <v>14016000</v>
      </c>
      <c r="BV70" s="85">
        <v>1041.2507820000001</v>
      </c>
      <c r="BW70" s="85">
        <v>1001.40994</v>
      </c>
      <c r="BX70" s="85">
        <v>-32.60183292</v>
      </c>
      <c r="BY70" s="85">
        <v>31.227061469999999</v>
      </c>
      <c r="BZ70" s="85">
        <v>-186.27154060000001</v>
      </c>
      <c r="CA70" s="85">
        <v>175.8719772</v>
      </c>
      <c r="CB70" s="171"/>
      <c r="CC70" s="171"/>
      <c r="CD70" s="171"/>
      <c r="CE70" s="171"/>
    </row>
    <row r="71" spans="1:83" ht="9.9499999999999993" customHeight="1">
      <c r="A71" s="171"/>
      <c r="B71" s="103"/>
      <c r="C71" s="10">
        <f t="shared" si="40"/>
        <v>121</v>
      </c>
      <c r="D71" s="10">
        <f t="shared" si="41"/>
        <v>122</v>
      </c>
      <c r="E71" s="10">
        <f t="shared" si="42"/>
        <v>123</v>
      </c>
      <c r="F71" s="10">
        <f t="shared" si="43"/>
        <v>124</v>
      </c>
      <c r="G71" s="10">
        <f t="shared" si="44"/>
        <v>125</v>
      </c>
      <c r="H71" s="10">
        <f t="shared" si="45"/>
        <v>126</v>
      </c>
      <c r="I71" s="10">
        <f t="shared" si="46"/>
        <v>127</v>
      </c>
      <c r="J71" s="10">
        <f t="shared" si="47"/>
        <v>128</v>
      </c>
      <c r="K71" s="10">
        <f t="shared" si="48"/>
        <v>129</v>
      </c>
      <c r="L71" s="10">
        <f t="shared" si="49"/>
        <v>130</v>
      </c>
      <c r="M71" s="81"/>
      <c r="N71" s="266">
        <v>65</v>
      </c>
      <c r="O71" s="267">
        <v>0</v>
      </c>
      <c r="P71" s="267">
        <v>8</v>
      </c>
      <c r="Q71" s="267">
        <v>5</v>
      </c>
      <c r="R71" s="266">
        <v>65</v>
      </c>
      <c r="S71" s="275" t="s">
        <v>107</v>
      </c>
      <c r="T71" s="266">
        <v>1</v>
      </c>
      <c r="U71" s="266">
        <v>165</v>
      </c>
      <c r="V71" s="266">
        <v>0.1</v>
      </c>
      <c r="W71" s="268">
        <v>9.9999999999999995E-7</v>
      </c>
      <c r="X71" s="266">
        <v>0.1</v>
      </c>
      <c r="Y71" s="266">
        <v>0.3</v>
      </c>
      <c r="Z71" s="266">
        <v>0.11</v>
      </c>
      <c r="AA71" s="266">
        <v>3.5</v>
      </c>
      <c r="AB71" s="272" t="s">
        <v>215</v>
      </c>
      <c r="AC71" s="199" t="str">
        <f t="shared" ref="AC71:AC134" si="51">IF(AB71=$AB$3,_xlfn.CONCAT(Q71+1,",",P71+1),"")</f>
        <v>6,9</v>
      </c>
      <c r="AD71" s="199" t="str">
        <f t="shared" ref="AD71:AD134" si="52">IF(AB71=$AB$4,_xlfn.CONCAT(Q71+1,",",P71+1),"")</f>
        <v/>
      </c>
      <c r="AE71" s="157">
        <v>31</v>
      </c>
      <c r="AF71" s="157">
        <v>8059200</v>
      </c>
      <c r="AG71" s="157">
        <v>2.5</v>
      </c>
      <c r="AH71" s="157">
        <v>0</v>
      </c>
      <c r="AI71" s="157">
        <v>0.20999999999999699</v>
      </c>
      <c r="AJ71" s="157">
        <v>0.21</v>
      </c>
      <c r="AK71" s="157">
        <v>0</v>
      </c>
      <c r="AL71" s="157">
        <v>3.8935875697783499E-3</v>
      </c>
      <c r="AM71" s="157">
        <v>0</v>
      </c>
      <c r="AN71" s="157">
        <v>0</v>
      </c>
      <c r="AO71" s="157">
        <v>-0.25000000000006001</v>
      </c>
      <c r="AP71" s="157">
        <v>0</v>
      </c>
      <c r="AQ71" s="157">
        <v>0</v>
      </c>
      <c r="AR71" s="157">
        <v>0</v>
      </c>
      <c r="AS71" s="157">
        <v>0</v>
      </c>
      <c r="AT71" s="157">
        <v>0</v>
      </c>
      <c r="AU71" s="157">
        <v>93.2777777777777</v>
      </c>
      <c r="AV71" s="282"/>
      <c r="AW71" s="282"/>
      <c r="AX71" s="282"/>
      <c r="AY71" s="282"/>
      <c r="AZ71" s="282"/>
      <c r="BA71" s="282"/>
      <c r="BB71" s="290">
        <v>66</v>
      </c>
      <c r="BC71" s="290">
        <v>0.100005</v>
      </c>
      <c r="BD71" s="290"/>
      <c r="BE71" s="291" t="s">
        <v>29</v>
      </c>
      <c r="BF71" s="292" t="s">
        <v>498</v>
      </c>
      <c r="BG71" s="171"/>
      <c r="BH71" s="295">
        <v>66</v>
      </c>
      <c r="BI71" s="295">
        <v>14191200</v>
      </c>
      <c r="BJ71" s="85">
        <v>185</v>
      </c>
      <c r="BK71" s="85">
        <v>1015.945202</v>
      </c>
      <c r="BL71" s="85">
        <v>225.3773971</v>
      </c>
      <c r="BM71" s="85">
        <v>6.1293595989999998</v>
      </c>
      <c r="BN71" s="85">
        <v>-1015.945202</v>
      </c>
      <c r="BO71" s="85">
        <v>-197.15021100000001</v>
      </c>
      <c r="BP71" s="85">
        <v>-207.0978265</v>
      </c>
      <c r="BQ71" s="296">
        <f t="shared" si="50"/>
        <v>164.25</v>
      </c>
      <c r="BR71" s="294"/>
      <c r="BS71" s="171"/>
      <c r="BT71" s="295">
        <v>66</v>
      </c>
      <c r="BU71" s="295">
        <v>14191200</v>
      </c>
      <c r="BV71" s="85">
        <v>1041.250767</v>
      </c>
      <c r="BW71" s="85">
        <v>1001.409927</v>
      </c>
      <c r="BX71" s="85">
        <v>-32.601208110000002</v>
      </c>
      <c r="BY71" s="85">
        <v>31.227061469999999</v>
      </c>
      <c r="BZ71" s="85">
        <v>-186.2685444</v>
      </c>
      <c r="CA71" s="85">
        <v>175.8707651</v>
      </c>
      <c r="CB71" s="171"/>
      <c r="CC71" s="171"/>
      <c r="CD71" s="171"/>
      <c r="CE71" s="171"/>
    </row>
    <row r="72" spans="1:83" ht="9.9499999999999993" customHeight="1">
      <c r="A72" s="171"/>
      <c r="B72" s="103"/>
      <c r="C72" s="10">
        <f t="shared" si="40"/>
        <v>131</v>
      </c>
      <c r="D72" s="10">
        <f t="shared" si="41"/>
        <v>132</v>
      </c>
      <c r="E72" s="10">
        <f t="shared" si="42"/>
        <v>133</v>
      </c>
      <c r="F72" s="10">
        <f t="shared" si="43"/>
        <v>134</v>
      </c>
      <c r="G72" s="10">
        <f t="shared" si="44"/>
        <v>135</v>
      </c>
      <c r="H72" s="10">
        <f t="shared" si="45"/>
        <v>136</v>
      </c>
      <c r="I72" s="10">
        <f t="shared" si="46"/>
        <v>137</v>
      </c>
      <c r="J72" s="10">
        <f t="shared" si="47"/>
        <v>138</v>
      </c>
      <c r="K72" s="10">
        <f t="shared" si="48"/>
        <v>139</v>
      </c>
      <c r="L72" s="10">
        <f t="shared" si="49"/>
        <v>140</v>
      </c>
      <c r="M72" s="81"/>
      <c r="N72" s="266">
        <v>66</v>
      </c>
      <c r="O72" s="267">
        <v>0</v>
      </c>
      <c r="P72" s="267">
        <v>8</v>
      </c>
      <c r="Q72" s="267">
        <v>6</v>
      </c>
      <c r="R72" s="266">
        <v>66</v>
      </c>
      <c r="S72" s="275" t="s">
        <v>109</v>
      </c>
      <c r="T72" s="266">
        <v>1</v>
      </c>
      <c r="U72" s="266">
        <v>166</v>
      </c>
      <c r="V72" s="266">
        <v>0.1</v>
      </c>
      <c r="W72" s="268">
        <v>9.9999999999999995E-7</v>
      </c>
      <c r="X72" s="266">
        <v>0.1</v>
      </c>
      <c r="Y72" s="266">
        <v>0.3</v>
      </c>
      <c r="Z72" s="266">
        <v>0.11</v>
      </c>
      <c r="AA72" s="266">
        <v>3.5</v>
      </c>
      <c r="AB72" s="272" t="s">
        <v>215</v>
      </c>
      <c r="AC72" s="199" t="str">
        <f t="shared" si="51"/>
        <v>7,9</v>
      </c>
      <c r="AD72" s="199" t="str">
        <f t="shared" si="52"/>
        <v/>
      </c>
      <c r="AE72" s="157">
        <v>32</v>
      </c>
      <c r="AF72" s="157">
        <v>8234400</v>
      </c>
      <c r="AG72" s="157">
        <v>2.5</v>
      </c>
      <c r="AH72" s="157">
        <v>0</v>
      </c>
      <c r="AI72" s="157">
        <v>0.21000000000005301</v>
      </c>
      <c r="AJ72" s="157">
        <v>0.21</v>
      </c>
      <c r="AK72" s="157">
        <v>0</v>
      </c>
      <c r="AL72" s="157">
        <v>3.78586152519436E-3</v>
      </c>
      <c r="AM72" s="157">
        <v>0</v>
      </c>
      <c r="AN72" s="157">
        <v>0</v>
      </c>
      <c r="AO72" s="157">
        <v>-0.25000000000002798</v>
      </c>
      <c r="AP72" s="157">
        <v>0</v>
      </c>
      <c r="AQ72" s="157">
        <v>0</v>
      </c>
      <c r="AR72" s="157">
        <v>0</v>
      </c>
      <c r="AS72" s="157">
        <v>0</v>
      </c>
      <c r="AT72" s="157">
        <v>0</v>
      </c>
      <c r="AU72" s="157">
        <v>95.3055555555555</v>
      </c>
      <c r="AV72" s="282"/>
      <c r="AW72" s="282"/>
      <c r="AX72" s="282"/>
      <c r="AY72" s="282"/>
      <c r="AZ72" s="282"/>
      <c r="BA72" s="282"/>
      <c r="BB72" s="290">
        <v>67</v>
      </c>
      <c r="BC72" s="290">
        <v>0.20000999999999999</v>
      </c>
      <c r="BD72" s="290"/>
      <c r="BE72" s="291" t="s">
        <v>29</v>
      </c>
      <c r="BF72" s="292" t="s">
        <v>499</v>
      </c>
      <c r="BG72" s="171"/>
      <c r="BH72" s="295">
        <v>67</v>
      </c>
      <c r="BI72" s="295">
        <v>14366400</v>
      </c>
      <c r="BJ72" s="85">
        <v>185</v>
      </c>
      <c r="BK72" s="85">
        <v>1015.951787</v>
      </c>
      <c r="BL72" s="85">
        <v>225.37858080000001</v>
      </c>
      <c r="BM72" s="85">
        <v>6.1193480009999996</v>
      </c>
      <c r="BN72" s="85">
        <v>-1015.951787</v>
      </c>
      <c r="BO72" s="85">
        <v>-197.1625823</v>
      </c>
      <c r="BP72" s="85">
        <v>-207.09665050000001</v>
      </c>
      <c r="BQ72" s="296">
        <f t="shared" si="50"/>
        <v>166.27777777777777</v>
      </c>
      <c r="BR72" s="294"/>
      <c r="BS72" s="171"/>
      <c r="BT72" s="295">
        <v>67</v>
      </c>
      <c r="BU72" s="295">
        <v>14366400</v>
      </c>
      <c r="BV72" s="85">
        <v>1041.250753</v>
      </c>
      <c r="BW72" s="85">
        <v>1001.409914</v>
      </c>
      <c r="BX72" s="85">
        <v>-32.600614890000003</v>
      </c>
      <c r="BY72" s="85">
        <v>31.227061469999999</v>
      </c>
      <c r="BZ72" s="85">
        <v>-186.2657074</v>
      </c>
      <c r="CA72" s="85">
        <v>175.86958899999999</v>
      </c>
      <c r="CB72" s="171"/>
      <c r="CC72" s="171"/>
      <c r="CD72" s="171"/>
      <c r="CE72" s="171"/>
    </row>
    <row r="73" spans="1:83" ht="9.9499999999999993" customHeight="1">
      <c r="A73" s="171"/>
      <c r="B73" s="103"/>
      <c r="C73" s="10">
        <f t="shared" si="40"/>
        <v>141</v>
      </c>
      <c r="D73" s="10">
        <f t="shared" si="41"/>
        <v>142</v>
      </c>
      <c r="E73" s="10">
        <f t="shared" si="42"/>
        <v>143</v>
      </c>
      <c r="F73" s="10">
        <f t="shared" si="43"/>
        <v>144</v>
      </c>
      <c r="G73" s="10">
        <f t="shared" si="44"/>
        <v>145</v>
      </c>
      <c r="H73" s="10">
        <f t="shared" si="45"/>
        <v>146</v>
      </c>
      <c r="I73" s="10">
        <f t="shared" si="46"/>
        <v>147</v>
      </c>
      <c r="J73" s="10">
        <f t="shared" si="47"/>
        <v>148</v>
      </c>
      <c r="K73" s="10">
        <f t="shared" si="48"/>
        <v>149</v>
      </c>
      <c r="L73" s="10">
        <f t="shared" si="49"/>
        <v>150</v>
      </c>
      <c r="M73" s="81"/>
      <c r="N73" s="266">
        <v>67</v>
      </c>
      <c r="O73" s="267">
        <v>0</v>
      </c>
      <c r="P73" s="267">
        <v>8</v>
      </c>
      <c r="Q73" s="267">
        <v>7</v>
      </c>
      <c r="R73" s="266">
        <v>67</v>
      </c>
      <c r="S73" s="275" t="s">
        <v>110</v>
      </c>
      <c r="T73" s="266">
        <v>1</v>
      </c>
      <c r="U73" s="266">
        <v>167</v>
      </c>
      <c r="V73" s="266">
        <v>0.1</v>
      </c>
      <c r="W73" s="268">
        <v>9.9999999999999995E-7</v>
      </c>
      <c r="X73" s="266">
        <v>0.2</v>
      </c>
      <c r="Y73" s="266">
        <v>0.3</v>
      </c>
      <c r="Z73" s="266">
        <v>0.21</v>
      </c>
      <c r="AA73" s="266">
        <v>3.5</v>
      </c>
      <c r="AB73" s="272" t="s">
        <v>215</v>
      </c>
      <c r="AC73" s="199" t="str">
        <f t="shared" si="51"/>
        <v>8,9</v>
      </c>
      <c r="AD73" s="199" t="str">
        <f t="shared" si="52"/>
        <v/>
      </c>
      <c r="AE73" s="157">
        <v>33</v>
      </c>
      <c r="AF73" s="157">
        <v>8409600</v>
      </c>
      <c r="AG73" s="157">
        <v>2.5</v>
      </c>
      <c r="AH73" s="157">
        <v>0</v>
      </c>
      <c r="AI73" s="157">
        <v>0.20999999999999699</v>
      </c>
      <c r="AJ73" s="157">
        <v>0.21</v>
      </c>
      <c r="AK73" s="157">
        <v>0</v>
      </c>
      <c r="AL73" s="157">
        <v>3.6863518861470299E-3</v>
      </c>
      <c r="AM73" s="157">
        <v>0</v>
      </c>
      <c r="AN73" s="157">
        <v>0</v>
      </c>
      <c r="AO73" s="157">
        <v>-0.249999999999996</v>
      </c>
      <c r="AP73" s="157">
        <v>0</v>
      </c>
      <c r="AQ73" s="157">
        <v>0</v>
      </c>
      <c r="AR73" s="157">
        <v>0</v>
      </c>
      <c r="AS73" s="157">
        <v>0</v>
      </c>
      <c r="AT73" s="157">
        <v>0</v>
      </c>
      <c r="AU73" s="157">
        <v>97.3333333333333</v>
      </c>
      <c r="AV73" s="282"/>
      <c r="AW73" s="282"/>
      <c r="AX73" s="282"/>
      <c r="AY73" s="282"/>
      <c r="AZ73" s="282"/>
      <c r="BA73" s="282"/>
      <c r="BB73" s="290">
        <v>68</v>
      </c>
      <c r="BC73" s="290">
        <v>0.20000999999999999</v>
      </c>
      <c r="BD73" s="290"/>
      <c r="BE73" s="291" t="s">
        <v>29</v>
      </c>
      <c r="BF73" s="292" t="s">
        <v>500</v>
      </c>
      <c r="BG73" s="171"/>
      <c r="BH73" s="295">
        <v>68</v>
      </c>
      <c r="BI73" s="295">
        <v>14541600</v>
      </c>
      <c r="BJ73" s="85">
        <v>185</v>
      </c>
      <c r="BK73" s="85">
        <v>1015.957792</v>
      </c>
      <c r="BL73" s="85">
        <v>225.37958029999999</v>
      </c>
      <c r="BM73" s="85">
        <v>6.1101144999999999</v>
      </c>
      <c r="BN73" s="85">
        <v>-1015.957792</v>
      </c>
      <c r="BO73" s="85">
        <v>-197.1739575</v>
      </c>
      <c r="BP73" s="85">
        <v>-207.09550820000001</v>
      </c>
      <c r="BQ73" s="296">
        <f t="shared" si="50"/>
        <v>168.30555555555554</v>
      </c>
      <c r="BR73" s="294"/>
      <c r="BS73" s="171"/>
      <c r="BT73" s="295">
        <v>68</v>
      </c>
      <c r="BU73" s="295">
        <v>14541600</v>
      </c>
      <c r="BV73" s="85">
        <v>1041.2507410000001</v>
      </c>
      <c r="BW73" s="85">
        <v>1001.409901</v>
      </c>
      <c r="BX73" s="85">
        <v>-32.600050959999997</v>
      </c>
      <c r="BY73" s="85">
        <v>31.227061469999999</v>
      </c>
      <c r="BZ73" s="85">
        <v>-186.26301559999999</v>
      </c>
      <c r="CA73" s="85">
        <v>175.86844679999999</v>
      </c>
      <c r="CB73" s="171"/>
      <c r="CC73" s="171"/>
      <c r="CD73" s="171"/>
      <c r="CE73" s="171"/>
    </row>
    <row r="74" spans="1:83" ht="9.9499999999999993" customHeight="1">
      <c r="A74" s="171"/>
      <c r="B74" s="103"/>
      <c r="C74" s="97"/>
      <c r="D74" s="97"/>
      <c r="E74" s="97"/>
      <c r="F74" s="97"/>
      <c r="G74" s="97"/>
      <c r="H74" s="97"/>
      <c r="I74" s="97"/>
      <c r="J74" s="97"/>
      <c r="K74" s="97"/>
      <c r="L74" s="81"/>
      <c r="M74" s="81"/>
      <c r="N74" s="266">
        <v>68</v>
      </c>
      <c r="O74" s="267">
        <v>0</v>
      </c>
      <c r="P74" s="267">
        <v>8</v>
      </c>
      <c r="Q74" s="267">
        <v>8</v>
      </c>
      <c r="R74" s="266">
        <v>68</v>
      </c>
      <c r="S74" s="275" t="s">
        <v>111</v>
      </c>
      <c r="T74" s="266">
        <v>1</v>
      </c>
      <c r="U74" s="266">
        <v>168</v>
      </c>
      <c r="V74" s="266">
        <v>0.1</v>
      </c>
      <c r="W74" s="268">
        <v>9.9999999999999995E-7</v>
      </c>
      <c r="X74" s="266">
        <v>0.2</v>
      </c>
      <c r="Y74" s="266">
        <v>0.3</v>
      </c>
      <c r="Z74" s="266">
        <v>0.21</v>
      </c>
      <c r="AA74" s="266">
        <v>3.5</v>
      </c>
      <c r="AB74" s="272" t="s">
        <v>215</v>
      </c>
      <c r="AC74" s="199" t="str">
        <f t="shared" si="51"/>
        <v>9,9</v>
      </c>
      <c r="AD74" s="199" t="str">
        <f t="shared" si="52"/>
        <v/>
      </c>
      <c r="AE74" s="157">
        <v>34</v>
      </c>
      <c r="AF74" s="157">
        <v>8584800</v>
      </c>
      <c r="AG74" s="157">
        <v>2.5</v>
      </c>
      <c r="AH74" s="157">
        <v>0</v>
      </c>
      <c r="AI74" s="157">
        <v>0.20999999999999699</v>
      </c>
      <c r="AJ74" s="157">
        <v>0.21</v>
      </c>
      <c r="AK74" s="157">
        <v>0</v>
      </c>
      <c r="AL74" s="157">
        <v>3.5944234895625301E-3</v>
      </c>
      <c r="AM74" s="157">
        <v>0</v>
      </c>
      <c r="AN74" s="157">
        <v>0</v>
      </c>
      <c r="AO74" s="157">
        <v>-0.249999999999964</v>
      </c>
      <c r="AP74" s="157">
        <v>0</v>
      </c>
      <c r="AQ74" s="157">
        <v>0</v>
      </c>
      <c r="AR74" s="157">
        <v>0</v>
      </c>
      <c r="AS74" s="157">
        <v>0</v>
      </c>
      <c r="AT74" s="157">
        <v>0</v>
      </c>
      <c r="AU74" s="157">
        <v>99.3611111111111</v>
      </c>
      <c r="AV74" s="282"/>
      <c r="AW74" s="282"/>
      <c r="AX74" s="282"/>
      <c r="AY74" s="282"/>
      <c r="AZ74" s="282"/>
      <c r="BA74" s="282"/>
      <c r="BB74" s="290">
        <v>69</v>
      </c>
      <c r="BC74" s="290">
        <v>0.20000999999999999</v>
      </c>
      <c r="BD74" s="290"/>
      <c r="BE74" s="291" t="s">
        <v>29</v>
      </c>
      <c r="BF74" s="292" t="s">
        <v>501</v>
      </c>
      <c r="BG74" s="171"/>
      <c r="BH74" s="295">
        <v>69</v>
      </c>
      <c r="BI74" s="295">
        <v>14716800</v>
      </c>
      <c r="BJ74" s="85">
        <v>185</v>
      </c>
      <c r="BK74" s="85">
        <v>1015.963198</v>
      </c>
      <c r="BL74" s="85">
        <v>225.38037969999999</v>
      </c>
      <c r="BM74" s="85">
        <v>6.1016610880000002</v>
      </c>
      <c r="BN74" s="85">
        <v>-1015.963198</v>
      </c>
      <c r="BO74" s="85">
        <v>-197.1843212</v>
      </c>
      <c r="BP74" s="85">
        <v>-207.09439739999999</v>
      </c>
      <c r="BQ74" s="296">
        <f t="shared" si="50"/>
        <v>170.33333333333334</v>
      </c>
      <c r="BR74" s="294"/>
      <c r="BS74" s="171"/>
      <c r="BT74" s="295">
        <v>69</v>
      </c>
      <c r="BU74" s="295">
        <v>14716800</v>
      </c>
      <c r="BV74" s="85">
        <v>1041.250728</v>
      </c>
      <c r="BW74" s="85">
        <v>1001.40989</v>
      </c>
      <c r="BX74" s="85">
        <v>-32.599514200000002</v>
      </c>
      <c r="BY74" s="85">
        <v>31.227061469999999</v>
      </c>
      <c r="BZ74" s="85">
        <v>-186.26045619999999</v>
      </c>
      <c r="CA74" s="85">
        <v>175.8673359</v>
      </c>
      <c r="CB74" s="171"/>
      <c r="CC74" s="171"/>
      <c r="CD74" s="171"/>
      <c r="CE74" s="171"/>
    </row>
    <row r="75" spans="1:83" ht="9.9499999999999993" customHeight="1">
      <c r="A75" s="171"/>
      <c r="B75" s="103"/>
      <c r="C75" s="97"/>
      <c r="D75" s="97"/>
      <c r="E75" s="97"/>
      <c r="F75" s="97"/>
      <c r="G75" s="97"/>
      <c r="H75" s="97"/>
      <c r="I75" s="97"/>
      <c r="J75" s="97"/>
      <c r="K75" s="97"/>
      <c r="L75" s="81"/>
      <c r="M75" s="81"/>
      <c r="N75" s="266">
        <v>69</v>
      </c>
      <c r="O75" s="267">
        <v>0</v>
      </c>
      <c r="P75" s="267">
        <v>9</v>
      </c>
      <c r="Q75" s="267">
        <v>1</v>
      </c>
      <c r="R75" s="266">
        <v>69</v>
      </c>
      <c r="S75" s="275" t="s">
        <v>256</v>
      </c>
      <c r="T75" s="266">
        <v>1</v>
      </c>
      <c r="U75" s="266">
        <v>169</v>
      </c>
      <c r="V75" s="266">
        <v>0.1</v>
      </c>
      <c r="W75" s="268">
        <v>9.9999999999999995E-7</v>
      </c>
      <c r="X75" s="266">
        <v>0.2</v>
      </c>
      <c r="Y75" s="266">
        <v>0.3</v>
      </c>
      <c r="Z75" s="266">
        <v>0.21</v>
      </c>
      <c r="AA75" s="266">
        <v>3.5</v>
      </c>
      <c r="AB75" s="272" t="s">
        <v>215</v>
      </c>
      <c r="AC75" s="199" t="str">
        <f t="shared" si="51"/>
        <v>2,10</v>
      </c>
      <c r="AD75" s="199" t="str">
        <f t="shared" si="52"/>
        <v/>
      </c>
      <c r="AE75" s="157">
        <v>35</v>
      </c>
      <c r="AF75" s="157">
        <v>8760000</v>
      </c>
      <c r="AG75" s="157">
        <v>2.5</v>
      </c>
      <c r="AH75" s="157">
        <v>0</v>
      </c>
      <c r="AI75" s="157">
        <v>0.20999999999994201</v>
      </c>
      <c r="AJ75" s="157">
        <v>0.21</v>
      </c>
      <c r="AK75" s="157">
        <v>0</v>
      </c>
      <c r="AL75" s="157">
        <v>3.5094555860021902E-3</v>
      </c>
      <c r="AM75" s="157">
        <v>0</v>
      </c>
      <c r="AN75" s="157">
        <v>0</v>
      </c>
      <c r="AO75" s="157">
        <v>-0.249999999999933</v>
      </c>
      <c r="AP75" s="157">
        <v>0</v>
      </c>
      <c r="AQ75" s="157">
        <v>0</v>
      </c>
      <c r="AR75" s="157">
        <v>0</v>
      </c>
      <c r="AS75" s="157">
        <v>0</v>
      </c>
      <c r="AT75" s="157">
        <v>0</v>
      </c>
      <c r="AU75" s="157">
        <v>101.388888888888</v>
      </c>
      <c r="AV75" s="282"/>
      <c r="AW75" s="282"/>
      <c r="AX75" s="282"/>
      <c r="AY75" s="282"/>
      <c r="AZ75" s="282"/>
      <c r="BA75" s="282"/>
      <c r="BB75" s="290">
        <v>70</v>
      </c>
      <c r="BC75" s="290">
        <v>0.20000999999999999</v>
      </c>
      <c r="BD75" s="290"/>
      <c r="BE75" s="291" t="s">
        <v>29</v>
      </c>
      <c r="BF75" s="292" t="s">
        <v>502</v>
      </c>
      <c r="BG75" s="171"/>
      <c r="BH75" s="295">
        <v>70</v>
      </c>
      <c r="BI75" s="295">
        <v>14892000</v>
      </c>
      <c r="BJ75" s="85">
        <v>185</v>
      </c>
      <c r="BK75" s="85">
        <v>1015.968145</v>
      </c>
      <c r="BL75" s="85">
        <v>225.38103559999999</v>
      </c>
      <c r="BM75" s="85">
        <v>6.0938341869999997</v>
      </c>
      <c r="BN75" s="85">
        <v>-1015.968145</v>
      </c>
      <c r="BO75" s="85">
        <v>-197.19388530000001</v>
      </c>
      <c r="BP75" s="85">
        <v>-207.0933162</v>
      </c>
      <c r="BQ75" s="296">
        <f t="shared" si="50"/>
        <v>172.36111111111111</v>
      </c>
      <c r="BR75" s="294"/>
      <c r="BS75" s="171"/>
      <c r="BT75" s="295">
        <v>70</v>
      </c>
      <c r="BU75" s="295">
        <v>14892000</v>
      </c>
      <c r="BV75" s="85">
        <v>1041.250716</v>
      </c>
      <c r="BW75" s="85">
        <v>1001.409879</v>
      </c>
      <c r="BX75" s="85">
        <v>-32.599002659999996</v>
      </c>
      <c r="BY75" s="85">
        <v>31.227061469999999</v>
      </c>
      <c r="BZ75" s="85">
        <v>-186.25801849999999</v>
      </c>
      <c r="CA75" s="85">
        <v>175.86625470000001</v>
      </c>
      <c r="CB75" s="171"/>
      <c r="CC75" s="171"/>
      <c r="CD75" s="171"/>
      <c r="CE75" s="171"/>
    </row>
    <row r="76" spans="1:83" ht="9.9499999999999993" customHeight="1">
      <c r="A76" s="171"/>
      <c r="B76" s="103"/>
      <c r="C76" s="161">
        <v>0</v>
      </c>
      <c r="D76" s="161">
        <v>0</v>
      </c>
      <c r="E76" s="161">
        <v>0</v>
      </c>
      <c r="F76" s="161">
        <v>0</v>
      </c>
      <c r="G76" s="161">
        <v>0</v>
      </c>
      <c r="H76" s="161">
        <v>0</v>
      </c>
      <c r="I76" s="161">
        <v>0</v>
      </c>
      <c r="J76" s="161">
        <v>0</v>
      </c>
      <c r="K76" s="161">
        <v>0</v>
      </c>
      <c r="L76" s="161">
        <v>0</v>
      </c>
      <c r="M76" s="81"/>
      <c r="N76" s="266">
        <v>70</v>
      </c>
      <c r="O76" s="267">
        <v>0</v>
      </c>
      <c r="P76" s="267">
        <v>9</v>
      </c>
      <c r="Q76" s="267">
        <v>2</v>
      </c>
      <c r="R76" s="266">
        <v>70</v>
      </c>
      <c r="S76" s="275" t="s">
        <v>257</v>
      </c>
      <c r="T76" s="266">
        <v>1</v>
      </c>
      <c r="U76" s="266">
        <v>170</v>
      </c>
      <c r="V76" s="266">
        <v>0.1</v>
      </c>
      <c r="W76" s="268">
        <v>9.9999999999999995E-7</v>
      </c>
      <c r="X76" s="266">
        <v>0.2</v>
      </c>
      <c r="Y76" s="266">
        <v>0.3</v>
      </c>
      <c r="Z76" s="266">
        <v>0.21</v>
      </c>
      <c r="AA76" s="266">
        <v>3.5</v>
      </c>
      <c r="AB76" s="272" t="s">
        <v>215</v>
      </c>
      <c r="AC76" s="199" t="str">
        <f t="shared" si="51"/>
        <v>3,10</v>
      </c>
      <c r="AD76" s="199" t="str">
        <f t="shared" si="52"/>
        <v/>
      </c>
      <c r="AE76" s="157">
        <v>36</v>
      </c>
      <c r="AF76" s="157">
        <v>8935200</v>
      </c>
      <c r="AG76" s="157">
        <v>2.5</v>
      </c>
      <c r="AH76" s="157">
        <v>0</v>
      </c>
      <c r="AI76" s="157">
        <v>0.24796150898672301</v>
      </c>
      <c r="AJ76" s="157">
        <v>0.21</v>
      </c>
      <c r="AK76" s="157">
        <v>0</v>
      </c>
      <c r="AL76" s="157">
        <v>3.43085620803711E-3</v>
      </c>
      <c r="AM76" s="157">
        <v>0</v>
      </c>
      <c r="AN76" s="157">
        <v>0</v>
      </c>
      <c r="AO76" s="157">
        <v>-0.249999999999964</v>
      </c>
      <c r="AP76" s="157">
        <v>0</v>
      </c>
      <c r="AQ76" s="157">
        <v>0</v>
      </c>
      <c r="AR76" s="157">
        <v>0</v>
      </c>
      <c r="AS76" s="157">
        <v>0</v>
      </c>
      <c r="AT76" s="157">
        <v>0</v>
      </c>
      <c r="AU76" s="157">
        <v>103.416666666666</v>
      </c>
      <c r="AV76" s="282"/>
      <c r="AW76" s="282"/>
      <c r="AX76" s="282"/>
      <c r="AY76" s="282"/>
      <c r="AZ76" s="282"/>
      <c r="BA76" s="282"/>
      <c r="BB76" s="290">
        <v>71</v>
      </c>
      <c r="BC76" s="290">
        <v>0.100005</v>
      </c>
      <c r="BD76" s="290"/>
      <c r="BE76" s="291" t="s">
        <v>29</v>
      </c>
      <c r="BF76" s="292" t="s">
        <v>503</v>
      </c>
      <c r="BG76" s="171"/>
      <c r="BH76" s="295">
        <v>71</v>
      </c>
      <c r="BI76" s="295">
        <v>15067200</v>
      </c>
      <c r="BJ76" s="85">
        <v>185</v>
      </c>
      <c r="BK76" s="85">
        <v>1015.972628</v>
      </c>
      <c r="BL76" s="85">
        <v>225.3815424</v>
      </c>
      <c r="BM76" s="85">
        <v>6.0866238060000004</v>
      </c>
      <c r="BN76" s="85">
        <v>-1015.972628</v>
      </c>
      <c r="BO76" s="85">
        <v>-197.20265599999999</v>
      </c>
      <c r="BP76" s="85">
        <v>-207.0922626</v>
      </c>
      <c r="BQ76" s="296">
        <f t="shared" si="50"/>
        <v>174.38888888888889</v>
      </c>
      <c r="BR76" s="294"/>
      <c r="BS76" s="171"/>
      <c r="BT76" s="295">
        <v>71</v>
      </c>
      <c r="BU76" s="295">
        <v>15067200</v>
      </c>
      <c r="BV76" s="85">
        <v>1041.2507049999999</v>
      </c>
      <c r="BW76" s="85">
        <v>1001.409868</v>
      </c>
      <c r="BX76" s="85">
        <v>-32.598514549999997</v>
      </c>
      <c r="BY76" s="85">
        <v>31.227061469999999</v>
      </c>
      <c r="BZ76" s="85">
        <v>-186.2556922</v>
      </c>
      <c r="CA76" s="85">
        <v>175.86520110000001</v>
      </c>
      <c r="CB76" s="171"/>
      <c r="CC76" s="171"/>
      <c r="CD76" s="171"/>
      <c r="CE76" s="171"/>
    </row>
    <row r="77" spans="1:83" ht="9.9499999999999993" customHeight="1">
      <c r="A77" s="171"/>
      <c r="B77" s="103"/>
      <c r="C77" s="161">
        <v>0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I77" s="161">
        <v>0</v>
      </c>
      <c r="J77" s="161">
        <v>0</v>
      </c>
      <c r="K77" s="161">
        <v>0</v>
      </c>
      <c r="L77" s="161">
        <v>0</v>
      </c>
      <c r="M77" s="81"/>
      <c r="N77" s="266">
        <v>71</v>
      </c>
      <c r="O77" s="267">
        <v>0</v>
      </c>
      <c r="P77" s="267">
        <v>9</v>
      </c>
      <c r="Q77" s="267">
        <v>3</v>
      </c>
      <c r="R77" s="266">
        <v>71</v>
      </c>
      <c r="S77" s="275" t="s">
        <v>258</v>
      </c>
      <c r="T77" s="266">
        <v>1</v>
      </c>
      <c r="U77" s="266">
        <v>171</v>
      </c>
      <c r="V77" s="266">
        <v>0.1</v>
      </c>
      <c r="W77" s="268">
        <v>9.9999999999999995E-7</v>
      </c>
      <c r="X77" s="266">
        <v>0.1</v>
      </c>
      <c r="Y77" s="266">
        <v>0.3</v>
      </c>
      <c r="Z77" s="266">
        <v>0.11</v>
      </c>
      <c r="AA77" s="266">
        <v>3.5</v>
      </c>
      <c r="AB77" s="272" t="s">
        <v>237</v>
      </c>
      <c r="AC77" s="199" t="str">
        <f t="shared" si="51"/>
        <v/>
      </c>
      <c r="AD77" s="199" t="str">
        <f t="shared" si="52"/>
        <v>4,10</v>
      </c>
      <c r="AE77" s="157">
        <v>37</v>
      </c>
      <c r="AF77" s="157">
        <v>9110400</v>
      </c>
      <c r="AG77" s="157">
        <v>2.5</v>
      </c>
      <c r="AH77" s="157">
        <v>0</v>
      </c>
      <c r="AI77" s="157">
        <v>0.24442260206899499</v>
      </c>
      <c r="AJ77" s="157">
        <v>0.21</v>
      </c>
      <c r="AK77" s="157">
        <v>0</v>
      </c>
      <c r="AL77" s="157">
        <v>3.3580709775713601E-3</v>
      </c>
      <c r="AM77" s="157">
        <v>0</v>
      </c>
      <c r="AN77" s="157">
        <v>0</v>
      </c>
      <c r="AO77" s="157">
        <v>-0.249999999999964</v>
      </c>
      <c r="AP77" s="157">
        <v>0</v>
      </c>
      <c r="AQ77" s="157">
        <v>0</v>
      </c>
      <c r="AR77" s="157">
        <v>0</v>
      </c>
      <c r="AS77" s="157">
        <v>0</v>
      </c>
      <c r="AT77" s="157">
        <v>0</v>
      </c>
      <c r="AU77" s="157">
        <v>105.444444444444</v>
      </c>
      <c r="AV77" s="282"/>
      <c r="AW77" s="282"/>
      <c r="AX77" s="282"/>
      <c r="AY77" s="282"/>
      <c r="AZ77" s="282"/>
      <c r="BA77" s="282"/>
      <c r="BB77" s="290">
        <v>72</v>
      </c>
      <c r="BC77" s="290">
        <v>0.100005</v>
      </c>
      <c r="BD77" s="290"/>
      <c r="BE77" s="291" t="s">
        <v>29</v>
      </c>
      <c r="BF77" s="292" t="s">
        <v>504</v>
      </c>
      <c r="BG77" s="171"/>
      <c r="BH77" s="295">
        <v>72</v>
      </c>
      <c r="BI77" s="295">
        <v>15242400</v>
      </c>
      <c r="BJ77" s="85">
        <v>185</v>
      </c>
      <c r="BK77" s="85">
        <v>1015.976681</v>
      </c>
      <c r="BL77" s="85">
        <v>225.38191029999999</v>
      </c>
      <c r="BM77" s="85">
        <v>6.0799846689999999</v>
      </c>
      <c r="BN77" s="85">
        <v>-1015.976681</v>
      </c>
      <c r="BO77" s="85">
        <v>-197.21069069999999</v>
      </c>
      <c r="BP77" s="85">
        <v>-207.09123500000001</v>
      </c>
      <c r="BQ77" s="296">
        <f t="shared" si="50"/>
        <v>176.41666666666666</v>
      </c>
      <c r="BR77" s="294"/>
      <c r="BS77" s="171"/>
      <c r="BT77" s="295">
        <v>72</v>
      </c>
      <c r="BU77" s="295">
        <v>15242400</v>
      </c>
      <c r="BV77" s="85">
        <v>1041.2506940000001</v>
      </c>
      <c r="BW77" s="85">
        <v>1001.409858</v>
      </c>
      <c r="BX77" s="85">
        <v>-32.598048239999997</v>
      </c>
      <c r="BY77" s="85">
        <v>31.227061469999999</v>
      </c>
      <c r="BZ77" s="85">
        <v>-186.2534684</v>
      </c>
      <c r="CA77" s="85">
        <v>175.86417349999999</v>
      </c>
      <c r="CB77" s="171"/>
      <c r="CC77" s="171"/>
      <c r="CD77" s="171"/>
      <c r="CE77" s="171"/>
    </row>
    <row r="78" spans="1:83" ht="9.9499999999999993" customHeight="1">
      <c r="A78" s="171"/>
      <c r="B78" s="103"/>
      <c r="C78" s="161">
        <v>0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I78" s="161">
        <v>0</v>
      </c>
      <c r="J78" s="161">
        <v>0</v>
      </c>
      <c r="K78" s="161">
        <v>0</v>
      </c>
      <c r="L78" s="161">
        <v>0</v>
      </c>
      <c r="M78" s="81"/>
      <c r="N78" s="266">
        <v>72</v>
      </c>
      <c r="O78" s="267">
        <v>0</v>
      </c>
      <c r="P78" s="267">
        <v>9</v>
      </c>
      <c r="Q78" s="267">
        <v>4</v>
      </c>
      <c r="R78" s="266">
        <v>72</v>
      </c>
      <c r="S78" s="275" t="s">
        <v>259</v>
      </c>
      <c r="T78" s="266">
        <v>1</v>
      </c>
      <c r="U78" s="266">
        <v>172</v>
      </c>
      <c r="V78" s="266">
        <v>0.1</v>
      </c>
      <c r="W78" s="268">
        <v>9.9999999999999995E-7</v>
      </c>
      <c r="X78" s="266">
        <v>0.1</v>
      </c>
      <c r="Y78" s="266">
        <v>0.3</v>
      </c>
      <c r="Z78" s="266">
        <v>0.11</v>
      </c>
      <c r="AA78" s="266">
        <v>3.5</v>
      </c>
      <c r="AB78" s="272" t="s">
        <v>237</v>
      </c>
      <c r="AC78" s="199" t="str">
        <f t="shared" si="51"/>
        <v/>
      </c>
      <c r="AD78" s="199" t="str">
        <f t="shared" si="52"/>
        <v>5,10</v>
      </c>
      <c r="AE78" s="157">
        <v>38</v>
      </c>
      <c r="AF78" s="157">
        <v>9285600</v>
      </c>
      <c r="AG78" s="157">
        <v>2.5</v>
      </c>
      <c r="AH78" s="157">
        <v>0</v>
      </c>
      <c r="AI78" s="157">
        <v>0.24442260206899499</v>
      </c>
      <c r="AJ78" s="157">
        <v>0.21</v>
      </c>
      <c r="AK78" s="157">
        <v>0</v>
      </c>
      <c r="AL78" s="157">
        <v>3.2905875574408502E-3</v>
      </c>
      <c r="AM78" s="157">
        <v>0</v>
      </c>
      <c r="AN78" s="157">
        <v>0</v>
      </c>
      <c r="AO78" s="157">
        <v>-0.249999999999964</v>
      </c>
      <c r="AP78" s="157">
        <v>0</v>
      </c>
      <c r="AQ78" s="157">
        <v>0</v>
      </c>
      <c r="AR78" s="157">
        <v>0</v>
      </c>
      <c r="AS78" s="157">
        <v>0</v>
      </c>
      <c r="AT78" s="157">
        <v>0</v>
      </c>
      <c r="AU78" s="157">
        <v>107.472222222222</v>
      </c>
      <c r="AV78" s="282"/>
      <c r="AW78" s="282"/>
      <c r="AX78" s="282"/>
      <c r="AY78" s="282"/>
      <c r="AZ78" s="282"/>
      <c r="BA78" s="282"/>
      <c r="BB78" s="290">
        <v>73</v>
      </c>
      <c r="BC78" s="290">
        <v>0.100005</v>
      </c>
      <c r="BD78" s="290"/>
      <c r="BE78" s="291" t="s">
        <v>29</v>
      </c>
      <c r="BF78" s="292" t="s">
        <v>505</v>
      </c>
      <c r="BG78" s="171"/>
      <c r="BH78" s="295">
        <v>73</v>
      </c>
      <c r="BI78" s="295">
        <v>15417600</v>
      </c>
      <c r="BJ78" s="85">
        <v>185</v>
      </c>
      <c r="BK78" s="85">
        <v>1015.9804360000001</v>
      </c>
      <c r="BL78" s="85">
        <v>225.38223880000001</v>
      </c>
      <c r="BM78" s="85">
        <v>6.073791494</v>
      </c>
      <c r="BN78" s="85">
        <v>-1015.9804360000001</v>
      </c>
      <c r="BO78" s="85">
        <v>-197.21820460000001</v>
      </c>
      <c r="BP78" s="85">
        <v>-207.0902427</v>
      </c>
      <c r="BQ78" s="296">
        <f t="shared" si="50"/>
        <v>178.44444444444446</v>
      </c>
      <c r="BR78" s="294"/>
      <c r="BS78" s="171"/>
      <c r="BT78" s="295">
        <v>73</v>
      </c>
      <c r="BU78" s="295">
        <v>15417600</v>
      </c>
      <c r="BV78" s="85">
        <v>1041.2506840000001</v>
      </c>
      <c r="BW78" s="85">
        <v>1001.409849</v>
      </c>
      <c r="BX78" s="85">
        <v>-32.597605719999997</v>
      </c>
      <c r="BY78" s="85">
        <v>31.227061469999999</v>
      </c>
      <c r="BZ78" s="85">
        <v>-186.2513573</v>
      </c>
      <c r="CA78" s="85">
        <v>175.86318120000001</v>
      </c>
      <c r="CB78" s="171"/>
      <c r="CC78" s="171"/>
      <c r="CD78" s="171"/>
      <c r="CE78" s="171"/>
    </row>
    <row r="79" spans="1:83" ht="9.9499999999999993" customHeight="1">
      <c r="A79" s="171"/>
      <c r="B79" s="103"/>
      <c r="C79" s="161">
        <v>0</v>
      </c>
      <c r="D79" s="161">
        <v>0</v>
      </c>
      <c r="E79" s="161">
        <v>0</v>
      </c>
      <c r="F79" s="161">
        <v>0</v>
      </c>
      <c r="G79" s="161">
        <v>0</v>
      </c>
      <c r="H79" s="161">
        <v>0</v>
      </c>
      <c r="I79" s="161">
        <v>0</v>
      </c>
      <c r="J79" s="161">
        <v>0</v>
      </c>
      <c r="K79" s="161">
        <v>0</v>
      </c>
      <c r="L79" s="161">
        <v>0</v>
      </c>
      <c r="M79" s="81"/>
      <c r="N79" s="266">
        <v>73</v>
      </c>
      <c r="O79" s="267">
        <v>0</v>
      </c>
      <c r="P79" s="267">
        <v>9</v>
      </c>
      <c r="Q79" s="267">
        <v>5</v>
      </c>
      <c r="R79" s="266">
        <v>73</v>
      </c>
      <c r="S79" s="275" t="s">
        <v>260</v>
      </c>
      <c r="T79" s="266">
        <v>1</v>
      </c>
      <c r="U79" s="266">
        <v>173</v>
      </c>
      <c r="V79" s="266">
        <v>0.1</v>
      </c>
      <c r="W79" s="268">
        <v>9.9999999999999995E-7</v>
      </c>
      <c r="X79" s="266">
        <v>0.1</v>
      </c>
      <c r="Y79" s="266">
        <v>0.3</v>
      </c>
      <c r="Z79" s="266">
        <v>0.11</v>
      </c>
      <c r="AA79" s="266">
        <v>3.5</v>
      </c>
      <c r="AB79" s="272" t="s">
        <v>215</v>
      </c>
      <c r="AC79" s="199" t="str">
        <f t="shared" si="51"/>
        <v>6,10</v>
      </c>
      <c r="AD79" s="199" t="str">
        <f t="shared" si="52"/>
        <v/>
      </c>
      <c r="AE79" s="157">
        <v>39</v>
      </c>
      <c r="AF79" s="157">
        <v>9460800</v>
      </c>
      <c r="AG79" s="157">
        <v>2.5</v>
      </c>
      <c r="AH79" s="157">
        <v>0</v>
      </c>
      <c r="AI79" s="157">
        <v>0.24430580206899</v>
      </c>
      <c r="AJ79" s="157">
        <v>0.21</v>
      </c>
      <c r="AK79" s="157">
        <v>0</v>
      </c>
      <c r="AL79" s="157">
        <v>3.2279370734722198E-3</v>
      </c>
      <c r="AM79" s="157">
        <v>0</v>
      </c>
      <c r="AN79" s="157">
        <v>0</v>
      </c>
      <c r="AO79" s="157">
        <v>-0.249999999999933</v>
      </c>
      <c r="AP79" s="157">
        <v>0</v>
      </c>
      <c r="AQ79" s="157">
        <v>0</v>
      </c>
      <c r="AR79" s="157">
        <v>0</v>
      </c>
      <c r="AS79" s="157">
        <v>0</v>
      </c>
      <c r="AT79" s="157">
        <v>0</v>
      </c>
      <c r="AU79" s="157">
        <v>109.5</v>
      </c>
      <c r="AV79" s="282"/>
      <c r="AW79" s="282"/>
      <c r="AX79" s="282"/>
      <c r="AY79" s="282"/>
      <c r="AZ79" s="282"/>
      <c r="BA79" s="282"/>
      <c r="BB79" s="290">
        <v>74</v>
      </c>
      <c r="BC79" s="290">
        <v>0.20000999999999999</v>
      </c>
      <c r="BD79" s="290"/>
      <c r="BE79" s="291" t="s">
        <v>29</v>
      </c>
      <c r="BF79" s="292" t="s">
        <v>506</v>
      </c>
      <c r="BG79" s="171"/>
      <c r="BH79" s="295">
        <v>74</v>
      </c>
      <c r="BI79" s="295">
        <v>15592800</v>
      </c>
      <c r="BJ79" s="85">
        <v>185</v>
      </c>
      <c r="BK79" s="85">
        <v>1015.983989</v>
      </c>
      <c r="BL79" s="85">
        <v>225.3828728</v>
      </c>
      <c r="BM79" s="85">
        <v>6.0680678480000001</v>
      </c>
      <c r="BN79" s="85">
        <v>-1015.983989</v>
      </c>
      <c r="BO79" s="85">
        <v>-197.2254417</v>
      </c>
      <c r="BP79" s="85">
        <v>-207.0893633</v>
      </c>
      <c r="BQ79" s="296">
        <f t="shared" si="50"/>
        <v>180.47222222222223</v>
      </c>
      <c r="BR79" s="294"/>
      <c r="BS79" s="171"/>
      <c r="BT79" s="295">
        <v>74</v>
      </c>
      <c r="BU79" s="295">
        <v>15592800</v>
      </c>
      <c r="BV79" s="85">
        <v>1041.250675</v>
      </c>
      <c r="BW79" s="85">
        <v>1001.40984</v>
      </c>
      <c r="BX79" s="85">
        <v>-32.597211209999998</v>
      </c>
      <c r="BY79" s="85">
        <v>31.227061469999999</v>
      </c>
      <c r="BZ79" s="85">
        <v>-186.24948240000001</v>
      </c>
      <c r="CA79" s="85">
        <v>175.86230180000001</v>
      </c>
      <c r="CB79" s="171"/>
      <c r="CC79" s="171"/>
      <c r="CD79" s="171"/>
      <c r="CE79" s="171"/>
    </row>
    <row r="80" spans="1:83" ht="9.9499999999999993" customHeight="1">
      <c r="A80" s="171"/>
      <c r="B80" s="103"/>
      <c r="C80" s="161">
        <v>0</v>
      </c>
      <c r="D80" s="161">
        <v>0</v>
      </c>
      <c r="E80" s="161">
        <v>0</v>
      </c>
      <c r="F80" s="161">
        <v>0</v>
      </c>
      <c r="G80" s="161">
        <v>0</v>
      </c>
      <c r="H80" s="161">
        <v>0</v>
      </c>
      <c r="I80" s="161">
        <v>0</v>
      </c>
      <c r="J80" s="161">
        <v>0</v>
      </c>
      <c r="K80" s="161">
        <v>0</v>
      </c>
      <c r="L80" s="161">
        <v>0</v>
      </c>
      <c r="M80" s="81"/>
      <c r="N80" s="266">
        <v>74</v>
      </c>
      <c r="O80" s="267">
        <v>0</v>
      </c>
      <c r="P80" s="267">
        <v>9</v>
      </c>
      <c r="Q80" s="267">
        <v>8</v>
      </c>
      <c r="R80" s="266">
        <v>74</v>
      </c>
      <c r="S80" s="275" t="s">
        <v>261</v>
      </c>
      <c r="T80" s="266">
        <v>1</v>
      </c>
      <c r="U80" s="266">
        <v>174</v>
      </c>
      <c r="V80" s="266">
        <v>0.1</v>
      </c>
      <c r="W80" s="268">
        <v>9.9999999999999995E-7</v>
      </c>
      <c r="X80" s="266">
        <v>0.2</v>
      </c>
      <c r="Y80" s="266">
        <v>0.3</v>
      </c>
      <c r="Z80" s="266">
        <v>0.21</v>
      </c>
      <c r="AA80" s="266">
        <v>3.5</v>
      </c>
      <c r="AB80" s="272" t="s">
        <v>215</v>
      </c>
      <c r="AC80" s="199" t="str">
        <f t="shared" si="51"/>
        <v>9,10</v>
      </c>
      <c r="AD80" s="199" t="str">
        <f t="shared" si="52"/>
        <v/>
      </c>
      <c r="AE80" s="157">
        <v>40</v>
      </c>
      <c r="AF80" s="157">
        <v>9636000</v>
      </c>
      <c r="AG80" s="157">
        <v>2.5</v>
      </c>
      <c r="AH80" s="157">
        <v>0</v>
      </c>
      <c r="AI80" s="157">
        <v>0.244189002068985</v>
      </c>
      <c r="AJ80" s="157">
        <v>0.21</v>
      </c>
      <c r="AK80" s="157">
        <v>0</v>
      </c>
      <c r="AL80" s="157">
        <v>3.1696935066280701E-3</v>
      </c>
      <c r="AM80" s="157">
        <v>0</v>
      </c>
      <c r="AN80" s="157">
        <v>0</v>
      </c>
      <c r="AO80" s="157">
        <v>-0.249999999999964</v>
      </c>
      <c r="AP80" s="157">
        <v>0</v>
      </c>
      <c r="AQ80" s="157">
        <v>0</v>
      </c>
      <c r="AR80" s="157">
        <v>0</v>
      </c>
      <c r="AS80" s="157">
        <v>0</v>
      </c>
      <c r="AT80" s="157">
        <v>0</v>
      </c>
      <c r="AU80" s="157">
        <v>111.527777777777</v>
      </c>
      <c r="AV80" s="282"/>
      <c r="AW80" s="282"/>
      <c r="AX80" s="282"/>
      <c r="AY80" s="282"/>
      <c r="AZ80" s="282"/>
      <c r="BA80" s="282"/>
      <c r="BB80" s="290">
        <v>75</v>
      </c>
      <c r="BC80" s="290">
        <v>0.20000999999999999</v>
      </c>
      <c r="BD80" s="290"/>
      <c r="BE80" s="291" t="s">
        <v>29</v>
      </c>
      <c r="BF80" s="292" t="s">
        <v>507</v>
      </c>
      <c r="BG80" s="171"/>
      <c r="BH80" s="295">
        <v>75</v>
      </c>
      <c r="BI80" s="295">
        <v>15768000</v>
      </c>
      <c r="BJ80" s="85">
        <v>185</v>
      </c>
      <c r="BK80" s="85">
        <v>1015.98744</v>
      </c>
      <c r="BL80" s="85">
        <v>225.38369399999999</v>
      </c>
      <c r="BM80" s="85">
        <v>6.0627217379999996</v>
      </c>
      <c r="BN80" s="85">
        <v>-1015.98744</v>
      </c>
      <c r="BO80" s="85">
        <v>-197.2323671</v>
      </c>
      <c r="BP80" s="85">
        <v>-207.08860519999999</v>
      </c>
      <c r="BQ80" s="296">
        <f t="shared" si="50"/>
        <v>182.5</v>
      </c>
      <c r="BR80" s="294"/>
      <c r="BS80" s="171"/>
      <c r="BT80" s="295">
        <v>75</v>
      </c>
      <c r="BU80" s="295">
        <v>15768000</v>
      </c>
      <c r="BV80" s="85">
        <v>1041.250667</v>
      </c>
      <c r="BW80" s="85">
        <v>1001.409833</v>
      </c>
      <c r="BX80" s="85">
        <v>-32.596866679999998</v>
      </c>
      <c r="BY80" s="85">
        <v>31.227061469999999</v>
      </c>
      <c r="BZ80" s="85">
        <v>-186.24785539999999</v>
      </c>
      <c r="CA80" s="85">
        <v>175.8615437</v>
      </c>
      <c r="CB80" s="171"/>
      <c r="CC80" s="171"/>
      <c r="CD80" s="171"/>
      <c r="CE80" s="171"/>
    </row>
    <row r="81" spans="1:83" ht="9.9499999999999993" customHeight="1">
      <c r="A81" s="171"/>
      <c r="B81" s="103"/>
      <c r="C81" s="161">
        <v>0</v>
      </c>
      <c r="D81" s="161">
        <v>0</v>
      </c>
      <c r="E81" s="161">
        <v>0</v>
      </c>
      <c r="F81" s="161">
        <v>0</v>
      </c>
      <c r="G81" s="161">
        <v>0</v>
      </c>
      <c r="H81" s="161">
        <v>0</v>
      </c>
      <c r="I81" s="161">
        <v>0</v>
      </c>
      <c r="J81" s="161">
        <v>0</v>
      </c>
      <c r="K81" s="161">
        <v>0</v>
      </c>
      <c r="L81" s="161">
        <v>0</v>
      </c>
      <c r="M81" s="81"/>
      <c r="N81" s="266">
        <v>75</v>
      </c>
      <c r="O81" s="267">
        <v>0</v>
      </c>
      <c r="P81" s="267">
        <v>9</v>
      </c>
      <c r="Q81" s="267">
        <v>9</v>
      </c>
      <c r="R81" s="266">
        <v>75</v>
      </c>
      <c r="S81" s="275" t="s">
        <v>262</v>
      </c>
      <c r="T81" s="266">
        <v>1</v>
      </c>
      <c r="U81" s="266">
        <v>175</v>
      </c>
      <c r="V81" s="266">
        <v>0.1</v>
      </c>
      <c r="W81" s="268">
        <v>9.9999999999999995E-7</v>
      </c>
      <c r="X81" s="266">
        <v>0.2</v>
      </c>
      <c r="Y81" s="266">
        <v>0.3</v>
      </c>
      <c r="Z81" s="266">
        <v>0.21</v>
      </c>
      <c r="AA81" s="266">
        <v>3.5</v>
      </c>
      <c r="AB81" s="272" t="s">
        <v>215</v>
      </c>
      <c r="AC81" s="199" t="str">
        <f t="shared" si="51"/>
        <v>10,10</v>
      </c>
      <c r="AD81" s="199" t="str">
        <f t="shared" si="52"/>
        <v/>
      </c>
      <c r="AE81" s="157">
        <v>41</v>
      </c>
      <c r="AF81" s="157">
        <v>9811200</v>
      </c>
      <c r="AG81" s="157">
        <v>2.5</v>
      </c>
      <c r="AH81" s="157">
        <v>0</v>
      </c>
      <c r="AI81" s="157">
        <v>0.24407220206892399</v>
      </c>
      <c r="AJ81" s="157">
        <v>0.21</v>
      </c>
      <c r="AK81" s="157">
        <v>0</v>
      </c>
      <c r="AL81" s="157">
        <v>3.1154718193154999E-3</v>
      </c>
      <c r="AM81" s="157">
        <v>0</v>
      </c>
      <c r="AN81" s="157">
        <v>0</v>
      </c>
      <c r="AO81" s="157">
        <v>-0.249999999999964</v>
      </c>
      <c r="AP81" s="157">
        <v>0</v>
      </c>
      <c r="AQ81" s="157">
        <v>0</v>
      </c>
      <c r="AR81" s="157">
        <v>0</v>
      </c>
      <c r="AS81" s="157">
        <v>0</v>
      </c>
      <c r="AT81" s="157">
        <v>0</v>
      </c>
      <c r="AU81" s="157">
        <v>113.555555555555</v>
      </c>
      <c r="AV81" s="282"/>
      <c r="AW81" s="282"/>
      <c r="AX81" s="282"/>
      <c r="AY81" s="282"/>
      <c r="AZ81" s="282"/>
      <c r="BA81" s="282"/>
      <c r="BB81" s="290">
        <v>76</v>
      </c>
      <c r="BC81" s="290">
        <v>0.20000999999999999</v>
      </c>
      <c r="BD81" s="290"/>
      <c r="BE81" s="291" t="s">
        <v>29</v>
      </c>
      <c r="BF81" s="292" t="s">
        <v>508</v>
      </c>
      <c r="BG81" s="171"/>
      <c r="BH81" s="295">
        <v>76</v>
      </c>
      <c r="BI81" s="295">
        <v>15943200</v>
      </c>
      <c r="BJ81" s="85">
        <v>185</v>
      </c>
      <c r="BK81" s="85">
        <v>1015.9906089999999</v>
      </c>
      <c r="BL81" s="85">
        <v>224.45765170000001</v>
      </c>
      <c r="BM81" s="85">
        <v>6.056257349</v>
      </c>
      <c r="BN81" s="85">
        <v>-1015.9906089999999</v>
      </c>
      <c r="BO81" s="85">
        <v>-196.31346300000001</v>
      </c>
      <c r="BP81" s="85">
        <v>-207.08793130000001</v>
      </c>
      <c r="BQ81" s="296">
        <f t="shared" si="50"/>
        <v>184.52777777777777</v>
      </c>
      <c r="BR81" s="294"/>
      <c r="BS81" s="171"/>
      <c r="BT81" s="295">
        <v>76</v>
      </c>
      <c r="BU81" s="295">
        <v>15943200</v>
      </c>
      <c r="BV81" s="85">
        <v>1041.2506599999999</v>
      </c>
      <c r="BW81" s="85">
        <v>1001.409826</v>
      </c>
      <c r="BX81" s="85">
        <v>-32.596543220000001</v>
      </c>
      <c r="BY81" s="85">
        <v>31.227061469999999</v>
      </c>
      <c r="BZ81" s="85">
        <v>-186.24633040000001</v>
      </c>
      <c r="CA81" s="85">
        <v>175.86086990000001</v>
      </c>
      <c r="CB81" s="171"/>
      <c r="CC81" s="171"/>
      <c r="CD81" s="171"/>
      <c r="CE81" s="171"/>
    </row>
    <row r="82" spans="1:83" ht="9.9499999999999993" customHeight="1">
      <c r="A82" s="171"/>
      <c r="B82" s="103"/>
      <c r="C82" s="161">
        <v>0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I82" s="161">
        <v>0</v>
      </c>
      <c r="J82" s="161">
        <v>0</v>
      </c>
      <c r="K82" s="161">
        <v>0</v>
      </c>
      <c r="L82" s="161">
        <v>0</v>
      </c>
      <c r="M82" s="81"/>
      <c r="N82" s="266">
        <v>76</v>
      </c>
      <c r="O82" s="267">
        <v>0</v>
      </c>
      <c r="P82" s="267">
        <v>10</v>
      </c>
      <c r="Q82" s="267">
        <v>1</v>
      </c>
      <c r="R82" s="266">
        <v>76</v>
      </c>
      <c r="S82" s="275" t="s">
        <v>263</v>
      </c>
      <c r="T82" s="266">
        <v>1</v>
      </c>
      <c r="U82" s="266">
        <v>176</v>
      </c>
      <c r="V82" s="266">
        <v>0.1</v>
      </c>
      <c r="W82" s="268">
        <v>9.9999999999999995E-7</v>
      </c>
      <c r="X82" s="266">
        <v>0.2</v>
      </c>
      <c r="Y82" s="266">
        <v>0.3</v>
      </c>
      <c r="Z82" s="266">
        <v>0.21</v>
      </c>
      <c r="AA82" s="266">
        <v>3.5</v>
      </c>
      <c r="AB82" s="272" t="s">
        <v>215</v>
      </c>
      <c r="AC82" s="199" t="str">
        <f t="shared" si="51"/>
        <v>2,11</v>
      </c>
      <c r="AD82" s="199" t="str">
        <f t="shared" si="52"/>
        <v/>
      </c>
      <c r="AE82" s="157">
        <v>42</v>
      </c>
      <c r="AF82" s="157">
        <v>9986400</v>
      </c>
      <c r="AG82" s="157">
        <v>2.5</v>
      </c>
      <c r="AH82" s="157">
        <v>0</v>
      </c>
      <c r="AI82" s="157">
        <v>0.24026986104916401</v>
      </c>
      <c r="AJ82" s="157">
        <v>0.21</v>
      </c>
      <c r="AK82" s="157">
        <v>0</v>
      </c>
      <c r="AL82" s="157">
        <v>3.0649253260535999E-3</v>
      </c>
      <c r="AM82" s="157">
        <v>0</v>
      </c>
      <c r="AN82" s="157">
        <v>0</v>
      </c>
      <c r="AO82" s="157">
        <v>-0.249999999999964</v>
      </c>
      <c r="AP82" s="157">
        <v>0</v>
      </c>
      <c r="AQ82" s="157">
        <v>0</v>
      </c>
      <c r="AR82" s="157">
        <v>0</v>
      </c>
      <c r="AS82" s="157">
        <v>0</v>
      </c>
      <c r="AT82" s="157">
        <v>0</v>
      </c>
      <c r="AU82" s="157">
        <v>115.583333333333</v>
      </c>
      <c r="AV82" s="282"/>
      <c r="AW82" s="282"/>
      <c r="AX82" s="282"/>
      <c r="AY82" s="282"/>
      <c r="AZ82" s="282"/>
      <c r="BA82" s="282"/>
      <c r="BB82" s="290">
        <v>77</v>
      </c>
      <c r="BC82" s="290">
        <v>0.100005</v>
      </c>
      <c r="BD82" s="290"/>
      <c r="BE82" s="291" t="s">
        <v>29</v>
      </c>
      <c r="BF82" s="292" t="s">
        <v>509</v>
      </c>
      <c r="BG82" s="171"/>
      <c r="BH82" s="295">
        <v>77</v>
      </c>
      <c r="BI82" s="295">
        <v>16118400</v>
      </c>
      <c r="BJ82" s="85">
        <v>185</v>
      </c>
      <c r="BK82" s="85">
        <v>1015.989797</v>
      </c>
      <c r="BL82" s="85">
        <v>224.45619260000001</v>
      </c>
      <c r="BM82" s="85">
        <v>6.0552873290000004</v>
      </c>
      <c r="BN82" s="85">
        <v>-1015.989797</v>
      </c>
      <c r="BO82" s="85">
        <v>-196.3134828</v>
      </c>
      <c r="BP82" s="85">
        <v>-207.08742240000001</v>
      </c>
      <c r="BQ82" s="296">
        <f t="shared" si="50"/>
        <v>186.55555555555554</v>
      </c>
      <c r="BR82" s="294"/>
      <c r="BS82" s="171"/>
      <c r="BT82" s="295">
        <v>77</v>
      </c>
      <c r="BU82" s="295">
        <v>16118400</v>
      </c>
      <c r="BV82" s="85">
        <v>1041.2506530000001</v>
      </c>
      <c r="BW82" s="85">
        <v>1001.409819</v>
      </c>
      <c r="BX82" s="85">
        <v>-32.596241259999999</v>
      </c>
      <c r="BY82" s="85">
        <v>31.227061469999999</v>
      </c>
      <c r="BZ82" s="85">
        <v>-186.24494569999999</v>
      </c>
      <c r="CA82" s="85">
        <v>175.86036100000001</v>
      </c>
      <c r="CB82" s="171"/>
      <c r="CC82" s="171"/>
      <c r="CD82" s="171"/>
      <c r="CE82" s="171"/>
    </row>
    <row r="83" spans="1:83" ht="9.9499999999999993" customHeight="1">
      <c r="A83" s="171"/>
      <c r="B83" s="103"/>
      <c r="C83" s="161">
        <v>0</v>
      </c>
      <c r="D83" s="161">
        <v>0</v>
      </c>
      <c r="E83" s="161">
        <v>0</v>
      </c>
      <c r="F83" s="161">
        <v>0</v>
      </c>
      <c r="G83" s="161">
        <v>0</v>
      </c>
      <c r="H83" s="161">
        <v>0</v>
      </c>
      <c r="I83" s="161">
        <v>0</v>
      </c>
      <c r="J83" s="161">
        <v>0</v>
      </c>
      <c r="K83" s="161">
        <v>0</v>
      </c>
      <c r="L83" s="161">
        <v>0</v>
      </c>
      <c r="M83" s="81"/>
      <c r="N83" s="266">
        <v>77</v>
      </c>
      <c r="O83" s="267">
        <v>0</v>
      </c>
      <c r="P83" s="267">
        <v>10</v>
      </c>
      <c r="Q83" s="267">
        <v>5</v>
      </c>
      <c r="R83" s="266">
        <v>77</v>
      </c>
      <c r="S83" s="275" t="s">
        <v>264</v>
      </c>
      <c r="T83" s="266">
        <v>1</v>
      </c>
      <c r="U83" s="266">
        <v>177</v>
      </c>
      <c r="V83" s="266">
        <v>0.1</v>
      </c>
      <c r="W83" s="268">
        <v>9.9999999999999995E-7</v>
      </c>
      <c r="X83" s="266">
        <v>0.1</v>
      </c>
      <c r="Y83" s="266">
        <v>0.3</v>
      </c>
      <c r="Z83" s="266">
        <v>0.11</v>
      </c>
      <c r="AA83" s="266">
        <v>3.5</v>
      </c>
      <c r="AB83" s="272" t="s">
        <v>215</v>
      </c>
      <c r="AC83" s="199" t="str">
        <f t="shared" si="51"/>
        <v>6,11</v>
      </c>
      <c r="AD83" s="199" t="str">
        <f t="shared" si="52"/>
        <v/>
      </c>
      <c r="AE83" s="157">
        <v>43</v>
      </c>
      <c r="AF83" s="157">
        <v>10161600</v>
      </c>
      <c r="AG83" s="157">
        <v>2.5</v>
      </c>
      <c r="AH83" s="157">
        <v>0</v>
      </c>
      <c r="AI83" s="157">
        <v>0.24015306104927001</v>
      </c>
      <c r="AJ83" s="157">
        <v>0.21</v>
      </c>
      <c r="AK83" s="157">
        <v>0</v>
      </c>
      <c r="AL83" s="157">
        <v>3.0177426791823799E-3</v>
      </c>
      <c r="AM83" s="157">
        <v>0</v>
      </c>
      <c r="AN83" s="157">
        <v>0</v>
      </c>
      <c r="AO83" s="157">
        <v>-0.249999999999964</v>
      </c>
      <c r="AP83" s="157">
        <v>0</v>
      </c>
      <c r="AQ83" s="157">
        <v>0</v>
      </c>
      <c r="AR83" s="157">
        <v>0</v>
      </c>
      <c r="AS83" s="157">
        <v>0</v>
      </c>
      <c r="AT83" s="157">
        <v>0</v>
      </c>
      <c r="AU83" s="157">
        <v>117.611111111111</v>
      </c>
      <c r="AV83" s="282"/>
      <c r="AW83" s="282"/>
      <c r="AX83" s="282"/>
      <c r="AY83" s="282"/>
      <c r="AZ83" s="282"/>
      <c r="BA83" s="282"/>
      <c r="BB83" s="290">
        <v>78</v>
      </c>
      <c r="BC83" s="290">
        <v>0.20000999999999999</v>
      </c>
      <c r="BD83" s="290"/>
      <c r="BE83" s="291" t="s">
        <v>29</v>
      </c>
      <c r="BF83" s="292" t="s">
        <v>510</v>
      </c>
      <c r="BG83" s="171"/>
      <c r="BH83" s="295">
        <v>78</v>
      </c>
      <c r="BI83" s="295">
        <v>16293600</v>
      </c>
      <c r="BJ83" s="85">
        <v>185</v>
      </c>
      <c r="BK83" s="85">
        <v>1015.977696</v>
      </c>
      <c r="BL83" s="85">
        <v>224.44950399999999</v>
      </c>
      <c r="BM83" s="85">
        <v>6.0655936669999999</v>
      </c>
      <c r="BN83" s="85">
        <v>-1015.977696</v>
      </c>
      <c r="BO83" s="85">
        <v>-196.296604</v>
      </c>
      <c r="BP83" s="85">
        <v>-207.08730629999999</v>
      </c>
      <c r="BQ83" s="296">
        <f t="shared" si="50"/>
        <v>188.58333333333334</v>
      </c>
      <c r="BR83" s="294"/>
      <c r="BS83" s="171"/>
      <c r="BT83" s="295">
        <v>78</v>
      </c>
      <c r="BU83" s="295">
        <v>16293600</v>
      </c>
      <c r="BV83" s="85">
        <v>1041.2506470000001</v>
      </c>
      <c r="BW83" s="85">
        <v>1001.409814</v>
      </c>
      <c r="BX83" s="85">
        <v>-32.595973239999999</v>
      </c>
      <c r="BY83" s="85">
        <v>31.227061469999999</v>
      </c>
      <c r="BZ83" s="85">
        <v>-186.24385889999999</v>
      </c>
      <c r="CA83" s="85">
        <v>175.8602448</v>
      </c>
      <c r="CB83" s="171"/>
      <c r="CC83" s="171"/>
      <c r="CD83" s="171"/>
      <c r="CE83" s="171"/>
    </row>
    <row r="84" spans="1:83" ht="9.9499999999999993" customHeight="1">
      <c r="A84" s="171"/>
      <c r="B84" s="103"/>
      <c r="C84" s="161">
        <v>0</v>
      </c>
      <c r="D84" s="161">
        <v>0</v>
      </c>
      <c r="E84" s="161">
        <v>0</v>
      </c>
      <c r="F84" s="161">
        <v>0</v>
      </c>
      <c r="G84" s="161">
        <v>0</v>
      </c>
      <c r="H84" s="161">
        <v>0</v>
      </c>
      <c r="I84" s="161">
        <v>0</v>
      </c>
      <c r="J84" s="161">
        <v>0</v>
      </c>
      <c r="K84" s="161">
        <v>0</v>
      </c>
      <c r="L84" s="161">
        <v>0</v>
      </c>
      <c r="M84" s="81"/>
      <c r="N84" s="266">
        <v>78</v>
      </c>
      <c r="O84" s="267">
        <v>0</v>
      </c>
      <c r="P84" s="267">
        <v>10</v>
      </c>
      <c r="Q84" s="267">
        <v>8</v>
      </c>
      <c r="R84" s="266">
        <v>78</v>
      </c>
      <c r="S84" s="275" t="s">
        <v>265</v>
      </c>
      <c r="T84" s="266">
        <v>1</v>
      </c>
      <c r="U84" s="266">
        <v>178</v>
      </c>
      <c r="V84" s="266">
        <v>0.1</v>
      </c>
      <c r="W84" s="268">
        <v>9.9999999999999995E-7</v>
      </c>
      <c r="X84" s="266">
        <v>0.2</v>
      </c>
      <c r="Y84" s="266">
        <v>0.3</v>
      </c>
      <c r="Z84" s="266">
        <v>0.21</v>
      </c>
      <c r="AA84" s="266">
        <v>3.5</v>
      </c>
      <c r="AB84" s="272" t="s">
        <v>215</v>
      </c>
      <c r="AC84" s="199" t="str">
        <f t="shared" si="51"/>
        <v>9,11</v>
      </c>
      <c r="AD84" s="199" t="str">
        <f t="shared" si="52"/>
        <v/>
      </c>
      <c r="AE84" s="157">
        <v>44</v>
      </c>
      <c r="AF84" s="157">
        <v>10336800</v>
      </c>
      <c r="AG84" s="157">
        <v>2.5</v>
      </c>
      <c r="AH84" s="157">
        <v>0</v>
      </c>
      <c r="AI84" s="157">
        <v>0.24015306104921399</v>
      </c>
      <c r="AJ84" s="157">
        <v>0.21</v>
      </c>
      <c r="AK84" s="157">
        <v>0</v>
      </c>
      <c r="AL84" s="157">
        <v>2.9736447106788002E-3</v>
      </c>
      <c r="AM84" s="157">
        <v>0</v>
      </c>
      <c r="AN84" s="157">
        <v>0</v>
      </c>
      <c r="AO84" s="157">
        <v>-0.249999999999901</v>
      </c>
      <c r="AP84" s="157">
        <v>0</v>
      </c>
      <c r="AQ84" s="157">
        <v>0</v>
      </c>
      <c r="AR84" s="157">
        <v>0</v>
      </c>
      <c r="AS84" s="157">
        <v>0</v>
      </c>
      <c r="AT84" s="157">
        <v>0</v>
      </c>
      <c r="AU84" s="157">
        <v>119.638888888888</v>
      </c>
      <c r="AV84" s="282"/>
      <c r="AW84" s="282"/>
      <c r="AX84" s="282"/>
      <c r="AY84" s="282"/>
      <c r="AZ84" s="282"/>
      <c r="BA84" s="282"/>
      <c r="BB84" s="290">
        <v>79</v>
      </c>
      <c r="BC84" s="290">
        <v>0.20000999999999999</v>
      </c>
      <c r="BD84" s="290"/>
      <c r="BE84" s="291" t="s">
        <v>29</v>
      </c>
      <c r="BF84" s="292" t="s">
        <v>511</v>
      </c>
      <c r="BG84" s="171"/>
      <c r="BH84" s="295">
        <v>79</v>
      </c>
      <c r="BI84" s="295">
        <v>16468800</v>
      </c>
      <c r="BJ84" s="85">
        <v>185</v>
      </c>
      <c r="BK84" s="85">
        <v>1015.962747</v>
      </c>
      <c r="BL84" s="85">
        <v>224.4417679</v>
      </c>
      <c r="BM84" s="85">
        <v>6.0788524879999999</v>
      </c>
      <c r="BN84" s="85">
        <v>-1015.962747</v>
      </c>
      <c r="BO84" s="85">
        <v>-196.27530490000001</v>
      </c>
      <c r="BP84" s="85">
        <v>-207.0876106</v>
      </c>
      <c r="BQ84" s="296">
        <f t="shared" si="50"/>
        <v>190.61111111111111</v>
      </c>
      <c r="BR84" s="294"/>
      <c r="BS84" s="171"/>
      <c r="BT84" s="295">
        <v>79</v>
      </c>
      <c r="BU84" s="295">
        <v>16468800</v>
      </c>
      <c r="BV84" s="85">
        <v>1041.250642</v>
      </c>
      <c r="BW84" s="85">
        <v>1001.409811</v>
      </c>
      <c r="BX84" s="85">
        <v>-32.595752849999997</v>
      </c>
      <c r="BY84" s="85">
        <v>31.227061469999999</v>
      </c>
      <c r="BZ84" s="85">
        <v>-186.2431598</v>
      </c>
      <c r="CA84" s="85">
        <v>175.86054909999999</v>
      </c>
      <c r="CB84" s="171"/>
      <c r="CC84" s="171"/>
      <c r="CD84" s="171"/>
      <c r="CE84" s="171"/>
    </row>
    <row r="85" spans="1:83" ht="9.9499999999999993" customHeight="1">
      <c r="A85" s="171"/>
      <c r="B85" s="103"/>
      <c r="C85" s="161">
        <v>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I85" s="161">
        <v>1</v>
      </c>
      <c r="J85" s="161">
        <v>1</v>
      </c>
      <c r="K85" s="161">
        <v>0</v>
      </c>
      <c r="L85" s="161">
        <v>0</v>
      </c>
      <c r="M85" s="81"/>
      <c r="N85" s="266">
        <v>79</v>
      </c>
      <c r="O85" s="267">
        <v>0</v>
      </c>
      <c r="P85" s="267">
        <v>11</v>
      </c>
      <c r="Q85" s="267">
        <v>0</v>
      </c>
      <c r="R85" s="266">
        <v>79</v>
      </c>
      <c r="S85" s="275" t="s">
        <v>266</v>
      </c>
      <c r="T85" s="266">
        <v>1</v>
      </c>
      <c r="U85" s="266">
        <v>179</v>
      </c>
      <c r="V85" s="266">
        <v>0.1</v>
      </c>
      <c r="W85" s="268">
        <v>9.9999999999999995E-7</v>
      </c>
      <c r="X85" s="266">
        <v>0.2</v>
      </c>
      <c r="Y85" s="266">
        <v>0.3</v>
      </c>
      <c r="Z85" s="266">
        <v>0.21</v>
      </c>
      <c r="AA85" s="266">
        <v>3.5</v>
      </c>
      <c r="AB85" s="272" t="s">
        <v>215</v>
      </c>
      <c r="AC85" s="199" t="str">
        <f t="shared" si="51"/>
        <v>1,12</v>
      </c>
      <c r="AD85" s="199" t="str">
        <f t="shared" si="52"/>
        <v/>
      </c>
      <c r="AE85" s="157">
        <v>45</v>
      </c>
      <c r="AF85" s="157">
        <v>10512000</v>
      </c>
      <c r="AG85" s="157">
        <v>2.5</v>
      </c>
      <c r="AH85" s="157">
        <v>0</v>
      </c>
      <c r="AI85" s="157">
        <v>0.240036261049209</v>
      </c>
      <c r="AJ85" s="157">
        <v>0.21</v>
      </c>
      <c r="AK85" s="157">
        <v>0</v>
      </c>
      <c r="AL85" s="157">
        <v>2.93238130236199E-3</v>
      </c>
      <c r="AM85" s="157">
        <v>0</v>
      </c>
      <c r="AN85" s="157">
        <v>0</v>
      </c>
      <c r="AO85" s="157">
        <v>-0.249999999999964</v>
      </c>
      <c r="AP85" s="157">
        <v>0</v>
      </c>
      <c r="AQ85" s="157">
        <v>0</v>
      </c>
      <c r="AR85" s="157">
        <v>0</v>
      </c>
      <c r="AS85" s="157">
        <v>0</v>
      </c>
      <c r="AT85" s="157">
        <v>0</v>
      </c>
      <c r="AU85" s="157">
        <v>121.666666666666</v>
      </c>
      <c r="AV85" s="282"/>
      <c r="AW85" s="282"/>
      <c r="AX85" s="282"/>
      <c r="AY85" s="282"/>
      <c r="AZ85" s="282"/>
      <c r="BA85" s="282"/>
      <c r="BB85" s="290">
        <v>80</v>
      </c>
      <c r="BC85" s="290">
        <v>0.20000999999999999</v>
      </c>
      <c r="BD85" s="290"/>
      <c r="BE85" s="291" t="s">
        <v>29</v>
      </c>
      <c r="BF85" s="292" t="s">
        <v>512</v>
      </c>
      <c r="BG85" s="171"/>
      <c r="BH85" s="295">
        <v>80</v>
      </c>
      <c r="BI85" s="295">
        <v>16644000</v>
      </c>
      <c r="BJ85" s="85">
        <v>185</v>
      </c>
      <c r="BK85" s="85">
        <v>1015.947268</v>
      </c>
      <c r="BL85" s="85">
        <v>224.4342274</v>
      </c>
      <c r="BM85" s="85">
        <v>6.0928570090000003</v>
      </c>
      <c r="BN85" s="85">
        <v>-1015.947268</v>
      </c>
      <c r="BO85" s="85">
        <v>-196.25300329999999</v>
      </c>
      <c r="BP85" s="85">
        <v>-207.08836719999999</v>
      </c>
      <c r="BQ85" s="296">
        <f t="shared" si="50"/>
        <v>192.63888888888889</v>
      </c>
      <c r="BR85" s="294"/>
      <c r="BS85" s="171"/>
      <c r="BT85" s="295">
        <v>80</v>
      </c>
      <c r="BU85" s="295">
        <v>16644000</v>
      </c>
      <c r="BV85" s="85">
        <v>1041.250638</v>
      </c>
      <c r="BW85" s="85">
        <v>1001.40981</v>
      </c>
      <c r="BX85" s="85">
        <v>-32.595595019999998</v>
      </c>
      <c r="BY85" s="85">
        <v>31.227061469999999</v>
      </c>
      <c r="BZ85" s="85">
        <v>-186.24294140000001</v>
      </c>
      <c r="CA85" s="85">
        <v>175.8613057</v>
      </c>
      <c r="CB85" s="171"/>
      <c r="CC85" s="171"/>
      <c r="CD85" s="171"/>
      <c r="CE85" s="171"/>
    </row>
    <row r="86" spans="1:83" ht="9.9499999999999993" customHeight="1">
      <c r="A86" s="171"/>
      <c r="B86" s="103"/>
      <c r="C86" s="161">
        <v>0</v>
      </c>
      <c r="D86" s="161">
        <v>0</v>
      </c>
      <c r="E86" s="161">
        <v>2</v>
      </c>
      <c r="F86" s="161">
        <v>2</v>
      </c>
      <c r="G86" s="161">
        <v>2</v>
      </c>
      <c r="H86" s="161">
        <v>0</v>
      </c>
      <c r="I86" s="161">
        <v>1</v>
      </c>
      <c r="J86" s="161">
        <v>1</v>
      </c>
      <c r="K86" s="161">
        <v>0</v>
      </c>
      <c r="L86" s="161">
        <v>0</v>
      </c>
      <c r="M86" s="81"/>
      <c r="N86" s="266">
        <v>80</v>
      </c>
      <c r="O86" s="267">
        <v>0</v>
      </c>
      <c r="P86" s="267">
        <v>11</v>
      </c>
      <c r="Q86" s="267">
        <v>1</v>
      </c>
      <c r="R86" s="266">
        <v>80</v>
      </c>
      <c r="S86" s="275" t="s">
        <v>267</v>
      </c>
      <c r="T86" s="266">
        <v>1</v>
      </c>
      <c r="U86" s="266">
        <v>180</v>
      </c>
      <c r="V86" s="266">
        <v>0.1</v>
      </c>
      <c r="W86" s="268">
        <v>9.9999999999999995E-7</v>
      </c>
      <c r="X86" s="266">
        <v>0.2</v>
      </c>
      <c r="Y86" s="266">
        <v>0.3</v>
      </c>
      <c r="Z86" s="266">
        <v>0.21</v>
      </c>
      <c r="AA86" s="266">
        <v>3.5</v>
      </c>
      <c r="AB86" s="272" t="s">
        <v>215</v>
      </c>
      <c r="AC86" s="199" t="str">
        <f t="shared" si="51"/>
        <v>2,12</v>
      </c>
      <c r="AD86" s="199" t="str">
        <f t="shared" si="52"/>
        <v/>
      </c>
      <c r="AE86" s="157">
        <v>46</v>
      </c>
      <c r="AF86" s="157">
        <v>10687200</v>
      </c>
      <c r="AG86" s="157">
        <v>3.125</v>
      </c>
      <c r="AH86" s="157">
        <v>0</v>
      </c>
      <c r="AI86" s="157">
        <v>0.23991946104914899</v>
      </c>
      <c r="AJ86" s="157">
        <v>0.21</v>
      </c>
      <c r="AK86" s="157">
        <v>0</v>
      </c>
      <c r="AL86" s="157">
        <v>2.8562472615956298E-3</v>
      </c>
      <c r="AM86" s="157">
        <v>0</v>
      </c>
      <c r="AN86" s="157">
        <v>0</v>
      </c>
      <c r="AO86" s="157">
        <v>-0.249999999999964</v>
      </c>
      <c r="AP86" s="157">
        <v>0</v>
      </c>
      <c r="AQ86" s="157">
        <v>0</v>
      </c>
      <c r="AR86" s="157">
        <v>0</v>
      </c>
      <c r="AS86" s="157">
        <v>0</v>
      </c>
      <c r="AT86" s="157">
        <v>0</v>
      </c>
      <c r="AU86" s="157">
        <v>123.694444444444</v>
      </c>
      <c r="AV86" s="282"/>
      <c r="AW86" s="282"/>
      <c r="AX86" s="282"/>
      <c r="AY86" s="282"/>
      <c r="AZ86" s="282"/>
      <c r="BA86" s="282"/>
      <c r="BB86" s="290">
        <v>81</v>
      </c>
      <c r="BC86" s="290">
        <v>0.100005</v>
      </c>
      <c r="BD86" s="290"/>
      <c r="BE86" s="291" t="s">
        <v>29</v>
      </c>
      <c r="BF86" s="292" t="s">
        <v>513</v>
      </c>
      <c r="BG86" s="171"/>
      <c r="BH86" s="295">
        <v>81</v>
      </c>
      <c r="BI86" s="295">
        <v>16819200</v>
      </c>
      <c r="BJ86" s="85">
        <v>185</v>
      </c>
      <c r="BK86" s="85">
        <v>1015.93314</v>
      </c>
      <c r="BL86" s="85">
        <v>224.42812860000001</v>
      </c>
      <c r="BM86" s="85">
        <v>6.1056963910000004</v>
      </c>
      <c r="BN86" s="85">
        <v>-1015.93314</v>
      </c>
      <c r="BO86" s="85">
        <v>-196.23255370000001</v>
      </c>
      <c r="BP86" s="85">
        <v>-207.0898785</v>
      </c>
      <c r="BQ86" s="296">
        <f t="shared" si="50"/>
        <v>194.66666666666666</v>
      </c>
      <c r="BR86" s="294"/>
      <c r="BS86" s="171"/>
      <c r="BT86" s="295">
        <v>81</v>
      </c>
      <c r="BU86" s="295">
        <v>16819200</v>
      </c>
      <c r="BV86" s="85">
        <v>1041.250636</v>
      </c>
      <c r="BW86" s="85">
        <v>1001.409812</v>
      </c>
      <c r="BX86" s="85">
        <v>-32.595515380000002</v>
      </c>
      <c r="BY86" s="85">
        <v>31.227061469999999</v>
      </c>
      <c r="BZ86" s="85">
        <v>-186.24342659999999</v>
      </c>
      <c r="CA86" s="85">
        <v>175.8628171</v>
      </c>
      <c r="CB86" s="171"/>
      <c r="CC86" s="171"/>
      <c r="CD86" s="171"/>
      <c r="CE86" s="171"/>
    </row>
    <row r="87" spans="1:83" ht="9.9499999999999993" customHeight="1">
      <c r="A87" s="171"/>
      <c r="B87" s="103"/>
      <c r="C87" s="161">
        <v>0</v>
      </c>
      <c r="D87" s="161">
        <v>0</v>
      </c>
      <c r="E87" s="161">
        <v>2</v>
      </c>
      <c r="F87" s="161">
        <v>2</v>
      </c>
      <c r="G87" s="161">
        <v>2</v>
      </c>
      <c r="H87" s="161">
        <v>0</v>
      </c>
      <c r="I87" s="161">
        <v>0</v>
      </c>
      <c r="J87" s="161">
        <v>0</v>
      </c>
      <c r="K87" s="161">
        <v>0</v>
      </c>
      <c r="L87" s="161">
        <v>0</v>
      </c>
      <c r="M87" s="81"/>
      <c r="N87" s="266">
        <v>81</v>
      </c>
      <c r="O87" s="267">
        <v>0</v>
      </c>
      <c r="P87" s="267">
        <v>11</v>
      </c>
      <c r="Q87" s="267">
        <v>5</v>
      </c>
      <c r="R87" s="266">
        <v>81</v>
      </c>
      <c r="S87" s="275" t="s">
        <v>268</v>
      </c>
      <c r="T87" s="266">
        <v>1</v>
      </c>
      <c r="U87" s="266">
        <v>181</v>
      </c>
      <c r="V87" s="266">
        <v>0.1</v>
      </c>
      <c r="W87" s="268">
        <v>9.9999999999999995E-7</v>
      </c>
      <c r="X87" s="266">
        <v>0.1</v>
      </c>
      <c r="Y87" s="266">
        <v>0.3</v>
      </c>
      <c r="Z87" s="266">
        <v>0.11</v>
      </c>
      <c r="AA87" s="266">
        <v>3.5</v>
      </c>
      <c r="AB87" s="272" t="s">
        <v>215</v>
      </c>
      <c r="AC87" s="199" t="str">
        <f t="shared" si="51"/>
        <v>6,12</v>
      </c>
      <c r="AD87" s="199" t="str">
        <f t="shared" si="52"/>
        <v/>
      </c>
      <c r="AE87" s="157">
        <v>47</v>
      </c>
      <c r="AF87" s="157">
        <v>10862400</v>
      </c>
      <c r="AG87" s="157">
        <v>3.125</v>
      </c>
      <c r="AH87" s="157">
        <v>0</v>
      </c>
      <c r="AI87" s="157">
        <v>0.239919462049238</v>
      </c>
      <c r="AJ87" s="157">
        <v>0.21</v>
      </c>
      <c r="AK87" s="157">
        <v>0</v>
      </c>
      <c r="AL87" s="157">
        <v>2.73747631491066E-3</v>
      </c>
      <c r="AM87" s="157">
        <v>0</v>
      </c>
      <c r="AN87" s="157">
        <v>0</v>
      </c>
      <c r="AO87" s="157">
        <v>-0.249999999999901</v>
      </c>
      <c r="AP87" s="157">
        <v>0</v>
      </c>
      <c r="AQ87" s="157">
        <v>0</v>
      </c>
      <c r="AR87" s="157">
        <v>0</v>
      </c>
      <c r="AS87" s="157">
        <v>0</v>
      </c>
      <c r="AT87" s="157">
        <v>0</v>
      </c>
      <c r="AU87" s="157">
        <v>125.722222222222</v>
      </c>
      <c r="AV87" s="282"/>
      <c r="AW87" s="282"/>
      <c r="AX87" s="282"/>
      <c r="AY87" s="282"/>
      <c r="AZ87" s="282"/>
      <c r="BA87" s="282"/>
      <c r="BB87" s="290">
        <v>82</v>
      </c>
      <c r="BC87" s="290">
        <v>0.100005</v>
      </c>
      <c r="BD87" s="290"/>
      <c r="BE87" s="291" t="s">
        <v>29</v>
      </c>
      <c r="BF87" s="292" t="s">
        <v>514</v>
      </c>
      <c r="BG87" s="171"/>
      <c r="BH87" s="295">
        <v>82</v>
      </c>
      <c r="BI87" s="295">
        <v>16994400</v>
      </c>
      <c r="BJ87" s="85">
        <v>185</v>
      </c>
      <c r="BK87" s="85">
        <v>1015.91997</v>
      </c>
      <c r="BL87" s="85">
        <v>224.4230724</v>
      </c>
      <c r="BM87" s="85">
        <v>6.1178088390000003</v>
      </c>
      <c r="BN87" s="85">
        <v>-1015.91997</v>
      </c>
      <c r="BO87" s="85">
        <v>-196.21311159999999</v>
      </c>
      <c r="BP87" s="85">
        <v>-207.0921519</v>
      </c>
      <c r="BQ87" s="296">
        <f t="shared" si="50"/>
        <v>196.69444444444446</v>
      </c>
      <c r="BR87" s="294"/>
      <c r="BS87" s="171"/>
      <c r="BT87" s="295">
        <v>82</v>
      </c>
      <c r="BU87" s="295">
        <v>16994400</v>
      </c>
      <c r="BV87" s="85">
        <v>1041.250636</v>
      </c>
      <c r="BW87" s="85">
        <v>1001.409818</v>
      </c>
      <c r="BX87" s="85">
        <v>-32.595514790000003</v>
      </c>
      <c r="BY87" s="85">
        <v>31.227061469999999</v>
      </c>
      <c r="BZ87" s="85">
        <v>-186.24466760000001</v>
      </c>
      <c r="CA87" s="85">
        <v>175.86509050000001</v>
      </c>
      <c r="CB87" s="171"/>
      <c r="CC87" s="171"/>
      <c r="CD87" s="171"/>
      <c r="CE87" s="171"/>
    </row>
    <row r="88" spans="1:83" ht="9.9499999999999993" customHeight="1">
      <c r="A88" s="171"/>
      <c r="B88" s="103"/>
      <c r="C88" s="161">
        <v>0</v>
      </c>
      <c r="D88" s="161">
        <v>0</v>
      </c>
      <c r="E88" s="161">
        <v>2</v>
      </c>
      <c r="F88" s="161">
        <v>2</v>
      </c>
      <c r="G88" s="161">
        <v>2</v>
      </c>
      <c r="H88" s="161">
        <v>0</v>
      </c>
      <c r="I88" s="161">
        <v>0</v>
      </c>
      <c r="J88" s="161">
        <v>0</v>
      </c>
      <c r="K88" s="161">
        <v>0</v>
      </c>
      <c r="L88" s="161">
        <v>0</v>
      </c>
      <c r="M88" s="81"/>
      <c r="N88" s="266">
        <v>82</v>
      </c>
      <c r="O88" s="267">
        <v>0</v>
      </c>
      <c r="P88" s="267">
        <v>11</v>
      </c>
      <c r="Q88" s="267">
        <v>6</v>
      </c>
      <c r="R88" s="266">
        <v>82</v>
      </c>
      <c r="S88" s="275" t="s">
        <v>269</v>
      </c>
      <c r="T88" s="266">
        <v>1</v>
      </c>
      <c r="U88" s="266">
        <v>182</v>
      </c>
      <c r="V88" s="266">
        <v>0.1</v>
      </c>
      <c r="W88" s="268">
        <v>9.9999999999999995E-7</v>
      </c>
      <c r="X88" s="266">
        <v>0.1</v>
      </c>
      <c r="Y88" s="266">
        <v>0.3</v>
      </c>
      <c r="Z88" s="266">
        <v>0.11</v>
      </c>
      <c r="AA88" s="266">
        <v>3.5</v>
      </c>
      <c r="AB88" s="272" t="s">
        <v>215</v>
      </c>
      <c r="AC88" s="199" t="str">
        <f t="shared" si="51"/>
        <v>7,12</v>
      </c>
      <c r="AD88" s="199" t="str">
        <f t="shared" si="52"/>
        <v/>
      </c>
      <c r="AE88" s="157">
        <v>48</v>
      </c>
      <c r="AF88" s="157">
        <v>11037600</v>
      </c>
      <c r="AG88" s="157">
        <v>3.125</v>
      </c>
      <c r="AH88" s="157">
        <v>0</v>
      </c>
      <c r="AI88" s="157">
        <v>0.23991946204918199</v>
      </c>
      <c r="AJ88" s="157">
        <v>0.21</v>
      </c>
      <c r="AK88" s="157">
        <v>0</v>
      </c>
      <c r="AL88" s="157">
        <v>2.58062278817328E-3</v>
      </c>
      <c r="AM88" s="157">
        <v>0</v>
      </c>
      <c r="AN88" s="157">
        <v>0</v>
      </c>
      <c r="AO88" s="157">
        <v>-0.249999999999933</v>
      </c>
      <c r="AP88" s="157">
        <v>0</v>
      </c>
      <c r="AQ88" s="157">
        <v>0</v>
      </c>
      <c r="AR88" s="157">
        <v>0</v>
      </c>
      <c r="AS88" s="157">
        <v>0</v>
      </c>
      <c r="AT88" s="157">
        <v>0</v>
      </c>
      <c r="AU88" s="157">
        <v>127.75</v>
      </c>
      <c r="AV88" s="282"/>
      <c r="AW88" s="282"/>
      <c r="AX88" s="282"/>
      <c r="AY88" s="282"/>
      <c r="AZ88" s="282"/>
      <c r="BA88" s="282"/>
      <c r="BB88" s="290">
        <v>83</v>
      </c>
      <c r="BC88" s="290">
        <v>0.20000999999999999</v>
      </c>
      <c r="BD88" s="290"/>
      <c r="BE88" s="291" t="s">
        <v>29</v>
      </c>
      <c r="BF88" s="292" t="s">
        <v>515</v>
      </c>
      <c r="BG88" s="171"/>
      <c r="BH88" s="295">
        <v>83</v>
      </c>
      <c r="BI88" s="295">
        <v>17169600</v>
      </c>
      <c r="BJ88" s="85">
        <v>185</v>
      </c>
      <c r="BK88" s="85">
        <v>1015.9083879999999</v>
      </c>
      <c r="BL88" s="85">
        <v>224.4192803</v>
      </c>
      <c r="BM88" s="85">
        <v>6.1286013349999999</v>
      </c>
      <c r="BN88" s="85">
        <v>-1015.9083879999999</v>
      </c>
      <c r="BO88" s="85">
        <v>-196.19552709999999</v>
      </c>
      <c r="BP88" s="85">
        <v>-207.0951518</v>
      </c>
      <c r="BQ88" s="296">
        <f t="shared" si="50"/>
        <v>198.72222222222223</v>
      </c>
      <c r="BR88" s="294"/>
      <c r="BS88" s="171"/>
      <c r="BT88" s="295">
        <v>83</v>
      </c>
      <c r="BU88" s="295">
        <v>17169600</v>
      </c>
      <c r="BV88" s="85">
        <v>1041.250638</v>
      </c>
      <c r="BW88" s="85">
        <v>1001.409827</v>
      </c>
      <c r="BX88" s="85">
        <v>-32.595589850000003</v>
      </c>
      <c r="BY88" s="85">
        <v>31.227061469999999</v>
      </c>
      <c r="BZ88" s="85">
        <v>-186.24667310000001</v>
      </c>
      <c r="CA88" s="85">
        <v>175.86809030000001</v>
      </c>
      <c r="CB88" s="171"/>
      <c r="CC88" s="171"/>
      <c r="CD88" s="171"/>
      <c r="CE88" s="171"/>
    </row>
    <row r="89" spans="1:83" ht="9.9499999999999993" customHeight="1">
      <c r="A89" s="171">
        <v>1</v>
      </c>
      <c r="B89" s="103"/>
      <c r="C89" s="161">
        <v>0</v>
      </c>
      <c r="D89" s="161">
        <v>0</v>
      </c>
      <c r="E89" s="161">
        <v>2</v>
      </c>
      <c r="F89" s="161">
        <v>2</v>
      </c>
      <c r="G89" s="161">
        <v>2</v>
      </c>
      <c r="H89" s="161">
        <v>0</v>
      </c>
      <c r="I89" s="161">
        <v>0</v>
      </c>
      <c r="J89" s="161">
        <v>0</v>
      </c>
      <c r="K89" s="161">
        <v>0</v>
      </c>
      <c r="L89" s="161">
        <v>0</v>
      </c>
      <c r="M89" s="81"/>
      <c r="N89" s="266">
        <v>83</v>
      </c>
      <c r="O89" s="267">
        <v>0</v>
      </c>
      <c r="P89" s="267">
        <v>11</v>
      </c>
      <c r="Q89" s="267">
        <v>7</v>
      </c>
      <c r="R89" s="266">
        <v>83</v>
      </c>
      <c r="S89" s="275" t="s">
        <v>270</v>
      </c>
      <c r="T89" s="266">
        <v>1</v>
      </c>
      <c r="U89" s="266">
        <v>183</v>
      </c>
      <c r="V89" s="266">
        <v>0.1</v>
      </c>
      <c r="W89" s="268">
        <v>9.9999999999999995E-7</v>
      </c>
      <c r="X89" s="266">
        <v>0.2</v>
      </c>
      <c r="Y89" s="266">
        <v>0.3</v>
      </c>
      <c r="Z89" s="266">
        <v>0.21</v>
      </c>
      <c r="AA89" s="266">
        <v>3.5</v>
      </c>
      <c r="AB89" s="272" t="s">
        <v>215</v>
      </c>
      <c r="AC89" s="199" t="str">
        <f t="shared" si="51"/>
        <v>8,12</v>
      </c>
      <c r="AD89" s="199" t="str">
        <f t="shared" si="52"/>
        <v/>
      </c>
      <c r="AE89" s="157">
        <v>49</v>
      </c>
      <c r="AF89" s="157">
        <v>11212800</v>
      </c>
      <c r="AG89" s="157">
        <v>3.125</v>
      </c>
      <c r="AH89" s="157">
        <v>0</v>
      </c>
      <c r="AI89" s="157">
        <v>0.239919462049238</v>
      </c>
      <c r="AJ89" s="157">
        <v>0.21</v>
      </c>
      <c r="AK89" s="157">
        <v>0</v>
      </c>
      <c r="AL89" s="157">
        <v>2.3936250137493701E-3</v>
      </c>
      <c r="AM89" s="157">
        <v>0</v>
      </c>
      <c r="AN89" s="157">
        <v>0</v>
      </c>
      <c r="AO89" s="157">
        <v>-0.249999999999933</v>
      </c>
      <c r="AP89" s="157">
        <v>0</v>
      </c>
      <c r="AQ89" s="157">
        <v>0</v>
      </c>
      <c r="AR89" s="157">
        <v>0</v>
      </c>
      <c r="AS89" s="157">
        <v>0</v>
      </c>
      <c r="AT89" s="157">
        <v>0</v>
      </c>
      <c r="AU89" s="157">
        <v>129.777777777777</v>
      </c>
      <c r="AV89" s="282"/>
      <c r="AW89" s="282"/>
      <c r="AX89" s="282"/>
      <c r="AY89" s="282"/>
      <c r="AZ89" s="282"/>
      <c r="BA89" s="282"/>
      <c r="BB89" s="290">
        <v>84</v>
      </c>
      <c r="BC89" s="290">
        <v>0.20000999999999999</v>
      </c>
      <c r="BD89" s="290"/>
      <c r="BE89" s="291" t="s">
        <v>29</v>
      </c>
      <c r="BF89" s="292" t="s">
        <v>516</v>
      </c>
      <c r="BG89" s="171"/>
      <c r="BH89" s="295">
        <v>84</v>
      </c>
      <c r="BI89" s="295">
        <v>17344800</v>
      </c>
      <c r="BJ89" s="85">
        <v>185</v>
      </c>
      <c r="BK89" s="85">
        <v>1015.898696</v>
      </c>
      <c r="BL89" s="85">
        <v>224.4184419</v>
      </c>
      <c r="BM89" s="85">
        <v>6.1379164749999999</v>
      </c>
      <c r="BN89" s="85">
        <v>-1015.898696</v>
      </c>
      <c r="BO89" s="85">
        <v>-196.18168170000001</v>
      </c>
      <c r="BP89" s="85">
        <v>-207.0988437</v>
      </c>
      <c r="BQ89" s="296">
        <f t="shared" si="50"/>
        <v>200.75</v>
      </c>
      <c r="BR89" s="294"/>
      <c r="BS89" s="171"/>
      <c r="BT89" s="295">
        <v>84</v>
      </c>
      <c r="BU89" s="295">
        <v>17344800</v>
      </c>
      <c r="BV89" s="85">
        <v>1041.2506410000001</v>
      </c>
      <c r="BW89" s="85">
        <v>1001.40984</v>
      </c>
      <c r="BX89" s="85">
        <v>-32.59573846</v>
      </c>
      <c r="BY89" s="85">
        <v>31.227061469999999</v>
      </c>
      <c r="BZ89" s="85">
        <v>-186.24955990000001</v>
      </c>
      <c r="CA89" s="85">
        <v>175.87178220000001</v>
      </c>
      <c r="CB89" s="171"/>
      <c r="CC89" s="171"/>
      <c r="CD89" s="171"/>
      <c r="CE89" s="171"/>
    </row>
    <row r="90" spans="1:83" ht="9.9499999999999993" customHeight="1">
      <c r="A90" s="171"/>
      <c r="B90" s="103"/>
      <c r="C90" s="161">
        <v>0</v>
      </c>
      <c r="D90" s="161">
        <v>0</v>
      </c>
      <c r="E90" s="161">
        <v>0</v>
      </c>
      <c r="F90" s="161">
        <v>0</v>
      </c>
      <c r="G90" s="161">
        <v>0</v>
      </c>
      <c r="H90" s="161">
        <v>0</v>
      </c>
      <c r="I90" s="161">
        <v>0</v>
      </c>
      <c r="J90" s="161">
        <v>0</v>
      </c>
      <c r="K90" s="161">
        <v>0</v>
      </c>
      <c r="L90" s="161">
        <v>0</v>
      </c>
      <c r="M90" s="81"/>
      <c r="N90" s="266">
        <v>84</v>
      </c>
      <c r="O90" s="267">
        <v>0</v>
      </c>
      <c r="P90" s="267">
        <v>11</v>
      </c>
      <c r="Q90" s="267">
        <v>8</v>
      </c>
      <c r="R90" s="266">
        <v>84</v>
      </c>
      <c r="S90" s="275" t="s">
        <v>271</v>
      </c>
      <c r="T90" s="266">
        <v>1</v>
      </c>
      <c r="U90" s="266">
        <v>184</v>
      </c>
      <c r="V90" s="266">
        <v>0.1</v>
      </c>
      <c r="W90" s="268">
        <v>9.9999999999999995E-7</v>
      </c>
      <c r="X90" s="266">
        <v>0.2</v>
      </c>
      <c r="Y90" s="266">
        <v>0.3</v>
      </c>
      <c r="Z90" s="266">
        <v>0.21</v>
      </c>
      <c r="AA90" s="266">
        <v>3.5</v>
      </c>
      <c r="AB90" s="272" t="s">
        <v>215</v>
      </c>
      <c r="AC90" s="199" t="str">
        <f t="shared" si="51"/>
        <v>9,12</v>
      </c>
      <c r="AD90" s="199" t="str">
        <f t="shared" si="52"/>
        <v/>
      </c>
      <c r="AE90" s="157">
        <v>50</v>
      </c>
      <c r="AF90" s="157">
        <v>11388000</v>
      </c>
      <c r="AG90" s="157">
        <v>3.125</v>
      </c>
      <c r="AH90" s="157">
        <v>0</v>
      </c>
      <c r="AI90" s="157">
        <v>0.239919462049238</v>
      </c>
      <c r="AJ90" s="157">
        <v>0.21</v>
      </c>
      <c r="AK90" s="157">
        <v>0</v>
      </c>
      <c r="AL90" s="157">
        <v>2.1876993812824999E-3</v>
      </c>
      <c r="AM90" s="157">
        <v>0</v>
      </c>
      <c r="AN90" s="157">
        <v>0</v>
      </c>
      <c r="AO90" s="157">
        <v>-0.24999999999986899</v>
      </c>
      <c r="AP90" s="157">
        <v>0</v>
      </c>
      <c r="AQ90" s="157">
        <v>0</v>
      </c>
      <c r="AR90" s="157">
        <v>0</v>
      </c>
      <c r="AS90" s="157">
        <v>0</v>
      </c>
      <c r="AT90" s="157">
        <v>0</v>
      </c>
      <c r="AU90" s="157">
        <v>131.805555555555</v>
      </c>
      <c r="AV90" s="282"/>
      <c r="AW90" s="282"/>
      <c r="AX90" s="282"/>
      <c r="AY90" s="282"/>
      <c r="AZ90" s="282"/>
      <c r="BA90" s="282"/>
      <c r="BB90" s="290">
        <v>85</v>
      </c>
      <c r="BC90" s="290">
        <v>0.100005</v>
      </c>
      <c r="BD90" s="290"/>
      <c r="BE90" s="291" t="s">
        <v>29</v>
      </c>
      <c r="BF90" s="292" t="s">
        <v>517</v>
      </c>
      <c r="BG90" s="171"/>
      <c r="BH90" s="295">
        <v>85</v>
      </c>
      <c r="BI90" s="295">
        <v>17520000</v>
      </c>
      <c r="BJ90" s="85">
        <v>185</v>
      </c>
      <c r="BK90" s="85">
        <v>1015.89107</v>
      </c>
      <c r="BL90" s="85">
        <v>224.4203416</v>
      </c>
      <c r="BM90" s="85">
        <v>6.1456832270000001</v>
      </c>
      <c r="BN90" s="85">
        <v>-1015.89107</v>
      </c>
      <c r="BO90" s="85">
        <v>-196.17146750000001</v>
      </c>
      <c r="BP90" s="85">
        <v>-207.10319079999999</v>
      </c>
      <c r="BQ90" s="296">
        <f t="shared" si="50"/>
        <v>202.77777777777777</v>
      </c>
      <c r="BR90" s="294"/>
      <c r="BS90" s="171"/>
      <c r="BT90" s="295">
        <v>85</v>
      </c>
      <c r="BU90" s="295">
        <v>17520000</v>
      </c>
      <c r="BV90" s="85">
        <v>1041.250646</v>
      </c>
      <c r="BW90" s="85">
        <v>1001.409858</v>
      </c>
      <c r="BX90" s="85">
        <v>-32.595958320000001</v>
      </c>
      <c r="BY90" s="85">
        <v>31.227061469999999</v>
      </c>
      <c r="BZ90" s="85">
        <v>-186.2534015</v>
      </c>
      <c r="CA90" s="85">
        <v>175.8761294</v>
      </c>
      <c r="CB90" s="171"/>
      <c r="CC90" s="171"/>
      <c r="CD90" s="171"/>
      <c r="CE90" s="171"/>
    </row>
    <row r="91" spans="1:83" ht="9.9499999999999993" customHeight="1">
      <c r="A91" s="171"/>
      <c r="B91" s="103"/>
      <c r="C91" s="97"/>
      <c r="D91" s="97"/>
      <c r="E91" s="97"/>
      <c r="F91" s="97"/>
      <c r="G91" s="97"/>
      <c r="H91" s="97"/>
      <c r="I91" s="97"/>
      <c r="J91" s="97"/>
      <c r="K91" s="97"/>
      <c r="L91" s="81"/>
      <c r="M91" s="81"/>
      <c r="N91" s="266">
        <v>85</v>
      </c>
      <c r="O91" s="267">
        <v>0</v>
      </c>
      <c r="P91" s="267">
        <v>12</v>
      </c>
      <c r="Q91" s="267">
        <v>0</v>
      </c>
      <c r="R91" s="266">
        <v>85</v>
      </c>
      <c r="S91" s="275" t="s">
        <v>272</v>
      </c>
      <c r="T91" s="266">
        <v>1</v>
      </c>
      <c r="U91" s="266">
        <v>185</v>
      </c>
      <c r="V91" s="266">
        <v>0.1</v>
      </c>
      <c r="W91" s="268">
        <v>9.9999999999999995E-7</v>
      </c>
      <c r="X91" s="266">
        <v>0.1</v>
      </c>
      <c r="Y91" s="266">
        <v>0.3</v>
      </c>
      <c r="Z91" s="266">
        <v>0.11</v>
      </c>
      <c r="AA91" s="266">
        <v>3.5</v>
      </c>
      <c r="AB91" s="272" t="s">
        <v>215</v>
      </c>
      <c r="AC91" s="199" t="str">
        <f t="shared" si="51"/>
        <v>1,13</v>
      </c>
      <c r="AD91" s="199" t="str">
        <f t="shared" si="52"/>
        <v/>
      </c>
      <c r="AE91" s="157">
        <v>51</v>
      </c>
      <c r="AF91" s="157">
        <v>11563200</v>
      </c>
      <c r="AG91" s="157">
        <v>3.125</v>
      </c>
      <c r="AH91" s="157">
        <v>0</v>
      </c>
      <c r="AI91" s="157">
        <v>0.239919462049238</v>
      </c>
      <c r="AJ91" s="157">
        <v>0.21</v>
      </c>
      <c r="AK91" s="157">
        <v>0</v>
      </c>
      <c r="AL91" s="157">
        <v>1.97198705453975E-3</v>
      </c>
      <c r="AM91" s="157">
        <v>0</v>
      </c>
      <c r="AN91" s="157">
        <v>0</v>
      </c>
      <c r="AO91" s="157">
        <v>-0.249999999999933</v>
      </c>
      <c r="AP91" s="157">
        <v>0</v>
      </c>
      <c r="AQ91" s="157">
        <v>0</v>
      </c>
      <c r="AR91" s="157">
        <v>0</v>
      </c>
      <c r="AS91" s="157">
        <v>0</v>
      </c>
      <c r="AT91" s="157">
        <v>0</v>
      </c>
      <c r="AU91" s="157">
        <v>133.833333333333</v>
      </c>
      <c r="AV91" s="282"/>
      <c r="AW91" s="282"/>
      <c r="AX91" s="282"/>
      <c r="AY91" s="282"/>
      <c r="AZ91" s="282"/>
      <c r="BA91" s="282"/>
      <c r="BB91" s="290">
        <v>86</v>
      </c>
      <c r="BC91" s="290">
        <v>0.100005</v>
      </c>
      <c r="BD91" s="290"/>
      <c r="BE91" s="291" t="s">
        <v>29</v>
      </c>
      <c r="BF91" s="292" t="s">
        <v>518</v>
      </c>
      <c r="BG91" s="171"/>
      <c r="BH91" s="295">
        <v>86</v>
      </c>
      <c r="BI91" s="295">
        <v>17695200</v>
      </c>
      <c r="BJ91" s="85">
        <v>185</v>
      </c>
      <c r="BK91" s="85">
        <v>1015.885416</v>
      </c>
      <c r="BL91" s="85">
        <v>224.42384580000001</v>
      </c>
      <c r="BM91" s="85">
        <v>6.1520640740000001</v>
      </c>
      <c r="BN91" s="85">
        <v>-1015.885416</v>
      </c>
      <c r="BO91" s="85">
        <v>-196.16370180000001</v>
      </c>
      <c r="BP91" s="85">
        <v>-207.10807990000001</v>
      </c>
      <c r="BQ91" s="296">
        <f t="shared" si="50"/>
        <v>204.80555555555554</v>
      </c>
      <c r="BR91" s="294"/>
      <c r="BS91" s="171"/>
      <c r="BT91" s="295">
        <v>86</v>
      </c>
      <c r="BU91" s="295">
        <v>17695200</v>
      </c>
      <c r="BV91" s="85">
        <v>1041.2506530000001</v>
      </c>
      <c r="BW91" s="85">
        <v>1001.409879</v>
      </c>
      <c r="BX91" s="85">
        <v>-32.59624548</v>
      </c>
      <c r="BY91" s="85">
        <v>31.227061469999999</v>
      </c>
      <c r="BZ91" s="85">
        <v>-186.25816660000001</v>
      </c>
      <c r="CA91" s="85">
        <v>175.88101850000001</v>
      </c>
      <c r="CB91" s="171"/>
      <c r="CC91" s="171"/>
      <c r="CD91" s="171"/>
      <c r="CE91" s="171"/>
    </row>
    <row r="92" spans="1:83" ht="9.9499999999999993" customHeight="1">
      <c r="A92" s="171"/>
      <c r="B92" s="103"/>
      <c r="C92" s="97"/>
      <c r="D92" s="97"/>
      <c r="E92" s="97"/>
      <c r="F92" s="97"/>
      <c r="G92" s="97"/>
      <c r="H92" s="97"/>
      <c r="I92" s="97"/>
      <c r="J92" s="97"/>
      <c r="K92" s="97"/>
      <c r="L92" s="81"/>
      <c r="M92" s="81"/>
      <c r="N92" s="266">
        <v>86</v>
      </c>
      <c r="O92" s="267">
        <v>0</v>
      </c>
      <c r="P92" s="267">
        <v>12</v>
      </c>
      <c r="Q92" s="267">
        <v>1</v>
      </c>
      <c r="R92" s="266">
        <v>86</v>
      </c>
      <c r="S92" s="275" t="s">
        <v>273</v>
      </c>
      <c r="T92" s="266">
        <v>1</v>
      </c>
      <c r="U92" s="266">
        <v>186</v>
      </c>
      <c r="V92" s="266">
        <v>0.1</v>
      </c>
      <c r="W92" s="268">
        <v>9.9999999999999995E-7</v>
      </c>
      <c r="X92" s="266">
        <v>0.1</v>
      </c>
      <c r="Y92" s="266">
        <v>0.3</v>
      </c>
      <c r="Z92" s="266">
        <v>0.11</v>
      </c>
      <c r="AA92" s="266">
        <v>3.5</v>
      </c>
      <c r="AB92" s="272" t="s">
        <v>215</v>
      </c>
      <c r="AC92" s="199" t="str">
        <f t="shared" si="51"/>
        <v>2,13</v>
      </c>
      <c r="AD92" s="199" t="str">
        <f t="shared" si="52"/>
        <v/>
      </c>
      <c r="AE92" s="157">
        <v>52</v>
      </c>
      <c r="AF92" s="157">
        <v>11738400</v>
      </c>
      <c r="AG92" s="157">
        <v>3.125</v>
      </c>
      <c r="AH92" s="157">
        <v>0</v>
      </c>
      <c r="AI92" s="157">
        <v>0.239919462049238</v>
      </c>
      <c r="AJ92" s="157">
        <v>0.21</v>
      </c>
      <c r="AK92" s="157">
        <v>0</v>
      </c>
      <c r="AL92" s="157">
        <v>1.75300249810532E-3</v>
      </c>
      <c r="AM92" s="157">
        <v>0</v>
      </c>
      <c r="AN92" s="157">
        <v>0</v>
      </c>
      <c r="AO92" s="157">
        <v>-0.249999999999964</v>
      </c>
      <c r="AP92" s="157">
        <v>0</v>
      </c>
      <c r="AQ92" s="157">
        <v>0</v>
      </c>
      <c r="AR92" s="157">
        <v>0</v>
      </c>
      <c r="AS92" s="157">
        <v>0</v>
      </c>
      <c r="AT92" s="157">
        <v>0</v>
      </c>
      <c r="AU92" s="157">
        <v>135.861111111111</v>
      </c>
      <c r="AV92" s="282"/>
      <c r="AW92" s="282"/>
      <c r="AX92" s="282"/>
      <c r="AY92" s="282"/>
      <c r="AZ92" s="282"/>
      <c r="BA92" s="282"/>
      <c r="BB92" s="290">
        <v>87</v>
      </c>
      <c r="BC92" s="290">
        <v>0.100005</v>
      </c>
      <c r="BD92" s="290"/>
      <c r="BE92" s="291" t="s">
        <v>29</v>
      </c>
      <c r="BF92" s="292" t="s">
        <v>519</v>
      </c>
      <c r="BG92" s="171"/>
      <c r="BH92" s="295">
        <v>87</v>
      </c>
      <c r="BI92" s="295">
        <v>17870400</v>
      </c>
      <c r="BJ92" s="85">
        <v>185</v>
      </c>
      <c r="BK92" s="85">
        <v>1015.881629</v>
      </c>
      <c r="BL92" s="85">
        <v>224.4287392</v>
      </c>
      <c r="BM92" s="85">
        <v>6.1571591870000004</v>
      </c>
      <c r="BN92" s="85">
        <v>-1015.881629</v>
      </c>
      <c r="BO92" s="85">
        <v>-196.1581213</v>
      </c>
      <c r="BP92" s="85">
        <v>-207.1134586</v>
      </c>
      <c r="BQ92" s="296">
        <f t="shared" si="50"/>
        <v>206.83333333333334</v>
      </c>
      <c r="BR92" s="294"/>
      <c r="BS92" s="171"/>
      <c r="BT92" s="295">
        <v>87</v>
      </c>
      <c r="BU92" s="295">
        <v>17870400</v>
      </c>
      <c r="BV92" s="85">
        <v>1041.250661</v>
      </c>
      <c r="BW92" s="85">
        <v>1001.409905</v>
      </c>
      <c r="BX92" s="85">
        <v>-32.596595639999997</v>
      </c>
      <c r="BY92" s="85">
        <v>31.227061469999999</v>
      </c>
      <c r="BZ92" s="85">
        <v>-186.26381029999999</v>
      </c>
      <c r="CA92" s="85">
        <v>175.8863972</v>
      </c>
      <c r="CB92" s="171"/>
      <c r="CC92" s="171"/>
      <c r="CD92" s="171"/>
      <c r="CE92" s="171"/>
    </row>
    <row r="93" spans="1:83" ht="9.9499999999999993" customHeight="1">
      <c r="A93" s="171"/>
      <c r="B93" s="103"/>
      <c r="C93" s="97"/>
      <c r="D93" s="97"/>
      <c r="E93" s="97"/>
      <c r="F93" s="97"/>
      <c r="G93" s="97"/>
      <c r="H93" s="97"/>
      <c r="I93" s="97"/>
      <c r="J93" s="97"/>
      <c r="K93" s="97"/>
      <c r="L93" s="81"/>
      <c r="M93" s="81"/>
      <c r="N93" s="266">
        <v>87</v>
      </c>
      <c r="O93" s="267">
        <v>0</v>
      </c>
      <c r="P93" s="267">
        <v>12</v>
      </c>
      <c r="Q93" s="267">
        <v>5</v>
      </c>
      <c r="R93" s="266">
        <v>87</v>
      </c>
      <c r="S93" s="275" t="s">
        <v>274</v>
      </c>
      <c r="T93" s="266">
        <v>1</v>
      </c>
      <c r="U93" s="266">
        <v>187</v>
      </c>
      <c r="V93" s="266">
        <v>0.1</v>
      </c>
      <c r="W93" s="268">
        <v>9.9999999999999995E-7</v>
      </c>
      <c r="X93" s="266">
        <v>0.1</v>
      </c>
      <c r="Y93" s="266">
        <v>0.3</v>
      </c>
      <c r="Z93" s="266">
        <v>0.11</v>
      </c>
      <c r="AA93" s="266">
        <v>3.5</v>
      </c>
      <c r="AB93" s="272" t="s">
        <v>215</v>
      </c>
      <c r="AC93" s="199" t="str">
        <f t="shared" si="51"/>
        <v>6,13</v>
      </c>
      <c r="AD93" s="199" t="str">
        <f t="shared" si="52"/>
        <v/>
      </c>
      <c r="AE93" s="157">
        <v>53</v>
      </c>
      <c r="AF93" s="157">
        <v>11913600</v>
      </c>
      <c r="AG93" s="157">
        <v>3.125</v>
      </c>
      <c r="AH93" s="157">
        <v>0</v>
      </c>
      <c r="AI93" s="157">
        <v>0.25027634679227101</v>
      </c>
      <c r="AJ93" s="157">
        <v>0.21</v>
      </c>
      <c r="AK93" s="157">
        <v>0</v>
      </c>
      <c r="AL93" s="157">
        <v>1.53578272396379E-3</v>
      </c>
      <c r="AM93" s="157">
        <v>0</v>
      </c>
      <c r="AN93" s="157">
        <v>0</v>
      </c>
      <c r="AO93" s="157">
        <v>-0.249999999999964</v>
      </c>
      <c r="AP93" s="157">
        <v>0</v>
      </c>
      <c r="AQ93" s="157">
        <v>0</v>
      </c>
      <c r="AR93" s="157">
        <v>0</v>
      </c>
      <c r="AS93" s="157">
        <v>0</v>
      </c>
      <c r="AT93" s="157">
        <v>0</v>
      </c>
      <c r="AU93" s="157">
        <v>137.888888888888</v>
      </c>
      <c r="AV93" s="282"/>
      <c r="AW93" s="282"/>
      <c r="AX93" s="282"/>
      <c r="AY93" s="282"/>
      <c r="AZ93" s="282"/>
      <c r="BA93" s="282"/>
      <c r="BB93" s="290">
        <v>88</v>
      </c>
      <c r="BC93" s="290">
        <v>0.100005</v>
      </c>
      <c r="BD93" s="290"/>
      <c r="BE93" s="291" t="s">
        <v>29</v>
      </c>
      <c r="BF93" s="292" t="s">
        <v>520</v>
      </c>
      <c r="BG93" s="171"/>
      <c r="BH93" s="295">
        <v>88</v>
      </c>
      <c r="BI93" s="295">
        <v>18045600</v>
      </c>
      <c r="BJ93" s="85">
        <v>185</v>
      </c>
      <c r="BK93" s="85">
        <v>1015.8796149999999</v>
      </c>
      <c r="BL93" s="85">
        <v>224.4349412</v>
      </c>
      <c r="BM93" s="85">
        <v>6.1609574550000001</v>
      </c>
      <c r="BN93" s="85">
        <v>-1015.8796149999999</v>
      </c>
      <c r="BO93" s="85">
        <v>-196.1546013</v>
      </c>
      <c r="BP93" s="85">
        <v>-207.1193825</v>
      </c>
      <c r="BQ93" s="296">
        <f t="shared" si="50"/>
        <v>208.86111111111111</v>
      </c>
      <c r="BR93" s="294"/>
      <c r="BS93" s="171"/>
      <c r="BT93" s="295">
        <v>88</v>
      </c>
      <c r="BU93" s="295">
        <v>18045600</v>
      </c>
      <c r="BV93" s="85">
        <v>1041.2506699999999</v>
      </c>
      <c r="BW93" s="85">
        <v>1001.409935</v>
      </c>
      <c r="BX93" s="85">
        <v>-32.59700453</v>
      </c>
      <c r="BY93" s="85">
        <v>31.227061469999999</v>
      </c>
      <c r="BZ93" s="85">
        <v>-186.27029669999999</v>
      </c>
      <c r="CA93" s="85">
        <v>175.89232100000001</v>
      </c>
      <c r="CB93" s="171"/>
      <c r="CC93" s="171"/>
      <c r="CD93" s="171"/>
      <c r="CE93" s="171"/>
    </row>
    <row r="94" spans="1:83" ht="9.9499999999999993" customHeight="1">
      <c r="A94" s="171"/>
      <c r="B94" s="103"/>
      <c r="C94" s="97"/>
      <c r="D94" s="97"/>
      <c r="E94" s="97"/>
      <c r="F94" s="97"/>
      <c r="G94" s="97"/>
      <c r="H94" s="97"/>
      <c r="I94" s="97"/>
      <c r="J94" s="97"/>
      <c r="K94" s="97"/>
      <c r="L94" s="81"/>
      <c r="M94" s="81"/>
      <c r="N94" s="266">
        <v>88</v>
      </c>
      <c r="O94" s="267">
        <v>0</v>
      </c>
      <c r="P94" s="267">
        <v>12</v>
      </c>
      <c r="Q94" s="267">
        <v>6</v>
      </c>
      <c r="R94" s="266">
        <v>88</v>
      </c>
      <c r="S94" s="275" t="s">
        <v>275</v>
      </c>
      <c r="T94" s="266">
        <v>1</v>
      </c>
      <c r="U94" s="266">
        <v>188</v>
      </c>
      <c r="V94" s="266">
        <v>0.1</v>
      </c>
      <c r="W94" s="268">
        <v>9.9999999999999995E-7</v>
      </c>
      <c r="X94" s="266">
        <v>0.1</v>
      </c>
      <c r="Y94" s="266">
        <v>0.3</v>
      </c>
      <c r="Z94" s="266">
        <v>0.11</v>
      </c>
      <c r="AA94" s="266">
        <v>3.5</v>
      </c>
      <c r="AB94" s="272" t="s">
        <v>215</v>
      </c>
      <c r="AC94" s="199" t="str">
        <f t="shared" si="51"/>
        <v>7,13</v>
      </c>
      <c r="AD94" s="199" t="str">
        <f t="shared" si="52"/>
        <v/>
      </c>
      <c r="AE94" s="157">
        <v>54</v>
      </c>
      <c r="AF94" s="157">
        <v>12088800</v>
      </c>
      <c r="AG94" s="157">
        <v>3.125</v>
      </c>
      <c r="AH94" s="157">
        <v>0</v>
      </c>
      <c r="AI94" s="157">
        <v>0.25027634679227101</v>
      </c>
      <c r="AJ94" s="157">
        <v>0.21</v>
      </c>
      <c r="AK94" s="157">
        <v>0</v>
      </c>
      <c r="AL94" s="157">
        <v>1.32403685571704E-3</v>
      </c>
      <c r="AM94" s="157">
        <v>0</v>
      </c>
      <c r="AN94" s="157">
        <v>0</v>
      </c>
      <c r="AO94" s="157">
        <v>-0.249999999999933</v>
      </c>
      <c r="AP94" s="157">
        <v>0</v>
      </c>
      <c r="AQ94" s="157">
        <v>0</v>
      </c>
      <c r="AR94" s="157">
        <v>0</v>
      </c>
      <c r="AS94" s="157">
        <v>0</v>
      </c>
      <c r="AT94" s="157">
        <v>0</v>
      </c>
      <c r="AU94" s="157">
        <v>139.916666666666</v>
      </c>
      <c r="AV94" s="282"/>
      <c r="AW94" s="282"/>
      <c r="AX94" s="282"/>
      <c r="AY94" s="282"/>
      <c r="AZ94" s="282"/>
      <c r="BA94" s="282"/>
      <c r="BB94" s="290">
        <v>89</v>
      </c>
      <c r="BC94" s="290">
        <v>0.100005</v>
      </c>
      <c r="BD94" s="290"/>
      <c r="BE94" s="291" t="s">
        <v>29</v>
      </c>
      <c r="BF94" s="292" t="s">
        <v>521</v>
      </c>
      <c r="BG94" s="171"/>
      <c r="BH94" s="295">
        <v>89</v>
      </c>
      <c r="BI94" s="295">
        <v>18220800</v>
      </c>
      <c r="BJ94" s="85">
        <v>185</v>
      </c>
      <c r="BK94" s="85">
        <v>1015.8792570000001</v>
      </c>
      <c r="BL94" s="85">
        <v>224.4423286</v>
      </c>
      <c r="BM94" s="85">
        <v>6.1635520320000001</v>
      </c>
      <c r="BN94" s="85">
        <v>-1015.8792570000001</v>
      </c>
      <c r="BO94" s="85">
        <v>-196.15297860000001</v>
      </c>
      <c r="BP94" s="85">
        <v>-207.125798</v>
      </c>
      <c r="BQ94" s="296">
        <f t="shared" si="50"/>
        <v>210.88888888888889</v>
      </c>
      <c r="BR94" s="294"/>
      <c r="BS94" s="171"/>
      <c r="BT94" s="295">
        <v>89</v>
      </c>
      <c r="BU94" s="295">
        <v>18220800</v>
      </c>
      <c r="BV94" s="85">
        <v>1041.250681</v>
      </c>
      <c r="BW94" s="85">
        <v>1001.409968</v>
      </c>
      <c r="BX94" s="85">
        <v>-32.597464760000001</v>
      </c>
      <c r="BY94" s="85">
        <v>31.227061469999999</v>
      </c>
      <c r="BZ94" s="85">
        <v>-186.27757099999999</v>
      </c>
      <c r="CA94" s="85">
        <v>175.89873650000001</v>
      </c>
      <c r="CB94" s="171"/>
      <c r="CC94" s="171"/>
      <c r="CD94" s="171"/>
      <c r="CE94" s="171"/>
    </row>
    <row r="95" spans="1:83" ht="9.9499999999999993" customHeight="1">
      <c r="A95" s="171"/>
      <c r="B95" s="103"/>
      <c r="C95" s="97"/>
      <c r="D95" s="97"/>
      <c r="E95" s="97"/>
      <c r="F95" s="97"/>
      <c r="G95" s="97"/>
      <c r="H95" s="97"/>
      <c r="I95" s="97"/>
      <c r="J95" s="97"/>
      <c r="K95" s="97"/>
      <c r="L95" s="81"/>
      <c r="M95" s="81"/>
      <c r="N95" s="266">
        <v>89</v>
      </c>
      <c r="O95" s="267">
        <v>0</v>
      </c>
      <c r="P95" s="267">
        <v>12</v>
      </c>
      <c r="Q95" s="267">
        <v>7</v>
      </c>
      <c r="R95" s="266">
        <v>89</v>
      </c>
      <c r="S95" s="275" t="s">
        <v>276</v>
      </c>
      <c r="T95" s="266">
        <v>1</v>
      </c>
      <c r="U95" s="266">
        <v>189</v>
      </c>
      <c r="V95" s="266">
        <v>0.1</v>
      </c>
      <c r="W95" s="268">
        <v>9.9999999999999995E-7</v>
      </c>
      <c r="X95" s="266">
        <v>0.1</v>
      </c>
      <c r="Y95" s="266">
        <v>0.3</v>
      </c>
      <c r="Z95" s="266">
        <v>0.11</v>
      </c>
      <c r="AA95" s="266">
        <v>3.5</v>
      </c>
      <c r="AB95" s="272" t="s">
        <v>215</v>
      </c>
      <c r="AC95" s="199" t="str">
        <f t="shared" si="51"/>
        <v>8,13</v>
      </c>
      <c r="AD95" s="199" t="str">
        <f t="shared" si="52"/>
        <v/>
      </c>
      <c r="AE95" s="157">
        <v>55</v>
      </c>
      <c r="AF95" s="157">
        <v>12264000</v>
      </c>
      <c r="AG95" s="157">
        <v>3.125</v>
      </c>
      <c r="AH95" s="157">
        <v>0</v>
      </c>
      <c r="AI95" s="157">
        <v>0.25027634679238198</v>
      </c>
      <c r="AJ95" s="157">
        <v>0.21</v>
      </c>
      <c r="AK95" s="157">
        <v>0</v>
      </c>
      <c r="AL95" s="157">
        <v>1.1203234562040701E-3</v>
      </c>
      <c r="AM95" s="157">
        <v>0</v>
      </c>
      <c r="AN95" s="157">
        <v>0</v>
      </c>
      <c r="AO95" s="157">
        <v>-0.249999999999933</v>
      </c>
      <c r="AP95" s="157">
        <v>0</v>
      </c>
      <c r="AQ95" s="157">
        <v>0</v>
      </c>
      <c r="AR95" s="157">
        <v>0</v>
      </c>
      <c r="AS95" s="157">
        <v>0</v>
      </c>
      <c r="AT95" s="157">
        <v>0</v>
      </c>
      <c r="AU95" s="157">
        <v>141.944444444444</v>
      </c>
      <c r="AV95" s="282"/>
      <c r="AW95" s="282"/>
      <c r="AX95" s="282"/>
      <c r="AY95" s="282"/>
      <c r="AZ95" s="282"/>
      <c r="BA95" s="282"/>
      <c r="BB95" s="290">
        <v>90</v>
      </c>
      <c r="BC95" s="290">
        <v>0.100005</v>
      </c>
      <c r="BD95" s="290"/>
      <c r="BE95" s="291" t="s">
        <v>29</v>
      </c>
      <c r="BF95" s="292" t="s">
        <v>522</v>
      </c>
      <c r="BG95" s="171"/>
      <c r="BH95" s="295">
        <v>90</v>
      </c>
      <c r="BI95" s="295">
        <v>18396000</v>
      </c>
      <c r="BJ95" s="85">
        <v>185</v>
      </c>
      <c r="BK95" s="85">
        <v>1015.8803820000001</v>
      </c>
      <c r="BL95" s="85">
        <v>224.45067510000001</v>
      </c>
      <c r="BM95" s="85">
        <v>6.165086498</v>
      </c>
      <c r="BN95" s="85">
        <v>-1015.8803820000001</v>
      </c>
      <c r="BO95" s="85">
        <v>-196.1529931</v>
      </c>
      <c r="BP95" s="85">
        <v>-207.13259550000001</v>
      </c>
      <c r="BQ95" s="296">
        <f t="shared" si="50"/>
        <v>212.91666666666666</v>
      </c>
      <c r="BR95" s="294"/>
      <c r="BS95" s="171"/>
      <c r="BT95" s="295">
        <v>90</v>
      </c>
      <c r="BU95" s="295">
        <v>18396000</v>
      </c>
      <c r="BV95" s="85">
        <v>1041.2506920000001</v>
      </c>
      <c r="BW95" s="85">
        <v>1001.410004</v>
      </c>
      <c r="BX95" s="85">
        <v>-32.597963350000001</v>
      </c>
      <c r="BY95" s="85">
        <v>31.227061469999999</v>
      </c>
      <c r="BZ95" s="85">
        <v>-186.28553239999999</v>
      </c>
      <c r="CA95" s="85">
        <v>175.90553399999999</v>
      </c>
      <c r="CB95" s="171"/>
      <c r="CC95" s="171"/>
      <c r="CD95" s="171"/>
      <c r="CE95" s="171"/>
    </row>
    <row r="96" spans="1:83" ht="9.9499999999999993" customHeight="1">
      <c r="A96" s="171"/>
      <c r="B96" s="103"/>
      <c r="C96" s="97"/>
      <c r="D96" s="97"/>
      <c r="E96" s="97"/>
      <c r="F96" s="97"/>
      <c r="G96" s="97"/>
      <c r="H96" s="97"/>
      <c r="I96" s="97"/>
      <c r="J96" s="97"/>
      <c r="K96" s="97"/>
      <c r="L96" s="81"/>
      <c r="M96" s="81"/>
      <c r="N96" s="266">
        <v>90</v>
      </c>
      <c r="O96" s="267">
        <v>0</v>
      </c>
      <c r="P96" s="267">
        <v>12</v>
      </c>
      <c r="Q96" s="267">
        <v>8</v>
      </c>
      <c r="R96" s="266">
        <v>90</v>
      </c>
      <c r="S96" s="275" t="s">
        <v>277</v>
      </c>
      <c r="T96" s="266">
        <v>1</v>
      </c>
      <c r="U96" s="266">
        <v>190</v>
      </c>
      <c r="V96" s="266">
        <v>0.1</v>
      </c>
      <c r="W96" s="268">
        <v>9.9999999999999995E-7</v>
      </c>
      <c r="X96" s="266">
        <v>0.1</v>
      </c>
      <c r="Y96" s="266">
        <v>0.3</v>
      </c>
      <c r="Z96" s="266">
        <v>0.11</v>
      </c>
      <c r="AA96" s="266">
        <v>3.5</v>
      </c>
      <c r="AB96" s="272" t="s">
        <v>215</v>
      </c>
      <c r="AC96" s="199" t="str">
        <f t="shared" si="51"/>
        <v>9,13</v>
      </c>
      <c r="AD96" s="199" t="str">
        <f t="shared" si="52"/>
        <v/>
      </c>
      <c r="AE96" s="157">
        <v>56</v>
      </c>
      <c r="AF96" s="157">
        <v>12439200</v>
      </c>
      <c r="AG96" s="157">
        <v>3.125</v>
      </c>
      <c r="AH96" s="157">
        <v>0</v>
      </c>
      <c r="AI96" s="157">
        <v>0.25027634679238198</v>
      </c>
      <c r="AJ96" s="157">
        <v>0.21</v>
      </c>
      <c r="AK96" s="157">
        <v>0</v>
      </c>
      <c r="AL96" s="157">
        <v>9.26269395590616E-4</v>
      </c>
      <c r="AM96" s="157">
        <v>0</v>
      </c>
      <c r="AN96" s="157">
        <v>0</v>
      </c>
      <c r="AO96" s="157">
        <v>-0.249999999999964</v>
      </c>
      <c r="AP96" s="157">
        <v>0</v>
      </c>
      <c r="AQ96" s="157">
        <v>0</v>
      </c>
      <c r="AR96" s="157">
        <v>0</v>
      </c>
      <c r="AS96" s="157">
        <v>0</v>
      </c>
      <c r="AT96" s="157">
        <v>0</v>
      </c>
      <c r="AU96" s="157">
        <v>143.972222222222</v>
      </c>
      <c r="AV96" s="282"/>
      <c r="AW96" s="282"/>
      <c r="AX96" s="282"/>
      <c r="AY96" s="282"/>
      <c r="AZ96" s="282"/>
      <c r="BA96" s="282"/>
      <c r="BB96" s="290">
        <v>91</v>
      </c>
      <c r="BC96" s="290">
        <v>0.20000999999999999</v>
      </c>
      <c r="BD96" s="290"/>
      <c r="BE96" s="291" t="s">
        <v>29</v>
      </c>
      <c r="BF96" s="292" t="s">
        <v>523</v>
      </c>
      <c r="BG96" s="171"/>
      <c r="BH96" s="295">
        <v>91</v>
      </c>
      <c r="BI96" s="295">
        <v>18571200</v>
      </c>
      <c r="BJ96" s="85">
        <v>185</v>
      </c>
      <c r="BK96" s="85">
        <v>1015.882981</v>
      </c>
      <c r="BL96" s="85">
        <v>224.5103474</v>
      </c>
      <c r="BM96" s="85">
        <v>6.1658291719999996</v>
      </c>
      <c r="BN96" s="85">
        <v>-1015.882981</v>
      </c>
      <c r="BO96" s="85">
        <v>-196.20487929999999</v>
      </c>
      <c r="BP96" s="85">
        <v>-207.13963889999999</v>
      </c>
      <c r="BQ96" s="296">
        <f t="shared" si="50"/>
        <v>214.94444444444446</v>
      </c>
      <c r="BR96" s="294"/>
      <c r="BS96" s="171"/>
      <c r="BT96" s="295">
        <v>91</v>
      </c>
      <c r="BU96" s="295">
        <v>18571200</v>
      </c>
      <c r="BV96" s="85">
        <v>1041.2507049999999</v>
      </c>
      <c r="BW96" s="85">
        <v>1001.410043</v>
      </c>
      <c r="BX96" s="85">
        <v>-32.598513230000002</v>
      </c>
      <c r="BY96" s="85">
        <v>31.227061469999999</v>
      </c>
      <c r="BZ96" s="85">
        <v>-186.29418459999999</v>
      </c>
      <c r="CA96" s="85">
        <v>175.9125774</v>
      </c>
      <c r="CB96" s="171"/>
      <c r="CC96" s="171"/>
      <c r="CD96" s="171"/>
      <c r="CE96" s="171"/>
    </row>
    <row r="97" spans="1:83" ht="9.9499999999999993" customHeight="1">
      <c r="A97" s="171"/>
      <c r="B97" s="103"/>
      <c r="C97" s="97"/>
      <c r="D97" s="97"/>
      <c r="E97" s="97"/>
      <c r="F97" s="97"/>
      <c r="G97" s="97"/>
      <c r="H97" s="97"/>
      <c r="I97" s="97"/>
      <c r="J97" s="97"/>
      <c r="K97" s="97"/>
      <c r="L97" s="81"/>
      <c r="M97" s="81"/>
      <c r="N97" s="266">
        <v>91</v>
      </c>
      <c r="O97" s="267">
        <v>0</v>
      </c>
      <c r="P97" s="267">
        <v>13</v>
      </c>
      <c r="Q97" s="267">
        <v>1</v>
      </c>
      <c r="R97" s="266">
        <v>91</v>
      </c>
      <c r="S97" s="275" t="s">
        <v>278</v>
      </c>
      <c r="T97" s="266">
        <v>1</v>
      </c>
      <c r="U97" s="266">
        <v>191</v>
      </c>
      <c r="V97" s="266">
        <v>0.1</v>
      </c>
      <c r="W97" s="268">
        <v>9.9999999999999995E-7</v>
      </c>
      <c r="X97" s="266">
        <v>0.2</v>
      </c>
      <c r="Y97" s="266">
        <v>0.3</v>
      </c>
      <c r="Z97" s="266">
        <v>0.21</v>
      </c>
      <c r="AA97" s="266">
        <v>3.5</v>
      </c>
      <c r="AB97" s="272" t="s">
        <v>215</v>
      </c>
      <c r="AC97" s="199" t="str">
        <f t="shared" si="51"/>
        <v>2,14</v>
      </c>
      <c r="AD97" s="199" t="str">
        <f t="shared" si="52"/>
        <v/>
      </c>
      <c r="AE97" s="157">
        <v>57</v>
      </c>
      <c r="AF97" s="157">
        <v>12614400</v>
      </c>
      <c r="AG97" s="157">
        <v>3.125</v>
      </c>
      <c r="AH97" s="157">
        <v>0</v>
      </c>
      <c r="AI97" s="157">
        <v>0.25027634679227101</v>
      </c>
      <c r="AJ97" s="157">
        <v>0.21</v>
      </c>
      <c r="AK97" s="157">
        <v>0</v>
      </c>
      <c r="AL97" s="157">
        <v>7.4279081393749402E-4</v>
      </c>
      <c r="AM97" s="157">
        <v>0</v>
      </c>
      <c r="AN97" s="157">
        <v>0</v>
      </c>
      <c r="AO97" s="157">
        <v>-0.249999999999933</v>
      </c>
      <c r="AP97" s="157">
        <v>0</v>
      </c>
      <c r="AQ97" s="157">
        <v>0</v>
      </c>
      <c r="AR97" s="157">
        <v>0</v>
      </c>
      <c r="AS97" s="157">
        <v>0</v>
      </c>
      <c r="AT97" s="157">
        <v>0</v>
      </c>
      <c r="AU97" s="157">
        <v>146</v>
      </c>
      <c r="AV97" s="282"/>
      <c r="AW97" s="282"/>
      <c r="AX97" s="282"/>
      <c r="AY97" s="282"/>
      <c r="AZ97" s="282"/>
      <c r="BA97" s="282"/>
      <c r="BB97" s="290">
        <v>92</v>
      </c>
      <c r="BC97" s="290">
        <v>0.20000999999999999</v>
      </c>
      <c r="BD97" s="290"/>
      <c r="BE97" s="291" t="s">
        <v>29</v>
      </c>
      <c r="BF97" s="292" t="s">
        <v>524</v>
      </c>
      <c r="BG97" s="171"/>
      <c r="BH97" s="295">
        <v>92</v>
      </c>
      <c r="BI97" s="295">
        <v>18746400</v>
      </c>
      <c r="BJ97" s="85">
        <v>185</v>
      </c>
      <c r="BK97" s="85">
        <v>1015.886895</v>
      </c>
      <c r="BL97" s="85">
        <v>224.5208499</v>
      </c>
      <c r="BM97" s="85">
        <v>6.1657678210000002</v>
      </c>
      <c r="BN97" s="85">
        <v>-1015.886895</v>
      </c>
      <c r="BO97" s="85">
        <v>-196.2082691</v>
      </c>
      <c r="BP97" s="85">
        <v>-207.14681289999999</v>
      </c>
      <c r="BQ97" s="296">
        <f t="shared" si="50"/>
        <v>216.97222222222223</v>
      </c>
      <c r="BR97" s="294"/>
      <c r="BS97" s="171"/>
      <c r="BT97" s="295">
        <v>92</v>
      </c>
      <c r="BU97" s="295">
        <v>18746400</v>
      </c>
      <c r="BV97" s="85">
        <v>1041.2507189999999</v>
      </c>
      <c r="BW97" s="85">
        <v>1001.410085</v>
      </c>
      <c r="BX97" s="85">
        <v>-32.599106620000001</v>
      </c>
      <c r="BY97" s="85">
        <v>31.227061469999999</v>
      </c>
      <c r="BZ97" s="85">
        <v>-186.30342680000001</v>
      </c>
      <c r="CA97" s="85">
        <v>175.91975149999999</v>
      </c>
      <c r="CB97" s="171"/>
      <c r="CC97" s="171"/>
      <c r="CD97" s="171"/>
      <c r="CE97" s="171"/>
    </row>
    <row r="98" spans="1:83" ht="9.9499999999999993" customHeight="1">
      <c r="A98" s="171"/>
      <c r="B98" s="103"/>
      <c r="C98" s="97"/>
      <c r="D98" s="97"/>
      <c r="E98" s="97"/>
      <c r="F98" s="97"/>
      <c r="G98" s="97"/>
      <c r="H98" s="97"/>
      <c r="I98" s="97"/>
      <c r="J98" s="97"/>
      <c r="K98" s="97"/>
      <c r="L98" s="81"/>
      <c r="M98" s="81"/>
      <c r="N98" s="266">
        <v>92</v>
      </c>
      <c r="O98" s="267">
        <v>0</v>
      </c>
      <c r="P98" s="267">
        <v>13</v>
      </c>
      <c r="Q98" s="267">
        <v>5</v>
      </c>
      <c r="R98" s="266">
        <v>92</v>
      </c>
      <c r="S98" s="275" t="s">
        <v>279</v>
      </c>
      <c r="T98" s="266">
        <v>1</v>
      </c>
      <c r="U98" s="266">
        <v>192</v>
      </c>
      <c r="V98" s="266">
        <v>0.1</v>
      </c>
      <c r="W98" s="268">
        <v>9.9999999999999995E-7</v>
      </c>
      <c r="X98" s="266">
        <v>0.2</v>
      </c>
      <c r="Y98" s="266">
        <v>0.3</v>
      </c>
      <c r="Z98" s="266">
        <v>0.21</v>
      </c>
      <c r="AA98" s="266">
        <v>3.5</v>
      </c>
      <c r="AB98" s="272" t="s">
        <v>215</v>
      </c>
      <c r="AC98" s="199" t="str">
        <f t="shared" si="51"/>
        <v>6,14</v>
      </c>
      <c r="AD98" s="199" t="str">
        <f t="shared" si="52"/>
        <v/>
      </c>
      <c r="AE98" s="157">
        <v>58</v>
      </c>
      <c r="AF98" s="157">
        <v>12789600</v>
      </c>
      <c r="AG98" s="157">
        <v>3.125</v>
      </c>
      <c r="AH98" s="157">
        <v>0</v>
      </c>
      <c r="AI98" s="157">
        <v>0.25027634679227101</v>
      </c>
      <c r="AJ98" s="157">
        <v>0.21</v>
      </c>
      <c r="AK98" s="157">
        <v>0</v>
      </c>
      <c r="AL98" s="157">
        <v>5.6963975892139398E-4</v>
      </c>
      <c r="AM98" s="157">
        <v>0</v>
      </c>
      <c r="AN98" s="157">
        <v>0</v>
      </c>
      <c r="AO98" s="157">
        <v>-0.249999999999933</v>
      </c>
      <c r="AP98" s="157">
        <v>0</v>
      </c>
      <c r="AQ98" s="157">
        <v>0</v>
      </c>
      <c r="AR98" s="157">
        <v>0</v>
      </c>
      <c r="AS98" s="157">
        <v>0</v>
      </c>
      <c r="AT98" s="157">
        <v>0</v>
      </c>
      <c r="AU98" s="157">
        <v>148.027777777777</v>
      </c>
      <c r="AV98" s="282"/>
      <c r="AW98" s="282"/>
      <c r="AX98" s="282"/>
      <c r="AY98" s="282"/>
      <c r="AZ98" s="282"/>
      <c r="BA98" s="282"/>
      <c r="BB98" s="290">
        <v>93</v>
      </c>
      <c r="BC98" s="290">
        <v>0.20000999999999999</v>
      </c>
      <c r="BD98" s="290"/>
      <c r="BE98" s="291" t="s">
        <v>29</v>
      </c>
      <c r="BF98" s="292" t="s">
        <v>525</v>
      </c>
      <c r="BG98" s="171"/>
      <c r="BH98" s="295">
        <v>93</v>
      </c>
      <c r="BI98" s="295">
        <v>18921600</v>
      </c>
      <c r="BJ98" s="85">
        <v>185</v>
      </c>
      <c r="BK98" s="85">
        <v>1015.891912</v>
      </c>
      <c r="BL98" s="85">
        <v>224.53190849999999</v>
      </c>
      <c r="BM98" s="85">
        <v>6.1651352299999997</v>
      </c>
      <c r="BN98" s="85">
        <v>-1015.891912</v>
      </c>
      <c r="BO98" s="85">
        <v>-196.21276499999999</v>
      </c>
      <c r="BP98" s="85">
        <v>-207.15400819999999</v>
      </c>
      <c r="BQ98" s="296">
        <f t="shared" si="50"/>
        <v>219</v>
      </c>
      <c r="BR98" s="294"/>
      <c r="BS98" s="171"/>
      <c r="BT98" s="295">
        <v>93</v>
      </c>
      <c r="BU98" s="295">
        <v>18921600</v>
      </c>
      <c r="BV98" s="85">
        <v>1041.2507330000001</v>
      </c>
      <c r="BW98" s="85">
        <v>1001.410129</v>
      </c>
      <c r="BX98" s="85">
        <v>-32.599731319999997</v>
      </c>
      <c r="BY98" s="85">
        <v>31.227061469999999</v>
      </c>
      <c r="BZ98" s="85">
        <v>-186.31312679999999</v>
      </c>
      <c r="CA98" s="85">
        <v>175.9269468</v>
      </c>
      <c r="CB98" s="171"/>
      <c r="CC98" s="171"/>
      <c r="CD98" s="171"/>
      <c r="CE98" s="171"/>
    </row>
    <row r="99" spans="1:83" ht="9.9499999999999993" customHeight="1">
      <c r="A99" s="171"/>
      <c r="B99" s="103"/>
      <c r="C99" s="97"/>
      <c r="D99" s="97"/>
      <c r="E99" s="97"/>
      <c r="F99" s="97"/>
      <c r="G99" s="97"/>
      <c r="H99" s="97"/>
      <c r="I99" s="97"/>
      <c r="J99" s="97"/>
      <c r="K99" s="97"/>
      <c r="L99" s="81"/>
      <c r="M99" s="81"/>
      <c r="N99" s="266">
        <v>93</v>
      </c>
      <c r="O99" s="267">
        <v>0</v>
      </c>
      <c r="P99" s="267">
        <v>13</v>
      </c>
      <c r="Q99" s="267">
        <v>6</v>
      </c>
      <c r="R99" s="266">
        <v>93</v>
      </c>
      <c r="S99" s="275" t="s">
        <v>280</v>
      </c>
      <c r="T99" s="266">
        <v>1</v>
      </c>
      <c r="U99" s="266">
        <v>193</v>
      </c>
      <c r="V99" s="266">
        <v>0.1</v>
      </c>
      <c r="W99" s="268">
        <v>9.9999999999999995E-7</v>
      </c>
      <c r="X99" s="266">
        <v>0.2</v>
      </c>
      <c r="Y99" s="266">
        <v>0.3</v>
      </c>
      <c r="Z99" s="266">
        <v>0.21</v>
      </c>
      <c r="AA99" s="266">
        <v>3.5</v>
      </c>
      <c r="AB99" s="272" t="s">
        <v>215</v>
      </c>
      <c r="AC99" s="199" t="str">
        <f t="shared" si="51"/>
        <v>7,14</v>
      </c>
      <c r="AD99" s="199" t="str">
        <f t="shared" si="52"/>
        <v/>
      </c>
      <c r="AE99" s="157">
        <v>59</v>
      </c>
      <c r="AF99" s="157">
        <v>12964800</v>
      </c>
      <c r="AG99" s="157">
        <v>3.125</v>
      </c>
      <c r="AH99" s="157">
        <v>0</v>
      </c>
      <c r="AI99" s="157">
        <v>0.25027634679238198</v>
      </c>
      <c r="AJ99" s="157">
        <v>0.21</v>
      </c>
      <c r="AK99" s="157">
        <v>0</v>
      </c>
      <c r="AL99" s="157">
        <v>4.0709686539810698E-4</v>
      </c>
      <c r="AM99" s="157">
        <v>0</v>
      </c>
      <c r="AN99" s="157">
        <v>0</v>
      </c>
      <c r="AO99" s="157">
        <v>-0.249999999999996</v>
      </c>
      <c r="AP99" s="157">
        <v>0</v>
      </c>
      <c r="AQ99" s="157">
        <v>0</v>
      </c>
      <c r="AR99" s="157">
        <v>0</v>
      </c>
      <c r="AS99" s="157">
        <v>0</v>
      </c>
      <c r="AT99" s="157">
        <v>0</v>
      </c>
      <c r="AU99" s="157">
        <v>150.055555555555</v>
      </c>
      <c r="AV99" s="282"/>
      <c r="AW99" s="282"/>
      <c r="AX99" s="282"/>
      <c r="AY99" s="282"/>
      <c r="AZ99" s="282"/>
      <c r="BA99" s="282"/>
      <c r="BB99" s="290">
        <v>94</v>
      </c>
      <c r="BC99" s="290">
        <v>0.20000999999999999</v>
      </c>
      <c r="BD99" s="290"/>
      <c r="BE99" s="291" t="s">
        <v>29</v>
      </c>
      <c r="BF99" s="292" t="s">
        <v>526</v>
      </c>
      <c r="BG99" s="171"/>
      <c r="BH99" s="295">
        <v>94</v>
      </c>
      <c r="BI99" s="295">
        <v>19096800</v>
      </c>
      <c r="BJ99" s="85">
        <v>185</v>
      </c>
      <c r="BK99" s="85">
        <v>1015.89783</v>
      </c>
      <c r="BL99" s="85">
        <v>224.54324930000001</v>
      </c>
      <c r="BM99" s="85">
        <v>6.1640557649999996</v>
      </c>
      <c r="BN99" s="85">
        <v>-1015.89783</v>
      </c>
      <c r="BO99" s="85">
        <v>-196.21802919999999</v>
      </c>
      <c r="BP99" s="85">
        <v>-207.16116439999999</v>
      </c>
      <c r="BQ99" s="296">
        <f t="shared" si="50"/>
        <v>221.02777777777777</v>
      </c>
      <c r="BR99" s="294"/>
      <c r="BS99" s="171"/>
      <c r="BT99" s="295">
        <v>94</v>
      </c>
      <c r="BU99" s="295">
        <v>19096800</v>
      </c>
      <c r="BV99" s="85">
        <v>1041.2507479999999</v>
      </c>
      <c r="BW99" s="85">
        <v>1001.410175</v>
      </c>
      <c r="BX99" s="85">
        <v>-32.600378939999999</v>
      </c>
      <c r="BY99" s="85">
        <v>31.227061469999999</v>
      </c>
      <c r="BZ99" s="85">
        <v>-186.3231715</v>
      </c>
      <c r="CA99" s="85">
        <v>175.9341029</v>
      </c>
      <c r="CB99" s="171"/>
      <c r="CC99" s="171"/>
      <c r="CD99" s="171"/>
      <c r="CE99" s="171"/>
    </row>
    <row r="100" spans="1:83" ht="9.9499999999999993" customHeight="1">
      <c r="A100" s="171"/>
      <c r="B100" s="103"/>
      <c r="C100" s="97"/>
      <c r="D100" s="97"/>
      <c r="E100" s="97"/>
      <c r="F100" s="97"/>
      <c r="G100" s="97"/>
      <c r="H100" s="97"/>
      <c r="I100" s="97"/>
      <c r="J100" s="97"/>
      <c r="K100" s="97"/>
      <c r="L100" s="81"/>
      <c r="M100" s="81"/>
      <c r="N100" s="266">
        <v>94</v>
      </c>
      <c r="O100" s="267">
        <v>0</v>
      </c>
      <c r="P100" s="267">
        <v>13</v>
      </c>
      <c r="Q100" s="267">
        <v>7</v>
      </c>
      <c r="R100" s="266">
        <v>94</v>
      </c>
      <c r="S100" s="275" t="s">
        <v>281</v>
      </c>
      <c r="T100" s="266">
        <v>1</v>
      </c>
      <c r="U100" s="266">
        <v>194</v>
      </c>
      <c r="V100" s="266">
        <v>0.1</v>
      </c>
      <c r="W100" s="268">
        <v>9.9999999999999995E-7</v>
      </c>
      <c r="X100" s="266">
        <v>0.2</v>
      </c>
      <c r="Y100" s="266">
        <v>0.3</v>
      </c>
      <c r="Z100" s="266">
        <v>0.21</v>
      </c>
      <c r="AA100" s="266">
        <v>3.5</v>
      </c>
      <c r="AB100" s="272" t="s">
        <v>215</v>
      </c>
      <c r="AC100" s="199" t="str">
        <f t="shared" si="51"/>
        <v>8,14</v>
      </c>
      <c r="AD100" s="199" t="str">
        <f t="shared" si="52"/>
        <v/>
      </c>
      <c r="AE100" s="157">
        <v>60</v>
      </c>
      <c r="AF100" s="157">
        <v>13140000</v>
      </c>
      <c r="AG100" s="157">
        <v>3.125</v>
      </c>
      <c r="AH100" s="157">
        <v>0</v>
      </c>
      <c r="AI100" s="157">
        <v>0.25027634679238198</v>
      </c>
      <c r="AJ100" s="157">
        <v>0.21</v>
      </c>
      <c r="AK100" s="157">
        <v>0</v>
      </c>
      <c r="AL100" s="157">
        <v>2.5554350241863599E-4</v>
      </c>
      <c r="AM100" s="157">
        <v>0</v>
      </c>
      <c r="AN100" s="157">
        <v>0</v>
      </c>
      <c r="AO100" s="157">
        <v>-0.249999999999933</v>
      </c>
      <c r="AP100" s="157">
        <v>0</v>
      </c>
      <c r="AQ100" s="157">
        <v>0</v>
      </c>
      <c r="AR100" s="157">
        <v>0</v>
      </c>
      <c r="AS100" s="157">
        <v>0</v>
      </c>
      <c r="AT100" s="157">
        <v>0</v>
      </c>
      <c r="AU100" s="157">
        <v>152.083333333333</v>
      </c>
      <c r="AV100" s="282"/>
      <c r="AW100" s="282"/>
      <c r="AX100" s="282"/>
      <c r="AY100" s="282"/>
      <c r="AZ100" s="282"/>
      <c r="BA100" s="282"/>
      <c r="BB100" s="290">
        <v>95</v>
      </c>
      <c r="BC100" s="290">
        <v>0.100005</v>
      </c>
      <c r="BD100" s="290"/>
      <c r="BE100" s="291" t="s">
        <v>29</v>
      </c>
      <c r="BF100" s="292" t="s">
        <v>527</v>
      </c>
      <c r="BG100" s="171"/>
      <c r="BH100" s="295">
        <v>95</v>
      </c>
      <c r="BI100" s="295">
        <v>19272000</v>
      </c>
      <c r="BJ100" s="85">
        <v>185</v>
      </c>
      <c r="BK100" s="85">
        <v>1015.904461</v>
      </c>
      <c r="BL100" s="85">
        <v>224.5547455</v>
      </c>
      <c r="BM100" s="85">
        <v>6.1626707390000002</v>
      </c>
      <c r="BN100" s="85">
        <v>-1015.904461</v>
      </c>
      <c r="BO100" s="85">
        <v>-196.22387979999999</v>
      </c>
      <c r="BP100" s="85">
        <v>-207.168195</v>
      </c>
      <c r="BQ100" s="296">
        <f t="shared" si="50"/>
        <v>223.05555555555554</v>
      </c>
      <c r="BR100" s="294"/>
      <c r="BS100" s="171"/>
      <c r="BT100" s="295">
        <v>95</v>
      </c>
      <c r="BU100" s="295">
        <v>19272000</v>
      </c>
      <c r="BV100" s="85">
        <v>1041.250763</v>
      </c>
      <c r="BW100" s="85">
        <v>1001.410221</v>
      </c>
      <c r="BX100" s="85">
        <v>-32.6010426</v>
      </c>
      <c r="BY100" s="85">
        <v>31.227061469999999</v>
      </c>
      <c r="BZ100" s="85">
        <v>-186.33344869999999</v>
      </c>
      <c r="CA100" s="85">
        <v>175.94113350000001</v>
      </c>
      <c r="CB100" s="171"/>
      <c r="CC100" s="171"/>
      <c r="CD100" s="171"/>
      <c r="CE100" s="171"/>
    </row>
    <row r="101" spans="1:83" ht="9.9499999999999993" customHeight="1">
      <c r="A101" s="171"/>
      <c r="B101" s="103"/>
      <c r="C101" s="97"/>
      <c r="D101" s="97"/>
      <c r="E101" s="97"/>
      <c r="F101" s="97"/>
      <c r="G101" s="97"/>
      <c r="H101" s="97"/>
      <c r="I101" s="97"/>
      <c r="J101" s="97"/>
      <c r="K101" s="97"/>
      <c r="L101" s="81"/>
      <c r="M101" s="81"/>
      <c r="N101" s="266">
        <v>95</v>
      </c>
      <c r="O101" s="267">
        <v>0</v>
      </c>
      <c r="P101" s="267">
        <v>13</v>
      </c>
      <c r="Q101" s="267">
        <v>8</v>
      </c>
      <c r="R101" s="266">
        <v>95</v>
      </c>
      <c r="S101" s="275" t="s">
        <v>282</v>
      </c>
      <c r="T101" s="266">
        <v>1</v>
      </c>
      <c r="U101" s="266">
        <v>195</v>
      </c>
      <c r="V101" s="266">
        <v>0.1</v>
      </c>
      <c r="W101" s="268">
        <v>9.9999999999999995E-7</v>
      </c>
      <c r="X101" s="266">
        <v>0.1</v>
      </c>
      <c r="Y101" s="266">
        <v>0.3</v>
      </c>
      <c r="Z101" s="266">
        <v>0.11</v>
      </c>
      <c r="AA101" s="266">
        <v>3.5</v>
      </c>
      <c r="AB101" s="272" t="s">
        <v>215</v>
      </c>
      <c r="AC101" s="199" t="str">
        <f t="shared" si="51"/>
        <v>9,14</v>
      </c>
      <c r="AD101" s="199" t="str">
        <f t="shared" si="52"/>
        <v/>
      </c>
      <c r="AE101" s="157">
        <v>61</v>
      </c>
      <c r="AF101" s="157">
        <v>13315200</v>
      </c>
      <c r="AG101" s="157">
        <v>5</v>
      </c>
      <c r="AH101" s="157">
        <v>0</v>
      </c>
      <c r="AI101" s="157">
        <v>0.25027634679227101</v>
      </c>
      <c r="AJ101" s="157">
        <v>0.21</v>
      </c>
      <c r="AK101" s="157">
        <v>0</v>
      </c>
      <c r="AL101" s="157">
        <v>1.8565802167784599E-4</v>
      </c>
      <c r="AM101" s="157">
        <v>0</v>
      </c>
      <c r="AN101" s="157">
        <v>0</v>
      </c>
      <c r="AO101" s="157">
        <v>-0.24999999999986899</v>
      </c>
      <c r="AP101" s="157">
        <v>0</v>
      </c>
      <c r="AQ101" s="157">
        <v>0</v>
      </c>
      <c r="AR101" s="157">
        <v>0</v>
      </c>
      <c r="AS101" s="157">
        <v>0</v>
      </c>
      <c r="AT101" s="157">
        <v>0</v>
      </c>
      <c r="AU101" s="157">
        <v>154.111111111111</v>
      </c>
      <c r="AV101" s="282"/>
      <c r="AW101" s="282"/>
      <c r="AX101" s="282"/>
      <c r="AY101" s="282"/>
      <c r="AZ101" s="282"/>
      <c r="BA101" s="282"/>
      <c r="BB101" s="290">
        <v>96</v>
      </c>
      <c r="BC101" s="290">
        <v>0.20000999999999999</v>
      </c>
      <c r="BD101" s="290"/>
      <c r="BE101" s="291" t="s">
        <v>29</v>
      </c>
      <c r="BF101" s="292" t="s">
        <v>528</v>
      </c>
      <c r="BG101" s="171"/>
      <c r="BH101" s="295">
        <v>96</v>
      </c>
      <c r="BI101" s="295">
        <v>19447200</v>
      </c>
      <c r="BJ101" s="85">
        <v>185</v>
      </c>
      <c r="BK101" s="85">
        <v>1015.912013</v>
      </c>
      <c r="BL101" s="85">
        <v>224.56773989999999</v>
      </c>
      <c r="BM101" s="85">
        <v>6.1608394999999998</v>
      </c>
      <c r="BN101" s="85">
        <v>-1015.912013</v>
      </c>
      <c r="BO101" s="85">
        <v>-196.23161060000001</v>
      </c>
      <c r="BP101" s="85">
        <v>-207.1752898</v>
      </c>
      <c r="BQ101" s="296">
        <f t="shared" si="50"/>
        <v>225.08333333333334</v>
      </c>
      <c r="BR101" s="294"/>
      <c r="BS101" s="171"/>
      <c r="BT101" s="295">
        <v>96</v>
      </c>
      <c r="BU101" s="295">
        <v>19447200</v>
      </c>
      <c r="BV101" s="85">
        <v>1041.250779</v>
      </c>
      <c r="BW101" s="85">
        <v>1001.41027</v>
      </c>
      <c r="BX101" s="85">
        <v>-32.601733439999997</v>
      </c>
      <c r="BY101" s="85">
        <v>31.227061469999999</v>
      </c>
      <c r="BZ101" s="85">
        <v>-186.34418199999999</v>
      </c>
      <c r="CA101" s="85">
        <v>175.94822830000001</v>
      </c>
      <c r="CB101" s="171"/>
      <c r="CC101" s="171"/>
      <c r="CD101" s="171"/>
      <c r="CE101" s="171"/>
    </row>
    <row r="102" spans="1:83" ht="9.9499999999999993" customHeight="1">
      <c r="A102" s="171"/>
      <c r="B102" s="103"/>
      <c r="C102" s="97"/>
      <c r="D102" s="97"/>
      <c r="E102" s="97"/>
      <c r="F102" s="97"/>
      <c r="G102" s="97"/>
      <c r="H102" s="97"/>
      <c r="I102" s="97"/>
      <c r="J102" s="97"/>
      <c r="K102" s="97"/>
      <c r="L102" s="81"/>
      <c r="M102" s="81"/>
      <c r="N102" s="266">
        <v>96</v>
      </c>
      <c r="O102" s="267">
        <v>0</v>
      </c>
      <c r="P102" s="267">
        <v>14</v>
      </c>
      <c r="Q102" s="267">
        <v>2</v>
      </c>
      <c r="R102" s="266">
        <v>96</v>
      </c>
      <c r="S102" s="275" t="s">
        <v>283</v>
      </c>
      <c r="T102" s="266">
        <v>1</v>
      </c>
      <c r="U102" s="266">
        <v>196</v>
      </c>
      <c r="V102" s="266">
        <v>0.1</v>
      </c>
      <c r="W102" s="268">
        <v>9.9999999999999995E-7</v>
      </c>
      <c r="X102" s="266">
        <v>0.2</v>
      </c>
      <c r="Y102" s="266">
        <v>0.3</v>
      </c>
      <c r="Z102" s="266">
        <v>0.21</v>
      </c>
      <c r="AA102" s="266">
        <v>3.5</v>
      </c>
      <c r="AB102" s="272" t="s">
        <v>215</v>
      </c>
      <c r="AC102" s="199" t="str">
        <f t="shared" si="51"/>
        <v>3,15</v>
      </c>
      <c r="AD102" s="199" t="str">
        <f t="shared" si="52"/>
        <v/>
      </c>
      <c r="AE102" s="157">
        <v>62</v>
      </c>
      <c r="AF102" s="157">
        <v>13490400</v>
      </c>
      <c r="AG102" s="157">
        <v>5</v>
      </c>
      <c r="AH102" s="157">
        <v>0</v>
      </c>
      <c r="AI102" s="157">
        <v>0.25391967568384499</v>
      </c>
      <c r="AJ102" s="157">
        <v>0.21</v>
      </c>
      <c r="AK102" s="157">
        <v>0</v>
      </c>
      <c r="AL102" s="157">
        <v>2.1414000573473699E-4</v>
      </c>
      <c r="AM102" s="157">
        <v>0</v>
      </c>
      <c r="AN102" s="157">
        <v>0</v>
      </c>
      <c r="AO102" s="157">
        <v>-0.249999999999933</v>
      </c>
      <c r="AP102" s="157">
        <v>0</v>
      </c>
      <c r="AQ102" s="157">
        <v>0</v>
      </c>
      <c r="AR102" s="157">
        <v>0</v>
      </c>
      <c r="AS102" s="157">
        <v>0</v>
      </c>
      <c r="AT102" s="157">
        <v>0</v>
      </c>
      <c r="AU102" s="157">
        <v>156.138888888888</v>
      </c>
      <c r="AV102" s="282"/>
      <c r="AW102" s="282"/>
      <c r="AX102" s="282"/>
      <c r="AY102" s="282"/>
      <c r="AZ102" s="282"/>
      <c r="BA102" s="282"/>
      <c r="BB102" s="290">
        <v>97</v>
      </c>
      <c r="BC102" s="290">
        <v>0.20000999999999999</v>
      </c>
      <c r="BD102" s="290"/>
      <c r="BE102" s="291" t="s">
        <v>29</v>
      </c>
      <c r="BF102" s="292" t="s">
        <v>529</v>
      </c>
      <c r="BG102" s="171"/>
      <c r="BH102" s="295">
        <v>97</v>
      </c>
      <c r="BI102" s="295">
        <v>19622400</v>
      </c>
      <c r="BJ102" s="85">
        <v>185</v>
      </c>
      <c r="BK102" s="85">
        <v>1015.921143</v>
      </c>
      <c r="BL102" s="85">
        <v>224.58238779999999</v>
      </c>
      <c r="BM102" s="85">
        <v>6.1577026620000002</v>
      </c>
      <c r="BN102" s="85">
        <v>-1015.921143</v>
      </c>
      <c r="BO102" s="85">
        <v>-196.2418581</v>
      </c>
      <c r="BP102" s="85">
        <v>-207.1828271</v>
      </c>
      <c r="BQ102" s="296">
        <f t="shared" si="50"/>
        <v>227.11111111111111</v>
      </c>
      <c r="BR102" s="294"/>
      <c r="BS102" s="171"/>
      <c r="BT102" s="295">
        <v>97</v>
      </c>
      <c r="BU102" s="295">
        <v>19622400</v>
      </c>
      <c r="BV102" s="85">
        <v>1041.250796</v>
      </c>
      <c r="BW102" s="85">
        <v>1001.410322</v>
      </c>
      <c r="BX102" s="85">
        <v>-32.602463030000003</v>
      </c>
      <c r="BY102" s="85">
        <v>31.227061469999999</v>
      </c>
      <c r="BZ102" s="85">
        <v>-186.35551100000001</v>
      </c>
      <c r="CA102" s="85">
        <v>175.95576560000001</v>
      </c>
      <c r="CB102" s="171"/>
      <c r="CC102" s="171"/>
      <c r="CD102" s="171"/>
      <c r="CE102" s="171"/>
    </row>
    <row r="103" spans="1:83" ht="9.9499999999999993" customHeight="1">
      <c r="A103" s="171"/>
      <c r="B103" s="103"/>
      <c r="C103" s="97"/>
      <c r="D103" s="97"/>
      <c r="E103" s="97"/>
      <c r="F103" s="97"/>
      <c r="G103" s="97"/>
      <c r="H103" s="97"/>
      <c r="I103" s="97"/>
      <c r="J103" s="97"/>
      <c r="K103" s="97"/>
      <c r="L103" s="81"/>
      <c r="M103" s="81"/>
      <c r="N103" s="266">
        <v>97</v>
      </c>
      <c r="O103" s="267">
        <v>0</v>
      </c>
      <c r="P103" s="267">
        <v>14</v>
      </c>
      <c r="Q103" s="267">
        <v>3</v>
      </c>
      <c r="R103" s="266">
        <v>97</v>
      </c>
      <c r="S103" s="275" t="s">
        <v>284</v>
      </c>
      <c r="T103" s="266">
        <v>1</v>
      </c>
      <c r="U103" s="266">
        <v>197</v>
      </c>
      <c r="V103" s="266">
        <v>0.1</v>
      </c>
      <c r="W103" s="268">
        <v>9.9999999999999995E-7</v>
      </c>
      <c r="X103" s="266">
        <v>0.2</v>
      </c>
      <c r="Y103" s="266">
        <v>0.3</v>
      </c>
      <c r="Z103" s="266">
        <v>0.21</v>
      </c>
      <c r="AA103" s="266">
        <v>3.5</v>
      </c>
      <c r="AB103" s="272" t="s">
        <v>215</v>
      </c>
      <c r="AC103" s="199" t="str">
        <f t="shared" si="51"/>
        <v>4,15</v>
      </c>
      <c r="AD103" s="199" t="str">
        <f t="shared" si="52"/>
        <v/>
      </c>
      <c r="AE103" s="157">
        <v>63</v>
      </c>
      <c r="AF103" s="157">
        <v>13665600</v>
      </c>
      <c r="AG103" s="157">
        <v>5</v>
      </c>
      <c r="AH103" s="157">
        <v>0</v>
      </c>
      <c r="AI103" s="157">
        <v>0.25391967568384499</v>
      </c>
      <c r="AJ103" s="157">
        <v>0.21</v>
      </c>
      <c r="AK103" s="157">
        <v>0</v>
      </c>
      <c r="AL103" s="157">
        <v>3.3259375202894498E-4</v>
      </c>
      <c r="AM103" s="157">
        <v>0</v>
      </c>
      <c r="AN103" s="157">
        <v>0</v>
      </c>
      <c r="AO103" s="157">
        <v>-0.249999999999933</v>
      </c>
      <c r="AP103" s="157">
        <v>0</v>
      </c>
      <c r="AQ103" s="157">
        <v>0</v>
      </c>
      <c r="AR103" s="157">
        <v>0</v>
      </c>
      <c r="AS103" s="157">
        <v>0</v>
      </c>
      <c r="AT103" s="157">
        <v>0</v>
      </c>
      <c r="AU103" s="157">
        <v>158.166666666666</v>
      </c>
      <c r="AV103" s="282"/>
      <c r="AW103" s="282"/>
      <c r="AX103" s="282"/>
      <c r="AY103" s="282"/>
      <c r="AZ103" s="282"/>
      <c r="BA103" s="282"/>
      <c r="BB103" s="290">
        <v>98</v>
      </c>
      <c r="BC103" s="290">
        <v>0.20000999999999999</v>
      </c>
      <c r="BD103" s="290"/>
      <c r="BE103" s="291" t="s">
        <v>29</v>
      </c>
      <c r="BF103" s="292" t="s">
        <v>530</v>
      </c>
      <c r="BG103" s="171"/>
      <c r="BH103" s="295">
        <v>98</v>
      </c>
      <c r="BI103" s="295">
        <v>19797600</v>
      </c>
      <c r="BJ103" s="85">
        <v>185</v>
      </c>
      <c r="BK103" s="85">
        <v>1015.932354</v>
      </c>
      <c r="BL103" s="85">
        <v>224.6003561</v>
      </c>
      <c r="BM103" s="85">
        <v>6.1535118820000001</v>
      </c>
      <c r="BN103" s="85">
        <v>-1015.932354</v>
      </c>
      <c r="BO103" s="85">
        <v>-196.2558938</v>
      </c>
      <c r="BP103" s="85">
        <v>-207.19095039999999</v>
      </c>
      <c r="BQ103" s="296">
        <f t="shared" si="50"/>
        <v>229.13888888888889</v>
      </c>
      <c r="BR103" s="294"/>
      <c r="BS103" s="171"/>
      <c r="BT103" s="295">
        <v>98</v>
      </c>
      <c r="BU103" s="295">
        <v>19797600</v>
      </c>
      <c r="BV103" s="85">
        <v>1041.2508150000001</v>
      </c>
      <c r="BW103" s="85">
        <v>1001.410379</v>
      </c>
      <c r="BX103" s="85">
        <v>-32.60329385</v>
      </c>
      <c r="BY103" s="85">
        <v>31.227061469999999</v>
      </c>
      <c r="BZ103" s="85">
        <v>-186.368145</v>
      </c>
      <c r="CA103" s="85">
        <v>175.96388899999999</v>
      </c>
      <c r="CB103" s="171"/>
      <c r="CC103" s="171"/>
      <c r="CD103" s="171"/>
      <c r="CE103" s="171"/>
    </row>
    <row r="104" spans="1:83" ht="9.9499999999999993" customHeight="1">
      <c r="A104" s="171"/>
      <c r="B104" s="103"/>
      <c r="C104" s="97"/>
      <c r="D104" s="97"/>
      <c r="E104" s="97"/>
      <c r="F104" s="97"/>
      <c r="G104" s="97"/>
      <c r="H104" s="97"/>
      <c r="I104" s="97"/>
      <c r="J104" s="97"/>
      <c r="K104" s="97"/>
      <c r="L104" s="81"/>
      <c r="M104" s="81"/>
      <c r="N104" s="266">
        <v>98</v>
      </c>
      <c r="O104" s="267">
        <v>0</v>
      </c>
      <c r="P104" s="267">
        <v>14</v>
      </c>
      <c r="Q104" s="267">
        <v>4</v>
      </c>
      <c r="R104" s="266">
        <v>98</v>
      </c>
      <c r="S104" s="275" t="s">
        <v>285</v>
      </c>
      <c r="T104" s="266">
        <v>1</v>
      </c>
      <c r="U104" s="266">
        <v>198</v>
      </c>
      <c r="V104" s="266">
        <v>0.1</v>
      </c>
      <c r="W104" s="268">
        <v>9.9999999999999995E-7</v>
      </c>
      <c r="X104" s="266">
        <v>0.2</v>
      </c>
      <c r="Y104" s="266">
        <v>0.3</v>
      </c>
      <c r="Z104" s="266">
        <v>0.21</v>
      </c>
      <c r="AA104" s="266">
        <v>3.5</v>
      </c>
      <c r="AB104" s="272" t="s">
        <v>215</v>
      </c>
      <c r="AC104" s="199" t="str">
        <f t="shared" si="51"/>
        <v>5,15</v>
      </c>
      <c r="AD104" s="199" t="str">
        <f t="shared" si="52"/>
        <v/>
      </c>
      <c r="AE104" s="157">
        <v>64</v>
      </c>
      <c r="AF104" s="157">
        <v>13840800</v>
      </c>
      <c r="AG104" s="157">
        <v>5</v>
      </c>
      <c r="AH104" s="157">
        <v>0</v>
      </c>
      <c r="AI104" s="157">
        <v>0.253919675683623</v>
      </c>
      <c r="AJ104" s="157">
        <v>0.21</v>
      </c>
      <c r="AK104" s="157">
        <v>0</v>
      </c>
      <c r="AL104" s="157">
        <v>5.2294301767337003E-4</v>
      </c>
      <c r="AM104" s="157">
        <v>0</v>
      </c>
      <c r="AN104" s="157">
        <v>0</v>
      </c>
      <c r="AO104" s="157">
        <v>-0.24999999999983799</v>
      </c>
      <c r="AP104" s="157">
        <v>0</v>
      </c>
      <c r="AQ104" s="157">
        <v>0</v>
      </c>
      <c r="AR104" s="157">
        <v>0</v>
      </c>
      <c r="AS104" s="157">
        <v>0</v>
      </c>
      <c r="AT104" s="157">
        <v>0</v>
      </c>
      <c r="AU104" s="157">
        <v>160.194444444444</v>
      </c>
      <c r="AV104" s="282"/>
      <c r="AW104" s="282"/>
      <c r="AX104" s="282"/>
      <c r="AY104" s="282"/>
      <c r="AZ104" s="282"/>
      <c r="BA104" s="282"/>
      <c r="BB104" s="290">
        <v>99</v>
      </c>
      <c r="BC104" s="290">
        <v>0.20000999999999999</v>
      </c>
      <c r="BD104" s="290"/>
      <c r="BE104" s="291" t="s">
        <v>29</v>
      </c>
      <c r="BF104" s="292" t="s">
        <v>531</v>
      </c>
      <c r="BG104" s="171"/>
      <c r="BH104" s="295">
        <v>99</v>
      </c>
      <c r="BI104" s="295">
        <v>19972800</v>
      </c>
      <c r="BJ104" s="85">
        <v>185</v>
      </c>
      <c r="BK104" s="85">
        <v>1015.956001</v>
      </c>
      <c r="BL104" s="85">
        <v>224.63671429999999</v>
      </c>
      <c r="BM104" s="85">
        <v>6.0842603909999999</v>
      </c>
      <c r="BN104" s="85">
        <v>-1015.956001</v>
      </c>
      <c r="BO104" s="85">
        <v>-196.28859460000001</v>
      </c>
      <c r="BP104" s="85">
        <v>-207.26385930000001</v>
      </c>
      <c r="BQ104" s="296">
        <f t="shared" si="50"/>
        <v>231.16666666666666</v>
      </c>
      <c r="BR104" s="294"/>
      <c r="BS104" s="171"/>
      <c r="BT104" s="295">
        <v>99</v>
      </c>
      <c r="BU104" s="295">
        <v>19972800</v>
      </c>
      <c r="BV104" s="85">
        <v>1041.2508399999999</v>
      </c>
      <c r="BW104" s="85">
        <v>1001.410488</v>
      </c>
      <c r="BX104" s="85">
        <v>-32.60436567</v>
      </c>
      <c r="BY104" s="85">
        <v>31.227061469999999</v>
      </c>
      <c r="BZ104" s="85">
        <v>-186.39219739999999</v>
      </c>
      <c r="CA104" s="85">
        <v>176.03679779999999</v>
      </c>
      <c r="CB104" s="171"/>
      <c r="CC104" s="171"/>
      <c r="CD104" s="171"/>
      <c r="CE104" s="171"/>
    </row>
    <row r="105" spans="1:83" ht="9.9499999999999993" customHeight="1">
      <c r="B105" s="103"/>
      <c r="C105" s="97"/>
      <c r="D105" s="97"/>
      <c r="E105" s="97"/>
      <c r="F105" s="97"/>
      <c r="G105" s="97"/>
      <c r="H105" s="97"/>
      <c r="I105" s="97"/>
      <c r="J105" s="97"/>
      <c r="K105" s="97"/>
      <c r="L105" s="81"/>
      <c r="M105" s="81"/>
      <c r="N105" s="266">
        <v>99</v>
      </c>
      <c r="O105" s="267">
        <v>0</v>
      </c>
      <c r="P105" s="267">
        <v>14</v>
      </c>
      <c r="Q105" s="267">
        <v>5</v>
      </c>
      <c r="R105" s="266">
        <v>99</v>
      </c>
      <c r="S105" s="275" t="s">
        <v>286</v>
      </c>
      <c r="T105" s="266">
        <v>1</v>
      </c>
      <c r="U105" s="266">
        <v>199</v>
      </c>
      <c r="V105" s="266">
        <v>0.1</v>
      </c>
      <c r="W105" s="268">
        <v>9.9999999999999995E-7</v>
      </c>
      <c r="X105" s="266">
        <v>0.2</v>
      </c>
      <c r="Y105" s="266">
        <v>0.3</v>
      </c>
      <c r="Z105" s="266">
        <v>0.21</v>
      </c>
      <c r="AA105" s="266">
        <v>3.5</v>
      </c>
      <c r="AB105" s="272" t="s">
        <v>215</v>
      </c>
      <c r="AC105" s="199" t="str">
        <f t="shared" si="51"/>
        <v>6,15</v>
      </c>
      <c r="AD105" s="199" t="str">
        <f t="shared" si="52"/>
        <v/>
      </c>
      <c r="AE105" s="157">
        <v>65</v>
      </c>
      <c r="AF105" s="157">
        <v>14016000</v>
      </c>
      <c r="AG105" s="157">
        <v>5</v>
      </c>
      <c r="AH105" s="157">
        <v>0</v>
      </c>
      <c r="AI105" s="157">
        <v>0.253919675683623</v>
      </c>
      <c r="AJ105" s="157">
        <v>0.21</v>
      </c>
      <c r="AK105" s="157">
        <v>0</v>
      </c>
      <c r="AL105" s="157">
        <v>7.6523965570827405E-4</v>
      </c>
      <c r="AM105" s="157">
        <v>0</v>
      </c>
      <c r="AN105" s="157">
        <v>0</v>
      </c>
      <c r="AO105" s="157">
        <v>-0.249999999999901</v>
      </c>
      <c r="AP105" s="157">
        <v>0</v>
      </c>
      <c r="AQ105" s="157">
        <v>0</v>
      </c>
      <c r="AR105" s="157">
        <v>0</v>
      </c>
      <c r="AS105" s="157">
        <v>0</v>
      </c>
      <c r="AT105" s="157">
        <v>0</v>
      </c>
      <c r="AU105" s="157">
        <v>162.222222222222</v>
      </c>
      <c r="AV105" s="282"/>
      <c r="AW105" s="282"/>
      <c r="AX105" s="282"/>
      <c r="AY105" s="282"/>
      <c r="AZ105" s="282"/>
      <c r="BA105" s="282"/>
      <c r="BF105" s="292" t="s">
        <v>532</v>
      </c>
      <c r="BH105" s="295">
        <v>100</v>
      </c>
      <c r="BI105" s="295">
        <v>20148000</v>
      </c>
      <c r="BJ105" s="85">
        <v>185</v>
      </c>
      <c r="BK105" s="85">
        <v>1015.994744</v>
      </c>
      <c r="BL105" s="85">
        <v>224.70619149999999</v>
      </c>
      <c r="BM105" s="85">
        <v>6.0225158140000001</v>
      </c>
      <c r="BN105" s="85">
        <v>-1015.994744</v>
      </c>
      <c r="BO105" s="85">
        <v>-196.35516329999999</v>
      </c>
      <c r="BP105" s="85">
        <v>-207.32851249999999</v>
      </c>
      <c r="BQ105" s="296">
        <f t="shared" si="50"/>
        <v>233.19444444444446</v>
      </c>
      <c r="BT105" s="295">
        <v>100</v>
      </c>
      <c r="BU105" s="295">
        <v>20148000</v>
      </c>
      <c r="BV105" s="85">
        <v>1041.2508720000001</v>
      </c>
      <c r="BW105" s="85">
        <v>1001.410658</v>
      </c>
      <c r="BX105" s="85">
        <v>-32.605765959999999</v>
      </c>
      <c r="BY105" s="85">
        <v>31.227061469999999</v>
      </c>
      <c r="BZ105" s="85">
        <v>-186.42958229999999</v>
      </c>
      <c r="CA105" s="85">
        <v>176.101451</v>
      </c>
    </row>
    <row r="106" spans="1:83" ht="9.9499999999999993" customHeight="1">
      <c r="B106" s="103"/>
      <c r="C106" s="97"/>
      <c r="D106" s="97"/>
      <c r="E106" s="97"/>
      <c r="F106" s="97"/>
      <c r="G106" s="97"/>
      <c r="H106" s="97"/>
      <c r="I106" s="97"/>
      <c r="J106" s="97"/>
      <c r="K106" s="97"/>
      <c r="L106" s="81"/>
      <c r="M106" s="81"/>
      <c r="N106" s="266">
        <v>100</v>
      </c>
      <c r="O106" s="267">
        <v>1</v>
      </c>
      <c r="P106" s="267">
        <v>0</v>
      </c>
      <c r="Q106" s="267">
        <v>0</v>
      </c>
      <c r="R106" s="266">
        <v>100</v>
      </c>
      <c r="S106" s="275" t="s">
        <v>287</v>
      </c>
      <c r="T106" s="266">
        <v>0</v>
      </c>
      <c r="U106" s="266">
        <v>-1</v>
      </c>
      <c r="V106" s="266">
        <v>0.1</v>
      </c>
      <c r="W106" s="268">
        <v>9.9999999999999995E-7</v>
      </c>
      <c r="X106" s="266">
        <v>0.1</v>
      </c>
      <c r="Y106" s="266">
        <v>0.3</v>
      </c>
      <c r="Z106" s="266">
        <v>0.11</v>
      </c>
      <c r="AA106" s="266">
        <v>3.5</v>
      </c>
      <c r="AB106" s="272" t="s">
        <v>215</v>
      </c>
      <c r="AC106" s="199" t="str">
        <f t="shared" si="51"/>
        <v>1,1</v>
      </c>
      <c r="AD106" s="199" t="str">
        <f t="shared" si="52"/>
        <v/>
      </c>
      <c r="AE106" s="157">
        <v>66</v>
      </c>
      <c r="AF106" s="157">
        <v>14191200</v>
      </c>
      <c r="AG106" s="157">
        <v>5</v>
      </c>
      <c r="AH106" s="157">
        <v>0</v>
      </c>
      <c r="AI106" s="157">
        <v>0.253919675683623</v>
      </c>
      <c r="AJ106" s="157">
        <v>0.21</v>
      </c>
      <c r="AK106" s="157">
        <v>0</v>
      </c>
      <c r="AL106" s="157">
        <v>1.0412719253424399E-3</v>
      </c>
      <c r="AM106" s="157">
        <v>0</v>
      </c>
      <c r="AN106" s="157">
        <v>0</v>
      </c>
      <c r="AO106" s="157">
        <v>-0.24999999999986899</v>
      </c>
      <c r="AP106" s="157">
        <v>0</v>
      </c>
      <c r="AQ106" s="157">
        <v>0</v>
      </c>
      <c r="AR106" s="157">
        <v>0</v>
      </c>
      <c r="AS106" s="157">
        <v>0</v>
      </c>
      <c r="AT106" s="157">
        <v>0</v>
      </c>
      <c r="AU106" s="157">
        <v>164.25</v>
      </c>
      <c r="AV106" s="282"/>
      <c r="AW106" s="282"/>
      <c r="AX106" s="282"/>
      <c r="AY106" s="282"/>
      <c r="AZ106" s="282"/>
      <c r="BA106" s="282"/>
      <c r="BF106" s="292" t="s">
        <v>533</v>
      </c>
      <c r="BH106" s="295">
        <v>101</v>
      </c>
      <c r="BI106" s="295">
        <v>20323200</v>
      </c>
      <c r="BJ106" s="85">
        <v>185</v>
      </c>
      <c r="BK106" s="85">
        <v>1016.047037</v>
      </c>
      <c r="BL106" s="85">
        <v>224.79585359999999</v>
      </c>
      <c r="BM106" s="85">
        <v>5.9674891590000003</v>
      </c>
      <c r="BN106" s="85">
        <v>-1016.047037</v>
      </c>
      <c r="BO106" s="85">
        <v>-196.4428427</v>
      </c>
      <c r="BP106" s="85">
        <v>-207.38552179999999</v>
      </c>
      <c r="BQ106" s="296">
        <f t="shared" si="50"/>
        <v>235.22222222222223</v>
      </c>
      <c r="BT106" s="295">
        <v>101</v>
      </c>
      <c r="BU106" s="295">
        <v>20323200</v>
      </c>
      <c r="BV106" s="85">
        <v>1041.250912</v>
      </c>
      <c r="BW106" s="85">
        <v>1001.41088</v>
      </c>
      <c r="BX106" s="85">
        <v>-32.60749362</v>
      </c>
      <c r="BY106" s="85">
        <v>31.227061469999999</v>
      </c>
      <c r="BZ106" s="85">
        <v>-186.4785857</v>
      </c>
      <c r="CA106" s="85">
        <v>176.1584603</v>
      </c>
    </row>
    <row r="107" spans="1:83" ht="9.9499999999999993" customHeight="1">
      <c r="B107" s="103"/>
      <c r="C107" s="97"/>
      <c r="D107" s="97"/>
      <c r="E107" s="97"/>
      <c r="F107" s="97"/>
      <c r="G107" s="97"/>
      <c r="H107" s="97"/>
      <c r="I107" s="97"/>
      <c r="J107" s="97"/>
      <c r="K107" s="97"/>
      <c r="L107" s="81"/>
      <c r="M107" s="81"/>
      <c r="N107" s="266">
        <v>101</v>
      </c>
      <c r="O107" s="267">
        <v>1</v>
      </c>
      <c r="P107" s="267">
        <v>0</v>
      </c>
      <c r="Q107" s="267">
        <v>1</v>
      </c>
      <c r="R107" s="266">
        <v>101</v>
      </c>
      <c r="S107" s="275" t="s">
        <v>288</v>
      </c>
      <c r="T107" s="266">
        <v>0</v>
      </c>
      <c r="U107" s="266">
        <v>-1</v>
      </c>
      <c r="V107" s="266">
        <v>0.1</v>
      </c>
      <c r="W107" s="268">
        <v>9.9999999999999995E-7</v>
      </c>
      <c r="X107" s="266">
        <v>0.1</v>
      </c>
      <c r="Y107" s="266">
        <v>0.3</v>
      </c>
      <c r="Z107" s="266">
        <v>0.11</v>
      </c>
      <c r="AA107" s="266">
        <v>3.5</v>
      </c>
      <c r="AB107" s="272" t="s">
        <v>215</v>
      </c>
      <c r="AC107" s="199" t="str">
        <f t="shared" si="51"/>
        <v>2,1</v>
      </c>
      <c r="AD107" s="199" t="str">
        <f t="shared" si="52"/>
        <v/>
      </c>
      <c r="AE107" s="157">
        <v>67</v>
      </c>
      <c r="AF107" s="157">
        <v>14366400</v>
      </c>
      <c r="AG107" s="157">
        <v>5</v>
      </c>
      <c r="AH107" s="157">
        <v>0</v>
      </c>
      <c r="AI107" s="157">
        <v>0.253919675683623</v>
      </c>
      <c r="AJ107" s="157">
        <v>0.21</v>
      </c>
      <c r="AK107" s="157">
        <v>0</v>
      </c>
      <c r="AL107" s="157">
        <v>1.3359355412648E-3</v>
      </c>
      <c r="AM107" s="157">
        <v>0</v>
      </c>
      <c r="AN107" s="157">
        <v>0</v>
      </c>
      <c r="AO107" s="157">
        <v>-0.249999999999964</v>
      </c>
      <c r="AP107" s="157">
        <v>0</v>
      </c>
      <c r="AQ107" s="157">
        <v>0</v>
      </c>
      <c r="AR107" s="157">
        <v>0</v>
      </c>
      <c r="AS107" s="157">
        <v>0</v>
      </c>
      <c r="AT107" s="157">
        <v>0</v>
      </c>
      <c r="AU107" s="157">
        <v>166.277777777777</v>
      </c>
      <c r="AV107" s="282"/>
      <c r="AW107" s="282"/>
      <c r="AX107" s="282"/>
      <c r="AY107" s="282"/>
      <c r="AZ107" s="282"/>
      <c r="BA107" s="282"/>
      <c r="BF107" s="292" t="s">
        <v>534</v>
      </c>
      <c r="BH107" s="295">
        <v>102</v>
      </c>
      <c r="BI107" s="295">
        <v>20498400</v>
      </c>
      <c r="BJ107" s="85">
        <v>185</v>
      </c>
      <c r="BK107" s="85">
        <v>1016.10983</v>
      </c>
      <c r="BL107" s="85">
        <v>224.8931767</v>
      </c>
      <c r="BM107" s="85">
        <v>5.9178876730000001</v>
      </c>
      <c r="BN107" s="85">
        <v>-1016.10983</v>
      </c>
      <c r="BO107" s="85">
        <v>-196.5390227</v>
      </c>
      <c r="BP107" s="85">
        <v>-207.4362663</v>
      </c>
      <c r="BQ107" s="296">
        <f t="shared" si="50"/>
        <v>237.25</v>
      </c>
      <c r="BT107" s="295">
        <v>102</v>
      </c>
      <c r="BU107" s="295">
        <v>20498400</v>
      </c>
      <c r="BV107" s="85">
        <v>1041.2509580000001</v>
      </c>
      <c r="BW107" s="85">
        <v>1001.411143</v>
      </c>
      <c r="BX107" s="85">
        <v>-32.609510210000003</v>
      </c>
      <c r="BY107" s="85">
        <v>31.227061469999999</v>
      </c>
      <c r="BZ107" s="85">
        <v>-186.5363677</v>
      </c>
      <c r="CA107" s="85">
        <v>176.20920480000001</v>
      </c>
    </row>
    <row r="108" spans="1:83" ht="9.9499999999999993" customHeight="1">
      <c r="B108" s="103"/>
      <c r="C108" s="97"/>
      <c r="D108" s="97"/>
      <c r="E108" s="97"/>
      <c r="F108" s="97"/>
      <c r="G108" s="97"/>
      <c r="H108" s="97"/>
      <c r="I108" s="97"/>
      <c r="J108" s="97"/>
      <c r="K108" s="97"/>
      <c r="L108" s="81"/>
      <c r="M108" s="81"/>
      <c r="N108" s="266">
        <v>102</v>
      </c>
      <c r="O108" s="267">
        <v>1</v>
      </c>
      <c r="P108" s="267">
        <v>1</v>
      </c>
      <c r="Q108" s="267">
        <v>0</v>
      </c>
      <c r="R108" s="266">
        <v>102</v>
      </c>
      <c r="S108" s="275" t="s">
        <v>289</v>
      </c>
      <c r="T108" s="266">
        <v>0</v>
      </c>
      <c r="U108" s="266">
        <v>-1</v>
      </c>
      <c r="V108" s="266">
        <v>0.1</v>
      </c>
      <c r="W108" s="268">
        <v>9.9999999999999995E-7</v>
      </c>
      <c r="X108" s="266">
        <v>0.2</v>
      </c>
      <c r="Y108" s="266">
        <v>0.3</v>
      </c>
      <c r="Z108" s="266">
        <v>0.21</v>
      </c>
      <c r="AA108" s="266">
        <v>3.5</v>
      </c>
      <c r="AB108" s="272" t="s">
        <v>215</v>
      </c>
      <c r="AC108" s="199" t="str">
        <f t="shared" si="51"/>
        <v>1,2</v>
      </c>
      <c r="AD108" s="199" t="str">
        <f t="shared" si="52"/>
        <v/>
      </c>
      <c r="AE108" s="157">
        <v>68</v>
      </c>
      <c r="AF108" s="157">
        <v>14541600</v>
      </c>
      <c r="AG108" s="157">
        <v>5</v>
      </c>
      <c r="AH108" s="157">
        <v>0</v>
      </c>
      <c r="AI108" s="157">
        <v>0.25391967568384499</v>
      </c>
      <c r="AJ108" s="157">
        <v>0.21</v>
      </c>
      <c r="AK108" s="157">
        <v>0</v>
      </c>
      <c r="AL108" s="157">
        <v>1.63749517283811E-3</v>
      </c>
      <c r="AM108" s="157">
        <v>0</v>
      </c>
      <c r="AN108" s="157">
        <v>0</v>
      </c>
      <c r="AO108" s="157">
        <v>-0.249999999999933</v>
      </c>
      <c r="AP108" s="157">
        <v>0</v>
      </c>
      <c r="AQ108" s="157">
        <v>0</v>
      </c>
      <c r="AR108" s="157">
        <v>0</v>
      </c>
      <c r="AS108" s="157">
        <v>0</v>
      </c>
      <c r="AT108" s="157">
        <v>0</v>
      </c>
      <c r="AU108" s="157">
        <v>168.305555555555</v>
      </c>
      <c r="AV108" s="282"/>
      <c r="AW108" s="282"/>
      <c r="AX108" s="282"/>
      <c r="AY108" s="282"/>
      <c r="AZ108" s="282"/>
      <c r="BA108" s="282"/>
      <c r="BF108" s="292" t="s">
        <v>535</v>
      </c>
      <c r="BH108" s="295">
        <v>103</v>
      </c>
      <c r="BI108" s="295">
        <v>20673600</v>
      </c>
      <c r="BJ108" s="85">
        <v>185</v>
      </c>
      <c r="BK108" s="85">
        <v>1016.180916</v>
      </c>
      <c r="BL108" s="85">
        <v>224.9953381</v>
      </c>
      <c r="BM108" s="85">
        <v>5.8696461470000001</v>
      </c>
      <c r="BN108" s="85">
        <v>-1016.180916</v>
      </c>
      <c r="BO108" s="85">
        <v>-196.64074170000001</v>
      </c>
      <c r="BP108" s="85">
        <v>-207.48495019999999</v>
      </c>
      <c r="BQ108" s="296">
        <f t="shared" si="50"/>
        <v>239.27777777777777</v>
      </c>
      <c r="BT108" s="295">
        <v>103</v>
      </c>
      <c r="BU108" s="295">
        <v>20673600</v>
      </c>
      <c r="BV108" s="85">
        <v>1041.25101</v>
      </c>
      <c r="BW108" s="85">
        <v>1001.411436</v>
      </c>
      <c r="BX108" s="85">
        <v>-32.611781649999998</v>
      </c>
      <c r="BY108" s="85">
        <v>31.227061469999999</v>
      </c>
      <c r="BZ108" s="85">
        <v>-186.6009651</v>
      </c>
      <c r="CA108" s="85">
        <v>176.25788879999999</v>
      </c>
    </row>
    <row r="109" spans="1:83" ht="9.9499999999999993" customHeight="1">
      <c r="B109" s="103"/>
      <c r="C109" s="97"/>
      <c r="D109" s="97"/>
      <c r="E109" s="97"/>
      <c r="F109" s="97"/>
      <c r="G109" s="97"/>
      <c r="H109" s="97"/>
      <c r="I109" s="97"/>
      <c r="J109" s="97"/>
      <c r="K109" s="97"/>
      <c r="L109" s="81"/>
      <c r="M109" s="81"/>
      <c r="N109" s="266">
        <v>103</v>
      </c>
      <c r="O109" s="267">
        <v>1</v>
      </c>
      <c r="P109" s="267">
        <v>1</v>
      </c>
      <c r="Q109" s="267">
        <v>1</v>
      </c>
      <c r="R109" s="266">
        <v>103</v>
      </c>
      <c r="S109" s="275" t="s">
        <v>290</v>
      </c>
      <c r="T109" s="266">
        <v>0</v>
      </c>
      <c r="U109" s="266">
        <v>-1</v>
      </c>
      <c r="V109" s="266">
        <v>0.1</v>
      </c>
      <c r="W109" s="268">
        <v>9.9999999999999995E-7</v>
      </c>
      <c r="X109" s="266">
        <v>0.1</v>
      </c>
      <c r="Y109" s="266">
        <v>0.3</v>
      </c>
      <c r="Z109" s="266">
        <v>0.11</v>
      </c>
      <c r="AA109" s="266">
        <v>3.5</v>
      </c>
      <c r="AB109" s="272" t="s">
        <v>215</v>
      </c>
      <c r="AC109" s="199" t="str">
        <f t="shared" si="51"/>
        <v>2,2</v>
      </c>
      <c r="AD109" s="199" t="str">
        <f t="shared" si="52"/>
        <v/>
      </c>
      <c r="AE109" s="157">
        <v>69</v>
      </c>
      <c r="AF109" s="157">
        <v>14716800</v>
      </c>
      <c r="AG109" s="157">
        <v>5</v>
      </c>
      <c r="AH109" s="157">
        <v>0</v>
      </c>
      <c r="AI109" s="157">
        <v>0.25391967568384499</v>
      </c>
      <c r="AJ109" s="157">
        <v>0.21</v>
      </c>
      <c r="AK109" s="157">
        <v>0</v>
      </c>
      <c r="AL109" s="157">
        <v>1.9375335539900001E-3</v>
      </c>
      <c r="AM109" s="157">
        <v>0</v>
      </c>
      <c r="AN109" s="157">
        <v>0</v>
      </c>
      <c r="AO109" s="157">
        <v>-0.249999999999933</v>
      </c>
      <c r="AP109" s="157">
        <v>0</v>
      </c>
      <c r="AQ109" s="157">
        <v>0</v>
      </c>
      <c r="AR109" s="157">
        <v>0</v>
      </c>
      <c r="AS109" s="157">
        <v>0</v>
      </c>
      <c r="AT109" s="157">
        <v>0</v>
      </c>
      <c r="AU109" s="157">
        <v>170.333333333333</v>
      </c>
      <c r="AV109" s="282"/>
      <c r="AW109" s="282"/>
      <c r="AX109" s="282"/>
      <c r="AY109" s="282"/>
      <c r="AZ109" s="282"/>
      <c r="BA109" s="282"/>
      <c r="BF109" s="292" t="s">
        <v>536</v>
      </c>
      <c r="BH109" s="295">
        <v>104</v>
      </c>
      <c r="BI109" s="295">
        <v>20848800</v>
      </c>
      <c r="BJ109" s="85">
        <v>185</v>
      </c>
      <c r="BK109" s="85">
        <v>1016.257914</v>
      </c>
      <c r="BL109" s="85">
        <v>225.0996054</v>
      </c>
      <c r="BM109" s="85">
        <v>5.8292537429999998</v>
      </c>
      <c r="BN109" s="85">
        <v>-1016.257914</v>
      </c>
      <c r="BO109" s="85">
        <v>-196.7455995</v>
      </c>
      <c r="BP109" s="85">
        <v>-207.5247521</v>
      </c>
      <c r="BQ109" s="296">
        <f t="shared" si="50"/>
        <v>241.30555555555554</v>
      </c>
      <c r="BT109" s="295">
        <v>104</v>
      </c>
      <c r="BU109" s="295">
        <v>20848800</v>
      </c>
      <c r="BV109" s="85">
        <v>1041.251068</v>
      </c>
      <c r="BW109" s="85">
        <v>1001.411748</v>
      </c>
      <c r="BX109" s="85">
        <v>-32.614269700000001</v>
      </c>
      <c r="BY109" s="85">
        <v>31.227061469999999</v>
      </c>
      <c r="BZ109" s="85">
        <v>-186.66978409999999</v>
      </c>
      <c r="CA109" s="85">
        <v>176.29769060000001</v>
      </c>
    </row>
    <row r="110" spans="1:83" ht="9.9499999999999993" customHeight="1">
      <c r="B110" s="103"/>
      <c r="C110" s="97"/>
      <c r="D110" s="97"/>
      <c r="E110" s="97"/>
      <c r="F110" s="97"/>
      <c r="G110" s="97"/>
      <c r="H110" s="97"/>
      <c r="I110" s="97"/>
      <c r="J110" s="97"/>
      <c r="K110" s="97"/>
      <c r="L110" s="81"/>
      <c r="M110" s="81"/>
      <c r="N110" s="266">
        <v>104</v>
      </c>
      <c r="O110" s="267">
        <v>1</v>
      </c>
      <c r="P110" s="267">
        <v>1</v>
      </c>
      <c r="Q110" s="267">
        <v>2</v>
      </c>
      <c r="R110" s="266">
        <v>104</v>
      </c>
      <c r="S110" s="275" t="s">
        <v>291</v>
      </c>
      <c r="T110" s="266">
        <v>0</v>
      </c>
      <c r="U110" s="266">
        <v>-1</v>
      </c>
      <c r="V110" s="266">
        <v>0.1</v>
      </c>
      <c r="W110" s="268">
        <v>9.9999999999999995E-7</v>
      </c>
      <c r="X110" s="266">
        <v>0.1</v>
      </c>
      <c r="Y110" s="266">
        <v>0.3</v>
      </c>
      <c r="Z110" s="266">
        <v>0.11</v>
      </c>
      <c r="AA110" s="266">
        <v>3.5</v>
      </c>
      <c r="AB110" s="272" t="s">
        <v>215</v>
      </c>
      <c r="AC110" s="199" t="str">
        <f t="shared" si="51"/>
        <v>3,2</v>
      </c>
      <c r="AD110" s="199" t="str">
        <f t="shared" si="52"/>
        <v/>
      </c>
      <c r="AE110" s="157">
        <v>70</v>
      </c>
      <c r="AF110" s="157">
        <v>14892000</v>
      </c>
      <c r="AG110" s="157">
        <v>5</v>
      </c>
      <c r="AH110" s="157">
        <v>0</v>
      </c>
      <c r="AI110" s="157">
        <v>0.253919675683623</v>
      </c>
      <c r="AJ110" s="157">
        <v>0.21</v>
      </c>
      <c r="AK110" s="157">
        <v>0</v>
      </c>
      <c r="AL110" s="157">
        <v>2.2392766876048798E-3</v>
      </c>
      <c r="AM110" s="157">
        <v>0</v>
      </c>
      <c r="AN110" s="157">
        <v>0</v>
      </c>
      <c r="AO110" s="157">
        <v>-0.249999999999901</v>
      </c>
      <c r="AP110" s="157">
        <v>0</v>
      </c>
      <c r="AQ110" s="157">
        <v>0</v>
      </c>
      <c r="AR110" s="157">
        <v>0</v>
      </c>
      <c r="AS110" s="157">
        <v>0</v>
      </c>
      <c r="AT110" s="157">
        <v>0</v>
      </c>
      <c r="AU110" s="157">
        <v>172.361111111111</v>
      </c>
      <c r="AV110" s="282"/>
      <c r="AW110" s="282"/>
      <c r="AX110" s="282"/>
      <c r="AY110" s="282"/>
      <c r="AZ110" s="282"/>
      <c r="BA110" s="282"/>
      <c r="BF110" s="292" t="s">
        <v>537</v>
      </c>
      <c r="BH110" s="295">
        <v>105</v>
      </c>
      <c r="BI110" s="295">
        <v>21024000</v>
      </c>
      <c r="BJ110" s="85">
        <v>185</v>
      </c>
      <c r="BK110" s="85">
        <v>1016.339523</v>
      </c>
      <c r="BL110" s="85">
        <v>225.20473390000001</v>
      </c>
      <c r="BM110" s="85">
        <v>5.791090198</v>
      </c>
      <c r="BN110" s="85">
        <v>-1016.339523</v>
      </c>
      <c r="BO110" s="85">
        <v>-196.85277719999999</v>
      </c>
      <c r="BP110" s="85">
        <v>-207.5608665</v>
      </c>
      <c r="BQ110" s="296">
        <f t="shared" si="50"/>
        <v>243.33333333333334</v>
      </c>
      <c r="BT110" s="295">
        <v>105</v>
      </c>
      <c r="BU110" s="295">
        <v>21024000</v>
      </c>
      <c r="BV110" s="85">
        <v>1041.251129</v>
      </c>
      <c r="BW110" s="85">
        <v>1001.412072</v>
      </c>
      <c r="BX110" s="85">
        <v>-32.616940159999999</v>
      </c>
      <c r="BY110" s="85">
        <v>31.227061469999999</v>
      </c>
      <c r="BZ110" s="85">
        <v>-186.74120199999999</v>
      </c>
      <c r="CA110" s="85">
        <v>176.33380500000001</v>
      </c>
    </row>
    <row r="111" spans="1:83" ht="9.9499999999999993" customHeight="1">
      <c r="B111" s="103"/>
      <c r="C111" s="97"/>
      <c r="D111" s="97"/>
      <c r="E111" s="97"/>
      <c r="F111" s="97"/>
      <c r="G111" s="97"/>
      <c r="H111" s="97"/>
      <c r="I111" s="97"/>
      <c r="J111" s="97"/>
      <c r="K111" s="97"/>
      <c r="L111" s="81"/>
      <c r="M111" s="81"/>
      <c r="N111" s="266">
        <v>105</v>
      </c>
      <c r="O111" s="267">
        <v>1</v>
      </c>
      <c r="P111" s="267">
        <v>1</v>
      </c>
      <c r="Q111" s="267">
        <v>5</v>
      </c>
      <c r="R111" s="266">
        <v>105</v>
      </c>
      <c r="S111" s="275" t="s">
        <v>292</v>
      </c>
      <c r="T111" s="266">
        <v>0</v>
      </c>
      <c r="U111" s="266">
        <v>-1</v>
      </c>
      <c r="V111" s="266">
        <v>0.1</v>
      </c>
      <c r="W111" s="268">
        <v>9.9999999999999995E-7</v>
      </c>
      <c r="X111" s="266">
        <v>0.2</v>
      </c>
      <c r="Y111" s="266">
        <v>0.3</v>
      </c>
      <c r="Z111" s="266">
        <v>0.21</v>
      </c>
      <c r="AA111" s="266">
        <v>3.5</v>
      </c>
      <c r="AB111" s="272" t="s">
        <v>215</v>
      </c>
      <c r="AC111" s="199" t="str">
        <f t="shared" si="51"/>
        <v>6,2</v>
      </c>
      <c r="AD111" s="199" t="str">
        <f t="shared" si="52"/>
        <v/>
      </c>
      <c r="AE111" s="157">
        <v>71</v>
      </c>
      <c r="AF111" s="157">
        <v>15067200</v>
      </c>
      <c r="AG111" s="157">
        <v>5</v>
      </c>
      <c r="AH111" s="157">
        <v>0</v>
      </c>
      <c r="AI111" s="157">
        <v>0.253919675683623</v>
      </c>
      <c r="AJ111" s="157">
        <v>0.21</v>
      </c>
      <c r="AK111" s="157">
        <v>0</v>
      </c>
      <c r="AL111" s="157">
        <v>2.5310512695329601E-3</v>
      </c>
      <c r="AM111" s="157">
        <v>0</v>
      </c>
      <c r="AN111" s="157">
        <v>0</v>
      </c>
      <c r="AO111" s="157">
        <v>-0.249999999999964</v>
      </c>
      <c r="AP111" s="157">
        <v>0</v>
      </c>
      <c r="AQ111" s="157">
        <v>0</v>
      </c>
      <c r="AR111" s="157">
        <v>0</v>
      </c>
      <c r="AS111" s="157">
        <v>0</v>
      </c>
      <c r="AT111" s="157">
        <v>0</v>
      </c>
      <c r="AU111" s="157">
        <v>174.388888888888</v>
      </c>
      <c r="AV111" s="282"/>
      <c r="AW111" s="282"/>
      <c r="AX111" s="282"/>
      <c r="AY111" s="282"/>
      <c r="AZ111" s="282"/>
      <c r="BA111" s="282"/>
      <c r="BF111" s="292" t="s">
        <v>538</v>
      </c>
      <c r="BH111" s="295">
        <v>106</v>
      </c>
      <c r="BI111" s="295">
        <v>21199200</v>
      </c>
      <c r="BJ111" s="85">
        <v>185</v>
      </c>
      <c r="BK111" s="85">
        <v>1016.423577</v>
      </c>
      <c r="BL111" s="85">
        <v>225.2598658</v>
      </c>
      <c r="BM111" s="85">
        <v>5.7536938280000003</v>
      </c>
      <c r="BN111" s="85">
        <v>-1016.423577</v>
      </c>
      <c r="BO111" s="85">
        <v>-196.91046259999999</v>
      </c>
      <c r="BP111" s="85">
        <v>-207.59570930000001</v>
      </c>
      <c r="BQ111" s="296">
        <f t="shared" si="50"/>
        <v>245.36111111111111</v>
      </c>
      <c r="BT111" s="295">
        <v>106</v>
      </c>
      <c r="BU111" s="295">
        <v>21199200</v>
      </c>
      <c r="BV111" s="85">
        <v>1041.2511939999999</v>
      </c>
      <c r="BW111" s="85">
        <v>1001.412403</v>
      </c>
      <c r="BX111" s="85">
        <v>-32.619742299999999</v>
      </c>
      <c r="BY111" s="85">
        <v>31.227061469999999</v>
      </c>
      <c r="BZ111" s="85">
        <v>-186.8142431</v>
      </c>
      <c r="CA111" s="85">
        <v>176.36864790000001</v>
      </c>
    </row>
    <row r="112" spans="1:83" ht="9.9499999999999993" customHeight="1">
      <c r="B112" s="103"/>
      <c r="C112" s="97"/>
      <c r="D112" s="97"/>
      <c r="E112" s="97"/>
      <c r="F112" s="97"/>
      <c r="G112" s="97"/>
      <c r="H112" s="97"/>
      <c r="I112" s="97"/>
      <c r="J112" s="97"/>
      <c r="K112" s="97"/>
      <c r="L112" s="81"/>
      <c r="M112" s="81"/>
      <c r="N112" s="266">
        <v>106</v>
      </c>
      <c r="O112" s="267">
        <v>1</v>
      </c>
      <c r="P112" s="267">
        <v>1</v>
      </c>
      <c r="Q112" s="267">
        <v>6</v>
      </c>
      <c r="R112" s="266">
        <v>106</v>
      </c>
      <c r="S112" s="275" t="s">
        <v>293</v>
      </c>
      <c r="T112" s="266">
        <v>0</v>
      </c>
      <c r="U112" s="266">
        <v>-1</v>
      </c>
      <c r="V112" s="266">
        <v>0.1</v>
      </c>
      <c r="W112" s="268">
        <v>9.9999999999999995E-7</v>
      </c>
      <c r="X112" s="266">
        <v>0.2</v>
      </c>
      <c r="Y112" s="266">
        <v>0.3</v>
      </c>
      <c r="Z112" s="266">
        <v>0.21</v>
      </c>
      <c r="AA112" s="266">
        <v>3.5</v>
      </c>
      <c r="AB112" s="272" t="s">
        <v>215</v>
      </c>
      <c r="AC112" s="199" t="str">
        <f t="shared" si="51"/>
        <v>7,2</v>
      </c>
      <c r="AD112" s="199" t="str">
        <f t="shared" si="52"/>
        <v/>
      </c>
      <c r="AE112" s="157">
        <v>72</v>
      </c>
      <c r="AF112" s="157">
        <v>15242400</v>
      </c>
      <c r="AG112" s="157">
        <v>5</v>
      </c>
      <c r="AH112" s="157">
        <v>0</v>
      </c>
      <c r="AI112" s="157">
        <v>0.253919675683623</v>
      </c>
      <c r="AJ112" s="157">
        <v>0.21</v>
      </c>
      <c r="AK112" s="157">
        <v>0</v>
      </c>
      <c r="AL112" s="157">
        <v>2.80362456310874E-3</v>
      </c>
      <c r="AM112" s="157">
        <v>0</v>
      </c>
      <c r="AN112" s="157">
        <v>0</v>
      </c>
      <c r="AO112" s="157">
        <v>-0.25000000000002798</v>
      </c>
      <c r="AP112" s="157">
        <v>0</v>
      </c>
      <c r="AQ112" s="157">
        <v>0</v>
      </c>
      <c r="AR112" s="157">
        <v>0</v>
      </c>
      <c r="AS112" s="157">
        <v>0</v>
      </c>
      <c r="AT112" s="157">
        <v>0</v>
      </c>
      <c r="AU112" s="157">
        <v>176.416666666666</v>
      </c>
      <c r="AV112" s="282"/>
      <c r="AW112" s="282"/>
      <c r="AX112" s="282"/>
      <c r="AY112" s="282"/>
      <c r="AZ112" s="282"/>
      <c r="BA112" s="282"/>
      <c r="BF112" s="292" t="s">
        <v>539</v>
      </c>
      <c r="BH112" s="295">
        <v>107</v>
      </c>
      <c r="BI112" s="295">
        <v>21374400</v>
      </c>
      <c r="BJ112" s="85">
        <v>185</v>
      </c>
      <c r="BK112" s="85">
        <v>1016.508898</v>
      </c>
      <c r="BL112" s="85">
        <v>225.36369819999999</v>
      </c>
      <c r="BM112" s="85">
        <v>5.7174265310000001</v>
      </c>
      <c r="BN112" s="85">
        <v>-1016.508898</v>
      </c>
      <c r="BO112" s="85">
        <v>-197.01712979999999</v>
      </c>
      <c r="BP112" s="85">
        <v>-207.62914190000001</v>
      </c>
      <c r="BQ112" s="296">
        <f t="shared" si="50"/>
        <v>247.38888888888889</v>
      </c>
      <c r="BT112" s="295">
        <v>107</v>
      </c>
      <c r="BU112" s="295">
        <v>21374400</v>
      </c>
      <c r="BV112" s="85">
        <v>1041.25126</v>
      </c>
      <c r="BW112" s="85">
        <v>1001.412738</v>
      </c>
      <c r="BX112" s="85">
        <v>-32.622642519999999</v>
      </c>
      <c r="BY112" s="85">
        <v>31.227061469999999</v>
      </c>
      <c r="BZ112" s="85">
        <v>-186.8878938</v>
      </c>
      <c r="CA112" s="85">
        <v>176.40208039999999</v>
      </c>
    </row>
    <row r="113" spans="2:79" ht="9.9499999999999993" customHeight="1">
      <c r="B113" s="103"/>
      <c r="C113" s="97"/>
      <c r="D113" s="97"/>
      <c r="E113" s="97"/>
      <c r="F113" s="97"/>
      <c r="G113" s="97"/>
      <c r="H113" s="97"/>
      <c r="I113" s="97"/>
      <c r="J113" s="97"/>
      <c r="K113" s="97"/>
      <c r="L113" s="81"/>
      <c r="M113" s="81"/>
      <c r="N113" s="266">
        <v>107</v>
      </c>
      <c r="O113" s="267">
        <v>1</v>
      </c>
      <c r="P113" s="267">
        <v>1</v>
      </c>
      <c r="Q113" s="267">
        <v>7</v>
      </c>
      <c r="R113" s="266">
        <v>107</v>
      </c>
      <c r="S113" s="275" t="s">
        <v>294</v>
      </c>
      <c r="T113" s="266">
        <v>0</v>
      </c>
      <c r="U113" s="266">
        <v>-1</v>
      </c>
      <c r="V113" s="266">
        <v>0.1</v>
      </c>
      <c r="W113" s="268">
        <v>9.9999999999999995E-7</v>
      </c>
      <c r="X113" s="266">
        <v>0.2</v>
      </c>
      <c r="Y113" s="266">
        <v>0.3</v>
      </c>
      <c r="Z113" s="266">
        <v>0.21</v>
      </c>
      <c r="AA113" s="266">
        <v>3.5</v>
      </c>
      <c r="AB113" s="272" t="s">
        <v>215</v>
      </c>
      <c r="AC113" s="199" t="str">
        <f t="shared" si="51"/>
        <v>8,2</v>
      </c>
      <c r="AD113" s="199" t="str">
        <f t="shared" si="52"/>
        <v/>
      </c>
      <c r="AE113" s="157">
        <v>73</v>
      </c>
      <c r="AF113" s="157">
        <v>15417600</v>
      </c>
      <c r="AG113" s="157">
        <v>5</v>
      </c>
      <c r="AH113" s="157">
        <v>0</v>
      </c>
      <c r="AI113" s="157">
        <v>0.26220410355576401</v>
      </c>
      <c r="AJ113" s="157">
        <v>0.21</v>
      </c>
      <c r="AK113" s="157">
        <v>0</v>
      </c>
      <c r="AL113" s="157">
        <v>3.06051143068568E-3</v>
      </c>
      <c r="AM113" s="157">
        <v>0</v>
      </c>
      <c r="AN113" s="157">
        <v>0</v>
      </c>
      <c r="AO113" s="157">
        <v>-0.249999999999964</v>
      </c>
      <c r="AP113" s="157">
        <v>0</v>
      </c>
      <c r="AQ113" s="157">
        <v>0</v>
      </c>
      <c r="AR113" s="157">
        <v>0</v>
      </c>
      <c r="AS113" s="157">
        <v>0</v>
      </c>
      <c r="AT113" s="157">
        <v>0</v>
      </c>
      <c r="AU113" s="157">
        <v>178.444444444444</v>
      </c>
      <c r="AV113" s="282"/>
      <c r="AW113" s="282"/>
      <c r="AX113" s="282"/>
      <c r="AY113" s="282"/>
      <c r="AZ113" s="282"/>
      <c r="BA113" s="282"/>
      <c r="BF113" s="292" t="s">
        <v>540</v>
      </c>
      <c r="BH113" s="295">
        <v>108</v>
      </c>
      <c r="BI113" s="295">
        <v>21549600</v>
      </c>
      <c r="BJ113" s="85">
        <v>185</v>
      </c>
      <c r="BK113" s="85">
        <v>1016.594059</v>
      </c>
      <c r="BL113" s="85">
        <v>225.46476620000001</v>
      </c>
      <c r="BM113" s="85">
        <v>5.6860540029999997</v>
      </c>
      <c r="BN113" s="85">
        <v>-1016.594059</v>
      </c>
      <c r="BO113" s="85">
        <v>-197.12132750000001</v>
      </c>
      <c r="BP113" s="85">
        <v>-207.65738469999999</v>
      </c>
      <c r="BQ113" s="296">
        <f t="shared" si="50"/>
        <v>249.41666666666666</v>
      </c>
      <c r="BT113" s="295">
        <v>108</v>
      </c>
      <c r="BU113" s="295">
        <v>21549600</v>
      </c>
      <c r="BV113" s="85">
        <v>1041.2513289999999</v>
      </c>
      <c r="BW113" s="85">
        <v>1001.413069</v>
      </c>
      <c r="BX113" s="85">
        <v>-32.625613000000001</v>
      </c>
      <c r="BY113" s="85">
        <v>31.227061469999999</v>
      </c>
      <c r="BZ113" s="85">
        <v>-186.96087979999999</v>
      </c>
      <c r="CA113" s="85">
        <v>176.4303232</v>
      </c>
    </row>
    <row r="114" spans="2:79" ht="9.9499999999999993" customHeight="1">
      <c r="B114" s="103"/>
      <c r="C114" s="97"/>
      <c r="D114" s="97"/>
      <c r="E114" s="97"/>
      <c r="F114" s="97"/>
      <c r="G114" s="97"/>
      <c r="H114" s="97"/>
      <c r="I114" s="97"/>
      <c r="J114" s="97"/>
      <c r="K114" s="97"/>
      <c r="L114" s="81"/>
      <c r="M114" s="81"/>
      <c r="N114" s="266">
        <v>108</v>
      </c>
      <c r="O114" s="267">
        <v>1</v>
      </c>
      <c r="P114" s="267">
        <v>2</v>
      </c>
      <c r="Q114" s="267">
        <v>1</v>
      </c>
      <c r="R114" s="266">
        <v>108</v>
      </c>
      <c r="S114" s="275" t="s">
        <v>295</v>
      </c>
      <c r="T114" s="266">
        <v>0</v>
      </c>
      <c r="U114" s="266">
        <v>-1</v>
      </c>
      <c r="V114" s="266">
        <v>0.1</v>
      </c>
      <c r="W114" s="268">
        <v>9.9999999999999995E-7</v>
      </c>
      <c r="X114" s="266">
        <v>0.2</v>
      </c>
      <c r="Y114" s="266">
        <v>0.3</v>
      </c>
      <c r="Z114" s="266">
        <v>0.21</v>
      </c>
      <c r="AA114" s="266">
        <v>3.5</v>
      </c>
      <c r="AB114" s="272" t="s">
        <v>215</v>
      </c>
      <c r="AC114" s="199" t="str">
        <f t="shared" si="51"/>
        <v>2,3</v>
      </c>
      <c r="AD114" s="199" t="str">
        <f t="shared" si="52"/>
        <v/>
      </c>
      <c r="AE114" s="157">
        <v>74</v>
      </c>
      <c r="AF114" s="157">
        <v>15592800</v>
      </c>
      <c r="AG114" s="157">
        <v>5</v>
      </c>
      <c r="AH114" s="157">
        <v>0</v>
      </c>
      <c r="AI114" s="157">
        <v>0.26220410355576401</v>
      </c>
      <c r="AJ114" s="157">
        <v>0.21</v>
      </c>
      <c r="AK114" s="157">
        <v>0</v>
      </c>
      <c r="AL114" s="157">
        <v>3.3060348243260599E-3</v>
      </c>
      <c r="AM114" s="157">
        <v>0</v>
      </c>
      <c r="AN114" s="157">
        <v>0</v>
      </c>
      <c r="AO114" s="157">
        <v>-0.249999999999901</v>
      </c>
      <c r="AP114" s="157">
        <v>0</v>
      </c>
      <c r="AQ114" s="157">
        <v>0</v>
      </c>
      <c r="AR114" s="157">
        <v>0</v>
      </c>
      <c r="AS114" s="157">
        <v>0</v>
      </c>
      <c r="AT114" s="157">
        <v>0</v>
      </c>
      <c r="AU114" s="157">
        <v>180.472222222222</v>
      </c>
      <c r="AV114" s="282"/>
      <c r="AW114" s="282"/>
      <c r="AX114" s="282"/>
      <c r="AY114" s="282"/>
      <c r="AZ114" s="282"/>
      <c r="BA114" s="282"/>
      <c r="BF114" s="292" t="s">
        <v>541</v>
      </c>
      <c r="BH114" s="295">
        <v>109</v>
      </c>
      <c r="BI114" s="295">
        <v>21724800</v>
      </c>
      <c r="BJ114" s="85">
        <v>185</v>
      </c>
      <c r="BK114" s="85">
        <v>1016.677851</v>
      </c>
      <c r="BL114" s="85">
        <v>225.56205199999999</v>
      </c>
      <c r="BM114" s="85">
        <v>5.660083201</v>
      </c>
      <c r="BN114" s="85">
        <v>-1016.677851</v>
      </c>
      <c r="BO114" s="85">
        <v>-197.22196700000001</v>
      </c>
      <c r="BP114" s="85">
        <v>-207.68000180000001</v>
      </c>
      <c r="BQ114" s="296">
        <f t="shared" si="50"/>
        <v>251.44444444444446</v>
      </c>
      <c r="BT114" s="295">
        <v>109</v>
      </c>
      <c r="BU114" s="295">
        <v>21724800</v>
      </c>
      <c r="BV114" s="85">
        <v>1041.2513980000001</v>
      </c>
      <c r="BW114" s="85">
        <v>1001.413392</v>
      </c>
      <c r="BX114" s="85">
        <v>-32.628633180000001</v>
      </c>
      <c r="BY114" s="85">
        <v>31.227061469999999</v>
      </c>
      <c r="BZ114" s="85">
        <v>-187.0321275</v>
      </c>
      <c r="CA114" s="85">
        <v>176.45294039999999</v>
      </c>
    </row>
    <row r="115" spans="2:79" ht="9.9499999999999993" customHeight="1">
      <c r="B115" s="103"/>
      <c r="C115" s="97"/>
      <c r="D115" s="97"/>
      <c r="E115" s="97"/>
      <c r="F115" s="97"/>
      <c r="G115" s="97"/>
      <c r="H115" s="97"/>
      <c r="I115" s="97"/>
      <c r="J115" s="97"/>
      <c r="K115" s="97"/>
      <c r="L115" s="81"/>
      <c r="M115" s="81"/>
      <c r="N115" s="266">
        <v>109</v>
      </c>
      <c r="O115" s="267">
        <v>1</v>
      </c>
      <c r="P115" s="267">
        <v>2</v>
      </c>
      <c r="Q115" s="267">
        <v>2</v>
      </c>
      <c r="R115" s="266">
        <v>109</v>
      </c>
      <c r="S115" s="275" t="s">
        <v>296</v>
      </c>
      <c r="T115" s="266">
        <v>0</v>
      </c>
      <c r="U115" s="266">
        <v>-1</v>
      </c>
      <c r="V115" s="266">
        <v>0.1</v>
      </c>
      <c r="W115" s="268">
        <v>9.9999999999999995E-7</v>
      </c>
      <c r="X115" s="266">
        <v>0.1</v>
      </c>
      <c r="Y115" s="266">
        <v>0.3</v>
      </c>
      <c r="Z115" s="266">
        <v>0.11</v>
      </c>
      <c r="AA115" s="266">
        <v>3.5</v>
      </c>
      <c r="AB115" s="272" t="s">
        <v>215</v>
      </c>
      <c r="AC115" s="199" t="str">
        <f t="shared" si="51"/>
        <v>3,3</v>
      </c>
      <c r="AD115" s="199" t="str">
        <f t="shared" si="52"/>
        <v/>
      </c>
      <c r="AE115" s="157">
        <v>75</v>
      </c>
      <c r="AF115" s="157">
        <v>15768000</v>
      </c>
      <c r="AG115" s="157">
        <v>5</v>
      </c>
      <c r="AH115" s="157">
        <v>0</v>
      </c>
      <c r="AI115" s="157">
        <v>0.26220410355576401</v>
      </c>
      <c r="AJ115" s="157">
        <v>0.21</v>
      </c>
      <c r="AK115" s="157">
        <v>0</v>
      </c>
      <c r="AL115" s="157">
        <v>3.5315471136758399E-3</v>
      </c>
      <c r="AM115" s="157">
        <v>0</v>
      </c>
      <c r="AN115" s="157">
        <v>0</v>
      </c>
      <c r="AO115" s="157">
        <v>-0.25000000000002798</v>
      </c>
      <c r="AP115" s="157">
        <v>0</v>
      </c>
      <c r="AQ115" s="157">
        <v>0</v>
      </c>
      <c r="AR115" s="157">
        <v>0</v>
      </c>
      <c r="AS115" s="157">
        <v>0</v>
      </c>
      <c r="AT115" s="157">
        <v>0</v>
      </c>
      <c r="AU115" s="157">
        <v>182.5</v>
      </c>
      <c r="AV115" s="282"/>
      <c r="AW115" s="282"/>
      <c r="AX115" s="282"/>
      <c r="AY115" s="282"/>
      <c r="AZ115" s="282"/>
      <c r="BA115" s="282"/>
      <c r="BF115" s="292" t="s">
        <v>542</v>
      </c>
      <c r="BH115" s="295">
        <v>110</v>
      </c>
      <c r="BI115" s="295">
        <v>21900000</v>
      </c>
      <c r="BJ115" s="85">
        <v>185</v>
      </c>
      <c r="BK115" s="85">
        <v>1016.760086</v>
      </c>
      <c r="BL115" s="85">
        <v>225.65655820000001</v>
      </c>
      <c r="BM115" s="85">
        <v>5.6346227520000003</v>
      </c>
      <c r="BN115" s="85">
        <v>-1016.760086</v>
      </c>
      <c r="BO115" s="85">
        <v>-197.31998129999999</v>
      </c>
      <c r="BP115" s="85">
        <v>-207.70195409999999</v>
      </c>
      <c r="BQ115" s="296">
        <f t="shared" si="50"/>
        <v>253.47222222222223</v>
      </c>
      <c r="BT115" s="295">
        <v>110</v>
      </c>
      <c r="BU115" s="295">
        <v>21900000</v>
      </c>
      <c r="BV115" s="85">
        <v>1041.251469</v>
      </c>
      <c r="BW115" s="85">
        <v>1001.413706</v>
      </c>
      <c r="BX115" s="85">
        <v>-32.631692620000003</v>
      </c>
      <c r="BY115" s="85">
        <v>31.227061469999999</v>
      </c>
      <c r="BZ115" s="85">
        <v>-187.1015486</v>
      </c>
      <c r="CA115" s="85">
        <v>176.4748926</v>
      </c>
    </row>
    <row r="116" spans="2:79" ht="9.9499999999999993" customHeight="1">
      <c r="B116" s="103"/>
      <c r="C116" s="97"/>
      <c r="D116" s="97"/>
      <c r="E116" s="97"/>
      <c r="F116" s="97"/>
      <c r="G116" s="97"/>
      <c r="H116" s="97"/>
      <c r="I116" s="97"/>
      <c r="J116" s="97"/>
      <c r="K116" s="97"/>
      <c r="L116" s="81"/>
      <c r="M116" s="81"/>
      <c r="N116" s="266">
        <v>110</v>
      </c>
      <c r="O116" s="267">
        <v>1</v>
      </c>
      <c r="P116" s="267">
        <v>2</v>
      </c>
      <c r="Q116" s="267">
        <v>3</v>
      </c>
      <c r="R116" s="266">
        <v>110</v>
      </c>
      <c r="S116" s="275" t="s">
        <v>297</v>
      </c>
      <c r="T116" s="266">
        <v>0</v>
      </c>
      <c r="U116" s="266">
        <v>-1</v>
      </c>
      <c r="V116" s="266">
        <v>0.1</v>
      </c>
      <c r="W116" s="268">
        <v>9.9999999999999995E-7</v>
      </c>
      <c r="X116" s="266">
        <v>0.1</v>
      </c>
      <c r="Y116" s="266">
        <v>0.3</v>
      </c>
      <c r="Z116" s="266">
        <v>0.11</v>
      </c>
      <c r="AA116" s="266">
        <v>3.5</v>
      </c>
      <c r="AB116" s="272" t="s">
        <v>215</v>
      </c>
      <c r="AC116" s="199" t="str">
        <f t="shared" si="51"/>
        <v>4,3</v>
      </c>
      <c r="AD116" s="199" t="str">
        <f t="shared" si="52"/>
        <v/>
      </c>
      <c r="AE116" s="157">
        <v>76</v>
      </c>
      <c r="AF116" s="157">
        <v>15943200</v>
      </c>
      <c r="AG116" s="157">
        <v>0.374999999999999</v>
      </c>
      <c r="AH116" s="157">
        <v>0</v>
      </c>
      <c r="AI116" s="157">
        <v>0.26220410355587498</v>
      </c>
      <c r="AJ116" s="157">
        <v>0.21</v>
      </c>
      <c r="AK116" s="157">
        <v>0</v>
      </c>
      <c r="AL116" s="157">
        <v>3.7023461901510399E-3</v>
      </c>
      <c r="AM116" s="157">
        <v>0</v>
      </c>
      <c r="AN116" s="157">
        <v>0</v>
      </c>
      <c r="AO116" s="157">
        <v>-0.24999999339648199</v>
      </c>
      <c r="AP116" s="157">
        <v>0</v>
      </c>
      <c r="AQ116" s="157">
        <v>0</v>
      </c>
      <c r="AR116" s="157">
        <v>0</v>
      </c>
      <c r="AS116" s="157">
        <v>0</v>
      </c>
      <c r="AT116" s="157">
        <v>0</v>
      </c>
      <c r="AU116" s="157">
        <v>184.527777777777</v>
      </c>
      <c r="AV116" s="282"/>
      <c r="AW116" s="282"/>
      <c r="AX116" s="282"/>
      <c r="AY116" s="282"/>
      <c r="AZ116" s="282"/>
      <c r="BA116" s="282"/>
      <c r="BF116" s="292" t="s">
        <v>543</v>
      </c>
      <c r="BH116" s="295">
        <v>111</v>
      </c>
      <c r="BI116" s="295">
        <v>22075200</v>
      </c>
      <c r="BJ116" s="85">
        <v>185</v>
      </c>
      <c r="BK116" s="85">
        <v>1016.840773</v>
      </c>
      <c r="BL116" s="85">
        <v>225.74904839999999</v>
      </c>
      <c r="BM116" s="85">
        <v>5.6096758869999999</v>
      </c>
      <c r="BN116" s="85">
        <v>-1016.840773</v>
      </c>
      <c r="BO116" s="85">
        <v>-197.41611649999999</v>
      </c>
      <c r="BP116" s="85">
        <v>-207.72325599999999</v>
      </c>
      <c r="BQ116" s="296">
        <f t="shared" si="50"/>
        <v>255.5</v>
      </c>
      <c r="BT116" s="295">
        <v>111</v>
      </c>
      <c r="BU116" s="295">
        <v>22075200</v>
      </c>
      <c r="BV116" s="85">
        <v>1041.25154</v>
      </c>
      <c r="BW116" s="85">
        <v>1001.414013</v>
      </c>
      <c r="BX116" s="85">
        <v>-32.63478851</v>
      </c>
      <c r="BY116" s="85">
        <v>31.227061469999999</v>
      </c>
      <c r="BZ116" s="85">
        <v>-187.16917770000001</v>
      </c>
      <c r="CA116" s="85">
        <v>176.4961946</v>
      </c>
    </row>
    <row r="117" spans="2:79" ht="9.9499999999999993" customHeight="1">
      <c r="B117" s="103"/>
      <c r="C117" s="97"/>
      <c r="D117" s="97"/>
      <c r="E117" s="97"/>
      <c r="F117" s="97"/>
      <c r="G117" s="97"/>
      <c r="H117" s="97"/>
      <c r="I117" s="97"/>
      <c r="J117" s="97"/>
      <c r="K117" s="97"/>
      <c r="L117" s="81"/>
      <c r="M117" s="81"/>
      <c r="N117" s="266">
        <v>111</v>
      </c>
      <c r="O117" s="267">
        <v>1</v>
      </c>
      <c r="P117" s="267">
        <v>2</v>
      </c>
      <c r="Q117" s="267">
        <v>4</v>
      </c>
      <c r="R117" s="266">
        <v>111</v>
      </c>
      <c r="S117" s="275" t="s">
        <v>298</v>
      </c>
      <c r="T117" s="266">
        <v>0</v>
      </c>
      <c r="U117" s="266">
        <v>-1</v>
      </c>
      <c r="V117" s="266">
        <v>0.1</v>
      </c>
      <c r="W117" s="268">
        <v>9.9999999999999995E-7</v>
      </c>
      <c r="X117" s="266">
        <v>0.2</v>
      </c>
      <c r="Y117" s="266">
        <v>0.3</v>
      </c>
      <c r="Z117" s="266">
        <v>0.21</v>
      </c>
      <c r="AA117" s="266">
        <v>3.5</v>
      </c>
      <c r="AB117" s="272" t="s">
        <v>215</v>
      </c>
      <c r="AC117" s="199" t="str">
        <f t="shared" si="51"/>
        <v>5,3</v>
      </c>
      <c r="AD117" s="199" t="str">
        <f t="shared" si="52"/>
        <v/>
      </c>
      <c r="AE117" s="157">
        <v>77</v>
      </c>
      <c r="AF117" s="157">
        <v>16118400</v>
      </c>
      <c r="AG117" s="157">
        <v>0.374999999999999</v>
      </c>
      <c r="AH117" s="157">
        <v>0</v>
      </c>
      <c r="AI117" s="157">
        <v>0.26220410355587498</v>
      </c>
      <c r="AJ117" s="157">
        <v>0.21</v>
      </c>
      <c r="AK117" s="157">
        <v>0</v>
      </c>
      <c r="AL117" s="157">
        <v>3.8102276442204199E-3</v>
      </c>
      <c r="AM117" s="157">
        <v>0</v>
      </c>
      <c r="AN117" s="157">
        <v>0</v>
      </c>
      <c r="AO117" s="157">
        <v>-0.25000000000002798</v>
      </c>
      <c r="AP117" s="157">
        <v>0</v>
      </c>
      <c r="AQ117" s="157">
        <v>0</v>
      </c>
      <c r="AR117" s="157">
        <v>0</v>
      </c>
      <c r="AS117" s="157">
        <v>0</v>
      </c>
      <c r="AT117" s="157">
        <v>0</v>
      </c>
      <c r="AU117" s="157">
        <v>186.555555555555</v>
      </c>
      <c r="AV117" s="282"/>
      <c r="AW117" s="282"/>
      <c r="AX117" s="282"/>
      <c r="AY117" s="282"/>
      <c r="AZ117" s="282"/>
      <c r="BA117" s="282"/>
      <c r="BF117" s="292" t="s">
        <v>544</v>
      </c>
      <c r="BH117" s="295">
        <v>112</v>
      </c>
      <c r="BI117" s="295">
        <v>22250400</v>
      </c>
      <c r="BJ117" s="85">
        <v>185</v>
      </c>
      <c r="BK117" s="85">
        <v>1016.919684</v>
      </c>
      <c r="BL117" s="85">
        <v>225.83874019999999</v>
      </c>
      <c r="BM117" s="85">
        <v>5.5852958810000004</v>
      </c>
      <c r="BN117" s="85">
        <v>-1016.919684</v>
      </c>
      <c r="BO117" s="85">
        <v>-197.50956300000001</v>
      </c>
      <c r="BP117" s="85">
        <v>-207.7438813</v>
      </c>
      <c r="BQ117" s="296">
        <f t="shared" si="50"/>
        <v>257.52777777777777</v>
      </c>
      <c r="BT117" s="295">
        <v>112</v>
      </c>
      <c r="BU117" s="295">
        <v>22250400</v>
      </c>
      <c r="BV117" s="85">
        <v>1041.251612</v>
      </c>
      <c r="BW117" s="85">
        <v>1001.414311</v>
      </c>
      <c r="BX117" s="85">
        <v>-32.637909870000001</v>
      </c>
      <c r="BY117" s="85">
        <v>31.227061469999999</v>
      </c>
      <c r="BZ117" s="85">
        <v>-187.23484830000001</v>
      </c>
      <c r="CA117" s="85">
        <v>176.5168199</v>
      </c>
    </row>
    <row r="118" spans="2:79" ht="9.9499999999999993" customHeight="1">
      <c r="B118" s="103"/>
      <c r="C118" s="97"/>
      <c r="D118" s="97"/>
      <c r="E118" s="97"/>
      <c r="F118" s="97"/>
      <c r="G118" s="97"/>
      <c r="H118" s="97"/>
      <c r="I118" s="97"/>
      <c r="J118" s="97"/>
      <c r="K118" s="97"/>
      <c r="L118" s="81"/>
      <c r="M118" s="81"/>
      <c r="N118" s="266">
        <v>112</v>
      </c>
      <c r="O118" s="267">
        <v>1</v>
      </c>
      <c r="P118" s="267">
        <v>2</v>
      </c>
      <c r="Q118" s="267">
        <v>5</v>
      </c>
      <c r="R118" s="266">
        <v>112</v>
      </c>
      <c r="S118" s="275" t="s">
        <v>299</v>
      </c>
      <c r="T118" s="266">
        <v>0</v>
      </c>
      <c r="U118" s="266">
        <v>-1</v>
      </c>
      <c r="V118" s="266">
        <v>0.1</v>
      </c>
      <c r="W118" s="268">
        <v>9.9999999999999995E-7</v>
      </c>
      <c r="X118" s="266">
        <v>0.2</v>
      </c>
      <c r="Y118" s="266">
        <v>0.3</v>
      </c>
      <c r="Z118" s="266">
        <v>0.21</v>
      </c>
      <c r="AA118" s="266">
        <v>3.5</v>
      </c>
      <c r="AB118" s="272" t="s">
        <v>215</v>
      </c>
      <c r="AC118" s="199" t="str">
        <f t="shared" si="51"/>
        <v>6,3</v>
      </c>
      <c r="AD118" s="199" t="str">
        <f t="shared" si="52"/>
        <v/>
      </c>
      <c r="AE118" s="157">
        <v>78</v>
      </c>
      <c r="AF118" s="157">
        <v>16293600</v>
      </c>
      <c r="AG118" s="157">
        <v>0.374999999999999</v>
      </c>
      <c r="AH118" s="157">
        <v>0</v>
      </c>
      <c r="AI118" s="157">
        <v>0.26220410355587498</v>
      </c>
      <c r="AJ118" s="157">
        <v>0.21</v>
      </c>
      <c r="AK118" s="157">
        <v>0</v>
      </c>
      <c r="AL118" s="157">
        <v>3.8614857937261399E-3</v>
      </c>
      <c r="AM118" s="157">
        <v>0</v>
      </c>
      <c r="AN118" s="157">
        <v>0</v>
      </c>
      <c r="AO118" s="157">
        <v>-0.249999999999964</v>
      </c>
      <c r="AP118" s="157">
        <v>0</v>
      </c>
      <c r="AQ118" s="157">
        <v>0</v>
      </c>
      <c r="AR118" s="157">
        <v>0</v>
      </c>
      <c r="AS118" s="157">
        <v>0</v>
      </c>
      <c r="AT118" s="157">
        <v>0</v>
      </c>
      <c r="AU118" s="157">
        <v>188.583333333333</v>
      </c>
      <c r="AV118" s="282"/>
      <c r="AW118" s="282"/>
      <c r="AX118" s="282"/>
      <c r="AY118" s="282"/>
      <c r="AZ118" s="282"/>
      <c r="BA118" s="282"/>
      <c r="BF118" s="292" t="s">
        <v>545</v>
      </c>
      <c r="BH118" s="295">
        <v>113</v>
      </c>
      <c r="BI118" s="295">
        <v>22425600</v>
      </c>
      <c r="BJ118" s="85">
        <v>185</v>
      </c>
      <c r="BK118" s="85">
        <v>1016.997286</v>
      </c>
      <c r="BL118" s="85">
        <v>225.9315115</v>
      </c>
      <c r="BM118" s="85">
        <v>5.561525713</v>
      </c>
      <c r="BN118" s="85">
        <v>-1016.997286</v>
      </c>
      <c r="BO118" s="85">
        <v>-197.6062766</v>
      </c>
      <c r="BP118" s="85">
        <v>-207.7637091</v>
      </c>
      <c r="BQ118" s="296">
        <f t="shared" si="50"/>
        <v>259.55555555555554</v>
      </c>
      <c r="BT118" s="295">
        <v>113</v>
      </c>
      <c r="BU118" s="295">
        <v>22425600</v>
      </c>
      <c r="BV118" s="85">
        <v>1041.2516840000001</v>
      </c>
      <c r="BW118" s="85">
        <v>1001.4146009999999</v>
      </c>
      <c r="BX118" s="85">
        <v>-32.641065949999998</v>
      </c>
      <c r="BY118" s="85">
        <v>31.227061469999999</v>
      </c>
      <c r="BZ118" s="85">
        <v>-187.29891860000001</v>
      </c>
      <c r="CA118" s="85">
        <v>176.53664760000001</v>
      </c>
    </row>
    <row r="119" spans="2:79" ht="9.9499999999999993" customHeight="1">
      <c r="B119" s="103"/>
      <c r="C119" s="97"/>
      <c r="D119" s="97"/>
      <c r="E119" s="97"/>
      <c r="F119" s="97"/>
      <c r="G119" s="97"/>
      <c r="H119" s="97"/>
      <c r="I119" s="97"/>
      <c r="J119" s="97"/>
      <c r="K119" s="97"/>
      <c r="L119" s="81"/>
      <c r="M119" s="81"/>
      <c r="N119" s="266">
        <v>113</v>
      </c>
      <c r="O119" s="267">
        <v>1</v>
      </c>
      <c r="P119" s="267">
        <v>2</v>
      </c>
      <c r="Q119" s="267">
        <v>6</v>
      </c>
      <c r="R119" s="266">
        <v>113</v>
      </c>
      <c r="S119" s="275" t="s">
        <v>300</v>
      </c>
      <c r="T119" s="266">
        <v>0</v>
      </c>
      <c r="U119" s="266">
        <v>-1</v>
      </c>
      <c r="V119" s="266">
        <v>0.1</v>
      </c>
      <c r="W119" s="268">
        <v>9.9999999999999995E-7</v>
      </c>
      <c r="X119" s="266">
        <v>0.2</v>
      </c>
      <c r="Y119" s="266">
        <v>0.3</v>
      </c>
      <c r="Z119" s="266">
        <v>0.21</v>
      </c>
      <c r="AA119" s="266">
        <v>3.5</v>
      </c>
      <c r="AB119" s="272" t="s">
        <v>215</v>
      </c>
      <c r="AC119" s="199" t="str">
        <f t="shared" si="51"/>
        <v>7,3</v>
      </c>
      <c r="AD119" s="199" t="str">
        <f t="shared" si="52"/>
        <v/>
      </c>
      <c r="AE119" s="157">
        <v>79</v>
      </c>
      <c r="AF119" s="157">
        <v>16468800</v>
      </c>
      <c r="AG119" s="157">
        <v>0.374999999999999</v>
      </c>
      <c r="AH119" s="157">
        <v>0</v>
      </c>
      <c r="AI119" s="157">
        <v>0.26220410355587498</v>
      </c>
      <c r="AJ119" s="157">
        <v>0.21</v>
      </c>
      <c r="AK119" s="157">
        <v>0</v>
      </c>
      <c r="AL119" s="157">
        <v>3.8671916751150301E-3</v>
      </c>
      <c r="AM119" s="157">
        <v>0</v>
      </c>
      <c r="AN119" s="157">
        <v>0</v>
      </c>
      <c r="AO119" s="157">
        <v>-0.25000000000002798</v>
      </c>
      <c r="AP119" s="157">
        <v>0</v>
      </c>
      <c r="AQ119" s="157">
        <v>0</v>
      </c>
      <c r="AR119" s="157">
        <v>0</v>
      </c>
      <c r="AS119" s="157">
        <v>0</v>
      </c>
      <c r="AT119" s="157">
        <v>0</v>
      </c>
      <c r="AU119" s="157">
        <v>190.611111111111</v>
      </c>
      <c r="AV119" s="282"/>
      <c r="AW119" s="282"/>
      <c r="AX119" s="282"/>
      <c r="AY119" s="282"/>
      <c r="AZ119" s="282"/>
      <c r="BA119" s="282"/>
      <c r="BH119" s="295">
        <v>114</v>
      </c>
      <c r="BI119" s="295">
        <v>22600800</v>
      </c>
      <c r="BJ119" s="85">
        <v>185</v>
      </c>
      <c r="BK119" s="85">
        <v>1017.073184</v>
      </c>
      <c r="BL119" s="85">
        <v>226.02080849999999</v>
      </c>
      <c r="BM119" s="85">
        <v>5.5384447559999996</v>
      </c>
      <c r="BN119" s="85">
        <v>-1017.073184</v>
      </c>
      <c r="BO119" s="85">
        <v>-197.69965020000001</v>
      </c>
      <c r="BP119" s="85">
        <v>-207.7827135</v>
      </c>
      <c r="BQ119" s="296">
        <f t="shared" si="50"/>
        <v>261.58333333333331</v>
      </c>
      <c r="BT119" s="295">
        <v>114</v>
      </c>
      <c r="BU119" s="295">
        <v>22600800</v>
      </c>
      <c r="BV119" s="85">
        <v>1041.251757</v>
      </c>
      <c r="BW119" s="85">
        <v>1001.414883</v>
      </c>
      <c r="BX119" s="85">
        <v>-32.644243789999997</v>
      </c>
      <c r="BY119" s="85">
        <v>31.227061469999999</v>
      </c>
      <c r="BZ119" s="85">
        <v>-187.36108909999999</v>
      </c>
      <c r="CA119" s="85">
        <v>176.55565200000001</v>
      </c>
    </row>
    <row r="120" spans="2:79" ht="9.9499999999999993" customHeight="1">
      <c r="B120" s="103"/>
      <c r="C120" s="97"/>
      <c r="D120" s="97"/>
      <c r="E120" s="97"/>
      <c r="F120" s="97"/>
      <c r="G120" s="97"/>
      <c r="H120" s="97"/>
      <c r="I120" s="97"/>
      <c r="J120" s="97"/>
      <c r="K120" s="97"/>
      <c r="L120" s="81"/>
      <c r="M120" s="81"/>
      <c r="N120" s="266">
        <v>114</v>
      </c>
      <c r="O120" s="267">
        <v>1</v>
      </c>
      <c r="P120" s="267">
        <v>2</v>
      </c>
      <c r="Q120" s="267">
        <v>7</v>
      </c>
      <c r="R120" s="266">
        <v>114</v>
      </c>
      <c r="S120" s="275" t="s">
        <v>301</v>
      </c>
      <c r="T120" s="266">
        <v>0</v>
      </c>
      <c r="U120" s="266">
        <v>-1</v>
      </c>
      <c r="V120" s="266">
        <v>0.1</v>
      </c>
      <c r="W120" s="268">
        <v>9.9999999999999995E-7</v>
      </c>
      <c r="X120" s="266">
        <v>0.2</v>
      </c>
      <c r="Y120" s="266">
        <v>0.3</v>
      </c>
      <c r="Z120" s="266">
        <v>0.21</v>
      </c>
      <c r="AA120" s="266">
        <v>3.5</v>
      </c>
      <c r="AB120" s="272" t="s">
        <v>215</v>
      </c>
      <c r="AC120" s="199" t="str">
        <f t="shared" si="51"/>
        <v>8,3</v>
      </c>
      <c r="AD120" s="199" t="str">
        <f t="shared" si="52"/>
        <v/>
      </c>
      <c r="AE120" s="157">
        <v>80</v>
      </c>
      <c r="AF120" s="157">
        <v>16644000</v>
      </c>
      <c r="AG120" s="157">
        <v>0.374999999999999</v>
      </c>
      <c r="AH120" s="157">
        <v>0</v>
      </c>
      <c r="AI120" s="157">
        <v>0.262204103555986</v>
      </c>
      <c r="AJ120" s="157">
        <v>0.21</v>
      </c>
      <c r="AK120" s="157">
        <v>0</v>
      </c>
      <c r="AL120" s="157">
        <v>3.8374888722189199E-3</v>
      </c>
      <c r="AM120" s="157">
        <v>0</v>
      </c>
      <c r="AN120" s="157">
        <v>0</v>
      </c>
      <c r="AO120" s="157">
        <v>-0.25000000000002798</v>
      </c>
      <c r="AP120" s="157">
        <v>0</v>
      </c>
      <c r="AQ120" s="157">
        <v>0</v>
      </c>
      <c r="AR120" s="157">
        <v>0</v>
      </c>
      <c r="AS120" s="157">
        <v>0</v>
      </c>
      <c r="AT120" s="157">
        <v>0</v>
      </c>
      <c r="AU120" s="157">
        <v>192.638888888888</v>
      </c>
      <c r="AV120" s="282"/>
      <c r="AW120" s="282"/>
      <c r="AX120" s="282"/>
      <c r="AY120" s="282"/>
      <c r="AZ120" s="282"/>
      <c r="BA120" s="282"/>
      <c r="BH120" s="295">
        <v>115</v>
      </c>
      <c r="BI120" s="295">
        <v>22776000</v>
      </c>
      <c r="BJ120" s="85">
        <v>185</v>
      </c>
      <c r="BK120" s="85">
        <v>1017.146562</v>
      </c>
      <c r="BL120" s="85">
        <v>226.1052555</v>
      </c>
      <c r="BM120" s="85">
        <v>5.5199205009999996</v>
      </c>
      <c r="BN120" s="85">
        <v>-1017.146562</v>
      </c>
      <c r="BO120" s="85">
        <v>-197.78819530000001</v>
      </c>
      <c r="BP120" s="85">
        <v>-207.7971397</v>
      </c>
      <c r="BQ120" s="296">
        <f t="shared" si="50"/>
        <v>263.61111111111109</v>
      </c>
      <c r="BT120" s="295">
        <v>115</v>
      </c>
      <c r="BU120" s="295">
        <v>22776000</v>
      </c>
      <c r="BV120" s="85">
        <v>1041.2518299999999</v>
      </c>
      <c r="BW120" s="85">
        <v>1001.415153</v>
      </c>
      <c r="BX120" s="85">
        <v>-32.647427469999997</v>
      </c>
      <c r="BY120" s="85">
        <v>31.227061469999999</v>
      </c>
      <c r="BZ120" s="85">
        <v>-187.420705</v>
      </c>
      <c r="CA120" s="85">
        <v>176.57007820000001</v>
      </c>
    </row>
    <row r="121" spans="2:79" ht="9.9499999999999993" customHeight="1">
      <c r="B121" s="103"/>
      <c r="C121" s="97"/>
      <c r="D121" s="97"/>
      <c r="E121" s="97"/>
      <c r="F121" s="97"/>
      <c r="G121" s="97"/>
      <c r="H121" s="97"/>
      <c r="I121" s="97"/>
      <c r="J121" s="97"/>
      <c r="K121" s="97"/>
      <c r="L121" s="81"/>
      <c r="M121" s="81"/>
      <c r="N121" s="266">
        <v>115</v>
      </c>
      <c r="O121" s="267">
        <v>1</v>
      </c>
      <c r="P121" s="267">
        <v>3</v>
      </c>
      <c r="Q121" s="267">
        <v>0</v>
      </c>
      <c r="R121" s="266">
        <v>115</v>
      </c>
      <c r="S121" s="275" t="s">
        <v>302</v>
      </c>
      <c r="T121" s="266">
        <v>0</v>
      </c>
      <c r="U121" s="266">
        <v>-1</v>
      </c>
      <c r="V121" s="266">
        <v>0.1</v>
      </c>
      <c r="W121" s="268">
        <v>9.9999999999999995E-7</v>
      </c>
      <c r="X121" s="266">
        <v>0.2</v>
      </c>
      <c r="Y121" s="266">
        <v>0.3</v>
      </c>
      <c r="Z121" s="266">
        <v>0.21</v>
      </c>
      <c r="AA121" s="266">
        <v>3.5</v>
      </c>
      <c r="AB121" s="272" t="s">
        <v>215</v>
      </c>
      <c r="AC121" s="199" t="str">
        <f t="shared" si="51"/>
        <v>1,4</v>
      </c>
      <c r="AD121" s="199" t="str">
        <f t="shared" si="52"/>
        <v/>
      </c>
      <c r="AE121" s="157">
        <v>81</v>
      </c>
      <c r="AF121" s="157">
        <v>16819200</v>
      </c>
      <c r="AG121" s="157">
        <v>0.374999999999999</v>
      </c>
      <c r="AH121" s="157">
        <v>0</v>
      </c>
      <c r="AI121" s="157">
        <v>0.262204103555986</v>
      </c>
      <c r="AJ121" s="157">
        <v>0.21</v>
      </c>
      <c r="AK121" s="157">
        <v>0</v>
      </c>
      <c r="AL121" s="157">
        <v>3.7833555159129898E-3</v>
      </c>
      <c r="AM121" s="157">
        <v>0</v>
      </c>
      <c r="AN121" s="157">
        <v>0</v>
      </c>
      <c r="AO121" s="157">
        <v>-0.25000000000002798</v>
      </c>
      <c r="AP121" s="157">
        <v>0</v>
      </c>
      <c r="AQ121" s="157">
        <v>0</v>
      </c>
      <c r="AR121" s="157">
        <v>0</v>
      </c>
      <c r="AS121" s="157">
        <v>0</v>
      </c>
      <c r="AT121" s="157">
        <v>0</v>
      </c>
      <c r="AU121" s="157">
        <v>194.666666666666</v>
      </c>
      <c r="AV121" s="282"/>
      <c r="AW121" s="282"/>
      <c r="AX121" s="282"/>
      <c r="AY121" s="282"/>
      <c r="AZ121" s="282"/>
      <c r="BA121" s="282"/>
      <c r="BH121" s="295">
        <v>116</v>
      </c>
      <c r="BI121" s="295">
        <v>22951200</v>
      </c>
      <c r="BJ121" s="85">
        <v>185</v>
      </c>
      <c r="BK121" s="85">
        <v>1017.216591</v>
      </c>
      <c r="BL121" s="85">
        <v>226.18497550000001</v>
      </c>
      <c r="BM121" s="85">
        <v>5.5054119229999996</v>
      </c>
      <c r="BN121" s="85">
        <v>-1017.216591</v>
      </c>
      <c r="BO121" s="85">
        <v>-197.87161520000001</v>
      </c>
      <c r="BP121" s="85">
        <v>-207.80794829999999</v>
      </c>
      <c r="BQ121" s="296">
        <f t="shared" si="50"/>
        <v>265.63888888888891</v>
      </c>
      <c r="BT121" s="295">
        <v>116</v>
      </c>
      <c r="BU121" s="295">
        <v>22951200</v>
      </c>
      <c r="BV121" s="85">
        <v>1041.251904</v>
      </c>
      <c r="BW121" s="85">
        <v>1001.41541</v>
      </c>
      <c r="BX121" s="85">
        <v>-32.65060561</v>
      </c>
      <c r="BY121" s="85">
        <v>31.227061469999999</v>
      </c>
      <c r="BZ121" s="85">
        <v>-187.4773926</v>
      </c>
      <c r="CA121" s="85">
        <v>176.5808868</v>
      </c>
    </row>
    <row r="122" spans="2:79" ht="9.9499999999999993" customHeight="1">
      <c r="B122" s="103"/>
      <c r="C122" s="97"/>
      <c r="D122" s="97"/>
      <c r="E122" s="97"/>
      <c r="F122" s="97"/>
      <c r="G122" s="97"/>
      <c r="H122" s="97"/>
      <c r="I122" s="97"/>
      <c r="J122" s="97"/>
      <c r="K122" s="97"/>
      <c r="L122" s="81"/>
      <c r="M122" s="81"/>
      <c r="N122" s="266">
        <v>116</v>
      </c>
      <c r="O122" s="267">
        <v>1</v>
      </c>
      <c r="P122" s="267">
        <v>3</v>
      </c>
      <c r="Q122" s="267">
        <v>1</v>
      </c>
      <c r="R122" s="266">
        <v>116</v>
      </c>
      <c r="S122" s="275" t="s">
        <v>303</v>
      </c>
      <c r="T122" s="266">
        <v>0</v>
      </c>
      <c r="U122" s="266">
        <v>-1</v>
      </c>
      <c r="V122" s="266">
        <v>0.1</v>
      </c>
      <c r="W122" s="268">
        <v>9.9999999999999995E-7</v>
      </c>
      <c r="X122" s="266">
        <v>0.2</v>
      </c>
      <c r="Y122" s="266">
        <v>0.3</v>
      </c>
      <c r="Z122" s="266">
        <v>0.21</v>
      </c>
      <c r="AA122" s="266">
        <v>3.5</v>
      </c>
      <c r="AB122" s="272" t="s">
        <v>215</v>
      </c>
      <c r="AC122" s="199" t="str">
        <f t="shared" si="51"/>
        <v>2,4</v>
      </c>
      <c r="AD122" s="199" t="str">
        <f t="shared" si="52"/>
        <v/>
      </c>
      <c r="AE122" s="157">
        <v>82</v>
      </c>
      <c r="AF122" s="157">
        <v>16994400</v>
      </c>
      <c r="AG122" s="157">
        <v>0.374999999999999</v>
      </c>
      <c r="AH122" s="157">
        <v>0</v>
      </c>
      <c r="AI122" s="157">
        <v>0.26220410355587498</v>
      </c>
      <c r="AJ122" s="157">
        <v>0.21</v>
      </c>
      <c r="AK122" s="157">
        <v>0</v>
      </c>
      <c r="AL122" s="157">
        <v>3.7134454291421499E-3</v>
      </c>
      <c r="AM122" s="157">
        <v>0</v>
      </c>
      <c r="AN122" s="157">
        <v>0</v>
      </c>
      <c r="AO122" s="157">
        <v>-0.249999999999964</v>
      </c>
      <c r="AP122" s="157">
        <v>0</v>
      </c>
      <c r="AQ122" s="157">
        <v>0</v>
      </c>
      <c r="AR122" s="157">
        <v>0</v>
      </c>
      <c r="AS122" s="157">
        <v>0</v>
      </c>
      <c r="AT122" s="157">
        <v>0</v>
      </c>
      <c r="AU122" s="157">
        <v>196.694444444444</v>
      </c>
      <c r="AV122" s="282"/>
      <c r="AW122" s="282"/>
      <c r="AX122" s="282"/>
      <c r="AY122" s="282"/>
      <c r="AZ122" s="282"/>
      <c r="BA122" s="282"/>
      <c r="BH122" s="295">
        <v>117</v>
      </c>
      <c r="BI122" s="295">
        <v>23126400</v>
      </c>
      <c r="BJ122" s="85">
        <v>185</v>
      </c>
      <c r="BK122" s="85">
        <v>1017.283889</v>
      </c>
      <c r="BL122" s="85">
        <v>226.26115830000001</v>
      </c>
      <c r="BM122" s="85">
        <v>5.4914379000000002</v>
      </c>
      <c r="BN122" s="85">
        <v>-1017.283889</v>
      </c>
      <c r="BO122" s="85">
        <v>-197.95097200000001</v>
      </c>
      <c r="BP122" s="85">
        <v>-207.8187484</v>
      </c>
      <c r="BQ122" s="296">
        <f t="shared" si="50"/>
        <v>267.66666666666669</v>
      </c>
      <c r="BT122" s="295">
        <v>117</v>
      </c>
      <c r="BU122" s="295">
        <v>23126400</v>
      </c>
      <c r="BV122" s="85">
        <v>1041.25198</v>
      </c>
      <c r="BW122" s="85">
        <v>1001.415654</v>
      </c>
      <c r="BX122" s="85">
        <v>-32.653935949999997</v>
      </c>
      <c r="BY122" s="85">
        <v>31.227061469999999</v>
      </c>
      <c r="BZ122" s="85">
        <v>-187.53142389999999</v>
      </c>
      <c r="CA122" s="85">
        <v>176.59168690000001</v>
      </c>
    </row>
    <row r="123" spans="2:79" ht="9.9499999999999993" customHeight="1">
      <c r="B123" s="103"/>
      <c r="C123" s="97"/>
      <c r="D123" s="97"/>
      <c r="E123" s="97"/>
      <c r="F123" s="97"/>
      <c r="G123" s="97"/>
      <c r="H123" s="97"/>
      <c r="I123" s="97"/>
      <c r="J123" s="97"/>
      <c r="K123" s="97"/>
      <c r="L123" s="81"/>
      <c r="M123" s="81"/>
      <c r="N123" s="266">
        <v>117</v>
      </c>
      <c r="O123" s="267">
        <v>1</v>
      </c>
      <c r="P123" s="267">
        <v>3</v>
      </c>
      <c r="Q123" s="267">
        <v>2</v>
      </c>
      <c r="R123" s="266">
        <v>117</v>
      </c>
      <c r="S123" s="275" t="s">
        <v>304</v>
      </c>
      <c r="T123" s="266">
        <v>0</v>
      </c>
      <c r="U123" s="266">
        <v>-1</v>
      </c>
      <c r="V123" s="266">
        <v>0.1</v>
      </c>
      <c r="W123" s="268">
        <v>9.9999999999999995E-7</v>
      </c>
      <c r="X123" s="266">
        <v>0.2</v>
      </c>
      <c r="Y123" s="266">
        <v>0.3</v>
      </c>
      <c r="Z123" s="266">
        <v>0.21</v>
      </c>
      <c r="AA123" s="266">
        <v>3.5</v>
      </c>
      <c r="AB123" s="272" t="s">
        <v>215</v>
      </c>
      <c r="AC123" s="199" t="str">
        <f t="shared" si="51"/>
        <v>3,4</v>
      </c>
      <c r="AD123" s="199" t="str">
        <f t="shared" si="52"/>
        <v/>
      </c>
      <c r="AE123" s="157">
        <v>83</v>
      </c>
      <c r="AF123" s="157">
        <v>17169600</v>
      </c>
      <c r="AG123" s="157">
        <v>0.374999999999999</v>
      </c>
      <c r="AH123" s="157">
        <v>0</v>
      </c>
      <c r="AI123" s="157">
        <v>0.26220410355587498</v>
      </c>
      <c r="AJ123" s="157">
        <v>0.21</v>
      </c>
      <c r="AK123" s="157">
        <v>0</v>
      </c>
      <c r="AL123" s="157">
        <v>3.6346376382858699E-3</v>
      </c>
      <c r="AM123" s="157">
        <v>0</v>
      </c>
      <c r="AN123" s="157">
        <v>0</v>
      </c>
      <c r="AO123" s="157">
        <v>-0.25000000000009098</v>
      </c>
      <c r="AP123" s="157">
        <v>0</v>
      </c>
      <c r="AQ123" s="157">
        <v>0</v>
      </c>
      <c r="AR123" s="157">
        <v>0</v>
      </c>
      <c r="AS123" s="157">
        <v>0</v>
      </c>
      <c r="AT123" s="157">
        <v>0</v>
      </c>
      <c r="AU123" s="157">
        <v>198.722222222222</v>
      </c>
      <c r="AV123" s="282"/>
      <c r="AW123" s="282"/>
      <c r="AX123" s="282"/>
      <c r="AY123" s="282"/>
      <c r="AZ123" s="282"/>
      <c r="BA123" s="282"/>
      <c r="BH123" s="295">
        <v>118</v>
      </c>
      <c r="BI123" s="295">
        <v>23301600</v>
      </c>
      <c r="BJ123" s="85">
        <v>185</v>
      </c>
      <c r="BK123" s="85">
        <v>1017.349107</v>
      </c>
      <c r="BL123" s="85">
        <v>226.3346588</v>
      </c>
      <c r="BM123" s="85">
        <v>5.4778765280000004</v>
      </c>
      <c r="BN123" s="85">
        <v>-1017.349107</v>
      </c>
      <c r="BO123" s="85">
        <v>-198.02705560000001</v>
      </c>
      <c r="BP123" s="85">
        <v>-207.82972670000001</v>
      </c>
      <c r="BQ123" s="296">
        <f t="shared" si="50"/>
        <v>269.69444444444446</v>
      </c>
      <c r="BT123" s="295">
        <v>118</v>
      </c>
      <c r="BU123" s="295">
        <v>23301600</v>
      </c>
      <c r="BV123" s="85">
        <v>1041.2520629999999</v>
      </c>
      <c r="BW123" s="85">
        <v>1001.415888</v>
      </c>
      <c r="BX123" s="85">
        <v>-32.65754785</v>
      </c>
      <c r="BY123" s="85">
        <v>31.227061469999999</v>
      </c>
      <c r="BZ123" s="85">
        <v>-187.58312559999999</v>
      </c>
      <c r="CA123" s="85">
        <v>176.60266519999999</v>
      </c>
    </row>
    <row r="124" spans="2:79" ht="9.9499999999999993" customHeight="1">
      <c r="B124" s="103"/>
      <c r="C124" s="97"/>
      <c r="D124" s="97"/>
      <c r="E124" s="97"/>
      <c r="F124" s="97"/>
      <c r="G124" s="97"/>
      <c r="H124" s="97"/>
      <c r="I124" s="97"/>
      <c r="J124" s="97"/>
      <c r="K124" s="97"/>
      <c r="L124" s="81"/>
      <c r="M124" s="81"/>
      <c r="N124" s="266">
        <v>118</v>
      </c>
      <c r="O124" s="267">
        <v>1</v>
      </c>
      <c r="P124" s="267">
        <v>3</v>
      </c>
      <c r="Q124" s="267">
        <v>3</v>
      </c>
      <c r="R124" s="266">
        <v>118</v>
      </c>
      <c r="S124" s="275" t="s">
        <v>305</v>
      </c>
      <c r="T124" s="266">
        <v>0</v>
      </c>
      <c r="U124" s="266">
        <v>-1</v>
      </c>
      <c r="V124" s="266">
        <v>0.1</v>
      </c>
      <c r="W124" s="268">
        <v>9.9999999999999995E-7</v>
      </c>
      <c r="X124" s="266">
        <v>0.1</v>
      </c>
      <c r="Y124" s="266">
        <v>0.3</v>
      </c>
      <c r="Z124" s="266">
        <v>0.11</v>
      </c>
      <c r="AA124" s="266">
        <v>3.5</v>
      </c>
      <c r="AB124" s="272" t="s">
        <v>215</v>
      </c>
      <c r="AC124" s="199" t="str">
        <f t="shared" si="51"/>
        <v>4,4</v>
      </c>
      <c r="AD124" s="199" t="str">
        <f t="shared" si="52"/>
        <v/>
      </c>
      <c r="AE124" s="157">
        <v>84</v>
      </c>
      <c r="AF124" s="157">
        <v>17344800</v>
      </c>
      <c r="AG124" s="157">
        <v>0.374999999999999</v>
      </c>
      <c r="AH124" s="157">
        <v>0</v>
      </c>
      <c r="AI124" s="157">
        <v>0.26220410355587498</v>
      </c>
      <c r="AJ124" s="157">
        <v>0.21</v>
      </c>
      <c r="AK124" s="157">
        <v>0</v>
      </c>
      <c r="AL124" s="157">
        <v>3.5521407105188699E-3</v>
      </c>
      <c r="AM124" s="157">
        <v>0</v>
      </c>
      <c r="AN124" s="157">
        <v>0</v>
      </c>
      <c r="AO124" s="157">
        <v>-0.25000000000002798</v>
      </c>
      <c r="AP124" s="157">
        <v>0</v>
      </c>
      <c r="AQ124" s="157">
        <v>0</v>
      </c>
      <c r="AR124" s="157">
        <v>0</v>
      </c>
      <c r="AS124" s="157">
        <v>0</v>
      </c>
      <c r="AT124" s="157">
        <v>0</v>
      </c>
      <c r="AU124" s="157">
        <v>200.75</v>
      </c>
      <c r="AV124" s="282"/>
      <c r="AW124" s="282"/>
      <c r="AX124" s="282"/>
      <c r="AY124" s="282"/>
      <c r="AZ124" s="282"/>
      <c r="BA124" s="282"/>
      <c r="BH124" s="295">
        <v>119</v>
      </c>
      <c r="BI124" s="295">
        <v>23476800</v>
      </c>
      <c r="BJ124" s="85">
        <v>185</v>
      </c>
      <c r="BK124" s="85">
        <v>1017.412401</v>
      </c>
      <c r="BL124" s="85">
        <v>226.405271</v>
      </c>
      <c r="BM124" s="85">
        <v>5.4645552449999997</v>
      </c>
      <c r="BN124" s="85">
        <v>-1017.412401</v>
      </c>
      <c r="BO124" s="85">
        <v>-198.09991909999999</v>
      </c>
      <c r="BP124" s="85">
        <v>-207.8407966</v>
      </c>
      <c r="BQ124" s="296">
        <f t="shared" si="50"/>
        <v>271.72222222222223</v>
      </c>
      <c r="BT124" s="295">
        <v>119</v>
      </c>
      <c r="BU124" s="295">
        <v>23476800</v>
      </c>
      <c r="BV124" s="85">
        <v>1041.2521509999999</v>
      </c>
      <c r="BW124" s="85">
        <v>1001.416112</v>
      </c>
      <c r="BX124" s="85">
        <v>-32.66138144</v>
      </c>
      <c r="BY124" s="85">
        <v>31.227061469999999</v>
      </c>
      <c r="BZ124" s="85">
        <v>-187.6325751</v>
      </c>
      <c r="CA124" s="85">
        <v>176.61373510000001</v>
      </c>
    </row>
    <row r="125" spans="2:79" ht="9.9499999999999993" customHeight="1">
      <c r="B125" s="103"/>
      <c r="C125" s="97"/>
      <c r="D125" s="97"/>
      <c r="E125" s="97"/>
      <c r="F125" s="97"/>
      <c r="G125" s="97"/>
      <c r="H125" s="97"/>
      <c r="I125" s="97"/>
      <c r="J125" s="97"/>
      <c r="K125" s="97"/>
      <c r="L125" s="81"/>
      <c r="M125" s="81"/>
      <c r="N125" s="266">
        <v>119</v>
      </c>
      <c r="O125" s="267">
        <v>1</v>
      </c>
      <c r="P125" s="267">
        <v>3</v>
      </c>
      <c r="Q125" s="267">
        <v>4</v>
      </c>
      <c r="R125" s="266">
        <v>119</v>
      </c>
      <c r="S125" s="275" t="s">
        <v>306</v>
      </c>
      <c r="T125" s="266">
        <v>0</v>
      </c>
      <c r="U125" s="266">
        <v>-1</v>
      </c>
      <c r="V125" s="266">
        <v>0.1</v>
      </c>
      <c r="W125" s="268">
        <v>9.9999999999999995E-7</v>
      </c>
      <c r="X125" s="266">
        <v>0.1</v>
      </c>
      <c r="Y125" s="266">
        <v>0.3</v>
      </c>
      <c r="Z125" s="266">
        <v>0.11</v>
      </c>
      <c r="AA125" s="266">
        <v>3.5</v>
      </c>
      <c r="AB125" s="272" t="s">
        <v>215</v>
      </c>
      <c r="AC125" s="199" t="str">
        <f t="shared" si="51"/>
        <v>5,4</v>
      </c>
      <c r="AD125" s="199" t="str">
        <f t="shared" si="52"/>
        <v/>
      </c>
      <c r="AE125" s="157">
        <v>85</v>
      </c>
      <c r="AF125" s="157">
        <v>17520000</v>
      </c>
      <c r="AG125" s="157">
        <v>0.374999999999999</v>
      </c>
      <c r="AH125" s="157">
        <v>0</v>
      </c>
      <c r="AI125" s="157">
        <v>0.26220410355587498</v>
      </c>
      <c r="AJ125" s="157">
        <v>0.21</v>
      </c>
      <c r="AK125" s="157">
        <v>0</v>
      </c>
      <c r="AL125" s="157">
        <v>3.4697386703808199E-3</v>
      </c>
      <c r="AM125" s="157">
        <v>0</v>
      </c>
      <c r="AN125" s="157">
        <v>0</v>
      </c>
      <c r="AO125" s="157">
        <v>-0.25000000000009098</v>
      </c>
      <c r="AP125" s="157">
        <v>0</v>
      </c>
      <c r="AQ125" s="157">
        <v>0</v>
      </c>
      <c r="AR125" s="157">
        <v>0</v>
      </c>
      <c r="AS125" s="157">
        <v>0</v>
      </c>
      <c r="AT125" s="157">
        <v>0</v>
      </c>
      <c r="AU125" s="157">
        <v>202.777777777777</v>
      </c>
      <c r="AV125" s="282"/>
      <c r="AW125" s="282"/>
      <c r="AX125" s="282"/>
      <c r="AY125" s="282"/>
      <c r="AZ125" s="282"/>
      <c r="BA125" s="282"/>
      <c r="BH125" s="295">
        <v>120</v>
      </c>
      <c r="BI125" s="295">
        <v>23652000</v>
      </c>
      <c r="BJ125" s="85">
        <v>185</v>
      </c>
      <c r="BK125" s="85">
        <v>1017.473693</v>
      </c>
      <c r="BL125" s="85">
        <v>226.4722113</v>
      </c>
      <c r="BM125" s="85">
        <v>5.4513800039999998</v>
      </c>
      <c r="BN125" s="85">
        <v>-1017.473693</v>
      </c>
      <c r="BO125" s="85">
        <v>-198.16897560000001</v>
      </c>
      <c r="BP125" s="85">
        <v>-207.85185569999999</v>
      </c>
      <c r="BQ125" s="296">
        <f t="shared" si="50"/>
        <v>273.75</v>
      </c>
      <c r="BT125" s="295">
        <v>120</v>
      </c>
      <c r="BU125" s="295">
        <v>23652000</v>
      </c>
      <c r="BV125" s="85">
        <v>1041.2522429999999</v>
      </c>
      <c r="BW125" s="85">
        <v>1001.416326</v>
      </c>
      <c r="BX125" s="85">
        <v>-32.665373209999998</v>
      </c>
      <c r="BY125" s="85">
        <v>31.227061469999999</v>
      </c>
      <c r="BZ125" s="85">
        <v>-187.67968590000001</v>
      </c>
      <c r="CA125" s="85">
        <v>176.6247942</v>
      </c>
    </row>
    <row r="126" spans="2:79" ht="9.9499999999999993" customHeight="1">
      <c r="B126" s="103"/>
      <c r="C126" s="97"/>
      <c r="D126" s="97"/>
      <c r="E126" s="97"/>
      <c r="F126" s="97"/>
      <c r="G126" s="97"/>
      <c r="H126" s="97"/>
      <c r="I126" s="97"/>
      <c r="J126" s="97"/>
      <c r="K126" s="97"/>
      <c r="L126" s="81"/>
      <c r="M126" s="81"/>
      <c r="N126" s="266">
        <v>120</v>
      </c>
      <c r="O126" s="267">
        <v>1</v>
      </c>
      <c r="P126" s="267">
        <v>3</v>
      </c>
      <c r="Q126" s="267">
        <v>5</v>
      </c>
      <c r="R126" s="266">
        <v>120</v>
      </c>
      <c r="S126" s="275" t="s">
        <v>307</v>
      </c>
      <c r="T126" s="266">
        <v>0</v>
      </c>
      <c r="U126" s="266">
        <v>-1</v>
      </c>
      <c r="V126" s="266">
        <v>0.1</v>
      </c>
      <c r="W126" s="268">
        <v>9.9999999999999995E-7</v>
      </c>
      <c r="X126" s="266">
        <v>0.1</v>
      </c>
      <c r="Y126" s="266">
        <v>0.3</v>
      </c>
      <c r="Z126" s="266">
        <v>0.11</v>
      </c>
      <c r="AA126" s="266">
        <v>3.5</v>
      </c>
      <c r="AB126" s="272" t="s">
        <v>215</v>
      </c>
      <c r="AC126" s="199" t="str">
        <f t="shared" si="51"/>
        <v>6,4</v>
      </c>
      <c r="AD126" s="199" t="str">
        <f t="shared" si="52"/>
        <v/>
      </c>
      <c r="AE126" s="157">
        <v>86</v>
      </c>
      <c r="AF126" s="157">
        <v>17695200</v>
      </c>
      <c r="AG126" s="157">
        <v>0.374999999999999</v>
      </c>
      <c r="AH126" s="157">
        <v>0</v>
      </c>
      <c r="AI126" s="157">
        <v>0.26086879350800901</v>
      </c>
      <c r="AJ126" s="157">
        <v>0.21</v>
      </c>
      <c r="AK126" s="157">
        <v>0</v>
      </c>
      <c r="AL126" s="157">
        <v>3.3900676469949399E-3</v>
      </c>
      <c r="AM126" s="157">
        <v>0</v>
      </c>
      <c r="AN126" s="157">
        <v>0</v>
      </c>
      <c r="AO126" s="157">
        <v>-0.25000000000002798</v>
      </c>
      <c r="AP126" s="157">
        <v>0</v>
      </c>
      <c r="AQ126" s="157">
        <v>0</v>
      </c>
      <c r="AR126" s="157">
        <v>0</v>
      </c>
      <c r="AS126" s="157">
        <v>0</v>
      </c>
      <c r="AT126" s="157">
        <v>0</v>
      </c>
      <c r="AU126" s="157">
        <v>204.805555555555</v>
      </c>
      <c r="AV126" s="282"/>
      <c r="AW126" s="282"/>
      <c r="AX126" s="282"/>
      <c r="AY126" s="282"/>
      <c r="AZ126" s="282"/>
      <c r="BA126" s="282"/>
      <c r="BH126" s="295">
        <v>121</v>
      </c>
      <c r="BI126" s="295">
        <v>23827200</v>
      </c>
      <c r="BJ126" s="85">
        <v>185</v>
      </c>
      <c r="BK126" s="85">
        <v>1017.532853</v>
      </c>
      <c r="BL126" s="85">
        <v>226.51043770000001</v>
      </c>
      <c r="BM126" s="85">
        <v>5.4383946520000004</v>
      </c>
      <c r="BN126" s="85">
        <v>-1017.532853</v>
      </c>
      <c r="BO126" s="85">
        <v>-198.20920140000001</v>
      </c>
      <c r="BP126" s="85">
        <v>-207.86284169999999</v>
      </c>
      <c r="BQ126" s="296">
        <f t="shared" si="50"/>
        <v>275.77777777777777</v>
      </c>
      <c r="BT126" s="295">
        <v>121</v>
      </c>
      <c r="BU126" s="295">
        <v>23827200</v>
      </c>
      <c r="BV126" s="85">
        <v>1041.252338</v>
      </c>
      <c r="BW126" s="85">
        <v>1001.416528</v>
      </c>
      <c r="BX126" s="85">
        <v>-32.669498369999999</v>
      </c>
      <c r="BY126" s="85">
        <v>31.227061469999999</v>
      </c>
      <c r="BZ126" s="85">
        <v>-187.7244269</v>
      </c>
      <c r="CA126" s="85">
        <v>176.6357802</v>
      </c>
    </row>
    <row r="127" spans="2:79" ht="9.9499999999999993" customHeight="1">
      <c r="B127" s="103"/>
      <c r="C127" s="97"/>
      <c r="D127" s="97"/>
      <c r="E127" s="97"/>
      <c r="F127" s="97"/>
      <c r="G127" s="97"/>
      <c r="H127" s="97"/>
      <c r="I127" s="97"/>
      <c r="J127" s="97"/>
      <c r="K127" s="97"/>
      <c r="L127" s="81"/>
      <c r="M127" s="81"/>
      <c r="N127" s="266">
        <v>121</v>
      </c>
      <c r="O127" s="267">
        <v>1</v>
      </c>
      <c r="P127" s="267">
        <v>3</v>
      </c>
      <c r="Q127" s="267">
        <v>6</v>
      </c>
      <c r="R127" s="266">
        <v>121</v>
      </c>
      <c r="S127" s="275" t="s">
        <v>308</v>
      </c>
      <c r="T127" s="266">
        <v>0</v>
      </c>
      <c r="U127" s="266">
        <v>-1</v>
      </c>
      <c r="V127" s="266">
        <v>0.1</v>
      </c>
      <c r="W127" s="268">
        <v>9.9999999999999995E-7</v>
      </c>
      <c r="X127" s="266">
        <v>0.2</v>
      </c>
      <c r="Y127" s="266">
        <v>0.3</v>
      </c>
      <c r="Z127" s="266">
        <v>0.21</v>
      </c>
      <c r="AA127" s="266">
        <v>3.5</v>
      </c>
      <c r="AB127" s="272" t="s">
        <v>215</v>
      </c>
      <c r="AC127" s="199" t="str">
        <f t="shared" si="51"/>
        <v>7,4</v>
      </c>
      <c r="AD127" s="199" t="str">
        <f t="shared" si="52"/>
        <v/>
      </c>
      <c r="AE127" s="157">
        <v>87</v>
      </c>
      <c r="AF127" s="157">
        <v>17870400</v>
      </c>
      <c r="AG127" s="157">
        <v>0.374999999999999</v>
      </c>
      <c r="AH127" s="157">
        <v>0</v>
      </c>
      <c r="AI127" s="157">
        <v>0.25904102993635197</v>
      </c>
      <c r="AJ127" s="157">
        <v>0.21</v>
      </c>
      <c r="AK127" s="157">
        <v>0</v>
      </c>
      <c r="AL127" s="157">
        <v>3.3148757549113501E-3</v>
      </c>
      <c r="AM127" s="157">
        <v>0</v>
      </c>
      <c r="AN127" s="157">
        <v>0</v>
      </c>
      <c r="AO127" s="157">
        <v>-0.25000000000009098</v>
      </c>
      <c r="AP127" s="157">
        <v>0</v>
      </c>
      <c r="AQ127" s="157">
        <v>0</v>
      </c>
      <c r="AR127" s="157">
        <v>0</v>
      </c>
      <c r="AS127" s="157">
        <v>0</v>
      </c>
      <c r="AT127" s="157">
        <v>0</v>
      </c>
      <c r="AU127" s="157">
        <v>206.833333333333</v>
      </c>
      <c r="AV127" s="282"/>
      <c r="AW127" s="282"/>
      <c r="AX127" s="282"/>
      <c r="AY127" s="282"/>
      <c r="AZ127" s="282"/>
      <c r="BA127" s="282"/>
      <c r="BH127" s="295">
        <v>122</v>
      </c>
      <c r="BI127" s="295">
        <v>24002400</v>
      </c>
      <c r="BJ127" s="85">
        <v>185</v>
      </c>
      <c r="BK127" s="85">
        <v>1017.589665</v>
      </c>
      <c r="BL127" s="85">
        <v>226.56951330000001</v>
      </c>
      <c r="BM127" s="85">
        <v>5.4257737659999998</v>
      </c>
      <c r="BN127" s="85">
        <v>-1017.589665</v>
      </c>
      <c r="BO127" s="85">
        <v>-198.2700443</v>
      </c>
      <c r="BP127" s="85">
        <v>-207.87369519999999</v>
      </c>
      <c r="BQ127" s="296">
        <f t="shared" si="50"/>
        <v>277.80555555555554</v>
      </c>
      <c r="BT127" s="295">
        <v>122</v>
      </c>
      <c r="BU127" s="295">
        <v>24002400</v>
      </c>
      <c r="BV127" s="85">
        <v>1041.2524350000001</v>
      </c>
      <c r="BW127" s="85">
        <v>1001.4167200000001</v>
      </c>
      <c r="BX127" s="85">
        <v>-32.673717959999998</v>
      </c>
      <c r="BY127" s="85">
        <v>31.227061469999999</v>
      </c>
      <c r="BZ127" s="85">
        <v>-187.7667333</v>
      </c>
      <c r="CA127" s="85">
        <v>176.64663379999999</v>
      </c>
    </row>
    <row r="128" spans="2:79" ht="9.9499999999999993" customHeight="1">
      <c r="B128" s="103"/>
      <c r="C128" s="97"/>
      <c r="D128" s="97"/>
      <c r="E128" s="97"/>
      <c r="F128" s="97"/>
      <c r="G128" s="97"/>
      <c r="H128" s="97"/>
      <c r="I128" s="97"/>
      <c r="J128" s="97"/>
      <c r="K128" s="97"/>
      <c r="L128" s="81"/>
      <c r="M128" s="81"/>
      <c r="N128" s="266">
        <v>122</v>
      </c>
      <c r="O128" s="267">
        <v>1</v>
      </c>
      <c r="P128" s="267">
        <v>3</v>
      </c>
      <c r="Q128" s="267">
        <v>7</v>
      </c>
      <c r="R128" s="266">
        <v>122</v>
      </c>
      <c r="S128" s="275" t="s">
        <v>309</v>
      </c>
      <c r="T128" s="266">
        <v>0</v>
      </c>
      <c r="U128" s="266">
        <v>-1</v>
      </c>
      <c r="V128" s="266">
        <v>0.1</v>
      </c>
      <c r="W128" s="268">
        <v>9.9999999999999995E-7</v>
      </c>
      <c r="X128" s="266">
        <v>0.2</v>
      </c>
      <c r="Y128" s="266">
        <v>0.3</v>
      </c>
      <c r="Z128" s="266">
        <v>0.21</v>
      </c>
      <c r="AA128" s="266">
        <v>3.5</v>
      </c>
      <c r="AB128" s="272" t="s">
        <v>215</v>
      </c>
      <c r="AC128" s="199" t="str">
        <f t="shared" si="51"/>
        <v>8,4</v>
      </c>
      <c r="AD128" s="199" t="str">
        <f t="shared" si="52"/>
        <v/>
      </c>
      <c r="AE128" s="157">
        <v>88</v>
      </c>
      <c r="AF128" s="157">
        <v>18045600</v>
      </c>
      <c r="AG128" s="157">
        <v>0.374999999999999</v>
      </c>
      <c r="AH128" s="157">
        <v>0</v>
      </c>
      <c r="AI128" s="157">
        <v>0.25648721184074702</v>
      </c>
      <c r="AJ128" s="157">
        <v>0.21</v>
      </c>
      <c r="AK128" s="157">
        <v>0</v>
      </c>
      <c r="AL128" s="157">
        <v>3.2452442549136401E-3</v>
      </c>
      <c r="AM128" s="157">
        <v>0</v>
      </c>
      <c r="AN128" s="157">
        <v>0</v>
      </c>
      <c r="AO128" s="157">
        <v>-0.25000000000002798</v>
      </c>
      <c r="AP128" s="157">
        <v>0</v>
      </c>
      <c r="AQ128" s="157">
        <v>0</v>
      </c>
      <c r="AR128" s="157">
        <v>0</v>
      </c>
      <c r="AS128" s="157">
        <v>0</v>
      </c>
      <c r="AT128" s="157">
        <v>0</v>
      </c>
      <c r="AU128" s="157">
        <v>208.861111111111</v>
      </c>
      <c r="AV128" s="282"/>
      <c r="AW128" s="282"/>
      <c r="AX128" s="282"/>
      <c r="AY128" s="282"/>
      <c r="AZ128" s="282"/>
      <c r="BA128" s="282"/>
      <c r="BH128" s="295">
        <v>123</v>
      </c>
      <c r="BI128" s="295">
        <v>24177600</v>
      </c>
      <c r="BJ128" s="85">
        <v>185</v>
      </c>
      <c r="BK128" s="85">
        <v>1017.644324</v>
      </c>
      <c r="BL128" s="85">
        <v>226.62614730000001</v>
      </c>
      <c r="BM128" s="85">
        <v>5.4134675090000002</v>
      </c>
      <c r="BN128" s="85">
        <v>-1017.644324</v>
      </c>
      <c r="BO128" s="85">
        <v>-198.3282609</v>
      </c>
      <c r="BP128" s="85">
        <v>-207.88441879999999</v>
      </c>
      <c r="BQ128" s="296">
        <f t="shared" si="50"/>
        <v>279.83333333333331</v>
      </c>
      <c r="BT128" s="295">
        <v>123</v>
      </c>
      <c r="BU128" s="295">
        <v>24177600</v>
      </c>
      <c r="BV128" s="85">
        <v>1041.252534</v>
      </c>
      <c r="BW128" s="85">
        <v>1001.4169010000001</v>
      </c>
      <c r="BX128" s="85">
        <v>-32.678024090000001</v>
      </c>
      <c r="BY128" s="85">
        <v>31.227061469999999</v>
      </c>
      <c r="BZ128" s="85">
        <v>-187.80681509999999</v>
      </c>
      <c r="CA128" s="85">
        <v>176.6573574</v>
      </c>
    </row>
    <row r="129" spans="2:79" ht="9.9499999999999993" customHeight="1">
      <c r="B129" s="103"/>
      <c r="C129" s="97"/>
      <c r="D129" s="97"/>
      <c r="E129" s="97"/>
      <c r="F129" s="97"/>
      <c r="G129" s="97"/>
      <c r="H129" s="97"/>
      <c r="I129" s="97"/>
      <c r="J129" s="97"/>
      <c r="K129" s="97"/>
      <c r="L129" s="81"/>
      <c r="M129" s="81"/>
      <c r="N129" s="266">
        <v>123</v>
      </c>
      <c r="O129" s="267">
        <v>1</v>
      </c>
      <c r="P129" s="267">
        <v>3</v>
      </c>
      <c r="Q129" s="267">
        <v>8</v>
      </c>
      <c r="R129" s="266">
        <v>123</v>
      </c>
      <c r="S129" s="275" t="s">
        <v>310</v>
      </c>
      <c r="T129" s="266">
        <v>0</v>
      </c>
      <c r="U129" s="266">
        <v>-1</v>
      </c>
      <c r="V129" s="266">
        <v>0.1</v>
      </c>
      <c r="W129" s="268">
        <v>9.9999999999999995E-7</v>
      </c>
      <c r="X129" s="266">
        <v>0.2</v>
      </c>
      <c r="Y129" s="266">
        <v>0.3</v>
      </c>
      <c r="Z129" s="266">
        <v>0.21</v>
      </c>
      <c r="AA129" s="266">
        <v>3.5</v>
      </c>
      <c r="AB129" s="272" t="s">
        <v>215</v>
      </c>
      <c r="AC129" s="199" t="str">
        <f t="shared" si="51"/>
        <v>9,4</v>
      </c>
      <c r="AD129" s="199" t="str">
        <f t="shared" si="52"/>
        <v/>
      </c>
      <c r="AE129" s="157">
        <v>89</v>
      </c>
      <c r="AF129" s="157">
        <v>18220800</v>
      </c>
      <c r="AG129" s="157">
        <v>0.374999999999999</v>
      </c>
      <c r="AH129" s="157">
        <v>0</v>
      </c>
      <c r="AI129" s="157">
        <v>0.256370411840742</v>
      </c>
      <c r="AJ129" s="157">
        <v>0.21</v>
      </c>
      <c r="AK129" s="157">
        <v>0</v>
      </c>
      <c r="AL129" s="157">
        <v>3.1817622036388799E-3</v>
      </c>
      <c r="AM129" s="157">
        <v>0</v>
      </c>
      <c r="AN129" s="157">
        <v>0</v>
      </c>
      <c r="AO129" s="157">
        <v>-0.25000000000002798</v>
      </c>
      <c r="AP129" s="157">
        <v>0</v>
      </c>
      <c r="AQ129" s="157">
        <v>0</v>
      </c>
      <c r="AR129" s="157">
        <v>0</v>
      </c>
      <c r="AS129" s="157">
        <v>0</v>
      </c>
      <c r="AT129" s="157">
        <v>0</v>
      </c>
      <c r="AU129" s="157">
        <v>210.888888888888</v>
      </c>
      <c r="AV129" s="282"/>
      <c r="AW129" s="282"/>
      <c r="AX129" s="282"/>
      <c r="AY129" s="282"/>
      <c r="AZ129" s="282"/>
      <c r="BA129" s="282"/>
      <c r="BH129" s="295">
        <v>124</v>
      </c>
      <c r="BI129" s="295">
        <v>24352800</v>
      </c>
      <c r="BJ129" s="85">
        <v>185</v>
      </c>
      <c r="BK129" s="85">
        <v>1017.6970669999999</v>
      </c>
      <c r="BL129" s="85">
        <v>226.68138450000001</v>
      </c>
      <c r="BM129" s="85">
        <v>5.4014213839999998</v>
      </c>
      <c r="BN129" s="85">
        <v>-1017.6970669999999</v>
      </c>
      <c r="BO129" s="85">
        <v>-198.3850218</v>
      </c>
      <c r="BP129" s="85">
        <v>-207.8949413</v>
      </c>
      <c r="BQ129" s="296">
        <f t="shared" si="50"/>
        <v>281.86111111111109</v>
      </c>
      <c r="BT129" s="295">
        <v>124</v>
      </c>
      <c r="BU129" s="295">
        <v>24352800</v>
      </c>
      <c r="BV129" s="85">
        <v>1041.2526339999999</v>
      </c>
      <c r="BW129" s="85">
        <v>1001.417074</v>
      </c>
      <c r="BX129" s="85">
        <v>-32.682375890000003</v>
      </c>
      <c r="BY129" s="85">
        <v>31.227061469999999</v>
      </c>
      <c r="BZ129" s="85">
        <v>-187.8449066</v>
      </c>
      <c r="CA129" s="85">
        <v>176.66787980000001</v>
      </c>
    </row>
    <row r="130" spans="2:79" ht="9.9499999999999993" customHeight="1">
      <c r="B130" s="103"/>
      <c r="C130" s="97"/>
      <c r="D130" s="97"/>
      <c r="E130" s="97"/>
      <c r="F130" s="97"/>
      <c r="G130" s="97"/>
      <c r="H130" s="97"/>
      <c r="I130" s="97"/>
      <c r="J130" s="97"/>
      <c r="K130" s="97"/>
      <c r="L130" s="81"/>
      <c r="M130" s="81"/>
      <c r="N130" s="266">
        <v>124</v>
      </c>
      <c r="O130" s="267">
        <v>1</v>
      </c>
      <c r="P130" s="267">
        <v>4</v>
      </c>
      <c r="Q130" s="267">
        <v>0</v>
      </c>
      <c r="R130" s="266">
        <v>124</v>
      </c>
      <c r="S130" s="275" t="s">
        <v>311</v>
      </c>
      <c r="T130" s="266">
        <v>0</v>
      </c>
      <c r="U130" s="266">
        <v>-1</v>
      </c>
      <c r="V130" s="266">
        <v>0.1</v>
      </c>
      <c r="W130" s="268">
        <v>9.9999999999999995E-7</v>
      </c>
      <c r="X130" s="266">
        <v>0.2</v>
      </c>
      <c r="Y130" s="266">
        <v>0.3</v>
      </c>
      <c r="Z130" s="266">
        <v>0.21</v>
      </c>
      <c r="AA130" s="266">
        <v>3.5</v>
      </c>
      <c r="AB130" s="272" t="s">
        <v>215</v>
      </c>
      <c r="AC130" s="199" t="str">
        <f t="shared" si="51"/>
        <v>1,5</v>
      </c>
      <c r="AD130" s="199" t="str">
        <f t="shared" si="52"/>
        <v/>
      </c>
      <c r="AE130" s="157">
        <v>90</v>
      </c>
      <c r="AF130" s="157">
        <v>18396000</v>
      </c>
      <c r="AG130" s="157">
        <v>0.374999999999999</v>
      </c>
      <c r="AH130" s="157">
        <v>0</v>
      </c>
      <c r="AI130" s="157">
        <v>0.25320733922119598</v>
      </c>
      <c r="AJ130" s="157">
        <v>0.21</v>
      </c>
      <c r="AK130" s="157">
        <v>0</v>
      </c>
      <c r="AL130" s="157">
        <v>3.12470515085777E-3</v>
      </c>
      <c r="AM130" s="157">
        <v>0</v>
      </c>
      <c r="AN130" s="157">
        <v>0</v>
      </c>
      <c r="AO130" s="157">
        <v>-0.25000000000002798</v>
      </c>
      <c r="AP130" s="157">
        <v>0</v>
      </c>
      <c r="AQ130" s="157">
        <v>0</v>
      </c>
      <c r="AR130" s="157">
        <v>0</v>
      </c>
      <c r="AS130" s="157">
        <v>0</v>
      </c>
      <c r="AT130" s="157">
        <v>0</v>
      </c>
      <c r="AU130" s="157">
        <v>212.916666666666</v>
      </c>
      <c r="AV130" s="282"/>
      <c r="AW130" s="282"/>
      <c r="AX130" s="282"/>
      <c r="AY130" s="282"/>
      <c r="AZ130" s="282"/>
      <c r="BA130" s="282"/>
      <c r="BH130" s="295">
        <v>125</v>
      </c>
      <c r="BI130" s="295">
        <v>24528000</v>
      </c>
      <c r="BJ130" s="85">
        <v>185</v>
      </c>
      <c r="BK130" s="85">
        <v>1017.7480420000001</v>
      </c>
      <c r="BL130" s="85">
        <v>226.734678</v>
      </c>
      <c r="BM130" s="85">
        <v>5.3896748670000001</v>
      </c>
      <c r="BN130" s="85">
        <v>-1017.7480420000001</v>
      </c>
      <c r="BO130" s="85">
        <v>-198.4397591</v>
      </c>
      <c r="BP130" s="85">
        <v>-207.90524400000001</v>
      </c>
      <c r="BQ130" s="296">
        <f t="shared" si="50"/>
        <v>283.88888888888891</v>
      </c>
      <c r="BT130" s="295">
        <v>125</v>
      </c>
      <c r="BU130" s="295">
        <v>24528000</v>
      </c>
      <c r="BV130" s="85">
        <v>1041.252735</v>
      </c>
      <c r="BW130" s="85">
        <v>1001.417238</v>
      </c>
      <c r="BX130" s="85">
        <v>-32.686772929999997</v>
      </c>
      <c r="BY130" s="85">
        <v>31.227061469999999</v>
      </c>
      <c r="BZ130" s="85">
        <v>-187.88117639999999</v>
      </c>
      <c r="CA130" s="85">
        <v>176.67818249999999</v>
      </c>
    </row>
    <row r="131" spans="2:79" ht="9.9499999999999993" customHeight="1">
      <c r="B131" s="103"/>
      <c r="C131" s="97"/>
      <c r="D131" s="97"/>
      <c r="E131" s="97"/>
      <c r="F131" s="97"/>
      <c r="G131" s="97"/>
      <c r="H131" s="97"/>
      <c r="I131" s="97"/>
      <c r="J131" s="97"/>
      <c r="K131" s="97"/>
      <c r="L131" s="81"/>
      <c r="M131" s="81"/>
      <c r="N131" s="266">
        <v>125</v>
      </c>
      <c r="O131" s="267">
        <v>1</v>
      </c>
      <c r="P131" s="267">
        <v>4</v>
      </c>
      <c r="Q131" s="267">
        <v>1</v>
      </c>
      <c r="R131" s="266">
        <v>125</v>
      </c>
      <c r="S131" s="275" t="s">
        <v>312</v>
      </c>
      <c r="T131" s="266">
        <v>0</v>
      </c>
      <c r="U131" s="266">
        <v>-1</v>
      </c>
      <c r="V131" s="266">
        <v>0.1</v>
      </c>
      <c r="W131" s="268">
        <v>9.9999999999999995E-7</v>
      </c>
      <c r="X131" s="266">
        <v>0.2</v>
      </c>
      <c r="Y131" s="266">
        <v>0.3</v>
      </c>
      <c r="Z131" s="266">
        <v>0.21</v>
      </c>
      <c r="AA131" s="266">
        <v>3.5</v>
      </c>
      <c r="AB131" s="272" t="s">
        <v>215</v>
      </c>
      <c r="AC131" s="199" t="str">
        <f t="shared" si="51"/>
        <v>2,5</v>
      </c>
      <c r="AD131" s="199" t="str">
        <f t="shared" si="52"/>
        <v/>
      </c>
      <c r="AE131" s="157">
        <v>91</v>
      </c>
      <c r="AF131" s="157">
        <v>18571200</v>
      </c>
      <c r="AG131" s="157">
        <v>0.625</v>
      </c>
      <c r="AH131" s="157">
        <v>0</v>
      </c>
      <c r="AI131" s="157">
        <v>0.253090539221136</v>
      </c>
      <c r="AJ131" s="157">
        <v>0.21</v>
      </c>
      <c r="AK131" s="157">
        <v>0</v>
      </c>
      <c r="AL131" s="157">
        <v>3.1126812246905101E-3</v>
      </c>
      <c r="AM131" s="157">
        <v>0</v>
      </c>
      <c r="AN131" s="157">
        <v>0</v>
      </c>
      <c r="AO131" s="157">
        <v>-0.249999999999901</v>
      </c>
      <c r="AP131" s="157">
        <v>0</v>
      </c>
      <c r="AQ131" s="157">
        <v>0</v>
      </c>
      <c r="AR131" s="157">
        <v>0</v>
      </c>
      <c r="AS131" s="157">
        <v>0</v>
      </c>
      <c r="AT131" s="157">
        <v>0</v>
      </c>
      <c r="AU131" s="157">
        <v>214.944444444444</v>
      </c>
      <c r="AV131" s="282"/>
      <c r="AW131" s="282"/>
      <c r="AX131" s="282"/>
      <c r="AY131" s="282"/>
      <c r="AZ131" s="282"/>
      <c r="BA131" s="282"/>
      <c r="BH131" s="295">
        <v>126</v>
      </c>
      <c r="BI131" s="295">
        <v>24703200</v>
      </c>
      <c r="BJ131" s="85">
        <v>185</v>
      </c>
      <c r="BK131" s="85">
        <v>1017.797361</v>
      </c>
      <c r="BL131" s="85">
        <v>226.78595809999999</v>
      </c>
      <c r="BM131" s="85">
        <v>5.3782230530000001</v>
      </c>
      <c r="BN131" s="85">
        <v>-1017.797361</v>
      </c>
      <c r="BO131" s="85">
        <v>-198.49239009999999</v>
      </c>
      <c r="BP131" s="85">
        <v>-207.915345</v>
      </c>
      <c r="BQ131" s="296">
        <f t="shared" si="50"/>
        <v>285.91666666666669</v>
      </c>
      <c r="BT131" s="295">
        <v>126</v>
      </c>
      <c r="BU131" s="295">
        <v>24703200</v>
      </c>
      <c r="BV131" s="85">
        <v>1041.252837</v>
      </c>
      <c r="BW131" s="85">
        <v>1001.4173939999999</v>
      </c>
      <c r="BX131" s="85">
        <v>-32.691214780000003</v>
      </c>
      <c r="BY131" s="85">
        <v>31.227061469999999</v>
      </c>
      <c r="BZ131" s="85">
        <v>-187.9157515</v>
      </c>
      <c r="CA131" s="85">
        <v>176.68828350000001</v>
      </c>
    </row>
    <row r="132" spans="2:79" ht="9.9499999999999993" customHeight="1">
      <c r="B132" s="103"/>
      <c r="C132" s="97"/>
      <c r="D132" s="97"/>
      <c r="E132" s="97"/>
      <c r="F132" s="97"/>
      <c r="G132" s="97"/>
      <c r="H132" s="97"/>
      <c r="I132" s="97"/>
      <c r="J132" s="97"/>
      <c r="K132" s="97"/>
      <c r="L132" s="81"/>
      <c r="M132" s="81"/>
      <c r="N132" s="266">
        <v>126</v>
      </c>
      <c r="O132" s="267">
        <v>1</v>
      </c>
      <c r="P132" s="267">
        <v>4</v>
      </c>
      <c r="Q132" s="267">
        <v>2</v>
      </c>
      <c r="R132" s="266">
        <v>126</v>
      </c>
      <c r="S132" s="275" t="s">
        <v>313</v>
      </c>
      <c r="T132" s="266">
        <v>0</v>
      </c>
      <c r="U132" s="266">
        <v>-1</v>
      </c>
      <c r="V132" s="266">
        <v>0.1</v>
      </c>
      <c r="W132" s="268">
        <v>9.9999999999999995E-7</v>
      </c>
      <c r="X132" s="266">
        <v>0.2</v>
      </c>
      <c r="Y132" s="266">
        <v>0.3</v>
      </c>
      <c r="Z132" s="266">
        <v>0.21</v>
      </c>
      <c r="AA132" s="266">
        <v>3.5</v>
      </c>
      <c r="AB132" s="272" t="s">
        <v>215</v>
      </c>
      <c r="AC132" s="199" t="str">
        <f t="shared" si="51"/>
        <v>3,5</v>
      </c>
      <c r="AD132" s="199" t="str">
        <f t="shared" si="52"/>
        <v/>
      </c>
      <c r="AE132" s="157">
        <v>92</v>
      </c>
      <c r="AF132" s="157">
        <v>18746400</v>
      </c>
      <c r="AG132" s="157">
        <v>0.625</v>
      </c>
      <c r="AH132" s="157">
        <v>0</v>
      </c>
      <c r="AI132" s="157">
        <v>0.24943501207770899</v>
      </c>
      <c r="AJ132" s="157">
        <v>0.21</v>
      </c>
      <c r="AK132" s="157">
        <v>0</v>
      </c>
      <c r="AL132" s="157">
        <v>3.15503380936678E-3</v>
      </c>
      <c r="AM132" s="157">
        <v>0</v>
      </c>
      <c r="AN132" s="157">
        <v>0</v>
      </c>
      <c r="AO132" s="157">
        <v>-0.25000000000009098</v>
      </c>
      <c r="AP132" s="157">
        <v>0</v>
      </c>
      <c r="AQ132" s="157">
        <v>0</v>
      </c>
      <c r="AR132" s="157">
        <v>0</v>
      </c>
      <c r="AS132" s="157">
        <v>0</v>
      </c>
      <c r="AT132" s="157">
        <v>0</v>
      </c>
      <c r="AU132" s="157">
        <v>216.972222222222</v>
      </c>
      <c r="AV132" s="282"/>
      <c r="AW132" s="282"/>
      <c r="AX132" s="282"/>
      <c r="AY132" s="282"/>
      <c r="AZ132" s="282"/>
      <c r="BA132" s="282"/>
      <c r="BH132" s="295">
        <v>127</v>
      </c>
      <c r="BI132" s="295">
        <v>24878400</v>
      </c>
      <c r="BJ132" s="85">
        <v>185</v>
      </c>
      <c r="BK132" s="85">
        <v>1017.844816</v>
      </c>
      <c r="BL132" s="85">
        <v>226.8350801</v>
      </c>
      <c r="BM132" s="85">
        <v>5.3698342290000003</v>
      </c>
      <c r="BN132" s="85">
        <v>-1017.844816</v>
      </c>
      <c r="BO132" s="85">
        <v>-198.54276820000001</v>
      </c>
      <c r="BP132" s="85">
        <v>-207.92247760000001</v>
      </c>
      <c r="BQ132" s="296">
        <f t="shared" si="50"/>
        <v>287.94444444444446</v>
      </c>
      <c r="BT132" s="295">
        <v>127</v>
      </c>
      <c r="BU132" s="295">
        <v>24878400</v>
      </c>
      <c r="BV132" s="85">
        <v>1041.2529400000001</v>
      </c>
      <c r="BW132" s="85">
        <v>1001.417542</v>
      </c>
      <c r="BX132" s="85">
        <v>-32.695697590000002</v>
      </c>
      <c r="BY132" s="85">
        <v>31.227061469999999</v>
      </c>
      <c r="BZ132" s="85">
        <v>-187.94843879999999</v>
      </c>
      <c r="CA132" s="85">
        <v>176.69541620000001</v>
      </c>
    </row>
    <row r="133" spans="2:79" ht="9.9499999999999993" customHeight="1">
      <c r="B133" s="103"/>
      <c r="C133" s="97"/>
      <c r="D133" s="97"/>
      <c r="E133" s="97"/>
      <c r="F133" s="97"/>
      <c r="G133" s="97"/>
      <c r="H133" s="97"/>
      <c r="I133" s="97"/>
      <c r="J133" s="97"/>
      <c r="K133" s="97"/>
      <c r="L133" s="81"/>
      <c r="M133" s="81"/>
      <c r="N133" s="266">
        <v>127</v>
      </c>
      <c r="O133" s="267">
        <v>1</v>
      </c>
      <c r="P133" s="267">
        <v>4</v>
      </c>
      <c r="Q133" s="267">
        <v>3</v>
      </c>
      <c r="R133" s="266">
        <v>127</v>
      </c>
      <c r="S133" s="275" t="s">
        <v>314</v>
      </c>
      <c r="T133" s="266">
        <v>0</v>
      </c>
      <c r="U133" s="266">
        <v>-1</v>
      </c>
      <c r="V133" s="266">
        <v>0.1</v>
      </c>
      <c r="W133" s="268">
        <v>9.9999999999999995E-7</v>
      </c>
      <c r="X133" s="266">
        <v>0.1</v>
      </c>
      <c r="Y133" s="266">
        <v>0.3</v>
      </c>
      <c r="Z133" s="266">
        <v>0.11</v>
      </c>
      <c r="AA133" s="266">
        <v>3.5</v>
      </c>
      <c r="AB133" s="272" t="s">
        <v>215</v>
      </c>
      <c r="AC133" s="199" t="str">
        <f t="shared" si="51"/>
        <v>4,5</v>
      </c>
      <c r="AD133" s="199" t="str">
        <f t="shared" si="52"/>
        <v/>
      </c>
      <c r="AE133" s="157">
        <v>93</v>
      </c>
      <c r="AF133" s="157">
        <v>18921600</v>
      </c>
      <c r="AG133" s="157">
        <v>0.625</v>
      </c>
      <c r="AH133" s="157">
        <v>0</v>
      </c>
      <c r="AI133" s="157">
        <v>0.249318212077759</v>
      </c>
      <c r="AJ133" s="157">
        <v>0.21</v>
      </c>
      <c r="AK133" s="157">
        <v>0</v>
      </c>
      <c r="AL133" s="157">
        <v>3.2482908457572698E-3</v>
      </c>
      <c r="AM133" s="157">
        <v>0</v>
      </c>
      <c r="AN133" s="157">
        <v>0</v>
      </c>
      <c r="AO133" s="157">
        <v>-0.25000000000009098</v>
      </c>
      <c r="AP133" s="157">
        <v>0</v>
      </c>
      <c r="AQ133" s="157">
        <v>0</v>
      </c>
      <c r="AR133" s="157">
        <v>0</v>
      </c>
      <c r="AS133" s="157">
        <v>0</v>
      </c>
      <c r="AT133" s="157">
        <v>0</v>
      </c>
      <c r="AU133" s="157">
        <v>219</v>
      </c>
      <c r="AV133" s="282"/>
      <c r="AW133" s="282"/>
      <c r="AX133" s="282"/>
      <c r="AY133" s="282"/>
      <c r="AZ133" s="282"/>
      <c r="BA133" s="282"/>
      <c r="BH133" s="295">
        <v>128</v>
      </c>
      <c r="BI133" s="295">
        <v>25053600</v>
      </c>
      <c r="BJ133" s="85">
        <v>185</v>
      </c>
      <c r="BK133" s="85">
        <v>1017.890313</v>
      </c>
      <c r="BL133" s="85">
        <v>226.88200409999999</v>
      </c>
      <c r="BM133" s="85">
        <v>5.363886108</v>
      </c>
      <c r="BN133" s="85">
        <v>-1017.890313</v>
      </c>
      <c r="BO133" s="85">
        <v>-198.59085690000001</v>
      </c>
      <c r="BP133" s="85">
        <v>-207.92726110000001</v>
      </c>
      <c r="BQ133" s="296">
        <f t="shared" si="50"/>
        <v>289.97222222222223</v>
      </c>
      <c r="BT133" s="295">
        <v>128</v>
      </c>
      <c r="BU133" s="295">
        <v>25053600</v>
      </c>
      <c r="BV133" s="85">
        <v>1041.253044</v>
      </c>
      <c r="BW133" s="85">
        <v>1001.417681</v>
      </c>
      <c r="BX133" s="85">
        <v>-32.70021741</v>
      </c>
      <c r="BY133" s="85">
        <v>31.227061469999999</v>
      </c>
      <c r="BZ133" s="85">
        <v>-187.9791515</v>
      </c>
      <c r="CA133" s="85">
        <v>176.70019959999999</v>
      </c>
    </row>
    <row r="134" spans="2:79" ht="9.9499999999999993" customHeight="1">
      <c r="B134" s="103"/>
      <c r="C134" s="97"/>
      <c r="D134" s="97"/>
      <c r="E134" s="97"/>
      <c r="F134" s="97"/>
      <c r="G134" s="97"/>
      <c r="H134" s="97"/>
      <c r="I134" s="97"/>
      <c r="J134" s="97"/>
      <c r="K134" s="97"/>
      <c r="L134" s="81"/>
      <c r="M134" s="81"/>
      <c r="N134" s="266">
        <v>128</v>
      </c>
      <c r="O134" s="267">
        <v>1</v>
      </c>
      <c r="P134" s="267">
        <v>4</v>
      </c>
      <c r="Q134" s="267">
        <v>4</v>
      </c>
      <c r="R134" s="266">
        <v>128</v>
      </c>
      <c r="S134" s="275" t="s">
        <v>315</v>
      </c>
      <c r="T134" s="266">
        <v>0</v>
      </c>
      <c r="U134" s="266">
        <v>-1</v>
      </c>
      <c r="V134" s="266">
        <v>0.1</v>
      </c>
      <c r="W134" s="268">
        <v>9.9999999999999995E-7</v>
      </c>
      <c r="X134" s="266">
        <v>0.1</v>
      </c>
      <c r="Y134" s="266">
        <v>0.3</v>
      </c>
      <c r="Z134" s="266">
        <v>0.11</v>
      </c>
      <c r="AA134" s="266">
        <v>3.5</v>
      </c>
      <c r="AB134" s="272" t="s">
        <v>215</v>
      </c>
      <c r="AC134" s="199" t="str">
        <f t="shared" si="51"/>
        <v>5,5</v>
      </c>
      <c r="AD134" s="199" t="str">
        <f t="shared" si="52"/>
        <v/>
      </c>
      <c r="AE134" s="157">
        <v>94</v>
      </c>
      <c r="AF134" s="157">
        <v>19096800</v>
      </c>
      <c r="AG134" s="157">
        <v>0.625</v>
      </c>
      <c r="AH134" s="157">
        <v>0</v>
      </c>
      <c r="AI134" s="157">
        <v>0.24920141207775401</v>
      </c>
      <c r="AJ134" s="157">
        <v>0.21</v>
      </c>
      <c r="AK134" s="157">
        <v>0</v>
      </c>
      <c r="AL134" s="157">
        <v>3.3910927074170798E-3</v>
      </c>
      <c r="AM134" s="157">
        <v>0</v>
      </c>
      <c r="AN134" s="157">
        <v>0</v>
      </c>
      <c r="AO134" s="157">
        <v>-0.25000000000002798</v>
      </c>
      <c r="AP134" s="157">
        <v>0</v>
      </c>
      <c r="AQ134" s="157">
        <v>0</v>
      </c>
      <c r="AR134" s="157">
        <v>0</v>
      </c>
      <c r="AS134" s="157">
        <v>0</v>
      </c>
      <c r="AT134" s="157">
        <v>0</v>
      </c>
      <c r="AU134" s="157">
        <v>221.027777777777</v>
      </c>
      <c r="AV134" s="282"/>
      <c r="AW134" s="282"/>
      <c r="AX134" s="282"/>
      <c r="AY134" s="282"/>
      <c r="AZ134" s="282"/>
      <c r="BA134" s="282"/>
      <c r="BH134" s="295">
        <v>129</v>
      </c>
      <c r="BI134" s="295">
        <v>25228800</v>
      </c>
      <c r="BJ134" s="85">
        <v>185</v>
      </c>
      <c r="BK134" s="85">
        <v>1017.934068</v>
      </c>
      <c r="BL134" s="85">
        <v>226.92842010000001</v>
      </c>
      <c r="BM134" s="85">
        <v>5.3578486730000003</v>
      </c>
      <c r="BN134" s="85">
        <v>-1017.934068</v>
      </c>
      <c r="BO134" s="85">
        <v>-198.6383501</v>
      </c>
      <c r="BP134" s="85">
        <v>-207.93222130000001</v>
      </c>
      <c r="BQ134" s="296">
        <f t="shared" ref="BQ134:BQ197" si="53">BI134/$BQ$4</f>
        <v>292</v>
      </c>
      <c r="BT134" s="295">
        <v>129</v>
      </c>
      <c r="BU134" s="295">
        <v>25228800</v>
      </c>
      <c r="BV134" s="85">
        <v>1041.2531489999999</v>
      </c>
      <c r="BW134" s="85">
        <v>1001.417812</v>
      </c>
      <c r="BX134" s="85">
        <v>-32.70476858</v>
      </c>
      <c r="BY134" s="85">
        <v>31.227061469999999</v>
      </c>
      <c r="BZ134" s="85">
        <v>-188.00811709999999</v>
      </c>
      <c r="CA134" s="85">
        <v>176.70515979999999</v>
      </c>
    </row>
    <row r="135" spans="2:79" ht="9.9499999999999993" customHeight="1">
      <c r="B135" s="103"/>
      <c r="C135" s="97"/>
      <c r="D135" s="97"/>
      <c r="E135" s="97"/>
      <c r="F135" s="97"/>
      <c r="G135" s="97"/>
      <c r="H135" s="97"/>
      <c r="I135" s="97"/>
      <c r="J135" s="97"/>
      <c r="K135" s="97"/>
      <c r="L135" s="81"/>
      <c r="M135" s="81"/>
      <c r="N135" s="266">
        <v>129</v>
      </c>
      <c r="O135" s="267">
        <v>1</v>
      </c>
      <c r="P135" s="267">
        <v>4</v>
      </c>
      <c r="Q135" s="267">
        <v>5</v>
      </c>
      <c r="R135" s="266">
        <v>129</v>
      </c>
      <c r="S135" s="275" t="s">
        <v>316</v>
      </c>
      <c r="T135" s="266">
        <v>0</v>
      </c>
      <c r="U135" s="266">
        <v>-1</v>
      </c>
      <c r="V135" s="266">
        <v>0.1</v>
      </c>
      <c r="W135" s="268">
        <v>9.9999999999999995E-7</v>
      </c>
      <c r="X135" s="266">
        <v>0.1</v>
      </c>
      <c r="Y135" s="266">
        <v>0.3</v>
      </c>
      <c r="Z135" s="266">
        <v>0.11</v>
      </c>
      <c r="AA135" s="266">
        <v>3.5</v>
      </c>
      <c r="AB135" s="272" t="s">
        <v>215</v>
      </c>
      <c r="AC135" s="199" t="str">
        <f t="shared" ref="AC135:AC198" si="54">IF(AB135=$AB$3,_xlfn.CONCAT(Q135+1,",",P135+1),"")</f>
        <v>6,5</v>
      </c>
      <c r="AD135" s="199" t="str">
        <f t="shared" ref="AD135:AD198" si="55">IF(AB135=$AB$4,_xlfn.CONCAT(Q135+1,",",P135+1),"")</f>
        <v/>
      </c>
      <c r="AE135" s="157">
        <v>95</v>
      </c>
      <c r="AF135" s="157">
        <v>19272000</v>
      </c>
      <c r="AG135" s="157">
        <v>0.625</v>
      </c>
      <c r="AH135" s="157">
        <v>0</v>
      </c>
      <c r="AI135" s="157">
        <v>0.24908461207774901</v>
      </c>
      <c r="AJ135" s="157">
        <v>0.21</v>
      </c>
      <c r="AK135" s="157">
        <v>0</v>
      </c>
      <c r="AL135" s="157">
        <v>3.5854849768015202E-3</v>
      </c>
      <c r="AM135" s="157">
        <v>0</v>
      </c>
      <c r="AN135" s="157">
        <v>0</v>
      </c>
      <c r="AO135" s="157">
        <v>-0.25000000000009098</v>
      </c>
      <c r="AP135" s="157">
        <v>0</v>
      </c>
      <c r="AQ135" s="157">
        <v>0</v>
      </c>
      <c r="AR135" s="157">
        <v>0</v>
      </c>
      <c r="AS135" s="157">
        <v>0</v>
      </c>
      <c r="AT135" s="157">
        <v>0</v>
      </c>
      <c r="AU135" s="157">
        <v>223.055555555555</v>
      </c>
      <c r="AV135" s="282"/>
      <c r="AW135" s="282"/>
      <c r="AX135" s="282"/>
      <c r="AY135" s="282"/>
      <c r="AZ135" s="282"/>
      <c r="BA135" s="282"/>
      <c r="BH135" s="295">
        <v>130</v>
      </c>
      <c r="BI135" s="295">
        <v>25404000</v>
      </c>
      <c r="BJ135" s="85">
        <v>185</v>
      </c>
      <c r="BK135" s="85">
        <v>1017.976256</v>
      </c>
      <c r="BL135" s="85">
        <v>226.97444820000001</v>
      </c>
      <c r="BM135" s="85">
        <v>5.3517304960000001</v>
      </c>
      <c r="BN135" s="85">
        <v>-1017.976256</v>
      </c>
      <c r="BO135" s="85">
        <v>-198.68537459999999</v>
      </c>
      <c r="BP135" s="85">
        <v>-207.93734309999999</v>
      </c>
      <c r="BQ135" s="296">
        <f t="shared" si="53"/>
        <v>294.02777777777777</v>
      </c>
      <c r="BT135" s="295">
        <v>130</v>
      </c>
      <c r="BU135" s="295">
        <v>25404000</v>
      </c>
      <c r="BV135" s="85">
        <v>1041.253254</v>
      </c>
      <c r="BW135" s="85">
        <v>1001.4179360000001</v>
      </c>
      <c r="BX135" s="85">
        <v>-32.709344309999999</v>
      </c>
      <c r="BY135" s="85">
        <v>31.227061469999999</v>
      </c>
      <c r="BZ135" s="85">
        <v>-188.0355265</v>
      </c>
      <c r="CA135" s="85">
        <v>176.7102816</v>
      </c>
    </row>
    <row r="136" spans="2:79" ht="9.9499999999999993" customHeight="1">
      <c r="B136" s="103"/>
      <c r="C136" s="97"/>
      <c r="D136" s="97"/>
      <c r="E136" s="97"/>
      <c r="F136" s="97"/>
      <c r="G136" s="97"/>
      <c r="H136" s="97"/>
      <c r="I136" s="97"/>
      <c r="J136" s="97"/>
      <c r="K136" s="97"/>
      <c r="L136" s="81"/>
      <c r="M136" s="81"/>
      <c r="N136" s="266">
        <v>130</v>
      </c>
      <c r="O136" s="267">
        <v>1</v>
      </c>
      <c r="P136" s="267">
        <v>4</v>
      </c>
      <c r="Q136" s="267">
        <v>6</v>
      </c>
      <c r="R136" s="266">
        <v>130</v>
      </c>
      <c r="S136" s="275" t="s">
        <v>317</v>
      </c>
      <c r="T136" s="266">
        <v>0</v>
      </c>
      <c r="U136" s="266">
        <v>-1</v>
      </c>
      <c r="V136" s="266">
        <v>0.1</v>
      </c>
      <c r="W136" s="268">
        <v>9.9999999999999995E-7</v>
      </c>
      <c r="X136" s="266">
        <v>0.1</v>
      </c>
      <c r="Y136" s="266">
        <v>0.3</v>
      </c>
      <c r="Z136" s="266">
        <v>0.11</v>
      </c>
      <c r="AA136" s="266">
        <v>3.5</v>
      </c>
      <c r="AB136" s="272" t="s">
        <v>215</v>
      </c>
      <c r="AC136" s="199" t="str">
        <f t="shared" si="54"/>
        <v>7,5</v>
      </c>
      <c r="AD136" s="199" t="str">
        <f t="shared" si="55"/>
        <v/>
      </c>
      <c r="AE136" s="157">
        <v>96</v>
      </c>
      <c r="AF136" s="157">
        <v>19447200</v>
      </c>
      <c r="AG136" s="157">
        <v>0.625</v>
      </c>
      <c r="AH136" s="157">
        <v>0</v>
      </c>
      <c r="AI136" s="157">
        <v>0.244819830410381</v>
      </c>
      <c r="AJ136" s="157">
        <v>0.21</v>
      </c>
      <c r="AK136" s="157">
        <v>0</v>
      </c>
      <c r="AL136" s="157">
        <v>3.83436608231807E-3</v>
      </c>
      <c r="AM136" s="157">
        <v>0</v>
      </c>
      <c r="AN136" s="157">
        <v>0</v>
      </c>
      <c r="AO136" s="157">
        <v>-0.25000000000009098</v>
      </c>
      <c r="AP136" s="157">
        <v>0</v>
      </c>
      <c r="AQ136" s="157">
        <v>0</v>
      </c>
      <c r="AR136" s="157">
        <v>0</v>
      </c>
      <c r="AS136" s="157">
        <v>0</v>
      </c>
      <c r="AT136" s="157">
        <v>0</v>
      </c>
      <c r="AU136" s="157">
        <v>225.083333333333</v>
      </c>
      <c r="AV136" s="282"/>
      <c r="AW136" s="282"/>
      <c r="AX136" s="282"/>
      <c r="AY136" s="282"/>
      <c r="AZ136" s="282"/>
      <c r="BA136" s="282"/>
      <c r="BH136" s="295">
        <v>131</v>
      </c>
      <c r="BI136" s="295">
        <v>25579200</v>
      </c>
      <c r="BJ136" s="85">
        <v>185</v>
      </c>
      <c r="BK136" s="85">
        <v>1018.0169100000001</v>
      </c>
      <c r="BL136" s="85">
        <v>227.01847889999999</v>
      </c>
      <c r="BM136" s="85">
        <v>5.3456373920000004</v>
      </c>
      <c r="BN136" s="85">
        <v>-1018.0169100000001</v>
      </c>
      <c r="BO136" s="85">
        <v>-198.73024799999999</v>
      </c>
      <c r="BP136" s="85">
        <v>-207.94259360000001</v>
      </c>
      <c r="BQ136" s="296">
        <f t="shared" si="53"/>
        <v>296.05555555555554</v>
      </c>
      <c r="BT136" s="295">
        <v>131</v>
      </c>
      <c r="BU136" s="295">
        <v>25579200</v>
      </c>
      <c r="BV136" s="85">
        <v>1041.253359</v>
      </c>
      <c r="BW136" s="85">
        <v>1001.418054</v>
      </c>
      <c r="BX136" s="85">
        <v>-32.713937440000002</v>
      </c>
      <c r="BY136" s="85">
        <v>31.227061469999999</v>
      </c>
      <c r="BZ136" s="85">
        <v>-188.06150539999999</v>
      </c>
      <c r="CA136" s="85">
        <v>176.71553209999999</v>
      </c>
    </row>
    <row r="137" spans="2:79" ht="9.9499999999999993" customHeight="1">
      <c r="B137" s="103"/>
      <c r="C137" s="97"/>
      <c r="D137" s="97"/>
      <c r="E137" s="97"/>
      <c r="F137" s="97"/>
      <c r="G137" s="97"/>
      <c r="H137" s="97"/>
      <c r="I137" s="97"/>
      <c r="J137" s="97"/>
      <c r="K137" s="97"/>
      <c r="L137" s="81"/>
      <c r="M137" s="81"/>
      <c r="N137" s="266">
        <v>131</v>
      </c>
      <c r="O137" s="267">
        <v>1</v>
      </c>
      <c r="P137" s="267">
        <v>4</v>
      </c>
      <c r="Q137" s="267">
        <v>7</v>
      </c>
      <c r="R137" s="266">
        <v>131</v>
      </c>
      <c r="S137" s="275" t="s">
        <v>318</v>
      </c>
      <c r="T137" s="266">
        <v>0</v>
      </c>
      <c r="U137" s="266">
        <v>-1</v>
      </c>
      <c r="V137" s="266">
        <v>0.1</v>
      </c>
      <c r="W137" s="268">
        <v>9.9999999999999995E-7</v>
      </c>
      <c r="X137" s="266">
        <v>0.1</v>
      </c>
      <c r="Y137" s="266">
        <v>0.3</v>
      </c>
      <c r="Z137" s="266">
        <v>0.11</v>
      </c>
      <c r="AA137" s="266">
        <v>3.5</v>
      </c>
      <c r="AB137" s="272" t="s">
        <v>215</v>
      </c>
      <c r="AC137" s="199" t="str">
        <f t="shared" si="54"/>
        <v>8,5</v>
      </c>
      <c r="AD137" s="199" t="str">
        <f t="shared" si="55"/>
        <v/>
      </c>
      <c r="AE137" s="157">
        <v>97</v>
      </c>
      <c r="AF137" s="157">
        <v>19622400</v>
      </c>
      <c r="AG137" s="157">
        <v>0.625</v>
      </c>
      <c r="AH137" s="157">
        <v>0</v>
      </c>
      <c r="AI137" s="157">
        <v>0.24481983041043701</v>
      </c>
      <c r="AJ137" s="157">
        <v>0.21</v>
      </c>
      <c r="AK137" s="157">
        <v>0</v>
      </c>
      <c r="AL137" s="157">
        <v>4.13910019853407E-3</v>
      </c>
      <c r="AM137" s="157">
        <v>0</v>
      </c>
      <c r="AN137" s="157">
        <v>0</v>
      </c>
      <c r="AO137" s="157">
        <v>-0.25000000000009098</v>
      </c>
      <c r="AP137" s="157">
        <v>0</v>
      </c>
      <c r="AQ137" s="157">
        <v>0</v>
      </c>
      <c r="AR137" s="157">
        <v>0</v>
      </c>
      <c r="AS137" s="157">
        <v>0</v>
      </c>
      <c r="AT137" s="157">
        <v>0</v>
      </c>
      <c r="AU137" s="157">
        <v>227.111111111111</v>
      </c>
      <c r="AV137" s="282"/>
      <c r="AW137" s="282"/>
      <c r="AX137" s="282"/>
      <c r="AY137" s="282"/>
      <c r="AZ137" s="282"/>
      <c r="BA137" s="282"/>
      <c r="BH137" s="295">
        <v>132</v>
      </c>
      <c r="BI137" s="295">
        <v>25754400</v>
      </c>
      <c r="BJ137" s="85">
        <v>185</v>
      </c>
      <c r="BK137" s="85">
        <v>1018.055777</v>
      </c>
      <c r="BL137" s="85">
        <v>227.0596103</v>
      </c>
      <c r="BM137" s="85">
        <v>5.3398384349999999</v>
      </c>
      <c r="BN137" s="85">
        <v>-1018.055777</v>
      </c>
      <c r="BO137" s="85">
        <v>-198.7718634</v>
      </c>
      <c r="BP137" s="85">
        <v>-207.94790850000001</v>
      </c>
      <c r="BQ137" s="296">
        <f t="shared" si="53"/>
        <v>298.08333333333331</v>
      </c>
      <c r="BT137" s="295">
        <v>132</v>
      </c>
      <c r="BU137" s="295">
        <v>25754400</v>
      </c>
      <c r="BV137" s="85">
        <v>1041.253465</v>
      </c>
      <c r="BW137" s="85">
        <v>1001.418165</v>
      </c>
      <c r="BX137" s="85">
        <v>-32.718536180000001</v>
      </c>
      <c r="BY137" s="85">
        <v>31.227061469999999</v>
      </c>
      <c r="BZ137" s="85">
        <v>-188.08604249999999</v>
      </c>
      <c r="CA137" s="85">
        <v>176.72084699999999</v>
      </c>
    </row>
    <row r="138" spans="2:79" ht="9.9499999999999993" customHeight="1">
      <c r="B138" s="103"/>
      <c r="C138" s="97"/>
      <c r="D138" s="97"/>
      <c r="E138" s="97"/>
      <c r="F138" s="97"/>
      <c r="G138" s="97"/>
      <c r="H138" s="97"/>
      <c r="I138" s="97"/>
      <c r="J138" s="97"/>
      <c r="K138" s="97"/>
      <c r="L138" s="81"/>
      <c r="M138" s="81"/>
      <c r="N138" s="266">
        <v>132</v>
      </c>
      <c r="O138" s="267">
        <v>1</v>
      </c>
      <c r="P138" s="267">
        <v>4</v>
      </c>
      <c r="Q138" s="267">
        <v>8</v>
      </c>
      <c r="R138" s="266">
        <v>132</v>
      </c>
      <c r="S138" s="275" t="s">
        <v>319</v>
      </c>
      <c r="T138" s="266">
        <v>0</v>
      </c>
      <c r="U138" s="266">
        <v>-1</v>
      </c>
      <c r="V138" s="266">
        <v>0.1</v>
      </c>
      <c r="W138" s="268">
        <v>9.9999999999999995E-7</v>
      </c>
      <c r="X138" s="266">
        <v>0.1</v>
      </c>
      <c r="Y138" s="266">
        <v>0.3</v>
      </c>
      <c r="Z138" s="266">
        <v>0.11</v>
      </c>
      <c r="AA138" s="266">
        <v>3.5</v>
      </c>
      <c r="AB138" s="272" t="s">
        <v>215</v>
      </c>
      <c r="AC138" s="199" t="str">
        <f t="shared" si="54"/>
        <v>9,5</v>
      </c>
      <c r="AD138" s="199" t="str">
        <f t="shared" si="55"/>
        <v/>
      </c>
      <c r="AE138" s="157">
        <v>98</v>
      </c>
      <c r="AF138" s="157">
        <v>19797600</v>
      </c>
      <c r="AG138" s="157">
        <v>0.625</v>
      </c>
      <c r="AH138" s="157">
        <v>0</v>
      </c>
      <c r="AI138" s="157">
        <v>0.244703030410376</v>
      </c>
      <c r="AJ138" s="157">
        <v>0.21</v>
      </c>
      <c r="AK138" s="157">
        <v>0</v>
      </c>
      <c r="AL138" s="157">
        <v>4.4986743277069903E-3</v>
      </c>
      <c r="AM138" s="157">
        <v>0</v>
      </c>
      <c r="AN138" s="157">
        <v>0</v>
      </c>
      <c r="AO138" s="157">
        <v>-0.25000000000009098</v>
      </c>
      <c r="AP138" s="157">
        <v>0</v>
      </c>
      <c r="AQ138" s="157">
        <v>0</v>
      </c>
      <c r="AR138" s="157">
        <v>0</v>
      </c>
      <c r="AS138" s="157">
        <v>0</v>
      </c>
      <c r="AT138" s="157">
        <v>0</v>
      </c>
      <c r="AU138" s="157">
        <v>229.138888888888</v>
      </c>
      <c r="AV138" s="282"/>
      <c r="AW138" s="282"/>
      <c r="AX138" s="282"/>
      <c r="AY138" s="282"/>
      <c r="AZ138" s="282"/>
      <c r="BA138" s="282"/>
      <c r="BH138" s="295">
        <v>133</v>
      </c>
      <c r="BI138" s="295">
        <v>25929600</v>
      </c>
      <c r="BJ138" s="85">
        <v>185</v>
      </c>
      <c r="BK138" s="85">
        <v>1018.092932</v>
      </c>
      <c r="BL138" s="85">
        <v>227.09854110000001</v>
      </c>
      <c r="BM138" s="85">
        <v>5.3343155080000004</v>
      </c>
      <c r="BN138" s="85">
        <v>-1018.092932</v>
      </c>
      <c r="BO138" s="85">
        <v>-198.81097149999999</v>
      </c>
      <c r="BP138" s="85">
        <v>-207.95325410000001</v>
      </c>
      <c r="BQ138" s="296">
        <f t="shared" si="53"/>
        <v>300.11111111111109</v>
      </c>
      <c r="BT138" s="295">
        <v>133</v>
      </c>
      <c r="BU138" s="295">
        <v>25929600</v>
      </c>
      <c r="BV138" s="85">
        <v>1041.253571</v>
      </c>
      <c r="BW138" s="85">
        <v>1001.41827</v>
      </c>
      <c r="BX138" s="85">
        <v>-32.72313029</v>
      </c>
      <c r="BY138" s="85">
        <v>31.227061469999999</v>
      </c>
      <c r="BZ138" s="85">
        <v>-188.10919079999999</v>
      </c>
      <c r="CA138" s="85">
        <v>176.72619259999999</v>
      </c>
    </row>
    <row r="139" spans="2:79" ht="9.9499999999999993" customHeight="1">
      <c r="B139" s="103"/>
      <c r="C139" s="97"/>
      <c r="D139" s="97"/>
      <c r="E139" s="97"/>
      <c r="F139" s="97"/>
      <c r="G139" s="97"/>
      <c r="H139" s="97"/>
      <c r="I139" s="97"/>
      <c r="J139" s="97"/>
      <c r="K139" s="97"/>
      <c r="L139" s="81"/>
      <c r="M139" s="81"/>
      <c r="N139" s="266">
        <v>133</v>
      </c>
      <c r="O139" s="267">
        <v>1</v>
      </c>
      <c r="P139" s="267">
        <v>4</v>
      </c>
      <c r="Q139" s="267">
        <v>9</v>
      </c>
      <c r="R139" s="266">
        <v>133</v>
      </c>
      <c r="S139" s="275" t="s">
        <v>320</v>
      </c>
      <c r="T139" s="266">
        <v>0</v>
      </c>
      <c r="U139" s="266">
        <v>-1</v>
      </c>
      <c r="V139" s="266">
        <v>0.1</v>
      </c>
      <c r="W139" s="268">
        <v>9.9999999999999995E-7</v>
      </c>
      <c r="X139" s="266">
        <v>0.1</v>
      </c>
      <c r="Y139" s="266">
        <v>0.3</v>
      </c>
      <c r="Z139" s="266">
        <v>0.11</v>
      </c>
      <c r="AA139" s="266">
        <v>3.5</v>
      </c>
      <c r="AB139" s="272" t="s">
        <v>215</v>
      </c>
      <c r="AC139" s="199" t="str">
        <f t="shared" si="54"/>
        <v>10,5</v>
      </c>
      <c r="AD139" s="199" t="str">
        <f t="shared" si="55"/>
        <v/>
      </c>
      <c r="AE139" s="157">
        <v>99</v>
      </c>
      <c r="AF139" s="157">
        <v>19972800</v>
      </c>
      <c r="AG139" s="157">
        <v>0.625</v>
      </c>
      <c r="AH139" s="157">
        <v>0</v>
      </c>
      <c r="AI139" s="157">
        <v>0.244586230410371</v>
      </c>
      <c r="AJ139" s="157">
        <v>0.21</v>
      </c>
      <c r="AK139" s="157">
        <v>0</v>
      </c>
      <c r="AL139" s="157">
        <v>4.9088794297797098E-3</v>
      </c>
      <c r="AM139" s="157">
        <v>0</v>
      </c>
      <c r="AN139" s="157">
        <v>0</v>
      </c>
      <c r="AO139" s="157">
        <v>-0.25000000000009098</v>
      </c>
      <c r="AP139" s="157">
        <v>0</v>
      </c>
      <c r="AQ139" s="157">
        <v>0</v>
      </c>
      <c r="AR139" s="157">
        <v>0</v>
      </c>
      <c r="AS139" s="157">
        <v>0</v>
      </c>
      <c r="AT139" s="157">
        <v>0</v>
      </c>
      <c r="AU139" s="157">
        <v>231.166666666666</v>
      </c>
      <c r="AV139" s="282"/>
      <c r="AW139" s="282"/>
      <c r="AX139" s="282"/>
      <c r="AY139" s="282"/>
      <c r="AZ139" s="282"/>
      <c r="BA139" s="282"/>
      <c r="BH139" s="295">
        <v>134</v>
      </c>
      <c r="BI139" s="295">
        <v>26104800</v>
      </c>
      <c r="BJ139" s="85">
        <v>185</v>
      </c>
      <c r="BK139" s="85">
        <v>1018.128292</v>
      </c>
      <c r="BL139" s="85">
        <v>227.13498060000001</v>
      </c>
      <c r="BM139" s="85">
        <v>5.3290456119999998</v>
      </c>
      <c r="BN139" s="85">
        <v>-1018.128292</v>
      </c>
      <c r="BO139" s="85">
        <v>-198.84738329999999</v>
      </c>
      <c r="BP139" s="85">
        <v>-207.95855169999999</v>
      </c>
      <c r="BQ139" s="296">
        <f t="shared" si="53"/>
        <v>302.13888888888891</v>
      </c>
      <c r="BT139" s="295">
        <v>134</v>
      </c>
      <c r="BU139" s="295">
        <v>26104800</v>
      </c>
      <c r="BV139" s="85">
        <v>1041.2536749999999</v>
      </c>
      <c r="BW139" s="85">
        <v>1001.418368</v>
      </c>
      <c r="BX139" s="85">
        <v>-32.727683280000001</v>
      </c>
      <c r="BY139" s="85">
        <v>31.227061469999999</v>
      </c>
      <c r="BZ139" s="85">
        <v>-188.13087590000001</v>
      </c>
      <c r="CA139" s="85">
        <v>176.7314902</v>
      </c>
    </row>
    <row r="140" spans="2:79" ht="9.9499999999999993" customHeight="1">
      <c r="B140" s="103"/>
      <c r="C140" s="97"/>
      <c r="D140" s="97"/>
      <c r="E140" s="97"/>
      <c r="F140" s="97"/>
      <c r="G140" s="97"/>
      <c r="H140" s="97"/>
      <c r="I140" s="97"/>
      <c r="J140" s="97"/>
      <c r="K140" s="97"/>
      <c r="L140" s="81"/>
      <c r="M140" s="81"/>
      <c r="N140" s="266">
        <v>134</v>
      </c>
      <c r="O140" s="267">
        <v>1</v>
      </c>
      <c r="P140" s="267">
        <v>5</v>
      </c>
      <c r="Q140" s="267">
        <v>0</v>
      </c>
      <c r="R140" s="266">
        <v>134</v>
      </c>
      <c r="S140" s="275" t="s">
        <v>321</v>
      </c>
      <c r="T140" s="266">
        <v>0</v>
      </c>
      <c r="U140" s="266">
        <v>-1</v>
      </c>
      <c r="V140" s="266">
        <v>0.1</v>
      </c>
      <c r="W140" s="268">
        <v>9.9999999999999995E-7</v>
      </c>
      <c r="X140" s="266">
        <v>0.2</v>
      </c>
      <c r="Y140" s="266">
        <v>0.3</v>
      </c>
      <c r="Z140" s="266">
        <v>0.21</v>
      </c>
      <c r="AA140" s="266">
        <v>3.5</v>
      </c>
      <c r="AB140" s="272" t="s">
        <v>215</v>
      </c>
      <c r="AC140" s="199" t="str">
        <f t="shared" si="54"/>
        <v>1,6</v>
      </c>
      <c r="AD140" s="199" t="str">
        <f t="shared" si="55"/>
        <v/>
      </c>
      <c r="AE140" s="157">
        <v>100</v>
      </c>
      <c r="AF140" s="157">
        <v>20148000</v>
      </c>
      <c r="AG140" s="157">
        <v>0.625</v>
      </c>
      <c r="AH140" s="157">
        <v>0</v>
      </c>
      <c r="AI140" s="157">
        <v>0.24446943041042199</v>
      </c>
      <c r="AJ140" s="157">
        <v>0.21</v>
      </c>
      <c r="AK140" s="157">
        <v>0</v>
      </c>
      <c r="AL140" s="157">
        <v>5.3624945840263401E-3</v>
      </c>
      <c r="AM140" s="157">
        <v>0</v>
      </c>
      <c r="AN140" s="157">
        <v>0</v>
      </c>
      <c r="AO140" s="157">
        <v>-0.25000000000009098</v>
      </c>
      <c r="AP140" s="157">
        <v>0</v>
      </c>
      <c r="AQ140" s="157">
        <v>0</v>
      </c>
      <c r="AR140" s="157">
        <v>0</v>
      </c>
      <c r="AS140" s="157">
        <v>0</v>
      </c>
      <c r="AT140" s="157">
        <v>0</v>
      </c>
      <c r="AU140" s="157">
        <v>233.194444444444</v>
      </c>
      <c r="AV140" s="282"/>
      <c r="AW140" s="282"/>
      <c r="AX140" s="282"/>
      <c r="AY140" s="282"/>
      <c r="AZ140" s="282"/>
      <c r="BA140" s="282"/>
      <c r="BH140" s="295">
        <v>135</v>
      </c>
      <c r="BI140" s="295">
        <v>26280000</v>
      </c>
      <c r="BJ140" s="85">
        <v>185</v>
      </c>
      <c r="BK140" s="85">
        <v>1018.161796</v>
      </c>
      <c r="BL140" s="85">
        <v>227.16856799999999</v>
      </c>
      <c r="BM140" s="85">
        <v>5.3239333919999998</v>
      </c>
      <c r="BN140" s="85">
        <v>-1018.161796</v>
      </c>
      <c r="BO140" s="85">
        <v>-198.88091600000001</v>
      </c>
      <c r="BP140" s="85">
        <v>-207.96371859999999</v>
      </c>
      <c r="BQ140" s="296">
        <f t="shared" si="53"/>
        <v>304.16666666666669</v>
      </c>
      <c r="BT140" s="295">
        <v>135</v>
      </c>
      <c r="BU140" s="295">
        <v>26280000</v>
      </c>
      <c r="BV140" s="85">
        <v>1041.253778</v>
      </c>
      <c r="BW140" s="85">
        <v>1001.418459</v>
      </c>
      <c r="BX140" s="85">
        <v>-32.732151399999999</v>
      </c>
      <c r="BY140" s="85">
        <v>31.227061469999999</v>
      </c>
      <c r="BZ140" s="85">
        <v>-188.15099040000001</v>
      </c>
      <c r="CA140" s="85">
        <v>176.7366571</v>
      </c>
    </row>
    <row r="141" spans="2:79" ht="9.9499999999999993" customHeight="1">
      <c r="B141" s="103"/>
      <c r="C141" s="97"/>
      <c r="D141" s="97"/>
      <c r="E141" s="97"/>
      <c r="F141" s="97"/>
      <c r="G141" s="97"/>
      <c r="H141" s="97"/>
      <c r="I141" s="97"/>
      <c r="J141" s="97"/>
      <c r="K141" s="97"/>
      <c r="L141" s="81"/>
      <c r="M141" s="81"/>
      <c r="N141" s="266">
        <v>135</v>
      </c>
      <c r="O141" s="267">
        <v>1</v>
      </c>
      <c r="P141" s="267">
        <v>5</v>
      </c>
      <c r="Q141" s="267">
        <v>1</v>
      </c>
      <c r="R141" s="266">
        <v>135</v>
      </c>
      <c r="S141" s="275" t="s">
        <v>322</v>
      </c>
      <c r="T141" s="266">
        <v>0</v>
      </c>
      <c r="U141" s="266">
        <v>-1</v>
      </c>
      <c r="V141" s="266">
        <v>0.1</v>
      </c>
      <c r="W141" s="268">
        <v>9.9999999999999995E-7</v>
      </c>
      <c r="X141" s="266">
        <v>0.2</v>
      </c>
      <c r="Y141" s="266">
        <v>0.3</v>
      </c>
      <c r="Z141" s="266">
        <v>0.21</v>
      </c>
      <c r="AA141" s="266">
        <v>3.5</v>
      </c>
      <c r="AB141" s="272" t="s">
        <v>215</v>
      </c>
      <c r="AC141" s="199" t="str">
        <f t="shared" si="54"/>
        <v>2,6</v>
      </c>
      <c r="AD141" s="199" t="str">
        <f t="shared" si="55"/>
        <v/>
      </c>
      <c r="AE141" s="157">
        <v>101</v>
      </c>
      <c r="AF141" s="157">
        <v>20323200</v>
      </c>
      <c r="AG141" s="157">
        <v>0.625</v>
      </c>
      <c r="AH141" s="157">
        <v>0</v>
      </c>
      <c r="AI141" s="157">
        <v>0.24435263041041699</v>
      </c>
      <c r="AJ141" s="157">
        <v>0.21</v>
      </c>
      <c r="AK141" s="157">
        <v>0</v>
      </c>
      <c r="AL141" s="157">
        <v>5.8501828174864698E-3</v>
      </c>
      <c r="AM141" s="157">
        <v>0</v>
      </c>
      <c r="AN141" s="157">
        <v>0</v>
      </c>
      <c r="AO141" s="157">
        <v>-0.25000000000009098</v>
      </c>
      <c r="AP141" s="157">
        <v>0</v>
      </c>
      <c r="AQ141" s="157">
        <v>0</v>
      </c>
      <c r="AR141" s="157">
        <v>0</v>
      </c>
      <c r="AS141" s="157">
        <v>0</v>
      </c>
      <c r="AT141" s="157">
        <v>0</v>
      </c>
      <c r="AU141" s="157">
        <v>235.222222222222</v>
      </c>
      <c r="AV141" s="282"/>
      <c r="AW141" s="282"/>
      <c r="AX141" s="282"/>
      <c r="AY141" s="282"/>
      <c r="AZ141" s="282"/>
      <c r="BA141" s="282"/>
      <c r="BH141" s="295">
        <v>136</v>
      </c>
      <c r="BI141" s="295">
        <v>26455200</v>
      </c>
      <c r="BJ141" s="85">
        <v>185</v>
      </c>
      <c r="BK141" s="85">
        <v>1018.192806</v>
      </c>
      <c r="BL141" s="85">
        <v>227.17286590000001</v>
      </c>
      <c r="BM141" s="85">
        <v>5.3190280980000004</v>
      </c>
      <c r="BN141" s="85">
        <v>-1018.192806</v>
      </c>
      <c r="BO141" s="85">
        <v>-198.88522219999999</v>
      </c>
      <c r="BP141" s="85">
        <v>-207.96861559999999</v>
      </c>
      <c r="BQ141" s="296">
        <f t="shared" si="53"/>
        <v>306.19444444444446</v>
      </c>
      <c r="BT141" s="295">
        <v>136</v>
      </c>
      <c r="BU141" s="295">
        <v>26455200</v>
      </c>
      <c r="BV141" s="85">
        <v>1041.2538770000001</v>
      </c>
      <c r="BW141" s="85">
        <v>1001.418541</v>
      </c>
      <c r="BX141" s="85">
        <v>-32.736444949999999</v>
      </c>
      <c r="BY141" s="85">
        <v>31.227061469999999</v>
      </c>
      <c r="BZ141" s="85">
        <v>-188.16911429999999</v>
      </c>
      <c r="CA141" s="85">
        <v>176.7415541</v>
      </c>
    </row>
    <row r="142" spans="2:79" ht="9.9499999999999993" customHeight="1">
      <c r="B142" s="103"/>
      <c r="C142" s="97"/>
      <c r="D142" s="97"/>
      <c r="E142" s="97"/>
      <c r="F142" s="97"/>
      <c r="G142" s="97"/>
      <c r="H142" s="97"/>
      <c r="I142" s="97"/>
      <c r="J142" s="97"/>
      <c r="K142" s="97"/>
      <c r="L142" s="81"/>
      <c r="M142" s="81"/>
      <c r="N142" s="266">
        <v>136</v>
      </c>
      <c r="O142" s="267">
        <v>1</v>
      </c>
      <c r="P142" s="267">
        <v>5</v>
      </c>
      <c r="Q142" s="267">
        <v>2</v>
      </c>
      <c r="R142" s="266">
        <v>136</v>
      </c>
      <c r="S142" s="275" t="s">
        <v>323</v>
      </c>
      <c r="T142" s="266">
        <v>0</v>
      </c>
      <c r="U142" s="266">
        <v>-1</v>
      </c>
      <c r="V142" s="266">
        <v>0.1</v>
      </c>
      <c r="W142" s="268">
        <v>9.9999999999999995E-7</v>
      </c>
      <c r="X142" s="266">
        <v>0.2</v>
      </c>
      <c r="Y142" s="266">
        <v>0.3</v>
      </c>
      <c r="Z142" s="266">
        <v>0.21</v>
      </c>
      <c r="AA142" s="266">
        <v>3.5</v>
      </c>
      <c r="AB142" s="272" t="s">
        <v>215</v>
      </c>
      <c r="AC142" s="199" t="str">
        <f t="shared" si="54"/>
        <v>3,6</v>
      </c>
      <c r="AD142" s="199" t="str">
        <f t="shared" si="55"/>
        <v/>
      </c>
      <c r="AE142" s="157">
        <v>102</v>
      </c>
      <c r="AF142" s="157">
        <v>20498400</v>
      </c>
      <c r="AG142" s="157">
        <v>0.625</v>
      </c>
      <c r="AH142" s="157">
        <v>0</v>
      </c>
      <c r="AI142" s="157">
        <v>0.24423583041035599</v>
      </c>
      <c r="AJ142" s="157">
        <v>0.21</v>
      </c>
      <c r="AK142" s="157">
        <v>0</v>
      </c>
      <c r="AL142" s="157">
        <v>6.3614947061856001E-3</v>
      </c>
      <c r="AM142" s="157">
        <v>0</v>
      </c>
      <c r="AN142" s="157">
        <v>0</v>
      </c>
      <c r="AO142" s="157">
        <v>-0.25000000000002798</v>
      </c>
      <c r="AP142" s="157">
        <v>0</v>
      </c>
      <c r="AQ142" s="157">
        <v>0</v>
      </c>
      <c r="AR142" s="157">
        <v>0</v>
      </c>
      <c r="AS142" s="157">
        <v>0</v>
      </c>
      <c r="AT142" s="157">
        <v>0</v>
      </c>
      <c r="AU142" s="157">
        <v>237.25</v>
      </c>
      <c r="AV142" s="282"/>
      <c r="AW142" s="282"/>
      <c r="AX142" s="282"/>
      <c r="AY142" s="282"/>
      <c r="AZ142" s="282"/>
      <c r="BA142" s="282"/>
      <c r="BH142" s="295">
        <v>137</v>
      </c>
      <c r="BI142" s="295">
        <v>26630400</v>
      </c>
      <c r="BJ142" s="85">
        <v>185</v>
      </c>
      <c r="BK142" s="85">
        <v>1018.22135</v>
      </c>
      <c r="BL142" s="85">
        <v>227.19904220000001</v>
      </c>
      <c r="BM142" s="85">
        <v>5.3144325449999998</v>
      </c>
      <c r="BN142" s="85">
        <v>-1018.22135</v>
      </c>
      <c r="BO142" s="85">
        <v>-198.9113796</v>
      </c>
      <c r="BP142" s="85">
        <v>-207.97323</v>
      </c>
      <c r="BQ142" s="296">
        <f t="shared" si="53"/>
        <v>308.22222222222223</v>
      </c>
      <c r="BT142" s="295">
        <v>137</v>
      </c>
      <c r="BU142" s="295">
        <v>26630400</v>
      </c>
      <c r="BV142" s="85">
        <v>1041.2539710000001</v>
      </c>
      <c r="BW142" s="85">
        <v>1001.418614</v>
      </c>
      <c r="BX142" s="85">
        <v>-32.740556239999997</v>
      </c>
      <c r="BY142" s="85">
        <v>31.227061469999999</v>
      </c>
      <c r="BZ142" s="85">
        <v>-188.18531060000001</v>
      </c>
      <c r="CA142" s="85">
        <v>176.7461686</v>
      </c>
    </row>
    <row r="143" spans="2:79" ht="9.9499999999999993" customHeight="1">
      <c r="B143" s="103"/>
      <c r="C143" s="97"/>
      <c r="D143" s="97"/>
      <c r="E143" s="97"/>
      <c r="F143" s="97"/>
      <c r="G143" s="97"/>
      <c r="H143" s="97"/>
      <c r="I143" s="97"/>
      <c r="J143" s="97"/>
      <c r="K143" s="97"/>
      <c r="L143" s="81"/>
      <c r="M143" s="81"/>
      <c r="N143" s="266">
        <v>137</v>
      </c>
      <c r="O143" s="267">
        <v>1</v>
      </c>
      <c r="P143" s="267">
        <v>5</v>
      </c>
      <c r="Q143" s="267">
        <v>3</v>
      </c>
      <c r="R143" s="266">
        <v>137</v>
      </c>
      <c r="S143" s="275" t="s">
        <v>324</v>
      </c>
      <c r="T143" s="266">
        <v>0</v>
      </c>
      <c r="U143" s="266">
        <v>-1</v>
      </c>
      <c r="V143" s="266">
        <v>0.1</v>
      </c>
      <c r="W143" s="268">
        <v>9.9999999999999995E-7</v>
      </c>
      <c r="X143" s="266">
        <v>0.1</v>
      </c>
      <c r="Y143" s="266">
        <v>0.3</v>
      </c>
      <c r="Z143" s="266">
        <v>0.11</v>
      </c>
      <c r="AA143" s="266">
        <v>3.5</v>
      </c>
      <c r="AB143" s="272" t="s">
        <v>237</v>
      </c>
      <c r="AC143" s="199" t="str">
        <f t="shared" si="54"/>
        <v/>
      </c>
      <c r="AD143" s="199" t="str">
        <f t="shared" si="55"/>
        <v>4,6</v>
      </c>
      <c r="AE143" s="157">
        <v>103</v>
      </c>
      <c r="AF143" s="157">
        <v>20673600</v>
      </c>
      <c r="AG143" s="157">
        <v>0.625</v>
      </c>
      <c r="AH143" s="157">
        <v>0</v>
      </c>
      <c r="AI143" s="157">
        <v>0.239361794219102</v>
      </c>
      <c r="AJ143" s="157">
        <v>0.21</v>
      </c>
      <c r="AK143" s="157">
        <v>0</v>
      </c>
      <c r="AL143" s="157">
        <v>6.88606355084391E-3</v>
      </c>
      <c r="AM143" s="157">
        <v>0</v>
      </c>
      <c r="AN143" s="157">
        <v>0</v>
      </c>
      <c r="AO143" s="157">
        <v>-0.25000000000009098</v>
      </c>
      <c r="AP143" s="157">
        <v>0</v>
      </c>
      <c r="AQ143" s="157">
        <v>0</v>
      </c>
      <c r="AR143" s="157">
        <v>0</v>
      </c>
      <c r="AS143" s="157">
        <v>0</v>
      </c>
      <c r="AT143" s="157">
        <v>0</v>
      </c>
      <c r="AU143" s="157">
        <v>239.277777777777</v>
      </c>
      <c r="AV143" s="282"/>
      <c r="AW143" s="282"/>
      <c r="AX143" s="282"/>
      <c r="AY143" s="282"/>
      <c r="AZ143" s="282"/>
      <c r="BA143" s="282"/>
      <c r="BH143" s="295">
        <v>138</v>
      </c>
      <c r="BI143" s="295">
        <v>26805600</v>
      </c>
      <c r="BJ143" s="85">
        <v>185</v>
      </c>
      <c r="BK143" s="85">
        <v>1018.247624</v>
      </c>
      <c r="BL143" s="85">
        <v>227.22282920000001</v>
      </c>
      <c r="BM143" s="85">
        <v>5.3101016870000004</v>
      </c>
      <c r="BN143" s="85">
        <v>-1018.247624</v>
      </c>
      <c r="BO143" s="85">
        <v>-198.93515160000001</v>
      </c>
      <c r="BP143" s="85">
        <v>-207.97757590000001</v>
      </c>
      <c r="BQ143" s="296">
        <f t="shared" si="53"/>
        <v>310.25</v>
      </c>
      <c r="BT143" s="295">
        <v>138</v>
      </c>
      <c r="BU143" s="295">
        <v>26805600</v>
      </c>
      <c r="BV143" s="85">
        <v>1041.254062</v>
      </c>
      <c r="BW143" s="85">
        <v>1001.418679</v>
      </c>
      <c r="BX143" s="85">
        <v>-32.744492569999998</v>
      </c>
      <c r="BY143" s="85">
        <v>31.227061469999999</v>
      </c>
      <c r="BZ143" s="85">
        <v>-188.19976109999999</v>
      </c>
      <c r="CA143" s="85">
        <v>176.75051450000001</v>
      </c>
    </row>
    <row r="144" spans="2:79" ht="9.9499999999999993" customHeight="1">
      <c r="B144" s="103"/>
      <c r="C144" s="97"/>
      <c r="D144" s="97"/>
      <c r="E144" s="97"/>
      <c r="F144" s="97"/>
      <c r="G144" s="97"/>
      <c r="H144" s="97"/>
      <c r="I144" s="97"/>
      <c r="J144" s="97"/>
      <c r="K144" s="97"/>
      <c r="L144" s="81"/>
      <c r="M144" s="81"/>
      <c r="N144" s="266">
        <v>138</v>
      </c>
      <c r="O144" s="267">
        <v>1</v>
      </c>
      <c r="P144" s="267">
        <v>5</v>
      </c>
      <c r="Q144" s="267">
        <v>4</v>
      </c>
      <c r="R144" s="266">
        <v>138</v>
      </c>
      <c r="S144" s="275" t="s">
        <v>325</v>
      </c>
      <c r="T144" s="266">
        <v>0</v>
      </c>
      <c r="U144" s="266">
        <v>-1</v>
      </c>
      <c r="V144" s="266">
        <v>0.1</v>
      </c>
      <c r="W144" s="268">
        <v>9.9999999999999995E-7</v>
      </c>
      <c r="X144" s="266">
        <v>0.1</v>
      </c>
      <c r="Y144" s="266">
        <v>0.3</v>
      </c>
      <c r="Z144" s="266">
        <v>0.11</v>
      </c>
      <c r="AA144" s="266">
        <v>3.5</v>
      </c>
      <c r="AB144" s="272" t="s">
        <v>237</v>
      </c>
      <c r="AC144" s="199" t="str">
        <f t="shared" si="54"/>
        <v/>
      </c>
      <c r="AD144" s="199" t="str">
        <f t="shared" si="55"/>
        <v>5,6</v>
      </c>
      <c r="AE144" s="157">
        <v>104</v>
      </c>
      <c r="AF144" s="157">
        <v>20848800</v>
      </c>
      <c r="AG144" s="157">
        <v>0.625</v>
      </c>
      <c r="AH144" s="157">
        <v>0</v>
      </c>
      <c r="AI144" s="157">
        <v>0.23936179421915699</v>
      </c>
      <c r="AJ144" s="157">
        <v>0.21</v>
      </c>
      <c r="AK144" s="157">
        <v>0</v>
      </c>
      <c r="AL144" s="157">
        <v>7.4146189287771901E-3</v>
      </c>
      <c r="AM144" s="157">
        <v>0</v>
      </c>
      <c r="AN144" s="157">
        <v>0</v>
      </c>
      <c r="AO144" s="157">
        <v>-0.25000000000009098</v>
      </c>
      <c r="AP144" s="157">
        <v>0</v>
      </c>
      <c r="AQ144" s="157">
        <v>0</v>
      </c>
      <c r="AR144" s="157">
        <v>0</v>
      </c>
      <c r="AS144" s="157">
        <v>0</v>
      </c>
      <c r="AT144" s="157">
        <v>0</v>
      </c>
      <c r="AU144" s="157">
        <v>241.305555555555</v>
      </c>
      <c r="AV144" s="282"/>
      <c r="AW144" s="282"/>
      <c r="AX144" s="282"/>
      <c r="AY144" s="282"/>
      <c r="AZ144" s="282"/>
      <c r="BA144" s="282"/>
      <c r="BH144" s="295">
        <v>139</v>
      </c>
      <c r="BI144" s="295">
        <v>26980800</v>
      </c>
      <c r="BJ144" s="85">
        <v>185</v>
      </c>
      <c r="BK144" s="85">
        <v>1018.271808</v>
      </c>
      <c r="BL144" s="85">
        <v>227.2444533</v>
      </c>
      <c r="BM144" s="85">
        <v>5.3060368369999997</v>
      </c>
      <c r="BN144" s="85">
        <v>-1018.271808</v>
      </c>
      <c r="BO144" s="85">
        <v>-198.95674980000001</v>
      </c>
      <c r="BP144" s="85">
        <v>-207.98166660000001</v>
      </c>
      <c r="BQ144" s="296">
        <f t="shared" si="53"/>
        <v>312.27777777777777</v>
      </c>
      <c r="BT144" s="295">
        <v>139</v>
      </c>
      <c r="BU144" s="295">
        <v>26980800</v>
      </c>
      <c r="BV144" s="85">
        <v>1041.254148</v>
      </c>
      <c r="BW144" s="85">
        <v>1001.418738</v>
      </c>
      <c r="BX144" s="85">
        <v>-32.7482617</v>
      </c>
      <c r="BY144" s="85">
        <v>31.227061469999999</v>
      </c>
      <c r="BZ144" s="85">
        <v>-188.2126366</v>
      </c>
      <c r="CA144" s="85">
        <v>176.75460509999999</v>
      </c>
    </row>
    <row r="145" spans="2:79" ht="9.9499999999999993" customHeight="1">
      <c r="B145" s="103"/>
      <c r="C145" s="97"/>
      <c r="D145" s="97"/>
      <c r="E145" s="97"/>
      <c r="F145" s="97"/>
      <c r="G145" s="97"/>
      <c r="H145" s="97"/>
      <c r="I145" s="97"/>
      <c r="J145" s="97"/>
      <c r="K145" s="97"/>
      <c r="L145" s="81"/>
      <c r="M145" s="81"/>
      <c r="N145" s="266">
        <v>139</v>
      </c>
      <c r="O145" s="267">
        <v>1</v>
      </c>
      <c r="P145" s="267">
        <v>5</v>
      </c>
      <c r="Q145" s="267">
        <v>5</v>
      </c>
      <c r="R145" s="266">
        <v>139</v>
      </c>
      <c r="S145" s="275" t="s">
        <v>326</v>
      </c>
      <c r="T145" s="266">
        <v>0</v>
      </c>
      <c r="U145" s="266">
        <v>-1</v>
      </c>
      <c r="V145" s="266">
        <v>0.1</v>
      </c>
      <c r="W145" s="268">
        <v>9.9999999999999995E-7</v>
      </c>
      <c r="X145" s="266">
        <v>0.1</v>
      </c>
      <c r="Y145" s="266">
        <v>0.3</v>
      </c>
      <c r="Z145" s="266">
        <v>0.11</v>
      </c>
      <c r="AA145" s="266">
        <v>3.5</v>
      </c>
      <c r="AB145" s="272" t="s">
        <v>215</v>
      </c>
      <c r="AC145" s="199" t="str">
        <f t="shared" si="54"/>
        <v>6,6</v>
      </c>
      <c r="AD145" s="199" t="str">
        <f t="shared" si="55"/>
        <v/>
      </c>
      <c r="AE145" s="157">
        <v>105</v>
      </c>
      <c r="AF145" s="157">
        <v>21024000</v>
      </c>
      <c r="AG145" s="157">
        <v>0.625</v>
      </c>
      <c r="AH145" s="157">
        <v>0</v>
      </c>
      <c r="AI145" s="157">
        <v>0.23924499421915199</v>
      </c>
      <c r="AJ145" s="157">
        <v>0.21</v>
      </c>
      <c r="AK145" s="157">
        <v>0</v>
      </c>
      <c r="AL145" s="157">
        <v>7.9395477228665599E-3</v>
      </c>
      <c r="AM145" s="157">
        <v>0</v>
      </c>
      <c r="AN145" s="157">
        <v>0</v>
      </c>
      <c r="AO145" s="157">
        <v>-0.25000000000009098</v>
      </c>
      <c r="AP145" s="157">
        <v>0</v>
      </c>
      <c r="AQ145" s="157">
        <v>0</v>
      </c>
      <c r="AR145" s="157">
        <v>0</v>
      </c>
      <c r="AS145" s="157">
        <v>0</v>
      </c>
      <c r="AT145" s="157">
        <v>0</v>
      </c>
      <c r="AU145" s="157">
        <v>243.333333333333</v>
      </c>
      <c r="AV145" s="282"/>
      <c r="AW145" s="282"/>
      <c r="AX145" s="282"/>
      <c r="AY145" s="282"/>
      <c r="AZ145" s="282"/>
      <c r="BA145" s="282"/>
      <c r="BH145" s="295">
        <v>140</v>
      </c>
      <c r="BI145" s="295">
        <v>27156000</v>
      </c>
      <c r="BJ145" s="85">
        <v>185</v>
      </c>
      <c r="BK145" s="85">
        <v>1018.294082</v>
      </c>
      <c r="BL145" s="85">
        <v>227.26418849999999</v>
      </c>
      <c r="BM145" s="85">
        <v>5.3022258750000004</v>
      </c>
      <c r="BN145" s="85">
        <v>-1018.294082</v>
      </c>
      <c r="BO145" s="85">
        <v>-198.97644779999999</v>
      </c>
      <c r="BP145" s="85">
        <v>-207.9855148</v>
      </c>
      <c r="BQ145" s="296">
        <f t="shared" si="53"/>
        <v>314.30555555555554</v>
      </c>
      <c r="BT145" s="295">
        <v>140</v>
      </c>
      <c r="BU145" s="295">
        <v>27156000</v>
      </c>
      <c r="BV145" s="85">
        <v>1041.2542309999999</v>
      </c>
      <c r="BW145" s="85">
        <v>1001.4187889999999</v>
      </c>
      <c r="BX145" s="85">
        <v>-32.751870969999999</v>
      </c>
      <c r="BY145" s="85">
        <v>31.227061469999999</v>
      </c>
      <c r="BZ145" s="85">
        <v>-188.22409619999999</v>
      </c>
      <c r="CA145" s="85">
        <v>176.75845330000001</v>
      </c>
    </row>
    <row r="146" spans="2:79" ht="9.9499999999999993" customHeight="1">
      <c r="B146" s="103"/>
      <c r="C146" s="97"/>
      <c r="D146" s="97"/>
      <c r="E146" s="97"/>
      <c r="F146" s="97"/>
      <c r="G146" s="97"/>
      <c r="H146" s="97"/>
      <c r="I146" s="97"/>
      <c r="J146" s="97"/>
      <c r="K146" s="97"/>
      <c r="L146" s="81"/>
      <c r="M146" s="81"/>
      <c r="N146" s="266">
        <v>140</v>
      </c>
      <c r="O146" s="267">
        <v>1</v>
      </c>
      <c r="P146" s="267">
        <v>5</v>
      </c>
      <c r="Q146" s="267">
        <v>6</v>
      </c>
      <c r="R146" s="266">
        <v>140</v>
      </c>
      <c r="S146" s="275" t="s">
        <v>327</v>
      </c>
      <c r="T146" s="266">
        <v>0</v>
      </c>
      <c r="U146" s="266">
        <v>-1</v>
      </c>
      <c r="V146" s="266">
        <v>0.1</v>
      </c>
      <c r="W146" s="268">
        <v>9.9999999999999995E-7</v>
      </c>
      <c r="X146" s="266">
        <v>0.1</v>
      </c>
      <c r="Y146" s="266">
        <v>0.3</v>
      </c>
      <c r="Z146" s="266">
        <v>0.11</v>
      </c>
      <c r="AA146" s="266">
        <v>3.5</v>
      </c>
      <c r="AB146" s="272" t="s">
        <v>215</v>
      </c>
      <c r="AC146" s="199" t="str">
        <f t="shared" si="54"/>
        <v>7,6</v>
      </c>
      <c r="AD146" s="199" t="str">
        <f t="shared" si="55"/>
        <v/>
      </c>
      <c r="AE146" s="157">
        <v>106</v>
      </c>
      <c r="AF146" s="157">
        <v>21199200</v>
      </c>
      <c r="AG146" s="157">
        <v>0.374999999999999</v>
      </c>
      <c r="AH146" s="157">
        <v>0</v>
      </c>
      <c r="AI146" s="157">
        <v>0.23912819421909201</v>
      </c>
      <c r="AJ146" s="157">
        <v>0.21</v>
      </c>
      <c r="AK146" s="157">
        <v>0</v>
      </c>
      <c r="AL146" s="157">
        <v>8.4161976768749296E-3</v>
      </c>
      <c r="AM146" s="157">
        <v>0</v>
      </c>
      <c r="AN146" s="157">
        <v>0</v>
      </c>
      <c r="AO146" s="157">
        <v>-0.24999999961810301</v>
      </c>
      <c r="AP146" s="157">
        <v>0</v>
      </c>
      <c r="AQ146" s="157">
        <v>0</v>
      </c>
      <c r="AR146" s="157">
        <v>0</v>
      </c>
      <c r="AS146" s="157">
        <v>0</v>
      </c>
      <c r="AT146" s="157">
        <v>0</v>
      </c>
      <c r="AU146" s="157">
        <v>245.361111111111</v>
      </c>
      <c r="AV146" s="282"/>
      <c r="AW146" s="282"/>
      <c r="AX146" s="282"/>
      <c r="AY146" s="282"/>
      <c r="AZ146" s="282"/>
      <c r="BA146" s="282"/>
      <c r="BH146" s="295">
        <v>141</v>
      </c>
      <c r="BI146" s="295">
        <v>27331200</v>
      </c>
      <c r="BJ146" s="85">
        <v>185</v>
      </c>
      <c r="BK146" s="85">
        <v>1018.314606</v>
      </c>
      <c r="BL146" s="85">
        <v>227.28220329999999</v>
      </c>
      <c r="BM146" s="85">
        <v>5.2986589180000001</v>
      </c>
      <c r="BN146" s="85">
        <v>-1018.314606</v>
      </c>
      <c r="BO146" s="85">
        <v>-198.99441210000001</v>
      </c>
      <c r="BP146" s="85">
        <v>-207.98913229999999</v>
      </c>
      <c r="BQ146" s="296">
        <f t="shared" si="53"/>
        <v>316.33333333333331</v>
      </c>
      <c r="BT146" s="295">
        <v>141</v>
      </c>
      <c r="BU146" s="295">
        <v>27331200</v>
      </c>
      <c r="BV146" s="85">
        <v>1041.25431</v>
      </c>
      <c r="BW146" s="85">
        <v>1001.4188349999999</v>
      </c>
      <c r="BX146" s="85">
        <v>-32.755327190000003</v>
      </c>
      <c r="BY146" s="85">
        <v>31.227061469999999</v>
      </c>
      <c r="BZ146" s="85">
        <v>-188.2342802</v>
      </c>
      <c r="CA146" s="85">
        <v>176.7620708</v>
      </c>
    </row>
    <row r="147" spans="2:79" ht="9.9499999999999993" customHeight="1">
      <c r="B147" s="103"/>
      <c r="C147" s="97"/>
      <c r="D147" s="97"/>
      <c r="E147" s="97"/>
      <c r="F147" s="97"/>
      <c r="G147" s="97"/>
      <c r="H147" s="97"/>
      <c r="I147" s="97"/>
      <c r="J147" s="97"/>
      <c r="K147" s="97"/>
      <c r="L147" s="81"/>
      <c r="M147" s="81"/>
      <c r="N147" s="266">
        <v>141</v>
      </c>
      <c r="O147" s="267">
        <v>1</v>
      </c>
      <c r="P147" s="267">
        <v>5</v>
      </c>
      <c r="Q147" s="267">
        <v>7</v>
      </c>
      <c r="R147" s="266">
        <v>141</v>
      </c>
      <c r="S147" s="275" t="s">
        <v>328</v>
      </c>
      <c r="T147" s="266">
        <v>0</v>
      </c>
      <c r="U147" s="266">
        <v>-1</v>
      </c>
      <c r="V147" s="266">
        <v>0.1</v>
      </c>
      <c r="W147" s="268">
        <v>9.9999999999999995E-7</v>
      </c>
      <c r="X147" s="266">
        <v>0.1</v>
      </c>
      <c r="Y147" s="266">
        <v>0.3</v>
      </c>
      <c r="Z147" s="266">
        <v>0.11</v>
      </c>
      <c r="AA147" s="266">
        <v>3.5</v>
      </c>
      <c r="AB147" s="272" t="s">
        <v>215</v>
      </c>
      <c r="AC147" s="199" t="str">
        <f t="shared" si="54"/>
        <v>8,6</v>
      </c>
      <c r="AD147" s="199" t="str">
        <f t="shared" si="55"/>
        <v/>
      </c>
      <c r="AE147" s="157">
        <v>107</v>
      </c>
      <c r="AF147" s="157">
        <v>21374400</v>
      </c>
      <c r="AG147" s="157">
        <v>0.374999999999999</v>
      </c>
      <c r="AH147" s="157">
        <v>0</v>
      </c>
      <c r="AI147" s="157">
        <v>0.23901139421908699</v>
      </c>
      <c r="AJ147" s="157">
        <v>0.25883945557696197</v>
      </c>
      <c r="AK147" s="157">
        <v>0</v>
      </c>
      <c r="AL147" s="157">
        <v>8.8299525286259593E-3</v>
      </c>
      <c r="AM147" s="157">
        <v>0</v>
      </c>
      <c r="AN147" s="157">
        <v>0</v>
      </c>
      <c r="AO147" s="157">
        <v>-0.25000000000009098</v>
      </c>
      <c r="AP147" s="157">
        <v>0</v>
      </c>
      <c r="AQ147" s="157">
        <v>0</v>
      </c>
      <c r="AR147" s="157">
        <v>0</v>
      </c>
      <c r="AS147" s="157">
        <v>0</v>
      </c>
      <c r="AT147" s="157">
        <v>0</v>
      </c>
      <c r="AU147" s="157">
        <v>247.388888888888</v>
      </c>
      <c r="AV147" s="282"/>
      <c r="AW147" s="282"/>
      <c r="AX147" s="282"/>
      <c r="AY147" s="282"/>
      <c r="AZ147" s="282"/>
      <c r="BA147" s="282"/>
      <c r="BH147" s="295">
        <v>142</v>
      </c>
      <c r="BI147" s="295">
        <v>27506400</v>
      </c>
      <c r="BJ147" s="85">
        <v>185</v>
      </c>
      <c r="BK147" s="85">
        <v>1018.333514</v>
      </c>
      <c r="BL147" s="85">
        <v>227.2985018</v>
      </c>
      <c r="BM147" s="85">
        <v>5.295328832</v>
      </c>
      <c r="BN147" s="85">
        <v>-1018.333514</v>
      </c>
      <c r="BO147" s="85">
        <v>-199.01064389999999</v>
      </c>
      <c r="BP147" s="85">
        <v>-207.99252899999999</v>
      </c>
      <c r="BQ147" s="296">
        <f t="shared" si="53"/>
        <v>318.36111111111109</v>
      </c>
      <c r="BT147" s="295">
        <v>142</v>
      </c>
      <c r="BU147" s="295">
        <v>27506400</v>
      </c>
      <c r="BV147" s="85">
        <v>1041.2543860000001</v>
      </c>
      <c r="BW147" s="85">
        <v>1001.418876</v>
      </c>
      <c r="BX147" s="85">
        <v>-32.758636410000001</v>
      </c>
      <c r="BY147" s="85">
        <v>31.227061469999999</v>
      </c>
      <c r="BZ147" s="85">
        <v>-188.24330699999999</v>
      </c>
      <c r="CA147" s="85">
        <v>176.7654675</v>
      </c>
    </row>
    <row r="148" spans="2:79" ht="9.9499999999999993" customHeight="1">
      <c r="B148" s="103"/>
      <c r="C148" s="97"/>
      <c r="D148" s="97"/>
      <c r="E148" s="97"/>
      <c r="F148" s="97"/>
      <c r="G148" s="97"/>
      <c r="H148" s="97"/>
      <c r="I148" s="97"/>
      <c r="J148" s="97"/>
      <c r="K148" s="97"/>
      <c r="L148" s="81"/>
      <c r="M148" s="81"/>
      <c r="N148" s="266">
        <v>142</v>
      </c>
      <c r="O148" s="267">
        <v>1</v>
      </c>
      <c r="P148" s="267">
        <v>5</v>
      </c>
      <c r="Q148" s="267">
        <v>8</v>
      </c>
      <c r="R148" s="266">
        <v>142</v>
      </c>
      <c r="S148" s="275" t="s">
        <v>329</v>
      </c>
      <c r="T148" s="266">
        <v>0</v>
      </c>
      <c r="U148" s="266">
        <v>-1</v>
      </c>
      <c r="V148" s="266">
        <v>0.1</v>
      </c>
      <c r="W148" s="268">
        <v>9.9999999999999995E-7</v>
      </c>
      <c r="X148" s="266">
        <v>0.2</v>
      </c>
      <c r="Y148" s="266">
        <v>0.3</v>
      </c>
      <c r="Z148" s="266">
        <v>0.21</v>
      </c>
      <c r="AA148" s="266">
        <v>3.5</v>
      </c>
      <c r="AB148" s="272" t="s">
        <v>215</v>
      </c>
      <c r="AC148" s="199" t="str">
        <f t="shared" si="54"/>
        <v>9,6</v>
      </c>
      <c r="AD148" s="199" t="str">
        <f t="shared" si="55"/>
        <v/>
      </c>
      <c r="AE148" s="157">
        <v>108</v>
      </c>
      <c r="AF148" s="157">
        <v>21549600</v>
      </c>
      <c r="AG148" s="157">
        <v>0.374999999999999</v>
      </c>
      <c r="AH148" s="157">
        <v>0</v>
      </c>
      <c r="AI148" s="157">
        <v>0.238894594219137</v>
      </c>
      <c r="AJ148" s="157">
        <v>0.25648721084072301</v>
      </c>
      <c r="AK148" s="157">
        <v>0</v>
      </c>
      <c r="AL148" s="157">
        <v>9.1811535774305592E-3</v>
      </c>
      <c r="AM148" s="157">
        <v>0</v>
      </c>
      <c r="AN148" s="157">
        <v>0</v>
      </c>
      <c r="AO148" s="157">
        <v>-0.249999999999964</v>
      </c>
      <c r="AP148" s="157">
        <v>0</v>
      </c>
      <c r="AQ148" s="157">
        <v>0</v>
      </c>
      <c r="AR148" s="157">
        <v>0</v>
      </c>
      <c r="AS148" s="157">
        <v>0</v>
      </c>
      <c r="AT148" s="157">
        <v>0</v>
      </c>
      <c r="AU148" s="157">
        <v>249.416666666666</v>
      </c>
      <c r="AV148" s="282"/>
      <c r="AW148" s="282"/>
      <c r="AX148" s="282"/>
      <c r="AY148" s="282"/>
      <c r="AZ148" s="282"/>
      <c r="BA148" s="282"/>
      <c r="BH148" s="295">
        <v>143</v>
      </c>
      <c r="BI148" s="295">
        <v>27681600</v>
      </c>
      <c r="BJ148" s="85">
        <v>185</v>
      </c>
      <c r="BK148" s="85">
        <v>1018.350918</v>
      </c>
      <c r="BL148" s="85">
        <v>227.31274490000001</v>
      </c>
      <c r="BM148" s="85">
        <v>5.2922287299999997</v>
      </c>
      <c r="BN148" s="85">
        <v>-1018.350918</v>
      </c>
      <c r="BO148" s="85">
        <v>-199.02480130000001</v>
      </c>
      <c r="BP148" s="85">
        <v>-207.9957148</v>
      </c>
      <c r="BQ148" s="296">
        <f t="shared" si="53"/>
        <v>320.38888888888891</v>
      </c>
      <c r="BT148" s="295">
        <v>143</v>
      </c>
      <c r="BU148" s="295">
        <v>27681600</v>
      </c>
      <c r="BV148" s="85">
        <v>1041.254459</v>
      </c>
      <c r="BW148" s="85">
        <v>1001.418912</v>
      </c>
      <c r="BX148" s="85">
        <v>-32.761804060000003</v>
      </c>
      <c r="BY148" s="85">
        <v>31.227061469999999</v>
      </c>
      <c r="BZ148" s="85">
        <v>-188.25127649999999</v>
      </c>
      <c r="CA148" s="85">
        <v>176.76865330000001</v>
      </c>
    </row>
    <row r="149" spans="2:79" ht="9.9499999999999993" customHeight="1">
      <c r="B149" s="103"/>
      <c r="C149" s="97"/>
      <c r="D149" s="97"/>
      <c r="E149" s="97"/>
      <c r="F149" s="97"/>
      <c r="G149" s="97"/>
      <c r="H149" s="97"/>
      <c r="I149" s="97"/>
      <c r="J149" s="97"/>
      <c r="K149" s="97"/>
      <c r="L149" s="81"/>
      <c r="M149" s="81"/>
      <c r="N149" s="266">
        <v>143</v>
      </c>
      <c r="O149" s="267">
        <v>1</v>
      </c>
      <c r="P149" s="267">
        <v>5</v>
      </c>
      <c r="Q149" s="267">
        <v>9</v>
      </c>
      <c r="R149" s="266">
        <v>143</v>
      </c>
      <c r="S149" s="275" t="s">
        <v>330</v>
      </c>
      <c r="T149" s="266">
        <v>0</v>
      </c>
      <c r="U149" s="266">
        <v>-1</v>
      </c>
      <c r="V149" s="266">
        <v>0.1</v>
      </c>
      <c r="W149" s="268">
        <v>9.9999999999999995E-7</v>
      </c>
      <c r="X149" s="266">
        <v>0.2</v>
      </c>
      <c r="Y149" s="266">
        <v>0.3</v>
      </c>
      <c r="Z149" s="266">
        <v>0.21</v>
      </c>
      <c r="AA149" s="266">
        <v>3.5</v>
      </c>
      <c r="AB149" s="272" t="s">
        <v>215</v>
      </c>
      <c r="AC149" s="199" t="str">
        <f t="shared" si="54"/>
        <v>10,6</v>
      </c>
      <c r="AD149" s="199" t="str">
        <f t="shared" si="55"/>
        <v/>
      </c>
      <c r="AE149" s="157">
        <v>109</v>
      </c>
      <c r="AF149" s="157">
        <v>21724800</v>
      </c>
      <c r="AG149" s="157">
        <v>0.374999999999999</v>
      </c>
      <c r="AH149" s="157">
        <v>0</v>
      </c>
      <c r="AI149" s="157">
        <v>0.23877779421907699</v>
      </c>
      <c r="AJ149" s="157">
        <v>0.25646719548494401</v>
      </c>
      <c r="AK149" s="157">
        <v>0</v>
      </c>
      <c r="AL149" s="157">
        <v>9.4766930863522895E-3</v>
      </c>
      <c r="AM149" s="157">
        <v>0</v>
      </c>
      <c r="AN149" s="157">
        <v>0</v>
      </c>
      <c r="AO149" s="157">
        <v>-0.25000000000021799</v>
      </c>
      <c r="AP149" s="157">
        <v>0</v>
      </c>
      <c r="AQ149" s="157">
        <v>0</v>
      </c>
      <c r="AR149" s="157">
        <v>0</v>
      </c>
      <c r="AS149" s="157">
        <v>0</v>
      </c>
      <c r="AT149" s="157">
        <v>0</v>
      </c>
      <c r="AU149" s="157">
        <v>251.444444444444</v>
      </c>
      <c r="AV149" s="282"/>
      <c r="AW149" s="282"/>
      <c r="AX149" s="282"/>
      <c r="AY149" s="282"/>
      <c r="AZ149" s="282"/>
      <c r="BA149" s="282"/>
      <c r="BH149" s="295">
        <v>144</v>
      </c>
      <c r="BI149" s="295">
        <v>27856800</v>
      </c>
      <c r="BJ149" s="85">
        <v>185</v>
      </c>
      <c r="BK149" s="85">
        <v>1018.366927</v>
      </c>
      <c r="BL149" s="85">
        <v>227.3256232</v>
      </c>
      <c r="BM149" s="85">
        <v>5.2893521120000004</v>
      </c>
      <c r="BN149" s="85">
        <v>-1018.366927</v>
      </c>
      <c r="BO149" s="85">
        <v>-199.03757350000001</v>
      </c>
      <c r="BP149" s="85">
        <v>-207.99869760000001</v>
      </c>
      <c r="BQ149" s="296">
        <f t="shared" si="53"/>
        <v>322.41666666666669</v>
      </c>
      <c r="BT149" s="295">
        <v>144</v>
      </c>
      <c r="BU149" s="295">
        <v>27856800</v>
      </c>
      <c r="BV149" s="85">
        <v>1041.254529</v>
      </c>
      <c r="BW149" s="85">
        <v>1001.418944</v>
      </c>
      <c r="BX149" s="85">
        <v>-32.76483554</v>
      </c>
      <c r="BY149" s="85">
        <v>31.227061469999999</v>
      </c>
      <c r="BZ149" s="85">
        <v>-188.2582817</v>
      </c>
      <c r="CA149" s="85">
        <v>176.77163609999999</v>
      </c>
    </row>
    <row r="150" spans="2:79" ht="9.9499999999999993" customHeight="1">
      <c r="B150" s="103"/>
      <c r="C150" s="97"/>
      <c r="D150" s="97"/>
      <c r="E150" s="97"/>
      <c r="F150" s="97"/>
      <c r="G150" s="97"/>
      <c r="H150" s="97"/>
      <c r="I150" s="97"/>
      <c r="J150" s="97"/>
      <c r="K150" s="97"/>
      <c r="L150" s="81"/>
      <c r="M150" s="81"/>
      <c r="N150" s="266">
        <v>144</v>
      </c>
      <c r="O150" s="267">
        <v>1</v>
      </c>
      <c r="P150" s="267">
        <v>6</v>
      </c>
      <c r="Q150" s="267">
        <v>0</v>
      </c>
      <c r="R150" s="266">
        <v>144</v>
      </c>
      <c r="S150" s="275" t="s">
        <v>331</v>
      </c>
      <c r="T150" s="266">
        <v>0</v>
      </c>
      <c r="U150" s="266">
        <v>-1</v>
      </c>
      <c r="V150" s="266">
        <v>0.1</v>
      </c>
      <c r="W150" s="268">
        <v>9.9999999999999995E-7</v>
      </c>
      <c r="X150" s="266">
        <v>0.2</v>
      </c>
      <c r="Y150" s="266">
        <v>0.3</v>
      </c>
      <c r="Z150" s="266">
        <v>0.21</v>
      </c>
      <c r="AA150" s="266">
        <v>3.5</v>
      </c>
      <c r="AB150" s="272" t="s">
        <v>215</v>
      </c>
      <c r="AC150" s="199" t="str">
        <f t="shared" si="54"/>
        <v>1,7</v>
      </c>
      <c r="AD150" s="199" t="str">
        <f t="shared" si="55"/>
        <v/>
      </c>
      <c r="AE150" s="157">
        <v>110</v>
      </c>
      <c r="AF150" s="157">
        <v>21900000</v>
      </c>
      <c r="AG150" s="157">
        <v>0.374999999999999</v>
      </c>
      <c r="AH150" s="157">
        <v>0</v>
      </c>
      <c r="AI150" s="157">
        <v>0.23866099421912701</v>
      </c>
      <c r="AJ150" s="157">
        <v>0.25637041084072199</v>
      </c>
      <c r="AK150" s="157">
        <v>0</v>
      </c>
      <c r="AL150" s="157">
        <v>9.7258942279365105E-3</v>
      </c>
      <c r="AM150" s="157">
        <v>0</v>
      </c>
      <c r="AN150" s="157">
        <v>0</v>
      </c>
      <c r="AO150" s="157">
        <v>-0.25000000000002798</v>
      </c>
      <c r="AP150" s="157">
        <v>0</v>
      </c>
      <c r="AQ150" s="157">
        <v>0</v>
      </c>
      <c r="AR150" s="157">
        <v>0</v>
      </c>
      <c r="AS150" s="157">
        <v>0</v>
      </c>
      <c r="AT150" s="157">
        <v>0</v>
      </c>
      <c r="AU150" s="157">
        <v>253.472222222222</v>
      </c>
      <c r="AV150" s="282"/>
      <c r="AW150" s="282"/>
      <c r="AX150" s="282"/>
      <c r="AY150" s="282"/>
      <c r="AZ150" s="282"/>
      <c r="BA150" s="282"/>
      <c r="BH150" s="295">
        <v>145</v>
      </c>
      <c r="BI150" s="295">
        <v>28032000</v>
      </c>
      <c r="BJ150" s="85">
        <v>185</v>
      </c>
      <c r="BK150" s="85">
        <v>1018.381638</v>
      </c>
      <c r="BL150" s="85">
        <v>227.33723689999999</v>
      </c>
      <c r="BM150" s="85">
        <v>5.2867001790000003</v>
      </c>
      <c r="BN150" s="85">
        <v>-1018.381638</v>
      </c>
      <c r="BO150" s="85">
        <v>-199.0490595</v>
      </c>
      <c r="BP150" s="85">
        <v>-208.0014773</v>
      </c>
      <c r="BQ150" s="296">
        <f t="shared" si="53"/>
        <v>324.44444444444446</v>
      </c>
      <c r="BT150" s="295">
        <v>145</v>
      </c>
      <c r="BU150" s="295">
        <v>28032000</v>
      </c>
      <c r="BV150" s="85">
        <v>1041.2545950000001</v>
      </c>
      <c r="BW150" s="85">
        <v>1001.4189720000001</v>
      </c>
      <c r="BX150" s="85">
        <v>-32.767736120000002</v>
      </c>
      <c r="BY150" s="85">
        <v>31.227061469999999</v>
      </c>
      <c r="BZ150" s="85">
        <v>-188.26440489999999</v>
      </c>
      <c r="CA150" s="85">
        <v>176.77441580000001</v>
      </c>
    </row>
    <row r="151" spans="2:79" ht="9.9499999999999993" customHeight="1">
      <c r="B151" s="103"/>
      <c r="C151" s="97"/>
      <c r="D151" s="97"/>
      <c r="E151" s="97"/>
      <c r="F151" s="97"/>
      <c r="G151" s="97"/>
      <c r="H151" s="97"/>
      <c r="I151" s="97"/>
      <c r="J151" s="97"/>
      <c r="K151" s="97"/>
      <c r="L151" s="81"/>
      <c r="M151" s="81"/>
      <c r="N151" s="266">
        <v>145</v>
      </c>
      <c r="O151" s="267">
        <v>1</v>
      </c>
      <c r="P151" s="267">
        <v>6</v>
      </c>
      <c r="Q151" s="267">
        <v>1</v>
      </c>
      <c r="R151" s="266">
        <v>145</v>
      </c>
      <c r="S151" s="275" t="s">
        <v>332</v>
      </c>
      <c r="T151" s="266">
        <v>0</v>
      </c>
      <c r="U151" s="266">
        <v>-1</v>
      </c>
      <c r="V151" s="266">
        <v>0.1</v>
      </c>
      <c r="W151" s="268">
        <v>9.9999999999999995E-7</v>
      </c>
      <c r="X151" s="266">
        <v>0.2</v>
      </c>
      <c r="Y151" s="266">
        <v>0.3</v>
      </c>
      <c r="Z151" s="266">
        <v>0.21</v>
      </c>
      <c r="AA151" s="266">
        <v>3.5</v>
      </c>
      <c r="AB151" s="272" t="s">
        <v>215</v>
      </c>
      <c r="AC151" s="199" t="str">
        <f t="shared" si="54"/>
        <v>2,7</v>
      </c>
      <c r="AD151" s="199" t="str">
        <f t="shared" si="55"/>
        <v/>
      </c>
      <c r="AE151" s="157">
        <v>111</v>
      </c>
      <c r="AF151" s="157">
        <v>22075200</v>
      </c>
      <c r="AG151" s="157">
        <v>0.374999999999999</v>
      </c>
      <c r="AH151" s="157">
        <v>0</v>
      </c>
      <c r="AI151" s="157">
        <v>0.238544194219178</v>
      </c>
      <c r="AJ151" s="157">
        <v>0.25637041084072199</v>
      </c>
      <c r="AK151" s="157">
        <v>0</v>
      </c>
      <c r="AL151" s="157">
        <v>9.9472900276985892E-3</v>
      </c>
      <c r="AM151" s="157">
        <v>0</v>
      </c>
      <c r="AN151" s="157">
        <v>0</v>
      </c>
      <c r="AO151" s="157">
        <v>-0.25000000000002798</v>
      </c>
      <c r="AP151" s="157">
        <v>0</v>
      </c>
      <c r="AQ151" s="157">
        <v>0</v>
      </c>
      <c r="AR151" s="157">
        <v>0</v>
      </c>
      <c r="AS151" s="157">
        <v>0</v>
      </c>
      <c r="AT151" s="157">
        <v>0</v>
      </c>
      <c r="AU151" s="157">
        <v>255.5</v>
      </c>
      <c r="AV151" s="282"/>
      <c r="AW151" s="282"/>
      <c r="AX151" s="282"/>
      <c r="AY151" s="282"/>
      <c r="AZ151" s="282"/>
      <c r="BA151" s="282"/>
      <c r="BH151" s="295">
        <v>146</v>
      </c>
      <c r="BI151" s="295">
        <v>28207200</v>
      </c>
      <c r="BJ151" s="85">
        <v>185</v>
      </c>
      <c r="BK151" s="85">
        <v>1018.395135</v>
      </c>
      <c r="BL151" s="85">
        <v>227.34767199999999</v>
      </c>
      <c r="BM151" s="85">
        <v>5.2842941689999998</v>
      </c>
      <c r="BN151" s="85">
        <v>-1018.395135</v>
      </c>
      <c r="BO151" s="85">
        <v>-199.0593447</v>
      </c>
      <c r="BP151" s="85">
        <v>-208.00403320000001</v>
      </c>
      <c r="BQ151" s="296">
        <f t="shared" si="53"/>
        <v>326.47222222222223</v>
      </c>
      <c r="BT151" s="295">
        <v>146</v>
      </c>
      <c r="BU151" s="295">
        <v>28207200</v>
      </c>
      <c r="BV151" s="85">
        <v>1041.2546589999999</v>
      </c>
      <c r="BW151" s="85">
        <v>1001.418996</v>
      </c>
      <c r="BX151" s="85">
        <v>-32.770510649999999</v>
      </c>
      <c r="BY151" s="85">
        <v>31.227061469999999</v>
      </c>
      <c r="BZ151" s="85">
        <v>-188.26971639999999</v>
      </c>
      <c r="CA151" s="85">
        <v>176.77697169999999</v>
      </c>
    </row>
    <row r="152" spans="2:79" ht="9.9499999999999993" customHeight="1">
      <c r="B152" s="103"/>
      <c r="C152" s="97"/>
      <c r="D152" s="97"/>
      <c r="E152" s="97"/>
      <c r="F152" s="97"/>
      <c r="G152" s="97"/>
      <c r="H152" s="97"/>
      <c r="I152" s="97"/>
      <c r="J152" s="97"/>
      <c r="K152" s="97"/>
      <c r="L152" s="81"/>
      <c r="M152" s="81"/>
      <c r="N152" s="266">
        <v>146</v>
      </c>
      <c r="O152" s="267">
        <v>1</v>
      </c>
      <c r="P152" s="267">
        <v>6</v>
      </c>
      <c r="Q152" s="267">
        <v>2</v>
      </c>
      <c r="R152" s="266">
        <v>146</v>
      </c>
      <c r="S152" s="275" t="s">
        <v>333</v>
      </c>
      <c r="T152" s="266">
        <v>0</v>
      </c>
      <c r="U152" s="266">
        <v>-1</v>
      </c>
      <c r="V152" s="266">
        <v>0.1</v>
      </c>
      <c r="W152" s="268">
        <v>9.9999999999999995E-7</v>
      </c>
      <c r="X152" s="266">
        <v>0.2</v>
      </c>
      <c r="Y152" s="266">
        <v>0.3</v>
      </c>
      <c r="Z152" s="266">
        <v>0.21</v>
      </c>
      <c r="AA152" s="266">
        <v>3.5</v>
      </c>
      <c r="AB152" s="272" t="s">
        <v>215</v>
      </c>
      <c r="AC152" s="199" t="str">
        <f t="shared" si="54"/>
        <v>3,7</v>
      </c>
      <c r="AD152" s="199" t="str">
        <f t="shared" si="55"/>
        <v/>
      </c>
      <c r="AE152" s="157">
        <v>112</v>
      </c>
      <c r="AF152" s="157">
        <v>22250400</v>
      </c>
      <c r="AG152" s="157">
        <v>0.374999999999999</v>
      </c>
      <c r="AH152" s="157">
        <v>0</v>
      </c>
      <c r="AI152" s="157">
        <v>0.23842739421911699</v>
      </c>
      <c r="AJ152" s="157">
        <v>0.254125600217946</v>
      </c>
      <c r="AK152" s="157">
        <v>0</v>
      </c>
      <c r="AL152" s="157">
        <v>1.0160783709557799E-2</v>
      </c>
      <c r="AM152" s="157">
        <v>0</v>
      </c>
      <c r="AN152" s="157">
        <v>0</v>
      </c>
      <c r="AO152" s="157">
        <v>-0.25000000000002798</v>
      </c>
      <c r="AP152" s="157">
        <v>0</v>
      </c>
      <c r="AQ152" s="157">
        <v>0</v>
      </c>
      <c r="AR152" s="157">
        <v>0</v>
      </c>
      <c r="AS152" s="157">
        <v>0</v>
      </c>
      <c r="AT152" s="157">
        <v>0</v>
      </c>
      <c r="AU152" s="157">
        <v>257.52777777777698</v>
      </c>
      <c r="AV152" s="282"/>
      <c r="AW152" s="282"/>
      <c r="AX152" s="282"/>
      <c r="AY152" s="282"/>
      <c r="AZ152" s="282"/>
      <c r="BA152" s="282"/>
      <c r="BH152" s="295">
        <v>147</v>
      </c>
      <c r="BI152" s="295">
        <v>28382400</v>
      </c>
      <c r="BJ152" s="85">
        <v>185</v>
      </c>
      <c r="BK152" s="85">
        <v>1018.407416</v>
      </c>
      <c r="BL152" s="85">
        <v>227.35697379999999</v>
      </c>
      <c r="BM152" s="85">
        <v>5.2822094169999998</v>
      </c>
      <c r="BN152" s="85">
        <v>-1018.407416</v>
      </c>
      <c r="BO152" s="85">
        <v>-199.06838740000001</v>
      </c>
      <c r="BP152" s="85">
        <v>-208.00637689999999</v>
      </c>
      <c r="BQ152" s="296">
        <f t="shared" si="53"/>
        <v>328.5</v>
      </c>
      <c r="BT152" s="295">
        <v>147</v>
      </c>
      <c r="BU152" s="295">
        <v>28382400</v>
      </c>
      <c r="BV152" s="85">
        <v>1041.2547199999999</v>
      </c>
      <c r="BW152" s="85">
        <v>1001.4190160000001</v>
      </c>
      <c r="BX152" s="85">
        <v>-32.773164860000001</v>
      </c>
      <c r="BY152" s="85">
        <v>31.227061469999999</v>
      </c>
      <c r="BZ152" s="85">
        <v>-188.27428230000001</v>
      </c>
      <c r="CA152" s="85">
        <v>176.7793154</v>
      </c>
    </row>
    <row r="153" spans="2:79" ht="9.9499999999999993" customHeight="1">
      <c r="B153" s="103"/>
      <c r="C153" s="97"/>
      <c r="D153" s="97"/>
      <c r="E153" s="97"/>
      <c r="F153" s="97"/>
      <c r="G153" s="97"/>
      <c r="H153" s="97"/>
      <c r="I153" s="97"/>
      <c r="J153" s="97"/>
      <c r="K153" s="97"/>
      <c r="L153" s="81"/>
      <c r="M153" s="81"/>
      <c r="N153" s="266">
        <v>147</v>
      </c>
      <c r="O153" s="267">
        <v>1</v>
      </c>
      <c r="P153" s="267">
        <v>6</v>
      </c>
      <c r="Q153" s="267">
        <v>3</v>
      </c>
      <c r="R153" s="266">
        <v>147</v>
      </c>
      <c r="S153" s="275" t="s">
        <v>334</v>
      </c>
      <c r="T153" s="266">
        <v>0</v>
      </c>
      <c r="U153" s="266">
        <v>-1</v>
      </c>
      <c r="V153" s="266">
        <v>0.1</v>
      </c>
      <c r="W153" s="268">
        <v>9.9999999999999995E-7</v>
      </c>
      <c r="X153" s="266">
        <v>0.1</v>
      </c>
      <c r="Y153" s="266">
        <v>0.3</v>
      </c>
      <c r="Z153" s="266">
        <v>0.11</v>
      </c>
      <c r="AA153" s="266">
        <v>3.5</v>
      </c>
      <c r="AB153" s="272" t="s">
        <v>237</v>
      </c>
      <c r="AC153" s="199" t="str">
        <f t="shared" si="54"/>
        <v/>
      </c>
      <c r="AD153" s="199" t="str">
        <f t="shared" si="55"/>
        <v>4,7</v>
      </c>
      <c r="AE153" s="157">
        <v>113</v>
      </c>
      <c r="AF153" s="157">
        <v>22425600</v>
      </c>
      <c r="AG153" s="157">
        <v>0.374999999999999</v>
      </c>
      <c r="AH153" s="157">
        <v>0</v>
      </c>
      <c r="AI153" s="157">
        <v>0.23842739421906201</v>
      </c>
      <c r="AJ153" s="157">
        <v>0.25332413822118399</v>
      </c>
      <c r="AK153" s="157">
        <v>0</v>
      </c>
      <c r="AL153" s="157">
        <v>1.03797146841089E-2</v>
      </c>
      <c r="AM153" s="157">
        <v>0</v>
      </c>
      <c r="AN153" s="157">
        <v>0</v>
      </c>
      <c r="AO153" s="157">
        <v>-0.249999999999964</v>
      </c>
      <c r="AP153" s="157">
        <v>0</v>
      </c>
      <c r="AQ153" s="157">
        <v>0</v>
      </c>
      <c r="AR153" s="157">
        <v>0</v>
      </c>
      <c r="AS153" s="157">
        <v>0</v>
      </c>
      <c r="AT153" s="157">
        <v>0</v>
      </c>
      <c r="AU153" s="157">
        <v>259.55555555555497</v>
      </c>
      <c r="AV153" s="282"/>
      <c r="AW153" s="282"/>
      <c r="AX153" s="282"/>
      <c r="AY153" s="282"/>
      <c r="AZ153" s="282"/>
      <c r="BA153" s="282"/>
      <c r="BH153" s="295">
        <v>148</v>
      </c>
      <c r="BI153" s="295">
        <v>28557600</v>
      </c>
      <c r="BJ153" s="85">
        <v>185</v>
      </c>
      <c r="BK153" s="85">
        <v>1018.418794</v>
      </c>
      <c r="BL153" s="85">
        <v>227.3654641</v>
      </c>
      <c r="BM153" s="85">
        <v>5.2804722100000001</v>
      </c>
      <c r="BN153" s="85">
        <v>-1018.418794</v>
      </c>
      <c r="BO153" s="85">
        <v>-199.07634110000001</v>
      </c>
      <c r="BP153" s="85">
        <v>-208.0086508</v>
      </c>
      <c r="BQ153" s="296">
        <f t="shared" si="53"/>
        <v>330.52777777777777</v>
      </c>
      <c r="BT153" s="295">
        <v>148</v>
      </c>
      <c r="BU153" s="295">
        <v>28557600</v>
      </c>
      <c r="BV153" s="85">
        <v>1041.2547810000001</v>
      </c>
      <c r="BW153" s="85">
        <v>1001.419034</v>
      </c>
      <c r="BX153" s="85">
        <v>-32.775818870000002</v>
      </c>
      <c r="BY153" s="85">
        <v>31.227061469999999</v>
      </c>
      <c r="BZ153" s="85">
        <v>-188.27822610000001</v>
      </c>
      <c r="CA153" s="85">
        <v>176.78158930000001</v>
      </c>
    </row>
    <row r="154" spans="2:79" ht="9.9499999999999993" customHeight="1">
      <c r="B154" s="103"/>
      <c r="C154" s="97"/>
      <c r="D154" s="97"/>
      <c r="E154" s="97"/>
      <c r="F154" s="97"/>
      <c r="G154" s="97"/>
      <c r="H154" s="97"/>
      <c r="I154" s="97"/>
      <c r="J154" s="97"/>
      <c r="K154" s="97"/>
      <c r="L154" s="81"/>
      <c r="M154" s="81"/>
      <c r="N154" s="266">
        <v>148</v>
      </c>
      <c r="O154" s="267">
        <v>1</v>
      </c>
      <c r="P154" s="267">
        <v>6</v>
      </c>
      <c r="Q154" s="267">
        <v>4</v>
      </c>
      <c r="R154" s="266">
        <v>148</v>
      </c>
      <c r="S154" s="275" t="s">
        <v>335</v>
      </c>
      <c r="T154" s="266">
        <v>0</v>
      </c>
      <c r="U154" s="266">
        <v>-1</v>
      </c>
      <c r="V154" s="266">
        <v>0.1</v>
      </c>
      <c r="W154" s="268">
        <v>9.9999999999999995E-7</v>
      </c>
      <c r="X154" s="266">
        <v>0.1</v>
      </c>
      <c r="Y154" s="266">
        <v>0.3</v>
      </c>
      <c r="Z154" s="266">
        <v>0.11</v>
      </c>
      <c r="AA154" s="266">
        <v>3.5</v>
      </c>
      <c r="AB154" s="272" t="s">
        <v>237</v>
      </c>
      <c r="AC154" s="199" t="str">
        <f t="shared" si="54"/>
        <v/>
      </c>
      <c r="AD154" s="199" t="str">
        <f t="shared" si="55"/>
        <v>5,7</v>
      </c>
      <c r="AE154" s="157">
        <v>114</v>
      </c>
      <c r="AF154" s="157">
        <v>22600800</v>
      </c>
      <c r="AG154" s="157">
        <v>0.374999999999999</v>
      </c>
      <c r="AH154" s="157">
        <v>0</v>
      </c>
      <c r="AI154" s="157">
        <v>0.238427394219173</v>
      </c>
      <c r="AJ154" s="157">
        <v>0.25326871942363999</v>
      </c>
      <c r="AK154" s="157">
        <v>0</v>
      </c>
      <c r="AL154" s="157">
        <v>1.0608531263726E-2</v>
      </c>
      <c r="AM154" s="157">
        <v>0</v>
      </c>
      <c r="AN154" s="157">
        <v>0</v>
      </c>
      <c r="AO154" s="157">
        <v>-0.249999999999996</v>
      </c>
      <c r="AP154" s="157">
        <v>0</v>
      </c>
      <c r="AQ154" s="157">
        <v>0</v>
      </c>
      <c r="AR154" s="157">
        <v>0</v>
      </c>
      <c r="AS154" s="157">
        <v>0</v>
      </c>
      <c r="AT154" s="157">
        <v>0</v>
      </c>
      <c r="AU154" s="157">
        <v>261.58333333333297</v>
      </c>
      <c r="AV154" s="282"/>
      <c r="AW154" s="282"/>
      <c r="AX154" s="282"/>
      <c r="AY154" s="282"/>
      <c r="AZ154" s="282"/>
      <c r="BA154" s="282"/>
      <c r="BH154" s="295">
        <v>149</v>
      </c>
      <c r="BI154" s="295">
        <v>28732800</v>
      </c>
      <c r="BJ154" s="85">
        <v>185</v>
      </c>
      <c r="BK154" s="85">
        <v>1018.429377</v>
      </c>
      <c r="BL154" s="85">
        <v>227.3728194</v>
      </c>
      <c r="BM154" s="85">
        <v>5.2790303139999999</v>
      </c>
      <c r="BN154" s="85">
        <v>-1018.429377</v>
      </c>
      <c r="BO154" s="85">
        <v>-199.08290930000001</v>
      </c>
      <c r="BP154" s="85">
        <v>-208.0108798</v>
      </c>
      <c r="BQ154" s="296">
        <f t="shared" si="53"/>
        <v>332.55555555555554</v>
      </c>
      <c r="BT154" s="295">
        <v>149</v>
      </c>
      <c r="BU154" s="295">
        <v>28732800</v>
      </c>
      <c r="BV154" s="85">
        <v>1041.2548420000001</v>
      </c>
      <c r="BW154" s="85">
        <v>1001.419049</v>
      </c>
      <c r="BX154" s="85">
        <v>-32.778487499999997</v>
      </c>
      <c r="BY154" s="85">
        <v>31.227061469999999</v>
      </c>
      <c r="BZ154" s="85">
        <v>-188.2815828</v>
      </c>
      <c r="CA154" s="85">
        <v>176.78381830000001</v>
      </c>
    </row>
    <row r="155" spans="2:79" ht="9.9499999999999993" customHeight="1">
      <c r="B155" s="103"/>
      <c r="C155" s="97"/>
      <c r="D155" s="97"/>
      <c r="E155" s="97"/>
      <c r="F155" s="97"/>
      <c r="G155" s="97"/>
      <c r="H155" s="97"/>
      <c r="I155" s="97"/>
      <c r="J155" s="97"/>
      <c r="K155" s="97"/>
      <c r="L155" s="81"/>
      <c r="M155" s="81"/>
      <c r="N155" s="266">
        <v>149</v>
      </c>
      <c r="O155" s="267">
        <v>1</v>
      </c>
      <c r="P155" s="267">
        <v>6</v>
      </c>
      <c r="Q155" s="267">
        <v>5</v>
      </c>
      <c r="R155" s="266">
        <v>149</v>
      </c>
      <c r="S155" s="275" t="s">
        <v>336</v>
      </c>
      <c r="T155" s="266">
        <v>0</v>
      </c>
      <c r="U155" s="266">
        <v>-1</v>
      </c>
      <c r="V155" s="266">
        <v>0.1</v>
      </c>
      <c r="W155" s="268">
        <v>9.9999999999999995E-7</v>
      </c>
      <c r="X155" s="266">
        <v>0.1</v>
      </c>
      <c r="Y155" s="266">
        <v>0.3</v>
      </c>
      <c r="Z155" s="266">
        <v>0.11</v>
      </c>
      <c r="AA155" s="266">
        <v>3.5</v>
      </c>
      <c r="AB155" s="272" t="s">
        <v>215</v>
      </c>
      <c r="AC155" s="199" t="str">
        <f t="shared" si="54"/>
        <v>6,7</v>
      </c>
      <c r="AD155" s="199" t="str">
        <f t="shared" si="55"/>
        <v/>
      </c>
      <c r="AE155" s="157">
        <v>115</v>
      </c>
      <c r="AF155" s="157">
        <v>22776000</v>
      </c>
      <c r="AG155" s="157">
        <v>0.374999999999999</v>
      </c>
      <c r="AH155" s="157">
        <v>0</v>
      </c>
      <c r="AI155" s="157">
        <v>0.232944103503922</v>
      </c>
      <c r="AJ155" s="157">
        <v>0.25316960154082901</v>
      </c>
      <c r="AK155" s="157">
        <v>0</v>
      </c>
      <c r="AL155" s="157">
        <v>1.0846428336454699E-2</v>
      </c>
      <c r="AM155" s="157">
        <v>0</v>
      </c>
      <c r="AN155" s="157">
        <v>0</v>
      </c>
      <c r="AO155" s="157">
        <v>-0.249999999999964</v>
      </c>
      <c r="AP155" s="157">
        <v>0</v>
      </c>
      <c r="AQ155" s="157">
        <v>0</v>
      </c>
      <c r="AR155" s="157">
        <v>0</v>
      </c>
      <c r="AS155" s="157">
        <v>0</v>
      </c>
      <c r="AT155" s="157">
        <v>0</v>
      </c>
      <c r="AU155" s="157">
        <v>263.61111111111097</v>
      </c>
      <c r="AV155" s="282"/>
      <c r="AW155" s="282"/>
      <c r="AX155" s="282"/>
      <c r="AY155" s="282"/>
      <c r="AZ155" s="282"/>
      <c r="BA155" s="282"/>
      <c r="BH155" s="295">
        <v>150</v>
      </c>
      <c r="BI155" s="295">
        <v>28908000</v>
      </c>
      <c r="BJ155" s="85">
        <v>185</v>
      </c>
      <c r="BK155" s="85">
        <v>1018.439123</v>
      </c>
      <c r="BL155" s="85">
        <v>227.37900579999999</v>
      </c>
      <c r="BM155" s="85">
        <v>5.2778772209999998</v>
      </c>
      <c r="BN155" s="85">
        <v>-1018.439123</v>
      </c>
      <c r="BO155" s="85">
        <v>-199.08809289999999</v>
      </c>
      <c r="BP155" s="85">
        <v>-208.01303559999999</v>
      </c>
      <c r="BQ155" s="296">
        <f t="shared" si="53"/>
        <v>334.58333333333331</v>
      </c>
      <c r="BT155" s="295">
        <v>150</v>
      </c>
      <c r="BU155" s="295">
        <v>28908000</v>
      </c>
      <c r="BV155" s="85">
        <v>1041.254903</v>
      </c>
      <c r="BW155" s="85">
        <v>1001.4190620000001</v>
      </c>
      <c r="BX155" s="85">
        <v>-32.781140120000003</v>
      </c>
      <c r="BY155" s="85">
        <v>31.227061469999999</v>
      </c>
      <c r="BZ155" s="85">
        <v>-188.284367</v>
      </c>
      <c r="CA155" s="85">
        <v>176.7859742</v>
      </c>
    </row>
    <row r="156" spans="2:79" ht="9.9499999999999993" customHeight="1">
      <c r="B156" s="103"/>
      <c r="C156" s="97"/>
      <c r="D156" s="97"/>
      <c r="E156" s="97"/>
      <c r="F156" s="97"/>
      <c r="G156" s="97"/>
      <c r="H156" s="97"/>
      <c r="I156" s="97"/>
      <c r="J156" s="97"/>
      <c r="K156" s="97"/>
      <c r="L156" s="81"/>
      <c r="M156" s="81"/>
      <c r="N156" s="266">
        <v>150</v>
      </c>
      <c r="O156" s="267">
        <v>1</v>
      </c>
      <c r="P156" s="267">
        <v>6</v>
      </c>
      <c r="Q156" s="267">
        <v>6</v>
      </c>
      <c r="R156" s="266">
        <v>150</v>
      </c>
      <c r="S156" s="275" t="s">
        <v>337</v>
      </c>
      <c r="T156" s="266">
        <v>0</v>
      </c>
      <c r="U156" s="266">
        <v>-1</v>
      </c>
      <c r="V156" s="266">
        <v>0.1</v>
      </c>
      <c r="W156" s="268">
        <v>9.9999999999999995E-7</v>
      </c>
      <c r="X156" s="266">
        <v>0.1</v>
      </c>
      <c r="Y156" s="266">
        <v>0.3</v>
      </c>
      <c r="Z156" s="266">
        <v>0.11</v>
      </c>
      <c r="AA156" s="266">
        <v>3.5</v>
      </c>
      <c r="AB156" s="272" t="s">
        <v>215</v>
      </c>
      <c r="AC156" s="199" t="str">
        <f t="shared" si="54"/>
        <v>7,7</v>
      </c>
      <c r="AD156" s="199" t="str">
        <f t="shared" si="55"/>
        <v/>
      </c>
      <c r="AE156" s="157">
        <v>116</v>
      </c>
      <c r="AF156" s="157">
        <v>22951200</v>
      </c>
      <c r="AG156" s="157">
        <v>0.374999999999999</v>
      </c>
      <c r="AH156" s="157">
        <v>0</v>
      </c>
      <c r="AI156" s="157">
        <v>0.23294410350397701</v>
      </c>
      <c r="AJ156" s="157">
        <v>0.25309053822118799</v>
      </c>
      <c r="AK156" s="157">
        <v>0</v>
      </c>
      <c r="AL156" s="157">
        <v>1.1090648209929801E-2</v>
      </c>
      <c r="AM156" s="157">
        <v>0</v>
      </c>
      <c r="AN156" s="157">
        <v>0</v>
      </c>
      <c r="AO156" s="157">
        <v>-0.249999999999996</v>
      </c>
      <c r="AP156" s="157">
        <v>0</v>
      </c>
      <c r="AQ156" s="157">
        <v>0</v>
      </c>
      <c r="AR156" s="157">
        <v>0</v>
      </c>
      <c r="AS156" s="157">
        <v>0</v>
      </c>
      <c r="AT156" s="157">
        <v>0</v>
      </c>
      <c r="AU156" s="157">
        <v>265.638888888888</v>
      </c>
      <c r="AV156" s="282"/>
      <c r="AW156" s="282"/>
      <c r="AX156" s="282"/>
      <c r="AY156" s="282"/>
      <c r="AZ156" s="282"/>
      <c r="BA156" s="282"/>
      <c r="BH156" s="295">
        <v>151</v>
      </c>
      <c r="BI156" s="295">
        <v>29083200</v>
      </c>
      <c r="BJ156" s="85">
        <v>185</v>
      </c>
      <c r="BK156" s="85">
        <v>1018.4485110000001</v>
      </c>
      <c r="BL156" s="85">
        <v>227.38553450000001</v>
      </c>
      <c r="BM156" s="85">
        <v>5.278072656</v>
      </c>
      <c r="BN156" s="85">
        <v>-1018.4485110000001</v>
      </c>
      <c r="BO156" s="85">
        <v>-199.09338930000001</v>
      </c>
      <c r="BP156" s="85">
        <v>-208.01407259999999</v>
      </c>
      <c r="BQ156" s="296">
        <f t="shared" si="53"/>
        <v>336.61111111111109</v>
      </c>
      <c r="BT156" s="295">
        <v>151</v>
      </c>
      <c r="BU156" s="295">
        <v>29083200</v>
      </c>
      <c r="BV156" s="85">
        <v>1041.2549650000001</v>
      </c>
      <c r="BW156" s="85">
        <v>1001.419073</v>
      </c>
      <c r="BX156" s="85">
        <v>-32.783839059999998</v>
      </c>
      <c r="BY156" s="85">
        <v>31.227061469999999</v>
      </c>
      <c r="BZ156" s="85">
        <v>-188.28688550000001</v>
      </c>
      <c r="CA156" s="85">
        <v>176.7870111</v>
      </c>
    </row>
    <row r="157" spans="2:79" ht="9.9499999999999993" customHeight="1">
      <c r="B157" s="103"/>
      <c r="C157" s="97"/>
      <c r="D157" s="97"/>
      <c r="E157" s="97"/>
      <c r="F157" s="97"/>
      <c r="G157" s="97"/>
      <c r="H157" s="97"/>
      <c r="I157" s="97"/>
      <c r="J157" s="97"/>
      <c r="K157" s="97"/>
      <c r="L157" s="81"/>
      <c r="M157" s="81"/>
      <c r="N157" s="266">
        <v>151</v>
      </c>
      <c r="O157" s="267">
        <v>1</v>
      </c>
      <c r="P157" s="267">
        <v>6</v>
      </c>
      <c r="Q157" s="267">
        <v>7</v>
      </c>
      <c r="R157" s="266">
        <v>151</v>
      </c>
      <c r="S157" s="275" t="s">
        <v>338</v>
      </c>
      <c r="T157" s="266">
        <v>0</v>
      </c>
      <c r="U157" s="266">
        <v>-1</v>
      </c>
      <c r="V157" s="266">
        <v>0.1</v>
      </c>
      <c r="W157" s="268">
        <v>9.9999999999999995E-7</v>
      </c>
      <c r="X157" s="266">
        <v>0.1</v>
      </c>
      <c r="Y157" s="266">
        <v>0.3</v>
      </c>
      <c r="Z157" s="266">
        <v>0.11</v>
      </c>
      <c r="AA157" s="266">
        <v>3.5</v>
      </c>
      <c r="AB157" s="272" t="s">
        <v>215</v>
      </c>
      <c r="AC157" s="199" t="str">
        <f t="shared" si="54"/>
        <v>8,7</v>
      </c>
      <c r="AD157" s="199" t="str">
        <f t="shared" si="55"/>
        <v/>
      </c>
      <c r="AE157" s="157">
        <v>117</v>
      </c>
      <c r="AF157" s="157">
        <v>23126400</v>
      </c>
      <c r="AG157" s="157">
        <v>0.374999999999999</v>
      </c>
      <c r="AH157" s="157">
        <v>0</v>
      </c>
      <c r="AI157" s="157">
        <v>0.232944103503922</v>
      </c>
      <c r="AJ157" s="157">
        <v>0.25309053822118799</v>
      </c>
      <c r="AK157" s="157">
        <v>0</v>
      </c>
      <c r="AL157" s="157">
        <v>1.1338150774780001E-2</v>
      </c>
      <c r="AM157" s="157">
        <v>0</v>
      </c>
      <c r="AN157" s="157">
        <v>0</v>
      </c>
      <c r="AO157" s="157">
        <v>-0.249999999999996</v>
      </c>
      <c r="AP157" s="157">
        <v>0</v>
      </c>
      <c r="AQ157" s="157">
        <v>0</v>
      </c>
      <c r="AR157" s="157">
        <v>0</v>
      </c>
      <c r="AS157" s="157">
        <v>0</v>
      </c>
      <c r="AT157" s="157">
        <v>0</v>
      </c>
      <c r="AU157" s="157">
        <v>267.666666666666</v>
      </c>
      <c r="AV157" s="282"/>
      <c r="AW157" s="282"/>
      <c r="AX157" s="282"/>
      <c r="AY157" s="282"/>
      <c r="AZ157" s="282"/>
      <c r="BA157" s="282"/>
      <c r="BH157" s="295">
        <v>152</v>
      </c>
      <c r="BI157" s="295">
        <v>29258400</v>
      </c>
      <c r="BJ157" s="85">
        <v>185</v>
      </c>
      <c r="BK157" s="85">
        <v>1018.457434</v>
      </c>
      <c r="BL157" s="85">
        <v>227.39194409999999</v>
      </c>
      <c r="BM157" s="85">
        <v>5.2803363790000004</v>
      </c>
      <c r="BN157" s="85">
        <v>-1018.457434</v>
      </c>
      <c r="BO157" s="85">
        <v>-199.09840030000001</v>
      </c>
      <c r="BP157" s="85">
        <v>-208.0132074</v>
      </c>
      <c r="BQ157" s="296">
        <f t="shared" si="53"/>
        <v>338.63888888888891</v>
      </c>
      <c r="BT157" s="295">
        <v>152</v>
      </c>
      <c r="BU157" s="295">
        <v>29258400</v>
      </c>
      <c r="BV157" s="85">
        <v>1041.255028</v>
      </c>
      <c r="BW157" s="85">
        <v>1001.419083</v>
      </c>
      <c r="BX157" s="85">
        <v>-32.786566280000002</v>
      </c>
      <c r="BY157" s="85">
        <v>31.227061469999999</v>
      </c>
      <c r="BZ157" s="85">
        <v>-188.2890199</v>
      </c>
      <c r="CA157" s="85">
        <v>176.78614590000001</v>
      </c>
    </row>
    <row r="158" spans="2:79" ht="9.9499999999999993" customHeight="1">
      <c r="B158" s="103"/>
      <c r="C158" s="97"/>
      <c r="D158" s="97"/>
      <c r="E158" s="97"/>
      <c r="F158" s="97"/>
      <c r="G158" s="97"/>
      <c r="H158" s="97"/>
      <c r="I158" s="97"/>
      <c r="J158" s="97"/>
      <c r="K158" s="97"/>
      <c r="L158" s="81"/>
      <c r="M158" s="81"/>
      <c r="N158" s="266">
        <v>152</v>
      </c>
      <c r="O158" s="267">
        <v>1</v>
      </c>
      <c r="P158" s="267">
        <v>6</v>
      </c>
      <c r="Q158" s="267">
        <v>8</v>
      </c>
      <c r="R158" s="266">
        <v>152</v>
      </c>
      <c r="S158" s="275" t="s">
        <v>339</v>
      </c>
      <c r="T158" s="266">
        <v>0</v>
      </c>
      <c r="U158" s="266">
        <v>-1</v>
      </c>
      <c r="V158" s="266">
        <v>0.1</v>
      </c>
      <c r="W158" s="268">
        <v>9.9999999999999995E-7</v>
      </c>
      <c r="X158" s="266">
        <v>0.2</v>
      </c>
      <c r="Y158" s="266">
        <v>0.3</v>
      </c>
      <c r="Z158" s="266">
        <v>0.21</v>
      </c>
      <c r="AA158" s="266">
        <v>3.5</v>
      </c>
      <c r="AB158" s="272" t="s">
        <v>215</v>
      </c>
      <c r="AC158" s="199" t="str">
        <f t="shared" si="54"/>
        <v>9,7</v>
      </c>
      <c r="AD158" s="199" t="str">
        <f t="shared" si="55"/>
        <v/>
      </c>
      <c r="AE158" s="157">
        <v>118</v>
      </c>
      <c r="AF158" s="157">
        <v>23301600</v>
      </c>
      <c r="AG158" s="157">
        <v>0.374999999999999</v>
      </c>
      <c r="AH158" s="157">
        <v>0</v>
      </c>
      <c r="AI158" s="157">
        <v>0.23282730350397199</v>
      </c>
      <c r="AJ158" s="157">
        <v>0.252441530413684</v>
      </c>
      <c r="AK158" s="157">
        <v>0</v>
      </c>
      <c r="AL158" s="157">
        <v>1.15861137937144E-2</v>
      </c>
      <c r="AM158" s="157">
        <v>0</v>
      </c>
      <c r="AN158" s="157">
        <v>0</v>
      </c>
      <c r="AO158" s="157">
        <v>-0.249999999999996</v>
      </c>
      <c r="AP158" s="157">
        <v>0</v>
      </c>
      <c r="AQ158" s="157">
        <v>0</v>
      </c>
      <c r="AR158" s="157">
        <v>0</v>
      </c>
      <c r="AS158" s="157">
        <v>0</v>
      </c>
      <c r="AT158" s="157">
        <v>0</v>
      </c>
      <c r="AU158" s="157">
        <v>269.694444444444</v>
      </c>
      <c r="AV158" s="282"/>
      <c r="AW158" s="282"/>
      <c r="AX158" s="282"/>
      <c r="AY158" s="282"/>
      <c r="AZ158" s="282"/>
      <c r="BA158" s="282"/>
      <c r="BH158" s="295">
        <v>153</v>
      </c>
      <c r="BI158" s="295">
        <v>29433600</v>
      </c>
      <c r="BJ158" s="85">
        <v>185</v>
      </c>
      <c r="BK158" s="85">
        <v>1018.465896</v>
      </c>
      <c r="BL158" s="85">
        <v>227.39810180000001</v>
      </c>
      <c r="BM158" s="85">
        <v>5.2825647570000003</v>
      </c>
      <c r="BN158" s="85">
        <v>-1018.465896</v>
      </c>
      <c r="BO158" s="85">
        <v>-199.10300659999999</v>
      </c>
      <c r="BP158" s="85">
        <v>-208.0125304</v>
      </c>
      <c r="BQ158" s="296">
        <f t="shared" si="53"/>
        <v>340.66666666666669</v>
      </c>
      <c r="BT158" s="295">
        <v>153</v>
      </c>
      <c r="BU158" s="295">
        <v>29433600</v>
      </c>
      <c r="BV158" s="85">
        <v>1041.2550900000001</v>
      </c>
      <c r="BW158" s="85">
        <v>1001.419091</v>
      </c>
      <c r="BX158" s="85">
        <v>-32.789291820000003</v>
      </c>
      <c r="BY158" s="85">
        <v>31.227061469999999</v>
      </c>
      <c r="BZ158" s="85">
        <v>-188.2908521</v>
      </c>
      <c r="CA158" s="85">
        <v>176.78546890000001</v>
      </c>
    </row>
    <row r="159" spans="2:79" ht="9.9499999999999993" customHeight="1">
      <c r="B159" s="103"/>
      <c r="C159" s="97"/>
      <c r="D159" s="97"/>
      <c r="E159" s="97"/>
      <c r="F159" s="97"/>
      <c r="G159" s="97"/>
      <c r="H159" s="97"/>
      <c r="I159" s="97"/>
      <c r="J159" s="97"/>
      <c r="K159" s="97"/>
      <c r="L159" s="81"/>
      <c r="M159" s="81"/>
      <c r="N159" s="266">
        <v>153</v>
      </c>
      <c r="O159" s="267">
        <v>1</v>
      </c>
      <c r="P159" s="267">
        <v>7</v>
      </c>
      <c r="Q159" s="267">
        <v>1</v>
      </c>
      <c r="R159" s="266">
        <v>153</v>
      </c>
      <c r="S159" s="275" t="s">
        <v>340</v>
      </c>
      <c r="T159" s="266">
        <v>0</v>
      </c>
      <c r="U159" s="266">
        <v>-1</v>
      </c>
      <c r="V159" s="266">
        <v>0.1</v>
      </c>
      <c r="W159" s="268">
        <v>9.9999999999999995E-7</v>
      </c>
      <c r="X159" s="266">
        <v>0.2</v>
      </c>
      <c r="Y159" s="266">
        <v>0.3</v>
      </c>
      <c r="Z159" s="266">
        <v>0.21</v>
      </c>
      <c r="AA159" s="266">
        <v>3.5</v>
      </c>
      <c r="AB159" s="272" t="s">
        <v>215</v>
      </c>
      <c r="AC159" s="199" t="str">
        <f t="shared" si="54"/>
        <v>2,8</v>
      </c>
      <c r="AD159" s="199" t="str">
        <f t="shared" si="55"/>
        <v/>
      </c>
      <c r="AE159" s="157">
        <v>119</v>
      </c>
      <c r="AF159" s="157">
        <v>23476800</v>
      </c>
      <c r="AG159" s="157">
        <v>0.374999999999999</v>
      </c>
      <c r="AH159" s="157">
        <v>0</v>
      </c>
      <c r="AI159" s="157">
        <v>0.232710503504023</v>
      </c>
      <c r="AJ159" s="157">
        <v>0.24943501107774199</v>
      </c>
      <c r="AK159" s="157">
        <v>0</v>
      </c>
      <c r="AL159" s="157">
        <v>1.1832014782402899E-2</v>
      </c>
      <c r="AM159" s="157">
        <v>0</v>
      </c>
      <c r="AN159" s="157">
        <v>0</v>
      </c>
      <c r="AO159" s="157">
        <v>-0.249999999999996</v>
      </c>
      <c r="AP159" s="157">
        <v>0</v>
      </c>
      <c r="AQ159" s="157">
        <v>0</v>
      </c>
      <c r="AR159" s="157">
        <v>0</v>
      </c>
      <c r="AS159" s="157">
        <v>0</v>
      </c>
      <c r="AT159" s="157">
        <v>0</v>
      </c>
      <c r="AU159" s="157">
        <v>271.722222222222</v>
      </c>
      <c r="AV159" s="282"/>
      <c r="AW159" s="282"/>
      <c r="AX159" s="282"/>
      <c r="AY159" s="282"/>
      <c r="AZ159" s="282"/>
      <c r="BA159" s="282"/>
      <c r="BH159" s="295">
        <v>154</v>
      </c>
      <c r="BI159" s="295">
        <v>29608800</v>
      </c>
      <c r="BJ159" s="85">
        <v>185</v>
      </c>
      <c r="BK159" s="85">
        <v>1018.474017</v>
      </c>
      <c r="BL159" s="85">
        <v>227.4040626</v>
      </c>
      <c r="BM159" s="85">
        <v>5.2846851619999997</v>
      </c>
      <c r="BN159" s="85">
        <v>-1018.474017</v>
      </c>
      <c r="BO159" s="85">
        <v>-199.10736220000001</v>
      </c>
      <c r="BP159" s="85">
        <v>-208.0120153</v>
      </c>
      <c r="BQ159" s="296">
        <f t="shared" si="53"/>
        <v>342.69444444444446</v>
      </c>
      <c r="BT159" s="295">
        <v>154</v>
      </c>
      <c r="BU159" s="295">
        <v>29608800</v>
      </c>
      <c r="BV159" s="85">
        <v>1041.2551530000001</v>
      </c>
      <c r="BW159" s="85">
        <v>1001.419098</v>
      </c>
      <c r="BX159" s="85">
        <v>-32.7919999</v>
      </c>
      <c r="BY159" s="85">
        <v>31.227061469999999</v>
      </c>
      <c r="BZ159" s="85">
        <v>-188.29245069999999</v>
      </c>
      <c r="CA159" s="85">
        <v>176.78495380000001</v>
      </c>
    </row>
    <row r="160" spans="2:79" ht="9.9499999999999993" customHeight="1">
      <c r="B160" s="103"/>
      <c r="C160" s="97"/>
      <c r="D160" s="97"/>
      <c r="E160" s="97"/>
      <c r="F160" s="97"/>
      <c r="G160" s="97"/>
      <c r="H160" s="97"/>
      <c r="I160" s="97"/>
      <c r="J160" s="97"/>
      <c r="K160" s="97"/>
      <c r="L160" s="81"/>
      <c r="M160" s="81"/>
      <c r="N160" s="266">
        <v>154</v>
      </c>
      <c r="O160" s="267">
        <v>1</v>
      </c>
      <c r="P160" s="267">
        <v>7</v>
      </c>
      <c r="Q160" s="267">
        <v>2</v>
      </c>
      <c r="R160" s="266">
        <v>154</v>
      </c>
      <c r="S160" s="275" t="s">
        <v>341</v>
      </c>
      <c r="T160" s="266">
        <v>0</v>
      </c>
      <c r="U160" s="266">
        <v>-1</v>
      </c>
      <c r="V160" s="266">
        <v>0.1</v>
      </c>
      <c r="W160" s="268">
        <v>9.9999999999999995E-7</v>
      </c>
      <c r="X160" s="266">
        <v>0.2</v>
      </c>
      <c r="Y160" s="266">
        <v>0.3</v>
      </c>
      <c r="Z160" s="266">
        <v>0.21</v>
      </c>
      <c r="AA160" s="266">
        <v>3.5</v>
      </c>
      <c r="AB160" s="272" t="s">
        <v>215</v>
      </c>
      <c r="AC160" s="199" t="str">
        <f t="shared" si="54"/>
        <v>3,8</v>
      </c>
      <c r="AD160" s="199" t="str">
        <f t="shared" si="55"/>
        <v/>
      </c>
      <c r="AE160" s="157">
        <v>120</v>
      </c>
      <c r="AF160" s="157">
        <v>23652000</v>
      </c>
      <c r="AG160" s="157">
        <v>0.374999999999999</v>
      </c>
      <c r="AH160" s="157">
        <v>0</v>
      </c>
      <c r="AI160" s="157">
        <v>0.23259370350390701</v>
      </c>
      <c r="AJ160" s="157">
        <v>0.24943501107774199</v>
      </c>
      <c r="AK160" s="157">
        <v>0</v>
      </c>
      <c r="AL160" s="157">
        <v>1.2094414279479101E-2</v>
      </c>
      <c r="AM160" s="157">
        <v>0</v>
      </c>
      <c r="AN160" s="157">
        <v>0</v>
      </c>
      <c r="AO160" s="157">
        <v>-0.249999999999964</v>
      </c>
      <c r="AP160" s="157">
        <v>0</v>
      </c>
      <c r="AQ160" s="157">
        <v>0</v>
      </c>
      <c r="AR160" s="157">
        <v>0</v>
      </c>
      <c r="AS160" s="157">
        <v>0</v>
      </c>
      <c r="AT160" s="157">
        <v>0</v>
      </c>
      <c r="AU160" s="157">
        <v>273.75</v>
      </c>
      <c r="AV160" s="282"/>
      <c r="AW160" s="282"/>
      <c r="AX160" s="282"/>
      <c r="AY160" s="282"/>
      <c r="AZ160" s="282"/>
      <c r="BA160" s="282"/>
      <c r="BH160" s="295">
        <v>155</v>
      </c>
      <c r="BI160" s="295">
        <v>29784000</v>
      </c>
      <c r="BJ160" s="85">
        <v>185</v>
      </c>
      <c r="BK160" s="85">
        <v>1018.481808</v>
      </c>
      <c r="BL160" s="85">
        <v>227.40976929999999</v>
      </c>
      <c r="BM160" s="85">
        <v>5.2866997299999996</v>
      </c>
      <c r="BN160" s="85">
        <v>-1018.481808</v>
      </c>
      <c r="BO160" s="85">
        <v>-199.11144060000001</v>
      </c>
      <c r="BP160" s="85">
        <v>-208.011629</v>
      </c>
      <c r="BQ160" s="296">
        <f t="shared" si="53"/>
        <v>344.72222222222223</v>
      </c>
      <c r="BT160" s="295">
        <v>155</v>
      </c>
      <c r="BU160" s="295">
        <v>29784000</v>
      </c>
      <c r="BV160" s="85">
        <v>1041.255214</v>
      </c>
      <c r="BW160" s="85">
        <v>1001.4191049999999</v>
      </c>
      <c r="BX160" s="85">
        <v>-32.794670179999997</v>
      </c>
      <c r="BY160" s="85">
        <v>31.227061469999999</v>
      </c>
      <c r="BZ160" s="85">
        <v>-188.29385569999999</v>
      </c>
      <c r="CA160" s="85">
        <v>176.78456750000001</v>
      </c>
    </row>
    <row r="161" spans="2:79" ht="9.9499999999999993" customHeight="1">
      <c r="B161" s="103"/>
      <c r="C161" s="97"/>
      <c r="D161" s="97"/>
      <c r="E161" s="97"/>
      <c r="F161" s="97"/>
      <c r="G161" s="97"/>
      <c r="H161" s="97"/>
      <c r="I161" s="97"/>
      <c r="J161" s="97"/>
      <c r="K161" s="97"/>
      <c r="L161" s="81"/>
      <c r="M161" s="81"/>
      <c r="N161" s="266">
        <v>155</v>
      </c>
      <c r="O161" s="267">
        <v>1</v>
      </c>
      <c r="P161" s="267">
        <v>7</v>
      </c>
      <c r="Q161" s="267">
        <v>3</v>
      </c>
      <c r="R161" s="266">
        <v>155</v>
      </c>
      <c r="S161" s="275" t="s">
        <v>342</v>
      </c>
      <c r="T161" s="266">
        <v>0</v>
      </c>
      <c r="U161" s="266">
        <v>-1</v>
      </c>
      <c r="V161" s="266">
        <v>0.1</v>
      </c>
      <c r="W161" s="268">
        <v>9.9999999999999995E-7</v>
      </c>
      <c r="X161" s="266">
        <v>0.1</v>
      </c>
      <c r="Y161" s="266">
        <v>0.3</v>
      </c>
      <c r="Z161" s="266">
        <v>0.11</v>
      </c>
      <c r="AA161" s="266">
        <v>3.5</v>
      </c>
      <c r="AB161" s="272" t="s">
        <v>237</v>
      </c>
      <c r="AC161" s="199" t="str">
        <f t="shared" si="54"/>
        <v/>
      </c>
      <c r="AD161" s="199" t="str">
        <f t="shared" si="55"/>
        <v>4,8</v>
      </c>
      <c r="AE161" s="157">
        <v>121</v>
      </c>
      <c r="AF161" s="157">
        <v>23827200</v>
      </c>
      <c r="AG161" s="157">
        <v>0.25</v>
      </c>
      <c r="AH161" s="157">
        <v>0</v>
      </c>
      <c r="AI161" s="157">
        <v>0.232476903503957</v>
      </c>
      <c r="AJ161" s="157">
        <v>0.24943501107774199</v>
      </c>
      <c r="AK161" s="157">
        <v>0</v>
      </c>
      <c r="AL161" s="157">
        <v>1.25175668526772E-2</v>
      </c>
      <c r="AM161" s="157">
        <v>0</v>
      </c>
      <c r="AN161" s="157">
        <v>0</v>
      </c>
      <c r="AO161" s="157">
        <v>-0.24999999978878801</v>
      </c>
      <c r="AP161" s="157">
        <v>0</v>
      </c>
      <c r="AQ161" s="157">
        <v>0</v>
      </c>
      <c r="AR161" s="157">
        <v>0</v>
      </c>
      <c r="AS161" s="157">
        <v>0</v>
      </c>
      <c r="AT161" s="157">
        <v>0</v>
      </c>
      <c r="AU161" s="157">
        <v>275.77777777777698</v>
      </c>
      <c r="AV161" s="282"/>
      <c r="AW161" s="282"/>
      <c r="AX161" s="282"/>
      <c r="AY161" s="282"/>
      <c r="AZ161" s="282"/>
      <c r="BA161" s="282"/>
      <c r="BH161" s="295">
        <v>156</v>
      </c>
      <c r="BI161" s="295">
        <v>29959200</v>
      </c>
      <c r="BJ161" s="85">
        <v>185</v>
      </c>
      <c r="BK161" s="85">
        <v>1018.489461</v>
      </c>
      <c r="BL161" s="85">
        <v>227.4154317</v>
      </c>
      <c r="BM161" s="85">
        <v>5.2886057490000002</v>
      </c>
      <c r="BN161" s="85">
        <v>-1018.489461</v>
      </c>
      <c r="BO161" s="85">
        <v>-199.1154047</v>
      </c>
      <c r="BP161" s="85">
        <v>-208.0114212</v>
      </c>
      <c r="BQ161" s="296">
        <f t="shared" si="53"/>
        <v>346.75</v>
      </c>
      <c r="BT161" s="295">
        <v>156</v>
      </c>
      <c r="BU161" s="295">
        <v>29959200</v>
      </c>
      <c r="BV161" s="85">
        <v>1041.255275</v>
      </c>
      <c r="BW161" s="85">
        <v>1001.419111</v>
      </c>
      <c r="BX161" s="85">
        <v>-32.79735531</v>
      </c>
      <c r="BY161" s="85">
        <v>31.227061469999999</v>
      </c>
      <c r="BZ161" s="85">
        <v>-188.29514829999999</v>
      </c>
      <c r="CA161" s="85">
        <v>176.7843598</v>
      </c>
    </row>
    <row r="162" spans="2:79" ht="9.9499999999999993" customHeight="1">
      <c r="B162" s="103"/>
      <c r="C162" s="97"/>
      <c r="D162" s="97"/>
      <c r="E162" s="97"/>
      <c r="F162" s="97"/>
      <c r="G162" s="97"/>
      <c r="H162" s="97"/>
      <c r="I162" s="97"/>
      <c r="J162" s="97"/>
      <c r="K162" s="97"/>
      <c r="L162" s="81"/>
      <c r="M162" s="81"/>
      <c r="N162" s="266">
        <v>156</v>
      </c>
      <c r="O162" s="267">
        <v>1</v>
      </c>
      <c r="P162" s="267">
        <v>7</v>
      </c>
      <c r="Q162" s="267">
        <v>4</v>
      </c>
      <c r="R162" s="266">
        <v>156</v>
      </c>
      <c r="S162" s="275" t="s">
        <v>343</v>
      </c>
      <c r="T162" s="266">
        <v>0</v>
      </c>
      <c r="U162" s="266">
        <v>-1</v>
      </c>
      <c r="V162" s="266">
        <v>0.1</v>
      </c>
      <c r="W162" s="268">
        <v>9.9999999999999995E-7</v>
      </c>
      <c r="X162" s="266">
        <v>0.1</v>
      </c>
      <c r="Y162" s="266">
        <v>0.3</v>
      </c>
      <c r="Z162" s="266">
        <v>0.11</v>
      </c>
      <c r="AA162" s="266">
        <v>3.5</v>
      </c>
      <c r="AB162" s="272" t="s">
        <v>237</v>
      </c>
      <c r="AC162" s="199" t="str">
        <f t="shared" si="54"/>
        <v/>
      </c>
      <c r="AD162" s="199" t="str">
        <f t="shared" si="55"/>
        <v>5,8</v>
      </c>
      <c r="AE162" s="157">
        <v>122</v>
      </c>
      <c r="AF162" s="157">
        <v>24002400</v>
      </c>
      <c r="AG162" s="157">
        <v>0.25</v>
      </c>
      <c r="AH162" s="157">
        <v>0</v>
      </c>
      <c r="AI162" s="157">
        <v>0.23236010350400799</v>
      </c>
      <c r="AJ162" s="157">
        <v>0.249349713380385</v>
      </c>
      <c r="AK162" s="157">
        <v>0</v>
      </c>
      <c r="AL162" s="157">
        <v>1.3103206292619801E-2</v>
      </c>
      <c r="AM162" s="157">
        <v>0</v>
      </c>
      <c r="AN162" s="157">
        <v>0</v>
      </c>
      <c r="AO162" s="157">
        <v>-0.25000000000009098</v>
      </c>
      <c r="AP162" s="157">
        <v>0</v>
      </c>
      <c r="AQ162" s="157">
        <v>0</v>
      </c>
      <c r="AR162" s="157">
        <v>0</v>
      </c>
      <c r="AS162" s="157">
        <v>0</v>
      </c>
      <c r="AT162" s="157">
        <v>0</v>
      </c>
      <c r="AU162" s="157">
        <v>277.80555555555497</v>
      </c>
      <c r="AV162" s="282"/>
      <c r="AW162" s="282"/>
      <c r="AX162" s="282"/>
      <c r="AY162" s="282"/>
      <c r="AZ162" s="282"/>
      <c r="BA162" s="282"/>
      <c r="BH162" s="295">
        <v>157</v>
      </c>
      <c r="BI162" s="295">
        <v>30134400</v>
      </c>
      <c r="BJ162" s="85">
        <v>185</v>
      </c>
      <c r="BK162" s="85">
        <v>1018.497016</v>
      </c>
      <c r="BL162" s="85">
        <v>227.42090540000001</v>
      </c>
      <c r="BM162" s="85">
        <v>5.2904167859999998</v>
      </c>
      <c r="BN162" s="85">
        <v>-1018.497016</v>
      </c>
      <c r="BO162" s="85">
        <v>-199.11909439999999</v>
      </c>
      <c r="BP162" s="85">
        <v>-208.01139430000001</v>
      </c>
      <c r="BQ162" s="296">
        <f t="shared" si="53"/>
        <v>348.77777777777777</v>
      </c>
      <c r="BT162" s="295">
        <v>157</v>
      </c>
      <c r="BU162" s="295">
        <v>30134400</v>
      </c>
      <c r="BV162" s="85">
        <v>1041.2553379999999</v>
      </c>
      <c r="BW162" s="85">
        <v>1001.419116</v>
      </c>
      <c r="BX162" s="85">
        <v>-32.800072329999999</v>
      </c>
      <c r="BY162" s="85">
        <v>31.227061469999999</v>
      </c>
      <c r="BZ162" s="85">
        <v>-188.29633419999999</v>
      </c>
      <c r="CA162" s="85">
        <v>176.78433279999999</v>
      </c>
    </row>
    <row r="163" spans="2:79" ht="9.9499999999999993" customHeight="1">
      <c r="B163" s="103"/>
      <c r="C163" s="97"/>
      <c r="D163" s="97"/>
      <c r="E163" s="97"/>
      <c r="F163" s="97"/>
      <c r="G163" s="97"/>
      <c r="H163" s="97"/>
      <c r="I163" s="97"/>
      <c r="J163" s="97"/>
      <c r="K163" s="97"/>
      <c r="L163" s="81"/>
      <c r="M163" s="81"/>
      <c r="N163" s="266">
        <v>157</v>
      </c>
      <c r="O163" s="267">
        <v>1</v>
      </c>
      <c r="P163" s="267">
        <v>7</v>
      </c>
      <c r="Q163" s="267">
        <v>5</v>
      </c>
      <c r="R163" s="266">
        <v>157</v>
      </c>
      <c r="S163" s="275" t="s">
        <v>344</v>
      </c>
      <c r="T163" s="266">
        <v>0</v>
      </c>
      <c r="U163" s="266">
        <v>-1</v>
      </c>
      <c r="V163" s="266">
        <v>0.1</v>
      </c>
      <c r="W163" s="268">
        <v>9.9999999999999995E-7</v>
      </c>
      <c r="X163" s="266">
        <v>0.1</v>
      </c>
      <c r="Y163" s="266">
        <v>0.3</v>
      </c>
      <c r="Z163" s="266">
        <v>0.11</v>
      </c>
      <c r="AA163" s="266">
        <v>3.5</v>
      </c>
      <c r="AB163" s="272" t="s">
        <v>215</v>
      </c>
      <c r="AC163" s="199" t="str">
        <f t="shared" si="54"/>
        <v>6,8</v>
      </c>
      <c r="AD163" s="199" t="str">
        <f t="shared" si="55"/>
        <v/>
      </c>
      <c r="AE163" s="157">
        <v>123</v>
      </c>
      <c r="AF163" s="157">
        <v>24177600</v>
      </c>
      <c r="AG163" s="157">
        <v>0.25</v>
      </c>
      <c r="AH163" s="157">
        <v>0</v>
      </c>
      <c r="AI163" s="157">
        <v>0.23224330350400299</v>
      </c>
      <c r="AJ163" s="157">
        <v>0.24925600677693599</v>
      </c>
      <c r="AK163" s="157">
        <v>0</v>
      </c>
      <c r="AL163" s="157">
        <v>1.38059696707107E-2</v>
      </c>
      <c r="AM163" s="157">
        <v>0</v>
      </c>
      <c r="AN163" s="157">
        <v>0</v>
      </c>
      <c r="AO163" s="157">
        <v>-0.249999999999996</v>
      </c>
      <c r="AP163" s="157">
        <v>0</v>
      </c>
      <c r="AQ163" s="157">
        <v>0</v>
      </c>
      <c r="AR163" s="157">
        <v>0</v>
      </c>
      <c r="AS163" s="157">
        <v>0</v>
      </c>
      <c r="AT163" s="157">
        <v>0</v>
      </c>
      <c r="AU163" s="157">
        <v>279.83333333333297</v>
      </c>
      <c r="AV163" s="282"/>
      <c r="AW163" s="282"/>
      <c r="AX163" s="282"/>
      <c r="AY163" s="282"/>
      <c r="AZ163" s="282"/>
      <c r="BA163" s="282"/>
      <c r="BH163" s="295">
        <v>158</v>
      </c>
      <c r="BI163" s="295">
        <v>30309600</v>
      </c>
      <c r="BJ163" s="85">
        <v>185</v>
      </c>
      <c r="BK163" s="85">
        <v>1018.504415</v>
      </c>
      <c r="BL163" s="85">
        <v>227.4258834</v>
      </c>
      <c r="BM163" s="85">
        <v>5.2921579469999998</v>
      </c>
      <c r="BN163" s="85">
        <v>-1018.504415</v>
      </c>
      <c r="BO163" s="85">
        <v>-199.1221951</v>
      </c>
      <c r="BP163" s="85">
        <v>-208.0115304</v>
      </c>
      <c r="BQ163" s="296">
        <f t="shared" si="53"/>
        <v>350.80555555555554</v>
      </c>
      <c r="BT163" s="295">
        <v>158</v>
      </c>
      <c r="BU163" s="295">
        <v>30309600</v>
      </c>
      <c r="BV163" s="85">
        <v>1041.2554009999999</v>
      </c>
      <c r="BW163" s="85">
        <v>1001.419121</v>
      </c>
      <c r="BX163" s="85">
        <v>-32.802822679999998</v>
      </c>
      <c r="BY163" s="85">
        <v>31.227061469999999</v>
      </c>
      <c r="BZ163" s="85">
        <v>-188.2973566</v>
      </c>
      <c r="CA163" s="85">
        <v>176.78446890000001</v>
      </c>
    </row>
    <row r="164" spans="2:79" ht="9.9499999999999993" customHeight="1">
      <c r="B164" s="103"/>
      <c r="C164" s="97"/>
      <c r="D164" s="97"/>
      <c r="E164" s="97"/>
      <c r="F164" s="97"/>
      <c r="G164" s="97"/>
      <c r="H164" s="97"/>
      <c r="I164" s="97"/>
      <c r="J164" s="97"/>
      <c r="K164" s="97"/>
      <c r="L164" s="81"/>
      <c r="M164" s="81"/>
      <c r="N164" s="266">
        <v>158</v>
      </c>
      <c r="O164" s="267">
        <v>1</v>
      </c>
      <c r="P164" s="267">
        <v>7</v>
      </c>
      <c r="Q164" s="267">
        <v>6</v>
      </c>
      <c r="R164" s="266">
        <v>158</v>
      </c>
      <c r="S164" s="275" t="s">
        <v>345</v>
      </c>
      <c r="T164" s="266">
        <v>0</v>
      </c>
      <c r="U164" s="266">
        <v>-1</v>
      </c>
      <c r="V164" s="266">
        <v>0.1</v>
      </c>
      <c r="W164" s="268">
        <v>9.9999999999999995E-7</v>
      </c>
      <c r="X164" s="266">
        <v>0.1</v>
      </c>
      <c r="Y164" s="266">
        <v>0.3</v>
      </c>
      <c r="Z164" s="266">
        <v>0.11</v>
      </c>
      <c r="AA164" s="266">
        <v>3.5</v>
      </c>
      <c r="AB164" s="272" t="s">
        <v>215</v>
      </c>
      <c r="AC164" s="199" t="str">
        <f t="shared" si="54"/>
        <v>7,8</v>
      </c>
      <c r="AD164" s="199" t="str">
        <f t="shared" si="55"/>
        <v/>
      </c>
      <c r="AE164" s="157">
        <v>124</v>
      </c>
      <c r="AF164" s="157">
        <v>24352800</v>
      </c>
      <c r="AG164" s="157">
        <v>0.25</v>
      </c>
      <c r="AH164" s="157">
        <v>0</v>
      </c>
      <c r="AI164" s="157">
        <v>0.23212650350394201</v>
      </c>
      <c r="AJ164" s="157">
        <v>0.24916246526533001</v>
      </c>
      <c r="AK164" s="157">
        <v>0</v>
      </c>
      <c r="AL164" s="157">
        <v>1.45684870954831E-2</v>
      </c>
      <c r="AM164" s="157">
        <v>0</v>
      </c>
      <c r="AN164" s="157">
        <v>0</v>
      </c>
      <c r="AO164" s="157">
        <v>-0.249999999999933</v>
      </c>
      <c r="AP164" s="157">
        <v>0</v>
      </c>
      <c r="AQ164" s="157">
        <v>0</v>
      </c>
      <c r="AR164" s="157">
        <v>0</v>
      </c>
      <c r="AS164" s="157">
        <v>0</v>
      </c>
      <c r="AT164" s="157">
        <v>0</v>
      </c>
      <c r="AU164" s="157">
        <v>281.86111111111097</v>
      </c>
      <c r="AV164" s="282"/>
      <c r="AW164" s="282"/>
      <c r="AX164" s="282"/>
      <c r="AY164" s="282"/>
      <c r="AZ164" s="282"/>
      <c r="BA164" s="282"/>
      <c r="BH164" s="295">
        <v>159</v>
      </c>
      <c r="BI164" s="295">
        <v>30484800</v>
      </c>
      <c r="BJ164" s="85">
        <v>185</v>
      </c>
      <c r="BK164" s="85">
        <v>1018.511557</v>
      </c>
      <c r="BL164" s="85">
        <v>227.43014869999999</v>
      </c>
      <c r="BM164" s="85">
        <v>5.2938582089999997</v>
      </c>
      <c r="BN164" s="85">
        <v>-1018.511557</v>
      </c>
      <c r="BO164" s="85">
        <v>-199.12448979999999</v>
      </c>
      <c r="BP164" s="85">
        <v>-208.01180070000001</v>
      </c>
      <c r="BQ164" s="296">
        <f t="shared" si="53"/>
        <v>352.83333333333331</v>
      </c>
      <c r="BT164" s="295">
        <v>159</v>
      </c>
      <c r="BU164" s="295">
        <v>30484800</v>
      </c>
      <c r="BV164" s="85">
        <v>1041.255465</v>
      </c>
      <c r="BW164" s="85">
        <v>1001.419124</v>
      </c>
      <c r="BX164" s="85">
        <v>-32.80559693</v>
      </c>
      <c r="BY164" s="85">
        <v>31.227061469999999</v>
      </c>
      <c r="BZ164" s="85">
        <v>-188.29814450000001</v>
      </c>
      <c r="CA164" s="85">
        <v>176.78473919999999</v>
      </c>
    </row>
    <row r="165" spans="2:79" ht="9.9499999999999993" customHeight="1">
      <c r="B165" s="103"/>
      <c r="C165" s="97"/>
      <c r="D165" s="97"/>
      <c r="E165" s="97"/>
      <c r="F165" s="97"/>
      <c r="G165" s="97"/>
      <c r="H165" s="97"/>
      <c r="I165" s="97"/>
      <c r="J165" s="97"/>
      <c r="K165" s="97"/>
      <c r="L165" s="81"/>
      <c r="M165" s="81"/>
      <c r="N165" s="266">
        <v>159</v>
      </c>
      <c r="O165" s="267">
        <v>1</v>
      </c>
      <c r="P165" s="267">
        <v>7</v>
      </c>
      <c r="Q165" s="267">
        <v>7</v>
      </c>
      <c r="R165" s="266">
        <v>159</v>
      </c>
      <c r="S165" s="275" t="s">
        <v>346</v>
      </c>
      <c r="T165" s="266">
        <v>0</v>
      </c>
      <c r="U165" s="266">
        <v>-1</v>
      </c>
      <c r="V165" s="266">
        <v>0.1</v>
      </c>
      <c r="W165" s="268">
        <v>9.9999999999999995E-7</v>
      </c>
      <c r="X165" s="266">
        <v>0.2</v>
      </c>
      <c r="Y165" s="266">
        <v>0.3</v>
      </c>
      <c r="Z165" s="266">
        <v>0.21</v>
      </c>
      <c r="AA165" s="266">
        <v>3.5</v>
      </c>
      <c r="AB165" s="272" t="s">
        <v>215</v>
      </c>
      <c r="AC165" s="199" t="str">
        <f t="shared" si="54"/>
        <v>8,8</v>
      </c>
      <c r="AD165" s="199" t="str">
        <f t="shared" si="55"/>
        <v/>
      </c>
      <c r="AE165" s="157">
        <v>125</v>
      </c>
      <c r="AF165" s="157">
        <v>24528000</v>
      </c>
      <c r="AG165" s="157">
        <v>0.25</v>
      </c>
      <c r="AH165" s="157">
        <v>0</v>
      </c>
      <c r="AI165" s="157">
        <v>0.23210557183487801</v>
      </c>
      <c r="AJ165" s="157">
        <v>0.24908461107774099</v>
      </c>
      <c r="AK165" s="157">
        <v>0</v>
      </c>
      <c r="AL165" s="157">
        <v>1.53348940393213E-2</v>
      </c>
      <c r="AM165" s="157">
        <v>0</v>
      </c>
      <c r="AN165" s="157">
        <v>0</v>
      </c>
      <c r="AO165" s="157">
        <v>-0.249999999999964</v>
      </c>
      <c r="AP165" s="157">
        <v>0</v>
      </c>
      <c r="AQ165" s="157">
        <v>0</v>
      </c>
      <c r="AR165" s="157">
        <v>0</v>
      </c>
      <c r="AS165" s="157">
        <v>0</v>
      </c>
      <c r="AT165" s="157">
        <v>0</v>
      </c>
      <c r="AU165" s="157">
        <v>283.888888888888</v>
      </c>
      <c r="AV165" s="282"/>
      <c r="AW165" s="282"/>
      <c r="AX165" s="282"/>
      <c r="AY165" s="282"/>
      <c r="AZ165" s="282"/>
      <c r="BA165" s="282"/>
      <c r="BH165" s="295">
        <v>160</v>
      </c>
      <c r="BI165" s="295">
        <v>30660000</v>
      </c>
      <c r="BJ165" s="85">
        <v>185</v>
      </c>
      <c r="BK165" s="85">
        <v>1018.51838</v>
      </c>
      <c r="BL165" s="85">
        <v>227.43373800000001</v>
      </c>
      <c r="BM165" s="85">
        <v>5.2955375419999999</v>
      </c>
      <c r="BN165" s="85">
        <v>-1018.51838</v>
      </c>
      <c r="BO165" s="85">
        <v>-199.12601749999999</v>
      </c>
      <c r="BP165" s="85">
        <v>-208.0121829</v>
      </c>
      <c r="BQ165" s="296">
        <f t="shared" si="53"/>
        <v>354.86111111111109</v>
      </c>
      <c r="BT165" s="295">
        <v>160</v>
      </c>
      <c r="BU165" s="295">
        <v>30660000</v>
      </c>
      <c r="BV165" s="85">
        <v>1041.255529</v>
      </c>
      <c r="BW165" s="85">
        <v>1001.419127</v>
      </c>
      <c r="BX165" s="85">
        <v>-32.808385970000003</v>
      </c>
      <c r="BY165" s="85">
        <v>31.227061469999999</v>
      </c>
      <c r="BZ165" s="85">
        <v>-188.29866190000001</v>
      </c>
      <c r="CA165" s="85">
        <v>176.78512140000001</v>
      </c>
    </row>
    <row r="166" spans="2:79" ht="9.9499999999999993" customHeight="1">
      <c r="B166" s="103"/>
      <c r="C166" s="97" t="str">
        <f>IF(ISNUMBER(#REF!),INDEX(#REF!,#REF!,1),"")</f>
        <v/>
      </c>
      <c r="D166" s="97" t="str">
        <f>IF(ISNUMBER(#REF!),INDEX(#REF!,#REF!,1),"")</f>
        <v/>
      </c>
      <c r="E166" s="97" t="str">
        <f>IF(ISNUMBER(#REF!),INDEX(#REF!,#REF!,1),"")</f>
        <v/>
      </c>
      <c r="F166" s="97" t="str">
        <f>IF(ISNUMBER(#REF!),INDEX(#REF!,#REF!,1),"")</f>
        <v/>
      </c>
      <c r="G166" s="97" t="str">
        <f>IF(ISNUMBER(#REF!),INDEX(#REF!,#REF!,1),"")</f>
        <v/>
      </c>
      <c r="H166" s="97" t="str">
        <f>IF(ISNUMBER(#REF!),INDEX(#REF!,#REF!,1),"")</f>
        <v/>
      </c>
      <c r="I166" s="97" t="str">
        <f>IF(ISNUMBER(#REF!),INDEX(#REF!,#REF!,1),"")</f>
        <v/>
      </c>
      <c r="J166" s="97" t="str">
        <f>IF(ISNUMBER(#REF!),INDEX(#REF!,#REF!,1),"")</f>
        <v/>
      </c>
      <c r="K166" s="97"/>
      <c r="L166" s="81"/>
      <c r="M166" s="81"/>
      <c r="N166" s="266">
        <v>160</v>
      </c>
      <c r="O166" s="267">
        <v>1</v>
      </c>
      <c r="P166" s="267">
        <v>7</v>
      </c>
      <c r="Q166" s="267">
        <v>8</v>
      </c>
      <c r="R166" s="266">
        <v>160</v>
      </c>
      <c r="S166" s="275" t="s">
        <v>347</v>
      </c>
      <c r="T166" s="266">
        <v>0</v>
      </c>
      <c r="U166" s="266">
        <v>-1</v>
      </c>
      <c r="V166" s="266">
        <v>0.1</v>
      </c>
      <c r="W166" s="268">
        <v>9.9999999999999995E-7</v>
      </c>
      <c r="X166" s="266">
        <v>0.2</v>
      </c>
      <c r="Y166" s="266">
        <v>0.3</v>
      </c>
      <c r="Z166" s="266">
        <v>0.21</v>
      </c>
      <c r="AA166" s="266">
        <v>3.5</v>
      </c>
      <c r="AB166" s="272" t="s">
        <v>215</v>
      </c>
      <c r="AC166" s="199" t="str">
        <f t="shared" si="54"/>
        <v>9,8</v>
      </c>
      <c r="AD166" s="199" t="str">
        <f t="shared" si="55"/>
        <v/>
      </c>
      <c r="AE166" s="157">
        <v>126</v>
      </c>
      <c r="AF166" s="157">
        <v>24703200</v>
      </c>
      <c r="AG166" s="157">
        <v>0.25</v>
      </c>
      <c r="AH166" s="157">
        <v>0</v>
      </c>
      <c r="AI166" s="157">
        <v>0.232009703503993</v>
      </c>
      <c r="AJ166" s="157">
        <v>0.24908461107774099</v>
      </c>
      <c r="AK166" s="157">
        <v>0</v>
      </c>
      <c r="AL166" s="157">
        <v>1.6064843067483899E-2</v>
      </c>
      <c r="AM166" s="157">
        <v>0</v>
      </c>
      <c r="AN166" s="157">
        <v>0</v>
      </c>
      <c r="AO166" s="157">
        <v>-0.25000000000006001</v>
      </c>
      <c r="AP166" s="157">
        <v>0</v>
      </c>
      <c r="AQ166" s="157">
        <v>0</v>
      </c>
      <c r="AR166" s="157">
        <v>0</v>
      </c>
      <c r="AS166" s="157">
        <v>0</v>
      </c>
      <c r="AT166" s="157">
        <v>0</v>
      </c>
      <c r="AU166" s="157">
        <v>285.916666666666</v>
      </c>
      <c r="AV166" s="282"/>
      <c r="AW166" s="282"/>
      <c r="AX166" s="282"/>
      <c r="AY166" s="282"/>
      <c r="AZ166" s="282"/>
      <c r="BA166" s="282"/>
      <c r="BH166" s="295">
        <v>161</v>
      </c>
      <c r="BI166" s="295">
        <v>30835200</v>
      </c>
      <c r="BJ166" s="85">
        <v>185</v>
      </c>
      <c r="BK166" s="85">
        <v>1018.52486</v>
      </c>
      <c r="BL166" s="85">
        <v>227.43672079999999</v>
      </c>
      <c r="BM166" s="85">
        <v>5.29720893</v>
      </c>
      <c r="BN166" s="85">
        <v>-1018.52486</v>
      </c>
      <c r="BO166" s="85">
        <v>-199.1268518</v>
      </c>
      <c r="BP166" s="85">
        <v>-208.01266010000001</v>
      </c>
      <c r="BQ166" s="296">
        <f t="shared" si="53"/>
        <v>356.88888888888891</v>
      </c>
      <c r="BT166" s="295">
        <v>161</v>
      </c>
      <c r="BU166" s="295">
        <v>30835200</v>
      </c>
      <c r="BV166" s="85">
        <v>1041.2555930000001</v>
      </c>
      <c r="BW166" s="85">
        <v>1001.419128</v>
      </c>
      <c r="BX166" s="85">
        <v>-32.811181949999998</v>
      </c>
      <c r="BY166" s="85">
        <v>31.227061469999999</v>
      </c>
      <c r="BZ166" s="85">
        <v>-188.29890159999999</v>
      </c>
      <c r="CA166" s="85">
        <v>176.78559859999999</v>
      </c>
    </row>
    <row r="167" spans="2:79" ht="9.9499999999999993" customHeight="1">
      <c r="B167" s="103"/>
      <c r="C167" s="97" t="str">
        <f>IF(ISNUMBER(#REF!),INDEX(#REF!,#REF!,1),"")</f>
        <v/>
      </c>
      <c r="D167" s="97" t="str">
        <f>IF(ISNUMBER(#REF!),INDEX(#REF!,#REF!,1),"")</f>
        <v/>
      </c>
      <c r="E167" s="97" t="str">
        <f>IF(ISNUMBER(#REF!),INDEX(#REF!,#REF!,1),"")</f>
        <v/>
      </c>
      <c r="F167" s="97" t="str">
        <f>IF(ISNUMBER(#REF!),INDEX(#REF!,#REF!,1),"")</f>
        <v/>
      </c>
      <c r="G167" s="97" t="str">
        <f>IF(ISNUMBER(#REF!),INDEX(#REF!,#REF!,1),"")</f>
        <v/>
      </c>
      <c r="H167" s="97" t="str">
        <f>IF(ISNUMBER(#REF!),INDEX(#REF!,#REF!,1),"")</f>
        <v/>
      </c>
      <c r="I167" s="97" t="str">
        <f>IF(ISNUMBER(#REF!),INDEX(#REF!,#REF!,1),"")</f>
        <v/>
      </c>
      <c r="J167" s="97" t="str">
        <f>IF(ISNUMBER(#REF!),INDEX(#REF!,#REF!,1),"")</f>
        <v/>
      </c>
      <c r="K167" s="97"/>
      <c r="L167" s="81"/>
      <c r="M167" s="81"/>
      <c r="N167" s="266">
        <v>161</v>
      </c>
      <c r="O167" s="267">
        <v>1</v>
      </c>
      <c r="P167" s="267">
        <v>8</v>
      </c>
      <c r="Q167" s="267">
        <v>1</v>
      </c>
      <c r="R167" s="266">
        <v>161</v>
      </c>
      <c r="S167" s="275" t="s">
        <v>348</v>
      </c>
      <c r="T167" s="266">
        <v>0</v>
      </c>
      <c r="U167" s="266">
        <v>-1</v>
      </c>
      <c r="V167" s="266">
        <v>0.1</v>
      </c>
      <c r="W167" s="268">
        <v>9.9999999999999995E-7</v>
      </c>
      <c r="X167" s="266">
        <v>0.2</v>
      </c>
      <c r="Y167" s="266">
        <v>0.3</v>
      </c>
      <c r="Z167" s="266">
        <v>0.21</v>
      </c>
      <c r="AA167" s="266">
        <v>3.5</v>
      </c>
      <c r="AB167" s="272" t="s">
        <v>215</v>
      </c>
      <c r="AC167" s="199" t="str">
        <f t="shared" si="54"/>
        <v>2,9</v>
      </c>
      <c r="AD167" s="199" t="str">
        <f t="shared" si="55"/>
        <v/>
      </c>
      <c r="AE167" s="157">
        <v>127</v>
      </c>
      <c r="AF167" s="157">
        <v>24878400</v>
      </c>
      <c r="AG167" s="157">
        <v>0.25</v>
      </c>
      <c r="AH167" s="157">
        <v>0</v>
      </c>
      <c r="AI167" s="157">
        <v>0.231892903503988</v>
      </c>
      <c r="AJ167" s="157">
        <v>0.24908461107774099</v>
      </c>
      <c r="AK167" s="157">
        <v>0</v>
      </c>
      <c r="AL167" s="157">
        <v>1.67438048183658E-2</v>
      </c>
      <c r="AM167" s="157">
        <v>0</v>
      </c>
      <c r="AN167" s="157">
        <v>0</v>
      </c>
      <c r="AO167" s="157">
        <v>-0.249999999999964</v>
      </c>
      <c r="AP167" s="157">
        <v>0</v>
      </c>
      <c r="AQ167" s="157">
        <v>0</v>
      </c>
      <c r="AR167" s="157">
        <v>0</v>
      </c>
      <c r="AS167" s="157">
        <v>0</v>
      </c>
      <c r="AT167" s="157">
        <v>0</v>
      </c>
      <c r="AU167" s="157">
        <v>287.944444444444</v>
      </c>
      <c r="AV167" s="282"/>
      <c r="AW167" s="282"/>
      <c r="AX167" s="282"/>
      <c r="AY167" s="282"/>
      <c r="AZ167" s="282"/>
      <c r="BA167" s="282"/>
      <c r="BH167" s="295">
        <v>162</v>
      </c>
      <c r="BI167" s="295">
        <v>31010400</v>
      </c>
      <c r="BJ167" s="85">
        <v>185</v>
      </c>
      <c r="BK167" s="85">
        <v>1018.530989</v>
      </c>
      <c r="BL167" s="85">
        <v>227.43920739999999</v>
      </c>
      <c r="BM167" s="85">
        <v>5.2988828019999996</v>
      </c>
      <c r="BN167" s="85">
        <v>-1018.530989</v>
      </c>
      <c r="BO167" s="85">
        <v>-199.12710960000001</v>
      </c>
      <c r="BP167" s="85">
        <v>-208.013215</v>
      </c>
      <c r="BQ167" s="296">
        <f t="shared" si="53"/>
        <v>358.91666666666669</v>
      </c>
      <c r="BT167" s="295">
        <v>162</v>
      </c>
      <c r="BU167" s="295">
        <v>31010400</v>
      </c>
      <c r="BV167" s="85">
        <v>1041.2556569999999</v>
      </c>
      <c r="BW167" s="85">
        <v>1001.419128</v>
      </c>
      <c r="BX167" s="85">
        <v>-32.813977270000002</v>
      </c>
      <c r="BY167" s="85">
        <v>31.227061469999999</v>
      </c>
      <c r="BZ167" s="85">
        <v>-188.29887400000001</v>
      </c>
      <c r="CA167" s="85">
        <v>176.78615350000001</v>
      </c>
    </row>
    <row r="168" spans="2:79" ht="9.9499999999999993" customHeight="1">
      <c r="B168" s="103"/>
      <c r="C168" s="97" t="str">
        <f>IF(ISNUMBER(#REF!),INDEX(#REF!,#REF!,1),"")</f>
        <v/>
      </c>
      <c r="D168" s="97" t="str">
        <f>IF(ISNUMBER(#REF!),INDEX(#REF!,#REF!,1),"")</f>
        <v/>
      </c>
      <c r="E168" s="97" t="str">
        <f>IF(ISNUMBER(#REF!),INDEX(#REF!,#REF!,1),"")</f>
        <v/>
      </c>
      <c r="F168" s="97" t="str">
        <f>IF(ISNUMBER(#REF!),INDEX(#REF!,#REF!,1),"")</f>
        <v/>
      </c>
      <c r="G168" s="97" t="str">
        <f>IF(ISNUMBER(#REF!),INDEX(#REF!,#REF!,1),"")</f>
        <v/>
      </c>
      <c r="H168" s="97" t="str">
        <f>IF(ISNUMBER(#REF!),INDEX(#REF!,#REF!,1),"")</f>
        <v/>
      </c>
      <c r="I168" s="97" t="str">
        <f>IF(ISNUMBER(#REF!),INDEX(#REF!,#REF!,1),"")</f>
        <v/>
      </c>
      <c r="J168" s="97" t="str">
        <f>IF(ISNUMBER(#REF!),INDEX(#REF!,#REF!,1),"")</f>
        <v/>
      </c>
      <c r="K168" s="97"/>
      <c r="L168" s="81"/>
      <c r="M168" s="81"/>
      <c r="N168" s="266">
        <v>162</v>
      </c>
      <c r="O168" s="267">
        <v>1</v>
      </c>
      <c r="P168" s="267">
        <v>8</v>
      </c>
      <c r="Q168" s="267">
        <v>2</v>
      </c>
      <c r="R168" s="266">
        <v>162</v>
      </c>
      <c r="S168" s="275" t="s">
        <v>349</v>
      </c>
      <c r="T168" s="266">
        <v>0</v>
      </c>
      <c r="U168" s="266">
        <v>-1</v>
      </c>
      <c r="V168" s="266">
        <v>0.1</v>
      </c>
      <c r="W168" s="268">
        <v>9.9999999999999995E-7</v>
      </c>
      <c r="X168" s="266">
        <v>0.2</v>
      </c>
      <c r="Y168" s="266">
        <v>0.3</v>
      </c>
      <c r="Z168" s="266">
        <v>0.21</v>
      </c>
      <c r="AA168" s="266">
        <v>3.5</v>
      </c>
      <c r="AB168" s="272" t="s">
        <v>215</v>
      </c>
      <c r="AC168" s="199" t="str">
        <f t="shared" si="54"/>
        <v>3,9</v>
      </c>
      <c r="AD168" s="199" t="str">
        <f t="shared" si="55"/>
        <v/>
      </c>
      <c r="AE168" s="157">
        <v>128</v>
      </c>
      <c r="AF168" s="157">
        <v>25053600</v>
      </c>
      <c r="AG168" s="157">
        <v>0.25</v>
      </c>
      <c r="AH168" s="157">
        <v>0</v>
      </c>
      <c r="AI168" s="157">
        <v>0.23177610350392699</v>
      </c>
      <c r="AJ168" s="157">
        <v>0.24908461107774099</v>
      </c>
      <c r="AK168" s="157">
        <v>0</v>
      </c>
      <c r="AL168" s="157">
        <v>1.73696278811316E-2</v>
      </c>
      <c r="AM168" s="157">
        <v>0</v>
      </c>
      <c r="AN168" s="157">
        <v>0</v>
      </c>
      <c r="AO168" s="157">
        <v>-0.249999999999964</v>
      </c>
      <c r="AP168" s="157">
        <v>0</v>
      </c>
      <c r="AQ168" s="157">
        <v>0</v>
      </c>
      <c r="AR168" s="157">
        <v>0</v>
      </c>
      <c r="AS168" s="157">
        <v>0</v>
      </c>
      <c r="AT168" s="157">
        <v>0</v>
      </c>
      <c r="AU168" s="157">
        <v>289.972222222222</v>
      </c>
      <c r="AV168" s="282"/>
      <c r="AW168" s="282"/>
      <c r="AX168" s="282"/>
      <c r="AY168" s="282"/>
      <c r="AZ168" s="282"/>
      <c r="BA168" s="282"/>
      <c r="BH168" s="295">
        <v>163</v>
      </c>
      <c r="BI168" s="295">
        <v>31185600</v>
      </c>
      <c r="BJ168" s="85">
        <v>185</v>
      </c>
      <c r="BK168" s="85">
        <v>1018.5367680000001</v>
      </c>
      <c r="BL168" s="85">
        <v>227.44129770000001</v>
      </c>
      <c r="BM168" s="85">
        <v>5.3005696269999998</v>
      </c>
      <c r="BN168" s="85">
        <v>-1018.5367680000001</v>
      </c>
      <c r="BO168" s="85">
        <v>-199.12689409999999</v>
      </c>
      <c r="BP168" s="85">
        <v>-208.01383390000001</v>
      </c>
      <c r="BQ168" s="296">
        <f t="shared" si="53"/>
        <v>360.94444444444446</v>
      </c>
      <c r="BT168" s="295">
        <v>163</v>
      </c>
      <c r="BU168" s="295">
        <v>31185600</v>
      </c>
      <c r="BV168" s="85">
        <v>1041.255721</v>
      </c>
      <c r="BW168" s="85">
        <v>1001.419126</v>
      </c>
      <c r="BX168" s="85">
        <v>-32.816765320000002</v>
      </c>
      <c r="BY168" s="85">
        <v>31.227061469999999</v>
      </c>
      <c r="BZ168" s="85">
        <v>-188.2985955</v>
      </c>
      <c r="CA168" s="85">
        <v>176.78677239999999</v>
      </c>
    </row>
    <row r="169" spans="2:79" ht="9.9499999999999993" customHeight="1">
      <c r="B169" s="103"/>
      <c r="C169" s="97" t="str">
        <f>IF(ISNUMBER(#REF!),INDEX(#REF!,#REF!,1),"")</f>
        <v/>
      </c>
      <c r="D169" s="97" t="str">
        <f>IF(ISNUMBER(#REF!),INDEX(#REF!,#REF!,1),"")</f>
        <v/>
      </c>
      <c r="E169" s="97" t="str">
        <f>IF(ISNUMBER(#REF!),INDEX(#REF!,#REF!,1),"")</f>
        <v/>
      </c>
      <c r="F169" s="97" t="str">
        <f>IF(ISNUMBER(#REF!),INDEX(#REF!,#REF!,1),"")</f>
        <v/>
      </c>
      <c r="G169" s="97" t="str">
        <f>IF(ISNUMBER(#REF!),INDEX(#REF!,#REF!,1),"")</f>
        <v/>
      </c>
      <c r="H169" s="97" t="str">
        <f>IF(ISNUMBER(#REF!),INDEX(#REF!,#REF!,1),"")</f>
        <v/>
      </c>
      <c r="I169" s="97" t="str">
        <f>IF(ISNUMBER(#REF!),INDEX(#REF!,#REF!,1),"")</f>
        <v/>
      </c>
      <c r="J169" s="97" t="str">
        <f>IF(ISNUMBER(#REF!),INDEX(#REF!,#REF!,1),"")</f>
        <v/>
      </c>
      <c r="K169" s="97"/>
      <c r="L169" s="81"/>
      <c r="M169" s="81"/>
      <c r="N169" s="266">
        <v>163</v>
      </c>
      <c r="O169" s="267">
        <v>1</v>
      </c>
      <c r="P169" s="267">
        <v>8</v>
      </c>
      <c r="Q169" s="267">
        <v>3</v>
      </c>
      <c r="R169" s="266">
        <v>163</v>
      </c>
      <c r="S169" s="275" t="s">
        <v>350</v>
      </c>
      <c r="T169" s="266">
        <v>0</v>
      </c>
      <c r="U169" s="266">
        <v>-1</v>
      </c>
      <c r="V169" s="266">
        <v>0.1</v>
      </c>
      <c r="W169" s="268">
        <v>9.9999999999999995E-7</v>
      </c>
      <c r="X169" s="266">
        <v>0.1</v>
      </c>
      <c r="Y169" s="266">
        <v>0.3</v>
      </c>
      <c r="Z169" s="266">
        <v>0.11</v>
      </c>
      <c r="AA169" s="266">
        <v>3.5</v>
      </c>
      <c r="AB169" s="272" t="s">
        <v>237</v>
      </c>
      <c r="AC169" s="199" t="str">
        <f t="shared" si="54"/>
        <v/>
      </c>
      <c r="AD169" s="199" t="str">
        <f t="shared" si="55"/>
        <v>4,9</v>
      </c>
      <c r="AE169" s="157">
        <v>129</v>
      </c>
      <c r="AF169" s="157">
        <v>25228800</v>
      </c>
      <c r="AG169" s="157">
        <v>0.25</v>
      </c>
      <c r="AH169" s="157">
        <v>0</v>
      </c>
      <c r="AI169" s="157">
        <v>0.231659303503922</v>
      </c>
      <c r="AJ169" s="157">
        <v>0.24844956507393301</v>
      </c>
      <c r="AK169" s="157">
        <v>0</v>
      </c>
      <c r="AL169" s="157">
        <v>1.79450341911549E-2</v>
      </c>
      <c r="AM169" s="157">
        <v>0</v>
      </c>
      <c r="AN169" s="157">
        <v>0</v>
      </c>
      <c r="AO169" s="157">
        <v>-0.25000000000002798</v>
      </c>
      <c r="AP169" s="157">
        <v>0</v>
      </c>
      <c r="AQ169" s="157">
        <v>0</v>
      </c>
      <c r="AR169" s="157">
        <v>0</v>
      </c>
      <c r="AS169" s="157">
        <v>0</v>
      </c>
      <c r="AT169" s="157">
        <v>0</v>
      </c>
      <c r="AU169" s="157">
        <v>292</v>
      </c>
      <c r="AV169" s="282"/>
      <c r="AW169" s="282"/>
      <c r="AX169" s="282"/>
      <c r="AY169" s="282"/>
      <c r="AZ169" s="282"/>
      <c r="BA169" s="282"/>
      <c r="BH169" s="295">
        <v>164</v>
      </c>
      <c r="BI169" s="295">
        <v>31360800</v>
      </c>
      <c r="BJ169" s="85">
        <v>185</v>
      </c>
      <c r="BK169" s="85">
        <v>1018.542203</v>
      </c>
      <c r="BL169" s="85">
        <v>227.4429327</v>
      </c>
      <c r="BM169" s="85">
        <v>5.3022665739999999</v>
      </c>
      <c r="BN169" s="85">
        <v>-1018.542203</v>
      </c>
      <c r="BO169" s="85">
        <v>-199.12616249999999</v>
      </c>
      <c r="BP169" s="85">
        <v>-208.01450360000001</v>
      </c>
      <c r="BQ169" s="296">
        <f t="shared" si="53"/>
        <v>362.97222222222223</v>
      </c>
      <c r="BT169" s="295">
        <v>164</v>
      </c>
      <c r="BU169" s="295">
        <v>31360800</v>
      </c>
      <c r="BV169" s="85">
        <v>1041.2557850000001</v>
      </c>
      <c r="BW169" s="85">
        <v>1001.419124</v>
      </c>
      <c r="BX169" s="85">
        <v>-32.819539810000002</v>
      </c>
      <c r="BY169" s="85">
        <v>31.227061469999999</v>
      </c>
      <c r="BZ169" s="85">
        <v>-188.29807529999999</v>
      </c>
      <c r="CA169" s="85">
        <v>176.78744219999999</v>
      </c>
    </row>
    <row r="170" spans="2:79" ht="9.9499999999999993" customHeight="1">
      <c r="B170" s="103"/>
      <c r="C170" s="97" t="str">
        <f>IF(ISNUMBER(#REF!),INDEX(#REF!,#REF!,1),"")</f>
        <v/>
      </c>
      <c r="D170" s="97" t="str">
        <f>IF(ISNUMBER(#REF!),INDEX(#REF!,#REF!,1),"")</f>
        <v/>
      </c>
      <c r="E170" s="97" t="str">
        <f>IF(ISNUMBER(#REF!),INDEX(#REF!,#REF!,1),"")</f>
        <v/>
      </c>
      <c r="F170" s="97" t="str">
        <f>IF(ISNUMBER(#REF!),INDEX(#REF!,#REF!,1),"")</f>
        <v/>
      </c>
      <c r="G170" s="97" t="str">
        <f>IF(ISNUMBER(#REF!),INDEX(#REF!,#REF!,1),"")</f>
        <v/>
      </c>
      <c r="H170" s="97" t="str">
        <f>IF(ISNUMBER(#REF!),INDEX(#REF!,#REF!,1),"")</f>
        <v/>
      </c>
      <c r="I170" s="97" t="str">
        <f>IF(ISNUMBER(#REF!),INDEX(#REF!,#REF!,1),"")</f>
        <v/>
      </c>
      <c r="J170" s="97" t="str">
        <f>IF(ISNUMBER(#REF!),INDEX(#REF!,#REF!,1),"")</f>
        <v/>
      </c>
      <c r="K170" s="97"/>
      <c r="L170" s="81"/>
      <c r="M170" s="81"/>
      <c r="N170" s="266">
        <v>164</v>
      </c>
      <c r="O170" s="267">
        <v>1</v>
      </c>
      <c r="P170" s="267">
        <v>8</v>
      </c>
      <c r="Q170" s="267">
        <v>4</v>
      </c>
      <c r="R170" s="266">
        <v>164</v>
      </c>
      <c r="S170" s="275" t="s">
        <v>351</v>
      </c>
      <c r="T170" s="266">
        <v>0</v>
      </c>
      <c r="U170" s="266">
        <v>-1</v>
      </c>
      <c r="V170" s="266">
        <v>0.1</v>
      </c>
      <c r="W170" s="268">
        <v>9.9999999999999995E-7</v>
      </c>
      <c r="X170" s="266">
        <v>0.1</v>
      </c>
      <c r="Y170" s="266">
        <v>0.3</v>
      </c>
      <c r="Z170" s="266">
        <v>0.11</v>
      </c>
      <c r="AA170" s="266">
        <v>3.5</v>
      </c>
      <c r="AB170" s="272" t="s">
        <v>237</v>
      </c>
      <c r="AC170" s="199" t="str">
        <f t="shared" si="54"/>
        <v/>
      </c>
      <c r="AD170" s="199" t="str">
        <f t="shared" si="55"/>
        <v>5,9</v>
      </c>
      <c r="AE170" s="157">
        <v>130</v>
      </c>
      <c r="AF170" s="157">
        <v>25404000</v>
      </c>
      <c r="AG170" s="157">
        <v>0.25</v>
      </c>
      <c r="AH170" s="157">
        <v>0</v>
      </c>
      <c r="AI170" s="157">
        <v>0.23154250350397301</v>
      </c>
      <c r="AJ170" s="157">
        <v>0.24527434005489701</v>
      </c>
      <c r="AK170" s="157">
        <v>0</v>
      </c>
      <c r="AL170" s="157">
        <v>1.84746384132187E-2</v>
      </c>
      <c r="AM170" s="157">
        <v>0</v>
      </c>
      <c r="AN170" s="157">
        <v>0</v>
      </c>
      <c r="AO170" s="157">
        <v>-0.25000000000002798</v>
      </c>
      <c r="AP170" s="157">
        <v>0</v>
      </c>
      <c r="AQ170" s="157">
        <v>0</v>
      </c>
      <c r="AR170" s="157">
        <v>0</v>
      </c>
      <c r="AS170" s="157">
        <v>0</v>
      </c>
      <c r="AT170" s="157">
        <v>0</v>
      </c>
      <c r="AU170" s="157">
        <v>294.02777777777698</v>
      </c>
      <c r="AV170" s="282"/>
      <c r="AW170" s="282"/>
      <c r="AX170" s="282"/>
      <c r="AY170" s="282"/>
      <c r="AZ170" s="282"/>
      <c r="BA170" s="282"/>
      <c r="BH170" s="295">
        <v>165</v>
      </c>
      <c r="BI170" s="295">
        <v>31536000</v>
      </c>
      <c r="BJ170" s="85">
        <v>185</v>
      </c>
      <c r="BK170" s="85">
        <v>1018.547459</v>
      </c>
      <c r="BL170" s="85">
        <v>227.44461609999999</v>
      </c>
      <c r="BM170" s="85">
        <v>5.3039643720000003</v>
      </c>
      <c r="BN170" s="85">
        <v>-1018.547459</v>
      </c>
      <c r="BO170" s="85">
        <v>-199.12540910000001</v>
      </c>
      <c r="BP170" s="85">
        <v>-208.01524269999999</v>
      </c>
      <c r="BQ170" s="296">
        <f t="shared" si="53"/>
        <v>365</v>
      </c>
      <c r="BT170" s="295">
        <v>165</v>
      </c>
      <c r="BU170" s="295">
        <v>31536000</v>
      </c>
      <c r="BV170" s="85">
        <v>1041.255848</v>
      </c>
      <c r="BW170" s="85">
        <v>1001.419121</v>
      </c>
      <c r="BX170" s="85">
        <v>-32.8223135</v>
      </c>
      <c r="BY170" s="85">
        <v>31.227061469999999</v>
      </c>
      <c r="BZ170" s="85">
        <v>-188.29744930000001</v>
      </c>
      <c r="CA170" s="85">
        <v>176.7881812</v>
      </c>
    </row>
    <row r="171" spans="2:79" ht="9.9499999999999993" customHeight="1">
      <c r="B171" s="103"/>
      <c r="C171" s="97" t="str">
        <f>IF(ISNUMBER(#REF!),INDEX(#REF!,#REF!,1),"")</f>
        <v/>
      </c>
      <c r="D171" s="97" t="str">
        <f>IF(ISNUMBER(#REF!),INDEX(#REF!,#REF!,1),"")</f>
        <v/>
      </c>
      <c r="E171" s="97" t="str">
        <f>IF(ISNUMBER(#REF!),INDEX(#REF!,#REF!,1),"")</f>
        <v/>
      </c>
      <c r="F171" s="97" t="str">
        <f>IF(ISNUMBER(#REF!),INDEX(#REF!,#REF!,1),"")</f>
        <v/>
      </c>
      <c r="G171" s="97" t="str">
        <f>IF(ISNUMBER(#REF!),INDEX(#REF!,#REF!,1),"")</f>
        <v/>
      </c>
      <c r="H171" s="97" t="str">
        <f>IF(ISNUMBER(#REF!),INDEX(#REF!,#REF!,1),"")</f>
        <v/>
      </c>
      <c r="I171" s="97" t="str">
        <f>IF(ISNUMBER(#REF!),INDEX(#REF!,#REF!,1),"")</f>
        <v/>
      </c>
      <c r="J171" s="97" t="str">
        <f>IF(ISNUMBER(#REF!),INDEX(#REF!,#REF!,1),"")</f>
        <v/>
      </c>
      <c r="K171" s="97"/>
      <c r="L171" s="81"/>
      <c r="M171" s="81"/>
      <c r="N171" s="266">
        <v>165</v>
      </c>
      <c r="O171" s="267">
        <v>1</v>
      </c>
      <c r="P171" s="267">
        <v>8</v>
      </c>
      <c r="Q171" s="267">
        <v>5</v>
      </c>
      <c r="R171" s="266">
        <v>165</v>
      </c>
      <c r="S171" s="275" t="s">
        <v>352</v>
      </c>
      <c r="T171" s="266">
        <v>0</v>
      </c>
      <c r="U171" s="266">
        <v>-1</v>
      </c>
      <c r="V171" s="266">
        <v>0.1</v>
      </c>
      <c r="W171" s="268">
        <v>9.9999999999999995E-7</v>
      </c>
      <c r="X171" s="266">
        <v>0.1</v>
      </c>
      <c r="Y171" s="266">
        <v>0.3</v>
      </c>
      <c r="Z171" s="266">
        <v>0.11</v>
      </c>
      <c r="AA171" s="266">
        <v>3.5</v>
      </c>
      <c r="AB171" s="272" t="s">
        <v>215</v>
      </c>
      <c r="AC171" s="199" t="str">
        <f t="shared" si="54"/>
        <v>6,9</v>
      </c>
      <c r="AD171" s="199" t="str">
        <f t="shared" si="55"/>
        <v/>
      </c>
      <c r="AE171" s="157">
        <v>131</v>
      </c>
      <c r="AF171" s="157">
        <v>25579200</v>
      </c>
      <c r="AG171" s="157">
        <v>0.25</v>
      </c>
      <c r="AH171" s="157">
        <v>0</v>
      </c>
      <c r="AI171" s="157">
        <v>0.23142570350396799</v>
      </c>
      <c r="AJ171" s="157">
        <v>0.24481982941038799</v>
      </c>
      <c r="AK171" s="157">
        <v>0</v>
      </c>
      <c r="AL171" s="157">
        <v>1.92626718614398E-2</v>
      </c>
      <c r="AM171" s="157">
        <v>0</v>
      </c>
      <c r="AN171" s="157">
        <v>0</v>
      </c>
      <c r="AO171" s="157">
        <v>-0.249999999999933</v>
      </c>
      <c r="AP171" s="157">
        <v>0</v>
      </c>
      <c r="AQ171" s="157">
        <v>0</v>
      </c>
      <c r="AR171" s="157">
        <v>0</v>
      </c>
      <c r="AS171" s="157">
        <v>0</v>
      </c>
      <c r="AT171" s="157">
        <v>0</v>
      </c>
      <c r="AU171" s="157">
        <v>296.05555555555497</v>
      </c>
      <c r="AV171" s="282"/>
      <c r="AW171" s="282"/>
      <c r="AX171" s="282"/>
      <c r="AY171" s="282"/>
      <c r="AZ171" s="282"/>
      <c r="BA171" s="282"/>
      <c r="BH171" s="295">
        <v>166</v>
      </c>
      <c r="BI171" s="295">
        <v>31711200</v>
      </c>
      <c r="BJ171" s="85">
        <v>185</v>
      </c>
      <c r="BK171" s="85">
        <v>1018.5526170000001</v>
      </c>
      <c r="BL171" s="85">
        <v>227.4297148</v>
      </c>
      <c r="BM171" s="85">
        <v>5.3056266460000003</v>
      </c>
      <c r="BN171" s="85">
        <v>-1018.5526170000001</v>
      </c>
      <c r="BO171" s="85">
        <v>-199.1080341</v>
      </c>
      <c r="BP171" s="85">
        <v>-208.01605409999999</v>
      </c>
      <c r="BQ171" s="296">
        <f t="shared" si="53"/>
        <v>367.02777777777777</v>
      </c>
      <c r="BT171" s="295">
        <v>166</v>
      </c>
      <c r="BU171" s="295">
        <v>31711200</v>
      </c>
      <c r="BV171" s="85">
        <v>1041.2559120000001</v>
      </c>
      <c r="BW171" s="85">
        <v>1001.419118</v>
      </c>
      <c r="BX171" s="85">
        <v>-32.825087310000001</v>
      </c>
      <c r="BY171" s="85">
        <v>31.227061469999999</v>
      </c>
      <c r="BZ171" s="85">
        <v>-188.29678849999999</v>
      </c>
      <c r="CA171" s="85">
        <v>176.7889926</v>
      </c>
    </row>
    <row r="172" spans="2:79" ht="9.9499999999999993" customHeight="1">
      <c r="B172" s="103"/>
      <c r="C172" s="97" t="str">
        <f>IF(ISNUMBER(#REF!),INDEX(#REF!,#REF!,1),"")</f>
        <v/>
      </c>
      <c r="D172" s="97" t="str">
        <f>IF(ISNUMBER(#REF!),INDEX(#REF!,#REF!,1),"")</f>
        <v/>
      </c>
      <c r="E172" s="97" t="str">
        <f>IF(ISNUMBER(#REF!),INDEX(#REF!,#REF!,1),"")</f>
        <v/>
      </c>
      <c r="F172" s="97" t="str">
        <f>IF(ISNUMBER(#REF!),INDEX(#REF!,#REF!,1),"")</f>
        <v/>
      </c>
      <c r="G172" s="97" t="str">
        <f>IF(ISNUMBER(#REF!),INDEX(#REF!,#REF!,1),"")</f>
        <v/>
      </c>
      <c r="H172" s="97" t="str">
        <f>IF(ISNUMBER(#REF!),INDEX(#REF!,#REF!,1),"")</f>
        <v/>
      </c>
      <c r="I172" s="97" t="str">
        <f>IF(ISNUMBER(#REF!),INDEX(#REF!,#REF!,1),"")</f>
        <v/>
      </c>
      <c r="J172" s="97" t="str">
        <f>IF(ISNUMBER(#REF!),INDEX(#REF!,#REF!,1),"")</f>
        <v/>
      </c>
      <c r="K172" s="97"/>
      <c r="L172" s="81"/>
      <c r="M172" s="81"/>
      <c r="N172" s="266">
        <v>166</v>
      </c>
      <c r="O172" s="267">
        <v>1</v>
      </c>
      <c r="P172" s="267">
        <v>8</v>
      </c>
      <c r="Q172" s="267">
        <v>6</v>
      </c>
      <c r="R172" s="266">
        <v>166</v>
      </c>
      <c r="S172" s="275" t="s">
        <v>353</v>
      </c>
      <c r="T172" s="266">
        <v>0</v>
      </c>
      <c r="U172" s="266">
        <v>-1</v>
      </c>
      <c r="V172" s="266">
        <v>0.1</v>
      </c>
      <c r="W172" s="268">
        <v>9.9999999999999995E-7</v>
      </c>
      <c r="X172" s="266">
        <v>0.1</v>
      </c>
      <c r="Y172" s="266">
        <v>0.3</v>
      </c>
      <c r="Z172" s="266">
        <v>0.11</v>
      </c>
      <c r="AA172" s="266">
        <v>3.5</v>
      </c>
      <c r="AB172" s="272" t="s">
        <v>215</v>
      </c>
      <c r="AC172" s="199" t="str">
        <f t="shared" si="54"/>
        <v>7,9</v>
      </c>
      <c r="AD172" s="199" t="str">
        <f t="shared" si="55"/>
        <v/>
      </c>
      <c r="AE172" s="157">
        <v>132</v>
      </c>
      <c r="AF172" s="157">
        <v>25754400</v>
      </c>
      <c r="AG172" s="157">
        <v>0.25</v>
      </c>
      <c r="AH172" s="157">
        <v>0</v>
      </c>
      <c r="AI172" s="157">
        <v>0.23130890350396299</v>
      </c>
      <c r="AJ172" s="157">
        <v>0.24481982941038799</v>
      </c>
      <c r="AK172" s="157">
        <v>0</v>
      </c>
      <c r="AL172" s="157">
        <v>2.07872860714816E-2</v>
      </c>
      <c r="AM172" s="157">
        <v>0</v>
      </c>
      <c r="AN172" s="157">
        <v>0</v>
      </c>
      <c r="AO172" s="157">
        <v>-0.249999999999964</v>
      </c>
      <c r="AP172" s="157">
        <v>0</v>
      </c>
      <c r="AQ172" s="157">
        <v>0</v>
      </c>
      <c r="AR172" s="157">
        <v>0</v>
      </c>
      <c r="AS172" s="157">
        <v>0</v>
      </c>
      <c r="AT172" s="157">
        <v>0</v>
      </c>
      <c r="AU172" s="157">
        <v>298.08333333333297</v>
      </c>
      <c r="AV172" s="282"/>
      <c r="AW172" s="282"/>
      <c r="AX172" s="282"/>
      <c r="AY172" s="282"/>
      <c r="AZ172" s="282"/>
      <c r="BA172" s="282"/>
      <c r="BH172" s="295">
        <v>167</v>
      </c>
      <c r="BI172" s="295">
        <v>31886400</v>
      </c>
      <c r="BJ172" s="85">
        <v>185</v>
      </c>
      <c r="BK172" s="85">
        <v>1018.557566</v>
      </c>
      <c r="BL172" s="85">
        <v>227.43112199999999</v>
      </c>
      <c r="BM172" s="85">
        <v>5.3073123310000003</v>
      </c>
      <c r="BN172" s="85">
        <v>-1018.557566</v>
      </c>
      <c r="BO172" s="85">
        <v>-199.10690399999999</v>
      </c>
      <c r="BP172" s="85">
        <v>-208.0169057</v>
      </c>
      <c r="BQ172" s="296">
        <f t="shared" si="53"/>
        <v>369.05555555555554</v>
      </c>
      <c r="BT172" s="295">
        <v>167</v>
      </c>
      <c r="BU172" s="295">
        <v>31886400</v>
      </c>
      <c r="BV172" s="85">
        <v>1041.255975</v>
      </c>
      <c r="BW172" s="85">
        <v>1001.419115</v>
      </c>
      <c r="BX172" s="85">
        <v>-32.827839390000001</v>
      </c>
      <c r="BY172" s="85">
        <v>31.227061469999999</v>
      </c>
      <c r="BZ172" s="85">
        <v>-188.2960205</v>
      </c>
      <c r="CA172" s="85">
        <v>176.7898442</v>
      </c>
    </row>
    <row r="173" spans="2:79" ht="9.9499999999999993" customHeight="1">
      <c r="B173" s="103"/>
      <c r="C173" s="97" t="str">
        <f>IF(ISNUMBER(#REF!),INDEX(#REF!,#REF!,1),"")</f>
        <v/>
      </c>
      <c r="D173" s="97" t="str">
        <f>IF(ISNUMBER(#REF!),INDEX(#REF!,#REF!,1),"")</f>
        <v/>
      </c>
      <c r="E173" s="97" t="str">
        <f>IF(ISNUMBER(#REF!),INDEX(#REF!,#REF!,1),"")</f>
        <v/>
      </c>
      <c r="F173" s="97" t="str">
        <f>IF(ISNUMBER(#REF!),INDEX(#REF!,#REF!,1),"")</f>
        <v/>
      </c>
      <c r="G173" s="97" t="str">
        <f>IF(ISNUMBER(#REF!),INDEX(#REF!,#REF!,1),"")</f>
        <v/>
      </c>
      <c r="H173" s="97" t="str">
        <f>IF(ISNUMBER(#REF!),INDEX(#REF!,#REF!,1),"")</f>
        <v/>
      </c>
      <c r="I173" s="97" t="str">
        <f>IF(ISNUMBER(#REF!),INDEX(#REF!,#REF!,1),"")</f>
        <v/>
      </c>
      <c r="J173" s="97" t="str">
        <f>IF(ISNUMBER(#REF!),INDEX(#REF!,#REF!,1),"")</f>
        <v/>
      </c>
      <c r="K173" s="97"/>
      <c r="L173" s="81"/>
      <c r="M173" s="81"/>
      <c r="N173" s="266">
        <v>167</v>
      </c>
      <c r="O173" s="267">
        <v>1</v>
      </c>
      <c r="P173" s="267">
        <v>8</v>
      </c>
      <c r="Q173" s="267">
        <v>7</v>
      </c>
      <c r="R173" s="266">
        <v>167</v>
      </c>
      <c r="S173" s="275" t="s">
        <v>354</v>
      </c>
      <c r="T173" s="266">
        <v>0</v>
      </c>
      <c r="U173" s="266">
        <v>-1</v>
      </c>
      <c r="V173" s="266">
        <v>0.1</v>
      </c>
      <c r="W173" s="268">
        <v>9.9999999999999995E-7</v>
      </c>
      <c r="X173" s="266">
        <v>0.2</v>
      </c>
      <c r="Y173" s="266">
        <v>0.3</v>
      </c>
      <c r="Z173" s="266">
        <v>0.21</v>
      </c>
      <c r="AA173" s="266">
        <v>3.5</v>
      </c>
      <c r="AB173" s="272" t="s">
        <v>215</v>
      </c>
      <c r="AC173" s="199" t="str">
        <f t="shared" si="54"/>
        <v>8,9</v>
      </c>
      <c r="AD173" s="199" t="str">
        <f t="shared" si="55"/>
        <v/>
      </c>
      <c r="AE173" s="157">
        <v>133</v>
      </c>
      <c r="AF173" s="157">
        <v>25929600</v>
      </c>
      <c r="AG173" s="157">
        <v>0.25</v>
      </c>
      <c r="AH173" s="157">
        <v>0</v>
      </c>
      <c r="AI173" s="157">
        <v>0.231192103503958</v>
      </c>
      <c r="AJ173" s="157">
        <v>0.24481982941038799</v>
      </c>
      <c r="AK173" s="157">
        <v>0</v>
      </c>
      <c r="AL173" s="157">
        <v>2.3094967148311201E-2</v>
      </c>
      <c r="AM173" s="157">
        <v>0</v>
      </c>
      <c r="AN173" s="157">
        <v>0</v>
      </c>
      <c r="AO173" s="157">
        <v>-0.249999999999964</v>
      </c>
      <c r="AP173" s="157">
        <v>0</v>
      </c>
      <c r="AQ173" s="157">
        <v>0</v>
      </c>
      <c r="AR173" s="157">
        <v>0</v>
      </c>
      <c r="AS173" s="157">
        <v>0</v>
      </c>
      <c r="AT173" s="157">
        <v>0</v>
      </c>
      <c r="AU173" s="157">
        <v>300.11111111111097</v>
      </c>
      <c r="AV173" s="282"/>
      <c r="AW173" s="282"/>
      <c r="AX173" s="282"/>
      <c r="AY173" s="282"/>
      <c r="AZ173" s="282"/>
      <c r="BA173" s="282"/>
      <c r="BH173" s="295">
        <v>168</v>
      </c>
      <c r="BI173" s="295">
        <v>32061600</v>
      </c>
      <c r="BJ173" s="85">
        <v>185</v>
      </c>
      <c r="BK173" s="85">
        <v>1018.562302</v>
      </c>
      <c r="BL173" s="85">
        <v>227.4323536</v>
      </c>
      <c r="BM173" s="85">
        <v>5.3090028079999998</v>
      </c>
      <c r="BN173" s="85">
        <v>-1018.562302</v>
      </c>
      <c r="BO173" s="85">
        <v>-199.10556270000001</v>
      </c>
      <c r="BP173" s="85">
        <v>-208.017788</v>
      </c>
      <c r="BQ173" s="296">
        <f t="shared" si="53"/>
        <v>371.08333333333331</v>
      </c>
      <c r="BT173" s="295">
        <v>168</v>
      </c>
      <c r="BU173" s="295">
        <v>32061600</v>
      </c>
      <c r="BV173" s="85">
        <v>1041.256038</v>
      </c>
      <c r="BW173" s="85">
        <v>1001.419111</v>
      </c>
      <c r="BX173" s="85">
        <v>-32.830561920000001</v>
      </c>
      <c r="BY173" s="85">
        <v>31.227061469999999</v>
      </c>
      <c r="BZ173" s="85">
        <v>-188.2951635</v>
      </c>
      <c r="CA173" s="85">
        <v>176.79072650000001</v>
      </c>
    </row>
    <row r="174" spans="2:79" ht="9.9499999999999993" customHeight="1">
      <c r="B174" s="103"/>
      <c r="C174" s="97" t="str">
        <f>IF(ISNUMBER(#REF!),INDEX(#REF!,#REF!,1),"")</f>
        <v/>
      </c>
      <c r="D174" s="97" t="str">
        <f>IF(ISNUMBER(#REF!),INDEX(#REF!,#REF!,1),"")</f>
        <v/>
      </c>
      <c r="E174" s="97" t="str">
        <f>IF(ISNUMBER(#REF!),INDEX(#REF!,#REF!,1),"")</f>
        <v/>
      </c>
      <c r="F174" s="97" t="str">
        <f>IF(ISNUMBER(#REF!),INDEX(#REF!,#REF!,1),"")</f>
        <v/>
      </c>
      <c r="G174" s="97" t="str">
        <f>IF(ISNUMBER(#REF!),INDEX(#REF!,#REF!,1),"")</f>
        <v/>
      </c>
      <c r="H174" s="97" t="str">
        <f>IF(ISNUMBER(#REF!),INDEX(#REF!,#REF!,1),"")</f>
        <v/>
      </c>
      <c r="I174" s="97" t="str">
        <f>IF(ISNUMBER(#REF!),INDEX(#REF!,#REF!,1),"")</f>
        <v/>
      </c>
      <c r="J174" s="97" t="str">
        <f>IF(ISNUMBER(#REF!),INDEX(#REF!,#REF!,1),"")</f>
        <v/>
      </c>
      <c r="K174" s="97"/>
      <c r="L174" s="81"/>
      <c r="M174" s="81"/>
      <c r="N174" s="266">
        <v>168</v>
      </c>
      <c r="O174" s="267">
        <v>1</v>
      </c>
      <c r="P174" s="267">
        <v>8</v>
      </c>
      <c r="Q174" s="267">
        <v>8</v>
      </c>
      <c r="R174" s="266">
        <v>168</v>
      </c>
      <c r="S174" s="275" t="s">
        <v>355</v>
      </c>
      <c r="T174" s="266">
        <v>0</v>
      </c>
      <c r="U174" s="266">
        <v>-1</v>
      </c>
      <c r="V174" s="266">
        <v>0.1</v>
      </c>
      <c r="W174" s="268">
        <v>9.9999999999999995E-7</v>
      </c>
      <c r="X174" s="266">
        <v>0.2</v>
      </c>
      <c r="Y174" s="266">
        <v>0.3</v>
      </c>
      <c r="Z174" s="266">
        <v>0.21</v>
      </c>
      <c r="AA174" s="266">
        <v>3.5</v>
      </c>
      <c r="AB174" s="272" t="s">
        <v>215</v>
      </c>
      <c r="AC174" s="199" t="str">
        <f t="shared" si="54"/>
        <v>9,9</v>
      </c>
      <c r="AD174" s="199" t="str">
        <f t="shared" si="55"/>
        <v/>
      </c>
      <c r="AE174" s="157">
        <v>134</v>
      </c>
      <c r="AF174" s="157">
        <v>26104800</v>
      </c>
      <c r="AG174" s="157">
        <v>0.25</v>
      </c>
      <c r="AH174" s="157">
        <v>0</v>
      </c>
      <c r="AI174" s="157">
        <v>0.231192103503958</v>
      </c>
      <c r="AJ174" s="157">
        <v>0.24481982941038799</v>
      </c>
      <c r="AK174" s="157">
        <v>0</v>
      </c>
      <c r="AL174" s="157">
        <v>2.6904161670144401E-2</v>
      </c>
      <c r="AM174" s="157">
        <v>0</v>
      </c>
      <c r="AN174" s="157">
        <v>0</v>
      </c>
      <c r="AO174" s="157">
        <v>-0.249999999999996</v>
      </c>
      <c r="AP174" s="157">
        <v>0</v>
      </c>
      <c r="AQ174" s="157">
        <v>0</v>
      </c>
      <c r="AR174" s="157">
        <v>0</v>
      </c>
      <c r="AS174" s="157">
        <v>0</v>
      </c>
      <c r="AT174" s="157">
        <v>0</v>
      </c>
      <c r="AU174" s="157">
        <v>302.138888888888</v>
      </c>
      <c r="AV174" s="282"/>
      <c r="AW174" s="282"/>
      <c r="AX174" s="282"/>
      <c r="AY174" s="282"/>
      <c r="AZ174" s="282"/>
      <c r="BA174" s="282"/>
      <c r="BH174" s="295">
        <v>169</v>
      </c>
      <c r="BI174" s="295">
        <v>32236800</v>
      </c>
      <c r="BJ174" s="85">
        <v>185</v>
      </c>
      <c r="BK174" s="85">
        <v>1018.566836</v>
      </c>
      <c r="BL174" s="85">
        <v>227.4334848</v>
      </c>
      <c r="BM174" s="85">
        <v>5.3106957670000003</v>
      </c>
      <c r="BN174" s="85">
        <v>-1018.566836</v>
      </c>
      <c r="BO174" s="85">
        <v>-199.10409849999999</v>
      </c>
      <c r="BP174" s="85">
        <v>-208.01869049999999</v>
      </c>
      <c r="BQ174" s="296">
        <f t="shared" si="53"/>
        <v>373.11111111111109</v>
      </c>
      <c r="BT174" s="295">
        <v>169</v>
      </c>
      <c r="BU174" s="295">
        <v>32236800</v>
      </c>
      <c r="BV174" s="85">
        <v>1041.2560989999999</v>
      </c>
      <c r="BW174" s="85">
        <v>1001.4191070000001</v>
      </c>
      <c r="BX174" s="85">
        <v>-32.833245759999997</v>
      </c>
      <c r="BY174" s="85">
        <v>31.227061469999999</v>
      </c>
      <c r="BZ174" s="85">
        <v>-188.2942443</v>
      </c>
      <c r="CA174" s="85">
        <v>176.791629</v>
      </c>
    </row>
    <row r="175" spans="2:79" ht="9.9499999999999993" customHeight="1">
      <c r="B175" s="11">
        <f>COUNT(C5:L5)</f>
        <v>10</v>
      </c>
      <c r="C175" s="11">
        <v>1</v>
      </c>
      <c r="D175" s="11">
        <f t="shared" ref="D175:L175" si="56">IF(ISNUMBER(D176),C175+1,"")</f>
        <v>2</v>
      </c>
      <c r="E175" s="11">
        <f t="shared" si="56"/>
        <v>3</v>
      </c>
      <c r="F175" s="11">
        <f t="shared" si="56"/>
        <v>4</v>
      </c>
      <c r="G175" s="11">
        <f t="shared" si="56"/>
        <v>5</v>
      </c>
      <c r="H175" s="11">
        <f t="shared" si="56"/>
        <v>6</v>
      </c>
      <c r="I175" s="11">
        <f t="shared" si="56"/>
        <v>7</v>
      </c>
      <c r="J175" s="11">
        <f t="shared" si="56"/>
        <v>8</v>
      </c>
      <c r="K175" s="11">
        <f t="shared" si="56"/>
        <v>9</v>
      </c>
      <c r="L175" s="11">
        <f t="shared" si="56"/>
        <v>10</v>
      </c>
      <c r="M175" s="151">
        <f>COUNT(C175:L175)</f>
        <v>10</v>
      </c>
      <c r="N175" s="266">
        <v>169</v>
      </c>
      <c r="O175" s="267">
        <v>1</v>
      </c>
      <c r="P175" s="267">
        <v>9</v>
      </c>
      <c r="Q175" s="267">
        <v>1</v>
      </c>
      <c r="R175" s="266">
        <v>169</v>
      </c>
      <c r="S175" s="275" t="s">
        <v>356</v>
      </c>
      <c r="T175" s="266">
        <v>0</v>
      </c>
      <c r="U175" s="266">
        <v>-1</v>
      </c>
      <c r="V175" s="266">
        <v>0.1</v>
      </c>
      <c r="W175" s="268">
        <v>9.9999999999999995E-7</v>
      </c>
      <c r="X175" s="266">
        <v>0.2</v>
      </c>
      <c r="Y175" s="266">
        <v>0.3</v>
      </c>
      <c r="Z175" s="266">
        <v>0.21</v>
      </c>
      <c r="AA175" s="266">
        <v>3.5</v>
      </c>
      <c r="AB175" s="272" t="s">
        <v>215</v>
      </c>
      <c r="AC175" s="199" t="str">
        <f t="shared" si="54"/>
        <v>2,10</v>
      </c>
      <c r="AD175" s="199" t="str">
        <f t="shared" si="55"/>
        <v/>
      </c>
      <c r="AE175" s="157">
        <v>135</v>
      </c>
      <c r="AF175" s="157">
        <v>26280000</v>
      </c>
      <c r="AG175" s="157">
        <v>0.25</v>
      </c>
      <c r="AH175" s="157">
        <v>0</v>
      </c>
      <c r="AI175" s="157">
        <v>0.231075303503953</v>
      </c>
      <c r="AJ175" s="157">
        <v>0.244763762442163</v>
      </c>
      <c r="AK175" s="157">
        <v>0</v>
      </c>
      <c r="AL175" s="157">
        <v>3.1101016072486699E-2</v>
      </c>
      <c r="AM175" s="157">
        <v>0</v>
      </c>
      <c r="AN175" s="157">
        <v>0</v>
      </c>
      <c r="AO175" s="157">
        <v>-0.249999999999996</v>
      </c>
      <c r="AP175" s="157">
        <v>0</v>
      </c>
      <c r="AQ175" s="157">
        <v>0</v>
      </c>
      <c r="AR175" s="157">
        <v>0</v>
      </c>
      <c r="AS175" s="157">
        <v>0</v>
      </c>
      <c r="AT175" s="157">
        <v>0</v>
      </c>
      <c r="AU175" s="157">
        <v>304.166666666666</v>
      </c>
      <c r="AV175" s="282"/>
      <c r="AW175" s="282"/>
      <c r="AX175" s="282"/>
      <c r="AY175" s="282"/>
      <c r="AZ175" s="282"/>
      <c r="BA175" s="282"/>
      <c r="BH175" s="295">
        <v>170</v>
      </c>
      <c r="BI175" s="295">
        <v>32412000</v>
      </c>
      <c r="BJ175" s="85">
        <v>185</v>
      </c>
      <c r="BK175" s="85">
        <v>1018.571192</v>
      </c>
      <c r="BL175" s="85">
        <v>227.4345381</v>
      </c>
      <c r="BM175" s="85">
        <v>5.3123797609999999</v>
      </c>
      <c r="BN175" s="85">
        <v>-1018.571192</v>
      </c>
      <c r="BO175" s="85">
        <v>-199.1025545</v>
      </c>
      <c r="BP175" s="85">
        <v>-208.0196038</v>
      </c>
      <c r="BQ175" s="296">
        <f t="shared" si="53"/>
        <v>375.13888888888891</v>
      </c>
      <c r="BT175" s="295">
        <v>170</v>
      </c>
      <c r="BU175" s="295">
        <v>32412000</v>
      </c>
      <c r="BV175" s="85">
        <v>1041.2561599999999</v>
      </c>
      <c r="BW175" s="85">
        <v>1001.419102</v>
      </c>
      <c r="BX175" s="85">
        <v>-32.835884100000001</v>
      </c>
      <c r="BY175" s="85">
        <v>31.227061469999999</v>
      </c>
      <c r="BZ175" s="85">
        <v>-188.29328599999999</v>
      </c>
      <c r="CA175" s="85">
        <v>176.79254230000001</v>
      </c>
    </row>
    <row r="176" spans="2:79" ht="9.9499999999999993" customHeight="1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151">
        <f>COUNT(B177:B191)</f>
        <v>15</v>
      </c>
      <c r="N176" s="266">
        <v>170</v>
      </c>
      <c r="O176" s="267">
        <v>1</v>
      </c>
      <c r="P176" s="267">
        <v>9</v>
      </c>
      <c r="Q176" s="267">
        <v>2</v>
      </c>
      <c r="R176" s="266">
        <v>170</v>
      </c>
      <c r="S176" s="275" t="s">
        <v>357</v>
      </c>
      <c r="T176" s="266">
        <v>0</v>
      </c>
      <c r="U176" s="266">
        <v>-1</v>
      </c>
      <c r="V176" s="266">
        <v>0.1</v>
      </c>
      <c r="W176" s="268">
        <v>9.9999999999999995E-7</v>
      </c>
      <c r="X176" s="266">
        <v>0.2</v>
      </c>
      <c r="Y176" s="266">
        <v>0.3</v>
      </c>
      <c r="Z176" s="266">
        <v>0.21</v>
      </c>
      <c r="AA176" s="266">
        <v>3.5</v>
      </c>
      <c r="AB176" s="272" t="s">
        <v>215</v>
      </c>
      <c r="AC176" s="199" t="str">
        <f t="shared" si="54"/>
        <v>3,10</v>
      </c>
      <c r="AD176" s="199" t="str">
        <f t="shared" si="55"/>
        <v/>
      </c>
      <c r="AE176" s="157">
        <v>136</v>
      </c>
      <c r="AF176" s="157">
        <v>26455200</v>
      </c>
      <c r="AG176" s="157">
        <v>0.125</v>
      </c>
      <c r="AH176" s="157">
        <v>0</v>
      </c>
      <c r="AI176" s="157">
        <v>0.230958503503948</v>
      </c>
      <c r="AJ176" s="157">
        <v>0.24467947448275301</v>
      </c>
      <c r="AK176" s="157">
        <v>0</v>
      </c>
      <c r="AL176" s="157">
        <v>3.4963048829423103E-2</v>
      </c>
      <c r="AM176" s="157">
        <v>0</v>
      </c>
      <c r="AN176" s="157">
        <v>0</v>
      </c>
      <c r="AO176" s="157">
        <v>-0.24999999973783901</v>
      </c>
      <c r="AP176" s="157">
        <v>0</v>
      </c>
      <c r="AQ176" s="157">
        <v>0</v>
      </c>
      <c r="AR176" s="157">
        <v>0</v>
      </c>
      <c r="AS176" s="157">
        <v>0</v>
      </c>
      <c r="AT176" s="157">
        <v>0</v>
      </c>
      <c r="AU176" s="157">
        <v>306.194444444444</v>
      </c>
      <c r="AV176" s="282"/>
      <c r="AW176" s="282"/>
      <c r="AX176" s="282"/>
      <c r="AY176" s="282"/>
      <c r="AZ176" s="282"/>
      <c r="BA176" s="282"/>
      <c r="BH176" s="295">
        <v>171</v>
      </c>
      <c r="BI176" s="295">
        <v>32587200</v>
      </c>
      <c r="BJ176" s="85">
        <v>185</v>
      </c>
      <c r="BK176" s="85">
        <v>1018.575388</v>
      </c>
      <c r="BL176" s="85">
        <v>227.43554889999999</v>
      </c>
      <c r="BM176" s="85">
        <v>5.3140548829999998</v>
      </c>
      <c r="BN176" s="85">
        <v>-1018.575388</v>
      </c>
      <c r="BO176" s="85">
        <v>-199.10096970000001</v>
      </c>
      <c r="BP176" s="85">
        <v>-208.02052430000001</v>
      </c>
      <c r="BQ176" s="296">
        <f t="shared" si="53"/>
        <v>377.16666666666669</v>
      </c>
      <c r="BT176" s="295">
        <v>171</v>
      </c>
      <c r="BU176" s="295">
        <v>32587200</v>
      </c>
      <c r="BV176" s="85">
        <v>1041.2562190000001</v>
      </c>
      <c r="BW176" s="85">
        <v>1001.419098</v>
      </c>
      <c r="BX176" s="85">
        <v>-32.838473360000002</v>
      </c>
      <c r="BY176" s="85">
        <v>31.227061469999999</v>
      </c>
      <c r="BZ176" s="85">
        <v>-188.29231239999999</v>
      </c>
      <c r="CA176" s="85">
        <v>176.79346279999999</v>
      </c>
    </row>
    <row r="177" spans="2:79" ht="9.9499999999999993" customHeight="1">
      <c r="B177" s="11">
        <f>COLUMN()</f>
        <v>2</v>
      </c>
      <c r="C177" s="10" t="str">
        <f t="shared" ref="C177:L191" si="57">_xlfn.CONCAT(COLUMN()-$B177,",",ROW()-C$176)</f>
        <v>1,1</v>
      </c>
      <c r="D177" s="10" t="str">
        <f t="shared" si="57"/>
        <v>2,1</v>
      </c>
      <c r="E177" s="10" t="str">
        <f t="shared" si="57"/>
        <v>3,1</v>
      </c>
      <c r="F177" s="10" t="str">
        <f t="shared" si="57"/>
        <v>4,1</v>
      </c>
      <c r="G177" s="10" t="str">
        <f t="shared" si="57"/>
        <v>5,1</v>
      </c>
      <c r="H177" s="10" t="str">
        <f t="shared" si="57"/>
        <v>6,1</v>
      </c>
      <c r="I177" s="10" t="str">
        <f t="shared" si="57"/>
        <v>7,1</v>
      </c>
      <c r="J177" s="10" t="str">
        <f t="shared" si="57"/>
        <v>8,1</v>
      </c>
      <c r="K177" s="10" t="str">
        <f t="shared" si="57"/>
        <v>9,1</v>
      </c>
      <c r="L177" s="10" t="str">
        <f t="shared" si="57"/>
        <v>10,1</v>
      </c>
      <c r="M177" s="11">
        <v>10</v>
      </c>
      <c r="N177" s="266">
        <v>171</v>
      </c>
      <c r="O177" s="267">
        <v>1</v>
      </c>
      <c r="P177" s="267">
        <v>9</v>
      </c>
      <c r="Q177" s="267">
        <v>3</v>
      </c>
      <c r="R177" s="266">
        <v>171</v>
      </c>
      <c r="S177" s="275" t="s">
        <v>358</v>
      </c>
      <c r="T177" s="266">
        <v>0</v>
      </c>
      <c r="U177" s="266">
        <v>-1</v>
      </c>
      <c r="V177" s="266">
        <v>0.1</v>
      </c>
      <c r="W177" s="268">
        <v>9.9999999999999995E-7</v>
      </c>
      <c r="X177" s="266">
        <v>0.1</v>
      </c>
      <c r="Y177" s="266">
        <v>0.3</v>
      </c>
      <c r="Z177" s="266">
        <v>0.11</v>
      </c>
      <c r="AA177" s="266">
        <v>3.5</v>
      </c>
      <c r="AB177" s="272" t="s">
        <v>237</v>
      </c>
      <c r="AC177" s="199" t="str">
        <f t="shared" si="54"/>
        <v/>
      </c>
      <c r="AD177" s="199" t="str">
        <f t="shared" si="55"/>
        <v>4,10</v>
      </c>
      <c r="AE177" s="157">
        <v>137</v>
      </c>
      <c r="AF177" s="157">
        <v>26630400</v>
      </c>
      <c r="AG177" s="157">
        <v>0.125</v>
      </c>
      <c r="AH177" s="157">
        <v>0</v>
      </c>
      <c r="AI177" s="157">
        <v>0.23084170350394301</v>
      </c>
      <c r="AJ177" s="157">
        <v>0.24458622941038799</v>
      </c>
      <c r="AK177" s="157">
        <v>0</v>
      </c>
      <c r="AL177" s="157">
        <v>3.8104005030081302E-2</v>
      </c>
      <c r="AM177" s="157">
        <v>0</v>
      </c>
      <c r="AN177" s="157">
        <v>0</v>
      </c>
      <c r="AO177" s="157">
        <v>-0.249999999999996</v>
      </c>
      <c r="AP177" s="157">
        <v>0</v>
      </c>
      <c r="AQ177" s="157">
        <v>0</v>
      </c>
      <c r="AR177" s="157">
        <v>0</v>
      </c>
      <c r="AS177" s="157">
        <v>0</v>
      </c>
      <c r="AT177" s="157">
        <v>0</v>
      </c>
      <c r="AU177" s="157">
        <v>308.222222222222</v>
      </c>
      <c r="AV177" s="282"/>
      <c r="AW177" s="282"/>
      <c r="AX177" s="282"/>
      <c r="AY177" s="282"/>
      <c r="AZ177" s="282"/>
      <c r="BA177" s="282"/>
      <c r="BH177" s="295">
        <v>172</v>
      </c>
      <c r="BI177" s="295">
        <v>32762400</v>
      </c>
      <c r="BJ177" s="85">
        <v>185</v>
      </c>
      <c r="BK177" s="85">
        <v>1018.579442</v>
      </c>
      <c r="BL177" s="85">
        <v>227.43654369999999</v>
      </c>
      <c r="BM177" s="85">
        <v>5.3157175240000001</v>
      </c>
      <c r="BN177" s="85">
        <v>-1018.579442</v>
      </c>
      <c r="BO177" s="85">
        <v>-199.09937740000001</v>
      </c>
      <c r="BP177" s="85">
        <v>-208.0214488</v>
      </c>
      <c r="BQ177" s="296">
        <f t="shared" si="53"/>
        <v>379.19444444444446</v>
      </c>
      <c r="BT177" s="295">
        <v>172</v>
      </c>
      <c r="BU177" s="295">
        <v>32762400</v>
      </c>
      <c r="BV177" s="85">
        <v>1041.256277</v>
      </c>
      <c r="BW177" s="85">
        <v>1001.419093</v>
      </c>
      <c r="BX177" s="85">
        <v>-32.841011029999997</v>
      </c>
      <c r="BY177" s="85">
        <v>31.227061469999999</v>
      </c>
      <c r="BZ177" s="85">
        <v>-188.2913436</v>
      </c>
      <c r="CA177" s="85">
        <v>176.79438730000001</v>
      </c>
    </row>
    <row r="178" spans="2:79" ht="9.9499999999999993" customHeight="1">
      <c r="B178" s="11">
        <f>COLUMN()</f>
        <v>2</v>
      </c>
      <c r="C178" s="10" t="str">
        <f t="shared" si="57"/>
        <v>1,2</v>
      </c>
      <c r="D178" s="10" t="str">
        <f t="shared" si="57"/>
        <v>2,2</v>
      </c>
      <c r="E178" s="10" t="str">
        <f t="shared" si="57"/>
        <v>3,2</v>
      </c>
      <c r="F178" s="10" t="str">
        <f t="shared" si="57"/>
        <v>4,2</v>
      </c>
      <c r="G178" s="10" t="str">
        <f t="shared" si="57"/>
        <v>5,2</v>
      </c>
      <c r="H178" s="10" t="str">
        <f t="shared" si="57"/>
        <v>6,2</v>
      </c>
      <c r="I178" s="10" t="str">
        <f t="shared" si="57"/>
        <v>7,2</v>
      </c>
      <c r="J178" s="10" t="str">
        <f t="shared" si="57"/>
        <v>8,2</v>
      </c>
      <c r="K178" s="10" t="str">
        <f t="shared" si="57"/>
        <v>9,2</v>
      </c>
      <c r="L178" s="10" t="str">
        <f t="shared" si="57"/>
        <v>10,2</v>
      </c>
      <c r="M178" s="11">
        <v>15</v>
      </c>
      <c r="N178" s="266">
        <v>172</v>
      </c>
      <c r="O178" s="267">
        <v>1</v>
      </c>
      <c r="P178" s="267">
        <v>9</v>
      </c>
      <c r="Q178" s="267">
        <v>4</v>
      </c>
      <c r="R178" s="266">
        <v>172</v>
      </c>
      <c r="S178" s="275" t="s">
        <v>359</v>
      </c>
      <c r="T178" s="266">
        <v>0</v>
      </c>
      <c r="U178" s="266">
        <v>-1</v>
      </c>
      <c r="V178" s="266">
        <v>0.1</v>
      </c>
      <c r="W178" s="268">
        <v>9.9999999999999995E-7</v>
      </c>
      <c r="X178" s="266">
        <v>0.1</v>
      </c>
      <c r="Y178" s="266">
        <v>0.3</v>
      </c>
      <c r="Z178" s="266">
        <v>0.11</v>
      </c>
      <c r="AA178" s="266">
        <v>3.5</v>
      </c>
      <c r="AB178" s="272" t="s">
        <v>237</v>
      </c>
      <c r="AC178" s="199" t="str">
        <f t="shared" si="54"/>
        <v/>
      </c>
      <c r="AD178" s="199" t="str">
        <f t="shared" si="55"/>
        <v>5,10</v>
      </c>
      <c r="AE178" s="157">
        <v>138</v>
      </c>
      <c r="AF178" s="157">
        <v>26805600</v>
      </c>
      <c r="AG178" s="157">
        <v>0.125</v>
      </c>
      <c r="AH178" s="157">
        <v>0</v>
      </c>
      <c r="AI178" s="157">
        <v>0.23072490350393801</v>
      </c>
      <c r="AJ178" s="157">
        <v>0.244478685887388</v>
      </c>
      <c r="AK178" s="157">
        <v>0</v>
      </c>
      <c r="AL178" s="157">
        <v>4.0478522082275002E-2</v>
      </c>
      <c r="AM178" s="157">
        <v>0</v>
      </c>
      <c r="AN178" s="157">
        <v>0</v>
      </c>
      <c r="AO178" s="157">
        <v>-0.249999999999996</v>
      </c>
      <c r="AP178" s="157">
        <v>0</v>
      </c>
      <c r="AQ178" s="157">
        <v>0</v>
      </c>
      <c r="AR178" s="157">
        <v>0</v>
      </c>
      <c r="AS178" s="157">
        <v>0</v>
      </c>
      <c r="AT178" s="157">
        <v>0</v>
      </c>
      <c r="AU178" s="157">
        <v>310.25</v>
      </c>
      <c r="AV178" s="282"/>
      <c r="AW178" s="282"/>
      <c r="AX178" s="282"/>
      <c r="AY178" s="282"/>
      <c r="AZ178" s="282"/>
      <c r="BA178" s="282"/>
      <c r="BH178" s="295">
        <v>173</v>
      </c>
      <c r="BI178" s="295">
        <v>32937600</v>
      </c>
      <c r="BJ178" s="85">
        <v>185</v>
      </c>
      <c r="BK178" s="85">
        <v>1018.583357</v>
      </c>
      <c r="BL178" s="85">
        <v>227.43750009999999</v>
      </c>
      <c r="BM178" s="85">
        <v>5.3173685009999998</v>
      </c>
      <c r="BN178" s="85">
        <v>-1018.583357</v>
      </c>
      <c r="BO178" s="85">
        <v>-199.09776149999999</v>
      </c>
      <c r="BP178" s="85">
        <v>-208.02237009999999</v>
      </c>
      <c r="BQ178" s="296">
        <f t="shared" si="53"/>
        <v>381.22222222222223</v>
      </c>
      <c r="BT178" s="295">
        <v>173</v>
      </c>
      <c r="BU178" s="295">
        <v>32937600</v>
      </c>
      <c r="BV178" s="85">
        <v>1041.2563339999999</v>
      </c>
      <c r="BW178" s="85">
        <v>1001.419089</v>
      </c>
      <c r="BX178" s="85">
        <v>-32.843491540000002</v>
      </c>
      <c r="BY178" s="85">
        <v>31.227061469999999</v>
      </c>
      <c r="BZ178" s="85">
        <v>-188.2903925</v>
      </c>
      <c r="CA178" s="85">
        <v>176.7953086</v>
      </c>
    </row>
    <row r="179" spans="2:79" ht="9.9499999999999993" customHeight="1">
      <c r="B179" s="11">
        <f>COLUMN()</f>
        <v>2</v>
      </c>
      <c r="C179" s="10" t="str">
        <f t="shared" si="57"/>
        <v>1,3</v>
      </c>
      <c r="D179" s="10" t="str">
        <f t="shared" si="57"/>
        <v>2,3</v>
      </c>
      <c r="E179" s="10" t="str">
        <f t="shared" si="57"/>
        <v>3,3</v>
      </c>
      <c r="F179" s="10" t="str">
        <f t="shared" si="57"/>
        <v>4,3</v>
      </c>
      <c r="G179" s="10" t="str">
        <f t="shared" si="57"/>
        <v>5,3</v>
      </c>
      <c r="H179" s="10" t="str">
        <f t="shared" si="57"/>
        <v>6,3</v>
      </c>
      <c r="I179" s="10" t="str">
        <f t="shared" si="57"/>
        <v>7,3</v>
      </c>
      <c r="J179" s="10" t="str">
        <f t="shared" si="57"/>
        <v>8,3</v>
      </c>
      <c r="K179" s="10" t="str">
        <f t="shared" si="57"/>
        <v>9,3</v>
      </c>
      <c r="L179" s="10" t="str">
        <f t="shared" si="57"/>
        <v>10,3</v>
      </c>
      <c r="M179" s="11">
        <v>1</v>
      </c>
      <c r="N179" s="266">
        <v>173</v>
      </c>
      <c r="O179" s="267">
        <v>1</v>
      </c>
      <c r="P179" s="267">
        <v>9</v>
      </c>
      <c r="Q179" s="267">
        <v>5</v>
      </c>
      <c r="R179" s="266">
        <v>173</v>
      </c>
      <c r="S179" s="275" t="s">
        <v>360</v>
      </c>
      <c r="T179" s="266">
        <v>0</v>
      </c>
      <c r="U179" s="266">
        <v>-1</v>
      </c>
      <c r="V179" s="266">
        <v>0.1</v>
      </c>
      <c r="W179" s="268">
        <v>9.9999999999999995E-7</v>
      </c>
      <c r="X179" s="266">
        <v>0.1</v>
      </c>
      <c r="Y179" s="266">
        <v>0.3</v>
      </c>
      <c r="Z179" s="266">
        <v>0.11</v>
      </c>
      <c r="AA179" s="266">
        <v>3.5</v>
      </c>
      <c r="AB179" s="272" t="s">
        <v>215</v>
      </c>
      <c r="AC179" s="199" t="str">
        <f t="shared" si="54"/>
        <v>6,10</v>
      </c>
      <c r="AD179" s="199" t="str">
        <f t="shared" si="55"/>
        <v/>
      </c>
      <c r="AE179" s="157">
        <v>139</v>
      </c>
      <c r="AF179" s="157">
        <v>26980800</v>
      </c>
      <c r="AG179" s="157">
        <v>0.125</v>
      </c>
      <c r="AH179" s="157">
        <v>0</v>
      </c>
      <c r="AI179" s="157">
        <v>0.230724903503993</v>
      </c>
      <c r="AJ179" s="157">
        <v>0.244395094715532</v>
      </c>
      <c r="AK179" s="157">
        <v>0</v>
      </c>
      <c r="AL179" s="157">
        <v>4.2126665476851601E-2</v>
      </c>
      <c r="AM179" s="157">
        <v>0</v>
      </c>
      <c r="AN179" s="157">
        <v>0</v>
      </c>
      <c r="AO179" s="157">
        <v>-0.25000000000002798</v>
      </c>
      <c r="AP179" s="157">
        <v>0</v>
      </c>
      <c r="AQ179" s="157">
        <v>0</v>
      </c>
      <c r="AR179" s="157">
        <v>0</v>
      </c>
      <c r="AS179" s="157">
        <v>0</v>
      </c>
      <c r="AT179" s="157">
        <v>0</v>
      </c>
      <c r="AU179" s="157">
        <v>312.27777777777698</v>
      </c>
      <c r="AV179" s="282"/>
      <c r="AW179" s="282"/>
      <c r="AX179" s="282"/>
      <c r="AY179" s="282"/>
      <c r="AZ179" s="282"/>
      <c r="BA179" s="282"/>
      <c r="BH179" s="295">
        <v>174</v>
      </c>
      <c r="BI179" s="295">
        <v>33112800</v>
      </c>
      <c r="BJ179" s="85">
        <v>185</v>
      </c>
      <c r="BK179" s="85">
        <v>1018.587132</v>
      </c>
      <c r="BL179" s="85">
        <v>227.43842179999999</v>
      </c>
      <c r="BM179" s="85">
        <v>5.3190079030000001</v>
      </c>
      <c r="BN179" s="85">
        <v>-1018.587132</v>
      </c>
      <c r="BO179" s="85">
        <v>-199.0961336</v>
      </c>
      <c r="BP179" s="85">
        <v>-208.02328030000001</v>
      </c>
      <c r="BQ179" s="296">
        <f t="shared" si="53"/>
        <v>383.25</v>
      </c>
      <c r="BT179" s="295">
        <v>174</v>
      </c>
      <c r="BU179" s="295">
        <v>33112800</v>
      </c>
      <c r="BV179" s="85">
        <v>1041.25639</v>
      </c>
      <c r="BW179" s="85">
        <v>1001.419085</v>
      </c>
      <c r="BX179" s="85">
        <v>-32.845908970000004</v>
      </c>
      <c r="BY179" s="85">
        <v>31.227061469999999</v>
      </c>
      <c r="BZ179" s="85">
        <v>-188.28946740000001</v>
      </c>
      <c r="CA179" s="85">
        <v>176.79621879999999</v>
      </c>
    </row>
    <row r="180" spans="2:79" ht="9.9499999999999993" customHeight="1">
      <c r="B180" s="11">
        <f>COLUMN()</f>
        <v>2</v>
      </c>
      <c r="C180" s="10" t="str">
        <f t="shared" si="57"/>
        <v>1,4</v>
      </c>
      <c r="D180" s="10" t="str">
        <f t="shared" si="57"/>
        <v>2,4</v>
      </c>
      <c r="E180" s="10" t="str">
        <f t="shared" si="57"/>
        <v>3,4</v>
      </c>
      <c r="F180" s="10" t="str">
        <f t="shared" si="57"/>
        <v>4,4</v>
      </c>
      <c r="G180" s="10" t="str">
        <f t="shared" si="57"/>
        <v>5,4</v>
      </c>
      <c r="H180" s="10" t="str">
        <f t="shared" si="57"/>
        <v>6,4</v>
      </c>
      <c r="I180" s="10" t="str">
        <f t="shared" si="57"/>
        <v>7,4</v>
      </c>
      <c r="J180" s="10" t="str">
        <f t="shared" si="57"/>
        <v>8,4</v>
      </c>
      <c r="K180" s="10" t="str">
        <f t="shared" si="57"/>
        <v>9,4</v>
      </c>
      <c r="L180" s="10" t="str">
        <f t="shared" si="57"/>
        <v>10,4</v>
      </c>
      <c r="M180" s="11"/>
      <c r="N180" s="266">
        <v>174</v>
      </c>
      <c r="O180" s="267">
        <v>1</v>
      </c>
      <c r="P180" s="267">
        <v>9</v>
      </c>
      <c r="Q180" s="267">
        <v>8</v>
      </c>
      <c r="R180" s="266">
        <v>174</v>
      </c>
      <c r="S180" s="275" t="s">
        <v>361</v>
      </c>
      <c r="T180" s="266">
        <v>0</v>
      </c>
      <c r="U180" s="266">
        <v>-1</v>
      </c>
      <c r="V180" s="266">
        <v>0.1</v>
      </c>
      <c r="W180" s="268">
        <v>9.9999999999999995E-7</v>
      </c>
      <c r="X180" s="266">
        <v>0.2</v>
      </c>
      <c r="Y180" s="266">
        <v>0.3</v>
      </c>
      <c r="Z180" s="266">
        <v>0.21</v>
      </c>
      <c r="AA180" s="266">
        <v>3.5</v>
      </c>
      <c r="AB180" s="272" t="s">
        <v>215</v>
      </c>
      <c r="AC180" s="199" t="str">
        <f t="shared" si="54"/>
        <v>9,10</v>
      </c>
      <c r="AD180" s="199" t="str">
        <f t="shared" si="55"/>
        <v/>
      </c>
      <c r="AE180" s="157">
        <v>140</v>
      </c>
      <c r="AF180" s="157">
        <v>27156000</v>
      </c>
      <c r="AG180" s="157">
        <v>0.125</v>
      </c>
      <c r="AH180" s="157">
        <v>0</v>
      </c>
      <c r="AI180" s="157">
        <v>0.23072490350393801</v>
      </c>
      <c r="AJ180" s="157">
        <v>0.24431174794767599</v>
      </c>
      <c r="AK180" s="157">
        <v>0</v>
      </c>
      <c r="AL180" s="157">
        <v>4.3095404684282301E-2</v>
      </c>
      <c r="AM180" s="157">
        <v>0</v>
      </c>
      <c r="AN180" s="157">
        <v>0</v>
      </c>
      <c r="AO180" s="157">
        <v>-0.25000000000006001</v>
      </c>
      <c r="AP180" s="157">
        <v>0</v>
      </c>
      <c r="AQ180" s="157">
        <v>0</v>
      </c>
      <c r="AR180" s="157">
        <v>0</v>
      </c>
      <c r="AS180" s="157">
        <v>0</v>
      </c>
      <c r="AT180" s="157">
        <v>0</v>
      </c>
      <c r="AU180" s="157">
        <v>314.30555555555497</v>
      </c>
      <c r="AV180" s="282"/>
      <c r="AW180" s="282"/>
      <c r="AX180" s="282"/>
      <c r="AY180" s="282"/>
      <c r="AZ180" s="282"/>
      <c r="BA180" s="282"/>
      <c r="BH180" s="295">
        <v>175</v>
      </c>
      <c r="BI180" s="295">
        <v>33288000</v>
      </c>
      <c r="BJ180" s="85">
        <v>185</v>
      </c>
      <c r="BK180" s="85">
        <v>1018.590771</v>
      </c>
      <c r="BL180" s="85">
        <v>227.43932419999999</v>
      </c>
      <c r="BM180" s="85">
        <v>5.3206338049999999</v>
      </c>
      <c r="BN180" s="85">
        <v>-1018.590771</v>
      </c>
      <c r="BO180" s="85">
        <v>-199.09451569999999</v>
      </c>
      <c r="BP180" s="85">
        <v>-208.02417460000001</v>
      </c>
      <c r="BQ180" s="296">
        <f t="shared" si="53"/>
        <v>385.27777777777777</v>
      </c>
      <c r="BT180" s="295">
        <v>175</v>
      </c>
      <c r="BU180" s="295">
        <v>33288000</v>
      </c>
      <c r="BV180" s="85">
        <v>1041.2564440000001</v>
      </c>
      <c r="BW180" s="85">
        <v>1001.419081</v>
      </c>
      <c r="BX180" s="85">
        <v>-32.848260420000003</v>
      </c>
      <c r="BY180" s="85">
        <v>31.227061469999999</v>
      </c>
      <c r="BZ180" s="85">
        <v>-188.2885747</v>
      </c>
      <c r="CA180" s="85">
        <v>176.79711309999999</v>
      </c>
    </row>
    <row r="181" spans="2:79" ht="9.9499999999999993" customHeight="1">
      <c r="B181" s="11">
        <f>COLUMN()</f>
        <v>2</v>
      </c>
      <c r="C181" s="10" t="str">
        <f t="shared" si="57"/>
        <v>1,5</v>
      </c>
      <c r="D181" s="10" t="str">
        <f t="shared" si="57"/>
        <v>2,5</v>
      </c>
      <c r="E181" s="10" t="str">
        <f t="shared" si="57"/>
        <v>3,5</v>
      </c>
      <c r="F181" s="10" t="str">
        <f t="shared" si="57"/>
        <v>4,5</v>
      </c>
      <c r="G181" s="10" t="str">
        <f t="shared" si="57"/>
        <v>5,5</v>
      </c>
      <c r="H181" s="10" t="str">
        <f t="shared" si="57"/>
        <v>6,5</v>
      </c>
      <c r="I181" s="10" t="str">
        <f t="shared" si="57"/>
        <v>7,5</v>
      </c>
      <c r="J181" s="10" t="str">
        <f t="shared" si="57"/>
        <v>8,5</v>
      </c>
      <c r="K181" s="10" t="str">
        <f t="shared" si="57"/>
        <v>9,5</v>
      </c>
      <c r="L181" s="10" t="str">
        <f t="shared" si="57"/>
        <v>10,5</v>
      </c>
      <c r="M181" s="11"/>
      <c r="N181" s="266">
        <v>175</v>
      </c>
      <c r="O181" s="267">
        <v>1</v>
      </c>
      <c r="P181" s="267">
        <v>9</v>
      </c>
      <c r="Q181" s="267">
        <v>9</v>
      </c>
      <c r="R181" s="266">
        <v>175</v>
      </c>
      <c r="S181" s="275" t="s">
        <v>362</v>
      </c>
      <c r="T181" s="266">
        <v>0</v>
      </c>
      <c r="U181" s="266">
        <v>-1</v>
      </c>
      <c r="V181" s="266">
        <v>0.1</v>
      </c>
      <c r="W181" s="268">
        <v>9.9999999999999995E-7</v>
      </c>
      <c r="X181" s="266">
        <v>0.2</v>
      </c>
      <c r="Y181" s="266">
        <v>0.3</v>
      </c>
      <c r="Z181" s="266">
        <v>0.21</v>
      </c>
      <c r="AA181" s="266">
        <v>3.5</v>
      </c>
      <c r="AB181" s="272" t="s">
        <v>215</v>
      </c>
      <c r="AC181" s="199" t="str">
        <f t="shared" si="54"/>
        <v>10,10</v>
      </c>
      <c r="AD181" s="199" t="str">
        <f t="shared" si="55"/>
        <v/>
      </c>
      <c r="AE181" s="157">
        <v>141</v>
      </c>
      <c r="AF181" s="157">
        <v>27331200</v>
      </c>
      <c r="AG181" s="157">
        <v>0.125</v>
      </c>
      <c r="AH181" s="157">
        <v>0</v>
      </c>
      <c r="AI181" s="157">
        <v>0.23072490350393801</v>
      </c>
      <c r="AJ181" s="157">
        <v>0.24423582941038599</v>
      </c>
      <c r="AK181" s="157">
        <v>0</v>
      </c>
      <c r="AL181" s="157">
        <v>4.3392635795581301E-2</v>
      </c>
      <c r="AM181" s="157">
        <v>0</v>
      </c>
      <c r="AN181" s="157">
        <v>0</v>
      </c>
      <c r="AO181" s="157">
        <v>-0.249999999999964</v>
      </c>
      <c r="AP181" s="157">
        <v>0</v>
      </c>
      <c r="AQ181" s="157">
        <v>0</v>
      </c>
      <c r="AR181" s="157">
        <v>0</v>
      </c>
      <c r="AS181" s="157">
        <v>0</v>
      </c>
      <c r="AT181" s="157">
        <v>0</v>
      </c>
      <c r="AU181" s="157">
        <v>316.33333333333297</v>
      </c>
      <c r="AV181" s="282"/>
      <c r="AW181" s="282"/>
      <c r="AX181" s="282"/>
      <c r="AY181" s="282"/>
      <c r="AZ181" s="282"/>
      <c r="BA181" s="282"/>
      <c r="BH181" s="295">
        <v>176</v>
      </c>
      <c r="BI181" s="295">
        <v>33463200</v>
      </c>
      <c r="BJ181" s="85">
        <v>185</v>
      </c>
      <c r="BK181" s="85">
        <v>1018.594275</v>
      </c>
      <c r="BL181" s="85">
        <v>227.4401938</v>
      </c>
      <c r="BM181" s="85">
        <v>5.3222470230000001</v>
      </c>
      <c r="BN181" s="85">
        <v>-1018.594275</v>
      </c>
      <c r="BO181" s="85">
        <v>-199.09289849999999</v>
      </c>
      <c r="BP181" s="85">
        <v>-208.02504830000001</v>
      </c>
      <c r="BQ181" s="296">
        <f t="shared" si="53"/>
        <v>387.30555555555554</v>
      </c>
      <c r="BT181" s="295">
        <v>176</v>
      </c>
      <c r="BU181" s="295">
        <v>33463200</v>
      </c>
      <c r="BV181" s="85">
        <v>1041.256496</v>
      </c>
      <c r="BW181" s="85">
        <v>1001.419077</v>
      </c>
      <c r="BX181" s="85">
        <v>-32.850545070000003</v>
      </c>
      <c r="BY181" s="85">
        <v>31.227061469999999</v>
      </c>
      <c r="BZ181" s="85">
        <v>-188.28771499999999</v>
      </c>
      <c r="CA181" s="85">
        <v>176.79798679999999</v>
      </c>
    </row>
    <row r="182" spans="2:79" ht="9.9499999999999993" customHeight="1">
      <c r="B182" s="11">
        <f>COLUMN()</f>
        <v>2</v>
      </c>
      <c r="C182" s="10" t="str">
        <f t="shared" si="57"/>
        <v>1,6</v>
      </c>
      <c r="D182" s="10" t="str">
        <f t="shared" si="57"/>
        <v>2,6</v>
      </c>
      <c r="E182" s="10" t="str">
        <f t="shared" si="57"/>
        <v>3,6</v>
      </c>
      <c r="F182" s="10" t="str">
        <f t="shared" si="57"/>
        <v>4,6</v>
      </c>
      <c r="G182" s="10" t="str">
        <f t="shared" si="57"/>
        <v>5,6</v>
      </c>
      <c r="H182" s="10" t="str">
        <f t="shared" si="57"/>
        <v>6,6</v>
      </c>
      <c r="I182" s="10" t="str">
        <f t="shared" si="57"/>
        <v>7,6</v>
      </c>
      <c r="J182" s="10" t="str">
        <f t="shared" si="57"/>
        <v>8,6</v>
      </c>
      <c r="K182" s="10" t="str">
        <f t="shared" si="57"/>
        <v>9,6</v>
      </c>
      <c r="L182" s="10" t="str">
        <f t="shared" si="57"/>
        <v>10,6</v>
      </c>
      <c r="M182" s="11"/>
      <c r="N182" s="266">
        <v>176</v>
      </c>
      <c r="O182" s="267">
        <v>1</v>
      </c>
      <c r="P182" s="267">
        <v>10</v>
      </c>
      <c r="Q182" s="267">
        <v>1</v>
      </c>
      <c r="R182" s="266">
        <v>176</v>
      </c>
      <c r="S182" s="275" t="s">
        <v>363</v>
      </c>
      <c r="T182" s="266">
        <v>0</v>
      </c>
      <c r="U182" s="266">
        <v>-1</v>
      </c>
      <c r="V182" s="266">
        <v>0.1</v>
      </c>
      <c r="W182" s="268">
        <v>9.9999999999999995E-7</v>
      </c>
      <c r="X182" s="266">
        <v>0.2</v>
      </c>
      <c r="Y182" s="266">
        <v>0.3</v>
      </c>
      <c r="Z182" s="266">
        <v>0.21</v>
      </c>
      <c r="AA182" s="266">
        <v>3.5</v>
      </c>
      <c r="AB182" s="272" t="s">
        <v>215</v>
      </c>
      <c r="AC182" s="199" t="str">
        <f t="shared" si="54"/>
        <v>2,11</v>
      </c>
      <c r="AD182" s="199" t="str">
        <f t="shared" si="55"/>
        <v/>
      </c>
      <c r="AE182" s="157">
        <v>142</v>
      </c>
      <c r="AF182" s="157">
        <v>27506400</v>
      </c>
      <c r="AG182" s="157">
        <v>0.125</v>
      </c>
      <c r="AH182" s="157">
        <v>0</v>
      </c>
      <c r="AI182" s="157">
        <v>0.23072490350393801</v>
      </c>
      <c r="AJ182" s="157">
        <v>0.24423582941038599</v>
      </c>
      <c r="AK182" s="157">
        <v>0</v>
      </c>
      <c r="AL182" s="157">
        <v>4.8274199150686002E-2</v>
      </c>
      <c r="AM182" s="157">
        <v>0</v>
      </c>
      <c r="AN182" s="157">
        <v>0</v>
      </c>
      <c r="AO182" s="157">
        <v>-0.249999999999996</v>
      </c>
      <c r="AP182" s="157">
        <v>0</v>
      </c>
      <c r="AQ182" s="157">
        <v>0</v>
      </c>
      <c r="AR182" s="157">
        <v>0</v>
      </c>
      <c r="AS182" s="157">
        <v>0</v>
      </c>
      <c r="AT182" s="157">
        <v>0</v>
      </c>
      <c r="AU182" s="157">
        <v>318.36111111111097</v>
      </c>
      <c r="AV182" s="282"/>
      <c r="AW182" s="282"/>
      <c r="AX182" s="282"/>
      <c r="AY182" s="282"/>
      <c r="AZ182" s="282"/>
      <c r="BA182" s="282"/>
      <c r="BH182" s="295">
        <v>177</v>
      </c>
      <c r="BI182" s="295">
        <v>33638400</v>
      </c>
      <c r="BJ182" s="85">
        <v>185</v>
      </c>
      <c r="BK182" s="85">
        <v>1018.597651</v>
      </c>
      <c r="BL182" s="85">
        <v>227.44103250000001</v>
      </c>
      <c r="BM182" s="85">
        <v>5.3238476959999996</v>
      </c>
      <c r="BN182" s="85">
        <v>-1018.597651</v>
      </c>
      <c r="BO182" s="85">
        <v>-199.09128530000001</v>
      </c>
      <c r="BP182" s="85">
        <v>-208.02589950000001</v>
      </c>
      <c r="BQ182" s="296">
        <f t="shared" si="53"/>
        <v>389.33333333333331</v>
      </c>
      <c r="BT182" s="295">
        <v>177</v>
      </c>
      <c r="BU182" s="295">
        <v>33638400</v>
      </c>
      <c r="BV182" s="85">
        <v>1041.256547</v>
      </c>
      <c r="BW182" s="85">
        <v>1001.419073</v>
      </c>
      <c r="BX182" s="85">
        <v>-32.852764120000003</v>
      </c>
      <c r="BY182" s="85">
        <v>31.227061469999999</v>
      </c>
      <c r="BZ182" s="85">
        <v>-188.286889</v>
      </c>
      <c r="CA182" s="85">
        <v>176.79883810000001</v>
      </c>
    </row>
    <row r="183" spans="2:79" ht="9.9499999999999993" customHeight="1">
      <c r="B183" s="11">
        <f>COLUMN()</f>
        <v>2</v>
      </c>
      <c r="C183" s="10" t="str">
        <f t="shared" si="57"/>
        <v>1,7</v>
      </c>
      <c r="D183" s="10" t="str">
        <f t="shared" si="57"/>
        <v>2,7</v>
      </c>
      <c r="E183" s="10" t="str">
        <f t="shared" si="57"/>
        <v>3,7</v>
      </c>
      <c r="F183" s="10" t="str">
        <f t="shared" si="57"/>
        <v>4,7</v>
      </c>
      <c r="G183" s="10" t="str">
        <f t="shared" si="57"/>
        <v>5,7</v>
      </c>
      <c r="H183" s="10" t="str">
        <f t="shared" si="57"/>
        <v>6,7</v>
      </c>
      <c r="I183" s="10" t="str">
        <f t="shared" si="57"/>
        <v>7,7</v>
      </c>
      <c r="J183" s="10" t="str">
        <f t="shared" si="57"/>
        <v>8,7</v>
      </c>
      <c r="K183" s="10" t="str">
        <f t="shared" si="57"/>
        <v>9,7</v>
      </c>
      <c r="L183" s="10" t="str">
        <f t="shared" si="57"/>
        <v>10,7</v>
      </c>
      <c r="M183" s="11"/>
      <c r="N183" s="266">
        <v>177</v>
      </c>
      <c r="O183" s="267">
        <v>1</v>
      </c>
      <c r="P183" s="267">
        <v>10</v>
      </c>
      <c r="Q183" s="267">
        <v>5</v>
      </c>
      <c r="R183" s="266">
        <v>177</v>
      </c>
      <c r="S183" s="275" t="s">
        <v>364</v>
      </c>
      <c r="T183" s="266">
        <v>0</v>
      </c>
      <c r="U183" s="266">
        <v>-1</v>
      </c>
      <c r="V183" s="266">
        <v>0.1</v>
      </c>
      <c r="W183" s="268">
        <v>9.9999999999999995E-7</v>
      </c>
      <c r="X183" s="266">
        <v>0.1</v>
      </c>
      <c r="Y183" s="266">
        <v>0.3</v>
      </c>
      <c r="Z183" s="266">
        <v>0.11</v>
      </c>
      <c r="AA183" s="266">
        <v>3.5</v>
      </c>
      <c r="AB183" s="272" t="s">
        <v>215</v>
      </c>
      <c r="AC183" s="199" t="str">
        <f t="shared" si="54"/>
        <v>6,11</v>
      </c>
      <c r="AD183" s="199" t="str">
        <f t="shared" si="55"/>
        <v/>
      </c>
      <c r="AE183" s="157">
        <v>143</v>
      </c>
      <c r="AF183" s="157">
        <v>27681600</v>
      </c>
      <c r="AG183" s="157">
        <v>0.125</v>
      </c>
      <c r="AH183" s="157">
        <v>0</v>
      </c>
      <c r="AI183" s="157">
        <v>0.22463235826491201</v>
      </c>
      <c r="AJ183" s="157">
        <v>0.24423582941038599</v>
      </c>
      <c r="AK183" s="157">
        <v>0</v>
      </c>
      <c r="AL183" s="157">
        <v>5.9244496952310197E-2</v>
      </c>
      <c r="AM183" s="157">
        <v>0</v>
      </c>
      <c r="AN183" s="157">
        <v>0</v>
      </c>
      <c r="AO183" s="157">
        <v>-0.25000000000002798</v>
      </c>
      <c r="AP183" s="157">
        <v>0</v>
      </c>
      <c r="AQ183" s="157">
        <v>0</v>
      </c>
      <c r="AR183" s="157">
        <v>0</v>
      </c>
      <c r="AS183" s="157">
        <v>0</v>
      </c>
      <c r="AT183" s="157">
        <v>0</v>
      </c>
      <c r="AU183" s="157">
        <v>320.388888888888</v>
      </c>
      <c r="AV183" s="282"/>
      <c r="AW183" s="282"/>
      <c r="AX183" s="282"/>
      <c r="AY183" s="282"/>
      <c r="AZ183" s="282"/>
      <c r="BA183" s="282"/>
      <c r="BH183" s="295">
        <v>178</v>
      </c>
      <c r="BI183" s="295">
        <v>33813600</v>
      </c>
      <c r="BJ183" s="85">
        <v>185</v>
      </c>
      <c r="BK183" s="85">
        <v>1018.600908</v>
      </c>
      <c r="BL183" s="85">
        <v>227.4418446</v>
      </c>
      <c r="BM183" s="85">
        <v>5.3254347409999996</v>
      </c>
      <c r="BN183" s="85">
        <v>-1018.600908</v>
      </c>
      <c r="BO183" s="85">
        <v>-199.08968100000001</v>
      </c>
      <c r="BP183" s="85">
        <v>-208.0267288</v>
      </c>
      <c r="BQ183" s="296">
        <f t="shared" si="53"/>
        <v>391.36111111111109</v>
      </c>
      <c r="BT183" s="295">
        <v>178</v>
      </c>
      <c r="BU183" s="295">
        <v>33813600</v>
      </c>
      <c r="BV183" s="85">
        <v>1041.2565959999999</v>
      </c>
      <c r="BW183" s="85">
        <v>1001.41907</v>
      </c>
      <c r="BX183" s="85">
        <v>-32.85491949</v>
      </c>
      <c r="BY183" s="85">
        <v>31.227061469999999</v>
      </c>
      <c r="BZ183" s="85">
        <v>-188.28609890000001</v>
      </c>
      <c r="CA183" s="85">
        <v>176.79966730000001</v>
      </c>
    </row>
    <row r="184" spans="2:79" ht="9.9499999999999993" customHeight="1">
      <c r="B184" s="11">
        <f>COLUMN()</f>
        <v>2</v>
      </c>
      <c r="C184" s="10" t="str">
        <f t="shared" si="57"/>
        <v>1,8</v>
      </c>
      <c r="D184" s="10" t="str">
        <f t="shared" si="57"/>
        <v>2,8</v>
      </c>
      <c r="E184" s="10" t="str">
        <f t="shared" si="57"/>
        <v>3,8</v>
      </c>
      <c r="F184" s="10" t="str">
        <f t="shared" si="57"/>
        <v>4,8</v>
      </c>
      <c r="G184" s="10" t="str">
        <f t="shared" si="57"/>
        <v>5,8</v>
      </c>
      <c r="H184" s="10" t="str">
        <f t="shared" si="57"/>
        <v>6,8</v>
      </c>
      <c r="I184" s="10" t="str">
        <f t="shared" si="57"/>
        <v>7,8</v>
      </c>
      <c r="J184" s="10" t="str">
        <f t="shared" si="57"/>
        <v>8,8</v>
      </c>
      <c r="K184" s="10" t="str">
        <f t="shared" si="57"/>
        <v>9,8</v>
      </c>
      <c r="L184" s="10" t="str">
        <f t="shared" si="57"/>
        <v>10,8</v>
      </c>
      <c r="M184" s="11"/>
      <c r="N184" s="266">
        <v>178</v>
      </c>
      <c r="O184" s="267">
        <v>1</v>
      </c>
      <c r="P184" s="267">
        <v>10</v>
      </c>
      <c r="Q184" s="267">
        <v>8</v>
      </c>
      <c r="R184" s="266">
        <v>178</v>
      </c>
      <c r="S184" s="275" t="s">
        <v>365</v>
      </c>
      <c r="T184" s="266">
        <v>0</v>
      </c>
      <c r="U184" s="266">
        <v>-1</v>
      </c>
      <c r="V184" s="266">
        <v>0.1</v>
      </c>
      <c r="W184" s="268">
        <v>9.9999999999999995E-7</v>
      </c>
      <c r="X184" s="266">
        <v>0.2</v>
      </c>
      <c r="Y184" s="266">
        <v>0.3</v>
      </c>
      <c r="Z184" s="266">
        <v>0.21</v>
      </c>
      <c r="AA184" s="266">
        <v>3.5</v>
      </c>
      <c r="AB184" s="272" t="s">
        <v>215</v>
      </c>
      <c r="AC184" s="199" t="str">
        <f t="shared" si="54"/>
        <v>9,11</v>
      </c>
      <c r="AD184" s="199" t="str">
        <f t="shared" si="55"/>
        <v/>
      </c>
      <c r="AE184" s="157">
        <v>144</v>
      </c>
      <c r="AF184" s="157">
        <v>27856800</v>
      </c>
      <c r="AG184" s="157">
        <v>0.125</v>
      </c>
      <c r="AH184" s="157">
        <v>0</v>
      </c>
      <c r="AI184" s="157">
        <v>0.22463235826491201</v>
      </c>
      <c r="AJ184" s="157">
        <v>0.24423582941038599</v>
      </c>
      <c r="AK184" s="157">
        <v>0</v>
      </c>
      <c r="AL184" s="157">
        <v>6.5321545707222095E-2</v>
      </c>
      <c r="AM184" s="157">
        <v>0</v>
      </c>
      <c r="AN184" s="157">
        <v>0</v>
      </c>
      <c r="AO184" s="157">
        <v>-0.249999999999996</v>
      </c>
      <c r="AP184" s="157">
        <v>0</v>
      </c>
      <c r="AQ184" s="157">
        <v>0</v>
      </c>
      <c r="AR184" s="157">
        <v>0</v>
      </c>
      <c r="AS184" s="157">
        <v>0</v>
      </c>
      <c r="AT184" s="157">
        <v>0</v>
      </c>
      <c r="AU184" s="157">
        <v>322.416666666666</v>
      </c>
      <c r="AV184" s="282"/>
      <c r="AW184" s="282"/>
      <c r="AX184" s="282"/>
      <c r="AY184" s="282"/>
      <c r="AZ184" s="282"/>
      <c r="BA184" s="282"/>
      <c r="BH184" s="295">
        <v>179</v>
      </c>
      <c r="BI184" s="295">
        <v>33988800</v>
      </c>
      <c r="BJ184" s="85">
        <v>185</v>
      </c>
      <c r="BK184" s="85">
        <v>1018.604055</v>
      </c>
      <c r="BL184" s="85">
        <v>227.44263989999999</v>
      </c>
      <c r="BM184" s="85">
        <v>5.3270068650000004</v>
      </c>
      <c r="BN184" s="85">
        <v>-1018.604055</v>
      </c>
      <c r="BO184" s="85">
        <v>-199.08809640000001</v>
      </c>
      <c r="BP184" s="85">
        <v>-208.02753659999999</v>
      </c>
      <c r="BQ184" s="296">
        <f t="shared" si="53"/>
        <v>393.38888888888891</v>
      </c>
      <c r="BT184" s="295">
        <v>179</v>
      </c>
      <c r="BU184" s="295">
        <v>33988800</v>
      </c>
      <c r="BV184" s="85">
        <v>1041.2566449999999</v>
      </c>
      <c r="BW184" s="85">
        <v>1001.419066</v>
      </c>
      <c r="BX184" s="85">
        <v>-32.857013029999997</v>
      </c>
      <c r="BY184" s="85">
        <v>31.227061469999999</v>
      </c>
      <c r="BZ184" s="85">
        <v>-188.2853475</v>
      </c>
      <c r="CA184" s="85">
        <v>176.8004751</v>
      </c>
    </row>
    <row r="185" spans="2:79" ht="9.9499999999999993" customHeight="1">
      <c r="B185" s="11">
        <f>COLUMN()</f>
        <v>2</v>
      </c>
      <c r="C185" s="10" t="str">
        <f t="shared" si="57"/>
        <v>1,9</v>
      </c>
      <c r="D185" s="10" t="str">
        <f t="shared" si="57"/>
        <v>2,9</v>
      </c>
      <c r="E185" s="10" t="str">
        <f t="shared" si="57"/>
        <v>3,9</v>
      </c>
      <c r="F185" s="10" t="str">
        <f t="shared" si="57"/>
        <v>4,9</v>
      </c>
      <c r="G185" s="10" t="str">
        <f t="shared" si="57"/>
        <v>5,9</v>
      </c>
      <c r="H185" s="10" t="str">
        <f t="shared" si="57"/>
        <v>6,9</v>
      </c>
      <c r="I185" s="10" t="str">
        <f t="shared" si="57"/>
        <v>7,9</v>
      </c>
      <c r="J185" s="10" t="str">
        <f t="shared" si="57"/>
        <v>8,9</v>
      </c>
      <c r="K185" s="10" t="str">
        <f t="shared" si="57"/>
        <v>9,9</v>
      </c>
      <c r="L185" s="10" t="str">
        <f t="shared" si="57"/>
        <v>10,9</v>
      </c>
      <c r="M185" s="11"/>
      <c r="N185" s="266">
        <v>179</v>
      </c>
      <c r="O185" s="267">
        <v>1</v>
      </c>
      <c r="P185" s="267">
        <v>11</v>
      </c>
      <c r="Q185" s="267">
        <v>0</v>
      </c>
      <c r="R185" s="266">
        <v>179</v>
      </c>
      <c r="S185" s="275" t="s">
        <v>366</v>
      </c>
      <c r="T185" s="266">
        <v>0</v>
      </c>
      <c r="U185" s="266">
        <v>-1</v>
      </c>
      <c r="V185" s="266">
        <v>0.1</v>
      </c>
      <c r="W185" s="268">
        <v>9.9999999999999995E-7</v>
      </c>
      <c r="X185" s="266">
        <v>0.2</v>
      </c>
      <c r="Y185" s="266">
        <v>0.3</v>
      </c>
      <c r="Z185" s="266">
        <v>0.21</v>
      </c>
      <c r="AA185" s="266">
        <v>3.5</v>
      </c>
      <c r="AB185" s="272" t="s">
        <v>215</v>
      </c>
      <c r="AC185" s="199" t="str">
        <f t="shared" si="54"/>
        <v>1,12</v>
      </c>
      <c r="AD185" s="199" t="str">
        <f t="shared" si="55"/>
        <v/>
      </c>
      <c r="AE185" s="157">
        <v>145</v>
      </c>
      <c r="AF185" s="157">
        <v>28032000</v>
      </c>
      <c r="AG185" s="157">
        <v>0.125</v>
      </c>
      <c r="AH185" s="157">
        <v>0</v>
      </c>
      <c r="AI185" s="157">
        <v>0.224632358264856</v>
      </c>
      <c r="AJ185" s="157">
        <v>0.24423582941038599</v>
      </c>
      <c r="AK185" s="157">
        <v>0</v>
      </c>
      <c r="AL185" s="157">
        <v>6.8292043564045807E-2</v>
      </c>
      <c r="AM185" s="157">
        <v>0</v>
      </c>
      <c r="AN185" s="157">
        <v>0</v>
      </c>
      <c r="AO185" s="157">
        <v>-0.249999999999996</v>
      </c>
      <c r="AP185" s="157">
        <v>0</v>
      </c>
      <c r="AQ185" s="157">
        <v>0</v>
      </c>
      <c r="AR185" s="157">
        <v>0</v>
      </c>
      <c r="AS185" s="157">
        <v>0</v>
      </c>
      <c r="AT185" s="157">
        <v>0</v>
      </c>
      <c r="AU185" s="157">
        <v>324.444444444444</v>
      </c>
      <c r="AV185" s="282"/>
      <c r="AW185" s="282"/>
      <c r="AX185" s="282"/>
      <c r="AY185" s="282"/>
      <c r="AZ185" s="282"/>
      <c r="BA185" s="282"/>
      <c r="BH185" s="295">
        <v>180</v>
      </c>
      <c r="BI185" s="295">
        <v>34164000</v>
      </c>
      <c r="BJ185" s="85">
        <v>185</v>
      </c>
      <c r="BK185" s="85">
        <v>1018.607115</v>
      </c>
      <c r="BL185" s="85">
        <v>227.44344219999999</v>
      </c>
      <c r="BM185" s="85">
        <v>5.3285558059999998</v>
      </c>
      <c r="BN185" s="85">
        <v>-1018.607115</v>
      </c>
      <c r="BO185" s="85">
        <v>-199.0865584</v>
      </c>
      <c r="BP185" s="85">
        <v>-208.02832799999999</v>
      </c>
      <c r="BQ185" s="296">
        <f t="shared" si="53"/>
        <v>395.41666666666669</v>
      </c>
      <c r="BT185" s="295">
        <v>180</v>
      </c>
      <c r="BU185" s="295">
        <v>34164000</v>
      </c>
      <c r="BV185" s="85">
        <v>1041.256691</v>
      </c>
      <c r="BW185" s="85">
        <v>1001.4190630000001</v>
      </c>
      <c r="BX185" s="85">
        <v>-32.859049290000002</v>
      </c>
      <c r="BY185" s="85">
        <v>31.227061469999999</v>
      </c>
      <c r="BZ185" s="85">
        <v>-188.28464210000001</v>
      </c>
      <c r="CA185" s="85">
        <v>176.8012665</v>
      </c>
    </row>
    <row r="186" spans="2:79" ht="9.9499999999999993" customHeight="1">
      <c r="B186" s="11">
        <f>COLUMN()</f>
        <v>2</v>
      </c>
      <c r="C186" s="10" t="str">
        <f t="shared" si="57"/>
        <v>1,10</v>
      </c>
      <c r="D186" s="10" t="str">
        <f t="shared" si="57"/>
        <v>2,10</v>
      </c>
      <c r="E186" s="10" t="str">
        <f t="shared" si="57"/>
        <v>3,10</v>
      </c>
      <c r="F186" s="10" t="str">
        <f t="shared" si="57"/>
        <v>4,10</v>
      </c>
      <c r="G186" s="10" t="str">
        <f t="shared" si="57"/>
        <v>5,10</v>
      </c>
      <c r="H186" s="10" t="str">
        <f t="shared" si="57"/>
        <v>6,10</v>
      </c>
      <c r="I186" s="10" t="str">
        <f t="shared" si="57"/>
        <v>7,10</v>
      </c>
      <c r="J186" s="10" t="str">
        <f t="shared" si="57"/>
        <v>8,10</v>
      </c>
      <c r="K186" s="10" t="str">
        <f t="shared" si="57"/>
        <v>9,10</v>
      </c>
      <c r="L186" s="10" t="str">
        <f t="shared" si="57"/>
        <v>10,10</v>
      </c>
      <c r="M186" s="11"/>
      <c r="N186" s="266">
        <v>180</v>
      </c>
      <c r="O186" s="267">
        <v>1</v>
      </c>
      <c r="P186" s="267">
        <v>11</v>
      </c>
      <c r="Q186" s="267">
        <v>1</v>
      </c>
      <c r="R186" s="266">
        <v>180</v>
      </c>
      <c r="S186" s="275" t="s">
        <v>367</v>
      </c>
      <c r="T186" s="266">
        <v>0</v>
      </c>
      <c r="U186" s="266">
        <v>-1</v>
      </c>
      <c r="V186" s="266">
        <v>0.1</v>
      </c>
      <c r="W186" s="268">
        <v>9.9999999999999995E-7</v>
      </c>
      <c r="X186" s="266">
        <v>0.2</v>
      </c>
      <c r="Y186" s="266">
        <v>0.3</v>
      </c>
      <c r="Z186" s="266">
        <v>0.21</v>
      </c>
      <c r="AA186" s="266">
        <v>3.5</v>
      </c>
      <c r="AB186" s="272" t="s">
        <v>215</v>
      </c>
      <c r="AC186" s="199" t="str">
        <f t="shared" si="54"/>
        <v>2,12</v>
      </c>
      <c r="AD186" s="199" t="str">
        <f t="shared" si="55"/>
        <v/>
      </c>
      <c r="AE186" s="157">
        <v>146</v>
      </c>
      <c r="AF186" s="157">
        <v>28207200</v>
      </c>
      <c r="AG186" s="157">
        <v>0.125</v>
      </c>
      <c r="AH186" s="157">
        <v>0</v>
      </c>
      <c r="AI186" s="157">
        <v>0.224632358264967</v>
      </c>
      <c r="AJ186" s="157">
        <v>0.24423582941038599</v>
      </c>
      <c r="AK186" s="157">
        <v>0</v>
      </c>
      <c r="AL186" s="157">
        <v>6.9241201913771394E-2</v>
      </c>
      <c r="AM186" s="157">
        <v>0</v>
      </c>
      <c r="AN186" s="157">
        <v>0</v>
      </c>
      <c r="AO186" s="157">
        <v>-0.249999999999996</v>
      </c>
      <c r="AP186" s="157">
        <v>0</v>
      </c>
      <c r="AQ186" s="157">
        <v>0</v>
      </c>
      <c r="AR186" s="157">
        <v>0</v>
      </c>
      <c r="AS186" s="157">
        <v>0</v>
      </c>
      <c r="AT186" s="157">
        <v>0</v>
      </c>
      <c r="AU186" s="157">
        <v>326.472222222222</v>
      </c>
      <c r="AV186" s="282"/>
      <c r="AW186" s="282"/>
      <c r="AX186" s="282"/>
      <c r="AY186" s="282"/>
      <c r="AZ186" s="282"/>
      <c r="BA186" s="282"/>
      <c r="BH186" s="295">
        <v>181</v>
      </c>
      <c r="BI186" s="295">
        <v>34339200</v>
      </c>
      <c r="BJ186" s="85">
        <v>185</v>
      </c>
      <c r="BK186" s="85">
        <v>1018.610147</v>
      </c>
      <c r="BL186" s="85">
        <v>228.43754100000001</v>
      </c>
      <c r="BM186" s="85">
        <v>5.3316706050000002</v>
      </c>
      <c r="BN186" s="85">
        <v>-1018.610147</v>
      </c>
      <c r="BO186" s="85">
        <v>-200.0767487</v>
      </c>
      <c r="BP186" s="85">
        <v>-208.02912180000001</v>
      </c>
      <c r="BQ186" s="296">
        <f t="shared" si="53"/>
        <v>397.44444444444446</v>
      </c>
      <c r="BT186" s="295">
        <v>181</v>
      </c>
      <c r="BU186" s="295">
        <v>34339200</v>
      </c>
      <c r="BV186" s="85">
        <v>1041.2567369999999</v>
      </c>
      <c r="BW186" s="85">
        <v>1001.4190599999999</v>
      </c>
      <c r="BX186" s="85">
        <v>-32.861051170000003</v>
      </c>
      <c r="BY186" s="85">
        <v>31.227061469999999</v>
      </c>
      <c r="BZ186" s="85">
        <v>-188.28400120000001</v>
      </c>
      <c r="CA186" s="85">
        <v>176.80206029999999</v>
      </c>
    </row>
    <row r="187" spans="2:79" ht="9.9499999999999993" customHeight="1">
      <c r="B187" s="11">
        <f>COLUMN()</f>
        <v>2</v>
      </c>
      <c r="C187" s="10" t="str">
        <f t="shared" si="57"/>
        <v>1,11</v>
      </c>
      <c r="D187" s="10" t="str">
        <f t="shared" si="57"/>
        <v>2,11</v>
      </c>
      <c r="E187" s="10" t="str">
        <f t="shared" si="57"/>
        <v>3,11</v>
      </c>
      <c r="F187" s="10" t="str">
        <f t="shared" si="57"/>
        <v>4,11</v>
      </c>
      <c r="G187" s="10" t="str">
        <f t="shared" si="57"/>
        <v>5,11</v>
      </c>
      <c r="H187" s="10" t="str">
        <f t="shared" si="57"/>
        <v>6,11</v>
      </c>
      <c r="I187" s="10" t="str">
        <f t="shared" si="57"/>
        <v>7,11</v>
      </c>
      <c r="J187" s="10" t="str">
        <f t="shared" si="57"/>
        <v>8,11</v>
      </c>
      <c r="K187" s="10" t="str">
        <f t="shared" si="57"/>
        <v>9,11</v>
      </c>
      <c r="L187" s="10" t="str">
        <f t="shared" si="57"/>
        <v>10,11</v>
      </c>
      <c r="M187" s="11"/>
      <c r="N187" s="266">
        <v>181</v>
      </c>
      <c r="O187" s="267">
        <v>1</v>
      </c>
      <c r="P187" s="267">
        <v>11</v>
      </c>
      <c r="Q187" s="267">
        <v>5</v>
      </c>
      <c r="R187" s="266">
        <v>181</v>
      </c>
      <c r="S187" s="275" t="s">
        <v>368</v>
      </c>
      <c r="T187" s="266">
        <v>0</v>
      </c>
      <c r="U187" s="266">
        <v>-1</v>
      </c>
      <c r="V187" s="266">
        <v>0.1</v>
      </c>
      <c r="W187" s="268">
        <v>9.9999999999999995E-7</v>
      </c>
      <c r="X187" s="266">
        <v>0.1</v>
      </c>
      <c r="Y187" s="266">
        <v>0.3</v>
      </c>
      <c r="Z187" s="266">
        <v>0.11</v>
      </c>
      <c r="AA187" s="266">
        <v>3.5</v>
      </c>
      <c r="AB187" s="272" t="s">
        <v>215</v>
      </c>
      <c r="AC187" s="199" t="str">
        <f t="shared" si="54"/>
        <v>6,12</v>
      </c>
      <c r="AD187" s="199" t="str">
        <f t="shared" si="55"/>
        <v/>
      </c>
      <c r="AE187" s="157">
        <v>147</v>
      </c>
      <c r="AF187" s="157">
        <v>28382400</v>
      </c>
      <c r="AG187" s="157">
        <v>0.125</v>
      </c>
      <c r="AH187" s="157">
        <v>0</v>
      </c>
      <c r="AI187" s="157">
        <v>0.224632358264856</v>
      </c>
      <c r="AJ187" s="157">
        <v>0.241756638131435</v>
      </c>
      <c r="AK187" s="157">
        <v>0</v>
      </c>
      <c r="AL187" s="157">
        <v>6.89169311430846E-2</v>
      </c>
      <c r="AM187" s="157">
        <v>0</v>
      </c>
      <c r="AN187" s="157">
        <v>0</v>
      </c>
      <c r="AO187" s="157">
        <v>-0.249999999999933</v>
      </c>
      <c r="AP187" s="157">
        <v>0</v>
      </c>
      <c r="AQ187" s="157">
        <v>0</v>
      </c>
      <c r="AR187" s="157">
        <v>0</v>
      </c>
      <c r="AS187" s="157">
        <v>0</v>
      </c>
      <c r="AT187" s="157">
        <v>0</v>
      </c>
      <c r="AU187" s="157">
        <v>328.5</v>
      </c>
      <c r="AV187" s="282"/>
      <c r="AW187" s="282"/>
      <c r="AX187" s="282"/>
      <c r="AY187" s="282"/>
      <c r="AZ187" s="282"/>
      <c r="BA187" s="282"/>
      <c r="BH187" s="295">
        <v>182</v>
      </c>
      <c r="BI187" s="295">
        <v>34514400</v>
      </c>
      <c r="BJ187" s="85">
        <v>185</v>
      </c>
      <c r="BK187" s="85">
        <v>1018.613118</v>
      </c>
      <c r="BL187" s="85">
        <v>228.43836300000001</v>
      </c>
      <c r="BM187" s="85">
        <v>5.3332045600000004</v>
      </c>
      <c r="BN187" s="85">
        <v>-1018.613118</v>
      </c>
      <c r="BO187" s="85">
        <v>-200.07526340000001</v>
      </c>
      <c r="BP187" s="85">
        <v>-208.0298951</v>
      </c>
      <c r="BQ187" s="296">
        <f t="shared" si="53"/>
        <v>399.47222222222223</v>
      </c>
      <c r="BT187" s="295">
        <v>182</v>
      </c>
      <c r="BU187" s="295">
        <v>34514400</v>
      </c>
      <c r="BV187" s="85">
        <v>1041.2567819999999</v>
      </c>
      <c r="BW187" s="85">
        <v>1001.4190579999999</v>
      </c>
      <c r="BX187" s="85">
        <v>-32.863011370000002</v>
      </c>
      <c r="BY187" s="85">
        <v>31.227061469999999</v>
      </c>
      <c r="BZ187" s="85">
        <v>-188.28340109999999</v>
      </c>
      <c r="CA187" s="85">
        <v>176.80283360000001</v>
      </c>
    </row>
    <row r="188" spans="2:79" ht="9.9499999999999993" customHeight="1">
      <c r="B188" s="11">
        <f>COLUMN()</f>
        <v>2</v>
      </c>
      <c r="C188" s="10" t="str">
        <f t="shared" si="57"/>
        <v>1,12</v>
      </c>
      <c r="D188" s="10" t="str">
        <f t="shared" si="57"/>
        <v>2,12</v>
      </c>
      <c r="E188" s="10" t="str">
        <f t="shared" si="57"/>
        <v>3,12</v>
      </c>
      <c r="F188" s="10" t="str">
        <f t="shared" si="57"/>
        <v>4,12</v>
      </c>
      <c r="G188" s="10" t="str">
        <f t="shared" si="57"/>
        <v>5,12</v>
      </c>
      <c r="H188" s="10" t="str">
        <f t="shared" si="57"/>
        <v>6,12</v>
      </c>
      <c r="I188" s="10" t="str">
        <f t="shared" si="57"/>
        <v>7,12</v>
      </c>
      <c r="J188" s="10" t="str">
        <f t="shared" si="57"/>
        <v>8,12</v>
      </c>
      <c r="K188" s="10" t="str">
        <f t="shared" si="57"/>
        <v>9,12</v>
      </c>
      <c r="L188" s="10" t="str">
        <f t="shared" si="57"/>
        <v>10,12</v>
      </c>
      <c r="M188" s="11"/>
      <c r="N188" s="266">
        <v>182</v>
      </c>
      <c r="O188" s="267">
        <v>1</v>
      </c>
      <c r="P188" s="267">
        <v>11</v>
      </c>
      <c r="Q188" s="267">
        <v>6</v>
      </c>
      <c r="R188" s="266">
        <v>182</v>
      </c>
      <c r="S188" s="275" t="s">
        <v>369</v>
      </c>
      <c r="T188" s="266">
        <v>0</v>
      </c>
      <c r="U188" s="266">
        <v>-1</v>
      </c>
      <c r="V188" s="266">
        <v>0.1</v>
      </c>
      <c r="W188" s="268">
        <v>9.9999999999999995E-7</v>
      </c>
      <c r="X188" s="266">
        <v>0.1</v>
      </c>
      <c r="Y188" s="266">
        <v>0.3</v>
      </c>
      <c r="Z188" s="266">
        <v>0.11</v>
      </c>
      <c r="AA188" s="266">
        <v>3.5</v>
      </c>
      <c r="AB188" s="272" t="s">
        <v>215</v>
      </c>
      <c r="AC188" s="199" t="str">
        <f t="shared" si="54"/>
        <v>7,12</v>
      </c>
      <c r="AD188" s="199" t="str">
        <f t="shared" si="55"/>
        <v/>
      </c>
      <c r="AE188" s="157">
        <v>148</v>
      </c>
      <c r="AF188" s="157">
        <v>28557600</v>
      </c>
      <c r="AG188" s="157">
        <v>0.125</v>
      </c>
      <c r="AH188" s="157">
        <v>0</v>
      </c>
      <c r="AI188" s="157">
        <v>0.224632358264856</v>
      </c>
      <c r="AJ188" s="157">
        <v>0.23936179321912601</v>
      </c>
      <c r="AK188" s="157">
        <v>0</v>
      </c>
      <c r="AL188" s="157">
        <v>6.8199255198711103E-2</v>
      </c>
      <c r="AM188" s="157">
        <v>0</v>
      </c>
      <c r="AN188" s="157">
        <v>0</v>
      </c>
      <c r="AO188" s="157">
        <v>-0.25000000000002798</v>
      </c>
      <c r="AP188" s="157">
        <v>0</v>
      </c>
      <c r="AQ188" s="157">
        <v>0</v>
      </c>
      <c r="AR188" s="157">
        <v>0</v>
      </c>
      <c r="AS188" s="157">
        <v>0</v>
      </c>
      <c r="AT188" s="157">
        <v>0</v>
      </c>
      <c r="AU188" s="157">
        <v>330.52777777777698</v>
      </c>
      <c r="AV188" s="282"/>
      <c r="AW188" s="282"/>
      <c r="AX188" s="282"/>
      <c r="AY188" s="282"/>
      <c r="AZ188" s="282"/>
      <c r="BA188" s="282"/>
      <c r="BH188" s="295">
        <v>183</v>
      </c>
      <c r="BI188" s="295">
        <v>34689600</v>
      </c>
      <c r="BJ188" s="85">
        <v>185</v>
      </c>
      <c r="BK188" s="85">
        <v>1018.617904</v>
      </c>
      <c r="BL188" s="85">
        <v>228.439955</v>
      </c>
      <c r="BM188" s="85">
        <v>5.3328244969999998</v>
      </c>
      <c r="BN188" s="85">
        <v>-1018.617904</v>
      </c>
      <c r="BO188" s="85">
        <v>-200.07649119999999</v>
      </c>
      <c r="BP188" s="85">
        <v>-208.03063929999999</v>
      </c>
      <c r="BQ188" s="296">
        <f t="shared" si="53"/>
        <v>401.5</v>
      </c>
      <c r="BT188" s="295">
        <v>183</v>
      </c>
      <c r="BU188" s="295">
        <v>34689600</v>
      </c>
      <c r="BV188" s="85">
        <v>1041.256826</v>
      </c>
      <c r="BW188" s="85">
        <v>1001.419055</v>
      </c>
      <c r="BX188" s="85">
        <v>-32.864922970000002</v>
      </c>
      <c r="BY188" s="85">
        <v>31.227061469999999</v>
      </c>
      <c r="BZ188" s="85">
        <v>-188.2828154</v>
      </c>
      <c r="CA188" s="85">
        <v>176.8035778</v>
      </c>
    </row>
    <row r="189" spans="2:79" ht="9.9499999999999993" customHeight="1">
      <c r="B189" s="11">
        <f>COLUMN()</f>
        <v>2</v>
      </c>
      <c r="C189" s="10" t="str">
        <f t="shared" si="57"/>
        <v>1,13</v>
      </c>
      <c r="D189" s="10" t="str">
        <f t="shared" si="57"/>
        <v>2,13</v>
      </c>
      <c r="E189" s="10" t="str">
        <f t="shared" si="57"/>
        <v>3,13</v>
      </c>
      <c r="F189" s="10" t="str">
        <f t="shared" si="57"/>
        <v>4,13</v>
      </c>
      <c r="G189" s="10" t="str">
        <f t="shared" si="57"/>
        <v>5,13</v>
      </c>
      <c r="H189" s="10" t="str">
        <f t="shared" si="57"/>
        <v>6,13</v>
      </c>
      <c r="I189" s="10" t="str">
        <f t="shared" si="57"/>
        <v>7,13</v>
      </c>
      <c r="J189" s="10" t="str">
        <f t="shared" si="57"/>
        <v>8,13</v>
      </c>
      <c r="K189" s="10" t="str">
        <f t="shared" si="57"/>
        <v>9,13</v>
      </c>
      <c r="L189" s="10" t="str">
        <f t="shared" si="57"/>
        <v>10,13</v>
      </c>
      <c r="M189" s="11"/>
      <c r="N189" s="266">
        <v>183</v>
      </c>
      <c r="O189" s="267">
        <v>1</v>
      </c>
      <c r="P189" s="267">
        <v>11</v>
      </c>
      <c r="Q189" s="267">
        <v>7</v>
      </c>
      <c r="R189" s="266">
        <v>183</v>
      </c>
      <c r="S189" s="275" t="s">
        <v>370</v>
      </c>
      <c r="T189" s="266">
        <v>0</v>
      </c>
      <c r="U189" s="266">
        <v>-1</v>
      </c>
      <c r="V189" s="266">
        <v>0.1</v>
      </c>
      <c r="W189" s="268">
        <v>9.9999999999999995E-7</v>
      </c>
      <c r="X189" s="266">
        <v>0.2</v>
      </c>
      <c r="Y189" s="266">
        <v>0.3</v>
      </c>
      <c r="Z189" s="266">
        <v>0.21</v>
      </c>
      <c r="AA189" s="266">
        <v>3.5</v>
      </c>
      <c r="AB189" s="272" t="s">
        <v>215</v>
      </c>
      <c r="AC189" s="199" t="str">
        <f t="shared" si="54"/>
        <v>8,12</v>
      </c>
      <c r="AD189" s="199" t="str">
        <f t="shared" si="55"/>
        <v/>
      </c>
      <c r="AE189" s="157">
        <v>149</v>
      </c>
      <c r="AF189" s="157">
        <v>28732800</v>
      </c>
      <c r="AG189" s="157">
        <v>0.125</v>
      </c>
      <c r="AH189" s="157">
        <v>0</v>
      </c>
      <c r="AI189" s="157">
        <v>0.22463235826491201</v>
      </c>
      <c r="AJ189" s="157">
        <v>0.23936179321912601</v>
      </c>
      <c r="AK189" s="157">
        <v>0</v>
      </c>
      <c r="AL189" s="157">
        <v>6.7211347361966503E-2</v>
      </c>
      <c r="AM189" s="157">
        <v>0</v>
      </c>
      <c r="AN189" s="157">
        <v>0</v>
      </c>
      <c r="AO189" s="157">
        <v>-0.249999999999964</v>
      </c>
      <c r="AP189" s="157">
        <v>0</v>
      </c>
      <c r="AQ189" s="157">
        <v>0</v>
      </c>
      <c r="AR189" s="157">
        <v>0</v>
      </c>
      <c r="AS189" s="157">
        <v>0</v>
      </c>
      <c r="AT189" s="157">
        <v>0</v>
      </c>
      <c r="AU189" s="157">
        <v>332.55555555555497</v>
      </c>
      <c r="AV189" s="282"/>
      <c r="AW189" s="282"/>
      <c r="AX189" s="282"/>
      <c r="AY189" s="282"/>
      <c r="AZ189" s="282"/>
      <c r="BA189" s="282"/>
      <c r="BH189" s="295">
        <v>184</v>
      </c>
      <c r="BI189" s="295">
        <v>34864800</v>
      </c>
      <c r="BJ189" s="85">
        <v>185</v>
      </c>
      <c r="BK189" s="85">
        <v>1018.6518610000001</v>
      </c>
      <c r="BL189" s="85">
        <v>228.45585539999999</v>
      </c>
      <c r="BM189" s="85">
        <v>5.3032260989999997</v>
      </c>
      <c r="BN189" s="85">
        <v>-1018.6518610000001</v>
      </c>
      <c r="BO189" s="85">
        <v>-200.121274</v>
      </c>
      <c r="BP189" s="85">
        <v>-208.0313553</v>
      </c>
      <c r="BQ189" s="296">
        <f t="shared" si="53"/>
        <v>403.52777777777777</v>
      </c>
      <c r="BT189" s="295">
        <v>184</v>
      </c>
      <c r="BU189" s="295">
        <v>34864800</v>
      </c>
      <c r="BV189" s="85">
        <v>1041.2568690000001</v>
      </c>
      <c r="BW189" s="85">
        <v>1001.419052</v>
      </c>
      <c r="BX189" s="85">
        <v>-32.866786660000002</v>
      </c>
      <c r="BY189" s="85">
        <v>31.227061469999999</v>
      </c>
      <c r="BZ189" s="85">
        <v>-188.28224610000001</v>
      </c>
      <c r="CA189" s="85">
        <v>176.80429380000001</v>
      </c>
    </row>
    <row r="190" spans="2:79" ht="9.9499999999999993" customHeight="1">
      <c r="B190" s="11">
        <f>COLUMN()</f>
        <v>2</v>
      </c>
      <c r="C190" s="10" t="str">
        <f t="shared" si="57"/>
        <v>1,14</v>
      </c>
      <c r="D190" s="10" t="str">
        <f t="shared" si="57"/>
        <v>2,14</v>
      </c>
      <c r="E190" s="10" t="str">
        <f t="shared" si="57"/>
        <v>3,14</v>
      </c>
      <c r="F190" s="10" t="str">
        <f t="shared" si="57"/>
        <v>4,14</v>
      </c>
      <c r="G190" s="10" t="str">
        <f t="shared" si="57"/>
        <v>5,14</v>
      </c>
      <c r="H190" s="10" t="str">
        <f t="shared" si="57"/>
        <v>6,14</v>
      </c>
      <c r="I190" s="10" t="str">
        <f t="shared" si="57"/>
        <v>7,14</v>
      </c>
      <c r="J190" s="10" t="str">
        <f t="shared" si="57"/>
        <v>8,14</v>
      </c>
      <c r="K190" s="10" t="str">
        <f t="shared" si="57"/>
        <v>9,14</v>
      </c>
      <c r="L190" s="10" t="str">
        <f t="shared" si="57"/>
        <v>10,14</v>
      </c>
      <c r="M190" s="11"/>
      <c r="N190" s="266">
        <v>184</v>
      </c>
      <c r="O190" s="267">
        <v>1</v>
      </c>
      <c r="P190" s="267">
        <v>11</v>
      </c>
      <c r="Q190" s="267">
        <v>8</v>
      </c>
      <c r="R190" s="266">
        <v>184</v>
      </c>
      <c r="S190" s="275" t="s">
        <v>371</v>
      </c>
      <c r="T190" s="266">
        <v>0</v>
      </c>
      <c r="U190" s="266">
        <v>-1</v>
      </c>
      <c r="V190" s="266">
        <v>0.1</v>
      </c>
      <c r="W190" s="268">
        <v>9.9999999999999995E-7</v>
      </c>
      <c r="X190" s="266">
        <v>0.2</v>
      </c>
      <c r="Y190" s="266">
        <v>0.3</v>
      </c>
      <c r="Z190" s="266">
        <v>0.21</v>
      </c>
      <c r="AA190" s="266">
        <v>3.5</v>
      </c>
      <c r="AB190" s="272" t="s">
        <v>215</v>
      </c>
      <c r="AC190" s="199" t="str">
        <f t="shared" si="54"/>
        <v>9,12</v>
      </c>
      <c r="AD190" s="199" t="str">
        <f t="shared" si="55"/>
        <v/>
      </c>
      <c r="AE190" s="157">
        <v>150</v>
      </c>
      <c r="AF190" s="157">
        <v>28908000</v>
      </c>
      <c r="AG190" s="157">
        <v>0.125</v>
      </c>
      <c r="AH190" s="157">
        <v>0</v>
      </c>
      <c r="AI190" s="157">
        <v>0.224632358264856</v>
      </c>
      <c r="AJ190" s="157">
        <v>0.23936179321912601</v>
      </c>
      <c r="AK190" s="157">
        <v>0</v>
      </c>
      <c r="AL190" s="157">
        <v>6.5997137899793307E-2</v>
      </c>
      <c r="AM190" s="157">
        <v>0</v>
      </c>
      <c r="AN190" s="157">
        <v>0</v>
      </c>
      <c r="AO190" s="157">
        <v>-0.25000000000002798</v>
      </c>
      <c r="AP190" s="157">
        <v>0</v>
      </c>
      <c r="AQ190" s="157">
        <v>0</v>
      </c>
      <c r="AR190" s="157">
        <v>0</v>
      </c>
      <c r="AS190" s="157">
        <v>0</v>
      </c>
      <c r="AT190" s="157">
        <v>0</v>
      </c>
      <c r="AU190" s="157">
        <v>334.58333333333297</v>
      </c>
      <c r="AV190" s="282"/>
      <c r="AW190" s="282"/>
      <c r="AX190" s="282"/>
      <c r="AY190" s="282"/>
      <c r="AZ190" s="282"/>
      <c r="BA190" s="282"/>
      <c r="BH190" s="295">
        <v>185</v>
      </c>
      <c r="BI190" s="295">
        <v>35040000</v>
      </c>
      <c r="BJ190" s="85">
        <v>185</v>
      </c>
      <c r="BK190" s="85">
        <v>1018.683417</v>
      </c>
      <c r="BL190" s="85">
        <v>228.47047760000001</v>
      </c>
      <c r="BM190" s="85">
        <v>5.2759270230000004</v>
      </c>
      <c r="BN190" s="85">
        <v>-1018.683417</v>
      </c>
      <c r="BO190" s="85">
        <v>-200.1625052</v>
      </c>
      <c r="BP190" s="85">
        <v>-208.03204529999999</v>
      </c>
      <c r="BQ190" s="296">
        <f t="shared" si="53"/>
        <v>405.55555555555554</v>
      </c>
      <c r="BT190" s="295">
        <v>185</v>
      </c>
      <c r="BU190" s="295">
        <v>35040000</v>
      </c>
      <c r="BV190" s="85">
        <v>1041.2569100000001</v>
      </c>
      <c r="BW190" s="85">
        <v>1001.41905</v>
      </c>
      <c r="BX190" s="85">
        <v>-32.868604189999999</v>
      </c>
      <c r="BY190" s="85">
        <v>31.227061469999999</v>
      </c>
      <c r="BZ190" s="85">
        <v>-188.28169249999999</v>
      </c>
      <c r="CA190" s="85">
        <v>176.8049839</v>
      </c>
    </row>
    <row r="191" spans="2:79" ht="9.9499999999999993" customHeight="1">
      <c r="B191" s="11">
        <f>COLUMN()</f>
        <v>2</v>
      </c>
      <c r="C191" s="10" t="str">
        <f t="shared" si="57"/>
        <v>1,15</v>
      </c>
      <c r="D191" s="10" t="str">
        <f t="shared" si="57"/>
        <v>2,15</v>
      </c>
      <c r="E191" s="10" t="str">
        <f t="shared" si="57"/>
        <v>3,15</v>
      </c>
      <c r="F191" s="10" t="str">
        <f t="shared" si="57"/>
        <v>4,15</v>
      </c>
      <c r="G191" s="10" t="str">
        <f t="shared" si="57"/>
        <v>5,15</v>
      </c>
      <c r="H191" s="10" t="str">
        <f t="shared" si="57"/>
        <v>6,15</v>
      </c>
      <c r="I191" s="10" t="str">
        <f t="shared" si="57"/>
        <v>7,15</v>
      </c>
      <c r="J191" s="10" t="str">
        <f t="shared" si="57"/>
        <v>8,15</v>
      </c>
      <c r="K191" s="10" t="str">
        <f t="shared" si="57"/>
        <v>9,15</v>
      </c>
      <c r="L191" s="10" t="str">
        <f t="shared" si="57"/>
        <v>10,15</v>
      </c>
      <c r="M191" s="11"/>
      <c r="N191" s="266">
        <v>185</v>
      </c>
      <c r="O191" s="267">
        <v>1</v>
      </c>
      <c r="P191" s="267">
        <v>12</v>
      </c>
      <c r="Q191" s="267">
        <v>0</v>
      </c>
      <c r="R191" s="266">
        <v>185</v>
      </c>
      <c r="S191" s="275" t="s">
        <v>372</v>
      </c>
      <c r="T191" s="266">
        <v>0</v>
      </c>
      <c r="U191" s="266">
        <v>-1</v>
      </c>
      <c r="V191" s="266">
        <v>0.1</v>
      </c>
      <c r="W191" s="268">
        <v>9.9999999999999995E-7</v>
      </c>
      <c r="X191" s="266">
        <v>0.1</v>
      </c>
      <c r="Y191" s="266">
        <v>0.3</v>
      </c>
      <c r="Z191" s="266">
        <v>0.11</v>
      </c>
      <c r="AA191" s="266">
        <v>3.5</v>
      </c>
      <c r="AB191" s="272" t="s">
        <v>215</v>
      </c>
      <c r="AC191" s="199" t="str">
        <f t="shared" si="54"/>
        <v>1,13</v>
      </c>
      <c r="AD191" s="199" t="str">
        <f t="shared" si="55"/>
        <v/>
      </c>
      <c r="AE191" s="157">
        <v>151</v>
      </c>
      <c r="AF191" s="157">
        <v>29083200</v>
      </c>
      <c r="AG191" s="157">
        <v>0.125</v>
      </c>
      <c r="AH191" s="157">
        <v>0</v>
      </c>
      <c r="AI191" s="157">
        <v>0.22451555826485101</v>
      </c>
      <c r="AJ191" s="157">
        <v>0.23936179321912601</v>
      </c>
      <c r="AK191" s="157">
        <v>0</v>
      </c>
      <c r="AL191" s="157">
        <v>6.4752003388442197E-2</v>
      </c>
      <c r="AM191" s="157">
        <v>0</v>
      </c>
      <c r="AN191" s="157">
        <v>0</v>
      </c>
      <c r="AO191" s="157">
        <v>-0.249999999999996</v>
      </c>
      <c r="AP191" s="157">
        <v>0</v>
      </c>
      <c r="AQ191" s="157">
        <v>0</v>
      </c>
      <c r="AR191" s="157">
        <v>0</v>
      </c>
      <c r="AS191" s="157">
        <v>0</v>
      </c>
      <c r="AT191" s="157">
        <v>0</v>
      </c>
      <c r="AU191" s="157">
        <v>336.61111111111097</v>
      </c>
      <c r="AV191" s="282"/>
      <c r="AW191" s="282"/>
      <c r="AX191" s="282"/>
      <c r="AY191" s="282"/>
      <c r="AZ191" s="282"/>
      <c r="BA191" s="282"/>
      <c r="BH191" s="295">
        <v>186</v>
      </c>
      <c r="BI191" s="295">
        <v>35215200</v>
      </c>
      <c r="BJ191" s="85">
        <v>185</v>
      </c>
      <c r="BK191" s="85">
        <v>1018.712812</v>
      </c>
      <c r="BL191" s="85">
        <v>228.48400950000001</v>
      </c>
      <c r="BM191" s="85">
        <v>5.2506851440000002</v>
      </c>
      <c r="BN191" s="85">
        <v>-1018.712812</v>
      </c>
      <c r="BO191" s="85">
        <v>-200.2006135</v>
      </c>
      <c r="BP191" s="85">
        <v>-208.03271079999999</v>
      </c>
      <c r="BQ191" s="296">
        <f t="shared" si="53"/>
        <v>407.58333333333331</v>
      </c>
      <c r="BT191" s="295">
        <v>186</v>
      </c>
      <c r="BU191" s="295">
        <v>35215200</v>
      </c>
      <c r="BV191" s="85">
        <v>1041.2569510000001</v>
      </c>
      <c r="BW191" s="85">
        <v>1001.419047</v>
      </c>
      <c r="BX191" s="85">
        <v>-32.87037711</v>
      </c>
      <c r="BY191" s="85">
        <v>31.227061469999999</v>
      </c>
      <c r="BZ191" s="85">
        <v>-188.2811476</v>
      </c>
      <c r="CA191" s="85">
        <v>176.80564939999999</v>
      </c>
    </row>
    <row r="192" spans="2:79" ht="9.9499999999999993" customHeight="1">
      <c r="B192" s="171"/>
      <c r="C192" s="171"/>
      <c r="D192" s="171"/>
      <c r="E192" s="171"/>
      <c r="F192" s="171"/>
      <c r="G192" s="171"/>
      <c r="H192" s="171"/>
      <c r="I192" s="171"/>
      <c r="J192" s="171"/>
      <c r="K192" s="171"/>
      <c r="L192" s="171"/>
      <c r="M192" s="171"/>
      <c r="N192" s="266">
        <v>186</v>
      </c>
      <c r="O192" s="267">
        <v>1</v>
      </c>
      <c r="P192" s="267">
        <v>12</v>
      </c>
      <c r="Q192" s="267">
        <v>1</v>
      </c>
      <c r="R192" s="266">
        <v>186</v>
      </c>
      <c r="S192" s="275" t="s">
        <v>373</v>
      </c>
      <c r="T192" s="266">
        <v>0</v>
      </c>
      <c r="U192" s="266">
        <v>-1</v>
      </c>
      <c r="V192" s="266">
        <v>0.1</v>
      </c>
      <c r="W192" s="268">
        <v>9.9999999999999995E-7</v>
      </c>
      <c r="X192" s="266">
        <v>0.1</v>
      </c>
      <c r="Y192" s="266">
        <v>0.3</v>
      </c>
      <c r="Z192" s="266">
        <v>0.11</v>
      </c>
      <c r="AA192" s="266">
        <v>3.5</v>
      </c>
      <c r="AB192" s="272" t="s">
        <v>215</v>
      </c>
      <c r="AC192" s="199" t="str">
        <f t="shared" si="54"/>
        <v>2,13</v>
      </c>
      <c r="AD192" s="199" t="str">
        <f t="shared" si="55"/>
        <v/>
      </c>
      <c r="AE192" s="157">
        <v>152</v>
      </c>
      <c r="AF192" s="157">
        <v>29258400</v>
      </c>
      <c r="AG192" s="157">
        <v>0.125</v>
      </c>
      <c r="AH192" s="157">
        <v>0</v>
      </c>
      <c r="AI192" s="157">
        <v>0.22439875826487399</v>
      </c>
      <c r="AJ192" s="157">
        <v>0.23936179321912601</v>
      </c>
      <c r="AK192" s="157">
        <v>0</v>
      </c>
      <c r="AL192" s="157">
        <v>6.3567731230474295E-2</v>
      </c>
      <c r="AM192" s="157">
        <v>0</v>
      </c>
      <c r="AN192" s="157">
        <v>0</v>
      </c>
      <c r="AO192" s="157">
        <v>-0.25000000000002798</v>
      </c>
      <c r="AP192" s="157">
        <v>0</v>
      </c>
      <c r="AQ192" s="157">
        <v>0</v>
      </c>
      <c r="AR192" s="157">
        <v>0</v>
      </c>
      <c r="AS192" s="157">
        <v>0</v>
      </c>
      <c r="AT192" s="157">
        <v>0</v>
      </c>
      <c r="AU192" s="157">
        <v>338.638888888888</v>
      </c>
      <c r="AV192" s="282"/>
      <c r="AW192" s="282"/>
      <c r="AX192" s="282"/>
      <c r="AY192" s="282"/>
      <c r="AZ192" s="282"/>
      <c r="BA192" s="282"/>
      <c r="BH192" s="295">
        <v>187</v>
      </c>
      <c r="BI192" s="295">
        <v>35390400</v>
      </c>
      <c r="BJ192" s="85">
        <v>185</v>
      </c>
      <c r="BK192" s="85">
        <v>1018.7401630000001</v>
      </c>
      <c r="BL192" s="85">
        <v>228.49661639999999</v>
      </c>
      <c r="BM192" s="85">
        <v>5.2273839530000004</v>
      </c>
      <c r="BN192" s="85">
        <v>-1018.7401630000001</v>
      </c>
      <c r="BO192" s="85">
        <v>-200.2358844</v>
      </c>
      <c r="BP192" s="85">
        <v>-208.03334810000001</v>
      </c>
      <c r="BQ192" s="296">
        <f t="shared" si="53"/>
        <v>409.61111111111109</v>
      </c>
      <c r="BT192" s="295">
        <v>187</v>
      </c>
      <c r="BU192" s="295">
        <v>35390400</v>
      </c>
      <c r="BV192" s="85">
        <v>1041.256991</v>
      </c>
      <c r="BW192" s="85">
        <v>1001.419045</v>
      </c>
      <c r="BX192" s="85">
        <v>-32.872102349999999</v>
      </c>
      <c r="BY192" s="85">
        <v>31.227061469999999</v>
      </c>
      <c r="BZ192" s="85">
        <v>-188.28061679999999</v>
      </c>
      <c r="CA192" s="85">
        <v>176.80628659999999</v>
      </c>
    </row>
    <row r="193" spans="2:79" ht="9.9499999999999993" customHeight="1">
      <c r="B193" s="171"/>
      <c r="C193" s="171"/>
      <c r="D193" s="171"/>
      <c r="E193" s="171"/>
      <c r="F193" s="171"/>
      <c r="G193" s="171"/>
      <c r="H193" s="171"/>
      <c r="I193" s="171"/>
      <c r="J193" s="171"/>
      <c r="K193" s="171"/>
      <c r="L193" s="171"/>
      <c r="M193" s="171"/>
      <c r="N193" s="266">
        <v>187</v>
      </c>
      <c r="O193" s="267">
        <v>1</v>
      </c>
      <c r="P193" s="267">
        <v>12</v>
      </c>
      <c r="Q193" s="267">
        <v>5</v>
      </c>
      <c r="R193" s="266">
        <v>187</v>
      </c>
      <c r="S193" s="275" t="s">
        <v>374</v>
      </c>
      <c r="T193" s="266">
        <v>0</v>
      </c>
      <c r="U193" s="266">
        <v>-1</v>
      </c>
      <c r="V193" s="266">
        <v>0.1</v>
      </c>
      <c r="W193" s="268">
        <v>9.9999999999999995E-7</v>
      </c>
      <c r="X193" s="266">
        <v>0.1</v>
      </c>
      <c r="Y193" s="266">
        <v>0.3</v>
      </c>
      <c r="Z193" s="266">
        <v>0.11</v>
      </c>
      <c r="AA193" s="266">
        <v>3.5</v>
      </c>
      <c r="AB193" s="272" t="s">
        <v>215</v>
      </c>
      <c r="AC193" s="199" t="str">
        <f t="shared" si="54"/>
        <v>6,13</v>
      </c>
      <c r="AD193" s="199" t="str">
        <f t="shared" si="55"/>
        <v/>
      </c>
      <c r="AE193" s="157">
        <v>153</v>
      </c>
      <c r="AF193" s="157">
        <v>29433600</v>
      </c>
      <c r="AG193" s="157">
        <v>0.125</v>
      </c>
      <c r="AH193" s="157">
        <v>0</v>
      </c>
      <c r="AI193" s="157">
        <v>0.22428195826486899</v>
      </c>
      <c r="AJ193" s="157">
        <v>0.23936179321912601</v>
      </c>
      <c r="AK193" s="157">
        <v>0</v>
      </c>
      <c r="AL193" s="157">
        <v>6.2468338900891103E-2</v>
      </c>
      <c r="AM193" s="157">
        <v>0</v>
      </c>
      <c r="AN193" s="157">
        <v>0</v>
      </c>
      <c r="AO193" s="157">
        <v>-0.249999999999996</v>
      </c>
      <c r="AP193" s="157">
        <v>0</v>
      </c>
      <c r="AQ193" s="157">
        <v>0</v>
      </c>
      <c r="AR193" s="157">
        <v>0</v>
      </c>
      <c r="AS193" s="157">
        <v>0</v>
      </c>
      <c r="AT193" s="157">
        <v>0</v>
      </c>
      <c r="AU193" s="157">
        <v>340.666666666666</v>
      </c>
      <c r="AV193" s="282"/>
      <c r="AW193" s="282"/>
      <c r="AX193" s="282"/>
      <c r="AY193" s="282"/>
      <c r="AZ193" s="282"/>
      <c r="BA193" s="282"/>
      <c r="BH193" s="295">
        <v>188</v>
      </c>
      <c r="BI193" s="295">
        <v>35565600</v>
      </c>
      <c r="BJ193" s="85">
        <v>185</v>
      </c>
      <c r="BK193" s="85">
        <v>1018.765592</v>
      </c>
      <c r="BL193" s="85">
        <v>228.50835499999999</v>
      </c>
      <c r="BM193" s="85">
        <v>5.2058812090000002</v>
      </c>
      <c r="BN193" s="85">
        <v>-1018.765592</v>
      </c>
      <c r="BO193" s="85">
        <v>-200.26852919999999</v>
      </c>
      <c r="BP193" s="85">
        <v>-208.03394460000001</v>
      </c>
      <c r="BQ193" s="296">
        <f t="shared" si="53"/>
        <v>411.63888888888891</v>
      </c>
      <c r="BT193" s="295">
        <v>188</v>
      </c>
      <c r="BU193" s="295">
        <v>35565600</v>
      </c>
      <c r="BV193" s="85">
        <v>1041.2570290000001</v>
      </c>
      <c r="BW193" s="85">
        <v>1001.419043</v>
      </c>
      <c r="BX193" s="85">
        <v>-32.873770139999998</v>
      </c>
      <c r="BY193" s="85">
        <v>31.227061469999999</v>
      </c>
      <c r="BZ193" s="85">
        <v>-188.28009789999999</v>
      </c>
      <c r="CA193" s="85">
        <v>176.80688319999999</v>
      </c>
    </row>
    <row r="194" spans="2:79" ht="9.9499999999999993" customHeight="1">
      <c r="B194" s="171"/>
      <c r="C194" s="171"/>
      <c r="D194" s="171"/>
      <c r="E194" s="171"/>
      <c r="F194" s="171"/>
      <c r="G194" s="171"/>
      <c r="H194" s="171"/>
      <c r="I194" s="171"/>
      <c r="J194" s="171"/>
      <c r="K194" s="171"/>
      <c r="L194" s="171"/>
      <c r="M194" s="171"/>
      <c r="N194" s="266">
        <v>188</v>
      </c>
      <c r="O194" s="267">
        <v>1</v>
      </c>
      <c r="P194" s="267">
        <v>12</v>
      </c>
      <c r="Q194" s="267">
        <v>6</v>
      </c>
      <c r="R194" s="266">
        <v>188</v>
      </c>
      <c r="S194" s="275" t="s">
        <v>375</v>
      </c>
      <c r="T194" s="266">
        <v>0</v>
      </c>
      <c r="U194" s="266">
        <v>-1</v>
      </c>
      <c r="V194" s="266">
        <v>0.1</v>
      </c>
      <c r="W194" s="268">
        <v>9.9999999999999995E-7</v>
      </c>
      <c r="X194" s="266">
        <v>0.1</v>
      </c>
      <c r="Y194" s="266">
        <v>0.3</v>
      </c>
      <c r="Z194" s="266">
        <v>0.11</v>
      </c>
      <c r="AA194" s="266">
        <v>3.5</v>
      </c>
      <c r="AB194" s="272" t="s">
        <v>215</v>
      </c>
      <c r="AC194" s="199" t="str">
        <f t="shared" si="54"/>
        <v>7,13</v>
      </c>
      <c r="AD194" s="199" t="str">
        <f t="shared" si="55"/>
        <v/>
      </c>
      <c r="AE194" s="157">
        <v>154</v>
      </c>
      <c r="AF194" s="157">
        <v>29608800</v>
      </c>
      <c r="AG194" s="157">
        <v>0.125</v>
      </c>
      <c r="AH194" s="157">
        <v>0</v>
      </c>
      <c r="AI194" s="157">
        <v>0.22428195826486899</v>
      </c>
      <c r="AJ194" s="157">
        <v>0.23936179321912601</v>
      </c>
      <c r="AK194" s="157">
        <v>0</v>
      </c>
      <c r="AL194" s="157">
        <v>6.1444305588232301E-2</v>
      </c>
      <c r="AM194" s="157">
        <v>0</v>
      </c>
      <c r="AN194" s="157">
        <v>0</v>
      </c>
      <c r="AO194" s="157">
        <v>-0.249999999999996</v>
      </c>
      <c r="AP194" s="157">
        <v>0</v>
      </c>
      <c r="AQ194" s="157">
        <v>0</v>
      </c>
      <c r="AR194" s="157">
        <v>0</v>
      </c>
      <c r="AS194" s="157">
        <v>0</v>
      </c>
      <c r="AT194" s="157">
        <v>0</v>
      </c>
      <c r="AU194" s="157">
        <v>342.694444444444</v>
      </c>
      <c r="AV194" s="282"/>
      <c r="AW194" s="282"/>
      <c r="AX194" s="282"/>
      <c r="AY194" s="282"/>
      <c r="AZ194" s="282"/>
      <c r="BA194" s="282"/>
      <c r="BH194" s="295">
        <v>189</v>
      </c>
      <c r="BI194" s="295">
        <v>35740800</v>
      </c>
      <c r="BJ194" s="85">
        <v>185</v>
      </c>
      <c r="BK194" s="85">
        <v>1018.881178</v>
      </c>
      <c r="BL194" s="85">
        <v>228.61262830000001</v>
      </c>
      <c r="BM194" s="85">
        <v>5.1884869739999999</v>
      </c>
      <c r="BN194" s="85">
        <v>-1018.881178</v>
      </c>
      <c r="BO194" s="85">
        <v>-200.38964920000001</v>
      </c>
      <c r="BP194" s="85">
        <v>-208.03449209999999</v>
      </c>
      <c r="BQ194" s="296">
        <f t="shared" si="53"/>
        <v>413.66666666666669</v>
      </c>
      <c r="BT194" s="295">
        <v>189</v>
      </c>
      <c r="BU194" s="295">
        <v>35740800</v>
      </c>
      <c r="BV194" s="85">
        <v>1041.2570659999999</v>
      </c>
      <c r="BW194" s="85">
        <v>1001.41904</v>
      </c>
      <c r="BX194" s="85">
        <v>-32.875374270000002</v>
      </c>
      <c r="BY194" s="85">
        <v>31.227061469999999</v>
      </c>
      <c r="BZ194" s="85">
        <v>-188.2795845</v>
      </c>
      <c r="CA194" s="85">
        <v>176.8074306</v>
      </c>
    </row>
    <row r="195" spans="2:79" ht="9.9499999999999993" customHeight="1">
      <c r="B195" s="171"/>
      <c r="C195" s="171"/>
      <c r="D195" s="171"/>
      <c r="E195" s="171"/>
      <c r="F195" s="171"/>
      <c r="G195" s="171"/>
      <c r="H195" s="171"/>
      <c r="I195" s="171"/>
      <c r="J195" s="171"/>
      <c r="K195" s="171"/>
      <c r="L195" s="171"/>
      <c r="M195" s="171"/>
      <c r="N195" s="266">
        <v>189</v>
      </c>
      <c r="O195" s="267">
        <v>1</v>
      </c>
      <c r="P195" s="267">
        <v>12</v>
      </c>
      <c r="Q195" s="267">
        <v>7</v>
      </c>
      <c r="R195" s="266">
        <v>189</v>
      </c>
      <c r="S195" s="275" t="s">
        <v>376</v>
      </c>
      <c r="T195" s="266">
        <v>0</v>
      </c>
      <c r="U195" s="266">
        <v>-1</v>
      </c>
      <c r="V195" s="266">
        <v>0.1</v>
      </c>
      <c r="W195" s="268">
        <v>9.9999999999999995E-7</v>
      </c>
      <c r="X195" s="266">
        <v>0.1</v>
      </c>
      <c r="Y195" s="266">
        <v>0.3</v>
      </c>
      <c r="Z195" s="266">
        <v>0.11</v>
      </c>
      <c r="AA195" s="266">
        <v>3.5</v>
      </c>
      <c r="AB195" s="272" t="s">
        <v>215</v>
      </c>
      <c r="AC195" s="199" t="str">
        <f t="shared" si="54"/>
        <v>8,13</v>
      </c>
      <c r="AD195" s="199" t="str">
        <f t="shared" si="55"/>
        <v/>
      </c>
      <c r="AE195" s="157">
        <v>155</v>
      </c>
      <c r="AF195" s="157">
        <v>29784000</v>
      </c>
      <c r="AG195" s="157">
        <v>0.125</v>
      </c>
      <c r="AH195" s="157">
        <v>0</v>
      </c>
      <c r="AI195" s="157">
        <v>0.22416515826483599</v>
      </c>
      <c r="AJ195" s="157">
        <v>0.23936179321912601</v>
      </c>
      <c r="AK195" s="157">
        <v>0</v>
      </c>
      <c r="AL195" s="157">
        <v>6.04888001758703E-2</v>
      </c>
      <c r="AM195" s="157">
        <v>0</v>
      </c>
      <c r="AN195" s="157">
        <v>0</v>
      </c>
      <c r="AO195" s="157">
        <v>-0.249999999999964</v>
      </c>
      <c r="AP195" s="157">
        <v>0</v>
      </c>
      <c r="AQ195" s="157">
        <v>0</v>
      </c>
      <c r="AR195" s="157">
        <v>0</v>
      </c>
      <c r="AS195" s="157">
        <v>0</v>
      </c>
      <c r="AT195" s="157">
        <v>0</v>
      </c>
      <c r="AU195" s="157">
        <v>344.722222222222</v>
      </c>
      <c r="AV195" s="282"/>
      <c r="AW195" s="282"/>
      <c r="AX195" s="282"/>
      <c r="AY195" s="282"/>
      <c r="AZ195" s="282"/>
      <c r="BA195" s="282"/>
      <c r="BH195" s="295">
        <v>190</v>
      </c>
      <c r="BI195" s="295">
        <v>35916000</v>
      </c>
      <c r="BJ195" s="85">
        <v>185</v>
      </c>
      <c r="BK195" s="85">
        <v>1019.0902599999999</v>
      </c>
      <c r="BL195" s="85">
        <v>228.8145025</v>
      </c>
      <c r="BM195" s="85">
        <v>5.1786800550000001</v>
      </c>
      <c r="BN195" s="85">
        <v>-1019.0902599999999</v>
      </c>
      <c r="BO195" s="85">
        <v>-200.60083059999999</v>
      </c>
      <c r="BP195" s="85">
        <v>-208.0349918</v>
      </c>
      <c r="BQ195" s="296">
        <f t="shared" si="53"/>
        <v>415.69444444444446</v>
      </c>
      <c r="BT195" s="295">
        <v>190</v>
      </c>
      <c r="BU195" s="295">
        <v>35916000</v>
      </c>
      <c r="BV195" s="85">
        <v>1041.2571009999999</v>
      </c>
      <c r="BW195" s="85">
        <v>1001.419038</v>
      </c>
      <c r="BX195" s="85">
        <v>-32.876916379999997</v>
      </c>
      <c r="BY195" s="85">
        <v>31.227061469999999</v>
      </c>
      <c r="BZ195" s="85">
        <v>-188.2790679</v>
      </c>
      <c r="CA195" s="85">
        <v>176.80793030000001</v>
      </c>
    </row>
    <row r="196" spans="2:79" ht="9.9499999999999993" customHeight="1">
      <c r="B196" s="171"/>
      <c r="C196" s="171"/>
      <c r="D196" s="171"/>
      <c r="E196" s="171"/>
      <c r="F196" s="171"/>
      <c r="G196" s="171"/>
      <c r="H196" s="171"/>
      <c r="I196" s="171"/>
      <c r="J196" s="171"/>
      <c r="K196" s="171"/>
      <c r="L196" s="171"/>
      <c r="M196" s="171"/>
      <c r="N196" s="266">
        <v>190</v>
      </c>
      <c r="O196" s="267">
        <v>1</v>
      </c>
      <c r="P196" s="267">
        <v>12</v>
      </c>
      <c r="Q196" s="267">
        <v>8</v>
      </c>
      <c r="R196" s="266">
        <v>190</v>
      </c>
      <c r="S196" s="275" t="s">
        <v>377</v>
      </c>
      <c r="T196" s="266">
        <v>0</v>
      </c>
      <c r="U196" s="266">
        <v>-1</v>
      </c>
      <c r="V196" s="266">
        <v>0.1</v>
      </c>
      <c r="W196" s="268">
        <v>9.9999999999999995E-7</v>
      </c>
      <c r="X196" s="266">
        <v>0.1</v>
      </c>
      <c r="Y196" s="266">
        <v>0.3</v>
      </c>
      <c r="Z196" s="266">
        <v>0.11</v>
      </c>
      <c r="AA196" s="266">
        <v>3.5</v>
      </c>
      <c r="AB196" s="272" t="s">
        <v>215</v>
      </c>
      <c r="AC196" s="199" t="str">
        <f t="shared" si="54"/>
        <v>9,13</v>
      </c>
      <c r="AD196" s="199" t="str">
        <f t="shared" si="55"/>
        <v/>
      </c>
      <c r="AE196" s="157">
        <v>156</v>
      </c>
      <c r="AF196" s="157">
        <v>29959200</v>
      </c>
      <c r="AG196" s="157">
        <v>0.125</v>
      </c>
      <c r="AH196" s="157">
        <v>0</v>
      </c>
      <c r="AI196" s="157">
        <v>0.224048358264887</v>
      </c>
      <c r="AJ196" s="157">
        <v>0.23934468872919701</v>
      </c>
      <c r="AK196" s="157">
        <v>0</v>
      </c>
      <c r="AL196" s="157">
        <v>5.95335338135679E-2</v>
      </c>
      <c r="AM196" s="157">
        <v>0</v>
      </c>
      <c r="AN196" s="157">
        <v>0</v>
      </c>
      <c r="AO196" s="157">
        <v>-0.249999999999996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346.75</v>
      </c>
      <c r="AV196" s="282"/>
      <c r="AW196" s="282"/>
      <c r="AX196" s="282"/>
      <c r="AY196" s="282"/>
      <c r="AZ196" s="282"/>
      <c r="BA196" s="282"/>
      <c r="BH196" s="295">
        <v>191</v>
      </c>
      <c r="BI196" s="295">
        <v>36091200</v>
      </c>
      <c r="BJ196" s="85">
        <v>185</v>
      </c>
      <c r="BK196" s="85">
        <v>1019.205773</v>
      </c>
      <c r="BL196" s="85">
        <v>228.92511150000001</v>
      </c>
      <c r="BM196" s="85">
        <v>5.1737667199999997</v>
      </c>
      <c r="BN196" s="85">
        <v>-1019.205773</v>
      </c>
      <c r="BO196" s="85">
        <v>-200.71590130000001</v>
      </c>
      <c r="BP196" s="85">
        <v>-208.03544350000001</v>
      </c>
      <c r="BQ196" s="296">
        <f t="shared" si="53"/>
        <v>417.72222222222223</v>
      </c>
      <c r="BT196" s="295">
        <v>191</v>
      </c>
      <c r="BU196" s="295">
        <v>36091200</v>
      </c>
      <c r="BV196" s="85">
        <v>1041.2571350000001</v>
      </c>
      <c r="BW196" s="85">
        <v>1001.419036</v>
      </c>
      <c r="BX196" s="85">
        <v>-32.878396850000001</v>
      </c>
      <c r="BY196" s="85">
        <v>31.227061469999999</v>
      </c>
      <c r="BZ196" s="85">
        <v>-188.27853669999999</v>
      </c>
      <c r="CA196" s="85">
        <v>176.80838199999999</v>
      </c>
    </row>
    <row r="197" spans="2:79" ht="9.9499999999999993" customHeight="1">
      <c r="B197" s="171"/>
      <c r="C197" s="171"/>
      <c r="D197" s="171"/>
      <c r="E197" s="171"/>
      <c r="F197" s="171"/>
      <c r="G197" s="171"/>
      <c r="H197" s="171"/>
      <c r="I197" s="171"/>
      <c r="J197" s="171"/>
      <c r="K197" s="171"/>
      <c r="L197" s="171"/>
      <c r="M197" s="171"/>
      <c r="N197" s="266">
        <v>191</v>
      </c>
      <c r="O197" s="267">
        <v>1</v>
      </c>
      <c r="P197" s="267">
        <v>13</v>
      </c>
      <c r="Q197" s="267">
        <v>1</v>
      </c>
      <c r="R197" s="266">
        <v>191</v>
      </c>
      <c r="S197" s="275" t="s">
        <v>378</v>
      </c>
      <c r="T197" s="266">
        <v>0</v>
      </c>
      <c r="U197" s="266">
        <v>-1</v>
      </c>
      <c r="V197" s="266">
        <v>0.1</v>
      </c>
      <c r="W197" s="268">
        <v>9.9999999999999995E-7</v>
      </c>
      <c r="X197" s="266">
        <v>0.2</v>
      </c>
      <c r="Y197" s="266">
        <v>0.3</v>
      </c>
      <c r="Z197" s="266">
        <v>0.21</v>
      </c>
      <c r="AA197" s="266">
        <v>3.5</v>
      </c>
      <c r="AB197" s="272" t="s">
        <v>215</v>
      </c>
      <c r="AC197" s="199" t="str">
        <f t="shared" si="54"/>
        <v>2,14</v>
      </c>
      <c r="AD197" s="199" t="str">
        <f t="shared" si="55"/>
        <v/>
      </c>
      <c r="AE197" s="157">
        <v>157</v>
      </c>
      <c r="AF197" s="157">
        <v>30134400</v>
      </c>
      <c r="AG197" s="157">
        <v>0.125</v>
      </c>
      <c r="AH197" s="157">
        <v>0</v>
      </c>
      <c r="AI197" s="157">
        <v>0.22393155826488201</v>
      </c>
      <c r="AJ197" s="157">
        <v>0.23924499321912401</v>
      </c>
      <c r="AK197" s="157">
        <v>0</v>
      </c>
      <c r="AL197" s="157">
        <v>5.8502576605044099E-2</v>
      </c>
      <c r="AM197" s="157">
        <v>0</v>
      </c>
      <c r="AN197" s="157">
        <v>0</v>
      </c>
      <c r="AO197" s="157">
        <v>-0.25000000000002798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348.77777777777698</v>
      </c>
      <c r="AV197" s="282"/>
      <c r="AW197" s="282"/>
      <c r="AX197" s="282"/>
      <c r="AY197" s="282"/>
      <c r="AZ197" s="282"/>
      <c r="BA197" s="282"/>
      <c r="BH197" s="295">
        <v>192</v>
      </c>
      <c r="BI197" s="295">
        <v>36266400</v>
      </c>
      <c r="BJ197" s="85">
        <v>185</v>
      </c>
      <c r="BK197" s="85">
        <v>1019.271865</v>
      </c>
      <c r="BL197" s="85">
        <v>228.9875255</v>
      </c>
      <c r="BM197" s="85">
        <v>5.1714281299999998</v>
      </c>
      <c r="BN197" s="85">
        <v>-1019.271865</v>
      </c>
      <c r="BO197" s="85">
        <v>-200.7802494</v>
      </c>
      <c r="BP197" s="85">
        <v>-208.03584789999999</v>
      </c>
      <c r="BQ197" s="296">
        <f t="shared" si="53"/>
        <v>419.75</v>
      </c>
      <c r="BT197" s="295">
        <v>192</v>
      </c>
      <c r="BU197" s="295">
        <v>36266400</v>
      </c>
      <c r="BV197" s="85">
        <v>1041.2571680000001</v>
      </c>
      <c r="BW197" s="85">
        <v>1001.419033</v>
      </c>
      <c r="BX197" s="85">
        <v>-32.87981688</v>
      </c>
      <c r="BY197" s="85">
        <v>31.227061469999999</v>
      </c>
      <c r="BZ197" s="85">
        <v>-188.2779822</v>
      </c>
      <c r="CA197" s="85">
        <v>176.8087865</v>
      </c>
    </row>
    <row r="198" spans="2:79" ht="9.9499999999999993" customHeight="1">
      <c r="B198" s="171"/>
      <c r="C198" s="171"/>
      <c r="D198" s="171"/>
      <c r="E198" s="171"/>
      <c r="F198" s="171"/>
      <c r="G198" s="171"/>
      <c r="H198" s="171"/>
      <c r="I198" s="171"/>
      <c r="J198" s="171"/>
      <c r="K198" s="171"/>
      <c r="L198" s="171"/>
      <c r="M198" s="171"/>
      <c r="N198" s="266">
        <v>192</v>
      </c>
      <c r="O198" s="267">
        <v>1</v>
      </c>
      <c r="P198" s="267">
        <v>13</v>
      </c>
      <c r="Q198" s="267">
        <v>5</v>
      </c>
      <c r="R198" s="266">
        <v>192</v>
      </c>
      <c r="S198" s="275" t="s">
        <v>379</v>
      </c>
      <c r="T198" s="266">
        <v>0</v>
      </c>
      <c r="U198" s="266">
        <v>-1</v>
      </c>
      <c r="V198" s="266">
        <v>0.1</v>
      </c>
      <c r="W198" s="268">
        <v>9.9999999999999995E-7</v>
      </c>
      <c r="X198" s="266">
        <v>0.2</v>
      </c>
      <c r="Y198" s="266">
        <v>0.3</v>
      </c>
      <c r="Z198" s="266">
        <v>0.21</v>
      </c>
      <c r="AA198" s="266">
        <v>3.5</v>
      </c>
      <c r="AB198" s="272" t="s">
        <v>215</v>
      </c>
      <c r="AC198" s="199" t="str">
        <f t="shared" si="54"/>
        <v>6,14</v>
      </c>
      <c r="AD198" s="199" t="str">
        <f t="shared" si="55"/>
        <v/>
      </c>
      <c r="AE198" s="157">
        <v>158</v>
      </c>
      <c r="AF198" s="157">
        <v>30309600</v>
      </c>
      <c r="AG198" s="157">
        <v>0.125</v>
      </c>
      <c r="AH198" s="157">
        <v>0</v>
      </c>
      <c r="AI198" s="157">
        <v>0.22393155826488201</v>
      </c>
      <c r="AJ198" s="157">
        <v>0.23916246127054699</v>
      </c>
      <c r="AK198" s="157">
        <v>0</v>
      </c>
      <c r="AL198" s="157">
        <v>5.75308915552704E-2</v>
      </c>
      <c r="AM198" s="157">
        <v>0</v>
      </c>
      <c r="AN198" s="157">
        <v>0</v>
      </c>
      <c r="AO198" s="157">
        <v>-0.249999999999996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350.80555555555497</v>
      </c>
      <c r="AV198" s="282"/>
      <c r="AW198" s="282"/>
      <c r="AX198" s="282"/>
      <c r="AY198" s="282"/>
      <c r="AZ198" s="282"/>
      <c r="BA198" s="282"/>
      <c r="BH198" s="295">
        <v>193</v>
      </c>
      <c r="BI198" s="295">
        <v>36441600</v>
      </c>
      <c r="BJ198" s="85">
        <v>185</v>
      </c>
      <c r="BK198" s="85">
        <v>1019.310547</v>
      </c>
      <c r="BL198" s="85">
        <v>229.02322939999999</v>
      </c>
      <c r="BM198" s="85">
        <v>5.1705079080000003</v>
      </c>
      <c r="BN198" s="85">
        <v>-1019.310547</v>
      </c>
      <c r="BO198" s="85">
        <v>-200.81651049999999</v>
      </c>
      <c r="BP198" s="85">
        <v>-208.03621100000001</v>
      </c>
      <c r="BQ198" s="296">
        <f t="shared" ref="BQ198:BQ261" si="58">BI198/$BQ$4</f>
        <v>421.77777777777777</v>
      </c>
      <c r="BT198" s="295">
        <v>193</v>
      </c>
      <c r="BU198" s="295">
        <v>36441600</v>
      </c>
      <c r="BV198" s="85">
        <v>1041.2571989999999</v>
      </c>
      <c r="BW198" s="85">
        <v>1001.41903</v>
      </c>
      <c r="BX198" s="85">
        <v>-32.881181329999997</v>
      </c>
      <c r="BY198" s="85">
        <v>31.227061469999999</v>
      </c>
      <c r="BZ198" s="85">
        <v>-188.27740299999999</v>
      </c>
      <c r="CA198" s="85">
        <v>176.80914960000001</v>
      </c>
    </row>
    <row r="199" spans="2:79" ht="9.9499999999999993" customHeight="1">
      <c r="B199" s="171"/>
      <c r="C199" s="171"/>
      <c r="D199" s="171"/>
      <c r="E199" s="171"/>
      <c r="F199" s="171"/>
      <c r="G199" s="171"/>
      <c r="H199" s="171"/>
      <c r="I199" s="171"/>
      <c r="J199" s="171"/>
      <c r="K199" s="171"/>
      <c r="L199" s="171"/>
      <c r="M199" s="171"/>
      <c r="N199" s="266">
        <v>193</v>
      </c>
      <c r="O199" s="267">
        <v>1</v>
      </c>
      <c r="P199" s="267">
        <v>13</v>
      </c>
      <c r="Q199" s="267">
        <v>6</v>
      </c>
      <c r="R199" s="266">
        <v>193</v>
      </c>
      <c r="S199" s="275" t="s">
        <v>380</v>
      </c>
      <c r="T199" s="266">
        <v>0</v>
      </c>
      <c r="U199" s="266">
        <v>-1</v>
      </c>
      <c r="V199" s="266">
        <v>0.1</v>
      </c>
      <c r="W199" s="268">
        <v>9.9999999999999995E-7</v>
      </c>
      <c r="X199" s="266">
        <v>0.2</v>
      </c>
      <c r="Y199" s="266">
        <v>0.3</v>
      </c>
      <c r="Z199" s="266">
        <v>0.21</v>
      </c>
      <c r="AA199" s="266">
        <v>3.5</v>
      </c>
      <c r="AB199" s="272" t="s">
        <v>215</v>
      </c>
      <c r="AC199" s="199" t="str">
        <f t="shared" ref="AC199:AC205" si="59">IF(AB199=$AB$3,_xlfn.CONCAT(Q199+1,",",P199+1),"")</f>
        <v>7,14</v>
      </c>
      <c r="AD199" s="199" t="str">
        <f t="shared" ref="AD199:AD205" si="60">IF(AB199=$AB$4,_xlfn.CONCAT(Q199+1,",",P199+1),"")</f>
        <v/>
      </c>
      <c r="AE199" s="157">
        <v>159</v>
      </c>
      <c r="AF199" s="157">
        <v>30484800</v>
      </c>
      <c r="AG199" s="157">
        <v>0.125</v>
      </c>
      <c r="AH199" s="157">
        <v>0</v>
      </c>
      <c r="AI199" s="157">
        <v>0.22381475826487701</v>
      </c>
      <c r="AJ199" s="157">
        <v>0.23909753058498601</v>
      </c>
      <c r="AK199" s="157">
        <v>0</v>
      </c>
      <c r="AL199" s="157">
        <v>5.6613047934655603E-2</v>
      </c>
      <c r="AM199" s="157">
        <v>0</v>
      </c>
      <c r="AN199" s="157">
        <v>0</v>
      </c>
      <c r="AO199" s="157">
        <v>-0.249999999999996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352.83333333333297</v>
      </c>
      <c r="AV199" s="282"/>
      <c r="AW199" s="282"/>
      <c r="AX199" s="282"/>
      <c r="AY199" s="282"/>
      <c r="AZ199" s="282"/>
      <c r="BA199" s="282"/>
      <c r="BH199" s="295">
        <v>194</v>
      </c>
      <c r="BI199" s="295">
        <v>36616800</v>
      </c>
      <c r="BJ199" s="85">
        <v>185</v>
      </c>
      <c r="BK199" s="85">
        <v>1019.333526</v>
      </c>
      <c r="BL199" s="85">
        <v>229.04365799999999</v>
      </c>
      <c r="BM199" s="85">
        <v>5.1703905929999996</v>
      </c>
      <c r="BN199" s="85">
        <v>-1019.333526</v>
      </c>
      <c r="BO199" s="85">
        <v>-200.83672910000001</v>
      </c>
      <c r="BP199" s="85">
        <v>-208.03653829999999</v>
      </c>
      <c r="BQ199" s="296">
        <f t="shared" si="58"/>
        <v>423.80555555555554</v>
      </c>
      <c r="BT199" s="295">
        <v>194</v>
      </c>
      <c r="BU199" s="295">
        <v>36616800</v>
      </c>
      <c r="BV199" s="85">
        <v>1041.2572290000001</v>
      </c>
      <c r="BW199" s="85">
        <v>1001.419028</v>
      </c>
      <c r="BX199" s="85">
        <v>-32.882494700000002</v>
      </c>
      <c r="BY199" s="85">
        <v>31.227061469999999</v>
      </c>
      <c r="BZ199" s="85">
        <v>-188.2768021</v>
      </c>
      <c r="CA199" s="85">
        <v>176.80947689999999</v>
      </c>
    </row>
    <row r="200" spans="2:79" ht="9.9499999999999993" customHeight="1">
      <c r="B200" s="171"/>
      <c r="C200" s="171"/>
      <c r="D200" s="171"/>
      <c r="E200" s="171"/>
      <c r="F200" s="171"/>
      <c r="G200" s="171"/>
      <c r="H200" s="171"/>
      <c r="I200" s="171"/>
      <c r="J200" s="171"/>
      <c r="K200" s="171"/>
      <c r="L200" s="171"/>
      <c r="M200" s="171"/>
      <c r="N200" s="266">
        <v>194</v>
      </c>
      <c r="O200" s="267">
        <v>1</v>
      </c>
      <c r="P200" s="267">
        <v>13</v>
      </c>
      <c r="Q200" s="267">
        <v>7</v>
      </c>
      <c r="R200" s="266">
        <v>194</v>
      </c>
      <c r="S200" s="275" t="s">
        <v>381</v>
      </c>
      <c r="T200" s="266">
        <v>0</v>
      </c>
      <c r="U200" s="266">
        <v>-1</v>
      </c>
      <c r="V200" s="266">
        <v>0.1</v>
      </c>
      <c r="W200" s="268">
        <v>9.9999999999999995E-7</v>
      </c>
      <c r="X200" s="266">
        <v>0.2</v>
      </c>
      <c r="Y200" s="266">
        <v>0.3</v>
      </c>
      <c r="Z200" s="266">
        <v>0.21</v>
      </c>
      <c r="AA200" s="266">
        <v>3.5</v>
      </c>
      <c r="AB200" s="272" t="s">
        <v>215</v>
      </c>
      <c r="AC200" s="199" t="str">
        <f t="shared" si="59"/>
        <v>8,14</v>
      </c>
      <c r="AD200" s="199" t="str">
        <f t="shared" si="60"/>
        <v/>
      </c>
      <c r="AE200" s="157">
        <v>160</v>
      </c>
      <c r="AF200" s="157">
        <v>30660000</v>
      </c>
      <c r="AG200" s="157">
        <v>0.125</v>
      </c>
      <c r="AH200" s="157">
        <v>0</v>
      </c>
      <c r="AI200" s="157">
        <v>0.22369795826487199</v>
      </c>
      <c r="AJ200" s="157">
        <v>0.23901139321912401</v>
      </c>
      <c r="AK200" s="157">
        <v>0</v>
      </c>
      <c r="AL200" s="157">
        <v>5.539076165061E-2</v>
      </c>
      <c r="AM200" s="157">
        <v>0</v>
      </c>
      <c r="AN200" s="157">
        <v>0</v>
      </c>
      <c r="AO200" s="157">
        <v>-0.25000000000006001</v>
      </c>
      <c r="AP200" s="157">
        <v>0</v>
      </c>
      <c r="AQ200" s="157">
        <v>0</v>
      </c>
      <c r="AR200" s="157">
        <v>0</v>
      </c>
      <c r="AS200" s="157">
        <v>0</v>
      </c>
      <c r="AT200" s="157">
        <v>0</v>
      </c>
      <c r="AU200" s="157">
        <v>354.86111111111097</v>
      </c>
      <c r="AV200" s="282"/>
      <c r="AW200" s="282"/>
      <c r="AX200" s="282"/>
      <c r="AY200" s="282"/>
      <c r="AZ200" s="282"/>
      <c r="BA200" s="282"/>
      <c r="BH200" s="295">
        <v>195</v>
      </c>
      <c r="BI200" s="295">
        <v>36792000</v>
      </c>
      <c r="BJ200" s="85">
        <v>185</v>
      </c>
      <c r="BK200" s="85">
        <v>1019.347346</v>
      </c>
      <c r="BL200" s="85">
        <v>229.0552131</v>
      </c>
      <c r="BM200" s="85">
        <v>5.1707322319999998</v>
      </c>
      <c r="BN200" s="85">
        <v>-1019.347346</v>
      </c>
      <c r="BO200" s="85">
        <v>-200.84764530000001</v>
      </c>
      <c r="BP200" s="85">
        <v>-208.03683559999999</v>
      </c>
      <c r="BQ200" s="296">
        <f t="shared" si="58"/>
        <v>425.83333333333331</v>
      </c>
      <c r="BT200" s="295">
        <v>195</v>
      </c>
      <c r="BU200" s="295">
        <v>36792000</v>
      </c>
      <c r="BV200" s="85">
        <v>1041.2572580000001</v>
      </c>
      <c r="BW200" s="85">
        <v>1001.419025</v>
      </c>
      <c r="BX200" s="85">
        <v>-32.883761560000003</v>
      </c>
      <c r="BY200" s="85">
        <v>31.227061469999999</v>
      </c>
      <c r="BZ200" s="85">
        <v>-188.27618709999999</v>
      </c>
      <c r="CA200" s="85">
        <v>176.8097741</v>
      </c>
    </row>
    <row r="201" spans="2:79" ht="9.9499999999999993" customHeight="1">
      <c r="B201" s="171"/>
      <c r="C201" s="171"/>
      <c r="D201" s="171"/>
      <c r="E201" s="171"/>
      <c r="F201" s="171"/>
      <c r="G201" s="171"/>
      <c r="H201" s="171"/>
      <c r="I201" s="171"/>
      <c r="J201" s="171"/>
      <c r="K201" s="171"/>
      <c r="L201" s="171"/>
      <c r="M201" s="171"/>
      <c r="N201" s="266">
        <v>195</v>
      </c>
      <c r="O201" s="267">
        <v>1</v>
      </c>
      <c r="P201" s="267">
        <v>13</v>
      </c>
      <c r="Q201" s="267">
        <v>8</v>
      </c>
      <c r="R201" s="266">
        <v>195</v>
      </c>
      <c r="S201" s="275" t="s">
        <v>382</v>
      </c>
      <c r="T201" s="266">
        <v>0</v>
      </c>
      <c r="U201" s="266">
        <v>-1</v>
      </c>
      <c r="V201" s="266">
        <v>0.1</v>
      </c>
      <c r="W201" s="268">
        <v>9.9999999999999995E-7</v>
      </c>
      <c r="X201" s="266">
        <v>0.1</v>
      </c>
      <c r="Y201" s="266">
        <v>0.3</v>
      </c>
      <c r="Z201" s="266">
        <v>0.11</v>
      </c>
      <c r="AA201" s="266">
        <v>3.5</v>
      </c>
      <c r="AB201" s="272" t="s">
        <v>215</v>
      </c>
      <c r="AC201" s="199" t="str">
        <f t="shared" si="59"/>
        <v>9,14</v>
      </c>
      <c r="AD201" s="199" t="str">
        <f t="shared" si="60"/>
        <v/>
      </c>
      <c r="AE201" s="157">
        <v>161</v>
      </c>
      <c r="AF201" s="157">
        <v>30835200</v>
      </c>
      <c r="AG201" s="157">
        <v>0.125</v>
      </c>
      <c r="AH201" s="157">
        <v>0</v>
      </c>
      <c r="AI201" s="157">
        <v>0.22369795826489899</v>
      </c>
      <c r="AJ201" s="157">
        <v>0.23891633294379599</v>
      </c>
      <c r="AK201" s="157">
        <v>0</v>
      </c>
      <c r="AL201" s="157">
        <v>5.3879295006826297E-2</v>
      </c>
      <c r="AM201" s="157">
        <v>0</v>
      </c>
      <c r="AN201" s="157">
        <v>0</v>
      </c>
      <c r="AO201" s="157">
        <v>-0.249999999999996</v>
      </c>
      <c r="AP201" s="157">
        <v>0</v>
      </c>
      <c r="AQ201" s="157">
        <v>0</v>
      </c>
      <c r="AR201" s="157">
        <v>0</v>
      </c>
      <c r="AS201" s="157">
        <v>0</v>
      </c>
      <c r="AT201" s="157">
        <v>0</v>
      </c>
      <c r="AU201" s="157">
        <v>356.888888888888</v>
      </c>
      <c r="AV201" s="282"/>
      <c r="AW201" s="282"/>
      <c r="AX201" s="282"/>
      <c r="AY201" s="282"/>
      <c r="AZ201" s="282"/>
      <c r="BA201" s="282"/>
      <c r="BH201" s="295">
        <v>196</v>
      </c>
      <c r="BI201" s="295">
        <v>36967200</v>
      </c>
      <c r="BJ201" s="85">
        <v>185</v>
      </c>
      <c r="BK201" s="85">
        <v>1018.933098</v>
      </c>
      <c r="BL201" s="85">
        <v>227.888521</v>
      </c>
      <c r="BM201" s="85">
        <v>5.1736029559999999</v>
      </c>
      <c r="BN201" s="85">
        <v>-1018.933098</v>
      </c>
      <c r="BO201" s="85">
        <v>-199.67780590000001</v>
      </c>
      <c r="BP201" s="85">
        <v>-208.0371121</v>
      </c>
      <c r="BQ201" s="296">
        <f t="shared" si="58"/>
        <v>427.86111111111109</v>
      </c>
      <c r="BT201" s="295">
        <v>196</v>
      </c>
      <c r="BU201" s="295">
        <v>36967200</v>
      </c>
      <c r="BV201" s="85">
        <v>1041.257286</v>
      </c>
      <c r="BW201" s="85">
        <v>1001.419022</v>
      </c>
      <c r="BX201" s="85">
        <v>-32.884989400000002</v>
      </c>
      <c r="BY201" s="85">
        <v>31.227061469999999</v>
      </c>
      <c r="BZ201" s="85">
        <v>-188.2755631</v>
      </c>
      <c r="CA201" s="85">
        <v>176.81005070000001</v>
      </c>
    </row>
    <row r="202" spans="2:79" ht="9.9499999999999993" customHeight="1">
      <c r="B202" s="171"/>
      <c r="C202" s="171"/>
      <c r="D202" s="171"/>
      <c r="E202" s="171"/>
      <c r="F202" s="171"/>
      <c r="G202" s="171"/>
      <c r="H202" s="171"/>
      <c r="I202" s="171"/>
      <c r="J202" s="171"/>
      <c r="K202" s="171"/>
      <c r="L202" s="171"/>
      <c r="M202" s="171"/>
      <c r="N202" s="266">
        <v>196</v>
      </c>
      <c r="O202" s="267">
        <v>1</v>
      </c>
      <c r="P202" s="267">
        <v>14</v>
      </c>
      <c r="Q202" s="267">
        <v>2</v>
      </c>
      <c r="R202" s="266">
        <v>196</v>
      </c>
      <c r="S202" s="275" t="s">
        <v>383</v>
      </c>
      <c r="T202" s="266">
        <v>0</v>
      </c>
      <c r="U202" s="266">
        <v>-1</v>
      </c>
      <c r="V202" s="266">
        <v>0.1</v>
      </c>
      <c r="W202" s="268">
        <v>9.9999999999999995E-7</v>
      </c>
      <c r="X202" s="266">
        <v>0.2</v>
      </c>
      <c r="Y202" s="266">
        <v>0.3</v>
      </c>
      <c r="Z202" s="266">
        <v>0.21</v>
      </c>
      <c r="AA202" s="266">
        <v>3.5</v>
      </c>
      <c r="AB202" s="272" t="s">
        <v>215</v>
      </c>
      <c r="AC202" s="199" t="str">
        <f t="shared" si="59"/>
        <v>3,15</v>
      </c>
      <c r="AD202" s="199" t="str">
        <f t="shared" si="60"/>
        <v/>
      </c>
      <c r="AE202" s="157">
        <v>162</v>
      </c>
      <c r="AF202" s="157">
        <v>31010400</v>
      </c>
      <c r="AG202" s="157">
        <v>0.125</v>
      </c>
      <c r="AH202" s="157">
        <v>0</v>
      </c>
      <c r="AI202" s="157">
        <v>0.223581158264894</v>
      </c>
      <c r="AJ202" s="157">
        <v>0.238852541494079</v>
      </c>
      <c r="AK202" s="157">
        <v>0</v>
      </c>
      <c r="AL202" s="157">
        <v>5.2144677189355303E-2</v>
      </c>
      <c r="AM202" s="157">
        <v>0</v>
      </c>
      <c r="AN202" s="157">
        <v>0</v>
      </c>
      <c r="AO202" s="157">
        <v>-0.249999999999964</v>
      </c>
      <c r="AP202" s="157">
        <v>0</v>
      </c>
      <c r="AQ202" s="157">
        <v>0</v>
      </c>
      <c r="AR202" s="157">
        <v>0</v>
      </c>
      <c r="AS202" s="157">
        <v>0</v>
      </c>
      <c r="AT202" s="157">
        <v>0</v>
      </c>
      <c r="AU202" s="157">
        <v>358.916666666666</v>
      </c>
      <c r="AV202" s="282"/>
      <c r="AW202" s="282"/>
      <c r="AX202" s="282"/>
      <c r="AY202" s="282"/>
      <c r="AZ202" s="282"/>
      <c r="BA202" s="282"/>
      <c r="BH202" s="295">
        <v>197</v>
      </c>
      <c r="BI202" s="295">
        <v>37142400</v>
      </c>
      <c r="BJ202" s="85">
        <v>185</v>
      </c>
      <c r="BK202" s="85">
        <v>1018.8943850000001</v>
      </c>
      <c r="BL202" s="85">
        <v>227.85167709999999</v>
      </c>
      <c r="BM202" s="85">
        <v>5.1822203650000001</v>
      </c>
      <c r="BN202" s="85">
        <v>-1018.8943850000001</v>
      </c>
      <c r="BO202" s="85">
        <v>-199.6320829</v>
      </c>
      <c r="BP202" s="85">
        <v>-208.03737390000001</v>
      </c>
      <c r="BQ202" s="296">
        <f t="shared" si="58"/>
        <v>429.88888888888891</v>
      </c>
      <c r="BT202" s="295">
        <v>197</v>
      </c>
      <c r="BU202" s="295">
        <v>37142400</v>
      </c>
      <c r="BV202" s="85">
        <v>1041.257314</v>
      </c>
      <c r="BW202" s="85">
        <v>1001.419019</v>
      </c>
      <c r="BX202" s="85">
        <v>-32.886183430000003</v>
      </c>
      <c r="BY202" s="85">
        <v>31.227061469999999</v>
      </c>
      <c r="BZ202" s="85">
        <v>-188.27493480000001</v>
      </c>
      <c r="CA202" s="85">
        <v>176.81031239999999</v>
      </c>
    </row>
    <row r="203" spans="2:79" ht="9.9499999999999993" customHeight="1">
      <c r="B203" s="171"/>
      <c r="C203" s="171"/>
      <c r="D203" s="171"/>
      <c r="E203" s="171"/>
      <c r="F203" s="171"/>
      <c r="G203" s="171"/>
      <c r="H203" s="171"/>
      <c r="I203" s="171"/>
      <c r="J203" s="171"/>
      <c r="K203" s="171"/>
      <c r="L203" s="171"/>
      <c r="M203" s="171"/>
      <c r="N203" s="266">
        <v>197</v>
      </c>
      <c r="O203" s="267">
        <v>1</v>
      </c>
      <c r="P203" s="267">
        <v>14</v>
      </c>
      <c r="Q203" s="267">
        <v>3</v>
      </c>
      <c r="R203" s="266">
        <v>197</v>
      </c>
      <c r="S203" s="275" t="s">
        <v>384</v>
      </c>
      <c r="T203" s="266">
        <v>0</v>
      </c>
      <c r="U203" s="266">
        <v>-1</v>
      </c>
      <c r="V203" s="266">
        <v>0.1</v>
      </c>
      <c r="W203" s="268">
        <v>9.9999999999999995E-7</v>
      </c>
      <c r="X203" s="266">
        <v>0.2</v>
      </c>
      <c r="Y203" s="266">
        <v>0.3</v>
      </c>
      <c r="Z203" s="266">
        <v>0.21</v>
      </c>
      <c r="AA203" s="266">
        <v>3.5</v>
      </c>
      <c r="AB203" s="272" t="s">
        <v>215</v>
      </c>
      <c r="AC203" s="199" t="str">
        <f t="shared" si="59"/>
        <v>4,15</v>
      </c>
      <c r="AD203" s="199" t="str">
        <f t="shared" si="60"/>
        <v/>
      </c>
      <c r="AE203" s="157">
        <v>163</v>
      </c>
      <c r="AF203" s="157">
        <v>31185600</v>
      </c>
      <c r="AG203" s="157">
        <v>0.125</v>
      </c>
      <c r="AH203" s="157">
        <v>0</v>
      </c>
      <c r="AI203" s="157">
        <v>0.223464358264889</v>
      </c>
      <c r="AJ203" s="157">
        <v>0.23877779321912801</v>
      </c>
      <c r="AK203" s="157">
        <v>0</v>
      </c>
      <c r="AL203" s="157">
        <v>5.0282468758042702E-2</v>
      </c>
      <c r="AM203" s="157">
        <v>0</v>
      </c>
      <c r="AN203" s="157">
        <v>0</v>
      </c>
      <c r="AO203" s="157">
        <v>-0.249999999999964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360.944444444444</v>
      </c>
      <c r="AV203" s="282"/>
      <c r="AW203" s="282"/>
      <c r="AX203" s="282"/>
      <c r="AY203" s="282"/>
      <c r="AZ203" s="282"/>
      <c r="BA203" s="282"/>
      <c r="BH203" s="295">
        <v>198</v>
      </c>
      <c r="BI203" s="295">
        <v>37317600</v>
      </c>
      <c r="BJ203" s="85">
        <v>185</v>
      </c>
      <c r="BK203" s="85">
        <v>1018.861301</v>
      </c>
      <c r="BL203" s="85">
        <v>227.81998390000001</v>
      </c>
      <c r="BM203" s="85">
        <v>5.1897365669999997</v>
      </c>
      <c r="BN203" s="85">
        <v>-1018.861301</v>
      </c>
      <c r="BO203" s="85">
        <v>-199.5926254</v>
      </c>
      <c r="BP203" s="85">
        <v>-208.0376219</v>
      </c>
      <c r="BQ203" s="296">
        <f t="shared" si="58"/>
        <v>431.91666666666669</v>
      </c>
      <c r="BT203" s="295">
        <v>198</v>
      </c>
      <c r="BU203" s="295">
        <v>37317600</v>
      </c>
      <c r="BV203" s="85">
        <v>1041.2573400000001</v>
      </c>
      <c r="BW203" s="85">
        <v>1001.4190160000001</v>
      </c>
      <c r="BX203" s="85">
        <v>-32.887344290000001</v>
      </c>
      <c r="BY203" s="85">
        <v>31.227061469999999</v>
      </c>
      <c r="BZ203" s="85">
        <v>-188.27430799999999</v>
      </c>
      <c r="CA203" s="85">
        <v>176.81056050000001</v>
      </c>
    </row>
    <row r="204" spans="2:79" ht="9.9499999999999993" customHeight="1">
      <c r="B204" s="171"/>
      <c r="C204" s="171"/>
      <c r="D204" s="171"/>
      <c r="E204" s="171"/>
      <c r="F204" s="171"/>
      <c r="G204" s="171"/>
      <c r="H204" s="171"/>
      <c r="I204" s="171"/>
      <c r="J204" s="171"/>
      <c r="K204" s="171"/>
      <c r="L204" s="171"/>
      <c r="M204" s="171"/>
      <c r="N204" s="266">
        <v>198</v>
      </c>
      <c r="O204" s="267">
        <v>1</v>
      </c>
      <c r="P204" s="267">
        <v>14</v>
      </c>
      <c r="Q204" s="267">
        <v>4</v>
      </c>
      <c r="R204" s="266">
        <v>198</v>
      </c>
      <c r="S204" s="275" t="s">
        <v>385</v>
      </c>
      <c r="T204" s="266">
        <v>0</v>
      </c>
      <c r="U204" s="266">
        <v>-1</v>
      </c>
      <c r="V204" s="266">
        <v>0.1</v>
      </c>
      <c r="W204" s="268">
        <v>9.9999999999999995E-7</v>
      </c>
      <c r="X204" s="266">
        <v>0.2</v>
      </c>
      <c r="Y204" s="266">
        <v>0.3</v>
      </c>
      <c r="Z204" s="266">
        <v>0.21</v>
      </c>
      <c r="AA204" s="266">
        <v>3.5</v>
      </c>
      <c r="AB204" s="272" t="s">
        <v>215</v>
      </c>
      <c r="AC204" s="199" t="str">
        <f t="shared" si="59"/>
        <v>5,15</v>
      </c>
      <c r="AD204" s="199" t="str">
        <f t="shared" si="60"/>
        <v/>
      </c>
      <c r="AE204" s="157">
        <v>164</v>
      </c>
      <c r="AF204" s="157">
        <v>31360800</v>
      </c>
      <c r="AG204" s="157">
        <v>0.125</v>
      </c>
      <c r="AH204" s="157">
        <v>0</v>
      </c>
      <c r="AI204" s="157">
        <v>0.22334755826488401</v>
      </c>
      <c r="AJ204" s="157">
        <v>0.23867241333346301</v>
      </c>
      <c r="AK204" s="157">
        <v>0</v>
      </c>
      <c r="AL204" s="157">
        <v>4.8441812759291901E-2</v>
      </c>
      <c r="AM204" s="157">
        <v>0</v>
      </c>
      <c r="AN204" s="157">
        <v>0</v>
      </c>
      <c r="AO204" s="157">
        <v>-0.25000000000002798</v>
      </c>
      <c r="AP204" s="157">
        <v>0</v>
      </c>
      <c r="AQ204" s="157">
        <v>0</v>
      </c>
      <c r="AR204" s="157">
        <v>0</v>
      </c>
      <c r="AS204" s="157">
        <v>0</v>
      </c>
      <c r="AT204" s="157">
        <v>0</v>
      </c>
      <c r="AU204" s="157">
        <v>362.972222222222</v>
      </c>
      <c r="AV204" s="282"/>
      <c r="AW204" s="282"/>
      <c r="AX204" s="282"/>
      <c r="AY204" s="282"/>
      <c r="AZ204" s="282"/>
      <c r="BA204" s="282"/>
      <c r="BH204" s="295">
        <v>199</v>
      </c>
      <c r="BI204" s="295">
        <v>37492800</v>
      </c>
      <c r="BJ204" s="85">
        <v>185</v>
      </c>
      <c r="BK204" s="85">
        <v>1018.8332820000001</v>
      </c>
      <c r="BL204" s="85">
        <v>227.79294959999999</v>
      </c>
      <c r="BM204" s="85">
        <v>5.1962612190000002</v>
      </c>
      <c r="BN204" s="85">
        <v>-1018.8332820000001</v>
      </c>
      <c r="BO204" s="85">
        <v>-199.55882819999999</v>
      </c>
      <c r="BP204" s="85">
        <v>-208.03786020000001</v>
      </c>
      <c r="BQ204" s="296">
        <f t="shared" si="58"/>
        <v>433.94444444444446</v>
      </c>
      <c r="BT204" s="295">
        <v>199</v>
      </c>
      <c r="BU204" s="295">
        <v>37492800</v>
      </c>
      <c r="BV204" s="85">
        <v>1041.257366</v>
      </c>
      <c r="BW204" s="85">
        <v>1001.4190139999999</v>
      </c>
      <c r="BX204" s="85">
        <v>-32.888475049999997</v>
      </c>
      <c r="BY204" s="85">
        <v>31.227061469999999</v>
      </c>
      <c r="BZ204" s="85">
        <v>-188.27369189999999</v>
      </c>
      <c r="CA204" s="85">
        <v>176.81079869999999</v>
      </c>
    </row>
    <row r="205" spans="2:79" ht="9.9499999999999993" customHeight="1">
      <c r="B205" s="171"/>
      <c r="C205" s="171"/>
      <c r="D205" s="171"/>
      <c r="E205" s="171"/>
      <c r="F205" s="171"/>
      <c r="G205" s="171"/>
      <c r="H205" s="171"/>
      <c r="I205" s="171"/>
      <c r="J205" s="171"/>
      <c r="K205" s="171"/>
      <c r="L205" s="171"/>
      <c r="M205" s="171"/>
      <c r="N205" s="266">
        <v>199</v>
      </c>
      <c r="O205" s="267">
        <v>1</v>
      </c>
      <c r="P205" s="267">
        <v>14</v>
      </c>
      <c r="Q205" s="267">
        <v>5</v>
      </c>
      <c r="R205" s="266">
        <v>199</v>
      </c>
      <c r="S205" s="275" t="s">
        <v>386</v>
      </c>
      <c r="T205" s="266">
        <v>0</v>
      </c>
      <c r="U205" s="266">
        <v>-1</v>
      </c>
      <c r="V205" s="266">
        <v>0.1</v>
      </c>
      <c r="W205" s="268">
        <v>9.9999999999999995E-7</v>
      </c>
      <c r="X205" s="266">
        <v>0.2</v>
      </c>
      <c r="Y205" s="266">
        <v>0.3</v>
      </c>
      <c r="Z205" s="266">
        <v>0.21</v>
      </c>
      <c r="AA205" s="266">
        <v>3.5</v>
      </c>
      <c r="AB205" s="272" t="s">
        <v>215</v>
      </c>
      <c r="AC205" s="199" t="str">
        <f t="shared" si="59"/>
        <v>6,15</v>
      </c>
      <c r="AD205" s="199" t="str">
        <f t="shared" si="60"/>
        <v/>
      </c>
      <c r="AE205" s="157">
        <v>165</v>
      </c>
      <c r="AF205" s="157">
        <v>31536000</v>
      </c>
      <c r="AG205" s="157">
        <v>0.125</v>
      </c>
      <c r="AH205" s="157">
        <v>0</v>
      </c>
      <c r="AI205" s="157">
        <v>0.22940542323350499</v>
      </c>
      <c r="AJ205" s="157">
        <v>0.23860978569333999</v>
      </c>
      <c r="AK205" s="157">
        <v>0</v>
      </c>
      <c r="AL205" s="157">
        <v>4.6582760836012399E-2</v>
      </c>
      <c r="AM205" s="157">
        <v>0</v>
      </c>
      <c r="AN205" s="157">
        <v>0</v>
      </c>
      <c r="AO205" s="157">
        <v>-0.249999999999996</v>
      </c>
      <c r="AP205" s="157">
        <v>0</v>
      </c>
      <c r="AQ205" s="157">
        <v>0</v>
      </c>
      <c r="AR205" s="157">
        <v>0</v>
      </c>
      <c r="AS205" s="157">
        <v>0</v>
      </c>
      <c r="AT205" s="157">
        <v>0</v>
      </c>
      <c r="AU205" s="157">
        <v>365</v>
      </c>
      <c r="AV205" s="282"/>
      <c r="AW205" s="282"/>
      <c r="AX205" s="282"/>
      <c r="AY205" s="282"/>
      <c r="AZ205" s="282"/>
      <c r="BA205" s="282"/>
      <c r="BH205" s="295">
        <v>200</v>
      </c>
      <c r="BI205" s="295">
        <v>37668000</v>
      </c>
      <c r="BJ205" s="85">
        <v>185</v>
      </c>
      <c r="BK205" s="85">
        <v>1018.80972</v>
      </c>
      <c r="BL205" s="85">
        <v>227.77002529999999</v>
      </c>
      <c r="BM205" s="85">
        <v>5.2019116790000002</v>
      </c>
      <c r="BN205" s="85">
        <v>-1018.80972</v>
      </c>
      <c r="BO205" s="85">
        <v>-199.5300211</v>
      </c>
      <c r="BP205" s="85">
        <v>-208.0380925</v>
      </c>
      <c r="BQ205" s="296">
        <f t="shared" si="58"/>
        <v>435.97222222222223</v>
      </c>
      <c r="BT205" s="295">
        <v>200</v>
      </c>
      <c r="BU205" s="295">
        <v>37668000</v>
      </c>
      <c r="BV205" s="85">
        <v>1041.2573910000001</v>
      </c>
      <c r="BW205" s="85">
        <v>1001.419011</v>
      </c>
      <c r="BX205" s="85">
        <v>-32.88957886</v>
      </c>
      <c r="BY205" s="85">
        <v>31.227061469999999</v>
      </c>
      <c r="BZ205" s="85">
        <v>-188.27309529999999</v>
      </c>
      <c r="CA205" s="85">
        <v>176.81103110000001</v>
      </c>
    </row>
    <row r="206" spans="2:79" ht="9.9499999999999993" customHeight="1">
      <c r="B206" s="171"/>
      <c r="C206" s="171"/>
      <c r="D206" s="171"/>
      <c r="E206" s="171"/>
      <c r="F206" s="171"/>
      <c r="G206" s="171"/>
      <c r="H206" s="171"/>
      <c r="I206" s="171"/>
      <c r="J206" s="171"/>
      <c r="K206" s="171"/>
      <c r="L206" s="171"/>
      <c r="M206" s="171"/>
      <c r="AE206" s="157">
        <v>166</v>
      </c>
      <c r="AF206" s="157">
        <v>31711200</v>
      </c>
      <c r="AG206" s="157">
        <v>4.1750000000000002E-2</v>
      </c>
      <c r="AH206" s="157">
        <v>0</v>
      </c>
      <c r="AI206" s="157">
        <v>0.22894665874627401</v>
      </c>
      <c r="AJ206" s="157">
        <v>0.23854419321912401</v>
      </c>
      <c r="AK206" s="157">
        <v>0</v>
      </c>
      <c r="AL206" s="157">
        <v>4.4784320250029E-2</v>
      </c>
      <c r="AM206" s="157">
        <v>0</v>
      </c>
      <c r="AN206" s="157">
        <v>0</v>
      </c>
      <c r="AO206" s="157">
        <v>-0.24999999437765399</v>
      </c>
      <c r="AP206" s="157">
        <v>0</v>
      </c>
      <c r="AQ206" s="157">
        <v>0</v>
      </c>
      <c r="AR206" s="157">
        <v>0</v>
      </c>
      <c r="AS206" s="157">
        <v>0</v>
      </c>
      <c r="AT206" s="157">
        <v>0</v>
      </c>
      <c r="AU206" s="157">
        <v>367.02777777777698</v>
      </c>
      <c r="AV206" s="282"/>
      <c r="AW206" s="282"/>
      <c r="AX206" s="282"/>
      <c r="AY206" s="282"/>
      <c r="AZ206" s="282"/>
      <c r="BA206" s="282"/>
      <c r="BH206" s="295">
        <v>201</v>
      </c>
      <c r="BI206" s="295">
        <v>37843200</v>
      </c>
      <c r="BJ206" s="85">
        <v>185</v>
      </c>
      <c r="BK206" s="85">
        <v>1018.802105</v>
      </c>
      <c r="BL206" s="85">
        <v>227.76282</v>
      </c>
      <c r="BM206" s="85">
        <v>5.2068856129999999</v>
      </c>
      <c r="BN206" s="85">
        <v>-1018.802105</v>
      </c>
      <c r="BO206" s="85">
        <v>-199.51761200000001</v>
      </c>
      <c r="BP206" s="85">
        <v>-208.0383224</v>
      </c>
      <c r="BQ206" s="296">
        <f t="shared" si="58"/>
        <v>438</v>
      </c>
      <c r="BT206" s="295">
        <v>201</v>
      </c>
      <c r="BU206" s="295">
        <v>37843200</v>
      </c>
      <c r="BV206" s="85">
        <v>1041.2574159999999</v>
      </c>
      <c r="BW206" s="85">
        <v>1001.419008</v>
      </c>
      <c r="BX206" s="85">
        <v>-32.890658500000001</v>
      </c>
      <c r="BY206" s="85">
        <v>31.227061469999999</v>
      </c>
      <c r="BZ206" s="85">
        <v>-188.27252580000001</v>
      </c>
      <c r="CA206" s="85">
        <v>176.81126090000001</v>
      </c>
    </row>
    <row r="207" spans="2:79" ht="9.9499999999999993" customHeight="1">
      <c r="B207" s="171"/>
      <c r="C207" s="171"/>
      <c r="D207" s="171"/>
      <c r="E207" s="171"/>
      <c r="F207" s="171"/>
      <c r="G207" s="171"/>
      <c r="H207" s="171"/>
      <c r="I207" s="171"/>
      <c r="J207" s="171"/>
      <c r="K207" s="171"/>
      <c r="L207" s="171"/>
      <c r="M207" s="171"/>
      <c r="AE207" s="157">
        <v>167</v>
      </c>
      <c r="AF207" s="157">
        <v>31886400</v>
      </c>
      <c r="AG207" s="157">
        <v>4.1750000000000002E-2</v>
      </c>
      <c r="AH207" s="157">
        <v>0</v>
      </c>
      <c r="AI207" s="157">
        <v>0.22894665874630099</v>
      </c>
      <c r="AJ207" s="157">
        <v>0.23843076774661701</v>
      </c>
      <c r="AK207" s="157">
        <v>0</v>
      </c>
      <c r="AL207" s="157">
        <v>4.3175394661506702E-2</v>
      </c>
      <c r="AM207" s="157">
        <v>0</v>
      </c>
      <c r="AN207" s="157">
        <v>0</v>
      </c>
      <c r="AO207" s="157">
        <v>-0.249999999999964</v>
      </c>
      <c r="AP207" s="157">
        <v>0</v>
      </c>
      <c r="AQ207" s="157">
        <v>0</v>
      </c>
      <c r="AR207" s="157">
        <v>0</v>
      </c>
      <c r="AS207" s="157">
        <v>0</v>
      </c>
      <c r="AT207" s="157">
        <v>0</v>
      </c>
      <c r="AU207" s="157">
        <v>369.05555555555497</v>
      </c>
      <c r="AV207" s="282"/>
      <c r="AW207" s="282"/>
      <c r="AX207" s="282"/>
      <c r="AY207" s="282"/>
      <c r="AZ207" s="282"/>
      <c r="BA207" s="282"/>
      <c r="BH207" s="295">
        <v>202</v>
      </c>
      <c r="BI207" s="295">
        <v>38018400</v>
      </c>
      <c r="BJ207" s="85">
        <v>185</v>
      </c>
      <c r="BK207" s="85">
        <v>1018.799866</v>
      </c>
      <c r="BL207" s="85">
        <v>227.76090350000001</v>
      </c>
      <c r="BM207" s="85">
        <v>5.2115230559999999</v>
      </c>
      <c r="BN207" s="85">
        <v>-1018.799866</v>
      </c>
      <c r="BO207" s="85">
        <v>-199.5108275</v>
      </c>
      <c r="BP207" s="85">
        <v>-208.03855290000001</v>
      </c>
      <c r="BQ207" s="296">
        <f t="shared" si="58"/>
        <v>440.02777777777777</v>
      </c>
      <c r="BT207" s="295">
        <v>202</v>
      </c>
      <c r="BU207" s="295">
        <v>38018400</v>
      </c>
      <c r="BV207" s="85">
        <v>1041.2574400000001</v>
      </c>
      <c r="BW207" s="85">
        <v>1001.419006</v>
      </c>
      <c r="BX207" s="85">
        <v>-32.891716449999997</v>
      </c>
      <c r="BY207" s="85">
        <v>31.227061469999999</v>
      </c>
      <c r="BZ207" s="85">
        <v>-188.27198920000001</v>
      </c>
      <c r="CA207" s="85">
        <v>176.81149139999999</v>
      </c>
    </row>
    <row r="208" spans="2:79" ht="9.9499999999999993" customHeight="1">
      <c r="B208" s="171"/>
      <c r="C208" s="171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AE208" s="157">
        <v>168</v>
      </c>
      <c r="AF208" s="157">
        <v>32061600</v>
      </c>
      <c r="AG208" s="157">
        <v>4.1750000000000002E-2</v>
      </c>
      <c r="AH208" s="157">
        <v>0</v>
      </c>
      <c r="AI208" s="157">
        <v>0.22882985874626899</v>
      </c>
      <c r="AJ208" s="157">
        <v>0.23842739321912601</v>
      </c>
      <c r="AK208" s="157">
        <v>0</v>
      </c>
      <c r="AL208" s="157">
        <v>4.1642219472120101E-2</v>
      </c>
      <c r="AM208" s="157">
        <v>0</v>
      </c>
      <c r="AN208" s="157">
        <v>0</v>
      </c>
      <c r="AO208" s="157">
        <v>-0.249999999999933</v>
      </c>
      <c r="AP208" s="157">
        <v>0</v>
      </c>
      <c r="AQ208" s="157">
        <v>0</v>
      </c>
      <c r="AR208" s="157">
        <v>0</v>
      </c>
      <c r="AS208" s="157">
        <v>0</v>
      </c>
      <c r="AT208" s="157">
        <v>0</v>
      </c>
      <c r="AU208" s="157">
        <v>371.08333333333297</v>
      </c>
      <c r="AV208" s="282"/>
      <c r="AW208" s="282"/>
      <c r="AX208" s="282"/>
      <c r="AY208" s="282"/>
      <c r="AZ208" s="282"/>
      <c r="BA208" s="282"/>
      <c r="BH208" s="295">
        <v>203</v>
      </c>
      <c r="BI208" s="295">
        <v>38193600</v>
      </c>
      <c r="BJ208" s="85">
        <v>185</v>
      </c>
      <c r="BK208" s="85">
        <v>1018.797828</v>
      </c>
      <c r="BL208" s="85">
        <v>227.759131</v>
      </c>
      <c r="BM208" s="85">
        <v>5.2159450630000004</v>
      </c>
      <c r="BN208" s="85">
        <v>-1018.797828</v>
      </c>
      <c r="BO208" s="85">
        <v>-199.5044115</v>
      </c>
      <c r="BP208" s="85">
        <v>-208.03877439999999</v>
      </c>
      <c r="BQ208" s="296">
        <f t="shared" si="58"/>
        <v>442.05555555555554</v>
      </c>
      <c r="BT208" s="295">
        <v>203</v>
      </c>
      <c r="BU208" s="295">
        <v>38193600</v>
      </c>
      <c r="BV208" s="85">
        <v>1041.257464</v>
      </c>
      <c r="BW208" s="85">
        <v>1001.419004</v>
      </c>
      <c r="BX208" s="85">
        <v>-32.892754930000002</v>
      </c>
      <c r="BY208" s="85">
        <v>31.227061469999999</v>
      </c>
      <c r="BZ208" s="85">
        <v>-188.27148740000001</v>
      </c>
      <c r="CA208" s="85">
        <v>176.8117129</v>
      </c>
    </row>
    <row r="209" spans="2:79" ht="9.9499999999999993" customHeight="1">
      <c r="B209" s="171"/>
      <c r="C209" s="171"/>
      <c r="D209" s="171"/>
      <c r="E209" s="171"/>
      <c r="F209" s="171"/>
      <c r="G209" s="171"/>
      <c r="H209" s="171"/>
      <c r="I209" s="171"/>
      <c r="J209" s="171"/>
      <c r="K209" s="171"/>
      <c r="L209" s="171"/>
      <c r="M209" s="171"/>
      <c r="AE209" s="157">
        <v>169</v>
      </c>
      <c r="AF209" s="157">
        <v>32236800</v>
      </c>
      <c r="AG209" s="157">
        <v>4.1750000000000002E-2</v>
      </c>
      <c r="AH209" s="157">
        <v>0</v>
      </c>
      <c r="AI209" s="157">
        <v>0.22840240313724899</v>
      </c>
      <c r="AJ209" s="157">
        <v>0.23842739321912601</v>
      </c>
      <c r="AK209" s="157">
        <v>0</v>
      </c>
      <c r="AL209" s="157">
        <v>4.0254507191479903E-2</v>
      </c>
      <c r="AM209" s="157">
        <v>0</v>
      </c>
      <c r="AN209" s="157">
        <v>0</v>
      </c>
      <c r="AO209" s="157">
        <v>-0.249999999999996</v>
      </c>
      <c r="AP209" s="157">
        <v>0</v>
      </c>
      <c r="AQ209" s="157">
        <v>0</v>
      </c>
      <c r="AR209" s="157">
        <v>0</v>
      </c>
      <c r="AS209" s="157">
        <v>0</v>
      </c>
      <c r="AT209" s="157">
        <v>0</v>
      </c>
      <c r="AU209" s="157">
        <v>373.11111111111097</v>
      </c>
      <c r="AV209" s="282"/>
      <c r="AW209" s="282"/>
      <c r="AX209" s="282"/>
      <c r="AY209" s="282"/>
      <c r="AZ209" s="282"/>
      <c r="BA209" s="282"/>
      <c r="BH209" s="295">
        <v>204</v>
      </c>
      <c r="BI209" s="295">
        <v>38368800</v>
      </c>
      <c r="BJ209" s="85">
        <v>185</v>
      </c>
      <c r="BK209" s="85">
        <v>1018.795985</v>
      </c>
      <c r="BL209" s="85">
        <v>227.7575023</v>
      </c>
      <c r="BM209" s="85">
        <v>5.2201657309999998</v>
      </c>
      <c r="BN209" s="85">
        <v>-1018.795985</v>
      </c>
      <c r="BO209" s="85">
        <v>-199.4983478</v>
      </c>
      <c r="BP209" s="85">
        <v>-208.0389888</v>
      </c>
      <c r="BQ209" s="296">
        <f t="shared" si="58"/>
        <v>444.08333333333331</v>
      </c>
      <c r="BT209" s="295">
        <v>204</v>
      </c>
      <c r="BU209" s="295">
        <v>38368800</v>
      </c>
      <c r="BV209" s="85">
        <v>1041.257488</v>
      </c>
      <c r="BW209" s="85">
        <v>1001.419002</v>
      </c>
      <c r="BX209" s="85">
        <v>-32.89377614</v>
      </c>
      <c r="BY209" s="85">
        <v>31.227061469999999</v>
      </c>
      <c r="BZ209" s="85">
        <v>-188.27102260000001</v>
      </c>
      <c r="CA209" s="85">
        <v>176.81192730000001</v>
      </c>
    </row>
    <row r="210" spans="2:79" ht="9.9499999999999993" customHeight="1">
      <c r="B210" s="171"/>
      <c r="C210" s="171"/>
      <c r="D210" s="171"/>
      <c r="E210" s="171"/>
      <c r="F210" s="171"/>
      <c r="G210" s="171"/>
      <c r="H210" s="171"/>
      <c r="I210" s="171"/>
      <c r="J210" s="171"/>
      <c r="K210" s="171"/>
      <c r="L210" s="171"/>
      <c r="M210" s="171"/>
      <c r="AE210" s="157">
        <v>170</v>
      </c>
      <c r="AF210" s="157">
        <v>32412000</v>
      </c>
      <c r="AG210" s="157">
        <v>4.1750000000000002E-2</v>
      </c>
      <c r="AH210" s="157">
        <v>0</v>
      </c>
      <c r="AI210" s="157">
        <v>0.228285603137244</v>
      </c>
      <c r="AJ210" s="157">
        <v>0.23842739321912601</v>
      </c>
      <c r="AK210" s="157">
        <v>0</v>
      </c>
      <c r="AL210" s="157">
        <v>3.9196870154138003E-2</v>
      </c>
      <c r="AM210" s="157">
        <v>0</v>
      </c>
      <c r="AN210" s="157">
        <v>0</v>
      </c>
      <c r="AO210" s="157">
        <v>-0.249999999999996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375.138888888888</v>
      </c>
      <c r="AV210" s="282"/>
      <c r="AW210" s="282"/>
      <c r="AX210" s="282"/>
      <c r="AY210" s="282"/>
      <c r="AZ210" s="282"/>
      <c r="BA210" s="282"/>
      <c r="BH210" s="295">
        <v>205</v>
      </c>
      <c r="BI210" s="295">
        <v>38544000</v>
      </c>
      <c r="BJ210" s="85">
        <v>185</v>
      </c>
      <c r="BK210" s="85">
        <v>1018.7943310000001</v>
      </c>
      <c r="BL210" s="85">
        <v>227.75601829999999</v>
      </c>
      <c r="BM210" s="85">
        <v>5.2241945410000001</v>
      </c>
      <c r="BN210" s="85">
        <v>-1018.7943310000001</v>
      </c>
      <c r="BO210" s="85">
        <v>-199.49262350000001</v>
      </c>
      <c r="BP210" s="85">
        <v>-208.0392003</v>
      </c>
      <c r="BQ210" s="296">
        <f t="shared" si="58"/>
        <v>446.11111111111109</v>
      </c>
      <c r="BT210" s="295">
        <v>205</v>
      </c>
      <c r="BU210" s="295">
        <v>38544000</v>
      </c>
      <c r="BV210" s="85">
        <v>1041.257511</v>
      </c>
      <c r="BW210" s="85">
        <v>1001.419</v>
      </c>
      <c r="BX210" s="85">
        <v>-32.894781950000002</v>
      </c>
      <c r="BY210" s="85">
        <v>31.227061469999999</v>
      </c>
      <c r="BZ210" s="85">
        <v>-188.27059840000001</v>
      </c>
      <c r="CA210" s="85">
        <v>176.81213880000001</v>
      </c>
    </row>
    <row r="211" spans="2:79" ht="9.9499999999999993" customHeight="1">
      <c r="B211" s="171"/>
      <c r="C211" s="171"/>
      <c r="D211" s="171"/>
      <c r="E211" s="171"/>
      <c r="F211" s="171"/>
      <c r="G211" s="171"/>
      <c r="H211" s="171"/>
      <c r="I211" s="171"/>
      <c r="J211" s="171"/>
      <c r="K211" s="171"/>
      <c r="L211" s="171"/>
      <c r="M211" s="171"/>
      <c r="AE211" s="157">
        <v>171</v>
      </c>
      <c r="AF211" s="157">
        <v>32587200</v>
      </c>
      <c r="AG211" s="157">
        <v>4.1750000000000002E-2</v>
      </c>
      <c r="AH211" s="157">
        <v>0</v>
      </c>
      <c r="AI211" s="157">
        <v>0.228168803137239</v>
      </c>
      <c r="AJ211" s="157">
        <v>0.23842739321912601</v>
      </c>
      <c r="AK211" s="157">
        <v>0</v>
      </c>
      <c r="AL211" s="157">
        <v>3.8374535769760902E-2</v>
      </c>
      <c r="AM211" s="157">
        <v>0</v>
      </c>
      <c r="AN211" s="157">
        <v>0</v>
      </c>
      <c r="AO211" s="157">
        <v>-0.249999999999964</v>
      </c>
      <c r="AP211" s="157">
        <v>0</v>
      </c>
      <c r="AQ211" s="157">
        <v>0</v>
      </c>
      <c r="AR211" s="157">
        <v>0</v>
      </c>
      <c r="AS211" s="157">
        <v>0</v>
      </c>
      <c r="AT211" s="157">
        <v>0</v>
      </c>
      <c r="AU211" s="157">
        <v>377.166666666666</v>
      </c>
      <c r="AV211" s="282"/>
      <c r="AW211" s="282"/>
      <c r="AX211" s="282"/>
      <c r="AY211" s="282"/>
      <c r="AZ211" s="282"/>
      <c r="BA211" s="282"/>
      <c r="BH211" s="295">
        <v>206</v>
      </c>
      <c r="BI211" s="295">
        <v>38719200</v>
      </c>
      <c r="BJ211" s="85">
        <v>185</v>
      </c>
      <c r="BK211" s="85">
        <v>1018.792863</v>
      </c>
      <c r="BL211" s="85">
        <v>227.7546811</v>
      </c>
      <c r="BM211" s="85">
        <v>5.2280390539999999</v>
      </c>
      <c r="BN211" s="85">
        <v>-1018.792863</v>
      </c>
      <c r="BO211" s="85">
        <v>-199.4872297</v>
      </c>
      <c r="BP211" s="85">
        <v>-208.03941230000001</v>
      </c>
      <c r="BQ211" s="296">
        <f t="shared" si="58"/>
        <v>448.13888888888891</v>
      </c>
      <c r="BT211" s="295">
        <v>206</v>
      </c>
      <c r="BU211" s="295">
        <v>38719200</v>
      </c>
      <c r="BV211" s="85">
        <v>1041.257533</v>
      </c>
      <c r="BW211" s="85">
        <v>1001.418998</v>
      </c>
      <c r="BX211" s="85">
        <v>-32.89577371</v>
      </c>
      <c r="BY211" s="85">
        <v>31.227061469999999</v>
      </c>
      <c r="BZ211" s="85">
        <v>-188.2702184</v>
      </c>
      <c r="CA211" s="85">
        <v>176.81235090000001</v>
      </c>
    </row>
    <row r="212" spans="2:79" ht="9.9499999999999993" customHeight="1">
      <c r="B212" s="171"/>
      <c r="C212" s="171"/>
      <c r="D212" s="171"/>
      <c r="E212" s="171"/>
      <c r="F212" s="171"/>
      <c r="G212" s="171"/>
      <c r="H212" s="171"/>
      <c r="I212" s="171"/>
      <c r="J212" s="171"/>
      <c r="K212" s="171"/>
      <c r="L212" s="171"/>
      <c r="M212" s="171"/>
      <c r="AE212" s="157">
        <v>172</v>
      </c>
      <c r="AF212" s="157">
        <v>32762400</v>
      </c>
      <c r="AG212" s="157">
        <v>4.1750000000000002E-2</v>
      </c>
      <c r="AH212" s="157">
        <v>0</v>
      </c>
      <c r="AI212" s="157">
        <v>0.22765585640637101</v>
      </c>
      <c r="AJ212" s="157">
        <v>0.23842739321912601</v>
      </c>
      <c r="AK212" s="157">
        <v>0</v>
      </c>
      <c r="AL212" s="157">
        <v>3.7714770374476202E-2</v>
      </c>
      <c r="AM212" s="157">
        <v>0</v>
      </c>
      <c r="AN212" s="157">
        <v>0</v>
      </c>
      <c r="AO212" s="157">
        <v>-0.249999999999996</v>
      </c>
      <c r="AP212" s="157">
        <v>0</v>
      </c>
      <c r="AQ212" s="157">
        <v>0</v>
      </c>
      <c r="AR212" s="157">
        <v>0</v>
      </c>
      <c r="AS212" s="157">
        <v>0</v>
      </c>
      <c r="AT212" s="157">
        <v>0</v>
      </c>
      <c r="AU212" s="157">
        <v>379.194444444444</v>
      </c>
      <c r="AV212" s="282"/>
      <c r="AW212" s="282"/>
      <c r="AX212" s="282"/>
      <c r="AY212" s="282"/>
      <c r="AZ212" s="282"/>
      <c r="BA212" s="282"/>
      <c r="BH212" s="295">
        <v>207</v>
      </c>
      <c r="BI212" s="295">
        <v>38894400</v>
      </c>
      <c r="BJ212" s="85">
        <v>185</v>
      </c>
      <c r="BK212" s="85">
        <v>1018.791577</v>
      </c>
      <c r="BL212" s="85">
        <v>227.7534861</v>
      </c>
      <c r="BM212" s="85">
        <v>5.2317073189999999</v>
      </c>
      <c r="BN212" s="85">
        <v>-1018.791577</v>
      </c>
      <c r="BO212" s="85">
        <v>-199.48215110000001</v>
      </c>
      <c r="BP212" s="85">
        <v>-208.03962770000001</v>
      </c>
      <c r="BQ212" s="296">
        <f t="shared" si="58"/>
        <v>450.16666666666669</v>
      </c>
      <c r="BT212" s="295">
        <v>207</v>
      </c>
      <c r="BU212" s="295">
        <v>38894400</v>
      </c>
      <c r="BV212" s="85">
        <v>1041.257556</v>
      </c>
      <c r="BW212" s="85">
        <v>1001.418996</v>
      </c>
      <c r="BX212" s="85">
        <v>-32.896752849999999</v>
      </c>
      <c r="BY212" s="85">
        <v>31.227061469999999</v>
      </c>
      <c r="BZ212" s="85">
        <v>-188.26988499999999</v>
      </c>
      <c r="CA212" s="85">
        <v>176.81256619999999</v>
      </c>
    </row>
    <row r="213" spans="2:79" ht="9.9499999999999993" customHeight="1">
      <c r="B213" s="171"/>
      <c r="C213" s="171"/>
      <c r="D213" s="171"/>
      <c r="E213" s="171"/>
      <c r="F213" s="171"/>
      <c r="G213" s="171"/>
      <c r="H213" s="171"/>
      <c r="I213" s="171"/>
      <c r="J213" s="171"/>
      <c r="K213" s="171"/>
      <c r="L213" s="171"/>
      <c r="M213" s="171"/>
      <c r="AE213" s="157">
        <v>173</v>
      </c>
      <c r="AF213" s="157">
        <v>32937600</v>
      </c>
      <c r="AG213" s="157">
        <v>4.1750000000000002E-2</v>
      </c>
      <c r="AH213" s="157">
        <v>0</v>
      </c>
      <c r="AI213" s="157">
        <v>0.22753905640636601</v>
      </c>
      <c r="AJ213" s="157">
        <v>0.23842739321912601</v>
      </c>
      <c r="AK213" s="157">
        <v>0</v>
      </c>
      <c r="AL213" s="157">
        <v>4.15471092291574E-2</v>
      </c>
      <c r="AM213" s="157">
        <v>0</v>
      </c>
      <c r="AN213" s="157">
        <v>0</v>
      </c>
      <c r="AO213" s="157">
        <v>-0.249999999999933</v>
      </c>
      <c r="AP213" s="157">
        <v>0</v>
      </c>
      <c r="AQ213" s="157">
        <v>0</v>
      </c>
      <c r="AR213" s="157">
        <v>0</v>
      </c>
      <c r="AS213" s="157">
        <v>0</v>
      </c>
      <c r="AT213" s="157">
        <v>0</v>
      </c>
      <c r="AU213" s="157">
        <v>381.222222222222</v>
      </c>
      <c r="AV213" s="282"/>
      <c r="AW213" s="282"/>
      <c r="AX213" s="282"/>
      <c r="AY213" s="282"/>
      <c r="AZ213" s="282"/>
      <c r="BA213" s="282"/>
      <c r="BH213" s="295">
        <v>208</v>
      </c>
      <c r="BI213" s="295">
        <v>39069600</v>
      </c>
      <c r="BJ213" s="85">
        <v>185</v>
      </c>
      <c r="BK213" s="85">
        <v>1018.790468</v>
      </c>
      <c r="BL213" s="85">
        <v>227.75243029999999</v>
      </c>
      <c r="BM213" s="85">
        <v>5.2352070939999997</v>
      </c>
      <c r="BN213" s="85">
        <v>-1018.790468</v>
      </c>
      <c r="BO213" s="85">
        <v>-199.4773749</v>
      </c>
      <c r="BP213" s="85">
        <v>-208.03984840000001</v>
      </c>
      <c r="BQ213" s="296">
        <f t="shared" si="58"/>
        <v>452.19444444444446</v>
      </c>
      <c r="BT213" s="295">
        <v>208</v>
      </c>
      <c r="BU213" s="295">
        <v>39069600</v>
      </c>
      <c r="BV213" s="85">
        <v>1041.257578</v>
      </c>
      <c r="BW213" s="85">
        <v>1001.418995</v>
      </c>
      <c r="BX213" s="85">
        <v>-32.897720489999998</v>
      </c>
      <c r="BY213" s="85">
        <v>31.227061469999999</v>
      </c>
      <c r="BZ213" s="85">
        <v>-188.2695995</v>
      </c>
      <c r="CA213" s="85">
        <v>176.81278689999999</v>
      </c>
    </row>
    <row r="214" spans="2:79" ht="9.9499999999999993" customHeight="1">
      <c r="B214" s="171"/>
      <c r="C214" s="171"/>
      <c r="D214" s="171"/>
      <c r="E214" s="171"/>
      <c r="F214" s="171"/>
      <c r="G214" s="171"/>
      <c r="H214" s="171"/>
      <c r="I214" s="171"/>
      <c r="J214" s="171"/>
      <c r="K214" s="171"/>
      <c r="L214" s="171"/>
      <c r="M214" s="171"/>
      <c r="AE214" s="157">
        <v>174</v>
      </c>
      <c r="AF214" s="157">
        <v>33112800</v>
      </c>
      <c r="AG214" s="157">
        <v>4.1750000000000002E-2</v>
      </c>
      <c r="AH214" s="157">
        <v>0</v>
      </c>
      <c r="AI214" s="157">
        <v>0.22742225640636099</v>
      </c>
      <c r="AJ214" s="157">
        <v>0.23842739321912601</v>
      </c>
      <c r="AK214" s="157">
        <v>0</v>
      </c>
      <c r="AL214" s="157">
        <v>4.3684932370748303E-2</v>
      </c>
      <c r="AM214" s="157">
        <v>0</v>
      </c>
      <c r="AN214" s="157">
        <v>0</v>
      </c>
      <c r="AO214" s="157">
        <v>-0.249999999999964</v>
      </c>
      <c r="AP214" s="157">
        <v>0</v>
      </c>
      <c r="AQ214" s="157">
        <v>0</v>
      </c>
      <c r="AR214" s="157">
        <v>0</v>
      </c>
      <c r="AS214" s="157">
        <v>0</v>
      </c>
      <c r="AT214" s="157">
        <v>0</v>
      </c>
      <c r="AU214" s="157">
        <v>383.25</v>
      </c>
      <c r="AV214" s="282"/>
      <c r="AW214" s="282"/>
      <c r="AX214" s="282"/>
      <c r="AY214" s="282"/>
      <c r="AZ214" s="282"/>
      <c r="BA214" s="282"/>
      <c r="BH214" s="295">
        <v>209</v>
      </c>
      <c r="BI214" s="295">
        <v>39244800</v>
      </c>
      <c r="BJ214" s="85">
        <v>185</v>
      </c>
      <c r="BK214" s="85">
        <v>1018.789525</v>
      </c>
      <c r="BL214" s="85">
        <v>227.7514989</v>
      </c>
      <c r="BM214" s="85">
        <v>5.2385476320000004</v>
      </c>
      <c r="BN214" s="85">
        <v>-1018.789525</v>
      </c>
      <c r="BO214" s="85">
        <v>-199.47287739999999</v>
      </c>
      <c r="BP214" s="85">
        <v>-208.04007379999999</v>
      </c>
      <c r="BQ214" s="296">
        <f t="shared" si="58"/>
        <v>454.22222222222223</v>
      </c>
      <c r="BT214" s="295">
        <v>209</v>
      </c>
      <c r="BU214" s="295">
        <v>39244800</v>
      </c>
      <c r="BV214" s="85">
        <v>1041.2575999999999</v>
      </c>
      <c r="BW214" s="85">
        <v>1001.418994</v>
      </c>
      <c r="BX214" s="85">
        <v>-32.898676860000002</v>
      </c>
      <c r="BY214" s="85">
        <v>31.227061469999999</v>
      </c>
      <c r="BZ214" s="85">
        <v>-188.26935889999999</v>
      </c>
      <c r="CA214" s="85">
        <v>176.8130123</v>
      </c>
    </row>
    <row r="215" spans="2:79" ht="9.9499999999999993" customHeight="1">
      <c r="B215" s="171"/>
      <c r="C215" s="171"/>
      <c r="D215" s="171"/>
      <c r="E215" s="171"/>
      <c r="F215" s="171"/>
      <c r="G215" s="171"/>
      <c r="H215" s="171"/>
      <c r="I215" s="171"/>
      <c r="J215" s="171"/>
      <c r="K215" s="171"/>
      <c r="L215" s="171"/>
      <c r="M215" s="171"/>
      <c r="AE215" s="157">
        <v>175</v>
      </c>
      <c r="AF215" s="157">
        <v>33288000</v>
      </c>
      <c r="AG215" s="157">
        <v>4.1750000000000002E-2</v>
      </c>
      <c r="AH215" s="157">
        <v>0</v>
      </c>
      <c r="AI215" s="157">
        <v>0.227305456406384</v>
      </c>
      <c r="AJ215" s="157">
        <v>0.23842739321912601</v>
      </c>
      <c r="AK215" s="157">
        <v>0</v>
      </c>
      <c r="AL215" s="157">
        <v>4.43667984639219E-2</v>
      </c>
      <c r="AM215" s="157">
        <v>0</v>
      </c>
      <c r="AN215" s="157">
        <v>0</v>
      </c>
      <c r="AO215" s="157">
        <v>-0.249999999999996</v>
      </c>
      <c r="AP215" s="157">
        <v>0</v>
      </c>
      <c r="AQ215" s="157">
        <v>0</v>
      </c>
      <c r="AR215" s="157">
        <v>0</v>
      </c>
      <c r="AS215" s="157">
        <v>0</v>
      </c>
      <c r="AT215" s="157">
        <v>0</v>
      </c>
      <c r="AU215" s="157">
        <v>385.27777777777698</v>
      </c>
      <c r="AV215" s="282"/>
      <c r="AW215" s="282"/>
      <c r="AX215" s="282"/>
      <c r="AY215" s="282"/>
      <c r="AZ215" s="282"/>
      <c r="BA215" s="282"/>
      <c r="BH215" s="295">
        <v>210</v>
      </c>
      <c r="BI215" s="295">
        <v>39420000</v>
      </c>
      <c r="BJ215" s="85">
        <v>185</v>
      </c>
      <c r="BK215" s="85">
        <v>1018.788724</v>
      </c>
      <c r="BL215" s="85">
        <v>227.75064839999999</v>
      </c>
      <c r="BM215" s="85">
        <v>5.2417405429999997</v>
      </c>
      <c r="BN215" s="85">
        <v>-1018.788724</v>
      </c>
      <c r="BO215" s="85">
        <v>-199.4686074</v>
      </c>
      <c r="BP215" s="85">
        <v>-208.0403005</v>
      </c>
      <c r="BQ215" s="296">
        <f t="shared" si="58"/>
        <v>456.25</v>
      </c>
      <c r="BT215" s="295">
        <v>210</v>
      </c>
      <c r="BU215" s="295">
        <v>39420000</v>
      </c>
      <c r="BV215" s="85">
        <v>1041.2576220000001</v>
      </c>
      <c r="BW215" s="85">
        <v>1001.418993</v>
      </c>
      <c r="BX215" s="85">
        <v>-32.899621269999997</v>
      </c>
      <c r="BY215" s="85">
        <v>31.227061469999999</v>
      </c>
      <c r="BZ215" s="85">
        <v>-188.26914959999999</v>
      </c>
      <c r="CA215" s="85">
        <v>176.81323900000001</v>
      </c>
    </row>
    <row r="216" spans="2:79" ht="9.9499999999999993" customHeight="1">
      <c r="B216" s="171"/>
      <c r="C216" s="171"/>
      <c r="D216" s="171"/>
      <c r="E216" s="171"/>
      <c r="F216" s="171"/>
      <c r="G216" s="171"/>
      <c r="H216" s="171"/>
      <c r="I216" s="171"/>
      <c r="J216" s="171"/>
      <c r="K216" s="171"/>
      <c r="L216" s="171"/>
      <c r="M216" s="171"/>
      <c r="AE216" s="157">
        <v>176</v>
      </c>
      <c r="AF216" s="157">
        <v>33463200</v>
      </c>
      <c r="AG216" s="157">
        <v>4.1750000000000002E-2</v>
      </c>
      <c r="AH216" s="157">
        <v>0</v>
      </c>
      <c r="AI216" s="157">
        <v>0.227305456406384</v>
      </c>
      <c r="AJ216" s="157">
        <v>0.23842739321912601</v>
      </c>
      <c r="AK216" s="157">
        <v>0</v>
      </c>
      <c r="AL216" s="157">
        <v>4.4252544939662401E-2</v>
      </c>
      <c r="AM216" s="157">
        <v>0</v>
      </c>
      <c r="AN216" s="157">
        <v>0</v>
      </c>
      <c r="AO216" s="157">
        <v>-0.249999999999996</v>
      </c>
      <c r="AP216" s="157">
        <v>0</v>
      </c>
      <c r="AQ216" s="157">
        <v>0</v>
      </c>
      <c r="AR216" s="157">
        <v>0</v>
      </c>
      <c r="AS216" s="157">
        <v>0</v>
      </c>
      <c r="AT216" s="157">
        <v>0</v>
      </c>
      <c r="AU216" s="157">
        <v>387.30555555555497</v>
      </c>
      <c r="AV216" s="282"/>
      <c r="AW216" s="282"/>
      <c r="AX216" s="282"/>
      <c r="AY216" s="282"/>
      <c r="AZ216" s="282"/>
      <c r="BA216" s="282"/>
      <c r="BH216" s="295">
        <v>211</v>
      </c>
      <c r="BI216" s="295">
        <v>39595200</v>
      </c>
      <c r="BJ216" s="85">
        <v>185</v>
      </c>
      <c r="BK216" s="85">
        <v>1018.788024</v>
      </c>
      <c r="BL216" s="85">
        <v>228.00020290000001</v>
      </c>
      <c r="BM216" s="85">
        <v>5.2451970269999997</v>
      </c>
      <c r="BN216" s="85">
        <v>-1018.788024</v>
      </c>
      <c r="BO216" s="85">
        <v>-199.7144845</v>
      </c>
      <c r="BP216" s="85">
        <v>-208.04052129999999</v>
      </c>
      <c r="BQ216" s="296">
        <f t="shared" si="58"/>
        <v>458.27777777777777</v>
      </c>
      <c r="BT216" s="295">
        <v>211</v>
      </c>
      <c r="BU216" s="295">
        <v>39595200</v>
      </c>
      <c r="BV216" s="85">
        <v>1041.2576429999999</v>
      </c>
      <c r="BW216" s="85">
        <v>1001.418992</v>
      </c>
      <c r="BX216" s="85">
        <v>-32.900550510000002</v>
      </c>
      <c r="BY216" s="85">
        <v>31.227061469999999</v>
      </c>
      <c r="BZ216" s="85">
        <v>-188.26894630000001</v>
      </c>
      <c r="CA216" s="85">
        <v>176.8134599</v>
      </c>
    </row>
    <row r="217" spans="2:79" ht="9.9499999999999993" customHeight="1">
      <c r="B217" s="171"/>
      <c r="C217" s="171"/>
      <c r="D217" s="171"/>
      <c r="E217" s="171"/>
      <c r="F217" s="171"/>
      <c r="G217" s="171"/>
      <c r="H217" s="171"/>
      <c r="I217" s="171"/>
      <c r="J217" s="171"/>
      <c r="K217" s="171"/>
      <c r="L217" s="171"/>
      <c r="M217" s="171"/>
      <c r="AE217" s="157">
        <v>177</v>
      </c>
      <c r="AF217" s="157">
        <v>33638400</v>
      </c>
      <c r="AG217" s="157">
        <v>4.1750000000000002E-2</v>
      </c>
      <c r="AH217" s="157">
        <v>0</v>
      </c>
      <c r="AI217" s="157">
        <v>0.226707018553751</v>
      </c>
      <c r="AJ217" s="157">
        <v>0.23842739321912601</v>
      </c>
      <c r="AK217" s="157">
        <v>0</v>
      </c>
      <c r="AL217" s="157">
        <v>4.3723070007157097E-2</v>
      </c>
      <c r="AM217" s="157">
        <v>0</v>
      </c>
      <c r="AN217" s="157">
        <v>0</v>
      </c>
      <c r="AO217" s="157">
        <v>-0.249999999999933</v>
      </c>
      <c r="AP217" s="157">
        <v>0</v>
      </c>
      <c r="AQ217" s="157">
        <v>0</v>
      </c>
      <c r="AR217" s="157">
        <v>0</v>
      </c>
      <c r="AS217" s="157">
        <v>0</v>
      </c>
      <c r="AT217" s="157">
        <v>0</v>
      </c>
      <c r="AU217" s="157">
        <v>389.33333333333297</v>
      </c>
      <c r="AV217" s="282"/>
      <c r="AW217" s="282"/>
      <c r="AX217" s="282"/>
      <c r="AY217" s="282"/>
      <c r="AZ217" s="282"/>
      <c r="BA217" s="282"/>
      <c r="BH217" s="295">
        <v>212</v>
      </c>
      <c r="BI217" s="295">
        <v>39770400</v>
      </c>
      <c r="BJ217" s="85">
        <v>185</v>
      </c>
      <c r="BK217" s="85">
        <v>1018.794143</v>
      </c>
      <c r="BL217" s="85">
        <v>228.00268890000001</v>
      </c>
      <c r="BM217" s="85">
        <v>5.2413866489999998</v>
      </c>
      <c r="BN217" s="85">
        <v>-1018.794143</v>
      </c>
      <c r="BO217" s="85">
        <v>-199.7205654</v>
      </c>
      <c r="BP217" s="85">
        <v>-208.04073690000001</v>
      </c>
      <c r="BQ217" s="296">
        <f t="shared" si="58"/>
        <v>460.30555555555554</v>
      </c>
      <c r="BT217" s="295">
        <v>212</v>
      </c>
      <c r="BU217" s="295">
        <v>39770400</v>
      </c>
      <c r="BV217" s="85">
        <v>1041.257664</v>
      </c>
      <c r="BW217" s="85">
        <v>1001.418991</v>
      </c>
      <c r="BX217" s="85">
        <v>-32.901462279999997</v>
      </c>
      <c r="BY217" s="85">
        <v>31.227061469999999</v>
      </c>
      <c r="BZ217" s="85">
        <v>-188.26872850000001</v>
      </c>
      <c r="CA217" s="85">
        <v>176.81367539999999</v>
      </c>
    </row>
    <row r="218" spans="2:79" ht="9.9499999999999993" customHeight="1">
      <c r="B218" s="171"/>
      <c r="C218" s="171"/>
      <c r="D218" s="171"/>
      <c r="E218" s="171"/>
      <c r="F218" s="171"/>
      <c r="G218" s="171"/>
      <c r="H218" s="171"/>
      <c r="I218" s="171"/>
      <c r="J218" s="171"/>
      <c r="K218" s="171"/>
      <c r="L218" s="171"/>
      <c r="M218" s="171"/>
      <c r="AE218" s="157">
        <v>178</v>
      </c>
      <c r="AF218" s="157">
        <v>33813600</v>
      </c>
      <c r="AG218" s="157">
        <v>4.1750000000000002E-2</v>
      </c>
      <c r="AH218" s="157">
        <v>0</v>
      </c>
      <c r="AI218" s="157">
        <v>0.22659021855369099</v>
      </c>
      <c r="AJ218" s="157">
        <v>0.23842739321912601</v>
      </c>
      <c r="AK218" s="157">
        <v>0</v>
      </c>
      <c r="AL218" s="157">
        <v>4.2911052610024203E-2</v>
      </c>
      <c r="AM218" s="157">
        <v>0</v>
      </c>
      <c r="AN218" s="157">
        <v>0</v>
      </c>
      <c r="AO218" s="157">
        <v>-0.249999999999964</v>
      </c>
      <c r="AP218" s="157">
        <v>0</v>
      </c>
      <c r="AQ218" s="157">
        <v>0</v>
      </c>
      <c r="AR218" s="157">
        <v>0</v>
      </c>
      <c r="AS218" s="157">
        <v>0</v>
      </c>
      <c r="AT218" s="157">
        <v>0</v>
      </c>
      <c r="AU218" s="157">
        <v>391.36111111111097</v>
      </c>
      <c r="AV218" s="282"/>
      <c r="AW218" s="282"/>
      <c r="AX218" s="282"/>
      <c r="AY218" s="282"/>
      <c r="AZ218" s="282"/>
      <c r="BA218" s="282"/>
      <c r="BH218" s="295">
        <v>213</v>
      </c>
      <c r="BI218" s="295">
        <v>39945600</v>
      </c>
      <c r="BJ218" s="85">
        <v>185</v>
      </c>
      <c r="BK218" s="85">
        <v>1018.800193</v>
      </c>
      <c r="BL218" s="85">
        <v>228.00502030000001</v>
      </c>
      <c r="BM218" s="85">
        <v>5.2375527059999998</v>
      </c>
      <c r="BN218" s="85">
        <v>-1018.800193</v>
      </c>
      <c r="BO218" s="85">
        <v>-199.7265214</v>
      </c>
      <c r="BP218" s="85">
        <v>-208.04094610000001</v>
      </c>
      <c r="BQ218" s="296">
        <f t="shared" si="58"/>
        <v>462.33333333333331</v>
      </c>
      <c r="BT218" s="295">
        <v>213</v>
      </c>
      <c r="BU218" s="295">
        <v>39945600</v>
      </c>
      <c r="BV218" s="85">
        <v>1041.2576839999999</v>
      </c>
      <c r="BW218" s="85">
        <v>1001.41899</v>
      </c>
      <c r="BX218" s="85">
        <v>-32.902354469999999</v>
      </c>
      <c r="BY218" s="85">
        <v>31.227061469999999</v>
      </c>
      <c r="BZ218" s="85">
        <v>-188.26846939999999</v>
      </c>
      <c r="CA218" s="85">
        <v>176.81388469999999</v>
      </c>
    </row>
    <row r="219" spans="2:79" ht="9.9499999999999993" customHeight="1">
      <c r="B219" s="171"/>
      <c r="C219" s="171"/>
      <c r="D219" s="171"/>
      <c r="E219" s="171"/>
      <c r="F219" s="171"/>
      <c r="G219" s="171"/>
      <c r="H219" s="171"/>
      <c r="I219" s="171"/>
      <c r="J219" s="171"/>
      <c r="K219" s="171"/>
      <c r="L219" s="171"/>
      <c r="M219" s="171"/>
      <c r="AE219" s="157">
        <v>179</v>
      </c>
      <c r="AF219" s="157">
        <v>33988800</v>
      </c>
      <c r="AG219" s="157">
        <v>4.1750000000000002E-2</v>
      </c>
      <c r="AH219" s="157">
        <v>0</v>
      </c>
      <c r="AI219" s="157">
        <v>0.226473418553713</v>
      </c>
      <c r="AJ219" s="157">
        <v>0.23842739321912601</v>
      </c>
      <c r="AK219" s="157">
        <v>0</v>
      </c>
      <c r="AL219" s="157">
        <v>4.18640266473915E-2</v>
      </c>
      <c r="AM219" s="157">
        <v>0</v>
      </c>
      <c r="AN219" s="157">
        <v>0</v>
      </c>
      <c r="AO219" s="157">
        <v>-0.249999999999933</v>
      </c>
      <c r="AP219" s="157">
        <v>0</v>
      </c>
      <c r="AQ219" s="157">
        <v>0</v>
      </c>
      <c r="AR219" s="157">
        <v>0</v>
      </c>
      <c r="AS219" s="157">
        <v>0</v>
      </c>
      <c r="AT219" s="157">
        <v>0</v>
      </c>
      <c r="AU219" s="157">
        <v>393.388888888888</v>
      </c>
      <c r="AV219" s="282"/>
      <c r="AW219" s="282"/>
      <c r="AX219" s="282"/>
      <c r="AY219" s="282"/>
      <c r="AZ219" s="282"/>
      <c r="BA219" s="282"/>
      <c r="BH219" s="295">
        <v>214</v>
      </c>
      <c r="BI219" s="295">
        <v>40120800</v>
      </c>
      <c r="BJ219" s="85">
        <v>185</v>
      </c>
      <c r="BK219" s="85">
        <v>1018.805802</v>
      </c>
      <c r="BL219" s="85">
        <v>228.00699</v>
      </c>
      <c r="BM219" s="85">
        <v>5.2340412929999998</v>
      </c>
      <c r="BN219" s="85">
        <v>-1018.805802</v>
      </c>
      <c r="BO219" s="85">
        <v>-199.73180669999999</v>
      </c>
      <c r="BP219" s="85">
        <v>-208.0411421</v>
      </c>
      <c r="BQ219" s="296">
        <f t="shared" si="58"/>
        <v>464.36111111111109</v>
      </c>
      <c r="BT219" s="295">
        <v>214</v>
      </c>
      <c r="BU219" s="295">
        <v>40120800</v>
      </c>
      <c r="BV219" s="85">
        <v>1041.2577040000001</v>
      </c>
      <c r="BW219" s="85">
        <v>1001.418989</v>
      </c>
      <c r="BX219" s="85">
        <v>-32.90322518</v>
      </c>
      <c r="BY219" s="85">
        <v>31.227061469999999</v>
      </c>
      <c r="BZ219" s="85">
        <v>-188.26814519999999</v>
      </c>
      <c r="CA219" s="85">
        <v>176.81408060000001</v>
      </c>
    </row>
    <row r="220" spans="2:79" ht="9.9499999999999993" customHeight="1">
      <c r="B220" s="171"/>
      <c r="C220" s="171"/>
      <c r="D220" s="171"/>
      <c r="E220" s="171"/>
      <c r="F220" s="171"/>
      <c r="G220" s="171"/>
      <c r="H220" s="171"/>
      <c r="I220" s="171"/>
      <c r="J220" s="171"/>
      <c r="K220" s="171"/>
      <c r="L220" s="171"/>
      <c r="M220" s="171"/>
      <c r="AE220" s="157">
        <v>180</v>
      </c>
      <c r="AF220" s="157">
        <v>34164000</v>
      </c>
      <c r="AG220" s="157">
        <v>4.1750000000000002E-2</v>
      </c>
      <c r="AH220" s="157">
        <v>0</v>
      </c>
      <c r="AI220" s="157">
        <v>0.22635661855373601</v>
      </c>
      <c r="AJ220" s="157">
        <v>0.23690479714398499</v>
      </c>
      <c r="AK220" s="157">
        <v>0</v>
      </c>
      <c r="AL220" s="157">
        <v>4.07434491607424E-2</v>
      </c>
      <c r="AM220" s="157">
        <v>0</v>
      </c>
      <c r="AN220" s="157">
        <v>0</v>
      </c>
      <c r="AO220" s="157">
        <v>-0.25000000000002798</v>
      </c>
      <c r="AP220" s="157">
        <v>0</v>
      </c>
      <c r="AQ220" s="157">
        <v>0</v>
      </c>
      <c r="AR220" s="157">
        <v>0</v>
      </c>
      <c r="AS220" s="157">
        <v>0</v>
      </c>
      <c r="AT220" s="157">
        <v>0</v>
      </c>
      <c r="AU220" s="157">
        <v>395.416666666666</v>
      </c>
      <c r="AV220" s="282"/>
      <c r="AW220" s="282"/>
      <c r="AX220" s="282"/>
      <c r="AY220" s="282"/>
      <c r="AZ220" s="282"/>
      <c r="BA220" s="282"/>
      <c r="BH220" s="295">
        <v>215</v>
      </c>
      <c r="BI220" s="295">
        <v>40296000</v>
      </c>
      <c r="BJ220" s="85">
        <v>185</v>
      </c>
      <c r="BK220" s="85">
        <v>1018.810962</v>
      </c>
      <c r="BL220" s="85">
        <v>228.00858389999999</v>
      </c>
      <c r="BM220" s="85">
        <v>5.2308390119999997</v>
      </c>
      <c r="BN220" s="85">
        <v>-1018.810962</v>
      </c>
      <c r="BO220" s="85">
        <v>-199.73642649999999</v>
      </c>
      <c r="BP220" s="85">
        <v>-208.04131839999999</v>
      </c>
      <c r="BQ220" s="296">
        <f t="shared" si="58"/>
        <v>466.38888888888891</v>
      </c>
      <c r="BT220" s="295">
        <v>215</v>
      </c>
      <c r="BU220" s="295">
        <v>40296000</v>
      </c>
      <c r="BV220" s="85">
        <v>1041.2577240000001</v>
      </c>
      <c r="BW220" s="85">
        <v>1001.418987</v>
      </c>
      <c r="BX220" s="85">
        <v>-32.904071960000003</v>
      </c>
      <c r="BY220" s="85">
        <v>31.227061469999999</v>
      </c>
      <c r="BZ220" s="85">
        <v>-188.2677334</v>
      </c>
      <c r="CA220" s="85">
        <v>176.8142569</v>
      </c>
    </row>
    <row r="221" spans="2:79" ht="9.9499999999999993" customHeight="1">
      <c r="B221" s="171"/>
      <c r="C221" s="171"/>
      <c r="D221" s="171"/>
      <c r="E221" s="171"/>
      <c r="F221" s="171"/>
      <c r="G221" s="171"/>
      <c r="H221" s="171"/>
      <c r="I221" s="171"/>
      <c r="J221" s="171"/>
      <c r="K221" s="171"/>
      <c r="L221" s="171"/>
      <c r="M221" s="171"/>
      <c r="AE221" s="157">
        <v>181</v>
      </c>
      <c r="AF221" s="157">
        <v>34339200</v>
      </c>
      <c r="AG221" s="157">
        <v>5</v>
      </c>
      <c r="AH221" s="157">
        <v>0</v>
      </c>
      <c r="AI221" s="157">
        <v>0.22623981855370401</v>
      </c>
      <c r="AJ221" s="157">
        <v>0.23431638551624501</v>
      </c>
      <c r="AK221" s="157">
        <v>0</v>
      </c>
      <c r="AL221" s="157">
        <v>3.9634186576558303E-2</v>
      </c>
      <c r="AM221" s="157">
        <v>0</v>
      </c>
      <c r="AN221" s="157">
        <v>0</v>
      </c>
      <c r="AO221" s="157">
        <v>-0.249999999999901</v>
      </c>
      <c r="AP221" s="157">
        <v>0</v>
      </c>
      <c r="AQ221" s="157">
        <v>0</v>
      </c>
      <c r="AR221" s="157">
        <v>0</v>
      </c>
      <c r="AS221" s="157">
        <v>0</v>
      </c>
      <c r="AT221" s="157">
        <v>0</v>
      </c>
      <c r="AU221" s="157">
        <v>397.444444444444</v>
      </c>
      <c r="AV221" s="282"/>
      <c r="AW221" s="282"/>
      <c r="AX221" s="282"/>
      <c r="AY221" s="282"/>
      <c r="AZ221" s="282"/>
      <c r="BA221" s="282"/>
      <c r="BH221" s="295">
        <v>216</v>
      </c>
      <c r="BI221" s="295">
        <v>40471200</v>
      </c>
      <c r="BJ221" s="85">
        <v>185</v>
      </c>
      <c r="BK221" s="85">
        <v>1018.81567</v>
      </c>
      <c r="BL221" s="85">
        <v>228.0098035</v>
      </c>
      <c r="BM221" s="85">
        <v>5.2279312840000003</v>
      </c>
      <c r="BN221" s="85">
        <v>-1018.81567</v>
      </c>
      <c r="BO221" s="85">
        <v>-199.74040249999999</v>
      </c>
      <c r="BP221" s="85">
        <v>-208.04146969999999</v>
      </c>
      <c r="BQ221" s="296">
        <f t="shared" si="58"/>
        <v>468.41666666666669</v>
      </c>
      <c r="BT221" s="295">
        <v>216</v>
      </c>
      <c r="BU221" s="295">
        <v>40471200</v>
      </c>
      <c r="BV221" s="85">
        <v>1041.2577429999999</v>
      </c>
      <c r="BW221" s="85">
        <v>1001.418984</v>
      </c>
      <c r="BX221" s="85">
        <v>-32.904892189999998</v>
      </c>
      <c r="BY221" s="85">
        <v>31.227061469999999</v>
      </c>
      <c r="BZ221" s="85">
        <v>-188.26721889999999</v>
      </c>
      <c r="CA221" s="85">
        <v>176.8144082</v>
      </c>
    </row>
    <row r="222" spans="2:79" ht="9.9499999999999993" customHeight="1">
      <c r="B222" s="171"/>
      <c r="C222" s="171"/>
      <c r="D222" s="171"/>
      <c r="E222" s="171"/>
      <c r="F222" s="171"/>
      <c r="G222" s="171"/>
      <c r="H222" s="171"/>
      <c r="I222" s="171"/>
      <c r="J222" s="171"/>
      <c r="K222" s="171"/>
      <c r="L222" s="171"/>
      <c r="M222" s="171"/>
      <c r="AE222" s="157">
        <v>182</v>
      </c>
      <c r="AF222" s="157">
        <v>34514400</v>
      </c>
      <c r="AG222" s="157">
        <v>5</v>
      </c>
      <c r="AH222" s="157">
        <v>0</v>
      </c>
      <c r="AI222" s="157">
        <v>0.22623981855373099</v>
      </c>
      <c r="AJ222" s="157">
        <v>0.232944102503958</v>
      </c>
      <c r="AK222" s="157">
        <v>0</v>
      </c>
      <c r="AL222" s="157">
        <v>3.8588599591287499E-2</v>
      </c>
      <c r="AM222" s="157">
        <v>0</v>
      </c>
      <c r="AN222" s="157">
        <v>0</v>
      </c>
      <c r="AO222" s="157">
        <v>-0.25000000000002798</v>
      </c>
      <c r="AP222" s="157">
        <v>0</v>
      </c>
      <c r="AQ222" s="157">
        <v>0</v>
      </c>
      <c r="AR222" s="157">
        <v>0</v>
      </c>
      <c r="AS222" s="157">
        <v>0</v>
      </c>
      <c r="AT222" s="157">
        <v>0</v>
      </c>
      <c r="AU222" s="157">
        <v>399.472222222222</v>
      </c>
      <c r="AV222" s="282"/>
      <c r="AW222" s="282"/>
      <c r="AX222" s="282"/>
      <c r="AY222" s="282"/>
      <c r="AZ222" s="282"/>
      <c r="BA222" s="282"/>
      <c r="BH222" s="295">
        <v>217</v>
      </c>
      <c r="BI222" s="295">
        <v>40646400</v>
      </c>
      <c r="BJ222" s="85">
        <v>185</v>
      </c>
      <c r="BK222" s="85">
        <v>1018.819926</v>
      </c>
      <c r="BL222" s="85">
        <v>228.0106572</v>
      </c>
      <c r="BM222" s="85">
        <v>5.2253045189999998</v>
      </c>
      <c r="BN222" s="85">
        <v>-1018.819926</v>
      </c>
      <c r="BO222" s="85">
        <v>-199.74376179999999</v>
      </c>
      <c r="BP222" s="85">
        <v>-208.04159079999999</v>
      </c>
      <c r="BQ222" s="296">
        <f t="shared" si="58"/>
        <v>470.44444444444446</v>
      </c>
      <c r="BT222" s="295">
        <v>217</v>
      </c>
      <c r="BU222" s="295">
        <v>40646400</v>
      </c>
      <c r="BV222" s="85">
        <v>1041.2577610000001</v>
      </c>
      <c r="BW222" s="85">
        <v>1001.418982</v>
      </c>
      <c r="BX222" s="85">
        <v>-32.905683519999997</v>
      </c>
      <c r="BY222" s="85">
        <v>31.227061469999999</v>
      </c>
      <c r="BZ222" s="85">
        <v>-188.2665911</v>
      </c>
      <c r="CA222" s="85">
        <v>176.8145294</v>
      </c>
    </row>
    <row r="223" spans="2:79" ht="9.9499999999999993" customHeight="1">
      <c r="B223" s="171"/>
      <c r="C223" s="171"/>
      <c r="D223" s="171"/>
      <c r="E223" s="171"/>
      <c r="F223" s="171"/>
      <c r="G223" s="171"/>
      <c r="H223" s="171"/>
      <c r="I223" s="171"/>
      <c r="J223" s="171"/>
      <c r="K223" s="171"/>
      <c r="L223" s="171"/>
      <c r="M223" s="171"/>
      <c r="AE223" s="157">
        <v>183</v>
      </c>
      <c r="AF223" s="157">
        <v>34689600</v>
      </c>
      <c r="AG223" s="157">
        <v>5</v>
      </c>
      <c r="AH223" s="157">
        <v>0</v>
      </c>
      <c r="AI223" s="157">
        <v>0.22555588957922201</v>
      </c>
      <c r="AJ223" s="157">
        <v>0.232944102503958</v>
      </c>
      <c r="AK223" s="157">
        <v>0</v>
      </c>
      <c r="AL223" s="157">
        <v>3.7690757624734797E-2</v>
      </c>
      <c r="AM223" s="157">
        <v>0</v>
      </c>
      <c r="AN223" s="157">
        <v>0</v>
      </c>
      <c r="AO223" s="157">
        <v>-0.249999999999933</v>
      </c>
      <c r="AP223" s="157">
        <v>0</v>
      </c>
      <c r="AQ223" s="157">
        <v>0</v>
      </c>
      <c r="AR223" s="157">
        <v>0</v>
      </c>
      <c r="AS223" s="157">
        <v>0</v>
      </c>
      <c r="AT223" s="157">
        <v>0</v>
      </c>
      <c r="AU223" s="157">
        <v>401.5</v>
      </c>
      <c r="AV223" s="282"/>
      <c r="AW223" s="282"/>
      <c r="AX223" s="282"/>
      <c r="AY223" s="282"/>
      <c r="AZ223" s="282"/>
      <c r="BA223" s="282"/>
      <c r="BH223" s="295">
        <v>218</v>
      </c>
      <c r="BI223" s="295">
        <v>40821600</v>
      </c>
      <c r="BJ223" s="85">
        <v>185</v>
      </c>
      <c r="BK223" s="85">
        <v>1018.823738</v>
      </c>
      <c r="BL223" s="85">
        <v>228.01117009999999</v>
      </c>
      <c r="BM223" s="85">
        <v>5.2229440900000004</v>
      </c>
      <c r="BN223" s="85">
        <v>-1018.823738</v>
      </c>
      <c r="BO223" s="85">
        <v>-199.7465468</v>
      </c>
      <c r="BP223" s="85">
        <v>-208.0416792</v>
      </c>
      <c r="BQ223" s="296">
        <f t="shared" si="58"/>
        <v>472.47222222222223</v>
      </c>
      <c r="BT223" s="295">
        <v>218</v>
      </c>
      <c r="BU223" s="295">
        <v>40821600</v>
      </c>
      <c r="BV223" s="85">
        <v>1041.2577779999999</v>
      </c>
      <c r="BW223" s="85">
        <v>1001.418978</v>
      </c>
      <c r="BX223" s="85">
        <v>-32.906445189999999</v>
      </c>
      <c r="BY223" s="85">
        <v>31.227061469999999</v>
      </c>
      <c r="BZ223" s="85">
        <v>-188.26584320000001</v>
      </c>
      <c r="CA223" s="85">
        <v>176.81461780000001</v>
      </c>
    </row>
    <row r="224" spans="2:79" ht="9.9499999999999993" customHeight="1">
      <c r="B224" s="171"/>
      <c r="C224" s="171"/>
      <c r="D224" s="171"/>
      <c r="E224" s="171"/>
      <c r="F224" s="171"/>
      <c r="G224" s="171"/>
      <c r="H224" s="171"/>
      <c r="I224" s="171"/>
      <c r="J224" s="171"/>
      <c r="K224" s="171"/>
      <c r="L224" s="171"/>
      <c r="M224" s="171"/>
      <c r="AE224" s="157">
        <v>184</v>
      </c>
      <c r="AF224" s="157">
        <v>34864800</v>
      </c>
      <c r="AG224" s="157">
        <v>5</v>
      </c>
      <c r="AH224" s="157">
        <v>0</v>
      </c>
      <c r="AI224" s="157">
        <v>0.225439089579273</v>
      </c>
      <c r="AJ224" s="157">
        <v>0.232944102503958</v>
      </c>
      <c r="AK224" s="157">
        <v>0</v>
      </c>
      <c r="AL224" s="157">
        <v>3.6936583265102699E-2</v>
      </c>
      <c r="AM224" s="157">
        <v>0</v>
      </c>
      <c r="AN224" s="157">
        <v>0</v>
      </c>
      <c r="AO224" s="157">
        <v>-0.249999999999964</v>
      </c>
      <c r="AP224" s="157">
        <v>0</v>
      </c>
      <c r="AQ224" s="157">
        <v>0</v>
      </c>
      <c r="AR224" s="157">
        <v>0</v>
      </c>
      <c r="AS224" s="157">
        <v>0</v>
      </c>
      <c r="AT224" s="157">
        <v>0</v>
      </c>
      <c r="AU224" s="157">
        <v>403.52777777777698</v>
      </c>
      <c r="AV224" s="282"/>
      <c r="AW224" s="282"/>
      <c r="AX224" s="282"/>
      <c r="AY224" s="282"/>
      <c r="AZ224" s="282"/>
      <c r="BA224" s="282"/>
      <c r="BH224" s="295">
        <v>219</v>
      </c>
      <c r="BI224" s="295">
        <v>40996800</v>
      </c>
      <c r="BJ224" s="85">
        <v>185</v>
      </c>
      <c r="BK224" s="85">
        <v>1018.827116</v>
      </c>
      <c r="BL224" s="85">
        <v>228.0113297</v>
      </c>
      <c r="BM224" s="85">
        <v>5.2208364290000002</v>
      </c>
      <c r="BN224" s="85">
        <v>-1018.827116</v>
      </c>
      <c r="BO224" s="85">
        <v>-199.748761</v>
      </c>
      <c r="BP224" s="85">
        <v>-208.04173230000001</v>
      </c>
      <c r="BQ224" s="296">
        <f t="shared" si="58"/>
        <v>474.5</v>
      </c>
      <c r="BT224" s="295">
        <v>219</v>
      </c>
      <c r="BU224" s="295">
        <v>40996800</v>
      </c>
      <c r="BV224" s="85">
        <v>1041.257795</v>
      </c>
      <c r="BW224" s="85">
        <v>1001.418974</v>
      </c>
      <c r="BX224" s="85">
        <v>-32.907175619999997</v>
      </c>
      <c r="BY224" s="85">
        <v>31.227061469999999</v>
      </c>
      <c r="BZ224" s="85">
        <v>-188.26497180000001</v>
      </c>
      <c r="CA224" s="85">
        <v>176.81467079999999</v>
      </c>
    </row>
    <row r="225" spans="2:79" ht="9.9499999999999993" customHeight="1">
      <c r="B225" s="171"/>
      <c r="C225" s="171"/>
      <c r="D225" s="171"/>
      <c r="E225" s="171"/>
      <c r="F225" s="171"/>
      <c r="G225" s="171"/>
      <c r="H225" s="171"/>
      <c r="I225" s="171"/>
      <c r="J225" s="171"/>
      <c r="K225" s="171"/>
      <c r="L225" s="171"/>
      <c r="M225" s="171"/>
      <c r="AE225" s="157">
        <v>185</v>
      </c>
      <c r="AF225" s="157">
        <v>35040000</v>
      </c>
      <c r="AG225" s="157">
        <v>5</v>
      </c>
      <c r="AH225" s="157">
        <v>0</v>
      </c>
      <c r="AI225" s="157">
        <v>0.225439089579273</v>
      </c>
      <c r="AJ225" s="157">
        <v>0.232944102503958</v>
      </c>
      <c r="AK225" s="157">
        <v>0</v>
      </c>
      <c r="AL225" s="157">
        <v>3.6206040435232602E-2</v>
      </c>
      <c r="AM225" s="157">
        <v>0</v>
      </c>
      <c r="AN225" s="157">
        <v>0</v>
      </c>
      <c r="AO225" s="157">
        <v>-0.249999999999996</v>
      </c>
      <c r="AP225" s="157">
        <v>0</v>
      </c>
      <c r="AQ225" s="157">
        <v>0</v>
      </c>
      <c r="AR225" s="157">
        <v>0</v>
      </c>
      <c r="AS225" s="157">
        <v>0</v>
      </c>
      <c r="AT225" s="157">
        <v>0</v>
      </c>
      <c r="AU225" s="157">
        <v>405.55555555555497</v>
      </c>
      <c r="AV225" s="282"/>
      <c r="AW225" s="282"/>
      <c r="AX225" s="282"/>
      <c r="AY225" s="282"/>
      <c r="AZ225" s="282"/>
      <c r="BA225" s="282"/>
      <c r="BH225" s="295">
        <v>220</v>
      </c>
      <c r="BI225" s="295">
        <v>41172000</v>
      </c>
      <c r="BJ225" s="85">
        <v>185</v>
      </c>
      <c r="BK225" s="85">
        <v>1018.830248</v>
      </c>
      <c r="BL225" s="85">
        <v>228.01153070000001</v>
      </c>
      <c r="BM225" s="85">
        <v>5.2188891359999996</v>
      </c>
      <c r="BN225" s="85">
        <v>-1018.830248</v>
      </c>
      <c r="BO225" s="85">
        <v>-199.75081900000001</v>
      </c>
      <c r="BP225" s="85">
        <v>-208.04182259999999</v>
      </c>
      <c r="BQ225" s="296">
        <f t="shared" si="58"/>
        <v>476.52777777777777</v>
      </c>
      <c r="BT225" s="295">
        <v>220</v>
      </c>
      <c r="BU225" s="295">
        <v>41172000</v>
      </c>
      <c r="BV225" s="85">
        <v>1041.2578109999999</v>
      </c>
      <c r="BW225" s="85">
        <v>1001.4189699999999</v>
      </c>
      <c r="BX225" s="85">
        <v>-32.907895250000003</v>
      </c>
      <c r="BY225" s="85">
        <v>31.227061469999999</v>
      </c>
      <c r="BZ225" s="85">
        <v>-188.26408559999999</v>
      </c>
      <c r="CA225" s="85">
        <v>176.8147611</v>
      </c>
    </row>
    <row r="226" spans="2:79" ht="9.9499999999999993" customHeight="1">
      <c r="B226" s="171"/>
      <c r="C226" s="171"/>
      <c r="D226" s="171"/>
      <c r="E226" s="171"/>
      <c r="F226" s="171"/>
      <c r="G226" s="171"/>
      <c r="H226" s="171"/>
      <c r="I226" s="171"/>
      <c r="J226" s="171"/>
      <c r="K226" s="171"/>
      <c r="L226" s="171"/>
      <c r="M226" s="171"/>
      <c r="AE226" s="157">
        <v>186</v>
      </c>
      <c r="AF226" s="157">
        <v>35215200</v>
      </c>
      <c r="AG226" s="157">
        <v>5</v>
      </c>
      <c r="AH226" s="157">
        <v>0</v>
      </c>
      <c r="AI226" s="157">
        <v>0.225322289579268</v>
      </c>
      <c r="AJ226" s="157">
        <v>0.232944102503958</v>
      </c>
      <c r="AK226" s="157">
        <v>0</v>
      </c>
      <c r="AL226" s="157">
        <v>3.5501864771328301E-2</v>
      </c>
      <c r="AM226" s="157">
        <v>0</v>
      </c>
      <c r="AN226" s="157">
        <v>0</v>
      </c>
      <c r="AO226" s="157">
        <v>-0.249999999999964</v>
      </c>
      <c r="AP226" s="157">
        <v>0</v>
      </c>
      <c r="AQ226" s="157">
        <v>0</v>
      </c>
      <c r="AR226" s="157">
        <v>0</v>
      </c>
      <c r="AS226" s="157">
        <v>0</v>
      </c>
      <c r="AT226" s="157">
        <v>0</v>
      </c>
      <c r="AU226" s="157">
        <v>407.58333333333297</v>
      </c>
      <c r="AV226" s="282"/>
      <c r="AW226" s="282"/>
      <c r="AX226" s="282"/>
      <c r="AY226" s="282"/>
      <c r="AZ226" s="282"/>
      <c r="BA226" s="282"/>
      <c r="BH226" s="295">
        <v>221</v>
      </c>
      <c r="BI226" s="295">
        <v>41347200</v>
      </c>
      <c r="BJ226" s="85">
        <v>185</v>
      </c>
      <c r="BK226" s="85">
        <v>1018.8442209999999</v>
      </c>
      <c r="BL226" s="85">
        <v>228.0228468</v>
      </c>
      <c r="BM226" s="85">
        <v>5.2173132009999996</v>
      </c>
      <c r="BN226" s="85">
        <v>-1018.8442209999999</v>
      </c>
      <c r="BO226" s="85">
        <v>-199.7635713</v>
      </c>
      <c r="BP226" s="85">
        <v>-208.04196229999999</v>
      </c>
      <c r="BQ226" s="296">
        <f t="shared" si="58"/>
        <v>478.55555555555554</v>
      </c>
      <c r="BT226" s="295">
        <v>221</v>
      </c>
      <c r="BU226" s="295">
        <v>41347200</v>
      </c>
      <c r="BV226" s="85">
        <v>1041.257828</v>
      </c>
      <c r="BW226" s="85">
        <v>1001.418966</v>
      </c>
      <c r="BX226" s="85">
        <v>-32.908608319999999</v>
      </c>
      <c r="BY226" s="85">
        <v>31.227061469999999</v>
      </c>
      <c r="BZ226" s="85">
        <v>-188.26320530000001</v>
      </c>
      <c r="CA226" s="85">
        <v>176.8149008</v>
      </c>
    </row>
    <row r="227" spans="2:79" ht="9.9499999999999993" customHeight="1">
      <c r="B227" s="171"/>
      <c r="C227" s="171"/>
      <c r="D227" s="171"/>
      <c r="E227" s="171"/>
      <c r="F227" s="171"/>
      <c r="G227" s="171"/>
      <c r="H227" s="171"/>
      <c r="I227" s="171"/>
      <c r="J227" s="171"/>
      <c r="K227" s="171"/>
      <c r="L227" s="171"/>
      <c r="M227" s="171"/>
      <c r="AE227" s="157">
        <v>187</v>
      </c>
      <c r="AF227" s="157">
        <v>35390400</v>
      </c>
      <c r="AG227" s="157">
        <v>5</v>
      </c>
      <c r="AH227" s="157">
        <v>0</v>
      </c>
      <c r="AI227" s="157">
        <v>0.22520548957926301</v>
      </c>
      <c r="AJ227" s="157">
        <v>0.232944102503958</v>
      </c>
      <c r="AK227" s="157">
        <v>0</v>
      </c>
      <c r="AL227" s="157">
        <v>3.4807814089707297E-2</v>
      </c>
      <c r="AM227" s="157">
        <v>0</v>
      </c>
      <c r="AN227" s="157">
        <v>0</v>
      </c>
      <c r="AO227" s="157">
        <v>-0.249999999999996</v>
      </c>
      <c r="AP227" s="157">
        <v>0</v>
      </c>
      <c r="AQ227" s="157">
        <v>0</v>
      </c>
      <c r="AR227" s="157">
        <v>0</v>
      </c>
      <c r="AS227" s="157">
        <v>0</v>
      </c>
      <c r="AT227" s="157">
        <v>0</v>
      </c>
      <c r="AU227" s="157">
        <v>409.61111111111097</v>
      </c>
      <c r="AV227" s="282"/>
      <c r="AW227" s="282"/>
      <c r="AX227" s="282"/>
      <c r="AY227" s="282"/>
      <c r="AZ227" s="282"/>
      <c r="BA227" s="282"/>
      <c r="BH227" s="295">
        <v>222</v>
      </c>
      <c r="BI227" s="295">
        <v>41522400</v>
      </c>
      <c r="BJ227" s="85">
        <v>185</v>
      </c>
      <c r="BK227" s="85">
        <v>1018.860139</v>
      </c>
      <c r="BL227" s="85">
        <v>228.03650529999999</v>
      </c>
      <c r="BM227" s="85">
        <v>5.2166160039999996</v>
      </c>
      <c r="BN227" s="85">
        <v>-1018.860139</v>
      </c>
      <c r="BO227" s="85">
        <v>-199.7781033</v>
      </c>
      <c r="BP227" s="85">
        <v>-208.041786</v>
      </c>
      <c r="BQ227" s="296">
        <f t="shared" si="58"/>
        <v>480.58333333333331</v>
      </c>
      <c r="BT227" s="295">
        <v>222</v>
      </c>
      <c r="BU227" s="295">
        <v>41522400</v>
      </c>
      <c r="BV227" s="85">
        <v>1041.257844</v>
      </c>
      <c r="BW227" s="85">
        <v>1001.418962</v>
      </c>
      <c r="BX227" s="85">
        <v>-32.909322510000003</v>
      </c>
      <c r="BY227" s="85">
        <v>31.227061469999999</v>
      </c>
      <c r="BZ227" s="85">
        <v>-188.26235270000001</v>
      </c>
      <c r="CA227" s="85">
        <v>176.81472450000001</v>
      </c>
    </row>
    <row r="228" spans="2:79" ht="9.9499999999999993" customHeight="1">
      <c r="AE228" s="157">
        <v>188</v>
      </c>
      <c r="AF228" s="157">
        <v>35565600</v>
      </c>
      <c r="AG228" s="157">
        <v>5</v>
      </c>
      <c r="AH228" s="157">
        <v>0</v>
      </c>
      <c r="AI228" s="157">
        <v>0.22508868957925801</v>
      </c>
      <c r="AJ228" s="157">
        <v>0.232944102503958</v>
      </c>
      <c r="AK228" s="157">
        <v>0</v>
      </c>
      <c r="AL228" s="157">
        <v>3.4118497607483603E-2</v>
      </c>
      <c r="AM228" s="157">
        <v>0</v>
      </c>
      <c r="AN228" s="157">
        <v>0</v>
      </c>
      <c r="AO228" s="157">
        <v>-0.249999999999964</v>
      </c>
      <c r="AP228" s="157">
        <v>0</v>
      </c>
      <c r="AQ228" s="157">
        <v>0</v>
      </c>
      <c r="AR228" s="157">
        <v>0</v>
      </c>
      <c r="AS228" s="157">
        <v>0</v>
      </c>
      <c r="AT228" s="157">
        <v>0</v>
      </c>
      <c r="AU228" s="157">
        <v>411.638888888888</v>
      </c>
      <c r="AV228" s="282"/>
      <c r="AW228" s="282"/>
      <c r="AX228" s="282"/>
      <c r="AY228" s="282"/>
      <c r="AZ228" s="282"/>
      <c r="BA228" s="282"/>
      <c r="BH228" s="295">
        <v>223</v>
      </c>
      <c r="BI228" s="295">
        <v>41697600</v>
      </c>
      <c r="BJ228" s="85">
        <v>185</v>
      </c>
      <c r="BK228" s="85">
        <v>1018.871561</v>
      </c>
      <c r="BL228" s="85">
        <v>228.04602259999999</v>
      </c>
      <c r="BM228" s="85">
        <v>5.2166546479999996</v>
      </c>
      <c r="BN228" s="85">
        <v>-1018.871561</v>
      </c>
      <c r="BO228" s="85">
        <v>-199.7880189</v>
      </c>
      <c r="BP228" s="85">
        <v>-208.041349</v>
      </c>
      <c r="BQ228" s="296">
        <f t="shared" si="58"/>
        <v>482.61111111111109</v>
      </c>
      <c r="BT228" s="295">
        <v>223</v>
      </c>
      <c r="BU228" s="295">
        <v>41697600</v>
      </c>
      <c r="BV228" s="85">
        <v>1041.257861</v>
      </c>
      <c r="BW228" s="85">
        <v>1001.418959</v>
      </c>
      <c r="BX228" s="85">
        <v>-32.910041540000002</v>
      </c>
      <c r="BY228" s="85">
        <v>31.227061469999999</v>
      </c>
      <c r="BZ228" s="85">
        <v>-188.26154819999999</v>
      </c>
      <c r="CA228" s="85">
        <v>176.81428750000001</v>
      </c>
    </row>
    <row r="229" spans="2:79" ht="9.9499999999999993" customHeight="1">
      <c r="AE229" s="157">
        <v>189</v>
      </c>
      <c r="AF229" s="157">
        <v>35740800</v>
      </c>
      <c r="AG229" s="157">
        <v>5</v>
      </c>
      <c r="AH229" s="157">
        <v>0</v>
      </c>
      <c r="AI229" s="157">
        <v>0.22508868957925801</v>
      </c>
      <c r="AJ229" s="157">
        <v>0.232944102503958</v>
      </c>
      <c r="AK229" s="157">
        <v>0</v>
      </c>
      <c r="AL229" s="157">
        <v>0.90093259957313998</v>
      </c>
      <c r="AM229" s="157">
        <v>0</v>
      </c>
      <c r="AN229" s="157">
        <v>0</v>
      </c>
      <c r="AO229" s="157">
        <v>-0.249999999999964</v>
      </c>
      <c r="AP229" s="157">
        <v>0</v>
      </c>
      <c r="AQ229" s="157">
        <v>0</v>
      </c>
      <c r="AR229" s="157">
        <v>0</v>
      </c>
      <c r="AS229" s="157">
        <v>0</v>
      </c>
      <c r="AT229" s="157">
        <v>0</v>
      </c>
      <c r="AU229" s="157">
        <v>413.666666666666</v>
      </c>
      <c r="AV229" s="282"/>
      <c r="AW229" s="282"/>
      <c r="AX229" s="282"/>
      <c r="AY229" s="282"/>
      <c r="AZ229" s="282"/>
      <c r="BA229" s="282"/>
      <c r="BH229" s="295">
        <v>224</v>
      </c>
      <c r="BI229" s="295">
        <v>41872800</v>
      </c>
      <c r="BJ229" s="85">
        <v>185</v>
      </c>
      <c r="BK229" s="85">
        <v>1018.879781</v>
      </c>
      <c r="BL229" s="85">
        <v>228.0524929</v>
      </c>
      <c r="BM229" s="85">
        <v>5.2167349700000001</v>
      </c>
      <c r="BN229" s="85">
        <v>-1018.879781</v>
      </c>
      <c r="BO229" s="85">
        <v>-199.79454659999999</v>
      </c>
      <c r="BP229" s="85">
        <v>-208.04121119999999</v>
      </c>
      <c r="BQ229" s="296">
        <f t="shared" si="58"/>
        <v>484.63888888888891</v>
      </c>
      <c r="BT229" s="295">
        <v>224</v>
      </c>
      <c r="BU229" s="295">
        <v>41872800</v>
      </c>
      <c r="BV229" s="85">
        <v>1041.257877</v>
      </c>
      <c r="BW229" s="85">
        <v>1001.418955</v>
      </c>
      <c r="BX229" s="85">
        <v>-32.910763609999997</v>
      </c>
      <c r="BY229" s="85">
        <v>31.227061469999999</v>
      </c>
      <c r="BZ229" s="85">
        <v>-188.26080540000001</v>
      </c>
      <c r="CA229" s="85">
        <v>176.8141498</v>
      </c>
    </row>
    <row r="230" spans="2:79" ht="9.9499999999999993" customHeight="1">
      <c r="AE230" s="157">
        <v>190</v>
      </c>
      <c r="AF230" s="157">
        <v>35916000</v>
      </c>
      <c r="AG230" s="157">
        <v>5</v>
      </c>
      <c r="AH230" s="157">
        <v>0</v>
      </c>
      <c r="AI230" s="157">
        <v>0.22497188957925299</v>
      </c>
      <c r="AJ230" s="157">
        <v>0.232944102503958</v>
      </c>
      <c r="AK230" s="157">
        <v>0</v>
      </c>
      <c r="AL230" s="157">
        <v>1.49637984459873</v>
      </c>
      <c r="AM230" s="157">
        <v>0</v>
      </c>
      <c r="AN230" s="157">
        <v>0</v>
      </c>
      <c r="AO230" s="157">
        <v>-0.249999999999964</v>
      </c>
      <c r="AP230" s="157">
        <v>0</v>
      </c>
      <c r="AQ230" s="157">
        <v>0</v>
      </c>
      <c r="AR230" s="157">
        <v>0</v>
      </c>
      <c r="AS230" s="157">
        <v>0</v>
      </c>
      <c r="AT230" s="157">
        <v>0</v>
      </c>
      <c r="AU230" s="157">
        <v>415.694444444444</v>
      </c>
      <c r="AV230" s="282"/>
      <c r="AW230" s="282"/>
      <c r="AX230" s="282"/>
      <c r="AY230" s="282"/>
      <c r="AZ230" s="282"/>
      <c r="BA230" s="282"/>
      <c r="BH230" s="295">
        <v>225</v>
      </c>
      <c r="BI230" s="295">
        <v>42048000</v>
      </c>
      <c r="BJ230" s="85">
        <v>185</v>
      </c>
      <c r="BK230" s="85">
        <v>1018.885726</v>
      </c>
      <c r="BL230" s="85">
        <v>228.056805</v>
      </c>
      <c r="BM230" s="85">
        <v>5.2167864750000001</v>
      </c>
      <c r="BN230" s="85">
        <v>-1018.885726</v>
      </c>
      <c r="BO230" s="85">
        <v>-199.7986712</v>
      </c>
      <c r="BP230" s="85">
        <v>-208.04134730000001</v>
      </c>
      <c r="BQ230" s="296">
        <f t="shared" si="58"/>
        <v>486.66666666666669</v>
      </c>
      <c r="BT230" s="295">
        <v>225</v>
      </c>
      <c r="BU230" s="295">
        <v>42048000</v>
      </c>
      <c r="BV230" s="85">
        <v>1041.2578940000001</v>
      </c>
      <c r="BW230" s="85">
        <v>1001.418952</v>
      </c>
      <c r="BX230" s="85">
        <v>-32.91148664</v>
      </c>
      <c r="BY230" s="85">
        <v>31.227061469999999</v>
      </c>
      <c r="BZ230" s="85">
        <v>-188.2601468</v>
      </c>
      <c r="CA230" s="85">
        <v>176.81428579999999</v>
      </c>
    </row>
    <row r="231" spans="2:79" ht="9.9499999999999993" customHeight="1">
      <c r="AE231" s="157">
        <v>191</v>
      </c>
      <c r="AF231" s="157">
        <v>36091200</v>
      </c>
      <c r="AG231" s="157">
        <v>5</v>
      </c>
      <c r="AH231" s="157">
        <v>0</v>
      </c>
      <c r="AI231" s="157">
        <v>0.22420246948300701</v>
      </c>
      <c r="AJ231" s="157">
        <v>0.232944102503958</v>
      </c>
      <c r="AK231" s="157">
        <v>0</v>
      </c>
      <c r="AL231" s="157">
        <v>1.4335320797259901</v>
      </c>
      <c r="AM231" s="157">
        <v>0</v>
      </c>
      <c r="AN231" s="157">
        <v>0</v>
      </c>
      <c r="AO231" s="157">
        <v>-0.249999999999964</v>
      </c>
      <c r="AP231" s="157">
        <v>0</v>
      </c>
      <c r="AQ231" s="157">
        <v>0</v>
      </c>
      <c r="AR231" s="157">
        <v>0</v>
      </c>
      <c r="AS231" s="157">
        <v>0</v>
      </c>
      <c r="AT231" s="157">
        <v>0</v>
      </c>
      <c r="AU231" s="157">
        <v>417.722222222222</v>
      </c>
      <c r="AV231" s="282"/>
      <c r="AW231" s="282"/>
      <c r="AX231" s="282"/>
      <c r="AY231" s="282"/>
      <c r="AZ231" s="282"/>
      <c r="BA231" s="282"/>
      <c r="BH231" s="295">
        <v>226</v>
      </c>
      <c r="BI231" s="295">
        <v>42223200</v>
      </c>
      <c r="BJ231" s="85">
        <v>185</v>
      </c>
      <c r="BK231" s="85">
        <v>1018.919246</v>
      </c>
      <c r="BL231" s="85">
        <v>228.2133451</v>
      </c>
      <c r="BM231" s="85">
        <v>5.215603378</v>
      </c>
      <c r="BN231" s="85">
        <v>-1018.919246</v>
      </c>
      <c r="BO231" s="85">
        <v>-199.95601439999999</v>
      </c>
      <c r="BP231" s="85">
        <v>-208.04172729999999</v>
      </c>
      <c r="BQ231" s="296">
        <f t="shared" si="58"/>
        <v>488.69444444444446</v>
      </c>
      <c r="BT231" s="295">
        <v>226</v>
      </c>
      <c r="BU231" s="295">
        <v>42223200</v>
      </c>
      <c r="BV231" s="85">
        <v>1041.25791</v>
      </c>
      <c r="BW231" s="85">
        <v>1001.41895</v>
      </c>
      <c r="BX231" s="85">
        <v>-32.912208509999999</v>
      </c>
      <c r="BY231" s="85">
        <v>31.227061469999999</v>
      </c>
      <c r="BZ231" s="85">
        <v>-188.25958259999999</v>
      </c>
      <c r="CA231" s="85">
        <v>176.81466589999999</v>
      </c>
    </row>
    <row r="232" spans="2:79" ht="9.9499999999999993" customHeight="1">
      <c r="AE232" s="157">
        <v>192</v>
      </c>
      <c r="AF232" s="157">
        <v>36266400</v>
      </c>
      <c r="AG232" s="157">
        <v>5</v>
      </c>
      <c r="AH232" s="157">
        <v>0</v>
      </c>
      <c r="AI232" s="157">
        <v>0.224202469482951</v>
      </c>
      <c r="AJ232" s="157">
        <v>0.232944102503958</v>
      </c>
      <c r="AK232" s="157">
        <v>0</v>
      </c>
      <c r="AL232" s="157">
        <v>1.3543699273438301</v>
      </c>
      <c r="AM232" s="157">
        <v>0</v>
      </c>
      <c r="AN232" s="157">
        <v>0</v>
      </c>
      <c r="AO232" s="157">
        <v>-0.249999999999933</v>
      </c>
      <c r="AP232" s="157">
        <v>0</v>
      </c>
      <c r="AQ232" s="157">
        <v>0</v>
      </c>
      <c r="AR232" s="157">
        <v>0</v>
      </c>
      <c r="AS232" s="157">
        <v>0</v>
      </c>
      <c r="AT232" s="157">
        <v>0</v>
      </c>
      <c r="AU232" s="157">
        <v>419.75</v>
      </c>
      <c r="AV232" s="282"/>
      <c r="AW232" s="282"/>
      <c r="AX232" s="282"/>
      <c r="AY232" s="282"/>
      <c r="AZ232" s="282"/>
      <c r="BA232" s="282"/>
      <c r="BH232" s="295">
        <v>227</v>
      </c>
      <c r="BI232" s="295">
        <v>42398400</v>
      </c>
      <c r="BJ232" s="85">
        <v>185</v>
      </c>
      <c r="BK232" s="85">
        <v>1018.94971</v>
      </c>
      <c r="BL232" s="85">
        <v>228.24124699999999</v>
      </c>
      <c r="BM232" s="85">
        <v>5.2132561539999998</v>
      </c>
      <c r="BN232" s="85">
        <v>-1018.94971</v>
      </c>
      <c r="BO232" s="85">
        <v>-199.9856643</v>
      </c>
      <c r="BP232" s="85">
        <v>-208.0423265</v>
      </c>
      <c r="BQ232" s="296">
        <f t="shared" si="58"/>
        <v>490.72222222222223</v>
      </c>
      <c r="BT232" s="295">
        <v>227</v>
      </c>
      <c r="BU232" s="295">
        <v>42398400</v>
      </c>
      <c r="BV232" s="85">
        <v>1041.2579270000001</v>
      </c>
      <c r="BW232" s="85">
        <v>1001.418948</v>
      </c>
      <c r="BX232" s="85">
        <v>-32.912928309999998</v>
      </c>
      <c r="BY232" s="85">
        <v>31.227061469999999</v>
      </c>
      <c r="BZ232" s="85">
        <v>-188.2591214</v>
      </c>
      <c r="CA232" s="85">
        <v>176.81526500000001</v>
      </c>
    </row>
    <row r="233" spans="2:79" ht="9.9499999999999993" customHeight="1">
      <c r="AE233" s="157">
        <v>193</v>
      </c>
      <c r="AF233" s="157">
        <v>36441600</v>
      </c>
      <c r="AG233" s="157">
        <v>5</v>
      </c>
      <c r="AH233" s="157">
        <v>0</v>
      </c>
      <c r="AI233" s="157">
        <v>0.22408566948300199</v>
      </c>
      <c r="AJ233" s="157">
        <v>0.232944102503958</v>
      </c>
      <c r="AK233" s="157">
        <v>0</v>
      </c>
      <c r="AL233" s="157">
        <v>1.28503530609737</v>
      </c>
      <c r="AM233" s="157">
        <v>0</v>
      </c>
      <c r="AN233" s="157">
        <v>0</v>
      </c>
      <c r="AO233" s="157">
        <v>-0.249999999999901</v>
      </c>
      <c r="AP233" s="157">
        <v>0</v>
      </c>
      <c r="AQ233" s="157">
        <v>0</v>
      </c>
      <c r="AR233" s="157">
        <v>0</v>
      </c>
      <c r="AS233" s="157">
        <v>0</v>
      </c>
      <c r="AT233" s="157">
        <v>0</v>
      </c>
      <c r="AU233" s="157">
        <v>421.77777777777698</v>
      </c>
      <c r="AV233" s="282"/>
      <c r="AW233" s="282"/>
      <c r="AX233" s="282"/>
      <c r="AY233" s="282"/>
      <c r="AZ233" s="282"/>
      <c r="BA233" s="282"/>
      <c r="BH233" s="295">
        <v>228</v>
      </c>
      <c r="BI233" s="295">
        <v>42573600</v>
      </c>
      <c r="BJ233" s="85">
        <v>185</v>
      </c>
      <c r="BK233" s="85">
        <v>1018.970415</v>
      </c>
      <c r="BL233" s="85">
        <v>228.25974339999999</v>
      </c>
      <c r="BM233" s="85">
        <v>5.2115831630000002</v>
      </c>
      <c r="BN233" s="85">
        <v>-1018.970415</v>
      </c>
      <c r="BO233" s="85">
        <v>-200.0050908</v>
      </c>
      <c r="BP233" s="85">
        <v>-208.04306940000001</v>
      </c>
      <c r="BQ233" s="296">
        <f t="shared" si="58"/>
        <v>492.75</v>
      </c>
      <c r="BT233" s="295">
        <v>228</v>
      </c>
      <c r="BU233" s="295">
        <v>42573600</v>
      </c>
      <c r="BV233" s="85">
        <v>1041.2579430000001</v>
      </c>
      <c r="BW233" s="85">
        <v>1001.418946</v>
      </c>
      <c r="BX233" s="85">
        <v>-32.91364343</v>
      </c>
      <c r="BY233" s="85">
        <v>31.227061469999999</v>
      </c>
      <c r="BZ233" s="85">
        <v>-188.25874400000001</v>
      </c>
      <c r="CA233" s="85">
        <v>176.81600789999999</v>
      </c>
    </row>
    <row r="234" spans="2:79" ht="9.9499999999999993" customHeight="1">
      <c r="AE234" s="157">
        <v>194</v>
      </c>
      <c r="AF234" s="157">
        <v>36616800</v>
      </c>
      <c r="AG234" s="157">
        <v>5</v>
      </c>
      <c r="AH234" s="157">
        <v>0</v>
      </c>
      <c r="AI234" s="157">
        <v>0.22396886948299699</v>
      </c>
      <c r="AJ234" s="157">
        <v>0.232944102503958</v>
      </c>
      <c r="AK234" s="157">
        <v>0</v>
      </c>
      <c r="AL234" s="157">
        <v>1.2267397019367601</v>
      </c>
      <c r="AM234" s="157">
        <v>0</v>
      </c>
      <c r="AN234" s="157">
        <v>0</v>
      </c>
      <c r="AO234" s="157">
        <v>-0.249999999999964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423.80555555555497</v>
      </c>
      <c r="AV234" s="282"/>
      <c r="AW234" s="282"/>
      <c r="AX234" s="282"/>
      <c r="AY234" s="282"/>
      <c r="AZ234" s="282"/>
      <c r="BA234" s="282"/>
      <c r="BH234" s="295">
        <v>229</v>
      </c>
      <c r="BI234" s="295">
        <v>42748800</v>
      </c>
      <c r="BJ234" s="85">
        <v>185</v>
      </c>
      <c r="BK234" s="85">
        <v>1018.9846230000001</v>
      </c>
      <c r="BL234" s="85">
        <v>228.27203499999999</v>
      </c>
      <c r="BM234" s="85">
        <v>5.2101991270000001</v>
      </c>
      <c r="BN234" s="85">
        <v>-1018.9846230000001</v>
      </c>
      <c r="BO234" s="85">
        <v>-200.01776430000001</v>
      </c>
      <c r="BP234" s="85">
        <v>-208.0440716</v>
      </c>
      <c r="BQ234" s="296">
        <f t="shared" si="58"/>
        <v>494.77777777777777</v>
      </c>
      <c r="BT234" s="295">
        <v>229</v>
      </c>
      <c r="BU234" s="295">
        <v>42748800</v>
      </c>
      <c r="BV234" s="85">
        <v>1041.257959</v>
      </c>
      <c r="BW234" s="85">
        <v>1001.418945</v>
      </c>
      <c r="BX234" s="85">
        <v>-32.91435422</v>
      </c>
      <c r="BY234" s="85">
        <v>31.227061469999999</v>
      </c>
      <c r="BZ234" s="85">
        <v>-188.25847959999999</v>
      </c>
      <c r="CA234" s="85">
        <v>176.8170101</v>
      </c>
    </row>
    <row r="235" spans="2:79" ht="9.9499999999999993" customHeight="1">
      <c r="AE235" s="157">
        <v>195</v>
      </c>
      <c r="AF235" s="157">
        <v>36792000</v>
      </c>
      <c r="AG235" s="157">
        <v>5</v>
      </c>
      <c r="AH235" s="157">
        <v>0</v>
      </c>
      <c r="AI235" s="157">
        <v>0.22396886948294101</v>
      </c>
      <c r="AJ235" s="157">
        <v>0.232944102503958</v>
      </c>
      <c r="AK235" s="157">
        <v>0</v>
      </c>
      <c r="AL235" s="157">
        <v>1.17766103531231</v>
      </c>
      <c r="AM235" s="157">
        <v>0</v>
      </c>
      <c r="AN235" s="157">
        <v>0</v>
      </c>
      <c r="AO235" s="157">
        <v>-0.249999999999996</v>
      </c>
      <c r="AP235" s="157">
        <v>0</v>
      </c>
      <c r="AQ235" s="157">
        <v>0</v>
      </c>
      <c r="AR235" s="157">
        <v>0</v>
      </c>
      <c r="AS235" s="157">
        <v>0</v>
      </c>
      <c r="AT235" s="157">
        <v>0</v>
      </c>
      <c r="AU235" s="157">
        <v>425.83333333333297</v>
      </c>
      <c r="AV235" s="282"/>
      <c r="AW235" s="282"/>
      <c r="AX235" s="282"/>
      <c r="AY235" s="282"/>
      <c r="AZ235" s="282"/>
      <c r="BA235" s="282"/>
      <c r="BH235" s="295">
        <v>230</v>
      </c>
      <c r="BI235" s="295">
        <v>42924000</v>
      </c>
      <c r="BJ235" s="85">
        <v>185</v>
      </c>
      <c r="BK235" s="85">
        <v>1018.994541</v>
      </c>
      <c r="BL235" s="85">
        <v>228.28027410000001</v>
      </c>
      <c r="BM235" s="85">
        <v>5.2088740080000004</v>
      </c>
      <c r="BN235" s="85">
        <v>-1018.994541</v>
      </c>
      <c r="BO235" s="85">
        <v>-200.0260159</v>
      </c>
      <c r="BP235" s="85">
        <v>-208.0453842</v>
      </c>
      <c r="BQ235" s="296">
        <f t="shared" si="58"/>
        <v>496.80555555555554</v>
      </c>
      <c r="BT235" s="295">
        <v>230</v>
      </c>
      <c r="BU235" s="295">
        <v>42924000</v>
      </c>
      <c r="BV235" s="85">
        <v>1041.2579760000001</v>
      </c>
      <c r="BW235" s="85">
        <v>1001.418944</v>
      </c>
      <c r="BX235" s="85">
        <v>-32.915062749999997</v>
      </c>
      <c r="BY235" s="85">
        <v>31.227061469999999</v>
      </c>
      <c r="BZ235" s="85">
        <v>-188.2583668</v>
      </c>
      <c r="CA235" s="85">
        <v>176.81832270000001</v>
      </c>
    </row>
    <row r="236" spans="2:79" ht="9.9499999999999993" customHeight="1">
      <c r="AE236" s="157">
        <v>196</v>
      </c>
      <c r="AF236" s="157">
        <v>36967200</v>
      </c>
      <c r="AG236" s="157">
        <v>1.25</v>
      </c>
      <c r="AH236" s="157">
        <v>0</v>
      </c>
      <c r="AI236" s="157">
        <v>0.22385206948299199</v>
      </c>
      <c r="AJ236" s="157">
        <v>0.232944102503958</v>
      </c>
      <c r="AK236" s="157">
        <v>0</v>
      </c>
      <c r="AL236" s="157">
        <v>1.1306748964284901</v>
      </c>
      <c r="AM236" s="157">
        <v>0</v>
      </c>
      <c r="AN236" s="157">
        <v>0</v>
      </c>
      <c r="AO236" s="157">
        <v>-0.24999999586359201</v>
      </c>
      <c r="AP236" s="157">
        <v>0</v>
      </c>
      <c r="AQ236" s="157">
        <v>0</v>
      </c>
      <c r="AR236" s="157">
        <v>0</v>
      </c>
      <c r="AS236" s="157">
        <v>0</v>
      </c>
      <c r="AT236" s="157">
        <v>0</v>
      </c>
      <c r="AU236" s="157">
        <v>427.86111111111097</v>
      </c>
      <c r="AV236" s="282"/>
      <c r="AW236" s="282"/>
      <c r="AX236" s="282"/>
      <c r="AY236" s="282"/>
      <c r="AZ236" s="282"/>
      <c r="BA236" s="282"/>
      <c r="BH236" s="295">
        <v>231</v>
      </c>
      <c r="BI236" s="295">
        <v>43099200</v>
      </c>
      <c r="BJ236" s="85">
        <v>185</v>
      </c>
      <c r="BK236" s="85">
        <v>1019.001625</v>
      </c>
      <c r="BL236" s="85">
        <v>228.28585570000001</v>
      </c>
      <c r="BM236" s="85">
        <v>5.2075202169999999</v>
      </c>
      <c r="BN236" s="85">
        <v>-1019.001625</v>
      </c>
      <c r="BO236" s="85">
        <v>-200.03135940000001</v>
      </c>
      <c r="BP236" s="85">
        <v>-208.04697609999999</v>
      </c>
      <c r="BQ236" s="296">
        <f t="shared" si="58"/>
        <v>498.83333333333331</v>
      </c>
      <c r="BT236" s="295">
        <v>231</v>
      </c>
      <c r="BU236" s="295">
        <v>43099200</v>
      </c>
      <c r="BV236" s="85">
        <v>1041.2579920000001</v>
      </c>
      <c r="BW236" s="85">
        <v>1001.418945</v>
      </c>
      <c r="BX236" s="85">
        <v>-32.915769619999999</v>
      </c>
      <c r="BY236" s="85">
        <v>31.227061469999999</v>
      </c>
      <c r="BZ236" s="85">
        <v>-188.2584315</v>
      </c>
      <c r="CA236" s="85">
        <v>176.8199146</v>
      </c>
    </row>
    <row r="237" spans="2:79" ht="9.9499999999999993" customHeight="1">
      <c r="AE237" s="157">
        <v>197</v>
      </c>
      <c r="AF237" s="157">
        <v>37142400</v>
      </c>
      <c r="AG237" s="157">
        <v>1.25</v>
      </c>
      <c r="AH237" s="157">
        <v>0</v>
      </c>
      <c r="AI237" s="157">
        <v>0.22373526948293099</v>
      </c>
      <c r="AJ237" s="157">
        <v>0.232944102503958</v>
      </c>
      <c r="AK237" s="157">
        <v>0</v>
      </c>
      <c r="AL237" s="157">
        <v>1.0830254711634899</v>
      </c>
      <c r="AM237" s="157">
        <v>0</v>
      </c>
      <c r="AN237" s="157">
        <v>0</v>
      </c>
      <c r="AO237" s="157">
        <v>-0.249999999999964</v>
      </c>
      <c r="AP237" s="157">
        <v>0</v>
      </c>
      <c r="AQ237" s="157">
        <v>0</v>
      </c>
      <c r="AR237" s="157">
        <v>0</v>
      </c>
      <c r="AS237" s="157">
        <v>0</v>
      </c>
      <c r="AT237" s="157">
        <v>0</v>
      </c>
      <c r="AU237" s="157">
        <v>429.888888888888</v>
      </c>
      <c r="AV237" s="282"/>
      <c r="AW237" s="282"/>
      <c r="AX237" s="282"/>
      <c r="AY237" s="282"/>
      <c r="AZ237" s="282"/>
      <c r="BA237" s="282"/>
      <c r="BH237" s="295">
        <v>232</v>
      </c>
      <c r="BI237" s="295">
        <v>43274400</v>
      </c>
      <c r="BJ237" s="85">
        <v>185</v>
      </c>
      <c r="BK237" s="85">
        <v>1019.0068649999999</v>
      </c>
      <c r="BL237" s="85">
        <v>228.2897256</v>
      </c>
      <c r="BM237" s="85">
        <v>5.2060870650000002</v>
      </c>
      <c r="BN237" s="85">
        <v>-1019.0068649999999</v>
      </c>
      <c r="BO237" s="85">
        <v>-200.03482099999999</v>
      </c>
      <c r="BP237" s="85">
        <v>-208.04881750000001</v>
      </c>
      <c r="BQ237" s="296">
        <f t="shared" si="58"/>
        <v>500.86111111111109</v>
      </c>
      <c r="BT237" s="295">
        <v>232</v>
      </c>
      <c r="BU237" s="295">
        <v>43274400</v>
      </c>
      <c r="BV237" s="85">
        <v>1041.258008</v>
      </c>
      <c r="BW237" s="85">
        <v>1001.418946</v>
      </c>
      <c r="BX237" s="85">
        <v>-32.916475409999997</v>
      </c>
      <c r="BY237" s="85">
        <v>31.227061469999999</v>
      </c>
      <c r="BZ237" s="85">
        <v>-188.25869220000001</v>
      </c>
      <c r="CA237" s="85">
        <v>176.82175609999999</v>
      </c>
    </row>
    <row r="238" spans="2:79" ht="9.9499999999999993" customHeight="1">
      <c r="AE238" s="157">
        <v>198</v>
      </c>
      <c r="AF238" s="157">
        <v>37317600</v>
      </c>
      <c r="AG238" s="157">
        <v>1.25</v>
      </c>
      <c r="AH238" s="157">
        <v>0</v>
      </c>
      <c r="AI238" s="157">
        <v>0.223618469482982</v>
      </c>
      <c r="AJ238" s="157">
        <v>0.23293273562348699</v>
      </c>
      <c r="AK238" s="157">
        <v>0</v>
      </c>
      <c r="AL238" s="157">
        <v>1.0720837691725</v>
      </c>
      <c r="AM238" s="157">
        <v>0</v>
      </c>
      <c r="AN238" s="157">
        <v>0</v>
      </c>
      <c r="AO238" s="157">
        <v>-0.249999999999964</v>
      </c>
      <c r="AP238" s="157">
        <v>0</v>
      </c>
      <c r="AQ238" s="157">
        <v>0</v>
      </c>
      <c r="AR238" s="157">
        <v>0</v>
      </c>
      <c r="AS238" s="157">
        <v>0</v>
      </c>
      <c r="AT238" s="157">
        <v>0</v>
      </c>
      <c r="AU238" s="157">
        <v>431.916666666666</v>
      </c>
      <c r="AV238" s="282"/>
      <c r="AW238" s="282"/>
      <c r="AX238" s="282"/>
      <c r="AY238" s="282"/>
      <c r="AZ238" s="282"/>
      <c r="BA238" s="282"/>
      <c r="BH238" s="295">
        <v>233</v>
      </c>
      <c r="BI238" s="295">
        <v>43449600</v>
      </c>
      <c r="BJ238" s="85">
        <v>185</v>
      </c>
      <c r="BK238" s="85">
        <v>1019.010866</v>
      </c>
      <c r="BL238" s="85">
        <v>228.29242959999999</v>
      </c>
      <c r="BM238" s="85">
        <v>5.2046095450000003</v>
      </c>
      <c r="BN238" s="85">
        <v>-1019.010866</v>
      </c>
      <c r="BO238" s="85">
        <v>-200.03700180000001</v>
      </c>
      <c r="BP238" s="85">
        <v>-208.05081820000001</v>
      </c>
      <c r="BQ238" s="296">
        <f t="shared" si="58"/>
        <v>502.88888888888891</v>
      </c>
      <c r="BT238" s="295">
        <v>233</v>
      </c>
      <c r="BU238" s="295">
        <v>43449600</v>
      </c>
      <c r="BV238" s="85">
        <v>1041.258024</v>
      </c>
      <c r="BW238" s="85">
        <v>1001.418948</v>
      </c>
      <c r="BX238" s="85">
        <v>-32.917177049999999</v>
      </c>
      <c r="BY238" s="85">
        <v>31.227061469999999</v>
      </c>
      <c r="BZ238" s="85">
        <v>-188.25913650000001</v>
      </c>
      <c r="CA238" s="85">
        <v>176.82375669999999</v>
      </c>
    </row>
    <row r="239" spans="2:79" ht="9.9499999999999993" customHeight="1">
      <c r="AE239" s="157">
        <v>199</v>
      </c>
      <c r="AF239" s="157">
        <v>37492800</v>
      </c>
      <c r="AG239" s="157">
        <v>1.25</v>
      </c>
      <c r="AH239" s="157">
        <v>0</v>
      </c>
      <c r="AI239" s="157">
        <v>0.22361846948292599</v>
      </c>
      <c r="AJ239" s="157">
        <v>0.232827302503956</v>
      </c>
      <c r="AK239" s="157">
        <v>0</v>
      </c>
      <c r="AL239" s="157">
        <v>1.06767512877077</v>
      </c>
      <c r="AM239" s="157">
        <v>0</v>
      </c>
      <c r="AN239" s="157">
        <v>0</v>
      </c>
      <c r="AO239" s="157">
        <v>-0.249999999999901</v>
      </c>
      <c r="AP239" s="157">
        <v>0</v>
      </c>
      <c r="AQ239" s="157">
        <v>0</v>
      </c>
      <c r="AR239" s="157">
        <v>0</v>
      </c>
      <c r="AS239" s="157">
        <v>0</v>
      </c>
      <c r="AT239" s="157">
        <v>0</v>
      </c>
      <c r="AU239" s="157">
        <v>433.944444444444</v>
      </c>
      <c r="AV239" s="282"/>
      <c r="AW239" s="282"/>
      <c r="AX239" s="282"/>
      <c r="AY239" s="282"/>
      <c r="AZ239" s="282"/>
      <c r="BA239" s="282"/>
      <c r="BH239" s="295">
        <v>234</v>
      </c>
      <c r="BI239" s="295">
        <v>43624800</v>
      </c>
      <c r="BJ239" s="85">
        <v>185</v>
      </c>
      <c r="BK239" s="85">
        <v>1019.0141190000001</v>
      </c>
      <c r="BL239" s="85">
        <v>228.2944608</v>
      </c>
      <c r="BM239" s="85">
        <v>5.2030654460000001</v>
      </c>
      <c r="BN239" s="85">
        <v>-1019.0141190000001</v>
      </c>
      <c r="BO239" s="85">
        <v>-200.0384358</v>
      </c>
      <c r="BP239" s="85">
        <v>-208.05295949999999</v>
      </c>
      <c r="BQ239" s="296">
        <f t="shared" si="58"/>
        <v>504.91666666666669</v>
      </c>
      <c r="BT239" s="295">
        <v>234</v>
      </c>
      <c r="BU239" s="295">
        <v>43624800</v>
      </c>
      <c r="BV239" s="85">
        <v>1041.2580399999999</v>
      </c>
      <c r="BW239" s="85">
        <v>1001.418951</v>
      </c>
      <c r="BX239" s="85">
        <v>-32.917874730000001</v>
      </c>
      <c r="BY239" s="85">
        <v>31.227061469999999</v>
      </c>
      <c r="BZ239" s="85">
        <v>-188.2597652</v>
      </c>
      <c r="CA239" s="85">
        <v>176.82589809999999</v>
      </c>
    </row>
    <row r="240" spans="2:79" ht="9.9499999999999993" customHeight="1">
      <c r="AE240" s="157">
        <v>200</v>
      </c>
      <c r="AF240" s="157">
        <v>37668000</v>
      </c>
      <c r="AG240" s="157">
        <v>1.25</v>
      </c>
      <c r="AH240" s="157">
        <v>0</v>
      </c>
      <c r="AI240" s="157">
        <v>0.22350166948297701</v>
      </c>
      <c r="AJ240" s="157">
        <v>0.232795100830021</v>
      </c>
      <c r="AK240" s="157">
        <v>0</v>
      </c>
      <c r="AL240" s="157">
        <v>1.0626831345365</v>
      </c>
      <c r="AM240" s="157">
        <v>0</v>
      </c>
      <c r="AN240" s="157">
        <v>0</v>
      </c>
      <c r="AO240" s="157">
        <v>-0.249999999999964</v>
      </c>
      <c r="AP240" s="157">
        <v>0</v>
      </c>
      <c r="AQ240" s="157">
        <v>0</v>
      </c>
      <c r="AR240" s="157">
        <v>0</v>
      </c>
      <c r="AS240" s="157">
        <v>0</v>
      </c>
      <c r="AT240" s="157">
        <v>0</v>
      </c>
      <c r="AU240" s="157">
        <v>435.972222222222</v>
      </c>
      <c r="AV240" s="282"/>
      <c r="AW240" s="282"/>
      <c r="AX240" s="282"/>
      <c r="AY240" s="282"/>
      <c r="AZ240" s="282"/>
      <c r="BA240" s="282"/>
      <c r="BH240" s="295">
        <v>235</v>
      </c>
      <c r="BI240" s="295">
        <v>43800000</v>
      </c>
      <c r="BJ240" s="85">
        <v>185</v>
      </c>
      <c r="BK240" s="85">
        <v>1019.016889</v>
      </c>
      <c r="BL240" s="85">
        <v>228.29605129999999</v>
      </c>
      <c r="BM240" s="85">
        <v>5.2014851069999999</v>
      </c>
      <c r="BN240" s="85">
        <v>-1019.016889</v>
      </c>
      <c r="BO240" s="85">
        <v>-200.0393794</v>
      </c>
      <c r="BP240" s="85">
        <v>-208.0551869</v>
      </c>
      <c r="BQ240" s="296">
        <f t="shared" si="58"/>
        <v>506.94444444444446</v>
      </c>
      <c r="BT240" s="295">
        <v>235</v>
      </c>
      <c r="BU240" s="295">
        <v>43800000</v>
      </c>
      <c r="BV240" s="85">
        <v>1041.2580559999999</v>
      </c>
      <c r="BW240" s="85">
        <v>1001.418954</v>
      </c>
      <c r="BX240" s="85">
        <v>-32.918567920000001</v>
      </c>
      <c r="BY240" s="85">
        <v>31.227061469999999</v>
      </c>
      <c r="BZ240" s="85">
        <v>-188.26055959999999</v>
      </c>
      <c r="CA240" s="85">
        <v>176.8281254</v>
      </c>
    </row>
    <row r="241" spans="31:79" ht="9.9499999999999993" customHeight="1">
      <c r="AE241" s="157">
        <v>201</v>
      </c>
      <c r="AF241" s="157">
        <v>37843200</v>
      </c>
      <c r="AG241" s="157">
        <v>1.25</v>
      </c>
      <c r="AH241" s="157">
        <v>0</v>
      </c>
      <c r="AI241" s="157">
        <v>0.22350166948292099</v>
      </c>
      <c r="AJ241" s="157">
        <v>0.232710502503958</v>
      </c>
      <c r="AK241" s="157">
        <v>0</v>
      </c>
      <c r="AL241" s="157">
        <v>1.05805457425808</v>
      </c>
      <c r="AM241" s="157">
        <v>0</v>
      </c>
      <c r="AN241" s="157">
        <v>0</v>
      </c>
      <c r="AO241" s="157">
        <v>-0.249999999999933</v>
      </c>
      <c r="AP241" s="157">
        <v>0</v>
      </c>
      <c r="AQ241" s="157">
        <v>0</v>
      </c>
      <c r="AR241" s="157">
        <v>0</v>
      </c>
      <c r="AS241" s="157">
        <v>0</v>
      </c>
      <c r="AT241" s="157">
        <v>0</v>
      </c>
      <c r="AU241" s="157">
        <v>438</v>
      </c>
      <c r="AV241" s="282"/>
      <c r="AW241" s="282"/>
      <c r="AX241" s="282"/>
      <c r="AY241" s="282"/>
      <c r="AZ241" s="282"/>
      <c r="BA241" s="282"/>
      <c r="BH241" s="295">
        <v>236</v>
      </c>
      <c r="BI241" s="295">
        <v>43975200</v>
      </c>
      <c r="BJ241" s="85">
        <v>185</v>
      </c>
      <c r="BK241" s="85">
        <v>1019.020563</v>
      </c>
      <c r="BL241" s="85">
        <v>228.29861650000001</v>
      </c>
      <c r="BM241" s="85">
        <v>5.1896156580000001</v>
      </c>
      <c r="BN241" s="85">
        <v>-1019.020563</v>
      </c>
      <c r="BO241" s="85">
        <v>-200.04125959999999</v>
      </c>
      <c r="BP241" s="85">
        <v>-208.0677412</v>
      </c>
      <c r="BQ241" s="296">
        <f t="shared" si="58"/>
        <v>508.97222222222223</v>
      </c>
      <c r="BT241" s="295">
        <v>236</v>
      </c>
      <c r="BU241" s="295">
        <v>43975200</v>
      </c>
      <c r="BV241" s="85">
        <v>1041.2580720000001</v>
      </c>
      <c r="BW241" s="85">
        <v>1001.418964</v>
      </c>
      <c r="BX241" s="85">
        <v>-32.919257940000001</v>
      </c>
      <c r="BY241" s="85">
        <v>31.227061469999999</v>
      </c>
      <c r="BZ241" s="85">
        <v>-188.2626917</v>
      </c>
      <c r="CA241" s="85">
        <v>176.8406798</v>
      </c>
    </row>
    <row r="242" spans="31:79" ht="9.9499999999999993" customHeight="1">
      <c r="AE242" s="157">
        <v>202</v>
      </c>
      <c r="AF242" s="157">
        <v>38018400</v>
      </c>
      <c r="AG242" s="157">
        <v>1.25</v>
      </c>
      <c r="AH242" s="157">
        <v>0</v>
      </c>
      <c r="AI242" s="157">
        <v>0.22264675826488201</v>
      </c>
      <c r="AJ242" s="157">
        <v>0.23265863660724501</v>
      </c>
      <c r="AK242" s="157">
        <v>0</v>
      </c>
      <c r="AL242" s="157">
        <v>1.0539139694368</v>
      </c>
      <c r="AM242" s="157">
        <v>0</v>
      </c>
      <c r="AN242" s="157">
        <v>0</v>
      </c>
      <c r="AO242" s="157">
        <v>-0.249999999999964</v>
      </c>
      <c r="AP242" s="157">
        <v>0</v>
      </c>
      <c r="AQ242" s="157">
        <v>0</v>
      </c>
      <c r="AR242" s="157">
        <v>0</v>
      </c>
      <c r="AS242" s="157">
        <v>0</v>
      </c>
      <c r="AT242" s="157">
        <v>0</v>
      </c>
      <c r="AU242" s="157">
        <v>440.02777777777698</v>
      </c>
      <c r="AV242" s="282"/>
      <c r="AW242" s="282"/>
      <c r="AX242" s="282"/>
      <c r="AY242" s="282"/>
      <c r="AZ242" s="282"/>
      <c r="BA242" s="282"/>
      <c r="BH242" s="295">
        <v>237</v>
      </c>
      <c r="BI242" s="295">
        <v>44150400</v>
      </c>
      <c r="BJ242" s="85">
        <v>185</v>
      </c>
      <c r="BK242" s="85">
        <v>1019.025724</v>
      </c>
      <c r="BL242" s="85">
        <v>228.30274130000001</v>
      </c>
      <c r="BM242" s="85">
        <v>5.1728604999999996</v>
      </c>
      <c r="BN242" s="85">
        <v>-1019.025724</v>
      </c>
      <c r="BO242" s="85">
        <v>-200.0446705</v>
      </c>
      <c r="BP242" s="85">
        <v>-208.0852103</v>
      </c>
      <c r="BQ242" s="296">
        <f t="shared" si="58"/>
        <v>511</v>
      </c>
      <c r="BT242" s="295">
        <v>237</v>
      </c>
      <c r="BU242" s="295">
        <v>44150400</v>
      </c>
      <c r="BV242" s="85">
        <v>1041.258088</v>
      </c>
      <c r="BW242" s="85">
        <v>1001.418982</v>
      </c>
      <c r="BX242" s="85">
        <v>-32.919946789999997</v>
      </c>
      <c r="BY242" s="85">
        <v>31.227061469999999</v>
      </c>
      <c r="BZ242" s="85">
        <v>-188.26658750000001</v>
      </c>
      <c r="CA242" s="85">
        <v>176.8581489</v>
      </c>
    </row>
    <row r="243" spans="31:79" ht="9.9499999999999993" customHeight="1">
      <c r="AE243" s="157">
        <v>203</v>
      </c>
      <c r="AF243" s="157">
        <v>38193600</v>
      </c>
      <c r="AG243" s="157">
        <v>1.25</v>
      </c>
      <c r="AH243" s="157">
        <v>0</v>
      </c>
      <c r="AI243" s="157">
        <v>0.22264675826488201</v>
      </c>
      <c r="AJ243" s="157">
        <v>0.232593702503957</v>
      </c>
      <c r="AK243" s="157">
        <v>0</v>
      </c>
      <c r="AL243" s="157">
        <v>1.0490146083201299</v>
      </c>
      <c r="AM243" s="157">
        <v>0</v>
      </c>
      <c r="AN243" s="157">
        <v>0</v>
      </c>
      <c r="AO243" s="157">
        <v>-0.249999999999964</v>
      </c>
      <c r="AP243" s="157">
        <v>0</v>
      </c>
      <c r="AQ243" s="157">
        <v>0</v>
      </c>
      <c r="AR243" s="157">
        <v>0</v>
      </c>
      <c r="AS243" s="157">
        <v>0</v>
      </c>
      <c r="AT243" s="157">
        <v>0</v>
      </c>
      <c r="AU243" s="157">
        <v>442.05555555555497</v>
      </c>
      <c r="AV243" s="282"/>
      <c r="AW243" s="282"/>
      <c r="AX243" s="282"/>
      <c r="AY243" s="282"/>
      <c r="AZ243" s="282"/>
      <c r="BA243" s="282"/>
      <c r="BH243" s="295">
        <v>238</v>
      </c>
      <c r="BI243" s="295">
        <v>44325600</v>
      </c>
      <c r="BJ243" s="85">
        <v>185</v>
      </c>
      <c r="BK243" s="85">
        <v>1019.0321</v>
      </c>
      <c r="BL243" s="85">
        <v>228.30813330000001</v>
      </c>
      <c r="BM243" s="85">
        <v>5.1576950180000001</v>
      </c>
      <c r="BN243" s="85">
        <v>-1019.0321</v>
      </c>
      <c r="BO243" s="85">
        <v>-200.0493281</v>
      </c>
      <c r="BP243" s="85">
        <v>-208.10111019999999</v>
      </c>
      <c r="BQ243" s="296">
        <f t="shared" si="58"/>
        <v>513.02777777777783</v>
      </c>
      <c r="BT243" s="295">
        <v>238</v>
      </c>
      <c r="BU243" s="295">
        <v>44325600</v>
      </c>
      <c r="BV243" s="85">
        <v>1041.2581029999999</v>
      </c>
      <c r="BW243" s="85">
        <v>1001.419005</v>
      </c>
      <c r="BX243" s="85">
        <v>-32.920635910000001</v>
      </c>
      <c r="BY243" s="85">
        <v>31.227061469999999</v>
      </c>
      <c r="BZ243" s="85">
        <v>-188.27187129999999</v>
      </c>
      <c r="CA243" s="85">
        <v>176.8740487</v>
      </c>
    </row>
    <row r="244" spans="31:79" ht="9.9499999999999993" customHeight="1">
      <c r="AE244" s="157">
        <v>204</v>
      </c>
      <c r="AF244" s="157">
        <v>38368800</v>
      </c>
      <c r="AG244" s="157">
        <v>1.25</v>
      </c>
      <c r="AH244" s="157">
        <v>0</v>
      </c>
      <c r="AI244" s="157">
        <v>0.22252995826487701</v>
      </c>
      <c r="AJ244" s="157">
        <v>0.23252336745692001</v>
      </c>
      <c r="AK244" s="157">
        <v>0</v>
      </c>
      <c r="AL244" s="157">
        <v>1.0450465528491</v>
      </c>
      <c r="AM244" s="157">
        <v>0</v>
      </c>
      <c r="AN244" s="157">
        <v>0</v>
      </c>
      <c r="AO244" s="157">
        <v>-0.249999999999964</v>
      </c>
      <c r="AP244" s="157">
        <v>0</v>
      </c>
      <c r="AQ244" s="157">
        <v>0</v>
      </c>
      <c r="AR244" s="157">
        <v>0</v>
      </c>
      <c r="AS244" s="157">
        <v>0</v>
      </c>
      <c r="AT244" s="157">
        <v>0</v>
      </c>
      <c r="AU244" s="157">
        <v>444.08333333333297</v>
      </c>
      <c r="AV244" s="282"/>
      <c r="AW244" s="282"/>
      <c r="AX244" s="282"/>
      <c r="AY244" s="282"/>
      <c r="AZ244" s="282"/>
      <c r="BA244" s="282"/>
      <c r="BH244" s="295">
        <v>239</v>
      </c>
      <c r="BI244" s="295">
        <v>44500800</v>
      </c>
      <c r="BJ244" s="85">
        <v>185</v>
      </c>
      <c r="BK244" s="85">
        <v>1019.039501</v>
      </c>
      <c r="BL244" s="85">
        <v>228.3145974</v>
      </c>
      <c r="BM244" s="85">
        <v>5.1434797669999996</v>
      </c>
      <c r="BN244" s="85">
        <v>-1019.039501</v>
      </c>
      <c r="BO244" s="85">
        <v>-200.05504339999999</v>
      </c>
      <c r="BP244" s="85">
        <v>-208.11607420000001</v>
      </c>
      <c r="BQ244" s="296">
        <f t="shared" si="58"/>
        <v>515.05555555555554</v>
      </c>
      <c r="BT244" s="295">
        <v>239</v>
      </c>
      <c r="BU244" s="295">
        <v>44500800</v>
      </c>
      <c r="BV244" s="85">
        <v>1041.2581190000001</v>
      </c>
      <c r="BW244" s="85">
        <v>1001.419034</v>
      </c>
      <c r="BX244" s="85">
        <v>-32.921326039999997</v>
      </c>
      <c r="BY244" s="85">
        <v>31.227061469999999</v>
      </c>
      <c r="BZ244" s="85">
        <v>-188.27828360000001</v>
      </c>
      <c r="CA244" s="85">
        <v>176.88901269999999</v>
      </c>
    </row>
    <row r="245" spans="31:79" ht="9.9499999999999993" customHeight="1">
      <c r="AE245" s="157">
        <v>205</v>
      </c>
      <c r="AF245" s="157">
        <v>38544000</v>
      </c>
      <c r="AG245" s="157">
        <v>1.25</v>
      </c>
      <c r="AH245" s="157">
        <v>0</v>
      </c>
      <c r="AI245" s="157">
        <v>0.22252995826487701</v>
      </c>
      <c r="AJ245" s="157">
        <v>0.232476902503958</v>
      </c>
      <c r="AK245" s="157">
        <v>0</v>
      </c>
      <c r="AL245" s="157">
        <v>1.0410292262057801</v>
      </c>
      <c r="AM245" s="157">
        <v>0</v>
      </c>
      <c r="AN245" s="157">
        <v>0</v>
      </c>
      <c r="AO245" s="157">
        <v>-0.249999999999996</v>
      </c>
      <c r="AP245" s="157">
        <v>0</v>
      </c>
      <c r="AQ245" s="157">
        <v>0</v>
      </c>
      <c r="AR245" s="157">
        <v>0</v>
      </c>
      <c r="AS245" s="157">
        <v>0</v>
      </c>
      <c r="AT245" s="157">
        <v>0</v>
      </c>
      <c r="AU245" s="157">
        <v>446.11111111111097</v>
      </c>
      <c r="AV245" s="282"/>
      <c r="AW245" s="282"/>
      <c r="AX245" s="282"/>
      <c r="AY245" s="282"/>
      <c r="AZ245" s="282"/>
      <c r="BA245" s="282"/>
      <c r="BH245" s="295">
        <v>240</v>
      </c>
      <c r="BI245" s="295">
        <v>44676000</v>
      </c>
      <c r="BJ245" s="85">
        <v>185</v>
      </c>
      <c r="BK245" s="85">
        <v>1019.047756</v>
      </c>
      <c r="BL245" s="85">
        <v>228.32195999999999</v>
      </c>
      <c r="BM245" s="85">
        <v>5.1301512709999999</v>
      </c>
      <c r="BN245" s="85">
        <v>-1019.047756</v>
      </c>
      <c r="BO245" s="85">
        <v>-200.06164709999999</v>
      </c>
      <c r="BP245" s="85">
        <v>-208.13016160000001</v>
      </c>
      <c r="BQ245" s="296">
        <f t="shared" si="58"/>
        <v>517.08333333333337</v>
      </c>
      <c r="BT245" s="295">
        <v>240</v>
      </c>
      <c r="BU245" s="295">
        <v>44676000</v>
      </c>
      <c r="BV245" s="85">
        <v>1041.258135</v>
      </c>
      <c r="BW245" s="85">
        <v>1001.419067</v>
      </c>
      <c r="BX245" s="85">
        <v>-32.922017910000001</v>
      </c>
      <c r="BY245" s="85">
        <v>31.227061469999999</v>
      </c>
      <c r="BZ245" s="85">
        <v>-188.28560239999999</v>
      </c>
      <c r="CA245" s="85">
        <v>176.90310009999999</v>
      </c>
    </row>
    <row r="246" spans="31:79" ht="9.9499999999999993" customHeight="1">
      <c r="AE246" s="157">
        <v>206</v>
      </c>
      <c r="AF246" s="157">
        <v>38719200</v>
      </c>
      <c r="AG246" s="157">
        <v>1.25</v>
      </c>
      <c r="AH246" s="157">
        <v>0</v>
      </c>
      <c r="AI246" s="157">
        <v>0.22241315826487201</v>
      </c>
      <c r="AJ246" s="157">
        <v>0.23238931814564401</v>
      </c>
      <c r="AK246" s="157">
        <v>0</v>
      </c>
      <c r="AL246" s="157">
        <v>1.0343815534152601</v>
      </c>
      <c r="AM246" s="157">
        <v>0</v>
      </c>
      <c r="AN246" s="157">
        <v>0</v>
      </c>
      <c r="AO246" s="157">
        <v>-0.25000000000002798</v>
      </c>
      <c r="AP246" s="157">
        <v>0</v>
      </c>
      <c r="AQ246" s="157">
        <v>0</v>
      </c>
      <c r="AR246" s="157">
        <v>0</v>
      </c>
      <c r="AS246" s="157">
        <v>0</v>
      </c>
      <c r="AT246" s="157">
        <v>0</v>
      </c>
      <c r="AU246" s="157">
        <v>448.138888888888</v>
      </c>
      <c r="AV246" s="282"/>
      <c r="AW246" s="282"/>
      <c r="AX246" s="282"/>
      <c r="AY246" s="282"/>
      <c r="AZ246" s="282"/>
      <c r="BA246" s="282"/>
      <c r="BH246" s="295">
        <v>241</v>
      </c>
      <c r="BI246" s="295">
        <v>44851200</v>
      </c>
      <c r="BJ246" s="85">
        <v>185</v>
      </c>
      <c r="BK246" s="85">
        <v>1019.2225079999999</v>
      </c>
      <c r="BL246" s="85">
        <v>228.87090689999999</v>
      </c>
      <c r="BM246" s="85">
        <v>5.1146459259999997</v>
      </c>
      <c r="BN246" s="85">
        <v>-1019.2225079999999</v>
      </c>
      <c r="BO246" s="85">
        <v>-200.61271049999999</v>
      </c>
      <c r="BP246" s="85">
        <v>-208.1435506</v>
      </c>
      <c r="BQ246" s="296">
        <f t="shared" si="58"/>
        <v>519.11111111111109</v>
      </c>
      <c r="BT246" s="295">
        <v>241</v>
      </c>
      <c r="BU246" s="295">
        <v>44851200</v>
      </c>
      <c r="BV246" s="85">
        <v>1041.2581520000001</v>
      </c>
      <c r="BW246" s="85">
        <v>1001.4191049999999</v>
      </c>
      <c r="BX246" s="85">
        <v>-32.922739989999997</v>
      </c>
      <c r="BY246" s="85">
        <v>31.227061469999999</v>
      </c>
      <c r="BZ246" s="85">
        <v>-188.29398950000001</v>
      </c>
      <c r="CA246" s="85">
        <v>176.91648910000001</v>
      </c>
    </row>
    <row r="247" spans="31:79" ht="9.9499999999999993" customHeight="1">
      <c r="AE247" s="157">
        <v>207</v>
      </c>
      <c r="AF247" s="157">
        <v>38894400</v>
      </c>
      <c r="AG247" s="157">
        <v>1.25</v>
      </c>
      <c r="AH247" s="157">
        <v>0</v>
      </c>
      <c r="AI247" s="157">
        <v>0.25866519563811302</v>
      </c>
      <c r="AJ247" s="157">
        <v>0.232360102503957</v>
      </c>
      <c r="AK247" s="157">
        <v>0</v>
      </c>
      <c r="AL247" s="157">
        <v>1.0235236944299499</v>
      </c>
      <c r="AM247" s="157">
        <v>0</v>
      </c>
      <c r="AN247" s="157">
        <v>0</v>
      </c>
      <c r="AO247" s="157">
        <v>-0.249999999999933</v>
      </c>
      <c r="AP247" s="157">
        <v>0</v>
      </c>
      <c r="AQ247" s="157">
        <v>0</v>
      </c>
      <c r="AR247" s="157">
        <v>0</v>
      </c>
      <c r="AS247" s="157">
        <v>0</v>
      </c>
      <c r="AT247" s="157">
        <v>0</v>
      </c>
      <c r="AU247" s="157">
        <v>450.166666666666</v>
      </c>
      <c r="AV247" s="282"/>
      <c r="AW247" s="282"/>
      <c r="AX247" s="282"/>
      <c r="AY247" s="282"/>
      <c r="AZ247" s="282"/>
      <c r="BA247" s="282"/>
      <c r="BH247" s="295">
        <v>242</v>
      </c>
      <c r="BI247" s="295">
        <v>45026400</v>
      </c>
      <c r="BJ247" s="85">
        <v>185</v>
      </c>
      <c r="BK247" s="85">
        <v>1019.317916</v>
      </c>
      <c r="BL247" s="85">
        <v>228.9672362</v>
      </c>
      <c r="BM247" s="85">
        <v>5.0981165209999997</v>
      </c>
      <c r="BN247" s="85">
        <v>-1019.317916</v>
      </c>
      <c r="BO247" s="85">
        <v>-200.71256990000001</v>
      </c>
      <c r="BP247" s="85">
        <v>-208.15654979999999</v>
      </c>
      <c r="BQ247" s="296">
        <f t="shared" si="58"/>
        <v>521.13888888888891</v>
      </c>
      <c r="BT247" s="295">
        <v>242</v>
      </c>
      <c r="BU247" s="295">
        <v>45026400</v>
      </c>
      <c r="BV247" s="85">
        <v>1041.2581700000001</v>
      </c>
      <c r="BW247" s="85">
        <v>1001.4191520000001</v>
      </c>
      <c r="BX247" s="85">
        <v>-32.923545320000002</v>
      </c>
      <c r="BY247" s="85">
        <v>31.227061469999999</v>
      </c>
      <c r="BZ247" s="85">
        <v>-188.3043993</v>
      </c>
      <c r="CA247" s="85">
        <v>176.9294883</v>
      </c>
    </row>
    <row r="248" spans="31:79" ht="9.9499999999999993" customHeight="1">
      <c r="AE248" s="157">
        <v>208</v>
      </c>
      <c r="AF248" s="157">
        <v>39069600</v>
      </c>
      <c r="AG248" s="157">
        <v>1.25</v>
      </c>
      <c r="AH248" s="157">
        <v>0</v>
      </c>
      <c r="AI248" s="157">
        <v>0.25664722512819999</v>
      </c>
      <c r="AJ248" s="157">
        <v>0.232256513691523</v>
      </c>
      <c r="AK248" s="157">
        <v>0</v>
      </c>
      <c r="AL248" s="157">
        <v>1.0132579303462199</v>
      </c>
      <c r="AM248" s="157">
        <v>0</v>
      </c>
      <c r="AN248" s="157">
        <v>0</v>
      </c>
      <c r="AO248" s="157">
        <v>-0.249999999999964</v>
      </c>
      <c r="AP248" s="157">
        <v>0</v>
      </c>
      <c r="AQ248" s="157">
        <v>0</v>
      </c>
      <c r="AR248" s="157">
        <v>0</v>
      </c>
      <c r="AS248" s="157">
        <v>0</v>
      </c>
      <c r="AT248" s="157">
        <v>0</v>
      </c>
      <c r="AU248" s="157">
        <v>452.194444444444</v>
      </c>
      <c r="AV248" s="282"/>
      <c r="AW248" s="282"/>
      <c r="AX248" s="282"/>
      <c r="AY248" s="282"/>
      <c r="AZ248" s="282"/>
      <c r="BA248" s="282"/>
      <c r="BH248" s="295">
        <v>243</v>
      </c>
      <c r="BI248" s="295">
        <v>45201600</v>
      </c>
      <c r="BJ248" s="85">
        <v>185</v>
      </c>
      <c r="BK248" s="85">
        <v>1019.38585</v>
      </c>
      <c r="BL248" s="85">
        <v>229.0422629</v>
      </c>
      <c r="BM248" s="85">
        <v>5.0835881990000003</v>
      </c>
      <c r="BN248" s="85">
        <v>-1019.38585</v>
      </c>
      <c r="BO248" s="85">
        <v>-200.78940220000001</v>
      </c>
      <c r="BP248" s="85">
        <v>-208.16927250000001</v>
      </c>
      <c r="BQ248" s="296">
        <f t="shared" si="58"/>
        <v>523.16666666666663</v>
      </c>
      <c r="BT248" s="295">
        <v>243</v>
      </c>
      <c r="BU248" s="295">
        <v>45201600</v>
      </c>
      <c r="BV248" s="85">
        <v>1041.2581909999999</v>
      </c>
      <c r="BW248" s="85">
        <v>1001.419212</v>
      </c>
      <c r="BX248" s="85">
        <v>-32.924458850000001</v>
      </c>
      <c r="BY248" s="85">
        <v>31.227061469999999</v>
      </c>
      <c r="BZ248" s="85">
        <v>-188.31763129999999</v>
      </c>
      <c r="CA248" s="85">
        <v>176.94221099999999</v>
      </c>
    </row>
    <row r="249" spans="31:79" ht="9.9499999999999993" customHeight="1">
      <c r="AE249" s="157">
        <v>209</v>
      </c>
      <c r="AF249" s="157">
        <v>39244800</v>
      </c>
      <c r="AG249" s="157">
        <v>1.25</v>
      </c>
      <c r="AH249" s="157">
        <v>0</v>
      </c>
      <c r="AI249" s="157">
        <v>0.254249020516361</v>
      </c>
      <c r="AJ249" s="157">
        <v>0.232241793107136</v>
      </c>
      <c r="AK249" s="157">
        <v>0</v>
      </c>
      <c r="AL249" s="157">
        <v>1.0058409875066201</v>
      </c>
      <c r="AM249" s="157">
        <v>0</v>
      </c>
      <c r="AN249" s="157">
        <v>0</v>
      </c>
      <c r="AO249" s="157">
        <v>-0.249999999999996</v>
      </c>
      <c r="AP249" s="157">
        <v>0</v>
      </c>
      <c r="AQ249" s="157">
        <v>0</v>
      </c>
      <c r="AR249" s="157">
        <v>0</v>
      </c>
      <c r="AS249" s="157">
        <v>0</v>
      </c>
      <c r="AT249" s="157">
        <v>0</v>
      </c>
      <c r="AU249" s="157">
        <v>454.222222222222</v>
      </c>
      <c r="AV249" s="282"/>
      <c r="AW249" s="282"/>
      <c r="AX249" s="282"/>
      <c r="AY249" s="282"/>
      <c r="AZ249" s="282"/>
      <c r="BA249" s="282"/>
      <c r="BH249" s="295">
        <v>244</v>
      </c>
      <c r="BI249" s="295">
        <v>45376800</v>
      </c>
      <c r="BJ249" s="85">
        <v>185</v>
      </c>
      <c r="BK249" s="85">
        <v>1019.4401810000001</v>
      </c>
      <c r="BL249" s="85">
        <v>229.1055149</v>
      </c>
      <c r="BM249" s="85">
        <v>5.0700847519999996</v>
      </c>
      <c r="BN249" s="85">
        <v>-1019.4401810000001</v>
      </c>
      <c r="BO249" s="85">
        <v>-200.85346999999999</v>
      </c>
      <c r="BP249" s="85">
        <v>-208.1819601</v>
      </c>
      <c r="BQ249" s="296">
        <f t="shared" si="58"/>
        <v>525.19444444444446</v>
      </c>
      <c r="BT249" s="295">
        <v>244</v>
      </c>
      <c r="BU249" s="295">
        <v>45376800</v>
      </c>
      <c r="BV249" s="85">
        <v>1041.2582150000001</v>
      </c>
      <c r="BW249" s="85">
        <v>1001.4192839999999</v>
      </c>
      <c r="BX249" s="85">
        <v>-32.925486020000001</v>
      </c>
      <c r="BY249" s="85">
        <v>31.227061469999999</v>
      </c>
      <c r="BZ249" s="85">
        <v>-188.333495</v>
      </c>
      <c r="CA249" s="85">
        <v>176.9548987</v>
      </c>
    </row>
    <row r="250" spans="31:79" ht="9.9499999999999993" customHeight="1">
      <c r="AE250" s="157">
        <v>210</v>
      </c>
      <c r="AF250" s="157">
        <v>39420000</v>
      </c>
      <c r="AG250" s="157">
        <v>1.25</v>
      </c>
      <c r="AH250" s="157">
        <v>0</v>
      </c>
      <c r="AI250" s="157">
        <v>0.25413222051635598</v>
      </c>
      <c r="AJ250" s="157">
        <v>0.232126502503957</v>
      </c>
      <c r="AK250" s="157">
        <v>0</v>
      </c>
      <c r="AL250" s="157">
        <v>0.99782908699943496</v>
      </c>
      <c r="AM250" s="157">
        <v>0</v>
      </c>
      <c r="AN250" s="157">
        <v>0</v>
      </c>
      <c r="AO250" s="157">
        <v>-0.249999999999996</v>
      </c>
      <c r="AP250" s="157">
        <v>0</v>
      </c>
      <c r="AQ250" s="157">
        <v>0</v>
      </c>
      <c r="AR250" s="157">
        <v>0</v>
      </c>
      <c r="AS250" s="157">
        <v>0</v>
      </c>
      <c r="AT250" s="157">
        <v>0</v>
      </c>
      <c r="AU250" s="157">
        <v>456.25</v>
      </c>
      <c r="AV250" s="282"/>
      <c r="AW250" s="282"/>
      <c r="AX250" s="282"/>
      <c r="AY250" s="282"/>
      <c r="AZ250" s="282"/>
      <c r="BA250" s="282"/>
      <c r="BH250" s="295">
        <v>245</v>
      </c>
      <c r="BI250" s="295">
        <v>45552000</v>
      </c>
      <c r="BJ250" s="85">
        <v>185</v>
      </c>
      <c r="BK250" s="85">
        <v>1019.487248</v>
      </c>
      <c r="BL250" s="85">
        <v>229.16125199999999</v>
      </c>
      <c r="BM250" s="85">
        <v>5.0572215959999998</v>
      </c>
      <c r="BN250" s="85">
        <v>-1019.487248</v>
      </c>
      <c r="BO250" s="85">
        <v>-200.90940079999999</v>
      </c>
      <c r="BP250" s="85">
        <v>-208.19462960000001</v>
      </c>
      <c r="BQ250" s="296">
        <f t="shared" si="58"/>
        <v>527.22222222222217</v>
      </c>
      <c r="BT250" s="295">
        <v>245</v>
      </c>
      <c r="BU250" s="295">
        <v>45552000</v>
      </c>
      <c r="BV250" s="85">
        <v>1041.258241</v>
      </c>
      <c r="BW250" s="85">
        <v>1001.419366</v>
      </c>
      <c r="BX250" s="85">
        <v>-32.926620130000003</v>
      </c>
      <c r="BY250" s="85">
        <v>31.227061469999999</v>
      </c>
      <c r="BZ250" s="85">
        <v>-188.35152199999999</v>
      </c>
      <c r="CA250" s="85">
        <v>176.96756809999999</v>
      </c>
    </row>
    <row r="251" spans="31:79" ht="9.9499999999999993" customHeight="1">
      <c r="AE251" s="157">
        <v>211</v>
      </c>
      <c r="AF251" s="157">
        <v>39595200</v>
      </c>
      <c r="AG251" s="157">
        <v>2.5</v>
      </c>
      <c r="AH251" s="157">
        <v>0</v>
      </c>
      <c r="AI251" s="157">
        <v>0.251470581802541</v>
      </c>
      <c r="AJ251" s="157">
        <v>0.23211167632492899</v>
      </c>
      <c r="AK251" s="157">
        <v>0</v>
      </c>
      <c r="AL251" s="157">
        <v>0.98983853105700803</v>
      </c>
      <c r="AM251" s="157">
        <v>0</v>
      </c>
      <c r="AN251" s="157">
        <v>0</v>
      </c>
      <c r="AO251" s="157">
        <v>-0.25000000000006001</v>
      </c>
      <c r="AP251" s="157">
        <v>0</v>
      </c>
      <c r="AQ251" s="157">
        <v>0</v>
      </c>
      <c r="AR251" s="157">
        <v>0</v>
      </c>
      <c r="AS251" s="157">
        <v>0</v>
      </c>
      <c r="AT251" s="157">
        <v>0</v>
      </c>
      <c r="AU251" s="157">
        <v>458.27777777777698</v>
      </c>
      <c r="AV251" s="282"/>
      <c r="AW251" s="282"/>
      <c r="AX251" s="282"/>
      <c r="AY251" s="282"/>
      <c r="AZ251" s="282"/>
      <c r="BA251" s="282"/>
      <c r="BH251" s="295">
        <v>246</v>
      </c>
      <c r="BI251" s="295">
        <v>45727200</v>
      </c>
      <c r="BJ251" s="85">
        <v>185</v>
      </c>
      <c r="BK251" s="85">
        <v>1019.5300580000001</v>
      </c>
      <c r="BL251" s="85">
        <v>229.21223309999999</v>
      </c>
      <c r="BM251" s="85">
        <v>5.0481002799999999</v>
      </c>
      <c r="BN251" s="85">
        <v>-1019.5300580000001</v>
      </c>
      <c r="BO251" s="85">
        <v>-200.96016270000001</v>
      </c>
      <c r="BP251" s="85">
        <v>-208.20397019999999</v>
      </c>
      <c r="BQ251" s="296">
        <f t="shared" si="58"/>
        <v>529.25</v>
      </c>
      <c r="BT251" s="295">
        <v>246</v>
      </c>
      <c r="BU251" s="295">
        <v>45727200</v>
      </c>
      <c r="BV251" s="85">
        <v>1041.2582689999999</v>
      </c>
      <c r="BW251" s="85">
        <v>1001.419453</v>
      </c>
      <c r="BX251" s="85">
        <v>-32.927853859999999</v>
      </c>
      <c r="BY251" s="85">
        <v>31.227061469999999</v>
      </c>
      <c r="BZ251" s="85">
        <v>-188.37095149999999</v>
      </c>
      <c r="CA251" s="85">
        <v>176.9769087</v>
      </c>
    </row>
    <row r="252" spans="31:79" ht="9.9499999999999993" customHeight="1">
      <c r="AE252" s="157">
        <v>212</v>
      </c>
      <c r="AF252" s="157">
        <v>39770400</v>
      </c>
      <c r="AG252" s="157">
        <v>2.5</v>
      </c>
      <c r="AH252" s="157">
        <v>0</v>
      </c>
      <c r="AI252" s="157">
        <v>0.25135378180253598</v>
      </c>
      <c r="AJ252" s="157">
        <v>0.232009702503959</v>
      </c>
      <c r="AK252" s="157">
        <v>0</v>
      </c>
      <c r="AL252" s="157">
        <v>0.98139663086025497</v>
      </c>
      <c r="AM252" s="157">
        <v>0</v>
      </c>
      <c r="AN252" s="157">
        <v>0</v>
      </c>
      <c r="AO252" s="157">
        <v>-0.25000000000002798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460.30555555555497</v>
      </c>
      <c r="AV252" s="282"/>
      <c r="AW252" s="282"/>
      <c r="AX252" s="282"/>
      <c r="AY252" s="282"/>
      <c r="AZ252" s="282"/>
      <c r="BA252" s="282"/>
      <c r="BH252" s="295">
        <v>247</v>
      </c>
      <c r="BI252" s="295">
        <v>45902400</v>
      </c>
      <c r="BJ252" s="85">
        <v>185</v>
      </c>
      <c r="BK252" s="85">
        <v>1019.570658</v>
      </c>
      <c r="BL252" s="85">
        <v>229.26084270000001</v>
      </c>
      <c r="BM252" s="85">
        <v>5.0401269979999999</v>
      </c>
      <c r="BN252" s="85">
        <v>-1019.570658</v>
      </c>
      <c r="BO252" s="85">
        <v>-201.00826699999999</v>
      </c>
      <c r="BP252" s="85">
        <v>-208.21244870000001</v>
      </c>
      <c r="BQ252" s="296">
        <f t="shared" si="58"/>
        <v>531.27777777777783</v>
      </c>
      <c r="BT252" s="295">
        <v>247</v>
      </c>
      <c r="BU252" s="295">
        <v>45902400</v>
      </c>
      <c r="BV252" s="85">
        <v>1041.2582990000001</v>
      </c>
      <c r="BW252" s="85">
        <v>1001.419546</v>
      </c>
      <c r="BX252" s="85">
        <v>-32.92918495</v>
      </c>
      <c r="BY252" s="85">
        <v>31.227061469999999</v>
      </c>
      <c r="BZ252" s="85">
        <v>-188.3914801</v>
      </c>
      <c r="CA252" s="85">
        <v>176.98538719999999</v>
      </c>
    </row>
    <row r="253" spans="31:79" ht="9.9499999999999993" customHeight="1">
      <c r="AE253" s="157">
        <v>213</v>
      </c>
      <c r="AF253" s="157">
        <v>39945600</v>
      </c>
      <c r="AG253" s="157">
        <v>2.5</v>
      </c>
      <c r="AH253" s="157">
        <v>0</v>
      </c>
      <c r="AI253" s="157">
        <v>0.25123698180253101</v>
      </c>
      <c r="AJ253" s="157">
        <v>0.231982869822351</v>
      </c>
      <c r="AK253" s="157">
        <v>0</v>
      </c>
      <c r="AL253" s="157">
        <v>0.974792853553196</v>
      </c>
      <c r="AM253" s="157">
        <v>0</v>
      </c>
      <c r="AN253" s="157">
        <v>0</v>
      </c>
      <c r="AO253" s="157">
        <v>-0.25000000000006001</v>
      </c>
      <c r="AP253" s="157">
        <v>0</v>
      </c>
      <c r="AQ253" s="157">
        <v>0</v>
      </c>
      <c r="AR253" s="157">
        <v>0</v>
      </c>
      <c r="AS253" s="157">
        <v>0</v>
      </c>
      <c r="AT253" s="157">
        <v>0</v>
      </c>
      <c r="AU253" s="157">
        <v>462.33333333333297</v>
      </c>
      <c r="AV253" s="282"/>
      <c r="AW253" s="282"/>
      <c r="AX253" s="282"/>
      <c r="AY253" s="282"/>
      <c r="AZ253" s="282"/>
      <c r="BA253" s="282"/>
      <c r="BH253" s="295">
        <v>248</v>
      </c>
      <c r="BI253" s="295">
        <v>46077600</v>
      </c>
      <c r="BJ253" s="85">
        <v>185</v>
      </c>
      <c r="BK253" s="85">
        <v>1019.610326</v>
      </c>
      <c r="BL253" s="85">
        <v>229.3083938</v>
      </c>
      <c r="BM253" s="85">
        <v>5.0319994039999996</v>
      </c>
      <c r="BN253" s="85">
        <v>-1019.610326</v>
      </c>
      <c r="BO253" s="85">
        <v>-201.0551006</v>
      </c>
      <c r="BP253" s="85">
        <v>-208.22129390000001</v>
      </c>
      <c r="BQ253" s="296">
        <f t="shared" si="58"/>
        <v>533.30555555555554</v>
      </c>
      <c r="BT253" s="295">
        <v>248</v>
      </c>
      <c r="BU253" s="295">
        <v>46077600</v>
      </c>
      <c r="BV253" s="85">
        <v>1041.2583320000001</v>
      </c>
      <c r="BW253" s="85">
        <v>1001.419643</v>
      </c>
      <c r="BX253" s="85">
        <v>-32.930613379999997</v>
      </c>
      <c r="BY253" s="85">
        <v>31.227061469999999</v>
      </c>
      <c r="BZ253" s="85">
        <v>-188.4129969</v>
      </c>
      <c r="CA253" s="85">
        <v>176.99423239999999</v>
      </c>
    </row>
    <row r="254" spans="31:79" ht="9.9499999999999993" customHeight="1">
      <c r="AE254" s="157">
        <v>214</v>
      </c>
      <c r="AF254" s="157">
        <v>40120800</v>
      </c>
      <c r="AG254" s="157">
        <v>2.5</v>
      </c>
      <c r="AH254" s="157">
        <v>0</v>
      </c>
      <c r="AI254" s="157">
        <v>0.248195108986733</v>
      </c>
      <c r="AJ254" s="157">
        <v>0.231892902503957</v>
      </c>
      <c r="AK254" s="157">
        <v>0</v>
      </c>
      <c r="AL254" s="157">
        <v>0.96839920556612602</v>
      </c>
      <c r="AM254" s="157">
        <v>0</v>
      </c>
      <c r="AN254" s="157">
        <v>0</v>
      </c>
      <c r="AO254" s="157">
        <v>-0.25000000000002798</v>
      </c>
      <c r="AP254" s="157">
        <v>0</v>
      </c>
      <c r="AQ254" s="157">
        <v>0</v>
      </c>
      <c r="AR254" s="157">
        <v>0</v>
      </c>
      <c r="AS254" s="157">
        <v>0</v>
      </c>
      <c r="AT254" s="157">
        <v>0</v>
      </c>
      <c r="AU254" s="157">
        <v>464.36111111111097</v>
      </c>
      <c r="AV254" s="282"/>
      <c r="AW254" s="282"/>
      <c r="AX254" s="282"/>
      <c r="AY254" s="282"/>
      <c r="AZ254" s="282"/>
      <c r="BA254" s="282"/>
      <c r="BH254" s="295">
        <v>249</v>
      </c>
      <c r="BI254" s="295">
        <v>46252800</v>
      </c>
      <c r="BJ254" s="85">
        <v>185</v>
      </c>
      <c r="BK254" s="85">
        <v>1019.650432</v>
      </c>
      <c r="BL254" s="85">
        <v>229.3564475</v>
      </c>
      <c r="BM254" s="85">
        <v>5.0234178460000001</v>
      </c>
      <c r="BN254" s="85">
        <v>-1019.650432</v>
      </c>
      <c r="BO254" s="85">
        <v>-201.10229659999999</v>
      </c>
      <c r="BP254" s="85">
        <v>-208.23073310000001</v>
      </c>
      <c r="BQ254" s="296">
        <f t="shared" si="58"/>
        <v>535.33333333333337</v>
      </c>
      <c r="BT254" s="295">
        <v>249</v>
      </c>
      <c r="BU254" s="295">
        <v>46252800</v>
      </c>
      <c r="BV254" s="85">
        <v>1041.2583669999999</v>
      </c>
      <c r="BW254" s="85">
        <v>1001.419745</v>
      </c>
      <c r="BX254" s="85">
        <v>-32.932140369999999</v>
      </c>
      <c r="BY254" s="85">
        <v>31.227061469999999</v>
      </c>
      <c r="BZ254" s="85">
        <v>-188.4354673</v>
      </c>
      <c r="CA254" s="85">
        <v>177.00367159999999</v>
      </c>
    </row>
    <row r="255" spans="31:79" ht="9.9499999999999993" customHeight="1">
      <c r="AE255" s="157">
        <v>215</v>
      </c>
      <c r="AF255" s="157">
        <v>40296000</v>
      </c>
      <c r="AG255" s="157">
        <v>2.5</v>
      </c>
      <c r="AH255" s="157">
        <v>0</v>
      </c>
      <c r="AI255" s="157">
        <v>0.248078308986728</v>
      </c>
      <c r="AJ255" s="157">
        <v>0.231855399062046</v>
      </c>
      <c r="AK255" s="157">
        <v>0</v>
      </c>
      <c r="AL255" s="157">
        <v>0.96144923428997997</v>
      </c>
      <c r="AM255" s="157">
        <v>0</v>
      </c>
      <c r="AN255" s="157">
        <v>0</v>
      </c>
      <c r="AO255" s="157">
        <v>-0.25000000000006001</v>
      </c>
      <c r="AP255" s="157">
        <v>0</v>
      </c>
      <c r="AQ255" s="157">
        <v>0</v>
      </c>
      <c r="AR255" s="157">
        <v>0</v>
      </c>
      <c r="AS255" s="157">
        <v>0</v>
      </c>
      <c r="AT255" s="157">
        <v>0</v>
      </c>
      <c r="AU255" s="157">
        <v>466.388888888888</v>
      </c>
      <c r="AV255" s="282"/>
      <c r="AW255" s="282"/>
      <c r="AX255" s="282"/>
      <c r="AY255" s="282"/>
      <c r="AZ255" s="282"/>
      <c r="BA255" s="282"/>
      <c r="BH255" s="295">
        <v>250</v>
      </c>
      <c r="BI255" s="295">
        <v>46428000</v>
      </c>
      <c r="BJ255" s="85">
        <v>185</v>
      </c>
      <c r="BK255" s="85">
        <v>1019.692408</v>
      </c>
      <c r="BL255" s="85">
        <v>229.40661919999999</v>
      </c>
      <c r="BM255" s="85">
        <v>5.0143521700000004</v>
      </c>
      <c r="BN255" s="85">
        <v>-1019.692408</v>
      </c>
      <c r="BO255" s="85">
        <v>-201.15155279999999</v>
      </c>
      <c r="BP255" s="85">
        <v>-208.24071420000001</v>
      </c>
      <c r="BQ255" s="296">
        <f t="shared" si="58"/>
        <v>537.36111111111109</v>
      </c>
      <c r="BT255" s="295">
        <v>250</v>
      </c>
      <c r="BU255" s="295">
        <v>46428000</v>
      </c>
      <c r="BV255" s="85">
        <v>1041.2584039999999</v>
      </c>
      <c r="BW255" s="85">
        <v>1001.419851</v>
      </c>
      <c r="BX255" s="85">
        <v>-32.933762219999998</v>
      </c>
      <c r="BY255" s="85">
        <v>31.227061469999999</v>
      </c>
      <c r="BZ255" s="85">
        <v>-188.45884029999999</v>
      </c>
      <c r="CA255" s="85">
        <v>177.01365279999999</v>
      </c>
    </row>
    <row r="256" spans="31:79" ht="9.9499999999999993" customHeight="1">
      <c r="AE256" s="157">
        <v>216</v>
      </c>
      <c r="AF256" s="157">
        <v>40471200</v>
      </c>
      <c r="AG256" s="157">
        <v>2.5</v>
      </c>
      <c r="AH256" s="157">
        <v>0</v>
      </c>
      <c r="AI256" s="157">
        <v>0.24796150898672301</v>
      </c>
      <c r="AJ256" s="157">
        <v>0.231776102503959</v>
      </c>
      <c r="AK256" s="157">
        <v>0</v>
      </c>
      <c r="AL256" s="157">
        <v>0.95507517495106398</v>
      </c>
      <c r="AM256" s="157">
        <v>0</v>
      </c>
      <c r="AN256" s="157">
        <v>0</v>
      </c>
      <c r="AO256" s="157">
        <v>-0.249999999999964</v>
      </c>
      <c r="AP256" s="157">
        <v>0</v>
      </c>
      <c r="AQ256" s="157">
        <v>0</v>
      </c>
      <c r="AR256" s="157">
        <v>0</v>
      </c>
      <c r="AS256" s="157">
        <v>0</v>
      </c>
      <c r="AT256" s="157">
        <v>0</v>
      </c>
      <c r="AU256" s="157">
        <v>468.416666666666</v>
      </c>
      <c r="AV256" s="282"/>
      <c r="AW256" s="282"/>
      <c r="AX256" s="282"/>
      <c r="AY256" s="282"/>
      <c r="AZ256" s="282"/>
      <c r="BA256" s="282"/>
      <c r="BH256" s="295">
        <v>251</v>
      </c>
      <c r="BI256" s="295">
        <v>46603200</v>
      </c>
      <c r="BJ256" s="85">
        <v>185</v>
      </c>
      <c r="BK256" s="85">
        <v>1019.73578</v>
      </c>
      <c r="BL256" s="85">
        <v>229.45805709999999</v>
      </c>
      <c r="BM256" s="85">
        <v>5.0048686079999998</v>
      </c>
      <c r="BN256" s="85">
        <v>-1019.73578</v>
      </c>
      <c r="BO256" s="85">
        <v>-201.20199959999999</v>
      </c>
      <c r="BP256" s="85">
        <v>-208.25118879999999</v>
      </c>
      <c r="BQ256" s="296">
        <f t="shared" si="58"/>
        <v>539.38888888888891</v>
      </c>
      <c r="BT256" s="295">
        <v>251</v>
      </c>
      <c r="BU256" s="295">
        <v>46603200</v>
      </c>
      <c r="BV256" s="85">
        <v>1041.2584440000001</v>
      </c>
      <c r="BW256" s="85">
        <v>1001.4199599999999</v>
      </c>
      <c r="BX256" s="85">
        <v>-32.935476190000003</v>
      </c>
      <c r="BY256" s="85">
        <v>31.227061469999999</v>
      </c>
      <c r="BZ256" s="85">
        <v>-188.4830437</v>
      </c>
      <c r="CA256" s="85">
        <v>177.0241274</v>
      </c>
    </row>
    <row r="257" spans="31:79" ht="9.9499999999999993" customHeight="1">
      <c r="AE257" s="157">
        <v>217</v>
      </c>
      <c r="AF257" s="157">
        <v>40646400</v>
      </c>
      <c r="AG257" s="157">
        <v>2.5</v>
      </c>
      <c r="AH257" s="157">
        <v>0</v>
      </c>
      <c r="AI257" s="157">
        <v>0.24442260206893901</v>
      </c>
      <c r="AJ257" s="157">
        <v>0.23172928966907599</v>
      </c>
      <c r="AK257" s="157">
        <v>0</v>
      </c>
      <c r="AL257" s="157">
        <v>0.95029798848813996</v>
      </c>
      <c r="AM257" s="157">
        <v>0</v>
      </c>
      <c r="AN257" s="157">
        <v>0</v>
      </c>
      <c r="AO257" s="157">
        <v>-0.25000000000002798</v>
      </c>
      <c r="AP257" s="157">
        <v>0</v>
      </c>
      <c r="AQ257" s="157">
        <v>0</v>
      </c>
      <c r="AR257" s="157">
        <v>0</v>
      </c>
      <c r="AS257" s="157">
        <v>0</v>
      </c>
      <c r="AT257" s="157">
        <v>0</v>
      </c>
      <c r="AU257" s="157">
        <v>470.444444444444</v>
      </c>
      <c r="AV257" s="282"/>
      <c r="AW257" s="282"/>
      <c r="AX257" s="282"/>
      <c r="AY257" s="282"/>
      <c r="AZ257" s="282"/>
      <c r="BA257" s="282"/>
      <c r="BH257" s="295">
        <v>252</v>
      </c>
      <c r="BI257" s="295">
        <v>46778400</v>
      </c>
      <c r="BJ257" s="85">
        <v>185</v>
      </c>
      <c r="BK257" s="85">
        <v>1019.7814519999999</v>
      </c>
      <c r="BL257" s="85">
        <v>229.51196820000001</v>
      </c>
      <c r="BM257" s="85">
        <v>4.9927226019999997</v>
      </c>
      <c r="BN257" s="85">
        <v>-1019.7814519999999</v>
      </c>
      <c r="BO257" s="85">
        <v>-201.25488110000001</v>
      </c>
      <c r="BP257" s="85">
        <v>-208.2643645</v>
      </c>
      <c r="BQ257" s="296">
        <f t="shared" si="58"/>
        <v>541.41666666666663</v>
      </c>
      <c r="BT257" s="295">
        <v>252</v>
      </c>
      <c r="BU257" s="295">
        <v>46778400</v>
      </c>
      <c r="BV257" s="85">
        <v>1041.2584850000001</v>
      </c>
      <c r="BW257" s="85">
        <v>1001.420074</v>
      </c>
      <c r="BX257" s="85">
        <v>-32.937280710000003</v>
      </c>
      <c r="BY257" s="85">
        <v>31.227061469999999</v>
      </c>
      <c r="BZ257" s="85">
        <v>-188.5082936</v>
      </c>
      <c r="CA257" s="85">
        <v>177.03730300000001</v>
      </c>
    </row>
    <row r="258" spans="31:79" ht="9.9499999999999993" customHeight="1">
      <c r="AE258" s="157">
        <v>218</v>
      </c>
      <c r="AF258" s="157">
        <v>40821600</v>
      </c>
      <c r="AG258" s="157">
        <v>2.5</v>
      </c>
      <c r="AH258" s="157">
        <v>0</v>
      </c>
      <c r="AI258" s="157">
        <v>0.24442260206899499</v>
      </c>
      <c r="AJ258" s="157">
        <v>0.231659302503957</v>
      </c>
      <c r="AK258" s="157">
        <v>0</v>
      </c>
      <c r="AL258" s="157">
        <v>0.944592384680641</v>
      </c>
      <c r="AM258" s="157">
        <v>0</v>
      </c>
      <c r="AN258" s="157">
        <v>0</v>
      </c>
      <c r="AO258" s="157">
        <v>-0.249999999999996</v>
      </c>
      <c r="AP258" s="157">
        <v>0</v>
      </c>
      <c r="AQ258" s="157">
        <v>0</v>
      </c>
      <c r="AR258" s="157">
        <v>0</v>
      </c>
      <c r="AS258" s="157">
        <v>0</v>
      </c>
      <c r="AT258" s="157">
        <v>0</v>
      </c>
      <c r="AU258" s="157">
        <v>472.472222222222</v>
      </c>
      <c r="AV258" s="282"/>
      <c r="AW258" s="282"/>
      <c r="AX258" s="282"/>
      <c r="AY258" s="282"/>
      <c r="AZ258" s="282"/>
      <c r="BA258" s="282"/>
      <c r="BH258" s="295">
        <v>253</v>
      </c>
      <c r="BI258" s="295">
        <v>46953600</v>
      </c>
      <c r="BJ258" s="85">
        <v>185</v>
      </c>
      <c r="BK258" s="85">
        <v>1019.8471919999999</v>
      </c>
      <c r="BL258" s="85">
        <v>229.5703646</v>
      </c>
      <c r="BM258" s="85">
        <v>4.9504028360000003</v>
      </c>
      <c r="BN258" s="85">
        <v>-1019.8471919999999</v>
      </c>
      <c r="BO258" s="85">
        <v>-201.3121749</v>
      </c>
      <c r="BP258" s="85">
        <v>-208.3077869</v>
      </c>
      <c r="BQ258" s="296">
        <f t="shared" si="58"/>
        <v>543.44444444444446</v>
      </c>
      <c r="BT258" s="295">
        <v>253</v>
      </c>
      <c r="BU258" s="295">
        <v>46953600</v>
      </c>
      <c r="BV258" s="85">
        <v>1041.2585280000001</v>
      </c>
      <c r="BW258" s="85">
        <v>1001.420208</v>
      </c>
      <c r="BX258" s="85">
        <v>-32.93916651</v>
      </c>
      <c r="BY258" s="85">
        <v>31.227061469999999</v>
      </c>
      <c r="BZ258" s="85">
        <v>-188.53777629999999</v>
      </c>
      <c r="CA258" s="85">
        <v>177.08072540000001</v>
      </c>
    </row>
    <row r="259" spans="31:79" ht="9.9499999999999993" customHeight="1">
      <c r="AE259" s="157">
        <v>219</v>
      </c>
      <c r="AF259" s="157">
        <v>40996800</v>
      </c>
      <c r="AG259" s="157">
        <v>2.5</v>
      </c>
      <c r="AH259" s="157">
        <v>0</v>
      </c>
      <c r="AI259" s="157">
        <v>0.24430580206893401</v>
      </c>
      <c r="AJ259" s="157">
        <v>0.23160456741063101</v>
      </c>
      <c r="AK259" s="157">
        <v>0</v>
      </c>
      <c r="AL259" s="157">
        <v>0.93607999444472201</v>
      </c>
      <c r="AM259" s="157">
        <v>0</v>
      </c>
      <c r="AN259" s="157">
        <v>0</v>
      </c>
      <c r="AO259" s="157">
        <v>-0.249999999999964</v>
      </c>
      <c r="AP259" s="157">
        <v>0</v>
      </c>
      <c r="AQ259" s="157">
        <v>0</v>
      </c>
      <c r="AR259" s="157">
        <v>0</v>
      </c>
      <c r="AS259" s="157">
        <v>0</v>
      </c>
      <c r="AT259" s="157">
        <v>0</v>
      </c>
      <c r="AU259" s="157">
        <v>474.5</v>
      </c>
      <c r="AV259" s="282"/>
      <c r="AW259" s="282"/>
      <c r="AX259" s="282"/>
      <c r="AY259" s="282"/>
      <c r="AZ259" s="282"/>
      <c r="BA259" s="282"/>
      <c r="BH259" s="295">
        <v>254</v>
      </c>
      <c r="BI259" s="295">
        <v>47128800</v>
      </c>
      <c r="BJ259" s="85">
        <v>185</v>
      </c>
      <c r="BK259" s="85">
        <v>1019.933527</v>
      </c>
      <c r="BL259" s="85">
        <v>229.63270510000001</v>
      </c>
      <c r="BM259" s="85">
        <v>4.8933316140000001</v>
      </c>
      <c r="BN259" s="85">
        <v>-1019.933527</v>
      </c>
      <c r="BO259" s="85">
        <v>-201.37330829999999</v>
      </c>
      <c r="BP259" s="85">
        <v>-208.36606520000001</v>
      </c>
      <c r="BQ259" s="296">
        <f t="shared" si="58"/>
        <v>545.47222222222217</v>
      </c>
      <c r="BT259" s="295">
        <v>254</v>
      </c>
      <c r="BU259" s="295">
        <v>47128800</v>
      </c>
      <c r="BV259" s="85">
        <v>1041.2585730000001</v>
      </c>
      <c r="BW259" s="85">
        <v>1001.4203639999999</v>
      </c>
      <c r="BX259" s="85">
        <v>-32.941120359999999</v>
      </c>
      <c r="BY259" s="85">
        <v>31.227061469999999</v>
      </c>
      <c r="BZ259" s="85">
        <v>-188.57243299999999</v>
      </c>
      <c r="CA259" s="85">
        <v>177.13900380000001</v>
      </c>
    </row>
    <row r="260" spans="31:79" ht="9.9499999999999993" customHeight="1">
      <c r="AE260" s="157">
        <v>220</v>
      </c>
      <c r="AF260" s="157">
        <v>41172000</v>
      </c>
      <c r="AG260" s="157">
        <v>2.5</v>
      </c>
      <c r="AH260" s="157">
        <v>0</v>
      </c>
      <c r="AI260" s="157">
        <v>0.244189002068985</v>
      </c>
      <c r="AJ260" s="157">
        <v>0.231542502503959</v>
      </c>
      <c r="AK260" s="157">
        <v>0</v>
      </c>
      <c r="AL260" s="157">
        <v>0.93388238307541405</v>
      </c>
      <c r="AM260" s="157">
        <v>0</v>
      </c>
      <c r="AN260" s="157">
        <v>0</v>
      </c>
      <c r="AO260" s="157">
        <v>-0.249999999999964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476.52777777777698</v>
      </c>
      <c r="AV260" s="282"/>
      <c r="AW260" s="282"/>
      <c r="AX260" s="282"/>
      <c r="AY260" s="282"/>
      <c r="AZ260" s="282"/>
      <c r="BA260" s="282"/>
      <c r="BH260" s="295">
        <v>255</v>
      </c>
      <c r="BI260" s="295">
        <v>47304000</v>
      </c>
      <c r="BJ260" s="85">
        <v>185</v>
      </c>
      <c r="BK260" s="85">
        <v>1020.022638</v>
      </c>
      <c r="BL260" s="85">
        <v>229.6986244</v>
      </c>
      <c r="BM260" s="85">
        <v>4.831893022</v>
      </c>
      <c r="BN260" s="85">
        <v>-1020.022638</v>
      </c>
      <c r="BO260" s="85">
        <v>-201.43790870000001</v>
      </c>
      <c r="BP260" s="85">
        <v>-208.42882259999999</v>
      </c>
      <c r="BQ260" s="296">
        <f t="shared" si="58"/>
        <v>547.5</v>
      </c>
      <c r="BT260" s="295">
        <v>255</v>
      </c>
      <c r="BU260" s="295">
        <v>47304000</v>
      </c>
      <c r="BV260" s="85">
        <v>1041.258619</v>
      </c>
      <c r="BW260" s="85">
        <v>1001.420543</v>
      </c>
      <c r="BX260" s="85">
        <v>-32.943132499999997</v>
      </c>
      <c r="BY260" s="85">
        <v>31.227061469999999</v>
      </c>
      <c r="BZ260" s="85">
        <v>-188.6120095</v>
      </c>
      <c r="CA260" s="85">
        <v>177.2017611</v>
      </c>
    </row>
    <row r="261" spans="31:79" ht="9.9499999999999993" customHeight="1">
      <c r="AE261" s="157">
        <v>221</v>
      </c>
      <c r="AF261" s="157">
        <v>41347200</v>
      </c>
      <c r="AG261" s="157">
        <v>2.5</v>
      </c>
      <c r="AH261" s="157">
        <v>0</v>
      </c>
      <c r="AI261" s="157">
        <v>0.24407220206892399</v>
      </c>
      <c r="AJ261" s="157">
        <v>0.231481258174497</v>
      </c>
      <c r="AK261" s="157">
        <v>0</v>
      </c>
      <c r="AL261" s="157">
        <v>0.93391996955518297</v>
      </c>
      <c r="AM261" s="157">
        <v>0</v>
      </c>
      <c r="AN261" s="157">
        <v>0</v>
      </c>
      <c r="AO261" s="157">
        <v>-0.249999999999964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478.55555555555497</v>
      </c>
      <c r="AV261" s="282"/>
      <c r="AW261" s="282"/>
      <c r="AX261" s="282"/>
      <c r="AY261" s="282"/>
      <c r="AZ261" s="282"/>
      <c r="BA261" s="282"/>
      <c r="BH261" s="295">
        <v>256</v>
      </c>
      <c r="BI261" s="295">
        <v>47479200</v>
      </c>
      <c r="BJ261" s="85">
        <v>185</v>
      </c>
      <c r="BK261" s="85">
        <v>1019.481904</v>
      </c>
      <c r="BL261" s="85">
        <v>228.2082188</v>
      </c>
      <c r="BM261" s="85">
        <v>4.7699937090000004</v>
      </c>
      <c r="BN261" s="85">
        <v>-1019.481904</v>
      </c>
      <c r="BO261" s="85">
        <v>-199.94629230000001</v>
      </c>
      <c r="BP261" s="85">
        <v>-208.4919328</v>
      </c>
      <c r="BQ261" s="296">
        <f t="shared" si="58"/>
        <v>549.52777777777783</v>
      </c>
      <c r="BT261" s="295">
        <v>256</v>
      </c>
      <c r="BU261" s="295">
        <v>47479200</v>
      </c>
      <c r="BV261" s="85">
        <v>1041.2586670000001</v>
      </c>
      <c r="BW261" s="85">
        <v>1001.420742</v>
      </c>
      <c r="BX261" s="85">
        <v>-32.945212410000003</v>
      </c>
      <c r="BY261" s="85">
        <v>31.227061469999999</v>
      </c>
      <c r="BZ261" s="85">
        <v>-188.65594770000001</v>
      </c>
      <c r="CA261" s="85">
        <v>177.26487130000001</v>
      </c>
    </row>
    <row r="262" spans="31:79" ht="9.9499999999999993" customHeight="1">
      <c r="AE262" s="157">
        <v>222</v>
      </c>
      <c r="AF262" s="157">
        <v>41522400</v>
      </c>
      <c r="AG262" s="157">
        <v>2.5</v>
      </c>
      <c r="AH262" s="157">
        <v>0</v>
      </c>
      <c r="AI262" s="157">
        <v>0.24026986104921899</v>
      </c>
      <c r="AJ262" s="157">
        <v>0.231425702503957</v>
      </c>
      <c r="AK262" s="157">
        <v>0</v>
      </c>
      <c r="AL262" s="157">
        <v>0.93387877968625199</v>
      </c>
      <c r="AM262" s="157">
        <v>0</v>
      </c>
      <c r="AN262" s="157">
        <v>0</v>
      </c>
      <c r="AO262" s="157">
        <v>-0.249999999999964</v>
      </c>
      <c r="AP262" s="157">
        <v>0</v>
      </c>
      <c r="AQ262" s="157">
        <v>0</v>
      </c>
      <c r="AR262" s="157">
        <v>0</v>
      </c>
      <c r="AS262" s="157">
        <v>0</v>
      </c>
      <c r="AT262" s="157">
        <v>0</v>
      </c>
      <c r="AU262" s="157">
        <v>480.58333333333297</v>
      </c>
      <c r="AV262" s="282"/>
      <c r="AW262" s="282"/>
      <c r="AX262" s="282"/>
      <c r="AY262" s="282"/>
      <c r="AZ262" s="282"/>
      <c r="BA262" s="282"/>
      <c r="BH262" s="295">
        <v>257</v>
      </c>
      <c r="BI262" s="295">
        <v>47654400</v>
      </c>
      <c r="BJ262" s="85">
        <v>185</v>
      </c>
      <c r="BK262" s="85">
        <v>1019.548964</v>
      </c>
      <c r="BL262" s="85">
        <v>228.25668709999999</v>
      </c>
      <c r="BM262" s="85">
        <v>4.7161670630000003</v>
      </c>
      <c r="BN262" s="85">
        <v>-1019.548964</v>
      </c>
      <c r="BO262" s="85">
        <v>-199.98695810000001</v>
      </c>
      <c r="BP262" s="85">
        <v>-208.55356190000001</v>
      </c>
      <c r="BQ262" s="296">
        <f t="shared" ref="BQ262:BQ325" si="61">BI262/$BQ$4</f>
        <v>551.55555555555554</v>
      </c>
      <c r="BT262" s="295">
        <v>257</v>
      </c>
      <c r="BU262" s="295">
        <v>47654400</v>
      </c>
      <c r="BV262" s="85">
        <v>1041.258716</v>
      </c>
      <c r="BW262" s="85">
        <v>1001.420957</v>
      </c>
      <c r="BX262" s="85">
        <v>-32.94737885</v>
      </c>
      <c r="BY262" s="85">
        <v>31.227061469999999</v>
      </c>
      <c r="BZ262" s="85">
        <v>-188.70372839999999</v>
      </c>
      <c r="CA262" s="85">
        <v>177.32650039999999</v>
      </c>
    </row>
    <row r="263" spans="31:79" ht="9.9499999999999993" customHeight="1">
      <c r="AE263" s="157">
        <v>223</v>
      </c>
      <c r="AF263" s="157">
        <v>41697600</v>
      </c>
      <c r="AG263" s="157">
        <v>2.5</v>
      </c>
      <c r="AH263" s="157">
        <v>0</v>
      </c>
      <c r="AI263" s="157">
        <v>0.24015306104915901</v>
      </c>
      <c r="AJ263" s="157">
        <v>0.231359387946168</v>
      </c>
      <c r="AK263" s="157">
        <v>0</v>
      </c>
      <c r="AL263" s="157">
        <v>0.933634308802615</v>
      </c>
      <c r="AM263" s="157">
        <v>0</v>
      </c>
      <c r="AN263" s="157">
        <v>0</v>
      </c>
      <c r="AO263" s="157">
        <v>-0.249999999999964</v>
      </c>
      <c r="AP263" s="157">
        <v>0</v>
      </c>
      <c r="AQ263" s="157">
        <v>0</v>
      </c>
      <c r="AR263" s="157">
        <v>0</v>
      </c>
      <c r="AS263" s="157">
        <v>0</v>
      </c>
      <c r="AT263" s="157">
        <v>0</v>
      </c>
      <c r="AU263" s="157">
        <v>482.61111111111097</v>
      </c>
      <c r="AV263" s="282"/>
      <c r="AW263" s="282"/>
      <c r="AX263" s="282"/>
      <c r="AY263" s="282"/>
      <c r="AZ263" s="282"/>
      <c r="BA263" s="282"/>
      <c r="BH263" s="295">
        <v>258</v>
      </c>
      <c r="BI263" s="295">
        <v>47829600</v>
      </c>
      <c r="BJ263" s="85">
        <v>185</v>
      </c>
      <c r="BK263" s="85">
        <v>1019.62023</v>
      </c>
      <c r="BL263" s="85">
        <v>228.31003519999999</v>
      </c>
      <c r="BM263" s="85">
        <v>4.6630363399999997</v>
      </c>
      <c r="BN263" s="85">
        <v>-1019.62023</v>
      </c>
      <c r="BO263" s="85">
        <v>-200.03296940000001</v>
      </c>
      <c r="BP263" s="85">
        <v>-208.61402939999999</v>
      </c>
      <c r="BQ263" s="296">
        <f t="shared" si="61"/>
        <v>553.58333333333337</v>
      </c>
      <c r="BT263" s="295">
        <v>258</v>
      </c>
      <c r="BU263" s="295">
        <v>47829600</v>
      </c>
      <c r="BV263" s="85">
        <v>1041.2587679999999</v>
      </c>
      <c r="BW263" s="85">
        <v>1001.421189</v>
      </c>
      <c r="BX263" s="85">
        <v>-32.94963782</v>
      </c>
      <c r="BY263" s="85">
        <v>31.227061469999999</v>
      </c>
      <c r="BZ263" s="85">
        <v>-188.75489920000001</v>
      </c>
      <c r="CA263" s="85">
        <v>177.3869679</v>
      </c>
    </row>
    <row r="264" spans="31:79" ht="9.9499999999999993" customHeight="1">
      <c r="AE264" s="157">
        <v>224</v>
      </c>
      <c r="AF264" s="157">
        <v>41872800</v>
      </c>
      <c r="AG264" s="157">
        <v>2.5</v>
      </c>
      <c r="AH264" s="157">
        <v>0</v>
      </c>
      <c r="AI264" s="157">
        <v>0.24015306104915901</v>
      </c>
      <c r="AJ264" s="157">
        <v>0.231308902503956</v>
      </c>
      <c r="AK264" s="157">
        <v>0</v>
      </c>
      <c r="AL264" s="157">
        <v>0.93300370699728397</v>
      </c>
      <c r="AM264" s="157">
        <v>0</v>
      </c>
      <c r="AN264" s="157">
        <v>0</v>
      </c>
      <c r="AO264" s="157">
        <v>-0.249999999999996</v>
      </c>
      <c r="AP264" s="157">
        <v>0</v>
      </c>
      <c r="AQ264" s="157">
        <v>0</v>
      </c>
      <c r="AR264" s="157">
        <v>0</v>
      </c>
      <c r="AS264" s="157">
        <v>0</v>
      </c>
      <c r="AT264" s="157">
        <v>0</v>
      </c>
      <c r="AU264" s="157">
        <v>484.638888888888</v>
      </c>
      <c r="AV264" s="282"/>
      <c r="AW264" s="282"/>
      <c r="AX264" s="282"/>
      <c r="AY264" s="282"/>
      <c r="AZ264" s="282"/>
      <c r="BA264" s="282"/>
      <c r="BH264" s="295">
        <v>259</v>
      </c>
      <c r="BI264" s="295">
        <v>48004800</v>
      </c>
      <c r="BJ264" s="85">
        <v>185</v>
      </c>
      <c r="BK264" s="85">
        <v>1019.695563</v>
      </c>
      <c r="BL264" s="85">
        <v>228.3684724</v>
      </c>
      <c r="BM264" s="85">
        <v>4.6104239509999996</v>
      </c>
      <c r="BN264" s="85">
        <v>-1019.695563</v>
      </c>
      <c r="BO264" s="85">
        <v>-200.0845602</v>
      </c>
      <c r="BP264" s="85">
        <v>-208.67348820000001</v>
      </c>
      <c r="BQ264" s="296">
        <f t="shared" si="61"/>
        <v>555.61111111111109</v>
      </c>
      <c r="BT264" s="295">
        <v>259</v>
      </c>
      <c r="BU264" s="295">
        <v>48004800</v>
      </c>
      <c r="BV264" s="85">
        <v>1041.258822</v>
      </c>
      <c r="BW264" s="85">
        <v>1001.421434</v>
      </c>
      <c r="BX264" s="85">
        <v>-32.951999100000002</v>
      </c>
      <c r="BY264" s="85">
        <v>31.227061469999999</v>
      </c>
      <c r="BZ264" s="85">
        <v>-188.8091503</v>
      </c>
      <c r="CA264" s="85">
        <v>177.44642669999999</v>
      </c>
    </row>
    <row r="265" spans="31:79" ht="9.9499999999999993" customHeight="1">
      <c r="AE265" s="157">
        <v>225</v>
      </c>
      <c r="AF265" s="157">
        <v>42048000</v>
      </c>
      <c r="AG265" s="157">
        <v>2.5</v>
      </c>
      <c r="AH265" s="157">
        <v>0</v>
      </c>
      <c r="AI265" s="157">
        <v>0.240036261049209</v>
      </c>
      <c r="AJ265" s="157">
        <v>0.23123898278465299</v>
      </c>
      <c r="AK265" s="157">
        <v>0</v>
      </c>
      <c r="AL265" s="157">
        <v>0.93203941329915196</v>
      </c>
      <c r="AM265" s="157">
        <v>0</v>
      </c>
      <c r="AN265" s="157">
        <v>0</v>
      </c>
      <c r="AO265" s="157">
        <v>-0.249999999999964</v>
      </c>
      <c r="AP265" s="157">
        <v>0</v>
      </c>
      <c r="AQ265" s="157">
        <v>0</v>
      </c>
      <c r="AR265" s="157">
        <v>0</v>
      </c>
      <c r="AS265" s="157">
        <v>0</v>
      </c>
      <c r="AT265" s="157">
        <v>0</v>
      </c>
      <c r="AU265" s="157">
        <v>486.666666666666</v>
      </c>
      <c r="AV265" s="282"/>
      <c r="AW265" s="282"/>
      <c r="AX265" s="282"/>
      <c r="AY265" s="282"/>
      <c r="AZ265" s="282"/>
      <c r="BA265" s="282"/>
      <c r="BH265" s="295">
        <v>260</v>
      </c>
      <c r="BI265" s="295">
        <v>48180000</v>
      </c>
      <c r="BJ265" s="85">
        <v>185</v>
      </c>
      <c r="BK265" s="85">
        <v>1019.806634</v>
      </c>
      <c r="BL265" s="85">
        <v>228.4395495</v>
      </c>
      <c r="BM265" s="85">
        <v>4.5305326079999997</v>
      </c>
      <c r="BN265" s="85">
        <v>-1019.806634</v>
      </c>
      <c r="BO265" s="85">
        <v>-200.14960540000001</v>
      </c>
      <c r="BP265" s="85">
        <v>-208.7594115</v>
      </c>
      <c r="BQ265" s="296">
        <f t="shared" si="61"/>
        <v>557.63888888888891</v>
      </c>
      <c r="BT265" s="295">
        <v>260</v>
      </c>
      <c r="BU265" s="295">
        <v>48180000</v>
      </c>
      <c r="BV265" s="85">
        <v>1041.2588800000001</v>
      </c>
      <c r="BW265" s="85">
        <v>1001.42171</v>
      </c>
      <c r="BX265" s="85">
        <v>-32.954513900000002</v>
      </c>
      <c r="BY265" s="85">
        <v>31.227061469999999</v>
      </c>
      <c r="BZ265" s="85">
        <v>-188.8703232</v>
      </c>
      <c r="CA265" s="85">
        <v>177.53235000000001</v>
      </c>
    </row>
    <row r="266" spans="31:79" ht="9.9499999999999993" customHeight="1">
      <c r="AE266" s="157">
        <v>226</v>
      </c>
      <c r="AF266" s="157">
        <v>42223200</v>
      </c>
      <c r="AG266" s="157">
        <v>3.125</v>
      </c>
      <c r="AH266" s="157">
        <v>0</v>
      </c>
      <c r="AI266" s="157">
        <v>0.23991946104914899</v>
      </c>
      <c r="AJ266" s="157">
        <v>0.23119803118656301</v>
      </c>
      <c r="AK266" s="157">
        <v>0</v>
      </c>
      <c r="AL266" s="157">
        <v>0.93093527744493199</v>
      </c>
      <c r="AM266" s="157">
        <v>0</v>
      </c>
      <c r="AN266" s="157">
        <v>0</v>
      </c>
      <c r="AO266" s="157">
        <v>-0.249999999999964</v>
      </c>
      <c r="AP266" s="157">
        <v>0</v>
      </c>
      <c r="AQ266" s="157">
        <v>0</v>
      </c>
      <c r="AR266" s="157">
        <v>0</v>
      </c>
      <c r="AS266" s="157">
        <v>0</v>
      </c>
      <c r="AT266" s="157">
        <v>0</v>
      </c>
      <c r="AU266" s="157">
        <v>488.694444444444</v>
      </c>
      <c r="AV266" s="282"/>
      <c r="AW266" s="282"/>
      <c r="AX266" s="282"/>
      <c r="AY266" s="282"/>
      <c r="AZ266" s="282"/>
      <c r="BA266" s="282"/>
      <c r="BH266" s="295">
        <v>261</v>
      </c>
      <c r="BI266" s="295">
        <v>48355200</v>
      </c>
      <c r="BJ266" s="85">
        <v>185</v>
      </c>
      <c r="BK266" s="85">
        <v>1019.929585</v>
      </c>
      <c r="BL266" s="85">
        <v>228.52872600000001</v>
      </c>
      <c r="BM266" s="85">
        <v>4.4485171130000003</v>
      </c>
      <c r="BN266" s="85">
        <v>-1019.929585</v>
      </c>
      <c r="BO266" s="85">
        <v>-200.23383870000001</v>
      </c>
      <c r="BP266" s="85">
        <v>-208.84637029999999</v>
      </c>
      <c r="BQ266" s="296">
        <f t="shared" si="61"/>
        <v>559.66666666666663</v>
      </c>
      <c r="BT266" s="295">
        <v>261</v>
      </c>
      <c r="BU266" s="295">
        <v>48355200</v>
      </c>
      <c r="BV266" s="85">
        <v>1041.2589419999999</v>
      </c>
      <c r="BW266" s="85">
        <v>1001.422022</v>
      </c>
      <c r="BX266" s="85">
        <v>-32.957231319999998</v>
      </c>
      <c r="BY266" s="85">
        <v>31.227061469999999</v>
      </c>
      <c r="BZ266" s="85">
        <v>-188.9394638</v>
      </c>
      <c r="CA266" s="85">
        <v>177.6193088</v>
      </c>
    </row>
    <row r="267" spans="31:79" ht="9.9499999999999993" customHeight="1">
      <c r="AE267" s="157">
        <v>227</v>
      </c>
      <c r="AF267" s="157">
        <v>42398400</v>
      </c>
      <c r="AG267" s="157">
        <v>3.125</v>
      </c>
      <c r="AH267" s="157">
        <v>0</v>
      </c>
      <c r="AI267" s="157">
        <v>0.23991946204918199</v>
      </c>
      <c r="AJ267" s="157">
        <v>0.23119092506614999</v>
      </c>
      <c r="AK267" s="157">
        <v>0</v>
      </c>
      <c r="AL267" s="157">
        <v>0.92986384978562897</v>
      </c>
      <c r="AM267" s="157">
        <v>0</v>
      </c>
      <c r="AN267" s="157">
        <v>0</v>
      </c>
      <c r="AO267" s="157">
        <v>-0.249999999999964</v>
      </c>
      <c r="AP267" s="157">
        <v>0</v>
      </c>
      <c r="AQ267" s="157">
        <v>0</v>
      </c>
      <c r="AR267" s="157">
        <v>0</v>
      </c>
      <c r="AS267" s="157">
        <v>0</v>
      </c>
      <c r="AT267" s="157">
        <v>0</v>
      </c>
      <c r="AU267" s="157">
        <v>490.722222222222</v>
      </c>
      <c r="AV267" s="282"/>
      <c r="AW267" s="282"/>
      <c r="AX267" s="282"/>
      <c r="AY267" s="282"/>
      <c r="AZ267" s="282"/>
      <c r="BA267" s="282"/>
      <c r="BH267" s="295">
        <v>262</v>
      </c>
      <c r="BI267" s="295">
        <v>48530400</v>
      </c>
      <c r="BJ267" s="85">
        <v>185</v>
      </c>
      <c r="BK267" s="85">
        <v>1020.062591</v>
      </c>
      <c r="BL267" s="85">
        <v>228.6331701</v>
      </c>
      <c r="BM267" s="85">
        <v>4.3490576580000004</v>
      </c>
      <c r="BN267" s="85">
        <v>-1020.062591</v>
      </c>
      <c r="BO267" s="85">
        <v>-200.33430440000001</v>
      </c>
      <c r="BP267" s="85">
        <v>-208.94980810000001</v>
      </c>
      <c r="BQ267" s="296">
        <f t="shared" si="61"/>
        <v>561.69444444444446</v>
      </c>
      <c r="BT267" s="295">
        <v>262</v>
      </c>
      <c r="BU267" s="295">
        <v>48530400</v>
      </c>
      <c r="BV267" s="85">
        <v>1041.2590090000001</v>
      </c>
      <c r="BW267" s="85">
        <v>1001.422377</v>
      </c>
      <c r="BX267" s="85">
        <v>-32.960165549999999</v>
      </c>
      <c r="BY267" s="85">
        <v>31.227061469999999</v>
      </c>
      <c r="BZ267" s="85">
        <v>-189.01811380000001</v>
      </c>
      <c r="CA267" s="85">
        <v>177.72274659999999</v>
      </c>
    </row>
    <row r="268" spans="31:79" ht="9.9499999999999993" customHeight="1">
      <c r="AE268" s="157">
        <v>228</v>
      </c>
      <c r="AF268" s="157">
        <v>42573600</v>
      </c>
      <c r="AG268" s="157">
        <v>3.125</v>
      </c>
      <c r="AH268" s="157">
        <v>0</v>
      </c>
      <c r="AI268" s="157">
        <v>0.23991946204918199</v>
      </c>
      <c r="AJ268" s="157">
        <v>0.231120068797003</v>
      </c>
      <c r="AK268" s="157">
        <v>0</v>
      </c>
      <c r="AL268" s="157">
        <v>0.92888801795951603</v>
      </c>
      <c r="AM268" s="157">
        <v>0</v>
      </c>
      <c r="AN268" s="157">
        <v>0</v>
      </c>
      <c r="AO268" s="157">
        <v>-0.249999999999964</v>
      </c>
      <c r="AP268" s="157">
        <v>0</v>
      </c>
      <c r="AQ268" s="157">
        <v>0</v>
      </c>
      <c r="AR268" s="157">
        <v>0</v>
      </c>
      <c r="AS268" s="157">
        <v>0</v>
      </c>
      <c r="AT268" s="157">
        <v>0</v>
      </c>
      <c r="AU268" s="157">
        <v>492.75</v>
      </c>
      <c r="AV268" s="282"/>
      <c r="AW268" s="282"/>
      <c r="AX268" s="282"/>
      <c r="AY268" s="282"/>
      <c r="AZ268" s="282"/>
      <c r="BA268" s="282"/>
      <c r="BH268" s="295">
        <v>263</v>
      </c>
      <c r="BI268" s="295">
        <v>48705600</v>
      </c>
      <c r="BJ268" s="85">
        <v>185</v>
      </c>
      <c r="BK268" s="85">
        <v>1020.2058500000001</v>
      </c>
      <c r="BL268" s="85">
        <v>228.7500292</v>
      </c>
      <c r="BM268" s="85">
        <v>4.2395976040000001</v>
      </c>
      <c r="BN268" s="85">
        <v>-1020.2058500000001</v>
      </c>
      <c r="BO268" s="85">
        <v>-200.4480508</v>
      </c>
      <c r="BP268" s="85">
        <v>-209.0623808</v>
      </c>
      <c r="BQ268" s="296">
        <f t="shared" si="61"/>
        <v>563.72222222222217</v>
      </c>
      <c r="BT268" s="295">
        <v>263</v>
      </c>
      <c r="BU268" s="295">
        <v>48705600</v>
      </c>
      <c r="BV268" s="85">
        <v>1041.259082</v>
      </c>
      <c r="BW268" s="85">
        <v>1001.422775</v>
      </c>
      <c r="BX268" s="85">
        <v>-32.963320359999997</v>
      </c>
      <c r="BY268" s="85">
        <v>31.227061469999999</v>
      </c>
      <c r="BZ268" s="85">
        <v>-189.10629650000001</v>
      </c>
      <c r="CA268" s="85">
        <v>177.8353194</v>
      </c>
    </row>
    <row r="269" spans="31:79" ht="9.9499999999999993" customHeight="1">
      <c r="AE269" s="157">
        <v>229</v>
      </c>
      <c r="AF269" s="157">
        <v>42748800</v>
      </c>
      <c r="AG269" s="157">
        <v>3.125</v>
      </c>
      <c r="AH269" s="157">
        <v>0</v>
      </c>
      <c r="AI269" s="157">
        <v>0.239919462049238</v>
      </c>
      <c r="AJ269" s="157">
        <v>0.231075302503956</v>
      </c>
      <c r="AK269" s="157">
        <v>0</v>
      </c>
      <c r="AL269" s="157">
        <v>0.92773125307595905</v>
      </c>
      <c r="AM269" s="157">
        <v>0</v>
      </c>
      <c r="AN269" s="157">
        <v>0</v>
      </c>
      <c r="AO269" s="157">
        <v>-0.249999999999964</v>
      </c>
      <c r="AP269" s="157">
        <v>0</v>
      </c>
      <c r="AQ269" s="157">
        <v>0</v>
      </c>
      <c r="AR269" s="157">
        <v>0</v>
      </c>
      <c r="AS269" s="157">
        <v>0</v>
      </c>
      <c r="AT269" s="157">
        <v>0</v>
      </c>
      <c r="AU269" s="157">
        <v>494.77777777777698</v>
      </c>
      <c r="AV269" s="282"/>
      <c r="AW269" s="282"/>
      <c r="AX269" s="282"/>
      <c r="AY269" s="282"/>
      <c r="AZ269" s="282"/>
      <c r="BA269" s="282"/>
      <c r="BH269" s="295">
        <v>264</v>
      </c>
      <c r="BI269" s="295">
        <v>48880800</v>
      </c>
      <c r="BJ269" s="85">
        <v>185</v>
      </c>
      <c r="BK269" s="85">
        <v>1020.3576430000001</v>
      </c>
      <c r="BL269" s="85">
        <v>228.87688180000001</v>
      </c>
      <c r="BM269" s="85">
        <v>4.1335836749999997</v>
      </c>
      <c r="BN269" s="85">
        <v>-1020.3576430000001</v>
      </c>
      <c r="BO269" s="85">
        <v>-200.57256369999999</v>
      </c>
      <c r="BP269" s="85">
        <v>-209.17073450000001</v>
      </c>
      <c r="BQ269" s="296">
        <f t="shared" si="61"/>
        <v>565.75</v>
      </c>
      <c r="BT269" s="295">
        <v>264</v>
      </c>
      <c r="BU269" s="295">
        <v>48880800</v>
      </c>
      <c r="BV269" s="85">
        <v>1041.259159</v>
      </c>
      <c r="BW269" s="85">
        <v>1001.423209</v>
      </c>
      <c r="BX269" s="85">
        <v>-32.966687499999999</v>
      </c>
      <c r="BY269" s="85">
        <v>31.227061469999999</v>
      </c>
      <c r="BZ269" s="85">
        <v>-189.2023882</v>
      </c>
      <c r="CA269" s="85">
        <v>177.94367299999999</v>
      </c>
    </row>
    <row r="270" spans="31:79" ht="9.9499999999999993" customHeight="1">
      <c r="AE270" s="157">
        <v>230</v>
      </c>
      <c r="AF270" s="157">
        <v>42924000</v>
      </c>
      <c r="AG270" s="157">
        <v>3.125</v>
      </c>
      <c r="AH270" s="157">
        <v>0</v>
      </c>
      <c r="AI270" s="157">
        <v>0.239919462049238</v>
      </c>
      <c r="AJ270" s="157">
        <v>0.23100267211144301</v>
      </c>
      <c r="AK270" s="157">
        <v>0</v>
      </c>
      <c r="AL270" s="157">
        <v>0.92686524922329905</v>
      </c>
      <c r="AM270" s="157">
        <v>0</v>
      </c>
      <c r="AN270" s="157">
        <v>0</v>
      </c>
      <c r="AO270" s="157">
        <v>-0.249999999999964</v>
      </c>
      <c r="AP270" s="157">
        <v>0</v>
      </c>
      <c r="AQ270" s="157">
        <v>0</v>
      </c>
      <c r="AR270" s="157">
        <v>0</v>
      </c>
      <c r="AS270" s="157">
        <v>0</v>
      </c>
      <c r="AT270" s="157">
        <v>0</v>
      </c>
      <c r="AU270" s="157">
        <v>496.80555555555497</v>
      </c>
      <c r="AV270" s="282"/>
      <c r="AW270" s="282"/>
      <c r="AX270" s="282"/>
      <c r="AY270" s="282"/>
      <c r="AZ270" s="282"/>
      <c r="BA270" s="282"/>
      <c r="BH270" s="295">
        <v>265</v>
      </c>
      <c r="BI270" s="295">
        <v>49056000</v>
      </c>
      <c r="BJ270" s="85">
        <v>185</v>
      </c>
      <c r="BK270" s="85">
        <v>1020.5169079999999</v>
      </c>
      <c r="BL270" s="85">
        <v>229.0142616</v>
      </c>
      <c r="BM270" s="85">
        <v>4.0307649259999998</v>
      </c>
      <c r="BN270" s="85">
        <v>-1020.5169079999999</v>
      </c>
      <c r="BO270" s="85">
        <v>-200.7083107</v>
      </c>
      <c r="BP270" s="85">
        <v>-209.27518599999999</v>
      </c>
      <c r="BQ270" s="296">
        <f t="shared" si="61"/>
        <v>567.77777777777783</v>
      </c>
      <c r="BT270" s="295">
        <v>265</v>
      </c>
      <c r="BU270" s="295">
        <v>49056000</v>
      </c>
      <c r="BV270" s="85">
        <v>1041.259241</v>
      </c>
      <c r="BW270" s="85">
        <v>1001.423674</v>
      </c>
      <c r="BX270" s="85">
        <v>-32.970276409999997</v>
      </c>
      <c r="BY270" s="85">
        <v>31.227061469999999</v>
      </c>
      <c r="BZ270" s="85">
        <v>-189.30527950000001</v>
      </c>
      <c r="CA270" s="85">
        <v>178.0481245</v>
      </c>
    </row>
    <row r="271" spans="31:79" ht="9.9499999999999993" customHeight="1">
      <c r="AE271" s="157">
        <v>231</v>
      </c>
      <c r="AF271" s="157">
        <v>43099200</v>
      </c>
      <c r="AG271" s="157">
        <v>3.125</v>
      </c>
      <c r="AH271" s="157">
        <v>0</v>
      </c>
      <c r="AI271" s="157">
        <v>0.239919462049238</v>
      </c>
      <c r="AJ271" s="157">
        <v>0.230958502503956</v>
      </c>
      <c r="AK271" s="157">
        <v>0</v>
      </c>
      <c r="AL271" s="157">
        <v>0.92577326205809696</v>
      </c>
      <c r="AM271" s="157">
        <v>0</v>
      </c>
      <c r="AN271" s="157">
        <v>0</v>
      </c>
      <c r="AO271" s="157">
        <v>-0.249999999999901</v>
      </c>
      <c r="AP271" s="157">
        <v>0</v>
      </c>
      <c r="AQ271" s="157">
        <v>0</v>
      </c>
      <c r="AR271" s="157">
        <v>0</v>
      </c>
      <c r="AS271" s="157">
        <v>0</v>
      </c>
      <c r="AT271" s="157">
        <v>0</v>
      </c>
      <c r="AU271" s="157">
        <v>498.83333333333297</v>
      </c>
      <c r="AV271" s="282"/>
      <c r="AW271" s="282"/>
      <c r="AX271" s="282"/>
      <c r="AY271" s="282"/>
      <c r="AZ271" s="282"/>
      <c r="BA271" s="282"/>
      <c r="BH271" s="295">
        <v>266</v>
      </c>
      <c r="BI271" s="295">
        <v>49231200</v>
      </c>
      <c r="BJ271" s="85">
        <v>185</v>
      </c>
      <c r="BK271" s="85">
        <v>1020.682418</v>
      </c>
      <c r="BL271" s="85">
        <v>229.1597798</v>
      </c>
      <c r="BM271" s="85">
        <v>3.930966959</v>
      </c>
      <c r="BN271" s="85">
        <v>-1020.682418</v>
      </c>
      <c r="BO271" s="85">
        <v>-200.8528192</v>
      </c>
      <c r="BP271" s="85">
        <v>-209.37599370000001</v>
      </c>
      <c r="BQ271" s="296">
        <f t="shared" si="61"/>
        <v>569.80555555555554</v>
      </c>
      <c r="BT271" s="295">
        <v>266</v>
      </c>
      <c r="BU271" s="295">
        <v>49231200</v>
      </c>
      <c r="BV271" s="85">
        <v>1041.2593280000001</v>
      </c>
      <c r="BW271" s="85">
        <v>1001.424163</v>
      </c>
      <c r="BX271" s="85">
        <v>-32.974091950000002</v>
      </c>
      <c r="BY271" s="85">
        <v>31.227061469999999</v>
      </c>
      <c r="BZ271" s="85">
        <v>-189.41378760000001</v>
      </c>
      <c r="CA271" s="85">
        <v>178.14893219999999</v>
      </c>
    </row>
    <row r="272" spans="31:79" ht="9.9499999999999993" customHeight="1">
      <c r="AE272" s="157">
        <v>232</v>
      </c>
      <c r="AF272" s="157">
        <v>43274400</v>
      </c>
      <c r="AG272" s="157">
        <v>3.125</v>
      </c>
      <c r="AH272" s="157">
        <v>0</v>
      </c>
      <c r="AI272" s="157">
        <v>0.239919462049238</v>
      </c>
      <c r="AJ272" s="157">
        <v>0.230886818849213</v>
      </c>
      <c r="AK272" s="157">
        <v>0</v>
      </c>
      <c r="AL272" s="157">
        <v>0.91711351999471602</v>
      </c>
      <c r="AM272" s="157">
        <v>0</v>
      </c>
      <c r="AN272" s="157">
        <v>0</v>
      </c>
      <c r="AO272" s="157">
        <v>-0.249999999999964</v>
      </c>
      <c r="AP272" s="157">
        <v>0</v>
      </c>
      <c r="AQ272" s="157">
        <v>0</v>
      </c>
      <c r="AR272" s="157">
        <v>0</v>
      </c>
      <c r="AS272" s="157">
        <v>0</v>
      </c>
      <c r="AT272" s="157">
        <v>0</v>
      </c>
      <c r="AU272" s="157">
        <v>500.86111111111097</v>
      </c>
      <c r="AV272" s="282"/>
      <c r="AW272" s="282"/>
      <c r="AX272" s="282"/>
      <c r="AY272" s="282"/>
      <c r="AZ272" s="282"/>
      <c r="BA272" s="282"/>
      <c r="BH272" s="295">
        <v>267</v>
      </c>
      <c r="BI272" s="295">
        <v>49406400</v>
      </c>
      <c r="BJ272" s="85">
        <v>185</v>
      </c>
      <c r="BK272" s="85">
        <v>1020.854641</v>
      </c>
      <c r="BL272" s="85">
        <v>229.31556180000001</v>
      </c>
      <c r="BM272" s="85">
        <v>3.833525603</v>
      </c>
      <c r="BN272" s="85">
        <v>-1020.854641</v>
      </c>
      <c r="BO272" s="85">
        <v>-201.00814339999999</v>
      </c>
      <c r="BP272" s="85">
        <v>-209.47389279999999</v>
      </c>
      <c r="BQ272" s="296">
        <f t="shared" si="61"/>
        <v>571.83333333333337</v>
      </c>
      <c r="BT272" s="295">
        <v>267</v>
      </c>
      <c r="BU272" s="295">
        <v>49406400</v>
      </c>
      <c r="BV272" s="85">
        <v>1041.2594220000001</v>
      </c>
      <c r="BW272" s="85">
        <v>1001.424679</v>
      </c>
      <c r="BX272" s="85">
        <v>-32.978192030000002</v>
      </c>
      <c r="BY272" s="85">
        <v>31.227061469999999</v>
      </c>
      <c r="BZ272" s="85">
        <v>-189.5280735</v>
      </c>
      <c r="CA272" s="85">
        <v>178.2468313</v>
      </c>
    </row>
    <row r="273" spans="31:79" ht="9.9499999999999993" customHeight="1">
      <c r="AE273" s="157">
        <v>233</v>
      </c>
      <c r="AF273" s="157">
        <v>43449600</v>
      </c>
      <c r="AG273" s="157">
        <v>3.125</v>
      </c>
      <c r="AH273" s="157">
        <v>0</v>
      </c>
      <c r="AI273" s="157">
        <v>0.25027634679238198</v>
      </c>
      <c r="AJ273" s="157">
        <v>0.230841702503957</v>
      </c>
      <c r="AK273" s="157">
        <v>0</v>
      </c>
      <c r="AL273" s="157">
        <v>0.89085209564915502</v>
      </c>
      <c r="AM273" s="157">
        <v>0</v>
      </c>
      <c r="AN273" s="157">
        <v>0</v>
      </c>
      <c r="AO273" s="157">
        <v>-0.24999999999983799</v>
      </c>
      <c r="AP273" s="157">
        <v>0</v>
      </c>
      <c r="AQ273" s="157">
        <v>0</v>
      </c>
      <c r="AR273" s="157">
        <v>0</v>
      </c>
      <c r="AS273" s="157">
        <v>0</v>
      </c>
      <c r="AT273" s="157">
        <v>0</v>
      </c>
      <c r="AU273" s="157">
        <v>502.888888888888</v>
      </c>
      <c r="AV273" s="282"/>
      <c r="AW273" s="282"/>
      <c r="AX273" s="282"/>
      <c r="AY273" s="282"/>
      <c r="AZ273" s="282"/>
      <c r="BA273" s="282"/>
      <c r="BH273" s="295">
        <v>268</v>
      </c>
      <c r="BI273" s="295">
        <v>49581600</v>
      </c>
      <c r="BJ273" s="85">
        <v>185</v>
      </c>
      <c r="BK273" s="85">
        <v>1021.035515</v>
      </c>
      <c r="BL273" s="85">
        <v>229.4904895</v>
      </c>
      <c r="BM273" s="85">
        <v>3.738010418</v>
      </c>
      <c r="BN273" s="85">
        <v>-1021.035515</v>
      </c>
      <c r="BO273" s="85">
        <v>-201.18331040000001</v>
      </c>
      <c r="BP273" s="85">
        <v>-209.56916870000001</v>
      </c>
      <c r="BQ273" s="296">
        <f t="shared" si="61"/>
        <v>573.86111111111109</v>
      </c>
      <c r="BT273" s="295">
        <v>268</v>
      </c>
      <c r="BU273" s="295">
        <v>49581600</v>
      </c>
      <c r="BV273" s="85">
        <v>1041.2595240000001</v>
      </c>
      <c r="BW273" s="85">
        <v>1001.425226</v>
      </c>
      <c r="BX273" s="85">
        <v>-32.982633559999996</v>
      </c>
      <c r="BY273" s="85">
        <v>31.227061469999999</v>
      </c>
      <c r="BZ273" s="85">
        <v>-189.6494218</v>
      </c>
      <c r="CA273" s="85">
        <v>178.34210730000001</v>
      </c>
    </row>
    <row r="274" spans="31:79" ht="9.9499999999999993" customHeight="1">
      <c r="AE274" s="157">
        <v>234</v>
      </c>
      <c r="AF274" s="157">
        <v>43624800</v>
      </c>
      <c r="AG274" s="157">
        <v>3.125</v>
      </c>
      <c r="AH274" s="157">
        <v>0</v>
      </c>
      <c r="AI274" s="157">
        <v>0.25027634679238198</v>
      </c>
      <c r="AJ274" s="157">
        <v>0.230772535095112</v>
      </c>
      <c r="AK274" s="157">
        <v>0</v>
      </c>
      <c r="AL274" s="157">
        <v>0.86200465271915905</v>
      </c>
      <c r="AM274" s="157">
        <v>0</v>
      </c>
      <c r="AN274" s="157">
        <v>0</v>
      </c>
      <c r="AO274" s="157">
        <v>-0.249999999999901</v>
      </c>
      <c r="AP274" s="157">
        <v>0</v>
      </c>
      <c r="AQ274" s="157">
        <v>0</v>
      </c>
      <c r="AR274" s="157">
        <v>0</v>
      </c>
      <c r="AS274" s="157">
        <v>0</v>
      </c>
      <c r="AT274" s="157">
        <v>0</v>
      </c>
      <c r="AU274" s="157">
        <v>504.916666666666</v>
      </c>
      <c r="AV274" s="282"/>
      <c r="AW274" s="282"/>
      <c r="AX274" s="282"/>
      <c r="AY274" s="282"/>
      <c r="AZ274" s="282"/>
      <c r="BA274" s="282"/>
      <c r="BH274" s="295">
        <v>269</v>
      </c>
      <c r="BI274" s="295">
        <v>49756800</v>
      </c>
      <c r="BJ274" s="85">
        <v>185</v>
      </c>
      <c r="BK274" s="85">
        <v>1021.223936</v>
      </c>
      <c r="BL274" s="85">
        <v>229.6750424</v>
      </c>
      <c r="BM274" s="85">
        <v>3.6446494469999999</v>
      </c>
      <c r="BN274" s="85">
        <v>-1021.223936</v>
      </c>
      <c r="BO274" s="85">
        <v>-201.36864019999999</v>
      </c>
      <c r="BP274" s="85">
        <v>-209.66175279999999</v>
      </c>
      <c r="BQ274" s="296">
        <f t="shared" si="61"/>
        <v>575.88888888888891</v>
      </c>
      <c r="BT274" s="295">
        <v>269</v>
      </c>
      <c r="BU274" s="295">
        <v>49756800</v>
      </c>
      <c r="BV274" s="85">
        <v>1041.2596349999999</v>
      </c>
      <c r="BW274" s="85">
        <v>1001.4258</v>
      </c>
      <c r="BX274" s="85">
        <v>-32.987489490000002</v>
      </c>
      <c r="BY274" s="85">
        <v>31.227061469999999</v>
      </c>
      <c r="BZ274" s="85">
        <v>-189.7767882</v>
      </c>
      <c r="CA274" s="85">
        <v>178.4346913</v>
      </c>
    </row>
    <row r="275" spans="31:79" ht="9.9499999999999993" customHeight="1">
      <c r="AE275" s="157">
        <v>235</v>
      </c>
      <c r="AF275" s="157">
        <v>43800000</v>
      </c>
      <c r="AG275" s="157">
        <v>3.125</v>
      </c>
      <c r="AH275" s="157">
        <v>0</v>
      </c>
      <c r="AI275" s="157">
        <v>0.25027634679238198</v>
      </c>
      <c r="AJ275" s="157">
        <v>0.230724902503956</v>
      </c>
      <c r="AK275" s="157">
        <v>0</v>
      </c>
      <c r="AL275" s="157">
        <v>0.83767407914777903</v>
      </c>
      <c r="AM275" s="157">
        <v>0</v>
      </c>
      <c r="AN275" s="157">
        <v>0</v>
      </c>
      <c r="AO275" s="157">
        <v>-0.249999999999964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506.944444444444</v>
      </c>
      <c r="AV275" s="282"/>
      <c r="AW275" s="282"/>
      <c r="AX275" s="282"/>
      <c r="AY275" s="282"/>
      <c r="AZ275" s="282"/>
      <c r="BA275" s="282"/>
      <c r="BH275" s="295">
        <v>270</v>
      </c>
      <c r="BI275" s="295">
        <v>49932000</v>
      </c>
      <c r="BJ275" s="85">
        <v>185</v>
      </c>
      <c r="BK275" s="85">
        <v>1021.418241</v>
      </c>
      <c r="BL275" s="85">
        <v>229.8697335</v>
      </c>
      <c r="BM275" s="85">
        <v>3.5542147489999998</v>
      </c>
      <c r="BN275" s="85">
        <v>-1021.418241</v>
      </c>
      <c r="BO275" s="85">
        <v>-201.56452659999999</v>
      </c>
      <c r="BP275" s="85">
        <v>-209.75099220000001</v>
      </c>
      <c r="BQ275" s="296">
        <f t="shared" si="61"/>
        <v>577.91666666666663</v>
      </c>
      <c r="BT275" s="295">
        <v>270</v>
      </c>
      <c r="BU275" s="295">
        <v>49932000</v>
      </c>
      <c r="BV275" s="85">
        <v>1041.2597559999999</v>
      </c>
      <c r="BW275" s="85">
        <v>1001.4263979999999</v>
      </c>
      <c r="BX275" s="85">
        <v>-32.992775479999999</v>
      </c>
      <c r="BY275" s="85">
        <v>31.227061469999999</v>
      </c>
      <c r="BZ275" s="85">
        <v>-189.90934780000001</v>
      </c>
      <c r="CA275" s="85">
        <v>178.52393079999999</v>
      </c>
    </row>
    <row r="276" spans="31:79" ht="9.9499999999999993" customHeight="1">
      <c r="AE276" s="157">
        <v>236</v>
      </c>
      <c r="AF276" s="157">
        <v>43975200</v>
      </c>
      <c r="AG276" s="157">
        <v>3.125</v>
      </c>
      <c r="AH276" s="157">
        <v>0</v>
      </c>
      <c r="AI276" s="157">
        <v>0.25027634679227101</v>
      </c>
      <c r="AJ276" s="157">
        <v>0.230724902503956</v>
      </c>
      <c r="AK276" s="157">
        <v>0</v>
      </c>
      <c r="AL276" s="157">
        <v>0.82396775001385403</v>
      </c>
      <c r="AM276" s="157">
        <v>0</v>
      </c>
      <c r="AN276" s="157">
        <v>0</v>
      </c>
      <c r="AO276" s="157">
        <v>-0.249999999999964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508.972222222222</v>
      </c>
      <c r="AV276" s="282"/>
      <c r="AW276" s="282"/>
      <c r="AX276" s="282"/>
      <c r="AY276" s="282"/>
      <c r="AZ276" s="282"/>
      <c r="BA276" s="282"/>
      <c r="BH276" s="295">
        <v>271</v>
      </c>
      <c r="BI276" s="295">
        <v>50107200</v>
      </c>
      <c r="BJ276" s="85">
        <v>185</v>
      </c>
      <c r="BK276" s="85">
        <v>1021.655287</v>
      </c>
      <c r="BL276" s="85">
        <v>230.1642454</v>
      </c>
      <c r="BM276" s="85">
        <v>3.4730182169999999</v>
      </c>
      <c r="BN276" s="85">
        <v>-1021.655287</v>
      </c>
      <c r="BO276" s="85">
        <v>-201.8601918</v>
      </c>
      <c r="BP276" s="85">
        <v>-209.83103539999999</v>
      </c>
      <c r="BQ276" s="296">
        <f t="shared" si="61"/>
        <v>579.94444444444446</v>
      </c>
      <c r="BT276" s="295">
        <v>271</v>
      </c>
      <c r="BU276" s="295">
        <v>50107200</v>
      </c>
      <c r="BV276" s="85">
        <v>1041.2598860000001</v>
      </c>
      <c r="BW276" s="85">
        <v>1001.42701</v>
      </c>
      <c r="BX276" s="85">
        <v>-32.998430720000002</v>
      </c>
      <c r="BY276" s="85">
        <v>31.227061469999999</v>
      </c>
      <c r="BZ276" s="85">
        <v>-190.04521270000001</v>
      </c>
      <c r="CA276" s="85">
        <v>178.6039739</v>
      </c>
    </row>
    <row r="277" spans="31:79" ht="9.9499999999999993" customHeight="1">
      <c r="AE277" s="157">
        <v>237</v>
      </c>
      <c r="AF277" s="157">
        <v>44150400</v>
      </c>
      <c r="AG277" s="157">
        <v>3.125</v>
      </c>
      <c r="AH277" s="157">
        <v>0</v>
      </c>
      <c r="AI277" s="157">
        <v>0.25027634679227101</v>
      </c>
      <c r="AJ277" s="157">
        <v>0.230724902503956</v>
      </c>
      <c r="AK277" s="157">
        <v>0</v>
      </c>
      <c r="AL277" s="157">
        <v>0.78944658105726195</v>
      </c>
      <c r="AM277" s="157">
        <v>0</v>
      </c>
      <c r="AN277" s="157">
        <v>0</v>
      </c>
      <c r="AO277" s="157">
        <v>-0.249999999999964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511</v>
      </c>
      <c r="AV277" s="282"/>
      <c r="AW277" s="282"/>
      <c r="AX277" s="282"/>
      <c r="AY277" s="282"/>
      <c r="AZ277" s="282"/>
      <c r="BA277" s="282"/>
      <c r="BH277" s="295">
        <v>272</v>
      </c>
      <c r="BI277" s="295">
        <v>50282400</v>
      </c>
      <c r="BJ277" s="85">
        <v>185</v>
      </c>
      <c r="BK277" s="85">
        <v>1021.848194</v>
      </c>
      <c r="BL277" s="85">
        <v>230.36965789999999</v>
      </c>
      <c r="BM277" s="85">
        <v>3.4017143359999999</v>
      </c>
      <c r="BN277" s="85">
        <v>-1021.848194</v>
      </c>
      <c r="BO277" s="85">
        <v>-202.06672130000001</v>
      </c>
      <c r="BP277" s="85">
        <v>-209.9012223</v>
      </c>
      <c r="BQ277" s="296">
        <f t="shared" si="61"/>
        <v>581.97222222222217</v>
      </c>
      <c r="BT277" s="295">
        <v>272</v>
      </c>
      <c r="BU277" s="295">
        <v>50282400</v>
      </c>
      <c r="BV277" s="85">
        <v>1041.260025</v>
      </c>
      <c r="BW277" s="85">
        <v>1001.427629</v>
      </c>
      <c r="BX277" s="85">
        <v>-33.004518689999998</v>
      </c>
      <c r="BY277" s="85">
        <v>31.227061469999999</v>
      </c>
      <c r="BZ277" s="85">
        <v>-190.18274880000001</v>
      </c>
      <c r="CA277" s="85">
        <v>178.67416080000001</v>
      </c>
    </row>
    <row r="278" spans="31:79" ht="9.9499999999999993" customHeight="1">
      <c r="AE278" s="157">
        <v>238</v>
      </c>
      <c r="AF278" s="157">
        <v>44325600</v>
      </c>
      <c r="AG278" s="157">
        <v>3.125</v>
      </c>
      <c r="AH278" s="157">
        <v>0</v>
      </c>
      <c r="AI278" s="157">
        <v>0.25027634679227101</v>
      </c>
      <c r="AJ278" s="157">
        <v>0.230724902503956</v>
      </c>
      <c r="AK278" s="157">
        <v>0</v>
      </c>
      <c r="AL278" s="157">
        <v>0.78471811634655397</v>
      </c>
      <c r="AM278" s="157">
        <v>0</v>
      </c>
      <c r="AN278" s="157">
        <v>0</v>
      </c>
      <c r="AO278" s="157">
        <v>-0.249999999999964</v>
      </c>
      <c r="AP278" s="157">
        <v>0</v>
      </c>
      <c r="AQ278" s="157">
        <v>0</v>
      </c>
      <c r="AR278" s="157">
        <v>0</v>
      </c>
      <c r="AS278" s="157">
        <v>0</v>
      </c>
      <c r="AT278" s="157">
        <v>0</v>
      </c>
      <c r="AU278" s="157">
        <v>513.02777777777703</v>
      </c>
      <c r="AV278" s="282"/>
      <c r="AW278" s="282"/>
      <c r="AX278" s="282"/>
      <c r="AY278" s="282"/>
      <c r="AZ278" s="282"/>
      <c r="BA278" s="282"/>
      <c r="BH278" s="295">
        <v>273</v>
      </c>
      <c r="BI278" s="295">
        <v>50457600</v>
      </c>
      <c r="BJ278" s="85">
        <v>185</v>
      </c>
      <c r="BK278" s="85">
        <v>1022.128293</v>
      </c>
      <c r="BL278" s="85">
        <v>230.6714915</v>
      </c>
      <c r="BM278" s="85">
        <v>3.3478007490000001</v>
      </c>
      <c r="BN278" s="85">
        <v>-1022.128293</v>
      </c>
      <c r="BO278" s="85">
        <v>-202.36675729999999</v>
      </c>
      <c r="BP278" s="85">
        <v>-209.9569334</v>
      </c>
      <c r="BQ278" s="296">
        <f t="shared" si="61"/>
        <v>584</v>
      </c>
      <c r="BT278" s="295">
        <v>273</v>
      </c>
      <c r="BU278" s="295">
        <v>50457600</v>
      </c>
      <c r="BV278" s="85">
        <v>1041.2601770000001</v>
      </c>
      <c r="BW278" s="85">
        <v>1001.4282480000001</v>
      </c>
      <c r="BX278" s="85">
        <v>-33.011130119999997</v>
      </c>
      <c r="BY278" s="85">
        <v>31.227061469999999</v>
      </c>
      <c r="BZ278" s="85">
        <v>-190.32013480000001</v>
      </c>
      <c r="CA278" s="85">
        <v>178.72987190000001</v>
      </c>
    </row>
    <row r="279" spans="31:79" ht="9.9499999999999993" customHeight="1">
      <c r="AE279" s="157">
        <v>239</v>
      </c>
      <c r="AF279" s="157">
        <v>44500800</v>
      </c>
      <c r="AG279" s="157">
        <v>3.125</v>
      </c>
      <c r="AH279" s="157">
        <v>0</v>
      </c>
      <c r="AI279" s="157">
        <v>0.25027634679227101</v>
      </c>
      <c r="AJ279" s="157">
        <v>0.230724902503956</v>
      </c>
      <c r="AK279" s="157">
        <v>0</v>
      </c>
      <c r="AL279" s="157">
        <v>0.74836810642506801</v>
      </c>
      <c r="AM279" s="157">
        <v>0</v>
      </c>
      <c r="AN279" s="157">
        <v>0</v>
      </c>
      <c r="AO279" s="157">
        <v>-0.25000000000009098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515.05555555555497</v>
      </c>
      <c r="AV279" s="282"/>
      <c r="AW279" s="282"/>
      <c r="AX279" s="282"/>
      <c r="AY279" s="282"/>
      <c r="AZ279" s="282"/>
      <c r="BA279" s="282"/>
      <c r="BH279" s="295">
        <v>274</v>
      </c>
      <c r="BI279" s="295">
        <v>50632800</v>
      </c>
      <c r="BJ279" s="85">
        <v>185</v>
      </c>
      <c r="BK279" s="85">
        <v>1022.476279</v>
      </c>
      <c r="BL279" s="85">
        <v>231.043621</v>
      </c>
      <c r="BM279" s="85">
        <v>3.3038122630000002</v>
      </c>
      <c r="BN279" s="85">
        <v>-1022.476279</v>
      </c>
      <c r="BO279" s="85">
        <v>-202.7334597</v>
      </c>
      <c r="BP279" s="85">
        <v>-210.006349</v>
      </c>
      <c r="BQ279" s="296">
        <f t="shared" si="61"/>
        <v>586.02777777777783</v>
      </c>
      <c r="BT279" s="295">
        <v>274</v>
      </c>
      <c r="BU279" s="295">
        <v>50632800</v>
      </c>
      <c r="BV279" s="85">
        <v>1041.2603409999999</v>
      </c>
      <c r="BW279" s="85">
        <v>1001.428862</v>
      </c>
      <c r="BX279" s="85">
        <v>-33.018323260000003</v>
      </c>
      <c r="BY279" s="85">
        <v>31.227061469999999</v>
      </c>
      <c r="BZ279" s="85">
        <v>-190.45655869999999</v>
      </c>
      <c r="CA279" s="85">
        <v>178.77928750000001</v>
      </c>
    </row>
    <row r="280" spans="31:79" ht="9.9499999999999993" customHeight="1">
      <c r="AE280" s="157">
        <v>240</v>
      </c>
      <c r="AF280" s="157">
        <v>44676000</v>
      </c>
      <c r="AG280" s="157">
        <v>3.125</v>
      </c>
      <c r="AH280" s="157">
        <v>0</v>
      </c>
      <c r="AI280" s="157">
        <v>0.25027634679238198</v>
      </c>
      <c r="AJ280" s="157">
        <v>0.230724902503956</v>
      </c>
      <c r="AK280" s="157">
        <v>0</v>
      </c>
      <c r="AL280" s="157">
        <v>0.75074442905140604</v>
      </c>
      <c r="AM280" s="157">
        <v>0</v>
      </c>
      <c r="AN280" s="157">
        <v>0</v>
      </c>
      <c r="AO280" s="157">
        <v>-0.249999999999901</v>
      </c>
      <c r="AP280" s="157">
        <v>0</v>
      </c>
      <c r="AQ280" s="157">
        <v>0</v>
      </c>
      <c r="AR280" s="157">
        <v>0</v>
      </c>
      <c r="AS280" s="157">
        <v>0</v>
      </c>
      <c r="AT280" s="157">
        <v>0</v>
      </c>
      <c r="AU280" s="157">
        <v>517.08333333333303</v>
      </c>
      <c r="AV280" s="282"/>
      <c r="AW280" s="282"/>
      <c r="AX280" s="282"/>
      <c r="AY280" s="282"/>
      <c r="AZ280" s="282"/>
      <c r="BA280" s="282"/>
      <c r="BH280" s="295">
        <v>275</v>
      </c>
      <c r="BI280" s="295">
        <v>50808000</v>
      </c>
      <c r="BJ280" s="85">
        <v>185</v>
      </c>
      <c r="BK280" s="85">
        <v>1022.7651059999999</v>
      </c>
      <c r="BL280" s="85">
        <v>231.36095800000001</v>
      </c>
      <c r="BM280" s="85">
        <v>3.2744692579999999</v>
      </c>
      <c r="BN280" s="85">
        <v>-1022.7651059999999</v>
      </c>
      <c r="BO280" s="85">
        <v>-203.0432758</v>
      </c>
      <c r="BP280" s="85">
        <v>-210.04321300000001</v>
      </c>
      <c r="BQ280" s="296">
        <f t="shared" si="61"/>
        <v>588.05555555555554</v>
      </c>
      <c r="BT280" s="295">
        <v>275</v>
      </c>
      <c r="BU280" s="295">
        <v>50808000</v>
      </c>
      <c r="BV280" s="85">
        <v>1041.260522</v>
      </c>
      <c r="BW280" s="85">
        <v>1001.4294650000001</v>
      </c>
      <c r="BX280" s="85">
        <v>-33.026209020000003</v>
      </c>
      <c r="BY280" s="85">
        <v>31.227061469999999</v>
      </c>
      <c r="BZ280" s="85">
        <v>-190.59058229999999</v>
      </c>
      <c r="CA280" s="85">
        <v>178.81615149999999</v>
      </c>
    </row>
    <row r="281" spans="31:79" ht="9.9499999999999993" customHeight="1">
      <c r="AE281" s="157">
        <v>241</v>
      </c>
      <c r="AF281" s="157">
        <v>44851200</v>
      </c>
      <c r="AG281" s="157">
        <v>5</v>
      </c>
      <c r="AH281" s="157">
        <v>0</v>
      </c>
      <c r="AI281" s="157">
        <v>0.25027634679227101</v>
      </c>
      <c r="AJ281" s="157">
        <v>0.230724902503956</v>
      </c>
      <c r="AK281" s="157">
        <v>0</v>
      </c>
      <c r="AL281" s="157">
        <v>0.71420531916794905</v>
      </c>
      <c r="AM281" s="157">
        <v>0</v>
      </c>
      <c r="AN281" s="157">
        <v>0</v>
      </c>
      <c r="AO281" s="157">
        <v>-0.249999999999964</v>
      </c>
      <c r="AP281" s="157">
        <v>0</v>
      </c>
      <c r="AQ281" s="157">
        <v>0</v>
      </c>
      <c r="AR281" s="157">
        <v>0</v>
      </c>
      <c r="AS281" s="157">
        <v>0</v>
      </c>
      <c r="AT281" s="157">
        <v>0</v>
      </c>
      <c r="AU281" s="157">
        <v>519.11111111111097</v>
      </c>
      <c r="AV281" s="282"/>
      <c r="AW281" s="282"/>
      <c r="AX281" s="282"/>
      <c r="AY281" s="282"/>
      <c r="AZ281" s="282"/>
      <c r="BA281" s="282"/>
      <c r="BH281" s="295">
        <v>276</v>
      </c>
      <c r="BI281" s="295">
        <v>50983200</v>
      </c>
      <c r="BJ281" s="85">
        <v>185</v>
      </c>
      <c r="BK281" s="85">
        <v>1023.005513</v>
      </c>
      <c r="BL281" s="85">
        <v>231.6308951</v>
      </c>
      <c r="BM281" s="85">
        <v>3.2487454640000002</v>
      </c>
      <c r="BN281" s="85">
        <v>-1023.005513</v>
      </c>
      <c r="BO281" s="85">
        <v>-203.3045731</v>
      </c>
      <c r="BP281" s="85">
        <v>-210.07757649999999</v>
      </c>
      <c r="BQ281" s="296">
        <f t="shared" si="61"/>
        <v>590.08333333333337</v>
      </c>
      <c r="BT281" s="295">
        <v>276</v>
      </c>
      <c r="BU281" s="295">
        <v>50983200</v>
      </c>
      <c r="BV281" s="85">
        <v>1041.2607170000001</v>
      </c>
      <c r="BW281" s="85">
        <v>1001.430057</v>
      </c>
      <c r="BX281" s="85">
        <v>-33.034740290000002</v>
      </c>
      <c r="BY281" s="85">
        <v>31.227061469999999</v>
      </c>
      <c r="BZ281" s="85">
        <v>-190.72206800000001</v>
      </c>
      <c r="CA281" s="85">
        <v>178.8505151</v>
      </c>
    </row>
    <row r="282" spans="31:79" ht="9.9499999999999993" customHeight="1">
      <c r="AE282" s="157">
        <v>242</v>
      </c>
      <c r="AF282" s="157">
        <v>45026400</v>
      </c>
      <c r="AG282" s="157">
        <v>5</v>
      </c>
      <c r="AH282" s="157">
        <v>0</v>
      </c>
      <c r="AI282" s="157">
        <v>0.25391967568373403</v>
      </c>
      <c r="AJ282" s="157">
        <v>0.230724902503956</v>
      </c>
      <c r="AK282" s="157">
        <v>0</v>
      </c>
      <c r="AL282" s="157">
        <v>0.70575887227537204</v>
      </c>
      <c r="AM282" s="157">
        <v>0</v>
      </c>
      <c r="AN282" s="157">
        <v>0</v>
      </c>
      <c r="AO282" s="157">
        <v>-0.249999999999901</v>
      </c>
      <c r="AP282" s="157">
        <v>0</v>
      </c>
      <c r="AQ282" s="157">
        <v>0</v>
      </c>
      <c r="AR282" s="157">
        <v>0</v>
      </c>
      <c r="AS282" s="157">
        <v>0</v>
      </c>
      <c r="AT282" s="157">
        <v>0</v>
      </c>
      <c r="AU282" s="157">
        <v>521.138888888888</v>
      </c>
      <c r="AV282" s="282"/>
      <c r="AW282" s="282"/>
      <c r="AX282" s="282"/>
      <c r="AY282" s="282"/>
      <c r="AZ282" s="282"/>
      <c r="BA282" s="282"/>
      <c r="BH282" s="295">
        <v>277</v>
      </c>
      <c r="BI282" s="295">
        <v>51158400</v>
      </c>
      <c r="BJ282" s="85">
        <v>185</v>
      </c>
      <c r="BK282" s="85">
        <v>1023.2184559999999</v>
      </c>
      <c r="BL282" s="85">
        <v>231.86543639999999</v>
      </c>
      <c r="BM282" s="85">
        <v>3.2273687550000001</v>
      </c>
      <c r="BN282" s="85">
        <v>-1023.2184559999999</v>
      </c>
      <c r="BO282" s="85">
        <v>-203.52975670000001</v>
      </c>
      <c r="BP282" s="85">
        <v>-210.10831089999999</v>
      </c>
      <c r="BQ282" s="296">
        <f t="shared" si="61"/>
        <v>592.11111111111109</v>
      </c>
      <c r="BT282" s="295">
        <v>277</v>
      </c>
      <c r="BU282" s="295">
        <v>51158400</v>
      </c>
      <c r="BV282" s="85">
        <v>1041.260925</v>
      </c>
      <c r="BW282" s="85">
        <v>1001.4306309999999</v>
      </c>
      <c r="BX282" s="85">
        <v>-33.043817509999997</v>
      </c>
      <c r="BY282" s="85">
        <v>31.227061469999999</v>
      </c>
      <c r="BZ282" s="85">
        <v>-190.84975489999999</v>
      </c>
      <c r="CA282" s="85">
        <v>178.8812495</v>
      </c>
    </row>
    <row r="283" spans="31:79" ht="9.9499999999999993" customHeight="1">
      <c r="AE283" s="157">
        <v>243</v>
      </c>
      <c r="AF283" s="157">
        <v>45201600</v>
      </c>
      <c r="AG283" s="157">
        <v>5</v>
      </c>
      <c r="AH283" s="157">
        <v>0</v>
      </c>
      <c r="AI283" s="157">
        <v>0.253919675683623</v>
      </c>
      <c r="AJ283" s="157">
        <v>0.230724902503956</v>
      </c>
      <c r="AK283" s="157">
        <v>0</v>
      </c>
      <c r="AL283" s="157">
        <v>0.70792059504704996</v>
      </c>
      <c r="AM283" s="157">
        <v>0</v>
      </c>
      <c r="AN283" s="157">
        <v>0</v>
      </c>
      <c r="AO283" s="157">
        <v>-0.249999999999964</v>
      </c>
      <c r="AP283" s="157">
        <v>0</v>
      </c>
      <c r="AQ283" s="157">
        <v>0</v>
      </c>
      <c r="AR283" s="157">
        <v>0</v>
      </c>
      <c r="AS283" s="157">
        <v>0</v>
      </c>
      <c r="AT283" s="157">
        <v>0</v>
      </c>
      <c r="AU283" s="157">
        <v>523.16666666666595</v>
      </c>
      <c r="AV283" s="282"/>
      <c r="AW283" s="282"/>
      <c r="AX283" s="282"/>
      <c r="AY283" s="282"/>
      <c r="AZ283" s="282"/>
      <c r="BA283" s="282"/>
      <c r="BH283" s="295">
        <v>278</v>
      </c>
      <c r="BI283" s="295">
        <v>51333600</v>
      </c>
      <c r="BJ283" s="85">
        <v>185</v>
      </c>
      <c r="BK283" s="85">
        <v>1023.410914</v>
      </c>
      <c r="BL283" s="85">
        <v>232.07614079999999</v>
      </c>
      <c r="BM283" s="85">
        <v>3.212363227</v>
      </c>
      <c r="BN283" s="85">
        <v>-1023.410914</v>
      </c>
      <c r="BO283" s="85">
        <v>-203.73054970000001</v>
      </c>
      <c r="BP283" s="85">
        <v>-210.13322790000001</v>
      </c>
      <c r="BQ283" s="296">
        <f t="shared" si="61"/>
        <v>594.13888888888891</v>
      </c>
      <c r="BT283" s="295">
        <v>278</v>
      </c>
      <c r="BU283" s="295">
        <v>51333600</v>
      </c>
      <c r="BV283" s="85">
        <v>1041.2611440000001</v>
      </c>
      <c r="BW283" s="85">
        <v>1001.431183</v>
      </c>
      <c r="BX283" s="85">
        <v>-33.053383369999999</v>
      </c>
      <c r="BY283" s="85">
        <v>31.227061469999999</v>
      </c>
      <c r="BZ283" s="85">
        <v>-190.97252359999999</v>
      </c>
      <c r="CA283" s="85">
        <v>178.90616639999999</v>
      </c>
    </row>
    <row r="284" spans="31:79" ht="9.9499999999999993" customHeight="1">
      <c r="AE284" s="157">
        <v>244</v>
      </c>
      <c r="AF284" s="157">
        <v>45376800</v>
      </c>
      <c r="AG284" s="157">
        <v>5</v>
      </c>
      <c r="AH284" s="157">
        <v>0</v>
      </c>
      <c r="AI284" s="157">
        <v>0.25391967568384499</v>
      </c>
      <c r="AJ284" s="157">
        <v>0.230724902503956</v>
      </c>
      <c r="AK284" s="157">
        <v>0</v>
      </c>
      <c r="AL284" s="157">
        <v>0.66086689712769098</v>
      </c>
      <c r="AM284" s="157">
        <v>0</v>
      </c>
      <c r="AN284" s="157">
        <v>0</v>
      </c>
      <c r="AO284" s="157">
        <v>-0.249999999999964</v>
      </c>
      <c r="AP284" s="157">
        <v>0</v>
      </c>
      <c r="AQ284" s="157">
        <v>0</v>
      </c>
      <c r="AR284" s="157">
        <v>0</v>
      </c>
      <c r="AS284" s="157">
        <v>0</v>
      </c>
      <c r="AT284" s="157">
        <v>0</v>
      </c>
      <c r="AU284" s="157">
        <v>525.194444444444</v>
      </c>
      <c r="AV284" s="282"/>
      <c r="AW284" s="282"/>
      <c r="AX284" s="282"/>
      <c r="AY284" s="282"/>
      <c r="AZ284" s="282"/>
      <c r="BA284" s="282"/>
      <c r="BH284" s="295">
        <v>279</v>
      </c>
      <c r="BI284" s="295">
        <v>51508800</v>
      </c>
      <c r="BJ284" s="85">
        <v>185</v>
      </c>
      <c r="BK284" s="85">
        <v>1023.5876929999999</v>
      </c>
      <c r="BL284" s="85">
        <v>232.27219059999999</v>
      </c>
      <c r="BM284" s="85">
        <v>3.2014365410000001</v>
      </c>
      <c r="BN284" s="85">
        <v>-1023.5876929999999</v>
      </c>
      <c r="BO284" s="85">
        <v>-203.91626260000001</v>
      </c>
      <c r="BP284" s="85">
        <v>-210.15449140000001</v>
      </c>
      <c r="BQ284" s="296">
        <f t="shared" si="61"/>
        <v>596.16666666666663</v>
      </c>
      <c r="BT284" s="295">
        <v>279</v>
      </c>
      <c r="BU284" s="295">
        <v>51508800</v>
      </c>
      <c r="BV284" s="85">
        <v>1041.2613719999999</v>
      </c>
      <c r="BW284" s="85">
        <v>1001.43171</v>
      </c>
      <c r="BX284" s="85">
        <v>-33.063357150000002</v>
      </c>
      <c r="BY284" s="85">
        <v>31.227061469999999</v>
      </c>
      <c r="BZ284" s="85">
        <v>-191.08973599999999</v>
      </c>
      <c r="CA284" s="85">
        <v>178.92742999999999</v>
      </c>
    </row>
    <row r="285" spans="31:79" ht="9.9499999999999993" customHeight="1">
      <c r="AE285" s="157">
        <v>245</v>
      </c>
      <c r="AF285" s="157">
        <v>45552000</v>
      </c>
      <c r="AG285" s="157">
        <v>5</v>
      </c>
      <c r="AH285" s="157">
        <v>0</v>
      </c>
      <c r="AI285" s="157">
        <v>0.253919675683623</v>
      </c>
      <c r="AJ285" s="157">
        <v>0.230724902503956</v>
      </c>
      <c r="AK285" s="157">
        <v>0</v>
      </c>
      <c r="AL285" s="157">
        <v>0.65979361426149297</v>
      </c>
      <c r="AM285" s="157">
        <v>0</v>
      </c>
      <c r="AN285" s="157">
        <v>0</v>
      </c>
      <c r="AO285" s="157">
        <v>-0.249999999999901</v>
      </c>
      <c r="AP285" s="157">
        <v>0</v>
      </c>
      <c r="AQ285" s="157">
        <v>0</v>
      </c>
      <c r="AR285" s="157">
        <v>0</v>
      </c>
      <c r="AS285" s="157">
        <v>0</v>
      </c>
      <c r="AT285" s="157">
        <v>0</v>
      </c>
      <c r="AU285" s="157">
        <v>527.22222222222194</v>
      </c>
      <c r="AV285" s="282"/>
      <c r="AW285" s="282"/>
      <c r="AX285" s="282"/>
      <c r="AY285" s="282"/>
      <c r="AZ285" s="282"/>
      <c r="BA285" s="282"/>
      <c r="BH285" s="295">
        <v>280</v>
      </c>
      <c r="BI285" s="295">
        <v>51684000</v>
      </c>
      <c r="BJ285" s="85">
        <v>185</v>
      </c>
      <c r="BK285" s="85">
        <v>1023.7568649999999</v>
      </c>
      <c r="BL285" s="85">
        <v>232.45753959999999</v>
      </c>
      <c r="BM285" s="85">
        <v>3.1896373159999998</v>
      </c>
      <c r="BN285" s="85">
        <v>-1023.7568649999999</v>
      </c>
      <c r="BO285" s="85">
        <v>-204.09093010000001</v>
      </c>
      <c r="BP285" s="85">
        <v>-210.17697219999999</v>
      </c>
      <c r="BQ285" s="296">
        <f t="shared" si="61"/>
        <v>598.19444444444446</v>
      </c>
      <c r="BT285" s="295">
        <v>280</v>
      </c>
      <c r="BU285" s="295">
        <v>51684000</v>
      </c>
      <c r="BV285" s="85">
        <v>1041.261608</v>
      </c>
      <c r="BW285" s="85">
        <v>1001.432213</v>
      </c>
      <c r="BX285" s="85">
        <v>-33.073674850000003</v>
      </c>
      <c r="BY285" s="85">
        <v>31.227061469999999</v>
      </c>
      <c r="BZ285" s="85">
        <v>-191.20156470000001</v>
      </c>
      <c r="CA285" s="85">
        <v>178.9499107</v>
      </c>
    </row>
    <row r="286" spans="31:79" ht="9.9499999999999993" customHeight="1">
      <c r="AE286" s="157">
        <v>246</v>
      </c>
      <c r="AF286" s="157">
        <v>45727200</v>
      </c>
      <c r="AG286" s="157">
        <v>5</v>
      </c>
      <c r="AH286" s="157">
        <v>0</v>
      </c>
      <c r="AI286" s="157">
        <v>0.253919675683623</v>
      </c>
      <c r="AJ286" s="157">
        <v>0.230724902503956</v>
      </c>
      <c r="AK286" s="157">
        <v>0</v>
      </c>
      <c r="AL286" s="157">
        <v>0.66225852130764495</v>
      </c>
      <c r="AM286" s="157">
        <v>0</v>
      </c>
      <c r="AN286" s="157">
        <v>0</v>
      </c>
      <c r="AO286" s="157">
        <v>-0.249999999999964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529.25</v>
      </c>
      <c r="AV286" s="282"/>
      <c r="AW286" s="282"/>
      <c r="AX286" s="282"/>
      <c r="AY286" s="282"/>
      <c r="AZ286" s="282"/>
      <c r="BA286" s="282"/>
      <c r="BH286" s="295">
        <v>281</v>
      </c>
      <c r="BI286" s="295">
        <v>51859200</v>
      </c>
      <c r="BJ286" s="85">
        <v>185</v>
      </c>
      <c r="BK286" s="85">
        <v>1023.918517</v>
      </c>
      <c r="BL286" s="85">
        <v>232.632589</v>
      </c>
      <c r="BM286" s="85">
        <v>3.1848010819999999</v>
      </c>
      <c r="BN286" s="85">
        <v>-1023.918517</v>
      </c>
      <c r="BO286" s="85">
        <v>-204.25500099999999</v>
      </c>
      <c r="BP286" s="85">
        <v>-210.19278689999999</v>
      </c>
      <c r="BQ286" s="296">
        <f t="shared" si="61"/>
        <v>600.22222222222217</v>
      </c>
      <c r="BT286" s="295">
        <v>281</v>
      </c>
      <c r="BU286" s="295">
        <v>51859200</v>
      </c>
      <c r="BV286" s="85">
        <v>1041.261851</v>
      </c>
      <c r="BW286" s="85">
        <v>1001.432688</v>
      </c>
      <c r="BX286" s="85">
        <v>-33.084298429999997</v>
      </c>
      <c r="BY286" s="85">
        <v>31.227061469999999</v>
      </c>
      <c r="BZ286" s="85">
        <v>-191.30734150000001</v>
      </c>
      <c r="CA286" s="85">
        <v>178.96572549999999</v>
      </c>
    </row>
    <row r="287" spans="31:79" ht="9.9499999999999993" customHeight="1">
      <c r="AE287" s="157">
        <v>247</v>
      </c>
      <c r="AF287" s="157">
        <v>45902400</v>
      </c>
      <c r="AG287" s="157">
        <v>5</v>
      </c>
      <c r="AH287" s="157">
        <v>0</v>
      </c>
      <c r="AI287" s="157">
        <v>0.253919675683623</v>
      </c>
      <c r="AJ287" s="157">
        <v>0.230724902503956</v>
      </c>
      <c r="AK287" s="157">
        <v>0</v>
      </c>
      <c r="AL287" s="157">
        <v>0.63570929275221599</v>
      </c>
      <c r="AM287" s="157">
        <v>0</v>
      </c>
      <c r="AN287" s="157">
        <v>0</v>
      </c>
      <c r="AO287" s="157">
        <v>-0.249999999999964</v>
      </c>
      <c r="AP287" s="157">
        <v>0</v>
      </c>
      <c r="AQ287" s="157">
        <v>0</v>
      </c>
      <c r="AR287" s="157">
        <v>0</v>
      </c>
      <c r="AS287" s="157">
        <v>0</v>
      </c>
      <c r="AT287" s="157">
        <v>0</v>
      </c>
      <c r="AU287" s="157">
        <v>531.27777777777703</v>
      </c>
      <c r="AV287" s="282"/>
      <c r="AW287" s="282"/>
      <c r="AX287" s="282"/>
      <c r="AY287" s="282"/>
      <c r="AZ287" s="282"/>
      <c r="BA287" s="282"/>
      <c r="BH287" s="295">
        <v>282</v>
      </c>
      <c r="BI287" s="295">
        <v>52034400</v>
      </c>
      <c r="BJ287" s="85">
        <v>185</v>
      </c>
      <c r="BK287" s="85">
        <v>1024.0728529999999</v>
      </c>
      <c r="BL287" s="85">
        <v>232.7979842</v>
      </c>
      <c r="BM287" s="85">
        <v>3.1790347259999998</v>
      </c>
      <c r="BN287" s="85">
        <v>-1024.0728529999999</v>
      </c>
      <c r="BO287" s="85">
        <v>-204.40912829999999</v>
      </c>
      <c r="BP287" s="85">
        <v>-210.20982119999999</v>
      </c>
      <c r="BQ287" s="296">
        <f t="shared" si="61"/>
        <v>602.25</v>
      </c>
      <c r="BT287" s="295">
        <v>282</v>
      </c>
      <c r="BU287" s="295">
        <v>52034400</v>
      </c>
      <c r="BV287" s="85">
        <v>1041.262101</v>
      </c>
      <c r="BW287" s="85">
        <v>1001.433139</v>
      </c>
      <c r="BX287" s="85">
        <v>-33.095220230000002</v>
      </c>
      <c r="BY287" s="85">
        <v>31.227061469999999</v>
      </c>
      <c r="BZ287" s="85">
        <v>-191.40753219999999</v>
      </c>
      <c r="CA287" s="85">
        <v>178.9827597</v>
      </c>
    </row>
    <row r="288" spans="31:79" ht="9.9499999999999993" customHeight="1">
      <c r="AE288" s="157">
        <v>248</v>
      </c>
      <c r="AF288" s="157">
        <v>46077600</v>
      </c>
      <c r="AG288" s="157">
        <v>5</v>
      </c>
      <c r="AH288" s="157">
        <v>0</v>
      </c>
      <c r="AI288" s="157">
        <v>0.253919675683623</v>
      </c>
      <c r="AJ288" s="157">
        <v>0.230724902503956</v>
      </c>
      <c r="AK288" s="157">
        <v>0</v>
      </c>
      <c r="AL288" s="157">
        <v>0.61138202439272005</v>
      </c>
      <c r="AM288" s="157">
        <v>0</v>
      </c>
      <c r="AN288" s="157">
        <v>0</v>
      </c>
      <c r="AO288" s="157">
        <v>-0.249999999999964</v>
      </c>
      <c r="AP288" s="157">
        <v>0</v>
      </c>
      <c r="AQ288" s="157">
        <v>0</v>
      </c>
      <c r="AR288" s="157">
        <v>0</v>
      </c>
      <c r="AS288" s="157">
        <v>0</v>
      </c>
      <c r="AT288" s="157">
        <v>0</v>
      </c>
      <c r="AU288" s="157">
        <v>533.30555555555497</v>
      </c>
      <c r="AV288" s="282"/>
      <c r="AW288" s="282"/>
      <c r="AX288" s="282"/>
      <c r="AY288" s="282"/>
      <c r="AZ288" s="282"/>
      <c r="BA288" s="282"/>
      <c r="BH288" s="295">
        <v>283</v>
      </c>
      <c r="BI288" s="295">
        <v>52209600</v>
      </c>
      <c r="BJ288" s="85">
        <v>185</v>
      </c>
      <c r="BK288" s="85">
        <v>1024.2244700000001</v>
      </c>
      <c r="BL288" s="85">
        <v>232.96121880000001</v>
      </c>
      <c r="BM288" s="85">
        <v>3.1736786499999998</v>
      </c>
      <c r="BN288" s="85">
        <v>-1024.2244700000001</v>
      </c>
      <c r="BO288" s="85">
        <v>-204.5609067</v>
      </c>
      <c r="BP288" s="85">
        <v>-210.2266334</v>
      </c>
      <c r="BQ288" s="296">
        <f t="shared" si="61"/>
        <v>604.27777777777783</v>
      </c>
      <c r="BT288" s="295">
        <v>283</v>
      </c>
      <c r="BU288" s="295">
        <v>52209600</v>
      </c>
      <c r="BV288" s="85">
        <v>1041.262356</v>
      </c>
      <c r="BW288" s="85">
        <v>1001.433565</v>
      </c>
      <c r="BX288" s="85">
        <v>-33.106355299999997</v>
      </c>
      <c r="BY288" s="85">
        <v>31.227061469999999</v>
      </c>
      <c r="BZ288" s="85">
        <v>-191.50247920000001</v>
      </c>
      <c r="CA288" s="85">
        <v>178.99957190000001</v>
      </c>
    </row>
    <row r="289" spans="31:79" ht="9.9499999999999993" customHeight="1">
      <c r="AE289" s="157">
        <v>249</v>
      </c>
      <c r="AF289" s="157">
        <v>46252800</v>
      </c>
      <c r="AG289" s="157">
        <v>5</v>
      </c>
      <c r="AH289" s="157">
        <v>0</v>
      </c>
      <c r="AI289" s="157">
        <v>0.25391967568384499</v>
      </c>
      <c r="AJ289" s="157">
        <v>0.230724902503956</v>
      </c>
      <c r="AK289" s="157">
        <v>0</v>
      </c>
      <c r="AL289" s="157">
        <v>0.61418036359599404</v>
      </c>
      <c r="AM289" s="157">
        <v>0</v>
      </c>
      <c r="AN289" s="157">
        <v>0</v>
      </c>
      <c r="AO289" s="157">
        <v>-0.249999999999901</v>
      </c>
      <c r="AP289" s="157">
        <v>0</v>
      </c>
      <c r="AQ289" s="157">
        <v>0</v>
      </c>
      <c r="AR289" s="157">
        <v>0</v>
      </c>
      <c r="AS289" s="157">
        <v>0</v>
      </c>
      <c r="AT289" s="157">
        <v>0</v>
      </c>
      <c r="AU289" s="157">
        <v>535.33333333333303</v>
      </c>
      <c r="AV289" s="282"/>
      <c r="AW289" s="282"/>
      <c r="AX289" s="282"/>
      <c r="AY289" s="282"/>
      <c r="AZ289" s="282"/>
      <c r="BA289" s="282"/>
      <c r="BH289" s="295">
        <v>284</v>
      </c>
      <c r="BI289" s="295">
        <v>52384800</v>
      </c>
      <c r="BJ289" s="85">
        <v>185</v>
      </c>
      <c r="BK289" s="85">
        <v>1024.388123</v>
      </c>
      <c r="BL289" s="85">
        <v>233.16480329999999</v>
      </c>
      <c r="BM289" s="85">
        <v>3.1724492230000001</v>
      </c>
      <c r="BN289" s="85">
        <v>-1024.388123</v>
      </c>
      <c r="BO289" s="85">
        <v>-204.7527939</v>
      </c>
      <c r="BP289" s="85">
        <v>-210.23956029999999</v>
      </c>
      <c r="BQ289" s="296">
        <f t="shared" si="61"/>
        <v>606.30555555555554</v>
      </c>
      <c r="BT289" s="295">
        <v>284</v>
      </c>
      <c r="BU289" s="295">
        <v>52384800</v>
      </c>
      <c r="BV289" s="85">
        <v>1041.2626170000001</v>
      </c>
      <c r="BW289" s="85">
        <v>1001.433982</v>
      </c>
      <c r="BX289" s="85">
        <v>-33.11776991</v>
      </c>
      <c r="BY289" s="85">
        <v>31.227061469999999</v>
      </c>
      <c r="BZ289" s="85">
        <v>-191.5953322</v>
      </c>
      <c r="CA289" s="85">
        <v>179.0124988</v>
      </c>
    </row>
    <row r="290" spans="31:79" ht="9.9499999999999993" customHeight="1">
      <c r="AE290" s="157">
        <v>250</v>
      </c>
      <c r="AF290" s="157">
        <v>46428000</v>
      </c>
      <c r="AG290" s="157">
        <v>5</v>
      </c>
      <c r="AH290" s="157">
        <v>0</v>
      </c>
      <c r="AI290" s="157">
        <v>0.253919675683623</v>
      </c>
      <c r="AJ290" s="157">
        <v>0.230724902503956</v>
      </c>
      <c r="AK290" s="157">
        <v>0</v>
      </c>
      <c r="AL290" s="157">
        <v>0.61371854969272199</v>
      </c>
      <c r="AM290" s="157">
        <v>0</v>
      </c>
      <c r="AN290" s="157">
        <v>0</v>
      </c>
      <c r="AO290" s="157">
        <v>-0.249999999999901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537.36111111111097</v>
      </c>
      <c r="AV290" s="282"/>
      <c r="AW290" s="282"/>
      <c r="AX290" s="282"/>
      <c r="AY290" s="282"/>
      <c r="AZ290" s="282"/>
      <c r="BA290" s="282"/>
      <c r="BH290" s="295">
        <v>285</v>
      </c>
      <c r="BI290" s="295">
        <v>52560000</v>
      </c>
      <c r="BJ290" s="85">
        <v>185</v>
      </c>
      <c r="BK290" s="85">
        <v>1024.5394699999999</v>
      </c>
      <c r="BL290" s="85">
        <v>233.33657479999999</v>
      </c>
      <c r="BM290" s="85">
        <v>3.1700216120000002</v>
      </c>
      <c r="BN290" s="85">
        <v>-1024.5394699999999</v>
      </c>
      <c r="BO290" s="85">
        <v>-204.91239049999999</v>
      </c>
      <c r="BP290" s="85">
        <v>-210.25416269999999</v>
      </c>
      <c r="BQ290" s="296">
        <f t="shared" si="61"/>
        <v>608.33333333333337</v>
      </c>
      <c r="BT290" s="295">
        <v>285</v>
      </c>
      <c r="BU290" s="295">
        <v>52560000</v>
      </c>
      <c r="BV290" s="85">
        <v>1041.2628890000001</v>
      </c>
      <c r="BW290" s="85">
        <v>1001.434379</v>
      </c>
      <c r="BX290" s="85">
        <v>-33.129653390000001</v>
      </c>
      <c r="BY290" s="85">
        <v>31.227061469999999</v>
      </c>
      <c r="BZ290" s="85">
        <v>-191.68379759999999</v>
      </c>
      <c r="CA290" s="85">
        <v>179.0271012</v>
      </c>
    </row>
    <row r="291" spans="31:79" ht="9.9499999999999993" customHeight="1">
      <c r="AE291" s="157">
        <v>251</v>
      </c>
      <c r="AF291" s="157">
        <v>46603200</v>
      </c>
      <c r="AG291" s="157">
        <v>5</v>
      </c>
      <c r="AH291" s="157">
        <v>0</v>
      </c>
      <c r="AI291" s="157">
        <v>0.253919675683623</v>
      </c>
      <c r="AJ291" s="157">
        <v>0.230724902503956</v>
      </c>
      <c r="AK291" s="157">
        <v>0</v>
      </c>
      <c r="AL291" s="157">
        <v>0.60321148873568098</v>
      </c>
      <c r="AM291" s="157">
        <v>0</v>
      </c>
      <c r="AN291" s="157">
        <v>0</v>
      </c>
      <c r="AO291" s="157">
        <v>-0.249999999999964</v>
      </c>
      <c r="AP291" s="157">
        <v>0</v>
      </c>
      <c r="AQ291" s="157">
        <v>0</v>
      </c>
      <c r="AR291" s="157">
        <v>0</v>
      </c>
      <c r="AS291" s="157">
        <v>0</v>
      </c>
      <c r="AT291" s="157">
        <v>0</v>
      </c>
      <c r="AU291" s="157">
        <v>539.388888888888</v>
      </c>
      <c r="AV291" s="282"/>
      <c r="AW291" s="282"/>
      <c r="AX291" s="282"/>
      <c r="AY291" s="282"/>
      <c r="AZ291" s="282"/>
      <c r="BA291" s="282"/>
      <c r="BH291" s="295">
        <v>286</v>
      </c>
      <c r="BI291" s="295">
        <v>52735200</v>
      </c>
      <c r="BJ291" s="85">
        <v>185</v>
      </c>
      <c r="BK291" s="85">
        <v>1024.6293989999999</v>
      </c>
      <c r="BL291" s="85">
        <v>233.38864960000001</v>
      </c>
      <c r="BM291" s="85">
        <v>3.168246501</v>
      </c>
      <c r="BN291" s="85">
        <v>-1024.6293989999999</v>
      </c>
      <c r="BO291" s="85">
        <v>-204.95218919999999</v>
      </c>
      <c r="BP291" s="85">
        <v>-210.268214</v>
      </c>
      <c r="BQ291" s="296">
        <f t="shared" si="61"/>
        <v>610.36111111111109</v>
      </c>
      <c r="BT291" s="295">
        <v>286</v>
      </c>
      <c r="BU291" s="295">
        <v>52735200</v>
      </c>
      <c r="BV291" s="85">
        <v>1041.2631690000001</v>
      </c>
      <c r="BW291" s="85">
        <v>1001.434755</v>
      </c>
      <c r="BX291" s="85">
        <v>-33.14192783</v>
      </c>
      <c r="BY291" s="85">
        <v>31.227061469999999</v>
      </c>
      <c r="BZ291" s="85">
        <v>-191.76736149999999</v>
      </c>
      <c r="CA291" s="85">
        <v>179.04115250000001</v>
      </c>
    </row>
    <row r="292" spans="31:79" ht="9.9499999999999993" customHeight="1">
      <c r="AE292" s="157">
        <v>252</v>
      </c>
      <c r="AF292" s="157">
        <v>46778400</v>
      </c>
      <c r="AG292" s="157">
        <v>5</v>
      </c>
      <c r="AH292" s="157">
        <v>0</v>
      </c>
      <c r="AI292" s="157">
        <v>0.253919675683623</v>
      </c>
      <c r="AJ292" s="157">
        <v>0.230724902503956</v>
      </c>
      <c r="AK292" s="157">
        <v>0</v>
      </c>
      <c r="AL292" s="157">
        <v>0.59130038428999798</v>
      </c>
      <c r="AM292" s="157">
        <v>0</v>
      </c>
      <c r="AN292" s="157">
        <v>0</v>
      </c>
      <c r="AO292" s="157">
        <v>-0.249999999999964</v>
      </c>
      <c r="AP292" s="157">
        <v>0</v>
      </c>
      <c r="AQ292" s="157">
        <v>0</v>
      </c>
      <c r="AR292" s="157">
        <v>0</v>
      </c>
      <c r="AS292" s="157">
        <v>0</v>
      </c>
      <c r="AT292" s="157">
        <v>0</v>
      </c>
      <c r="AU292" s="157">
        <v>541.41666666666595</v>
      </c>
      <c r="AV292" s="282"/>
      <c r="AW292" s="282"/>
      <c r="AX292" s="282"/>
      <c r="AY292" s="282"/>
      <c r="AZ292" s="282"/>
      <c r="BA292" s="282"/>
      <c r="BH292" s="295">
        <v>287</v>
      </c>
      <c r="BI292" s="295">
        <v>52910400</v>
      </c>
      <c r="BJ292" s="85">
        <v>185</v>
      </c>
      <c r="BK292" s="85">
        <v>1024.7615699999999</v>
      </c>
      <c r="BL292" s="85">
        <v>233.53008410000001</v>
      </c>
      <c r="BM292" s="85">
        <v>3.1707380399999998</v>
      </c>
      <c r="BN292" s="85">
        <v>-1024.7615699999999</v>
      </c>
      <c r="BO292" s="85">
        <v>-205.08080509999999</v>
      </c>
      <c r="BP292" s="85">
        <v>-210.2785409</v>
      </c>
      <c r="BQ292" s="296">
        <f t="shared" si="61"/>
        <v>612.38888888888891</v>
      </c>
      <c r="BT292" s="295">
        <v>287</v>
      </c>
      <c r="BU292" s="295">
        <v>52910400</v>
      </c>
      <c r="BV292" s="85">
        <v>1041.2634559999999</v>
      </c>
      <c r="BW292" s="85">
        <v>1001.435107</v>
      </c>
      <c r="BX292" s="85">
        <v>-33.154464079999997</v>
      </c>
      <c r="BY292" s="85">
        <v>31.227061469999999</v>
      </c>
      <c r="BZ292" s="85">
        <v>-191.84581370000001</v>
      </c>
      <c r="CA292" s="85">
        <v>179.0514795</v>
      </c>
    </row>
    <row r="293" spans="31:79" ht="9.9499999999999993" customHeight="1">
      <c r="AE293" s="157">
        <v>253</v>
      </c>
      <c r="AF293" s="157">
        <v>46953600</v>
      </c>
      <c r="AG293" s="157">
        <v>5</v>
      </c>
      <c r="AH293" s="157">
        <v>0</v>
      </c>
      <c r="AI293" s="157">
        <v>0.26220410355576401</v>
      </c>
      <c r="AJ293" s="157">
        <v>0.230724902503956</v>
      </c>
      <c r="AK293" s="157">
        <v>0</v>
      </c>
      <c r="AL293" s="157">
        <v>0.58067394974822695</v>
      </c>
      <c r="AM293" s="157">
        <v>0</v>
      </c>
      <c r="AN293" s="157">
        <v>0</v>
      </c>
      <c r="AO293" s="157">
        <v>-0.249999999999964</v>
      </c>
      <c r="AP293" s="157">
        <v>0</v>
      </c>
      <c r="AQ293" s="157">
        <v>0</v>
      </c>
      <c r="AR293" s="157">
        <v>0</v>
      </c>
      <c r="AS293" s="157">
        <v>0</v>
      </c>
      <c r="AT293" s="157">
        <v>0</v>
      </c>
      <c r="AU293" s="157">
        <v>543.444444444444</v>
      </c>
      <c r="AV293" s="282"/>
      <c r="AW293" s="282"/>
      <c r="AX293" s="282"/>
      <c r="AY293" s="282"/>
      <c r="AZ293" s="282"/>
      <c r="BA293" s="282"/>
      <c r="BH293" s="295">
        <v>288</v>
      </c>
      <c r="BI293" s="295">
        <v>53085600</v>
      </c>
      <c r="BJ293" s="85">
        <v>185</v>
      </c>
      <c r="BK293" s="85">
        <v>1024.889968</v>
      </c>
      <c r="BL293" s="85">
        <v>233.6726103</v>
      </c>
      <c r="BM293" s="85">
        <v>3.1720152260000001</v>
      </c>
      <c r="BN293" s="85">
        <v>-1024.889968</v>
      </c>
      <c r="BO293" s="85">
        <v>-205.21012010000001</v>
      </c>
      <c r="BP293" s="85">
        <v>-210.29047499999999</v>
      </c>
      <c r="BQ293" s="296">
        <f t="shared" si="61"/>
        <v>614.41666666666663</v>
      </c>
      <c r="BT293" s="295">
        <v>288</v>
      </c>
      <c r="BU293" s="295">
        <v>53085600</v>
      </c>
      <c r="BV293" s="85">
        <v>1041.2637520000001</v>
      </c>
      <c r="BW293" s="85">
        <v>1001.435439</v>
      </c>
      <c r="BX293" s="85">
        <v>-33.1674036</v>
      </c>
      <c r="BY293" s="85">
        <v>31.227061469999999</v>
      </c>
      <c r="BZ293" s="85">
        <v>-191.9199241</v>
      </c>
      <c r="CA293" s="85">
        <v>179.0634135</v>
      </c>
    </row>
    <row r="294" spans="31:79" ht="9.9499999999999993" customHeight="1">
      <c r="AE294" s="157">
        <v>254</v>
      </c>
      <c r="AF294" s="157">
        <v>47128800</v>
      </c>
      <c r="AG294" s="157">
        <v>5</v>
      </c>
      <c r="AH294" s="157">
        <v>0</v>
      </c>
      <c r="AI294" s="157">
        <v>0.26220410355576401</v>
      </c>
      <c r="AJ294" s="157">
        <v>0.230724902503956</v>
      </c>
      <c r="AK294" s="157">
        <v>0</v>
      </c>
      <c r="AL294" s="157">
        <v>0.57014296568780298</v>
      </c>
      <c r="AM294" s="157">
        <v>0</v>
      </c>
      <c r="AN294" s="157">
        <v>0</v>
      </c>
      <c r="AO294" s="157">
        <v>-0.249999999999964</v>
      </c>
      <c r="AP294" s="157">
        <v>0</v>
      </c>
      <c r="AQ294" s="157">
        <v>0</v>
      </c>
      <c r="AR294" s="157">
        <v>0</v>
      </c>
      <c r="AS294" s="157">
        <v>0</v>
      </c>
      <c r="AT294" s="157">
        <v>0</v>
      </c>
      <c r="AU294" s="157">
        <v>545.47222222222194</v>
      </c>
      <c r="AV294" s="282"/>
      <c r="AW294" s="282"/>
      <c r="AX294" s="282"/>
      <c r="AY294" s="282"/>
      <c r="AZ294" s="282"/>
      <c r="BA294" s="282"/>
      <c r="BH294" s="295">
        <v>289</v>
      </c>
      <c r="BI294" s="295">
        <v>53260800</v>
      </c>
      <c r="BJ294" s="85">
        <v>185</v>
      </c>
      <c r="BK294" s="85">
        <v>1025.0137110000001</v>
      </c>
      <c r="BL294" s="85">
        <v>233.80909829999999</v>
      </c>
      <c r="BM294" s="85">
        <v>3.1722566040000002</v>
      </c>
      <c r="BN294" s="85">
        <v>-1025.0137110000001</v>
      </c>
      <c r="BO294" s="85">
        <v>-205.3330507</v>
      </c>
      <c r="BP294" s="85">
        <v>-210.30379110000001</v>
      </c>
      <c r="BQ294" s="296">
        <f t="shared" si="61"/>
        <v>616.44444444444446</v>
      </c>
      <c r="BT294" s="295">
        <v>289</v>
      </c>
      <c r="BU294" s="295">
        <v>53260800</v>
      </c>
      <c r="BV294" s="85">
        <v>1041.2640550000001</v>
      </c>
      <c r="BW294" s="85">
        <v>1001.435754</v>
      </c>
      <c r="BX294" s="85">
        <v>-33.180699689999997</v>
      </c>
      <c r="BY294" s="85">
        <v>31.227061469999999</v>
      </c>
      <c r="BZ294" s="85">
        <v>-191.99007209999999</v>
      </c>
      <c r="CA294" s="85">
        <v>179.07672959999999</v>
      </c>
    </row>
    <row r="295" spans="31:79" ht="9.9499999999999993" customHeight="1">
      <c r="AE295" s="157">
        <v>255</v>
      </c>
      <c r="AF295" s="157">
        <v>47304000</v>
      </c>
      <c r="AG295" s="157">
        <v>5</v>
      </c>
      <c r="AH295" s="157">
        <v>0</v>
      </c>
      <c r="AI295" s="157">
        <v>0.262204103555986</v>
      </c>
      <c r="AJ295" s="157">
        <v>0.230724902503956</v>
      </c>
      <c r="AK295" s="157">
        <v>0</v>
      </c>
      <c r="AL295" s="157">
        <v>0.56058812299861704</v>
      </c>
      <c r="AM295" s="157">
        <v>0</v>
      </c>
      <c r="AN295" s="157">
        <v>0</v>
      </c>
      <c r="AO295" s="157">
        <v>-0.25000000000002798</v>
      </c>
      <c r="AP295" s="157">
        <v>0</v>
      </c>
      <c r="AQ295" s="157">
        <v>0</v>
      </c>
      <c r="AR295" s="157">
        <v>0</v>
      </c>
      <c r="AS295" s="157">
        <v>0</v>
      </c>
      <c r="AT295" s="157">
        <v>0</v>
      </c>
      <c r="AU295" s="157">
        <v>547.5</v>
      </c>
      <c r="AV295" s="282"/>
      <c r="AW295" s="282"/>
      <c r="AX295" s="282"/>
      <c r="AY295" s="282"/>
      <c r="AZ295" s="282"/>
      <c r="BA295" s="282"/>
      <c r="BH295" s="295">
        <v>290</v>
      </c>
      <c r="BI295" s="295">
        <v>53436000</v>
      </c>
      <c r="BJ295" s="85">
        <v>185</v>
      </c>
      <c r="BK295" s="85">
        <v>1025.130324</v>
      </c>
      <c r="BL295" s="85">
        <v>233.9338223</v>
      </c>
      <c r="BM295" s="85">
        <v>3.1716621009999999</v>
      </c>
      <c r="BN295" s="85">
        <v>-1025.130324</v>
      </c>
      <c r="BO295" s="85">
        <v>-205.44397180000001</v>
      </c>
      <c r="BP295" s="85">
        <v>-210.3181884</v>
      </c>
      <c r="BQ295" s="296">
        <f t="shared" si="61"/>
        <v>618.47222222222217</v>
      </c>
      <c r="BT295" s="295">
        <v>290</v>
      </c>
      <c r="BU295" s="295">
        <v>53436000</v>
      </c>
      <c r="BV295" s="85">
        <v>1041.264365</v>
      </c>
      <c r="BW295" s="85">
        <v>1001.43605</v>
      </c>
      <c r="BX295" s="85">
        <v>-33.194251440000002</v>
      </c>
      <c r="BY295" s="85">
        <v>31.227061469999999</v>
      </c>
      <c r="BZ295" s="85">
        <v>-192.05602239999999</v>
      </c>
      <c r="CA295" s="85">
        <v>179.09112690000001</v>
      </c>
    </row>
    <row r="296" spans="31:79" ht="9.9499999999999993" customHeight="1">
      <c r="AE296" s="157">
        <v>256</v>
      </c>
      <c r="AF296" s="157">
        <v>47479200</v>
      </c>
      <c r="AG296" s="157">
        <v>0.374999999999999</v>
      </c>
      <c r="AH296" s="157">
        <v>0</v>
      </c>
      <c r="AI296" s="157">
        <v>0.26220410355587498</v>
      </c>
      <c r="AJ296" s="157">
        <v>0.230724902503956</v>
      </c>
      <c r="AK296" s="157">
        <v>0</v>
      </c>
      <c r="AL296" s="157">
        <v>0.55127897739503895</v>
      </c>
      <c r="AM296" s="157">
        <v>0</v>
      </c>
      <c r="AN296" s="157">
        <v>0</v>
      </c>
      <c r="AO296" s="157">
        <v>-0.24999999339641901</v>
      </c>
      <c r="AP296" s="157">
        <v>0</v>
      </c>
      <c r="AQ296" s="157">
        <v>0</v>
      </c>
      <c r="AR296" s="157">
        <v>0</v>
      </c>
      <c r="AS296" s="157">
        <v>0</v>
      </c>
      <c r="AT296" s="157">
        <v>0</v>
      </c>
      <c r="AU296" s="157">
        <v>549.52777777777703</v>
      </c>
      <c r="AV296" s="282"/>
      <c r="AW296" s="282"/>
      <c r="AX296" s="282"/>
      <c r="AY296" s="282"/>
      <c r="AZ296" s="282"/>
      <c r="BA296" s="282"/>
      <c r="BH296" s="295">
        <v>291</v>
      </c>
      <c r="BI296" s="295">
        <v>53611200</v>
      </c>
      <c r="BJ296" s="85">
        <v>185</v>
      </c>
      <c r="BK296" s="85">
        <v>1025.2403400000001</v>
      </c>
      <c r="BL296" s="85">
        <v>234.04908399999999</v>
      </c>
      <c r="BM296" s="85">
        <v>3.1703068179999998</v>
      </c>
      <c r="BN296" s="85">
        <v>-1025.2403400000001</v>
      </c>
      <c r="BO296" s="85">
        <v>-205.5452756</v>
      </c>
      <c r="BP296" s="85">
        <v>-210.33350150000001</v>
      </c>
      <c r="BQ296" s="296">
        <f t="shared" si="61"/>
        <v>620.5</v>
      </c>
      <c r="BT296" s="295">
        <v>291</v>
      </c>
      <c r="BU296" s="295">
        <v>53611200</v>
      </c>
      <c r="BV296" s="85">
        <v>1041.264678</v>
      </c>
      <c r="BW296" s="85">
        <v>1001.436329</v>
      </c>
      <c r="BX296" s="85">
        <v>-33.207967940000003</v>
      </c>
      <c r="BY296" s="85">
        <v>31.227061469999999</v>
      </c>
      <c r="BZ296" s="85">
        <v>-192.1181277</v>
      </c>
      <c r="CA296" s="85">
        <v>179.10644009999999</v>
      </c>
    </row>
    <row r="297" spans="31:79" ht="9.9499999999999993" customHeight="1">
      <c r="AE297" s="157">
        <v>257</v>
      </c>
      <c r="AF297" s="157">
        <v>47654400</v>
      </c>
      <c r="AG297" s="157">
        <v>0.374999999999999</v>
      </c>
      <c r="AH297" s="157">
        <v>0</v>
      </c>
      <c r="AI297" s="157">
        <v>0.26220410355587498</v>
      </c>
      <c r="AJ297" s="157">
        <v>0.230724902503956</v>
      </c>
      <c r="AK297" s="157">
        <v>0</v>
      </c>
      <c r="AL297" s="157">
        <v>0.53806713224074398</v>
      </c>
      <c r="AM297" s="157">
        <v>0</v>
      </c>
      <c r="AN297" s="157">
        <v>0</v>
      </c>
      <c r="AO297" s="157">
        <v>-0.249999999999901</v>
      </c>
      <c r="AP297" s="157">
        <v>0</v>
      </c>
      <c r="AQ297" s="157">
        <v>0</v>
      </c>
      <c r="AR297" s="157">
        <v>0</v>
      </c>
      <c r="AS297" s="157">
        <v>0</v>
      </c>
      <c r="AT297" s="157">
        <v>0</v>
      </c>
      <c r="AU297" s="157">
        <v>551.55555555555497</v>
      </c>
      <c r="AV297" s="282"/>
      <c r="AW297" s="282"/>
      <c r="AX297" s="282"/>
      <c r="AY297" s="282"/>
      <c r="AZ297" s="282"/>
      <c r="BA297" s="282"/>
      <c r="BH297" s="295">
        <v>292</v>
      </c>
      <c r="BI297" s="295">
        <v>53786400</v>
      </c>
      <c r="BJ297" s="85">
        <v>185</v>
      </c>
      <c r="BK297" s="85">
        <v>1025.3426420000001</v>
      </c>
      <c r="BL297" s="85">
        <v>234.15766249999999</v>
      </c>
      <c r="BM297" s="85">
        <v>3.171504144</v>
      </c>
      <c r="BN297" s="85">
        <v>-1025.3426420000001</v>
      </c>
      <c r="BO297" s="85">
        <v>-205.63981279999999</v>
      </c>
      <c r="BP297" s="85">
        <v>-210.34634550000001</v>
      </c>
      <c r="BQ297" s="296">
        <f t="shared" si="61"/>
        <v>622.52777777777783</v>
      </c>
      <c r="BT297" s="295">
        <v>292</v>
      </c>
      <c r="BU297" s="295">
        <v>53786400</v>
      </c>
      <c r="BV297" s="85">
        <v>1041.2649939999999</v>
      </c>
      <c r="BW297" s="85">
        <v>1001.43659</v>
      </c>
      <c r="BX297" s="85">
        <v>-33.221781249999999</v>
      </c>
      <c r="BY297" s="85">
        <v>31.227061469999999</v>
      </c>
      <c r="BZ297" s="85">
        <v>-192.17648310000001</v>
      </c>
      <c r="CA297" s="85">
        <v>179.11928409999999</v>
      </c>
    </row>
    <row r="298" spans="31:79" ht="9.9499999999999993" customHeight="1">
      <c r="AE298" s="157">
        <v>258</v>
      </c>
      <c r="AF298" s="157">
        <v>47829600</v>
      </c>
      <c r="AG298" s="157">
        <v>0.374999999999999</v>
      </c>
      <c r="AH298" s="157">
        <v>0</v>
      </c>
      <c r="AI298" s="157">
        <v>0.26220410355587498</v>
      </c>
      <c r="AJ298" s="157">
        <v>0.230724902503956</v>
      </c>
      <c r="AK298" s="157">
        <v>0</v>
      </c>
      <c r="AL298" s="157">
        <v>0.53803183896302298</v>
      </c>
      <c r="AM298" s="157">
        <v>0</v>
      </c>
      <c r="AN298" s="157">
        <v>0</v>
      </c>
      <c r="AO298" s="157">
        <v>-0.25000000000002798</v>
      </c>
      <c r="AP298" s="157">
        <v>0</v>
      </c>
      <c r="AQ298" s="157">
        <v>0</v>
      </c>
      <c r="AR298" s="157">
        <v>0</v>
      </c>
      <c r="AS298" s="157">
        <v>0</v>
      </c>
      <c r="AT298" s="157">
        <v>0</v>
      </c>
      <c r="AU298" s="157">
        <v>553.58333333333303</v>
      </c>
      <c r="AV298" s="282"/>
      <c r="AW298" s="282"/>
      <c r="AX298" s="282"/>
      <c r="AY298" s="282"/>
      <c r="AZ298" s="282"/>
      <c r="BA298" s="282"/>
      <c r="BH298" s="295">
        <v>293</v>
      </c>
      <c r="BI298" s="295">
        <v>53961600</v>
      </c>
      <c r="BJ298" s="85">
        <v>185</v>
      </c>
      <c r="BK298" s="85">
        <v>1025.438762</v>
      </c>
      <c r="BL298" s="85">
        <v>234.2606303</v>
      </c>
      <c r="BM298" s="85">
        <v>3.174003935</v>
      </c>
      <c r="BN298" s="85">
        <v>-1025.438762</v>
      </c>
      <c r="BO298" s="85">
        <v>-205.7287958</v>
      </c>
      <c r="BP298" s="85">
        <v>-210.3578306</v>
      </c>
      <c r="BQ298" s="296">
        <f t="shared" si="61"/>
        <v>624.55555555555554</v>
      </c>
      <c r="BT298" s="295">
        <v>293</v>
      </c>
      <c r="BU298" s="295">
        <v>53961600</v>
      </c>
      <c r="BV298" s="85">
        <v>1041.265308</v>
      </c>
      <c r="BW298" s="85">
        <v>1001.436836</v>
      </c>
      <c r="BX298" s="85">
        <v>-33.235551360000002</v>
      </c>
      <c r="BY298" s="85">
        <v>31.227061469999999</v>
      </c>
      <c r="BZ298" s="85">
        <v>-192.2312191</v>
      </c>
      <c r="CA298" s="85">
        <v>179.13076910000001</v>
      </c>
    </row>
    <row r="299" spans="31:79" ht="9.9499999999999993" customHeight="1">
      <c r="AE299" s="157">
        <v>259</v>
      </c>
      <c r="AF299" s="157">
        <v>48004800</v>
      </c>
      <c r="AG299" s="157">
        <v>0.374999999999999</v>
      </c>
      <c r="AH299" s="157">
        <v>0</v>
      </c>
      <c r="AI299" s="157">
        <v>0.26220410355587498</v>
      </c>
      <c r="AJ299" s="157">
        <v>0.230724902503956</v>
      </c>
      <c r="AK299" s="157">
        <v>0</v>
      </c>
      <c r="AL299" s="157">
        <v>0.53930482200357099</v>
      </c>
      <c r="AM299" s="157">
        <v>0</v>
      </c>
      <c r="AN299" s="157">
        <v>0</v>
      </c>
      <c r="AO299" s="157">
        <v>-0.249999999999964</v>
      </c>
      <c r="AP299" s="157">
        <v>0</v>
      </c>
      <c r="AQ299" s="157">
        <v>0</v>
      </c>
      <c r="AR299" s="157">
        <v>0</v>
      </c>
      <c r="AS299" s="157">
        <v>0</v>
      </c>
      <c r="AT299" s="157">
        <v>0</v>
      </c>
      <c r="AU299" s="157">
        <v>555.61111111111097</v>
      </c>
      <c r="AV299" s="282"/>
      <c r="AW299" s="282"/>
      <c r="AX299" s="282"/>
      <c r="AY299" s="282"/>
      <c r="AZ299" s="282"/>
      <c r="BA299" s="282"/>
      <c r="BH299" s="295">
        <v>294</v>
      </c>
      <c r="BI299" s="295">
        <v>54136800</v>
      </c>
      <c r="BJ299" s="85">
        <v>185</v>
      </c>
      <c r="BK299" s="85">
        <v>1025.5306109999999</v>
      </c>
      <c r="BL299" s="85">
        <v>234.35742139999999</v>
      </c>
      <c r="BM299" s="85">
        <v>3.1755929890000001</v>
      </c>
      <c r="BN299" s="85">
        <v>-1025.5306109999999</v>
      </c>
      <c r="BO299" s="85">
        <v>-205.81173219999999</v>
      </c>
      <c r="BP299" s="85">
        <v>-210.37009620000001</v>
      </c>
      <c r="BQ299" s="296">
        <f t="shared" si="61"/>
        <v>626.58333333333337</v>
      </c>
      <c r="BT299" s="295">
        <v>294</v>
      </c>
      <c r="BU299" s="295">
        <v>54136800</v>
      </c>
      <c r="BV299" s="85">
        <v>1041.2656199999999</v>
      </c>
      <c r="BW299" s="85">
        <v>1001.437067</v>
      </c>
      <c r="BX299" s="85">
        <v>-33.24920273</v>
      </c>
      <c r="BY299" s="85">
        <v>31.227061469999999</v>
      </c>
      <c r="BZ299" s="85">
        <v>-192.2826766</v>
      </c>
      <c r="CA299" s="85">
        <v>179.14303469999999</v>
      </c>
    </row>
    <row r="300" spans="31:79" ht="9.9499999999999993" customHeight="1">
      <c r="AE300" s="157">
        <v>260</v>
      </c>
      <c r="AF300" s="157">
        <v>48180000</v>
      </c>
      <c r="AG300" s="157">
        <v>0.374999999999999</v>
      </c>
      <c r="AH300" s="157">
        <v>0</v>
      </c>
      <c r="AI300" s="157">
        <v>0.262204103555986</v>
      </c>
      <c r="AJ300" s="157">
        <v>0.230724902503956</v>
      </c>
      <c r="AK300" s="157">
        <v>0</v>
      </c>
      <c r="AL300" s="157">
        <v>0.54035869230338796</v>
      </c>
      <c r="AM300" s="157">
        <v>0</v>
      </c>
      <c r="AN300" s="157">
        <v>0</v>
      </c>
      <c r="AO300" s="157">
        <v>-0.249999999999964</v>
      </c>
      <c r="AP300" s="157">
        <v>0</v>
      </c>
      <c r="AQ300" s="157">
        <v>0</v>
      </c>
      <c r="AR300" s="157">
        <v>0</v>
      </c>
      <c r="AS300" s="157">
        <v>0</v>
      </c>
      <c r="AT300" s="157">
        <v>0</v>
      </c>
      <c r="AU300" s="157">
        <v>557.638888888888</v>
      </c>
      <c r="AV300" s="282"/>
      <c r="AW300" s="282"/>
      <c r="AX300" s="282"/>
      <c r="AY300" s="282"/>
      <c r="AZ300" s="282"/>
      <c r="BA300" s="282"/>
      <c r="BH300" s="295">
        <v>295</v>
      </c>
      <c r="BI300" s="295">
        <v>54312000</v>
      </c>
      <c r="BJ300" s="85">
        <v>185</v>
      </c>
      <c r="BK300" s="85">
        <v>1025.618723</v>
      </c>
      <c r="BL300" s="85">
        <v>234.44914360000001</v>
      </c>
      <c r="BM300" s="85">
        <v>3.1763468420000001</v>
      </c>
      <c r="BN300" s="85">
        <v>-1025.618723</v>
      </c>
      <c r="BO300" s="85">
        <v>-205.8897781</v>
      </c>
      <c r="BP300" s="85">
        <v>-210.38301870000001</v>
      </c>
      <c r="BQ300" s="296">
        <f t="shared" si="61"/>
        <v>628.61111111111109</v>
      </c>
      <c r="BT300" s="295">
        <v>295</v>
      </c>
      <c r="BU300" s="295">
        <v>54312000</v>
      </c>
      <c r="BV300" s="85">
        <v>1041.265928</v>
      </c>
      <c r="BW300" s="85">
        <v>1001.437284</v>
      </c>
      <c r="BX300" s="85">
        <v>-33.262686100000003</v>
      </c>
      <c r="BY300" s="85">
        <v>31.227061469999999</v>
      </c>
      <c r="BZ300" s="85">
        <v>-192.33122040000001</v>
      </c>
      <c r="CA300" s="85">
        <v>179.15595719999999</v>
      </c>
    </row>
    <row r="301" spans="31:79" ht="9.9499999999999993" customHeight="1">
      <c r="AE301" s="157">
        <v>261</v>
      </c>
      <c r="AF301" s="157">
        <v>48355200</v>
      </c>
      <c r="AG301" s="157">
        <v>0.374999999999999</v>
      </c>
      <c r="AH301" s="157">
        <v>0</v>
      </c>
      <c r="AI301" s="157">
        <v>0.26220410355587498</v>
      </c>
      <c r="AJ301" s="157">
        <v>0.230724902503958</v>
      </c>
      <c r="AK301" s="157">
        <v>0</v>
      </c>
      <c r="AL301" s="157">
        <v>0.54113687866912796</v>
      </c>
      <c r="AM301" s="157">
        <v>0</v>
      </c>
      <c r="AN301" s="157">
        <v>0</v>
      </c>
      <c r="AO301" s="157">
        <v>-0.249999999999901</v>
      </c>
      <c r="AP301" s="157">
        <v>0</v>
      </c>
      <c r="AQ301" s="157">
        <v>0</v>
      </c>
      <c r="AR301" s="157">
        <v>0</v>
      </c>
      <c r="AS301" s="157">
        <v>0</v>
      </c>
      <c r="AT301" s="157">
        <v>0</v>
      </c>
      <c r="AU301" s="157">
        <v>559.66666666666595</v>
      </c>
      <c r="AV301" s="282"/>
      <c r="AW301" s="282"/>
      <c r="AX301" s="282"/>
      <c r="AY301" s="282"/>
      <c r="AZ301" s="282"/>
      <c r="BA301" s="282"/>
      <c r="BH301" s="295">
        <v>296</v>
      </c>
      <c r="BI301" s="295">
        <v>54487200</v>
      </c>
      <c r="BJ301" s="85">
        <v>185</v>
      </c>
      <c r="BK301" s="85">
        <v>1025.703107</v>
      </c>
      <c r="BL301" s="85">
        <v>234.53596769999999</v>
      </c>
      <c r="BM301" s="85">
        <v>3.1794726209999999</v>
      </c>
      <c r="BN301" s="85">
        <v>-1025.703107</v>
      </c>
      <c r="BO301" s="85">
        <v>-205.96314079999999</v>
      </c>
      <c r="BP301" s="85">
        <v>-210.3933543</v>
      </c>
      <c r="BQ301" s="296">
        <f t="shared" si="61"/>
        <v>630.63888888888891</v>
      </c>
      <c r="BT301" s="295">
        <v>296</v>
      </c>
      <c r="BU301" s="295">
        <v>54487200</v>
      </c>
      <c r="BV301" s="85">
        <v>1041.2662310000001</v>
      </c>
      <c r="BW301" s="85">
        <v>1001.437488</v>
      </c>
      <c r="BX301" s="85">
        <v>-33.275965990000003</v>
      </c>
      <c r="BY301" s="85">
        <v>31.227061469999999</v>
      </c>
      <c r="BZ301" s="85">
        <v>-192.37672509999999</v>
      </c>
      <c r="CA301" s="85">
        <v>179.16629280000001</v>
      </c>
    </row>
    <row r="302" spans="31:79" ht="9.9499999999999993" customHeight="1">
      <c r="AE302" s="157">
        <v>262</v>
      </c>
      <c r="AF302" s="157">
        <v>48530400</v>
      </c>
      <c r="AG302" s="157">
        <v>0.374999999999999</v>
      </c>
      <c r="AH302" s="157">
        <v>0</v>
      </c>
      <c r="AI302" s="157">
        <v>0.262204103555986</v>
      </c>
      <c r="AJ302" s="157">
        <v>0.230724902503958</v>
      </c>
      <c r="AK302" s="157">
        <v>0</v>
      </c>
      <c r="AL302" s="157">
        <v>0.541599107277415</v>
      </c>
      <c r="AM302" s="157">
        <v>0</v>
      </c>
      <c r="AN302" s="157">
        <v>0</v>
      </c>
      <c r="AO302" s="157">
        <v>-0.25000000000002798</v>
      </c>
      <c r="AP302" s="157">
        <v>0</v>
      </c>
      <c r="AQ302" s="157">
        <v>0</v>
      </c>
      <c r="AR302" s="157">
        <v>0</v>
      </c>
      <c r="AS302" s="157">
        <v>0</v>
      </c>
      <c r="AT302" s="157">
        <v>0</v>
      </c>
      <c r="AU302" s="157">
        <v>561.694444444444</v>
      </c>
      <c r="AV302" s="282"/>
      <c r="AW302" s="282"/>
      <c r="AX302" s="282"/>
      <c r="AY302" s="282"/>
      <c r="AZ302" s="282"/>
      <c r="BA302" s="282"/>
      <c r="BH302" s="295">
        <v>297</v>
      </c>
      <c r="BI302" s="295">
        <v>54662400</v>
      </c>
      <c r="BJ302" s="85">
        <v>185</v>
      </c>
      <c r="BK302" s="85">
        <v>1025.782719</v>
      </c>
      <c r="BL302" s="85">
        <v>234.61612880000001</v>
      </c>
      <c r="BM302" s="85">
        <v>3.1839886590000002</v>
      </c>
      <c r="BN302" s="85">
        <v>-1025.782719</v>
      </c>
      <c r="BO302" s="85">
        <v>-206.0301192</v>
      </c>
      <c r="BP302" s="85">
        <v>-210.40202099999999</v>
      </c>
      <c r="BQ302" s="296">
        <f t="shared" si="61"/>
        <v>632.66666666666663</v>
      </c>
      <c r="BT302" s="295">
        <v>297</v>
      </c>
      <c r="BU302" s="295">
        <v>54662400</v>
      </c>
      <c r="BV302" s="85">
        <v>1041.2665280000001</v>
      </c>
      <c r="BW302" s="85">
        <v>1001.437678</v>
      </c>
      <c r="BX302" s="85">
        <v>-33.28897911</v>
      </c>
      <c r="BY302" s="85">
        <v>31.227061469999999</v>
      </c>
      <c r="BZ302" s="85">
        <v>-192.41901709999999</v>
      </c>
      <c r="CA302" s="85">
        <v>179.1749595</v>
      </c>
    </row>
    <row r="303" spans="31:79" ht="9.9499999999999993" customHeight="1">
      <c r="AE303" s="157">
        <v>263</v>
      </c>
      <c r="AF303" s="157">
        <v>48705600</v>
      </c>
      <c r="AG303" s="157">
        <v>0.374999999999999</v>
      </c>
      <c r="AH303" s="157">
        <v>0</v>
      </c>
      <c r="AI303" s="157">
        <v>0.26220410355587498</v>
      </c>
      <c r="AJ303" s="157">
        <v>0.244072202068956</v>
      </c>
      <c r="AK303" s="157">
        <v>0</v>
      </c>
      <c r="AL303" s="157">
        <v>0.54204572509554905</v>
      </c>
      <c r="AM303" s="157">
        <v>0</v>
      </c>
      <c r="AN303" s="157">
        <v>0</v>
      </c>
      <c r="AO303" s="157">
        <v>-0.25000000000009098</v>
      </c>
      <c r="AP303" s="157">
        <v>0</v>
      </c>
      <c r="AQ303" s="157">
        <v>0</v>
      </c>
      <c r="AR303" s="157">
        <v>0</v>
      </c>
      <c r="AS303" s="157">
        <v>0</v>
      </c>
      <c r="AT303" s="157">
        <v>0</v>
      </c>
      <c r="AU303" s="157">
        <v>563.72222222222194</v>
      </c>
      <c r="AV303" s="282"/>
      <c r="AW303" s="282"/>
      <c r="AX303" s="282"/>
      <c r="AY303" s="282"/>
      <c r="AZ303" s="282"/>
      <c r="BA303" s="282"/>
      <c r="BH303" s="295">
        <v>298</v>
      </c>
      <c r="BI303" s="295">
        <v>54837600</v>
      </c>
      <c r="BJ303" s="85">
        <v>185</v>
      </c>
      <c r="BK303" s="85">
        <v>1025.85671</v>
      </c>
      <c r="BL303" s="85">
        <v>234.68741779999999</v>
      </c>
      <c r="BM303" s="85">
        <v>3.1876111630000001</v>
      </c>
      <c r="BN303" s="85">
        <v>-1025.85671</v>
      </c>
      <c r="BO303" s="85">
        <v>-206.08852730000001</v>
      </c>
      <c r="BP303" s="85">
        <v>-210.41127940000001</v>
      </c>
      <c r="BQ303" s="296">
        <f t="shared" si="61"/>
        <v>634.69444444444446</v>
      </c>
      <c r="BT303" s="295">
        <v>298</v>
      </c>
      <c r="BU303" s="295">
        <v>54837600</v>
      </c>
      <c r="BV303" s="85">
        <v>1041.2668180000001</v>
      </c>
      <c r="BW303" s="85">
        <v>1001.437853</v>
      </c>
      <c r="BX303" s="85">
        <v>-33.30170193</v>
      </c>
      <c r="BY303" s="85">
        <v>31.227061469999999</v>
      </c>
      <c r="BZ303" s="85">
        <v>-192.45808589999999</v>
      </c>
      <c r="CA303" s="85">
        <v>179.18421789999999</v>
      </c>
    </row>
    <row r="304" spans="31:79" ht="9.9499999999999993" customHeight="1">
      <c r="AE304" s="157">
        <v>264</v>
      </c>
      <c r="AF304" s="157">
        <v>48880800</v>
      </c>
      <c r="AG304" s="157">
        <v>0.374999999999999</v>
      </c>
      <c r="AH304" s="157">
        <v>0</v>
      </c>
      <c r="AI304" s="157">
        <v>0.26220410355587498</v>
      </c>
      <c r="AJ304" s="157">
        <v>0.244072202068956</v>
      </c>
      <c r="AK304" s="157">
        <v>0</v>
      </c>
      <c r="AL304" s="157">
        <v>0.54229770459610704</v>
      </c>
      <c r="AM304" s="157">
        <v>0</v>
      </c>
      <c r="AN304" s="157">
        <v>0</v>
      </c>
      <c r="AO304" s="157">
        <v>-0.25000000000009098</v>
      </c>
      <c r="AP304" s="157">
        <v>0</v>
      </c>
      <c r="AQ304" s="157">
        <v>0</v>
      </c>
      <c r="AR304" s="157">
        <v>0</v>
      </c>
      <c r="AS304" s="157">
        <v>0</v>
      </c>
      <c r="AT304" s="157">
        <v>0</v>
      </c>
      <c r="AU304" s="157">
        <v>565.75</v>
      </c>
      <c r="AV304" s="282"/>
      <c r="AW304" s="282"/>
      <c r="AX304" s="282"/>
      <c r="AY304" s="282"/>
      <c r="AZ304" s="282"/>
      <c r="BA304" s="282"/>
      <c r="BH304" s="295">
        <v>299</v>
      </c>
      <c r="BI304" s="295">
        <v>55012800</v>
      </c>
      <c r="BJ304" s="85">
        <v>185</v>
      </c>
      <c r="BK304" s="85">
        <v>1025.9260549999999</v>
      </c>
      <c r="BL304" s="85">
        <v>234.75253699999999</v>
      </c>
      <c r="BM304" s="85">
        <v>3.1903072020000001</v>
      </c>
      <c r="BN304" s="85">
        <v>-1025.9260549999999</v>
      </c>
      <c r="BO304" s="85">
        <v>-206.14110719999999</v>
      </c>
      <c r="BP304" s="85">
        <v>-210.42112270000001</v>
      </c>
      <c r="BQ304" s="296">
        <f t="shared" si="61"/>
        <v>636.72222222222217</v>
      </c>
      <c r="BT304" s="295">
        <v>299</v>
      </c>
      <c r="BU304" s="295">
        <v>55012800</v>
      </c>
      <c r="BV304" s="85">
        <v>1041.2671009999999</v>
      </c>
      <c r="BW304" s="85">
        <v>1001.438015</v>
      </c>
      <c r="BX304" s="85">
        <v>-33.31409386</v>
      </c>
      <c r="BY304" s="85">
        <v>31.227061469999999</v>
      </c>
      <c r="BZ304" s="85">
        <v>-192.49420119999999</v>
      </c>
      <c r="CA304" s="85">
        <v>179.19406119999999</v>
      </c>
    </row>
    <row r="305" spans="31:79" ht="9.9499999999999993" customHeight="1">
      <c r="AE305" s="157">
        <v>265</v>
      </c>
      <c r="AF305" s="157">
        <v>49056000</v>
      </c>
      <c r="AG305" s="157">
        <v>0.374999999999999</v>
      </c>
      <c r="AH305" s="157">
        <v>0</v>
      </c>
      <c r="AI305" s="157">
        <v>0.26220410355587498</v>
      </c>
      <c r="AJ305" s="157">
        <v>0.244072202068956</v>
      </c>
      <c r="AK305" s="157">
        <v>0</v>
      </c>
      <c r="AL305" s="157">
        <v>0.54282857662540895</v>
      </c>
      <c r="AM305" s="157">
        <v>0</v>
      </c>
      <c r="AN305" s="157">
        <v>0</v>
      </c>
      <c r="AO305" s="157">
        <v>-0.25000000000002798</v>
      </c>
      <c r="AP305" s="157">
        <v>0</v>
      </c>
      <c r="AQ305" s="157">
        <v>0</v>
      </c>
      <c r="AR305" s="157">
        <v>0</v>
      </c>
      <c r="AS305" s="157">
        <v>0</v>
      </c>
      <c r="AT305" s="157">
        <v>0</v>
      </c>
      <c r="AU305" s="157">
        <v>567.77777777777703</v>
      </c>
      <c r="AV305" s="282"/>
      <c r="AW305" s="282"/>
      <c r="AX305" s="282"/>
      <c r="AY305" s="282"/>
      <c r="AZ305" s="282"/>
      <c r="BA305" s="282"/>
      <c r="BH305" s="295">
        <v>300</v>
      </c>
      <c r="BI305" s="295">
        <v>55188000</v>
      </c>
      <c r="BJ305" s="85">
        <v>185</v>
      </c>
      <c r="BK305" s="85">
        <v>1025.9917089999999</v>
      </c>
      <c r="BL305" s="85">
        <v>234.81329289999999</v>
      </c>
      <c r="BM305" s="85">
        <v>3.1922274079999999</v>
      </c>
      <c r="BN305" s="85">
        <v>-1025.9917089999999</v>
      </c>
      <c r="BO305" s="85">
        <v>-206.189716</v>
      </c>
      <c r="BP305" s="85">
        <v>-210.43134950000001</v>
      </c>
      <c r="BQ305" s="296">
        <f t="shared" si="61"/>
        <v>638.75</v>
      </c>
      <c r="BT305" s="295">
        <v>300</v>
      </c>
      <c r="BU305" s="295">
        <v>55188000</v>
      </c>
      <c r="BV305" s="85">
        <v>1041.2673749999999</v>
      </c>
      <c r="BW305" s="85">
        <v>1001.438165</v>
      </c>
      <c r="BX305" s="85">
        <v>-33.326103799999999</v>
      </c>
      <c r="BY305" s="85">
        <v>31.227061469999999</v>
      </c>
      <c r="BZ305" s="85">
        <v>-192.52768270000001</v>
      </c>
      <c r="CA305" s="85">
        <v>179.20428799999999</v>
      </c>
    </row>
    <row r="306" spans="31:79" ht="9.9499999999999993" customHeight="1">
      <c r="AE306" s="157">
        <v>266</v>
      </c>
      <c r="AF306" s="157">
        <v>49231200</v>
      </c>
      <c r="AG306" s="157">
        <v>0.374999999999999</v>
      </c>
      <c r="AH306" s="157">
        <v>0</v>
      </c>
      <c r="AI306" s="157">
        <v>0.26086879350800901</v>
      </c>
      <c r="AJ306" s="157">
        <v>0.240668339789265</v>
      </c>
      <c r="AK306" s="157">
        <v>0</v>
      </c>
      <c r="AL306" s="157">
        <v>0.54318609224763403</v>
      </c>
      <c r="AM306" s="157">
        <v>0</v>
      </c>
      <c r="AN306" s="157">
        <v>0</v>
      </c>
      <c r="AO306" s="157">
        <v>-0.25000000000009098</v>
      </c>
      <c r="AP306" s="157">
        <v>0</v>
      </c>
      <c r="AQ306" s="157">
        <v>0</v>
      </c>
      <c r="AR306" s="157">
        <v>0</v>
      </c>
      <c r="AS306" s="157">
        <v>0</v>
      </c>
      <c r="AT306" s="157">
        <v>0</v>
      </c>
      <c r="AU306" s="157">
        <v>569.80555555555497</v>
      </c>
      <c r="AV306" s="282"/>
      <c r="AW306" s="282"/>
      <c r="AX306" s="282"/>
      <c r="AY306" s="282"/>
      <c r="AZ306" s="282"/>
      <c r="BA306" s="282"/>
      <c r="BH306" s="295">
        <v>301</v>
      </c>
      <c r="BI306" s="295">
        <v>55363200</v>
      </c>
      <c r="BJ306" s="85">
        <v>185</v>
      </c>
      <c r="BK306" s="85">
        <v>1026.028642</v>
      </c>
      <c r="BL306" s="85">
        <v>234.81921310000001</v>
      </c>
      <c r="BM306" s="85">
        <v>3.1933498980000001</v>
      </c>
      <c r="BN306" s="85">
        <v>-1026.028642</v>
      </c>
      <c r="BO306" s="85">
        <v>-206.18403470000001</v>
      </c>
      <c r="BP306" s="85">
        <v>-210.44182850000001</v>
      </c>
      <c r="BQ306" s="296">
        <f t="shared" si="61"/>
        <v>640.77777777777783</v>
      </c>
      <c r="BT306" s="295">
        <v>301</v>
      </c>
      <c r="BU306" s="295">
        <v>55363200</v>
      </c>
      <c r="BV306" s="85">
        <v>1041.26764</v>
      </c>
      <c r="BW306" s="85">
        <v>1001.438304</v>
      </c>
      <c r="BX306" s="85">
        <v>-33.337722839999998</v>
      </c>
      <c r="BY306" s="85">
        <v>31.227061469999999</v>
      </c>
      <c r="BZ306" s="85">
        <v>-192.55873879999999</v>
      </c>
      <c r="CA306" s="85">
        <v>179.21476699999999</v>
      </c>
    </row>
    <row r="307" spans="31:79" ht="9.9499999999999993" customHeight="1">
      <c r="AE307" s="157">
        <v>267</v>
      </c>
      <c r="AF307" s="157">
        <v>49406400</v>
      </c>
      <c r="AG307" s="157">
        <v>0.374999999999999</v>
      </c>
      <c r="AH307" s="157">
        <v>0</v>
      </c>
      <c r="AI307" s="157">
        <v>0.25904102993635197</v>
      </c>
      <c r="AJ307" s="157">
        <v>0.24026986004919601</v>
      </c>
      <c r="AK307" s="157">
        <v>0</v>
      </c>
      <c r="AL307" s="157">
        <v>0.54373195806610797</v>
      </c>
      <c r="AM307" s="157">
        <v>0</v>
      </c>
      <c r="AN307" s="157">
        <v>0</v>
      </c>
      <c r="AO307" s="157">
        <v>-0.25000000000009098</v>
      </c>
      <c r="AP307" s="157">
        <v>0</v>
      </c>
      <c r="AQ307" s="157">
        <v>0</v>
      </c>
      <c r="AR307" s="157">
        <v>0</v>
      </c>
      <c r="AS307" s="157">
        <v>0</v>
      </c>
      <c r="AT307" s="157">
        <v>0</v>
      </c>
      <c r="AU307" s="157">
        <v>571.83333333333303</v>
      </c>
      <c r="AV307" s="282"/>
      <c r="AW307" s="282"/>
      <c r="AX307" s="282"/>
      <c r="AY307" s="282"/>
      <c r="AZ307" s="282"/>
      <c r="BA307" s="282"/>
      <c r="BH307" s="295">
        <v>302</v>
      </c>
      <c r="BI307" s="295">
        <v>55538400</v>
      </c>
      <c r="BJ307" s="85">
        <v>185</v>
      </c>
      <c r="BK307" s="85">
        <v>1026.0873369999999</v>
      </c>
      <c r="BL307" s="85">
        <v>234.87160979999999</v>
      </c>
      <c r="BM307" s="85">
        <v>3.194041554</v>
      </c>
      <c r="BN307" s="85">
        <v>-1026.0873369999999</v>
      </c>
      <c r="BO307" s="85">
        <v>-206.22509980000001</v>
      </c>
      <c r="BP307" s="85">
        <v>-210.45246850000001</v>
      </c>
      <c r="BQ307" s="296">
        <f t="shared" si="61"/>
        <v>642.80555555555554</v>
      </c>
      <c r="BT307" s="295">
        <v>302</v>
      </c>
      <c r="BU307" s="295">
        <v>55538400</v>
      </c>
      <c r="BV307" s="85">
        <v>1041.2678960000001</v>
      </c>
      <c r="BW307" s="85">
        <v>1001.438434</v>
      </c>
      <c r="BX307" s="85">
        <v>-33.348935439999998</v>
      </c>
      <c r="BY307" s="85">
        <v>31.227061469999999</v>
      </c>
      <c r="BZ307" s="85">
        <v>-192.58762569999999</v>
      </c>
      <c r="CA307" s="85">
        <v>179.22540699999999</v>
      </c>
    </row>
    <row r="308" spans="31:79" ht="9.9499999999999993" customHeight="1">
      <c r="AE308" s="157">
        <v>268</v>
      </c>
      <c r="AF308" s="157">
        <v>49581600</v>
      </c>
      <c r="AG308" s="157">
        <v>0.374999999999999</v>
      </c>
      <c r="AH308" s="157">
        <v>0</v>
      </c>
      <c r="AI308" s="157">
        <v>0.25648721184069201</v>
      </c>
      <c r="AJ308" s="157">
        <v>0.24026986004919601</v>
      </c>
      <c r="AK308" s="157">
        <v>0</v>
      </c>
      <c r="AL308" s="157">
        <v>0.54460441355710998</v>
      </c>
      <c r="AM308" s="157">
        <v>0</v>
      </c>
      <c r="AN308" s="157">
        <v>0</v>
      </c>
      <c r="AO308" s="157">
        <v>-0.25000000000002798</v>
      </c>
      <c r="AP308" s="157">
        <v>0</v>
      </c>
      <c r="AQ308" s="157">
        <v>0</v>
      </c>
      <c r="AR308" s="157">
        <v>0</v>
      </c>
      <c r="AS308" s="157">
        <v>0</v>
      </c>
      <c r="AT308" s="157">
        <v>0</v>
      </c>
      <c r="AU308" s="157">
        <v>573.86111111111097</v>
      </c>
      <c r="AV308" s="282"/>
      <c r="AW308" s="282"/>
      <c r="AX308" s="282"/>
      <c r="AY308" s="282"/>
      <c r="AZ308" s="282"/>
      <c r="BA308" s="282"/>
      <c r="BH308" s="295">
        <v>303</v>
      </c>
      <c r="BI308" s="295">
        <v>55713600</v>
      </c>
      <c r="BJ308" s="85">
        <v>185</v>
      </c>
      <c r="BK308" s="85">
        <v>1026.142979</v>
      </c>
      <c r="BL308" s="85">
        <v>234.92067069999999</v>
      </c>
      <c r="BM308" s="85">
        <v>3.1942504380000001</v>
      </c>
      <c r="BN308" s="85">
        <v>-1026.142979</v>
      </c>
      <c r="BO308" s="85">
        <v>-206.26324030000001</v>
      </c>
      <c r="BP308" s="85">
        <v>-210.46317999999999</v>
      </c>
      <c r="BQ308" s="296">
        <f t="shared" si="61"/>
        <v>644.83333333333337</v>
      </c>
      <c r="BT308" s="295">
        <v>303</v>
      </c>
      <c r="BU308" s="295">
        <v>55713600</v>
      </c>
      <c r="BV308" s="85">
        <v>1041.2681419999999</v>
      </c>
      <c r="BW308" s="85">
        <v>1001.438554</v>
      </c>
      <c r="BX308" s="85">
        <v>-33.359744409999998</v>
      </c>
      <c r="BY308" s="85">
        <v>31.227061469999999</v>
      </c>
      <c r="BZ308" s="85">
        <v>-192.61456630000001</v>
      </c>
      <c r="CA308" s="85">
        <v>179.2361185</v>
      </c>
    </row>
    <row r="309" spans="31:79" ht="9.9499999999999993" customHeight="1">
      <c r="AE309" s="157">
        <v>269</v>
      </c>
      <c r="AF309" s="157">
        <v>49756800</v>
      </c>
      <c r="AG309" s="157">
        <v>0.374999999999999</v>
      </c>
      <c r="AH309" s="157">
        <v>0</v>
      </c>
      <c r="AI309" s="157">
        <v>0.256370411840742</v>
      </c>
      <c r="AJ309" s="157">
        <v>0.25390486396505901</v>
      </c>
      <c r="AK309" s="157">
        <v>0</v>
      </c>
      <c r="AL309" s="157">
        <v>0.54528146682924195</v>
      </c>
      <c r="AM309" s="157">
        <v>0</v>
      </c>
      <c r="AN309" s="157">
        <v>0</v>
      </c>
      <c r="AO309" s="157">
        <v>-0.25000000000002798</v>
      </c>
      <c r="AP309" s="157">
        <v>0</v>
      </c>
      <c r="AQ309" s="157">
        <v>0</v>
      </c>
      <c r="AR309" s="157">
        <v>0</v>
      </c>
      <c r="AS309" s="157">
        <v>0</v>
      </c>
      <c r="AT309" s="157">
        <v>0</v>
      </c>
      <c r="AU309" s="157">
        <v>575.888888888888</v>
      </c>
      <c r="AV309" s="282"/>
      <c r="AW309" s="282"/>
      <c r="AX309" s="282"/>
      <c r="AY309" s="282"/>
      <c r="AZ309" s="282"/>
      <c r="BA309" s="282"/>
      <c r="BH309" s="295">
        <v>304</v>
      </c>
      <c r="BI309" s="295">
        <v>55888800</v>
      </c>
      <c r="BJ309" s="85">
        <v>185</v>
      </c>
      <c r="BK309" s="85">
        <v>1026.195579</v>
      </c>
      <c r="BL309" s="85">
        <v>234.96651220000001</v>
      </c>
      <c r="BM309" s="85">
        <v>3.1940465300000001</v>
      </c>
      <c r="BN309" s="85">
        <v>-1026.195579</v>
      </c>
      <c r="BO309" s="85">
        <v>-206.29857709999999</v>
      </c>
      <c r="BP309" s="85">
        <v>-210.47388860000001</v>
      </c>
      <c r="BQ309" s="296">
        <f t="shared" si="61"/>
        <v>646.86111111111109</v>
      </c>
      <c r="BT309" s="295">
        <v>304</v>
      </c>
      <c r="BU309" s="295">
        <v>55888800</v>
      </c>
      <c r="BV309" s="85">
        <v>1041.2683790000001</v>
      </c>
      <c r="BW309" s="85">
        <v>1001.438667</v>
      </c>
      <c r="BX309" s="85">
        <v>-33.370144359999998</v>
      </c>
      <c r="BY309" s="85">
        <v>31.227061469999999</v>
      </c>
      <c r="BZ309" s="85">
        <v>-192.63976579999999</v>
      </c>
      <c r="CA309" s="85">
        <v>179.24682709999999</v>
      </c>
    </row>
    <row r="310" spans="31:79" ht="9.9499999999999993" customHeight="1">
      <c r="AE310" s="157">
        <v>270</v>
      </c>
      <c r="AF310" s="157">
        <v>49932000</v>
      </c>
      <c r="AG310" s="157">
        <v>0.374999999999999</v>
      </c>
      <c r="AH310" s="157">
        <v>0</v>
      </c>
      <c r="AI310" s="157">
        <v>0.25320733922114103</v>
      </c>
      <c r="AJ310" s="157">
        <v>0.25390486396505901</v>
      </c>
      <c r="AK310" s="157">
        <v>0</v>
      </c>
      <c r="AL310" s="157">
        <v>0.54637140922889404</v>
      </c>
      <c r="AM310" s="157">
        <v>0</v>
      </c>
      <c r="AN310" s="157">
        <v>0</v>
      </c>
      <c r="AO310" s="157">
        <v>-0.25000000000009098</v>
      </c>
      <c r="AP310" s="157">
        <v>0</v>
      </c>
      <c r="AQ310" s="157">
        <v>0</v>
      </c>
      <c r="AR310" s="157">
        <v>0</v>
      </c>
      <c r="AS310" s="157">
        <v>0</v>
      </c>
      <c r="AT310" s="157">
        <v>0</v>
      </c>
      <c r="AU310" s="157">
        <v>577.91666666666595</v>
      </c>
      <c r="AV310" s="282"/>
      <c r="AW310" s="282"/>
      <c r="AX310" s="282"/>
      <c r="AY310" s="282"/>
      <c r="AZ310" s="282"/>
      <c r="BA310" s="282"/>
      <c r="BH310" s="295">
        <v>305</v>
      </c>
      <c r="BI310" s="295">
        <v>56064000</v>
      </c>
      <c r="BJ310" s="85">
        <v>185</v>
      </c>
      <c r="BK310" s="85">
        <v>1026.2460329999999</v>
      </c>
      <c r="BL310" s="85">
        <v>235.01037439999999</v>
      </c>
      <c r="BM310" s="85">
        <v>3.1934664740000001</v>
      </c>
      <c r="BN310" s="85">
        <v>-1026.2460329999999</v>
      </c>
      <c r="BO310" s="85">
        <v>-206.33232279999999</v>
      </c>
      <c r="BP310" s="85">
        <v>-210.4845852</v>
      </c>
      <c r="BQ310" s="296">
        <f t="shared" si="61"/>
        <v>648.88888888888891</v>
      </c>
      <c r="BT310" s="295">
        <v>305</v>
      </c>
      <c r="BU310" s="295">
        <v>56064000</v>
      </c>
      <c r="BV310" s="85">
        <v>1041.2686080000001</v>
      </c>
      <c r="BW310" s="85">
        <v>1001.438774</v>
      </c>
      <c r="BX310" s="85">
        <v>-33.380162259999999</v>
      </c>
      <c r="BY310" s="85">
        <v>31.227061469999999</v>
      </c>
      <c r="BZ310" s="85">
        <v>-192.6634924</v>
      </c>
      <c r="CA310" s="85">
        <v>179.25752370000001</v>
      </c>
    </row>
    <row r="311" spans="31:79" ht="9.9499999999999993" customHeight="1">
      <c r="AE311" s="157">
        <v>271</v>
      </c>
      <c r="AF311" s="157">
        <v>50107200</v>
      </c>
      <c r="AG311" s="157">
        <v>0.625</v>
      </c>
      <c r="AH311" s="157">
        <v>0</v>
      </c>
      <c r="AI311" s="157">
        <v>0.25309053922119101</v>
      </c>
      <c r="AJ311" s="157">
        <v>0.25390486396505901</v>
      </c>
      <c r="AK311" s="157">
        <v>0</v>
      </c>
      <c r="AL311" s="157">
        <v>0.54788804019452797</v>
      </c>
      <c r="AM311" s="157">
        <v>0</v>
      </c>
      <c r="AN311" s="157">
        <v>0</v>
      </c>
      <c r="AO311" s="157">
        <v>-0.249999999999901</v>
      </c>
      <c r="AP311" s="157">
        <v>0</v>
      </c>
      <c r="AQ311" s="157">
        <v>0</v>
      </c>
      <c r="AR311" s="157">
        <v>0</v>
      </c>
      <c r="AS311" s="157">
        <v>0</v>
      </c>
      <c r="AT311" s="157">
        <v>0</v>
      </c>
      <c r="AU311" s="157">
        <v>579.944444444444</v>
      </c>
      <c r="AV311" s="282"/>
      <c r="AW311" s="282"/>
      <c r="AX311" s="282"/>
      <c r="AY311" s="282"/>
      <c r="AZ311" s="282"/>
      <c r="BA311" s="282"/>
      <c r="BH311" s="295">
        <v>306</v>
      </c>
      <c r="BI311" s="295">
        <v>56239200</v>
      </c>
      <c r="BJ311" s="85">
        <v>185</v>
      </c>
      <c r="BK311" s="85">
        <v>1026.2953809999999</v>
      </c>
      <c r="BL311" s="85">
        <v>235.05371360000001</v>
      </c>
      <c r="BM311" s="85">
        <v>3.1924816329999999</v>
      </c>
      <c r="BN311" s="85">
        <v>-1026.2953809999999</v>
      </c>
      <c r="BO311" s="85">
        <v>-206.36587270000001</v>
      </c>
      <c r="BP311" s="85">
        <v>-210.49535929999999</v>
      </c>
      <c r="BQ311" s="296">
        <f t="shared" si="61"/>
        <v>650.91666666666663</v>
      </c>
      <c r="BT311" s="295">
        <v>306</v>
      </c>
      <c r="BU311" s="295">
        <v>56239200</v>
      </c>
      <c r="BV311" s="85">
        <v>1041.2688290000001</v>
      </c>
      <c r="BW311" s="85">
        <v>1001.4388750000001</v>
      </c>
      <c r="BX311" s="85">
        <v>-33.38985778</v>
      </c>
      <c r="BY311" s="85">
        <v>31.227061469999999</v>
      </c>
      <c r="BZ311" s="85">
        <v>-192.68612540000001</v>
      </c>
      <c r="CA311" s="85">
        <v>179.2682978</v>
      </c>
    </row>
    <row r="312" spans="31:79" ht="9.9499999999999993" customHeight="1">
      <c r="AE312" s="157">
        <v>272</v>
      </c>
      <c r="AF312" s="157">
        <v>50282400</v>
      </c>
      <c r="AG312" s="157">
        <v>0.625</v>
      </c>
      <c r="AH312" s="157">
        <v>0</v>
      </c>
      <c r="AI312" s="157">
        <v>0.24943501207782001</v>
      </c>
      <c r="AJ312" s="157">
        <v>0.25934633210729402</v>
      </c>
      <c r="AK312" s="157">
        <v>0</v>
      </c>
      <c r="AL312" s="157">
        <v>0.55026986624909102</v>
      </c>
      <c r="AM312" s="157">
        <v>0</v>
      </c>
      <c r="AN312" s="157">
        <v>0</v>
      </c>
      <c r="AO312" s="157">
        <v>-0.25000000000002798</v>
      </c>
      <c r="AP312" s="157">
        <v>0</v>
      </c>
      <c r="AQ312" s="157">
        <v>0</v>
      </c>
      <c r="AR312" s="157">
        <v>0</v>
      </c>
      <c r="AS312" s="157">
        <v>0</v>
      </c>
      <c r="AT312" s="157">
        <v>0</v>
      </c>
      <c r="AU312" s="157">
        <v>581.97222222222194</v>
      </c>
      <c r="AV312" s="282"/>
      <c r="AW312" s="282"/>
      <c r="AX312" s="282"/>
      <c r="AY312" s="282"/>
      <c r="AZ312" s="282"/>
      <c r="BA312" s="282"/>
      <c r="BH312" s="295">
        <v>307</v>
      </c>
      <c r="BI312" s="295">
        <v>56414400</v>
      </c>
      <c r="BJ312" s="85">
        <v>185</v>
      </c>
      <c r="BK312" s="85">
        <v>1026.3427079999999</v>
      </c>
      <c r="BL312" s="85">
        <v>235.09478720000001</v>
      </c>
      <c r="BM312" s="85">
        <v>3.191261522</v>
      </c>
      <c r="BN312" s="85">
        <v>-1026.3427079999999</v>
      </c>
      <c r="BO312" s="85">
        <v>-206.39749399999999</v>
      </c>
      <c r="BP312" s="85">
        <v>-210.50603169999999</v>
      </c>
      <c r="BQ312" s="296">
        <f t="shared" si="61"/>
        <v>652.94444444444446</v>
      </c>
      <c r="BT312" s="295">
        <v>307</v>
      </c>
      <c r="BU312" s="295">
        <v>56414400</v>
      </c>
      <c r="BV312" s="85">
        <v>1041.2690419999999</v>
      </c>
      <c r="BW312" s="85">
        <v>1001.438971</v>
      </c>
      <c r="BX312" s="85">
        <v>-33.399220849999999</v>
      </c>
      <c r="BY312" s="85">
        <v>31.227061469999999</v>
      </c>
      <c r="BZ312" s="85">
        <v>-192.70765349999999</v>
      </c>
      <c r="CA312" s="85">
        <v>179.2789702</v>
      </c>
    </row>
    <row r="313" spans="31:79" ht="9.9499999999999993" customHeight="1">
      <c r="AE313" s="157">
        <v>273</v>
      </c>
      <c r="AF313" s="157">
        <v>50457600</v>
      </c>
      <c r="AG313" s="157">
        <v>0.625</v>
      </c>
      <c r="AH313" s="157">
        <v>0</v>
      </c>
      <c r="AI313" s="157">
        <v>0.249318212077759</v>
      </c>
      <c r="AJ313" s="157">
        <v>0.26221994176198998</v>
      </c>
      <c r="AK313" s="157">
        <v>0</v>
      </c>
      <c r="AL313" s="157">
        <v>0.55605835310332297</v>
      </c>
      <c r="AM313" s="157">
        <v>0</v>
      </c>
      <c r="AN313" s="157">
        <v>0</v>
      </c>
      <c r="AO313" s="157">
        <v>-0.25000000000009098</v>
      </c>
      <c r="AP313" s="157">
        <v>0</v>
      </c>
      <c r="AQ313" s="157">
        <v>0</v>
      </c>
      <c r="AR313" s="157">
        <v>0</v>
      </c>
      <c r="AS313" s="157">
        <v>0</v>
      </c>
      <c r="AT313" s="157">
        <v>0</v>
      </c>
      <c r="AU313" s="157">
        <v>584</v>
      </c>
      <c r="AV313" s="282"/>
      <c r="AW313" s="282"/>
      <c r="AX313" s="282"/>
      <c r="AY313" s="282"/>
      <c r="AZ313" s="282"/>
      <c r="BA313" s="282"/>
      <c r="BH313" s="295">
        <v>308</v>
      </c>
      <c r="BI313" s="295">
        <v>56589600</v>
      </c>
      <c r="BJ313" s="85">
        <v>185</v>
      </c>
      <c r="BK313" s="85">
        <v>1026.384104</v>
      </c>
      <c r="BL313" s="85">
        <v>235.13280979999999</v>
      </c>
      <c r="BM313" s="85">
        <v>3.1934208549999998</v>
      </c>
      <c r="BN313" s="85">
        <v>-1026.384104</v>
      </c>
      <c r="BO313" s="85">
        <v>-206.4263923</v>
      </c>
      <c r="BP313" s="85">
        <v>-210.51299660000001</v>
      </c>
      <c r="BQ313" s="296">
        <f t="shared" si="61"/>
        <v>654.97222222222217</v>
      </c>
      <c r="BT313" s="295">
        <v>308</v>
      </c>
      <c r="BU313" s="295">
        <v>56589600</v>
      </c>
      <c r="BV313" s="85">
        <v>1041.2692480000001</v>
      </c>
      <c r="BW313" s="85">
        <v>1001.439061</v>
      </c>
      <c r="BX313" s="85">
        <v>-33.408261950000004</v>
      </c>
      <c r="BY313" s="85">
        <v>31.227061469999999</v>
      </c>
      <c r="BZ313" s="85">
        <v>-192.72773760000001</v>
      </c>
      <c r="CA313" s="85">
        <v>179.28593509999999</v>
      </c>
    </row>
    <row r="314" spans="31:79" ht="9.9499999999999993" customHeight="1">
      <c r="AE314" s="157">
        <v>274</v>
      </c>
      <c r="AF314" s="157">
        <v>50632800</v>
      </c>
      <c r="AG314" s="157">
        <v>0.625</v>
      </c>
      <c r="AH314" s="157">
        <v>0</v>
      </c>
      <c r="AI314" s="157">
        <v>0.249201412077699</v>
      </c>
      <c r="AJ314" s="157">
        <v>0.26221994176198998</v>
      </c>
      <c r="AK314" s="157">
        <v>0</v>
      </c>
      <c r="AL314" s="157">
        <v>0.56262865624547798</v>
      </c>
      <c r="AM314" s="157">
        <v>0</v>
      </c>
      <c r="AN314" s="157">
        <v>0</v>
      </c>
      <c r="AO314" s="157">
        <v>-0.25000000000002798</v>
      </c>
      <c r="AP314" s="157">
        <v>0</v>
      </c>
      <c r="AQ314" s="157">
        <v>0</v>
      </c>
      <c r="AR314" s="157">
        <v>0</v>
      </c>
      <c r="AS314" s="157">
        <v>0</v>
      </c>
      <c r="AT314" s="157">
        <v>0</v>
      </c>
      <c r="AU314" s="157">
        <v>586.02777777777703</v>
      </c>
      <c r="AV314" s="282"/>
      <c r="AW314" s="282"/>
      <c r="AX314" s="282"/>
      <c r="AY314" s="282"/>
      <c r="AZ314" s="282"/>
      <c r="BA314" s="282"/>
      <c r="BH314" s="295">
        <v>309</v>
      </c>
      <c r="BI314" s="295">
        <v>56764800</v>
      </c>
      <c r="BJ314" s="85">
        <v>185</v>
      </c>
      <c r="BK314" s="85">
        <v>1026.4229330000001</v>
      </c>
      <c r="BL314" s="85">
        <v>235.1674122</v>
      </c>
      <c r="BM314" s="85">
        <v>3.1950777709999998</v>
      </c>
      <c r="BN314" s="85">
        <v>-1026.4229330000001</v>
      </c>
      <c r="BO314" s="85">
        <v>-206.45221169999999</v>
      </c>
      <c r="BP314" s="85">
        <v>-210.5201227</v>
      </c>
      <c r="BQ314" s="296">
        <f t="shared" si="61"/>
        <v>657</v>
      </c>
      <c r="BT314" s="295">
        <v>309</v>
      </c>
      <c r="BU314" s="295">
        <v>56764800</v>
      </c>
      <c r="BV314" s="85">
        <v>1041.2694469999999</v>
      </c>
      <c r="BW314" s="85">
        <v>1001.4391450000001</v>
      </c>
      <c r="BX314" s="85">
        <v>-33.416966969999997</v>
      </c>
      <c r="BY314" s="85">
        <v>31.227061469999999</v>
      </c>
      <c r="BZ314" s="85">
        <v>-192.74644699999999</v>
      </c>
      <c r="CA314" s="85">
        <v>179.29306120000001</v>
      </c>
    </row>
    <row r="315" spans="31:79" ht="9.9499999999999993" customHeight="1">
      <c r="AE315" s="157">
        <v>275</v>
      </c>
      <c r="AF315" s="157">
        <v>50808000</v>
      </c>
      <c r="AG315" s="157">
        <v>0.625</v>
      </c>
      <c r="AH315" s="157">
        <v>0</v>
      </c>
      <c r="AI315" s="157">
        <v>0.24908461207774901</v>
      </c>
      <c r="AJ315" s="157">
        <v>0.26221994176198998</v>
      </c>
      <c r="AK315" s="157">
        <v>0</v>
      </c>
      <c r="AL315" s="157">
        <v>0.56545380218772501</v>
      </c>
      <c r="AM315" s="157">
        <v>0</v>
      </c>
      <c r="AN315" s="157">
        <v>0</v>
      </c>
      <c r="AO315" s="157">
        <v>-0.25000000000002798</v>
      </c>
      <c r="AP315" s="157">
        <v>0</v>
      </c>
      <c r="AQ315" s="157">
        <v>0</v>
      </c>
      <c r="AR315" s="157">
        <v>0</v>
      </c>
      <c r="AS315" s="157">
        <v>0</v>
      </c>
      <c r="AT315" s="157">
        <v>0</v>
      </c>
      <c r="AU315" s="157">
        <v>588.05555555555497</v>
      </c>
      <c r="AV315" s="282"/>
      <c r="AW315" s="282"/>
      <c r="AX315" s="282"/>
      <c r="AY315" s="282"/>
      <c r="AZ315" s="282"/>
      <c r="BA315" s="282"/>
      <c r="BH315" s="295">
        <v>310</v>
      </c>
      <c r="BI315" s="295">
        <v>56940000</v>
      </c>
      <c r="BJ315" s="85">
        <v>185</v>
      </c>
      <c r="BK315" s="85">
        <v>1026.4583259999999</v>
      </c>
      <c r="BL315" s="85">
        <v>235.19759569999999</v>
      </c>
      <c r="BM315" s="85">
        <v>3.196391905</v>
      </c>
      <c r="BN315" s="85">
        <v>-1026.4583259999999</v>
      </c>
      <c r="BO315" s="85">
        <v>-206.474006</v>
      </c>
      <c r="BP315" s="85">
        <v>-210.52719780000001</v>
      </c>
      <c r="BQ315" s="296">
        <f t="shared" si="61"/>
        <v>659.02777777777783</v>
      </c>
      <c r="BT315" s="295">
        <v>310</v>
      </c>
      <c r="BU315" s="295">
        <v>56940000</v>
      </c>
      <c r="BV315" s="85">
        <v>1041.269636</v>
      </c>
      <c r="BW315" s="85">
        <v>1001.439222</v>
      </c>
      <c r="BX315" s="85">
        <v>-33.425283389999997</v>
      </c>
      <c r="BY315" s="85">
        <v>31.227061469999999</v>
      </c>
      <c r="BZ315" s="85">
        <v>-192.76363359999999</v>
      </c>
      <c r="CA315" s="85">
        <v>179.30013629999999</v>
      </c>
    </row>
    <row r="316" spans="31:79" ht="9.9499999999999993" customHeight="1">
      <c r="AE316" s="157">
        <v>276</v>
      </c>
      <c r="AF316" s="157">
        <v>50983200</v>
      </c>
      <c r="AG316" s="157">
        <v>0.625</v>
      </c>
      <c r="AH316" s="157">
        <v>0</v>
      </c>
      <c r="AI316" s="157">
        <v>0.24481983041032601</v>
      </c>
      <c r="AJ316" s="157">
        <v>0.26221994176198998</v>
      </c>
      <c r="AK316" s="157">
        <v>0</v>
      </c>
      <c r="AL316" s="157">
        <v>0.57227154591845997</v>
      </c>
      <c r="AM316" s="157">
        <v>0</v>
      </c>
      <c r="AN316" s="157">
        <v>0</v>
      </c>
      <c r="AO316" s="157">
        <v>-0.25000000000009098</v>
      </c>
      <c r="AP316" s="157">
        <v>0</v>
      </c>
      <c r="AQ316" s="157">
        <v>0</v>
      </c>
      <c r="AR316" s="157">
        <v>0</v>
      </c>
      <c r="AS316" s="157">
        <v>0</v>
      </c>
      <c r="AT316" s="157">
        <v>0</v>
      </c>
      <c r="AU316" s="157">
        <v>590.08333333333303</v>
      </c>
      <c r="AV316" s="282"/>
      <c r="AW316" s="282"/>
      <c r="AX316" s="282"/>
      <c r="AY316" s="282"/>
      <c r="AZ316" s="282"/>
      <c r="BA316" s="282"/>
      <c r="BH316" s="295">
        <v>311</v>
      </c>
      <c r="BI316" s="295">
        <v>57115200</v>
      </c>
      <c r="BJ316" s="85">
        <v>185</v>
      </c>
      <c r="BK316" s="85">
        <v>1026.4891700000001</v>
      </c>
      <c r="BL316" s="85">
        <v>235.2213284</v>
      </c>
      <c r="BM316" s="85">
        <v>3.197464965</v>
      </c>
      <c r="BN316" s="85">
        <v>-1026.4891700000001</v>
      </c>
      <c r="BO316" s="85">
        <v>-206.48976189999999</v>
      </c>
      <c r="BP316" s="85">
        <v>-210.53410149999999</v>
      </c>
      <c r="BQ316" s="296">
        <f t="shared" si="61"/>
        <v>661.05555555555554</v>
      </c>
      <c r="BT316" s="295">
        <v>311</v>
      </c>
      <c r="BU316" s="295">
        <v>57115200</v>
      </c>
      <c r="BV316" s="85">
        <v>1041.269816</v>
      </c>
      <c r="BW316" s="85">
        <v>1001.439291</v>
      </c>
      <c r="BX316" s="85">
        <v>-33.433193279999998</v>
      </c>
      <c r="BY316" s="85">
        <v>31.227061469999999</v>
      </c>
      <c r="BZ316" s="85">
        <v>-192.77903810000001</v>
      </c>
      <c r="CA316" s="85">
        <v>179.30704</v>
      </c>
    </row>
    <row r="317" spans="31:79" ht="9.9499999999999993" customHeight="1">
      <c r="AE317" s="157">
        <v>277</v>
      </c>
      <c r="AF317" s="157">
        <v>51158400</v>
      </c>
      <c r="AG317" s="157">
        <v>0.625</v>
      </c>
      <c r="AH317" s="157">
        <v>0</v>
      </c>
      <c r="AI317" s="157">
        <v>0.244819830410381</v>
      </c>
      <c r="AJ317" s="157">
        <v>0.26221994176198998</v>
      </c>
      <c r="AK317" s="157">
        <v>0</v>
      </c>
      <c r="AL317" s="157">
        <v>0.58123137029519001</v>
      </c>
      <c r="AM317" s="157">
        <v>0</v>
      </c>
      <c r="AN317" s="157">
        <v>0</v>
      </c>
      <c r="AO317" s="157">
        <v>-0.249999999999964</v>
      </c>
      <c r="AP317" s="157">
        <v>0</v>
      </c>
      <c r="AQ317" s="157">
        <v>0</v>
      </c>
      <c r="AR317" s="157">
        <v>0</v>
      </c>
      <c r="AS317" s="157">
        <v>0</v>
      </c>
      <c r="AT317" s="157">
        <v>0</v>
      </c>
      <c r="AU317" s="157">
        <v>592.11111111111097</v>
      </c>
      <c r="AV317" s="282"/>
      <c r="AW317" s="282"/>
      <c r="AX317" s="282"/>
      <c r="AY317" s="282"/>
      <c r="AZ317" s="282"/>
      <c r="BA317" s="282"/>
      <c r="BH317" s="295">
        <v>312</v>
      </c>
      <c r="BI317" s="295">
        <v>57290400</v>
      </c>
      <c r="BJ317" s="85">
        <v>185</v>
      </c>
      <c r="BK317" s="85">
        <v>1026.5163580000001</v>
      </c>
      <c r="BL317" s="85">
        <v>235.2403764</v>
      </c>
      <c r="BM317" s="85">
        <v>3.1982279579999999</v>
      </c>
      <c r="BN317" s="85">
        <v>-1026.5163580000001</v>
      </c>
      <c r="BO317" s="85">
        <v>-206.5012304</v>
      </c>
      <c r="BP317" s="85">
        <v>-210.5409181</v>
      </c>
      <c r="BQ317" s="296">
        <f t="shared" si="61"/>
        <v>663.08333333333337</v>
      </c>
      <c r="BT317" s="295">
        <v>312</v>
      </c>
      <c r="BU317" s="295">
        <v>57290400</v>
      </c>
      <c r="BV317" s="85">
        <v>1041.269988</v>
      </c>
      <c r="BW317" s="85">
        <v>1001.439352</v>
      </c>
      <c r="BX317" s="85">
        <v>-33.440712009999999</v>
      </c>
      <c r="BY317" s="85">
        <v>31.227061469999999</v>
      </c>
      <c r="BZ317" s="85">
        <v>-192.79270980000001</v>
      </c>
      <c r="CA317" s="85">
        <v>179.31385660000001</v>
      </c>
    </row>
    <row r="318" spans="31:79" ht="9.9499999999999993" customHeight="1">
      <c r="AE318" s="157">
        <v>278</v>
      </c>
      <c r="AF318" s="157">
        <v>51333600</v>
      </c>
      <c r="AG318" s="157">
        <v>0.625</v>
      </c>
      <c r="AH318" s="157">
        <v>0</v>
      </c>
      <c r="AI318" s="157">
        <v>0.24470303041032099</v>
      </c>
      <c r="AJ318" s="157">
        <v>0.26221994176198998</v>
      </c>
      <c r="AK318" s="157">
        <v>0</v>
      </c>
      <c r="AL318" s="157">
        <v>0.599196544968853</v>
      </c>
      <c r="AM318" s="157">
        <v>0</v>
      </c>
      <c r="AN318" s="157">
        <v>0</v>
      </c>
      <c r="AO318" s="157">
        <v>-0.25000000000009098</v>
      </c>
      <c r="AP318" s="157">
        <v>0</v>
      </c>
      <c r="AQ318" s="157">
        <v>0</v>
      </c>
      <c r="AR318" s="157">
        <v>0</v>
      </c>
      <c r="AS318" s="157">
        <v>0</v>
      </c>
      <c r="AT318" s="157">
        <v>0</v>
      </c>
      <c r="AU318" s="157">
        <v>594.138888888888</v>
      </c>
      <c r="AV318" s="282"/>
      <c r="AW318" s="282"/>
      <c r="AX318" s="282"/>
      <c r="AY318" s="282"/>
      <c r="AZ318" s="282"/>
      <c r="BA318" s="282"/>
      <c r="BH318" s="295">
        <v>313</v>
      </c>
      <c r="BI318" s="295">
        <v>57465600</v>
      </c>
      <c r="BJ318" s="85">
        <v>185</v>
      </c>
      <c r="BK318" s="85">
        <v>1026.541197</v>
      </c>
      <c r="BL318" s="85">
        <v>235.25693010000001</v>
      </c>
      <c r="BM318" s="85">
        <v>3.1986480849999999</v>
      </c>
      <c r="BN318" s="85">
        <v>-1026.541197</v>
      </c>
      <c r="BO318" s="85">
        <v>-206.51058420000001</v>
      </c>
      <c r="BP318" s="85">
        <v>-210.5476979</v>
      </c>
      <c r="BQ318" s="296">
        <f t="shared" si="61"/>
        <v>665.11111111111109</v>
      </c>
      <c r="BT318" s="295">
        <v>313</v>
      </c>
      <c r="BU318" s="295">
        <v>57465600</v>
      </c>
      <c r="BV318" s="85">
        <v>1041.2701500000001</v>
      </c>
      <c r="BW318" s="85">
        <v>1001.439407</v>
      </c>
      <c r="BX318" s="85">
        <v>-33.447857140000004</v>
      </c>
      <c r="BY318" s="85">
        <v>31.227061469999999</v>
      </c>
      <c r="BZ318" s="85">
        <v>-192.804866</v>
      </c>
      <c r="CA318" s="85">
        <v>179.32063640000001</v>
      </c>
    </row>
    <row r="319" spans="31:79" ht="9.9499999999999993" customHeight="1">
      <c r="AE319" s="157">
        <v>279</v>
      </c>
      <c r="AF319" s="157">
        <v>51508800</v>
      </c>
      <c r="AG319" s="157">
        <v>0.625</v>
      </c>
      <c r="AH319" s="157">
        <v>0</v>
      </c>
      <c r="AI319" s="157">
        <v>0.244586230410371</v>
      </c>
      <c r="AJ319" s="157">
        <v>0.26221994176198998</v>
      </c>
      <c r="AK319" s="157">
        <v>0</v>
      </c>
      <c r="AL319" s="157">
        <v>0.648144324107644</v>
      </c>
      <c r="AM319" s="157">
        <v>0</v>
      </c>
      <c r="AN319" s="157">
        <v>0</v>
      </c>
      <c r="AO319" s="157">
        <v>-0.25000000000009098</v>
      </c>
      <c r="AP319" s="157">
        <v>0</v>
      </c>
      <c r="AQ319" s="157">
        <v>0</v>
      </c>
      <c r="AR319" s="157">
        <v>0</v>
      </c>
      <c r="AS319" s="157">
        <v>0</v>
      </c>
      <c r="AT319" s="157">
        <v>0</v>
      </c>
      <c r="AU319" s="157">
        <v>596.16666666666595</v>
      </c>
      <c r="AV319" s="282"/>
      <c r="AW319" s="282"/>
      <c r="AX319" s="282"/>
      <c r="AY319" s="282"/>
      <c r="AZ319" s="282"/>
      <c r="BA319" s="282"/>
      <c r="BH319" s="295">
        <v>314</v>
      </c>
      <c r="BI319" s="295">
        <v>57640800</v>
      </c>
      <c r="BJ319" s="85">
        <v>185</v>
      </c>
      <c r="BK319" s="85">
        <v>1026.564462</v>
      </c>
      <c r="BL319" s="85">
        <v>235.2721062</v>
      </c>
      <c r="BM319" s="85">
        <v>3.1987453060000002</v>
      </c>
      <c r="BN319" s="85">
        <v>-1026.564462</v>
      </c>
      <c r="BO319" s="85">
        <v>-206.51891470000001</v>
      </c>
      <c r="BP319" s="85">
        <v>-210.5544462</v>
      </c>
      <c r="BQ319" s="296">
        <f t="shared" si="61"/>
        <v>667.13888888888891</v>
      </c>
      <c r="BT319" s="295">
        <v>314</v>
      </c>
      <c r="BU319" s="295">
        <v>57640800</v>
      </c>
      <c r="BV319" s="85">
        <v>1041.270305</v>
      </c>
      <c r="BW319" s="85">
        <v>1001.439456</v>
      </c>
      <c r="BX319" s="85">
        <v>-33.454653200000003</v>
      </c>
      <c r="BY319" s="85">
        <v>31.227061469999999</v>
      </c>
      <c r="BZ319" s="85">
        <v>-192.8157669</v>
      </c>
      <c r="CA319" s="85">
        <v>179.32738470000001</v>
      </c>
    </row>
    <row r="320" spans="31:79" ht="9.9499999999999993" customHeight="1">
      <c r="AE320" s="157">
        <v>280</v>
      </c>
      <c r="AF320" s="157">
        <v>51684000</v>
      </c>
      <c r="AG320" s="157">
        <v>0.625</v>
      </c>
      <c r="AH320" s="157">
        <v>0</v>
      </c>
      <c r="AI320" s="157">
        <v>0.24446943041036601</v>
      </c>
      <c r="AJ320" s="157">
        <v>0.26221994176198998</v>
      </c>
      <c r="AK320" s="157">
        <v>0</v>
      </c>
      <c r="AL320" s="157">
        <v>0.736034386322308</v>
      </c>
      <c r="AM320" s="157">
        <v>0</v>
      </c>
      <c r="AN320" s="157">
        <v>0</v>
      </c>
      <c r="AO320" s="157">
        <v>-0.25000000000009098</v>
      </c>
      <c r="AP320" s="157">
        <v>0</v>
      </c>
      <c r="AQ320" s="157">
        <v>0</v>
      </c>
      <c r="AR320" s="157">
        <v>0</v>
      </c>
      <c r="AS320" s="157">
        <v>0</v>
      </c>
      <c r="AT320" s="157">
        <v>0</v>
      </c>
      <c r="AU320" s="157">
        <v>598.194444444444</v>
      </c>
      <c r="AV320" s="282"/>
      <c r="AW320" s="282"/>
      <c r="AX320" s="282"/>
      <c r="AY320" s="282"/>
      <c r="AZ320" s="282"/>
      <c r="BA320" s="282"/>
      <c r="BH320" s="295">
        <v>315</v>
      </c>
      <c r="BI320" s="295">
        <v>57816000</v>
      </c>
      <c r="BJ320" s="85">
        <v>185</v>
      </c>
      <c r="BK320" s="85">
        <v>1026.58593</v>
      </c>
      <c r="BL320" s="85">
        <v>235.2856166</v>
      </c>
      <c r="BM320" s="85">
        <v>3.201983501</v>
      </c>
      <c r="BN320" s="85">
        <v>-1026.58593</v>
      </c>
      <c r="BO320" s="85">
        <v>-206.52591150000001</v>
      </c>
      <c r="BP320" s="85">
        <v>-210.55772160000001</v>
      </c>
      <c r="BQ320" s="296">
        <f t="shared" si="61"/>
        <v>669.16666666666663</v>
      </c>
      <c r="BT320" s="295">
        <v>315</v>
      </c>
      <c r="BU320" s="295">
        <v>57816000</v>
      </c>
      <c r="BV320" s="85">
        <v>1041.270452</v>
      </c>
      <c r="BW320" s="85">
        <v>1001.439498</v>
      </c>
      <c r="BX320" s="85">
        <v>-33.461123649999998</v>
      </c>
      <c r="BY320" s="85">
        <v>31.227061469999999</v>
      </c>
      <c r="BZ320" s="85">
        <v>-192.82519730000001</v>
      </c>
      <c r="CA320" s="85">
        <v>179.33066009999999</v>
      </c>
    </row>
    <row r="321" spans="31:79" ht="9.9499999999999993" customHeight="1">
      <c r="AE321" s="157">
        <v>281</v>
      </c>
      <c r="AF321" s="157">
        <v>51859200</v>
      </c>
      <c r="AG321" s="157">
        <v>0.625</v>
      </c>
      <c r="AH321" s="157">
        <v>0</v>
      </c>
      <c r="AI321" s="157">
        <v>0.24435263041036101</v>
      </c>
      <c r="AJ321" s="157">
        <v>0.26221994176198998</v>
      </c>
      <c r="AK321" s="157">
        <v>0</v>
      </c>
      <c r="AL321" s="157">
        <v>0.86289280072965402</v>
      </c>
      <c r="AM321" s="157">
        <v>0</v>
      </c>
      <c r="AN321" s="157">
        <v>0</v>
      </c>
      <c r="AO321" s="157">
        <v>-0.25000000000002798</v>
      </c>
      <c r="AP321" s="157">
        <v>0</v>
      </c>
      <c r="AQ321" s="157">
        <v>0</v>
      </c>
      <c r="AR321" s="157">
        <v>0</v>
      </c>
      <c r="AS321" s="157">
        <v>0</v>
      </c>
      <c r="AT321" s="157">
        <v>0</v>
      </c>
      <c r="AU321" s="157">
        <v>600.22222222222194</v>
      </c>
      <c r="AV321" s="282"/>
      <c r="AW321" s="282"/>
      <c r="AX321" s="282"/>
      <c r="AY321" s="282"/>
      <c r="AZ321" s="282"/>
      <c r="BA321" s="282"/>
      <c r="BH321" s="295">
        <v>316</v>
      </c>
      <c r="BI321" s="295">
        <v>57991200</v>
      </c>
      <c r="BJ321" s="85">
        <v>185</v>
      </c>
      <c r="BK321" s="85">
        <v>1026.580737</v>
      </c>
      <c r="BL321" s="85">
        <v>235.24734470000001</v>
      </c>
      <c r="BM321" s="85">
        <v>3.2046413920000001</v>
      </c>
      <c r="BN321" s="85">
        <v>-1026.580737</v>
      </c>
      <c r="BO321" s="85">
        <v>-206.48158129999999</v>
      </c>
      <c r="BP321" s="85">
        <v>-210.56112200000001</v>
      </c>
      <c r="BQ321" s="296">
        <f t="shared" si="61"/>
        <v>671.19444444444446</v>
      </c>
      <c r="BT321" s="295">
        <v>316</v>
      </c>
      <c r="BU321" s="295">
        <v>57991200</v>
      </c>
      <c r="BV321" s="85">
        <v>1041.270593</v>
      </c>
      <c r="BW321" s="85">
        <v>1001.439535</v>
      </c>
      <c r="BX321" s="85">
        <v>-33.467289170000001</v>
      </c>
      <c r="BY321" s="85">
        <v>31.227061469999999</v>
      </c>
      <c r="BZ321" s="85">
        <v>-192.83335629999999</v>
      </c>
      <c r="CA321" s="85">
        <v>179.33406049999999</v>
      </c>
    </row>
    <row r="322" spans="31:79" ht="9.9499999999999993" customHeight="1">
      <c r="AE322" s="157">
        <v>282</v>
      </c>
      <c r="AF322" s="157">
        <v>52034400</v>
      </c>
      <c r="AG322" s="157">
        <v>0.625</v>
      </c>
      <c r="AH322" s="157">
        <v>0</v>
      </c>
      <c r="AI322" s="157">
        <v>0.244235830410412</v>
      </c>
      <c r="AJ322" s="157">
        <v>0.26217151004404099</v>
      </c>
      <c r="AK322" s="157">
        <v>0</v>
      </c>
      <c r="AL322" s="157">
        <v>0.94891707439637696</v>
      </c>
      <c r="AM322" s="157">
        <v>0</v>
      </c>
      <c r="AN322" s="157">
        <v>0</v>
      </c>
      <c r="AO322" s="157">
        <v>-0.25000000000002798</v>
      </c>
      <c r="AP322" s="157">
        <v>0</v>
      </c>
      <c r="AQ322" s="157">
        <v>0</v>
      </c>
      <c r="AR322" s="157">
        <v>0</v>
      </c>
      <c r="AS322" s="157">
        <v>0</v>
      </c>
      <c r="AT322" s="157">
        <v>0</v>
      </c>
      <c r="AU322" s="157">
        <v>602.25</v>
      </c>
      <c r="AV322" s="282"/>
      <c r="AW322" s="282"/>
      <c r="AX322" s="282"/>
      <c r="AY322" s="282"/>
      <c r="AZ322" s="282"/>
      <c r="BA322" s="282"/>
      <c r="BH322" s="295">
        <v>317</v>
      </c>
      <c r="BI322" s="295">
        <v>58166400</v>
      </c>
      <c r="BJ322" s="85">
        <v>185</v>
      </c>
      <c r="BK322" s="85">
        <v>1026.598911</v>
      </c>
      <c r="BL322" s="85">
        <v>235.25748189999999</v>
      </c>
      <c r="BM322" s="85">
        <v>3.2070091469999999</v>
      </c>
      <c r="BN322" s="85">
        <v>-1026.598911</v>
      </c>
      <c r="BO322" s="85">
        <v>-206.485805</v>
      </c>
      <c r="BP322" s="85">
        <v>-210.5646678</v>
      </c>
      <c r="BQ322" s="296">
        <f t="shared" si="61"/>
        <v>673.22222222222217</v>
      </c>
      <c r="BT322" s="295">
        <v>317</v>
      </c>
      <c r="BU322" s="295">
        <v>58166400</v>
      </c>
      <c r="BV322" s="85">
        <v>1041.2707270000001</v>
      </c>
      <c r="BW322" s="85">
        <v>1001.439566</v>
      </c>
      <c r="BX322" s="85">
        <v>-33.47316953</v>
      </c>
      <c r="BY322" s="85">
        <v>31.227061469999999</v>
      </c>
      <c r="BZ322" s="85">
        <v>-192.8404099</v>
      </c>
      <c r="CA322" s="85">
        <v>179.3376063</v>
      </c>
    </row>
    <row r="323" spans="31:79" ht="9.9499999999999993" customHeight="1">
      <c r="AE323" s="157">
        <v>283</v>
      </c>
      <c r="AF323" s="157">
        <v>52209600</v>
      </c>
      <c r="AG323" s="157">
        <v>0.625</v>
      </c>
      <c r="AH323" s="157">
        <v>0</v>
      </c>
      <c r="AI323" s="157">
        <v>0.23936179421915699</v>
      </c>
      <c r="AJ323" s="157">
        <v>0.26125711695110299</v>
      </c>
      <c r="AK323" s="157">
        <v>0</v>
      </c>
      <c r="AL323" s="157">
        <v>1.00554588520905</v>
      </c>
      <c r="AM323" s="157">
        <v>0</v>
      </c>
      <c r="AN323" s="157">
        <v>0</v>
      </c>
      <c r="AO323" s="157">
        <v>-0.25000000000009098</v>
      </c>
      <c r="AP323" s="157">
        <v>0</v>
      </c>
      <c r="AQ323" s="157">
        <v>0</v>
      </c>
      <c r="AR323" s="157">
        <v>0</v>
      </c>
      <c r="AS323" s="157">
        <v>0</v>
      </c>
      <c r="AT323" s="157">
        <v>0</v>
      </c>
      <c r="AU323" s="157">
        <v>604.27777777777703</v>
      </c>
      <c r="AV323" s="282"/>
      <c r="AW323" s="282"/>
      <c r="AX323" s="282"/>
      <c r="AY323" s="282"/>
      <c r="AZ323" s="282"/>
      <c r="BA323" s="282"/>
      <c r="BH323" s="295">
        <v>318</v>
      </c>
      <c r="BI323" s="295">
        <v>58341600</v>
      </c>
      <c r="BJ323" s="85">
        <v>185</v>
      </c>
      <c r="BK323" s="85">
        <v>1026.6242990000001</v>
      </c>
      <c r="BL323" s="85">
        <v>235.26676259999999</v>
      </c>
      <c r="BM323" s="85">
        <v>3.2049402159999998</v>
      </c>
      <c r="BN323" s="85">
        <v>-1026.6242990000001</v>
      </c>
      <c r="BO323" s="85">
        <v>-206.48944</v>
      </c>
      <c r="BP323" s="85">
        <v>-210.57238229999999</v>
      </c>
      <c r="BQ323" s="296">
        <f t="shared" si="61"/>
        <v>675.25</v>
      </c>
      <c r="BT323" s="295">
        <v>318</v>
      </c>
      <c r="BU323" s="295">
        <v>58341600</v>
      </c>
      <c r="BV323" s="85">
        <v>1041.270855</v>
      </c>
      <c r="BW323" s="85">
        <v>1001.4395960000001</v>
      </c>
      <c r="BX323" s="85">
        <v>-33.478783999999997</v>
      </c>
      <c r="BY323" s="85">
        <v>31.227061469999999</v>
      </c>
      <c r="BZ323" s="85">
        <v>-192.8469853</v>
      </c>
      <c r="CA323" s="85">
        <v>179.34532089999999</v>
      </c>
    </row>
    <row r="324" spans="31:79" ht="9.9499999999999993" customHeight="1">
      <c r="AE324" s="157">
        <v>284</v>
      </c>
      <c r="AF324" s="157">
        <v>52384800</v>
      </c>
      <c r="AG324" s="157">
        <v>0.625</v>
      </c>
      <c r="AH324" s="157">
        <v>0</v>
      </c>
      <c r="AI324" s="157">
        <v>0.23936179421915699</v>
      </c>
      <c r="AJ324" s="157">
        <v>0.26086879250807798</v>
      </c>
      <c r="AK324" s="157">
        <v>0</v>
      </c>
      <c r="AL324" s="157">
        <v>1.04203066976075</v>
      </c>
      <c r="AM324" s="157">
        <v>0</v>
      </c>
      <c r="AN324" s="157">
        <v>0</v>
      </c>
      <c r="AO324" s="157">
        <v>-0.25000000000015499</v>
      </c>
      <c r="AP324" s="157">
        <v>0</v>
      </c>
      <c r="AQ324" s="157">
        <v>0</v>
      </c>
      <c r="AR324" s="157">
        <v>0</v>
      </c>
      <c r="AS324" s="157">
        <v>0</v>
      </c>
      <c r="AT324" s="157">
        <v>0</v>
      </c>
      <c r="AU324" s="157">
        <v>606.30555555555497</v>
      </c>
      <c r="AV324" s="282"/>
      <c r="AW324" s="282"/>
      <c r="AX324" s="282"/>
      <c r="AY324" s="282"/>
      <c r="AZ324" s="282"/>
      <c r="BA324" s="282"/>
      <c r="BH324" s="295">
        <v>319</v>
      </c>
      <c r="BI324" s="295">
        <v>58516800</v>
      </c>
      <c r="BJ324" s="85">
        <v>185</v>
      </c>
      <c r="BK324" s="85">
        <v>1026.69982</v>
      </c>
      <c r="BL324" s="85">
        <v>235.27812069999999</v>
      </c>
      <c r="BM324" s="85">
        <v>3.1785415110000002</v>
      </c>
      <c r="BN324" s="85">
        <v>-1026.69982</v>
      </c>
      <c r="BO324" s="85">
        <v>-206.4953903</v>
      </c>
      <c r="BP324" s="85">
        <v>-210.60418899999999</v>
      </c>
      <c r="BQ324" s="296">
        <f t="shared" si="61"/>
        <v>677.27777777777783</v>
      </c>
      <c r="BT324" s="295">
        <v>319</v>
      </c>
      <c r="BU324" s="295">
        <v>58516800</v>
      </c>
      <c r="BV324" s="85">
        <v>1041.2709769999999</v>
      </c>
      <c r="BW324" s="85">
        <v>1001.439636</v>
      </c>
      <c r="BX324" s="85">
        <v>-33.484150659999997</v>
      </c>
      <c r="BY324" s="85">
        <v>31.227061469999999</v>
      </c>
      <c r="BZ324" s="85">
        <v>-192.85593700000001</v>
      </c>
      <c r="CA324" s="85">
        <v>179.3771275</v>
      </c>
    </row>
    <row r="325" spans="31:79" ht="9.9499999999999993" customHeight="1">
      <c r="AE325" s="157">
        <v>285</v>
      </c>
      <c r="AF325" s="157">
        <v>52560000</v>
      </c>
      <c r="AG325" s="157">
        <v>0.625</v>
      </c>
      <c r="AH325" s="157">
        <v>0</v>
      </c>
      <c r="AI325" s="157">
        <v>0.23924499421915199</v>
      </c>
      <c r="AJ325" s="157">
        <v>0.25920294123003201</v>
      </c>
      <c r="AK325" s="157">
        <v>0</v>
      </c>
      <c r="AL325" s="157">
        <v>1.0647645853962899</v>
      </c>
      <c r="AM325" s="157">
        <v>0</v>
      </c>
      <c r="AN325" s="157">
        <v>0</v>
      </c>
      <c r="AO325" s="157">
        <v>-0.25000000000009098</v>
      </c>
      <c r="AP325" s="157">
        <v>0</v>
      </c>
      <c r="AQ325" s="157">
        <v>0</v>
      </c>
      <c r="AR325" s="157">
        <v>0</v>
      </c>
      <c r="AS325" s="157">
        <v>0</v>
      </c>
      <c r="AT325" s="157">
        <v>0</v>
      </c>
      <c r="AU325" s="157">
        <v>608.33333333333303</v>
      </c>
      <c r="AV325" s="282"/>
      <c r="AW325" s="282"/>
      <c r="AX325" s="282"/>
      <c r="AY325" s="282"/>
      <c r="AZ325" s="282"/>
      <c r="BA325" s="282"/>
      <c r="BH325" s="295">
        <v>320</v>
      </c>
      <c r="BI325" s="295">
        <v>58692000</v>
      </c>
      <c r="BJ325" s="85">
        <v>185</v>
      </c>
      <c r="BK325" s="85">
        <v>1026.7663660000001</v>
      </c>
      <c r="BL325" s="85">
        <v>235.29078530000001</v>
      </c>
      <c r="BM325" s="85">
        <v>3.156913641</v>
      </c>
      <c r="BN325" s="85">
        <v>-1026.7663660000001</v>
      </c>
      <c r="BO325" s="85">
        <v>-206.50286500000001</v>
      </c>
      <c r="BP325" s="85">
        <v>-210.6310067</v>
      </c>
      <c r="BQ325" s="296">
        <f t="shared" si="61"/>
        <v>679.30555555555554</v>
      </c>
      <c r="BT325" s="295">
        <v>320</v>
      </c>
      <c r="BU325" s="295">
        <v>58692000</v>
      </c>
      <c r="BV325" s="85">
        <v>1041.2710939999999</v>
      </c>
      <c r="BW325" s="85">
        <v>1001.4396829999999</v>
      </c>
      <c r="BX325" s="85">
        <v>-33.489292810000002</v>
      </c>
      <c r="BY325" s="85">
        <v>31.227061469999999</v>
      </c>
      <c r="BZ325" s="85">
        <v>-192.86643620000001</v>
      </c>
      <c r="CA325" s="85">
        <v>179.40394520000001</v>
      </c>
    </row>
    <row r="326" spans="31:79" ht="9.9499999999999993" customHeight="1">
      <c r="AE326" s="157">
        <v>286</v>
      </c>
      <c r="AF326" s="157">
        <v>52735200</v>
      </c>
      <c r="AG326" s="157">
        <v>0.374999999999999</v>
      </c>
      <c r="AH326" s="157">
        <v>0</v>
      </c>
      <c r="AI326" s="157">
        <v>0.23912819421909201</v>
      </c>
      <c r="AJ326" s="157">
        <v>0.25896308711965998</v>
      </c>
      <c r="AK326" s="157">
        <v>0</v>
      </c>
      <c r="AL326" s="157">
        <v>1.07595178190501</v>
      </c>
      <c r="AM326" s="157">
        <v>0</v>
      </c>
      <c r="AN326" s="157">
        <v>0</v>
      </c>
      <c r="AO326" s="157">
        <v>-0.24999999961810301</v>
      </c>
      <c r="AP326" s="157">
        <v>0</v>
      </c>
      <c r="AQ326" s="157">
        <v>0</v>
      </c>
      <c r="AR326" s="157">
        <v>0</v>
      </c>
      <c r="AS326" s="157">
        <v>0</v>
      </c>
      <c r="AT326" s="157">
        <v>0</v>
      </c>
      <c r="AU326" s="157">
        <v>610.36111111111097</v>
      </c>
      <c r="AV326" s="282"/>
      <c r="AW326" s="282"/>
      <c r="AX326" s="282"/>
      <c r="AY326" s="282"/>
      <c r="AZ326" s="282"/>
      <c r="BA326" s="282"/>
      <c r="BH326" s="295">
        <v>321</v>
      </c>
      <c r="BI326" s="295">
        <v>58867200</v>
      </c>
      <c r="BJ326" s="85">
        <v>185</v>
      </c>
      <c r="BK326" s="85">
        <v>1026.831115</v>
      </c>
      <c r="BL326" s="85">
        <v>235.30447100000001</v>
      </c>
      <c r="BM326" s="85">
        <v>3.1363688330000001</v>
      </c>
      <c r="BN326" s="85">
        <v>-1026.831115</v>
      </c>
      <c r="BO326" s="85">
        <v>-206.51155750000001</v>
      </c>
      <c r="BP326" s="85">
        <v>-210.65654459999999</v>
      </c>
      <c r="BQ326" s="296">
        <f t="shared" ref="BQ326:BQ350" si="62">BI326/$BQ$4</f>
        <v>681.33333333333337</v>
      </c>
      <c r="BT326" s="295">
        <v>321</v>
      </c>
      <c r="BU326" s="295">
        <v>58867200</v>
      </c>
      <c r="BV326" s="85">
        <v>1041.2712059999999</v>
      </c>
      <c r="BW326" s="85">
        <v>1001.439735</v>
      </c>
      <c r="BX326" s="85">
        <v>-33.494232840000002</v>
      </c>
      <c r="BY326" s="85">
        <v>31.227061469999999</v>
      </c>
      <c r="BZ326" s="85">
        <v>-192.87817720000001</v>
      </c>
      <c r="CA326" s="85">
        <v>179.4294831</v>
      </c>
    </row>
    <row r="327" spans="31:79" ht="9.9499999999999993" customHeight="1">
      <c r="AE327" s="157">
        <v>287</v>
      </c>
      <c r="AF327" s="157">
        <v>52910400</v>
      </c>
      <c r="AG327" s="157">
        <v>0.374999999999999</v>
      </c>
      <c r="AH327" s="157">
        <v>0</v>
      </c>
      <c r="AI327" s="157">
        <v>0.23901139421919801</v>
      </c>
      <c r="AJ327" s="157">
        <v>0.25883945557696197</v>
      </c>
      <c r="AK327" s="157">
        <v>0</v>
      </c>
      <c r="AL327" s="157">
        <v>1.08140383813439</v>
      </c>
      <c r="AM327" s="157">
        <v>0</v>
      </c>
      <c r="AN327" s="157">
        <v>0</v>
      </c>
      <c r="AO327" s="157">
        <v>-0.25000000000009098</v>
      </c>
      <c r="AP327" s="157">
        <v>0</v>
      </c>
      <c r="AQ327" s="157">
        <v>0</v>
      </c>
      <c r="AR327" s="157">
        <v>0</v>
      </c>
      <c r="AS327" s="157">
        <v>0</v>
      </c>
      <c r="AT327" s="157">
        <v>0</v>
      </c>
      <c r="AU327" s="157">
        <v>612.388888888888</v>
      </c>
      <c r="AV327" s="282"/>
      <c r="AW327" s="282"/>
      <c r="AX327" s="282"/>
      <c r="AY327" s="282"/>
      <c r="AZ327" s="282"/>
      <c r="BA327" s="282"/>
      <c r="BH327" s="295">
        <v>322</v>
      </c>
      <c r="BI327" s="295">
        <v>59042400</v>
      </c>
      <c r="BJ327" s="85">
        <v>185</v>
      </c>
      <c r="BK327" s="85">
        <v>1026.8938639999999</v>
      </c>
      <c r="BL327" s="85">
        <v>235.31869639999999</v>
      </c>
      <c r="BM327" s="85">
        <v>3.1168041780000002</v>
      </c>
      <c r="BN327" s="85">
        <v>-1026.8938639999999</v>
      </c>
      <c r="BO327" s="85">
        <v>-206.52098240000001</v>
      </c>
      <c r="BP327" s="85">
        <v>-210.6809097</v>
      </c>
      <c r="BQ327" s="296">
        <f t="shared" si="62"/>
        <v>683.36111111111109</v>
      </c>
      <c r="BT327" s="295">
        <v>322</v>
      </c>
      <c r="BU327" s="295">
        <v>59042400</v>
      </c>
      <c r="BV327" s="85">
        <v>1041.2713140000001</v>
      </c>
      <c r="BW327" s="85">
        <v>1001.439792</v>
      </c>
      <c r="BX327" s="85">
        <v>-33.498975919999999</v>
      </c>
      <c r="BY327" s="85">
        <v>31.227061469999999</v>
      </c>
      <c r="BZ327" s="85">
        <v>-192.89089659999999</v>
      </c>
      <c r="CA327" s="85">
        <v>179.4538483</v>
      </c>
    </row>
    <row r="328" spans="31:79" ht="9.9499999999999993" customHeight="1">
      <c r="AE328" s="157">
        <v>288</v>
      </c>
      <c r="AF328" s="157">
        <v>53085600</v>
      </c>
      <c r="AG328" s="157">
        <v>0.374999999999999</v>
      </c>
      <c r="AH328" s="157">
        <v>0</v>
      </c>
      <c r="AI328" s="157">
        <v>0.23889459421919301</v>
      </c>
      <c r="AJ328" s="157">
        <v>0.25648721084072301</v>
      </c>
      <c r="AK328" s="157">
        <v>0</v>
      </c>
      <c r="AL328" s="157">
        <v>1.0814211794519499</v>
      </c>
      <c r="AM328" s="157">
        <v>0</v>
      </c>
      <c r="AN328" s="157">
        <v>0</v>
      </c>
      <c r="AO328" s="157">
        <v>-0.249999999999964</v>
      </c>
      <c r="AP328" s="157">
        <v>0</v>
      </c>
      <c r="AQ328" s="157">
        <v>0</v>
      </c>
      <c r="AR328" s="157">
        <v>0</v>
      </c>
      <c r="AS328" s="157">
        <v>0</v>
      </c>
      <c r="AT328" s="157">
        <v>0</v>
      </c>
      <c r="AU328" s="157">
        <v>614.41666666666595</v>
      </c>
      <c r="AV328" s="282"/>
      <c r="AW328" s="282"/>
      <c r="AX328" s="282"/>
      <c r="AY328" s="282"/>
      <c r="AZ328" s="282"/>
      <c r="BA328" s="282"/>
      <c r="BH328" s="295">
        <v>323</v>
      </c>
      <c r="BI328" s="295">
        <v>59217600</v>
      </c>
      <c r="BJ328" s="85">
        <v>185</v>
      </c>
      <c r="BK328" s="85">
        <v>1026.954518</v>
      </c>
      <c r="BL328" s="85">
        <v>235.3332466</v>
      </c>
      <c r="BM328" s="85">
        <v>3.0981833660000002</v>
      </c>
      <c r="BN328" s="85">
        <v>-1026.954518</v>
      </c>
      <c r="BO328" s="85">
        <v>-206.5309254</v>
      </c>
      <c r="BP328" s="85">
        <v>-210.70413790000001</v>
      </c>
      <c r="BQ328" s="296">
        <f t="shared" si="62"/>
        <v>685.38888888888891</v>
      </c>
      <c r="BT328" s="295">
        <v>323</v>
      </c>
      <c r="BU328" s="295">
        <v>59217600</v>
      </c>
      <c r="BV328" s="85">
        <v>1041.271418</v>
      </c>
      <c r="BW328" s="85">
        <v>1001.439853</v>
      </c>
      <c r="BX328" s="85">
        <v>-33.503522539999999</v>
      </c>
      <c r="BY328" s="85">
        <v>31.227061469999999</v>
      </c>
      <c r="BZ328" s="85">
        <v>-192.9043643</v>
      </c>
      <c r="CA328" s="85">
        <v>179.47707639999999</v>
      </c>
    </row>
    <row r="329" spans="31:79" ht="9.9499999999999993" customHeight="1">
      <c r="AE329" s="157">
        <v>289</v>
      </c>
      <c r="AF329" s="157">
        <v>53260800</v>
      </c>
      <c r="AG329" s="157">
        <v>0.374999999999999</v>
      </c>
      <c r="AH329" s="157">
        <v>0</v>
      </c>
      <c r="AI329" s="157">
        <v>0.23877779421913201</v>
      </c>
      <c r="AJ329" s="157">
        <v>0.25646719548494401</v>
      </c>
      <c r="AK329" s="157">
        <v>0</v>
      </c>
      <c r="AL329" s="157">
        <v>1.0746217029882601</v>
      </c>
      <c r="AM329" s="157">
        <v>0</v>
      </c>
      <c r="AN329" s="157">
        <v>0</v>
      </c>
      <c r="AO329" s="157">
        <v>-0.25000000000021799</v>
      </c>
      <c r="AP329" s="157">
        <v>0</v>
      </c>
      <c r="AQ329" s="157">
        <v>0</v>
      </c>
      <c r="AR329" s="157">
        <v>0</v>
      </c>
      <c r="AS329" s="157">
        <v>0</v>
      </c>
      <c r="AT329" s="157">
        <v>0</v>
      </c>
      <c r="AU329" s="157">
        <v>616.444444444444</v>
      </c>
      <c r="AV329" s="282"/>
      <c r="AW329" s="282"/>
      <c r="AX329" s="282"/>
      <c r="AY329" s="282"/>
      <c r="AZ329" s="282"/>
      <c r="BA329" s="282"/>
      <c r="BH329" s="295">
        <v>324</v>
      </c>
      <c r="BI329" s="295">
        <v>59392800</v>
      </c>
      <c r="BJ329" s="85">
        <v>185</v>
      </c>
      <c r="BK329" s="85">
        <v>1027.0131719999999</v>
      </c>
      <c r="BL329" s="85">
        <v>235.34812690000001</v>
      </c>
      <c r="BM329" s="85">
        <v>3.0804687830000002</v>
      </c>
      <c r="BN329" s="85">
        <v>-1027.0131719999999</v>
      </c>
      <c r="BO329" s="85">
        <v>-206.54138950000001</v>
      </c>
      <c r="BP329" s="85">
        <v>-210.72626869999999</v>
      </c>
      <c r="BQ329" s="296">
        <f t="shared" si="62"/>
        <v>687.41666666666663</v>
      </c>
      <c r="BT329" s="295">
        <v>324</v>
      </c>
      <c r="BU329" s="295">
        <v>59392800</v>
      </c>
      <c r="BV329" s="85">
        <v>1041.2715169999999</v>
      </c>
      <c r="BW329" s="85">
        <v>1001.439915</v>
      </c>
      <c r="BX329" s="85">
        <v>-33.50787562</v>
      </c>
      <c r="BY329" s="85">
        <v>31.227061469999999</v>
      </c>
      <c r="BZ329" s="85">
        <v>-192.91838319999999</v>
      </c>
      <c r="CA329" s="85">
        <v>179.4992072</v>
      </c>
    </row>
    <row r="330" spans="31:79" ht="9.9499999999999993" customHeight="1">
      <c r="AE330" s="157">
        <v>290</v>
      </c>
      <c r="AF330" s="157">
        <v>53436000</v>
      </c>
      <c r="AG330" s="157">
        <v>0.374999999999999</v>
      </c>
      <c r="AH330" s="157">
        <v>0</v>
      </c>
      <c r="AI330" s="157">
        <v>0.23866099421912701</v>
      </c>
      <c r="AJ330" s="157">
        <v>0.25637041084072199</v>
      </c>
      <c r="AK330" s="157">
        <v>0</v>
      </c>
      <c r="AL330" s="157">
        <v>1.05847361235337</v>
      </c>
      <c r="AM330" s="157">
        <v>0</v>
      </c>
      <c r="AN330" s="157">
        <v>0</v>
      </c>
      <c r="AO330" s="157">
        <v>-0.25000000000009098</v>
      </c>
      <c r="AP330" s="157">
        <v>0</v>
      </c>
      <c r="AQ330" s="157">
        <v>0</v>
      </c>
      <c r="AR330" s="157">
        <v>0</v>
      </c>
      <c r="AS330" s="157">
        <v>0</v>
      </c>
      <c r="AT330" s="157">
        <v>0</v>
      </c>
      <c r="AU330" s="157">
        <v>618.47222222222194</v>
      </c>
      <c r="AV330" s="282"/>
      <c r="AW330" s="282"/>
      <c r="AX330" s="282"/>
      <c r="AY330" s="282"/>
      <c r="AZ330" s="282"/>
      <c r="BA330" s="282"/>
      <c r="BH330" s="295">
        <v>325</v>
      </c>
      <c r="BI330" s="295">
        <v>59568000</v>
      </c>
      <c r="BJ330" s="85">
        <v>185</v>
      </c>
      <c r="BK330" s="85">
        <v>1027.0698299999999</v>
      </c>
      <c r="BL330" s="85">
        <v>235.36321380000001</v>
      </c>
      <c r="BM330" s="85">
        <v>3.0636116929999999</v>
      </c>
      <c r="BN330" s="85">
        <v>-1027.0698299999999</v>
      </c>
      <c r="BO330" s="85">
        <v>-206.55224670000001</v>
      </c>
      <c r="BP330" s="85">
        <v>-210.7473555</v>
      </c>
      <c r="BQ330" s="296">
        <f t="shared" si="62"/>
        <v>689.44444444444446</v>
      </c>
      <c r="BT330" s="295">
        <v>325</v>
      </c>
      <c r="BU330" s="295">
        <v>59568000</v>
      </c>
      <c r="BV330" s="85">
        <v>1041.271612</v>
      </c>
      <c r="BW330" s="85">
        <v>1001.43998</v>
      </c>
      <c r="BX330" s="85">
        <v>-33.512040579999997</v>
      </c>
      <c r="BY330" s="85">
        <v>31.227061469999999</v>
      </c>
      <c r="BZ330" s="85">
        <v>-192.9327849</v>
      </c>
      <c r="CA330" s="85">
        <v>179.52029400000001</v>
      </c>
    </row>
    <row r="331" spans="31:79" ht="9.9499999999999993" customHeight="1">
      <c r="AE331" s="157">
        <v>291</v>
      </c>
      <c r="AF331" s="157">
        <v>53611200</v>
      </c>
      <c r="AG331" s="157">
        <v>0.374999999999999</v>
      </c>
      <c r="AH331" s="157">
        <v>0</v>
      </c>
      <c r="AI331" s="157">
        <v>0.238544194219178</v>
      </c>
      <c r="AJ331" s="157">
        <v>0.25637041084072199</v>
      </c>
      <c r="AK331" s="157">
        <v>0</v>
      </c>
      <c r="AL331" s="157">
        <v>1.03841266252006</v>
      </c>
      <c r="AM331" s="157">
        <v>0</v>
      </c>
      <c r="AN331" s="157">
        <v>0</v>
      </c>
      <c r="AO331" s="157">
        <v>-0.249999999999964</v>
      </c>
      <c r="AP331" s="157">
        <v>0</v>
      </c>
      <c r="AQ331" s="157">
        <v>0</v>
      </c>
      <c r="AR331" s="157">
        <v>0</v>
      </c>
      <c r="AS331" s="157">
        <v>0</v>
      </c>
      <c r="AT331" s="157">
        <v>0</v>
      </c>
      <c r="AU331" s="157">
        <v>620.5</v>
      </c>
      <c r="AV331" s="282"/>
      <c r="AW331" s="282"/>
      <c r="AX331" s="282"/>
      <c r="AY331" s="282"/>
      <c r="AZ331" s="282"/>
      <c r="BA331" s="282"/>
      <c r="BH331" s="295">
        <v>326</v>
      </c>
      <c r="BI331" s="295">
        <v>59743200</v>
      </c>
      <c r="BJ331" s="85">
        <v>185</v>
      </c>
      <c r="BK331" s="85">
        <v>1027.1244200000001</v>
      </c>
      <c r="BL331" s="85">
        <v>235.37834040000001</v>
      </c>
      <c r="BM331" s="85">
        <v>3.047584139</v>
      </c>
      <c r="BN331" s="85">
        <v>-1027.1244200000001</v>
      </c>
      <c r="BO331" s="85">
        <v>-206.56333599999999</v>
      </c>
      <c r="BP331" s="85">
        <v>-210.7674203</v>
      </c>
      <c r="BQ331" s="296">
        <f t="shared" si="62"/>
        <v>691.47222222222217</v>
      </c>
      <c r="BT331" s="295">
        <v>326</v>
      </c>
      <c r="BU331" s="295">
        <v>59743200</v>
      </c>
      <c r="BV331" s="85">
        <v>1041.271702</v>
      </c>
      <c r="BW331" s="85">
        <v>1001.4400450000001</v>
      </c>
      <c r="BX331" s="85">
        <v>-33.51601222</v>
      </c>
      <c r="BY331" s="85">
        <v>31.227061469999999</v>
      </c>
      <c r="BZ331" s="85">
        <v>-192.94741690000001</v>
      </c>
      <c r="CA331" s="85">
        <v>179.54035880000001</v>
      </c>
    </row>
    <row r="332" spans="31:79" ht="9.9499999999999993" customHeight="1">
      <c r="AE332" s="157">
        <v>292</v>
      </c>
      <c r="AF332" s="157">
        <v>53786400</v>
      </c>
      <c r="AG332" s="157">
        <v>0.374999999999999</v>
      </c>
      <c r="AH332" s="157">
        <v>0</v>
      </c>
      <c r="AI332" s="157">
        <v>0.23842739421906201</v>
      </c>
      <c r="AJ332" s="157">
        <v>0.254125600217946</v>
      </c>
      <c r="AK332" s="157">
        <v>0</v>
      </c>
      <c r="AL332" s="157">
        <v>1.0482808320486301</v>
      </c>
      <c r="AM332" s="157">
        <v>0</v>
      </c>
      <c r="AN332" s="157">
        <v>0</v>
      </c>
      <c r="AO332" s="157">
        <v>-0.25000000000002798</v>
      </c>
      <c r="AP332" s="157">
        <v>0</v>
      </c>
      <c r="AQ332" s="157">
        <v>0</v>
      </c>
      <c r="AR332" s="157">
        <v>0</v>
      </c>
      <c r="AS332" s="157">
        <v>0</v>
      </c>
      <c r="AT332" s="157">
        <v>0</v>
      </c>
      <c r="AU332" s="157">
        <v>622.52777777777703</v>
      </c>
      <c r="AV332" s="282"/>
      <c r="AW332" s="282"/>
      <c r="AX332" s="282"/>
      <c r="AY332" s="282"/>
      <c r="AZ332" s="282"/>
      <c r="BA332" s="282"/>
      <c r="BH332" s="295">
        <v>327</v>
      </c>
      <c r="BI332" s="295">
        <v>59918400</v>
      </c>
      <c r="BJ332" s="85">
        <v>185</v>
      </c>
      <c r="BK332" s="85">
        <v>1027.1766849999999</v>
      </c>
      <c r="BL332" s="85">
        <v>235.39308740000001</v>
      </c>
      <c r="BM332" s="85">
        <v>3.0323851560000001</v>
      </c>
      <c r="BN332" s="85">
        <v>-1027.1766849999999</v>
      </c>
      <c r="BO332" s="85">
        <v>-206.5742553</v>
      </c>
      <c r="BP332" s="85">
        <v>-210.78644700000001</v>
      </c>
      <c r="BQ332" s="296">
        <f t="shared" si="62"/>
        <v>693.5</v>
      </c>
      <c r="BT332" s="295">
        <v>327</v>
      </c>
      <c r="BU332" s="295">
        <v>59918400</v>
      </c>
      <c r="BV332" s="85">
        <v>1041.271788</v>
      </c>
      <c r="BW332" s="85">
        <v>1001.440111</v>
      </c>
      <c r="BX332" s="85">
        <v>-33.519773919999999</v>
      </c>
      <c r="BY332" s="85">
        <v>31.227061469999999</v>
      </c>
      <c r="BZ332" s="85">
        <v>-192.9621085</v>
      </c>
      <c r="CA332" s="85">
        <v>179.55938549999999</v>
      </c>
    </row>
    <row r="333" spans="31:79" ht="9.9499999999999993" customHeight="1">
      <c r="AE333" s="157">
        <v>293</v>
      </c>
      <c r="AF333" s="157">
        <v>53961600</v>
      </c>
      <c r="AG333" s="157">
        <v>0.374999999999999</v>
      </c>
      <c r="AH333" s="157">
        <v>0</v>
      </c>
      <c r="AI333" s="157">
        <v>0.23842739421906201</v>
      </c>
      <c r="AJ333" s="157">
        <v>0.25332413822118399</v>
      </c>
      <c r="AK333" s="157">
        <v>0</v>
      </c>
      <c r="AL333" s="157">
        <v>1.0628669779611399</v>
      </c>
      <c r="AM333" s="157">
        <v>0</v>
      </c>
      <c r="AN333" s="157">
        <v>0</v>
      </c>
      <c r="AO333" s="157">
        <v>-0.25000000000002798</v>
      </c>
      <c r="AP333" s="157">
        <v>0</v>
      </c>
      <c r="AQ333" s="157">
        <v>0</v>
      </c>
      <c r="AR333" s="157">
        <v>0</v>
      </c>
      <c r="AS333" s="157">
        <v>0</v>
      </c>
      <c r="AT333" s="157">
        <v>0</v>
      </c>
      <c r="AU333" s="157">
        <v>624.55555555555497</v>
      </c>
      <c r="AV333" s="282"/>
      <c r="AW333" s="282"/>
      <c r="AX333" s="282"/>
      <c r="AY333" s="282"/>
      <c r="AZ333" s="282"/>
      <c r="BA333" s="282"/>
      <c r="BH333" s="295">
        <v>328</v>
      </c>
      <c r="BI333" s="295">
        <v>60093600</v>
      </c>
      <c r="BJ333" s="85">
        <v>185</v>
      </c>
      <c r="BK333" s="85">
        <v>1027.2264419999999</v>
      </c>
      <c r="BL333" s="85">
        <v>235.40712640000001</v>
      </c>
      <c r="BM333" s="85">
        <v>3.0179999359999998</v>
      </c>
      <c r="BN333" s="85">
        <v>-1027.2264419999999</v>
      </c>
      <c r="BO333" s="85">
        <v>-206.5846847</v>
      </c>
      <c r="BP333" s="85">
        <v>-210.80444180000001</v>
      </c>
      <c r="BQ333" s="296">
        <f t="shared" si="62"/>
        <v>695.52777777777783</v>
      </c>
      <c r="BT333" s="295">
        <v>328</v>
      </c>
      <c r="BU333" s="295">
        <v>60093600</v>
      </c>
      <c r="BV333" s="85">
        <v>1041.271868</v>
      </c>
      <c r="BW333" s="85">
        <v>1001.440176</v>
      </c>
      <c r="BX333" s="85">
        <v>-33.523317919999997</v>
      </c>
      <c r="BY333" s="85">
        <v>31.227061469999999</v>
      </c>
      <c r="BZ333" s="85">
        <v>-192.97670189999999</v>
      </c>
      <c r="CA333" s="85">
        <v>179.57738029999999</v>
      </c>
    </row>
    <row r="334" spans="31:79" ht="9.9499999999999993" customHeight="1">
      <c r="AE334" s="157">
        <v>294</v>
      </c>
      <c r="AF334" s="157">
        <v>54136800</v>
      </c>
      <c r="AG334" s="157">
        <v>0.374999999999999</v>
      </c>
      <c r="AH334" s="157">
        <v>0</v>
      </c>
      <c r="AI334" s="157">
        <v>0.23842739421906201</v>
      </c>
      <c r="AJ334" s="157">
        <v>0.25326871942363999</v>
      </c>
      <c r="AK334" s="157">
        <v>0</v>
      </c>
      <c r="AL334" s="157">
        <v>1.04819791498229</v>
      </c>
      <c r="AM334" s="157">
        <v>0</v>
      </c>
      <c r="AN334" s="157">
        <v>0</v>
      </c>
      <c r="AO334" s="157">
        <v>-0.249999999999996</v>
      </c>
      <c r="AP334" s="157">
        <v>0</v>
      </c>
      <c r="AQ334" s="157">
        <v>0</v>
      </c>
      <c r="AR334" s="157">
        <v>0</v>
      </c>
      <c r="AS334" s="157">
        <v>0</v>
      </c>
      <c r="AT334" s="157">
        <v>0</v>
      </c>
      <c r="AU334" s="157">
        <v>626.58333333333303</v>
      </c>
      <c r="AV334" s="282"/>
      <c r="AW334" s="282"/>
      <c r="AX334" s="282"/>
      <c r="AY334" s="282"/>
      <c r="AZ334" s="282"/>
      <c r="BA334" s="282"/>
      <c r="BH334" s="295">
        <v>329</v>
      </c>
      <c r="BI334" s="295">
        <v>60268800</v>
      </c>
      <c r="BJ334" s="85">
        <v>185</v>
      </c>
      <c r="BK334" s="85">
        <v>1027.2736930000001</v>
      </c>
      <c r="BL334" s="85">
        <v>235.42032570000001</v>
      </c>
      <c r="BM334" s="85">
        <v>3.0043797049999998</v>
      </c>
      <c r="BN334" s="85">
        <v>-1027.2736930000001</v>
      </c>
      <c r="BO334" s="85">
        <v>-206.5944796</v>
      </c>
      <c r="BP334" s="85">
        <v>-210.82146650000001</v>
      </c>
      <c r="BQ334" s="296">
        <f t="shared" si="62"/>
        <v>697.55555555555554</v>
      </c>
      <c r="BT334" s="295">
        <v>329</v>
      </c>
      <c r="BU334" s="295">
        <v>60268800</v>
      </c>
      <c r="BV334" s="85">
        <v>1041.2719440000001</v>
      </c>
      <c r="BW334" s="85">
        <v>1001.440241</v>
      </c>
      <c r="BX334" s="85">
        <v>-33.526657479999997</v>
      </c>
      <c r="BY334" s="85">
        <v>31.227061469999999</v>
      </c>
      <c r="BZ334" s="85">
        <v>-192.99107530000001</v>
      </c>
      <c r="CA334" s="85">
        <v>179.59440499999999</v>
      </c>
    </row>
    <row r="335" spans="31:79" ht="9.9499999999999993" customHeight="1">
      <c r="AE335" s="157">
        <v>295</v>
      </c>
      <c r="AF335" s="157">
        <v>54312000</v>
      </c>
      <c r="AG335" s="157">
        <v>0.374999999999999</v>
      </c>
      <c r="AH335" s="157">
        <v>0</v>
      </c>
      <c r="AI335" s="157">
        <v>0.23294410350397701</v>
      </c>
      <c r="AJ335" s="157">
        <v>0.25316960154082901</v>
      </c>
      <c r="AK335" s="157">
        <v>0</v>
      </c>
      <c r="AL335" s="157">
        <v>1.0219046570539101</v>
      </c>
      <c r="AM335" s="157">
        <v>0</v>
      </c>
      <c r="AN335" s="157">
        <v>0</v>
      </c>
      <c r="AO335" s="157">
        <v>-0.249999999999933</v>
      </c>
      <c r="AP335" s="157">
        <v>0</v>
      </c>
      <c r="AQ335" s="157">
        <v>0</v>
      </c>
      <c r="AR335" s="157">
        <v>0</v>
      </c>
      <c r="AS335" s="157">
        <v>0</v>
      </c>
      <c r="AT335" s="157">
        <v>0</v>
      </c>
      <c r="AU335" s="157">
        <v>628.61111111111097</v>
      </c>
      <c r="AV335" s="282"/>
      <c r="AW335" s="282"/>
      <c r="AX335" s="282"/>
      <c r="AY335" s="282"/>
      <c r="AZ335" s="282"/>
      <c r="BA335" s="282"/>
      <c r="BH335" s="295">
        <v>330</v>
      </c>
      <c r="BI335" s="295">
        <v>60444000</v>
      </c>
      <c r="BJ335" s="85">
        <v>185</v>
      </c>
      <c r="BK335" s="85">
        <v>1027.3185120000001</v>
      </c>
      <c r="BL335" s="85">
        <v>235.43267040000001</v>
      </c>
      <c r="BM335" s="85">
        <v>2.9914769830000001</v>
      </c>
      <c r="BN335" s="85">
        <v>-1027.3185120000001</v>
      </c>
      <c r="BO335" s="85">
        <v>-206.60360969999999</v>
      </c>
      <c r="BP335" s="85">
        <v>-210.8375838</v>
      </c>
      <c r="BQ335" s="296">
        <f t="shared" si="62"/>
        <v>699.58333333333337</v>
      </c>
      <c r="BT335" s="295">
        <v>330</v>
      </c>
      <c r="BU335" s="295">
        <v>60444000</v>
      </c>
      <c r="BV335" s="85">
        <v>1041.2720159999999</v>
      </c>
      <c r="BW335" s="85">
        <v>1001.440304</v>
      </c>
      <c r="BX335" s="85">
        <v>-33.529808379999999</v>
      </c>
      <c r="BY335" s="85">
        <v>31.227061469999999</v>
      </c>
      <c r="BZ335" s="85">
        <v>-193.00514050000001</v>
      </c>
      <c r="CA335" s="85">
        <v>179.61052230000001</v>
      </c>
    </row>
    <row r="336" spans="31:79" ht="9.9499999999999993" customHeight="1">
      <c r="AE336" s="157">
        <v>296</v>
      </c>
      <c r="AF336" s="157">
        <v>54487200</v>
      </c>
      <c r="AG336" s="157">
        <v>0.374999999999999</v>
      </c>
      <c r="AH336" s="157">
        <v>0</v>
      </c>
      <c r="AI336" s="157">
        <v>0.232944103504033</v>
      </c>
      <c r="AJ336" s="157">
        <v>0.25309053822118799</v>
      </c>
      <c r="AK336" s="157">
        <v>0</v>
      </c>
      <c r="AL336" s="157">
        <v>0.98785665056672101</v>
      </c>
      <c r="AM336" s="157">
        <v>0</v>
      </c>
      <c r="AN336" s="157">
        <v>0</v>
      </c>
      <c r="AO336" s="157">
        <v>-0.249999999999964</v>
      </c>
      <c r="AP336" s="157">
        <v>0</v>
      </c>
      <c r="AQ336" s="157">
        <v>0</v>
      </c>
      <c r="AR336" s="157">
        <v>0</v>
      </c>
      <c r="AS336" s="157">
        <v>0</v>
      </c>
      <c r="AT336" s="157">
        <v>0</v>
      </c>
      <c r="AU336" s="157">
        <v>630.638888888888</v>
      </c>
      <c r="AV336" s="282"/>
      <c r="AW336" s="282"/>
      <c r="AX336" s="282"/>
      <c r="AY336" s="282"/>
      <c r="AZ336" s="282"/>
      <c r="BA336" s="282"/>
      <c r="BH336" s="295">
        <v>331</v>
      </c>
      <c r="BI336" s="295">
        <v>60619200</v>
      </c>
      <c r="BJ336" s="85">
        <v>185</v>
      </c>
      <c r="BK336" s="85">
        <v>1027.3611069999999</v>
      </c>
      <c r="BL336" s="85">
        <v>235.4442138</v>
      </c>
      <c r="BM336" s="85">
        <v>2.9792648810000002</v>
      </c>
      <c r="BN336" s="85">
        <v>-1027.3611069999999</v>
      </c>
      <c r="BO336" s="85">
        <v>-206.6121162</v>
      </c>
      <c r="BP336" s="85">
        <v>-210.85283269999999</v>
      </c>
      <c r="BQ336" s="296">
        <f t="shared" si="62"/>
        <v>701.61111111111109</v>
      </c>
      <c r="BT336" s="295">
        <v>331</v>
      </c>
      <c r="BU336" s="295">
        <v>60619200</v>
      </c>
      <c r="BV336" s="85">
        <v>1041.2720839999999</v>
      </c>
      <c r="BW336" s="85">
        <v>1001.440365</v>
      </c>
      <c r="BX336" s="85">
        <v>-33.532783090000002</v>
      </c>
      <c r="BY336" s="85">
        <v>31.227061469999999</v>
      </c>
      <c r="BZ336" s="85">
        <v>-193.01885709999999</v>
      </c>
      <c r="CA336" s="85">
        <v>179.6257713</v>
      </c>
    </row>
    <row r="337" spans="31:79" ht="9.9499999999999993" customHeight="1">
      <c r="AE337" s="157">
        <v>297</v>
      </c>
      <c r="AF337" s="157">
        <v>54662400</v>
      </c>
      <c r="AG337" s="157">
        <v>0.374999999999999</v>
      </c>
      <c r="AH337" s="157">
        <v>0</v>
      </c>
      <c r="AI337" s="157">
        <v>0.232944103503922</v>
      </c>
      <c r="AJ337" s="157">
        <v>0.25309053822118799</v>
      </c>
      <c r="AK337" s="157">
        <v>0</v>
      </c>
      <c r="AL337" s="157">
        <v>5.9594943875113797</v>
      </c>
      <c r="AM337" s="157">
        <v>0</v>
      </c>
      <c r="AN337" s="157">
        <v>0</v>
      </c>
      <c r="AO337" s="157">
        <v>-0.249999999999964</v>
      </c>
      <c r="AP337" s="157">
        <v>0</v>
      </c>
      <c r="AQ337" s="157">
        <v>0</v>
      </c>
      <c r="AR337" s="157">
        <v>0</v>
      </c>
      <c r="AS337" s="157">
        <v>0</v>
      </c>
      <c r="AT337" s="157">
        <v>0</v>
      </c>
      <c r="AU337" s="157">
        <v>632.66666666666595</v>
      </c>
      <c r="AV337" s="282"/>
      <c r="AW337" s="282"/>
      <c r="AX337" s="282"/>
      <c r="AY337" s="282"/>
      <c r="AZ337" s="282"/>
      <c r="BA337" s="282"/>
      <c r="BH337" s="295">
        <v>332</v>
      </c>
      <c r="BI337" s="295">
        <v>60794400</v>
      </c>
      <c r="BJ337" s="85">
        <v>185</v>
      </c>
      <c r="BK337" s="85">
        <v>1027.401531</v>
      </c>
      <c r="BL337" s="85">
        <v>235.4551147</v>
      </c>
      <c r="BM337" s="85">
        <v>2.967730998</v>
      </c>
      <c r="BN337" s="85">
        <v>-1027.401531</v>
      </c>
      <c r="BO337" s="85">
        <v>-206.6201446</v>
      </c>
      <c r="BP337" s="85">
        <v>-210.86723910000001</v>
      </c>
      <c r="BQ337" s="296">
        <f t="shared" si="62"/>
        <v>703.63888888888891</v>
      </c>
      <c r="BT337" s="295">
        <v>332</v>
      </c>
      <c r="BU337" s="295">
        <v>60794400</v>
      </c>
      <c r="BV337" s="85">
        <v>1041.272148</v>
      </c>
      <c r="BW337" s="85">
        <v>1001.440425</v>
      </c>
      <c r="BX337" s="85">
        <v>-33.535595190000002</v>
      </c>
      <c r="BY337" s="85">
        <v>31.227061469999999</v>
      </c>
      <c r="BZ337" s="85">
        <v>-193.032172</v>
      </c>
      <c r="CA337" s="85">
        <v>179.64017759999999</v>
      </c>
    </row>
    <row r="338" spans="31:79" ht="9.9499999999999993" customHeight="1">
      <c r="AE338" s="157">
        <v>298</v>
      </c>
      <c r="AF338" s="157">
        <v>54837600</v>
      </c>
      <c r="AG338" s="157">
        <v>0.374999999999999</v>
      </c>
      <c r="AH338" s="157">
        <v>0</v>
      </c>
      <c r="AI338" s="157">
        <v>0.232827303503917</v>
      </c>
      <c r="AJ338" s="157">
        <v>0.252441530413684</v>
      </c>
      <c r="AK338" s="157">
        <v>0</v>
      </c>
      <c r="AL338" s="157">
        <v>6.5877675541287699</v>
      </c>
      <c r="AM338" s="157">
        <v>0</v>
      </c>
      <c r="AN338" s="157">
        <v>0</v>
      </c>
      <c r="AO338" s="157">
        <v>-0.249999999999964</v>
      </c>
      <c r="AP338" s="157">
        <v>0</v>
      </c>
      <c r="AQ338" s="157">
        <v>0</v>
      </c>
      <c r="AR338" s="157">
        <v>0</v>
      </c>
      <c r="AS338" s="157">
        <v>0</v>
      </c>
      <c r="AT338" s="157">
        <v>0</v>
      </c>
      <c r="AU338" s="157">
        <v>634.694444444444</v>
      </c>
      <c r="AV338" s="282"/>
      <c r="AW338" s="282"/>
      <c r="AX338" s="282"/>
      <c r="AY338" s="282"/>
      <c r="AZ338" s="282"/>
      <c r="BA338" s="282"/>
      <c r="BH338" s="295">
        <v>333</v>
      </c>
      <c r="BI338" s="295">
        <v>60969600</v>
      </c>
      <c r="BJ338" s="85">
        <v>185</v>
      </c>
      <c r="BK338" s="85">
        <v>1027.4396509999999</v>
      </c>
      <c r="BL338" s="85">
        <v>235.46513229999999</v>
      </c>
      <c r="BM338" s="85">
        <v>2.95676636</v>
      </c>
      <c r="BN338" s="85">
        <v>-1027.4396509999999</v>
      </c>
      <c r="BO338" s="85">
        <v>-206.62744180000001</v>
      </c>
      <c r="BP338" s="85">
        <v>-210.88092409999999</v>
      </c>
      <c r="BQ338" s="296">
        <f t="shared" si="62"/>
        <v>705.66666666666663</v>
      </c>
      <c r="BT338" s="295">
        <v>333</v>
      </c>
      <c r="BU338" s="295">
        <v>60969600</v>
      </c>
      <c r="BV338" s="85">
        <v>1041.2722080000001</v>
      </c>
      <c r="BW338" s="85">
        <v>1001.440482</v>
      </c>
      <c r="BX338" s="85">
        <v>-33.538257110000004</v>
      </c>
      <c r="BY338" s="85">
        <v>31.227061469999999</v>
      </c>
      <c r="BZ338" s="85">
        <v>-193.04499709999999</v>
      </c>
      <c r="CA338" s="85">
        <v>179.6538626</v>
      </c>
    </row>
    <row r="339" spans="31:79" ht="9.9499999999999993" customHeight="1">
      <c r="AE339" s="157">
        <v>299</v>
      </c>
      <c r="AF339" s="157">
        <v>55012800</v>
      </c>
      <c r="AG339" s="157">
        <v>0.374999999999999</v>
      </c>
      <c r="AH339" s="157">
        <v>0</v>
      </c>
      <c r="AI339" s="157">
        <v>0.23271050350391201</v>
      </c>
      <c r="AJ339" s="157">
        <v>0.24943501107774199</v>
      </c>
      <c r="AK339" s="157">
        <v>0</v>
      </c>
      <c r="AL339" s="157">
        <v>6.1476956292871199</v>
      </c>
      <c r="AM339" s="157">
        <v>0</v>
      </c>
      <c r="AN339" s="157">
        <v>0</v>
      </c>
      <c r="AO339" s="157">
        <v>-0.249999999999964</v>
      </c>
      <c r="AP339" s="157">
        <v>0</v>
      </c>
      <c r="AQ339" s="157">
        <v>0</v>
      </c>
      <c r="AR339" s="157">
        <v>0</v>
      </c>
      <c r="AS339" s="157">
        <v>0</v>
      </c>
      <c r="AT339" s="157">
        <v>0</v>
      </c>
      <c r="AU339" s="157">
        <v>636.72222222222194</v>
      </c>
      <c r="AV339" s="282"/>
      <c r="AW339" s="282"/>
      <c r="AX339" s="282"/>
      <c r="AY339" s="282"/>
      <c r="AZ339" s="282"/>
      <c r="BA339" s="282"/>
      <c r="BH339" s="295">
        <v>334</v>
      </c>
      <c r="BI339" s="295">
        <v>61144800</v>
      </c>
      <c r="BJ339" s="85">
        <v>185</v>
      </c>
      <c r="BK339" s="85">
        <v>1027.4730360000001</v>
      </c>
      <c r="BL339" s="85">
        <v>235.4731596</v>
      </c>
      <c r="BM339" s="85">
        <v>2.9472700710000002</v>
      </c>
      <c r="BN339" s="85">
        <v>-1027.4730360000001</v>
      </c>
      <c r="BO339" s="85">
        <v>-206.63289420000001</v>
      </c>
      <c r="BP339" s="85">
        <v>-210.89299539999999</v>
      </c>
      <c r="BQ339" s="296">
        <f t="shared" si="62"/>
        <v>707.69444444444446</v>
      </c>
      <c r="BT339" s="295">
        <v>334</v>
      </c>
      <c r="BU339" s="295">
        <v>61144800</v>
      </c>
      <c r="BV339" s="85">
        <v>1041.2722659999999</v>
      </c>
      <c r="BW339" s="85">
        <v>1001.440536</v>
      </c>
      <c r="BX339" s="85">
        <v>-33.540776280000003</v>
      </c>
      <c r="BY339" s="85">
        <v>31.227061469999999</v>
      </c>
      <c r="BZ339" s="85">
        <v>-193.05706979999999</v>
      </c>
      <c r="CA339" s="85">
        <v>179.6659339</v>
      </c>
    </row>
    <row r="340" spans="31:79" ht="9.9499999999999993" customHeight="1">
      <c r="AE340" s="157">
        <v>300</v>
      </c>
      <c r="AF340" s="157">
        <v>55188000</v>
      </c>
      <c r="AG340" s="157">
        <v>0.374999999999999</v>
      </c>
      <c r="AH340" s="157">
        <v>0</v>
      </c>
      <c r="AI340" s="157">
        <v>0.23259370350401801</v>
      </c>
      <c r="AJ340" s="157">
        <v>0.24943501107774199</v>
      </c>
      <c r="AK340" s="157">
        <v>0</v>
      </c>
      <c r="AL340" s="157">
        <v>5.6815593589409703</v>
      </c>
      <c r="AM340" s="157">
        <v>0</v>
      </c>
      <c r="AN340" s="157">
        <v>0</v>
      </c>
      <c r="AO340" s="157">
        <v>-0.249999999999996</v>
      </c>
      <c r="AP340" s="157">
        <v>0</v>
      </c>
      <c r="AQ340" s="157">
        <v>0</v>
      </c>
      <c r="AR340" s="157">
        <v>0</v>
      </c>
      <c r="AS340" s="157">
        <v>0</v>
      </c>
      <c r="AT340" s="157">
        <v>0</v>
      </c>
      <c r="AU340" s="157">
        <v>638.75</v>
      </c>
      <c r="AV340" s="282"/>
      <c r="AW340" s="282"/>
      <c r="AX340" s="282"/>
      <c r="AY340" s="282"/>
      <c r="AZ340" s="282"/>
      <c r="BA340" s="282"/>
      <c r="BH340" s="295">
        <v>335</v>
      </c>
      <c r="BI340" s="295">
        <v>61320000</v>
      </c>
      <c r="BJ340" s="85">
        <v>185</v>
      </c>
      <c r="BK340" s="85">
        <v>1027.5001609999999</v>
      </c>
      <c r="BL340" s="85">
        <v>235.4788369</v>
      </c>
      <c r="BM340" s="85">
        <v>2.9398604220000002</v>
      </c>
      <c r="BN340" s="85">
        <v>-1027.5001609999999</v>
      </c>
      <c r="BO340" s="85">
        <v>-206.6361354</v>
      </c>
      <c r="BP340" s="85">
        <v>-210.902841</v>
      </c>
      <c r="BQ340" s="296">
        <f t="shared" si="62"/>
        <v>709.72222222222217</v>
      </c>
      <c r="BT340" s="295">
        <v>335</v>
      </c>
      <c r="BU340" s="295">
        <v>61320000</v>
      </c>
      <c r="BV340" s="85">
        <v>1041.27232</v>
      </c>
      <c r="BW340" s="85">
        <v>1001.4405860000001</v>
      </c>
      <c r="BX340" s="85">
        <v>-33.543160090000001</v>
      </c>
      <c r="BY340" s="85">
        <v>31.227061469999999</v>
      </c>
      <c r="BZ340" s="85">
        <v>-193.068117</v>
      </c>
      <c r="CA340" s="85">
        <v>179.6757795</v>
      </c>
    </row>
    <row r="341" spans="31:79" ht="9.9499999999999993" customHeight="1">
      <c r="AE341" s="157">
        <v>301</v>
      </c>
      <c r="AF341" s="157">
        <v>55363200</v>
      </c>
      <c r="AG341" s="157">
        <v>0.25</v>
      </c>
      <c r="AH341" s="157">
        <v>0</v>
      </c>
      <c r="AI341" s="157">
        <v>0.232476903503957</v>
      </c>
      <c r="AJ341" s="157">
        <v>0.24943501107774199</v>
      </c>
      <c r="AK341" s="157">
        <v>0</v>
      </c>
      <c r="AL341" s="157">
        <v>5.1815763764373202</v>
      </c>
      <c r="AM341" s="157">
        <v>0</v>
      </c>
      <c r="AN341" s="157">
        <v>0</v>
      </c>
      <c r="AO341" s="157">
        <v>-0.24999999978878801</v>
      </c>
      <c r="AP341" s="157">
        <v>0</v>
      </c>
      <c r="AQ341" s="157">
        <v>0</v>
      </c>
      <c r="AR341" s="157">
        <v>0</v>
      </c>
      <c r="AS341" s="157">
        <v>0</v>
      </c>
      <c r="AT341" s="157">
        <v>0</v>
      </c>
      <c r="AU341" s="157">
        <v>640.77777777777703</v>
      </c>
      <c r="AV341" s="282"/>
      <c r="AW341" s="282"/>
      <c r="AX341" s="282"/>
      <c r="AY341" s="282"/>
      <c r="AZ341" s="282"/>
      <c r="BA341" s="282"/>
      <c r="BH341" s="295">
        <v>336</v>
      </c>
      <c r="BI341" s="295">
        <v>61495200</v>
      </c>
      <c r="BJ341" s="85">
        <v>185</v>
      </c>
      <c r="BK341" s="85">
        <v>1027.5245709999999</v>
      </c>
      <c r="BL341" s="85">
        <v>235.48234579999999</v>
      </c>
      <c r="BM341" s="85">
        <v>2.932838319</v>
      </c>
      <c r="BN341" s="85">
        <v>-1027.5245709999999</v>
      </c>
      <c r="BO341" s="85">
        <v>-206.63734299999999</v>
      </c>
      <c r="BP341" s="85">
        <v>-210.91216439999999</v>
      </c>
      <c r="BQ341" s="296">
        <f t="shared" si="62"/>
        <v>711.75</v>
      </c>
      <c r="BT341" s="295">
        <v>336</v>
      </c>
      <c r="BU341" s="295">
        <v>61495200</v>
      </c>
      <c r="BV341" s="85">
        <v>1041.272371</v>
      </c>
      <c r="BW341" s="85">
        <v>1001.4406310000001</v>
      </c>
      <c r="BX341" s="85">
        <v>-33.545412990000003</v>
      </c>
      <c r="BY341" s="85">
        <v>31.227061469999999</v>
      </c>
      <c r="BZ341" s="85">
        <v>-193.07811899999999</v>
      </c>
      <c r="CA341" s="85">
        <v>179.685103</v>
      </c>
    </row>
    <row r="342" spans="31:79" ht="9.9499999999999993" customHeight="1">
      <c r="AE342" s="157">
        <v>302</v>
      </c>
      <c r="AF342" s="157">
        <v>55538400</v>
      </c>
      <c r="AG342" s="157">
        <v>0.25</v>
      </c>
      <c r="AH342" s="157">
        <v>0</v>
      </c>
      <c r="AI342" s="157">
        <v>0.232360103503952</v>
      </c>
      <c r="AJ342" s="157">
        <v>0.249349713380385</v>
      </c>
      <c r="AK342" s="157">
        <v>0</v>
      </c>
      <c r="AL342" s="157">
        <v>5.0069601393687204</v>
      </c>
      <c r="AM342" s="157">
        <v>0</v>
      </c>
      <c r="AN342" s="157">
        <v>0</v>
      </c>
      <c r="AO342" s="157">
        <v>-0.25000000000002798</v>
      </c>
      <c r="AP342" s="157">
        <v>0</v>
      </c>
      <c r="AQ342" s="157">
        <v>0</v>
      </c>
      <c r="AR342" s="157">
        <v>0</v>
      </c>
      <c r="AS342" s="157">
        <v>0</v>
      </c>
      <c r="AT342" s="157">
        <v>0</v>
      </c>
      <c r="AU342" s="157">
        <v>642.80555555555497</v>
      </c>
      <c r="AV342" s="282"/>
      <c r="AW342" s="282"/>
      <c r="AX342" s="282"/>
      <c r="AY342" s="282"/>
      <c r="AZ342" s="282"/>
      <c r="BA342" s="282"/>
      <c r="BH342" s="295">
        <v>337</v>
      </c>
      <c r="BI342" s="295">
        <v>61670400</v>
      </c>
      <c r="BJ342" s="85">
        <v>185</v>
      </c>
      <c r="BK342" s="85">
        <v>1027.5465899999999</v>
      </c>
      <c r="BL342" s="85">
        <v>235.48419490000001</v>
      </c>
      <c r="BM342" s="85">
        <v>2.9262002169999999</v>
      </c>
      <c r="BN342" s="85">
        <v>-1027.5465899999999</v>
      </c>
      <c r="BO342" s="85">
        <v>-206.63701929999999</v>
      </c>
      <c r="BP342" s="85">
        <v>-210.9209754</v>
      </c>
      <c r="BQ342" s="296">
        <f t="shared" si="62"/>
        <v>713.77777777777783</v>
      </c>
      <c r="BT342" s="295">
        <v>337</v>
      </c>
      <c r="BU342" s="295">
        <v>61670400</v>
      </c>
      <c r="BV342" s="85">
        <v>1041.2724189999999</v>
      </c>
      <c r="BW342" s="85">
        <v>1001.440671</v>
      </c>
      <c r="BX342" s="85">
        <v>-33.547541289999998</v>
      </c>
      <c r="BY342" s="85">
        <v>31.227061469999999</v>
      </c>
      <c r="BZ342" s="85">
        <v>-193.0871013</v>
      </c>
      <c r="CA342" s="85">
        <v>179.69391390000001</v>
      </c>
    </row>
    <row r="343" spans="31:79" ht="9.9499999999999993" customHeight="1">
      <c r="AE343" s="157">
        <v>303</v>
      </c>
      <c r="AF343" s="157">
        <v>55713600</v>
      </c>
      <c r="AG343" s="157">
        <v>0.25</v>
      </c>
      <c r="AH343" s="157">
        <v>0</v>
      </c>
      <c r="AI343" s="157">
        <v>0.23224330350394701</v>
      </c>
      <c r="AJ343" s="157">
        <v>0.24925600677693599</v>
      </c>
      <c r="AK343" s="157">
        <v>0</v>
      </c>
      <c r="AL343" s="157">
        <v>4.8906878747439801</v>
      </c>
      <c r="AM343" s="157">
        <v>0</v>
      </c>
      <c r="AN343" s="157">
        <v>0</v>
      </c>
      <c r="AO343" s="157">
        <v>-0.249999999999933</v>
      </c>
      <c r="AP343" s="157">
        <v>0</v>
      </c>
      <c r="AQ343" s="157">
        <v>0</v>
      </c>
      <c r="AR343" s="157">
        <v>0</v>
      </c>
      <c r="AS343" s="157">
        <v>0</v>
      </c>
      <c r="AT343" s="157">
        <v>0</v>
      </c>
      <c r="AU343" s="157">
        <v>644.83333333333303</v>
      </c>
      <c r="AV343" s="282"/>
      <c r="AW343" s="282"/>
      <c r="AX343" s="282"/>
      <c r="AY343" s="282"/>
      <c r="AZ343" s="282"/>
      <c r="BA343" s="282"/>
      <c r="BH343" s="295">
        <v>338</v>
      </c>
      <c r="BI343" s="295">
        <v>61845600</v>
      </c>
      <c r="BJ343" s="85">
        <v>185</v>
      </c>
      <c r="BK343" s="85">
        <v>1027.566388</v>
      </c>
      <c r="BL343" s="85">
        <v>235.48454580000001</v>
      </c>
      <c r="BM343" s="85">
        <v>2.919935019</v>
      </c>
      <c r="BN343" s="85">
        <v>-1027.566388</v>
      </c>
      <c r="BO343" s="85">
        <v>-206.6353173</v>
      </c>
      <c r="BP343" s="85">
        <v>-210.9292935</v>
      </c>
      <c r="BQ343" s="296">
        <f t="shared" si="62"/>
        <v>715.80555555555554</v>
      </c>
      <c r="BT343" s="295">
        <v>338</v>
      </c>
      <c r="BU343" s="295">
        <v>61845600</v>
      </c>
      <c r="BV343" s="85">
        <v>1041.272465</v>
      </c>
      <c r="BW343" s="85">
        <v>1001.440707</v>
      </c>
      <c r="BX343" s="85">
        <v>-33.549553449999998</v>
      </c>
      <c r="BY343" s="85">
        <v>31.227061469999999</v>
      </c>
      <c r="BZ343" s="85">
        <v>-193.09510320000001</v>
      </c>
      <c r="CA343" s="85">
        <v>179.70223200000001</v>
      </c>
    </row>
    <row r="344" spans="31:79" ht="9.9499999999999993" customHeight="1">
      <c r="AE344" s="157">
        <v>304</v>
      </c>
      <c r="AF344" s="157">
        <v>55888800</v>
      </c>
      <c r="AG344" s="157">
        <v>0.25</v>
      </c>
      <c r="AH344" s="157">
        <v>0</v>
      </c>
      <c r="AI344" s="157">
        <v>0.23212650350394201</v>
      </c>
      <c r="AJ344" s="157">
        <v>0.24916246526533001</v>
      </c>
      <c r="AK344" s="157">
        <v>0</v>
      </c>
      <c r="AL344" s="157">
        <v>4.6419543569811399</v>
      </c>
      <c r="AM344" s="157">
        <v>0</v>
      </c>
      <c r="AN344" s="157">
        <v>0</v>
      </c>
      <c r="AO344" s="157">
        <v>-0.249999999999996</v>
      </c>
      <c r="AP344" s="157">
        <v>0</v>
      </c>
      <c r="AQ344" s="157">
        <v>0</v>
      </c>
      <c r="AR344" s="157">
        <v>0</v>
      </c>
      <c r="AS344" s="157">
        <v>0</v>
      </c>
      <c r="AT344" s="157">
        <v>0</v>
      </c>
      <c r="AU344" s="157">
        <v>646.86111111111097</v>
      </c>
      <c r="AV344" s="282"/>
      <c r="AW344" s="282"/>
      <c r="AX344" s="282"/>
      <c r="AY344" s="282"/>
      <c r="AZ344" s="282"/>
      <c r="BA344" s="282"/>
      <c r="BH344" s="295">
        <v>339</v>
      </c>
      <c r="BI344" s="295">
        <v>62020800</v>
      </c>
      <c r="BJ344" s="85">
        <v>185</v>
      </c>
      <c r="BK344" s="85">
        <v>1027.584147</v>
      </c>
      <c r="BL344" s="85">
        <v>235.4835783</v>
      </c>
      <c r="BM344" s="85">
        <v>2.9140262149999998</v>
      </c>
      <c r="BN344" s="85">
        <v>-1027.584147</v>
      </c>
      <c r="BO344" s="85">
        <v>-206.63240780000001</v>
      </c>
      <c r="BP344" s="85">
        <v>-210.9371443</v>
      </c>
      <c r="BQ344" s="296">
        <f t="shared" si="62"/>
        <v>717.83333333333337</v>
      </c>
      <c r="BT344" s="295">
        <v>339</v>
      </c>
      <c r="BU344" s="295">
        <v>62020800</v>
      </c>
      <c r="BV344" s="85">
        <v>1041.2725089999999</v>
      </c>
      <c r="BW344" s="85">
        <v>1001.440738</v>
      </c>
      <c r="BX344" s="85">
        <v>-33.551458279999999</v>
      </c>
      <c r="BY344" s="85">
        <v>31.227061469999999</v>
      </c>
      <c r="BZ344" s="85">
        <v>-193.10218330000001</v>
      </c>
      <c r="CA344" s="85">
        <v>179.71008280000001</v>
      </c>
    </row>
    <row r="345" spans="31:79" ht="9.9499999999999993" customHeight="1">
      <c r="AE345" s="157">
        <v>305</v>
      </c>
      <c r="AF345" s="157">
        <v>56064000</v>
      </c>
      <c r="AG345" s="157">
        <v>0.25</v>
      </c>
      <c r="AH345" s="157">
        <v>0</v>
      </c>
      <c r="AI345" s="157">
        <v>0.23210557183487801</v>
      </c>
      <c r="AJ345" s="157">
        <v>0.24908461107774099</v>
      </c>
      <c r="AK345" s="157">
        <v>0</v>
      </c>
      <c r="AL345" s="157">
        <v>4.1755382971761703</v>
      </c>
      <c r="AM345" s="157">
        <v>0</v>
      </c>
      <c r="AN345" s="157">
        <v>0</v>
      </c>
      <c r="AO345" s="157">
        <v>-0.249999999999996</v>
      </c>
      <c r="AP345" s="157">
        <v>0</v>
      </c>
      <c r="AQ345" s="157">
        <v>0</v>
      </c>
      <c r="AR345" s="157">
        <v>0</v>
      </c>
      <c r="AS345" s="157">
        <v>0</v>
      </c>
      <c r="AT345" s="157">
        <v>0</v>
      </c>
      <c r="AU345" s="157">
        <v>648.888888888888</v>
      </c>
      <c r="AV345" s="282"/>
      <c r="AW345" s="282"/>
      <c r="AX345" s="282"/>
      <c r="AY345" s="282"/>
      <c r="AZ345" s="282"/>
      <c r="BA345" s="282"/>
      <c r="BH345" s="295">
        <v>340</v>
      </c>
      <c r="BI345" s="295">
        <v>62196000</v>
      </c>
      <c r="BJ345" s="85">
        <v>185</v>
      </c>
      <c r="BK345" s="85">
        <v>1027.6003390000001</v>
      </c>
      <c r="BL345" s="85">
        <v>235.48196720000001</v>
      </c>
      <c r="BM345" s="85">
        <v>2.9084472209999999</v>
      </c>
      <c r="BN345" s="85">
        <v>-1027.6003390000001</v>
      </c>
      <c r="BO345" s="85">
        <v>-206.6289482</v>
      </c>
      <c r="BP345" s="85">
        <v>-210.94457180000001</v>
      </c>
      <c r="BQ345" s="296">
        <f t="shared" si="62"/>
        <v>719.86111111111109</v>
      </c>
      <c r="BT345" s="295">
        <v>340</v>
      </c>
      <c r="BU345" s="295">
        <v>62196000</v>
      </c>
      <c r="BV345" s="85">
        <v>1041.2725499999999</v>
      </c>
      <c r="BW345" s="85">
        <v>1001.4407660000001</v>
      </c>
      <c r="BX345" s="85">
        <v>-33.553272999999997</v>
      </c>
      <c r="BY345" s="85">
        <v>31.227061469999999</v>
      </c>
      <c r="BZ345" s="85">
        <v>-193.1084626</v>
      </c>
      <c r="CA345" s="85">
        <v>179.71751029999999</v>
      </c>
    </row>
    <row r="346" spans="31:79" ht="9.9499999999999993" customHeight="1">
      <c r="AE346" s="157">
        <v>306</v>
      </c>
      <c r="AF346" s="157">
        <v>56239200</v>
      </c>
      <c r="AG346" s="157">
        <v>0.25</v>
      </c>
      <c r="AH346" s="157">
        <v>0</v>
      </c>
      <c r="AI346" s="157">
        <v>0.232009703503993</v>
      </c>
      <c r="AJ346" s="157">
        <v>0.24908461107774099</v>
      </c>
      <c r="AK346" s="157">
        <v>0</v>
      </c>
      <c r="AL346" s="157">
        <v>4.0407893147974097</v>
      </c>
      <c r="AM346" s="157">
        <v>0</v>
      </c>
      <c r="AN346" s="157">
        <v>0</v>
      </c>
      <c r="AO346" s="157">
        <v>-0.249999999999996</v>
      </c>
      <c r="AP346" s="157">
        <v>0</v>
      </c>
      <c r="AQ346" s="157">
        <v>0</v>
      </c>
      <c r="AR346" s="157">
        <v>0</v>
      </c>
      <c r="AS346" s="157">
        <v>0</v>
      </c>
      <c r="AT346" s="157">
        <v>0</v>
      </c>
      <c r="AU346" s="157">
        <v>650.91666666666595</v>
      </c>
      <c r="AV346" s="282"/>
      <c r="AW346" s="282"/>
      <c r="AX346" s="282"/>
      <c r="AY346" s="282"/>
      <c r="AZ346" s="282"/>
      <c r="BA346" s="282"/>
      <c r="BH346" s="295">
        <v>341</v>
      </c>
      <c r="BI346" s="295">
        <v>62371200</v>
      </c>
      <c r="BJ346" s="85">
        <v>185</v>
      </c>
      <c r="BK346" s="85">
        <v>1027.6152400000001</v>
      </c>
      <c r="BL346" s="85">
        <v>235.4799912</v>
      </c>
      <c r="BM346" s="85">
        <v>2.9031852339999999</v>
      </c>
      <c r="BN346" s="85">
        <v>-1027.6152400000001</v>
      </c>
      <c r="BO346" s="85">
        <v>-206.62520140000001</v>
      </c>
      <c r="BP346" s="85">
        <v>-210.9516046</v>
      </c>
      <c r="BQ346" s="296">
        <f t="shared" si="62"/>
        <v>721.88888888888891</v>
      </c>
      <c r="BT346" s="295">
        <v>341</v>
      </c>
      <c r="BU346" s="295">
        <v>62371200</v>
      </c>
      <c r="BV346" s="85">
        <v>1041.2725889999999</v>
      </c>
      <c r="BW346" s="85">
        <v>1001.440791</v>
      </c>
      <c r="BX346" s="85">
        <v>-33.555013080000002</v>
      </c>
      <c r="BY346" s="85">
        <v>31.227061469999999</v>
      </c>
      <c r="BZ346" s="85">
        <v>-193.11405110000001</v>
      </c>
      <c r="CA346" s="85">
        <v>179.72454310000001</v>
      </c>
    </row>
    <row r="347" spans="31:79" ht="9.9499999999999993" customHeight="1">
      <c r="AE347" s="157">
        <v>307</v>
      </c>
      <c r="AF347" s="157">
        <v>56414400</v>
      </c>
      <c r="AG347" s="157">
        <v>0.25</v>
      </c>
      <c r="AH347" s="157">
        <v>0</v>
      </c>
      <c r="AI347" s="157">
        <v>0.231892903503988</v>
      </c>
      <c r="AJ347" s="157">
        <v>0.24908461107774099</v>
      </c>
      <c r="AK347" s="157">
        <v>0</v>
      </c>
      <c r="AL347" s="157">
        <v>3.9969940655241798</v>
      </c>
      <c r="AM347" s="157">
        <v>0</v>
      </c>
      <c r="AN347" s="157">
        <v>0</v>
      </c>
      <c r="AO347" s="157">
        <v>-0.249999999999996</v>
      </c>
      <c r="AP347" s="157">
        <v>0</v>
      </c>
      <c r="AQ347" s="157">
        <v>0</v>
      </c>
      <c r="AR347" s="157">
        <v>0</v>
      </c>
      <c r="AS347" s="157">
        <v>0</v>
      </c>
      <c r="AT347" s="157">
        <v>0</v>
      </c>
      <c r="AU347" s="157">
        <v>652.944444444444</v>
      </c>
      <c r="AV347" s="282"/>
      <c r="AW347" s="282"/>
      <c r="AX347" s="282"/>
      <c r="AY347" s="282"/>
      <c r="AZ347" s="282"/>
      <c r="BA347" s="282"/>
      <c r="BH347" s="295">
        <v>342</v>
      </c>
      <c r="BI347" s="295">
        <v>62546400</v>
      </c>
      <c r="BJ347" s="85">
        <v>185</v>
      </c>
      <c r="BK347" s="85">
        <v>1027.6275800000001</v>
      </c>
      <c r="BL347" s="85">
        <v>235.47722669999999</v>
      </c>
      <c r="BM347" s="85">
        <v>2.8992928560000002</v>
      </c>
      <c r="BN347" s="85">
        <v>-1027.6275800000001</v>
      </c>
      <c r="BO347" s="85">
        <v>-206.6207488</v>
      </c>
      <c r="BP347" s="85">
        <v>-210.95718500000001</v>
      </c>
      <c r="BQ347" s="296">
        <f t="shared" si="62"/>
        <v>723.91666666666663</v>
      </c>
      <c r="BT347" s="295">
        <v>342</v>
      </c>
      <c r="BU347" s="295">
        <v>62546400</v>
      </c>
      <c r="BV347" s="85">
        <v>1041.2726270000001</v>
      </c>
      <c r="BW347" s="85">
        <v>1001.440813</v>
      </c>
      <c r="BX347" s="85">
        <v>-33.55667364</v>
      </c>
      <c r="BY347" s="85">
        <v>31.227061469999999</v>
      </c>
      <c r="BZ347" s="85">
        <v>-193.11885649999999</v>
      </c>
      <c r="CA347" s="85">
        <v>179.73012349999999</v>
      </c>
    </row>
    <row r="348" spans="31:79" ht="9.9499999999999993" customHeight="1">
      <c r="AE348" s="157">
        <v>308</v>
      </c>
      <c r="AF348" s="157">
        <v>56589600</v>
      </c>
      <c r="AG348" s="157">
        <v>0.25</v>
      </c>
      <c r="AH348" s="157">
        <v>0</v>
      </c>
      <c r="AI348" s="157">
        <v>0.23177610350392699</v>
      </c>
      <c r="AJ348" s="157">
        <v>0.24908461107774099</v>
      </c>
      <c r="AK348" s="157">
        <v>0</v>
      </c>
      <c r="AL348" s="157">
        <v>3.9460068440212401</v>
      </c>
      <c r="AM348" s="157">
        <v>0</v>
      </c>
      <c r="AN348" s="157">
        <v>0</v>
      </c>
      <c r="AO348" s="157">
        <v>-0.249999999999964</v>
      </c>
      <c r="AP348" s="157">
        <v>0</v>
      </c>
      <c r="AQ348" s="157">
        <v>0</v>
      </c>
      <c r="AR348" s="157">
        <v>0</v>
      </c>
      <c r="AS348" s="157">
        <v>0</v>
      </c>
      <c r="AT348" s="157">
        <v>0</v>
      </c>
      <c r="AU348" s="157">
        <v>654.97222222222194</v>
      </c>
      <c r="AV348" s="282"/>
      <c r="AW348" s="282"/>
      <c r="AX348" s="282"/>
      <c r="AY348" s="282"/>
      <c r="AZ348" s="282"/>
      <c r="BA348" s="282"/>
      <c r="BH348" s="295">
        <v>343</v>
      </c>
      <c r="BI348" s="295">
        <v>62721600</v>
      </c>
      <c r="BJ348" s="85">
        <v>185</v>
      </c>
      <c r="BK348" s="85">
        <v>1027.6375419999999</v>
      </c>
      <c r="BL348" s="85">
        <v>235.47368800000001</v>
      </c>
      <c r="BM348" s="85">
        <v>2.8965777460000002</v>
      </c>
      <c r="BN348" s="85">
        <v>-1027.6375419999999</v>
      </c>
      <c r="BO348" s="85">
        <v>-206.61560700000001</v>
      </c>
      <c r="BP348" s="85">
        <v>-210.9615033</v>
      </c>
      <c r="BQ348" s="296">
        <f t="shared" si="62"/>
        <v>725.94444444444446</v>
      </c>
      <c r="BT348" s="295">
        <v>343</v>
      </c>
      <c r="BU348" s="295">
        <v>62721600</v>
      </c>
      <c r="BV348" s="85">
        <v>1041.272663</v>
      </c>
      <c r="BW348" s="85">
        <v>1001.440831</v>
      </c>
      <c r="BX348" s="85">
        <v>-33.558252830000001</v>
      </c>
      <c r="BY348" s="85">
        <v>31.227061469999999</v>
      </c>
      <c r="BZ348" s="85">
        <v>-193.12284299999999</v>
      </c>
      <c r="CA348" s="85">
        <v>179.73444180000001</v>
      </c>
    </row>
    <row r="349" spans="31:79" ht="9.9499999999999993" customHeight="1">
      <c r="AE349" s="157">
        <v>309</v>
      </c>
      <c r="AF349" s="157">
        <v>56764800</v>
      </c>
      <c r="AG349" s="157">
        <v>0.25</v>
      </c>
      <c r="AH349" s="157">
        <v>0</v>
      </c>
      <c r="AI349" s="157">
        <v>0.23165930350397801</v>
      </c>
      <c r="AJ349" s="157">
        <v>0.24844956507393301</v>
      </c>
      <c r="AK349" s="157">
        <v>0</v>
      </c>
      <c r="AL349" s="157">
        <v>3.8941354650008</v>
      </c>
      <c r="AM349" s="157">
        <v>0</v>
      </c>
      <c r="AN349" s="157">
        <v>0</v>
      </c>
      <c r="AO349" s="157">
        <v>-0.25000000000002798</v>
      </c>
      <c r="AP349" s="157">
        <v>0</v>
      </c>
      <c r="AQ349" s="157">
        <v>0</v>
      </c>
      <c r="AR349" s="157">
        <v>0</v>
      </c>
      <c r="AS349" s="157">
        <v>0</v>
      </c>
      <c r="AT349" s="157">
        <v>0</v>
      </c>
      <c r="AU349" s="157">
        <v>657</v>
      </c>
      <c r="AV349" s="282"/>
      <c r="AW349" s="282"/>
      <c r="AX349" s="282"/>
      <c r="AY349" s="282"/>
      <c r="AZ349" s="282"/>
      <c r="BA349" s="282"/>
      <c r="BH349" s="295">
        <v>344</v>
      </c>
      <c r="BI349" s="295">
        <v>62896800</v>
      </c>
      <c r="BJ349" s="85">
        <v>185</v>
      </c>
      <c r="BK349" s="85">
        <v>1027.646238</v>
      </c>
      <c r="BL349" s="85">
        <v>235.46950519999999</v>
      </c>
      <c r="BM349" s="85">
        <v>2.894052249</v>
      </c>
      <c r="BN349" s="85">
        <v>-1027.646238</v>
      </c>
      <c r="BO349" s="85">
        <v>-206.6099064</v>
      </c>
      <c r="BP349" s="85">
        <v>-210.96554660000001</v>
      </c>
      <c r="BQ349" s="296">
        <f t="shared" si="62"/>
        <v>727.97222222222217</v>
      </c>
      <c r="BT349" s="295">
        <v>344</v>
      </c>
      <c r="BU349" s="295">
        <v>62896800</v>
      </c>
      <c r="BV349" s="85">
        <v>1041.2726970000001</v>
      </c>
      <c r="BW349" s="85">
        <v>1001.440845</v>
      </c>
      <c r="BX349" s="85">
        <v>-33.559749709999998</v>
      </c>
      <c r="BY349" s="85">
        <v>31.227061469999999</v>
      </c>
      <c r="BZ349" s="85">
        <v>-193.12609789999999</v>
      </c>
      <c r="CA349" s="85">
        <v>179.73848509999999</v>
      </c>
    </row>
    <row r="350" spans="31:79" ht="9.9499999999999993" customHeight="1">
      <c r="AE350" s="157">
        <v>310</v>
      </c>
      <c r="AF350" s="157">
        <v>56940000</v>
      </c>
      <c r="AG350" s="157">
        <v>0.25</v>
      </c>
      <c r="AH350" s="157">
        <v>0</v>
      </c>
      <c r="AI350" s="157">
        <v>0.23154250350397301</v>
      </c>
      <c r="AJ350" s="157">
        <v>0.24527434005489701</v>
      </c>
      <c r="AK350" s="157">
        <v>0</v>
      </c>
      <c r="AL350" s="157">
        <v>3.5963376203925801</v>
      </c>
      <c r="AM350" s="157">
        <v>0</v>
      </c>
      <c r="AN350" s="157">
        <v>0</v>
      </c>
      <c r="AO350" s="157">
        <v>-0.249999999999996</v>
      </c>
      <c r="AP350" s="157">
        <v>0</v>
      </c>
      <c r="AQ350" s="157">
        <v>0</v>
      </c>
      <c r="AR350" s="157">
        <v>0</v>
      </c>
      <c r="AS350" s="157">
        <v>0</v>
      </c>
      <c r="AT350" s="157">
        <v>0</v>
      </c>
      <c r="AU350" s="157">
        <v>659.02777777777703</v>
      </c>
      <c r="AV350" s="282"/>
      <c r="AW350" s="282"/>
      <c r="AX350" s="282"/>
      <c r="AY350" s="282"/>
      <c r="AZ350" s="282"/>
      <c r="BA350" s="282"/>
      <c r="BH350" s="295">
        <v>345</v>
      </c>
      <c r="BI350" s="295">
        <v>63072000</v>
      </c>
      <c r="BJ350" s="85">
        <v>185</v>
      </c>
      <c r="BK350" s="85">
        <v>1027.653755</v>
      </c>
      <c r="BL350" s="85">
        <v>235.46474979999999</v>
      </c>
      <c r="BM350" s="85">
        <v>2.8917255329999998</v>
      </c>
      <c r="BN350" s="85">
        <v>-1027.653755</v>
      </c>
      <c r="BO350" s="85">
        <v>-206.60371660000001</v>
      </c>
      <c r="BP350" s="85">
        <v>-210.9693077</v>
      </c>
      <c r="BQ350" s="296">
        <f t="shared" si="62"/>
        <v>730</v>
      </c>
      <c r="BT350" s="295">
        <v>345</v>
      </c>
      <c r="BU350" s="295">
        <v>63072000</v>
      </c>
      <c r="BV350" s="85">
        <v>1041.272729</v>
      </c>
      <c r="BW350" s="85">
        <v>1001.4408570000001</v>
      </c>
      <c r="BX350" s="85">
        <v>-33.561166</v>
      </c>
      <c r="BY350" s="85">
        <v>31.227061469999999</v>
      </c>
      <c r="BZ350" s="85">
        <v>-193.1286959</v>
      </c>
      <c r="CA350" s="85">
        <v>179.74224620000001</v>
      </c>
    </row>
    <row r="351" spans="31:79" ht="9.9499999999999993" customHeight="1">
      <c r="AE351" s="157">
        <v>311</v>
      </c>
      <c r="AF351" s="157">
        <v>57115200</v>
      </c>
      <c r="AG351" s="157">
        <v>0.25</v>
      </c>
      <c r="AH351" s="157">
        <v>0</v>
      </c>
      <c r="AI351" s="157">
        <v>0.23142570350396799</v>
      </c>
      <c r="AJ351" s="157">
        <v>0.24481982941038799</v>
      </c>
      <c r="AK351" s="157">
        <v>0</v>
      </c>
      <c r="AL351" s="157">
        <v>3.3311596712154601</v>
      </c>
      <c r="AM351" s="157">
        <v>0</v>
      </c>
      <c r="AN351" s="157">
        <v>0</v>
      </c>
      <c r="AO351" s="157">
        <v>-0.249999999999933</v>
      </c>
      <c r="AP351" s="157">
        <v>0</v>
      </c>
      <c r="AQ351" s="157">
        <v>0</v>
      </c>
      <c r="AR351" s="157">
        <v>0</v>
      </c>
      <c r="AS351" s="157">
        <v>0</v>
      </c>
      <c r="AT351" s="157">
        <v>0</v>
      </c>
      <c r="AU351" s="157">
        <v>661.05555555555497</v>
      </c>
      <c r="AV351" s="282"/>
      <c r="AW351" s="282"/>
      <c r="AX351" s="282"/>
      <c r="AY351" s="282"/>
      <c r="AZ351" s="282"/>
      <c r="BA351" s="282"/>
    </row>
    <row r="352" spans="31:79" ht="9.9499999999999993" customHeight="1">
      <c r="AE352" s="157">
        <v>312</v>
      </c>
      <c r="AF352" s="157">
        <v>57290400</v>
      </c>
      <c r="AG352" s="157">
        <v>0.25</v>
      </c>
      <c r="AH352" s="157">
        <v>0</v>
      </c>
      <c r="AI352" s="157">
        <v>0.23130890350390701</v>
      </c>
      <c r="AJ352" s="157">
        <v>0.24481982941038799</v>
      </c>
      <c r="AK352" s="157">
        <v>0</v>
      </c>
      <c r="AL352" s="157">
        <v>3.2615182242962999</v>
      </c>
      <c r="AM352" s="157">
        <v>0</v>
      </c>
      <c r="AN352" s="157">
        <v>0</v>
      </c>
      <c r="AO352" s="157">
        <v>-0.249999999999933</v>
      </c>
      <c r="AP352" s="157">
        <v>0</v>
      </c>
      <c r="AQ352" s="157">
        <v>0</v>
      </c>
      <c r="AR352" s="157">
        <v>0</v>
      </c>
      <c r="AS352" s="157">
        <v>0</v>
      </c>
      <c r="AT352" s="157">
        <v>0</v>
      </c>
      <c r="AU352" s="157">
        <v>663.08333333333303</v>
      </c>
      <c r="AV352" s="282"/>
      <c r="AW352" s="282"/>
      <c r="AX352" s="282"/>
      <c r="AY352" s="282"/>
      <c r="AZ352" s="282"/>
      <c r="BA352" s="282"/>
    </row>
    <row r="353" spans="31:53" ht="9.9499999999999993" customHeight="1">
      <c r="AE353" s="157">
        <v>313</v>
      </c>
      <c r="AF353" s="157">
        <v>57465600</v>
      </c>
      <c r="AG353" s="157">
        <v>0.25</v>
      </c>
      <c r="AH353" s="157">
        <v>0</v>
      </c>
      <c r="AI353" s="157">
        <v>0.231192103503958</v>
      </c>
      <c r="AJ353" s="157">
        <v>0.24481982941038799</v>
      </c>
      <c r="AK353" s="157">
        <v>0</v>
      </c>
      <c r="AL353" s="157">
        <v>3.1241025353901</v>
      </c>
      <c r="AM353" s="157">
        <v>0</v>
      </c>
      <c r="AN353" s="157">
        <v>0</v>
      </c>
      <c r="AO353" s="157">
        <v>-0.249999999999933</v>
      </c>
      <c r="AP353" s="157">
        <v>0</v>
      </c>
      <c r="AQ353" s="157">
        <v>0</v>
      </c>
      <c r="AR353" s="157">
        <v>0</v>
      </c>
      <c r="AS353" s="157">
        <v>0</v>
      </c>
      <c r="AT353" s="157">
        <v>0</v>
      </c>
      <c r="AU353" s="157">
        <v>665.11111111111097</v>
      </c>
      <c r="AV353" s="282"/>
      <c r="AW353" s="282"/>
      <c r="AX353" s="282"/>
      <c r="AY353" s="282"/>
      <c r="AZ353" s="282"/>
      <c r="BA353" s="282"/>
    </row>
    <row r="354" spans="31:53" ht="9.9499999999999993" customHeight="1">
      <c r="AE354" s="157">
        <v>314</v>
      </c>
      <c r="AF354" s="157">
        <v>57640800</v>
      </c>
      <c r="AG354" s="157">
        <v>0.25</v>
      </c>
      <c r="AH354" s="157">
        <v>0</v>
      </c>
      <c r="AI354" s="157">
        <v>0.231192103503958</v>
      </c>
      <c r="AJ354" s="157">
        <v>0.24481982941038399</v>
      </c>
      <c r="AK354" s="157">
        <v>0</v>
      </c>
      <c r="AL354" s="157">
        <v>3.1172154546040201</v>
      </c>
      <c r="AM354" s="157">
        <v>0</v>
      </c>
      <c r="AN354" s="157">
        <v>0</v>
      </c>
      <c r="AO354" s="157">
        <v>-0.249999999999964</v>
      </c>
      <c r="AP354" s="157">
        <v>0</v>
      </c>
      <c r="AQ354" s="157">
        <v>0</v>
      </c>
      <c r="AR354" s="157">
        <v>0</v>
      </c>
      <c r="AS354" s="157">
        <v>0</v>
      </c>
      <c r="AT354" s="157">
        <v>0</v>
      </c>
      <c r="AU354" s="157">
        <v>667.138888888888</v>
      </c>
      <c r="AV354" s="282"/>
      <c r="AW354" s="282"/>
      <c r="AX354" s="282"/>
      <c r="AY354" s="282"/>
      <c r="AZ354" s="282"/>
      <c r="BA354" s="282"/>
    </row>
    <row r="355" spans="31:53" ht="9.9499999999999993" customHeight="1">
      <c r="AE355" s="157">
        <v>315</v>
      </c>
      <c r="AF355" s="157">
        <v>57816000</v>
      </c>
      <c r="AG355" s="157">
        <v>0.25</v>
      </c>
      <c r="AH355" s="157">
        <v>0</v>
      </c>
      <c r="AI355" s="157">
        <v>0.231075303503953</v>
      </c>
      <c r="AJ355" s="157">
        <v>0.244763762442163</v>
      </c>
      <c r="AK355" s="157">
        <v>0</v>
      </c>
      <c r="AL355" s="157">
        <v>3.0935778864777999</v>
      </c>
      <c r="AM355" s="157">
        <v>0</v>
      </c>
      <c r="AN355" s="157">
        <v>0</v>
      </c>
      <c r="AO355" s="157">
        <v>-0.249999999999996</v>
      </c>
      <c r="AP355" s="157">
        <v>0</v>
      </c>
      <c r="AQ355" s="157">
        <v>0</v>
      </c>
      <c r="AR355" s="157">
        <v>0</v>
      </c>
      <c r="AS355" s="157">
        <v>0</v>
      </c>
      <c r="AT355" s="157">
        <v>0</v>
      </c>
      <c r="AU355" s="157">
        <v>669.16666666666595</v>
      </c>
      <c r="AV355" s="282"/>
      <c r="AW355" s="282"/>
      <c r="AX355" s="282"/>
      <c r="AY355" s="282"/>
      <c r="AZ355" s="282"/>
      <c r="BA355" s="282"/>
    </row>
    <row r="356" spans="31:53" ht="9.9499999999999993" customHeight="1">
      <c r="AE356" s="157">
        <v>316</v>
      </c>
      <c r="AF356" s="157">
        <v>57991200</v>
      </c>
      <c r="AG356" s="157">
        <v>0.125</v>
      </c>
      <c r="AH356" s="157">
        <v>0</v>
      </c>
      <c r="AI356" s="157">
        <v>0.230958503503948</v>
      </c>
      <c r="AJ356" s="157">
        <v>0.24467947448274899</v>
      </c>
      <c r="AK356" s="157">
        <v>0</v>
      </c>
      <c r="AL356" s="157">
        <v>3.0636787669996099</v>
      </c>
      <c r="AM356" s="157">
        <v>0</v>
      </c>
      <c r="AN356" s="157">
        <v>0</v>
      </c>
      <c r="AO356" s="157">
        <v>-0.24999999973783901</v>
      </c>
      <c r="AP356" s="157">
        <v>0</v>
      </c>
      <c r="AQ356" s="157">
        <v>0</v>
      </c>
      <c r="AR356" s="157">
        <v>0</v>
      </c>
      <c r="AS356" s="157">
        <v>0</v>
      </c>
      <c r="AT356" s="157">
        <v>0</v>
      </c>
      <c r="AU356" s="157">
        <v>671.194444444444</v>
      </c>
      <c r="AV356" s="282"/>
      <c r="AW356" s="282"/>
      <c r="AX356" s="282"/>
      <c r="AY356" s="282"/>
      <c r="AZ356" s="282"/>
      <c r="BA356" s="282"/>
    </row>
    <row r="357" spans="31:53" ht="9.9499999999999993" customHeight="1">
      <c r="AE357" s="157">
        <v>317</v>
      </c>
      <c r="AF357" s="157">
        <v>58166400</v>
      </c>
      <c r="AG357" s="157">
        <v>0.125</v>
      </c>
      <c r="AH357" s="157">
        <v>0</v>
      </c>
      <c r="AI357" s="157">
        <v>0.23084170350394301</v>
      </c>
      <c r="AJ357" s="157">
        <v>0.24458622941038799</v>
      </c>
      <c r="AK357" s="157">
        <v>0</v>
      </c>
      <c r="AL357" s="157">
        <v>3.0456085093765002</v>
      </c>
      <c r="AM357" s="157">
        <v>0</v>
      </c>
      <c r="AN357" s="157">
        <v>0</v>
      </c>
      <c r="AO357" s="157">
        <v>-0.25000000000002798</v>
      </c>
      <c r="AP357" s="157">
        <v>0</v>
      </c>
      <c r="AQ357" s="157">
        <v>0</v>
      </c>
      <c r="AR357" s="157">
        <v>0</v>
      </c>
      <c r="AS357" s="157">
        <v>0</v>
      </c>
      <c r="AT357" s="157">
        <v>0</v>
      </c>
      <c r="AU357" s="157">
        <v>673.22222222222194</v>
      </c>
      <c r="AV357" s="282"/>
      <c r="AW357" s="282"/>
      <c r="AX357" s="282"/>
      <c r="AY357" s="282"/>
      <c r="AZ357" s="282"/>
      <c r="BA357" s="282"/>
    </row>
    <row r="358" spans="31:53" ht="9.9499999999999993" customHeight="1">
      <c r="AE358" s="157">
        <v>318</v>
      </c>
      <c r="AF358" s="157">
        <v>58341600</v>
      </c>
      <c r="AG358" s="157">
        <v>0.125</v>
      </c>
      <c r="AH358" s="157">
        <v>0</v>
      </c>
      <c r="AI358" s="157">
        <v>0.23072490350393801</v>
      </c>
      <c r="AJ358" s="157">
        <v>0.244478685887388</v>
      </c>
      <c r="AK358" s="157">
        <v>0</v>
      </c>
      <c r="AL358" s="157">
        <v>2.94665861951946</v>
      </c>
      <c r="AM358" s="157">
        <v>0</v>
      </c>
      <c r="AN358" s="157">
        <v>0</v>
      </c>
      <c r="AO358" s="157">
        <v>-0.25000000000002798</v>
      </c>
      <c r="AP358" s="157">
        <v>0</v>
      </c>
      <c r="AQ358" s="157">
        <v>0</v>
      </c>
      <c r="AR358" s="157">
        <v>0</v>
      </c>
      <c r="AS358" s="157">
        <v>0</v>
      </c>
      <c r="AT358" s="157">
        <v>0</v>
      </c>
      <c r="AU358" s="157">
        <v>675.25</v>
      </c>
      <c r="AV358" s="282"/>
      <c r="AW358" s="282"/>
      <c r="AX358" s="282"/>
      <c r="AY358" s="282"/>
      <c r="AZ358" s="282"/>
      <c r="BA358" s="282"/>
    </row>
    <row r="359" spans="31:53" ht="9.9499999999999993" customHeight="1">
      <c r="AE359" s="157">
        <v>319</v>
      </c>
      <c r="AF359" s="157">
        <v>58516800</v>
      </c>
      <c r="AG359" s="157">
        <v>0.125</v>
      </c>
      <c r="AH359" s="157">
        <v>0</v>
      </c>
      <c r="AI359" s="157">
        <v>0.23072490350393801</v>
      </c>
      <c r="AJ359" s="157">
        <v>0.244395094715532</v>
      </c>
      <c r="AK359" s="157">
        <v>0</v>
      </c>
      <c r="AL359" s="157">
        <v>2.8583589621550498</v>
      </c>
      <c r="AM359" s="157">
        <v>0</v>
      </c>
      <c r="AN359" s="157">
        <v>0</v>
      </c>
      <c r="AO359" s="157">
        <v>-0.25000000000002798</v>
      </c>
      <c r="AP359" s="157">
        <v>0</v>
      </c>
      <c r="AQ359" s="157">
        <v>0</v>
      </c>
      <c r="AR359" s="157">
        <v>0</v>
      </c>
      <c r="AS359" s="157">
        <v>0</v>
      </c>
      <c r="AT359" s="157">
        <v>0</v>
      </c>
      <c r="AU359" s="157">
        <v>677.27777777777703</v>
      </c>
      <c r="AV359" s="282"/>
      <c r="AW359" s="282"/>
      <c r="AX359" s="282"/>
      <c r="AY359" s="282"/>
      <c r="AZ359" s="282"/>
      <c r="BA359" s="282"/>
    </row>
    <row r="360" spans="31:53" ht="9.9499999999999993" customHeight="1">
      <c r="AE360" s="157">
        <v>320</v>
      </c>
      <c r="AF360" s="157">
        <v>58692000</v>
      </c>
      <c r="AG360" s="157">
        <v>0.125</v>
      </c>
      <c r="AH360" s="157">
        <v>0</v>
      </c>
      <c r="AI360" s="157">
        <v>0.23072490350393801</v>
      </c>
      <c r="AJ360" s="157">
        <v>0.24431174794768001</v>
      </c>
      <c r="AK360" s="157">
        <v>0</v>
      </c>
      <c r="AL360" s="157">
        <v>2.69095589113694</v>
      </c>
      <c r="AM360" s="157">
        <v>0</v>
      </c>
      <c r="AN360" s="157">
        <v>0</v>
      </c>
      <c r="AO360" s="157">
        <v>-0.249999999999996</v>
      </c>
      <c r="AP360" s="157">
        <v>0</v>
      </c>
      <c r="AQ360" s="157">
        <v>0</v>
      </c>
      <c r="AR360" s="157">
        <v>0</v>
      </c>
      <c r="AS360" s="157">
        <v>0</v>
      </c>
      <c r="AT360" s="157">
        <v>0</v>
      </c>
      <c r="AU360" s="157">
        <v>679.30555555555497</v>
      </c>
      <c r="AV360" s="282"/>
      <c r="AW360" s="282"/>
      <c r="AX360" s="282"/>
      <c r="AY360" s="282"/>
      <c r="AZ360" s="282"/>
      <c r="BA360" s="282"/>
    </row>
    <row r="361" spans="31:53" ht="9.9499999999999993" customHeight="1">
      <c r="AE361" s="157">
        <v>321</v>
      </c>
      <c r="AF361" s="157">
        <v>58867200</v>
      </c>
      <c r="AG361" s="157">
        <v>0.125</v>
      </c>
      <c r="AH361" s="157">
        <v>0</v>
      </c>
      <c r="AI361" s="157">
        <v>0.23072490350404901</v>
      </c>
      <c r="AJ361" s="157">
        <v>0.24423582941038599</v>
      </c>
      <c r="AK361" s="157">
        <v>0</v>
      </c>
      <c r="AL361" s="157">
        <v>2.4902086240814301</v>
      </c>
      <c r="AM361" s="157">
        <v>0</v>
      </c>
      <c r="AN361" s="157">
        <v>0</v>
      </c>
      <c r="AO361" s="157">
        <v>-0.249999999999933</v>
      </c>
      <c r="AP361" s="157">
        <v>0</v>
      </c>
      <c r="AQ361" s="157">
        <v>0</v>
      </c>
      <c r="AR361" s="157">
        <v>0</v>
      </c>
      <c r="AS361" s="157">
        <v>0</v>
      </c>
      <c r="AT361" s="157">
        <v>0</v>
      </c>
      <c r="AU361" s="157">
        <v>681.33333333333303</v>
      </c>
      <c r="AV361" s="282"/>
      <c r="AW361" s="282"/>
      <c r="AX361" s="282"/>
      <c r="AY361" s="282"/>
      <c r="AZ361" s="282"/>
      <c r="BA361" s="282"/>
    </row>
    <row r="362" spans="31:53" ht="9.9499999999999993" customHeight="1">
      <c r="AE362" s="157">
        <v>322</v>
      </c>
      <c r="AF362" s="157">
        <v>59042400</v>
      </c>
      <c r="AG362" s="157">
        <v>0.125</v>
      </c>
      <c r="AH362" s="157">
        <v>0</v>
      </c>
      <c r="AI362" s="157">
        <v>0.230724903503993</v>
      </c>
      <c r="AJ362" s="157">
        <v>0.24423582941038599</v>
      </c>
      <c r="AK362" s="157">
        <v>0</v>
      </c>
      <c r="AL362" s="157">
        <v>2.3099933239852599</v>
      </c>
      <c r="AM362" s="157">
        <v>0</v>
      </c>
      <c r="AN362" s="157">
        <v>0</v>
      </c>
      <c r="AO362" s="157">
        <v>-0.249999999999996</v>
      </c>
      <c r="AP362" s="157">
        <v>0</v>
      </c>
      <c r="AQ362" s="157">
        <v>0</v>
      </c>
      <c r="AR362" s="157">
        <v>0</v>
      </c>
      <c r="AS362" s="157">
        <v>0</v>
      </c>
      <c r="AT362" s="157">
        <v>0</v>
      </c>
      <c r="AU362" s="157">
        <v>683.36111111111097</v>
      </c>
      <c r="AV362" s="282"/>
      <c r="AW362" s="282"/>
      <c r="AX362" s="282"/>
      <c r="AY362" s="282"/>
      <c r="AZ362" s="282"/>
      <c r="BA362" s="282"/>
    </row>
    <row r="363" spans="31:53" ht="9.9499999999999993" customHeight="1">
      <c r="AE363" s="157">
        <v>323</v>
      </c>
      <c r="AF363" s="157">
        <v>59217600</v>
      </c>
      <c r="AG363" s="157">
        <v>0.125</v>
      </c>
      <c r="AH363" s="157">
        <v>0</v>
      </c>
      <c r="AI363" s="157">
        <v>0.224632358264856</v>
      </c>
      <c r="AJ363" s="157">
        <v>0.24423582941038599</v>
      </c>
      <c r="AK363" s="157">
        <v>0</v>
      </c>
      <c r="AL363" s="157">
        <v>2.2526335712933201</v>
      </c>
      <c r="AM363" s="157">
        <v>0</v>
      </c>
      <c r="AN363" s="157">
        <v>0</v>
      </c>
      <c r="AO363" s="157">
        <v>-0.25000000000002798</v>
      </c>
      <c r="AP363" s="157">
        <v>0</v>
      </c>
      <c r="AQ363" s="157">
        <v>0</v>
      </c>
      <c r="AR363" s="157">
        <v>0</v>
      </c>
      <c r="AS363" s="157">
        <v>0</v>
      </c>
      <c r="AT363" s="157">
        <v>0</v>
      </c>
      <c r="AU363" s="157">
        <v>685.388888888888</v>
      </c>
      <c r="AV363" s="282"/>
      <c r="AW363" s="282"/>
      <c r="AX363" s="282"/>
      <c r="AY363" s="282"/>
      <c r="AZ363" s="282"/>
      <c r="BA363" s="282"/>
    </row>
    <row r="364" spans="31:53" ht="9.9499999999999993" customHeight="1">
      <c r="AE364" s="157">
        <v>324</v>
      </c>
      <c r="AF364" s="157">
        <v>59392800</v>
      </c>
      <c r="AG364" s="157">
        <v>0.125</v>
      </c>
      <c r="AH364" s="157">
        <v>0</v>
      </c>
      <c r="AI364" s="157">
        <v>0.22463235826491201</v>
      </c>
      <c r="AJ364" s="157">
        <v>0.24423582941038599</v>
      </c>
      <c r="AK364" s="157">
        <v>0</v>
      </c>
      <c r="AL364" s="157">
        <v>2.26399996517286</v>
      </c>
      <c r="AM364" s="157">
        <v>0</v>
      </c>
      <c r="AN364" s="157">
        <v>0</v>
      </c>
      <c r="AO364" s="157">
        <v>-0.249999999999996</v>
      </c>
      <c r="AP364" s="157">
        <v>0</v>
      </c>
      <c r="AQ364" s="157">
        <v>0</v>
      </c>
      <c r="AR364" s="157">
        <v>0</v>
      </c>
      <c r="AS364" s="157">
        <v>0</v>
      </c>
      <c r="AT364" s="157">
        <v>0</v>
      </c>
      <c r="AU364" s="157">
        <v>687.41666666666595</v>
      </c>
      <c r="AV364" s="282"/>
      <c r="AW364" s="282"/>
      <c r="AX364" s="282"/>
      <c r="AY364" s="282"/>
      <c r="AZ364" s="282"/>
      <c r="BA364" s="282"/>
    </row>
    <row r="365" spans="31:53" ht="9.9499999999999993" customHeight="1">
      <c r="AE365" s="157">
        <v>325</v>
      </c>
      <c r="AF365" s="157">
        <v>59568000</v>
      </c>
      <c r="AG365" s="157">
        <v>0.125</v>
      </c>
      <c r="AH365" s="157">
        <v>0</v>
      </c>
      <c r="AI365" s="157">
        <v>0.224632358264856</v>
      </c>
      <c r="AJ365" s="157">
        <v>0.24423582941038599</v>
      </c>
      <c r="AK365" s="157">
        <v>0</v>
      </c>
      <c r="AL365" s="157">
        <v>2.27092599354292</v>
      </c>
      <c r="AM365" s="157">
        <v>0</v>
      </c>
      <c r="AN365" s="157">
        <v>0</v>
      </c>
      <c r="AO365" s="157">
        <v>-0.25000000000002798</v>
      </c>
      <c r="AP365" s="157">
        <v>0</v>
      </c>
      <c r="AQ365" s="157">
        <v>0</v>
      </c>
      <c r="AR365" s="157">
        <v>0</v>
      </c>
      <c r="AS365" s="157">
        <v>0</v>
      </c>
      <c r="AT365" s="157">
        <v>0</v>
      </c>
      <c r="AU365" s="157">
        <v>689.444444444444</v>
      </c>
      <c r="AV365" s="282"/>
      <c r="AW365" s="282"/>
      <c r="AX365" s="282"/>
      <c r="AY365" s="282"/>
      <c r="AZ365" s="282"/>
      <c r="BA365" s="282"/>
    </row>
    <row r="366" spans="31:53" ht="9.9499999999999993" customHeight="1">
      <c r="AE366" s="157">
        <v>326</v>
      </c>
      <c r="AF366" s="157">
        <v>59743200</v>
      </c>
      <c r="AG366" s="157">
        <v>0.125</v>
      </c>
      <c r="AH366" s="157">
        <v>0</v>
      </c>
      <c r="AI366" s="157">
        <v>0.224632358264967</v>
      </c>
      <c r="AJ366" s="157">
        <v>0.24423582941038599</v>
      </c>
      <c r="AK366" s="157">
        <v>0</v>
      </c>
      <c r="AL366" s="157">
        <v>2.2607433522024398</v>
      </c>
      <c r="AM366" s="157">
        <v>0</v>
      </c>
      <c r="AN366" s="157">
        <v>0</v>
      </c>
      <c r="AO366" s="157">
        <v>-0.249999999999964</v>
      </c>
      <c r="AP366" s="157">
        <v>0</v>
      </c>
      <c r="AQ366" s="157">
        <v>0</v>
      </c>
      <c r="AR366" s="157">
        <v>0</v>
      </c>
      <c r="AS366" s="157">
        <v>0</v>
      </c>
      <c r="AT366" s="157">
        <v>0</v>
      </c>
      <c r="AU366" s="157">
        <v>691.47222222222194</v>
      </c>
      <c r="AV366" s="282"/>
      <c r="AW366" s="282"/>
      <c r="AX366" s="282"/>
      <c r="AY366" s="282"/>
      <c r="AZ366" s="282"/>
      <c r="BA366" s="282"/>
    </row>
    <row r="367" spans="31:53" ht="9.9499999999999993" customHeight="1">
      <c r="AE367" s="157">
        <v>327</v>
      </c>
      <c r="AF367" s="157">
        <v>59918400</v>
      </c>
      <c r="AG367" s="157">
        <v>0.125</v>
      </c>
      <c r="AH367" s="157">
        <v>0</v>
      </c>
      <c r="AI367" s="157">
        <v>0.224632358264856</v>
      </c>
      <c r="AJ367" s="157">
        <v>0.241756638131435</v>
      </c>
      <c r="AK367" s="157">
        <v>0</v>
      </c>
      <c r="AL367" s="157">
        <v>2.2479008014824702</v>
      </c>
      <c r="AM367" s="157">
        <v>0</v>
      </c>
      <c r="AN367" s="157">
        <v>0</v>
      </c>
      <c r="AO367" s="157">
        <v>-0.249999999999933</v>
      </c>
      <c r="AP367" s="157">
        <v>0</v>
      </c>
      <c r="AQ367" s="157">
        <v>0</v>
      </c>
      <c r="AR367" s="157">
        <v>0</v>
      </c>
      <c r="AS367" s="157">
        <v>0</v>
      </c>
      <c r="AT367" s="157">
        <v>0</v>
      </c>
      <c r="AU367" s="157">
        <v>693.5</v>
      </c>
      <c r="AV367" s="282"/>
      <c r="AW367" s="282"/>
      <c r="AX367" s="282"/>
      <c r="AY367" s="282"/>
      <c r="AZ367" s="282"/>
      <c r="BA367" s="282"/>
    </row>
    <row r="368" spans="31:53" ht="9.9499999999999993" customHeight="1">
      <c r="AE368" s="157">
        <v>328</v>
      </c>
      <c r="AF368" s="157">
        <v>60093600</v>
      </c>
      <c r="AG368" s="157">
        <v>0.125</v>
      </c>
      <c r="AH368" s="157">
        <v>0</v>
      </c>
      <c r="AI368" s="157">
        <v>0.224632358264856</v>
      </c>
      <c r="AJ368" s="157">
        <v>0.23936179321912601</v>
      </c>
      <c r="AK368" s="157">
        <v>0</v>
      </c>
      <c r="AL368" s="157">
        <v>2.23447898816974</v>
      </c>
      <c r="AM368" s="157">
        <v>0</v>
      </c>
      <c r="AN368" s="157">
        <v>0</v>
      </c>
      <c r="AO368" s="157">
        <v>-0.249999999999996</v>
      </c>
      <c r="AP368" s="157">
        <v>0</v>
      </c>
      <c r="AQ368" s="157">
        <v>0</v>
      </c>
      <c r="AR368" s="157">
        <v>0</v>
      </c>
      <c r="AS368" s="157">
        <v>0</v>
      </c>
      <c r="AT368" s="157">
        <v>0</v>
      </c>
      <c r="AU368" s="157">
        <v>695.52777777777703</v>
      </c>
      <c r="AV368" s="282"/>
      <c r="AW368" s="282"/>
      <c r="AX368" s="282"/>
      <c r="AY368" s="282"/>
      <c r="AZ368" s="282"/>
      <c r="BA368" s="282"/>
    </row>
    <row r="369" spans="31:53" ht="9.9499999999999993" customHeight="1">
      <c r="AE369" s="157">
        <v>329</v>
      </c>
      <c r="AF369" s="157">
        <v>60268800</v>
      </c>
      <c r="AG369" s="157">
        <v>0.125</v>
      </c>
      <c r="AH369" s="157">
        <v>0</v>
      </c>
      <c r="AI369" s="157">
        <v>0.224632358264856</v>
      </c>
      <c r="AJ369" s="157">
        <v>0.23936179321912601</v>
      </c>
      <c r="AK369" s="157">
        <v>0</v>
      </c>
      <c r="AL369" s="157">
        <v>2.2207388239408501</v>
      </c>
      <c r="AM369" s="157">
        <v>0</v>
      </c>
      <c r="AN369" s="157">
        <v>0</v>
      </c>
      <c r="AO369" s="157">
        <v>-0.249999999999964</v>
      </c>
      <c r="AP369" s="157">
        <v>0</v>
      </c>
      <c r="AQ369" s="157">
        <v>0</v>
      </c>
      <c r="AR369" s="157">
        <v>0</v>
      </c>
      <c r="AS369" s="157">
        <v>0</v>
      </c>
      <c r="AT369" s="157">
        <v>0</v>
      </c>
      <c r="AU369" s="157">
        <v>697.55555555555497</v>
      </c>
      <c r="AV369" s="282"/>
      <c r="AW369" s="282"/>
      <c r="AX369" s="282"/>
      <c r="AY369" s="282"/>
      <c r="AZ369" s="282"/>
      <c r="BA369" s="282"/>
    </row>
    <row r="370" spans="31:53" ht="9.9499999999999993" customHeight="1">
      <c r="AE370" s="157">
        <v>330</v>
      </c>
      <c r="AF370" s="157">
        <v>60444000</v>
      </c>
      <c r="AG370" s="157">
        <v>0.125</v>
      </c>
      <c r="AH370" s="157">
        <v>0</v>
      </c>
      <c r="AI370" s="157">
        <v>0.22463235826491201</v>
      </c>
      <c r="AJ370" s="157">
        <v>0.23936179321912601</v>
      </c>
      <c r="AK370" s="157">
        <v>0</v>
      </c>
      <c r="AL370" s="157">
        <v>2.2159052364121701</v>
      </c>
      <c r="AM370" s="157">
        <v>0</v>
      </c>
      <c r="AN370" s="157">
        <v>0</v>
      </c>
      <c r="AO370" s="157">
        <v>-0.25000000000006001</v>
      </c>
      <c r="AP370" s="157">
        <v>0</v>
      </c>
      <c r="AQ370" s="157">
        <v>0</v>
      </c>
      <c r="AR370" s="157">
        <v>0</v>
      </c>
      <c r="AS370" s="157">
        <v>0</v>
      </c>
      <c r="AT370" s="157">
        <v>0</v>
      </c>
      <c r="AU370" s="157">
        <v>699.58333333333303</v>
      </c>
      <c r="AV370" s="282"/>
      <c r="AW370" s="282"/>
      <c r="AX370" s="282"/>
      <c r="AY370" s="282"/>
      <c r="AZ370" s="282"/>
      <c r="BA370" s="282"/>
    </row>
    <row r="371" spans="31:53" ht="9.9499999999999993" customHeight="1">
      <c r="AE371" s="157">
        <v>331</v>
      </c>
      <c r="AF371" s="157">
        <v>60619200</v>
      </c>
      <c r="AG371" s="157">
        <v>0.125</v>
      </c>
      <c r="AH371" s="157">
        <v>0</v>
      </c>
      <c r="AI371" s="157">
        <v>0.22451555826487901</v>
      </c>
      <c r="AJ371" s="157">
        <v>0.23936179321912601</v>
      </c>
      <c r="AK371" s="157">
        <v>0</v>
      </c>
      <c r="AL371" s="157">
        <v>2.2133214762664601</v>
      </c>
      <c r="AM371" s="157">
        <v>0</v>
      </c>
      <c r="AN371" s="157">
        <v>0</v>
      </c>
      <c r="AO371" s="157">
        <v>-0.249999999999996</v>
      </c>
      <c r="AP371" s="157">
        <v>0</v>
      </c>
      <c r="AQ371" s="157">
        <v>0</v>
      </c>
      <c r="AR371" s="157">
        <v>0</v>
      </c>
      <c r="AS371" s="157">
        <v>0</v>
      </c>
      <c r="AT371" s="157">
        <v>0</v>
      </c>
      <c r="AU371" s="157">
        <v>701.61111111111097</v>
      </c>
      <c r="AV371" s="282"/>
      <c r="AW371" s="282"/>
      <c r="AX371" s="282"/>
      <c r="AY371" s="282"/>
      <c r="AZ371" s="282"/>
      <c r="BA371" s="282"/>
    </row>
    <row r="372" spans="31:53" ht="9.9499999999999993" customHeight="1">
      <c r="AE372" s="157">
        <v>332</v>
      </c>
      <c r="AF372" s="157">
        <v>60794400</v>
      </c>
      <c r="AG372" s="157">
        <v>0.125</v>
      </c>
      <c r="AH372" s="157">
        <v>0</v>
      </c>
      <c r="AI372" s="157">
        <v>0.22439875826484601</v>
      </c>
      <c r="AJ372" s="157">
        <v>0.23936179321912601</v>
      </c>
      <c r="AK372" s="157">
        <v>0</v>
      </c>
      <c r="AL372" s="157">
        <v>2.2087587604432</v>
      </c>
      <c r="AM372" s="157">
        <v>0</v>
      </c>
      <c r="AN372" s="157">
        <v>0</v>
      </c>
      <c r="AO372" s="157">
        <v>-0.249999999999964</v>
      </c>
      <c r="AP372" s="157">
        <v>0</v>
      </c>
      <c r="AQ372" s="157">
        <v>0</v>
      </c>
      <c r="AR372" s="157">
        <v>0</v>
      </c>
      <c r="AS372" s="157">
        <v>0</v>
      </c>
      <c r="AT372" s="157">
        <v>0</v>
      </c>
      <c r="AU372" s="157">
        <v>703.638888888888</v>
      </c>
      <c r="AV372" s="282"/>
      <c r="AW372" s="282"/>
      <c r="AX372" s="282"/>
      <c r="AY372" s="282"/>
      <c r="AZ372" s="282"/>
      <c r="BA372" s="282"/>
    </row>
    <row r="373" spans="31:53" ht="9.9499999999999993" customHeight="1">
      <c r="AE373" s="157">
        <v>333</v>
      </c>
      <c r="AF373" s="157">
        <v>60969600</v>
      </c>
      <c r="AG373" s="157">
        <v>0.125</v>
      </c>
      <c r="AH373" s="157">
        <v>0</v>
      </c>
      <c r="AI373" s="157">
        <v>0.22428195826486899</v>
      </c>
      <c r="AJ373" s="157">
        <v>0.23936179321912601</v>
      </c>
      <c r="AK373" s="157">
        <v>0</v>
      </c>
      <c r="AL373" s="157">
        <v>2.15515832929536</v>
      </c>
      <c r="AM373" s="157">
        <v>0</v>
      </c>
      <c r="AN373" s="157">
        <v>0</v>
      </c>
      <c r="AO373" s="157">
        <v>-0.25000000000002798</v>
      </c>
      <c r="AP373" s="157">
        <v>0</v>
      </c>
      <c r="AQ373" s="157">
        <v>0</v>
      </c>
      <c r="AR373" s="157">
        <v>0</v>
      </c>
      <c r="AS373" s="157">
        <v>0</v>
      </c>
      <c r="AT373" s="157">
        <v>0</v>
      </c>
      <c r="AU373" s="157">
        <v>705.66666666666595</v>
      </c>
      <c r="AV373" s="282"/>
      <c r="AW373" s="282"/>
      <c r="AX373" s="282"/>
      <c r="AY373" s="282"/>
      <c r="AZ373" s="282"/>
      <c r="BA373" s="282"/>
    </row>
    <row r="374" spans="31:53" ht="9.9499999999999993" customHeight="1">
      <c r="AE374" s="157">
        <v>334</v>
      </c>
      <c r="AF374" s="157">
        <v>61144800</v>
      </c>
      <c r="AG374" s="157">
        <v>0.125</v>
      </c>
      <c r="AH374" s="157">
        <v>0</v>
      </c>
      <c r="AI374" s="157">
        <v>0.22428195826486899</v>
      </c>
      <c r="AJ374" s="157">
        <v>0.23936179321912601</v>
      </c>
      <c r="AK374" s="157">
        <v>0</v>
      </c>
      <c r="AL374" s="157">
        <v>2.0125734949706802</v>
      </c>
      <c r="AM374" s="157">
        <v>0</v>
      </c>
      <c r="AN374" s="157">
        <v>0</v>
      </c>
      <c r="AO374" s="157">
        <v>-0.249999999999996</v>
      </c>
      <c r="AP374" s="157">
        <v>0</v>
      </c>
      <c r="AQ374" s="157">
        <v>0</v>
      </c>
      <c r="AR374" s="157">
        <v>0</v>
      </c>
      <c r="AS374" s="157">
        <v>0</v>
      </c>
      <c r="AT374" s="157">
        <v>0</v>
      </c>
      <c r="AU374" s="157">
        <v>707.694444444444</v>
      </c>
      <c r="AV374" s="282"/>
      <c r="AW374" s="282"/>
      <c r="AX374" s="282"/>
      <c r="AY374" s="282"/>
      <c r="AZ374" s="282"/>
      <c r="BA374" s="282"/>
    </row>
    <row r="375" spans="31:53" ht="9.9499999999999993" customHeight="1">
      <c r="AE375" s="157">
        <v>335</v>
      </c>
      <c r="AF375" s="157">
        <v>61320000</v>
      </c>
      <c r="AG375" s="157">
        <v>0.125</v>
      </c>
      <c r="AH375" s="157">
        <v>0</v>
      </c>
      <c r="AI375" s="157">
        <v>0.224165158264892</v>
      </c>
      <c r="AJ375" s="157">
        <v>0.23936179321912601</v>
      </c>
      <c r="AK375" s="157">
        <v>0</v>
      </c>
      <c r="AL375" s="157">
        <v>1.89239251234919</v>
      </c>
      <c r="AM375" s="157">
        <v>0</v>
      </c>
      <c r="AN375" s="157">
        <v>0</v>
      </c>
      <c r="AO375" s="157">
        <v>-0.249999999999964</v>
      </c>
      <c r="AP375" s="157">
        <v>0</v>
      </c>
      <c r="AQ375" s="157">
        <v>0</v>
      </c>
      <c r="AR375" s="157">
        <v>0</v>
      </c>
      <c r="AS375" s="157">
        <v>0</v>
      </c>
      <c r="AT375" s="157">
        <v>0</v>
      </c>
      <c r="AU375" s="157">
        <v>709.72222222222194</v>
      </c>
      <c r="AV375" s="282"/>
      <c r="AW375" s="282"/>
      <c r="AX375" s="282"/>
      <c r="AY375" s="282"/>
      <c r="AZ375" s="282"/>
      <c r="BA375" s="282"/>
    </row>
    <row r="376" spans="31:53" ht="9.9499999999999993" customHeight="1">
      <c r="AE376" s="157">
        <v>336</v>
      </c>
      <c r="AF376" s="157">
        <v>61495200</v>
      </c>
      <c r="AG376" s="157">
        <v>0.125</v>
      </c>
      <c r="AH376" s="157">
        <v>0</v>
      </c>
      <c r="AI376" s="157">
        <v>0.224048358264887</v>
      </c>
      <c r="AJ376" s="157">
        <v>0.23934468872919701</v>
      </c>
      <c r="AK376" s="157">
        <v>0</v>
      </c>
      <c r="AL376" s="157">
        <v>1.7751873824432201</v>
      </c>
      <c r="AM376" s="157">
        <v>0</v>
      </c>
      <c r="AN376" s="157">
        <v>0</v>
      </c>
      <c r="AO376" s="157">
        <v>-0.249999999999964</v>
      </c>
      <c r="AP376" s="157">
        <v>0</v>
      </c>
      <c r="AQ376" s="157">
        <v>0</v>
      </c>
      <c r="AR376" s="157">
        <v>0</v>
      </c>
      <c r="AS376" s="157">
        <v>0</v>
      </c>
      <c r="AT376" s="157">
        <v>0</v>
      </c>
      <c r="AU376" s="157">
        <v>711.75</v>
      </c>
      <c r="AV376" s="282"/>
      <c r="AW376" s="282"/>
      <c r="AX376" s="282"/>
      <c r="AY376" s="282"/>
      <c r="AZ376" s="282"/>
      <c r="BA376" s="282"/>
    </row>
    <row r="377" spans="31:53" ht="9.9499999999999993" customHeight="1">
      <c r="AE377" s="157">
        <v>337</v>
      </c>
      <c r="AF377" s="157">
        <v>61670400</v>
      </c>
      <c r="AG377" s="157">
        <v>0.125</v>
      </c>
      <c r="AH377" s="157">
        <v>0</v>
      </c>
      <c r="AI377" s="157">
        <v>0.22393155826488201</v>
      </c>
      <c r="AJ377" s="157">
        <v>0.23924499321912401</v>
      </c>
      <c r="AK377" s="157">
        <v>0</v>
      </c>
      <c r="AL377" s="157">
        <v>1.67640164479677</v>
      </c>
      <c r="AM377" s="157">
        <v>0</v>
      </c>
      <c r="AN377" s="157">
        <v>0</v>
      </c>
      <c r="AO377" s="157">
        <v>-0.249999999999964</v>
      </c>
      <c r="AP377" s="157">
        <v>0</v>
      </c>
      <c r="AQ377" s="157">
        <v>0</v>
      </c>
      <c r="AR377" s="157">
        <v>0</v>
      </c>
      <c r="AS377" s="157">
        <v>0</v>
      </c>
      <c r="AT377" s="157">
        <v>0</v>
      </c>
      <c r="AU377" s="157">
        <v>713.77777777777703</v>
      </c>
      <c r="AV377" s="282"/>
      <c r="AW377" s="282"/>
      <c r="AX377" s="282"/>
      <c r="AY377" s="282"/>
      <c r="AZ377" s="282"/>
      <c r="BA377" s="282"/>
    </row>
    <row r="378" spans="31:53" ht="9.9499999999999993" customHeight="1">
      <c r="AE378" s="157">
        <v>338</v>
      </c>
      <c r="AF378" s="157">
        <v>61845600</v>
      </c>
      <c r="AG378" s="157">
        <v>0.125</v>
      </c>
      <c r="AH378" s="157">
        <v>0</v>
      </c>
      <c r="AI378" s="157">
        <v>0.22393155826488201</v>
      </c>
      <c r="AJ378" s="157">
        <v>0.23916246127054699</v>
      </c>
      <c r="AK378" s="157">
        <v>0</v>
      </c>
      <c r="AL378" s="157">
        <v>1.5781003496922099</v>
      </c>
      <c r="AM378" s="157">
        <v>0</v>
      </c>
      <c r="AN378" s="157">
        <v>0</v>
      </c>
      <c r="AO378" s="157">
        <v>-0.25000000000006001</v>
      </c>
      <c r="AP378" s="157">
        <v>0</v>
      </c>
      <c r="AQ378" s="157">
        <v>0</v>
      </c>
      <c r="AR378" s="157">
        <v>0</v>
      </c>
      <c r="AS378" s="157">
        <v>0</v>
      </c>
      <c r="AT378" s="157">
        <v>0</v>
      </c>
      <c r="AU378" s="157">
        <v>715.80555555555497</v>
      </c>
      <c r="AV378" s="282"/>
      <c r="AW378" s="282"/>
      <c r="AX378" s="282"/>
      <c r="AY378" s="282"/>
      <c r="AZ378" s="282"/>
      <c r="BA378" s="282"/>
    </row>
    <row r="379" spans="31:53" ht="9.9499999999999993" customHeight="1">
      <c r="AE379" s="157">
        <v>339</v>
      </c>
      <c r="AF379" s="157">
        <v>62020800</v>
      </c>
      <c r="AG379" s="157">
        <v>0.125</v>
      </c>
      <c r="AH379" s="157">
        <v>0</v>
      </c>
      <c r="AI379" s="157">
        <v>0.22381475826490399</v>
      </c>
      <c r="AJ379" s="157">
        <v>0.23909753058498601</v>
      </c>
      <c r="AK379" s="157">
        <v>0</v>
      </c>
      <c r="AL379" s="157">
        <v>1.57466620327726</v>
      </c>
      <c r="AM379" s="157">
        <v>0</v>
      </c>
      <c r="AN379" s="157">
        <v>0</v>
      </c>
      <c r="AO379" s="157">
        <v>-0.249999999999964</v>
      </c>
      <c r="AP379" s="157">
        <v>0</v>
      </c>
      <c r="AQ379" s="157">
        <v>0</v>
      </c>
      <c r="AR379" s="157">
        <v>0</v>
      </c>
      <c r="AS379" s="157">
        <v>0</v>
      </c>
      <c r="AT379" s="157">
        <v>0</v>
      </c>
      <c r="AU379" s="157">
        <v>717.83333333333303</v>
      </c>
      <c r="AV379" s="282"/>
      <c r="AW379" s="282"/>
      <c r="AX379" s="282"/>
      <c r="AY379" s="282"/>
      <c r="AZ379" s="282"/>
      <c r="BA379" s="282"/>
    </row>
    <row r="380" spans="31:53" ht="9.9499999999999993" customHeight="1">
      <c r="AE380" s="157">
        <v>340</v>
      </c>
      <c r="AF380" s="157">
        <v>62196000</v>
      </c>
      <c r="AG380" s="157">
        <v>0.125</v>
      </c>
      <c r="AH380" s="157">
        <v>0</v>
      </c>
      <c r="AI380" s="157">
        <v>0.223697958264927</v>
      </c>
      <c r="AJ380" s="157">
        <v>0.23901139321912401</v>
      </c>
      <c r="AK380" s="157">
        <v>0</v>
      </c>
      <c r="AL380" s="157">
        <v>1.52498524551686</v>
      </c>
      <c r="AM380" s="157">
        <v>0</v>
      </c>
      <c r="AN380" s="157">
        <v>0</v>
      </c>
      <c r="AO380" s="157">
        <v>-0.25000000000006001</v>
      </c>
      <c r="AP380" s="157">
        <v>0</v>
      </c>
      <c r="AQ380" s="157">
        <v>0</v>
      </c>
      <c r="AR380" s="157">
        <v>0</v>
      </c>
      <c r="AS380" s="157">
        <v>0</v>
      </c>
      <c r="AT380" s="157">
        <v>0</v>
      </c>
      <c r="AU380" s="157">
        <v>719.86111111111097</v>
      </c>
      <c r="AV380" s="282"/>
      <c r="AW380" s="282"/>
      <c r="AX380" s="282"/>
      <c r="AY380" s="282"/>
      <c r="AZ380" s="282"/>
      <c r="BA380" s="282"/>
    </row>
    <row r="381" spans="31:53" ht="9.9499999999999993" customHeight="1">
      <c r="AE381" s="157">
        <v>341</v>
      </c>
      <c r="AF381" s="157">
        <v>62371200</v>
      </c>
      <c r="AG381" s="157">
        <v>0.125</v>
      </c>
      <c r="AH381" s="157">
        <v>0</v>
      </c>
      <c r="AI381" s="157">
        <v>0.22369795826487199</v>
      </c>
      <c r="AJ381" s="157">
        <v>0.23891633294379599</v>
      </c>
      <c r="AK381" s="157">
        <v>0</v>
      </c>
      <c r="AL381" s="157">
        <v>1.52556058281618</v>
      </c>
      <c r="AM381" s="157">
        <v>0</v>
      </c>
      <c r="AN381" s="157">
        <v>0</v>
      </c>
      <c r="AO381" s="157">
        <v>-0.249999999999996</v>
      </c>
      <c r="AP381" s="157">
        <v>0</v>
      </c>
      <c r="AQ381" s="157">
        <v>0</v>
      </c>
      <c r="AR381" s="157">
        <v>0</v>
      </c>
      <c r="AS381" s="157">
        <v>0</v>
      </c>
      <c r="AT381" s="157">
        <v>0</v>
      </c>
      <c r="AU381" s="157">
        <v>721.888888888888</v>
      </c>
      <c r="AV381" s="282"/>
      <c r="AW381" s="282"/>
      <c r="AX381" s="282"/>
      <c r="AY381" s="282"/>
      <c r="AZ381" s="282"/>
      <c r="BA381" s="282"/>
    </row>
    <row r="382" spans="31:53" ht="9.9499999999999993" customHeight="1">
      <c r="AE382" s="157">
        <v>342</v>
      </c>
      <c r="AF382" s="157">
        <v>62546400</v>
      </c>
      <c r="AG382" s="157">
        <v>0.125</v>
      </c>
      <c r="AH382" s="157">
        <v>0</v>
      </c>
      <c r="AI382" s="157">
        <v>0.223581158264894</v>
      </c>
      <c r="AJ382" s="157">
        <v>0.238852541494079</v>
      </c>
      <c r="AK382" s="157">
        <v>0</v>
      </c>
      <c r="AL382" s="157">
        <v>1.5278117620888201</v>
      </c>
      <c r="AM382" s="157">
        <v>0</v>
      </c>
      <c r="AN382" s="157">
        <v>0</v>
      </c>
      <c r="AO382" s="157">
        <v>-0.249999999999996</v>
      </c>
      <c r="AP382" s="157">
        <v>0</v>
      </c>
      <c r="AQ382" s="157">
        <v>0</v>
      </c>
      <c r="AR382" s="157">
        <v>0</v>
      </c>
      <c r="AS382" s="157">
        <v>0</v>
      </c>
      <c r="AT382" s="157">
        <v>0</v>
      </c>
      <c r="AU382" s="157">
        <v>723.91666666666595</v>
      </c>
      <c r="AV382" s="282"/>
      <c r="AW382" s="282"/>
      <c r="AX382" s="282"/>
      <c r="AY382" s="282"/>
      <c r="AZ382" s="282"/>
      <c r="BA382" s="282"/>
    </row>
    <row r="383" spans="31:53" ht="9.9499999999999993" customHeight="1">
      <c r="AE383" s="157">
        <v>343</v>
      </c>
      <c r="AF383" s="157">
        <v>62721600</v>
      </c>
      <c r="AG383" s="157">
        <v>0.125</v>
      </c>
      <c r="AH383" s="157">
        <v>0</v>
      </c>
      <c r="AI383" s="157">
        <v>0.223464358264862</v>
      </c>
      <c r="AJ383" s="157">
        <v>0.23877779321912801</v>
      </c>
      <c r="AK383" s="157">
        <v>0</v>
      </c>
      <c r="AL383" s="157">
        <v>1.53034683453363</v>
      </c>
      <c r="AM383" s="157">
        <v>0</v>
      </c>
      <c r="AN383" s="157">
        <v>0</v>
      </c>
      <c r="AO383" s="157">
        <v>-0.249999999999996</v>
      </c>
      <c r="AP383" s="157">
        <v>0</v>
      </c>
      <c r="AQ383" s="157">
        <v>0</v>
      </c>
      <c r="AR383" s="157">
        <v>0</v>
      </c>
      <c r="AS383" s="157">
        <v>0</v>
      </c>
      <c r="AT383" s="157">
        <v>0</v>
      </c>
      <c r="AU383" s="157">
        <v>725.944444444444</v>
      </c>
      <c r="AV383" s="282"/>
      <c r="AW383" s="282"/>
      <c r="AX383" s="282"/>
      <c r="AY383" s="282"/>
      <c r="AZ383" s="282"/>
      <c r="BA383" s="282"/>
    </row>
    <row r="384" spans="31:53" ht="9.9499999999999993" customHeight="1">
      <c r="AE384" s="157">
        <v>344</v>
      </c>
      <c r="AF384" s="157">
        <v>62896800</v>
      </c>
      <c r="AG384" s="157">
        <v>0.125</v>
      </c>
      <c r="AH384" s="157">
        <v>0</v>
      </c>
      <c r="AI384" s="157">
        <v>0.22334755826488401</v>
      </c>
      <c r="AJ384" s="157">
        <v>0.23867241333345901</v>
      </c>
      <c r="AK384" s="157">
        <v>0</v>
      </c>
      <c r="AL384" s="157">
        <v>1.5275320914444299</v>
      </c>
      <c r="AM384" s="157">
        <v>0</v>
      </c>
      <c r="AN384" s="157">
        <v>0</v>
      </c>
      <c r="AO384" s="157">
        <v>-0.249999999999964</v>
      </c>
      <c r="AP384" s="157">
        <v>0</v>
      </c>
      <c r="AQ384" s="157">
        <v>0</v>
      </c>
      <c r="AR384" s="157">
        <v>0</v>
      </c>
      <c r="AS384" s="157">
        <v>0</v>
      </c>
      <c r="AT384" s="157">
        <v>0</v>
      </c>
      <c r="AU384" s="157">
        <v>727.97222222222194</v>
      </c>
      <c r="AV384" s="282"/>
      <c r="AW384" s="282"/>
      <c r="AX384" s="282"/>
      <c r="AY384" s="282"/>
      <c r="AZ384" s="282"/>
      <c r="BA384" s="282"/>
    </row>
    <row r="385" spans="31:53" ht="9.9499999999999993" customHeight="1">
      <c r="AE385" s="157">
        <v>345</v>
      </c>
      <c r="AF385" s="157">
        <v>63072000</v>
      </c>
      <c r="AG385" s="157">
        <v>0.125</v>
      </c>
      <c r="AH385" s="157">
        <v>0</v>
      </c>
      <c r="AI385" s="157">
        <v>0.229405423233533</v>
      </c>
      <c r="AJ385" s="157">
        <v>0.23860978569333699</v>
      </c>
      <c r="AK385" s="157">
        <v>0</v>
      </c>
      <c r="AL385" s="157">
        <v>1.52093243704826</v>
      </c>
      <c r="AM385" s="157">
        <v>0</v>
      </c>
      <c r="AN385" s="157">
        <v>0</v>
      </c>
      <c r="AO385" s="157">
        <v>-0.25000000000002798</v>
      </c>
      <c r="AP385" s="157">
        <v>0</v>
      </c>
      <c r="AQ385" s="157">
        <v>0</v>
      </c>
      <c r="AR385" s="157">
        <v>0</v>
      </c>
      <c r="AS385" s="157">
        <v>0</v>
      </c>
      <c r="AT385" s="157">
        <v>0</v>
      </c>
      <c r="AU385" s="157">
        <v>730</v>
      </c>
      <c r="AV385" s="282"/>
      <c r="AW385" s="282"/>
      <c r="AX385" s="282"/>
      <c r="AY385" s="282"/>
      <c r="AZ385" s="282"/>
      <c r="BA385" s="282"/>
    </row>
    <row r="386" spans="31:53" ht="9.9499999999999993" customHeight="1">
      <c r="AV386" s="282"/>
      <c r="AW386" s="282"/>
      <c r="AX386" s="282"/>
      <c r="AY386" s="282"/>
      <c r="AZ386" s="282"/>
      <c r="BA386" s="282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A1 AU5:BA5 AW6:BA36">
    <cfRule type="cellIs" dxfId="2" priority="8" operator="lessThan">
      <formula>0</formula>
    </cfRule>
  </conditionalFormatting>
  <conditionalFormatting sqref="AW4:AX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1:BA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AV17" sqref="AV17"/>
      <selection pane="bottomLeft" activeCell="AX69" sqref="AX69"/>
    </sheetView>
  </sheetViews>
  <sheetFormatPr defaultRowHeight="12" customHeight="1"/>
  <cols>
    <col min="1" max="1" width="2.85546875" customWidth="1"/>
    <col min="2" max="2" width="3.7109375" style="37" customWidth="1"/>
    <col min="3" max="3" width="3" style="146" bestFit="1" customWidth="1"/>
    <col min="4" max="18" width="1.7109375" style="146" customWidth="1"/>
    <col min="19" max="19" width="2.85546875" style="146" customWidth="1"/>
    <col min="20" max="21" width="3" style="146" bestFit="1" customWidth="1"/>
    <col min="22" max="22" width="6" customWidth="1"/>
    <col min="23" max="23" width="2.85546875" customWidth="1"/>
    <col min="24" max="38" width="1.7109375" style="231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253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19" customWidth="1"/>
    <col min="63" max="64" width="4.42578125" style="220" customWidth="1"/>
    <col min="65" max="70" width="4.42578125" style="219" customWidth="1"/>
    <col min="71" max="72" width="4.42578125" style="220" customWidth="1"/>
    <col min="73" max="73" width="12" style="146" bestFit="1" customWidth="1"/>
    <col min="74" max="74" width="6.7109375" style="214" customWidth="1"/>
    <col min="75" max="75" width="7" style="214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>
      <c r="A1" s="215"/>
      <c r="B1" s="217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>
        <f>COUNT(X5:AL5)</f>
        <v>15</v>
      </c>
      <c r="W1" s="215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15"/>
      <c r="AN1" s="62"/>
      <c r="AO1" s="62"/>
      <c r="AP1" s="62"/>
      <c r="AQ1" s="62"/>
      <c r="AR1" s="62"/>
      <c r="AS1" s="62"/>
      <c r="AT1" s="62"/>
      <c r="AU1" s="62"/>
      <c r="AV1" s="62"/>
      <c r="AW1" s="249"/>
      <c r="AX1" s="62"/>
      <c r="AY1" s="62"/>
      <c r="AZ1" s="62"/>
      <c r="BA1" s="62"/>
      <c r="BB1" s="215"/>
      <c r="BC1" s="215"/>
      <c r="BD1" s="215"/>
      <c r="BE1" s="225"/>
      <c r="BF1" s="225"/>
      <c r="BG1" s="225"/>
      <c r="BH1" s="225"/>
      <c r="BI1" s="225"/>
      <c r="BJ1" s="225"/>
      <c r="BK1" s="227"/>
      <c r="BL1" s="227"/>
      <c r="BM1" s="225"/>
      <c r="BN1" s="225"/>
      <c r="BO1" s="225"/>
      <c r="BP1" s="225"/>
      <c r="BQ1" s="225"/>
      <c r="BR1" s="225"/>
      <c r="BS1" s="227"/>
      <c r="BT1" s="227"/>
      <c r="BU1" s="222"/>
      <c r="BV1" s="222"/>
      <c r="BW1" s="222"/>
      <c r="BX1" s="20"/>
      <c r="BY1" s="20"/>
      <c r="BZ1" s="228"/>
      <c r="CA1" s="228"/>
      <c r="CB1" s="228"/>
      <c r="CC1" s="228"/>
      <c r="CD1" s="228"/>
      <c r="CE1" s="228"/>
      <c r="CF1" s="228"/>
      <c r="CG1" s="228"/>
      <c r="CH1" s="228"/>
      <c r="CI1" s="228"/>
      <c r="CJ1" s="228"/>
      <c r="CK1" s="228"/>
      <c r="CL1" s="228"/>
      <c r="CM1" s="228"/>
      <c r="CN1" s="228"/>
      <c r="CO1" s="228"/>
      <c r="CP1" s="228"/>
      <c r="CQ1" s="228"/>
      <c r="CR1" s="228"/>
    </row>
    <row r="2" spans="1:96" ht="12" customHeight="1">
      <c r="A2" s="215"/>
      <c r="B2" s="217"/>
      <c r="C2" s="215"/>
      <c r="D2" s="108" t="s">
        <v>73</v>
      </c>
      <c r="E2" s="256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215">
        <f>COUNT(V5:V69)</f>
        <v>65</v>
      </c>
      <c r="W2" s="215"/>
      <c r="X2" s="108" t="s">
        <v>209</v>
      </c>
      <c r="Y2" s="256"/>
      <c r="Z2" s="256"/>
      <c r="AA2" s="256"/>
      <c r="AB2" s="256"/>
      <c r="AC2" s="256"/>
      <c r="AD2" s="230"/>
      <c r="AE2" s="245">
        <v>7</v>
      </c>
      <c r="AF2" s="230"/>
      <c r="AG2" s="230"/>
      <c r="AH2" s="230"/>
      <c r="AI2" s="230"/>
      <c r="AJ2" s="230"/>
      <c r="AK2" s="230"/>
      <c r="AL2" s="230"/>
      <c r="AM2" s="215"/>
      <c r="AN2" s="62"/>
      <c r="AO2" s="62"/>
      <c r="AP2" s="62"/>
      <c r="AQ2" s="62"/>
      <c r="AR2" s="62"/>
      <c r="AS2" s="62"/>
      <c r="AT2" s="62"/>
      <c r="AU2" s="62"/>
      <c r="AV2" s="62"/>
      <c r="AW2" s="249"/>
      <c r="AX2" s="62"/>
      <c r="AY2" s="62"/>
      <c r="AZ2" s="62"/>
      <c r="BA2" s="62"/>
      <c r="BB2" s="215"/>
      <c r="BC2" s="215"/>
      <c r="BD2" s="215">
        <f>MAX(BD5:BD292)</f>
        <v>24</v>
      </c>
      <c r="BE2" s="225"/>
      <c r="BF2" s="225"/>
      <c r="BG2" s="225"/>
      <c r="BH2" s="225"/>
      <c r="BI2" s="225"/>
      <c r="BJ2" s="225"/>
      <c r="BK2" s="227"/>
      <c r="BL2" s="227"/>
      <c r="BM2" s="225"/>
      <c r="BN2" s="225"/>
      <c r="BO2" s="225"/>
      <c r="BP2" s="225"/>
      <c r="BQ2" s="225"/>
      <c r="BR2" s="225"/>
      <c r="BS2" s="227"/>
      <c r="BT2" s="227"/>
      <c r="BU2" s="222"/>
      <c r="BV2" s="222"/>
      <c r="BW2" s="222"/>
      <c r="BX2" s="20"/>
      <c r="BY2" s="20"/>
      <c r="BZ2" s="228"/>
      <c r="CA2" s="228"/>
      <c r="CB2" s="228"/>
      <c r="CC2" s="228"/>
      <c r="CD2" s="228"/>
      <c r="CE2" s="228"/>
      <c r="CF2" s="228"/>
      <c r="CG2" s="228"/>
      <c r="CH2" s="228"/>
      <c r="CI2" s="228"/>
      <c r="CJ2" s="228"/>
      <c r="CK2" s="228"/>
      <c r="CL2" s="228"/>
      <c r="CM2" s="228"/>
      <c r="CN2" s="228"/>
      <c r="CO2" s="228"/>
      <c r="CP2" s="228"/>
      <c r="CQ2" s="228"/>
      <c r="CR2" s="228"/>
    </row>
    <row r="3" spans="1:96" ht="33" customHeight="1">
      <c r="A3" s="215"/>
      <c r="B3" s="217"/>
      <c r="C3" s="243" t="s">
        <v>4</v>
      </c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43" t="s">
        <v>207</v>
      </c>
      <c r="U3" s="243" t="s">
        <v>208</v>
      </c>
      <c r="V3" s="215"/>
      <c r="W3" s="215"/>
      <c r="X3" s="230"/>
      <c r="Y3" s="230"/>
      <c r="Z3" s="230"/>
      <c r="AA3" s="230"/>
      <c r="AB3" s="230"/>
      <c r="AC3" s="230"/>
      <c r="AD3" s="230"/>
      <c r="AE3" s="245"/>
      <c r="AF3" s="230"/>
      <c r="AG3" s="230"/>
      <c r="AH3" s="230"/>
      <c r="AI3" s="230"/>
      <c r="AJ3" s="230"/>
      <c r="AK3" s="230"/>
      <c r="AL3" s="230"/>
      <c r="AM3" s="215"/>
      <c r="AN3" s="243" t="s">
        <v>199</v>
      </c>
      <c r="AO3" s="243">
        <v>0</v>
      </c>
      <c r="AP3" s="243" t="str">
        <f>AN3</f>
        <v>ifno</v>
      </c>
      <c r="AQ3" s="243" t="s">
        <v>200</v>
      </c>
      <c r="AR3" s="243" t="s">
        <v>5</v>
      </c>
      <c r="AS3" s="243" t="s">
        <v>201</v>
      </c>
      <c r="AT3" s="243" t="s">
        <v>202</v>
      </c>
      <c r="AU3" s="243" t="s">
        <v>125</v>
      </c>
      <c r="AV3" s="74">
        <v>1</v>
      </c>
      <c r="AW3" s="250" t="s">
        <v>204</v>
      </c>
      <c r="AX3" s="243" t="s">
        <v>203</v>
      </c>
      <c r="AY3" s="244" t="s">
        <v>205</v>
      </c>
      <c r="AZ3" s="254" t="s">
        <v>206</v>
      </c>
      <c r="BA3" s="243">
        <v>0</v>
      </c>
      <c r="BB3" s="243"/>
      <c r="BC3" s="215"/>
      <c r="BD3" s="215"/>
      <c r="BE3" s="225"/>
      <c r="BF3" s="225"/>
      <c r="BG3" s="225"/>
      <c r="BH3" s="225"/>
      <c r="BI3" s="225"/>
      <c r="BJ3" s="225"/>
      <c r="BK3" s="227"/>
      <c r="BL3" s="227"/>
      <c r="BM3" s="225"/>
      <c r="BN3" s="225"/>
      <c r="BO3" s="225"/>
      <c r="BP3" s="225"/>
      <c r="BQ3" s="225"/>
      <c r="BR3" s="225"/>
      <c r="BS3" s="227"/>
      <c r="BT3" s="227"/>
      <c r="BU3" s="222"/>
      <c r="BV3" s="108">
        <v>5</v>
      </c>
      <c r="BW3" s="222"/>
      <c r="BX3" s="20"/>
      <c r="BY3" s="20"/>
      <c r="BZ3" s="228"/>
      <c r="CA3" s="228"/>
      <c r="CB3" s="228"/>
      <c r="CC3" s="228"/>
      <c r="CD3" s="228"/>
      <c r="CE3" s="228"/>
      <c r="CF3" s="228"/>
      <c r="CG3" s="228"/>
      <c r="CH3" s="228"/>
      <c r="CI3" s="228"/>
      <c r="CJ3" s="228"/>
      <c r="CK3" s="228"/>
      <c r="CL3" s="228"/>
      <c r="CM3" s="228"/>
      <c r="CN3" s="228"/>
      <c r="CO3" s="228"/>
      <c r="CP3" s="228"/>
      <c r="CQ3" s="228"/>
      <c r="CR3" s="228"/>
    </row>
    <row r="4" spans="1:96" ht="21" customHeight="1">
      <c r="A4" s="215"/>
      <c r="B4" s="37">
        <f>MAX(B5:B69)</f>
        <v>65</v>
      </c>
      <c r="C4" s="255">
        <v>1</v>
      </c>
      <c r="D4" s="255">
        <v>2</v>
      </c>
      <c r="E4" s="215"/>
      <c r="F4" s="215"/>
      <c r="G4" s="215"/>
      <c r="H4" s="215"/>
      <c r="I4" s="215"/>
      <c r="J4" s="215"/>
      <c r="K4" s="215"/>
      <c r="L4" s="215"/>
      <c r="M4" s="215"/>
      <c r="N4" s="215"/>
      <c r="O4" s="215"/>
      <c r="P4" s="215"/>
      <c r="Q4" s="215"/>
      <c r="R4" s="215"/>
      <c r="S4" s="215"/>
      <c r="T4" s="255">
        <v>3</v>
      </c>
      <c r="U4" s="255">
        <v>4</v>
      </c>
      <c r="V4" s="215"/>
      <c r="W4" s="215"/>
      <c r="X4" s="243">
        <v>1</v>
      </c>
      <c r="Y4" s="243">
        <f>X4+1</f>
        <v>2</v>
      </c>
      <c r="Z4" s="243">
        <f t="shared" ref="Z4:AL4" si="0">Y4+1</f>
        <v>3</v>
      </c>
      <c r="AA4" s="243">
        <f t="shared" si="0"/>
        <v>4</v>
      </c>
      <c r="AB4" s="243">
        <f t="shared" si="0"/>
        <v>5</v>
      </c>
      <c r="AC4" s="243">
        <f t="shared" si="0"/>
        <v>6</v>
      </c>
      <c r="AD4" s="243">
        <f t="shared" si="0"/>
        <v>7</v>
      </c>
      <c r="AE4" s="246">
        <f t="shared" si="0"/>
        <v>8</v>
      </c>
      <c r="AF4" s="243">
        <f t="shared" si="0"/>
        <v>9</v>
      </c>
      <c r="AG4" s="243">
        <f t="shared" si="0"/>
        <v>10</v>
      </c>
      <c r="AH4" s="243">
        <f t="shared" si="0"/>
        <v>11</v>
      </c>
      <c r="AI4" s="243">
        <f t="shared" si="0"/>
        <v>12</v>
      </c>
      <c r="AJ4" s="243">
        <f t="shared" si="0"/>
        <v>13</v>
      </c>
      <c r="AK4" s="243">
        <f t="shared" si="0"/>
        <v>14</v>
      </c>
      <c r="AL4" s="243">
        <f t="shared" si="0"/>
        <v>15</v>
      </c>
      <c r="AM4" s="215"/>
      <c r="AN4" s="243">
        <v>1</v>
      </c>
      <c r="AO4" s="243">
        <f>AN4+1</f>
        <v>2</v>
      </c>
      <c r="AP4" s="243">
        <f t="shared" ref="AP4:BB4" si="1">AO4+1</f>
        <v>3</v>
      </c>
      <c r="AQ4" s="243">
        <f t="shared" si="1"/>
        <v>4</v>
      </c>
      <c r="AR4" s="243">
        <f t="shared" si="1"/>
        <v>5</v>
      </c>
      <c r="AS4" s="243">
        <f t="shared" si="1"/>
        <v>6</v>
      </c>
      <c r="AT4" s="243">
        <f t="shared" si="1"/>
        <v>7</v>
      </c>
      <c r="AU4" s="243">
        <f t="shared" si="1"/>
        <v>8</v>
      </c>
      <c r="AV4" s="243">
        <f t="shared" si="1"/>
        <v>9</v>
      </c>
      <c r="AW4" s="243">
        <f t="shared" si="1"/>
        <v>10</v>
      </c>
      <c r="AX4" s="243">
        <f t="shared" si="1"/>
        <v>11</v>
      </c>
      <c r="AY4" s="243">
        <f t="shared" si="1"/>
        <v>12</v>
      </c>
      <c r="AZ4" s="243">
        <f t="shared" si="1"/>
        <v>13</v>
      </c>
      <c r="BA4" s="243">
        <f t="shared" si="1"/>
        <v>14</v>
      </c>
      <c r="BB4" s="243">
        <f t="shared" si="1"/>
        <v>15</v>
      </c>
      <c r="BC4" s="243"/>
      <c r="BD4" s="233">
        <v>3600</v>
      </c>
      <c r="BE4" s="226" t="s">
        <v>35</v>
      </c>
      <c r="BF4" s="226" t="s">
        <v>191</v>
      </c>
      <c r="BG4" s="226" t="s">
        <v>192</v>
      </c>
      <c r="BH4" s="226" t="s">
        <v>193</v>
      </c>
      <c r="BI4" s="223" t="s">
        <v>194</v>
      </c>
      <c r="BJ4" s="223" t="s">
        <v>195</v>
      </c>
      <c r="BK4" s="235" t="s">
        <v>198</v>
      </c>
      <c r="BL4" s="235" t="s">
        <v>198</v>
      </c>
      <c r="BM4" s="226" t="s">
        <v>35</v>
      </c>
      <c r="BN4" s="226" t="s">
        <v>191</v>
      </c>
      <c r="BO4" s="226" t="s">
        <v>192</v>
      </c>
      <c r="BP4" s="226" t="s">
        <v>193</v>
      </c>
      <c r="BQ4" s="223" t="s">
        <v>194</v>
      </c>
      <c r="BR4" s="223" t="s">
        <v>195</v>
      </c>
      <c r="BS4" s="235" t="s">
        <v>198</v>
      </c>
      <c r="BT4" s="235" t="s">
        <v>198</v>
      </c>
      <c r="BU4" s="222"/>
      <c r="BV4" s="234" t="s">
        <v>196</v>
      </c>
      <c r="BW4" s="222" t="s">
        <v>197</v>
      </c>
      <c r="BX4" s="20"/>
      <c r="BY4" s="236" t="s">
        <v>198</v>
      </c>
      <c r="BZ4" s="228"/>
      <c r="CA4" s="228"/>
      <c r="CB4" s="228"/>
      <c r="CC4" s="228"/>
      <c r="CD4" s="228"/>
      <c r="CE4" s="228"/>
      <c r="CF4" s="228"/>
      <c r="CG4" s="228"/>
      <c r="CH4" s="228"/>
      <c r="CI4" s="228"/>
      <c r="CJ4" s="228"/>
      <c r="CK4" s="228"/>
      <c r="CL4" s="228"/>
      <c r="CM4" s="228"/>
      <c r="CN4" s="228"/>
      <c r="CO4" s="228"/>
      <c r="CP4" s="228"/>
      <c r="CQ4" s="228"/>
      <c r="CR4" s="228"/>
    </row>
    <row r="5" spans="1:96" ht="12" customHeight="1">
      <c r="A5" s="215"/>
      <c r="B5" s="218">
        <v>1</v>
      </c>
      <c r="C5" s="216">
        <v>28.3031199999999</v>
      </c>
      <c r="D5" s="230">
        <v>66.762283483824902</v>
      </c>
      <c r="E5" s="230">
        <v>66.762283483824902</v>
      </c>
      <c r="F5" s="230">
        <v>66.762283483824902</v>
      </c>
      <c r="G5" s="230">
        <v>66.762283483824902</v>
      </c>
      <c r="H5" s="230">
        <v>66.762283483824902</v>
      </c>
      <c r="I5" s="230">
        <v>66.762283483824902</v>
      </c>
      <c r="J5" s="230">
        <v>66.762283483824902</v>
      </c>
      <c r="K5" s="230">
        <v>66.762283483824902</v>
      </c>
      <c r="L5" s="230">
        <v>66.762283483824902</v>
      </c>
      <c r="M5" s="230">
        <v>66.762283483824902</v>
      </c>
      <c r="N5" s="230">
        <v>66.762283483824902</v>
      </c>
      <c r="O5" s="230">
        <v>66.762283483824902</v>
      </c>
      <c r="P5" s="230">
        <v>66.762283483824902</v>
      </c>
      <c r="Q5" s="230">
        <v>66.762283483824902</v>
      </c>
      <c r="R5" s="230">
        <v>66.762283483824902</v>
      </c>
      <c r="S5" s="216"/>
      <c r="T5" s="216">
        <v>66.739456743888894</v>
      </c>
      <c r="U5" s="216">
        <v>66.740892098978307</v>
      </c>
      <c r="V5" s="73">
        <f>U5-T5</f>
        <v>1.4353550894128375E-3</v>
      </c>
      <c r="W5" s="215"/>
      <c r="X5" s="231">
        <v>86.751810000000006</v>
      </c>
      <c r="Y5" s="231">
        <v>86.751810000000006</v>
      </c>
      <c r="Z5" s="231">
        <v>86.751810000000006</v>
      </c>
      <c r="AA5" s="231">
        <v>86.751810000000006</v>
      </c>
      <c r="AB5" s="231">
        <v>86.751810000000006</v>
      </c>
      <c r="AC5" s="231">
        <v>86.751810000000006</v>
      </c>
      <c r="AD5" s="231">
        <v>86.751810000000006</v>
      </c>
      <c r="AE5" s="231">
        <v>60.655749999999898</v>
      </c>
      <c r="AF5" s="231">
        <v>86.751810000000006</v>
      </c>
      <c r="AG5" s="231">
        <v>86.751810000000006</v>
      </c>
      <c r="AH5" s="231">
        <v>86.751810000000006</v>
      </c>
      <c r="AI5" s="231">
        <v>86.751810000000006</v>
      </c>
      <c r="AJ5" s="231">
        <v>86.751810000000006</v>
      </c>
      <c r="AK5" s="231">
        <v>86.751810000000006</v>
      </c>
      <c r="AL5" s="231">
        <v>86.751810000000006</v>
      </c>
      <c r="AM5" s="215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248">
        <v>1E-3</v>
      </c>
      <c r="AU5" s="74">
        <v>60.655749999999898</v>
      </c>
      <c r="AV5" s="74">
        <v>1</v>
      </c>
      <c r="AW5" s="251">
        <v>1.4200000000000001E-4</v>
      </c>
      <c r="AX5" s="247">
        <v>3.8580000000000003E-2</v>
      </c>
      <c r="AY5" s="74">
        <v>1</v>
      </c>
      <c r="AZ5" s="74">
        <v>0</v>
      </c>
      <c r="BA5" s="74">
        <v>0</v>
      </c>
      <c r="BB5" s="215"/>
      <c r="BC5" s="215"/>
      <c r="BD5" s="221">
        <f>BE5/$BD$4</f>
        <v>8.3333333333333329E-2</v>
      </c>
      <c r="BE5" s="225">
        <v>300</v>
      </c>
      <c r="BF5" s="219">
        <v>524.49913982999999</v>
      </c>
      <c r="BG5" s="219">
        <v>405.15046102455898</v>
      </c>
      <c r="BH5" s="219">
        <v>-402.91910336047101</v>
      </c>
      <c r="BI5" s="224">
        <v>51.3372034759564</v>
      </c>
      <c r="BJ5" s="224">
        <v>5.3305360300333504</v>
      </c>
      <c r="BK5" s="221">
        <f>BJ5-AVERAGE($BJ$5:$BJ$292)</f>
        <v>-0.79009018250380603</v>
      </c>
      <c r="BL5" s="221">
        <f>BF5-AVERAGE($BF$5:$BF$292)</f>
        <v>11.792117131076566</v>
      </c>
      <c r="BM5" s="225">
        <v>300</v>
      </c>
      <c r="BN5" s="219">
        <v>524.49913982999999</v>
      </c>
      <c r="BO5" s="219">
        <v>441.74100808417302</v>
      </c>
      <c r="BP5" s="219">
        <v>-441.26972793537402</v>
      </c>
      <c r="BQ5" s="224">
        <v>51.627533964473102</v>
      </c>
      <c r="BR5" s="224">
        <v>5.6065926772025803</v>
      </c>
      <c r="BS5" s="221">
        <f>BR5-AVERAGE($BR$5:$BR$292)</f>
        <v>-0.52538973782009624</v>
      </c>
      <c r="BT5" s="221">
        <f>BN5-AVERAGE($BN$5:$BN$292)</f>
        <v>11.792117131076566</v>
      </c>
      <c r="BU5" s="229" t="s">
        <v>35</v>
      </c>
      <c r="BV5" s="222">
        <v>-108.160534329341</v>
      </c>
      <c r="BW5" s="222">
        <v>-70.714521500750394</v>
      </c>
      <c r="BX5" s="221">
        <f>BV5-AVERAGE($BV$5:$BV$292)</f>
        <v>-112.87865880236474</v>
      </c>
      <c r="BY5" s="221">
        <f>BW5-AVERAGE($BW$5:$BW$292)</f>
        <v>-73.937715799825696</v>
      </c>
      <c r="BZ5" s="228"/>
      <c r="CA5" s="228"/>
      <c r="CB5" s="228"/>
      <c r="CC5" s="228"/>
      <c r="CD5" s="228"/>
      <c r="CE5" s="228"/>
      <c r="CF5" s="228"/>
      <c r="CG5" s="228"/>
      <c r="CH5" s="228"/>
      <c r="CI5" s="228"/>
      <c r="CJ5" s="228"/>
      <c r="CK5" s="228"/>
      <c r="CL5" s="228"/>
      <c r="CM5" s="228"/>
      <c r="CN5" s="228"/>
      <c r="CO5" s="228"/>
      <c r="CP5" s="228"/>
      <c r="CQ5" s="228"/>
      <c r="CR5" s="228"/>
    </row>
    <row r="6" spans="1:96" ht="12" customHeight="1">
      <c r="A6" s="215"/>
      <c r="B6" s="218">
        <f>B5+1</f>
        <v>2</v>
      </c>
      <c r="C6" s="216">
        <v>28.3031199999999</v>
      </c>
      <c r="D6" s="230">
        <v>66.152678015074898</v>
      </c>
      <c r="E6" s="230">
        <v>66.152678015074898</v>
      </c>
      <c r="F6" s="230">
        <v>66.152678015074898</v>
      </c>
      <c r="G6" s="230">
        <v>66.152678015074898</v>
      </c>
      <c r="H6" s="230">
        <v>66.152678015074898</v>
      </c>
      <c r="I6" s="230">
        <v>66.152678015074898</v>
      </c>
      <c r="J6" s="230">
        <v>66.152678015074898</v>
      </c>
      <c r="K6" s="230">
        <v>66.152678015074898</v>
      </c>
      <c r="L6" s="230">
        <v>66.152678015074898</v>
      </c>
      <c r="M6" s="230">
        <v>66.152678015074898</v>
      </c>
      <c r="N6" s="230">
        <v>66.152678015074898</v>
      </c>
      <c r="O6" s="230">
        <v>66.152678015074898</v>
      </c>
      <c r="P6" s="230">
        <v>66.152678015074898</v>
      </c>
      <c r="Q6" s="230">
        <v>66.152678015074898</v>
      </c>
      <c r="R6" s="230">
        <v>66.152678015074898</v>
      </c>
      <c r="S6" s="216"/>
      <c r="T6" s="216">
        <v>66.084480639939699</v>
      </c>
      <c r="U6" s="216">
        <v>66.089809896037295</v>
      </c>
      <c r="V6" s="73">
        <f t="shared" ref="V6:V69" si="2">U6-T6</f>
        <v>5.3292560975961578E-3</v>
      </c>
      <c r="W6" s="215"/>
      <c r="X6" s="231">
        <v>86.142204375000006</v>
      </c>
      <c r="Y6" s="231">
        <v>86.142204375000006</v>
      </c>
      <c r="Z6" s="231">
        <v>86.142204375000006</v>
      </c>
      <c r="AA6" s="231">
        <v>86.142204375000006</v>
      </c>
      <c r="AB6" s="231">
        <v>86.142204375000006</v>
      </c>
      <c r="AC6" s="231">
        <v>86.142204375000006</v>
      </c>
      <c r="AD6" s="231">
        <v>86.142204375000006</v>
      </c>
      <c r="AE6" s="231">
        <v>60.04614453125</v>
      </c>
      <c r="AF6" s="231">
        <v>86.142204375000006</v>
      </c>
      <c r="AG6" s="231">
        <v>86.142204375000006</v>
      </c>
      <c r="AH6" s="231">
        <v>86.142204375000006</v>
      </c>
      <c r="AI6" s="231">
        <v>86.142204375000006</v>
      </c>
      <c r="AJ6" s="231">
        <v>86.142204375000006</v>
      </c>
      <c r="AK6" s="231">
        <v>86.142204375000006</v>
      </c>
      <c r="AL6" s="231">
        <v>86.142204375000006</v>
      </c>
      <c r="AM6" s="215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248">
        <v>1E-3</v>
      </c>
      <c r="AU6" s="74">
        <v>60.04614453125</v>
      </c>
      <c r="AV6" s="74">
        <v>1</v>
      </c>
      <c r="AW6" s="251">
        <v>1.4200000000000001E-4</v>
      </c>
      <c r="AX6" s="247">
        <v>3.8580000000000003E-2</v>
      </c>
      <c r="AY6" s="74">
        <v>2</v>
      </c>
      <c r="AZ6" s="74">
        <v>1</v>
      </c>
      <c r="BA6" s="74">
        <v>0</v>
      </c>
      <c r="BB6" s="215"/>
      <c r="BC6" s="215"/>
      <c r="BD6" s="221">
        <f t="shared" ref="BD6:BD69" si="3">BE6/$BD$4</f>
        <v>0.16666666666666666</v>
      </c>
      <c r="BE6" s="225">
        <v>600</v>
      </c>
      <c r="BF6" s="219">
        <v>539.13613719</v>
      </c>
      <c r="BG6" s="219">
        <v>410.80791457192203</v>
      </c>
      <c r="BH6" s="219">
        <v>-408.05448016655401</v>
      </c>
      <c r="BI6" s="224">
        <v>51.379657219992801</v>
      </c>
      <c r="BJ6" s="224">
        <v>5.3769747029302799</v>
      </c>
      <c r="BK6" s="221">
        <f t="shared" ref="BK6:BK69" si="4">BJ6-AVERAGE($BJ$5:$BJ$292)</f>
        <v>-0.74365150960687654</v>
      </c>
      <c r="BL6" s="221">
        <f t="shared" ref="BL6:BL69" si="5">BF6-AVERAGE($BF$5:$BF$292)</f>
        <v>26.429114491076575</v>
      </c>
      <c r="BM6" s="225">
        <v>600</v>
      </c>
      <c r="BN6" s="219">
        <v>539.13613719</v>
      </c>
      <c r="BO6" s="219">
        <v>445.25161999576397</v>
      </c>
      <c r="BP6" s="219">
        <v>-444.40055150905999</v>
      </c>
      <c r="BQ6" s="224">
        <v>51.652777834811502</v>
      </c>
      <c r="BR6" s="224">
        <v>5.6347430868790003</v>
      </c>
      <c r="BS6" s="221">
        <f t="shared" ref="BS6:BS69" si="6">BR6-AVERAGE($BR$5:$BR$292)</f>
        <v>-0.49723932814367622</v>
      </c>
      <c r="BT6" s="221">
        <f t="shared" ref="BT6:BT69" si="7">BN6-AVERAGE($BN$5:$BN$292)</f>
        <v>26.429114491076575</v>
      </c>
      <c r="BU6" s="229" t="s">
        <v>191</v>
      </c>
      <c r="BV6" s="222">
        <v>-101.506275800509</v>
      </c>
      <c r="BW6" s="222">
        <v>-65.778585379081406</v>
      </c>
      <c r="BX6" s="221">
        <f t="shared" ref="BX6:BX69" si="8">BV6-AVERAGE($BV$5:$BV$292)</f>
        <v>-106.22440027353274</v>
      </c>
      <c r="BY6" s="221">
        <f t="shared" ref="BY6:BY69" si="9">BW6-AVERAGE($BW$5:$BW$292)</f>
        <v>-69.001779678156709</v>
      </c>
      <c r="BZ6" s="228"/>
      <c r="CA6" s="228"/>
      <c r="CB6" s="228"/>
      <c r="CC6" s="228"/>
      <c r="CD6" s="228"/>
      <c r="CE6" s="228"/>
      <c r="CF6" s="228"/>
      <c r="CG6" s="228"/>
      <c r="CH6" s="228"/>
      <c r="CI6" s="228"/>
      <c r="CJ6" s="228"/>
      <c r="CK6" s="228"/>
      <c r="CL6" s="228"/>
      <c r="CM6" s="228"/>
      <c r="CN6" s="228"/>
      <c r="CO6" s="228"/>
      <c r="CP6" s="228"/>
      <c r="CQ6" s="228"/>
      <c r="CR6" s="228"/>
    </row>
    <row r="7" spans="1:96" ht="12" customHeight="1">
      <c r="A7" s="215"/>
      <c r="B7" s="218">
        <f t="shared" ref="B7:B69" si="10">B6+1</f>
        <v>3</v>
      </c>
      <c r="C7" s="216">
        <v>28.3031199999999</v>
      </c>
      <c r="D7" s="230">
        <v>65.543072546324893</v>
      </c>
      <c r="E7" s="230">
        <v>65.543072546324893</v>
      </c>
      <c r="F7" s="230">
        <v>65.543072546324893</v>
      </c>
      <c r="G7" s="230">
        <v>65.543072546324893</v>
      </c>
      <c r="H7" s="230">
        <v>65.543072546324893</v>
      </c>
      <c r="I7" s="230">
        <v>65.543072546324893</v>
      </c>
      <c r="J7" s="230">
        <v>65.543072546324893</v>
      </c>
      <c r="K7" s="230">
        <v>65.543072546324893</v>
      </c>
      <c r="L7" s="230">
        <v>65.543072546324893</v>
      </c>
      <c r="M7" s="230">
        <v>65.543072546324893</v>
      </c>
      <c r="N7" s="230">
        <v>65.543072546324893</v>
      </c>
      <c r="O7" s="230">
        <v>65.543072546324893</v>
      </c>
      <c r="P7" s="230">
        <v>65.543072546324893</v>
      </c>
      <c r="Q7" s="230">
        <v>65.543072546324893</v>
      </c>
      <c r="R7" s="230">
        <v>65.543072546324893</v>
      </c>
      <c r="S7" s="216"/>
      <c r="T7" s="216">
        <v>65.429957618436404</v>
      </c>
      <c r="U7" s="216">
        <v>65.440495604496903</v>
      </c>
      <c r="V7" s="73">
        <f t="shared" si="2"/>
        <v>1.0537986060498383E-2</v>
      </c>
      <c r="W7" s="215"/>
      <c r="X7" s="231">
        <v>85.532598750000005</v>
      </c>
      <c r="Y7" s="231">
        <v>85.532598750000005</v>
      </c>
      <c r="Z7" s="231">
        <v>85.532598750000005</v>
      </c>
      <c r="AA7" s="231">
        <v>85.532598750000005</v>
      </c>
      <c r="AB7" s="231">
        <v>85.532598750000005</v>
      </c>
      <c r="AC7" s="231">
        <v>85.532598750000005</v>
      </c>
      <c r="AD7" s="231">
        <v>85.532598750000005</v>
      </c>
      <c r="AE7" s="231">
        <v>59.436539062499897</v>
      </c>
      <c r="AF7" s="231">
        <v>85.532598750000005</v>
      </c>
      <c r="AG7" s="231">
        <v>85.532598750000005</v>
      </c>
      <c r="AH7" s="231">
        <v>85.532598750000005</v>
      </c>
      <c r="AI7" s="231">
        <v>85.532598750000005</v>
      </c>
      <c r="AJ7" s="231">
        <v>85.532598750000005</v>
      </c>
      <c r="AK7" s="231">
        <v>85.532598750000005</v>
      </c>
      <c r="AL7" s="231">
        <v>85.532598750000005</v>
      </c>
      <c r="AM7" s="215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248">
        <v>1E-3</v>
      </c>
      <c r="AU7" s="74">
        <v>59.436539062499897</v>
      </c>
      <c r="AV7" s="74">
        <v>1</v>
      </c>
      <c r="AW7" s="251">
        <v>1.4200000000000001E-4</v>
      </c>
      <c r="AX7" s="247">
        <v>3.8580000000000003E-2</v>
      </c>
      <c r="AY7" s="74">
        <v>2</v>
      </c>
      <c r="AZ7" s="74">
        <v>1</v>
      </c>
      <c r="BA7" s="74">
        <v>0</v>
      </c>
      <c r="BB7" s="215"/>
      <c r="BC7" s="215"/>
      <c r="BD7" s="221">
        <f t="shared" si="3"/>
        <v>0.25</v>
      </c>
      <c r="BE7" s="225">
        <v>900</v>
      </c>
      <c r="BF7" s="219">
        <v>553.45062605999999</v>
      </c>
      <c r="BG7" s="219">
        <v>417.59161023704797</v>
      </c>
      <c r="BH7" s="219">
        <v>-414.30996122624299</v>
      </c>
      <c r="BI7" s="224">
        <v>51.4306496641629</v>
      </c>
      <c r="BJ7" s="224">
        <v>5.4319225831442601</v>
      </c>
      <c r="BK7" s="221">
        <f t="shared" si="4"/>
        <v>-0.68870362939289631</v>
      </c>
      <c r="BL7" s="221">
        <f t="shared" si="5"/>
        <v>40.743603361076566</v>
      </c>
      <c r="BM7" s="225">
        <v>900</v>
      </c>
      <c r="BN7" s="219">
        <v>553.45062605999999</v>
      </c>
      <c r="BO7" s="219">
        <v>449.43679255868102</v>
      </c>
      <c r="BP7" s="219">
        <v>-448.191703723118</v>
      </c>
      <c r="BQ7" s="224">
        <v>51.6829959836138</v>
      </c>
      <c r="BR7" s="224">
        <v>5.6679507155702904</v>
      </c>
      <c r="BS7" s="221">
        <f t="shared" si="6"/>
        <v>-0.46403169945238609</v>
      </c>
      <c r="BT7" s="221">
        <f t="shared" si="7"/>
        <v>40.743603361076566</v>
      </c>
      <c r="BU7" s="229" t="s">
        <v>192</v>
      </c>
      <c r="BV7" s="222">
        <v>-93.740312448351204</v>
      </c>
      <c r="BW7" s="222">
        <v>-60.122236947328098</v>
      </c>
      <c r="BX7" s="221">
        <f t="shared" si="8"/>
        <v>-98.45843692137494</v>
      </c>
      <c r="BY7" s="221">
        <f t="shared" si="9"/>
        <v>-63.345431246403393</v>
      </c>
      <c r="BZ7" s="228"/>
      <c r="CA7" s="228"/>
      <c r="CB7" s="228"/>
      <c r="CC7" s="228"/>
      <c r="CD7" s="228"/>
      <c r="CE7" s="228"/>
      <c r="CF7" s="228"/>
      <c r="CG7" s="228"/>
      <c r="CH7" s="228"/>
      <c r="CI7" s="228"/>
      <c r="CJ7" s="228"/>
      <c r="CK7" s="228"/>
      <c r="CL7" s="228"/>
      <c r="CM7" s="228"/>
      <c r="CN7" s="228"/>
      <c r="CO7" s="228"/>
      <c r="CP7" s="228"/>
      <c r="CQ7" s="228"/>
      <c r="CR7" s="228"/>
    </row>
    <row r="8" spans="1:96" ht="12" customHeight="1">
      <c r="A8" s="215"/>
      <c r="B8" s="218">
        <f t="shared" si="10"/>
        <v>4</v>
      </c>
      <c r="C8" s="216">
        <v>28.3031199999999</v>
      </c>
      <c r="D8" s="230">
        <v>64.933467077574903</v>
      </c>
      <c r="E8" s="230">
        <v>64.933467077574903</v>
      </c>
      <c r="F8" s="230">
        <v>64.933467077574903</v>
      </c>
      <c r="G8" s="230">
        <v>64.933467077574903</v>
      </c>
      <c r="H8" s="230">
        <v>64.933467077574903</v>
      </c>
      <c r="I8" s="230">
        <v>64.933467077574903</v>
      </c>
      <c r="J8" s="230">
        <v>64.933467077574903</v>
      </c>
      <c r="K8" s="230">
        <v>64.933467077574903</v>
      </c>
      <c r="L8" s="230">
        <v>64.933467077574903</v>
      </c>
      <c r="M8" s="230">
        <v>64.933467077574903</v>
      </c>
      <c r="N8" s="230">
        <v>64.933467077574903</v>
      </c>
      <c r="O8" s="230">
        <v>64.933467077574903</v>
      </c>
      <c r="P8" s="230">
        <v>64.933467077574903</v>
      </c>
      <c r="Q8" s="230">
        <v>64.933467077574903</v>
      </c>
      <c r="R8" s="230">
        <v>64.933467077574903</v>
      </c>
      <c r="S8" s="216"/>
      <c r="T8" s="216">
        <v>64.775978258596396</v>
      </c>
      <c r="U8" s="216">
        <v>64.792976542935506</v>
      </c>
      <c r="V8" s="73">
        <f t="shared" si="2"/>
        <v>1.6998284339109659E-2</v>
      </c>
      <c r="W8" s="215"/>
      <c r="X8" s="231">
        <v>84.922993125000005</v>
      </c>
      <c r="Y8" s="231">
        <v>84.922993125000005</v>
      </c>
      <c r="Z8" s="231">
        <v>84.922993125000005</v>
      </c>
      <c r="AA8" s="231">
        <v>84.922993125000005</v>
      </c>
      <c r="AB8" s="231">
        <v>84.922993125000005</v>
      </c>
      <c r="AC8" s="231">
        <v>84.922993125000005</v>
      </c>
      <c r="AD8" s="231">
        <v>84.922993125000005</v>
      </c>
      <c r="AE8" s="231">
        <v>58.826933593749899</v>
      </c>
      <c r="AF8" s="231">
        <v>84.922993125000005</v>
      </c>
      <c r="AG8" s="231">
        <v>84.922993125000005</v>
      </c>
      <c r="AH8" s="231">
        <v>84.922993125000005</v>
      </c>
      <c r="AI8" s="231">
        <v>84.922993125000005</v>
      </c>
      <c r="AJ8" s="231">
        <v>84.922993125000005</v>
      </c>
      <c r="AK8" s="231">
        <v>84.922993125000005</v>
      </c>
      <c r="AL8" s="231">
        <v>84.922993125000005</v>
      </c>
      <c r="AM8" s="215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248">
        <v>1E-3</v>
      </c>
      <c r="AU8" s="74">
        <v>58.826933593749899</v>
      </c>
      <c r="AV8" s="74">
        <v>1</v>
      </c>
      <c r="AW8" s="251">
        <v>1.4200000000000001E-4</v>
      </c>
      <c r="AX8" s="247">
        <v>3.8580000000000003E-2</v>
      </c>
      <c r="AY8" s="74">
        <v>2</v>
      </c>
      <c r="AZ8" s="74">
        <v>1</v>
      </c>
      <c r="BA8" s="74">
        <v>0</v>
      </c>
      <c r="BB8" s="215"/>
      <c r="BC8" s="215"/>
      <c r="BD8" s="221">
        <f t="shared" si="3"/>
        <v>0.33333333333333331</v>
      </c>
      <c r="BE8" s="225">
        <v>1200</v>
      </c>
      <c r="BF8" s="219">
        <v>567.28577393</v>
      </c>
      <c r="BG8" s="219">
        <v>425.531138115217</v>
      </c>
      <c r="BH8" s="219">
        <v>-421.71731153695703</v>
      </c>
      <c r="BI8" s="224">
        <v>51.4902591767719</v>
      </c>
      <c r="BJ8" s="224">
        <v>5.4954285201260404</v>
      </c>
      <c r="BK8" s="221">
        <f t="shared" si="4"/>
        <v>-0.625197692411116</v>
      </c>
      <c r="BL8" s="221">
        <f t="shared" si="5"/>
        <v>54.578751231076581</v>
      </c>
      <c r="BM8" s="225">
        <v>1200</v>
      </c>
      <c r="BN8" s="219">
        <v>567.28577393</v>
      </c>
      <c r="BO8" s="219">
        <v>454.33136200747299</v>
      </c>
      <c r="BP8" s="219">
        <v>-452.67714411237898</v>
      </c>
      <c r="BQ8" s="224">
        <v>51.718394723784797</v>
      </c>
      <c r="BR8" s="224">
        <v>5.7064227159083201</v>
      </c>
      <c r="BS8" s="221">
        <f t="shared" si="6"/>
        <v>-0.42555969911435643</v>
      </c>
      <c r="BT8" s="221">
        <f t="shared" si="7"/>
        <v>54.578751231076581</v>
      </c>
      <c r="BU8" s="229" t="s">
        <v>193</v>
      </c>
      <c r="BV8" s="222">
        <v>-84.947697722501402</v>
      </c>
      <c r="BW8" s="222">
        <v>-53.807424984365703</v>
      </c>
      <c r="BX8" s="221">
        <f t="shared" si="8"/>
        <v>-89.665822195525138</v>
      </c>
      <c r="BY8" s="221">
        <f t="shared" si="9"/>
        <v>-57.030619283440998</v>
      </c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</row>
    <row r="9" spans="1:96" ht="12" customHeight="1">
      <c r="A9" s="215"/>
      <c r="B9" s="218">
        <f t="shared" si="10"/>
        <v>5</v>
      </c>
      <c r="C9" s="216">
        <v>28.3031199999999</v>
      </c>
      <c r="D9" s="230">
        <v>64.323861608824899</v>
      </c>
      <c r="E9" s="230">
        <v>64.323861608824899</v>
      </c>
      <c r="F9" s="230">
        <v>64.323861608824899</v>
      </c>
      <c r="G9" s="230">
        <v>64.323861608824899</v>
      </c>
      <c r="H9" s="230">
        <v>64.323861608824899</v>
      </c>
      <c r="I9" s="230">
        <v>64.323861608824899</v>
      </c>
      <c r="J9" s="230">
        <v>64.323861608824899</v>
      </c>
      <c r="K9" s="230">
        <v>64.323861608824899</v>
      </c>
      <c r="L9" s="230">
        <v>64.323861608824899</v>
      </c>
      <c r="M9" s="230">
        <v>64.323861608824899</v>
      </c>
      <c r="N9" s="230">
        <v>64.323861608824899</v>
      </c>
      <c r="O9" s="230">
        <v>64.323861608824899</v>
      </c>
      <c r="P9" s="230">
        <v>64.323861608824899</v>
      </c>
      <c r="Q9" s="230">
        <v>64.323861608824899</v>
      </c>
      <c r="R9" s="230">
        <v>64.323861608824899</v>
      </c>
      <c r="S9" s="216"/>
      <c r="T9" s="216">
        <v>64.122632309673804</v>
      </c>
      <c r="U9" s="216">
        <v>64.147274888927697</v>
      </c>
      <c r="V9" s="73">
        <f t="shared" si="2"/>
        <v>2.4642579253892904E-2</v>
      </c>
      <c r="W9" s="215"/>
      <c r="X9" s="231">
        <v>84.313387500000005</v>
      </c>
      <c r="Y9" s="231">
        <v>84.313387500000005</v>
      </c>
      <c r="Z9" s="231">
        <v>84.313387500000005</v>
      </c>
      <c r="AA9" s="231">
        <v>84.313387500000005</v>
      </c>
      <c r="AB9" s="231">
        <v>84.313387500000005</v>
      </c>
      <c r="AC9" s="231">
        <v>84.313387500000005</v>
      </c>
      <c r="AD9" s="231">
        <v>84.313387500000005</v>
      </c>
      <c r="AE9" s="231">
        <v>58.217328124999902</v>
      </c>
      <c r="AF9" s="231">
        <v>84.313387500000005</v>
      </c>
      <c r="AG9" s="231">
        <v>84.313387500000005</v>
      </c>
      <c r="AH9" s="231">
        <v>84.313387500000005</v>
      </c>
      <c r="AI9" s="231">
        <v>84.313387500000005</v>
      </c>
      <c r="AJ9" s="231">
        <v>84.313387500000005</v>
      </c>
      <c r="AK9" s="231">
        <v>84.313387500000005</v>
      </c>
      <c r="AL9" s="231">
        <v>84.313387500000005</v>
      </c>
      <c r="AM9" s="215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248">
        <v>1E-3</v>
      </c>
      <c r="AU9" s="74">
        <v>58.217328124999902</v>
      </c>
      <c r="AV9" s="74">
        <v>1</v>
      </c>
      <c r="AW9" s="251">
        <v>1.4200000000000001E-4</v>
      </c>
      <c r="AX9" s="247">
        <v>3.8580000000000003E-2</v>
      </c>
      <c r="AY9" s="74">
        <v>2</v>
      </c>
      <c r="AZ9" s="74">
        <v>1</v>
      </c>
      <c r="BA9" s="74">
        <v>0</v>
      </c>
      <c r="BB9" s="215"/>
      <c r="BC9" s="215"/>
      <c r="BD9" s="221">
        <f t="shared" si="3"/>
        <v>0.41666666666666669</v>
      </c>
      <c r="BE9" s="225">
        <v>1500</v>
      </c>
      <c r="BF9" s="219">
        <v>580.49</v>
      </c>
      <c r="BG9" s="219">
        <v>434.65413288255797</v>
      </c>
      <c r="BH9" s="219">
        <v>-430.30678718828199</v>
      </c>
      <c r="BI9" s="224">
        <v>51.558522868441798</v>
      </c>
      <c r="BJ9" s="224">
        <v>5.5674995229895501</v>
      </c>
      <c r="BK9" s="221">
        <f t="shared" si="4"/>
        <v>-0.55312668954760635</v>
      </c>
      <c r="BL9" s="221">
        <f t="shared" si="5"/>
        <v>67.782977301076585</v>
      </c>
      <c r="BM9" s="225">
        <v>1500</v>
      </c>
      <c r="BN9" s="219">
        <v>580.49</v>
      </c>
      <c r="BO9" s="219">
        <v>459.97258235429803</v>
      </c>
      <c r="BP9" s="219">
        <v>-457.89238542486601</v>
      </c>
      <c r="BQ9" s="224">
        <v>51.759182911962696</v>
      </c>
      <c r="BR9" s="224">
        <v>5.7503762831501097</v>
      </c>
      <c r="BS9" s="221">
        <f t="shared" si="6"/>
        <v>-0.38160613187256676</v>
      </c>
      <c r="BT9" s="221">
        <f t="shared" si="7"/>
        <v>67.782977301076585</v>
      </c>
      <c r="BU9" s="229" t="s">
        <v>194</v>
      </c>
      <c r="BV9" s="222">
        <v>-75.224729040270304</v>
      </c>
      <c r="BW9" s="222">
        <v>-46.9033098141472</v>
      </c>
      <c r="BX9" s="221">
        <f t="shared" si="8"/>
        <v>-79.94285351329404</v>
      </c>
      <c r="BY9" s="221">
        <f t="shared" si="9"/>
        <v>-50.126504113222495</v>
      </c>
      <c r="BZ9" s="228"/>
      <c r="CA9" s="228"/>
      <c r="CB9" s="228"/>
      <c r="CC9" s="228"/>
      <c r="CD9" s="228"/>
      <c r="CE9" s="228"/>
      <c r="CF9" s="228"/>
      <c r="CG9" s="228"/>
      <c r="CH9" s="228"/>
      <c r="CI9" s="228"/>
      <c r="CJ9" s="228"/>
      <c r="CK9" s="228"/>
      <c r="CL9" s="228"/>
      <c r="CM9" s="228"/>
      <c r="CN9" s="228"/>
      <c r="CO9" s="228"/>
      <c r="CP9" s="228"/>
      <c r="CQ9" s="228"/>
      <c r="CR9" s="228"/>
    </row>
    <row r="10" spans="1:96" ht="12" customHeight="1">
      <c r="A10" s="215"/>
      <c r="B10" s="218">
        <f t="shared" si="10"/>
        <v>6</v>
      </c>
      <c r="C10" s="216">
        <v>28.3031199999999</v>
      </c>
      <c r="D10" s="230">
        <v>63.714256140074902</v>
      </c>
      <c r="E10" s="230">
        <v>63.714256140074902</v>
      </c>
      <c r="F10" s="230">
        <v>63.714256140074902</v>
      </c>
      <c r="G10" s="230">
        <v>63.714256140074902</v>
      </c>
      <c r="H10" s="230">
        <v>63.714256140074902</v>
      </c>
      <c r="I10" s="230">
        <v>63.714256140074902</v>
      </c>
      <c r="J10" s="230">
        <v>63.714256140074902</v>
      </c>
      <c r="K10" s="230">
        <v>63.714256140074902</v>
      </c>
      <c r="L10" s="230">
        <v>63.714256140074902</v>
      </c>
      <c r="M10" s="230">
        <v>63.714256140074902</v>
      </c>
      <c r="N10" s="230">
        <v>63.714256140074902</v>
      </c>
      <c r="O10" s="230">
        <v>63.714256140074902</v>
      </c>
      <c r="P10" s="230">
        <v>63.714256140074902</v>
      </c>
      <c r="Q10" s="230">
        <v>63.714256140074902</v>
      </c>
      <c r="R10" s="230">
        <v>63.714256140074902</v>
      </c>
      <c r="S10" s="216"/>
      <c r="T10" s="216">
        <v>63.470008482860599</v>
      </c>
      <c r="U10" s="216">
        <v>63.503407719141997</v>
      </c>
      <c r="V10" s="73">
        <f t="shared" si="2"/>
        <v>3.3399236281397293E-2</v>
      </c>
      <c r="W10" s="215"/>
      <c r="X10" s="231">
        <v>83.703781875000004</v>
      </c>
      <c r="Y10" s="231">
        <v>83.703781875000004</v>
      </c>
      <c r="Z10" s="231">
        <v>83.703781875000004</v>
      </c>
      <c r="AA10" s="231">
        <v>83.703781875000004</v>
      </c>
      <c r="AB10" s="231">
        <v>83.703781875000004</v>
      </c>
      <c r="AC10" s="231">
        <v>83.703781875000004</v>
      </c>
      <c r="AD10" s="231">
        <v>83.703781875000004</v>
      </c>
      <c r="AE10" s="231">
        <v>57.607722656249898</v>
      </c>
      <c r="AF10" s="231">
        <v>83.703781875000004</v>
      </c>
      <c r="AG10" s="231">
        <v>83.703781875000004</v>
      </c>
      <c r="AH10" s="231">
        <v>83.703781875000004</v>
      </c>
      <c r="AI10" s="231">
        <v>83.703781875000004</v>
      </c>
      <c r="AJ10" s="231">
        <v>83.703781875000004</v>
      </c>
      <c r="AK10" s="231">
        <v>83.703781875000004</v>
      </c>
      <c r="AL10" s="231">
        <v>83.703781875000004</v>
      </c>
      <c r="AM10" s="215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248">
        <v>1E-3</v>
      </c>
      <c r="AU10" s="74">
        <v>57.607722656249898</v>
      </c>
      <c r="AV10" s="74">
        <v>1</v>
      </c>
      <c r="AW10" s="251">
        <v>1.4200000000000001E-4</v>
      </c>
      <c r="AX10" s="247">
        <v>3.8580000000000003E-2</v>
      </c>
      <c r="AY10" s="74">
        <v>2</v>
      </c>
      <c r="AZ10" s="74">
        <v>1</v>
      </c>
      <c r="BA10" s="74">
        <v>0</v>
      </c>
      <c r="BB10" s="215"/>
      <c r="BC10" s="215"/>
      <c r="BD10" s="221">
        <f t="shared" si="3"/>
        <v>0.5</v>
      </c>
      <c r="BE10" s="225">
        <v>1800</v>
      </c>
      <c r="BF10" s="219">
        <v>592.91863602000001</v>
      </c>
      <c r="BG10" s="219">
        <v>444.98654826155803</v>
      </c>
      <c r="BH10" s="219">
        <v>-440.10672246074802</v>
      </c>
      <c r="BI10" s="224">
        <v>51.635437617362399</v>
      </c>
      <c r="BJ10" s="224">
        <v>5.6481072384645996</v>
      </c>
      <c r="BK10" s="221">
        <f t="shared" si="4"/>
        <v>-0.47251897407255683</v>
      </c>
      <c r="BL10" s="221">
        <f t="shared" si="5"/>
        <v>80.211613321076584</v>
      </c>
      <c r="BM10" s="225">
        <v>1800</v>
      </c>
      <c r="BN10" s="219">
        <v>592.91863602000001</v>
      </c>
      <c r="BO10" s="219">
        <v>466.40496326721899</v>
      </c>
      <c r="BP10" s="219">
        <v>-463.87834085159699</v>
      </c>
      <c r="BQ10" s="224">
        <v>51.805603103984303</v>
      </c>
      <c r="BR10" s="224">
        <v>5.80007704025628</v>
      </c>
      <c r="BS10" s="221">
        <f t="shared" si="6"/>
        <v>-0.33190537476639648</v>
      </c>
      <c r="BT10" s="221">
        <f t="shared" si="7"/>
        <v>80.211613321076584</v>
      </c>
      <c r="BU10" s="229" t="s">
        <v>195</v>
      </c>
      <c r="BV10" s="222">
        <v>-64.677893129654095</v>
      </c>
      <c r="BW10" s="222">
        <v>-39.485505856322902</v>
      </c>
      <c r="BX10" s="221">
        <f t="shared" si="8"/>
        <v>-69.39601760267783</v>
      </c>
      <c r="BY10" s="221">
        <f t="shared" si="9"/>
        <v>-42.708700155398198</v>
      </c>
      <c r="BZ10" s="228"/>
      <c r="CA10" s="228"/>
      <c r="CB10" s="228"/>
      <c r="CC10" s="228"/>
      <c r="CD10" s="228"/>
      <c r="CE10" s="228"/>
      <c r="CF10" s="228"/>
      <c r="CG10" s="228"/>
      <c r="CH10" s="228"/>
      <c r="CI10" s="228"/>
      <c r="CJ10" s="228"/>
      <c r="CK10" s="228"/>
      <c r="CL10" s="228"/>
      <c r="CM10" s="228"/>
      <c r="CN10" s="228"/>
      <c r="CO10" s="228"/>
      <c r="CP10" s="228"/>
      <c r="CQ10" s="228"/>
      <c r="CR10" s="228"/>
    </row>
    <row r="11" spans="1:96" ht="12" customHeight="1">
      <c r="A11" s="215"/>
      <c r="B11" s="218">
        <f t="shared" si="10"/>
        <v>7</v>
      </c>
      <c r="C11" s="216">
        <v>28.3031199999999</v>
      </c>
      <c r="D11" s="230">
        <v>63.104650671324897</v>
      </c>
      <c r="E11" s="230">
        <v>63.104650671324897</v>
      </c>
      <c r="F11" s="230">
        <v>63.104650671324897</v>
      </c>
      <c r="G11" s="230">
        <v>63.104650671324897</v>
      </c>
      <c r="H11" s="230">
        <v>63.104650671324897</v>
      </c>
      <c r="I11" s="230">
        <v>63.104650671324897</v>
      </c>
      <c r="J11" s="230">
        <v>63.104650671324897</v>
      </c>
      <c r="K11" s="230">
        <v>63.104650671324897</v>
      </c>
      <c r="L11" s="230">
        <v>63.104650671324897</v>
      </c>
      <c r="M11" s="230">
        <v>63.104650671324897</v>
      </c>
      <c r="N11" s="230">
        <v>63.104650671324897</v>
      </c>
      <c r="O11" s="230">
        <v>63.104650671324897</v>
      </c>
      <c r="P11" s="230">
        <v>63.104650671324897</v>
      </c>
      <c r="Q11" s="230">
        <v>63.104650671324897</v>
      </c>
      <c r="R11" s="230">
        <v>63.104650671324897</v>
      </c>
      <c r="S11" s="216"/>
      <c r="T11" s="216">
        <v>62.818194235333401</v>
      </c>
      <c r="U11" s="216">
        <v>62.8613870660432</v>
      </c>
      <c r="V11" s="73">
        <f t="shared" si="2"/>
        <v>4.3192830709799068E-2</v>
      </c>
      <c r="W11" s="215"/>
      <c r="X11" s="231">
        <v>83.094176250000004</v>
      </c>
      <c r="Y11" s="231">
        <v>83.094176250000004</v>
      </c>
      <c r="Z11" s="231">
        <v>83.094176250000004</v>
      </c>
      <c r="AA11" s="231">
        <v>83.094176250000004</v>
      </c>
      <c r="AB11" s="231">
        <v>83.094176250000004</v>
      </c>
      <c r="AC11" s="231">
        <v>83.094176250000004</v>
      </c>
      <c r="AD11" s="231">
        <v>83.094176250000004</v>
      </c>
      <c r="AE11" s="231">
        <v>56.9981171875</v>
      </c>
      <c r="AF11" s="231">
        <v>83.094176250000004</v>
      </c>
      <c r="AG11" s="231">
        <v>83.094176250000004</v>
      </c>
      <c r="AH11" s="231">
        <v>83.094176250000004</v>
      </c>
      <c r="AI11" s="231">
        <v>83.094176250000004</v>
      </c>
      <c r="AJ11" s="231">
        <v>83.094176250000004</v>
      </c>
      <c r="AK11" s="231">
        <v>83.094176250000004</v>
      </c>
      <c r="AL11" s="231">
        <v>83.094176250000004</v>
      </c>
      <c r="AM11" s="215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248">
        <v>1E-3</v>
      </c>
      <c r="AU11" s="74">
        <v>56.9981171875</v>
      </c>
      <c r="AV11" s="74">
        <v>1</v>
      </c>
      <c r="AW11" s="251">
        <v>1.4200000000000001E-4</v>
      </c>
      <c r="AX11" s="247">
        <v>3.8580000000000003E-2</v>
      </c>
      <c r="AY11" s="74">
        <v>2</v>
      </c>
      <c r="AZ11" s="74">
        <v>1</v>
      </c>
      <c r="BA11" s="74">
        <v>0</v>
      </c>
      <c r="BB11" s="215"/>
      <c r="BC11" s="215"/>
      <c r="BD11" s="221">
        <f t="shared" si="3"/>
        <v>0.58333333333333337</v>
      </c>
      <c r="BE11" s="225">
        <v>2100</v>
      </c>
      <c r="BF11" s="219">
        <v>604.43551124999999</v>
      </c>
      <c r="BG11" s="219">
        <v>456.550917873873</v>
      </c>
      <c r="BH11" s="219">
        <v>-451.14270082138398</v>
      </c>
      <c r="BI11" s="224">
        <v>51.720952561606502</v>
      </c>
      <c r="BJ11" s="224">
        <v>5.7371686615245796</v>
      </c>
      <c r="BK11" s="221">
        <f t="shared" si="4"/>
        <v>-0.38345755101257684</v>
      </c>
      <c r="BL11" s="221">
        <f t="shared" si="5"/>
        <v>91.728488551076566</v>
      </c>
      <c r="BM11" s="225">
        <v>2100</v>
      </c>
      <c r="BN11" s="219">
        <v>604.43551124999999</v>
      </c>
      <c r="BO11" s="219">
        <v>473.68452029604299</v>
      </c>
      <c r="BP11" s="219">
        <v>-470.68575989409197</v>
      </c>
      <c r="BQ11" s="224">
        <v>51.857961552678397</v>
      </c>
      <c r="BR11" s="224">
        <v>5.8558629599433001</v>
      </c>
      <c r="BS11" s="221">
        <f t="shared" si="6"/>
        <v>-0.27611945507937641</v>
      </c>
      <c r="BT11" s="221">
        <f t="shared" si="7"/>
        <v>91.728488551076566</v>
      </c>
      <c r="BU11" s="228"/>
      <c r="BV11" s="222">
        <v>-53.422699778202201</v>
      </c>
      <c r="BW11" s="222">
        <v>-31.6352534910896</v>
      </c>
      <c r="BX11" s="221">
        <f t="shared" si="8"/>
        <v>-58.140824251225936</v>
      </c>
      <c r="BY11" s="221">
        <f t="shared" si="9"/>
        <v>-34.858447790164895</v>
      </c>
      <c r="BZ11" s="228"/>
      <c r="CA11" s="228"/>
      <c r="CB11" s="228"/>
      <c r="CC11" s="228"/>
      <c r="CD11" s="228"/>
      <c r="CE11" s="228"/>
      <c r="CF11" s="228"/>
      <c r="CG11" s="228"/>
      <c r="CH11" s="228"/>
      <c r="CI11" s="228"/>
      <c r="CJ11" s="228"/>
      <c r="CK11" s="228"/>
      <c r="CL11" s="228"/>
      <c r="CM11" s="228"/>
      <c r="CN11" s="228"/>
      <c r="CO11" s="228"/>
      <c r="CP11" s="228"/>
      <c r="CQ11" s="228"/>
      <c r="CR11" s="228"/>
    </row>
    <row r="12" spans="1:96" ht="12" customHeight="1">
      <c r="A12" s="215"/>
      <c r="B12" s="218">
        <f t="shared" si="10"/>
        <v>8</v>
      </c>
      <c r="C12" s="216">
        <v>30.48028</v>
      </c>
      <c r="D12" s="230">
        <v>62.4950452025749</v>
      </c>
      <c r="E12" s="230">
        <v>62.4950452025749</v>
      </c>
      <c r="F12" s="230">
        <v>62.4950452025749</v>
      </c>
      <c r="G12" s="230">
        <v>62.4950452025749</v>
      </c>
      <c r="H12" s="230">
        <v>62.4950452025749</v>
      </c>
      <c r="I12" s="230">
        <v>62.4950452025749</v>
      </c>
      <c r="J12" s="230">
        <v>62.4950452025749</v>
      </c>
      <c r="K12" s="230">
        <v>62.4950452025749</v>
      </c>
      <c r="L12" s="230">
        <v>62.4950452025749</v>
      </c>
      <c r="M12" s="230">
        <v>62.4950452025749</v>
      </c>
      <c r="N12" s="230">
        <v>62.4950452025749</v>
      </c>
      <c r="O12" s="230">
        <v>62.4950452025749</v>
      </c>
      <c r="P12" s="230">
        <v>62.4950452025749</v>
      </c>
      <c r="Q12" s="230">
        <v>62.4950452025749</v>
      </c>
      <c r="R12" s="230">
        <v>62.4950452025749</v>
      </c>
      <c r="S12" s="216"/>
      <c r="T12" s="216">
        <v>62.167275546918702</v>
      </c>
      <c r="U12" s="216">
        <v>62.221219991524201</v>
      </c>
      <c r="V12" s="73">
        <f t="shared" si="2"/>
        <v>5.3944444605498632E-2</v>
      </c>
      <c r="W12" s="215"/>
      <c r="X12" s="231">
        <v>82.484570625000003</v>
      </c>
      <c r="Y12" s="231">
        <v>82.484570625000003</v>
      </c>
      <c r="Z12" s="231">
        <v>82.484570625000003</v>
      </c>
      <c r="AA12" s="231">
        <v>82.484570625000003</v>
      </c>
      <c r="AB12" s="231">
        <v>82.484570625000003</v>
      </c>
      <c r="AC12" s="231">
        <v>82.484570625000003</v>
      </c>
      <c r="AD12" s="231">
        <v>82.484570625000003</v>
      </c>
      <c r="AE12" s="231">
        <v>56.388511718749903</v>
      </c>
      <c r="AF12" s="231">
        <v>82.484570625000003</v>
      </c>
      <c r="AG12" s="231">
        <v>82.484570625000003</v>
      </c>
      <c r="AH12" s="231">
        <v>82.484570625000003</v>
      </c>
      <c r="AI12" s="231">
        <v>82.484570625000003</v>
      </c>
      <c r="AJ12" s="231">
        <v>82.484570625000003</v>
      </c>
      <c r="AK12" s="231">
        <v>82.484570625000003</v>
      </c>
      <c r="AL12" s="231">
        <v>82.484570625000003</v>
      </c>
      <c r="AM12" s="215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248">
        <v>1E-3</v>
      </c>
      <c r="AU12" s="74">
        <v>56.388511718749903</v>
      </c>
      <c r="AV12" s="74">
        <v>1</v>
      </c>
      <c r="AW12" s="251">
        <v>1.4200000000000001E-4</v>
      </c>
      <c r="AX12" s="247">
        <v>3.8580000000000003E-2</v>
      </c>
      <c r="AY12" s="74">
        <v>2</v>
      </c>
      <c r="AZ12" s="74">
        <v>1</v>
      </c>
      <c r="BA12" s="74">
        <v>0</v>
      </c>
      <c r="BB12" s="215"/>
      <c r="BC12" s="215"/>
      <c r="BD12" s="221">
        <f t="shared" si="3"/>
        <v>0.66666666666666663</v>
      </c>
      <c r="BE12" s="225">
        <v>2400</v>
      </c>
      <c r="BF12" s="219">
        <v>614.91444438999997</v>
      </c>
      <c r="BG12" s="219">
        <v>469.35200330636798</v>
      </c>
      <c r="BH12" s="219">
        <v>-463.42892663981399</v>
      </c>
      <c r="BI12" s="224">
        <v>51.814886731188203</v>
      </c>
      <c r="BJ12" s="224">
        <v>5.83441239960547</v>
      </c>
      <c r="BK12" s="221">
        <f t="shared" si="4"/>
        <v>-0.28621381293168646</v>
      </c>
      <c r="BL12" s="221">
        <f t="shared" si="5"/>
        <v>102.20742169107655</v>
      </c>
      <c r="BM12" s="225">
        <v>2400</v>
      </c>
      <c r="BN12" s="219">
        <v>614.91444438999997</v>
      </c>
      <c r="BO12" s="219">
        <v>481.87362113883</v>
      </c>
      <c r="BP12" s="219">
        <v>-478.37443015231599</v>
      </c>
      <c r="BQ12" s="224">
        <v>51.916602790030602</v>
      </c>
      <c r="BR12" s="224">
        <v>5.9180767721949401</v>
      </c>
      <c r="BS12" s="221">
        <f t="shared" si="6"/>
        <v>-0.21390564282773639</v>
      </c>
      <c r="BT12" s="221">
        <f t="shared" si="7"/>
        <v>102.20742169107655</v>
      </c>
      <c r="BU12" s="237" t="s">
        <v>2</v>
      </c>
      <c r="BV12" s="222">
        <v>-41.582416760617399</v>
      </c>
      <c r="BW12" s="222">
        <v>-23.438529308071399</v>
      </c>
      <c r="BX12" s="221">
        <f t="shared" si="8"/>
        <v>-46.300541233641134</v>
      </c>
      <c r="BY12" s="221">
        <f t="shared" si="9"/>
        <v>-26.661723607146698</v>
      </c>
      <c r="BZ12" s="228"/>
      <c r="CA12" s="228"/>
      <c r="CB12" s="228"/>
      <c r="CC12" s="228"/>
      <c r="CD12" s="228"/>
      <c r="CE12" s="228"/>
      <c r="CF12" s="228"/>
      <c r="CG12" s="228"/>
      <c r="CH12" s="228"/>
      <c r="CI12" s="228"/>
      <c r="CJ12" s="228"/>
      <c r="CK12" s="228"/>
      <c r="CL12" s="228"/>
      <c r="CM12" s="228"/>
      <c r="CN12" s="228"/>
      <c r="CO12" s="228"/>
      <c r="CP12" s="228"/>
      <c r="CQ12" s="228"/>
      <c r="CR12" s="228"/>
    </row>
    <row r="13" spans="1:96" ht="12" customHeight="1">
      <c r="A13" s="215"/>
      <c r="B13" s="218">
        <f t="shared" si="10"/>
        <v>9</v>
      </c>
      <c r="C13" s="216">
        <v>28.3031199999999</v>
      </c>
      <c r="D13" s="230">
        <v>61.885439733824903</v>
      </c>
      <c r="E13" s="230">
        <v>61.885439733824903</v>
      </c>
      <c r="F13" s="230">
        <v>61.885439733824903</v>
      </c>
      <c r="G13" s="230">
        <v>61.885439733824903</v>
      </c>
      <c r="H13" s="230">
        <v>61.885439733824903</v>
      </c>
      <c r="I13" s="230">
        <v>61.885439733824903</v>
      </c>
      <c r="J13" s="230">
        <v>61.885439733824903</v>
      </c>
      <c r="K13" s="230">
        <v>61.885439733824903</v>
      </c>
      <c r="L13" s="230">
        <v>61.885439733824903</v>
      </c>
      <c r="M13" s="230">
        <v>61.885439733824903</v>
      </c>
      <c r="N13" s="230">
        <v>61.885439733824903</v>
      </c>
      <c r="O13" s="230">
        <v>61.885439733824903</v>
      </c>
      <c r="P13" s="230">
        <v>61.885439733824903</v>
      </c>
      <c r="Q13" s="230">
        <v>61.885439733824903</v>
      </c>
      <c r="R13" s="230">
        <v>61.885439733824903</v>
      </c>
      <c r="S13" s="216"/>
      <c r="T13" s="216">
        <v>61.517336690007703</v>
      </c>
      <c r="U13" s="216">
        <v>61.582908677613297</v>
      </c>
      <c r="V13" s="73">
        <f t="shared" si="2"/>
        <v>6.5571987605594018E-2</v>
      </c>
      <c r="W13" s="215"/>
      <c r="X13" s="231">
        <v>81.874965000000003</v>
      </c>
      <c r="Y13" s="231">
        <v>81.874965000000003</v>
      </c>
      <c r="Z13" s="231">
        <v>81.874965000000003</v>
      </c>
      <c r="AA13" s="231">
        <v>81.874965000000003</v>
      </c>
      <c r="AB13" s="231">
        <v>81.874965000000003</v>
      </c>
      <c r="AC13" s="231">
        <v>81.874965000000003</v>
      </c>
      <c r="AD13" s="231">
        <v>81.874965000000003</v>
      </c>
      <c r="AE13" s="231">
        <v>55.778906249999899</v>
      </c>
      <c r="AF13" s="231">
        <v>81.874965000000003</v>
      </c>
      <c r="AG13" s="231">
        <v>81.874965000000003</v>
      </c>
      <c r="AH13" s="231">
        <v>81.874965000000003</v>
      </c>
      <c r="AI13" s="231">
        <v>81.874965000000003</v>
      </c>
      <c r="AJ13" s="231">
        <v>81.874965000000003</v>
      </c>
      <c r="AK13" s="231">
        <v>81.874965000000003</v>
      </c>
      <c r="AL13" s="231">
        <v>81.874965000000003</v>
      </c>
      <c r="AM13" s="215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248">
        <v>1E-3</v>
      </c>
      <c r="AU13" s="74">
        <v>55.778906249999899</v>
      </c>
      <c r="AV13" s="74">
        <v>1</v>
      </c>
      <c r="AW13" s="251">
        <v>1.4200000000000001E-4</v>
      </c>
      <c r="AX13" s="247">
        <v>3.8580000000000003E-2</v>
      </c>
      <c r="AY13" s="74">
        <v>2</v>
      </c>
      <c r="AZ13" s="74">
        <v>1</v>
      </c>
      <c r="BA13" s="74">
        <v>0</v>
      </c>
      <c r="BB13" s="215"/>
      <c r="BC13" s="215"/>
      <c r="BD13" s="221">
        <f t="shared" si="3"/>
        <v>0.75</v>
      </c>
      <c r="BE13" s="225">
        <v>2700</v>
      </c>
      <c r="BF13" s="219">
        <v>624.24062605999995</v>
      </c>
      <c r="BG13" s="219">
        <v>483.33844069064003</v>
      </c>
      <c r="BH13" s="219">
        <v>-476.94029521958402</v>
      </c>
      <c r="BI13" s="224">
        <v>51.916693747195801</v>
      </c>
      <c r="BJ13" s="224">
        <v>5.9390685923588498</v>
      </c>
      <c r="BK13" s="221">
        <f t="shared" si="4"/>
        <v>-0.18155762017830668</v>
      </c>
      <c r="BL13" s="221">
        <f t="shared" si="5"/>
        <v>111.53360336107653</v>
      </c>
      <c r="BM13" s="225">
        <v>2700</v>
      </c>
      <c r="BN13" s="219">
        <v>624.24062605999995</v>
      </c>
      <c r="BO13" s="219">
        <v>491.01463597814001</v>
      </c>
      <c r="BP13" s="219">
        <v>-486.99657143367602</v>
      </c>
      <c r="BQ13" s="224">
        <v>51.981749450637402</v>
      </c>
      <c r="BR13" s="224">
        <v>5.9868285129584997</v>
      </c>
      <c r="BS13" s="221">
        <f t="shared" si="6"/>
        <v>-0.14515390206417678</v>
      </c>
      <c r="BT13" s="221">
        <f t="shared" si="7"/>
        <v>111.53360336107653</v>
      </c>
      <c r="BU13" s="238" t="s">
        <v>3</v>
      </c>
      <c r="BV13" s="222">
        <v>-29.286719800261501</v>
      </c>
      <c r="BW13" s="222">
        <v>-14.9851044838568</v>
      </c>
      <c r="BX13" s="221">
        <f t="shared" si="8"/>
        <v>-34.004844273285237</v>
      </c>
      <c r="BY13" s="221">
        <f t="shared" si="9"/>
        <v>-18.208298782932097</v>
      </c>
      <c r="BZ13" s="228"/>
      <c r="CA13" s="228"/>
      <c r="CB13" s="228"/>
      <c r="CC13" s="228"/>
      <c r="CD13" s="228"/>
      <c r="CE13" s="228"/>
      <c r="CF13" s="228"/>
      <c r="CG13" s="228"/>
      <c r="CH13" s="228"/>
      <c r="CI13" s="228"/>
      <c r="CJ13" s="228"/>
      <c r="CK13" s="228"/>
      <c r="CL13" s="228"/>
      <c r="CM13" s="228"/>
      <c r="CN13" s="228"/>
      <c r="CO13" s="228"/>
      <c r="CP13" s="228"/>
      <c r="CQ13" s="228"/>
      <c r="CR13" s="228"/>
    </row>
    <row r="14" spans="1:96" ht="12" customHeight="1">
      <c r="A14" s="215"/>
      <c r="B14" s="218">
        <f t="shared" si="10"/>
        <v>10</v>
      </c>
      <c r="C14" s="216">
        <v>28.3031199999999</v>
      </c>
      <c r="D14" s="230">
        <v>61.275834265074899</v>
      </c>
      <c r="E14" s="230">
        <v>61.275834265074899</v>
      </c>
      <c r="F14" s="230">
        <v>61.275834265074899</v>
      </c>
      <c r="G14" s="230">
        <v>61.275834265074899</v>
      </c>
      <c r="H14" s="230">
        <v>61.275834265074899</v>
      </c>
      <c r="I14" s="230">
        <v>61.275834265074899</v>
      </c>
      <c r="J14" s="230">
        <v>61.275834265074899</v>
      </c>
      <c r="K14" s="230">
        <v>61.275834265074899</v>
      </c>
      <c r="L14" s="230">
        <v>61.275834265074899</v>
      </c>
      <c r="M14" s="230">
        <v>61.275834265074899</v>
      </c>
      <c r="N14" s="230">
        <v>61.275834265074899</v>
      </c>
      <c r="O14" s="230">
        <v>61.275834265074899</v>
      </c>
      <c r="P14" s="230">
        <v>61.275834265074899</v>
      </c>
      <c r="Q14" s="230">
        <v>61.275834265074899</v>
      </c>
      <c r="R14" s="230">
        <v>61.275834265074899</v>
      </c>
      <c r="S14" s="216"/>
      <c r="T14" s="216">
        <v>60.868459993512502</v>
      </c>
      <c r="U14" s="216">
        <v>60.946450534203599</v>
      </c>
      <c r="V14" s="73">
        <f t="shared" si="2"/>
        <v>7.799054069109701E-2</v>
      </c>
      <c r="W14" s="215"/>
      <c r="X14" s="231">
        <v>81.265359375000003</v>
      </c>
      <c r="Y14" s="231">
        <v>81.265359375000003</v>
      </c>
      <c r="Z14" s="231">
        <v>81.265359375000003</v>
      </c>
      <c r="AA14" s="231">
        <v>81.265359375000003</v>
      </c>
      <c r="AB14" s="231">
        <v>81.265359375000003</v>
      </c>
      <c r="AC14" s="231">
        <v>81.265359375000003</v>
      </c>
      <c r="AD14" s="231">
        <v>81.265359375000003</v>
      </c>
      <c r="AE14" s="231">
        <v>55.169300781250001</v>
      </c>
      <c r="AF14" s="231">
        <v>81.265359375000003</v>
      </c>
      <c r="AG14" s="231">
        <v>81.265359375000003</v>
      </c>
      <c r="AH14" s="231">
        <v>81.265359375000003</v>
      </c>
      <c r="AI14" s="231">
        <v>81.265359375000003</v>
      </c>
      <c r="AJ14" s="231">
        <v>81.265359375000003</v>
      </c>
      <c r="AK14" s="231">
        <v>81.265359375000003</v>
      </c>
      <c r="AL14" s="231">
        <v>81.265359375000003</v>
      </c>
      <c r="AM14" s="215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248">
        <v>1E-3</v>
      </c>
      <c r="AU14" s="74">
        <v>55.169300781250001</v>
      </c>
      <c r="AV14" s="74">
        <v>1</v>
      </c>
      <c r="AW14" s="251">
        <v>1.4200000000000001E-4</v>
      </c>
      <c r="AX14" s="247">
        <v>3.8580000000000003E-2</v>
      </c>
      <c r="AY14" s="74">
        <v>2</v>
      </c>
      <c r="AZ14" s="74">
        <v>1</v>
      </c>
      <c r="BA14" s="74">
        <v>0</v>
      </c>
      <c r="BB14" s="215"/>
      <c r="BC14" s="215"/>
      <c r="BD14" s="221">
        <f t="shared" si="3"/>
        <v>0.83333333333333337</v>
      </c>
      <c r="BE14" s="225">
        <v>3000</v>
      </c>
      <c r="BF14" s="219">
        <v>632.31187666999904</v>
      </c>
      <c r="BG14" s="219">
        <v>498.347617014842</v>
      </c>
      <c r="BH14" s="219">
        <v>-491.56345395543298</v>
      </c>
      <c r="BI14" s="224">
        <v>52.025107893824902</v>
      </c>
      <c r="BJ14" s="224">
        <v>6.0494996223993001</v>
      </c>
      <c r="BK14" s="221">
        <f t="shared" si="4"/>
        <v>-7.1126590137856383E-2</v>
      </c>
      <c r="BL14" s="221">
        <f t="shared" si="5"/>
        <v>119.60485397107561</v>
      </c>
      <c r="BM14" s="225">
        <v>3000</v>
      </c>
      <c r="BN14" s="219">
        <v>632.31187666999904</v>
      </c>
      <c r="BO14" s="219">
        <v>501.08208286592998</v>
      </c>
      <c r="BP14" s="219">
        <v>-496.55855134544902</v>
      </c>
      <c r="BQ14" s="224">
        <v>52.053192766916197</v>
      </c>
      <c r="BR14" s="224">
        <v>6.0616314142145704</v>
      </c>
      <c r="BS14" s="221">
        <f t="shared" si="6"/>
        <v>-7.0351000808106079E-2</v>
      </c>
      <c r="BT14" s="221">
        <f t="shared" si="7"/>
        <v>119.60485397107561</v>
      </c>
      <c r="BU14" s="239" t="s">
        <v>1</v>
      </c>
      <c r="BV14" s="222">
        <v>-16.6702723502971</v>
      </c>
      <c r="BW14" s="222">
        <v>-6.3675616009175497</v>
      </c>
      <c r="BX14" s="221">
        <f t="shared" si="8"/>
        <v>-21.388396823320832</v>
      </c>
      <c r="BY14" s="221">
        <f t="shared" si="9"/>
        <v>-9.5907558999928462</v>
      </c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</row>
    <row r="15" spans="1:96" ht="12" customHeight="1">
      <c r="A15" s="215"/>
      <c r="B15" s="218">
        <f t="shared" si="10"/>
        <v>11</v>
      </c>
      <c r="C15" s="216">
        <v>28.3031199999999</v>
      </c>
      <c r="D15" s="230">
        <v>60.666228796324901</v>
      </c>
      <c r="E15" s="230">
        <v>60.666228796324901</v>
      </c>
      <c r="F15" s="230">
        <v>60.666228796324901</v>
      </c>
      <c r="G15" s="230">
        <v>60.666228796324901</v>
      </c>
      <c r="H15" s="230">
        <v>60.666228796324901</v>
      </c>
      <c r="I15" s="230">
        <v>60.666228796324901</v>
      </c>
      <c r="J15" s="230">
        <v>60.666228796324901</v>
      </c>
      <c r="K15" s="230">
        <v>60.666228796324901</v>
      </c>
      <c r="L15" s="230">
        <v>60.666228796324901</v>
      </c>
      <c r="M15" s="230">
        <v>60.666228796324901</v>
      </c>
      <c r="N15" s="230">
        <v>60.666228796324901</v>
      </c>
      <c r="O15" s="230">
        <v>60.666228796324901</v>
      </c>
      <c r="P15" s="230">
        <v>60.666228796324901</v>
      </c>
      <c r="Q15" s="230">
        <v>60.666228796324901</v>
      </c>
      <c r="R15" s="230">
        <v>60.666228796324901</v>
      </c>
      <c r="S15" s="216"/>
      <c r="T15" s="216">
        <v>60.220725601834801</v>
      </c>
      <c r="U15" s="216">
        <v>60.311838323556302</v>
      </c>
      <c r="V15" s="73">
        <f t="shared" si="2"/>
        <v>9.1112721721501089E-2</v>
      </c>
      <c r="W15" s="215"/>
      <c r="X15" s="231">
        <v>80.655753750000002</v>
      </c>
      <c r="Y15" s="231">
        <v>80.655753750000002</v>
      </c>
      <c r="Z15" s="231">
        <v>80.655753750000002</v>
      </c>
      <c r="AA15" s="231">
        <v>80.655753750000002</v>
      </c>
      <c r="AB15" s="231">
        <v>80.655753750000002</v>
      </c>
      <c r="AC15" s="231">
        <v>80.655753750000002</v>
      </c>
      <c r="AD15" s="231">
        <v>80.655753750000002</v>
      </c>
      <c r="AE15" s="231">
        <v>54.559695312499898</v>
      </c>
      <c r="AF15" s="231">
        <v>80.655753750000002</v>
      </c>
      <c r="AG15" s="231">
        <v>80.655753750000002</v>
      </c>
      <c r="AH15" s="231">
        <v>80.655753750000002</v>
      </c>
      <c r="AI15" s="231">
        <v>80.655753750000002</v>
      </c>
      <c r="AJ15" s="231">
        <v>80.655753750000002</v>
      </c>
      <c r="AK15" s="231">
        <v>80.655753750000002</v>
      </c>
      <c r="AL15" s="231">
        <v>80.655753750000002</v>
      </c>
      <c r="AM15" s="215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248">
        <v>1E-3</v>
      </c>
      <c r="AU15" s="74">
        <v>54.559695312499898</v>
      </c>
      <c r="AV15" s="74">
        <v>1</v>
      </c>
      <c r="AW15" s="251">
        <v>1.4200000000000001E-4</v>
      </c>
      <c r="AX15" s="247">
        <v>3.8580000000000003E-2</v>
      </c>
      <c r="AY15" s="74">
        <v>2</v>
      </c>
      <c r="AZ15" s="74">
        <v>1</v>
      </c>
      <c r="BA15" s="74">
        <v>0</v>
      </c>
      <c r="BB15" s="215"/>
      <c r="BC15" s="215"/>
      <c r="BD15" s="221">
        <f t="shared" si="3"/>
        <v>0.91666666666666663</v>
      </c>
      <c r="BE15" s="225">
        <v>3300</v>
      </c>
      <c r="BF15" s="219">
        <v>639.03976589000001</v>
      </c>
      <c r="BG15" s="219">
        <v>514.07083055493604</v>
      </c>
      <c r="BH15" s="219">
        <v>-507.05100917818203</v>
      </c>
      <c r="BI15" s="224">
        <v>52.1379041015742</v>
      </c>
      <c r="BJ15" s="224">
        <v>6.1630839916503604</v>
      </c>
      <c r="BK15" s="221">
        <f t="shared" si="4"/>
        <v>4.245777911320392E-2</v>
      </c>
      <c r="BL15" s="221">
        <f t="shared" si="5"/>
        <v>126.33274319107659</v>
      </c>
      <c r="BM15" s="225">
        <v>3300</v>
      </c>
      <c r="BN15" s="219">
        <v>639.03976589000001</v>
      </c>
      <c r="BO15" s="219">
        <v>511.93719807504198</v>
      </c>
      <c r="BP15" s="219">
        <v>-506.97367396337899</v>
      </c>
      <c r="BQ15" s="224">
        <v>52.129976660427303</v>
      </c>
      <c r="BR15" s="224">
        <v>6.1411364852536003</v>
      </c>
      <c r="BS15" s="221">
        <f t="shared" si="6"/>
        <v>9.1540702309238497E-3</v>
      </c>
      <c r="BT15" s="221">
        <f t="shared" si="7"/>
        <v>126.33274319107659</v>
      </c>
      <c r="BU15" s="240">
        <v>15</v>
      </c>
      <c r="BV15" s="222">
        <v>-3.8712507488151</v>
      </c>
      <c r="BW15" s="222">
        <v>2.3197193242140699</v>
      </c>
      <c r="BX15" s="221">
        <f t="shared" si="8"/>
        <v>-8.5893752218388322</v>
      </c>
      <c r="BY15" s="221">
        <f t="shared" si="9"/>
        <v>-0.90347497486122741</v>
      </c>
      <c r="BZ15" s="228"/>
      <c r="CA15" s="228"/>
      <c r="CB15" s="228"/>
      <c r="CC15" s="228"/>
      <c r="CD15" s="228"/>
      <c r="CE15" s="228"/>
      <c r="CF15" s="228"/>
      <c r="CG15" s="228"/>
      <c r="CH15" s="228"/>
      <c r="CI15" s="228"/>
      <c r="CJ15" s="228"/>
      <c r="CK15" s="228"/>
      <c r="CL15" s="228"/>
      <c r="CM15" s="228"/>
      <c r="CN15" s="228"/>
      <c r="CO15" s="228"/>
      <c r="CP15" s="228"/>
      <c r="CQ15" s="228"/>
      <c r="CR15" s="228"/>
    </row>
    <row r="16" spans="1:96" ht="12" customHeight="1">
      <c r="A16" s="215"/>
      <c r="B16" s="218">
        <f t="shared" si="10"/>
        <v>12</v>
      </c>
      <c r="C16" s="216">
        <v>28.3031199999999</v>
      </c>
      <c r="D16" s="230">
        <v>60.056623327574897</v>
      </c>
      <c r="E16" s="230">
        <v>60.056623327574897</v>
      </c>
      <c r="F16" s="230">
        <v>60.056623327574897</v>
      </c>
      <c r="G16" s="230">
        <v>60.056623327574897</v>
      </c>
      <c r="H16" s="230">
        <v>60.056623327574897</v>
      </c>
      <c r="I16" s="230">
        <v>60.056623327574897</v>
      </c>
      <c r="J16" s="230">
        <v>60.056623327574897</v>
      </c>
      <c r="K16" s="230">
        <v>60.056623327574897</v>
      </c>
      <c r="L16" s="230">
        <v>60.056623327574897</v>
      </c>
      <c r="M16" s="230">
        <v>60.056623327574897</v>
      </c>
      <c r="N16" s="230">
        <v>60.056623327574897</v>
      </c>
      <c r="O16" s="230">
        <v>60.056623327574897</v>
      </c>
      <c r="P16" s="230">
        <v>60.056623327574897</v>
      </c>
      <c r="Q16" s="230">
        <v>60.056623327574897</v>
      </c>
      <c r="R16" s="230">
        <v>60.056623327574897</v>
      </c>
      <c r="S16" s="216"/>
      <c r="T16" s="216">
        <v>59.574211229991498</v>
      </c>
      <c r="U16" s="216">
        <v>59.679060301125503</v>
      </c>
      <c r="V16" s="73">
        <f t="shared" si="2"/>
        <v>0.1048490711340051</v>
      </c>
      <c r="W16" s="215"/>
      <c r="X16" s="231">
        <v>80.046148125000002</v>
      </c>
      <c r="Y16" s="231">
        <v>80.046148125000002</v>
      </c>
      <c r="Z16" s="231">
        <v>80.046148125000002</v>
      </c>
      <c r="AA16" s="231">
        <v>80.046148125000002</v>
      </c>
      <c r="AB16" s="231">
        <v>80.046148125000002</v>
      </c>
      <c r="AC16" s="231">
        <v>80.046148125000002</v>
      </c>
      <c r="AD16" s="231">
        <v>80.046148125000002</v>
      </c>
      <c r="AE16" s="231">
        <v>53.9500898437499</v>
      </c>
      <c r="AF16" s="231">
        <v>80.046148125000002</v>
      </c>
      <c r="AG16" s="231">
        <v>80.046148125000002</v>
      </c>
      <c r="AH16" s="231">
        <v>80.046148125000002</v>
      </c>
      <c r="AI16" s="231">
        <v>80.046148125000002</v>
      </c>
      <c r="AJ16" s="231">
        <v>80.046148125000002</v>
      </c>
      <c r="AK16" s="231">
        <v>80.046148125000002</v>
      </c>
      <c r="AL16" s="231">
        <v>80.046148125000002</v>
      </c>
      <c r="AM16" s="215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248">
        <v>1E-3</v>
      </c>
      <c r="AU16" s="74">
        <v>53.9500898437499</v>
      </c>
      <c r="AV16" s="74">
        <v>1</v>
      </c>
      <c r="AW16" s="251">
        <v>1.4200000000000001E-4</v>
      </c>
      <c r="AX16" s="247">
        <v>3.8580000000000003E-2</v>
      </c>
      <c r="AY16" s="74">
        <v>2</v>
      </c>
      <c r="AZ16" s="74">
        <v>1</v>
      </c>
      <c r="BA16" s="74">
        <v>0</v>
      </c>
      <c r="BB16" s="215"/>
      <c r="BC16" s="215"/>
      <c r="BD16" s="221">
        <f t="shared" si="3"/>
        <v>1</v>
      </c>
      <c r="BE16" s="225">
        <v>3600</v>
      </c>
      <c r="BF16" s="219">
        <v>644.35058158000004</v>
      </c>
      <c r="BG16" s="219">
        <v>530.08015348652305</v>
      </c>
      <c r="BH16" s="219">
        <v>-523.02029224586602</v>
      </c>
      <c r="BI16" s="224">
        <v>52.2520558024301</v>
      </c>
      <c r="BJ16" s="224">
        <v>6.2765874118653802</v>
      </c>
      <c r="BK16" s="221">
        <f t="shared" si="4"/>
        <v>0.15596119932822372</v>
      </c>
      <c r="BL16" s="221">
        <f t="shared" si="5"/>
        <v>131.64355888107661</v>
      </c>
      <c r="BM16" s="225">
        <v>3600</v>
      </c>
      <c r="BN16" s="219">
        <v>644.35058158000004</v>
      </c>
      <c r="BO16" s="219">
        <v>523.32155890859303</v>
      </c>
      <c r="BP16" s="219">
        <v>-518.037402043989</v>
      </c>
      <c r="BQ16" s="224">
        <v>52.210321211095</v>
      </c>
      <c r="BR16" s="224">
        <v>6.2232186968893197</v>
      </c>
      <c r="BS16" s="221">
        <f t="shared" si="6"/>
        <v>9.1236281866643232E-2</v>
      </c>
      <c r="BT16" s="221">
        <f t="shared" si="7"/>
        <v>131.64355888107661</v>
      </c>
      <c r="BU16" s="241">
        <v>65</v>
      </c>
      <c r="BV16" s="222">
        <v>8.97016909943369</v>
      </c>
      <c r="BW16" s="222">
        <v>10.981594498409001</v>
      </c>
      <c r="BX16" s="221">
        <f t="shared" si="8"/>
        <v>4.2520446264099574</v>
      </c>
      <c r="BY16" s="221">
        <f t="shared" si="9"/>
        <v>7.7584001993337033</v>
      </c>
      <c r="BZ16" s="228"/>
      <c r="CA16" s="228"/>
      <c r="CB16" s="228"/>
      <c r="CC16" s="228"/>
      <c r="CD16" s="228"/>
      <c r="CE16" s="228"/>
      <c r="CF16" s="228"/>
      <c r="CG16" s="228"/>
      <c r="CH16" s="228"/>
      <c r="CI16" s="228"/>
      <c r="CJ16" s="228"/>
      <c r="CK16" s="228"/>
      <c r="CL16" s="228"/>
      <c r="CM16" s="228"/>
      <c r="CN16" s="228"/>
      <c r="CO16" s="228"/>
      <c r="CP16" s="228"/>
      <c r="CQ16" s="228"/>
      <c r="CR16" s="228"/>
    </row>
    <row r="17" spans="1:96" ht="12" customHeight="1">
      <c r="A17" s="215"/>
      <c r="B17" s="218">
        <f t="shared" si="10"/>
        <v>13</v>
      </c>
      <c r="C17" s="216">
        <v>28.3031199999999</v>
      </c>
      <c r="D17" s="230">
        <v>59.4470178588249</v>
      </c>
      <c r="E17" s="230">
        <v>59.4470178588249</v>
      </c>
      <c r="F17" s="230">
        <v>59.4470178588249</v>
      </c>
      <c r="G17" s="230">
        <v>59.4470178588249</v>
      </c>
      <c r="H17" s="230">
        <v>59.4470178588249</v>
      </c>
      <c r="I17" s="230">
        <v>59.4470178588249</v>
      </c>
      <c r="J17" s="230">
        <v>59.4470178588249</v>
      </c>
      <c r="K17" s="230">
        <v>59.4470178588249</v>
      </c>
      <c r="L17" s="230">
        <v>59.4470178588249</v>
      </c>
      <c r="M17" s="230">
        <v>59.4470178588249</v>
      </c>
      <c r="N17" s="230">
        <v>59.4470178588249</v>
      </c>
      <c r="O17" s="230">
        <v>59.4470178588249</v>
      </c>
      <c r="P17" s="230">
        <v>59.4470178588249</v>
      </c>
      <c r="Q17" s="230">
        <v>59.4470178588249</v>
      </c>
      <c r="R17" s="230">
        <v>59.4470178588249</v>
      </c>
      <c r="S17" s="216"/>
      <c r="T17" s="216">
        <v>58.9289919162307</v>
      </c>
      <c r="U17" s="216">
        <v>59.048100372058698</v>
      </c>
      <c r="V17" s="73">
        <f t="shared" si="2"/>
        <v>0.11910845582799823</v>
      </c>
      <c r="W17" s="215"/>
      <c r="X17" s="231">
        <v>79.436542500000002</v>
      </c>
      <c r="Y17" s="231">
        <v>79.436542500000002</v>
      </c>
      <c r="Z17" s="231">
        <v>79.436542500000002</v>
      </c>
      <c r="AA17" s="231">
        <v>79.436542500000002</v>
      </c>
      <c r="AB17" s="231">
        <v>79.436542500000002</v>
      </c>
      <c r="AC17" s="231">
        <v>79.436542500000002</v>
      </c>
      <c r="AD17" s="231">
        <v>79.436542500000002</v>
      </c>
      <c r="AE17" s="231">
        <v>53.340484374999903</v>
      </c>
      <c r="AF17" s="231">
        <v>79.436542500000002</v>
      </c>
      <c r="AG17" s="231">
        <v>79.436542500000002</v>
      </c>
      <c r="AH17" s="231">
        <v>79.436542500000002</v>
      </c>
      <c r="AI17" s="231">
        <v>79.436542500000002</v>
      </c>
      <c r="AJ17" s="231">
        <v>79.436542500000002</v>
      </c>
      <c r="AK17" s="231">
        <v>79.436542500000002</v>
      </c>
      <c r="AL17" s="231">
        <v>79.436542500000002</v>
      </c>
      <c r="AM17" s="215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248">
        <v>1E-3</v>
      </c>
      <c r="AU17" s="74">
        <v>53.340484374999903</v>
      </c>
      <c r="AV17" s="74">
        <v>1</v>
      </c>
      <c r="AW17" s="251">
        <v>1.4200000000000001E-4</v>
      </c>
      <c r="AX17" s="247">
        <v>3.8580000000000003E-2</v>
      </c>
      <c r="AY17" s="74">
        <v>2</v>
      </c>
      <c r="AZ17" s="74">
        <v>1</v>
      </c>
      <c r="BA17" s="74">
        <v>0</v>
      </c>
      <c r="BB17" s="215"/>
      <c r="BC17" s="215"/>
      <c r="BD17" s="221">
        <f t="shared" si="3"/>
        <v>1.0833333333333333</v>
      </c>
      <c r="BE17" s="225">
        <v>3900</v>
      </c>
      <c r="BF17" s="219">
        <v>648.18613731000005</v>
      </c>
      <c r="BG17" s="219">
        <v>545.91578402827997</v>
      </c>
      <c r="BH17" s="219">
        <v>-539.01594625868495</v>
      </c>
      <c r="BI17" s="224">
        <v>52.364314386454701</v>
      </c>
      <c r="BJ17" s="224">
        <v>6.3868694517462199</v>
      </c>
      <c r="BK17" s="221">
        <f t="shared" si="4"/>
        <v>0.26624323920906345</v>
      </c>
      <c r="BL17" s="221">
        <f t="shared" si="5"/>
        <v>135.47911461107662</v>
      </c>
      <c r="BM17" s="225">
        <v>3900</v>
      </c>
      <c r="BN17" s="219">
        <v>648.18613731000005</v>
      </c>
      <c r="BO17" s="219">
        <v>534.90445547394495</v>
      </c>
      <c r="BP17" s="219">
        <v>-529.45048199861003</v>
      </c>
      <c r="BQ17" s="224">
        <v>52.291912685245798</v>
      </c>
      <c r="BR17" s="224">
        <v>6.3054286996195898</v>
      </c>
      <c r="BS17" s="221">
        <f t="shared" si="6"/>
        <v>0.17344628459691336</v>
      </c>
      <c r="BT17" s="221">
        <f t="shared" si="7"/>
        <v>135.47911461107662</v>
      </c>
      <c r="BU17" s="242">
        <v>1</v>
      </c>
      <c r="BV17" s="222">
        <v>21.713346940720299</v>
      </c>
      <c r="BW17" s="222">
        <v>19.5231983743477</v>
      </c>
      <c r="BX17" s="221">
        <f t="shared" si="8"/>
        <v>16.995222467696568</v>
      </c>
      <c r="BY17" s="221">
        <f t="shared" si="9"/>
        <v>16.300004075272405</v>
      </c>
      <c r="BZ17" s="228"/>
      <c r="CA17" s="228"/>
      <c r="CB17" s="228"/>
      <c r="CC17" s="228"/>
      <c r="CD17" s="228"/>
      <c r="CE17" s="228"/>
      <c r="CF17" s="228"/>
      <c r="CG17" s="228"/>
      <c r="CH17" s="228"/>
      <c r="CI17" s="228"/>
      <c r="CJ17" s="228"/>
      <c r="CK17" s="228"/>
      <c r="CL17" s="228"/>
      <c r="CM17" s="228"/>
      <c r="CN17" s="228"/>
      <c r="CO17" s="228"/>
      <c r="CP17" s="228"/>
      <c r="CQ17" s="228"/>
      <c r="CR17" s="228"/>
    </row>
    <row r="18" spans="1:96" ht="12" customHeight="1">
      <c r="A18" s="215"/>
      <c r="B18" s="218">
        <f t="shared" si="10"/>
        <v>14</v>
      </c>
      <c r="C18" s="216">
        <v>28.3031199999999</v>
      </c>
      <c r="D18" s="230">
        <v>58.837412390074903</v>
      </c>
      <c r="E18" s="230">
        <v>58.837412390074903</v>
      </c>
      <c r="F18" s="230">
        <v>58.837412390074903</v>
      </c>
      <c r="G18" s="230">
        <v>58.837412390074903</v>
      </c>
      <c r="H18" s="230">
        <v>58.837412390074903</v>
      </c>
      <c r="I18" s="230">
        <v>58.837412390074903</v>
      </c>
      <c r="J18" s="230">
        <v>58.837412390074903</v>
      </c>
      <c r="K18" s="230">
        <v>58.837412390074903</v>
      </c>
      <c r="L18" s="230">
        <v>58.837412390074903</v>
      </c>
      <c r="M18" s="230">
        <v>58.837412390074903</v>
      </c>
      <c r="N18" s="230">
        <v>58.837412390074903</v>
      </c>
      <c r="O18" s="230">
        <v>58.837412390074903</v>
      </c>
      <c r="P18" s="230">
        <v>58.837412390074903</v>
      </c>
      <c r="Q18" s="230">
        <v>58.837412390074903</v>
      </c>
      <c r="R18" s="230">
        <v>58.837412390074903</v>
      </c>
      <c r="S18" s="216"/>
      <c r="T18" s="216">
        <v>58.285139773647003</v>
      </c>
      <c r="U18" s="216">
        <v>58.418938262535001</v>
      </c>
      <c r="V18" s="73">
        <f t="shared" si="2"/>
        <v>0.13379848888799728</v>
      </c>
      <c r="W18" s="215"/>
      <c r="X18" s="231">
        <v>78.826936875000001</v>
      </c>
      <c r="Y18" s="231">
        <v>78.826936875000001</v>
      </c>
      <c r="Z18" s="231">
        <v>78.826936875000001</v>
      </c>
      <c r="AA18" s="231">
        <v>78.826936875000001</v>
      </c>
      <c r="AB18" s="231">
        <v>78.826936875000001</v>
      </c>
      <c r="AC18" s="231">
        <v>78.826936875000001</v>
      </c>
      <c r="AD18" s="231">
        <v>78.826936875000001</v>
      </c>
      <c r="AE18" s="231">
        <v>52.730878906249899</v>
      </c>
      <c r="AF18" s="231">
        <v>78.826936875000001</v>
      </c>
      <c r="AG18" s="231">
        <v>78.826936875000001</v>
      </c>
      <c r="AH18" s="231">
        <v>78.826936875000001</v>
      </c>
      <c r="AI18" s="231">
        <v>78.826936875000001</v>
      </c>
      <c r="AJ18" s="231">
        <v>78.826936875000001</v>
      </c>
      <c r="AK18" s="231">
        <v>78.826936875000001</v>
      </c>
      <c r="AL18" s="231">
        <v>78.826936875000001</v>
      </c>
      <c r="AM18" s="215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248">
        <v>1E-3</v>
      </c>
      <c r="AU18" s="74">
        <v>52.730878906249899</v>
      </c>
      <c r="AV18" s="74">
        <v>1</v>
      </c>
      <c r="AW18" s="251">
        <v>1.4200000000000001E-4</v>
      </c>
      <c r="AX18" s="247">
        <v>3.8580000000000003E-2</v>
      </c>
      <c r="AY18" s="74">
        <v>2</v>
      </c>
      <c r="AZ18" s="74">
        <v>1</v>
      </c>
      <c r="BA18" s="74">
        <v>0</v>
      </c>
      <c r="BB18" s="215"/>
      <c r="BC18" s="215"/>
      <c r="BD18" s="221">
        <f t="shared" si="3"/>
        <v>1.1666666666666667</v>
      </c>
      <c r="BE18" s="225">
        <v>4200</v>
      </c>
      <c r="BF18" s="219">
        <v>650.50440994999997</v>
      </c>
      <c r="BG18" s="219">
        <v>561.18070600640203</v>
      </c>
      <c r="BH18" s="219">
        <v>-554.60492869542895</v>
      </c>
      <c r="BI18" s="224">
        <v>52.471876503766502</v>
      </c>
      <c r="BJ18" s="224">
        <v>6.4914769495026299</v>
      </c>
      <c r="BK18" s="221">
        <f t="shared" si="4"/>
        <v>0.37085073696547344</v>
      </c>
      <c r="BL18" s="221">
        <f t="shared" si="5"/>
        <v>137.79738725107654</v>
      </c>
      <c r="BM18" s="225">
        <v>4200</v>
      </c>
      <c r="BN18" s="219">
        <v>650.50440994999997</v>
      </c>
      <c r="BO18" s="219">
        <v>546.35691165145499</v>
      </c>
      <c r="BP18" s="219">
        <v>-540.88185846698195</v>
      </c>
      <c r="BQ18" s="224">
        <v>52.372410257232502</v>
      </c>
      <c r="BR18" s="224">
        <v>6.3855303509485903</v>
      </c>
      <c r="BS18" s="221">
        <f t="shared" si="6"/>
        <v>0.25354793592591385</v>
      </c>
      <c r="BT18" s="221">
        <f t="shared" si="7"/>
        <v>137.79738725107654</v>
      </c>
      <c r="BU18" s="228"/>
      <c r="BV18" s="222">
        <v>34.218718475606799</v>
      </c>
      <c r="BW18" s="222">
        <v>27.8509826255553</v>
      </c>
      <c r="BX18" s="221">
        <f t="shared" si="8"/>
        <v>29.500594002583068</v>
      </c>
      <c r="BY18" s="221">
        <f t="shared" si="9"/>
        <v>24.627788326480001</v>
      </c>
      <c r="BZ18" s="228"/>
      <c r="CA18" s="228"/>
      <c r="CB18" s="228"/>
      <c r="CC18" s="228"/>
      <c r="CD18" s="228"/>
      <c r="CE18" s="228"/>
      <c r="CF18" s="228"/>
      <c r="CG18" s="228"/>
      <c r="CH18" s="228"/>
      <c r="CI18" s="228"/>
      <c r="CJ18" s="228"/>
      <c r="CK18" s="228"/>
      <c r="CL18" s="228"/>
      <c r="CM18" s="228"/>
      <c r="CN18" s="228"/>
      <c r="CO18" s="228"/>
      <c r="CP18" s="228"/>
      <c r="CQ18" s="228"/>
      <c r="CR18" s="228"/>
    </row>
    <row r="19" spans="1:96" ht="12" customHeight="1">
      <c r="A19" s="215"/>
      <c r="B19" s="218">
        <f t="shared" si="10"/>
        <v>15</v>
      </c>
      <c r="C19" s="216">
        <v>28.3031199999999</v>
      </c>
      <c r="D19" s="230">
        <v>58.227806921324898</v>
      </c>
      <c r="E19" s="230">
        <v>58.227806921324898</v>
      </c>
      <c r="F19" s="230">
        <v>58.227806921324898</v>
      </c>
      <c r="G19" s="230">
        <v>58.227806921324898</v>
      </c>
      <c r="H19" s="230">
        <v>58.227806921324898</v>
      </c>
      <c r="I19" s="230">
        <v>58.227806921324898</v>
      </c>
      <c r="J19" s="230">
        <v>58.227806921324898</v>
      </c>
      <c r="K19" s="230">
        <v>58.227806921324898</v>
      </c>
      <c r="L19" s="230">
        <v>58.227806921324898</v>
      </c>
      <c r="M19" s="230">
        <v>58.227806921324898</v>
      </c>
      <c r="N19" s="230">
        <v>58.227806921324898</v>
      </c>
      <c r="O19" s="230">
        <v>58.227806921324898</v>
      </c>
      <c r="P19" s="230">
        <v>58.227806921324898</v>
      </c>
      <c r="Q19" s="230">
        <v>58.227806921324898</v>
      </c>
      <c r="R19" s="230">
        <v>58.227806921324898</v>
      </c>
      <c r="S19" s="216"/>
      <c r="T19" s="216">
        <v>57.642723742484002</v>
      </c>
      <c r="U19" s="216">
        <v>57.791549704927398</v>
      </c>
      <c r="V19" s="73">
        <f t="shared" si="2"/>
        <v>0.14882596244339652</v>
      </c>
      <c r="W19" s="215"/>
      <c r="X19" s="231">
        <v>78.217331250000001</v>
      </c>
      <c r="Y19" s="231">
        <v>78.217331250000001</v>
      </c>
      <c r="Z19" s="231">
        <v>78.217331250000001</v>
      </c>
      <c r="AA19" s="231">
        <v>78.217331250000001</v>
      </c>
      <c r="AB19" s="231">
        <v>78.217331250000001</v>
      </c>
      <c r="AC19" s="231">
        <v>78.217331250000001</v>
      </c>
      <c r="AD19" s="231">
        <v>78.217331250000001</v>
      </c>
      <c r="AE19" s="231">
        <v>52.121273437499902</v>
      </c>
      <c r="AF19" s="231">
        <v>78.217331250000001</v>
      </c>
      <c r="AG19" s="231">
        <v>78.217331250000001</v>
      </c>
      <c r="AH19" s="231">
        <v>78.217331250000001</v>
      </c>
      <c r="AI19" s="231">
        <v>78.217331250000001</v>
      </c>
      <c r="AJ19" s="231">
        <v>78.217331250000001</v>
      </c>
      <c r="AK19" s="231">
        <v>78.217331250000001</v>
      </c>
      <c r="AL19" s="231">
        <v>78.217331250000001</v>
      </c>
      <c r="AM19" s="215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248">
        <v>1E-3</v>
      </c>
      <c r="AU19" s="74">
        <v>52.121273437499902</v>
      </c>
      <c r="AV19" s="74">
        <v>1</v>
      </c>
      <c r="AW19" s="251">
        <v>1.4200000000000001E-4</v>
      </c>
      <c r="AX19" s="247">
        <v>3.8580000000000003E-2</v>
      </c>
      <c r="AY19" s="74">
        <v>2</v>
      </c>
      <c r="AZ19" s="74">
        <v>1</v>
      </c>
      <c r="BA19" s="74">
        <v>0</v>
      </c>
      <c r="BB19" s="215"/>
      <c r="BC19" s="215"/>
      <c r="BD19" s="221">
        <f t="shared" si="3"/>
        <v>1.25</v>
      </c>
      <c r="BE19" s="225">
        <v>4500</v>
      </c>
      <c r="BF19" s="219">
        <v>651.28</v>
      </c>
      <c r="BG19" s="219">
        <v>575.58660547156501</v>
      </c>
      <c r="BH19" s="219">
        <v>-569.44619716756097</v>
      </c>
      <c r="BI19" s="224">
        <v>52.572744627661002</v>
      </c>
      <c r="BJ19" s="224">
        <v>6.5888064163201099</v>
      </c>
      <c r="BK19" s="221">
        <f t="shared" si="4"/>
        <v>0.46818020378295344</v>
      </c>
      <c r="BL19" s="221">
        <f t="shared" si="5"/>
        <v>138.57297730107655</v>
      </c>
      <c r="BM19" s="225">
        <v>4500</v>
      </c>
      <c r="BN19" s="219">
        <v>651.28</v>
      </c>
      <c r="BO19" s="219">
        <v>557.40687914869704</v>
      </c>
      <c r="BP19" s="219">
        <v>-552.03326053184503</v>
      </c>
      <c r="BQ19" s="224">
        <v>52.4498627456531</v>
      </c>
      <c r="BR19" s="224">
        <v>6.4618097640405203</v>
      </c>
      <c r="BS19" s="221">
        <f t="shared" si="6"/>
        <v>0.32982734901784383</v>
      </c>
      <c r="BT19" s="221">
        <f t="shared" si="7"/>
        <v>138.57297730107655</v>
      </c>
      <c r="BU19" s="228"/>
      <c r="BV19" s="222">
        <v>46.349323878277701</v>
      </c>
      <c r="BW19" s="222">
        <v>35.873740695130103</v>
      </c>
      <c r="BX19" s="221">
        <f t="shared" si="8"/>
        <v>41.631199405253966</v>
      </c>
      <c r="BY19" s="221">
        <f t="shared" si="9"/>
        <v>32.650546396054807</v>
      </c>
      <c r="BZ19" s="228"/>
      <c r="CA19" s="228"/>
      <c r="CB19" s="228"/>
      <c r="CC19" s="228"/>
      <c r="CD19" s="228"/>
      <c r="CE19" s="228"/>
      <c r="CF19" s="228"/>
      <c r="CG19" s="228"/>
      <c r="CH19" s="228"/>
      <c r="CI19" s="228"/>
      <c r="CJ19" s="228"/>
      <c r="CK19" s="228"/>
      <c r="CL19" s="228"/>
      <c r="CM19" s="228"/>
      <c r="CN19" s="228"/>
      <c r="CO19" s="228"/>
      <c r="CP19" s="228"/>
      <c r="CQ19" s="228"/>
      <c r="CR19" s="228"/>
    </row>
    <row r="20" spans="1:96" ht="12" customHeight="1">
      <c r="A20" s="215"/>
      <c r="B20" s="217">
        <f t="shared" si="10"/>
        <v>16</v>
      </c>
      <c r="C20" s="216"/>
      <c r="D20" s="230">
        <v>57.618201452574901</v>
      </c>
      <c r="E20" s="230">
        <v>57.618201452574901</v>
      </c>
      <c r="F20" s="230">
        <v>57.618201452574901</v>
      </c>
      <c r="G20" s="230">
        <v>57.618201452574901</v>
      </c>
      <c r="H20" s="230">
        <v>57.618201452574901</v>
      </c>
      <c r="I20" s="230">
        <v>57.618201452574901</v>
      </c>
      <c r="J20" s="230">
        <v>57.618201452574901</v>
      </c>
      <c r="K20" s="230">
        <v>57.618201452574901</v>
      </c>
      <c r="L20" s="230">
        <v>57.618201452574901</v>
      </c>
      <c r="M20" s="230">
        <v>57.618201452574901</v>
      </c>
      <c r="N20" s="230">
        <v>57.618201452574901</v>
      </c>
      <c r="O20" s="230">
        <v>57.618201452574901</v>
      </c>
      <c r="P20" s="230">
        <v>57.618201452574901</v>
      </c>
      <c r="Q20" s="230">
        <v>57.618201452574901</v>
      </c>
      <c r="R20" s="230">
        <v>57.618201452574901</v>
      </c>
      <c r="S20" s="216"/>
      <c r="T20" s="216">
        <v>57.001809344973402</v>
      </c>
      <c r="U20" s="216">
        <v>57.165906635615102</v>
      </c>
      <c r="V20" s="73">
        <f t="shared" si="2"/>
        <v>0.16409729064169909</v>
      </c>
      <c r="W20" s="215"/>
      <c r="X20" s="231">
        <v>77.607725625</v>
      </c>
      <c r="Y20" s="231">
        <v>77.607725625</v>
      </c>
      <c r="Z20" s="231">
        <v>77.607725625</v>
      </c>
      <c r="AA20" s="231">
        <v>77.607725625</v>
      </c>
      <c r="AB20" s="231">
        <v>77.607725625</v>
      </c>
      <c r="AC20" s="231">
        <v>77.607725625</v>
      </c>
      <c r="AD20" s="231">
        <v>77.607725625</v>
      </c>
      <c r="AE20" s="231">
        <v>51.511667968749897</v>
      </c>
      <c r="AF20" s="231">
        <v>77.607725625</v>
      </c>
      <c r="AG20" s="231">
        <v>77.607725625</v>
      </c>
      <c r="AH20" s="231">
        <v>77.607725625</v>
      </c>
      <c r="AI20" s="231">
        <v>77.607725625</v>
      </c>
      <c r="AJ20" s="231">
        <v>77.607725625</v>
      </c>
      <c r="AK20" s="231">
        <v>77.607725625</v>
      </c>
      <c r="AL20" s="231">
        <v>77.607725625</v>
      </c>
      <c r="AM20" s="215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248">
        <v>1E-3</v>
      </c>
      <c r="AU20" s="74">
        <v>51.511667968749897</v>
      </c>
      <c r="AV20" s="74">
        <v>1</v>
      </c>
      <c r="AW20" s="251">
        <v>1.4200000000000001E-4</v>
      </c>
      <c r="AX20" s="247">
        <v>3.8580000000000003E-2</v>
      </c>
      <c r="AY20" s="74">
        <v>2</v>
      </c>
      <c r="AZ20" s="74">
        <v>1</v>
      </c>
      <c r="BA20" s="74">
        <v>0</v>
      </c>
      <c r="BB20" s="215"/>
      <c r="BC20" s="215"/>
      <c r="BD20" s="221">
        <f t="shared" si="3"/>
        <v>1.3333333333333333</v>
      </c>
      <c r="BE20" s="225">
        <v>4800</v>
      </c>
      <c r="BF20" s="219">
        <v>650.50440994999997</v>
      </c>
      <c r="BG20" s="219">
        <v>588.94171026525305</v>
      </c>
      <c r="BH20" s="219">
        <v>-583.30388512832894</v>
      </c>
      <c r="BI20" s="224">
        <v>52.665675088680203</v>
      </c>
      <c r="BJ20" s="224">
        <v>6.6778977814297402</v>
      </c>
      <c r="BK20" s="221">
        <f t="shared" si="4"/>
        <v>0.55727156889258378</v>
      </c>
      <c r="BL20" s="221">
        <f t="shared" si="5"/>
        <v>137.79738725107654</v>
      </c>
      <c r="BM20" s="225">
        <v>4800</v>
      </c>
      <c r="BN20" s="219">
        <v>650.50440994999997</v>
      </c>
      <c r="BO20" s="219">
        <v>567.85274910193903</v>
      </c>
      <c r="BP20" s="219">
        <v>-562.67162028507096</v>
      </c>
      <c r="BQ20" s="224">
        <v>52.522846510881401</v>
      </c>
      <c r="BR20" s="224">
        <v>6.5330755313243003</v>
      </c>
      <c r="BS20" s="221">
        <f t="shared" si="6"/>
        <v>0.40109311630162381</v>
      </c>
      <c r="BT20" s="221">
        <f t="shared" si="7"/>
        <v>137.79738725107654</v>
      </c>
      <c r="BU20" s="228"/>
      <c r="BV20" s="222">
        <v>57.972307791469099</v>
      </c>
      <c r="BW20" s="222">
        <v>43.503606697224299</v>
      </c>
      <c r="BX20" s="221">
        <f t="shared" si="8"/>
        <v>53.254183318445364</v>
      </c>
      <c r="BY20" s="221">
        <f t="shared" si="9"/>
        <v>40.280412398149004</v>
      </c>
      <c r="BZ20" s="228"/>
      <c r="CA20" s="228"/>
      <c r="CB20" s="228"/>
      <c r="CC20" s="228"/>
      <c r="CD20" s="228"/>
      <c r="CE20" s="228"/>
      <c r="CF20" s="228"/>
      <c r="CG20" s="228"/>
      <c r="CH20" s="228"/>
      <c r="CI20" s="228"/>
      <c r="CJ20" s="228"/>
      <c r="CK20" s="228"/>
      <c r="CL20" s="228"/>
      <c r="CM20" s="228"/>
      <c r="CN20" s="228"/>
      <c r="CO20" s="228"/>
      <c r="CP20" s="228"/>
      <c r="CQ20" s="228"/>
      <c r="CR20" s="228"/>
    </row>
    <row r="21" spans="1:96" ht="12" customHeight="1">
      <c r="A21" s="215"/>
      <c r="B21" s="217">
        <f t="shared" si="10"/>
        <v>17</v>
      </c>
      <c r="C21" s="216"/>
      <c r="D21" s="230">
        <v>57.008595983824897</v>
      </c>
      <c r="E21" s="230">
        <v>57.008595983824897</v>
      </c>
      <c r="F21" s="230">
        <v>57.008595983824897</v>
      </c>
      <c r="G21" s="230">
        <v>57.008595983824897</v>
      </c>
      <c r="H21" s="230">
        <v>57.008595983824897</v>
      </c>
      <c r="I21" s="230">
        <v>57.008595983824897</v>
      </c>
      <c r="J21" s="230">
        <v>57.008595983824897</v>
      </c>
      <c r="K21" s="230">
        <v>57.008595983824897</v>
      </c>
      <c r="L21" s="230">
        <v>57.008595983824897</v>
      </c>
      <c r="M21" s="230">
        <v>57.008595983824897</v>
      </c>
      <c r="N21" s="230">
        <v>57.008595983824897</v>
      </c>
      <c r="O21" s="230">
        <v>57.008595983824897</v>
      </c>
      <c r="P21" s="230">
        <v>57.008595983824897</v>
      </c>
      <c r="Q21" s="230">
        <v>57.008595983824897</v>
      </c>
      <c r="R21" s="230">
        <v>57.008595983824897</v>
      </c>
      <c r="S21" s="216"/>
      <c r="T21" s="216">
        <v>56.362458444709198</v>
      </c>
      <c r="U21" s="216">
        <v>56.541977404127202</v>
      </c>
      <c r="V21" s="73">
        <f t="shared" si="2"/>
        <v>0.17951895941800444</v>
      </c>
      <c r="W21" s="215"/>
      <c r="X21" s="231">
        <v>76.99812</v>
      </c>
      <c r="Y21" s="231">
        <v>76.99812</v>
      </c>
      <c r="Z21" s="231">
        <v>76.99812</v>
      </c>
      <c r="AA21" s="231">
        <v>76.99812</v>
      </c>
      <c r="AB21" s="231">
        <v>76.99812</v>
      </c>
      <c r="AC21" s="231">
        <v>76.99812</v>
      </c>
      <c r="AD21" s="231">
        <v>76.99812</v>
      </c>
      <c r="AE21" s="231">
        <v>50.9020624999999</v>
      </c>
      <c r="AF21" s="231">
        <v>76.99812</v>
      </c>
      <c r="AG21" s="231">
        <v>76.99812</v>
      </c>
      <c r="AH21" s="231">
        <v>76.99812</v>
      </c>
      <c r="AI21" s="231">
        <v>76.99812</v>
      </c>
      <c r="AJ21" s="231">
        <v>76.99812</v>
      </c>
      <c r="AK21" s="231">
        <v>76.99812</v>
      </c>
      <c r="AL21" s="231">
        <v>76.99812</v>
      </c>
      <c r="AM21" s="215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248">
        <v>1E-3</v>
      </c>
      <c r="AU21" s="74">
        <v>50.9020624999999</v>
      </c>
      <c r="AV21" s="74">
        <v>1</v>
      </c>
      <c r="AW21" s="251">
        <v>1.4200000000000001E-4</v>
      </c>
      <c r="AX21" s="247">
        <v>3.8580000000000003E-2</v>
      </c>
      <c r="AY21" s="74">
        <v>2</v>
      </c>
      <c r="AZ21" s="74">
        <v>1</v>
      </c>
      <c r="BA21" s="74">
        <v>0</v>
      </c>
      <c r="BB21" s="215"/>
      <c r="BC21" s="215"/>
      <c r="BD21" s="221">
        <f t="shared" si="3"/>
        <v>1.4166666666666667</v>
      </c>
      <c r="BE21" s="225">
        <v>5100</v>
      </c>
      <c r="BF21" s="219">
        <v>648.18613731000005</v>
      </c>
      <c r="BG21" s="219">
        <v>601.11275887009901</v>
      </c>
      <c r="BH21" s="219">
        <v>-596.01916291242298</v>
      </c>
      <c r="BI21" s="224">
        <v>52.749908130390402</v>
      </c>
      <c r="BJ21" s="224">
        <v>6.7581349775396404</v>
      </c>
      <c r="BK21" s="221">
        <f t="shared" si="4"/>
        <v>0.63750876500248399</v>
      </c>
      <c r="BL21" s="221">
        <f t="shared" si="5"/>
        <v>135.47911461107662</v>
      </c>
      <c r="BM21" s="225">
        <v>5100</v>
      </c>
      <c r="BN21" s="219">
        <v>648.18613731000005</v>
      </c>
      <c r="BO21" s="219">
        <v>577.54698079815205</v>
      </c>
      <c r="BP21" s="219">
        <v>-572.62573615585802</v>
      </c>
      <c r="BQ21" s="224">
        <v>52.590371695134202</v>
      </c>
      <c r="BR21" s="224">
        <v>6.59849459024952</v>
      </c>
      <c r="BS21" s="221">
        <f t="shared" si="6"/>
        <v>0.46651217522684352</v>
      </c>
      <c r="BT21" s="221">
        <f t="shared" si="7"/>
        <v>135.47911461107662</v>
      </c>
      <c r="BU21" s="228"/>
      <c r="BV21" s="222">
        <v>68.960374368930601</v>
      </c>
      <c r="BW21" s="222">
        <v>50.657017731229303</v>
      </c>
      <c r="BX21" s="221">
        <f t="shared" si="8"/>
        <v>64.242249895906866</v>
      </c>
      <c r="BY21" s="221">
        <f t="shared" si="9"/>
        <v>47.433823432154007</v>
      </c>
      <c r="BZ21" s="228"/>
      <c r="CA21" s="228"/>
      <c r="CB21" s="228"/>
      <c r="CC21" s="228"/>
      <c r="CD21" s="228"/>
      <c r="CE21" s="228"/>
      <c r="CF21" s="228"/>
      <c r="CG21" s="228"/>
      <c r="CH21" s="228"/>
      <c r="CI21" s="228"/>
      <c r="CJ21" s="228"/>
      <c r="CK21" s="228"/>
      <c r="CL21" s="228"/>
      <c r="CM21" s="228"/>
      <c r="CN21" s="228"/>
      <c r="CO21" s="228"/>
      <c r="CP21" s="228"/>
      <c r="CQ21" s="228"/>
      <c r="CR21" s="228"/>
    </row>
    <row r="22" spans="1:96" ht="12" customHeight="1">
      <c r="A22" s="215"/>
      <c r="B22" s="217">
        <f t="shared" si="10"/>
        <v>18</v>
      </c>
      <c r="C22" s="216"/>
      <c r="D22" s="230">
        <v>56.3989905150749</v>
      </c>
      <c r="E22" s="230">
        <v>56.3989905150749</v>
      </c>
      <c r="F22" s="230">
        <v>56.3989905150749</v>
      </c>
      <c r="G22" s="230">
        <v>56.3989905150749</v>
      </c>
      <c r="H22" s="230">
        <v>56.3989905150749</v>
      </c>
      <c r="I22" s="230">
        <v>56.3989905150749</v>
      </c>
      <c r="J22" s="230">
        <v>56.3989905150749</v>
      </c>
      <c r="K22" s="230">
        <v>56.3989905150749</v>
      </c>
      <c r="L22" s="230">
        <v>56.3989905150749</v>
      </c>
      <c r="M22" s="230">
        <v>56.3989905150749</v>
      </c>
      <c r="N22" s="230">
        <v>56.3989905150749</v>
      </c>
      <c r="O22" s="230">
        <v>56.3989905150749</v>
      </c>
      <c r="P22" s="230">
        <v>56.3989905150749</v>
      </c>
      <c r="Q22" s="230">
        <v>56.3989905150749</v>
      </c>
      <c r="R22" s="230">
        <v>56.3989905150749</v>
      </c>
      <c r="S22" s="216"/>
      <c r="T22" s="216">
        <v>55.7247290126801</v>
      </c>
      <c r="U22" s="216">
        <v>55.9197269921833</v>
      </c>
      <c r="V22" s="73">
        <f t="shared" si="2"/>
        <v>0.1949979795031993</v>
      </c>
      <c r="W22" s="215"/>
      <c r="X22" s="231">
        <v>76.3885143749999</v>
      </c>
      <c r="Y22" s="231">
        <v>76.3885143749999</v>
      </c>
      <c r="Z22" s="231">
        <v>76.3885143749999</v>
      </c>
      <c r="AA22" s="231">
        <v>76.3885143749999</v>
      </c>
      <c r="AB22" s="231">
        <v>76.3885143749999</v>
      </c>
      <c r="AC22" s="231">
        <v>76.3885143749999</v>
      </c>
      <c r="AD22" s="231">
        <v>76.3885143749999</v>
      </c>
      <c r="AE22" s="231">
        <v>50.292457031249903</v>
      </c>
      <c r="AF22" s="231">
        <v>76.3885143749999</v>
      </c>
      <c r="AG22" s="231">
        <v>76.3885143749999</v>
      </c>
      <c r="AH22" s="231">
        <v>76.3885143749999</v>
      </c>
      <c r="AI22" s="231">
        <v>76.3885143749999</v>
      </c>
      <c r="AJ22" s="231">
        <v>76.3885143749999</v>
      </c>
      <c r="AK22" s="231">
        <v>76.3885143749999</v>
      </c>
      <c r="AL22" s="231">
        <v>76.3885143749999</v>
      </c>
      <c r="AM22" s="215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248">
        <v>1E-3</v>
      </c>
      <c r="AU22" s="74">
        <v>50.292457031249903</v>
      </c>
      <c r="AV22" s="74">
        <v>1</v>
      </c>
      <c r="AW22" s="251">
        <v>1.4200000000000001E-4</v>
      </c>
      <c r="AX22" s="247">
        <v>3.8580000000000003E-2</v>
      </c>
      <c r="AY22" s="74">
        <v>2</v>
      </c>
      <c r="AZ22" s="74">
        <v>1</v>
      </c>
      <c r="BA22" s="74">
        <v>0</v>
      </c>
      <c r="BB22" s="215"/>
      <c r="BC22" s="215"/>
      <c r="BD22" s="221">
        <f t="shared" si="3"/>
        <v>1.5</v>
      </c>
      <c r="BE22" s="225">
        <v>5400</v>
      </c>
      <c r="BF22" s="219">
        <v>644.35058158000004</v>
      </c>
      <c r="BG22" s="219">
        <v>611.99462693013902</v>
      </c>
      <c r="BH22" s="219">
        <v>-607.475380640205</v>
      </c>
      <c r="BI22" s="224">
        <v>52.8249214327979</v>
      </c>
      <c r="BJ22" s="224">
        <v>6.8290518324074601</v>
      </c>
      <c r="BK22" s="221">
        <f t="shared" si="4"/>
        <v>0.70842561987030361</v>
      </c>
      <c r="BL22" s="221">
        <f t="shared" si="5"/>
        <v>131.64355888107661</v>
      </c>
      <c r="BM22" s="225">
        <v>5400</v>
      </c>
      <c r="BN22" s="219">
        <v>644.35058158000004</v>
      </c>
      <c r="BO22" s="219">
        <v>586.37442218941999</v>
      </c>
      <c r="BP22" s="219">
        <v>-581.76664677207395</v>
      </c>
      <c r="BQ22" s="224">
        <v>52.651720700149703</v>
      </c>
      <c r="BR22" s="224">
        <v>6.65743590450922</v>
      </c>
      <c r="BS22" s="221">
        <f t="shared" si="6"/>
        <v>0.52545348948654347</v>
      </c>
      <c r="BT22" s="221">
        <f t="shared" si="7"/>
        <v>131.64355888107661</v>
      </c>
      <c r="BU22" s="228"/>
      <c r="BV22" s="222">
        <v>79.193181429680394</v>
      </c>
      <c r="BW22" s="222">
        <v>57.255629069323902</v>
      </c>
      <c r="BX22" s="221">
        <f t="shared" si="8"/>
        <v>74.475056956656658</v>
      </c>
      <c r="BY22" s="221">
        <f t="shared" si="9"/>
        <v>54.032434770248607</v>
      </c>
      <c r="BZ22" s="228"/>
      <c r="CA22" s="228"/>
      <c r="CB22" s="228"/>
      <c r="CC22" s="228"/>
      <c r="CD22" s="228"/>
      <c r="CE22" s="228"/>
      <c r="CF22" s="228"/>
      <c r="CG22" s="228"/>
      <c r="CH22" s="228"/>
      <c r="CI22" s="228"/>
      <c r="CJ22" s="228"/>
      <c r="CK22" s="228"/>
      <c r="CL22" s="228"/>
      <c r="CM22" s="228"/>
      <c r="CN22" s="228"/>
      <c r="CO22" s="228"/>
      <c r="CP22" s="228"/>
      <c r="CQ22" s="228"/>
      <c r="CR22" s="228"/>
    </row>
    <row r="23" spans="1:96" ht="12" customHeight="1">
      <c r="A23" s="215"/>
      <c r="B23" s="217">
        <f t="shared" si="10"/>
        <v>19</v>
      </c>
      <c r="C23" s="216"/>
      <c r="D23" s="230">
        <v>55.789385046324902</v>
      </c>
      <c r="E23" s="230">
        <v>55.789385046324902</v>
      </c>
      <c r="F23" s="230">
        <v>55.789385046324902</v>
      </c>
      <c r="G23" s="230">
        <v>55.789385046324902</v>
      </c>
      <c r="H23" s="230">
        <v>55.789385046324902</v>
      </c>
      <c r="I23" s="230">
        <v>55.789385046324902</v>
      </c>
      <c r="J23" s="230">
        <v>55.789385046324902</v>
      </c>
      <c r="K23" s="230">
        <v>55.789385046324902</v>
      </c>
      <c r="L23" s="230">
        <v>55.789385046324902</v>
      </c>
      <c r="M23" s="230">
        <v>55.789385046324902</v>
      </c>
      <c r="N23" s="230">
        <v>55.789385046324902</v>
      </c>
      <c r="O23" s="230">
        <v>55.789385046324902</v>
      </c>
      <c r="P23" s="230">
        <v>55.789385046324902</v>
      </c>
      <c r="Q23" s="230">
        <v>55.789385046324902</v>
      </c>
      <c r="R23" s="230">
        <v>55.789385046324902</v>
      </c>
      <c r="S23" s="216"/>
      <c r="T23" s="216">
        <v>55.088674902181197</v>
      </c>
      <c r="U23" s="216">
        <v>55.299117241096198</v>
      </c>
      <c r="V23" s="73">
        <f t="shared" si="2"/>
        <v>0.21044233891500141</v>
      </c>
      <c r="W23" s="215"/>
      <c r="X23" s="231">
        <v>75.7789087499999</v>
      </c>
      <c r="Y23" s="231">
        <v>75.7789087499999</v>
      </c>
      <c r="Z23" s="231">
        <v>75.7789087499999</v>
      </c>
      <c r="AA23" s="231">
        <v>75.7789087499999</v>
      </c>
      <c r="AB23" s="231">
        <v>75.7789087499999</v>
      </c>
      <c r="AC23" s="231">
        <v>75.7789087499999</v>
      </c>
      <c r="AD23" s="231">
        <v>75.7789087499999</v>
      </c>
      <c r="AE23" s="231">
        <v>49.682851562499899</v>
      </c>
      <c r="AF23" s="231">
        <v>75.7789087499999</v>
      </c>
      <c r="AG23" s="231">
        <v>75.7789087499999</v>
      </c>
      <c r="AH23" s="231">
        <v>75.7789087499999</v>
      </c>
      <c r="AI23" s="231">
        <v>75.7789087499999</v>
      </c>
      <c r="AJ23" s="231">
        <v>75.7789087499999</v>
      </c>
      <c r="AK23" s="231">
        <v>75.7789087499999</v>
      </c>
      <c r="AL23" s="231">
        <v>75.7789087499999</v>
      </c>
      <c r="AM23" s="215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248">
        <v>1E-3</v>
      </c>
      <c r="AU23" s="74">
        <v>49.682851562499899</v>
      </c>
      <c r="AV23" s="74">
        <v>1</v>
      </c>
      <c r="AW23" s="251">
        <v>1.4200000000000001E-4</v>
      </c>
      <c r="AX23" s="247">
        <v>3.8580000000000003E-2</v>
      </c>
      <c r="AY23" s="74">
        <v>2</v>
      </c>
      <c r="AZ23" s="74">
        <v>1</v>
      </c>
      <c r="BA23" s="74">
        <v>0</v>
      </c>
      <c r="BB23" s="215"/>
      <c r="BC23" s="215"/>
      <c r="BD23" s="221">
        <f t="shared" si="3"/>
        <v>1.5833333333333333</v>
      </c>
      <c r="BE23" s="225">
        <v>5700</v>
      </c>
      <c r="BF23" s="219">
        <v>639.03976589000001</v>
      </c>
      <c r="BG23" s="219">
        <v>621.49825052670201</v>
      </c>
      <c r="BH23" s="219">
        <v>-617.57761955573903</v>
      </c>
      <c r="BI23" s="224">
        <v>52.890307929268801</v>
      </c>
      <c r="BJ23" s="224">
        <v>6.8902679386095897</v>
      </c>
      <c r="BK23" s="221">
        <f t="shared" si="4"/>
        <v>0.76964172607243331</v>
      </c>
      <c r="BL23" s="221">
        <f t="shared" si="5"/>
        <v>126.33274319107659</v>
      </c>
      <c r="BM23" s="225">
        <v>5700</v>
      </c>
      <c r="BN23" s="219">
        <v>639.03976589000001</v>
      </c>
      <c r="BO23" s="219">
        <v>594.23951831959505</v>
      </c>
      <c r="BP23" s="219">
        <v>-589.99081283401301</v>
      </c>
      <c r="BQ23" s="224">
        <v>52.7063346021516</v>
      </c>
      <c r="BR23" s="224">
        <v>6.7093910238858898</v>
      </c>
      <c r="BS23" s="221">
        <f t="shared" si="6"/>
        <v>0.57740860886321332</v>
      </c>
      <c r="BT23" s="221">
        <f t="shared" si="7"/>
        <v>126.33274319107659</v>
      </c>
      <c r="BU23" s="228"/>
      <c r="BV23" s="222">
        <v>88.558658455162899</v>
      </c>
      <c r="BW23" s="222">
        <v>63.227172194177903</v>
      </c>
      <c r="BX23" s="221">
        <f t="shared" si="8"/>
        <v>83.840533982139164</v>
      </c>
      <c r="BY23" s="221">
        <f t="shared" si="9"/>
        <v>60.003977895102608</v>
      </c>
      <c r="BZ23" s="228"/>
      <c r="CA23" s="228"/>
      <c r="CB23" s="228"/>
      <c r="CC23" s="228"/>
      <c r="CD23" s="228"/>
      <c r="CE23" s="228"/>
      <c r="CF23" s="228"/>
      <c r="CG23" s="228"/>
      <c r="CH23" s="228"/>
      <c r="CI23" s="228"/>
      <c r="CJ23" s="228"/>
      <c r="CK23" s="228"/>
      <c r="CL23" s="228"/>
      <c r="CM23" s="228"/>
      <c r="CN23" s="228"/>
      <c r="CO23" s="228"/>
      <c r="CP23" s="228"/>
      <c r="CQ23" s="228"/>
      <c r="CR23" s="228"/>
    </row>
    <row r="24" spans="1:96" ht="12" customHeight="1">
      <c r="A24" s="215"/>
      <c r="B24" s="217">
        <f t="shared" si="10"/>
        <v>20</v>
      </c>
      <c r="C24" s="216"/>
      <c r="D24" s="230">
        <v>55.179779577574898</v>
      </c>
      <c r="E24" s="230">
        <v>55.179779577574898</v>
      </c>
      <c r="F24" s="230">
        <v>55.179779577574898</v>
      </c>
      <c r="G24" s="230">
        <v>55.179779577574898</v>
      </c>
      <c r="H24" s="230">
        <v>55.179779577574898</v>
      </c>
      <c r="I24" s="230">
        <v>55.179779577574898</v>
      </c>
      <c r="J24" s="230">
        <v>55.179779577574898</v>
      </c>
      <c r="K24" s="230">
        <v>55.179779577574898</v>
      </c>
      <c r="L24" s="230">
        <v>55.179779577574898</v>
      </c>
      <c r="M24" s="230">
        <v>55.179779577574898</v>
      </c>
      <c r="N24" s="230">
        <v>55.179779577574898</v>
      </c>
      <c r="O24" s="230">
        <v>55.179779577574898</v>
      </c>
      <c r="P24" s="230">
        <v>55.179779577574898</v>
      </c>
      <c r="Q24" s="230">
        <v>55.179779577574898</v>
      </c>
      <c r="R24" s="230">
        <v>55.179779577574898</v>
      </c>
      <c r="S24" s="216"/>
      <c r="T24" s="216">
        <v>54.454345634890203</v>
      </c>
      <c r="U24" s="216">
        <v>54.680107085939198</v>
      </c>
      <c r="V24" s="73">
        <f t="shared" si="2"/>
        <v>0.22576145104899581</v>
      </c>
      <c r="W24" s="215"/>
      <c r="X24" s="231">
        <v>75.1693031249999</v>
      </c>
      <c r="Y24" s="231">
        <v>75.1693031249999</v>
      </c>
      <c r="Z24" s="231">
        <v>75.1693031249999</v>
      </c>
      <c r="AA24" s="231">
        <v>75.1693031249999</v>
      </c>
      <c r="AB24" s="231">
        <v>75.1693031249999</v>
      </c>
      <c r="AC24" s="231">
        <v>75.1693031249999</v>
      </c>
      <c r="AD24" s="231">
        <v>75.1693031249999</v>
      </c>
      <c r="AE24" s="231">
        <v>49.073246093750001</v>
      </c>
      <c r="AF24" s="231">
        <v>75.1693031249999</v>
      </c>
      <c r="AG24" s="231">
        <v>75.1693031249999</v>
      </c>
      <c r="AH24" s="231">
        <v>75.1693031249999</v>
      </c>
      <c r="AI24" s="231">
        <v>75.1693031249999</v>
      </c>
      <c r="AJ24" s="231">
        <v>75.1693031249999</v>
      </c>
      <c r="AK24" s="231">
        <v>75.1693031249999</v>
      </c>
      <c r="AL24" s="231">
        <v>75.1693031249999</v>
      </c>
      <c r="AM24" s="215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248">
        <v>1E-3</v>
      </c>
      <c r="AU24" s="74">
        <v>49.073246093750001</v>
      </c>
      <c r="AV24" s="74">
        <v>1</v>
      </c>
      <c r="AW24" s="251">
        <v>1.4200000000000001E-4</v>
      </c>
      <c r="AX24" s="247">
        <v>3.8580000000000003E-2</v>
      </c>
      <c r="AY24" s="74">
        <v>2</v>
      </c>
      <c r="AZ24" s="74">
        <v>1</v>
      </c>
      <c r="BA24" s="74">
        <v>0</v>
      </c>
      <c r="BB24" s="215"/>
      <c r="BC24" s="215"/>
      <c r="BD24" s="221">
        <f t="shared" si="3"/>
        <v>1.6666666666666667</v>
      </c>
      <c r="BE24" s="225">
        <v>6000</v>
      </c>
      <c r="BF24" s="219">
        <v>632.31187666999904</v>
      </c>
      <c r="BG24" s="219">
        <v>629.55030951277399</v>
      </c>
      <c r="BH24" s="219">
        <v>-626.24723819161898</v>
      </c>
      <c r="BI24" s="224">
        <v>52.945749187625502</v>
      </c>
      <c r="BJ24" s="224">
        <v>6.9414905474427098</v>
      </c>
      <c r="BK24" s="221">
        <f t="shared" si="4"/>
        <v>0.82086433490555333</v>
      </c>
      <c r="BL24" s="221">
        <f t="shared" si="5"/>
        <v>119.60485397107561</v>
      </c>
      <c r="BM24" s="225">
        <v>6000</v>
      </c>
      <c r="BN24" s="219">
        <v>632.31187666999904</v>
      </c>
      <c r="BO24" s="219">
        <v>601.06264618363002</v>
      </c>
      <c r="BP24" s="219">
        <v>-597.21244369708495</v>
      </c>
      <c r="BQ24" s="224">
        <v>52.753766610206704</v>
      </c>
      <c r="BR24" s="224">
        <v>6.7539529946271397</v>
      </c>
      <c r="BS24" s="221">
        <f t="shared" si="6"/>
        <v>0.62197057960446323</v>
      </c>
      <c r="BT24" s="221">
        <f t="shared" si="7"/>
        <v>119.60485397107561</v>
      </c>
      <c r="BU24" s="228"/>
      <c r="BV24" s="222">
        <v>96.954233994501095</v>
      </c>
      <c r="BW24" s="222">
        <v>68.506246289514394</v>
      </c>
      <c r="BX24" s="221">
        <f t="shared" si="8"/>
        <v>92.23610952147736</v>
      </c>
      <c r="BY24" s="221">
        <f t="shared" si="9"/>
        <v>65.283051990439091</v>
      </c>
      <c r="BZ24" s="228"/>
      <c r="CA24" s="228"/>
      <c r="CB24" s="228"/>
      <c r="CC24" s="228"/>
      <c r="CD24" s="228"/>
      <c r="CE24" s="228"/>
      <c r="CF24" s="228"/>
      <c r="CG24" s="228"/>
      <c r="CH24" s="228"/>
      <c r="CI24" s="228"/>
      <c r="CJ24" s="228"/>
      <c r="CK24" s="228"/>
      <c r="CL24" s="228"/>
      <c r="CM24" s="228"/>
      <c r="CN24" s="228"/>
      <c r="CO24" s="228"/>
      <c r="CP24" s="228"/>
      <c r="CQ24" s="228"/>
      <c r="CR24" s="228"/>
    </row>
    <row r="25" spans="1:96" ht="12" customHeight="1">
      <c r="A25" s="215"/>
      <c r="B25" s="217">
        <f t="shared" si="10"/>
        <v>21</v>
      </c>
      <c r="C25" s="216"/>
      <c r="D25" s="230">
        <v>54.570174108824901</v>
      </c>
      <c r="E25" s="230">
        <v>54.570174108824901</v>
      </c>
      <c r="F25" s="230">
        <v>54.570174108824901</v>
      </c>
      <c r="G25" s="230">
        <v>54.570174108824901</v>
      </c>
      <c r="H25" s="230">
        <v>54.570174108824901</v>
      </c>
      <c r="I25" s="230">
        <v>54.570174108824901</v>
      </c>
      <c r="J25" s="230">
        <v>54.570174108824901</v>
      </c>
      <c r="K25" s="230">
        <v>54.570174108824901</v>
      </c>
      <c r="L25" s="230">
        <v>54.570174108824901</v>
      </c>
      <c r="M25" s="230">
        <v>54.570174108824901</v>
      </c>
      <c r="N25" s="230">
        <v>54.570174108824901</v>
      </c>
      <c r="O25" s="230">
        <v>54.570174108824901</v>
      </c>
      <c r="P25" s="230">
        <v>54.570174108824901</v>
      </c>
      <c r="Q25" s="230">
        <v>54.570174108824901</v>
      </c>
      <c r="R25" s="230">
        <v>54.570174108824901</v>
      </c>
      <c r="S25" s="216"/>
      <c r="T25" s="216">
        <v>53.821786200421101</v>
      </c>
      <c r="U25" s="216">
        <v>54.062652794831102</v>
      </c>
      <c r="V25" s="73">
        <f t="shared" si="2"/>
        <v>0.2408665944100008</v>
      </c>
      <c r="W25" s="215"/>
      <c r="X25" s="231">
        <v>74.559697499999899</v>
      </c>
      <c r="Y25" s="231">
        <v>74.559697499999899</v>
      </c>
      <c r="Z25" s="231">
        <v>74.559697499999899</v>
      </c>
      <c r="AA25" s="231">
        <v>74.559697499999899</v>
      </c>
      <c r="AB25" s="231">
        <v>74.559697499999899</v>
      </c>
      <c r="AC25" s="231">
        <v>74.559697499999899</v>
      </c>
      <c r="AD25" s="231">
        <v>74.559697499999899</v>
      </c>
      <c r="AE25" s="231">
        <v>48.463640624999897</v>
      </c>
      <c r="AF25" s="231">
        <v>74.559697499999899</v>
      </c>
      <c r="AG25" s="231">
        <v>74.559697499999899</v>
      </c>
      <c r="AH25" s="231">
        <v>74.559697499999899</v>
      </c>
      <c r="AI25" s="231">
        <v>74.559697499999899</v>
      </c>
      <c r="AJ25" s="231">
        <v>74.559697499999899</v>
      </c>
      <c r="AK25" s="231">
        <v>74.559697499999899</v>
      </c>
      <c r="AL25" s="231">
        <v>74.559697499999899</v>
      </c>
      <c r="AM25" s="215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248">
        <v>1E-3</v>
      </c>
      <c r="AU25" s="74">
        <v>48.463640624999897</v>
      </c>
      <c r="AV25" s="74">
        <v>1</v>
      </c>
      <c r="AW25" s="251">
        <v>1.4200000000000001E-4</v>
      </c>
      <c r="AX25" s="247">
        <v>3.8580000000000003E-2</v>
      </c>
      <c r="AY25" s="74">
        <v>2</v>
      </c>
      <c r="AZ25" s="74">
        <v>1</v>
      </c>
      <c r="BA25" s="74">
        <v>0</v>
      </c>
      <c r="BB25" s="215"/>
      <c r="BC25" s="215"/>
      <c r="BD25" s="221">
        <f t="shared" si="3"/>
        <v>1.75</v>
      </c>
      <c r="BE25" s="225">
        <v>6300</v>
      </c>
      <c r="BF25" s="219">
        <v>624.24062605999995</v>
      </c>
      <c r="BG25" s="219">
        <v>636.09585901518301</v>
      </c>
      <c r="BH25" s="219">
        <v>-633.42321409388296</v>
      </c>
      <c r="BI25" s="224">
        <v>52.9910231020148</v>
      </c>
      <c r="BJ25" s="224">
        <v>6.9825269447029097</v>
      </c>
      <c r="BK25" s="221">
        <f t="shared" si="4"/>
        <v>0.86190073216575325</v>
      </c>
      <c r="BL25" s="221">
        <f t="shared" si="5"/>
        <v>111.53360336107653</v>
      </c>
      <c r="BM25" s="225">
        <v>6300</v>
      </c>
      <c r="BN25" s="219">
        <v>624.24062605999995</v>
      </c>
      <c r="BO25" s="219">
        <v>606.78045481020695</v>
      </c>
      <c r="BP25" s="219">
        <v>-603.36207146733898</v>
      </c>
      <c r="BQ25" s="224">
        <v>52.793672461661799</v>
      </c>
      <c r="BR25" s="224">
        <v>6.79081588766857</v>
      </c>
      <c r="BS25" s="221">
        <f t="shared" si="6"/>
        <v>0.65883347264589354</v>
      </c>
      <c r="BT25" s="221">
        <f t="shared" si="7"/>
        <v>111.53360336107653</v>
      </c>
      <c r="BU25" s="228"/>
      <c r="BV25" s="222">
        <v>104.28795903520199</v>
      </c>
      <c r="BW25" s="222">
        <v>73.035034515061994</v>
      </c>
      <c r="BX25" s="221">
        <f t="shared" si="8"/>
        <v>99.569834562178258</v>
      </c>
      <c r="BY25" s="221">
        <f t="shared" si="9"/>
        <v>69.811840215986692</v>
      </c>
      <c r="BZ25" s="228"/>
      <c r="CA25" s="228"/>
      <c r="CB25" s="228"/>
      <c r="CC25" s="228"/>
      <c r="CD25" s="228"/>
      <c r="CE25" s="228"/>
      <c r="CF25" s="228"/>
      <c r="CG25" s="228"/>
      <c r="CH25" s="228"/>
      <c r="CI25" s="228"/>
      <c r="CJ25" s="228"/>
      <c r="CK25" s="228"/>
      <c r="CL25" s="228"/>
      <c r="CM25" s="228"/>
      <c r="CN25" s="228"/>
      <c r="CO25" s="228"/>
      <c r="CP25" s="228"/>
      <c r="CQ25" s="228"/>
      <c r="CR25" s="228"/>
    </row>
    <row r="26" spans="1:96" ht="12" customHeight="1">
      <c r="A26" s="215"/>
      <c r="B26" s="217">
        <f t="shared" si="10"/>
        <v>22</v>
      </c>
      <c r="C26" s="216"/>
      <c r="D26" s="230">
        <v>53.960568640074897</v>
      </c>
      <c r="E26" s="230">
        <v>53.960568640074897</v>
      </c>
      <c r="F26" s="230">
        <v>53.960568640074897</v>
      </c>
      <c r="G26" s="230">
        <v>53.960568640074897</v>
      </c>
      <c r="H26" s="230">
        <v>53.960568640074897</v>
      </c>
      <c r="I26" s="230">
        <v>53.960568640074897</v>
      </c>
      <c r="J26" s="230">
        <v>53.960568640074897</v>
      </c>
      <c r="K26" s="230">
        <v>53.960568640074897</v>
      </c>
      <c r="L26" s="230">
        <v>53.960568640074897</v>
      </c>
      <c r="M26" s="230">
        <v>53.960568640074897</v>
      </c>
      <c r="N26" s="230">
        <v>53.960568640074897</v>
      </c>
      <c r="O26" s="230">
        <v>53.960568640074897</v>
      </c>
      <c r="P26" s="230">
        <v>53.960568640074897</v>
      </c>
      <c r="Q26" s="230">
        <v>53.960568640074897</v>
      </c>
      <c r="R26" s="230">
        <v>53.960568640074897</v>
      </c>
      <c r="S26" s="216"/>
      <c r="T26" s="216">
        <v>53.191036871652003</v>
      </c>
      <c r="U26" s="216">
        <v>53.446708211680502</v>
      </c>
      <c r="V26" s="73">
        <f t="shared" si="2"/>
        <v>0.25567134002849912</v>
      </c>
      <c r="W26" s="215"/>
      <c r="X26" s="231">
        <v>73.950091874999899</v>
      </c>
      <c r="Y26" s="231">
        <v>73.950091874999899</v>
      </c>
      <c r="Z26" s="231">
        <v>73.950091874999899</v>
      </c>
      <c r="AA26" s="231">
        <v>73.950091874999899</v>
      </c>
      <c r="AB26" s="231">
        <v>73.950091874999899</v>
      </c>
      <c r="AC26" s="231">
        <v>73.950091874999899</v>
      </c>
      <c r="AD26" s="231">
        <v>73.950091874999899</v>
      </c>
      <c r="AE26" s="231">
        <v>47.8540351562499</v>
      </c>
      <c r="AF26" s="231">
        <v>73.950091874999899</v>
      </c>
      <c r="AG26" s="231">
        <v>73.950091874999899</v>
      </c>
      <c r="AH26" s="231">
        <v>73.950091874999899</v>
      </c>
      <c r="AI26" s="231">
        <v>73.950091874999899</v>
      </c>
      <c r="AJ26" s="231">
        <v>73.950091874999899</v>
      </c>
      <c r="AK26" s="231">
        <v>73.950091874999899</v>
      </c>
      <c r="AL26" s="231">
        <v>73.950091874999899</v>
      </c>
      <c r="AM26" s="215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248">
        <v>1E-3</v>
      </c>
      <c r="AU26" s="74">
        <v>47.8540351562499</v>
      </c>
      <c r="AV26" s="74">
        <v>1</v>
      </c>
      <c r="AW26" s="251">
        <v>1.4200000000000001E-4</v>
      </c>
      <c r="AX26" s="247">
        <v>3.8580000000000003E-2</v>
      </c>
      <c r="AY26" s="74">
        <v>2</v>
      </c>
      <c r="AZ26" s="74">
        <v>1</v>
      </c>
      <c r="BA26" s="74">
        <v>0</v>
      </c>
      <c r="BB26" s="215"/>
      <c r="BC26" s="215"/>
      <c r="BD26" s="221">
        <f t="shared" si="3"/>
        <v>1.8333333333333333</v>
      </c>
      <c r="BE26" s="225">
        <v>6600</v>
      </c>
      <c r="BF26" s="219">
        <v>614.91444438999997</v>
      </c>
      <c r="BG26" s="219">
        <v>641.09978644515104</v>
      </c>
      <c r="BH26" s="219">
        <v>-639.064021440141</v>
      </c>
      <c r="BI26" s="224">
        <v>53.026010521671999</v>
      </c>
      <c r="BJ26" s="224">
        <v>7.0132877456510201</v>
      </c>
      <c r="BK26" s="221">
        <f t="shared" si="4"/>
        <v>0.89266153311386365</v>
      </c>
      <c r="BL26" s="221">
        <f t="shared" si="5"/>
        <v>102.20742169107655</v>
      </c>
      <c r="BM26" s="225">
        <v>6600</v>
      </c>
      <c r="BN26" s="219">
        <v>614.91444438999997</v>
      </c>
      <c r="BO26" s="219">
        <v>611.34655068280802</v>
      </c>
      <c r="BP26" s="219">
        <v>-608.387030104014</v>
      </c>
      <c r="BQ26" s="224">
        <v>52.825809600539301</v>
      </c>
      <c r="BR26" s="224">
        <v>6.8197744019767104</v>
      </c>
      <c r="BS26" s="221">
        <f t="shared" si="6"/>
        <v>0.68779198695403387</v>
      </c>
      <c r="BT26" s="221">
        <f t="shared" si="7"/>
        <v>102.20742169107655</v>
      </c>
      <c r="BU26" s="228"/>
      <c r="BV26" s="222">
        <v>110.479514036071</v>
      </c>
      <c r="BW26" s="222">
        <v>76.763937221198404</v>
      </c>
      <c r="BX26" s="221">
        <f t="shared" si="8"/>
        <v>105.76138956304726</v>
      </c>
      <c r="BY26" s="221">
        <f t="shared" si="9"/>
        <v>73.540742922123101</v>
      </c>
      <c r="BZ26" s="228"/>
      <c r="CA26" s="228"/>
      <c r="CB26" s="228"/>
      <c r="CC26" s="228"/>
      <c r="CD26" s="228"/>
      <c r="CE26" s="228"/>
      <c r="CF26" s="228"/>
      <c r="CG26" s="228"/>
      <c r="CH26" s="228"/>
      <c r="CI26" s="228"/>
      <c r="CJ26" s="228"/>
      <c r="CK26" s="228"/>
      <c r="CL26" s="228"/>
      <c r="CM26" s="228"/>
      <c r="CN26" s="228"/>
      <c r="CO26" s="228"/>
      <c r="CP26" s="228"/>
      <c r="CQ26" s="228"/>
      <c r="CR26" s="228"/>
    </row>
    <row r="27" spans="1:96" ht="12" customHeight="1">
      <c r="A27" s="215"/>
      <c r="B27" s="217">
        <f t="shared" si="10"/>
        <v>23</v>
      </c>
      <c r="C27" s="216"/>
      <c r="D27" s="230">
        <v>53.350963171324899</v>
      </c>
      <c r="E27" s="230">
        <v>53.350963171324899</v>
      </c>
      <c r="F27" s="230">
        <v>53.350963171324899</v>
      </c>
      <c r="G27" s="230">
        <v>53.350963171324899</v>
      </c>
      <c r="H27" s="230">
        <v>53.350963171324899</v>
      </c>
      <c r="I27" s="230">
        <v>53.350963171324899</v>
      </c>
      <c r="J27" s="230">
        <v>53.350963171324899</v>
      </c>
      <c r="K27" s="230">
        <v>53.350963171324899</v>
      </c>
      <c r="L27" s="230">
        <v>53.350963171324899</v>
      </c>
      <c r="M27" s="230">
        <v>53.350963171324899</v>
      </c>
      <c r="N27" s="230">
        <v>53.350963171324899</v>
      </c>
      <c r="O27" s="230">
        <v>53.350963171324899</v>
      </c>
      <c r="P27" s="230">
        <v>53.350963171324899</v>
      </c>
      <c r="Q27" s="230">
        <v>53.350963171324899</v>
      </c>
      <c r="R27" s="230">
        <v>53.350963171324899</v>
      </c>
      <c r="S27" s="216"/>
      <c r="T27" s="216">
        <v>52.562133038061901</v>
      </c>
      <c r="U27" s="216">
        <v>52.832225000739498</v>
      </c>
      <c r="V27" s="73">
        <f t="shared" si="2"/>
        <v>0.27009196267759705</v>
      </c>
      <c r="W27" s="215"/>
      <c r="X27" s="231">
        <v>73.340486249999898</v>
      </c>
      <c r="Y27" s="231">
        <v>73.340486249999898</v>
      </c>
      <c r="Z27" s="231">
        <v>73.340486249999898</v>
      </c>
      <c r="AA27" s="231">
        <v>73.340486249999898</v>
      </c>
      <c r="AB27" s="231">
        <v>73.340486249999898</v>
      </c>
      <c r="AC27" s="231">
        <v>73.340486249999898</v>
      </c>
      <c r="AD27" s="231">
        <v>73.340486249999898</v>
      </c>
      <c r="AE27" s="231">
        <v>47.244429687500002</v>
      </c>
      <c r="AF27" s="231">
        <v>73.340486249999898</v>
      </c>
      <c r="AG27" s="231">
        <v>73.340486249999898</v>
      </c>
      <c r="AH27" s="231">
        <v>73.340486249999898</v>
      </c>
      <c r="AI27" s="231">
        <v>73.340486249999898</v>
      </c>
      <c r="AJ27" s="231">
        <v>73.340486249999898</v>
      </c>
      <c r="AK27" s="231">
        <v>73.340486249999898</v>
      </c>
      <c r="AL27" s="231">
        <v>73.340486249999898</v>
      </c>
      <c r="AM27" s="215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248">
        <v>1E-3</v>
      </c>
      <c r="AU27" s="74">
        <v>47.244429687500002</v>
      </c>
      <c r="AV27" s="74">
        <v>1</v>
      </c>
      <c r="AW27" s="251">
        <v>1.4200000000000001E-4</v>
      </c>
      <c r="AX27" s="247">
        <v>3.8580000000000003E-2</v>
      </c>
      <c r="AY27" s="74">
        <v>2</v>
      </c>
      <c r="AZ27" s="74">
        <v>1</v>
      </c>
      <c r="BA27" s="74">
        <v>0</v>
      </c>
      <c r="BB27" s="215"/>
      <c r="BC27" s="215"/>
      <c r="BD27" s="221">
        <f t="shared" si="3"/>
        <v>1.9166666666666667</v>
      </c>
      <c r="BE27" s="225">
        <v>6900</v>
      </c>
      <c r="BF27" s="219">
        <v>604.43551124999999</v>
      </c>
      <c r="BG27" s="219">
        <v>644.54670367563801</v>
      </c>
      <c r="BH27" s="219">
        <v>-643.14807795611398</v>
      </c>
      <c r="BI27" s="224">
        <v>53.050693305292</v>
      </c>
      <c r="BJ27" s="224">
        <v>7.03378215758819</v>
      </c>
      <c r="BK27" s="221">
        <f t="shared" si="4"/>
        <v>0.91315594505103359</v>
      </c>
      <c r="BL27" s="221">
        <f t="shared" si="5"/>
        <v>91.728488551076566</v>
      </c>
      <c r="BM27" s="225">
        <v>6900</v>
      </c>
      <c r="BN27" s="219">
        <v>604.43551124999999</v>
      </c>
      <c r="BO27" s="219">
        <v>614.73145424123004</v>
      </c>
      <c r="BP27" s="219">
        <v>-612.251654743431</v>
      </c>
      <c r="BQ27" s="224">
        <v>52.850034054708701</v>
      </c>
      <c r="BR27" s="224">
        <v>6.8407194529976998</v>
      </c>
      <c r="BS27" s="221">
        <f t="shared" si="6"/>
        <v>0.7087370379750233</v>
      </c>
      <c r="BT27" s="221">
        <f t="shared" si="7"/>
        <v>91.728488551076566</v>
      </c>
      <c r="BU27" s="228"/>
      <c r="BV27" s="222">
        <v>115.46108859322899</v>
      </c>
      <c r="BW27" s="222">
        <v>79.652115168266604</v>
      </c>
      <c r="BX27" s="221">
        <f t="shared" si="8"/>
        <v>110.74296412020526</v>
      </c>
      <c r="BY27" s="221">
        <f t="shared" si="9"/>
        <v>76.428920869191302</v>
      </c>
      <c r="BZ27" s="228"/>
      <c r="CA27" s="228"/>
      <c r="CB27" s="228"/>
      <c r="CC27" s="228"/>
      <c r="CD27" s="228"/>
      <c r="CE27" s="228"/>
      <c r="CF27" s="228"/>
      <c r="CG27" s="228"/>
      <c r="CH27" s="228"/>
      <c r="CI27" s="228"/>
      <c r="CJ27" s="228"/>
      <c r="CK27" s="228"/>
      <c r="CL27" s="228"/>
      <c r="CM27" s="228"/>
      <c r="CN27" s="228"/>
      <c r="CO27" s="228"/>
      <c r="CP27" s="228"/>
      <c r="CQ27" s="228"/>
      <c r="CR27" s="228"/>
    </row>
    <row r="28" spans="1:96" ht="12" customHeight="1">
      <c r="A28" s="215"/>
      <c r="B28" s="217">
        <f t="shared" si="10"/>
        <v>24</v>
      </c>
      <c r="C28" s="216"/>
      <c r="D28" s="230">
        <v>52.741357702574902</v>
      </c>
      <c r="E28" s="230">
        <v>52.741357702574902</v>
      </c>
      <c r="F28" s="230">
        <v>52.741357702574902</v>
      </c>
      <c r="G28" s="230">
        <v>52.741357702574902</v>
      </c>
      <c r="H28" s="230">
        <v>52.741357702574902</v>
      </c>
      <c r="I28" s="230">
        <v>52.741357702574902</v>
      </c>
      <c r="J28" s="230">
        <v>52.741357702574902</v>
      </c>
      <c r="K28" s="230">
        <v>52.741357702574902</v>
      </c>
      <c r="L28" s="230">
        <v>52.741357702574902</v>
      </c>
      <c r="M28" s="230">
        <v>52.741357702574902</v>
      </c>
      <c r="N28" s="230">
        <v>52.741357702574902</v>
      </c>
      <c r="O28" s="230">
        <v>52.741357702574902</v>
      </c>
      <c r="P28" s="230">
        <v>52.741357702574902</v>
      </c>
      <c r="Q28" s="230">
        <v>52.741357702574902</v>
      </c>
      <c r="R28" s="230">
        <v>52.741357702574902</v>
      </c>
      <c r="S28" s="216"/>
      <c r="T28" s="216">
        <v>51.935105059207302</v>
      </c>
      <c r="U28" s="216">
        <v>52.2191528913513</v>
      </c>
      <c r="V28" s="73">
        <f t="shared" si="2"/>
        <v>0.28404783214399743</v>
      </c>
      <c r="W28" s="215"/>
      <c r="X28" s="231">
        <v>72.730880624999898</v>
      </c>
      <c r="Y28" s="231">
        <v>72.730880624999898</v>
      </c>
      <c r="Z28" s="231">
        <v>72.730880624999898</v>
      </c>
      <c r="AA28" s="231">
        <v>72.730880624999898</v>
      </c>
      <c r="AB28" s="231">
        <v>72.730880624999898</v>
      </c>
      <c r="AC28" s="231">
        <v>72.730880624999898</v>
      </c>
      <c r="AD28" s="231">
        <v>72.730880624999898</v>
      </c>
      <c r="AE28" s="231">
        <v>46.634824218749898</v>
      </c>
      <c r="AF28" s="231">
        <v>72.730880624999898</v>
      </c>
      <c r="AG28" s="231">
        <v>72.730880624999898</v>
      </c>
      <c r="AH28" s="231">
        <v>72.730880624999898</v>
      </c>
      <c r="AI28" s="231">
        <v>72.730880624999898</v>
      </c>
      <c r="AJ28" s="231">
        <v>72.730880624999898</v>
      </c>
      <c r="AK28" s="231">
        <v>72.730880624999898</v>
      </c>
      <c r="AL28" s="231">
        <v>72.730880624999898</v>
      </c>
      <c r="AM28" s="215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248">
        <v>1E-3</v>
      </c>
      <c r="AU28" s="74">
        <v>46.634824218749898</v>
      </c>
      <c r="AV28" s="74">
        <v>1</v>
      </c>
      <c r="AW28" s="251">
        <v>1.4200000000000001E-4</v>
      </c>
      <c r="AX28" s="247">
        <v>3.8580000000000003E-2</v>
      </c>
      <c r="AY28" s="74">
        <v>2</v>
      </c>
      <c r="AZ28" s="74">
        <v>1</v>
      </c>
      <c r="BA28" s="74">
        <v>0</v>
      </c>
      <c r="BB28" s="215"/>
      <c r="BC28" s="215"/>
      <c r="BD28" s="221">
        <f t="shared" si="3"/>
        <v>2</v>
      </c>
      <c r="BE28" s="225">
        <v>7200</v>
      </c>
      <c r="BF28" s="219">
        <v>592.91863602000001</v>
      </c>
      <c r="BG28" s="219">
        <v>646.43997561809499</v>
      </c>
      <c r="BH28" s="219">
        <v>-645.67303211480998</v>
      </c>
      <c r="BI28" s="224">
        <v>53.065147212796298</v>
      </c>
      <c r="BJ28" s="224">
        <v>7.0441100581056597</v>
      </c>
      <c r="BK28" s="221">
        <f t="shared" si="4"/>
        <v>0.92348384556850327</v>
      </c>
      <c r="BL28" s="221">
        <f t="shared" si="5"/>
        <v>80.211613321076584</v>
      </c>
      <c r="BM28" s="225">
        <v>7200</v>
      </c>
      <c r="BN28" s="219">
        <v>592.91863602000001</v>
      </c>
      <c r="BO28" s="219">
        <v>616.92196390068705</v>
      </c>
      <c r="BP28" s="219">
        <v>-614.93683157640703</v>
      </c>
      <c r="BQ28" s="224">
        <v>52.866294308229897</v>
      </c>
      <c r="BR28" s="224">
        <v>6.8536314451145897</v>
      </c>
      <c r="BS28" s="221">
        <f t="shared" si="6"/>
        <v>0.72164903009191317</v>
      </c>
      <c r="BT28" s="221">
        <f t="shared" si="7"/>
        <v>80.211613321076584</v>
      </c>
      <c r="BU28" s="228"/>
      <c r="BV28" s="222">
        <v>119.178124105059</v>
      </c>
      <c r="BW28" s="222">
        <v>81.667936801182506</v>
      </c>
      <c r="BX28" s="221">
        <f t="shared" si="8"/>
        <v>114.45999963203526</v>
      </c>
      <c r="BY28" s="221">
        <f t="shared" si="9"/>
        <v>78.444742502107204</v>
      </c>
      <c r="BZ28" s="228"/>
      <c r="CA28" s="228"/>
      <c r="CB28" s="228"/>
      <c r="CC28" s="228"/>
      <c r="CD28" s="228"/>
      <c r="CE28" s="228"/>
      <c r="CF28" s="228"/>
      <c r="CG28" s="228"/>
      <c r="CH28" s="228"/>
      <c r="CI28" s="228"/>
      <c r="CJ28" s="228"/>
      <c r="CK28" s="228"/>
      <c r="CL28" s="228"/>
      <c r="CM28" s="228"/>
      <c r="CN28" s="228"/>
      <c r="CO28" s="228"/>
      <c r="CP28" s="228"/>
      <c r="CQ28" s="228"/>
      <c r="CR28" s="228"/>
    </row>
    <row r="29" spans="1:96" ht="12" customHeight="1">
      <c r="A29" s="215"/>
      <c r="B29" s="217">
        <f t="shared" si="10"/>
        <v>25</v>
      </c>
      <c r="C29" s="216"/>
      <c r="D29" s="230">
        <v>52.131752233824898</v>
      </c>
      <c r="E29" s="230">
        <v>52.131752233824898</v>
      </c>
      <c r="F29" s="230">
        <v>52.131752233824898</v>
      </c>
      <c r="G29" s="230">
        <v>52.131752233824898</v>
      </c>
      <c r="H29" s="230">
        <v>52.131752233824898</v>
      </c>
      <c r="I29" s="230">
        <v>52.131752233824898</v>
      </c>
      <c r="J29" s="230">
        <v>52.131752233824898</v>
      </c>
      <c r="K29" s="230">
        <v>52.131752233824898</v>
      </c>
      <c r="L29" s="230">
        <v>52.131752233824898</v>
      </c>
      <c r="M29" s="230">
        <v>52.131752233824898</v>
      </c>
      <c r="N29" s="230">
        <v>52.131752233824898</v>
      </c>
      <c r="O29" s="230">
        <v>52.131752233824898</v>
      </c>
      <c r="P29" s="230">
        <v>52.131752233824898</v>
      </c>
      <c r="Q29" s="230">
        <v>52.131752233824898</v>
      </c>
      <c r="R29" s="230">
        <v>52.131752233824898</v>
      </c>
      <c r="S29" s="216"/>
      <c r="T29" s="216">
        <v>51.309978140307997</v>
      </c>
      <c r="U29" s="216">
        <v>51.607439921331498</v>
      </c>
      <c r="V29" s="73">
        <f t="shared" si="2"/>
        <v>0.29746178102350029</v>
      </c>
      <c r="W29" s="215"/>
      <c r="X29" s="231">
        <v>72.121274999999898</v>
      </c>
      <c r="Y29" s="231">
        <v>72.121274999999898</v>
      </c>
      <c r="Z29" s="231">
        <v>72.121274999999898</v>
      </c>
      <c r="AA29" s="231">
        <v>72.121274999999898</v>
      </c>
      <c r="AB29" s="231">
        <v>72.121274999999898</v>
      </c>
      <c r="AC29" s="231">
        <v>72.121274999999898</v>
      </c>
      <c r="AD29" s="231">
        <v>72.121274999999898</v>
      </c>
      <c r="AE29" s="231">
        <v>46.025218749999901</v>
      </c>
      <c r="AF29" s="231">
        <v>72.121274999999898</v>
      </c>
      <c r="AG29" s="231">
        <v>72.121274999999898</v>
      </c>
      <c r="AH29" s="231">
        <v>72.121274999999898</v>
      </c>
      <c r="AI29" s="231">
        <v>72.121274999999898</v>
      </c>
      <c r="AJ29" s="231">
        <v>72.121274999999898</v>
      </c>
      <c r="AK29" s="231">
        <v>72.121274999999898</v>
      </c>
      <c r="AL29" s="231">
        <v>72.121274999999898</v>
      </c>
      <c r="AM29" s="215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248">
        <v>1E-3</v>
      </c>
      <c r="AU29" s="74">
        <v>46.025218749999901</v>
      </c>
      <c r="AV29" s="74">
        <v>1</v>
      </c>
      <c r="AW29" s="251">
        <v>1.4200000000000001E-4</v>
      </c>
      <c r="AX29" s="247">
        <v>3.8580000000000003E-2</v>
      </c>
      <c r="AY29" s="74">
        <v>2</v>
      </c>
      <c r="AZ29" s="74">
        <v>1</v>
      </c>
      <c r="BA29" s="74">
        <v>0</v>
      </c>
      <c r="BB29" s="215"/>
      <c r="BC29" s="215"/>
      <c r="BD29" s="221">
        <f t="shared" si="3"/>
        <v>2.0833333333333335</v>
      </c>
      <c r="BE29" s="225">
        <v>7500</v>
      </c>
      <c r="BF29" s="219">
        <v>580.49</v>
      </c>
      <c r="BG29" s="219">
        <v>646.80041047767099</v>
      </c>
      <c r="BH29" s="219">
        <v>-646.65450416628505</v>
      </c>
      <c r="BI29" s="224">
        <v>53.069533324014401</v>
      </c>
      <c r="BJ29" s="224">
        <v>7.0444536624376797</v>
      </c>
      <c r="BK29" s="221">
        <f t="shared" si="4"/>
        <v>0.92382744990052323</v>
      </c>
      <c r="BL29" s="221">
        <f t="shared" si="5"/>
        <v>67.782977301076585</v>
      </c>
      <c r="BM29" s="225">
        <v>7500</v>
      </c>
      <c r="BN29" s="219">
        <v>580.49</v>
      </c>
      <c r="BO29" s="219">
        <v>617.92021502531998</v>
      </c>
      <c r="BP29" s="219">
        <v>-616.43912740641895</v>
      </c>
      <c r="BQ29" s="224">
        <v>52.874623888789799</v>
      </c>
      <c r="BR29" s="224">
        <v>6.8585729280439702</v>
      </c>
      <c r="BS29" s="221">
        <f t="shared" si="6"/>
        <v>0.72659051302129374</v>
      </c>
      <c r="BT29" s="221">
        <f t="shared" si="7"/>
        <v>67.782977301076585</v>
      </c>
      <c r="BU29" s="228"/>
      <c r="BV29" s="222">
        <v>121.589911302361</v>
      </c>
      <c r="BW29" s="222">
        <v>82.789324680747001</v>
      </c>
      <c r="BX29" s="221">
        <f t="shared" si="8"/>
        <v>116.87178682933727</v>
      </c>
      <c r="BY29" s="221">
        <f t="shared" si="9"/>
        <v>79.566130381671698</v>
      </c>
      <c r="BZ29" s="228"/>
      <c r="CA29" s="228"/>
      <c r="CB29" s="228"/>
      <c r="CC29" s="228"/>
      <c r="CD29" s="228"/>
      <c r="CE29" s="228"/>
      <c r="CF29" s="228"/>
      <c r="CG29" s="228"/>
      <c r="CH29" s="228"/>
      <c r="CI29" s="228"/>
      <c r="CJ29" s="228"/>
      <c r="CK29" s="228"/>
      <c r="CL29" s="228"/>
      <c r="CM29" s="228"/>
      <c r="CN29" s="228"/>
      <c r="CO29" s="228"/>
      <c r="CP29" s="228"/>
      <c r="CQ29" s="228"/>
      <c r="CR29" s="228"/>
    </row>
    <row r="30" spans="1:96" ht="12" customHeight="1">
      <c r="A30" s="215"/>
      <c r="B30" s="217">
        <f t="shared" si="10"/>
        <v>26</v>
      </c>
      <c r="C30" s="216"/>
      <c r="D30" s="230">
        <v>51.522146765074901</v>
      </c>
      <c r="E30" s="230">
        <v>51.522146765074901</v>
      </c>
      <c r="F30" s="230">
        <v>51.522146765074901</v>
      </c>
      <c r="G30" s="230">
        <v>51.522146765074901</v>
      </c>
      <c r="H30" s="230">
        <v>51.522146765074901</v>
      </c>
      <c r="I30" s="230">
        <v>51.522146765074901</v>
      </c>
      <c r="J30" s="230">
        <v>51.522146765074901</v>
      </c>
      <c r="K30" s="230">
        <v>51.522146765074901</v>
      </c>
      <c r="L30" s="230">
        <v>51.522146765074901</v>
      </c>
      <c r="M30" s="230">
        <v>51.522146765074901</v>
      </c>
      <c r="N30" s="230">
        <v>51.522146765074901</v>
      </c>
      <c r="O30" s="230">
        <v>51.522146765074901</v>
      </c>
      <c r="P30" s="230">
        <v>51.522146765074901</v>
      </c>
      <c r="Q30" s="230">
        <v>51.522146765074901</v>
      </c>
      <c r="R30" s="230">
        <v>51.522146765074901</v>
      </c>
      <c r="S30" s="216"/>
      <c r="T30" s="216">
        <v>50.686772231714102</v>
      </c>
      <c r="U30" s="216">
        <v>50.997032677504201</v>
      </c>
      <c r="V30" s="73">
        <f t="shared" si="2"/>
        <v>0.31026044579009948</v>
      </c>
      <c r="W30" s="215"/>
      <c r="X30" s="231">
        <v>71.511669374999997</v>
      </c>
      <c r="Y30" s="231">
        <v>71.511669374999997</v>
      </c>
      <c r="Z30" s="231">
        <v>71.511669374999997</v>
      </c>
      <c r="AA30" s="231">
        <v>71.511669374999997</v>
      </c>
      <c r="AB30" s="231">
        <v>71.511669374999997</v>
      </c>
      <c r="AC30" s="231">
        <v>71.511669374999997</v>
      </c>
      <c r="AD30" s="231">
        <v>71.511669374999997</v>
      </c>
      <c r="AE30" s="231">
        <v>45.415613281249897</v>
      </c>
      <c r="AF30" s="231">
        <v>71.511669374999997</v>
      </c>
      <c r="AG30" s="231">
        <v>71.511669374999997</v>
      </c>
      <c r="AH30" s="231">
        <v>71.511669374999997</v>
      </c>
      <c r="AI30" s="231">
        <v>71.511669374999997</v>
      </c>
      <c r="AJ30" s="231">
        <v>71.511669374999997</v>
      </c>
      <c r="AK30" s="231">
        <v>71.511669374999997</v>
      </c>
      <c r="AL30" s="231">
        <v>71.511669374999997</v>
      </c>
      <c r="AM30" s="215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248">
        <v>1E-3</v>
      </c>
      <c r="AU30" s="74">
        <v>45.415613281249897</v>
      </c>
      <c r="AV30" s="74">
        <v>1</v>
      </c>
      <c r="AW30" s="251">
        <v>1.4200000000000001E-4</v>
      </c>
      <c r="AX30" s="247">
        <v>3.8580000000000003E-2</v>
      </c>
      <c r="AY30" s="74">
        <v>2</v>
      </c>
      <c r="AZ30" s="74">
        <v>1</v>
      </c>
      <c r="BA30" s="74">
        <v>0</v>
      </c>
      <c r="BB30" s="215"/>
      <c r="BC30" s="215"/>
      <c r="BD30" s="221">
        <f t="shared" si="3"/>
        <v>2.1666666666666665</v>
      </c>
      <c r="BE30" s="225">
        <v>7800</v>
      </c>
      <c r="BF30" s="219">
        <v>567.28577393</v>
      </c>
      <c r="BG30" s="219">
        <v>645.664827506047</v>
      </c>
      <c r="BH30" s="219">
        <v>-646.12462896577802</v>
      </c>
      <c r="BI30" s="224">
        <v>53.064089651387199</v>
      </c>
      <c r="BJ30" s="224">
        <v>7.0350696672516397</v>
      </c>
      <c r="BK30" s="221">
        <f t="shared" si="4"/>
        <v>0.91444345471448329</v>
      </c>
      <c r="BL30" s="221">
        <f t="shared" si="5"/>
        <v>54.578751231076581</v>
      </c>
      <c r="BM30" s="225">
        <v>7800</v>
      </c>
      <c r="BN30" s="219">
        <v>567.28577393</v>
      </c>
      <c r="BO30" s="219">
        <v>617.74258839596098</v>
      </c>
      <c r="BP30" s="219">
        <v>-616.76971130214099</v>
      </c>
      <c r="BQ30" s="224">
        <v>52.875133800955197</v>
      </c>
      <c r="BR30" s="224">
        <v>6.8556813526083804</v>
      </c>
      <c r="BS30" s="221">
        <f t="shared" si="6"/>
        <v>0.72369893758570392</v>
      </c>
      <c r="BT30" s="221">
        <f t="shared" si="7"/>
        <v>54.578751231076581</v>
      </c>
      <c r="BU30" s="228"/>
      <c r="BV30" s="222">
        <v>122.670036099516</v>
      </c>
      <c r="BW30" s="222">
        <v>83.003997277520696</v>
      </c>
      <c r="BX30" s="221">
        <f t="shared" si="8"/>
        <v>117.95191162649226</v>
      </c>
      <c r="BY30" s="221">
        <f t="shared" si="9"/>
        <v>79.780802978445394</v>
      </c>
      <c r="BZ30" s="228"/>
      <c r="CA30" s="228"/>
      <c r="CB30" s="228"/>
      <c r="CC30" s="228"/>
      <c r="CD30" s="228"/>
      <c r="CE30" s="228"/>
      <c r="CF30" s="228"/>
      <c r="CG30" s="228"/>
      <c r="CH30" s="228"/>
      <c r="CI30" s="228"/>
      <c r="CJ30" s="228"/>
      <c r="CK30" s="228"/>
      <c r="CL30" s="228"/>
      <c r="CM30" s="228"/>
      <c r="CN30" s="228"/>
      <c r="CO30" s="228"/>
      <c r="CP30" s="228"/>
      <c r="CQ30" s="228"/>
      <c r="CR30" s="228"/>
    </row>
    <row r="31" spans="1:96" ht="12" customHeight="1">
      <c r="A31" s="215"/>
      <c r="B31" s="217">
        <f t="shared" si="10"/>
        <v>27</v>
      </c>
      <c r="C31" s="216"/>
      <c r="D31" s="230">
        <v>50.912541296324903</v>
      </c>
      <c r="E31" s="230">
        <v>50.912541296324903</v>
      </c>
      <c r="F31" s="230">
        <v>50.912541296324903</v>
      </c>
      <c r="G31" s="230">
        <v>50.912541296324903</v>
      </c>
      <c r="H31" s="230">
        <v>50.912541296324903</v>
      </c>
      <c r="I31" s="230">
        <v>50.912541296324903</v>
      </c>
      <c r="J31" s="230">
        <v>50.912541296324903</v>
      </c>
      <c r="K31" s="230">
        <v>50.912541296324903</v>
      </c>
      <c r="L31" s="230">
        <v>50.912541296324903</v>
      </c>
      <c r="M31" s="230">
        <v>50.912541296324903</v>
      </c>
      <c r="N31" s="230">
        <v>50.912541296324903</v>
      </c>
      <c r="O31" s="230">
        <v>50.912541296324903</v>
      </c>
      <c r="P31" s="230">
        <v>50.912541296324903</v>
      </c>
      <c r="Q31" s="230">
        <v>50.912541296324903</v>
      </c>
      <c r="R31" s="230">
        <v>50.912541296324903</v>
      </c>
      <c r="S31" s="216"/>
      <c r="T31" s="216">
        <v>50.065501953778501</v>
      </c>
      <c r="U31" s="216">
        <v>50.387876532004</v>
      </c>
      <c r="V31" s="73">
        <f t="shared" si="2"/>
        <v>0.32237457822549942</v>
      </c>
      <c r="W31" s="215"/>
      <c r="X31" s="231">
        <v>70.902063749999996</v>
      </c>
      <c r="Y31" s="231">
        <v>70.902063749999996</v>
      </c>
      <c r="Z31" s="231">
        <v>70.902063749999996</v>
      </c>
      <c r="AA31" s="231">
        <v>70.902063749999996</v>
      </c>
      <c r="AB31" s="231">
        <v>70.902063749999996</v>
      </c>
      <c r="AC31" s="231">
        <v>70.902063749999996</v>
      </c>
      <c r="AD31" s="231">
        <v>70.902063749999996</v>
      </c>
      <c r="AE31" s="231">
        <v>44.8060078124999</v>
      </c>
      <c r="AF31" s="231">
        <v>70.902063749999996</v>
      </c>
      <c r="AG31" s="231">
        <v>70.902063749999996</v>
      </c>
      <c r="AH31" s="231">
        <v>70.902063749999996</v>
      </c>
      <c r="AI31" s="231">
        <v>70.902063749999996</v>
      </c>
      <c r="AJ31" s="231">
        <v>70.902063749999996</v>
      </c>
      <c r="AK31" s="231">
        <v>70.902063749999996</v>
      </c>
      <c r="AL31" s="231">
        <v>70.902063749999996</v>
      </c>
      <c r="AM31" s="215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248">
        <v>1E-3</v>
      </c>
      <c r="AU31" s="74">
        <v>44.8060078124999</v>
      </c>
      <c r="AV31" s="74">
        <v>1</v>
      </c>
      <c r="AW31" s="251">
        <v>1.4200000000000001E-4</v>
      </c>
      <c r="AX31" s="247">
        <v>3.8580000000000003E-2</v>
      </c>
      <c r="AY31" s="74">
        <v>2</v>
      </c>
      <c r="AZ31" s="74">
        <v>1</v>
      </c>
      <c r="BA31" s="74">
        <v>0</v>
      </c>
      <c r="BB31" s="215"/>
      <c r="BC31" s="215"/>
      <c r="BD31" s="221">
        <f t="shared" si="3"/>
        <v>2.25</v>
      </c>
      <c r="BE31" s="225">
        <v>8100</v>
      </c>
      <c r="BF31" s="219">
        <v>553.45062605999999</v>
      </c>
      <c r="BG31" s="219">
        <v>643.08456840245401</v>
      </c>
      <c r="BH31" s="219">
        <v>-644.13052841817205</v>
      </c>
      <c r="BI31" s="224">
        <v>53.049123371959901</v>
      </c>
      <c r="BJ31" s="224">
        <v>7.0162819951667199</v>
      </c>
      <c r="BK31" s="221">
        <f t="shared" si="4"/>
        <v>0.89565578262956347</v>
      </c>
      <c r="BL31" s="221">
        <f t="shared" si="5"/>
        <v>40.743603361076566</v>
      </c>
      <c r="BM31" s="225">
        <v>8100</v>
      </c>
      <c r="BN31" s="219">
        <v>553.45062605999999</v>
      </c>
      <c r="BO31" s="219">
        <v>616.41852876278097</v>
      </c>
      <c r="BP31" s="219">
        <v>-615.95316891723405</v>
      </c>
      <c r="BQ31" s="224">
        <v>52.868005209643499</v>
      </c>
      <c r="BR31" s="224">
        <v>6.8451621110301897</v>
      </c>
      <c r="BS31" s="221">
        <f t="shared" si="6"/>
        <v>0.71317969600751319</v>
      </c>
      <c r="BT31" s="221">
        <f t="shared" si="7"/>
        <v>40.743603361076566</v>
      </c>
      <c r="BU31" s="228"/>
      <c r="BV31" s="222">
        <v>122.40666888365</v>
      </c>
      <c r="BW31" s="222">
        <v>82.309603480113196</v>
      </c>
      <c r="BX31" s="221">
        <f t="shared" si="8"/>
        <v>117.68854441062626</v>
      </c>
      <c r="BY31" s="221">
        <f t="shared" si="9"/>
        <v>79.086409181037894</v>
      </c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</row>
    <row r="32" spans="1:96" ht="12" customHeight="1">
      <c r="A32" s="215"/>
      <c r="B32" s="217">
        <f t="shared" si="10"/>
        <v>28</v>
      </c>
      <c r="C32" s="216"/>
      <c r="D32" s="230">
        <v>50.302935827574899</v>
      </c>
      <c r="E32" s="230">
        <v>50.302935827574899</v>
      </c>
      <c r="F32" s="230">
        <v>50.302935827574899</v>
      </c>
      <c r="G32" s="230">
        <v>50.302935827574899</v>
      </c>
      <c r="H32" s="230">
        <v>50.302935827574899</v>
      </c>
      <c r="I32" s="230">
        <v>50.302935827574899</v>
      </c>
      <c r="J32" s="230">
        <v>50.302935827574899</v>
      </c>
      <c r="K32" s="230">
        <v>50.302935827574899</v>
      </c>
      <c r="L32" s="230">
        <v>50.302935827574899</v>
      </c>
      <c r="M32" s="230">
        <v>50.302935827574899</v>
      </c>
      <c r="N32" s="230">
        <v>50.302935827574899</v>
      </c>
      <c r="O32" s="230">
        <v>50.302935827574899</v>
      </c>
      <c r="P32" s="230">
        <v>50.302935827574899</v>
      </c>
      <c r="Q32" s="230">
        <v>50.302935827574899</v>
      </c>
      <c r="R32" s="230">
        <v>50.302935827574899</v>
      </c>
      <c r="S32" s="216"/>
      <c r="T32" s="216">
        <v>49.446176548371497</v>
      </c>
      <c r="U32" s="216">
        <v>49.779915873065903</v>
      </c>
      <c r="V32" s="73">
        <f t="shared" si="2"/>
        <v>0.33373932469440604</v>
      </c>
      <c r="W32" s="215"/>
      <c r="X32" s="231">
        <v>70.292458124999996</v>
      </c>
      <c r="Y32" s="231">
        <v>70.292458124999996</v>
      </c>
      <c r="Z32" s="231">
        <v>70.292458124999996</v>
      </c>
      <c r="AA32" s="231">
        <v>70.292458124999996</v>
      </c>
      <c r="AB32" s="231">
        <v>70.292458124999996</v>
      </c>
      <c r="AC32" s="231">
        <v>70.292458124999996</v>
      </c>
      <c r="AD32" s="231">
        <v>70.292458124999996</v>
      </c>
      <c r="AE32" s="231">
        <v>44.196402343749902</v>
      </c>
      <c r="AF32" s="231">
        <v>70.292458124999996</v>
      </c>
      <c r="AG32" s="231">
        <v>70.292458124999996</v>
      </c>
      <c r="AH32" s="231">
        <v>70.292458124999996</v>
      </c>
      <c r="AI32" s="231">
        <v>70.292458124999996</v>
      </c>
      <c r="AJ32" s="231">
        <v>70.292458124999996</v>
      </c>
      <c r="AK32" s="231">
        <v>70.292458124999996</v>
      </c>
      <c r="AL32" s="231">
        <v>70.292458124999996</v>
      </c>
      <c r="AM32" s="215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248">
        <v>1E-3</v>
      </c>
      <c r="AU32" s="74">
        <v>44.196402343749902</v>
      </c>
      <c r="AV32" s="74">
        <v>1</v>
      </c>
      <c r="AW32" s="251">
        <v>1.4200000000000001E-4</v>
      </c>
      <c r="AX32" s="247">
        <v>3.8580000000000003E-2</v>
      </c>
      <c r="AY32" s="74">
        <v>2</v>
      </c>
      <c r="AZ32" s="74">
        <v>1</v>
      </c>
      <c r="BA32" s="74">
        <v>0</v>
      </c>
      <c r="BB32" s="215"/>
      <c r="BC32" s="215"/>
      <c r="BD32" s="221">
        <f t="shared" si="3"/>
        <v>2.3333333333333335</v>
      </c>
      <c r="BE32" s="225">
        <v>8400</v>
      </c>
      <c r="BF32" s="219">
        <v>539.13613719</v>
      </c>
      <c r="BG32" s="219">
        <v>639.12397476846604</v>
      </c>
      <c r="BH32" s="219">
        <v>-640.73275305745904</v>
      </c>
      <c r="BI32" s="224">
        <v>53.025003678835901</v>
      </c>
      <c r="BJ32" s="224">
        <v>6.98847507527997</v>
      </c>
      <c r="BK32" s="221">
        <f t="shared" si="4"/>
        <v>0.86784886274281359</v>
      </c>
      <c r="BL32" s="221">
        <f t="shared" si="5"/>
        <v>26.429114491076575</v>
      </c>
      <c r="BM32" s="225">
        <v>8400</v>
      </c>
      <c r="BN32" s="219">
        <v>539.13613719</v>
      </c>
      <c r="BO32" s="219">
        <v>613.98930112523306</v>
      </c>
      <c r="BP32" s="219">
        <v>-614.02625111250904</v>
      </c>
      <c r="BQ32" s="224">
        <v>52.8534824601522</v>
      </c>
      <c r="BR32" s="224">
        <v>6.8272818823822599</v>
      </c>
      <c r="BS32" s="221">
        <f t="shared" si="6"/>
        <v>0.69529946735958337</v>
      </c>
      <c r="BT32" s="221">
        <f t="shared" si="7"/>
        <v>26.429114491076575</v>
      </c>
      <c r="BU32" s="228"/>
      <c r="BV32" s="222">
        <v>120.80269407350499</v>
      </c>
      <c r="BW32" s="222">
        <v>80.713748344741404</v>
      </c>
      <c r="BX32" s="221">
        <f t="shared" si="8"/>
        <v>116.08456960048126</v>
      </c>
      <c r="BY32" s="221">
        <f t="shared" si="9"/>
        <v>77.490554045666102</v>
      </c>
      <c r="BZ32" s="228"/>
      <c r="CA32" s="228"/>
      <c r="CB32" s="228"/>
      <c r="CC32" s="228"/>
      <c r="CD32" s="228"/>
      <c r="CE32" s="228"/>
      <c r="CF32" s="228"/>
      <c r="CG32" s="228"/>
      <c r="CH32" s="228"/>
      <c r="CI32" s="228"/>
      <c r="CJ32" s="228"/>
      <c r="CK32" s="228"/>
      <c r="CL32" s="228"/>
      <c r="CM32" s="228"/>
      <c r="CN32" s="228"/>
      <c r="CO32" s="228"/>
      <c r="CP32" s="228"/>
      <c r="CQ32" s="228"/>
      <c r="CR32" s="228"/>
    </row>
    <row r="33" spans="1:96" ht="12" customHeight="1">
      <c r="A33" s="215"/>
      <c r="B33" s="217">
        <f t="shared" si="10"/>
        <v>29</v>
      </c>
      <c r="C33" s="216"/>
      <c r="D33" s="230">
        <v>49.693330358824902</v>
      </c>
      <c r="E33" s="230">
        <v>49.693330358824902</v>
      </c>
      <c r="F33" s="230">
        <v>49.693330358824902</v>
      </c>
      <c r="G33" s="230">
        <v>49.693330358824902</v>
      </c>
      <c r="H33" s="230">
        <v>49.693330358824902</v>
      </c>
      <c r="I33" s="230">
        <v>49.693330358824902</v>
      </c>
      <c r="J33" s="230">
        <v>49.693330358824902</v>
      </c>
      <c r="K33" s="230">
        <v>49.693330358824902</v>
      </c>
      <c r="L33" s="230">
        <v>49.693330358824902</v>
      </c>
      <c r="M33" s="230">
        <v>49.693330358824902</v>
      </c>
      <c r="N33" s="230">
        <v>49.693330358824902</v>
      </c>
      <c r="O33" s="230">
        <v>49.693330358824902</v>
      </c>
      <c r="P33" s="230">
        <v>49.693330358824902</v>
      </c>
      <c r="Q33" s="230">
        <v>49.693330358824902</v>
      </c>
      <c r="R33" s="230">
        <v>49.693330358824902</v>
      </c>
      <c r="S33" s="216"/>
      <c r="T33" s="216">
        <v>48.828799857958302</v>
      </c>
      <c r="U33" s="216">
        <v>49.173094329146203</v>
      </c>
      <c r="V33" s="73">
        <f t="shared" si="2"/>
        <v>0.3442944711879008</v>
      </c>
      <c r="W33" s="215"/>
      <c r="X33" s="231">
        <v>69.682852499999996</v>
      </c>
      <c r="Y33" s="231">
        <v>69.682852499999996</v>
      </c>
      <c r="Z33" s="231">
        <v>69.682852499999996</v>
      </c>
      <c r="AA33" s="231">
        <v>69.682852499999996</v>
      </c>
      <c r="AB33" s="231">
        <v>69.682852499999996</v>
      </c>
      <c r="AC33" s="231">
        <v>69.682852499999996</v>
      </c>
      <c r="AD33" s="231">
        <v>69.682852499999996</v>
      </c>
      <c r="AE33" s="231">
        <v>43.586796874999898</v>
      </c>
      <c r="AF33" s="231">
        <v>69.682852499999996</v>
      </c>
      <c r="AG33" s="231">
        <v>69.682852499999996</v>
      </c>
      <c r="AH33" s="231">
        <v>69.682852499999996</v>
      </c>
      <c r="AI33" s="231">
        <v>69.682852499999996</v>
      </c>
      <c r="AJ33" s="231">
        <v>69.682852499999996</v>
      </c>
      <c r="AK33" s="231">
        <v>69.682852499999996</v>
      </c>
      <c r="AL33" s="231">
        <v>69.682852499999996</v>
      </c>
      <c r="AM33" s="215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248">
        <v>1E-3</v>
      </c>
      <c r="AU33" s="74">
        <v>43.586796874999898</v>
      </c>
      <c r="AV33" s="74">
        <v>1</v>
      </c>
      <c r="AW33" s="251">
        <v>1.4200000000000001E-4</v>
      </c>
      <c r="AX33" s="247">
        <v>3.8580000000000003E-2</v>
      </c>
      <c r="AY33" s="74">
        <v>2</v>
      </c>
      <c r="AZ33" s="74">
        <v>1</v>
      </c>
      <c r="BA33" s="74">
        <v>0</v>
      </c>
      <c r="BB33" s="215"/>
      <c r="BC33" s="215"/>
      <c r="BD33" s="221">
        <f t="shared" si="3"/>
        <v>2.4166666666666665</v>
      </c>
      <c r="BE33" s="225">
        <v>8700</v>
      </c>
      <c r="BF33" s="219">
        <v>524.49913982999999</v>
      </c>
      <c r="BG33" s="219">
        <v>633.85884588663396</v>
      </c>
      <c r="BH33" s="219">
        <v>-636.00370946276996</v>
      </c>
      <c r="BI33" s="224">
        <v>52.992155165688303</v>
      </c>
      <c r="BJ33" s="224">
        <v>6.9520875751992603</v>
      </c>
      <c r="BK33" s="221">
        <f t="shared" si="4"/>
        <v>0.83146136266210391</v>
      </c>
      <c r="BL33" s="221">
        <f t="shared" si="5"/>
        <v>11.792117131076566</v>
      </c>
      <c r="BM33" s="225">
        <v>8700</v>
      </c>
      <c r="BN33" s="219">
        <v>524.49913982999999</v>
      </c>
      <c r="BO33" s="219">
        <v>610.50670456867397</v>
      </c>
      <c r="BP33" s="219">
        <v>-611.03657998774099</v>
      </c>
      <c r="BQ33" s="224">
        <v>52.831866432349599</v>
      </c>
      <c r="BR33" s="224">
        <v>6.80236226915902</v>
      </c>
      <c r="BS33" s="221">
        <f t="shared" si="6"/>
        <v>0.67037985413634349</v>
      </c>
      <c r="BT33" s="221">
        <f t="shared" si="7"/>
        <v>11.792117131076566</v>
      </c>
      <c r="BU33" s="228"/>
      <c r="BV33" s="222">
        <v>117.875678529049</v>
      </c>
      <c r="BW33" s="222">
        <v>78.233909804048693</v>
      </c>
      <c r="BX33" s="221">
        <f t="shared" si="8"/>
        <v>113.15755405602526</v>
      </c>
      <c r="BY33" s="221">
        <f t="shared" si="9"/>
        <v>75.01071550497339</v>
      </c>
      <c r="BZ33" s="228"/>
      <c r="CA33" s="228"/>
      <c r="CB33" s="228"/>
      <c r="CC33" s="228"/>
      <c r="CD33" s="228"/>
      <c r="CE33" s="228"/>
      <c r="CF33" s="228"/>
      <c r="CG33" s="228"/>
      <c r="CH33" s="228"/>
      <c r="CI33" s="228"/>
      <c r="CJ33" s="228"/>
      <c r="CK33" s="228"/>
      <c r="CL33" s="228"/>
      <c r="CM33" s="228"/>
      <c r="CN33" s="228"/>
      <c r="CO33" s="228"/>
      <c r="CP33" s="228"/>
      <c r="CQ33" s="228"/>
      <c r="CR33" s="228"/>
    </row>
    <row r="34" spans="1:96" ht="12" customHeight="1">
      <c r="A34" s="215"/>
      <c r="B34" s="217">
        <f t="shared" si="10"/>
        <v>30</v>
      </c>
      <c r="C34" s="216"/>
      <c r="D34" s="230">
        <v>49.083724890074897</v>
      </c>
      <c r="E34" s="230">
        <v>49.083724890074897</v>
      </c>
      <c r="F34" s="230">
        <v>49.083724890074897</v>
      </c>
      <c r="G34" s="230">
        <v>49.083724890074897</v>
      </c>
      <c r="H34" s="230">
        <v>49.083724890074897</v>
      </c>
      <c r="I34" s="230">
        <v>49.083724890074897</v>
      </c>
      <c r="J34" s="230">
        <v>49.083724890074897</v>
      </c>
      <c r="K34" s="230">
        <v>49.083724890074897</v>
      </c>
      <c r="L34" s="230">
        <v>49.083724890074897</v>
      </c>
      <c r="M34" s="230">
        <v>49.083724890074897</v>
      </c>
      <c r="N34" s="230">
        <v>49.083724890074897</v>
      </c>
      <c r="O34" s="230">
        <v>49.083724890074897</v>
      </c>
      <c r="P34" s="230">
        <v>49.083724890074897</v>
      </c>
      <c r="Q34" s="230">
        <v>49.083724890074897</v>
      </c>
      <c r="R34" s="230">
        <v>49.083724890074897</v>
      </c>
      <c r="S34" s="216"/>
      <c r="T34" s="216">
        <v>48.213370332810797</v>
      </c>
      <c r="U34" s="216">
        <v>48.567354985343599</v>
      </c>
      <c r="V34" s="73">
        <f t="shared" si="2"/>
        <v>0.35398465253280165</v>
      </c>
      <c r="W34" s="215"/>
      <c r="X34" s="231">
        <v>69.073246874999995</v>
      </c>
      <c r="Y34" s="231">
        <v>69.073246874999995</v>
      </c>
      <c r="Z34" s="231">
        <v>69.073246874999995</v>
      </c>
      <c r="AA34" s="231">
        <v>69.073246874999995</v>
      </c>
      <c r="AB34" s="231">
        <v>69.073246874999995</v>
      </c>
      <c r="AC34" s="231">
        <v>69.073246874999995</v>
      </c>
      <c r="AD34" s="231">
        <v>69.073246874999995</v>
      </c>
      <c r="AE34" s="231">
        <v>42.97719140625</v>
      </c>
      <c r="AF34" s="231">
        <v>69.073246874999995</v>
      </c>
      <c r="AG34" s="231">
        <v>69.073246874999995</v>
      </c>
      <c r="AH34" s="231">
        <v>69.073246874999995</v>
      </c>
      <c r="AI34" s="231">
        <v>69.073246874999995</v>
      </c>
      <c r="AJ34" s="231">
        <v>69.073246874999995</v>
      </c>
      <c r="AK34" s="231">
        <v>69.073246874999995</v>
      </c>
      <c r="AL34" s="231">
        <v>69.073246874999995</v>
      </c>
      <c r="AM34" s="215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248">
        <v>1E-3</v>
      </c>
      <c r="AU34" s="74">
        <v>42.97719140625</v>
      </c>
      <c r="AV34" s="74">
        <v>1</v>
      </c>
      <c r="AW34" s="251">
        <v>1.4200000000000001E-4</v>
      </c>
      <c r="AX34" s="247">
        <v>3.8580000000000003E-2</v>
      </c>
      <c r="AY34" s="74">
        <v>2</v>
      </c>
      <c r="AZ34" s="74">
        <v>1</v>
      </c>
      <c r="BA34" s="74">
        <v>0</v>
      </c>
      <c r="BB34" s="215"/>
      <c r="BC34" s="215"/>
      <c r="BD34" s="221">
        <f t="shared" si="3"/>
        <v>2.5</v>
      </c>
      <c r="BE34" s="225">
        <v>9000</v>
      </c>
      <c r="BF34" s="219">
        <v>509.7</v>
      </c>
      <c r="BG34" s="219">
        <v>627.37489073970403</v>
      </c>
      <c r="BH34" s="219">
        <v>-630.02608672192798</v>
      </c>
      <c r="BI34" s="224">
        <v>52.951051660247998</v>
      </c>
      <c r="BJ34" s="224">
        <v>6.9076065136457903</v>
      </c>
      <c r="BK34" s="221">
        <f t="shared" si="4"/>
        <v>0.78698030110863382</v>
      </c>
      <c r="BL34" s="221">
        <f t="shared" si="5"/>
        <v>-3.0070226989234357</v>
      </c>
      <c r="BM34" s="225">
        <v>9000</v>
      </c>
      <c r="BN34" s="219">
        <v>509.7</v>
      </c>
      <c r="BO34" s="219">
        <v>606.03176189025396</v>
      </c>
      <c r="BP34" s="219">
        <v>-607.04133105717301</v>
      </c>
      <c r="BQ34" s="224">
        <v>52.8035082103533</v>
      </c>
      <c r="BR34" s="224">
        <v>6.7707737075246701</v>
      </c>
      <c r="BS34" s="221">
        <f t="shared" si="6"/>
        <v>0.63879129250199362</v>
      </c>
      <c r="BT34" s="221">
        <f t="shared" si="7"/>
        <v>-3.0070226989234357</v>
      </c>
      <c r="BU34" s="228"/>
      <c r="BV34" s="222">
        <v>113.657679157827</v>
      </c>
      <c r="BW34" s="222">
        <v>74.897247247393494</v>
      </c>
      <c r="BX34" s="221">
        <f t="shared" si="8"/>
        <v>108.93955468480327</v>
      </c>
      <c r="BY34" s="221">
        <f t="shared" si="9"/>
        <v>71.674052948318192</v>
      </c>
      <c r="BZ34" s="228"/>
      <c r="CA34" s="228"/>
      <c r="CB34" s="228"/>
      <c r="CC34" s="228"/>
      <c r="CD34" s="228"/>
      <c r="CE34" s="228"/>
      <c r="CF34" s="228"/>
      <c r="CG34" s="228"/>
      <c r="CH34" s="228"/>
      <c r="CI34" s="228"/>
      <c r="CJ34" s="228"/>
      <c r="CK34" s="228"/>
      <c r="CL34" s="228"/>
      <c r="CM34" s="228"/>
      <c r="CN34" s="228"/>
      <c r="CO34" s="228"/>
      <c r="CP34" s="228"/>
      <c r="CQ34" s="228"/>
      <c r="CR34" s="228"/>
    </row>
    <row r="35" spans="1:96" ht="12" customHeight="1">
      <c r="A35" s="215"/>
      <c r="B35" s="217">
        <f t="shared" si="10"/>
        <v>31</v>
      </c>
      <c r="C35" s="216"/>
      <c r="D35" s="230">
        <v>48.4741194213249</v>
      </c>
      <c r="E35" s="230">
        <v>48.4741194213249</v>
      </c>
      <c r="F35" s="230">
        <v>48.4741194213249</v>
      </c>
      <c r="G35" s="230">
        <v>48.4741194213249</v>
      </c>
      <c r="H35" s="230">
        <v>48.4741194213249</v>
      </c>
      <c r="I35" s="230">
        <v>48.4741194213249</v>
      </c>
      <c r="J35" s="230">
        <v>48.4741194213249</v>
      </c>
      <c r="K35" s="230">
        <v>48.4741194213249</v>
      </c>
      <c r="L35" s="230">
        <v>48.4741194213249</v>
      </c>
      <c r="M35" s="230">
        <v>48.4741194213249</v>
      </c>
      <c r="N35" s="230">
        <v>48.4741194213249</v>
      </c>
      <c r="O35" s="230">
        <v>48.4741194213249</v>
      </c>
      <c r="P35" s="230">
        <v>48.4741194213249</v>
      </c>
      <c r="Q35" s="230">
        <v>48.4741194213249</v>
      </c>
      <c r="R35" s="230">
        <v>48.4741194213249</v>
      </c>
      <c r="S35" s="216"/>
      <c r="T35" s="216">
        <v>47.599881066563299</v>
      </c>
      <c r="U35" s="216">
        <v>47.962640591224798</v>
      </c>
      <c r="V35" s="73">
        <f t="shared" si="2"/>
        <v>0.36275952466149874</v>
      </c>
      <c r="W35" s="215"/>
      <c r="X35" s="231">
        <v>68.463641249999995</v>
      </c>
      <c r="Y35" s="231">
        <v>68.463641249999995</v>
      </c>
      <c r="Z35" s="231">
        <v>68.463641249999995</v>
      </c>
      <c r="AA35" s="231">
        <v>68.463641249999995</v>
      </c>
      <c r="AB35" s="231">
        <v>68.463641249999995</v>
      </c>
      <c r="AC35" s="231">
        <v>68.463641249999995</v>
      </c>
      <c r="AD35" s="231">
        <v>68.463641249999995</v>
      </c>
      <c r="AE35" s="231">
        <v>42.367585937499904</v>
      </c>
      <c r="AF35" s="231">
        <v>68.463641249999995</v>
      </c>
      <c r="AG35" s="231">
        <v>68.463641249999995</v>
      </c>
      <c r="AH35" s="231">
        <v>68.463641249999995</v>
      </c>
      <c r="AI35" s="231">
        <v>68.463641249999995</v>
      </c>
      <c r="AJ35" s="231">
        <v>68.463641249999995</v>
      </c>
      <c r="AK35" s="231">
        <v>68.463641249999995</v>
      </c>
      <c r="AL35" s="231">
        <v>68.463641249999995</v>
      </c>
      <c r="AM35" s="215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248">
        <v>1E-3</v>
      </c>
      <c r="AU35" s="74">
        <v>42.367585937499904</v>
      </c>
      <c r="AV35" s="74">
        <v>1</v>
      </c>
      <c r="AW35" s="251">
        <v>1.4200000000000001E-4</v>
      </c>
      <c r="AX35" s="247">
        <v>3.8580000000000003E-2</v>
      </c>
      <c r="AY35" s="74">
        <v>2</v>
      </c>
      <c r="AZ35" s="74">
        <v>1</v>
      </c>
      <c r="BA35" s="74">
        <v>0</v>
      </c>
      <c r="BB35" s="215"/>
      <c r="BC35" s="215"/>
      <c r="BD35" s="221">
        <f t="shared" si="3"/>
        <v>2.5833333333333335</v>
      </c>
      <c r="BE35" s="225">
        <v>9300</v>
      </c>
      <c r="BF35" s="219">
        <v>494.90086016999999</v>
      </c>
      <c r="BG35" s="219">
        <v>619.76618900184803</v>
      </c>
      <c r="BH35" s="219">
        <v>-622.89129553086104</v>
      </c>
      <c r="BI35" s="224">
        <v>52.902210440739701</v>
      </c>
      <c r="BJ35" s="224">
        <v>6.8555617005879403</v>
      </c>
      <c r="BK35" s="221">
        <f t="shared" si="4"/>
        <v>0.7349354880507839</v>
      </c>
      <c r="BL35" s="221">
        <f t="shared" si="5"/>
        <v>-17.806162528923437</v>
      </c>
      <c r="BM35" s="225">
        <v>9300</v>
      </c>
      <c r="BN35" s="219">
        <v>494.90086016999999</v>
      </c>
      <c r="BO35" s="219">
        <v>600.63340275337498</v>
      </c>
      <c r="BP35" s="219">
        <v>-602.10590918990397</v>
      </c>
      <c r="BQ35" s="224">
        <v>52.768803050017198</v>
      </c>
      <c r="BR35" s="224">
        <v>6.7329296375695602</v>
      </c>
      <c r="BS35" s="221">
        <f t="shared" si="6"/>
        <v>0.60094722254688371</v>
      </c>
      <c r="BT35" s="221">
        <f t="shared" si="7"/>
        <v>-17.806162528923437</v>
      </c>
      <c r="BU35" s="228"/>
      <c r="BV35" s="222">
        <v>108.194891825159</v>
      </c>
      <c r="BW35" s="222">
        <v>70.740304069051206</v>
      </c>
      <c r="BX35" s="221">
        <f t="shared" si="8"/>
        <v>103.47676735213527</v>
      </c>
      <c r="BY35" s="221">
        <f t="shared" si="9"/>
        <v>67.517109769975903</v>
      </c>
      <c r="BZ35" s="228"/>
      <c r="CA35" s="228"/>
      <c r="CB35" s="228"/>
      <c r="CC35" s="228"/>
      <c r="CD35" s="228"/>
      <c r="CE35" s="228"/>
      <c r="CF35" s="228"/>
      <c r="CG35" s="228"/>
      <c r="CH35" s="228"/>
      <c r="CI35" s="228"/>
      <c r="CJ35" s="228"/>
      <c r="CK35" s="228"/>
      <c r="CL35" s="228"/>
      <c r="CM35" s="228"/>
      <c r="CN35" s="228"/>
      <c r="CO35" s="228"/>
      <c r="CP35" s="228"/>
      <c r="CQ35" s="228"/>
      <c r="CR35" s="228"/>
    </row>
    <row r="36" spans="1:96" ht="12" customHeight="1">
      <c r="A36" s="215"/>
      <c r="B36" s="217">
        <f t="shared" si="10"/>
        <v>32</v>
      </c>
      <c r="C36" s="216"/>
      <c r="D36" s="230">
        <v>47.864513952574903</v>
      </c>
      <c r="E36" s="230">
        <v>47.864513952574903</v>
      </c>
      <c r="F36" s="230">
        <v>47.864513952574903</v>
      </c>
      <c r="G36" s="230">
        <v>47.864513952574903</v>
      </c>
      <c r="H36" s="230">
        <v>47.864513952574903</v>
      </c>
      <c r="I36" s="230">
        <v>47.864513952574903</v>
      </c>
      <c r="J36" s="230">
        <v>47.864513952574903</v>
      </c>
      <c r="K36" s="230">
        <v>47.864513952574903</v>
      </c>
      <c r="L36" s="230">
        <v>47.864513952574903</v>
      </c>
      <c r="M36" s="230">
        <v>47.864513952574903</v>
      </c>
      <c r="N36" s="230">
        <v>47.864513952574903</v>
      </c>
      <c r="O36" s="230">
        <v>47.864513952574903</v>
      </c>
      <c r="P36" s="230">
        <v>47.864513952574903</v>
      </c>
      <c r="Q36" s="230">
        <v>47.864513952574903</v>
      </c>
      <c r="R36" s="230">
        <v>47.864513952574903</v>
      </c>
      <c r="S36" s="216"/>
      <c r="T36" s="216">
        <v>46.988319859948902</v>
      </c>
      <c r="U36" s="216">
        <v>47.3588937592938</v>
      </c>
      <c r="V36" s="73">
        <f t="shared" si="2"/>
        <v>0.37057389934489748</v>
      </c>
      <c r="W36" s="215"/>
      <c r="X36" s="231">
        <v>67.854035624999995</v>
      </c>
      <c r="Y36" s="231">
        <v>67.854035624999995</v>
      </c>
      <c r="Z36" s="231">
        <v>67.854035624999995</v>
      </c>
      <c r="AA36" s="231">
        <v>67.854035624999995</v>
      </c>
      <c r="AB36" s="231">
        <v>67.854035624999995</v>
      </c>
      <c r="AC36" s="231">
        <v>67.854035624999995</v>
      </c>
      <c r="AD36" s="231">
        <v>67.854035624999995</v>
      </c>
      <c r="AE36" s="231">
        <v>41.757980468749899</v>
      </c>
      <c r="AF36" s="231">
        <v>67.854035624999995</v>
      </c>
      <c r="AG36" s="231">
        <v>67.854035624999995</v>
      </c>
      <c r="AH36" s="231">
        <v>67.854035624999995</v>
      </c>
      <c r="AI36" s="231">
        <v>67.854035624999995</v>
      </c>
      <c r="AJ36" s="231">
        <v>67.854035624999995</v>
      </c>
      <c r="AK36" s="231">
        <v>67.854035624999995</v>
      </c>
      <c r="AL36" s="231">
        <v>67.854035624999995</v>
      </c>
      <c r="AM36" s="215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248">
        <v>1E-3</v>
      </c>
      <c r="AU36" s="74">
        <v>41.757980468749899</v>
      </c>
      <c r="AV36" s="74">
        <v>1</v>
      </c>
      <c r="AW36" s="251">
        <v>1.4200000000000001E-4</v>
      </c>
      <c r="AX36" s="247">
        <v>3.8580000000000003E-2</v>
      </c>
      <c r="AY36" s="74">
        <v>2</v>
      </c>
      <c r="AZ36" s="74">
        <v>1</v>
      </c>
      <c r="BA36" s="74">
        <v>0</v>
      </c>
      <c r="BB36" s="215"/>
      <c r="BC36" s="215"/>
      <c r="BD36" s="221">
        <f t="shared" si="3"/>
        <v>2.6666666666666665</v>
      </c>
      <c r="BE36" s="225">
        <v>9600</v>
      </c>
      <c r="BF36" s="219">
        <v>480.26386280999998</v>
      </c>
      <c r="BG36" s="219">
        <v>611.133676593426</v>
      </c>
      <c r="BH36" s="219">
        <v>-614.69793437630199</v>
      </c>
      <c r="BI36" s="224">
        <v>52.846186788512</v>
      </c>
      <c r="BJ36" s="224">
        <v>6.7965204695762402</v>
      </c>
      <c r="BK36" s="221">
        <f t="shared" si="4"/>
        <v>0.67589425703908379</v>
      </c>
      <c r="BL36" s="221">
        <f t="shared" si="5"/>
        <v>-32.443159888923446</v>
      </c>
      <c r="BM36" s="225">
        <v>9600</v>
      </c>
      <c r="BN36" s="219">
        <v>480.26386280999998</v>
      </c>
      <c r="BO36" s="219">
        <v>594.38715778465098</v>
      </c>
      <c r="BP36" s="219">
        <v>-596.30263540549697</v>
      </c>
      <c r="BQ36" s="224">
        <v>52.728184632053697</v>
      </c>
      <c r="BR36" s="224">
        <v>6.6892809262639199</v>
      </c>
      <c r="BS36" s="221">
        <f t="shared" si="6"/>
        <v>0.55729851124124341</v>
      </c>
      <c r="BT36" s="221">
        <f t="shared" si="7"/>
        <v>-32.443159888923446</v>
      </c>
      <c r="BU36" s="228"/>
      <c r="BV36" s="222">
        <v>101.54714541333399</v>
      </c>
      <c r="BW36" s="222">
        <v>65.808607442048597</v>
      </c>
      <c r="BX36" s="221">
        <f t="shared" si="8"/>
        <v>96.829020940310258</v>
      </c>
      <c r="BY36" s="221">
        <f t="shared" si="9"/>
        <v>62.585413142973302</v>
      </c>
      <c r="BZ36" s="228"/>
      <c r="CA36" s="228"/>
      <c r="CB36" s="228"/>
      <c r="CC36" s="228"/>
      <c r="CD36" s="228"/>
      <c r="CE36" s="228"/>
      <c r="CF36" s="228"/>
      <c r="CG36" s="228"/>
      <c r="CH36" s="228"/>
      <c r="CI36" s="228"/>
      <c r="CJ36" s="228"/>
      <c r="CK36" s="228"/>
      <c r="CL36" s="228"/>
      <c r="CM36" s="228"/>
      <c r="CN36" s="228"/>
      <c r="CO36" s="228"/>
      <c r="CP36" s="228"/>
      <c r="CQ36" s="228"/>
      <c r="CR36" s="228"/>
    </row>
    <row r="37" spans="1:96" ht="12" customHeight="1">
      <c r="A37" s="215"/>
      <c r="B37" s="217">
        <f t="shared" si="10"/>
        <v>33</v>
      </c>
      <c r="C37" s="216"/>
      <c r="D37" s="230">
        <v>47.254908483824899</v>
      </c>
      <c r="E37" s="230">
        <v>47.254908483824899</v>
      </c>
      <c r="F37" s="230">
        <v>47.254908483824899</v>
      </c>
      <c r="G37" s="230">
        <v>47.254908483824899</v>
      </c>
      <c r="H37" s="230">
        <v>47.254908483824899</v>
      </c>
      <c r="I37" s="230">
        <v>47.254908483824899</v>
      </c>
      <c r="J37" s="230">
        <v>47.254908483824899</v>
      </c>
      <c r="K37" s="230">
        <v>47.254908483824899</v>
      </c>
      <c r="L37" s="230">
        <v>47.254908483824899</v>
      </c>
      <c r="M37" s="230">
        <v>47.254908483824899</v>
      </c>
      <c r="N37" s="230">
        <v>47.254908483824899</v>
      </c>
      <c r="O37" s="230">
        <v>47.254908483824899</v>
      </c>
      <c r="P37" s="230">
        <v>47.254908483824899</v>
      </c>
      <c r="Q37" s="230">
        <v>47.254908483824899</v>
      </c>
      <c r="R37" s="230">
        <v>47.254908483824899</v>
      </c>
      <c r="S37" s="216"/>
      <c r="T37" s="216">
        <v>46.378669312179603</v>
      </c>
      <c r="U37" s="216">
        <v>46.756057153478402</v>
      </c>
      <c r="V37" s="73">
        <f t="shared" si="2"/>
        <v>0.37738784129879832</v>
      </c>
      <c r="W37" s="215"/>
      <c r="X37" s="231">
        <v>67.244429999999994</v>
      </c>
      <c r="Y37" s="231">
        <v>67.244429999999994</v>
      </c>
      <c r="Z37" s="231">
        <v>67.244429999999994</v>
      </c>
      <c r="AA37" s="231">
        <v>67.244429999999994</v>
      </c>
      <c r="AB37" s="231">
        <v>67.244429999999994</v>
      </c>
      <c r="AC37" s="231">
        <v>67.244429999999994</v>
      </c>
      <c r="AD37" s="231">
        <v>67.244429999999994</v>
      </c>
      <c r="AE37" s="231">
        <v>41.148375000000001</v>
      </c>
      <c r="AF37" s="231">
        <v>67.244429999999994</v>
      </c>
      <c r="AG37" s="231">
        <v>67.244429999999994</v>
      </c>
      <c r="AH37" s="231">
        <v>67.244429999999994</v>
      </c>
      <c r="AI37" s="231">
        <v>67.244429999999994</v>
      </c>
      <c r="AJ37" s="231">
        <v>67.244429999999994</v>
      </c>
      <c r="AK37" s="231">
        <v>67.244429999999994</v>
      </c>
      <c r="AL37" s="231">
        <v>67.244429999999994</v>
      </c>
      <c r="AM37" s="215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248">
        <v>1E-3</v>
      </c>
      <c r="AU37" s="74">
        <v>41.148375000000001</v>
      </c>
      <c r="AV37" s="74">
        <v>1</v>
      </c>
      <c r="AW37" s="251">
        <v>1.4200000000000001E-4</v>
      </c>
      <c r="AX37" s="247">
        <v>3.8580000000000003E-2</v>
      </c>
      <c r="AY37" s="74">
        <v>2</v>
      </c>
      <c r="AZ37" s="74">
        <v>1</v>
      </c>
      <c r="BA37" s="74">
        <v>0</v>
      </c>
      <c r="BB37" s="215"/>
      <c r="BC37" s="215"/>
      <c r="BD37" s="221">
        <f t="shared" si="3"/>
        <v>2.75</v>
      </c>
      <c r="BE37" s="225">
        <v>9900</v>
      </c>
      <c r="BF37" s="219">
        <v>465.94937393999999</v>
      </c>
      <c r="BG37" s="219">
        <v>601.58367207969695</v>
      </c>
      <c r="BH37" s="219">
        <v>-605.55029800213401</v>
      </c>
      <c r="BI37" s="224">
        <v>52.783568848346299</v>
      </c>
      <c r="BJ37" s="224">
        <v>6.73108268370936</v>
      </c>
      <c r="BK37" s="221">
        <f t="shared" si="4"/>
        <v>0.61045647117220359</v>
      </c>
      <c r="BL37" s="221">
        <f t="shared" si="5"/>
        <v>-46.757648758923438</v>
      </c>
      <c r="BM37" s="225">
        <v>9900</v>
      </c>
      <c r="BN37" s="219">
        <v>465.94937393999999</v>
      </c>
      <c r="BO37" s="219">
        <v>587.373880674926</v>
      </c>
      <c r="BP37" s="219">
        <v>-589.70946115666698</v>
      </c>
      <c r="BQ37" s="224">
        <v>52.6821195959024</v>
      </c>
      <c r="BR37" s="224">
        <v>6.6403105434214504</v>
      </c>
      <c r="BS37" s="221">
        <f t="shared" si="6"/>
        <v>0.50832812839877395</v>
      </c>
      <c r="BT37" s="221">
        <f t="shared" si="7"/>
        <v>-46.757648758923438</v>
      </c>
      <c r="BU37" s="228"/>
      <c r="BV37" s="222">
        <v>93.787246570925703</v>
      </c>
      <c r="BW37" s="222">
        <v>60.156169700935301</v>
      </c>
      <c r="BX37" s="221">
        <f t="shared" si="8"/>
        <v>89.069122097901968</v>
      </c>
      <c r="BY37" s="221">
        <f t="shared" si="9"/>
        <v>56.932975401860006</v>
      </c>
      <c r="BZ37" s="228"/>
      <c r="CA37" s="228"/>
      <c r="CB37" s="228"/>
      <c r="CC37" s="228"/>
      <c r="CD37" s="228"/>
      <c r="CE37" s="228"/>
      <c r="CF37" s="228"/>
      <c r="CG37" s="228"/>
      <c r="CH37" s="228"/>
      <c r="CI37" s="228"/>
      <c r="CJ37" s="228"/>
      <c r="CK37" s="228"/>
      <c r="CL37" s="228"/>
      <c r="CM37" s="228"/>
      <c r="CN37" s="228"/>
      <c r="CO37" s="228"/>
      <c r="CP37" s="228"/>
      <c r="CQ37" s="228"/>
      <c r="CR37" s="228"/>
    </row>
    <row r="38" spans="1:96" ht="12" customHeight="1">
      <c r="A38" s="215"/>
      <c r="B38" s="217">
        <f t="shared" si="10"/>
        <v>34</v>
      </c>
      <c r="C38" s="216"/>
      <c r="D38" s="230">
        <v>46.645303015074902</v>
      </c>
      <c r="E38" s="230">
        <v>46.645303015074902</v>
      </c>
      <c r="F38" s="230">
        <v>46.645303015074902</v>
      </c>
      <c r="G38" s="230">
        <v>46.645303015074902</v>
      </c>
      <c r="H38" s="230">
        <v>46.645303015074902</v>
      </c>
      <c r="I38" s="230">
        <v>46.645303015074902</v>
      </c>
      <c r="J38" s="230">
        <v>46.645303015074902</v>
      </c>
      <c r="K38" s="230">
        <v>46.645303015074902</v>
      </c>
      <c r="L38" s="230">
        <v>46.645303015074902</v>
      </c>
      <c r="M38" s="230">
        <v>46.645303015074902</v>
      </c>
      <c r="N38" s="230">
        <v>46.645303015074902</v>
      </c>
      <c r="O38" s="230">
        <v>46.645303015074902</v>
      </c>
      <c r="P38" s="230">
        <v>46.645303015074902</v>
      </c>
      <c r="Q38" s="230">
        <v>46.645303015074902</v>
      </c>
      <c r="R38" s="230">
        <v>46.645303015074902</v>
      </c>
      <c r="S38" s="216"/>
      <c r="T38" s="216">
        <v>45.770906939072503</v>
      </c>
      <c r="U38" s="216">
        <v>46.154073667141297</v>
      </c>
      <c r="V38" s="73">
        <f t="shared" si="2"/>
        <v>0.38316672806879382</v>
      </c>
      <c r="W38" s="215"/>
      <c r="X38" s="231">
        <v>66.634824374999994</v>
      </c>
      <c r="Y38" s="231">
        <v>66.634824374999994</v>
      </c>
      <c r="Z38" s="231">
        <v>66.634824374999994</v>
      </c>
      <c r="AA38" s="231">
        <v>66.634824374999994</v>
      </c>
      <c r="AB38" s="231">
        <v>66.634824374999994</v>
      </c>
      <c r="AC38" s="231">
        <v>66.634824374999994</v>
      </c>
      <c r="AD38" s="231">
        <v>66.634824374999994</v>
      </c>
      <c r="AE38" s="231">
        <v>40.538769531249898</v>
      </c>
      <c r="AF38" s="231">
        <v>66.634824374999994</v>
      </c>
      <c r="AG38" s="231">
        <v>66.634824374999994</v>
      </c>
      <c r="AH38" s="231">
        <v>66.634824374999994</v>
      </c>
      <c r="AI38" s="231">
        <v>66.634824374999994</v>
      </c>
      <c r="AJ38" s="231">
        <v>66.634824374999994</v>
      </c>
      <c r="AK38" s="231">
        <v>66.634824374999994</v>
      </c>
      <c r="AL38" s="231">
        <v>66.634824374999994</v>
      </c>
      <c r="AM38" s="215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248">
        <v>1E-3</v>
      </c>
      <c r="AU38" s="74">
        <v>40.538769531249898</v>
      </c>
      <c r="AV38" s="74">
        <v>1</v>
      </c>
      <c r="AW38" s="251">
        <v>1.4200000000000001E-4</v>
      </c>
      <c r="AX38" s="247">
        <v>3.8580000000000003E-2</v>
      </c>
      <c r="AY38" s="74">
        <v>2</v>
      </c>
      <c r="AZ38" s="74">
        <v>1</v>
      </c>
      <c r="BA38" s="74">
        <v>0</v>
      </c>
      <c r="BB38" s="215"/>
      <c r="BC38" s="215"/>
      <c r="BD38" s="221">
        <f t="shared" si="3"/>
        <v>2.8333333333333335</v>
      </c>
      <c r="BE38" s="225">
        <v>10200</v>
      </c>
      <c r="BF38" s="219">
        <v>452.11422606999997</v>
      </c>
      <c r="BG38" s="219">
        <v>591.22646062337901</v>
      </c>
      <c r="BH38" s="219">
        <v>-595.55694386866605</v>
      </c>
      <c r="BI38" s="224">
        <v>52.7149727847669</v>
      </c>
      <c r="BJ38" s="224">
        <v>6.6598760122570004</v>
      </c>
      <c r="BK38" s="221">
        <f t="shared" si="4"/>
        <v>0.53924979971984399</v>
      </c>
      <c r="BL38" s="221">
        <f t="shared" si="5"/>
        <v>-60.592796628923452</v>
      </c>
      <c r="BM38" s="225">
        <v>10200</v>
      </c>
      <c r="BN38" s="219">
        <v>452.11422606999997</v>
      </c>
      <c r="BO38" s="219">
        <v>579.67851487414703</v>
      </c>
      <c r="BP38" s="219">
        <v>-582.40872620517905</v>
      </c>
      <c r="BQ38" s="224">
        <v>52.631102357473999</v>
      </c>
      <c r="BR38" s="224">
        <v>6.5865284991088497</v>
      </c>
      <c r="BS38" s="221">
        <f t="shared" si="6"/>
        <v>0.45454608408617325</v>
      </c>
      <c r="BT38" s="221">
        <f t="shared" si="7"/>
        <v>-60.592796628923452</v>
      </c>
      <c r="BU38" s="228"/>
      <c r="BV38" s="222">
        <v>85.000182328574098</v>
      </c>
      <c r="BW38" s="222">
        <v>53.844896794390699</v>
      </c>
      <c r="BX38" s="221">
        <f t="shared" si="8"/>
        <v>80.282057855550363</v>
      </c>
      <c r="BY38" s="221">
        <f t="shared" si="9"/>
        <v>50.621702495315404</v>
      </c>
      <c r="BZ38" s="228"/>
      <c r="CA38" s="228"/>
      <c r="CB38" s="228"/>
      <c r="CC38" s="228"/>
      <c r="CD38" s="228"/>
      <c r="CE38" s="228"/>
      <c r="CF38" s="228"/>
      <c r="CG38" s="228"/>
      <c r="CH38" s="228"/>
      <c r="CI38" s="228"/>
      <c r="CJ38" s="228"/>
      <c r="CK38" s="228"/>
      <c r="CL38" s="228"/>
      <c r="CM38" s="228"/>
      <c r="CN38" s="228"/>
      <c r="CO38" s="228"/>
      <c r="CP38" s="228"/>
      <c r="CQ38" s="228"/>
      <c r="CR38" s="228"/>
    </row>
    <row r="39" spans="1:96" ht="12" customHeight="1">
      <c r="A39" s="215"/>
      <c r="B39" s="217">
        <f t="shared" si="10"/>
        <v>35</v>
      </c>
      <c r="C39" s="216"/>
      <c r="D39" s="230">
        <v>46.035697546324897</v>
      </c>
      <c r="E39" s="230">
        <v>46.035697546324897</v>
      </c>
      <c r="F39" s="230">
        <v>46.035697546324897</v>
      </c>
      <c r="G39" s="230">
        <v>46.035697546324897</v>
      </c>
      <c r="H39" s="230">
        <v>46.035697546324897</v>
      </c>
      <c r="I39" s="230">
        <v>46.035697546324897</v>
      </c>
      <c r="J39" s="230">
        <v>46.035697546324897</v>
      </c>
      <c r="K39" s="230">
        <v>46.035697546324897</v>
      </c>
      <c r="L39" s="230">
        <v>46.035697546324897</v>
      </c>
      <c r="M39" s="230">
        <v>46.035697546324897</v>
      </c>
      <c r="N39" s="230">
        <v>46.035697546324897</v>
      </c>
      <c r="O39" s="230">
        <v>46.035697546324897</v>
      </c>
      <c r="P39" s="230">
        <v>46.035697546324897</v>
      </c>
      <c r="Q39" s="230">
        <v>46.035697546324897</v>
      </c>
      <c r="R39" s="230">
        <v>46.035697546324897</v>
      </c>
      <c r="S39" s="216"/>
      <c r="T39" s="216">
        <v>45.165005316683498</v>
      </c>
      <c r="U39" s="216">
        <v>45.5528865902482</v>
      </c>
      <c r="V39" s="73">
        <f t="shared" si="2"/>
        <v>0.3878812735647017</v>
      </c>
      <c r="W39" s="215"/>
      <c r="X39" s="231">
        <v>66.025218749999993</v>
      </c>
      <c r="Y39" s="231">
        <v>66.025218749999993</v>
      </c>
      <c r="Z39" s="231">
        <v>66.025218749999993</v>
      </c>
      <c r="AA39" s="231">
        <v>66.025218749999993</v>
      </c>
      <c r="AB39" s="231">
        <v>66.025218749999993</v>
      </c>
      <c r="AC39" s="231">
        <v>66.025218749999993</v>
      </c>
      <c r="AD39" s="231">
        <v>66.025218749999993</v>
      </c>
      <c r="AE39" s="231">
        <v>39.9291640624999</v>
      </c>
      <c r="AF39" s="231">
        <v>66.025218749999993</v>
      </c>
      <c r="AG39" s="231">
        <v>66.025218749999993</v>
      </c>
      <c r="AH39" s="231">
        <v>66.025218749999993</v>
      </c>
      <c r="AI39" s="231">
        <v>66.025218749999993</v>
      </c>
      <c r="AJ39" s="231">
        <v>66.025218749999993</v>
      </c>
      <c r="AK39" s="231">
        <v>66.025218749999993</v>
      </c>
      <c r="AL39" s="231">
        <v>66.025218749999993</v>
      </c>
      <c r="AM39" s="215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248">
        <v>1E-3</v>
      </c>
      <c r="AU39" s="74">
        <v>39.9291640624999</v>
      </c>
      <c r="AV39" s="74">
        <v>1</v>
      </c>
      <c r="AW39" s="251">
        <v>1.4200000000000001E-4</v>
      </c>
      <c r="AX39" s="247">
        <v>3.8580000000000003E-2</v>
      </c>
      <c r="AY39" s="74">
        <v>2</v>
      </c>
      <c r="AZ39" s="74">
        <v>1</v>
      </c>
      <c r="BA39" s="74">
        <v>0</v>
      </c>
      <c r="BB39" s="215"/>
      <c r="BC39" s="215"/>
      <c r="BD39" s="221">
        <f t="shared" si="3"/>
        <v>2.9166666666666665</v>
      </c>
      <c r="BE39" s="225">
        <v>10500</v>
      </c>
      <c r="BF39" s="219">
        <v>438.91</v>
      </c>
      <c r="BG39" s="219">
        <v>580.17495232385102</v>
      </c>
      <c r="BH39" s="219">
        <v>-584.82933252060104</v>
      </c>
      <c r="BI39" s="224">
        <v>52.641038238027001</v>
      </c>
      <c r="BJ39" s="224">
        <v>6.5835514893241198</v>
      </c>
      <c r="BK39" s="221">
        <f t="shared" si="4"/>
        <v>0.46292527678696338</v>
      </c>
      <c r="BL39" s="221">
        <f t="shared" si="5"/>
        <v>-73.797022698923399</v>
      </c>
      <c r="BM39" s="225">
        <v>10500</v>
      </c>
      <c r="BN39" s="219">
        <v>438.91</v>
      </c>
      <c r="BO39" s="219">
        <v>571.38892081927395</v>
      </c>
      <c r="BP39" s="219">
        <v>-574.48597552988895</v>
      </c>
      <c r="BQ39" s="224">
        <v>52.575650222007098</v>
      </c>
      <c r="BR39" s="224">
        <v>6.5284670590119598</v>
      </c>
      <c r="BS39" s="221">
        <f t="shared" si="6"/>
        <v>0.39648464398928329</v>
      </c>
      <c r="BT39" s="221">
        <f t="shared" si="7"/>
        <v>-73.797022698923399</v>
      </c>
      <c r="BU39" s="228"/>
      <c r="BV39" s="222">
        <v>75.282189314251795</v>
      </c>
      <c r="BW39" s="222">
        <v>46.943910286339701</v>
      </c>
      <c r="BX39" s="221">
        <f t="shared" si="8"/>
        <v>70.56406484122806</v>
      </c>
      <c r="BY39" s="221">
        <f t="shared" si="9"/>
        <v>43.720715987264406</v>
      </c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</row>
    <row r="40" spans="1:96" ht="12" customHeight="1">
      <c r="A40" s="215"/>
      <c r="B40" s="217">
        <f t="shared" si="10"/>
        <v>36</v>
      </c>
      <c r="C40" s="216"/>
      <c r="D40" s="230">
        <v>45.4260920775749</v>
      </c>
      <c r="E40" s="230">
        <v>45.4260920775749</v>
      </c>
      <c r="F40" s="230">
        <v>45.4260920775749</v>
      </c>
      <c r="G40" s="230">
        <v>45.4260920775749</v>
      </c>
      <c r="H40" s="230">
        <v>45.4260920775749</v>
      </c>
      <c r="I40" s="230">
        <v>45.4260920775749</v>
      </c>
      <c r="J40" s="230">
        <v>45.4260920775749</v>
      </c>
      <c r="K40" s="230">
        <v>45.4260920775749</v>
      </c>
      <c r="L40" s="230">
        <v>45.4260920775749</v>
      </c>
      <c r="M40" s="230">
        <v>45.4260920775749</v>
      </c>
      <c r="N40" s="230">
        <v>45.4260920775749</v>
      </c>
      <c r="O40" s="230">
        <v>45.4260920775749</v>
      </c>
      <c r="P40" s="230">
        <v>45.4260920775749</v>
      </c>
      <c r="Q40" s="230">
        <v>45.4260920775749</v>
      </c>
      <c r="R40" s="230">
        <v>45.4260920775749</v>
      </c>
      <c r="S40" s="216"/>
      <c r="T40" s="216">
        <v>44.560932248892001</v>
      </c>
      <c r="U40" s="216">
        <v>44.952439765448403</v>
      </c>
      <c r="V40" s="73">
        <f t="shared" si="2"/>
        <v>0.39150751655640192</v>
      </c>
      <c r="W40" s="215"/>
      <c r="X40" s="231">
        <v>65.415613124999993</v>
      </c>
      <c r="Y40" s="231">
        <v>65.415613124999993</v>
      </c>
      <c r="Z40" s="231">
        <v>65.415613124999993</v>
      </c>
      <c r="AA40" s="231">
        <v>65.415613124999993</v>
      </c>
      <c r="AB40" s="231">
        <v>65.415613124999993</v>
      </c>
      <c r="AC40" s="231">
        <v>65.415613124999993</v>
      </c>
      <c r="AD40" s="231">
        <v>65.415613124999993</v>
      </c>
      <c r="AE40" s="231">
        <v>39.319558593750003</v>
      </c>
      <c r="AF40" s="231">
        <v>65.415613124999993</v>
      </c>
      <c r="AG40" s="231">
        <v>65.415613124999993</v>
      </c>
      <c r="AH40" s="231">
        <v>65.415613124999993</v>
      </c>
      <c r="AI40" s="231">
        <v>65.415613124999993</v>
      </c>
      <c r="AJ40" s="231">
        <v>65.415613124999993</v>
      </c>
      <c r="AK40" s="231">
        <v>65.415613124999993</v>
      </c>
      <c r="AL40" s="231">
        <v>65.415613124999993</v>
      </c>
      <c r="AM40" s="215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248">
        <v>1E-3</v>
      </c>
      <c r="AU40" s="74">
        <v>39.319558593750003</v>
      </c>
      <c r="AV40" s="74">
        <v>1</v>
      </c>
      <c r="AW40" s="251">
        <v>1.4200000000000001E-4</v>
      </c>
      <c r="AX40" s="247">
        <v>3.8580000000000003E-2</v>
      </c>
      <c r="AY40" s="74">
        <v>2</v>
      </c>
      <c r="AZ40" s="74">
        <v>1</v>
      </c>
      <c r="BA40" s="74">
        <v>0</v>
      </c>
      <c r="BB40" s="215"/>
      <c r="BC40" s="215"/>
      <c r="BD40" s="221">
        <f t="shared" si="3"/>
        <v>3</v>
      </c>
      <c r="BE40" s="225">
        <v>10800</v>
      </c>
      <c r="BF40" s="219">
        <v>426.48136398000003</v>
      </c>
      <c r="BG40" s="219">
        <v>568.54343157129904</v>
      </c>
      <c r="BH40" s="219">
        <v>-573.48055765912295</v>
      </c>
      <c r="BI40" s="224">
        <v>52.5624240973181</v>
      </c>
      <c r="BJ40" s="224">
        <v>6.5027793790336004</v>
      </c>
      <c r="BK40" s="221">
        <f t="shared" si="4"/>
        <v>0.38215316649644393</v>
      </c>
      <c r="BL40" s="221">
        <f t="shared" si="5"/>
        <v>-86.225658718923398</v>
      </c>
      <c r="BM40" s="225">
        <v>10800</v>
      </c>
      <c r="BN40" s="219">
        <v>426.48136398000003</v>
      </c>
      <c r="BO40" s="219">
        <v>562.59477877015604</v>
      </c>
      <c r="BP40" s="219">
        <v>-566.02884985321396</v>
      </c>
      <c r="BQ40" s="224">
        <v>52.516298811012398</v>
      </c>
      <c r="BR40" s="224">
        <v>6.4666762618847002</v>
      </c>
      <c r="BS40" s="221">
        <f t="shared" si="6"/>
        <v>0.33469384686202375</v>
      </c>
      <c r="BT40" s="221">
        <f t="shared" si="7"/>
        <v>-86.225658718923398</v>
      </c>
      <c r="BU40" s="228"/>
      <c r="BV40" s="222">
        <v>64.739699762043898</v>
      </c>
      <c r="BW40" s="222">
        <v>39.528790331075399</v>
      </c>
      <c r="BX40" s="221">
        <f t="shared" si="8"/>
        <v>60.021575289020163</v>
      </c>
      <c r="BY40" s="221">
        <f t="shared" si="9"/>
        <v>36.305596032000103</v>
      </c>
      <c r="BZ40" s="228"/>
      <c r="CA40" s="228"/>
      <c r="CB40" s="228"/>
      <c r="CC40" s="228"/>
      <c r="CD40" s="228"/>
      <c r="CE40" s="228"/>
      <c r="CF40" s="228"/>
      <c r="CG40" s="228"/>
      <c r="CH40" s="228"/>
      <c r="CI40" s="228"/>
      <c r="CJ40" s="228"/>
      <c r="CK40" s="228"/>
      <c r="CL40" s="228"/>
      <c r="CM40" s="228"/>
      <c r="CN40" s="228"/>
      <c r="CO40" s="228"/>
      <c r="CP40" s="228"/>
      <c r="CQ40" s="228"/>
      <c r="CR40" s="228"/>
    </row>
    <row r="41" spans="1:96" ht="12" customHeight="1">
      <c r="A41" s="215"/>
      <c r="B41" s="217">
        <f t="shared" si="10"/>
        <v>37</v>
      </c>
      <c r="C41" s="216"/>
      <c r="D41" s="230">
        <v>44.816486608824903</v>
      </c>
      <c r="E41" s="230">
        <v>44.816486608824903</v>
      </c>
      <c r="F41" s="230">
        <v>44.816486608824903</v>
      </c>
      <c r="G41" s="230">
        <v>44.816486608824903</v>
      </c>
      <c r="H41" s="230">
        <v>44.816486608824903</v>
      </c>
      <c r="I41" s="230">
        <v>44.816486608824903</v>
      </c>
      <c r="J41" s="230">
        <v>44.816486608824903</v>
      </c>
      <c r="K41" s="230">
        <v>44.816486608824903</v>
      </c>
      <c r="L41" s="230">
        <v>44.816486608824903</v>
      </c>
      <c r="M41" s="230">
        <v>44.816486608824903</v>
      </c>
      <c r="N41" s="230">
        <v>44.816486608824903</v>
      </c>
      <c r="O41" s="230">
        <v>44.816486608824903</v>
      </c>
      <c r="P41" s="230">
        <v>44.816486608824903</v>
      </c>
      <c r="Q41" s="230">
        <v>44.816486608824903</v>
      </c>
      <c r="R41" s="230">
        <v>44.816486608824903</v>
      </c>
      <c r="S41" s="216"/>
      <c r="T41" s="216">
        <v>43.958650957106599</v>
      </c>
      <c r="U41" s="216">
        <v>44.352677732933401</v>
      </c>
      <c r="V41" s="73">
        <f t="shared" si="2"/>
        <v>0.39402677582680212</v>
      </c>
      <c r="W41" s="215"/>
      <c r="X41" s="231">
        <v>64.806007500000007</v>
      </c>
      <c r="Y41" s="231">
        <v>64.806007500000007</v>
      </c>
      <c r="Z41" s="231">
        <v>64.806007500000007</v>
      </c>
      <c r="AA41" s="231">
        <v>64.806007500000007</v>
      </c>
      <c r="AB41" s="231">
        <v>64.806007500000007</v>
      </c>
      <c r="AC41" s="231">
        <v>64.806007500000007</v>
      </c>
      <c r="AD41" s="231">
        <v>64.806007500000007</v>
      </c>
      <c r="AE41" s="231">
        <v>38.709953124999899</v>
      </c>
      <c r="AF41" s="231">
        <v>64.806007500000007</v>
      </c>
      <c r="AG41" s="231">
        <v>64.806007500000007</v>
      </c>
      <c r="AH41" s="231">
        <v>64.806007500000007</v>
      </c>
      <c r="AI41" s="231">
        <v>64.806007500000007</v>
      </c>
      <c r="AJ41" s="231">
        <v>64.806007500000007</v>
      </c>
      <c r="AK41" s="231">
        <v>64.806007500000007</v>
      </c>
      <c r="AL41" s="231">
        <v>64.806007500000007</v>
      </c>
      <c r="AM41" s="215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248">
        <v>1E-3</v>
      </c>
      <c r="AU41" s="74">
        <v>38.709953124999899</v>
      </c>
      <c r="AV41" s="74">
        <v>1</v>
      </c>
      <c r="AW41" s="251">
        <v>1.4200000000000001E-4</v>
      </c>
      <c r="AX41" s="247">
        <v>3.8580000000000003E-2</v>
      </c>
      <c r="AY41" s="74">
        <v>2</v>
      </c>
      <c r="AZ41" s="74">
        <v>1</v>
      </c>
      <c r="BA41" s="74">
        <v>0</v>
      </c>
      <c r="BB41" s="215"/>
      <c r="BC41" s="215"/>
      <c r="BD41" s="221">
        <f t="shared" si="3"/>
        <v>3.0833333333333335</v>
      </c>
      <c r="BE41" s="225">
        <v>11100</v>
      </c>
      <c r="BF41" s="219">
        <v>414.96448874999999</v>
      </c>
      <c r="BG41" s="219">
        <v>556.446413510723</v>
      </c>
      <c r="BH41" s="219">
        <v>-561.62418126511295</v>
      </c>
      <c r="BI41" s="224">
        <v>52.4798046211775</v>
      </c>
      <c r="BJ41" s="224">
        <v>6.4182453834815298</v>
      </c>
      <c r="BK41" s="221">
        <f t="shared" si="4"/>
        <v>0.2976191709443734</v>
      </c>
      <c r="BL41" s="221">
        <f t="shared" si="5"/>
        <v>-97.742533948923437</v>
      </c>
      <c r="BM41" s="225">
        <v>11100</v>
      </c>
      <c r="BN41" s="219">
        <v>414.96448874999999</v>
      </c>
      <c r="BO41" s="219">
        <v>553.38658123559799</v>
      </c>
      <c r="BP41" s="219">
        <v>-557.12606331417601</v>
      </c>
      <c r="BQ41" s="224">
        <v>52.453597829280199</v>
      </c>
      <c r="BR41" s="224">
        <v>6.4017197700260704</v>
      </c>
      <c r="BS41" s="221">
        <f t="shared" si="6"/>
        <v>0.26973735500339391</v>
      </c>
      <c r="BT41" s="221">
        <f t="shared" si="7"/>
        <v>-97.742533948923437</v>
      </c>
      <c r="BU41" s="228"/>
      <c r="BV41" s="222">
        <v>53.488175857836197</v>
      </c>
      <c r="BW41" s="222">
        <v>31.6807479133846</v>
      </c>
      <c r="BX41" s="221">
        <f t="shared" si="8"/>
        <v>48.770051384812461</v>
      </c>
      <c r="BY41" s="221">
        <f t="shared" si="9"/>
        <v>28.457553614309305</v>
      </c>
      <c r="BZ41" s="228"/>
      <c r="CA41" s="228"/>
      <c r="CB41" s="228"/>
      <c r="CC41" s="228"/>
      <c r="CD41" s="228"/>
      <c r="CE41" s="228"/>
      <c r="CF41" s="228"/>
      <c r="CG41" s="228"/>
      <c r="CH41" s="228"/>
      <c r="CI41" s="228"/>
      <c r="CJ41" s="228"/>
      <c r="CK41" s="228"/>
      <c r="CL41" s="228"/>
      <c r="CM41" s="228"/>
      <c r="CN41" s="228"/>
      <c r="CO41" s="228"/>
      <c r="CP41" s="228"/>
      <c r="CQ41" s="228"/>
      <c r="CR41" s="228"/>
    </row>
    <row r="42" spans="1:96" ht="12" customHeight="1">
      <c r="A42" s="215"/>
      <c r="B42" s="217">
        <f t="shared" si="10"/>
        <v>38</v>
      </c>
      <c r="C42" s="216"/>
      <c r="D42" s="230">
        <v>44.206881140074898</v>
      </c>
      <c r="E42" s="230">
        <v>44.206881140074898</v>
      </c>
      <c r="F42" s="230">
        <v>44.206881140074898</v>
      </c>
      <c r="G42" s="230">
        <v>44.206881140074898</v>
      </c>
      <c r="H42" s="230">
        <v>44.206881140074898</v>
      </c>
      <c r="I42" s="230">
        <v>44.206881140074898</v>
      </c>
      <c r="J42" s="230">
        <v>44.206881140074898</v>
      </c>
      <c r="K42" s="230">
        <v>44.206881140074898</v>
      </c>
      <c r="L42" s="230">
        <v>44.206881140074898</v>
      </c>
      <c r="M42" s="230">
        <v>44.206881140074898</v>
      </c>
      <c r="N42" s="230">
        <v>44.206881140074898</v>
      </c>
      <c r="O42" s="230">
        <v>44.206881140074898</v>
      </c>
      <c r="P42" s="230">
        <v>44.206881140074898</v>
      </c>
      <c r="Q42" s="230">
        <v>44.206881140074898</v>
      </c>
      <c r="R42" s="230">
        <v>44.206881140074898</v>
      </c>
      <c r="S42" s="216"/>
      <c r="T42" s="216">
        <v>43.3581202900195</v>
      </c>
      <c r="U42" s="216">
        <v>43.753545864045002</v>
      </c>
      <c r="V42" s="73">
        <f t="shared" si="2"/>
        <v>0.39542557402550216</v>
      </c>
      <c r="W42" s="215"/>
      <c r="X42" s="231">
        <v>64.196401875000006</v>
      </c>
      <c r="Y42" s="231">
        <v>64.196401875000006</v>
      </c>
      <c r="Z42" s="231">
        <v>64.196401875000006</v>
      </c>
      <c r="AA42" s="231">
        <v>64.196401875000006</v>
      </c>
      <c r="AB42" s="231">
        <v>64.196401875000006</v>
      </c>
      <c r="AC42" s="231">
        <v>64.196401875000006</v>
      </c>
      <c r="AD42" s="231">
        <v>64.196401875000006</v>
      </c>
      <c r="AE42" s="231">
        <v>38.100347656249902</v>
      </c>
      <c r="AF42" s="231">
        <v>64.196401875000006</v>
      </c>
      <c r="AG42" s="231">
        <v>64.196401875000006</v>
      </c>
      <c r="AH42" s="231">
        <v>64.196401875000006</v>
      </c>
      <c r="AI42" s="231">
        <v>64.196401875000006</v>
      </c>
      <c r="AJ42" s="231">
        <v>64.196401875000006</v>
      </c>
      <c r="AK42" s="231">
        <v>64.196401875000006</v>
      </c>
      <c r="AL42" s="231">
        <v>64.196401875000006</v>
      </c>
      <c r="AM42" s="215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248">
        <v>1E-3</v>
      </c>
      <c r="AU42" s="74">
        <v>38.100347656249902</v>
      </c>
      <c r="AV42" s="74">
        <v>1</v>
      </c>
      <c r="AW42" s="251">
        <v>1.4200000000000001E-4</v>
      </c>
      <c r="AX42" s="247">
        <v>3.8580000000000003E-2</v>
      </c>
      <c r="AY42" s="74">
        <v>2</v>
      </c>
      <c r="AZ42" s="74">
        <v>1</v>
      </c>
      <c r="BA42" s="74">
        <v>0</v>
      </c>
      <c r="BB42" s="215"/>
      <c r="BC42" s="215"/>
      <c r="BD42" s="221">
        <f t="shared" si="3"/>
        <v>3.1666666666666665</v>
      </c>
      <c r="BE42" s="225">
        <v>11400</v>
      </c>
      <c r="BF42" s="219">
        <v>404.48555561000001</v>
      </c>
      <c r="BG42" s="219">
        <v>543.99762286064595</v>
      </c>
      <c r="BH42" s="219">
        <v>-549.37318835929398</v>
      </c>
      <c r="BI42" s="224">
        <v>52.393865946006599</v>
      </c>
      <c r="BJ42" s="224">
        <v>6.3306472400734402</v>
      </c>
      <c r="BK42" s="221">
        <f t="shared" si="4"/>
        <v>0.21002102753628371</v>
      </c>
      <c r="BL42" s="221">
        <f t="shared" si="5"/>
        <v>-108.22146708892342</v>
      </c>
      <c r="BM42" s="225">
        <v>11400</v>
      </c>
      <c r="BN42" s="219">
        <v>404.48555561000001</v>
      </c>
      <c r="BO42" s="219">
        <v>543.85472765113695</v>
      </c>
      <c r="BP42" s="219">
        <v>-547.86648055034505</v>
      </c>
      <c r="BQ42" s="224">
        <v>52.388107203931099</v>
      </c>
      <c r="BR42" s="224">
        <v>6.3341710894475298</v>
      </c>
      <c r="BS42" s="221">
        <f t="shared" si="6"/>
        <v>0.20218867442485333</v>
      </c>
      <c r="BT42" s="221">
        <f t="shared" si="7"/>
        <v>-108.22146708892342</v>
      </c>
      <c r="BU42" s="228"/>
      <c r="BV42" s="222">
        <v>41.650845188252198</v>
      </c>
      <c r="BW42" s="222">
        <v>23.4857354193696</v>
      </c>
      <c r="BX42" s="221">
        <f t="shared" si="8"/>
        <v>36.932720715228463</v>
      </c>
      <c r="BY42" s="221">
        <f t="shared" si="9"/>
        <v>20.262541120294301</v>
      </c>
      <c r="BZ42" s="228"/>
      <c r="CA42" s="228"/>
      <c r="CB42" s="228"/>
      <c r="CC42" s="228"/>
      <c r="CD42" s="228"/>
      <c r="CE42" s="228"/>
      <c r="CF42" s="228"/>
      <c r="CG42" s="228"/>
      <c r="CH42" s="228"/>
      <c r="CI42" s="228"/>
      <c r="CJ42" s="228"/>
      <c r="CK42" s="228"/>
      <c r="CL42" s="228"/>
      <c r="CM42" s="228"/>
      <c r="CN42" s="228"/>
      <c r="CO42" s="228"/>
      <c r="CP42" s="228"/>
      <c r="CQ42" s="228"/>
      <c r="CR42" s="228"/>
    </row>
    <row r="43" spans="1:96" ht="12" customHeight="1">
      <c r="A43" s="215"/>
      <c r="B43" s="217">
        <f t="shared" si="10"/>
        <v>39</v>
      </c>
      <c r="C43" s="216"/>
      <c r="D43" s="230">
        <v>43.597275671324901</v>
      </c>
      <c r="E43" s="230">
        <v>43.597275671324901</v>
      </c>
      <c r="F43" s="230">
        <v>43.597275671324901</v>
      </c>
      <c r="G43" s="230">
        <v>43.597275671324901</v>
      </c>
      <c r="H43" s="230">
        <v>43.597275671324901</v>
      </c>
      <c r="I43" s="230">
        <v>43.597275671324901</v>
      </c>
      <c r="J43" s="230">
        <v>43.597275671324901</v>
      </c>
      <c r="K43" s="230">
        <v>43.597275671324901</v>
      </c>
      <c r="L43" s="230">
        <v>43.597275671324901</v>
      </c>
      <c r="M43" s="230">
        <v>43.597275671324901</v>
      </c>
      <c r="N43" s="230">
        <v>43.597275671324901</v>
      </c>
      <c r="O43" s="230">
        <v>43.597275671324901</v>
      </c>
      <c r="P43" s="230">
        <v>43.597275671324901</v>
      </c>
      <c r="Q43" s="230">
        <v>43.597275671324901</v>
      </c>
      <c r="R43" s="230">
        <v>43.597275671324901</v>
      </c>
      <c r="S43" s="216"/>
      <c r="T43" s="216">
        <v>42.759294951150899</v>
      </c>
      <c r="U43" s="216">
        <v>43.154990483696103</v>
      </c>
      <c r="V43" s="73">
        <f t="shared" si="2"/>
        <v>0.39569553254520429</v>
      </c>
      <c r="W43" s="215"/>
      <c r="X43" s="231">
        <v>63.586796249999999</v>
      </c>
      <c r="Y43" s="231">
        <v>63.586796249999999</v>
      </c>
      <c r="Z43" s="231">
        <v>63.586796249999999</v>
      </c>
      <c r="AA43" s="231">
        <v>63.586796249999999</v>
      </c>
      <c r="AB43" s="231">
        <v>63.586796249999999</v>
      </c>
      <c r="AC43" s="231">
        <v>63.586796249999999</v>
      </c>
      <c r="AD43" s="231">
        <v>63.586796249999999</v>
      </c>
      <c r="AE43" s="231">
        <v>37.490742187499897</v>
      </c>
      <c r="AF43" s="231">
        <v>63.586796249999999</v>
      </c>
      <c r="AG43" s="231">
        <v>63.586796249999999</v>
      </c>
      <c r="AH43" s="231">
        <v>63.586796249999999</v>
      </c>
      <c r="AI43" s="231">
        <v>63.586796249999999</v>
      </c>
      <c r="AJ43" s="231">
        <v>63.586796249999999</v>
      </c>
      <c r="AK43" s="231">
        <v>63.586796249999999</v>
      </c>
      <c r="AL43" s="231">
        <v>63.586796249999999</v>
      </c>
      <c r="AM43" s="215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248">
        <v>1E-3</v>
      </c>
      <c r="AU43" s="74">
        <v>37.490742187499897</v>
      </c>
      <c r="AV43" s="74">
        <v>1</v>
      </c>
      <c r="AW43" s="251">
        <v>1.4200000000000001E-4</v>
      </c>
      <c r="AX43" s="247">
        <v>3.8580000000000003E-2</v>
      </c>
      <c r="AY43" s="74">
        <v>2</v>
      </c>
      <c r="AZ43" s="74">
        <v>1</v>
      </c>
      <c r="BA43" s="74">
        <v>0</v>
      </c>
      <c r="BB43" s="215"/>
      <c r="BC43" s="215"/>
      <c r="BD43" s="221">
        <f t="shared" si="3"/>
        <v>3.25</v>
      </c>
      <c r="BE43" s="225">
        <v>11700</v>
      </c>
      <c r="BF43" s="219">
        <v>395.15937394000002</v>
      </c>
      <c r="BG43" s="219">
        <v>531.30910918667598</v>
      </c>
      <c r="BH43" s="219">
        <v>-536.83907493846698</v>
      </c>
      <c r="BI43" s="224">
        <v>52.3053030329813</v>
      </c>
      <c r="BJ43" s="224">
        <v>6.2406917635723298</v>
      </c>
      <c r="BK43" s="221">
        <f t="shared" si="4"/>
        <v>0.12006555103517336</v>
      </c>
      <c r="BL43" s="221">
        <f t="shared" si="5"/>
        <v>-117.5476487589234</v>
      </c>
      <c r="BM43" s="225">
        <v>11700</v>
      </c>
      <c r="BN43" s="219">
        <v>395.15937394000002</v>
      </c>
      <c r="BO43" s="219">
        <v>534.08873243267101</v>
      </c>
      <c r="BP43" s="219">
        <v>-538.33830398899704</v>
      </c>
      <c r="BQ43" s="224">
        <v>52.320393632195596</v>
      </c>
      <c r="BR43" s="224">
        <v>6.2646102006949898</v>
      </c>
      <c r="BS43" s="221">
        <f t="shared" si="6"/>
        <v>0.13262778567231326</v>
      </c>
      <c r="BT43" s="221">
        <f t="shared" si="7"/>
        <v>-117.5476487589234</v>
      </c>
      <c r="BU43" s="228"/>
      <c r="BV43" s="222">
        <v>29.3573511423035</v>
      </c>
      <c r="BW43" s="222">
        <v>15.0335052790647</v>
      </c>
      <c r="BX43" s="221">
        <f t="shared" si="8"/>
        <v>24.639226669279768</v>
      </c>
      <c r="BY43" s="221">
        <f t="shared" si="9"/>
        <v>11.810310979989403</v>
      </c>
      <c r="BZ43" s="228"/>
      <c r="CA43" s="228"/>
      <c r="CB43" s="228"/>
      <c r="CC43" s="228"/>
      <c r="CD43" s="228"/>
      <c r="CE43" s="228"/>
      <c r="CF43" s="228"/>
      <c r="CG43" s="228"/>
      <c r="CH43" s="228"/>
      <c r="CI43" s="228"/>
      <c r="CJ43" s="228"/>
      <c r="CK43" s="228"/>
      <c r="CL43" s="228"/>
      <c r="CM43" s="228"/>
      <c r="CN43" s="228"/>
      <c r="CO43" s="228"/>
      <c r="CP43" s="228"/>
      <c r="CQ43" s="228"/>
      <c r="CR43" s="228"/>
    </row>
    <row r="44" spans="1:96" ht="12" customHeight="1">
      <c r="A44" s="215"/>
      <c r="B44" s="217">
        <f t="shared" si="10"/>
        <v>40</v>
      </c>
      <c r="C44" s="216"/>
      <c r="D44" s="230">
        <v>42.987670202574897</v>
      </c>
      <c r="E44" s="230">
        <v>42.987670202574897</v>
      </c>
      <c r="F44" s="230">
        <v>42.987670202574897</v>
      </c>
      <c r="G44" s="230">
        <v>42.987670202574897</v>
      </c>
      <c r="H44" s="230">
        <v>42.987670202574897</v>
      </c>
      <c r="I44" s="230">
        <v>42.987670202574897</v>
      </c>
      <c r="J44" s="230">
        <v>42.987670202574897</v>
      </c>
      <c r="K44" s="230">
        <v>42.987670202574897</v>
      </c>
      <c r="L44" s="230">
        <v>42.987670202574897</v>
      </c>
      <c r="M44" s="230">
        <v>42.987670202574897</v>
      </c>
      <c r="N44" s="230">
        <v>42.987670202574897</v>
      </c>
      <c r="O44" s="230">
        <v>42.987670202574897</v>
      </c>
      <c r="P44" s="230">
        <v>42.987670202574897</v>
      </c>
      <c r="Q44" s="230">
        <v>42.987670202574897</v>
      </c>
      <c r="R44" s="230">
        <v>42.987670202574897</v>
      </c>
      <c r="S44" s="216"/>
      <c r="T44" s="216">
        <v>42.162125741779597</v>
      </c>
      <c r="U44" s="216">
        <v>42.556958981753397</v>
      </c>
      <c r="V44" s="73">
        <f t="shared" si="2"/>
        <v>0.39483323997379927</v>
      </c>
      <c r="W44" s="215"/>
      <c r="X44" s="231">
        <v>62.977190624999999</v>
      </c>
      <c r="Y44" s="231">
        <v>62.977190624999999</v>
      </c>
      <c r="Z44" s="231">
        <v>62.977190624999999</v>
      </c>
      <c r="AA44" s="231">
        <v>62.977190624999999</v>
      </c>
      <c r="AB44" s="231">
        <v>62.977190624999999</v>
      </c>
      <c r="AC44" s="231">
        <v>62.977190624999999</v>
      </c>
      <c r="AD44" s="231">
        <v>62.977190624999999</v>
      </c>
      <c r="AE44" s="231">
        <v>36.8811367187499</v>
      </c>
      <c r="AF44" s="231">
        <v>62.977190624999999</v>
      </c>
      <c r="AG44" s="231">
        <v>62.977190624999999</v>
      </c>
      <c r="AH44" s="231">
        <v>62.977190624999999</v>
      </c>
      <c r="AI44" s="231">
        <v>62.977190624999999</v>
      </c>
      <c r="AJ44" s="231">
        <v>62.977190624999999</v>
      </c>
      <c r="AK44" s="231">
        <v>62.977190624999999</v>
      </c>
      <c r="AL44" s="231">
        <v>62.977190624999999</v>
      </c>
      <c r="AM44" s="215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248">
        <v>1E-3</v>
      </c>
      <c r="AU44" s="74">
        <v>36.8811367187499</v>
      </c>
      <c r="AV44" s="74">
        <v>1</v>
      </c>
      <c r="AW44" s="251">
        <v>1.4200000000000001E-4</v>
      </c>
      <c r="AX44" s="247">
        <v>3.8580000000000003E-2</v>
      </c>
      <c r="AY44" s="74">
        <v>2</v>
      </c>
      <c r="AZ44" s="74">
        <v>1</v>
      </c>
      <c r="BA44" s="74">
        <v>0</v>
      </c>
      <c r="BB44" s="215"/>
      <c r="BC44" s="215"/>
      <c r="BD44" s="221">
        <f t="shared" si="3"/>
        <v>3.3333333333333335</v>
      </c>
      <c r="BE44" s="225">
        <v>12000</v>
      </c>
      <c r="BF44" s="219">
        <v>387.08812332999997</v>
      </c>
      <c r="BG44" s="219">
        <v>518.49051131742794</v>
      </c>
      <c r="BH44" s="219">
        <v>-524.13108132930097</v>
      </c>
      <c r="BI44" s="224">
        <v>52.214817111225599</v>
      </c>
      <c r="BJ44" s="224">
        <v>6.1490923949308902</v>
      </c>
      <c r="BK44" s="221">
        <f t="shared" si="4"/>
        <v>2.8466182393733774E-2</v>
      </c>
      <c r="BL44" s="221">
        <f t="shared" si="5"/>
        <v>-125.61889936892345</v>
      </c>
      <c r="BM44" s="225">
        <v>12000</v>
      </c>
      <c r="BN44" s="219">
        <v>387.08812332999997</v>
      </c>
      <c r="BO44" s="219">
        <v>524.17655579337804</v>
      </c>
      <c r="BP44" s="219">
        <v>-528.62838050903702</v>
      </c>
      <c r="BQ44" s="224">
        <v>52.251027577764397</v>
      </c>
      <c r="BR44" s="224">
        <v>6.1936206438188002</v>
      </c>
      <c r="BS44" s="221">
        <f t="shared" si="6"/>
        <v>6.1638228796123684E-2</v>
      </c>
      <c r="BT44" s="221">
        <f t="shared" si="7"/>
        <v>-125.61889936892345</v>
      </c>
      <c r="BU44" s="228"/>
      <c r="BV44" s="222">
        <v>16.742333046658398</v>
      </c>
      <c r="BW44" s="222">
        <v>6.4166269906680196</v>
      </c>
      <c r="BX44" s="221">
        <f t="shared" si="8"/>
        <v>12.024208573634667</v>
      </c>
      <c r="BY44" s="221">
        <f t="shared" si="9"/>
        <v>3.1934326915927223</v>
      </c>
      <c r="BZ44" s="228"/>
      <c r="CA44" s="228"/>
      <c r="CB44" s="228"/>
      <c r="CC44" s="228"/>
      <c r="CD44" s="228"/>
      <c r="CE44" s="228"/>
      <c r="CF44" s="228"/>
      <c r="CG44" s="228"/>
      <c r="CH44" s="228"/>
      <c r="CI44" s="228"/>
      <c r="CJ44" s="228"/>
      <c r="CK44" s="228"/>
      <c r="CL44" s="228"/>
      <c r="CM44" s="228"/>
      <c r="CN44" s="228"/>
      <c r="CO44" s="228"/>
      <c r="CP44" s="228"/>
      <c r="CQ44" s="228"/>
      <c r="CR44" s="228"/>
    </row>
    <row r="45" spans="1:96" ht="12" customHeight="1">
      <c r="A45" s="215"/>
      <c r="B45" s="217">
        <f t="shared" si="10"/>
        <v>41</v>
      </c>
      <c r="C45" s="216"/>
      <c r="D45" s="230">
        <v>42.3780647338249</v>
      </c>
      <c r="E45" s="230">
        <v>42.3780647338249</v>
      </c>
      <c r="F45" s="230">
        <v>42.3780647338249</v>
      </c>
      <c r="G45" s="230">
        <v>42.3780647338249</v>
      </c>
      <c r="H45" s="230">
        <v>42.3780647338249</v>
      </c>
      <c r="I45" s="230">
        <v>42.3780647338249</v>
      </c>
      <c r="J45" s="230">
        <v>42.3780647338249</v>
      </c>
      <c r="K45" s="230">
        <v>42.3780647338249</v>
      </c>
      <c r="L45" s="230">
        <v>42.3780647338249</v>
      </c>
      <c r="M45" s="230">
        <v>42.3780647338249</v>
      </c>
      <c r="N45" s="230">
        <v>42.3780647338249</v>
      </c>
      <c r="O45" s="230">
        <v>42.3780647338249</v>
      </c>
      <c r="P45" s="230">
        <v>42.3780647338249</v>
      </c>
      <c r="Q45" s="230">
        <v>42.3780647338249</v>
      </c>
      <c r="R45" s="230">
        <v>42.3780647338249</v>
      </c>
      <c r="S45" s="216"/>
      <c r="T45" s="216">
        <v>41.566559816765597</v>
      </c>
      <c r="U45" s="216">
        <v>41.959399913602603</v>
      </c>
      <c r="V45" s="73">
        <f t="shared" si="2"/>
        <v>0.3928400968370056</v>
      </c>
      <c r="W45" s="215"/>
      <c r="X45" s="231">
        <v>62.367584999999998</v>
      </c>
      <c r="Y45" s="231">
        <v>62.367584999999998</v>
      </c>
      <c r="Z45" s="231">
        <v>62.367584999999998</v>
      </c>
      <c r="AA45" s="231">
        <v>62.367584999999998</v>
      </c>
      <c r="AB45" s="231">
        <v>62.367584999999998</v>
      </c>
      <c r="AC45" s="231">
        <v>62.367584999999998</v>
      </c>
      <c r="AD45" s="231">
        <v>62.367584999999998</v>
      </c>
      <c r="AE45" s="231">
        <v>36.271531249999903</v>
      </c>
      <c r="AF45" s="231">
        <v>62.367584999999998</v>
      </c>
      <c r="AG45" s="231">
        <v>62.367584999999998</v>
      </c>
      <c r="AH45" s="231">
        <v>62.367584999999998</v>
      </c>
      <c r="AI45" s="231">
        <v>62.367584999999998</v>
      </c>
      <c r="AJ45" s="231">
        <v>62.367584999999998</v>
      </c>
      <c r="AK45" s="231">
        <v>62.367584999999998</v>
      </c>
      <c r="AL45" s="231">
        <v>62.367584999999998</v>
      </c>
      <c r="AM45" s="215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248">
        <v>1E-3</v>
      </c>
      <c r="AU45" s="74">
        <v>36.271531249999903</v>
      </c>
      <c r="AV45" s="74">
        <v>1</v>
      </c>
      <c r="AW45" s="251">
        <v>1.4200000000000001E-4</v>
      </c>
      <c r="AX45" s="247">
        <v>3.8580000000000003E-2</v>
      </c>
      <c r="AY45" s="74">
        <v>2</v>
      </c>
      <c r="AZ45" s="74">
        <v>1</v>
      </c>
      <c r="BA45" s="74">
        <v>0</v>
      </c>
      <c r="BB45" s="215"/>
      <c r="BC45" s="215"/>
      <c r="BD45" s="221">
        <f t="shared" si="3"/>
        <v>3.4166666666666665</v>
      </c>
      <c r="BE45" s="225">
        <v>12300</v>
      </c>
      <c r="BF45" s="219">
        <v>380.36023411000002</v>
      </c>
      <c r="BG45" s="219">
        <v>505.648481934534</v>
      </c>
      <c r="BH45" s="219">
        <v>-511.35558168830897</v>
      </c>
      <c r="BI45" s="224">
        <v>52.123113680550603</v>
      </c>
      <c r="BJ45" s="224">
        <v>6.0565673231863801</v>
      </c>
      <c r="BK45" s="221">
        <f t="shared" si="4"/>
        <v>-6.4058889350776305E-2</v>
      </c>
      <c r="BL45" s="221">
        <f t="shared" si="5"/>
        <v>-132.3467885889234</v>
      </c>
      <c r="BM45" s="225">
        <v>12300</v>
      </c>
      <c r="BN45" s="219">
        <v>380.36023411000002</v>
      </c>
      <c r="BO45" s="219">
        <v>514.20406479201404</v>
      </c>
      <c r="BP45" s="219">
        <v>-518.82163484156501</v>
      </c>
      <c r="BQ45" s="224">
        <v>52.180580756781303</v>
      </c>
      <c r="BR45" s="224">
        <v>6.1217871012926697</v>
      </c>
      <c r="BS45" s="221">
        <f t="shared" si="6"/>
        <v>-1.0195313730006816E-2</v>
      </c>
      <c r="BT45" s="221">
        <f t="shared" si="7"/>
        <v>-132.3467885889234</v>
      </c>
      <c r="BU45" s="228"/>
      <c r="BV45" s="222">
        <v>3.9439515850054301</v>
      </c>
      <c r="BW45" s="222">
        <v>-2.2705267079803</v>
      </c>
      <c r="BX45" s="221">
        <f t="shared" si="8"/>
        <v>-0.77417288801830253</v>
      </c>
      <c r="BY45" s="221">
        <f t="shared" si="9"/>
        <v>-5.4937210070555977</v>
      </c>
      <c r="BZ45" s="228"/>
      <c r="CA45" s="228"/>
      <c r="CB45" s="228"/>
      <c r="CC45" s="228"/>
      <c r="CD45" s="228"/>
      <c r="CE45" s="228"/>
      <c r="CF45" s="228"/>
      <c r="CG45" s="228"/>
      <c r="CH45" s="228"/>
      <c r="CI45" s="228"/>
      <c r="CJ45" s="228"/>
      <c r="CK45" s="228"/>
      <c r="CL45" s="228"/>
      <c r="CM45" s="228"/>
      <c r="CN45" s="228"/>
      <c r="CO45" s="228"/>
      <c r="CP45" s="228"/>
      <c r="CQ45" s="228"/>
      <c r="CR45" s="228"/>
    </row>
    <row r="46" spans="1:96" ht="12" customHeight="1">
      <c r="A46" s="215"/>
      <c r="B46" s="217">
        <f t="shared" si="10"/>
        <v>42</v>
      </c>
      <c r="C46" s="216"/>
      <c r="D46" s="230">
        <v>41.768459265074902</v>
      </c>
      <c r="E46" s="230">
        <v>41.768459265074902</v>
      </c>
      <c r="F46" s="230">
        <v>41.768459265074902</v>
      </c>
      <c r="G46" s="230">
        <v>41.768459265074902</v>
      </c>
      <c r="H46" s="230">
        <v>41.768459265074902</v>
      </c>
      <c r="I46" s="230">
        <v>41.768459265074902</v>
      </c>
      <c r="J46" s="230">
        <v>41.768459265074902</v>
      </c>
      <c r="K46" s="230">
        <v>41.768459265074902</v>
      </c>
      <c r="L46" s="230">
        <v>41.768459265074902</v>
      </c>
      <c r="M46" s="230">
        <v>41.768459265074902</v>
      </c>
      <c r="N46" s="230">
        <v>41.768459265074902</v>
      </c>
      <c r="O46" s="230">
        <v>41.768459265074902</v>
      </c>
      <c r="P46" s="230">
        <v>41.768459265074902</v>
      </c>
      <c r="Q46" s="230">
        <v>41.768459265074902</v>
      </c>
      <c r="R46" s="230">
        <v>41.768459265074902</v>
      </c>
      <c r="S46" s="216"/>
      <c r="T46" s="216">
        <v>40.972540950726398</v>
      </c>
      <c r="U46" s="216">
        <v>41.362263090179901</v>
      </c>
      <c r="V46" s="73">
        <f t="shared" si="2"/>
        <v>0.38972213945350376</v>
      </c>
      <c r="W46" s="215"/>
      <c r="X46" s="231">
        <v>61.757979374999998</v>
      </c>
      <c r="Y46" s="231">
        <v>61.757979374999998</v>
      </c>
      <c r="Z46" s="231">
        <v>61.757979374999998</v>
      </c>
      <c r="AA46" s="231">
        <v>61.757979374999998</v>
      </c>
      <c r="AB46" s="231">
        <v>61.757979374999998</v>
      </c>
      <c r="AC46" s="231">
        <v>61.757979374999998</v>
      </c>
      <c r="AD46" s="231">
        <v>61.757979374999998</v>
      </c>
      <c r="AE46" s="231">
        <v>35.661925781249899</v>
      </c>
      <c r="AF46" s="231">
        <v>61.757979374999998</v>
      </c>
      <c r="AG46" s="231">
        <v>61.757979374999998</v>
      </c>
      <c r="AH46" s="231">
        <v>61.757979374999998</v>
      </c>
      <c r="AI46" s="231">
        <v>61.757979374999998</v>
      </c>
      <c r="AJ46" s="231">
        <v>61.757979374999998</v>
      </c>
      <c r="AK46" s="231">
        <v>61.757979374999998</v>
      </c>
      <c r="AL46" s="231">
        <v>61.757979374999998</v>
      </c>
      <c r="AM46" s="215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248">
        <v>1E-3</v>
      </c>
      <c r="AU46" s="74">
        <v>35.661925781249899</v>
      </c>
      <c r="AV46" s="74">
        <v>1</v>
      </c>
      <c r="AW46" s="251">
        <v>1.4200000000000001E-4</v>
      </c>
      <c r="AX46" s="247">
        <v>3.8580000000000003E-2</v>
      </c>
      <c r="AY46" s="74">
        <v>2</v>
      </c>
      <c r="AZ46" s="74">
        <v>1</v>
      </c>
      <c r="BA46" s="74">
        <v>0</v>
      </c>
      <c r="BB46" s="215"/>
      <c r="BC46" s="215"/>
      <c r="BD46" s="221">
        <f t="shared" si="3"/>
        <v>3.5</v>
      </c>
      <c r="BE46" s="225">
        <v>12600</v>
      </c>
      <c r="BF46" s="219">
        <v>375.04941841999999</v>
      </c>
      <c r="BG46" s="219">
        <v>492.88628148170801</v>
      </c>
      <c r="BH46" s="219">
        <v>-498.61563867723999</v>
      </c>
      <c r="BI46" s="224">
        <v>52.030901139756402</v>
      </c>
      <c r="BJ46" s="224">
        <v>5.9638382475150902</v>
      </c>
      <c r="BK46" s="221">
        <f t="shared" si="4"/>
        <v>-0.15678796502206627</v>
      </c>
      <c r="BL46" s="221">
        <f t="shared" si="5"/>
        <v>-137.65760427892343</v>
      </c>
      <c r="BM46" s="225">
        <v>12600</v>
      </c>
      <c r="BN46" s="219">
        <v>375.04941841999999</v>
      </c>
      <c r="BO46" s="219">
        <v>504.25462998653097</v>
      </c>
      <c r="BP46" s="219">
        <v>-509.00063514472498</v>
      </c>
      <c r="BQ46" s="224">
        <v>52.109624153425102</v>
      </c>
      <c r="BR46" s="224">
        <v>6.0496935201764401</v>
      </c>
      <c r="BS46" s="221">
        <f t="shared" si="6"/>
        <v>-8.228889484623636E-2</v>
      </c>
      <c r="BT46" s="221">
        <f t="shared" si="7"/>
        <v>-137.65760427892343</v>
      </c>
      <c r="BU46" s="228"/>
      <c r="BV46" s="222">
        <v>-8.8976243487667794</v>
      </c>
      <c r="BW46" s="222">
        <v>-10.932813417146001</v>
      </c>
      <c r="BX46" s="221">
        <f t="shared" si="8"/>
        <v>-13.615748821790511</v>
      </c>
      <c r="BY46" s="221">
        <f t="shared" si="9"/>
        <v>-14.156007716221298</v>
      </c>
      <c r="BZ46" s="228"/>
      <c r="CA46" s="228"/>
      <c r="CB46" s="228"/>
      <c r="CC46" s="228"/>
      <c r="CD46" s="228"/>
      <c r="CE46" s="228"/>
      <c r="CF46" s="228"/>
      <c r="CG46" s="228"/>
      <c r="CH46" s="228"/>
      <c r="CI46" s="228"/>
      <c r="CJ46" s="228"/>
      <c r="CK46" s="228"/>
      <c r="CL46" s="228"/>
      <c r="CM46" s="228"/>
      <c r="CN46" s="228"/>
      <c r="CO46" s="228"/>
      <c r="CP46" s="228"/>
      <c r="CQ46" s="228"/>
      <c r="CR46" s="228"/>
    </row>
    <row r="47" spans="1:96" ht="12" customHeight="1">
      <c r="A47" s="215"/>
      <c r="B47" s="217">
        <f t="shared" si="10"/>
        <v>43</v>
      </c>
      <c r="C47" s="216"/>
      <c r="D47" s="230">
        <v>41.158853796324898</v>
      </c>
      <c r="E47" s="230">
        <v>41.158853796324898</v>
      </c>
      <c r="F47" s="230">
        <v>41.158853796324898</v>
      </c>
      <c r="G47" s="230">
        <v>41.158853796324898</v>
      </c>
      <c r="H47" s="230">
        <v>41.158853796324898</v>
      </c>
      <c r="I47" s="230">
        <v>41.158853796324898</v>
      </c>
      <c r="J47" s="230">
        <v>41.158853796324898</v>
      </c>
      <c r="K47" s="230">
        <v>41.158853796324898</v>
      </c>
      <c r="L47" s="230">
        <v>41.158853796324898</v>
      </c>
      <c r="M47" s="230">
        <v>41.158853796324898</v>
      </c>
      <c r="N47" s="230">
        <v>41.158853796324898</v>
      </c>
      <c r="O47" s="230">
        <v>41.158853796324898</v>
      </c>
      <c r="P47" s="230">
        <v>41.158853796324898</v>
      </c>
      <c r="Q47" s="230">
        <v>41.158853796324898</v>
      </c>
      <c r="R47" s="230">
        <v>41.158853796324898</v>
      </c>
      <c r="S47" s="216"/>
      <c r="T47" s="216">
        <v>40.380009812036398</v>
      </c>
      <c r="U47" s="216">
        <v>40.765499657810402</v>
      </c>
      <c r="V47" s="73">
        <f t="shared" si="2"/>
        <v>0.38548984577400347</v>
      </c>
      <c r="W47" s="215"/>
      <c r="X47" s="231">
        <v>61.148373749999998</v>
      </c>
      <c r="Y47" s="231">
        <v>61.148373749999998</v>
      </c>
      <c r="Z47" s="231">
        <v>61.148373749999998</v>
      </c>
      <c r="AA47" s="231">
        <v>61.148373749999998</v>
      </c>
      <c r="AB47" s="231">
        <v>61.148373749999998</v>
      </c>
      <c r="AC47" s="231">
        <v>61.148373749999998</v>
      </c>
      <c r="AD47" s="231">
        <v>61.148373749999998</v>
      </c>
      <c r="AE47" s="231">
        <v>35.052320312500001</v>
      </c>
      <c r="AF47" s="231">
        <v>61.148373749999998</v>
      </c>
      <c r="AG47" s="231">
        <v>61.148373749999998</v>
      </c>
      <c r="AH47" s="231">
        <v>61.148373749999998</v>
      </c>
      <c r="AI47" s="231">
        <v>61.148373749999998</v>
      </c>
      <c r="AJ47" s="231">
        <v>61.148373749999998</v>
      </c>
      <c r="AK47" s="231">
        <v>61.148373749999998</v>
      </c>
      <c r="AL47" s="231">
        <v>61.148373749999998</v>
      </c>
      <c r="AM47" s="215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248">
        <v>1E-3</v>
      </c>
      <c r="AU47" s="74">
        <v>35.052320312500001</v>
      </c>
      <c r="AV47" s="74">
        <v>1</v>
      </c>
      <c r="AW47" s="251">
        <v>1.4200000000000001E-4</v>
      </c>
      <c r="AX47" s="247">
        <v>3.8580000000000003E-2</v>
      </c>
      <c r="AY47" s="74">
        <v>2</v>
      </c>
      <c r="AZ47" s="74">
        <v>1</v>
      </c>
      <c r="BA47" s="74">
        <v>0</v>
      </c>
      <c r="BB47" s="215"/>
      <c r="BC47" s="215"/>
      <c r="BD47" s="221">
        <f t="shared" si="3"/>
        <v>3.5833333333333335</v>
      </c>
      <c r="BE47" s="225">
        <v>12900</v>
      </c>
      <c r="BF47" s="219">
        <v>371.21386268999998</v>
      </c>
      <c r="BG47" s="219">
        <v>480.30354840417601</v>
      </c>
      <c r="BH47" s="219">
        <v>-486.01073046522401</v>
      </c>
      <c r="BI47" s="224">
        <v>51.938890105469298</v>
      </c>
      <c r="BJ47" s="224">
        <v>5.8716298426848201</v>
      </c>
      <c r="BK47" s="221">
        <f t="shared" si="4"/>
        <v>-0.24899636985233631</v>
      </c>
      <c r="BL47" s="221">
        <f t="shared" si="5"/>
        <v>-141.49316000892344</v>
      </c>
      <c r="BM47" s="225">
        <v>12900</v>
      </c>
      <c r="BN47" s="219">
        <v>371.21386268999998</v>
      </c>
      <c r="BO47" s="219">
        <v>494.40886078600101</v>
      </c>
      <c r="BP47" s="219">
        <v>-499.24529411887698</v>
      </c>
      <c r="BQ47" s="224">
        <v>52.038726600894897</v>
      </c>
      <c r="BR47" s="224">
        <v>5.9779218086793504</v>
      </c>
      <c r="BS47" s="221">
        <f t="shared" si="6"/>
        <v>-0.15406060634332608</v>
      </c>
      <c r="BT47" s="221">
        <f t="shared" si="7"/>
        <v>-141.49316000892344</v>
      </c>
      <c r="BU47" s="228"/>
      <c r="BV47" s="222">
        <v>-21.641752791468701</v>
      </c>
      <c r="BW47" s="222">
        <v>-19.475363082345599</v>
      </c>
      <c r="BX47" s="221">
        <f t="shared" si="8"/>
        <v>-26.359877264492432</v>
      </c>
      <c r="BY47" s="221">
        <f t="shared" si="9"/>
        <v>-22.698557381420898</v>
      </c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</row>
    <row r="48" spans="1:96" ht="12" customHeight="1">
      <c r="A48" s="215"/>
      <c r="B48" s="217">
        <f t="shared" si="10"/>
        <v>44</v>
      </c>
      <c r="C48" s="216"/>
      <c r="D48" s="230">
        <v>40.549248327574901</v>
      </c>
      <c r="E48" s="230">
        <v>40.549248327574901</v>
      </c>
      <c r="F48" s="230">
        <v>40.549248327574901</v>
      </c>
      <c r="G48" s="230">
        <v>40.549248327574901</v>
      </c>
      <c r="H48" s="230">
        <v>40.549248327574901</v>
      </c>
      <c r="I48" s="230">
        <v>40.549248327574901</v>
      </c>
      <c r="J48" s="230">
        <v>40.549248327574901</v>
      </c>
      <c r="K48" s="230">
        <v>40.549248327574901</v>
      </c>
      <c r="L48" s="230">
        <v>40.549248327574901</v>
      </c>
      <c r="M48" s="230">
        <v>40.549248327574901</v>
      </c>
      <c r="N48" s="230">
        <v>40.549248327574901</v>
      </c>
      <c r="O48" s="230">
        <v>40.549248327574901</v>
      </c>
      <c r="P48" s="230">
        <v>40.549248327574901</v>
      </c>
      <c r="Q48" s="230">
        <v>40.549248327574901</v>
      </c>
      <c r="R48" s="230">
        <v>40.549248327574901</v>
      </c>
      <c r="S48" s="216"/>
      <c r="T48" s="216">
        <v>39.788904242164797</v>
      </c>
      <c r="U48" s="216">
        <v>40.1690621682312</v>
      </c>
      <c r="V48" s="73">
        <f t="shared" si="2"/>
        <v>0.38015792606640275</v>
      </c>
      <c r="W48" s="215"/>
      <c r="X48" s="231">
        <v>60.538768124999997</v>
      </c>
      <c r="Y48" s="231">
        <v>60.538768124999997</v>
      </c>
      <c r="Z48" s="231">
        <v>60.538768124999997</v>
      </c>
      <c r="AA48" s="231">
        <v>60.538768124999997</v>
      </c>
      <c r="AB48" s="231">
        <v>60.538768124999997</v>
      </c>
      <c r="AC48" s="231">
        <v>60.538768124999997</v>
      </c>
      <c r="AD48" s="231">
        <v>60.538768124999997</v>
      </c>
      <c r="AE48" s="231">
        <v>34.442714843749897</v>
      </c>
      <c r="AF48" s="231">
        <v>60.538768124999997</v>
      </c>
      <c r="AG48" s="231">
        <v>60.538768124999997</v>
      </c>
      <c r="AH48" s="231">
        <v>60.538768124999997</v>
      </c>
      <c r="AI48" s="231">
        <v>60.538768124999997</v>
      </c>
      <c r="AJ48" s="231">
        <v>60.538768124999997</v>
      </c>
      <c r="AK48" s="231">
        <v>60.538768124999997</v>
      </c>
      <c r="AL48" s="231">
        <v>60.538768124999997</v>
      </c>
      <c r="AM48" s="215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248">
        <v>1E-3</v>
      </c>
      <c r="AU48" s="74">
        <v>34.442714843749897</v>
      </c>
      <c r="AV48" s="74">
        <v>1</v>
      </c>
      <c r="AW48" s="251">
        <v>1.4200000000000001E-4</v>
      </c>
      <c r="AX48" s="247">
        <v>3.8580000000000003E-2</v>
      </c>
      <c r="AY48" s="74">
        <v>2</v>
      </c>
      <c r="AZ48" s="74">
        <v>1</v>
      </c>
      <c r="BA48" s="74">
        <v>0</v>
      </c>
      <c r="BB48" s="215"/>
      <c r="BC48" s="215"/>
      <c r="BD48" s="221">
        <f t="shared" si="3"/>
        <v>3.6666666666666665</v>
      </c>
      <c r="BE48" s="225">
        <v>13200</v>
      </c>
      <c r="BF48" s="219">
        <v>368.89559005000001</v>
      </c>
      <c r="BG48" s="219">
        <v>467.99625028138598</v>
      </c>
      <c r="BH48" s="219">
        <v>-473.63665512095798</v>
      </c>
      <c r="BI48" s="224">
        <v>51.847793480298002</v>
      </c>
      <c r="BJ48" s="224">
        <v>5.7806699806766497</v>
      </c>
      <c r="BK48" s="221">
        <f t="shared" si="4"/>
        <v>-0.33995623186050672</v>
      </c>
      <c r="BL48" s="221">
        <f t="shared" si="5"/>
        <v>-143.81143264892341</v>
      </c>
      <c r="BM48" s="225">
        <v>13200</v>
      </c>
      <c r="BN48" s="219">
        <v>368.89559005000001</v>
      </c>
      <c r="BO48" s="219">
        <v>484.74448008008602</v>
      </c>
      <c r="BP48" s="219">
        <v>-489.63270679468502</v>
      </c>
      <c r="BQ48" s="224">
        <v>51.968453955585801</v>
      </c>
      <c r="BR48" s="224">
        <v>5.9070511313753098</v>
      </c>
      <c r="BS48" s="221">
        <f t="shared" si="6"/>
        <v>-0.2249312836473667</v>
      </c>
      <c r="BT48" s="221">
        <f t="shared" si="7"/>
        <v>-143.81143264892341</v>
      </c>
      <c r="BU48" s="228"/>
      <c r="BV48" s="222">
        <v>-34.148859032599702</v>
      </c>
      <c r="BW48" s="222">
        <v>-27.804617018744999</v>
      </c>
      <c r="BX48" s="221">
        <f t="shared" si="8"/>
        <v>-38.866983505623438</v>
      </c>
      <c r="BY48" s="221">
        <f t="shared" si="9"/>
        <v>-31.027811317820294</v>
      </c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</row>
    <row r="49" spans="1:96" ht="12" customHeight="1">
      <c r="A49" s="215"/>
      <c r="B49" s="217">
        <f t="shared" si="10"/>
        <v>45</v>
      </c>
      <c r="C49" s="216"/>
      <c r="D49" s="230">
        <v>39.939642858824897</v>
      </c>
      <c r="E49" s="230">
        <v>39.939642858824897</v>
      </c>
      <c r="F49" s="230">
        <v>39.939642858824897</v>
      </c>
      <c r="G49" s="230">
        <v>39.939642858824897</v>
      </c>
      <c r="H49" s="230">
        <v>39.939642858824897</v>
      </c>
      <c r="I49" s="230">
        <v>39.939642858824897</v>
      </c>
      <c r="J49" s="230">
        <v>39.939642858824897</v>
      </c>
      <c r="K49" s="230">
        <v>39.939642858824897</v>
      </c>
      <c r="L49" s="230">
        <v>39.939642858824897</v>
      </c>
      <c r="M49" s="230">
        <v>39.939642858824897</v>
      </c>
      <c r="N49" s="230">
        <v>39.939642858824897</v>
      </c>
      <c r="O49" s="230">
        <v>39.939642858824897</v>
      </c>
      <c r="P49" s="230">
        <v>39.939642858824897</v>
      </c>
      <c r="Q49" s="230">
        <v>39.939642858824897</v>
      </c>
      <c r="R49" s="230">
        <v>39.939642858824897</v>
      </c>
      <c r="S49" s="216"/>
      <c r="T49" s="216">
        <v>39.199159537957897</v>
      </c>
      <c r="U49" s="216">
        <v>39.572904639219999</v>
      </c>
      <c r="V49" s="73">
        <f t="shared" si="2"/>
        <v>0.37374510126210225</v>
      </c>
      <c r="W49" s="215"/>
      <c r="X49" s="231">
        <v>59.929162499999997</v>
      </c>
      <c r="Y49" s="231">
        <v>59.929162499999997</v>
      </c>
      <c r="Z49" s="231">
        <v>59.929162499999997</v>
      </c>
      <c r="AA49" s="231">
        <v>59.929162499999997</v>
      </c>
      <c r="AB49" s="231">
        <v>59.929162499999997</v>
      </c>
      <c r="AC49" s="231">
        <v>59.929162499999997</v>
      </c>
      <c r="AD49" s="231">
        <v>59.929162499999997</v>
      </c>
      <c r="AE49" s="231">
        <v>33.8331093749999</v>
      </c>
      <c r="AF49" s="231">
        <v>59.929162499999997</v>
      </c>
      <c r="AG49" s="231">
        <v>59.929162499999997</v>
      </c>
      <c r="AH49" s="231">
        <v>59.929162499999997</v>
      </c>
      <c r="AI49" s="231">
        <v>59.929162499999997</v>
      </c>
      <c r="AJ49" s="231">
        <v>59.929162499999997</v>
      </c>
      <c r="AK49" s="231">
        <v>59.929162499999997</v>
      </c>
      <c r="AL49" s="231">
        <v>59.929162499999997</v>
      </c>
      <c r="AM49" s="215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248">
        <v>1E-3</v>
      </c>
      <c r="AU49" s="74">
        <v>33.8331093749999</v>
      </c>
      <c r="AV49" s="74">
        <v>1</v>
      </c>
      <c r="AW49" s="251">
        <v>1.4200000000000001E-4</v>
      </c>
      <c r="AX49" s="247">
        <v>3.8580000000000003E-2</v>
      </c>
      <c r="AY49" s="74">
        <v>2</v>
      </c>
      <c r="AZ49" s="74">
        <v>1</v>
      </c>
      <c r="BA49" s="74">
        <v>0</v>
      </c>
      <c r="BB49" s="215"/>
      <c r="BC49" s="215"/>
      <c r="BD49" s="221">
        <f t="shared" si="3"/>
        <v>3.75</v>
      </c>
      <c r="BE49" s="225">
        <v>13500</v>
      </c>
      <c r="BF49" s="219">
        <v>368.12</v>
      </c>
      <c r="BG49" s="219">
        <v>456.056817500036</v>
      </c>
      <c r="BH49" s="219">
        <v>-461.58561505956698</v>
      </c>
      <c r="BI49" s="224">
        <v>51.7583273154587</v>
      </c>
      <c r="BJ49" s="224">
        <v>5.6916907413162097</v>
      </c>
      <c r="BK49" s="221">
        <f t="shared" si="4"/>
        <v>-0.42893547122094677</v>
      </c>
      <c r="BL49" s="221">
        <f t="shared" si="5"/>
        <v>-144.58702269892342</v>
      </c>
      <c r="BM49" s="225">
        <v>13500</v>
      </c>
      <c r="BN49" s="219">
        <v>368.12</v>
      </c>
      <c r="BO49" s="219">
        <v>475.33633588126202</v>
      </c>
      <c r="BP49" s="219">
        <v>-480.23712365952503</v>
      </c>
      <c r="BQ49" s="224">
        <v>51.8993688790327</v>
      </c>
      <c r="BR49" s="224">
        <v>5.8376578100701</v>
      </c>
      <c r="BS49" s="221">
        <f t="shared" si="6"/>
        <v>-0.29432460495257651</v>
      </c>
      <c r="BT49" s="221">
        <f t="shared" si="7"/>
        <v>-144.58702269892342</v>
      </c>
      <c r="BU49" s="228"/>
      <c r="BV49" s="222">
        <v>-46.281964247703101</v>
      </c>
      <c r="BW49" s="222">
        <v>-35.829352573332898</v>
      </c>
      <c r="BX49" s="221">
        <f t="shared" si="8"/>
        <v>-51.000088720726836</v>
      </c>
      <c r="BY49" s="221">
        <f t="shared" si="9"/>
        <v>-39.052546872408193</v>
      </c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</row>
    <row r="50" spans="1:96" ht="12" customHeight="1">
      <c r="A50" s="215"/>
      <c r="B50" s="217">
        <f t="shared" si="10"/>
        <v>46</v>
      </c>
      <c r="C50" s="216"/>
      <c r="D50" s="230">
        <v>39.330037390074899</v>
      </c>
      <c r="E50" s="230">
        <v>39.330037390074899</v>
      </c>
      <c r="F50" s="230">
        <v>39.330037390074899</v>
      </c>
      <c r="G50" s="230">
        <v>39.330037390074899</v>
      </c>
      <c r="H50" s="230">
        <v>39.330037390074899</v>
      </c>
      <c r="I50" s="230">
        <v>39.330037390074899</v>
      </c>
      <c r="J50" s="230">
        <v>39.330037390074899</v>
      </c>
      <c r="K50" s="230">
        <v>39.330037390074899</v>
      </c>
      <c r="L50" s="230">
        <v>39.330037390074899</v>
      </c>
      <c r="M50" s="230">
        <v>39.330037390074899</v>
      </c>
      <c r="N50" s="230">
        <v>39.330037390074899</v>
      </c>
      <c r="O50" s="230">
        <v>39.330037390074899</v>
      </c>
      <c r="P50" s="230">
        <v>39.330037390074899</v>
      </c>
      <c r="Q50" s="230">
        <v>39.330037390074899</v>
      </c>
      <c r="R50" s="230">
        <v>39.330037390074899</v>
      </c>
      <c r="S50" s="216"/>
      <c r="T50" s="216">
        <v>38.610708734596102</v>
      </c>
      <c r="U50" s="216">
        <v>38.976982606268102</v>
      </c>
      <c r="V50" s="73">
        <f t="shared" si="2"/>
        <v>0.36627387167199998</v>
      </c>
      <c r="W50" s="215"/>
      <c r="X50" s="231">
        <v>59.319556875000004</v>
      </c>
      <c r="Y50" s="231">
        <v>59.319556875000004</v>
      </c>
      <c r="Z50" s="231">
        <v>59.319556875000004</v>
      </c>
      <c r="AA50" s="231">
        <v>59.319556875000004</v>
      </c>
      <c r="AB50" s="231">
        <v>59.319556875000004</v>
      </c>
      <c r="AC50" s="231">
        <v>59.319556875000004</v>
      </c>
      <c r="AD50" s="231">
        <v>59.319556875000004</v>
      </c>
      <c r="AE50" s="231">
        <v>33.223503906250002</v>
      </c>
      <c r="AF50" s="231">
        <v>59.319556875000004</v>
      </c>
      <c r="AG50" s="231">
        <v>59.319556875000004</v>
      </c>
      <c r="AH50" s="231">
        <v>59.319556875000004</v>
      </c>
      <c r="AI50" s="231">
        <v>59.319556875000004</v>
      </c>
      <c r="AJ50" s="231">
        <v>59.319556875000004</v>
      </c>
      <c r="AK50" s="231">
        <v>59.319556875000004</v>
      </c>
      <c r="AL50" s="231">
        <v>59.319556875000004</v>
      </c>
      <c r="AM50" s="215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248">
        <v>1E-3</v>
      </c>
      <c r="AU50" s="74">
        <v>33.223503906250002</v>
      </c>
      <c r="AV50" s="74">
        <v>1</v>
      </c>
      <c r="AW50" s="251">
        <v>1.4200000000000001E-4</v>
      </c>
      <c r="AX50" s="247">
        <v>3.8580000000000003E-2</v>
      </c>
      <c r="AY50" s="74">
        <v>2</v>
      </c>
      <c r="AZ50" s="74">
        <v>1</v>
      </c>
      <c r="BA50" s="74">
        <v>0</v>
      </c>
      <c r="BB50" s="215"/>
      <c r="BC50" s="215"/>
      <c r="BD50" s="221">
        <f t="shared" si="3"/>
        <v>3.8333333333333335</v>
      </c>
      <c r="BE50" s="225">
        <v>13800</v>
      </c>
      <c r="BF50" s="219">
        <v>368.89559005000001</v>
      </c>
      <c r="BG50" s="219">
        <v>444.57445744762202</v>
      </c>
      <c r="BH50" s="219">
        <v>-449.94648129082299</v>
      </c>
      <c r="BI50" s="224">
        <v>51.671212488591699</v>
      </c>
      <c r="BJ50" s="224">
        <v>5.60543021121621</v>
      </c>
      <c r="BK50" s="221">
        <f t="shared" si="4"/>
        <v>-0.51519600132094645</v>
      </c>
      <c r="BL50" s="221">
        <f t="shared" si="5"/>
        <v>-143.81143264892341</v>
      </c>
      <c r="BM50" s="225">
        <v>13800</v>
      </c>
      <c r="BN50" s="219">
        <v>368.89559005000001</v>
      </c>
      <c r="BO50" s="219">
        <v>466.256544371139</v>
      </c>
      <c r="BP50" s="219">
        <v>-471.13005495370402</v>
      </c>
      <c r="BQ50" s="224">
        <v>51.832031222014102</v>
      </c>
      <c r="BR50" s="224">
        <v>5.7703158115727904</v>
      </c>
      <c r="BS50" s="221">
        <f t="shared" si="6"/>
        <v>-0.3616666034498861</v>
      </c>
      <c r="BT50" s="221">
        <f t="shared" si="7"/>
        <v>-143.81143264892341</v>
      </c>
      <c r="BU50" s="228"/>
      <c r="BV50" s="222">
        <v>-57.908185701370002</v>
      </c>
      <c r="BW50" s="222">
        <v>-43.461682202688202</v>
      </c>
      <c r="BX50" s="221">
        <f t="shared" si="8"/>
        <v>-62.626310174393737</v>
      </c>
      <c r="BY50" s="221">
        <f t="shared" si="9"/>
        <v>-46.684876501763497</v>
      </c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</row>
    <row r="51" spans="1:96" ht="12" customHeight="1">
      <c r="A51" s="215"/>
      <c r="B51" s="217">
        <f t="shared" si="10"/>
        <v>47</v>
      </c>
      <c r="C51" s="216"/>
      <c r="D51" s="230">
        <v>38.720431921324902</v>
      </c>
      <c r="E51" s="230">
        <v>38.720431921324902</v>
      </c>
      <c r="F51" s="230">
        <v>38.720431921324902</v>
      </c>
      <c r="G51" s="230">
        <v>38.720431921324902</v>
      </c>
      <c r="H51" s="230">
        <v>38.720431921324902</v>
      </c>
      <c r="I51" s="230">
        <v>38.720431921324902</v>
      </c>
      <c r="J51" s="230">
        <v>38.720431921324902</v>
      </c>
      <c r="K51" s="230">
        <v>38.720431921324902</v>
      </c>
      <c r="L51" s="230">
        <v>38.720431921324902</v>
      </c>
      <c r="M51" s="230">
        <v>38.720431921324902</v>
      </c>
      <c r="N51" s="230">
        <v>38.720431921324902</v>
      </c>
      <c r="O51" s="230">
        <v>38.720431921324902</v>
      </c>
      <c r="P51" s="230">
        <v>38.720431921324902</v>
      </c>
      <c r="Q51" s="230">
        <v>38.720431921324902</v>
      </c>
      <c r="R51" s="230">
        <v>38.720431921324902</v>
      </c>
      <c r="S51" s="216"/>
      <c r="T51" s="216">
        <v>38.023482887104699</v>
      </c>
      <c r="U51" s="216">
        <v>38.381253165762899</v>
      </c>
      <c r="V51" s="73">
        <f t="shared" si="2"/>
        <v>0.35777027865820088</v>
      </c>
      <c r="W51" s="215"/>
      <c r="X51" s="231">
        <v>58.709951250000003</v>
      </c>
      <c r="Y51" s="231">
        <v>58.709951250000003</v>
      </c>
      <c r="Z51" s="231">
        <v>58.709951250000003</v>
      </c>
      <c r="AA51" s="231">
        <v>58.709951250000003</v>
      </c>
      <c r="AB51" s="231">
        <v>58.709951250000003</v>
      </c>
      <c r="AC51" s="231">
        <v>58.709951250000003</v>
      </c>
      <c r="AD51" s="231">
        <v>58.709951250000003</v>
      </c>
      <c r="AE51" s="231">
        <v>32.613898437499898</v>
      </c>
      <c r="AF51" s="231">
        <v>58.709951250000003</v>
      </c>
      <c r="AG51" s="231">
        <v>58.709951250000003</v>
      </c>
      <c r="AH51" s="231">
        <v>58.709951250000003</v>
      </c>
      <c r="AI51" s="231">
        <v>58.709951250000003</v>
      </c>
      <c r="AJ51" s="231">
        <v>58.709951250000003</v>
      </c>
      <c r="AK51" s="231">
        <v>58.709951250000003</v>
      </c>
      <c r="AL51" s="231">
        <v>58.709951250000003</v>
      </c>
      <c r="AM51" s="215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248">
        <v>1E-3</v>
      </c>
      <c r="AU51" s="74">
        <v>32.613898437499898</v>
      </c>
      <c r="AV51" s="74">
        <v>1</v>
      </c>
      <c r="AW51" s="251">
        <v>1.4200000000000001E-4</v>
      </c>
      <c r="AX51" s="247">
        <v>3.8580000000000003E-2</v>
      </c>
      <c r="AY51" s="74">
        <v>2</v>
      </c>
      <c r="AZ51" s="74">
        <v>1</v>
      </c>
      <c r="BA51" s="74">
        <v>0</v>
      </c>
      <c r="BB51" s="215"/>
      <c r="BC51" s="215"/>
      <c r="BD51" s="221">
        <f t="shared" si="3"/>
        <v>3.9166666666666665</v>
      </c>
      <c r="BE51" s="225">
        <v>14100</v>
      </c>
      <c r="BF51" s="219">
        <v>371.21386268999998</v>
      </c>
      <c r="BG51" s="219">
        <v>433.63564231585599</v>
      </c>
      <c r="BH51" s="219">
        <v>-438.80523340679201</v>
      </c>
      <c r="BI51" s="224">
        <v>51.587177177341999</v>
      </c>
      <c r="BJ51" s="224">
        <v>5.52263501733478</v>
      </c>
      <c r="BK51" s="221">
        <f t="shared" si="4"/>
        <v>-0.59799119520237642</v>
      </c>
      <c r="BL51" s="221">
        <f t="shared" si="5"/>
        <v>-141.49316000892344</v>
      </c>
      <c r="BM51" s="225">
        <v>14100</v>
      </c>
      <c r="BN51" s="219">
        <v>371.21386268999998</v>
      </c>
      <c r="BO51" s="219">
        <v>457.57475463510099</v>
      </c>
      <c r="BP51" s="219">
        <v>-462.38049855006602</v>
      </c>
      <c r="BQ51" s="224">
        <v>51.766998975590496</v>
      </c>
      <c r="BR51" s="224">
        <v>5.70559776654326</v>
      </c>
      <c r="BS51" s="221">
        <f t="shared" si="6"/>
        <v>-0.42638464847941648</v>
      </c>
      <c r="BT51" s="221">
        <f t="shared" si="7"/>
        <v>-141.49316000892344</v>
      </c>
      <c r="BU51" s="228"/>
      <c r="BV51" s="222">
        <v>-68.900192089548895</v>
      </c>
      <c r="BW51" s="222">
        <v>-50.618016024360301</v>
      </c>
      <c r="BX51" s="221">
        <f t="shared" si="8"/>
        <v>-73.61831656257263</v>
      </c>
      <c r="BY51" s="221">
        <f t="shared" si="9"/>
        <v>-53.841210323435597</v>
      </c>
      <c r="BZ51" s="228"/>
      <c r="CA51" s="228"/>
      <c r="CB51" s="228"/>
      <c r="CC51" s="228"/>
      <c r="CD51" s="228"/>
      <c r="CE51" s="228"/>
      <c r="CF51" s="228"/>
      <c r="CG51" s="228"/>
      <c r="CH51" s="228"/>
      <c r="CI51" s="228"/>
      <c r="CJ51" s="228"/>
      <c r="CK51" s="228"/>
      <c r="CL51" s="228"/>
      <c r="CM51" s="228"/>
      <c r="CN51" s="228"/>
      <c r="CO51" s="228"/>
      <c r="CP51" s="228"/>
      <c r="CQ51" s="228"/>
      <c r="CR51" s="228"/>
    </row>
    <row r="52" spans="1:96" ht="12" customHeight="1">
      <c r="A52" s="215"/>
      <c r="B52" s="217">
        <f t="shared" si="10"/>
        <v>48</v>
      </c>
      <c r="C52" s="216"/>
      <c r="D52" s="230">
        <v>38.110826452574898</v>
      </c>
      <c r="E52" s="230">
        <v>38.110826452574898</v>
      </c>
      <c r="F52" s="230">
        <v>38.110826452574898</v>
      </c>
      <c r="G52" s="230">
        <v>38.110826452574898</v>
      </c>
      <c r="H52" s="230">
        <v>38.110826452574898</v>
      </c>
      <c r="I52" s="230">
        <v>38.110826452574898</v>
      </c>
      <c r="J52" s="230">
        <v>38.110826452574898</v>
      </c>
      <c r="K52" s="230">
        <v>38.110826452574898</v>
      </c>
      <c r="L52" s="230">
        <v>38.110826452574898</v>
      </c>
      <c r="M52" s="230">
        <v>38.110826452574898</v>
      </c>
      <c r="N52" s="230">
        <v>38.110826452574898</v>
      </c>
      <c r="O52" s="230">
        <v>38.110826452574898</v>
      </c>
      <c r="P52" s="230">
        <v>38.110826452574898</v>
      </c>
      <c r="Q52" s="230">
        <v>38.110826452574898</v>
      </c>
      <c r="R52" s="230">
        <v>38.110826452574898</v>
      </c>
      <c r="S52" s="216"/>
      <c r="T52" s="216">
        <v>37.437411348475798</v>
      </c>
      <c r="U52" s="216">
        <v>37.785675010152403</v>
      </c>
      <c r="V52" s="73">
        <f t="shared" si="2"/>
        <v>0.34826366167660439</v>
      </c>
      <c r="W52" s="215"/>
      <c r="X52" s="231">
        <v>58.100345625000003</v>
      </c>
      <c r="Y52" s="231">
        <v>58.100345625000003</v>
      </c>
      <c r="Z52" s="231">
        <v>58.100345625000003</v>
      </c>
      <c r="AA52" s="231">
        <v>58.100345625000003</v>
      </c>
      <c r="AB52" s="231">
        <v>58.100345625000003</v>
      </c>
      <c r="AC52" s="231">
        <v>58.100345625000003</v>
      </c>
      <c r="AD52" s="231">
        <v>58.100345625000003</v>
      </c>
      <c r="AE52" s="231">
        <v>32.004292968749901</v>
      </c>
      <c r="AF52" s="231">
        <v>58.100345625000003</v>
      </c>
      <c r="AG52" s="231">
        <v>58.100345625000003</v>
      </c>
      <c r="AH52" s="231">
        <v>58.100345625000003</v>
      </c>
      <c r="AI52" s="231">
        <v>58.100345625000003</v>
      </c>
      <c r="AJ52" s="231">
        <v>58.100345625000003</v>
      </c>
      <c r="AK52" s="231">
        <v>58.100345625000003</v>
      </c>
      <c r="AL52" s="231">
        <v>58.100345625000003</v>
      </c>
      <c r="AM52" s="215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248">
        <v>1E-3</v>
      </c>
      <c r="AU52" s="74">
        <v>32.004292968749901</v>
      </c>
      <c r="AV52" s="74">
        <v>1</v>
      </c>
      <c r="AW52" s="251">
        <v>1.4200000000000001E-4</v>
      </c>
      <c r="AX52" s="247">
        <v>3.8580000000000003E-2</v>
      </c>
      <c r="AY52" s="74">
        <v>2</v>
      </c>
      <c r="AZ52" s="74">
        <v>1</v>
      </c>
      <c r="BA52" s="74">
        <v>0</v>
      </c>
      <c r="BB52" s="215"/>
      <c r="BC52" s="215"/>
      <c r="BD52" s="221">
        <f t="shared" si="3"/>
        <v>4</v>
      </c>
      <c r="BE52" s="225">
        <v>14400</v>
      </c>
      <c r="BF52" s="219">
        <v>375.04941841999999</v>
      </c>
      <c r="BG52" s="219">
        <v>423.32475675709298</v>
      </c>
      <c r="BH52" s="219">
        <v>-428.24556594580599</v>
      </c>
      <c r="BI52" s="224">
        <v>51.506960046462403</v>
      </c>
      <c r="BJ52" s="224">
        <v>5.4440634610557002</v>
      </c>
      <c r="BK52" s="221">
        <f t="shared" si="4"/>
        <v>-0.67656275148145628</v>
      </c>
      <c r="BL52" s="221">
        <f t="shared" si="5"/>
        <v>-137.65760427892343</v>
      </c>
      <c r="BM52" s="225">
        <v>14400</v>
      </c>
      <c r="BN52" s="219">
        <v>375.04941841999999</v>
      </c>
      <c r="BO52" s="219">
        <v>449.35852012349898</v>
      </c>
      <c r="BP52" s="219">
        <v>-454.05527950470002</v>
      </c>
      <c r="BQ52" s="224">
        <v>51.704829711596901</v>
      </c>
      <c r="BR52" s="224">
        <v>5.6440764116233604</v>
      </c>
      <c r="BS52" s="221">
        <f t="shared" si="6"/>
        <v>-0.48790600339931611</v>
      </c>
      <c r="BT52" s="221">
        <f t="shared" si="7"/>
        <v>-137.65760427892343</v>
      </c>
      <c r="BU52" s="228"/>
      <c r="BV52" s="222">
        <v>-79.137598082136805</v>
      </c>
      <c r="BW52" s="222">
        <v>-57.219977299924203</v>
      </c>
      <c r="BX52" s="221">
        <f t="shared" si="8"/>
        <v>-83.85572255516054</v>
      </c>
      <c r="BY52" s="221">
        <f t="shared" si="9"/>
        <v>-60.443171598999498</v>
      </c>
      <c r="BZ52" s="228"/>
      <c r="CA52" s="228"/>
      <c r="CB52" s="228"/>
      <c r="CC52" s="228"/>
      <c r="CD52" s="228"/>
      <c r="CE52" s="228"/>
      <c r="CF52" s="228"/>
      <c r="CG52" s="228"/>
      <c r="CH52" s="228"/>
      <c r="CI52" s="228"/>
      <c r="CJ52" s="228"/>
      <c r="CK52" s="228"/>
      <c r="CL52" s="228"/>
      <c r="CM52" s="228"/>
      <c r="CN52" s="228"/>
      <c r="CO52" s="228"/>
      <c r="CP52" s="228"/>
      <c r="CQ52" s="228"/>
      <c r="CR52" s="228"/>
    </row>
    <row r="53" spans="1:96" ht="12" customHeight="1">
      <c r="A53" s="215"/>
      <c r="B53" s="217">
        <f t="shared" si="10"/>
        <v>49</v>
      </c>
      <c r="C53" s="216"/>
      <c r="D53" s="230">
        <v>37.501220983824901</v>
      </c>
      <c r="E53" s="230">
        <v>37.501220983824901</v>
      </c>
      <c r="F53" s="230">
        <v>37.501220983824901</v>
      </c>
      <c r="G53" s="230">
        <v>37.501220983824901</v>
      </c>
      <c r="H53" s="230">
        <v>37.501220983824901</v>
      </c>
      <c r="I53" s="230">
        <v>37.501220983824901</v>
      </c>
      <c r="J53" s="230">
        <v>37.501220983824901</v>
      </c>
      <c r="K53" s="230">
        <v>37.501220983824901</v>
      </c>
      <c r="L53" s="230">
        <v>37.501220983824901</v>
      </c>
      <c r="M53" s="230">
        <v>37.501220983824901</v>
      </c>
      <c r="N53" s="230">
        <v>37.501220983824901</v>
      </c>
      <c r="O53" s="230">
        <v>37.501220983824901</v>
      </c>
      <c r="P53" s="230">
        <v>37.501220983824901</v>
      </c>
      <c r="Q53" s="230">
        <v>37.501220983824901</v>
      </c>
      <c r="R53" s="230">
        <v>37.501220983824901</v>
      </c>
      <c r="S53" s="216"/>
      <c r="T53" s="216">
        <v>36.852422042648001</v>
      </c>
      <c r="U53" s="216">
        <v>37.190208455572602</v>
      </c>
      <c r="V53" s="73">
        <f t="shared" si="2"/>
        <v>0.33778641292460065</v>
      </c>
      <c r="W53" s="215"/>
      <c r="X53" s="231">
        <v>57.490740000000002</v>
      </c>
      <c r="Y53" s="231">
        <v>57.490740000000002</v>
      </c>
      <c r="Z53" s="231">
        <v>57.490740000000002</v>
      </c>
      <c r="AA53" s="231">
        <v>57.490740000000002</v>
      </c>
      <c r="AB53" s="231">
        <v>57.490740000000002</v>
      </c>
      <c r="AC53" s="231">
        <v>57.490740000000002</v>
      </c>
      <c r="AD53" s="231">
        <v>57.490740000000002</v>
      </c>
      <c r="AE53" s="231">
        <v>31.3946874999999</v>
      </c>
      <c r="AF53" s="231">
        <v>57.490740000000002</v>
      </c>
      <c r="AG53" s="231">
        <v>57.490740000000002</v>
      </c>
      <c r="AH53" s="231">
        <v>57.490740000000002</v>
      </c>
      <c r="AI53" s="231">
        <v>57.490740000000002</v>
      </c>
      <c r="AJ53" s="231">
        <v>57.490740000000002</v>
      </c>
      <c r="AK53" s="231">
        <v>57.490740000000002</v>
      </c>
      <c r="AL53" s="231">
        <v>57.490740000000002</v>
      </c>
      <c r="AM53" s="215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248">
        <v>1E-3</v>
      </c>
      <c r="AU53" s="74">
        <v>31.3946874999999</v>
      </c>
      <c r="AV53" s="74">
        <v>1</v>
      </c>
      <c r="AW53" s="251">
        <v>1.4200000000000001E-4</v>
      </c>
      <c r="AX53" s="247">
        <v>3.8580000000000003E-2</v>
      </c>
      <c r="AY53" s="74">
        <v>2</v>
      </c>
      <c r="AZ53" s="74">
        <v>1</v>
      </c>
      <c r="BA53" s="74">
        <v>0</v>
      </c>
      <c r="BB53" s="215"/>
      <c r="BC53" s="215"/>
      <c r="BD53" s="221">
        <f t="shared" si="3"/>
        <v>4.083333333333333</v>
      </c>
      <c r="BE53" s="225">
        <v>14700</v>
      </c>
      <c r="BF53" s="219">
        <v>380.36023411000002</v>
      </c>
      <c r="BG53" s="219">
        <v>413.724881777321</v>
      </c>
      <c r="BH53" s="219">
        <v>-418.34964406574699</v>
      </c>
      <c r="BI53" s="224">
        <v>51.431313971359501</v>
      </c>
      <c r="BJ53" s="224">
        <v>5.3704890007370301</v>
      </c>
      <c r="BK53" s="221">
        <f t="shared" si="4"/>
        <v>-0.75013721180012638</v>
      </c>
      <c r="BL53" s="221">
        <f t="shared" si="5"/>
        <v>-132.3467885889234</v>
      </c>
      <c r="BM53" s="225">
        <v>14700</v>
      </c>
      <c r="BN53" s="219">
        <v>380.36023411000002</v>
      </c>
      <c r="BO53" s="219">
        <v>441.67375499921098</v>
      </c>
      <c r="BP53" s="219">
        <v>-446.219483687055</v>
      </c>
      <c r="BQ53" s="224">
        <v>51.6460823762621</v>
      </c>
      <c r="BR53" s="224">
        <v>5.5863262761129597</v>
      </c>
      <c r="BS53" s="221">
        <f t="shared" si="6"/>
        <v>-0.54565613890971676</v>
      </c>
      <c r="BT53" s="221">
        <f t="shared" si="7"/>
        <v>-132.3467885889234</v>
      </c>
      <c r="BU53" s="228"/>
      <c r="BV53" s="222">
        <v>-88.508282792710105</v>
      </c>
      <c r="BW53" s="222">
        <v>-63.195260823267802</v>
      </c>
      <c r="BX53" s="221">
        <f t="shared" si="8"/>
        <v>-93.22640726573384</v>
      </c>
      <c r="BY53" s="221">
        <f t="shared" si="9"/>
        <v>-66.418455122343104</v>
      </c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228"/>
      <c r="CK53" s="228"/>
      <c r="CL53" s="228"/>
      <c r="CM53" s="228"/>
      <c r="CN53" s="228"/>
      <c r="CO53" s="228"/>
      <c r="CP53" s="228"/>
      <c r="CQ53" s="228"/>
      <c r="CR53" s="228"/>
    </row>
    <row r="54" spans="1:96" ht="12" customHeight="1">
      <c r="A54" s="215"/>
      <c r="B54" s="217">
        <f t="shared" si="10"/>
        <v>50</v>
      </c>
      <c r="C54" s="216"/>
      <c r="D54" s="230">
        <v>36.891615515074903</v>
      </c>
      <c r="E54" s="230">
        <v>36.891615515074903</v>
      </c>
      <c r="F54" s="230">
        <v>36.891615515074903</v>
      </c>
      <c r="G54" s="230">
        <v>36.891615515074903</v>
      </c>
      <c r="H54" s="230">
        <v>36.891615515074903</v>
      </c>
      <c r="I54" s="230">
        <v>36.891615515074903</v>
      </c>
      <c r="J54" s="230">
        <v>36.891615515074903</v>
      </c>
      <c r="K54" s="230">
        <v>36.891615515074903</v>
      </c>
      <c r="L54" s="230">
        <v>36.891615515074903</v>
      </c>
      <c r="M54" s="230">
        <v>36.891615515074903</v>
      </c>
      <c r="N54" s="230">
        <v>36.891615515074903</v>
      </c>
      <c r="O54" s="230">
        <v>36.891615515074903</v>
      </c>
      <c r="P54" s="230">
        <v>36.891615515074903</v>
      </c>
      <c r="Q54" s="230">
        <v>36.891615515074903</v>
      </c>
      <c r="R54" s="230">
        <v>36.891615515074903</v>
      </c>
      <c r="S54" s="216"/>
      <c r="T54" s="216">
        <v>36.268441730791302</v>
      </c>
      <c r="U54" s="216">
        <v>36.5948154624176</v>
      </c>
      <c r="V54" s="73">
        <f t="shared" si="2"/>
        <v>0.32637373162629757</v>
      </c>
      <c r="W54" s="215"/>
      <c r="X54" s="231">
        <v>56.881134375000002</v>
      </c>
      <c r="Y54" s="231">
        <v>56.881134375000002</v>
      </c>
      <c r="Z54" s="231">
        <v>56.881134375000002</v>
      </c>
      <c r="AA54" s="231">
        <v>56.881134375000002</v>
      </c>
      <c r="AB54" s="231">
        <v>56.881134375000002</v>
      </c>
      <c r="AC54" s="231">
        <v>56.881134375000002</v>
      </c>
      <c r="AD54" s="231">
        <v>56.881134375000002</v>
      </c>
      <c r="AE54" s="231">
        <v>30.7850820312499</v>
      </c>
      <c r="AF54" s="231">
        <v>56.881134375000002</v>
      </c>
      <c r="AG54" s="231">
        <v>56.881134375000002</v>
      </c>
      <c r="AH54" s="231">
        <v>56.881134375000002</v>
      </c>
      <c r="AI54" s="231">
        <v>56.881134375000002</v>
      </c>
      <c r="AJ54" s="231">
        <v>56.881134375000002</v>
      </c>
      <c r="AK54" s="231">
        <v>56.881134375000002</v>
      </c>
      <c r="AL54" s="231">
        <v>56.881134375000002</v>
      </c>
      <c r="AM54" s="215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248">
        <v>1E-3</v>
      </c>
      <c r="AU54" s="74">
        <v>30.7850820312499</v>
      </c>
      <c r="AV54" s="74">
        <v>1</v>
      </c>
      <c r="AW54" s="251">
        <v>1.4200000000000001E-4</v>
      </c>
      <c r="AX54" s="247">
        <v>3.8580000000000003E-2</v>
      </c>
      <c r="AY54" s="74">
        <v>2</v>
      </c>
      <c r="AZ54" s="74">
        <v>1</v>
      </c>
      <c r="BA54" s="74">
        <v>0</v>
      </c>
      <c r="BB54" s="215"/>
      <c r="BC54" s="215"/>
      <c r="BD54" s="221">
        <f t="shared" si="3"/>
        <v>4.166666666666667</v>
      </c>
      <c r="BE54" s="225">
        <v>15000</v>
      </c>
      <c r="BF54" s="219">
        <v>387.08812332999997</v>
      </c>
      <c r="BG54" s="219">
        <v>404.91867695397798</v>
      </c>
      <c r="BH54" s="219">
        <v>-409.19898006484499</v>
      </c>
      <c r="BI54" s="224">
        <v>51.3610099823604</v>
      </c>
      <c r="BJ54" s="224">
        <v>5.3027036633310596</v>
      </c>
      <c r="BK54" s="221">
        <f t="shared" si="4"/>
        <v>-0.81792254920609686</v>
      </c>
      <c r="BL54" s="221">
        <f t="shared" si="5"/>
        <v>-125.61889936892345</v>
      </c>
      <c r="BM54" s="225">
        <v>15000</v>
      </c>
      <c r="BN54" s="219">
        <v>387.08812332999997</v>
      </c>
      <c r="BO54" s="219">
        <v>434.58524443223303</v>
      </c>
      <c r="BP54" s="219">
        <v>-438.93696030023398</v>
      </c>
      <c r="BQ54" s="224">
        <v>51.591319220803101</v>
      </c>
      <c r="BR54" s="224">
        <v>5.5329253404412002</v>
      </c>
      <c r="BS54" s="221">
        <f t="shared" si="6"/>
        <v>-0.59905707458147628</v>
      </c>
      <c r="BT54" s="221">
        <f t="shared" si="7"/>
        <v>-125.61889936892345</v>
      </c>
      <c r="BU54" s="228"/>
      <c r="BV54" s="222">
        <v>-96.909617735409498</v>
      </c>
      <c r="BW54" s="222">
        <v>-68.478424812971397</v>
      </c>
      <c r="BX54" s="221">
        <f t="shared" si="8"/>
        <v>-101.62774220843323</v>
      </c>
      <c r="BY54" s="221">
        <f t="shared" si="9"/>
        <v>-71.7016191120467</v>
      </c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</row>
    <row r="55" spans="1:96" ht="12" customHeight="1">
      <c r="A55" s="215"/>
      <c r="B55" s="217">
        <f t="shared" si="10"/>
        <v>51</v>
      </c>
      <c r="C55" s="216"/>
      <c r="D55" s="230">
        <v>36.282010046324899</v>
      </c>
      <c r="E55" s="230">
        <v>36.282010046324899</v>
      </c>
      <c r="F55" s="230">
        <v>36.282010046324899</v>
      </c>
      <c r="G55" s="230">
        <v>36.282010046324899</v>
      </c>
      <c r="H55" s="230">
        <v>36.282010046324899</v>
      </c>
      <c r="I55" s="230">
        <v>36.282010046324899</v>
      </c>
      <c r="J55" s="230">
        <v>36.282010046324899</v>
      </c>
      <c r="K55" s="230">
        <v>36.282010046324899</v>
      </c>
      <c r="L55" s="230">
        <v>36.282010046324899</v>
      </c>
      <c r="M55" s="230">
        <v>36.282010046324899</v>
      </c>
      <c r="N55" s="230">
        <v>36.282010046324899</v>
      </c>
      <c r="O55" s="230">
        <v>36.282010046324899</v>
      </c>
      <c r="P55" s="230">
        <v>36.282010046324899</v>
      </c>
      <c r="Q55" s="230">
        <v>36.282010046324899</v>
      </c>
      <c r="R55" s="230">
        <v>36.282010046324899</v>
      </c>
      <c r="S55" s="216"/>
      <c r="T55" s="216">
        <v>35.685396269555703</v>
      </c>
      <c r="U55" s="216">
        <v>35.999459649330902</v>
      </c>
      <c r="V55" s="73">
        <f t="shared" si="2"/>
        <v>0.31406337977519883</v>
      </c>
      <c r="W55" s="215"/>
      <c r="X55" s="231">
        <v>56.271528750000002</v>
      </c>
      <c r="Y55" s="231">
        <v>56.271528750000002</v>
      </c>
      <c r="Z55" s="231">
        <v>56.271528750000002</v>
      </c>
      <c r="AA55" s="231">
        <v>56.271528750000002</v>
      </c>
      <c r="AB55" s="231">
        <v>56.271528750000002</v>
      </c>
      <c r="AC55" s="231">
        <v>56.271528750000002</v>
      </c>
      <c r="AD55" s="231">
        <v>56.271528750000002</v>
      </c>
      <c r="AE55" s="231">
        <v>30.175476562499899</v>
      </c>
      <c r="AF55" s="231">
        <v>56.271528750000002</v>
      </c>
      <c r="AG55" s="231">
        <v>56.271528750000002</v>
      </c>
      <c r="AH55" s="231">
        <v>56.271528750000002</v>
      </c>
      <c r="AI55" s="231">
        <v>56.271528750000002</v>
      </c>
      <c r="AJ55" s="231">
        <v>56.271528750000002</v>
      </c>
      <c r="AK55" s="231">
        <v>56.271528750000002</v>
      </c>
      <c r="AL55" s="231">
        <v>56.271528750000002</v>
      </c>
      <c r="AM55" s="215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248">
        <v>1E-3</v>
      </c>
      <c r="AU55" s="74">
        <v>30.175476562499899</v>
      </c>
      <c r="AV55" s="74">
        <v>1</v>
      </c>
      <c r="AW55" s="251">
        <v>1.4200000000000001E-4</v>
      </c>
      <c r="AX55" s="247">
        <v>3.8580000000000003E-2</v>
      </c>
      <c r="AY55" s="74">
        <v>2</v>
      </c>
      <c r="AZ55" s="74">
        <v>1</v>
      </c>
      <c r="BA55" s="74">
        <v>0</v>
      </c>
      <c r="BB55" s="215"/>
      <c r="BC55" s="215"/>
      <c r="BD55" s="221">
        <f t="shared" si="3"/>
        <v>4.25</v>
      </c>
      <c r="BE55" s="225">
        <v>15300</v>
      </c>
      <c r="BF55" s="219">
        <v>395.15937394000002</v>
      </c>
      <c r="BG55" s="219">
        <v>396.98930259930302</v>
      </c>
      <c r="BH55" s="219">
        <v>-400.87538551357699</v>
      </c>
      <c r="BI55" s="224">
        <v>51.296840918268501</v>
      </c>
      <c r="BJ55" s="224">
        <v>5.2415207374700303</v>
      </c>
      <c r="BK55" s="221">
        <f t="shared" si="4"/>
        <v>-0.87910547506712611</v>
      </c>
      <c r="BL55" s="221">
        <f t="shared" si="5"/>
        <v>-117.5476487589234</v>
      </c>
      <c r="BM55" s="225">
        <v>15300</v>
      </c>
      <c r="BN55" s="219">
        <v>395.15937394000002</v>
      </c>
      <c r="BO55" s="219">
        <v>428.15716597841902</v>
      </c>
      <c r="BP55" s="219">
        <v>-432.27085794474101</v>
      </c>
      <c r="BQ55" s="224">
        <v>51.5411075479727</v>
      </c>
      <c r="BR55" s="224">
        <v>5.4844562737672398</v>
      </c>
      <c r="BS55" s="221">
        <f t="shared" si="6"/>
        <v>-0.64752614125543673</v>
      </c>
      <c r="BT55" s="221">
        <f t="shared" si="7"/>
        <v>-117.5476487589234</v>
      </c>
      <c r="BU55" s="228"/>
      <c r="BV55" s="222">
        <v>-104.249590820297</v>
      </c>
      <c r="BW55" s="222">
        <v>-73.011607635914899</v>
      </c>
      <c r="BX55" s="221">
        <f t="shared" si="8"/>
        <v>-108.96771529332074</v>
      </c>
      <c r="BY55" s="221">
        <f t="shared" si="9"/>
        <v>-76.234801934990202</v>
      </c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</row>
    <row r="56" spans="1:96" ht="12" customHeight="1">
      <c r="A56" s="215"/>
      <c r="B56" s="217">
        <f t="shared" si="10"/>
        <v>52</v>
      </c>
      <c r="C56" s="216"/>
      <c r="D56" s="230">
        <v>35.672404577574902</v>
      </c>
      <c r="E56" s="230">
        <v>35.672404577574902</v>
      </c>
      <c r="F56" s="230">
        <v>35.672404577574902</v>
      </c>
      <c r="G56" s="230">
        <v>35.672404577574902</v>
      </c>
      <c r="H56" s="230">
        <v>35.672404577574902</v>
      </c>
      <c r="I56" s="230">
        <v>35.672404577574902</v>
      </c>
      <c r="J56" s="230">
        <v>35.672404577574902</v>
      </c>
      <c r="K56" s="230">
        <v>35.672404577574902</v>
      </c>
      <c r="L56" s="230">
        <v>35.672404577574902</v>
      </c>
      <c r="M56" s="230">
        <v>35.672404577574902</v>
      </c>
      <c r="N56" s="230">
        <v>35.672404577574902</v>
      </c>
      <c r="O56" s="230">
        <v>35.672404577574902</v>
      </c>
      <c r="P56" s="230">
        <v>35.672404577574902</v>
      </c>
      <c r="Q56" s="230">
        <v>35.672404577574902</v>
      </c>
      <c r="R56" s="230">
        <v>35.672404577574902</v>
      </c>
      <c r="S56" s="216"/>
      <c r="T56" s="216">
        <v>35.103210860144003</v>
      </c>
      <c r="U56" s="216">
        <v>35.404106301085001</v>
      </c>
      <c r="V56" s="73">
        <f t="shared" si="2"/>
        <v>0.30089544094099807</v>
      </c>
      <c r="W56" s="215"/>
      <c r="X56" s="231">
        <v>55.661923125000001</v>
      </c>
      <c r="Y56" s="231">
        <v>55.661923125000001</v>
      </c>
      <c r="Z56" s="231">
        <v>55.661923125000001</v>
      </c>
      <c r="AA56" s="231">
        <v>55.661923125000001</v>
      </c>
      <c r="AB56" s="231">
        <v>55.661923125000001</v>
      </c>
      <c r="AC56" s="231">
        <v>55.661923125000001</v>
      </c>
      <c r="AD56" s="231">
        <v>55.661923125000001</v>
      </c>
      <c r="AE56" s="231">
        <v>29.565871093749902</v>
      </c>
      <c r="AF56" s="231">
        <v>55.661923125000001</v>
      </c>
      <c r="AG56" s="231">
        <v>55.661923125000001</v>
      </c>
      <c r="AH56" s="231">
        <v>55.661923125000001</v>
      </c>
      <c r="AI56" s="231">
        <v>55.661923125000001</v>
      </c>
      <c r="AJ56" s="231">
        <v>55.661923125000001</v>
      </c>
      <c r="AK56" s="231">
        <v>55.661923125000001</v>
      </c>
      <c r="AL56" s="231">
        <v>55.661923125000001</v>
      </c>
      <c r="AM56" s="215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248">
        <v>1E-3</v>
      </c>
      <c r="AU56" s="74">
        <v>29.565871093749902</v>
      </c>
      <c r="AV56" s="74">
        <v>1</v>
      </c>
      <c r="AW56" s="251">
        <v>1.4200000000000001E-4</v>
      </c>
      <c r="AX56" s="247">
        <v>3.8580000000000003E-2</v>
      </c>
      <c r="AY56" s="74">
        <v>2</v>
      </c>
      <c r="AZ56" s="74">
        <v>1</v>
      </c>
      <c r="BA56" s="74">
        <v>0</v>
      </c>
      <c r="BB56" s="215"/>
      <c r="BC56" s="215"/>
      <c r="BD56" s="221">
        <f t="shared" si="3"/>
        <v>4.333333333333333</v>
      </c>
      <c r="BE56" s="225">
        <v>15600</v>
      </c>
      <c r="BF56" s="219">
        <v>404.48555561000001</v>
      </c>
      <c r="BG56" s="219">
        <v>390.02129504413602</v>
      </c>
      <c r="BH56" s="219">
        <v>-393.461929621536</v>
      </c>
      <c r="BI56" s="224">
        <v>51.239624013179998</v>
      </c>
      <c r="BJ56" s="224">
        <v>5.1877758048086102</v>
      </c>
      <c r="BK56" s="221">
        <f t="shared" si="4"/>
        <v>-0.93285040772854622</v>
      </c>
      <c r="BL56" s="221">
        <f t="shared" si="5"/>
        <v>-108.22146708892342</v>
      </c>
      <c r="BM56" s="225">
        <v>15600</v>
      </c>
      <c r="BN56" s="219">
        <v>404.48555561000001</v>
      </c>
      <c r="BO56" s="219">
        <v>422.453563985524</v>
      </c>
      <c r="BP56" s="219">
        <v>-426.284145555995</v>
      </c>
      <c r="BQ56" s="224">
        <v>51.4960208215264</v>
      </c>
      <c r="BR56" s="224">
        <v>5.4415067128704697</v>
      </c>
      <c r="BS56" s="221">
        <f t="shared" si="6"/>
        <v>-0.69047570215220677</v>
      </c>
      <c r="BT56" s="221">
        <f t="shared" si="7"/>
        <v>-108.22146708892342</v>
      </c>
      <c r="BU56" s="228"/>
      <c r="BV56" s="222">
        <v>-110.447814077102</v>
      </c>
      <c r="BW56" s="222">
        <v>-76.745161512495002</v>
      </c>
      <c r="BX56" s="221">
        <f t="shared" si="8"/>
        <v>-115.16593855012573</v>
      </c>
      <c r="BY56" s="221">
        <f t="shared" si="9"/>
        <v>-79.968355811570305</v>
      </c>
      <c r="BZ56" s="228"/>
      <c r="CA56" s="228"/>
      <c r="CB56" s="228"/>
      <c r="CC56" s="228"/>
      <c r="CD56" s="228"/>
      <c r="CE56" s="228"/>
      <c r="CF56" s="228"/>
      <c r="CG56" s="228"/>
      <c r="CH56" s="228"/>
      <c r="CI56" s="228"/>
      <c r="CJ56" s="228"/>
      <c r="CK56" s="228"/>
      <c r="CL56" s="228"/>
      <c r="CM56" s="228"/>
      <c r="CN56" s="228"/>
      <c r="CO56" s="228"/>
      <c r="CP56" s="228"/>
      <c r="CQ56" s="228"/>
      <c r="CR56" s="228"/>
    </row>
    <row r="57" spans="1:96" ht="12" customHeight="1">
      <c r="A57" s="215"/>
      <c r="B57" s="217">
        <f t="shared" si="10"/>
        <v>53</v>
      </c>
      <c r="C57" s="216"/>
      <c r="D57" s="230">
        <v>35.062799108824898</v>
      </c>
      <c r="E57" s="230">
        <v>35.062799108824898</v>
      </c>
      <c r="F57" s="230">
        <v>35.062799108824898</v>
      </c>
      <c r="G57" s="230">
        <v>35.062799108824898</v>
      </c>
      <c r="H57" s="230">
        <v>35.062799108824898</v>
      </c>
      <c r="I57" s="230">
        <v>35.062799108824898</v>
      </c>
      <c r="J57" s="230">
        <v>35.062799108824898</v>
      </c>
      <c r="K57" s="230">
        <v>35.062799108824898</v>
      </c>
      <c r="L57" s="230">
        <v>35.062799108824898</v>
      </c>
      <c r="M57" s="230">
        <v>35.062799108824898</v>
      </c>
      <c r="N57" s="230">
        <v>35.062799108824898</v>
      </c>
      <c r="O57" s="230">
        <v>35.062799108824898</v>
      </c>
      <c r="P57" s="230">
        <v>35.062799108824898</v>
      </c>
      <c r="Q57" s="230">
        <v>35.062799108824898</v>
      </c>
      <c r="R57" s="230">
        <v>35.062799108824898</v>
      </c>
      <c r="S57" s="216"/>
      <c r="T57" s="216">
        <v>34.521810287276097</v>
      </c>
      <c r="U57" s="216">
        <v>34.808722370808702</v>
      </c>
      <c r="V57" s="73">
        <f t="shared" si="2"/>
        <v>0.28691208353260578</v>
      </c>
      <c r="W57" s="215"/>
      <c r="X57" s="231">
        <v>55.052317500000001</v>
      </c>
      <c r="Y57" s="231">
        <v>55.052317500000001</v>
      </c>
      <c r="Z57" s="231">
        <v>55.052317500000001</v>
      </c>
      <c r="AA57" s="231">
        <v>55.052317500000001</v>
      </c>
      <c r="AB57" s="231">
        <v>55.052317500000001</v>
      </c>
      <c r="AC57" s="231">
        <v>55.052317500000001</v>
      </c>
      <c r="AD57" s="231">
        <v>55.052317500000001</v>
      </c>
      <c r="AE57" s="231">
        <v>28.956265624999901</v>
      </c>
      <c r="AF57" s="231">
        <v>55.052317500000001</v>
      </c>
      <c r="AG57" s="231">
        <v>55.052317500000001</v>
      </c>
      <c r="AH57" s="231">
        <v>55.052317500000001</v>
      </c>
      <c r="AI57" s="231">
        <v>55.052317500000001</v>
      </c>
      <c r="AJ57" s="231">
        <v>55.052317500000001</v>
      </c>
      <c r="AK57" s="231">
        <v>55.052317500000001</v>
      </c>
      <c r="AL57" s="231">
        <v>55.052317500000001</v>
      </c>
      <c r="AM57" s="215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248">
        <v>1E-3</v>
      </c>
      <c r="AU57" s="74">
        <v>28.956265624999901</v>
      </c>
      <c r="AV57" s="74">
        <v>1</v>
      </c>
      <c r="AW57" s="251">
        <v>1.4200000000000001E-4</v>
      </c>
      <c r="AX57" s="247">
        <v>3.8580000000000003E-2</v>
      </c>
      <c r="AY57" s="74">
        <v>2</v>
      </c>
      <c r="AZ57" s="74">
        <v>1</v>
      </c>
      <c r="BA57" s="74">
        <v>0</v>
      </c>
      <c r="BB57" s="215"/>
      <c r="BC57" s="215"/>
      <c r="BD57" s="221">
        <f t="shared" si="3"/>
        <v>4.416666666666667</v>
      </c>
      <c r="BE57" s="225">
        <v>15900</v>
      </c>
      <c r="BF57" s="219">
        <v>414.96448874999999</v>
      </c>
      <c r="BG57" s="219">
        <v>384.10127052126398</v>
      </c>
      <c r="BH57" s="219">
        <v>-387.04380104602899</v>
      </c>
      <c r="BI57" s="224">
        <v>51.190201302889101</v>
      </c>
      <c r="BJ57" s="224">
        <v>5.1423248105222203</v>
      </c>
      <c r="BK57" s="221">
        <f t="shared" si="4"/>
        <v>-0.97830140201493609</v>
      </c>
      <c r="BL57" s="221">
        <f t="shared" si="5"/>
        <v>-97.742533948923437</v>
      </c>
      <c r="BM57" s="225">
        <v>15900</v>
      </c>
      <c r="BN57" s="219">
        <v>414.96448874999999</v>
      </c>
      <c r="BO57" s="219">
        <v>417.53870053049599</v>
      </c>
      <c r="BP57" s="219">
        <v>-421.04005271719899</v>
      </c>
      <c r="BQ57" s="224">
        <v>51.456638529076898</v>
      </c>
      <c r="BR57" s="224">
        <v>5.4046678817622302</v>
      </c>
      <c r="BS57" s="221">
        <f t="shared" si="6"/>
        <v>-0.72731453326044626</v>
      </c>
      <c r="BT57" s="221">
        <f t="shared" si="7"/>
        <v>-97.742533948923437</v>
      </c>
      <c r="BU57" s="228"/>
      <c r="BV57" s="222">
        <v>-115.436404070671</v>
      </c>
      <c r="BW57" s="222">
        <v>-79.638196263065197</v>
      </c>
      <c r="BX57" s="221">
        <f t="shared" si="8"/>
        <v>-120.15452854369474</v>
      </c>
      <c r="BY57" s="221">
        <f t="shared" si="9"/>
        <v>-82.8613905621405</v>
      </c>
      <c r="BZ57" s="228"/>
      <c r="CA57" s="228"/>
      <c r="CB57" s="228"/>
      <c r="CC57" s="228"/>
      <c r="CD57" s="228"/>
      <c r="CE57" s="228"/>
      <c r="CF57" s="228"/>
      <c r="CG57" s="228"/>
      <c r="CH57" s="228"/>
      <c r="CI57" s="228"/>
      <c r="CJ57" s="228"/>
      <c r="CK57" s="228"/>
      <c r="CL57" s="228"/>
      <c r="CM57" s="228"/>
      <c r="CN57" s="228"/>
      <c r="CO57" s="228"/>
      <c r="CP57" s="228"/>
      <c r="CQ57" s="228"/>
      <c r="CR57" s="228"/>
    </row>
    <row r="58" spans="1:96" ht="12" customHeight="1">
      <c r="A58" s="215"/>
      <c r="B58" s="217">
        <f t="shared" si="10"/>
        <v>54</v>
      </c>
      <c r="C58" s="216"/>
      <c r="D58" s="230">
        <v>34.4531936400749</v>
      </c>
      <c r="E58" s="230">
        <v>34.4531936400749</v>
      </c>
      <c r="F58" s="230">
        <v>34.4531936400749</v>
      </c>
      <c r="G58" s="230">
        <v>34.4531936400749</v>
      </c>
      <c r="H58" s="230">
        <v>34.4531936400749</v>
      </c>
      <c r="I58" s="230">
        <v>34.4531936400749</v>
      </c>
      <c r="J58" s="230">
        <v>34.4531936400749</v>
      </c>
      <c r="K58" s="230">
        <v>34.4531936400749</v>
      </c>
      <c r="L58" s="230">
        <v>34.4531936400749</v>
      </c>
      <c r="M58" s="230">
        <v>34.4531936400749</v>
      </c>
      <c r="N58" s="230">
        <v>34.4531936400749</v>
      </c>
      <c r="O58" s="230">
        <v>34.4531936400749</v>
      </c>
      <c r="P58" s="230">
        <v>34.4531936400749</v>
      </c>
      <c r="Q58" s="230">
        <v>34.4531936400749</v>
      </c>
      <c r="R58" s="230">
        <v>34.4531936400749</v>
      </c>
      <c r="S58" s="216"/>
      <c r="T58" s="216">
        <v>33.941119147306303</v>
      </c>
      <c r="U58" s="216">
        <v>34.2132764770055</v>
      </c>
      <c r="V58" s="73">
        <f t="shared" si="2"/>
        <v>0.2721573296991977</v>
      </c>
      <c r="W58" s="215"/>
      <c r="X58" s="231">
        <v>54.442711875000001</v>
      </c>
      <c r="Y58" s="231">
        <v>54.442711875000001</v>
      </c>
      <c r="Z58" s="231">
        <v>54.442711875000001</v>
      </c>
      <c r="AA58" s="231">
        <v>54.442711875000001</v>
      </c>
      <c r="AB58" s="231">
        <v>54.442711875000001</v>
      </c>
      <c r="AC58" s="231">
        <v>54.442711875000001</v>
      </c>
      <c r="AD58" s="231">
        <v>54.442711875000001</v>
      </c>
      <c r="AE58" s="231">
        <v>28.3466601562499</v>
      </c>
      <c r="AF58" s="231">
        <v>54.442711875000001</v>
      </c>
      <c r="AG58" s="231">
        <v>54.442711875000001</v>
      </c>
      <c r="AH58" s="231">
        <v>54.442711875000001</v>
      </c>
      <c r="AI58" s="231">
        <v>54.442711875000001</v>
      </c>
      <c r="AJ58" s="231">
        <v>54.442711875000001</v>
      </c>
      <c r="AK58" s="231">
        <v>54.442711875000001</v>
      </c>
      <c r="AL58" s="231">
        <v>54.442711875000001</v>
      </c>
      <c r="AM58" s="215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248">
        <v>1E-3</v>
      </c>
      <c r="AU58" s="74">
        <v>28.3466601562499</v>
      </c>
      <c r="AV58" s="74">
        <v>1</v>
      </c>
      <c r="AW58" s="251">
        <v>1.4200000000000001E-4</v>
      </c>
      <c r="AX58" s="247">
        <v>3.8580000000000003E-2</v>
      </c>
      <c r="AY58" s="74">
        <v>2</v>
      </c>
      <c r="AZ58" s="74">
        <v>1</v>
      </c>
      <c r="BA58" s="74">
        <v>0</v>
      </c>
      <c r="BB58" s="215"/>
      <c r="BC58" s="215"/>
      <c r="BD58" s="221">
        <f t="shared" si="3"/>
        <v>4.5</v>
      </c>
      <c r="BE58" s="225">
        <v>16200</v>
      </c>
      <c r="BF58" s="219">
        <v>426.48136398000003</v>
      </c>
      <c r="BG58" s="219">
        <v>379.318286616264</v>
      </c>
      <c r="BH58" s="219">
        <v>-381.70892665757702</v>
      </c>
      <c r="BI58" s="224">
        <v>51.149436341433102</v>
      </c>
      <c r="BJ58" s="224">
        <v>5.1060374923851599</v>
      </c>
      <c r="BK58" s="221">
        <f t="shared" si="4"/>
        <v>-1.0145887201519965</v>
      </c>
      <c r="BL58" s="221">
        <f t="shared" si="5"/>
        <v>-86.225658718923398</v>
      </c>
      <c r="BM58" s="225">
        <v>16200</v>
      </c>
      <c r="BN58" s="219">
        <v>426.48136398000003</v>
      </c>
      <c r="BO58" s="219">
        <v>413.47718569571202</v>
      </c>
      <c r="BP58" s="219">
        <v>-416.60234383357698</v>
      </c>
      <c r="BQ58" s="224">
        <v>51.4235440194944</v>
      </c>
      <c r="BR58" s="224">
        <v>5.3745306908529598</v>
      </c>
      <c r="BS58" s="221">
        <f t="shared" si="6"/>
        <v>-0.75745172416971673</v>
      </c>
      <c r="BT58" s="221">
        <f t="shared" si="7"/>
        <v>-86.225658718923398</v>
      </c>
      <c r="BU58" s="228"/>
      <c r="BV58" s="222">
        <v>-119.160725365772</v>
      </c>
      <c r="BW58" s="222">
        <v>-81.659027140442006</v>
      </c>
      <c r="BX58" s="221">
        <f t="shared" si="8"/>
        <v>-123.87884983879573</v>
      </c>
      <c r="BY58" s="221">
        <f t="shared" si="9"/>
        <v>-84.882221439517309</v>
      </c>
      <c r="BZ58" s="228"/>
      <c r="CA58" s="228"/>
      <c r="CB58" s="228"/>
      <c r="CC58" s="228"/>
      <c r="CD58" s="228"/>
      <c r="CE58" s="228"/>
      <c r="CF58" s="228"/>
      <c r="CG58" s="228"/>
      <c r="CH58" s="228"/>
      <c r="CI58" s="228"/>
      <c r="CJ58" s="228"/>
      <c r="CK58" s="228"/>
      <c r="CL58" s="228"/>
      <c r="CM58" s="228"/>
      <c r="CN58" s="228"/>
      <c r="CO58" s="228"/>
      <c r="CP58" s="228"/>
      <c r="CQ58" s="228"/>
      <c r="CR58" s="228"/>
    </row>
    <row r="59" spans="1:96" ht="12" customHeight="1">
      <c r="A59" s="215"/>
      <c r="B59" s="217">
        <f t="shared" si="10"/>
        <v>55</v>
      </c>
      <c r="C59" s="216"/>
      <c r="D59" s="230">
        <v>33.843588171324903</v>
      </c>
      <c r="E59" s="230">
        <v>33.843588171324903</v>
      </c>
      <c r="F59" s="230">
        <v>33.843588171324903</v>
      </c>
      <c r="G59" s="230">
        <v>33.843588171324903</v>
      </c>
      <c r="H59" s="230">
        <v>33.843588171324903</v>
      </c>
      <c r="I59" s="230">
        <v>33.843588171324903</v>
      </c>
      <c r="J59" s="230">
        <v>33.843588171324903</v>
      </c>
      <c r="K59" s="230">
        <v>33.843588171324903</v>
      </c>
      <c r="L59" s="230">
        <v>33.843588171324903</v>
      </c>
      <c r="M59" s="230">
        <v>33.843588171324903</v>
      </c>
      <c r="N59" s="230">
        <v>33.843588171324903</v>
      </c>
      <c r="O59" s="230">
        <v>33.843588171324903</v>
      </c>
      <c r="P59" s="230">
        <v>33.843588171324903</v>
      </c>
      <c r="Q59" s="230">
        <v>33.843588171324903</v>
      </c>
      <c r="R59" s="230">
        <v>33.843588171324903</v>
      </c>
      <c r="S59" s="216"/>
      <c r="T59" s="216">
        <v>33.361062064937698</v>
      </c>
      <c r="U59" s="216">
        <v>33.617738895791099</v>
      </c>
      <c r="V59" s="73">
        <f t="shared" si="2"/>
        <v>0.25667683085340087</v>
      </c>
      <c r="W59" s="215"/>
      <c r="X59" s="231">
        <v>53.83310625</v>
      </c>
      <c r="Y59" s="231">
        <v>53.83310625</v>
      </c>
      <c r="Z59" s="231">
        <v>53.83310625</v>
      </c>
      <c r="AA59" s="231">
        <v>53.83310625</v>
      </c>
      <c r="AB59" s="231">
        <v>53.83310625</v>
      </c>
      <c r="AC59" s="231">
        <v>53.83310625</v>
      </c>
      <c r="AD59" s="231">
        <v>53.83310625</v>
      </c>
      <c r="AE59" s="231">
        <v>27.737054687499899</v>
      </c>
      <c r="AF59" s="231">
        <v>53.83310625</v>
      </c>
      <c r="AG59" s="231">
        <v>53.83310625</v>
      </c>
      <c r="AH59" s="231">
        <v>53.83310625</v>
      </c>
      <c r="AI59" s="231">
        <v>53.83310625</v>
      </c>
      <c r="AJ59" s="231">
        <v>53.83310625</v>
      </c>
      <c r="AK59" s="231">
        <v>53.83310625</v>
      </c>
      <c r="AL59" s="231">
        <v>53.83310625</v>
      </c>
      <c r="AM59" s="215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248">
        <v>1E-3</v>
      </c>
      <c r="AU59" s="74">
        <v>27.737054687499899</v>
      </c>
      <c r="AV59" s="74">
        <v>1</v>
      </c>
      <c r="AW59" s="251">
        <v>1.4200000000000001E-4</v>
      </c>
      <c r="AX59" s="247">
        <v>3.8580000000000003E-2</v>
      </c>
      <c r="AY59" s="74">
        <v>2</v>
      </c>
      <c r="AZ59" s="74">
        <v>1</v>
      </c>
      <c r="BA59" s="74">
        <v>0</v>
      </c>
      <c r="BB59" s="215"/>
      <c r="BC59" s="215"/>
      <c r="BD59" s="221">
        <f t="shared" si="3"/>
        <v>4.583333333333333</v>
      </c>
      <c r="BE59" s="225">
        <v>16500</v>
      </c>
      <c r="BF59" s="219">
        <v>438.91</v>
      </c>
      <c r="BG59" s="219">
        <v>375.76363897856697</v>
      </c>
      <c r="BH59" s="219">
        <v>-377.548148282456</v>
      </c>
      <c r="BI59" s="224">
        <v>51.118205315733903</v>
      </c>
      <c r="BJ59" s="224">
        <v>5.0797841617547803</v>
      </c>
      <c r="BK59" s="221">
        <f t="shared" si="4"/>
        <v>-1.0408420507823761</v>
      </c>
      <c r="BL59" s="221">
        <f t="shared" si="5"/>
        <v>-73.797022698923399</v>
      </c>
      <c r="BM59" s="225">
        <v>16500</v>
      </c>
      <c r="BN59" s="219">
        <v>438.91</v>
      </c>
      <c r="BO59" s="219">
        <v>410.33376965218503</v>
      </c>
      <c r="BP59" s="219">
        <v>-413.03531901703599</v>
      </c>
      <c r="BQ59" s="224">
        <v>51.397319380174203</v>
      </c>
      <c r="BR59" s="224">
        <v>5.3516783332576798</v>
      </c>
      <c r="BS59" s="221">
        <f t="shared" si="6"/>
        <v>-0.78030408176499666</v>
      </c>
      <c r="BT59" s="221">
        <f t="shared" si="7"/>
        <v>-73.797022698923399</v>
      </c>
      <c r="BU59" s="228"/>
      <c r="BV59" s="222">
        <v>-121.57998889872501</v>
      </c>
      <c r="BW59" s="222">
        <v>-82.785521843782206</v>
      </c>
      <c r="BX59" s="221">
        <f t="shared" si="8"/>
        <v>-126.29811337174874</v>
      </c>
      <c r="BY59" s="221">
        <f t="shared" si="9"/>
        <v>-86.008716142857509</v>
      </c>
      <c r="BZ59" s="228"/>
      <c r="CA59" s="228"/>
      <c r="CB59" s="228"/>
      <c r="CC59" s="228"/>
      <c r="CD59" s="228"/>
      <c r="CE59" s="228"/>
      <c r="CF59" s="228"/>
      <c r="CG59" s="228"/>
      <c r="CH59" s="228"/>
      <c r="CI59" s="228"/>
      <c r="CJ59" s="228"/>
      <c r="CK59" s="228"/>
      <c r="CL59" s="228"/>
      <c r="CM59" s="228"/>
      <c r="CN59" s="228"/>
      <c r="CO59" s="228"/>
      <c r="CP59" s="228"/>
      <c r="CQ59" s="228"/>
      <c r="CR59" s="228"/>
    </row>
    <row r="60" spans="1:96" ht="12" customHeight="1">
      <c r="A60" s="215"/>
      <c r="B60" s="217">
        <f t="shared" si="10"/>
        <v>56</v>
      </c>
      <c r="C60" s="216"/>
      <c r="D60" s="230">
        <v>33.233982702574899</v>
      </c>
      <c r="E60" s="230">
        <v>33.233982702574899</v>
      </c>
      <c r="F60" s="230">
        <v>33.233982702574899</v>
      </c>
      <c r="G60" s="230">
        <v>33.233982702574899</v>
      </c>
      <c r="H60" s="230">
        <v>33.233982702574899</v>
      </c>
      <c r="I60" s="230">
        <v>33.233982702574899</v>
      </c>
      <c r="J60" s="230">
        <v>33.233982702574899</v>
      </c>
      <c r="K60" s="230">
        <v>33.233982702574899</v>
      </c>
      <c r="L60" s="230">
        <v>33.233982702574899</v>
      </c>
      <c r="M60" s="230">
        <v>33.233982702574899</v>
      </c>
      <c r="N60" s="230">
        <v>33.233982702574899</v>
      </c>
      <c r="O60" s="230">
        <v>33.233982702574899</v>
      </c>
      <c r="P60" s="230">
        <v>33.233982702574899</v>
      </c>
      <c r="Q60" s="230">
        <v>33.233982702574899</v>
      </c>
      <c r="R60" s="230">
        <v>33.233982702574899</v>
      </c>
      <c r="S60" s="216"/>
      <c r="T60" s="216">
        <v>32.781563898150303</v>
      </c>
      <c r="U60" s="216">
        <v>33.022081548761498</v>
      </c>
      <c r="V60" s="73">
        <f t="shared" si="2"/>
        <v>0.24051765061119568</v>
      </c>
      <c r="W60" s="215"/>
      <c r="X60" s="231">
        <v>53.223500625</v>
      </c>
      <c r="Y60" s="231">
        <v>53.223500625</v>
      </c>
      <c r="Z60" s="231">
        <v>53.223500625</v>
      </c>
      <c r="AA60" s="231">
        <v>53.223500625</v>
      </c>
      <c r="AB60" s="231">
        <v>53.223500625</v>
      </c>
      <c r="AC60" s="231">
        <v>53.223500625</v>
      </c>
      <c r="AD60" s="231">
        <v>53.223500625</v>
      </c>
      <c r="AE60" s="231">
        <v>27.127449218750002</v>
      </c>
      <c r="AF60" s="231">
        <v>53.223500625</v>
      </c>
      <c r="AG60" s="231">
        <v>53.223500625</v>
      </c>
      <c r="AH60" s="231">
        <v>53.223500625</v>
      </c>
      <c r="AI60" s="231">
        <v>53.223500625</v>
      </c>
      <c r="AJ60" s="231">
        <v>53.223500625</v>
      </c>
      <c r="AK60" s="231">
        <v>53.223500625</v>
      </c>
      <c r="AL60" s="231">
        <v>53.223500625</v>
      </c>
      <c r="AM60" s="215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248">
        <v>1E-3</v>
      </c>
      <c r="AU60" s="74">
        <v>27.127449218750002</v>
      </c>
      <c r="AV60" s="74">
        <v>1</v>
      </c>
      <c r="AW60" s="251">
        <v>1.4200000000000001E-4</v>
      </c>
      <c r="AX60" s="247">
        <v>3.8580000000000003E-2</v>
      </c>
      <c r="AY60" s="74">
        <v>2</v>
      </c>
      <c r="AZ60" s="74">
        <v>1</v>
      </c>
      <c r="BA60" s="74">
        <v>0</v>
      </c>
      <c r="BB60" s="215"/>
      <c r="BC60" s="215"/>
      <c r="BD60" s="221">
        <f t="shared" si="3"/>
        <v>4.666666666666667</v>
      </c>
      <c r="BE60" s="225">
        <v>16800</v>
      </c>
      <c r="BF60" s="219">
        <v>452.11422606999997</v>
      </c>
      <c r="BG60" s="219">
        <v>373.52982517322698</v>
      </c>
      <c r="BH60" s="219">
        <v>-374.65470348762199</v>
      </c>
      <c r="BI60" s="224">
        <v>51.097380346307602</v>
      </c>
      <c r="BJ60" s="224">
        <v>5.0644137045075501</v>
      </c>
      <c r="BK60" s="221">
        <f t="shared" si="4"/>
        <v>-1.0562125080296063</v>
      </c>
      <c r="BL60" s="221">
        <f t="shared" si="5"/>
        <v>-60.592796628923452</v>
      </c>
      <c r="BM60" s="225">
        <v>16800</v>
      </c>
      <c r="BN60" s="219">
        <v>452.11422606999997</v>
      </c>
      <c r="BO60" s="219">
        <v>408.17266399054</v>
      </c>
      <c r="BP60" s="219">
        <v>-410.40341482520199</v>
      </c>
      <c r="BQ60" s="224">
        <v>51.3785363235991</v>
      </c>
      <c r="BR60" s="224">
        <v>5.3366743727179999</v>
      </c>
      <c r="BS60" s="221">
        <f t="shared" si="6"/>
        <v>-0.79530804230467655</v>
      </c>
      <c r="BT60" s="221">
        <f t="shared" si="7"/>
        <v>-60.592796628923452</v>
      </c>
      <c r="BU60" s="228"/>
      <c r="BV60" s="222">
        <v>-122.667698702485</v>
      </c>
      <c r="BW60" s="222">
        <v>-83.005342913305299</v>
      </c>
      <c r="BX60" s="221">
        <f t="shared" si="8"/>
        <v>-127.38582317550873</v>
      </c>
      <c r="BY60" s="221">
        <f t="shared" si="9"/>
        <v>-86.228537212380601</v>
      </c>
      <c r="BZ60" s="228"/>
      <c r="CA60" s="228"/>
      <c r="CB60" s="228"/>
      <c r="CC60" s="228"/>
      <c r="CD60" s="228"/>
      <c r="CE60" s="228"/>
      <c r="CF60" s="228"/>
      <c r="CG60" s="228"/>
      <c r="CH60" s="228"/>
      <c r="CI60" s="228"/>
      <c r="CJ60" s="228"/>
      <c r="CK60" s="228"/>
      <c r="CL60" s="228"/>
      <c r="CM60" s="228"/>
      <c r="CN60" s="228"/>
      <c r="CO60" s="228"/>
      <c r="CP60" s="228"/>
      <c r="CQ60" s="228"/>
      <c r="CR60" s="228"/>
    </row>
    <row r="61" spans="1:96" ht="12" customHeight="1">
      <c r="A61" s="215"/>
      <c r="B61" s="217">
        <f t="shared" si="10"/>
        <v>57</v>
      </c>
      <c r="C61" s="216"/>
      <c r="D61" s="230">
        <v>32.624377233824902</v>
      </c>
      <c r="E61" s="230">
        <v>32.624377233824902</v>
      </c>
      <c r="F61" s="230">
        <v>32.624377233824902</v>
      </c>
      <c r="G61" s="230">
        <v>32.624377233824902</v>
      </c>
      <c r="H61" s="230">
        <v>32.624377233824902</v>
      </c>
      <c r="I61" s="230">
        <v>32.624377233824902</v>
      </c>
      <c r="J61" s="230">
        <v>32.624377233824902</v>
      </c>
      <c r="K61" s="230">
        <v>32.624377233824902</v>
      </c>
      <c r="L61" s="230">
        <v>32.624377233824902</v>
      </c>
      <c r="M61" s="230">
        <v>32.624377233824902</v>
      </c>
      <c r="N61" s="230">
        <v>32.624377233824902</v>
      </c>
      <c r="O61" s="230">
        <v>32.624377233824902</v>
      </c>
      <c r="P61" s="230">
        <v>32.624377233824902</v>
      </c>
      <c r="Q61" s="230">
        <v>32.624377233824902</v>
      </c>
      <c r="R61" s="230">
        <v>32.624377233824902</v>
      </c>
      <c r="S61" s="216"/>
      <c r="T61" s="216">
        <v>32.2025499311167</v>
      </c>
      <c r="U61" s="216">
        <v>32.426277986882702</v>
      </c>
      <c r="V61" s="73">
        <f t="shared" si="2"/>
        <v>0.22372805576600285</v>
      </c>
      <c r="W61" s="215"/>
      <c r="X61" s="231">
        <v>52.613894999999999</v>
      </c>
      <c r="Y61" s="231">
        <v>52.613894999999999</v>
      </c>
      <c r="Z61" s="231">
        <v>52.613894999999999</v>
      </c>
      <c r="AA61" s="231">
        <v>52.613894999999999</v>
      </c>
      <c r="AB61" s="231">
        <v>52.613894999999999</v>
      </c>
      <c r="AC61" s="231">
        <v>52.613894999999999</v>
      </c>
      <c r="AD61" s="231">
        <v>52.613894999999999</v>
      </c>
      <c r="AE61" s="231">
        <v>26.517843749999901</v>
      </c>
      <c r="AF61" s="231">
        <v>52.613894999999999</v>
      </c>
      <c r="AG61" s="231">
        <v>52.613894999999999</v>
      </c>
      <c r="AH61" s="231">
        <v>52.613894999999999</v>
      </c>
      <c r="AI61" s="231">
        <v>52.613894999999999</v>
      </c>
      <c r="AJ61" s="231">
        <v>52.613894999999999</v>
      </c>
      <c r="AK61" s="231">
        <v>52.613894999999999</v>
      </c>
      <c r="AL61" s="231">
        <v>52.613894999999999</v>
      </c>
      <c r="AM61" s="215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248">
        <v>1E-3</v>
      </c>
      <c r="AU61" s="74">
        <v>26.517843749999901</v>
      </c>
      <c r="AV61" s="74">
        <v>1</v>
      </c>
      <c r="AW61" s="251">
        <v>1.4200000000000001E-4</v>
      </c>
      <c r="AX61" s="247">
        <v>3.8580000000000003E-2</v>
      </c>
      <c r="AY61" s="74">
        <v>2</v>
      </c>
      <c r="AZ61" s="74">
        <v>1</v>
      </c>
      <c r="BA61" s="74">
        <v>0</v>
      </c>
      <c r="BB61" s="215"/>
      <c r="BC61" s="215"/>
      <c r="BD61" s="221">
        <f t="shared" si="3"/>
        <v>4.75</v>
      </c>
      <c r="BE61" s="225">
        <v>17100</v>
      </c>
      <c r="BF61" s="219">
        <v>465.94937393999999</v>
      </c>
      <c r="BG61" s="219">
        <v>372.708386068599</v>
      </c>
      <c r="BH61" s="219">
        <v>-373.12271324536198</v>
      </c>
      <c r="BI61" s="224">
        <v>51.0878027497196</v>
      </c>
      <c r="BJ61" s="224">
        <v>5.0607209600102898</v>
      </c>
      <c r="BK61" s="221">
        <f t="shared" si="4"/>
        <v>-1.0599052525268666</v>
      </c>
      <c r="BL61" s="221">
        <f t="shared" si="5"/>
        <v>-46.757648758923438</v>
      </c>
      <c r="BM61" s="225">
        <v>17100</v>
      </c>
      <c r="BN61" s="219">
        <v>465.94937393999999</v>
      </c>
      <c r="BO61" s="219">
        <v>407.05625777850997</v>
      </c>
      <c r="BP61" s="219">
        <v>-408.770266471816</v>
      </c>
      <c r="BQ61" s="224">
        <v>51.367742086139501</v>
      </c>
      <c r="BR61" s="224">
        <v>5.3300454714958301</v>
      </c>
      <c r="BS61" s="221">
        <f t="shared" si="6"/>
        <v>-0.80193694352684641</v>
      </c>
      <c r="BT61" s="221">
        <f t="shared" si="7"/>
        <v>-46.757648758923438</v>
      </c>
      <c r="BU61" s="228"/>
      <c r="BV61" s="222">
        <v>-122.411942092584</v>
      </c>
      <c r="BW61" s="222">
        <v>-82.316082851136599</v>
      </c>
      <c r="BX61" s="221">
        <f t="shared" si="8"/>
        <v>-127.13006656560773</v>
      </c>
      <c r="BY61" s="221">
        <f t="shared" si="9"/>
        <v>-85.539277150211902</v>
      </c>
      <c r="BZ61" s="228"/>
      <c r="CA61" s="228"/>
      <c r="CB61" s="228"/>
      <c r="CC61" s="228"/>
      <c r="CD61" s="228"/>
      <c r="CE61" s="228"/>
      <c r="CF61" s="228"/>
      <c r="CG61" s="228"/>
      <c r="CH61" s="228"/>
      <c r="CI61" s="228"/>
      <c r="CJ61" s="228"/>
      <c r="CK61" s="228"/>
      <c r="CL61" s="228"/>
      <c r="CM61" s="228"/>
      <c r="CN61" s="228"/>
      <c r="CO61" s="228"/>
      <c r="CP61" s="228"/>
      <c r="CQ61" s="228"/>
      <c r="CR61" s="228"/>
    </row>
    <row r="62" spans="1:96" ht="12" customHeight="1">
      <c r="A62" s="215"/>
      <c r="B62" s="217">
        <f t="shared" si="10"/>
        <v>58</v>
      </c>
      <c r="C62" s="216"/>
      <c r="D62" s="230">
        <v>32.014771765074897</v>
      </c>
      <c r="E62" s="230">
        <v>32.014771765074897</v>
      </c>
      <c r="F62" s="230">
        <v>32.014771765074897</v>
      </c>
      <c r="G62" s="230">
        <v>32.014771765074897</v>
      </c>
      <c r="H62" s="230">
        <v>32.014771765074897</v>
      </c>
      <c r="I62" s="230">
        <v>32.014771765074897</v>
      </c>
      <c r="J62" s="230">
        <v>32.014771765074897</v>
      </c>
      <c r="K62" s="230">
        <v>32.014771765074897</v>
      </c>
      <c r="L62" s="230">
        <v>32.014771765074897</v>
      </c>
      <c r="M62" s="230">
        <v>32.014771765074897</v>
      </c>
      <c r="N62" s="230">
        <v>32.014771765074897</v>
      </c>
      <c r="O62" s="230">
        <v>32.014771765074897</v>
      </c>
      <c r="P62" s="230">
        <v>32.014771765074897</v>
      </c>
      <c r="Q62" s="230">
        <v>32.014771765074897</v>
      </c>
      <c r="R62" s="230">
        <v>32.014771765074897</v>
      </c>
      <c r="S62" s="216"/>
      <c r="T62" s="216">
        <v>31.623946055015001</v>
      </c>
      <c r="U62" s="216">
        <v>31.830303370774601</v>
      </c>
      <c r="V62" s="73">
        <f t="shared" si="2"/>
        <v>0.20635731575960037</v>
      </c>
      <c r="W62" s="215"/>
      <c r="X62" s="231">
        <v>52.004289374999999</v>
      </c>
      <c r="Y62" s="231">
        <v>52.004289374999999</v>
      </c>
      <c r="Z62" s="231">
        <v>52.004289374999999</v>
      </c>
      <c r="AA62" s="231">
        <v>52.004289374999999</v>
      </c>
      <c r="AB62" s="231">
        <v>52.004289374999999</v>
      </c>
      <c r="AC62" s="231">
        <v>52.004289374999999</v>
      </c>
      <c r="AD62" s="231">
        <v>52.004289374999999</v>
      </c>
      <c r="AE62" s="231">
        <v>25.90823828125</v>
      </c>
      <c r="AF62" s="231">
        <v>52.004289374999999</v>
      </c>
      <c r="AG62" s="231">
        <v>52.004289374999999</v>
      </c>
      <c r="AH62" s="231">
        <v>52.004289374999999</v>
      </c>
      <c r="AI62" s="231">
        <v>52.004289374999999</v>
      </c>
      <c r="AJ62" s="231">
        <v>52.004289374999999</v>
      </c>
      <c r="AK62" s="231">
        <v>52.004289374999999</v>
      </c>
      <c r="AL62" s="231">
        <v>52.004289374999999</v>
      </c>
      <c r="AM62" s="215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248">
        <v>1E-3</v>
      </c>
      <c r="AU62" s="74">
        <v>25.90823828125</v>
      </c>
      <c r="AV62" s="74">
        <v>1</v>
      </c>
      <c r="AW62" s="251">
        <v>1.4200000000000001E-4</v>
      </c>
      <c r="AX62" s="247">
        <v>3.8580000000000003E-2</v>
      </c>
      <c r="AY62" s="74">
        <v>2</v>
      </c>
      <c r="AZ62" s="74">
        <v>1</v>
      </c>
      <c r="BA62" s="74">
        <v>0</v>
      </c>
      <c r="BB62" s="215"/>
      <c r="BC62" s="215"/>
      <c r="BD62" s="221">
        <f t="shared" si="3"/>
        <v>4.833333333333333</v>
      </c>
      <c r="BE62" s="225">
        <v>17400</v>
      </c>
      <c r="BF62" s="219">
        <v>480.26386280999998</v>
      </c>
      <c r="BG62" s="219">
        <v>373.38636599217301</v>
      </c>
      <c r="BH62" s="219">
        <v>-373.04437216730599</v>
      </c>
      <c r="BI62" s="224">
        <v>51.0902445695639</v>
      </c>
      <c r="BJ62" s="224">
        <v>5.0694025933330904</v>
      </c>
      <c r="BK62" s="221">
        <f t="shared" si="4"/>
        <v>-1.051223619204066</v>
      </c>
      <c r="BL62" s="221">
        <f t="shared" si="5"/>
        <v>-32.443159888923446</v>
      </c>
      <c r="BM62" s="225">
        <v>17400</v>
      </c>
      <c r="BN62" s="219">
        <v>480.26386280999998</v>
      </c>
      <c r="BO62" s="219">
        <v>407.04311510581903</v>
      </c>
      <c r="BP62" s="219">
        <v>-408.19709895575198</v>
      </c>
      <c r="BQ62" s="224">
        <v>51.365439592195102</v>
      </c>
      <c r="BR62" s="224">
        <v>5.3322583233509597</v>
      </c>
      <c r="BS62" s="221">
        <f t="shared" si="6"/>
        <v>-0.79972409167171676</v>
      </c>
      <c r="BT62" s="221">
        <f t="shared" si="7"/>
        <v>-32.443159888923446</v>
      </c>
      <c r="BU62" s="228"/>
      <c r="BV62" s="222">
        <v>-120.81552013579901</v>
      </c>
      <c r="BW62" s="222">
        <v>-80.725290488415695</v>
      </c>
      <c r="BX62" s="221">
        <f t="shared" si="8"/>
        <v>-125.53364460882274</v>
      </c>
      <c r="BY62" s="221">
        <f t="shared" si="9"/>
        <v>-83.948484787490997</v>
      </c>
      <c r="BZ62" s="228"/>
      <c r="CA62" s="228"/>
      <c r="CB62" s="228"/>
      <c r="CC62" s="228"/>
      <c r="CD62" s="228"/>
      <c r="CE62" s="228"/>
      <c r="CF62" s="228"/>
      <c r="CG62" s="228"/>
      <c r="CH62" s="228"/>
      <c r="CI62" s="228"/>
      <c r="CJ62" s="228"/>
      <c r="CK62" s="228"/>
      <c r="CL62" s="228"/>
      <c r="CM62" s="228"/>
      <c r="CN62" s="228"/>
      <c r="CO62" s="228"/>
      <c r="CP62" s="228"/>
      <c r="CQ62" s="228"/>
      <c r="CR62" s="228"/>
    </row>
    <row r="63" spans="1:96" ht="12" customHeight="1">
      <c r="A63" s="215"/>
      <c r="B63" s="217">
        <f t="shared" si="10"/>
        <v>59</v>
      </c>
      <c r="C63" s="216"/>
      <c r="D63" s="230">
        <v>31.4051662963249</v>
      </c>
      <c r="E63" s="230">
        <v>31.4051662963249</v>
      </c>
      <c r="F63" s="230">
        <v>31.4051662963249</v>
      </c>
      <c r="G63" s="230">
        <v>31.4051662963249</v>
      </c>
      <c r="H63" s="230">
        <v>31.4051662963249</v>
      </c>
      <c r="I63" s="230">
        <v>31.4051662963249</v>
      </c>
      <c r="J63" s="230">
        <v>31.4051662963249</v>
      </c>
      <c r="K63" s="230">
        <v>31.4051662963249</v>
      </c>
      <c r="L63" s="230">
        <v>31.4051662963249</v>
      </c>
      <c r="M63" s="230">
        <v>31.4051662963249</v>
      </c>
      <c r="N63" s="230">
        <v>31.4051662963249</v>
      </c>
      <c r="O63" s="230">
        <v>31.4051662963249</v>
      </c>
      <c r="P63" s="230">
        <v>31.4051662963249</v>
      </c>
      <c r="Q63" s="230">
        <v>31.4051662963249</v>
      </c>
      <c r="R63" s="230">
        <v>31.4051662963249</v>
      </c>
      <c r="S63" s="216"/>
      <c r="T63" s="216">
        <v>31.045678936778199</v>
      </c>
      <c r="U63" s="216">
        <v>31.234134447742498</v>
      </c>
      <c r="V63" s="73">
        <f t="shared" si="2"/>
        <v>0.18845551096429958</v>
      </c>
      <c r="W63" s="215"/>
      <c r="X63" s="231">
        <v>51.394683749999999</v>
      </c>
      <c r="Y63" s="231">
        <v>51.394683749999999</v>
      </c>
      <c r="Z63" s="231">
        <v>51.394683749999999</v>
      </c>
      <c r="AA63" s="231">
        <v>51.394683749999999</v>
      </c>
      <c r="AB63" s="231">
        <v>51.394683749999999</v>
      </c>
      <c r="AC63" s="231">
        <v>51.394683749999999</v>
      </c>
      <c r="AD63" s="231">
        <v>51.394683749999999</v>
      </c>
      <c r="AE63" s="231">
        <v>25.2986328124999</v>
      </c>
      <c r="AF63" s="231">
        <v>51.394683749999999</v>
      </c>
      <c r="AG63" s="231">
        <v>51.394683749999999</v>
      </c>
      <c r="AH63" s="231">
        <v>51.394683749999999</v>
      </c>
      <c r="AI63" s="231">
        <v>51.394683749999999</v>
      </c>
      <c r="AJ63" s="231">
        <v>51.394683749999999</v>
      </c>
      <c r="AK63" s="231">
        <v>51.394683749999999</v>
      </c>
      <c r="AL63" s="231">
        <v>51.394683749999999</v>
      </c>
      <c r="AM63" s="215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248">
        <v>1E-3</v>
      </c>
      <c r="AU63" s="74">
        <v>25.2986328124999</v>
      </c>
      <c r="AV63" s="74">
        <v>1</v>
      </c>
      <c r="AW63" s="251">
        <v>1.4200000000000001E-4</v>
      </c>
      <c r="AX63" s="247">
        <v>3.8580000000000003E-2</v>
      </c>
      <c r="AY63" s="74">
        <v>2</v>
      </c>
      <c r="AZ63" s="74">
        <v>1</v>
      </c>
      <c r="BA63" s="74">
        <v>0</v>
      </c>
      <c r="BB63" s="215"/>
      <c r="BC63" s="215"/>
      <c r="BD63" s="221">
        <f t="shared" si="3"/>
        <v>4.916666666666667</v>
      </c>
      <c r="BE63" s="225">
        <v>17700</v>
      </c>
      <c r="BF63" s="219">
        <v>494.90086016999999</v>
      </c>
      <c r="BG63" s="219">
        <v>375.64124860779998</v>
      </c>
      <c r="BH63" s="219">
        <v>-374.50559949661402</v>
      </c>
      <c r="BI63" s="224">
        <v>51.105358027539999</v>
      </c>
      <c r="BJ63" s="224">
        <v>5.0910023955845602</v>
      </c>
      <c r="BK63" s="221">
        <f t="shared" si="4"/>
        <v>-1.0296238169525962</v>
      </c>
      <c r="BL63" s="221">
        <f t="shared" si="5"/>
        <v>-17.806162528923437</v>
      </c>
      <c r="BM63" s="225">
        <v>17700</v>
      </c>
      <c r="BN63" s="219">
        <v>494.90086016999999</v>
      </c>
      <c r="BO63" s="219">
        <v>408.18519606459398</v>
      </c>
      <c r="BP63" s="219">
        <v>-408.74034893855003</v>
      </c>
      <c r="BQ63" s="224">
        <v>51.372061689035903</v>
      </c>
      <c r="BR63" s="224">
        <v>5.3436910995802398</v>
      </c>
      <c r="BS63" s="221">
        <f t="shared" si="6"/>
        <v>-0.78829131544243669</v>
      </c>
      <c r="BT63" s="221">
        <f t="shared" si="7"/>
        <v>-17.806162528923437</v>
      </c>
      <c r="BU63" s="228"/>
      <c r="BV63" s="222">
        <v>-117.895916972645</v>
      </c>
      <c r="BW63" s="222">
        <v>-78.250388309896607</v>
      </c>
      <c r="BX63" s="221">
        <f t="shared" si="8"/>
        <v>-122.61404144566873</v>
      </c>
      <c r="BY63" s="221">
        <f t="shared" si="9"/>
        <v>-81.47358260897191</v>
      </c>
      <c r="BZ63" s="228"/>
      <c r="CA63" s="228"/>
      <c r="CB63" s="228"/>
      <c r="CC63" s="228"/>
      <c r="CD63" s="228"/>
      <c r="CE63" s="228"/>
      <c r="CF63" s="228"/>
      <c r="CG63" s="228"/>
      <c r="CH63" s="228"/>
      <c r="CI63" s="228"/>
      <c r="CJ63" s="228"/>
      <c r="CK63" s="228"/>
      <c r="CL63" s="228"/>
      <c r="CM63" s="228"/>
      <c r="CN63" s="228"/>
      <c r="CO63" s="228"/>
      <c r="CP63" s="228"/>
      <c r="CQ63" s="228"/>
      <c r="CR63" s="228"/>
    </row>
    <row r="64" spans="1:96" ht="12" customHeight="1">
      <c r="A64" s="215"/>
      <c r="B64" s="217">
        <f t="shared" si="10"/>
        <v>60</v>
      </c>
      <c r="C64" s="216"/>
      <c r="D64" s="230">
        <v>30.795560827574899</v>
      </c>
      <c r="E64" s="230">
        <v>30.795560827574899</v>
      </c>
      <c r="F64" s="230">
        <v>30.795560827574899</v>
      </c>
      <c r="G64" s="230">
        <v>30.795560827574899</v>
      </c>
      <c r="H64" s="230">
        <v>30.795560827574899</v>
      </c>
      <c r="I64" s="230">
        <v>30.795560827574899</v>
      </c>
      <c r="J64" s="230">
        <v>30.795560827574899</v>
      </c>
      <c r="K64" s="230">
        <v>30.795560827574899</v>
      </c>
      <c r="L64" s="230">
        <v>30.795560827574899</v>
      </c>
      <c r="M64" s="230">
        <v>30.795560827574899</v>
      </c>
      <c r="N64" s="230">
        <v>30.795560827574899</v>
      </c>
      <c r="O64" s="230">
        <v>30.795560827574899</v>
      </c>
      <c r="P64" s="230">
        <v>30.795560827574899</v>
      </c>
      <c r="Q64" s="230">
        <v>30.795560827574899</v>
      </c>
      <c r="R64" s="230">
        <v>30.795560827574899</v>
      </c>
      <c r="S64" s="216"/>
      <c r="T64" s="216">
        <v>30.4676761759229</v>
      </c>
      <c r="U64" s="216">
        <v>30.6377495258875</v>
      </c>
      <c r="V64" s="73">
        <f t="shared" si="2"/>
        <v>0.17007334996459988</v>
      </c>
      <c r="W64" s="215"/>
      <c r="X64" s="231">
        <v>50.785078124999998</v>
      </c>
      <c r="Y64" s="231">
        <v>50.785078124999998</v>
      </c>
      <c r="Z64" s="231">
        <v>50.785078124999998</v>
      </c>
      <c r="AA64" s="231">
        <v>50.785078124999998</v>
      </c>
      <c r="AB64" s="231">
        <v>50.785078124999998</v>
      </c>
      <c r="AC64" s="231">
        <v>50.785078124999998</v>
      </c>
      <c r="AD64" s="231">
        <v>50.785078124999998</v>
      </c>
      <c r="AE64" s="231">
        <v>24.689027343749899</v>
      </c>
      <c r="AF64" s="231">
        <v>50.785078124999998</v>
      </c>
      <c r="AG64" s="231">
        <v>50.785078124999998</v>
      </c>
      <c r="AH64" s="231">
        <v>50.785078124999998</v>
      </c>
      <c r="AI64" s="231">
        <v>50.785078124999998</v>
      </c>
      <c r="AJ64" s="231">
        <v>50.785078124999998</v>
      </c>
      <c r="AK64" s="231">
        <v>50.785078124999998</v>
      </c>
      <c r="AL64" s="231">
        <v>50.785078124999998</v>
      </c>
      <c r="AM64" s="215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248">
        <v>1E-3</v>
      </c>
      <c r="AU64" s="74">
        <v>24.689027343749899</v>
      </c>
      <c r="AV64" s="74">
        <v>1</v>
      </c>
      <c r="AW64" s="251">
        <v>1.4200000000000001E-4</v>
      </c>
      <c r="AX64" s="247">
        <v>3.8580000000000003E-2</v>
      </c>
      <c r="AY64" s="74">
        <v>2</v>
      </c>
      <c r="AZ64" s="74">
        <v>1</v>
      </c>
      <c r="BA64" s="74">
        <v>0</v>
      </c>
      <c r="BB64" s="215"/>
      <c r="BC64" s="215"/>
      <c r="BD64" s="221">
        <f t="shared" si="3"/>
        <v>5</v>
      </c>
      <c r="BE64" s="225">
        <v>18000</v>
      </c>
      <c r="BF64" s="219">
        <v>509.7</v>
      </c>
      <c r="BG64" s="219">
        <v>379.53445042975397</v>
      </c>
      <c r="BH64" s="219">
        <v>-377.580075944996</v>
      </c>
      <c r="BI64" s="224">
        <v>51.133614857448201</v>
      </c>
      <c r="BJ64" s="224">
        <v>5.1258496073561801</v>
      </c>
      <c r="BK64" s="221">
        <f t="shared" si="4"/>
        <v>-0.99477660518097633</v>
      </c>
      <c r="BL64" s="221">
        <f t="shared" si="5"/>
        <v>-3.0070226989234357</v>
      </c>
      <c r="BM64" s="225">
        <v>18000</v>
      </c>
      <c r="BN64" s="219">
        <v>509.7</v>
      </c>
      <c r="BO64" s="219">
        <v>410.52433926708301</v>
      </c>
      <c r="BP64" s="219">
        <v>-410.44849248452101</v>
      </c>
      <c r="BQ64" s="224">
        <v>51.387940157453997</v>
      </c>
      <c r="BR64" s="224">
        <v>5.36460077931594</v>
      </c>
      <c r="BS64" s="221">
        <f t="shared" si="6"/>
        <v>-0.76738163570673645</v>
      </c>
      <c r="BT64" s="221">
        <f t="shared" si="7"/>
        <v>-3.0070226989234357</v>
      </c>
      <c r="BU64" s="228"/>
      <c r="BV64" s="222">
        <v>-113.68510832968001</v>
      </c>
      <c r="BW64" s="222">
        <v>-74.918481641505196</v>
      </c>
      <c r="BX64" s="221">
        <f t="shared" si="8"/>
        <v>-118.40323280270374</v>
      </c>
      <c r="BY64" s="221">
        <f t="shared" si="9"/>
        <v>-78.141675940580498</v>
      </c>
      <c r="BZ64" s="228"/>
      <c r="CA64" s="228"/>
      <c r="CB64" s="228"/>
      <c r="CC64" s="228"/>
      <c r="CD64" s="228"/>
      <c r="CE64" s="228"/>
      <c r="CF64" s="228"/>
      <c r="CG64" s="228"/>
      <c r="CH64" s="228"/>
      <c r="CI64" s="228"/>
      <c r="CJ64" s="228"/>
      <c r="CK64" s="228"/>
      <c r="CL64" s="228"/>
      <c r="CM64" s="228"/>
      <c r="CN64" s="228"/>
      <c r="CO64" s="228"/>
      <c r="CP64" s="228"/>
      <c r="CQ64" s="228"/>
      <c r="CR64" s="228"/>
    </row>
    <row r="65" spans="1:96" ht="12" customHeight="1">
      <c r="A65" s="215"/>
      <c r="B65" s="217">
        <f t="shared" si="10"/>
        <v>61</v>
      </c>
      <c r="C65" s="216"/>
      <c r="D65" s="230">
        <v>30.185955358824899</v>
      </c>
      <c r="E65" s="230">
        <v>30.185955358824899</v>
      </c>
      <c r="F65" s="230">
        <v>30.185955358824899</v>
      </c>
      <c r="G65" s="230">
        <v>30.185955358824899</v>
      </c>
      <c r="H65" s="230">
        <v>30.185955358824899</v>
      </c>
      <c r="I65" s="230">
        <v>30.185955358824899</v>
      </c>
      <c r="J65" s="230">
        <v>30.185955358824899</v>
      </c>
      <c r="K65" s="230">
        <v>30.185955358824899</v>
      </c>
      <c r="L65" s="230">
        <v>30.185955358824899</v>
      </c>
      <c r="M65" s="230">
        <v>30.185955358824899</v>
      </c>
      <c r="N65" s="230">
        <v>30.185955358824899</v>
      </c>
      <c r="O65" s="230">
        <v>30.185955358824899</v>
      </c>
      <c r="P65" s="230">
        <v>30.185955358824899</v>
      </c>
      <c r="Q65" s="230">
        <v>30.185955358824899</v>
      </c>
      <c r="R65" s="230">
        <v>30.185955358824899</v>
      </c>
      <c r="S65" s="216"/>
      <c r="T65" s="216">
        <v>29.889866449692502</v>
      </c>
      <c r="U65" s="216">
        <v>30.041128445608301</v>
      </c>
      <c r="V65" s="73">
        <f t="shared" si="2"/>
        <v>0.15126199591579947</v>
      </c>
      <c r="W65" s="215"/>
      <c r="X65" s="231">
        <v>50.175472499999998</v>
      </c>
      <c r="Y65" s="231">
        <v>50.175472499999998</v>
      </c>
      <c r="Z65" s="231">
        <v>50.175472499999998</v>
      </c>
      <c r="AA65" s="231">
        <v>50.175472499999998</v>
      </c>
      <c r="AB65" s="231">
        <v>50.175472499999998</v>
      </c>
      <c r="AC65" s="231">
        <v>50.175472499999998</v>
      </c>
      <c r="AD65" s="231">
        <v>50.175472499999998</v>
      </c>
      <c r="AE65" s="231">
        <v>24.079421875000001</v>
      </c>
      <c r="AF65" s="231">
        <v>50.175472499999998</v>
      </c>
      <c r="AG65" s="231">
        <v>50.175472499999998</v>
      </c>
      <c r="AH65" s="231">
        <v>50.175472499999998</v>
      </c>
      <c r="AI65" s="231">
        <v>50.175472499999998</v>
      </c>
      <c r="AJ65" s="231">
        <v>50.175472499999998</v>
      </c>
      <c r="AK65" s="231">
        <v>50.175472499999998</v>
      </c>
      <c r="AL65" s="231">
        <v>50.175472499999998</v>
      </c>
      <c r="AM65" s="215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248">
        <v>1E-3</v>
      </c>
      <c r="AU65" s="74">
        <v>24.079421875000001</v>
      </c>
      <c r="AV65" s="74">
        <v>1</v>
      </c>
      <c r="AW65" s="251">
        <v>1.4200000000000001E-4</v>
      </c>
      <c r="AX65" s="247">
        <v>3.8580000000000003E-2</v>
      </c>
      <c r="AY65" s="74">
        <v>2</v>
      </c>
      <c r="AZ65" s="74">
        <v>1</v>
      </c>
      <c r="BA65" s="74">
        <v>0</v>
      </c>
      <c r="BB65" s="215"/>
      <c r="BC65" s="215"/>
      <c r="BD65" s="221">
        <f t="shared" si="3"/>
        <v>5.083333333333333</v>
      </c>
      <c r="BE65" s="225">
        <v>18300</v>
      </c>
      <c r="BF65" s="219">
        <v>524.49913982999999</v>
      </c>
      <c r="BG65" s="219">
        <v>385.10378328213602</v>
      </c>
      <c r="BH65" s="219">
        <v>-382.32188073507302</v>
      </c>
      <c r="BI65" s="224">
        <v>51.175240599853403</v>
      </c>
      <c r="BJ65" s="224">
        <v>5.1739969407528701</v>
      </c>
      <c r="BK65" s="221">
        <f t="shared" si="4"/>
        <v>-0.94662927178428635</v>
      </c>
      <c r="BL65" s="221">
        <f t="shared" si="5"/>
        <v>11.792117131076566</v>
      </c>
      <c r="BM65" s="225">
        <v>18300</v>
      </c>
      <c r="BN65" s="219">
        <v>524.49913982999999</v>
      </c>
      <c r="BO65" s="219">
        <v>414.08817866882703</v>
      </c>
      <c r="BP65" s="219">
        <v>-413.358170304363</v>
      </c>
      <c r="BQ65" s="224">
        <v>51.413271403257497</v>
      </c>
      <c r="BR65" s="224">
        <v>5.3950889937328999</v>
      </c>
      <c r="BS65" s="221">
        <f t="shared" si="6"/>
        <v>-0.73689342128977664</v>
      </c>
      <c r="BT65" s="221">
        <f t="shared" si="7"/>
        <v>11.792117131076566</v>
      </c>
      <c r="BU65" s="228"/>
      <c r="BV65" s="222">
        <v>-108.229211318791</v>
      </c>
      <c r="BW65" s="222">
        <v>-70.766061790649999</v>
      </c>
      <c r="BX65" s="221">
        <f t="shared" si="8"/>
        <v>-112.94733579181474</v>
      </c>
      <c r="BY65" s="221">
        <f t="shared" si="9"/>
        <v>-73.989256089725302</v>
      </c>
      <c r="BZ65" s="228"/>
      <c r="CA65" s="228"/>
      <c r="CB65" s="228"/>
      <c r="CC65" s="228"/>
      <c r="CD65" s="228"/>
      <c r="CE65" s="228"/>
      <c r="CF65" s="228"/>
      <c r="CG65" s="228"/>
      <c r="CH65" s="228"/>
      <c r="CI65" s="228"/>
      <c r="CJ65" s="228"/>
      <c r="CK65" s="228"/>
      <c r="CL65" s="228"/>
      <c r="CM65" s="228"/>
      <c r="CN65" s="228"/>
      <c r="CO65" s="228"/>
      <c r="CP65" s="228"/>
      <c r="CQ65" s="228"/>
      <c r="CR65" s="228"/>
    </row>
    <row r="66" spans="1:96" ht="12" customHeight="1">
      <c r="A66" s="215"/>
      <c r="B66" s="217">
        <f t="shared" si="10"/>
        <v>62</v>
      </c>
      <c r="C66" s="216"/>
      <c r="D66" s="230">
        <v>29.576349890074901</v>
      </c>
      <c r="E66" s="230">
        <v>29.576349890074901</v>
      </c>
      <c r="F66" s="230">
        <v>29.576349890074901</v>
      </c>
      <c r="G66" s="230">
        <v>29.576349890074901</v>
      </c>
      <c r="H66" s="230">
        <v>29.576349890074901</v>
      </c>
      <c r="I66" s="230">
        <v>29.576349890074901</v>
      </c>
      <c r="J66" s="230">
        <v>29.576349890074901</v>
      </c>
      <c r="K66" s="230">
        <v>29.576349890074901</v>
      </c>
      <c r="L66" s="230">
        <v>29.576349890074901</v>
      </c>
      <c r="M66" s="230">
        <v>29.576349890074901</v>
      </c>
      <c r="N66" s="230">
        <v>29.576349890074901</v>
      </c>
      <c r="O66" s="230">
        <v>29.576349890074901</v>
      </c>
      <c r="P66" s="230">
        <v>29.576349890074901</v>
      </c>
      <c r="Q66" s="230">
        <v>29.576349890074901</v>
      </c>
      <c r="R66" s="230">
        <v>29.576349890074901</v>
      </c>
      <c r="S66" s="216"/>
      <c r="T66" s="216">
        <v>29.312179646827001</v>
      </c>
      <c r="U66" s="216">
        <v>29.444252548787301</v>
      </c>
      <c r="V66" s="73">
        <f t="shared" si="2"/>
        <v>0.1320729019602993</v>
      </c>
      <c r="W66" s="215"/>
      <c r="X66" s="231">
        <v>49.565866874999998</v>
      </c>
      <c r="Y66" s="231">
        <v>49.565866874999998</v>
      </c>
      <c r="Z66" s="231">
        <v>49.565866874999998</v>
      </c>
      <c r="AA66" s="231">
        <v>49.565866874999998</v>
      </c>
      <c r="AB66" s="231">
        <v>49.565866874999998</v>
      </c>
      <c r="AC66" s="231">
        <v>49.565866874999998</v>
      </c>
      <c r="AD66" s="231">
        <v>49.565866874999998</v>
      </c>
      <c r="AE66" s="231">
        <v>23.469816406249901</v>
      </c>
      <c r="AF66" s="231">
        <v>49.565866874999998</v>
      </c>
      <c r="AG66" s="231">
        <v>49.565866874999998</v>
      </c>
      <c r="AH66" s="231">
        <v>49.565866874999998</v>
      </c>
      <c r="AI66" s="231">
        <v>49.565866874999998</v>
      </c>
      <c r="AJ66" s="231">
        <v>49.565866874999998</v>
      </c>
      <c r="AK66" s="231">
        <v>49.565866874999998</v>
      </c>
      <c r="AL66" s="231">
        <v>49.565866874999998</v>
      </c>
      <c r="AM66" s="215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248">
        <v>1E-3</v>
      </c>
      <c r="AU66" s="74">
        <v>23.469816406249901</v>
      </c>
      <c r="AV66" s="74">
        <v>1</v>
      </c>
      <c r="AW66" s="251">
        <v>1.4200000000000001E-4</v>
      </c>
      <c r="AX66" s="247">
        <v>3.8580000000000003E-2</v>
      </c>
      <c r="AY66" s="74">
        <v>2</v>
      </c>
      <c r="AZ66" s="74">
        <v>1</v>
      </c>
      <c r="BA66" s="74">
        <v>0</v>
      </c>
      <c r="BB66" s="215"/>
      <c r="BC66" s="215"/>
      <c r="BD66" s="221">
        <f t="shared" si="3"/>
        <v>5.166666666666667</v>
      </c>
      <c r="BE66" s="225">
        <v>18600</v>
      </c>
      <c r="BF66" s="219">
        <v>539.13613719</v>
      </c>
      <c r="BG66" s="219">
        <v>392.35567532172399</v>
      </c>
      <c r="BH66" s="219">
        <v>-388.75733075657001</v>
      </c>
      <c r="BI66" s="224">
        <v>51.230152197093297</v>
      </c>
      <c r="BJ66" s="224">
        <v>5.23516758331498</v>
      </c>
      <c r="BK66" s="221">
        <f t="shared" si="4"/>
        <v>-0.88545862922217644</v>
      </c>
      <c r="BL66" s="221">
        <f t="shared" si="5"/>
        <v>26.429114491076575</v>
      </c>
      <c r="BM66" s="225">
        <v>18600</v>
      </c>
      <c r="BN66" s="219">
        <v>539.13613719</v>
      </c>
      <c r="BO66" s="219">
        <v>418.88582290307102</v>
      </c>
      <c r="BP66" s="219">
        <v>-417.48985369231002</v>
      </c>
      <c r="BQ66" s="224">
        <v>51.448082046913498</v>
      </c>
      <c r="BR66" s="224">
        <v>5.4350701969856701</v>
      </c>
      <c r="BS66" s="221">
        <f t="shared" si="6"/>
        <v>-0.69691221803700643</v>
      </c>
      <c r="BT66" s="221">
        <f t="shared" si="7"/>
        <v>26.429114491076575</v>
      </c>
      <c r="BU66" s="228"/>
      <c r="BV66" s="222">
        <v>-101.587979358916</v>
      </c>
      <c r="BW66" s="222">
        <v>-65.838606390514599</v>
      </c>
      <c r="BX66" s="221">
        <f t="shared" si="8"/>
        <v>-106.30610383193974</v>
      </c>
      <c r="BY66" s="221">
        <f t="shared" si="9"/>
        <v>-69.061800689589901</v>
      </c>
      <c r="BZ66" s="228"/>
      <c r="CA66" s="228"/>
      <c r="CB66" s="228"/>
      <c r="CC66" s="228"/>
      <c r="CD66" s="228"/>
      <c r="CE66" s="228"/>
      <c r="CF66" s="228"/>
      <c r="CG66" s="228"/>
      <c r="CH66" s="228"/>
      <c r="CI66" s="228"/>
      <c r="CJ66" s="228"/>
      <c r="CK66" s="228"/>
      <c r="CL66" s="228"/>
      <c r="CM66" s="228"/>
      <c r="CN66" s="228"/>
      <c r="CO66" s="228"/>
      <c r="CP66" s="228"/>
      <c r="CQ66" s="228"/>
      <c r="CR66" s="228"/>
    </row>
    <row r="67" spans="1:96" ht="12" customHeight="1">
      <c r="A67" s="215"/>
      <c r="B67" s="217">
        <f t="shared" si="10"/>
        <v>63</v>
      </c>
      <c r="C67" s="216"/>
      <c r="D67" s="230">
        <v>28.966744421324901</v>
      </c>
      <c r="E67" s="230">
        <v>28.966744421324901</v>
      </c>
      <c r="F67" s="230">
        <v>28.966744421324901</v>
      </c>
      <c r="G67" s="230">
        <v>28.966744421324901</v>
      </c>
      <c r="H67" s="230">
        <v>28.966744421324901</v>
      </c>
      <c r="I67" s="230">
        <v>28.966744421324901</v>
      </c>
      <c r="J67" s="230">
        <v>28.966744421324901</v>
      </c>
      <c r="K67" s="230">
        <v>28.966744421324901</v>
      </c>
      <c r="L67" s="230">
        <v>28.966744421324901</v>
      </c>
      <c r="M67" s="230">
        <v>28.966744421324901</v>
      </c>
      <c r="N67" s="230">
        <v>28.966744421324901</v>
      </c>
      <c r="O67" s="230">
        <v>28.966744421324901</v>
      </c>
      <c r="P67" s="230">
        <v>28.966744421324901</v>
      </c>
      <c r="Q67" s="230">
        <v>28.966744421324901</v>
      </c>
      <c r="R67" s="230">
        <v>28.966744421324901</v>
      </c>
      <c r="S67" s="216"/>
      <c r="T67" s="216">
        <v>28.734546990332898</v>
      </c>
      <c r="U67" s="216">
        <v>28.847104645934401</v>
      </c>
      <c r="V67" s="73">
        <f t="shared" si="2"/>
        <v>0.11255765560150266</v>
      </c>
      <c r="W67" s="215"/>
      <c r="X67" s="231">
        <v>48.956261249999997</v>
      </c>
      <c r="Y67" s="231">
        <v>48.956261249999997</v>
      </c>
      <c r="Z67" s="231">
        <v>48.956261249999997</v>
      </c>
      <c r="AA67" s="231">
        <v>48.956261249999997</v>
      </c>
      <c r="AB67" s="231">
        <v>48.956261249999997</v>
      </c>
      <c r="AC67" s="231">
        <v>48.956261249999997</v>
      </c>
      <c r="AD67" s="231">
        <v>48.956261249999997</v>
      </c>
      <c r="AE67" s="231">
        <v>22.8602109374999</v>
      </c>
      <c r="AF67" s="231">
        <v>48.956261249999997</v>
      </c>
      <c r="AG67" s="231">
        <v>48.956261249999997</v>
      </c>
      <c r="AH67" s="231">
        <v>48.956261249999997</v>
      </c>
      <c r="AI67" s="231">
        <v>48.956261249999997</v>
      </c>
      <c r="AJ67" s="231">
        <v>48.956261249999997</v>
      </c>
      <c r="AK67" s="231">
        <v>48.956261249999997</v>
      </c>
      <c r="AL67" s="231">
        <v>48.956261249999997</v>
      </c>
      <c r="AM67" s="215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248">
        <v>1E-3</v>
      </c>
      <c r="AU67" s="74">
        <v>22.8602109374999</v>
      </c>
      <c r="AV67" s="74">
        <v>1</v>
      </c>
      <c r="AW67" s="251">
        <v>1.4200000000000001E-4</v>
      </c>
      <c r="AX67" s="247">
        <v>3.8580000000000003E-2</v>
      </c>
      <c r="AY67" s="74">
        <v>2</v>
      </c>
      <c r="AZ67" s="74">
        <v>1</v>
      </c>
      <c r="BA67" s="74">
        <v>0</v>
      </c>
      <c r="BB67" s="215"/>
      <c r="BC67" s="215"/>
      <c r="BD67" s="221">
        <f t="shared" si="3"/>
        <v>5.25</v>
      </c>
      <c r="BE67" s="225">
        <v>18900</v>
      </c>
      <c r="BF67" s="219">
        <v>553.45062605999999</v>
      </c>
      <c r="BG67" s="219">
        <v>401.25825578630298</v>
      </c>
      <c r="BH67" s="219">
        <v>-396.87702342503098</v>
      </c>
      <c r="BI67" s="224">
        <v>51.297909493397597</v>
      </c>
      <c r="BJ67" s="224">
        <v>5.3087214230096498</v>
      </c>
      <c r="BK67" s="221">
        <f t="shared" si="4"/>
        <v>-0.81190478952750667</v>
      </c>
      <c r="BL67" s="221">
        <f t="shared" si="5"/>
        <v>40.743603361076566</v>
      </c>
      <c r="BM67" s="225">
        <v>18900</v>
      </c>
      <c r="BN67" s="219">
        <v>553.45062605999999</v>
      </c>
      <c r="BO67" s="219">
        <v>424.90376665655401</v>
      </c>
      <c r="BP67" s="219">
        <v>-422.84345508113699</v>
      </c>
      <c r="BQ67" s="224">
        <v>51.492198717577203</v>
      </c>
      <c r="BR67" s="224">
        <v>5.4842467034902498</v>
      </c>
      <c r="BS67" s="221">
        <f t="shared" si="6"/>
        <v>-0.64773571153242671</v>
      </c>
      <c r="BT67" s="221">
        <f t="shared" si="7"/>
        <v>40.743603361076566</v>
      </c>
      <c r="BU67" s="228"/>
      <c r="BV67" s="222">
        <v>-93.834147751830301</v>
      </c>
      <c r="BW67" s="222">
        <v>-60.190081325393699</v>
      </c>
      <c r="BX67" s="221">
        <f t="shared" si="8"/>
        <v>-98.552272224854036</v>
      </c>
      <c r="BY67" s="221">
        <f t="shared" si="9"/>
        <v>-63.413275624468994</v>
      </c>
      <c r="BZ67" s="228"/>
      <c r="CA67" s="228"/>
      <c r="CB67" s="228"/>
      <c r="CC67" s="228"/>
      <c r="CD67" s="228"/>
      <c r="CE67" s="228"/>
      <c r="CF67" s="228"/>
      <c r="CG67" s="228"/>
      <c r="CH67" s="228"/>
      <c r="CI67" s="228"/>
      <c r="CJ67" s="228"/>
      <c r="CK67" s="228"/>
      <c r="CL67" s="228"/>
      <c r="CM67" s="228"/>
      <c r="CN67" s="228"/>
      <c r="CO67" s="228"/>
      <c r="CP67" s="228"/>
      <c r="CQ67" s="228"/>
      <c r="CR67" s="228"/>
    </row>
    <row r="68" spans="1:96" ht="12" customHeight="1">
      <c r="A68" s="215"/>
      <c r="B68" s="217">
        <f t="shared" si="10"/>
        <v>64</v>
      </c>
      <c r="C68" s="216"/>
      <c r="D68" s="230">
        <v>28.3571389525749</v>
      </c>
      <c r="E68" s="230">
        <v>28.3571389525749</v>
      </c>
      <c r="F68" s="230">
        <v>28.3571389525749</v>
      </c>
      <c r="G68" s="230">
        <v>28.3571389525749</v>
      </c>
      <c r="H68" s="230">
        <v>28.3571389525749</v>
      </c>
      <c r="I68" s="230">
        <v>28.3571389525749</v>
      </c>
      <c r="J68" s="230">
        <v>28.3571389525749</v>
      </c>
      <c r="K68" s="230">
        <v>28.3571389525749</v>
      </c>
      <c r="L68" s="230">
        <v>28.3571389525749</v>
      </c>
      <c r="M68" s="230">
        <v>28.3571389525749</v>
      </c>
      <c r="N68" s="230">
        <v>28.3571389525749</v>
      </c>
      <c r="O68" s="230">
        <v>28.3571389525749</v>
      </c>
      <c r="P68" s="230">
        <v>28.3571389525749</v>
      </c>
      <c r="Q68" s="230">
        <v>28.3571389525749</v>
      </c>
      <c r="R68" s="230">
        <v>28.3571389525749</v>
      </c>
      <c r="S68" s="216"/>
      <c r="T68" s="216">
        <v>28.1569011496745</v>
      </c>
      <c r="U68" s="216">
        <v>28.249668981542399</v>
      </c>
      <c r="V68" s="73">
        <f t="shared" si="2"/>
        <v>9.2767831867899275E-2</v>
      </c>
      <c r="W68" s="215"/>
      <c r="X68" s="231">
        <v>48.346655624999997</v>
      </c>
      <c r="Y68" s="231">
        <v>48.346655624999997</v>
      </c>
      <c r="Z68" s="231">
        <v>48.346655624999997</v>
      </c>
      <c r="AA68" s="231">
        <v>48.346655624999997</v>
      </c>
      <c r="AB68" s="231">
        <v>48.346655624999997</v>
      </c>
      <c r="AC68" s="231">
        <v>48.346655624999997</v>
      </c>
      <c r="AD68" s="231">
        <v>48.346655624999997</v>
      </c>
      <c r="AE68" s="231">
        <v>22.2506054687499</v>
      </c>
      <c r="AF68" s="231">
        <v>48.346655624999997</v>
      </c>
      <c r="AG68" s="231">
        <v>48.346655624999997</v>
      </c>
      <c r="AH68" s="231">
        <v>48.346655624999997</v>
      </c>
      <c r="AI68" s="231">
        <v>48.346655624999997</v>
      </c>
      <c r="AJ68" s="231">
        <v>48.346655624999997</v>
      </c>
      <c r="AK68" s="231">
        <v>48.346655624999997</v>
      </c>
      <c r="AL68" s="231">
        <v>48.346655624999997</v>
      </c>
      <c r="AM68" s="215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248">
        <v>1E-3</v>
      </c>
      <c r="AU68" s="74">
        <v>22.2506054687499</v>
      </c>
      <c r="AV68" s="74">
        <v>1</v>
      </c>
      <c r="AW68" s="251">
        <v>1.4200000000000001E-4</v>
      </c>
      <c r="AX68" s="247">
        <v>3.8580000000000003E-2</v>
      </c>
      <c r="AY68" s="74">
        <v>2</v>
      </c>
      <c r="AZ68" s="74">
        <v>1</v>
      </c>
      <c r="BA68" s="74">
        <v>0</v>
      </c>
      <c r="BB68" s="215"/>
      <c r="BC68" s="215"/>
      <c r="BD68" s="221">
        <f t="shared" si="3"/>
        <v>5.333333333333333</v>
      </c>
      <c r="BE68" s="225">
        <v>19200</v>
      </c>
      <c r="BF68" s="219">
        <v>567.28577393</v>
      </c>
      <c r="BG68" s="219">
        <v>411.73652198343098</v>
      </c>
      <c r="BH68" s="219">
        <v>-406.62935509124497</v>
      </c>
      <c r="BI68" s="224">
        <v>51.377691230434003</v>
      </c>
      <c r="BJ68" s="224">
        <v>5.3936490751552801</v>
      </c>
      <c r="BK68" s="221">
        <f t="shared" si="4"/>
        <v>-0.7269771373818763</v>
      </c>
      <c r="BL68" s="221">
        <f t="shared" si="5"/>
        <v>54.578751231076581</v>
      </c>
      <c r="BM68" s="225">
        <v>19200</v>
      </c>
      <c r="BN68" s="219">
        <v>567.28577393</v>
      </c>
      <c r="BO68" s="219">
        <v>432.10258497501297</v>
      </c>
      <c r="BP68" s="219">
        <v>-429.39441451277702</v>
      </c>
      <c r="BQ68" s="224">
        <v>51.545226808591401</v>
      </c>
      <c r="BR68" s="224">
        <v>5.5420950260476003</v>
      </c>
      <c r="BS68" s="221">
        <f t="shared" si="6"/>
        <v>-0.5898873889750762</v>
      </c>
      <c r="BT68" s="221">
        <f t="shared" si="7"/>
        <v>54.578751231076581</v>
      </c>
      <c r="BU68" s="228"/>
      <c r="BV68" s="222">
        <v>-85.052637079329799</v>
      </c>
      <c r="BW68" s="222">
        <v>-53.882349692027297</v>
      </c>
      <c r="BX68" s="221">
        <f t="shared" si="8"/>
        <v>-89.770761552353534</v>
      </c>
      <c r="BY68" s="221">
        <f t="shared" si="9"/>
        <v>-57.105543991102593</v>
      </c>
      <c r="BZ68" s="228"/>
      <c r="CA68" s="228"/>
      <c r="CB68" s="228"/>
      <c r="CC68" s="228"/>
      <c r="CD68" s="228"/>
      <c r="CE68" s="228"/>
      <c r="CF68" s="228"/>
      <c r="CG68" s="228"/>
      <c r="CH68" s="228"/>
      <c r="CI68" s="228"/>
      <c r="CJ68" s="228"/>
      <c r="CK68" s="228"/>
      <c r="CL68" s="228"/>
      <c r="CM68" s="228"/>
      <c r="CN68" s="228"/>
      <c r="CO68" s="228"/>
      <c r="CP68" s="228"/>
      <c r="CQ68" s="228"/>
      <c r="CR68" s="228"/>
    </row>
    <row r="69" spans="1:96" ht="12" customHeight="1">
      <c r="A69" s="215"/>
      <c r="B69" s="217">
        <f t="shared" si="10"/>
        <v>65</v>
      </c>
      <c r="C69" s="216"/>
      <c r="D69" s="230">
        <v>27.747533483824899</v>
      </c>
      <c r="E69" s="230">
        <v>27.747533483824899</v>
      </c>
      <c r="F69" s="230">
        <v>27.747533483824899</v>
      </c>
      <c r="G69" s="230">
        <v>27.747533483824899</v>
      </c>
      <c r="H69" s="230">
        <v>27.747533483824899</v>
      </c>
      <c r="I69" s="230">
        <v>27.747533483824899</v>
      </c>
      <c r="J69" s="230">
        <v>27.747533483824899</v>
      </c>
      <c r="K69" s="230">
        <v>27.747533483824899</v>
      </c>
      <c r="L69" s="230">
        <v>27.747533483824899</v>
      </c>
      <c r="M69" s="230">
        <v>27.747533483824899</v>
      </c>
      <c r="N69" s="230">
        <v>27.747533483824899</v>
      </c>
      <c r="O69" s="230">
        <v>27.747533483824899</v>
      </c>
      <c r="P69" s="230">
        <v>27.747533483824899</v>
      </c>
      <c r="Q69" s="230">
        <v>27.747533483824899</v>
      </c>
      <c r="R69" s="230">
        <v>27.747533483824899</v>
      </c>
      <c r="S69" s="216"/>
      <c r="T69" s="216">
        <v>27.579176342844999</v>
      </c>
      <c r="U69" s="216">
        <v>27.6519311978908</v>
      </c>
      <c r="V69" s="73">
        <f t="shared" si="2"/>
        <v>7.2754855045801037E-2</v>
      </c>
      <c r="W69" s="215"/>
      <c r="X69" s="231">
        <v>47.737050000000004</v>
      </c>
      <c r="Y69" s="231">
        <v>47.737050000000004</v>
      </c>
      <c r="Z69" s="231">
        <v>47.737050000000004</v>
      </c>
      <c r="AA69" s="231">
        <v>47.737050000000004</v>
      </c>
      <c r="AB69" s="231">
        <v>47.737050000000004</v>
      </c>
      <c r="AC69" s="231">
        <v>47.737050000000004</v>
      </c>
      <c r="AD69" s="231">
        <v>47.737050000000004</v>
      </c>
      <c r="AE69" s="231">
        <v>21.640999999999899</v>
      </c>
      <c r="AF69" s="231">
        <v>47.737050000000004</v>
      </c>
      <c r="AG69" s="231">
        <v>47.737050000000004</v>
      </c>
      <c r="AH69" s="231">
        <v>47.737050000000004</v>
      </c>
      <c r="AI69" s="231">
        <v>47.737050000000004</v>
      </c>
      <c r="AJ69" s="231">
        <v>47.737050000000004</v>
      </c>
      <c r="AK69" s="231">
        <v>47.737050000000004</v>
      </c>
      <c r="AL69" s="231">
        <v>47.737050000000004</v>
      </c>
      <c r="AM69" s="215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248">
        <v>1E-3</v>
      </c>
      <c r="AU69" s="74">
        <v>21.640999999999899</v>
      </c>
      <c r="AV69" s="74">
        <v>1</v>
      </c>
      <c r="AW69" s="251">
        <v>1.4200000000000001E-4</v>
      </c>
      <c r="AX69" s="247">
        <v>3.8580000000000003E-2</v>
      </c>
      <c r="AY69" s="74">
        <v>1</v>
      </c>
      <c r="AZ69" s="74">
        <v>1</v>
      </c>
      <c r="BA69" s="74">
        <v>0</v>
      </c>
      <c r="BB69" s="215"/>
      <c r="BC69" s="215"/>
      <c r="BD69" s="221">
        <f t="shared" si="3"/>
        <v>5.416666666666667</v>
      </c>
      <c r="BE69" s="225">
        <v>19500</v>
      </c>
      <c r="BF69" s="219">
        <v>580.49</v>
      </c>
      <c r="BG69" s="219">
        <v>423.67061457377702</v>
      </c>
      <c r="BH69" s="219">
        <v>-417.916779696508</v>
      </c>
      <c r="BI69" s="224">
        <v>51.468303071590697</v>
      </c>
      <c r="BJ69" s="224">
        <v>5.4885979010231498</v>
      </c>
      <c r="BK69" s="221">
        <f t="shared" si="4"/>
        <v>-0.63202831151400662</v>
      </c>
      <c r="BL69" s="221">
        <f t="shared" si="5"/>
        <v>67.782977301076585</v>
      </c>
      <c r="BM69" s="225">
        <v>19500</v>
      </c>
      <c r="BN69" s="219">
        <v>580.49</v>
      </c>
      <c r="BO69" s="219">
        <v>440.414941368173</v>
      </c>
      <c r="BP69" s="219">
        <v>-437.09083861322699</v>
      </c>
      <c r="BQ69" s="224">
        <v>51.606542422176801</v>
      </c>
      <c r="BR69" s="224">
        <v>5.60786681391202</v>
      </c>
      <c r="BS69" s="221">
        <f t="shared" si="6"/>
        <v>-0.52411560111065647</v>
      </c>
      <c r="BT69" s="221">
        <f t="shared" si="7"/>
        <v>67.782977301076585</v>
      </c>
      <c r="BU69" s="228"/>
      <c r="BV69" s="222">
        <v>-75.339623146247703</v>
      </c>
      <c r="BW69" s="222">
        <v>-46.984494270034503</v>
      </c>
      <c r="BX69" s="221">
        <f t="shared" si="8"/>
        <v>-80.057747619271439</v>
      </c>
      <c r="BY69" s="221">
        <f t="shared" si="9"/>
        <v>-50.207688569109798</v>
      </c>
      <c r="BZ69" s="228"/>
      <c r="CA69" s="228"/>
      <c r="CB69" s="228"/>
      <c r="CC69" s="228"/>
      <c r="CD69" s="228"/>
      <c r="CE69" s="228"/>
      <c r="CF69" s="228"/>
      <c r="CG69" s="228"/>
      <c r="CH69" s="228"/>
      <c r="CI69" s="228"/>
      <c r="CJ69" s="228"/>
      <c r="CK69" s="228"/>
      <c r="CL69" s="228"/>
      <c r="CM69" s="228"/>
      <c r="CN69" s="228"/>
      <c r="CO69" s="228"/>
      <c r="CP69" s="228"/>
      <c r="CQ69" s="228"/>
      <c r="CR69" s="228"/>
    </row>
    <row r="70" spans="1:96" ht="12" customHeight="1">
      <c r="A70" s="228"/>
      <c r="B70" s="228"/>
      <c r="C70" s="228"/>
      <c r="D70" s="228"/>
      <c r="E70" s="228"/>
      <c r="F70" s="228"/>
      <c r="G70" s="228"/>
      <c r="H70" s="228"/>
      <c r="I70" s="228"/>
      <c r="J70" s="228"/>
      <c r="K70" s="228"/>
      <c r="L70" s="228"/>
      <c r="M70" s="228"/>
      <c r="N70" s="228"/>
      <c r="O70" s="228"/>
      <c r="P70" s="228"/>
      <c r="Q70" s="228"/>
      <c r="R70" s="228"/>
      <c r="S70" s="228"/>
      <c r="T70" s="228"/>
      <c r="U70" s="228"/>
      <c r="V70" s="228"/>
      <c r="W70" s="228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28"/>
      <c r="AN70" s="151"/>
      <c r="AO70" s="151"/>
      <c r="AP70" s="151"/>
      <c r="AQ70" s="151"/>
      <c r="AR70" s="151"/>
      <c r="AS70" s="151"/>
      <c r="AT70" s="151"/>
      <c r="AU70" s="151"/>
      <c r="AV70" s="151"/>
      <c r="AW70" s="252"/>
      <c r="AX70" s="151"/>
      <c r="AY70" s="151"/>
      <c r="AZ70" s="151"/>
      <c r="BA70" s="151"/>
      <c r="BB70" s="215"/>
      <c r="BC70" s="215"/>
      <c r="BD70" s="221">
        <f t="shared" ref="BD70:BD133" si="11">BE70/$BD$4</f>
        <v>5.5</v>
      </c>
      <c r="BE70" s="225">
        <v>19800</v>
      </c>
      <c r="BF70" s="219">
        <v>592.91863602000001</v>
      </c>
      <c r="BG70" s="219">
        <v>436.89773025094797</v>
      </c>
      <c r="BH70" s="219">
        <v>-430.59571321329099</v>
      </c>
      <c r="BI70" s="224">
        <v>51.568219475830404</v>
      </c>
      <c r="BJ70" s="224">
        <v>5.5919281407046197</v>
      </c>
      <c r="BK70" s="221">
        <f t="shared" ref="BK70:BK133" si="12">BJ70-AVERAGE($BJ$5:$BJ$292)</f>
        <v>-0.5286980718325367</v>
      </c>
      <c r="BL70" s="221">
        <f t="shared" ref="BL70:BL133" si="13">BF70-AVERAGE($BF$5:$BF$292)</f>
        <v>80.211613321076584</v>
      </c>
      <c r="BM70" s="225">
        <v>19800</v>
      </c>
      <c r="BN70" s="219">
        <v>592.91863602000001</v>
      </c>
      <c r="BO70" s="219">
        <v>449.74530205393597</v>
      </c>
      <c r="BP70" s="219">
        <v>-445.85219618534097</v>
      </c>
      <c r="BQ70" s="224">
        <v>51.675300134886299</v>
      </c>
      <c r="BR70" s="224">
        <v>5.6806056486982603</v>
      </c>
      <c r="BS70" s="221">
        <f t="shared" ref="BS70:BS133" si="14">BR70-AVERAGE($BR$5:$BR$292)</f>
        <v>-0.45137676632441615</v>
      </c>
      <c r="BT70" s="221">
        <f t="shared" ref="BT70:BT133" si="15">BN70-AVERAGE($BN$5:$BN$292)</f>
        <v>80.211613321076584</v>
      </c>
      <c r="BU70" s="228"/>
      <c r="BV70" s="222">
        <v>-64.801483655373801</v>
      </c>
      <c r="BW70" s="222">
        <v>-39.572060921804102</v>
      </c>
      <c r="BX70" s="221">
        <f t="shared" ref="BX70:BX133" si="16">BV70-AVERAGE($BV$5:$BV$292)</f>
        <v>-69.519608128397536</v>
      </c>
      <c r="BY70" s="221">
        <f t="shared" ref="BY70:BY133" si="17">BW70-AVERAGE($BW$5:$BW$292)</f>
        <v>-42.795255220879397</v>
      </c>
      <c r="BZ70" s="228"/>
      <c r="CA70" s="228"/>
      <c r="CB70" s="228"/>
      <c r="CC70" s="228"/>
      <c r="CD70" s="228"/>
      <c r="CE70" s="228"/>
      <c r="CF70" s="228"/>
      <c r="CG70" s="228"/>
      <c r="CH70" s="228"/>
      <c r="CI70" s="228"/>
      <c r="CJ70" s="228"/>
      <c r="CK70" s="228"/>
      <c r="CL70" s="228"/>
      <c r="CM70" s="228"/>
      <c r="CN70" s="228"/>
      <c r="CO70" s="228"/>
      <c r="CP70" s="228"/>
      <c r="CQ70" s="228"/>
      <c r="CR70" s="228"/>
    </row>
    <row r="71" spans="1:96" ht="12" customHeight="1">
      <c r="A71" s="228"/>
      <c r="B71" s="228"/>
      <c r="C71" s="228"/>
      <c r="D71" s="228"/>
      <c r="E71" s="228"/>
      <c r="F71" s="228"/>
      <c r="G71" s="228"/>
      <c r="H71" s="228"/>
      <c r="I71" s="228"/>
      <c r="J71" s="228"/>
      <c r="K71" s="228"/>
      <c r="L71" s="228"/>
      <c r="M71" s="228"/>
      <c r="N71" s="228"/>
      <c r="O71" s="228"/>
      <c r="P71" s="228"/>
      <c r="Q71" s="228"/>
      <c r="R71" s="228"/>
      <c r="S71" s="228"/>
      <c r="T71" s="228"/>
      <c r="U71" s="228"/>
      <c r="V71" s="228"/>
      <c r="W71" s="228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28"/>
      <c r="AN71" s="151"/>
      <c r="AO71" s="151"/>
      <c r="AP71" s="151"/>
      <c r="AQ71" s="151"/>
      <c r="AR71" s="151"/>
      <c r="AS71" s="151"/>
      <c r="AT71" s="151"/>
      <c r="AU71" s="151"/>
      <c r="AV71" s="151"/>
      <c r="AW71" s="252"/>
      <c r="AX71" s="151"/>
      <c r="AY71" s="151"/>
      <c r="AZ71" s="151"/>
      <c r="BA71" s="151"/>
      <c r="BB71" s="215"/>
      <c r="BC71" s="215"/>
      <c r="BD71" s="221">
        <f t="shared" si="11"/>
        <v>5.583333333333333</v>
      </c>
      <c r="BE71" s="225">
        <v>20100</v>
      </c>
      <c r="BF71" s="219">
        <v>604.43551124999999</v>
      </c>
      <c r="BG71" s="219">
        <v>451.21753111186598</v>
      </c>
      <c r="BH71" s="219">
        <v>-444.480341419269</v>
      </c>
      <c r="BI71" s="224">
        <v>51.675654516843899</v>
      </c>
      <c r="BJ71" s="224">
        <v>5.7017914586942098</v>
      </c>
      <c r="BK71" s="221">
        <f t="shared" si="12"/>
        <v>-0.41883475384294666</v>
      </c>
      <c r="BL71" s="221">
        <f t="shared" si="13"/>
        <v>91.728488551076566</v>
      </c>
      <c r="BM71" s="225">
        <v>20100</v>
      </c>
      <c r="BN71" s="219">
        <v>604.43551124999999</v>
      </c>
      <c r="BO71" s="219">
        <v>459.97151262507202</v>
      </c>
      <c r="BP71" s="219">
        <v>-455.56988167157101</v>
      </c>
      <c r="BQ71" s="224">
        <v>51.750456834190302</v>
      </c>
      <c r="BR71" s="224">
        <v>5.7591784764930001</v>
      </c>
      <c r="BS71" s="221">
        <f t="shared" si="14"/>
        <v>-0.37280393852967642</v>
      </c>
      <c r="BT71" s="221">
        <f t="shared" si="15"/>
        <v>91.728488551076566</v>
      </c>
      <c r="BU71" s="228"/>
      <c r="BV71" s="222">
        <v>-53.553633150375703</v>
      </c>
      <c r="BW71" s="222">
        <v>-31.726231208188501</v>
      </c>
      <c r="BX71" s="221">
        <f t="shared" si="16"/>
        <v>-58.271757623399438</v>
      </c>
      <c r="BY71" s="221">
        <f t="shared" si="17"/>
        <v>-34.949425507263797</v>
      </c>
      <c r="BZ71" s="228"/>
      <c r="CA71" s="228"/>
      <c r="CB71" s="228"/>
      <c r="CC71" s="228"/>
      <c r="CD71" s="228"/>
      <c r="CE71" s="228"/>
      <c r="CF71" s="228"/>
      <c r="CG71" s="228"/>
      <c r="CH71" s="228"/>
      <c r="CI71" s="228"/>
      <c r="CJ71" s="228"/>
      <c r="CK71" s="228"/>
      <c r="CL71" s="228"/>
      <c r="CM71" s="228"/>
      <c r="CN71" s="228"/>
      <c r="CO71" s="228"/>
      <c r="CP71" s="228"/>
      <c r="CQ71" s="228"/>
      <c r="CR71" s="228"/>
    </row>
    <row r="72" spans="1:96" ht="12" customHeight="1">
      <c r="A72" s="228"/>
      <c r="B72" s="228"/>
      <c r="C72" s="228"/>
      <c r="D72" s="228"/>
      <c r="E72" s="228"/>
      <c r="F72" s="228"/>
      <c r="G72" s="228"/>
      <c r="H72" s="228"/>
      <c r="I72" s="228"/>
      <c r="J72" s="228"/>
      <c r="K72" s="228"/>
      <c r="L72" s="228"/>
      <c r="M72" s="228"/>
      <c r="N72" s="228"/>
      <c r="O72" s="228"/>
      <c r="P72" s="228"/>
      <c r="Q72" s="228"/>
      <c r="R72" s="228"/>
      <c r="S72" s="228"/>
      <c r="T72" s="228"/>
      <c r="U72" s="228"/>
      <c r="V72" s="228"/>
      <c r="W72" s="228"/>
      <c r="X72" s="232"/>
      <c r="Y72" s="232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  <c r="AK72" s="232"/>
      <c r="AL72" s="232"/>
      <c r="AM72" s="228"/>
      <c r="AN72" s="151"/>
      <c r="AO72" s="151"/>
      <c r="AP72" s="151"/>
      <c r="AQ72" s="151"/>
      <c r="AR72" s="151"/>
      <c r="AS72" s="151"/>
      <c r="AT72" s="151"/>
      <c r="AU72" s="151"/>
      <c r="AV72" s="151"/>
      <c r="AW72" s="252"/>
      <c r="AX72" s="151"/>
      <c r="AY72" s="151"/>
      <c r="AZ72" s="151"/>
      <c r="BA72" s="151"/>
      <c r="BB72" s="215"/>
      <c r="BC72" s="215"/>
      <c r="BD72" s="221">
        <f t="shared" si="11"/>
        <v>5.666666666666667</v>
      </c>
      <c r="BE72" s="225">
        <v>20400</v>
      </c>
      <c r="BF72" s="219">
        <v>614.91444438999997</v>
      </c>
      <c r="BG72" s="219">
        <v>466.400280499546</v>
      </c>
      <c r="BH72" s="219">
        <v>-459.34984768036099</v>
      </c>
      <c r="BI72" s="224">
        <v>51.788651246433801</v>
      </c>
      <c r="BJ72" s="224">
        <v>5.8162205202679704</v>
      </c>
      <c r="BK72" s="221">
        <f t="shared" si="12"/>
        <v>-0.30440569226918601</v>
      </c>
      <c r="BL72" s="221">
        <f t="shared" si="13"/>
        <v>102.20742169107655</v>
      </c>
      <c r="BM72" s="225">
        <v>20400</v>
      </c>
      <c r="BN72" s="219">
        <v>614.91444438999997</v>
      </c>
      <c r="BO72" s="219">
        <v>470.948116647799</v>
      </c>
      <c r="BP72" s="219">
        <v>-466.10968370925599</v>
      </c>
      <c r="BQ72" s="224">
        <v>51.830809310196301</v>
      </c>
      <c r="BR72" s="224">
        <v>5.8423181971056604</v>
      </c>
      <c r="BS72" s="221">
        <f t="shared" si="14"/>
        <v>-0.28966421791701613</v>
      </c>
      <c r="BT72" s="221">
        <f t="shared" si="15"/>
        <v>102.20742169107655</v>
      </c>
      <c r="BU72" s="228"/>
      <c r="BV72" s="222">
        <v>-41.719258986516202</v>
      </c>
      <c r="BW72" s="222">
        <v>-23.532933281578799</v>
      </c>
      <c r="BX72" s="221">
        <f t="shared" si="16"/>
        <v>-46.437383459539937</v>
      </c>
      <c r="BY72" s="221">
        <f t="shared" si="17"/>
        <v>-26.756127580654095</v>
      </c>
      <c r="BZ72" s="228"/>
      <c r="CA72" s="228"/>
      <c r="CB72" s="228"/>
      <c r="CC72" s="228"/>
      <c r="CD72" s="228"/>
      <c r="CE72" s="228"/>
      <c r="CF72" s="228"/>
      <c r="CG72" s="228"/>
      <c r="CH72" s="228"/>
      <c r="CI72" s="228"/>
      <c r="CJ72" s="228"/>
      <c r="CK72" s="228"/>
      <c r="CL72" s="228"/>
      <c r="CM72" s="228"/>
      <c r="CN72" s="228"/>
      <c r="CO72" s="228"/>
      <c r="CP72" s="228"/>
      <c r="CQ72" s="228"/>
      <c r="CR72" s="228"/>
    </row>
    <row r="73" spans="1:96" ht="12" customHeight="1">
      <c r="A73" s="228"/>
      <c r="B73" s="228"/>
      <c r="C73" s="228"/>
      <c r="D73" s="228"/>
      <c r="E73" s="228"/>
      <c r="F73" s="228"/>
      <c r="G73" s="228"/>
      <c r="H73" s="228"/>
      <c r="I73" s="228"/>
      <c r="J73" s="228"/>
      <c r="K73" s="228"/>
      <c r="L73" s="228"/>
      <c r="M73" s="228"/>
      <c r="N73" s="228"/>
      <c r="O73" s="228"/>
      <c r="P73" s="228"/>
      <c r="Q73" s="228"/>
      <c r="R73" s="228"/>
      <c r="S73" s="228"/>
      <c r="T73" s="228"/>
      <c r="U73" s="228"/>
      <c r="V73" s="228"/>
      <c r="W73" s="228"/>
      <c r="X73" s="232"/>
      <c r="Y73" s="232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  <c r="AK73" s="232"/>
      <c r="AL73" s="232"/>
      <c r="AM73" s="228"/>
      <c r="AN73" s="151"/>
      <c r="AO73" s="151"/>
      <c r="AP73" s="151"/>
      <c r="AQ73" s="151"/>
      <c r="AR73" s="151"/>
      <c r="AS73" s="151"/>
      <c r="AT73" s="151"/>
      <c r="AU73" s="151"/>
      <c r="AV73" s="151"/>
      <c r="AW73" s="252"/>
      <c r="AX73" s="151"/>
      <c r="AY73" s="151"/>
      <c r="AZ73" s="151"/>
      <c r="BA73" s="151"/>
      <c r="BB73" s="215"/>
      <c r="BC73" s="215"/>
      <c r="BD73" s="221">
        <f t="shared" si="11"/>
        <v>5.75</v>
      </c>
      <c r="BE73" s="225">
        <v>20700</v>
      </c>
      <c r="BF73" s="219">
        <v>624.24062605999995</v>
      </c>
      <c r="BG73" s="219">
        <v>482.19654002113901</v>
      </c>
      <c r="BH73" s="219">
        <v>-474.95798588337499</v>
      </c>
      <c r="BI73" s="224">
        <v>51.905176681829801</v>
      </c>
      <c r="BJ73" s="224">
        <v>5.9332176528190104</v>
      </c>
      <c r="BK73" s="221">
        <f t="shared" si="12"/>
        <v>-0.18740855971814607</v>
      </c>
      <c r="BL73" s="221">
        <f t="shared" si="13"/>
        <v>111.53360336107653</v>
      </c>
      <c r="BM73" s="225">
        <v>20700</v>
      </c>
      <c r="BN73" s="219">
        <v>624.24062605999995</v>
      </c>
      <c r="BO73" s="219">
        <v>482.51105058143003</v>
      </c>
      <c r="BP73" s="219">
        <v>-477.31591115355201</v>
      </c>
      <c r="BQ73" s="224">
        <v>51.9150412338034</v>
      </c>
      <c r="BR73" s="224">
        <v>5.92867248938812</v>
      </c>
      <c r="BS73" s="221">
        <f t="shared" si="14"/>
        <v>-0.20330992563455652</v>
      </c>
      <c r="BT73" s="221">
        <f t="shared" si="15"/>
        <v>111.53360336107653</v>
      </c>
      <c r="BU73" s="228"/>
      <c r="BV73" s="222">
        <v>-29.427972172920299</v>
      </c>
      <c r="BW73" s="222">
        <v>-15.081900793930201</v>
      </c>
      <c r="BX73" s="221">
        <f t="shared" si="16"/>
        <v>-34.146096645944034</v>
      </c>
      <c r="BY73" s="221">
        <f t="shared" si="17"/>
        <v>-18.305095093005498</v>
      </c>
      <c r="BZ73" s="228"/>
      <c r="CA73" s="228"/>
      <c r="CB73" s="228"/>
      <c r="CC73" s="228"/>
      <c r="CD73" s="228"/>
      <c r="CE73" s="228"/>
      <c r="CF73" s="228"/>
      <c r="CG73" s="228"/>
      <c r="CH73" s="228"/>
      <c r="CI73" s="228"/>
      <c r="CJ73" s="228"/>
      <c r="CK73" s="228"/>
      <c r="CL73" s="228"/>
      <c r="CM73" s="228"/>
      <c r="CN73" s="228"/>
      <c r="CO73" s="228"/>
      <c r="CP73" s="228"/>
      <c r="CQ73" s="228"/>
      <c r="CR73" s="228"/>
    </row>
    <row r="74" spans="1:96" ht="12" customHeight="1">
      <c r="A74" s="228"/>
      <c r="B74" s="228"/>
      <c r="C74" s="228"/>
      <c r="D74" s="228"/>
      <c r="E74" s="228"/>
      <c r="F74" s="228"/>
      <c r="G74" s="228"/>
      <c r="H74" s="228"/>
      <c r="I74" s="228"/>
      <c r="J74" s="228"/>
      <c r="K74" s="228"/>
      <c r="L74" s="228"/>
      <c r="M74" s="228"/>
      <c r="N74" s="228"/>
      <c r="O74" s="228"/>
      <c r="P74" s="228"/>
      <c r="Q74" s="228"/>
      <c r="R74" s="228"/>
      <c r="S74" s="228"/>
      <c r="T74" s="228"/>
      <c r="U74" s="228"/>
      <c r="V74" s="228"/>
      <c r="W74" s="228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28"/>
      <c r="AN74" s="151"/>
      <c r="AO74" s="151"/>
      <c r="AP74" s="151"/>
      <c r="AQ74" s="151"/>
      <c r="AR74" s="151"/>
      <c r="AS74" s="151"/>
      <c r="AT74" s="151"/>
      <c r="AU74" s="151"/>
      <c r="AV74" s="151"/>
      <c r="AW74" s="252"/>
      <c r="AX74" s="151"/>
      <c r="AY74" s="151"/>
      <c r="AZ74" s="151"/>
      <c r="BA74" s="151"/>
      <c r="BB74" s="215"/>
      <c r="BC74" s="215"/>
      <c r="BD74" s="221">
        <f t="shared" si="11"/>
        <v>5.833333333333333</v>
      </c>
      <c r="BE74" s="225">
        <v>21000</v>
      </c>
      <c r="BF74" s="219">
        <v>632.31187666999904</v>
      </c>
      <c r="BG74" s="219">
        <v>498.34718872048302</v>
      </c>
      <c r="BH74" s="219">
        <v>-491.04365273640298</v>
      </c>
      <c r="BI74" s="224">
        <v>52.023210400646597</v>
      </c>
      <c r="BJ74" s="224">
        <v>6.0508328900905104</v>
      </c>
      <c r="BK74" s="221">
        <f t="shared" si="12"/>
        <v>-6.9793322446646044E-2</v>
      </c>
      <c r="BL74" s="221">
        <f t="shared" si="13"/>
        <v>119.60485397107561</v>
      </c>
      <c r="BM74" s="225">
        <v>21000</v>
      </c>
      <c r="BN74" s="219">
        <v>632.31187666999904</v>
      </c>
      <c r="BO74" s="219">
        <v>494.483195351917</v>
      </c>
      <c r="BP74" s="219">
        <v>-489.01670770732801</v>
      </c>
      <c r="BQ74" s="224">
        <v>52.001774129301097</v>
      </c>
      <c r="BR74" s="224">
        <v>6.0168536199712701</v>
      </c>
      <c r="BS74" s="221">
        <f t="shared" si="14"/>
        <v>-0.11512879505140639</v>
      </c>
      <c r="BT74" s="221">
        <f t="shared" si="15"/>
        <v>119.60485397107561</v>
      </c>
      <c r="BU74" s="228"/>
      <c r="BV74" s="222">
        <v>-16.814387862471701</v>
      </c>
      <c r="BW74" s="222">
        <v>-6.4656901266536098</v>
      </c>
      <c r="BX74" s="221">
        <f t="shared" si="16"/>
        <v>-21.532512335495433</v>
      </c>
      <c r="BY74" s="221">
        <f t="shared" si="17"/>
        <v>-9.688884425728908</v>
      </c>
      <c r="BZ74" s="228"/>
      <c r="CA74" s="228"/>
      <c r="CB74" s="228"/>
      <c r="CC74" s="228"/>
      <c r="CD74" s="228"/>
      <c r="CE74" s="228"/>
      <c r="CF74" s="228"/>
      <c r="CG74" s="228"/>
      <c r="CH74" s="228"/>
      <c r="CI74" s="228"/>
      <c r="CJ74" s="228"/>
      <c r="CK74" s="228"/>
      <c r="CL74" s="228"/>
      <c r="CM74" s="228"/>
      <c r="CN74" s="228"/>
      <c r="CO74" s="228"/>
      <c r="CP74" s="228"/>
      <c r="CQ74" s="228"/>
      <c r="CR74" s="228"/>
    </row>
    <row r="75" spans="1:96" ht="12" customHeight="1">
      <c r="A75" s="228"/>
      <c r="B75" s="228"/>
      <c r="C75" s="228"/>
      <c r="D75" s="228"/>
      <c r="E75" s="228"/>
      <c r="F75" s="228"/>
      <c r="G75" s="228"/>
      <c r="H75" s="228"/>
      <c r="I75" s="228"/>
      <c r="J75" s="228"/>
      <c r="K75" s="228"/>
      <c r="L75" s="228"/>
      <c r="M75" s="228"/>
      <c r="N75" s="228"/>
      <c r="O75" s="228"/>
      <c r="P75" s="228"/>
      <c r="Q75" s="228"/>
      <c r="R75" s="228"/>
      <c r="S75" s="228"/>
      <c r="T75" s="228"/>
      <c r="U75" s="228"/>
      <c r="V75" s="228"/>
      <c r="W75" s="228"/>
      <c r="X75" s="232"/>
      <c r="Y75" s="232"/>
      <c r="Z75" s="232"/>
      <c r="AA75" s="232"/>
      <c r="AB75" s="232"/>
      <c r="AC75" s="232"/>
      <c r="AD75" s="232"/>
      <c r="AE75" s="232"/>
      <c r="AF75" s="232"/>
      <c r="AG75" s="232"/>
      <c r="AH75" s="232"/>
      <c r="AI75" s="232"/>
      <c r="AJ75" s="232"/>
      <c r="AK75" s="232"/>
      <c r="AL75" s="232"/>
      <c r="AM75" s="228"/>
      <c r="AN75" s="151"/>
      <c r="AO75" s="151"/>
      <c r="AP75" s="151"/>
      <c r="AQ75" s="151"/>
      <c r="AR75" s="151"/>
      <c r="AS75" s="151"/>
      <c r="AT75" s="151"/>
      <c r="AU75" s="151"/>
      <c r="AV75" s="151"/>
      <c r="AW75" s="252"/>
      <c r="AX75" s="151"/>
      <c r="AY75" s="151"/>
      <c r="AZ75" s="151"/>
      <c r="BA75" s="151"/>
      <c r="BB75" s="215"/>
      <c r="BC75" s="215"/>
      <c r="BD75" s="221">
        <f t="shared" si="11"/>
        <v>5.916666666666667</v>
      </c>
      <c r="BE75" s="225">
        <v>21300</v>
      </c>
      <c r="BF75" s="219">
        <v>639.03976589000001</v>
      </c>
      <c r="BG75" s="219">
        <v>514.59273066234698</v>
      </c>
      <c r="BH75" s="219">
        <v>-507.341192323347</v>
      </c>
      <c r="BI75" s="224">
        <v>52.140818166550197</v>
      </c>
      <c r="BJ75" s="224">
        <v>6.1672255167433496</v>
      </c>
      <c r="BK75" s="221">
        <f t="shared" si="12"/>
        <v>4.6599304206193182E-2</v>
      </c>
      <c r="BL75" s="221">
        <f t="shared" si="13"/>
        <v>126.33274319107659</v>
      </c>
      <c r="BM75" s="225">
        <v>21300</v>
      </c>
      <c r="BN75" s="219">
        <v>639.03976589000001</v>
      </c>
      <c r="BO75" s="219">
        <v>506.68022697026299</v>
      </c>
      <c r="BP75" s="219">
        <v>-501.02997794166703</v>
      </c>
      <c r="BQ75" s="224">
        <v>52.089617097921298</v>
      </c>
      <c r="BR75" s="224">
        <v>6.1054846782653902</v>
      </c>
      <c r="BS75" s="221">
        <f t="shared" si="14"/>
        <v>-2.6497736757286283E-2</v>
      </c>
      <c r="BT75" s="221">
        <f t="shared" si="15"/>
        <v>126.33274319107659</v>
      </c>
      <c r="BU75" s="228"/>
      <c r="BV75" s="222">
        <v>-4.0166510359292102</v>
      </c>
      <c r="BW75" s="222">
        <v>2.2213332942506501</v>
      </c>
      <c r="BX75" s="221">
        <f t="shared" si="16"/>
        <v>-8.7347755089529429</v>
      </c>
      <c r="BY75" s="221">
        <f t="shared" si="17"/>
        <v>-1.0018610048246472</v>
      </c>
      <c r="BZ75" s="228"/>
      <c r="CA75" s="228"/>
      <c r="CB75" s="228"/>
      <c r="CC75" s="228"/>
      <c r="CD75" s="228"/>
      <c r="CE75" s="228"/>
      <c r="CF75" s="228"/>
      <c r="CG75" s="228"/>
      <c r="CH75" s="228"/>
      <c r="CI75" s="228"/>
      <c r="CJ75" s="228"/>
      <c r="CK75" s="228"/>
      <c r="CL75" s="228"/>
      <c r="CM75" s="228"/>
      <c r="CN75" s="228"/>
      <c r="CO75" s="228"/>
      <c r="CP75" s="228"/>
      <c r="CQ75" s="228"/>
      <c r="CR75" s="228"/>
    </row>
    <row r="76" spans="1:96" ht="12" customHeight="1">
      <c r="A76" s="228"/>
      <c r="B76" s="228"/>
      <c r="C76" s="228"/>
      <c r="D76" s="228"/>
      <c r="E76" s="228"/>
      <c r="F76" s="228"/>
      <c r="G76" s="228"/>
      <c r="H76" s="228"/>
      <c r="I76" s="228"/>
      <c r="J76" s="228"/>
      <c r="K76" s="228"/>
      <c r="L76" s="228"/>
      <c r="M76" s="228"/>
      <c r="N76" s="228"/>
      <c r="O76" s="228"/>
      <c r="P76" s="228"/>
      <c r="Q76" s="228"/>
      <c r="R76" s="228"/>
      <c r="S76" s="228"/>
      <c r="T76" s="228"/>
      <c r="U76" s="228"/>
      <c r="V76" s="228"/>
      <c r="W76" s="228"/>
      <c r="X76" s="232"/>
      <c r="Y76" s="232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  <c r="AL76" s="232"/>
      <c r="AM76" s="228"/>
      <c r="AN76" s="151"/>
      <c r="AO76" s="151"/>
      <c r="AP76" s="151"/>
      <c r="AQ76" s="151"/>
      <c r="AR76" s="151"/>
      <c r="AS76" s="151"/>
      <c r="AT76" s="151"/>
      <c r="AU76" s="151"/>
      <c r="AV76" s="151"/>
      <c r="AW76" s="252"/>
      <c r="AX76" s="151"/>
      <c r="AY76" s="151"/>
      <c r="AZ76" s="151"/>
      <c r="BA76" s="151"/>
      <c r="BB76" s="215"/>
      <c r="BC76" s="215"/>
      <c r="BD76" s="221">
        <f t="shared" si="11"/>
        <v>6</v>
      </c>
      <c r="BE76" s="225">
        <v>21600</v>
      </c>
      <c r="BF76" s="219">
        <v>644.35058158000004</v>
      </c>
      <c r="BG76" s="219">
        <v>530.68121602588599</v>
      </c>
      <c r="BH76" s="219">
        <v>-523.589493999914</v>
      </c>
      <c r="BI76" s="224">
        <v>52.256206417803099</v>
      </c>
      <c r="BJ76" s="224">
        <v>6.2807071966063601</v>
      </c>
      <c r="BK76" s="221">
        <f t="shared" si="12"/>
        <v>0.16008098406920368</v>
      </c>
      <c r="BL76" s="221">
        <f t="shared" si="13"/>
        <v>131.64355888107661</v>
      </c>
      <c r="BM76" s="225">
        <v>21600</v>
      </c>
      <c r="BN76" s="219">
        <v>644.35058158000004</v>
      </c>
      <c r="BO76" s="219">
        <v>518.91627358900803</v>
      </c>
      <c r="BP76" s="219">
        <v>-513.16936039401003</v>
      </c>
      <c r="BQ76" s="224">
        <v>52.1772111340956</v>
      </c>
      <c r="BR76" s="224">
        <v>6.1932390360646101</v>
      </c>
      <c r="BS76" s="221">
        <f t="shared" si="14"/>
        <v>6.1256621041933634E-2</v>
      </c>
      <c r="BT76" s="221">
        <f t="shared" si="15"/>
        <v>131.64355888107661</v>
      </c>
      <c r="BU76" s="228"/>
      <c r="BV76" s="222">
        <v>8.8250764729139597</v>
      </c>
      <c r="BW76" s="222">
        <v>10.8840284958606</v>
      </c>
      <c r="BX76" s="221">
        <f t="shared" si="16"/>
        <v>4.1069519998902271</v>
      </c>
      <c r="BY76" s="221">
        <f t="shared" si="17"/>
        <v>7.6608341967853022</v>
      </c>
      <c r="BZ76" s="228"/>
      <c r="CA76" s="228"/>
      <c r="CB76" s="228"/>
      <c r="CC76" s="228"/>
      <c r="CD76" s="228"/>
      <c r="CE76" s="228"/>
      <c r="CF76" s="228"/>
      <c r="CG76" s="228"/>
      <c r="CH76" s="228"/>
      <c r="CI76" s="228"/>
      <c r="CJ76" s="228"/>
      <c r="CK76" s="228"/>
      <c r="CL76" s="228"/>
      <c r="CM76" s="228"/>
      <c r="CN76" s="228"/>
      <c r="CO76" s="228"/>
      <c r="CP76" s="228"/>
      <c r="CQ76" s="228"/>
      <c r="CR76" s="228"/>
    </row>
    <row r="77" spans="1:96" ht="12" customHeight="1">
      <c r="A77" s="228"/>
      <c r="B77" s="228"/>
      <c r="C77" s="228"/>
      <c r="D77" s="228"/>
      <c r="E77" s="228"/>
      <c r="F77" s="228"/>
      <c r="G77" s="228"/>
      <c r="H77" s="228"/>
      <c r="I77" s="228"/>
      <c r="J77" s="228"/>
      <c r="K77" s="228"/>
      <c r="L77" s="228"/>
      <c r="M77" s="228"/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32"/>
      <c r="Y77" s="232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28"/>
      <c r="AN77" s="151"/>
      <c r="AO77" s="151"/>
      <c r="AP77" s="151"/>
      <c r="AQ77" s="151"/>
      <c r="AR77" s="151"/>
      <c r="AS77" s="151"/>
      <c r="AT77" s="151"/>
      <c r="AU77" s="151"/>
      <c r="AV77" s="151"/>
      <c r="AW77" s="252"/>
      <c r="AX77" s="151"/>
      <c r="AY77" s="151"/>
      <c r="AZ77" s="151"/>
      <c r="BA77" s="151"/>
      <c r="BB77" s="215"/>
      <c r="BC77" s="215"/>
      <c r="BD77" s="221">
        <f t="shared" si="11"/>
        <v>6.083333333333333</v>
      </c>
      <c r="BE77" s="225">
        <v>21900</v>
      </c>
      <c r="BF77" s="219">
        <v>648.18613731000005</v>
      </c>
      <c r="BG77" s="219">
        <v>546.37447706670105</v>
      </c>
      <c r="BH77" s="219">
        <v>-539.53936669300595</v>
      </c>
      <c r="BI77" s="224">
        <v>52.367757399118297</v>
      </c>
      <c r="BJ77" s="224">
        <v>6.3897678570203702</v>
      </c>
      <c r="BK77" s="221">
        <f t="shared" si="12"/>
        <v>0.26914164448321376</v>
      </c>
      <c r="BL77" s="221">
        <f t="shared" si="13"/>
        <v>135.47911461107662</v>
      </c>
      <c r="BM77" s="225">
        <v>21900</v>
      </c>
      <c r="BN77" s="219">
        <v>648.18613731000005</v>
      </c>
      <c r="BO77" s="219">
        <v>531.009015639121</v>
      </c>
      <c r="BP77" s="219">
        <v>-525.24978930237296</v>
      </c>
      <c r="BQ77" s="224">
        <v>52.263265442995902</v>
      </c>
      <c r="BR77" s="224">
        <v>6.2788713851216</v>
      </c>
      <c r="BS77" s="221">
        <f t="shared" si="14"/>
        <v>0.14688897009892354</v>
      </c>
      <c r="BT77" s="221">
        <f t="shared" si="15"/>
        <v>135.47911461107662</v>
      </c>
      <c r="BU77" s="228"/>
      <c r="BV77" s="222">
        <v>21.5701510408053</v>
      </c>
      <c r="BW77" s="222">
        <v>19.427520949850798</v>
      </c>
      <c r="BX77" s="221">
        <f t="shared" si="16"/>
        <v>16.852026567781568</v>
      </c>
      <c r="BY77" s="221">
        <f t="shared" si="17"/>
        <v>16.204326650775499</v>
      </c>
      <c r="BZ77" s="228"/>
      <c r="CA77" s="228"/>
      <c r="CB77" s="228"/>
      <c r="CC77" s="228"/>
      <c r="CD77" s="228"/>
      <c r="CE77" s="228"/>
      <c r="CF77" s="228"/>
      <c r="CG77" s="228"/>
      <c r="CH77" s="228"/>
      <c r="CI77" s="228"/>
      <c r="CJ77" s="228"/>
      <c r="CK77" s="228"/>
      <c r="CL77" s="228"/>
      <c r="CM77" s="228"/>
      <c r="CN77" s="228"/>
      <c r="CO77" s="228"/>
      <c r="CP77" s="228"/>
      <c r="CQ77" s="228"/>
      <c r="CR77" s="228"/>
    </row>
    <row r="78" spans="1:96" ht="12" customHeight="1">
      <c r="A78" s="228"/>
      <c r="B78" s="228"/>
      <c r="C78" s="228"/>
      <c r="D78" s="228"/>
      <c r="E78" s="228"/>
      <c r="F78" s="228"/>
      <c r="G78" s="228"/>
      <c r="H78" s="228"/>
      <c r="I78" s="228"/>
      <c r="J78" s="228"/>
      <c r="K78" s="228"/>
      <c r="L78" s="228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32"/>
      <c r="Y78" s="232"/>
      <c r="Z78" s="232"/>
      <c r="AA78" s="232"/>
      <c r="AB78" s="232"/>
      <c r="AC78" s="232"/>
      <c r="AD78" s="232"/>
      <c r="AE78" s="232"/>
      <c r="AF78" s="232"/>
      <c r="AG78" s="232"/>
      <c r="AH78" s="232"/>
      <c r="AI78" s="232"/>
      <c r="AJ78" s="232"/>
      <c r="AK78" s="232"/>
      <c r="AL78" s="232"/>
      <c r="AM78" s="228"/>
      <c r="AN78" s="151"/>
      <c r="AO78" s="151"/>
      <c r="AP78" s="151"/>
      <c r="AQ78" s="151"/>
      <c r="AR78" s="151"/>
      <c r="AS78" s="151"/>
      <c r="AT78" s="151"/>
      <c r="AU78" s="151"/>
      <c r="AV78" s="151"/>
      <c r="AW78" s="252"/>
      <c r="AX78" s="151"/>
      <c r="AY78" s="151"/>
      <c r="AZ78" s="151"/>
      <c r="BA78" s="151"/>
      <c r="BB78" s="215"/>
      <c r="BC78" s="215"/>
      <c r="BD78" s="221">
        <f t="shared" si="11"/>
        <v>6.166666666666667</v>
      </c>
      <c r="BE78" s="225">
        <v>22200</v>
      </c>
      <c r="BF78" s="219">
        <v>650.50440994999997</v>
      </c>
      <c r="BG78" s="219">
        <v>561.45268018643299</v>
      </c>
      <c r="BH78" s="219">
        <v>-554.95905395570901</v>
      </c>
      <c r="BI78" s="224">
        <v>52.474047400180702</v>
      </c>
      <c r="BJ78" s="224">
        <v>6.49308731472094</v>
      </c>
      <c r="BK78" s="221">
        <f t="shared" si="12"/>
        <v>0.37246110218378359</v>
      </c>
      <c r="BL78" s="221">
        <f t="shared" si="13"/>
        <v>137.79738725107654</v>
      </c>
      <c r="BM78" s="225">
        <v>22200</v>
      </c>
      <c r="BN78" s="219">
        <v>650.50440994999997</v>
      </c>
      <c r="BO78" s="219">
        <v>542.78401441422795</v>
      </c>
      <c r="BP78" s="219">
        <v>-537.09233868641604</v>
      </c>
      <c r="BQ78" s="224">
        <v>52.3465847494925</v>
      </c>
      <c r="BR78" s="224">
        <v>6.3612400813381296</v>
      </c>
      <c r="BS78" s="221">
        <f t="shared" si="14"/>
        <v>0.22925766631545308</v>
      </c>
      <c r="BT78" s="221">
        <f t="shared" si="15"/>
        <v>137.79738725107654</v>
      </c>
      <c r="BU78" s="228"/>
      <c r="BV78" s="222">
        <v>34.078987595206399</v>
      </c>
      <c r="BW78" s="222">
        <v>27.758241645889001</v>
      </c>
      <c r="BX78" s="221">
        <f t="shared" si="16"/>
        <v>29.360863122182668</v>
      </c>
      <c r="BY78" s="221">
        <f t="shared" si="17"/>
        <v>24.535047346813705</v>
      </c>
      <c r="BZ78" s="228"/>
      <c r="CA78" s="228"/>
      <c r="CB78" s="228"/>
      <c r="CC78" s="228"/>
      <c r="CD78" s="228"/>
      <c r="CE78" s="228"/>
      <c r="CF78" s="228"/>
      <c r="CG78" s="228"/>
      <c r="CH78" s="228"/>
      <c r="CI78" s="228"/>
      <c r="CJ78" s="228"/>
      <c r="CK78" s="228"/>
      <c r="CL78" s="228"/>
      <c r="CM78" s="228"/>
      <c r="CN78" s="228"/>
      <c r="CO78" s="228"/>
      <c r="CP78" s="228"/>
      <c r="CQ78" s="228"/>
      <c r="CR78" s="228"/>
    </row>
    <row r="79" spans="1:96" ht="12" customHeight="1">
      <c r="A79" s="228"/>
      <c r="B79" s="228"/>
      <c r="C79" s="228"/>
      <c r="D79" s="228"/>
      <c r="E79" s="228"/>
      <c r="F79" s="228"/>
      <c r="G79" s="228"/>
      <c r="H79" s="228"/>
      <c r="I79" s="228"/>
      <c r="J79" s="228"/>
      <c r="K79" s="228"/>
      <c r="L79" s="228"/>
      <c r="M79" s="228"/>
      <c r="N79" s="228"/>
      <c r="O79" s="228"/>
      <c r="P79" s="228"/>
      <c r="Q79" s="228"/>
      <c r="R79" s="228"/>
      <c r="S79" s="228"/>
      <c r="T79" s="228"/>
      <c r="U79" s="228"/>
      <c r="V79" s="228"/>
      <c r="W79" s="228"/>
      <c r="X79" s="232"/>
      <c r="Y79" s="232"/>
      <c r="Z79" s="232"/>
      <c r="AA79" s="232"/>
      <c r="AB79" s="232"/>
      <c r="AC79" s="232"/>
      <c r="AD79" s="232"/>
      <c r="AE79" s="232"/>
      <c r="AF79" s="232"/>
      <c r="AG79" s="232"/>
      <c r="AH79" s="232"/>
      <c r="AI79" s="232"/>
      <c r="AJ79" s="232"/>
      <c r="AK79" s="232"/>
      <c r="AL79" s="232"/>
      <c r="AM79" s="228"/>
      <c r="AN79" s="151"/>
      <c r="AO79" s="151"/>
      <c r="AP79" s="151"/>
      <c r="AQ79" s="151"/>
      <c r="AR79" s="151"/>
      <c r="AS79" s="151"/>
      <c r="AT79" s="151"/>
      <c r="AU79" s="151"/>
      <c r="AV79" s="151"/>
      <c r="AW79" s="252"/>
      <c r="AX79" s="151"/>
      <c r="AY79" s="151"/>
      <c r="AZ79" s="151"/>
      <c r="BA79" s="151"/>
      <c r="BB79" s="215"/>
      <c r="BC79" s="215"/>
      <c r="BD79" s="221">
        <f t="shared" si="11"/>
        <v>6.25</v>
      </c>
      <c r="BE79" s="225">
        <v>22500</v>
      </c>
      <c r="BF79" s="219">
        <v>651.28</v>
      </c>
      <c r="BG79" s="219">
        <v>575.71738271707602</v>
      </c>
      <c r="BH79" s="219">
        <v>-569.63802186964301</v>
      </c>
      <c r="BI79" s="224">
        <v>52.573851846266997</v>
      </c>
      <c r="BJ79" s="224">
        <v>6.5895362719542296</v>
      </c>
      <c r="BK79" s="221">
        <f t="shared" si="12"/>
        <v>0.4689100594170732</v>
      </c>
      <c r="BL79" s="221">
        <f t="shared" si="13"/>
        <v>138.57297730107655</v>
      </c>
      <c r="BM79" s="225">
        <v>22500</v>
      </c>
      <c r="BN79" s="219">
        <v>651.28</v>
      </c>
      <c r="BO79" s="219">
        <v>554.07818753057802</v>
      </c>
      <c r="BP79" s="219">
        <v>-548.52819615265696</v>
      </c>
      <c r="BQ79" s="224">
        <v>52.426087858029902</v>
      </c>
      <c r="BR79" s="224">
        <v>6.4393215100498002</v>
      </c>
      <c r="BS79" s="221">
        <f t="shared" si="14"/>
        <v>0.30733909502712375</v>
      </c>
      <c r="BT79" s="221">
        <f t="shared" si="15"/>
        <v>138.57297730107655</v>
      </c>
      <c r="BU79" s="228"/>
      <c r="BV79" s="222">
        <v>46.214588361131497</v>
      </c>
      <c r="BW79" s="222">
        <v>35.784951866896101</v>
      </c>
      <c r="BX79" s="221">
        <f t="shared" si="16"/>
        <v>41.496463888107762</v>
      </c>
      <c r="BY79" s="221">
        <f t="shared" si="17"/>
        <v>32.561757567820806</v>
      </c>
      <c r="BZ79" s="228"/>
      <c r="CA79" s="228"/>
      <c r="CB79" s="228"/>
      <c r="CC79" s="228"/>
      <c r="CD79" s="228"/>
      <c r="CE79" s="228"/>
      <c r="CF79" s="228"/>
      <c r="CG79" s="228"/>
      <c r="CH79" s="228"/>
      <c r="CI79" s="228"/>
      <c r="CJ79" s="228"/>
      <c r="CK79" s="228"/>
      <c r="CL79" s="228"/>
      <c r="CM79" s="228"/>
      <c r="CN79" s="228"/>
      <c r="CO79" s="228"/>
      <c r="CP79" s="228"/>
      <c r="CQ79" s="228"/>
      <c r="CR79" s="228"/>
    </row>
    <row r="80" spans="1:96" ht="12" customHeight="1">
      <c r="A80" s="228"/>
      <c r="B80" s="228"/>
      <c r="C80" s="228"/>
      <c r="D80" s="228"/>
      <c r="E80" s="228"/>
      <c r="F80" s="228"/>
      <c r="G80" s="228"/>
      <c r="H80" s="228"/>
      <c r="I80" s="228"/>
      <c r="J80" s="228"/>
      <c r="K80" s="228"/>
      <c r="L80" s="228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32"/>
      <c r="Y80" s="232"/>
      <c r="Z80" s="232"/>
      <c r="AA80" s="232"/>
      <c r="AB80" s="232"/>
      <c r="AC80" s="232"/>
      <c r="AD80" s="232"/>
      <c r="AE80" s="232"/>
      <c r="AF80" s="232"/>
      <c r="AG80" s="232"/>
      <c r="AH80" s="232"/>
      <c r="AI80" s="232"/>
      <c r="AJ80" s="232"/>
      <c r="AK80" s="232"/>
      <c r="AL80" s="232"/>
      <c r="AM80" s="228"/>
      <c r="AN80" s="151"/>
      <c r="AO80" s="151"/>
      <c r="AP80" s="151"/>
      <c r="AQ80" s="151"/>
      <c r="AR80" s="151"/>
      <c r="AS80" s="151"/>
      <c r="AT80" s="151"/>
      <c r="AU80" s="151"/>
      <c r="AV80" s="151"/>
      <c r="AW80" s="252"/>
      <c r="AX80" s="151"/>
      <c r="AY80" s="151"/>
      <c r="AZ80" s="151"/>
      <c r="BA80" s="151"/>
      <c r="BB80" s="215"/>
      <c r="BC80" s="215"/>
      <c r="BD80" s="221">
        <f t="shared" si="11"/>
        <v>6.333333333333333</v>
      </c>
      <c r="BE80" s="225">
        <v>22800</v>
      </c>
      <c r="BF80" s="219">
        <v>650.50440994999997</v>
      </c>
      <c r="BG80" s="219">
        <v>588.99336615988898</v>
      </c>
      <c r="BH80" s="219">
        <v>-583.38929389717305</v>
      </c>
      <c r="BI80" s="224">
        <v>52.666141162794503</v>
      </c>
      <c r="BJ80" s="224">
        <v>6.6781701417931201</v>
      </c>
      <c r="BK80" s="221">
        <f t="shared" si="12"/>
        <v>0.55754392925596363</v>
      </c>
      <c r="BL80" s="221">
        <f t="shared" si="13"/>
        <v>137.79738725107654</v>
      </c>
      <c r="BM80" s="225">
        <v>22800</v>
      </c>
      <c r="BN80" s="219">
        <v>650.50440994999997</v>
      </c>
      <c r="BO80" s="219">
        <v>564.74244828904796</v>
      </c>
      <c r="BP80" s="219">
        <v>-559.401739053234</v>
      </c>
      <c r="BQ80" s="224">
        <v>52.500818542147996</v>
      </c>
      <c r="BR80" s="224">
        <v>6.5122177404155801</v>
      </c>
      <c r="BS80" s="221">
        <f t="shared" si="14"/>
        <v>0.38023532539290361</v>
      </c>
      <c r="BT80" s="221">
        <f t="shared" si="15"/>
        <v>137.79738725107654</v>
      </c>
      <c r="BU80" s="228"/>
      <c r="BV80" s="222">
        <v>57.844043271700201</v>
      </c>
      <c r="BW80" s="222">
        <v>43.419742442746298</v>
      </c>
      <c r="BX80" s="221">
        <f t="shared" si="16"/>
        <v>53.125918798676466</v>
      </c>
      <c r="BY80" s="221">
        <f t="shared" si="17"/>
        <v>40.196548143671002</v>
      </c>
      <c r="BZ80" s="228"/>
      <c r="CA80" s="228"/>
      <c r="CB80" s="228"/>
      <c r="CC80" s="228"/>
      <c r="CD80" s="228"/>
      <c r="CE80" s="228"/>
      <c r="CF80" s="228"/>
      <c r="CG80" s="228"/>
      <c r="CH80" s="228"/>
      <c r="CI80" s="228"/>
      <c r="CJ80" s="228"/>
      <c r="CK80" s="228"/>
      <c r="CL80" s="228"/>
      <c r="CM80" s="228"/>
      <c r="CN80" s="228"/>
      <c r="CO80" s="228"/>
      <c r="CP80" s="228"/>
      <c r="CQ80" s="228"/>
      <c r="CR80" s="228"/>
    </row>
    <row r="81" spans="1:96" ht="12" customHeight="1">
      <c r="A81" s="228"/>
      <c r="B81" s="228"/>
      <c r="C81" s="228"/>
      <c r="D81" s="228"/>
      <c r="E81" s="228"/>
      <c r="F81" s="228"/>
      <c r="G81" s="228"/>
      <c r="H81" s="228"/>
      <c r="I81" s="228"/>
      <c r="J81" s="228"/>
      <c r="K81" s="228"/>
      <c r="L81" s="228"/>
      <c r="M81" s="228"/>
      <c r="N81" s="228"/>
      <c r="O81" s="228"/>
      <c r="P81" s="228"/>
      <c r="Q81" s="228"/>
      <c r="R81" s="228"/>
      <c r="S81" s="228"/>
      <c r="T81" s="228"/>
      <c r="U81" s="228"/>
      <c r="V81" s="228"/>
      <c r="W81" s="228"/>
      <c r="X81" s="232"/>
      <c r="Y81" s="232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28"/>
      <c r="AN81" s="151"/>
      <c r="AO81" s="151"/>
      <c r="AP81" s="151"/>
      <c r="AQ81" s="151"/>
      <c r="AR81" s="151"/>
      <c r="AS81" s="151"/>
      <c r="AT81" s="151"/>
      <c r="AU81" s="151"/>
      <c r="AV81" s="151"/>
      <c r="AW81" s="252"/>
      <c r="AX81" s="151"/>
      <c r="AY81" s="151"/>
      <c r="AZ81" s="151"/>
      <c r="BA81" s="151"/>
      <c r="BB81" s="215"/>
      <c r="BC81" s="215"/>
      <c r="BD81" s="221">
        <f t="shared" si="11"/>
        <v>6.416666666666667</v>
      </c>
      <c r="BE81" s="225">
        <v>23100</v>
      </c>
      <c r="BF81" s="219">
        <v>648.18613731000005</v>
      </c>
      <c r="BG81" s="219">
        <v>601.12952626898095</v>
      </c>
      <c r="BH81" s="219">
        <v>-596.05064827497597</v>
      </c>
      <c r="BI81" s="224">
        <v>52.750070845671701</v>
      </c>
      <c r="BJ81" s="224">
        <v>6.7582185654578701</v>
      </c>
      <c r="BK81" s="221">
        <f t="shared" si="12"/>
        <v>0.6375923529207137</v>
      </c>
      <c r="BL81" s="221">
        <f t="shared" si="13"/>
        <v>135.47911461107662</v>
      </c>
      <c r="BM81" s="225">
        <v>23100</v>
      </c>
      <c r="BN81" s="219">
        <v>648.18613731000005</v>
      </c>
      <c r="BO81" s="219">
        <v>574.64358629528101</v>
      </c>
      <c r="BP81" s="219">
        <v>-569.57277032175398</v>
      </c>
      <c r="BQ81" s="224">
        <v>52.569950228544599</v>
      </c>
      <c r="BR81" s="224">
        <v>6.5791589265198303</v>
      </c>
      <c r="BS81" s="221">
        <f t="shared" si="14"/>
        <v>0.44717651149715376</v>
      </c>
      <c r="BT81" s="221">
        <f t="shared" si="15"/>
        <v>135.47911461107662</v>
      </c>
      <c r="BU81" s="228"/>
      <c r="BV81" s="222">
        <v>68.839985609783199</v>
      </c>
      <c r="BW81" s="222">
        <v>50.5789965385069</v>
      </c>
      <c r="BX81" s="221">
        <f t="shared" si="16"/>
        <v>64.121861136759463</v>
      </c>
      <c r="BY81" s="221">
        <f t="shared" si="17"/>
        <v>47.355802239431604</v>
      </c>
      <c r="BZ81" s="228"/>
      <c r="CA81" s="228"/>
      <c r="CB81" s="228"/>
      <c r="CC81" s="228"/>
      <c r="CD81" s="228"/>
      <c r="CE81" s="228"/>
      <c r="CF81" s="228"/>
      <c r="CG81" s="228"/>
      <c r="CH81" s="228"/>
      <c r="CI81" s="228"/>
      <c r="CJ81" s="228"/>
      <c r="CK81" s="228"/>
      <c r="CL81" s="228"/>
      <c r="CM81" s="228"/>
      <c r="CN81" s="228"/>
      <c r="CO81" s="228"/>
      <c r="CP81" s="228"/>
      <c r="CQ81" s="228"/>
      <c r="CR81" s="228"/>
    </row>
    <row r="82" spans="1:96" ht="12" customHeight="1">
      <c r="A82" s="228"/>
      <c r="B82" s="228"/>
      <c r="C82" s="228"/>
      <c r="D82" s="228"/>
      <c r="E82" s="228"/>
      <c r="F82" s="228"/>
      <c r="G82" s="228"/>
      <c r="H82" s="228"/>
      <c r="I82" s="228"/>
      <c r="J82" s="228"/>
      <c r="K82" s="228"/>
      <c r="L82" s="228"/>
      <c r="M82" s="228"/>
      <c r="N82" s="228"/>
      <c r="O82" s="228"/>
      <c r="P82" s="228"/>
      <c r="Q82" s="228"/>
      <c r="R82" s="228"/>
      <c r="S82" s="228"/>
      <c r="T82" s="228"/>
      <c r="U82" s="228"/>
      <c r="V82" s="228"/>
      <c r="W82" s="228"/>
      <c r="X82" s="232"/>
      <c r="Y82" s="23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2"/>
      <c r="AM82" s="228"/>
      <c r="AN82" s="151"/>
      <c r="AO82" s="151"/>
      <c r="AP82" s="151"/>
      <c r="AQ82" s="151"/>
      <c r="AR82" s="151"/>
      <c r="AS82" s="151"/>
      <c r="AT82" s="151"/>
      <c r="AU82" s="151"/>
      <c r="AV82" s="151"/>
      <c r="AW82" s="252"/>
      <c r="AX82" s="151"/>
      <c r="AY82" s="151"/>
      <c r="AZ82" s="151"/>
      <c r="BA82" s="151"/>
      <c r="BB82" s="215"/>
      <c r="BC82" s="215"/>
      <c r="BD82" s="221">
        <f t="shared" si="11"/>
        <v>6.5</v>
      </c>
      <c r="BE82" s="225">
        <v>23400</v>
      </c>
      <c r="BF82" s="219">
        <v>644.35058158000004</v>
      </c>
      <c r="BG82" s="219">
        <v>611.99906706466504</v>
      </c>
      <c r="BH82" s="219">
        <v>-607.48497193890103</v>
      </c>
      <c r="BI82" s="224">
        <v>52.824968401613802</v>
      </c>
      <c r="BJ82" s="224">
        <v>6.8290727588884099</v>
      </c>
      <c r="BK82" s="221">
        <f t="shared" si="12"/>
        <v>0.70844654635125348</v>
      </c>
      <c r="BL82" s="221">
        <f t="shared" si="13"/>
        <v>131.64355888107661</v>
      </c>
      <c r="BM82" s="225">
        <v>23400</v>
      </c>
      <c r="BN82" s="219">
        <v>644.35058158000004</v>
      </c>
      <c r="BO82" s="219">
        <v>583.66549452130903</v>
      </c>
      <c r="BP82" s="219">
        <v>-578.91801705201703</v>
      </c>
      <c r="BQ82" s="224">
        <v>52.6327859968127</v>
      </c>
      <c r="BR82" s="224">
        <v>6.63950185287172</v>
      </c>
      <c r="BS82" s="221">
        <f t="shared" si="14"/>
        <v>0.50751943784904352</v>
      </c>
      <c r="BT82" s="221">
        <f t="shared" si="15"/>
        <v>131.64355888107661</v>
      </c>
      <c r="BU82" s="228"/>
      <c r="BV82" s="222">
        <v>79.081986938440394</v>
      </c>
      <c r="BW82" s="222">
        <v>57.184305432678798</v>
      </c>
      <c r="BX82" s="221">
        <f t="shared" si="16"/>
        <v>74.363862465416659</v>
      </c>
      <c r="BY82" s="221">
        <f t="shared" si="17"/>
        <v>53.961111133603502</v>
      </c>
      <c r="BZ82" s="228"/>
      <c r="CA82" s="228"/>
      <c r="CB82" s="228"/>
      <c r="CC82" s="228"/>
      <c r="CD82" s="228"/>
      <c r="CE82" s="228"/>
      <c r="CF82" s="228"/>
      <c r="CG82" s="228"/>
      <c r="CH82" s="228"/>
      <c r="CI82" s="228"/>
      <c r="CJ82" s="228"/>
      <c r="CK82" s="228"/>
      <c r="CL82" s="228"/>
      <c r="CM82" s="228"/>
      <c r="CN82" s="228"/>
      <c r="CO82" s="228"/>
      <c r="CP82" s="228"/>
      <c r="CQ82" s="228"/>
      <c r="CR82" s="228"/>
    </row>
    <row r="83" spans="1:96" ht="12" customHeight="1">
      <c r="A83" s="228"/>
      <c r="B83" s="228"/>
      <c r="C83" s="228"/>
      <c r="D83" s="228"/>
      <c r="E83" s="228"/>
      <c r="F83" s="228"/>
      <c r="G83" s="228"/>
      <c r="H83" s="228"/>
      <c r="I83" s="228"/>
      <c r="J83" s="228"/>
      <c r="K83" s="228"/>
      <c r="L83" s="228"/>
      <c r="M83" s="228"/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32"/>
      <c r="Y83" s="232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28"/>
      <c r="AN83" s="151"/>
      <c r="AO83" s="151"/>
      <c r="AP83" s="151"/>
      <c r="AQ83" s="151"/>
      <c r="AR83" s="151"/>
      <c r="AS83" s="151"/>
      <c r="AT83" s="151"/>
      <c r="AU83" s="151"/>
      <c r="AV83" s="151"/>
      <c r="AW83" s="252"/>
      <c r="AX83" s="151"/>
      <c r="AY83" s="151"/>
      <c r="AZ83" s="151"/>
      <c r="BA83" s="151"/>
      <c r="BB83" s="215"/>
      <c r="BC83" s="215"/>
      <c r="BD83" s="221">
        <f t="shared" si="11"/>
        <v>6.583333333333333</v>
      </c>
      <c r="BE83" s="225">
        <v>23700</v>
      </c>
      <c r="BF83" s="219">
        <v>639.03976589000001</v>
      </c>
      <c r="BG83" s="219">
        <v>621.49919607221204</v>
      </c>
      <c r="BH83" s="219">
        <v>-617.58001362216805</v>
      </c>
      <c r="BI83" s="224">
        <v>52.890319037255402</v>
      </c>
      <c r="BJ83" s="224">
        <v>6.8902721490782497</v>
      </c>
      <c r="BK83" s="221">
        <f t="shared" si="12"/>
        <v>0.76964593654109326</v>
      </c>
      <c r="BL83" s="221">
        <f t="shared" si="13"/>
        <v>126.33274319107659</v>
      </c>
      <c r="BM83" s="225">
        <v>23700</v>
      </c>
      <c r="BN83" s="219">
        <v>639.03976589000001</v>
      </c>
      <c r="BO83" s="219">
        <v>591.70985293607703</v>
      </c>
      <c r="BP83" s="219">
        <v>-587.33201058397003</v>
      </c>
      <c r="BQ83" s="224">
        <v>52.688755267804197</v>
      </c>
      <c r="BR83" s="224">
        <v>6.6927258250666402</v>
      </c>
      <c r="BS83" s="221">
        <f t="shared" si="14"/>
        <v>0.56074341004396366</v>
      </c>
      <c r="BT83" s="221">
        <f t="shared" si="15"/>
        <v>126.33274319107659</v>
      </c>
      <c r="BU83" s="228"/>
      <c r="BV83" s="222">
        <v>88.457876042761299</v>
      </c>
      <c r="BW83" s="222">
        <v>63.163327255763697</v>
      </c>
      <c r="BX83" s="221">
        <f t="shared" si="16"/>
        <v>83.739751569737564</v>
      </c>
      <c r="BY83" s="221">
        <f t="shared" si="17"/>
        <v>59.940132956688402</v>
      </c>
      <c r="BZ83" s="228"/>
      <c r="CA83" s="228"/>
      <c r="CB83" s="228"/>
      <c r="CC83" s="228"/>
      <c r="CD83" s="228"/>
      <c r="CE83" s="228"/>
      <c r="CF83" s="228"/>
      <c r="CG83" s="228"/>
      <c r="CH83" s="228"/>
      <c r="CI83" s="228"/>
      <c r="CJ83" s="228"/>
      <c r="CK83" s="228"/>
      <c r="CL83" s="228"/>
      <c r="CM83" s="228"/>
      <c r="CN83" s="228"/>
      <c r="CO83" s="228"/>
      <c r="CP83" s="228"/>
      <c r="CQ83" s="228"/>
      <c r="CR83" s="228"/>
    </row>
    <row r="84" spans="1:96" ht="12" customHeight="1">
      <c r="A84" s="228"/>
      <c r="B84" s="228"/>
      <c r="C84" s="228"/>
      <c r="D84" s="228"/>
      <c r="E84" s="228"/>
      <c r="F84" s="228"/>
      <c r="G84" s="228"/>
      <c r="H84" s="228"/>
      <c r="I84" s="228"/>
      <c r="J84" s="228"/>
      <c r="K84" s="228"/>
      <c r="L84" s="228"/>
      <c r="M84" s="228"/>
      <c r="N84" s="228"/>
      <c r="O84" s="228"/>
      <c r="P84" s="228"/>
      <c r="Q84" s="228"/>
      <c r="R84" s="228"/>
      <c r="S84" s="228"/>
      <c r="T84" s="228"/>
      <c r="U84" s="228"/>
      <c r="V84" s="228"/>
      <c r="W84" s="228"/>
      <c r="X84" s="232"/>
      <c r="Y84" s="232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  <c r="AK84" s="232"/>
      <c r="AL84" s="232"/>
      <c r="AM84" s="228"/>
      <c r="AN84" s="151"/>
      <c r="AO84" s="151"/>
      <c r="AP84" s="151"/>
      <c r="AQ84" s="151"/>
      <c r="AR84" s="151"/>
      <c r="AS84" s="151"/>
      <c r="AT84" s="151"/>
      <c r="AU84" s="151"/>
      <c r="AV84" s="151"/>
      <c r="AW84" s="252"/>
      <c r="AX84" s="151"/>
      <c r="AY84" s="151"/>
      <c r="AZ84" s="151"/>
      <c r="BA84" s="151"/>
      <c r="BB84" s="215"/>
      <c r="BC84" s="215"/>
      <c r="BD84" s="221">
        <f t="shared" si="11"/>
        <v>6.666666666666667</v>
      </c>
      <c r="BE84" s="225">
        <v>24000</v>
      </c>
      <c r="BF84" s="219">
        <v>632.31187666999904</v>
      </c>
      <c r="BG84" s="219">
        <v>629.55046774851405</v>
      </c>
      <c r="BH84" s="219">
        <v>-626.24772056134498</v>
      </c>
      <c r="BI84" s="224">
        <v>52.945751306932799</v>
      </c>
      <c r="BJ84" s="224">
        <v>6.9414912124547703</v>
      </c>
      <c r="BK84" s="221">
        <f t="shared" si="12"/>
        <v>0.82086499991761386</v>
      </c>
      <c r="BL84" s="221">
        <f t="shared" si="13"/>
        <v>119.60485397107561</v>
      </c>
      <c r="BM84" s="225">
        <v>24000</v>
      </c>
      <c r="BN84" s="219">
        <v>632.31187666999904</v>
      </c>
      <c r="BO84" s="219">
        <v>598.69637035935705</v>
      </c>
      <c r="BP84" s="219">
        <v>-594.72746324347702</v>
      </c>
      <c r="BQ84" s="224">
        <v>52.737408309335201</v>
      </c>
      <c r="BR84" s="224">
        <v>6.7384268589199898</v>
      </c>
      <c r="BS84" s="221">
        <f t="shared" si="14"/>
        <v>0.60644444389731333</v>
      </c>
      <c r="BT84" s="221">
        <f t="shared" si="15"/>
        <v>119.60485397107561</v>
      </c>
      <c r="BU84" s="228"/>
      <c r="BV84" s="222">
        <v>96.864967437951705</v>
      </c>
      <c r="BW84" s="222">
        <v>68.450579284185096</v>
      </c>
      <c r="BX84" s="221">
        <f t="shared" si="16"/>
        <v>92.14684296492797</v>
      </c>
      <c r="BY84" s="221">
        <f t="shared" si="17"/>
        <v>65.227384985109794</v>
      </c>
      <c r="BZ84" s="228"/>
      <c r="CA84" s="228"/>
      <c r="CB84" s="228"/>
      <c r="CC84" s="228"/>
      <c r="CD84" s="228"/>
      <c r="CE84" s="228"/>
      <c r="CF84" s="228"/>
      <c r="CG84" s="228"/>
      <c r="CH84" s="228"/>
      <c r="CI84" s="228"/>
      <c r="CJ84" s="228"/>
      <c r="CK84" s="228"/>
      <c r="CL84" s="228"/>
      <c r="CM84" s="228"/>
      <c r="CN84" s="228"/>
      <c r="CO84" s="228"/>
      <c r="CP84" s="228"/>
      <c r="CQ84" s="228"/>
      <c r="CR84" s="228"/>
    </row>
    <row r="85" spans="1:96" ht="12" customHeight="1">
      <c r="A85" s="228"/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28"/>
      <c r="M85" s="228"/>
      <c r="N85" s="228"/>
      <c r="O85" s="228"/>
      <c r="P85" s="228"/>
      <c r="Q85" s="228"/>
      <c r="R85" s="228"/>
      <c r="S85" s="228"/>
      <c r="T85" s="228"/>
      <c r="U85" s="228"/>
      <c r="V85" s="228"/>
      <c r="W85" s="228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2"/>
      <c r="AI85" s="232"/>
      <c r="AJ85" s="232"/>
      <c r="AK85" s="232"/>
      <c r="AL85" s="232"/>
      <c r="AM85" s="228"/>
      <c r="AN85" s="151"/>
      <c r="AO85" s="151"/>
      <c r="AP85" s="151"/>
      <c r="AQ85" s="151"/>
      <c r="AR85" s="151"/>
      <c r="AS85" s="151"/>
      <c r="AT85" s="151"/>
      <c r="AU85" s="151"/>
      <c r="AV85" s="151"/>
      <c r="AW85" s="252"/>
      <c r="AX85" s="151"/>
      <c r="AY85" s="151"/>
      <c r="AZ85" s="151"/>
      <c r="BA85" s="151"/>
      <c r="BB85" s="215"/>
      <c r="BC85" s="215"/>
      <c r="BD85" s="221">
        <f t="shared" si="11"/>
        <v>6.75</v>
      </c>
      <c r="BE85" s="225">
        <v>24300</v>
      </c>
      <c r="BF85" s="219">
        <v>624.24062605999995</v>
      </c>
      <c r="BG85" s="219">
        <v>636.09587908038804</v>
      </c>
      <c r="BH85" s="219">
        <v>-633.423290727054</v>
      </c>
      <c r="BI85" s="224">
        <v>52.991023420520499</v>
      </c>
      <c r="BJ85" s="224">
        <v>6.9825270241699497</v>
      </c>
      <c r="BK85" s="221">
        <f t="shared" si="12"/>
        <v>0.86190081163279331</v>
      </c>
      <c r="BL85" s="221">
        <f t="shared" si="13"/>
        <v>111.53360336107653</v>
      </c>
      <c r="BM85" s="225">
        <v>24300</v>
      </c>
      <c r="BN85" s="219">
        <v>624.24062605999995</v>
      </c>
      <c r="BO85" s="219">
        <v>604.56267166052999</v>
      </c>
      <c r="BP85" s="219">
        <v>-601.03524320979398</v>
      </c>
      <c r="BQ85" s="224">
        <v>52.778409423367698</v>
      </c>
      <c r="BR85" s="224">
        <v>6.7763108784406301</v>
      </c>
      <c r="BS85" s="221">
        <f t="shared" si="14"/>
        <v>0.64432846341795358</v>
      </c>
      <c r="BT85" s="221">
        <f t="shared" si="15"/>
        <v>111.53360336107653</v>
      </c>
      <c r="BU85" s="228"/>
      <c r="BV85" s="222">
        <v>104.21118598894699</v>
      </c>
      <c r="BW85" s="222">
        <v>72.988155112297406</v>
      </c>
      <c r="BX85" s="221">
        <f t="shared" si="16"/>
        <v>99.493061515923259</v>
      </c>
      <c r="BY85" s="221">
        <f t="shared" si="17"/>
        <v>69.764960813222103</v>
      </c>
      <c r="BZ85" s="228"/>
      <c r="CA85" s="228"/>
      <c r="CB85" s="228"/>
      <c r="CC85" s="228"/>
      <c r="CD85" s="228"/>
      <c r="CE85" s="228"/>
      <c r="CF85" s="228"/>
      <c r="CG85" s="228"/>
      <c r="CH85" s="228"/>
      <c r="CI85" s="228"/>
      <c r="CJ85" s="228"/>
      <c r="CK85" s="228"/>
      <c r="CL85" s="228"/>
      <c r="CM85" s="228"/>
      <c r="CN85" s="228"/>
      <c r="CO85" s="228"/>
      <c r="CP85" s="228"/>
      <c r="CQ85" s="228"/>
      <c r="CR85" s="228"/>
    </row>
    <row r="86" spans="1:96" ht="12" customHeight="1">
      <c r="A86" s="228"/>
      <c r="B86" s="228"/>
      <c r="C86" s="228"/>
      <c r="D86" s="228"/>
      <c r="E86" s="228"/>
      <c r="F86" s="228"/>
      <c r="G86" s="228"/>
      <c r="H86" s="228"/>
      <c r="I86" s="228"/>
      <c r="J86" s="228"/>
      <c r="K86" s="228"/>
      <c r="L86" s="228"/>
      <c r="M86" s="228"/>
      <c r="N86" s="228"/>
      <c r="O86" s="228"/>
      <c r="P86" s="228"/>
      <c r="Q86" s="228"/>
      <c r="R86" s="228"/>
      <c r="S86" s="228"/>
      <c r="T86" s="228"/>
      <c r="U86" s="228"/>
      <c r="V86" s="228"/>
      <c r="W86" s="228"/>
      <c r="X86" s="232"/>
      <c r="Y86" s="232"/>
      <c r="Z86" s="232"/>
      <c r="AA86" s="232"/>
      <c r="AB86" s="232"/>
      <c r="AC86" s="232"/>
      <c r="AD86" s="232"/>
      <c r="AE86" s="232"/>
      <c r="AF86" s="232"/>
      <c r="AG86" s="232"/>
      <c r="AH86" s="232"/>
      <c r="AI86" s="232"/>
      <c r="AJ86" s="232"/>
      <c r="AK86" s="232"/>
      <c r="AL86" s="232"/>
      <c r="AM86" s="228"/>
      <c r="AN86" s="151"/>
      <c r="AO86" s="151"/>
      <c r="AP86" s="151"/>
      <c r="AQ86" s="151"/>
      <c r="AR86" s="151"/>
      <c r="AS86" s="151"/>
      <c r="AT86" s="151"/>
      <c r="AU86" s="151"/>
      <c r="AV86" s="151"/>
      <c r="AW86" s="252"/>
      <c r="AX86" s="151"/>
      <c r="AY86" s="151"/>
      <c r="AZ86" s="151"/>
      <c r="BA86" s="151"/>
      <c r="BB86" s="215"/>
      <c r="BC86" s="215"/>
      <c r="BD86" s="221">
        <f t="shared" si="11"/>
        <v>6.833333333333333</v>
      </c>
      <c r="BE86" s="225">
        <v>24600</v>
      </c>
      <c r="BF86" s="219">
        <v>614.91444438999997</v>
      </c>
      <c r="BG86" s="219">
        <v>641.09978825975804</v>
      </c>
      <c r="BH86" s="219">
        <v>-639.06403069367298</v>
      </c>
      <c r="BI86" s="224">
        <v>53.026010558004302</v>
      </c>
      <c r="BJ86" s="224">
        <v>7.0132877524100898</v>
      </c>
      <c r="BK86" s="221">
        <f t="shared" si="12"/>
        <v>0.8926615398729334</v>
      </c>
      <c r="BL86" s="221">
        <f t="shared" si="13"/>
        <v>102.20742169107655</v>
      </c>
      <c r="BM86" s="225">
        <v>24600</v>
      </c>
      <c r="BN86" s="219">
        <v>614.91444438999997</v>
      </c>
      <c r="BO86" s="219">
        <v>609.26390165485805</v>
      </c>
      <c r="BP86" s="219">
        <v>-606.20403183564099</v>
      </c>
      <c r="BQ86" s="224">
        <v>52.811529437559798</v>
      </c>
      <c r="BR86" s="224">
        <v>6.8061864230446396</v>
      </c>
      <c r="BS86" s="221">
        <f t="shared" si="14"/>
        <v>0.67420400802196312</v>
      </c>
      <c r="BT86" s="221">
        <f t="shared" si="15"/>
        <v>102.20742169107655</v>
      </c>
      <c r="BU86" s="228"/>
      <c r="BV86" s="222">
        <v>110.416075324633</v>
      </c>
      <c r="BW86" s="222">
        <v>76.726358847954103</v>
      </c>
      <c r="BX86" s="221">
        <f t="shared" si="16"/>
        <v>105.69795085160926</v>
      </c>
      <c r="BY86" s="221">
        <f t="shared" si="17"/>
        <v>73.5031645488788</v>
      </c>
      <c r="BZ86" s="228"/>
      <c r="CA86" s="228"/>
      <c r="CB86" s="228"/>
      <c r="CC86" s="228"/>
      <c r="CD86" s="228"/>
      <c r="CE86" s="228"/>
      <c r="CF86" s="228"/>
      <c r="CG86" s="228"/>
      <c r="CH86" s="228"/>
      <c r="CI86" s="228"/>
      <c r="CJ86" s="228"/>
      <c r="CK86" s="228"/>
      <c r="CL86" s="228"/>
      <c r="CM86" s="228"/>
      <c r="CN86" s="228"/>
      <c r="CO86" s="228"/>
      <c r="CP86" s="228"/>
      <c r="CQ86" s="228"/>
      <c r="CR86" s="228"/>
    </row>
    <row r="87" spans="1:96" ht="12" customHeight="1">
      <c r="A87" s="228"/>
      <c r="B87" s="228"/>
      <c r="C87" s="228"/>
      <c r="D87" s="228"/>
      <c r="E87" s="228"/>
      <c r="F87" s="228"/>
      <c r="G87" s="228"/>
      <c r="H87" s="228"/>
      <c r="I87" s="228"/>
      <c r="J87" s="228"/>
      <c r="K87" s="228"/>
      <c r="L87" s="228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32"/>
      <c r="Y87" s="232"/>
      <c r="Z87" s="232"/>
      <c r="AA87" s="232"/>
      <c r="AB87" s="232"/>
      <c r="AC87" s="232"/>
      <c r="AD87" s="232"/>
      <c r="AE87" s="232"/>
      <c r="AF87" s="232"/>
      <c r="AG87" s="232"/>
      <c r="AH87" s="232"/>
      <c r="AI87" s="232"/>
      <c r="AJ87" s="232"/>
      <c r="AK87" s="232"/>
      <c r="AL87" s="232"/>
      <c r="AM87" s="228"/>
      <c r="AN87" s="151"/>
      <c r="AO87" s="151"/>
      <c r="AP87" s="151"/>
      <c r="AQ87" s="151"/>
      <c r="AR87" s="151"/>
      <c r="AS87" s="151"/>
      <c r="AT87" s="151"/>
      <c r="AU87" s="151"/>
      <c r="AV87" s="151"/>
      <c r="AW87" s="252"/>
      <c r="AX87" s="151"/>
      <c r="AY87" s="151"/>
      <c r="AZ87" s="151"/>
      <c r="BA87" s="151"/>
      <c r="BB87" s="215"/>
      <c r="BC87" s="215"/>
      <c r="BD87" s="221">
        <f t="shared" si="11"/>
        <v>6.916666666666667</v>
      </c>
      <c r="BE87" s="225">
        <v>24900</v>
      </c>
      <c r="BF87" s="219">
        <v>604.43551124999999</v>
      </c>
      <c r="BG87" s="219">
        <v>644.54670378004801</v>
      </c>
      <c r="BH87" s="219">
        <v>-643.14807875529198</v>
      </c>
      <c r="BI87" s="224">
        <v>53.050693308250899</v>
      </c>
      <c r="BJ87" s="224">
        <v>7.0337821579530502</v>
      </c>
      <c r="BK87" s="221">
        <f t="shared" si="12"/>
        <v>0.91315594541589373</v>
      </c>
      <c r="BL87" s="221">
        <f t="shared" si="13"/>
        <v>91.728488551076566</v>
      </c>
      <c r="BM87" s="225">
        <v>24900</v>
      </c>
      <c r="BN87" s="219">
        <v>604.43551124999999</v>
      </c>
      <c r="BO87" s="219">
        <v>612.77210270759201</v>
      </c>
      <c r="BP87" s="219">
        <v>-610.19973106675104</v>
      </c>
      <c r="BQ87" s="224">
        <v>52.836637925500199</v>
      </c>
      <c r="BR87" s="224">
        <v>6.8279571974852802</v>
      </c>
      <c r="BS87" s="221">
        <f t="shared" si="14"/>
        <v>0.69597478246260369</v>
      </c>
      <c r="BT87" s="221">
        <f t="shared" si="15"/>
        <v>91.728488551076566</v>
      </c>
      <c r="BU87" s="228"/>
      <c r="BV87" s="222">
        <v>115.411679002431</v>
      </c>
      <c r="BW87" s="222">
        <v>79.624249385881498</v>
      </c>
      <c r="BX87" s="221">
        <f t="shared" si="16"/>
        <v>110.69355452940727</v>
      </c>
      <c r="BY87" s="221">
        <f t="shared" si="17"/>
        <v>76.401055086806196</v>
      </c>
      <c r="BZ87" s="228"/>
      <c r="CA87" s="228"/>
      <c r="CB87" s="228"/>
      <c r="CC87" s="228"/>
      <c r="CD87" s="228"/>
      <c r="CE87" s="228"/>
      <c r="CF87" s="228"/>
      <c r="CG87" s="228"/>
      <c r="CH87" s="228"/>
      <c r="CI87" s="228"/>
      <c r="CJ87" s="228"/>
      <c r="CK87" s="228"/>
      <c r="CL87" s="228"/>
      <c r="CM87" s="228"/>
      <c r="CN87" s="228"/>
      <c r="CO87" s="228"/>
      <c r="CP87" s="228"/>
      <c r="CQ87" s="228"/>
      <c r="CR87" s="228"/>
    </row>
    <row r="88" spans="1:96" ht="12" customHeight="1">
      <c r="A88" s="228"/>
      <c r="B88" s="228"/>
      <c r="C88" s="228"/>
      <c r="D88" s="228"/>
      <c r="E88" s="228"/>
      <c r="F88" s="228"/>
      <c r="G88" s="228"/>
      <c r="H88" s="228"/>
      <c r="I88" s="228"/>
      <c r="J88" s="228"/>
      <c r="K88" s="228"/>
      <c r="L88" s="228"/>
      <c r="M88" s="228"/>
      <c r="N88" s="228"/>
      <c r="O88" s="228"/>
      <c r="P88" s="228"/>
      <c r="Q88" s="228"/>
      <c r="R88" s="228"/>
      <c r="S88" s="228"/>
      <c r="T88" s="228"/>
      <c r="U88" s="228"/>
      <c r="V88" s="228"/>
      <c r="W88" s="228"/>
      <c r="X88" s="232"/>
      <c r="Y88" s="23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  <c r="AK88" s="232"/>
      <c r="AL88" s="232"/>
      <c r="AM88" s="228"/>
      <c r="AN88" s="151"/>
      <c r="AO88" s="151"/>
      <c r="AP88" s="151"/>
      <c r="AQ88" s="151"/>
      <c r="AR88" s="151"/>
      <c r="AS88" s="151"/>
      <c r="AT88" s="151"/>
      <c r="AU88" s="151"/>
      <c r="AV88" s="151"/>
      <c r="AW88" s="252"/>
      <c r="AX88" s="151"/>
      <c r="AY88" s="151"/>
      <c r="AZ88" s="151"/>
      <c r="BA88" s="151"/>
      <c r="BB88" s="215"/>
      <c r="BC88" s="215"/>
      <c r="BD88" s="221">
        <f t="shared" si="11"/>
        <v>7</v>
      </c>
      <c r="BE88" s="225">
        <v>25200</v>
      </c>
      <c r="BF88" s="219">
        <v>592.91863602000001</v>
      </c>
      <c r="BG88" s="219">
        <v>646.43997562097195</v>
      </c>
      <c r="BH88" s="219">
        <v>-645.67303215884203</v>
      </c>
      <c r="BI88" s="224">
        <v>53.065147212949697</v>
      </c>
      <c r="BJ88" s="224">
        <v>7.0441100581150602</v>
      </c>
      <c r="BK88" s="221">
        <f t="shared" si="12"/>
        <v>0.92348384557790375</v>
      </c>
      <c r="BL88" s="221">
        <f t="shared" si="13"/>
        <v>80.211613321076584</v>
      </c>
      <c r="BM88" s="225">
        <v>25200</v>
      </c>
      <c r="BN88" s="219">
        <v>592.91863602000001</v>
      </c>
      <c r="BO88" s="219">
        <v>615.07541127800005</v>
      </c>
      <c r="BP88" s="219">
        <v>-613.00467433155598</v>
      </c>
      <c r="BQ88" s="224">
        <v>52.853695427926901</v>
      </c>
      <c r="BR88" s="224">
        <v>6.8416146733984</v>
      </c>
      <c r="BS88" s="221">
        <f t="shared" si="14"/>
        <v>0.70963225837572352</v>
      </c>
      <c r="BT88" s="221">
        <f t="shared" si="15"/>
        <v>80.211613321076584</v>
      </c>
      <c r="BU88" s="228"/>
      <c r="BV88" s="222">
        <v>119.143284772679</v>
      </c>
      <c r="BW88" s="222">
        <v>81.650088797926401</v>
      </c>
      <c r="BX88" s="221">
        <f t="shared" si="16"/>
        <v>114.42516029965526</v>
      </c>
      <c r="BY88" s="221">
        <f t="shared" si="17"/>
        <v>78.426894498851098</v>
      </c>
      <c r="BZ88" s="228"/>
      <c r="CA88" s="228"/>
      <c r="CB88" s="228"/>
      <c r="CC88" s="228"/>
      <c r="CD88" s="228"/>
      <c r="CE88" s="228"/>
      <c r="CF88" s="228"/>
      <c r="CG88" s="228"/>
      <c r="CH88" s="228"/>
      <c r="CI88" s="228"/>
      <c r="CJ88" s="228"/>
      <c r="CK88" s="228"/>
      <c r="CL88" s="228"/>
      <c r="CM88" s="228"/>
      <c r="CN88" s="228"/>
      <c r="CO88" s="228"/>
      <c r="CP88" s="228"/>
      <c r="CQ88" s="228"/>
      <c r="CR88" s="228"/>
    </row>
    <row r="89" spans="1:96" ht="12" customHeight="1">
      <c r="A89" s="228"/>
      <c r="B89" s="228"/>
      <c r="C89" s="228"/>
      <c r="D89" s="228"/>
      <c r="E89" s="228"/>
      <c r="F89" s="228"/>
      <c r="G89" s="228"/>
      <c r="H89" s="228"/>
      <c r="I89" s="228"/>
      <c r="J89" s="228"/>
      <c r="K89" s="228"/>
      <c r="L89" s="228"/>
      <c r="M89" s="228"/>
      <c r="N89" s="228"/>
      <c r="O89" s="228"/>
      <c r="P89" s="228"/>
      <c r="Q89" s="228"/>
      <c r="R89" s="228"/>
      <c r="S89" s="228"/>
      <c r="T89" s="228"/>
      <c r="U89" s="228"/>
      <c r="V89" s="228"/>
      <c r="W89" s="228"/>
      <c r="X89" s="232"/>
      <c r="Y89" s="232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  <c r="AK89" s="232"/>
      <c r="AL89" s="232"/>
      <c r="AM89" s="228"/>
      <c r="AN89" s="151"/>
      <c r="AO89" s="151"/>
      <c r="AP89" s="151"/>
      <c r="AQ89" s="151"/>
      <c r="AR89" s="151"/>
      <c r="AS89" s="151"/>
      <c r="AT89" s="151"/>
      <c r="AU89" s="151"/>
      <c r="AV89" s="151"/>
      <c r="AW89" s="252"/>
      <c r="AX89" s="151"/>
      <c r="AY89" s="151"/>
      <c r="AZ89" s="151"/>
      <c r="BA89" s="151"/>
      <c r="BB89" s="215"/>
      <c r="BC89" s="215"/>
      <c r="BD89" s="221">
        <f t="shared" si="11"/>
        <v>7.083333333333333</v>
      </c>
      <c r="BE89" s="225">
        <v>25500</v>
      </c>
      <c r="BF89" s="219">
        <v>580.49</v>
      </c>
      <c r="BG89" s="219">
        <v>646.80041047767099</v>
      </c>
      <c r="BH89" s="219">
        <v>-646.65450416744898</v>
      </c>
      <c r="BI89" s="224">
        <v>53.069533324018202</v>
      </c>
      <c r="BJ89" s="224">
        <v>7.0444536624376797</v>
      </c>
      <c r="BK89" s="221">
        <f t="shared" si="12"/>
        <v>0.92382744990052323</v>
      </c>
      <c r="BL89" s="221">
        <f t="shared" si="13"/>
        <v>67.782977301076585</v>
      </c>
      <c r="BM89" s="225">
        <v>25500</v>
      </c>
      <c r="BN89" s="219">
        <v>580.49</v>
      </c>
      <c r="BO89" s="219">
        <v>616.17710963007698</v>
      </c>
      <c r="BP89" s="219">
        <v>-614.61668301649104</v>
      </c>
      <c r="BQ89" s="224">
        <v>52.862745837482699</v>
      </c>
      <c r="BR89" s="224">
        <v>6.8472308633063097</v>
      </c>
      <c r="BS89" s="221">
        <f t="shared" si="14"/>
        <v>0.71524844828363321</v>
      </c>
      <c r="BT89" s="221">
        <f t="shared" si="15"/>
        <v>67.782977301076585</v>
      </c>
      <c r="BU89" s="228"/>
      <c r="BV89" s="222">
        <v>121.570023791544</v>
      </c>
      <c r="BW89" s="222">
        <v>82.781689929374195</v>
      </c>
      <c r="BX89" s="221">
        <f t="shared" si="16"/>
        <v>116.85189931852027</v>
      </c>
      <c r="BY89" s="221">
        <f t="shared" si="17"/>
        <v>79.558495630298893</v>
      </c>
      <c r="BZ89" s="228"/>
      <c r="CA89" s="228"/>
      <c r="CB89" s="228"/>
      <c r="CC89" s="228"/>
      <c r="CD89" s="228"/>
      <c r="CE89" s="228"/>
      <c r="CF89" s="228"/>
      <c r="CG89" s="228"/>
      <c r="CH89" s="228"/>
      <c r="CI89" s="228"/>
      <c r="CJ89" s="228"/>
      <c r="CK89" s="228"/>
      <c r="CL89" s="228"/>
      <c r="CM89" s="228"/>
      <c r="CN89" s="228"/>
      <c r="CO89" s="228"/>
      <c r="CP89" s="228"/>
      <c r="CQ89" s="228"/>
      <c r="CR89" s="228"/>
    </row>
    <row r="90" spans="1:96" ht="12" customHeight="1">
      <c r="A90" s="228"/>
      <c r="B90" s="228"/>
      <c r="C90" s="228"/>
      <c r="D90" s="228"/>
      <c r="E90" s="228"/>
      <c r="F90" s="228"/>
      <c r="G90" s="228"/>
      <c r="H90" s="228"/>
      <c r="I90" s="228"/>
      <c r="J90" s="228"/>
      <c r="K90" s="228"/>
      <c r="L90" s="228"/>
      <c r="M90" s="228"/>
      <c r="N90" s="228"/>
      <c r="O90" s="228"/>
      <c r="P90" s="228"/>
      <c r="Q90" s="228"/>
      <c r="R90" s="228"/>
      <c r="S90" s="228"/>
      <c r="T90" s="228"/>
      <c r="U90" s="228"/>
      <c r="V90" s="228"/>
      <c r="W90" s="228"/>
      <c r="X90" s="232"/>
      <c r="Y90" s="232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28"/>
      <c r="AN90" s="151"/>
      <c r="AO90" s="151"/>
      <c r="AP90" s="151"/>
      <c r="AQ90" s="151"/>
      <c r="AR90" s="151"/>
      <c r="AS90" s="151"/>
      <c r="AT90" s="151"/>
      <c r="AU90" s="151"/>
      <c r="AV90" s="151"/>
      <c r="AW90" s="252"/>
      <c r="AX90" s="151"/>
      <c r="AY90" s="151"/>
      <c r="AZ90" s="151"/>
      <c r="BA90" s="151"/>
      <c r="BB90" s="215"/>
      <c r="BC90" s="215"/>
      <c r="BD90" s="221">
        <f t="shared" si="11"/>
        <v>7.166666666666667</v>
      </c>
      <c r="BE90" s="225">
        <v>25800</v>
      </c>
      <c r="BF90" s="219">
        <v>567.28577393</v>
      </c>
      <c r="BG90" s="219">
        <v>645.664827506047</v>
      </c>
      <c r="BH90" s="219">
        <v>-646.12462896577802</v>
      </c>
      <c r="BI90" s="224">
        <v>53.064089651387199</v>
      </c>
      <c r="BJ90" s="224">
        <v>7.0350696672516397</v>
      </c>
      <c r="BK90" s="221">
        <f t="shared" si="12"/>
        <v>0.91444345471448329</v>
      </c>
      <c r="BL90" s="221">
        <f t="shared" si="13"/>
        <v>54.578751231076581</v>
      </c>
      <c r="BM90" s="225">
        <v>25800</v>
      </c>
      <c r="BN90" s="219">
        <v>567.28577393</v>
      </c>
      <c r="BO90" s="219">
        <v>616.09456243121599</v>
      </c>
      <c r="BP90" s="219">
        <v>-615.04800229413502</v>
      </c>
      <c r="BQ90" s="224">
        <v>52.863909034504303</v>
      </c>
      <c r="BR90" s="224">
        <v>6.8449513289386701</v>
      </c>
      <c r="BS90" s="221">
        <f t="shared" si="14"/>
        <v>0.7129689139159936</v>
      </c>
      <c r="BT90" s="221">
        <f t="shared" si="15"/>
        <v>54.578751231076581</v>
      </c>
      <c r="BU90" s="228"/>
      <c r="BV90" s="222">
        <v>122.665318219865</v>
      </c>
      <c r="BW90" s="222">
        <v>83.006659394436994</v>
      </c>
      <c r="BX90" s="221">
        <f t="shared" si="16"/>
        <v>117.94719374684126</v>
      </c>
      <c r="BY90" s="221">
        <f t="shared" si="17"/>
        <v>79.783465095361692</v>
      </c>
      <c r="BZ90" s="228"/>
      <c r="CA90" s="228"/>
      <c r="CB90" s="228"/>
      <c r="CC90" s="228"/>
      <c r="CD90" s="228"/>
      <c r="CE90" s="228"/>
      <c r="CF90" s="228"/>
      <c r="CG90" s="228"/>
      <c r="CH90" s="228"/>
      <c r="CI90" s="228"/>
      <c r="CJ90" s="228"/>
      <c r="CK90" s="228"/>
      <c r="CL90" s="228"/>
      <c r="CM90" s="228"/>
      <c r="CN90" s="228"/>
      <c r="CO90" s="228"/>
      <c r="CP90" s="228"/>
      <c r="CQ90" s="228"/>
      <c r="CR90" s="228"/>
    </row>
    <row r="91" spans="1:96" ht="12" customHeight="1">
      <c r="A91" s="228"/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28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32"/>
      <c r="Y91" s="232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28"/>
      <c r="AN91" s="151"/>
      <c r="AO91" s="151"/>
      <c r="AP91" s="151"/>
      <c r="AQ91" s="151"/>
      <c r="AR91" s="151"/>
      <c r="AS91" s="151"/>
      <c r="AT91" s="151"/>
      <c r="AU91" s="151"/>
      <c r="AV91" s="151"/>
      <c r="AW91" s="252"/>
      <c r="AX91" s="151"/>
      <c r="AY91" s="151"/>
      <c r="AZ91" s="151"/>
      <c r="BA91" s="151"/>
      <c r="BB91" s="215"/>
      <c r="BC91" s="215"/>
      <c r="BD91" s="221">
        <f t="shared" si="11"/>
        <v>7.25</v>
      </c>
      <c r="BE91" s="225">
        <v>26100</v>
      </c>
      <c r="BF91" s="219">
        <v>553.45062605999999</v>
      </c>
      <c r="BG91" s="219">
        <v>643.08456840245401</v>
      </c>
      <c r="BH91" s="219">
        <v>-644.13052841817205</v>
      </c>
      <c r="BI91" s="224">
        <v>53.049123371959901</v>
      </c>
      <c r="BJ91" s="224">
        <v>7.0162819951667199</v>
      </c>
      <c r="BK91" s="221">
        <f t="shared" si="12"/>
        <v>0.89565578262956347</v>
      </c>
      <c r="BL91" s="221">
        <f t="shared" si="13"/>
        <v>40.743603361076566</v>
      </c>
      <c r="BM91" s="225">
        <v>26100</v>
      </c>
      <c r="BN91" s="219">
        <v>553.45062605999999</v>
      </c>
      <c r="BO91" s="219">
        <v>614.85806348681501</v>
      </c>
      <c r="BP91" s="219">
        <v>-614.32414417986001</v>
      </c>
      <c r="BQ91" s="224">
        <v>52.857373812928699</v>
      </c>
      <c r="BR91" s="224">
        <v>6.8349884486384598</v>
      </c>
      <c r="BS91" s="221">
        <f t="shared" si="14"/>
        <v>0.70300603361578329</v>
      </c>
      <c r="BT91" s="221">
        <f t="shared" si="15"/>
        <v>40.743603361076566</v>
      </c>
      <c r="BU91" s="228"/>
      <c r="BV91" s="222">
        <v>122.417172305759</v>
      </c>
      <c r="BW91" s="222">
        <v>82.322533309601695</v>
      </c>
      <c r="BX91" s="221">
        <f t="shared" si="16"/>
        <v>117.69904783273526</v>
      </c>
      <c r="BY91" s="221">
        <f t="shared" si="17"/>
        <v>79.099339010526393</v>
      </c>
      <c r="BZ91" s="228"/>
      <c r="CA91" s="228"/>
      <c r="CB91" s="228"/>
      <c r="CC91" s="228"/>
      <c r="CD91" s="228"/>
      <c r="CE91" s="228"/>
      <c r="CF91" s="228"/>
      <c r="CG91" s="228"/>
      <c r="CH91" s="228"/>
      <c r="CI91" s="228"/>
      <c r="CJ91" s="228"/>
      <c r="CK91" s="228"/>
      <c r="CL91" s="228"/>
      <c r="CM91" s="228"/>
      <c r="CN91" s="228"/>
      <c r="CO91" s="228"/>
      <c r="CP91" s="228"/>
      <c r="CQ91" s="228"/>
      <c r="CR91" s="228"/>
    </row>
    <row r="92" spans="1:96" ht="12" customHeight="1">
      <c r="A92" s="228"/>
      <c r="B92" s="228"/>
      <c r="C92" s="228"/>
      <c r="D92" s="228"/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228"/>
      <c r="Q92" s="228"/>
      <c r="R92" s="228"/>
      <c r="S92" s="228"/>
      <c r="T92" s="228"/>
      <c r="U92" s="228"/>
      <c r="V92" s="228"/>
      <c r="W92" s="228"/>
      <c r="X92" s="232"/>
      <c r="Y92" s="232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28"/>
      <c r="AN92" s="151"/>
      <c r="AO92" s="151"/>
      <c r="AP92" s="151"/>
      <c r="AQ92" s="151"/>
      <c r="AR92" s="151"/>
      <c r="AS92" s="151"/>
      <c r="AT92" s="151"/>
      <c r="AU92" s="151"/>
      <c r="AV92" s="151"/>
      <c r="AW92" s="252"/>
      <c r="AX92" s="151"/>
      <c r="AY92" s="151"/>
      <c r="AZ92" s="151"/>
      <c r="BA92" s="151"/>
      <c r="BB92" s="215"/>
      <c r="BC92" s="215"/>
      <c r="BD92" s="221">
        <f t="shared" si="11"/>
        <v>7.333333333333333</v>
      </c>
      <c r="BE92" s="225">
        <v>26400</v>
      </c>
      <c r="BF92" s="219">
        <v>539.13613719</v>
      </c>
      <c r="BG92" s="219">
        <v>639.12397476846604</v>
      </c>
      <c r="BH92" s="219">
        <v>-640.73275305745904</v>
      </c>
      <c r="BI92" s="224">
        <v>53.025003678835901</v>
      </c>
      <c r="BJ92" s="224">
        <v>6.98847507527997</v>
      </c>
      <c r="BK92" s="221">
        <f t="shared" si="12"/>
        <v>0.86784886274281359</v>
      </c>
      <c r="BL92" s="221">
        <f t="shared" si="13"/>
        <v>26.429114491076575</v>
      </c>
      <c r="BM92" s="225">
        <v>26400</v>
      </c>
      <c r="BN92" s="219">
        <v>539.13613719</v>
      </c>
      <c r="BO92" s="219">
        <v>612.50961491852001</v>
      </c>
      <c r="BP92" s="219">
        <v>-612.48266170889099</v>
      </c>
      <c r="BQ92" s="224">
        <v>52.8433911064756</v>
      </c>
      <c r="BR92" s="224">
        <v>6.8176149473306804</v>
      </c>
      <c r="BS92" s="221">
        <f t="shared" si="14"/>
        <v>0.68563253230800392</v>
      </c>
      <c r="BT92" s="221">
        <f t="shared" si="15"/>
        <v>26.429114491076575</v>
      </c>
      <c r="BU92" s="228"/>
      <c r="BV92" s="222">
        <v>120.828303763058</v>
      </c>
      <c r="BW92" s="222">
        <v>80.736804278278896</v>
      </c>
      <c r="BX92" s="221">
        <f t="shared" si="16"/>
        <v>116.11017929003427</v>
      </c>
      <c r="BY92" s="221">
        <f t="shared" si="17"/>
        <v>77.513609979203594</v>
      </c>
      <c r="BZ92" s="228"/>
      <c r="CA92" s="228"/>
      <c r="CB92" s="228"/>
      <c r="CC92" s="228"/>
      <c r="CD92" s="228"/>
      <c r="CE92" s="228"/>
      <c r="CF92" s="228"/>
      <c r="CG92" s="228"/>
      <c r="CH92" s="228"/>
      <c r="CI92" s="228"/>
      <c r="CJ92" s="228"/>
      <c r="CK92" s="228"/>
      <c r="CL92" s="228"/>
      <c r="CM92" s="228"/>
      <c r="CN92" s="228"/>
      <c r="CO92" s="228"/>
      <c r="CP92" s="228"/>
      <c r="CQ92" s="228"/>
      <c r="CR92" s="228"/>
    </row>
    <row r="93" spans="1:96" ht="12" customHeight="1">
      <c r="A93" s="228"/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28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28"/>
      <c r="AN93" s="151"/>
      <c r="AO93" s="151"/>
      <c r="AP93" s="151"/>
      <c r="AQ93" s="151"/>
      <c r="AR93" s="151"/>
      <c r="AS93" s="151"/>
      <c r="AT93" s="151"/>
      <c r="AU93" s="151"/>
      <c r="AV93" s="151"/>
      <c r="AW93" s="252"/>
      <c r="AX93" s="151"/>
      <c r="AY93" s="151"/>
      <c r="AZ93" s="151"/>
      <c r="BA93" s="151"/>
      <c r="BB93" s="215"/>
      <c r="BC93" s="215"/>
      <c r="BD93" s="221">
        <f t="shared" si="11"/>
        <v>7.416666666666667</v>
      </c>
      <c r="BE93" s="225">
        <v>26700</v>
      </c>
      <c r="BF93" s="219">
        <v>524.49913982999999</v>
      </c>
      <c r="BG93" s="219">
        <v>633.85884588663396</v>
      </c>
      <c r="BH93" s="219">
        <v>-636.00370946276996</v>
      </c>
      <c r="BI93" s="224">
        <v>52.992155165688303</v>
      </c>
      <c r="BJ93" s="224">
        <v>6.9520875751992603</v>
      </c>
      <c r="BK93" s="221">
        <f t="shared" si="12"/>
        <v>0.83146136266210391</v>
      </c>
      <c r="BL93" s="221">
        <f t="shared" si="13"/>
        <v>11.792117131076566</v>
      </c>
      <c r="BM93" s="225">
        <v>26700</v>
      </c>
      <c r="BN93" s="219">
        <v>524.49913982999999</v>
      </c>
      <c r="BO93" s="219">
        <v>609.10165923526802</v>
      </c>
      <c r="BP93" s="219">
        <v>-609.57187552624396</v>
      </c>
      <c r="BQ93" s="224">
        <v>52.8222675100236</v>
      </c>
      <c r="BR93" s="224">
        <v>6.7931576822455302</v>
      </c>
      <c r="BS93" s="221">
        <f t="shared" si="14"/>
        <v>0.66117526722285369</v>
      </c>
      <c r="BT93" s="221">
        <f t="shared" si="15"/>
        <v>11.792117131076566</v>
      </c>
      <c r="BU93" s="228"/>
      <c r="BV93" s="222">
        <v>117.91611400668501</v>
      </c>
      <c r="BW93" s="222">
        <v>78.266839331213504</v>
      </c>
      <c r="BX93" s="221">
        <f t="shared" si="16"/>
        <v>113.19798953366127</v>
      </c>
      <c r="BY93" s="221">
        <f t="shared" si="17"/>
        <v>75.043645032138201</v>
      </c>
      <c r="BZ93" s="228"/>
      <c r="CA93" s="228"/>
      <c r="CB93" s="228"/>
      <c r="CC93" s="228"/>
      <c r="CD93" s="228"/>
      <c r="CE93" s="228"/>
      <c r="CF93" s="228"/>
      <c r="CG93" s="228"/>
      <c r="CH93" s="228"/>
      <c r="CI93" s="228"/>
      <c r="CJ93" s="228"/>
      <c r="CK93" s="228"/>
      <c r="CL93" s="228"/>
      <c r="CM93" s="228"/>
      <c r="CN93" s="228"/>
      <c r="CO93" s="228"/>
      <c r="CP93" s="228"/>
      <c r="CQ93" s="228"/>
      <c r="CR93" s="228"/>
    </row>
    <row r="94" spans="1:96" ht="12" customHeight="1">
      <c r="A94" s="228"/>
      <c r="B94" s="228"/>
      <c r="C94" s="228"/>
      <c r="D94" s="228"/>
      <c r="E94" s="228"/>
      <c r="F94" s="228"/>
      <c r="G94" s="228"/>
      <c r="H94" s="228"/>
      <c r="I94" s="228"/>
      <c r="J94" s="228"/>
      <c r="K94" s="228"/>
      <c r="L94" s="228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32"/>
      <c r="Y94" s="232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28"/>
      <c r="AN94" s="151"/>
      <c r="AO94" s="151"/>
      <c r="AP94" s="151"/>
      <c r="AQ94" s="151"/>
      <c r="AR94" s="151"/>
      <c r="AS94" s="151"/>
      <c r="AT94" s="151"/>
      <c r="AU94" s="151"/>
      <c r="AV94" s="151"/>
      <c r="AW94" s="252"/>
      <c r="AX94" s="151"/>
      <c r="AY94" s="151"/>
      <c r="AZ94" s="151"/>
      <c r="BA94" s="151"/>
      <c r="BB94" s="215"/>
      <c r="BC94" s="215"/>
      <c r="BD94" s="221">
        <f t="shared" si="11"/>
        <v>7.5</v>
      </c>
      <c r="BE94" s="225">
        <v>27000</v>
      </c>
      <c r="BF94" s="219">
        <v>509.7</v>
      </c>
      <c r="BG94" s="219">
        <v>627.37489073970403</v>
      </c>
      <c r="BH94" s="219">
        <v>-630.02608672192798</v>
      </c>
      <c r="BI94" s="224">
        <v>52.951051660247998</v>
      </c>
      <c r="BJ94" s="224">
        <v>6.9076065136457903</v>
      </c>
      <c r="BK94" s="221">
        <f t="shared" si="12"/>
        <v>0.78698030110863382</v>
      </c>
      <c r="BL94" s="221">
        <f t="shared" si="13"/>
        <v>-3.0070226989234357</v>
      </c>
      <c r="BM94" s="225">
        <v>27000</v>
      </c>
      <c r="BN94" s="219">
        <v>509.7</v>
      </c>
      <c r="BO94" s="219">
        <v>604.69578359576599</v>
      </c>
      <c r="BP94" s="219">
        <v>-605.64957252128704</v>
      </c>
      <c r="BQ94" s="224">
        <v>52.7943590851499</v>
      </c>
      <c r="BR94" s="224">
        <v>6.76199167471</v>
      </c>
      <c r="BS94" s="221">
        <f t="shared" si="14"/>
        <v>0.63000925968732346</v>
      </c>
      <c r="BT94" s="221">
        <f t="shared" si="15"/>
        <v>-3.0070226989234357</v>
      </c>
      <c r="BU94" s="228"/>
      <c r="BV94" s="222">
        <v>113.712497570972</v>
      </c>
      <c r="BW94" s="222">
        <v>74.939689721379295</v>
      </c>
      <c r="BX94" s="221">
        <f t="shared" si="16"/>
        <v>108.99437309794827</v>
      </c>
      <c r="BY94" s="221">
        <f t="shared" si="17"/>
        <v>71.716495422303993</v>
      </c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</row>
    <row r="95" spans="1:96" ht="12" customHeight="1">
      <c r="A95" s="228"/>
      <c r="B95" s="228"/>
      <c r="C95" s="228"/>
      <c r="D95" s="228"/>
      <c r="E95" s="228"/>
      <c r="F95" s="228"/>
      <c r="G95" s="228"/>
      <c r="H95" s="228"/>
      <c r="I95" s="228"/>
      <c r="J95" s="228"/>
      <c r="K95" s="228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32"/>
      <c r="Y95" s="232"/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28"/>
      <c r="AN95" s="151"/>
      <c r="AO95" s="151"/>
      <c r="AP95" s="151"/>
      <c r="AQ95" s="151"/>
      <c r="AR95" s="151"/>
      <c r="AS95" s="151"/>
      <c r="AT95" s="151"/>
      <c r="AU95" s="151"/>
      <c r="AV95" s="151"/>
      <c r="AW95" s="252"/>
      <c r="AX95" s="151"/>
      <c r="AY95" s="151"/>
      <c r="AZ95" s="151"/>
      <c r="BA95" s="151"/>
      <c r="BB95" s="215"/>
      <c r="BC95" s="215"/>
      <c r="BD95" s="221">
        <f t="shared" si="11"/>
        <v>7.583333333333333</v>
      </c>
      <c r="BE95" s="225">
        <v>27300</v>
      </c>
      <c r="BF95" s="219">
        <v>494.90086016999999</v>
      </c>
      <c r="BG95" s="219">
        <v>619.76618900184803</v>
      </c>
      <c r="BH95" s="219">
        <v>-622.89129553086104</v>
      </c>
      <c r="BI95" s="224">
        <v>52.902210440739701</v>
      </c>
      <c r="BJ95" s="224">
        <v>6.8555617005879403</v>
      </c>
      <c r="BK95" s="221">
        <f t="shared" si="12"/>
        <v>0.7349354880507839</v>
      </c>
      <c r="BL95" s="221">
        <f t="shared" si="13"/>
        <v>-17.806162528923437</v>
      </c>
      <c r="BM95" s="225">
        <v>27300</v>
      </c>
      <c r="BN95" s="219">
        <v>494.90086016999999</v>
      </c>
      <c r="BO95" s="219">
        <v>599.36141482566597</v>
      </c>
      <c r="BP95" s="219">
        <v>-600.781695062734</v>
      </c>
      <c r="BQ95" s="224">
        <v>52.760065438903098</v>
      </c>
      <c r="BR95" s="224">
        <v>6.7245343802514101</v>
      </c>
      <c r="BS95" s="221">
        <f t="shared" si="14"/>
        <v>0.59255196522873366</v>
      </c>
      <c r="BT95" s="221">
        <f t="shared" si="15"/>
        <v>-17.806162528923437</v>
      </c>
      <c r="BU95" s="228"/>
      <c r="BV95" s="222">
        <v>108.26349279818299</v>
      </c>
      <c r="BW95" s="222">
        <v>70.791794656500102</v>
      </c>
      <c r="BX95" s="221">
        <f t="shared" si="16"/>
        <v>103.54536832515926</v>
      </c>
      <c r="BY95" s="221">
        <f t="shared" si="17"/>
        <v>67.568600357424799</v>
      </c>
      <c r="BZ95" s="228"/>
      <c r="CA95" s="228"/>
      <c r="CB95" s="228"/>
      <c r="CC95" s="228"/>
      <c r="CD95" s="228"/>
      <c r="CE95" s="228"/>
      <c r="CF95" s="228"/>
      <c r="CG95" s="228"/>
      <c r="CH95" s="228"/>
      <c r="CI95" s="228"/>
      <c r="CJ95" s="228"/>
      <c r="CK95" s="228"/>
      <c r="CL95" s="228"/>
      <c r="CM95" s="228"/>
      <c r="CN95" s="228"/>
      <c r="CO95" s="228"/>
      <c r="CP95" s="228"/>
      <c r="CQ95" s="228"/>
      <c r="CR95" s="228"/>
    </row>
    <row r="96" spans="1:96" ht="12" customHeight="1">
      <c r="A96" s="228"/>
      <c r="B96" s="228"/>
      <c r="C96" s="228"/>
      <c r="D96" s="228"/>
      <c r="E96" s="228"/>
      <c r="F96" s="228"/>
      <c r="G96" s="228"/>
      <c r="H96" s="228"/>
      <c r="I96" s="228"/>
      <c r="J96" s="228"/>
      <c r="K96" s="228"/>
      <c r="L96" s="228"/>
      <c r="M96" s="228"/>
      <c r="N96" s="228"/>
      <c r="O96" s="228"/>
      <c r="P96" s="228"/>
      <c r="Q96" s="228"/>
      <c r="R96" s="228"/>
      <c r="S96" s="228"/>
      <c r="T96" s="228"/>
      <c r="U96" s="228"/>
      <c r="V96" s="228"/>
      <c r="W96" s="228"/>
      <c r="X96" s="232"/>
      <c r="Y96" s="232"/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28"/>
      <c r="AN96" s="151"/>
      <c r="AO96" s="151"/>
      <c r="AP96" s="151"/>
      <c r="AQ96" s="151"/>
      <c r="AR96" s="151"/>
      <c r="AS96" s="151"/>
      <c r="AT96" s="151"/>
      <c r="AU96" s="151"/>
      <c r="AV96" s="151"/>
      <c r="AW96" s="252"/>
      <c r="AX96" s="151"/>
      <c r="AY96" s="151"/>
      <c r="AZ96" s="151"/>
      <c r="BA96" s="151"/>
      <c r="BB96" s="215"/>
      <c r="BC96" s="215"/>
      <c r="BD96" s="221">
        <f t="shared" si="11"/>
        <v>7.666666666666667</v>
      </c>
      <c r="BE96" s="225">
        <v>27600</v>
      </c>
      <c r="BF96" s="219">
        <v>480.26386280999998</v>
      </c>
      <c r="BG96" s="219">
        <v>611.133676593426</v>
      </c>
      <c r="BH96" s="219">
        <v>-614.69793437630199</v>
      </c>
      <c r="BI96" s="224">
        <v>52.846186788512</v>
      </c>
      <c r="BJ96" s="224">
        <v>6.7965204695762402</v>
      </c>
      <c r="BK96" s="221">
        <f t="shared" si="12"/>
        <v>0.67589425703908379</v>
      </c>
      <c r="BL96" s="221">
        <f t="shared" si="13"/>
        <v>-32.443159888923446</v>
      </c>
      <c r="BM96" s="225">
        <v>27600</v>
      </c>
      <c r="BN96" s="219">
        <v>480.26386280999998</v>
      </c>
      <c r="BO96" s="219">
        <v>593.17452321244002</v>
      </c>
      <c r="BP96" s="219">
        <v>-595.041038630353</v>
      </c>
      <c r="BQ96" s="224">
        <v>52.719824068757198</v>
      </c>
      <c r="BR96" s="224">
        <v>6.6812401941509298</v>
      </c>
      <c r="BS96" s="221">
        <f t="shared" si="14"/>
        <v>0.54925777912825335</v>
      </c>
      <c r="BT96" s="221">
        <f t="shared" si="15"/>
        <v>-32.443159888923446</v>
      </c>
      <c r="BU96" s="228"/>
      <c r="BV96" s="222">
        <v>101.628777622911</v>
      </c>
      <c r="BW96" s="222">
        <v>65.868582213942602</v>
      </c>
      <c r="BX96" s="221">
        <f t="shared" si="16"/>
        <v>96.910653149887267</v>
      </c>
      <c r="BY96" s="221">
        <f t="shared" si="17"/>
        <v>62.645387914867307</v>
      </c>
      <c r="BZ96" s="228"/>
      <c r="CA96" s="228"/>
      <c r="CB96" s="228"/>
      <c r="CC96" s="228"/>
      <c r="CD96" s="228"/>
      <c r="CE96" s="228"/>
      <c r="CF96" s="228"/>
      <c r="CG96" s="228"/>
      <c r="CH96" s="228"/>
      <c r="CI96" s="228"/>
      <c r="CJ96" s="228"/>
      <c r="CK96" s="228"/>
      <c r="CL96" s="228"/>
      <c r="CM96" s="228"/>
      <c r="CN96" s="228"/>
      <c r="CO96" s="228"/>
      <c r="CP96" s="228"/>
      <c r="CQ96" s="228"/>
      <c r="CR96" s="228"/>
    </row>
    <row r="97" spans="1:96" ht="12" customHeight="1">
      <c r="A97" s="228"/>
      <c r="B97" s="228"/>
      <c r="C97" s="228"/>
      <c r="D97" s="228"/>
      <c r="E97" s="228"/>
      <c r="F97" s="228"/>
      <c r="G97" s="228"/>
      <c r="H97" s="228"/>
      <c r="I97" s="228"/>
      <c r="J97" s="228"/>
      <c r="K97" s="228"/>
      <c r="L97" s="228"/>
      <c r="M97" s="228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32"/>
      <c r="Y97" s="232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28"/>
      <c r="AN97" s="151"/>
      <c r="AO97" s="151"/>
      <c r="AP97" s="151"/>
      <c r="AQ97" s="151"/>
      <c r="AR97" s="151"/>
      <c r="AS97" s="151"/>
      <c r="AT97" s="151"/>
      <c r="AU97" s="151"/>
      <c r="AV97" s="151"/>
      <c r="AW97" s="252"/>
      <c r="AX97" s="151"/>
      <c r="AY97" s="151"/>
      <c r="AZ97" s="151"/>
      <c r="BA97" s="151"/>
      <c r="BB97" s="215"/>
      <c r="BC97" s="215"/>
      <c r="BD97" s="221">
        <f t="shared" si="11"/>
        <v>7.75</v>
      </c>
      <c r="BE97" s="225">
        <v>27900</v>
      </c>
      <c r="BF97" s="219">
        <v>465.94937393999999</v>
      </c>
      <c r="BG97" s="219">
        <v>601.58367207969695</v>
      </c>
      <c r="BH97" s="219">
        <v>-605.55029800213401</v>
      </c>
      <c r="BI97" s="224">
        <v>52.783568848346299</v>
      </c>
      <c r="BJ97" s="224">
        <v>6.73108268370936</v>
      </c>
      <c r="BK97" s="221">
        <f t="shared" si="12"/>
        <v>0.61045647117220359</v>
      </c>
      <c r="BL97" s="221">
        <f t="shared" si="13"/>
        <v>-46.757648758923438</v>
      </c>
      <c r="BM97" s="225">
        <v>27900</v>
      </c>
      <c r="BN97" s="219">
        <v>465.94937393999999</v>
      </c>
      <c r="BO97" s="219">
        <v>586.21635259598997</v>
      </c>
      <c r="BP97" s="219">
        <v>-588.50597500122296</v>
      </c>
      <c r="BQ97" s="224">
        <v>52.674104972742498</v>
      </c>
      <c r="BR97" s="224">
        <v>6.6325951961613399</v>
      </c>
      <c r="BS97" s="221">
        <f t="shared" si="14"/>
        <v>0.50061278113866337</v>
      </c>
      <c r="BT97" s="221">
        <f t="shared" si="15"/>
        <v>-46.757648758923438</v>
      </c>
      <c r="BU97" s="228"/>
      <c r="BV97" s="222">
        <v>93.881015974591506</v>
      </c>
      <c r="BW97" s="222">
        <v>60.223971808792299</v>
      </c>
      <c r="BX97" s="221">
        <f t="shared" si="16"/>
        <v>89.162891501567771</v>
      </c>
      <c r="BY97" s="221">
        <f t="shared" si="17"/>
        <v>57.000777509717004</v>
      </c>
      <c r="BZ97" s="228"/>
      <c r="CA97" s="228"/>
      <c r="CB97" s="228"/>
      <c r="CC97" s="228"/>
      <c r="CD97" s="228"/>
      <c r="CE97" s="228"/>
      <c r="CF97" s="228"/>
      <c r="CG97" s="228"/>
      <c r="CH97" s="228"/>
      <c r="CI97" s="228"/>
      <c r="CJ97" s="228"/>
      <c r="CK97" s="228"/>
      <c r="CL97" s="228"/>
      <c r="CM97" s="228"/>
      <c r="CN97" s="228"/>
      <c r="CO97" s="228"/>
      <c r="CP97" s="228"/>
      <c r="CQ97" s="228"/>
      <c r="CR97" s="228"/>
    </row>
    <row r="98" spans="1:96" ht="12" customHeight="1">
      <c r="A98" s="228"/>
      <c r="B98" s="228"/>
      <c r="C98" s="228"/>
      <c r="D98" s="228"/>
      <c r="E98" s="228"/>
      <c r="F98" s="228"/>
      <c r="G98" s="228"/>
      <c r="H98" s="228"/>
      <c r="I98" s="228"/>
      <c r="J98" s="228"/>
      <c r="K98" s="228"/>
      <c r="L98" s="228"/>
      <c r="M98" s="228"/>
      <c r="N98" s="228"/>
      <c r="O98" s="228"/>
      <c r="P98" s="228"/>
      <c r="Q98" s="228"/>
      <c r="R98" s="228"/>
      <c r="S98" s="228"/>
      <c r="T98" s="228"/>
      <c r="U98" s="228"/>
      <c r="V98" s="228"/>
      <c r="W98" s="228"/>
      <c r="X98" s="232"/>
      <c r="Y98" s="232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28"/>
      <c r="AN98" s="151"/>
      <c r="AO98" s="151"/>
      <c r="AP98" s="151"/>
      <c r="AQ98" s="151"/>
      <c r="AR98" s="151"/>
      <c r="AS98" s="151"/>
      <c r="AT98" s="151"/>
      <c r="AU98" s="151"/>
      <c r="AV98" s="151"/>
      <c r="AW98" s="252"/>
      <c r="AX98" s="151"/>
      <c r="AY98" s="151"/>
      <c r="AZ98" s="151"/>
      <c r="BA98" s="151"/>
      <c r="BB98" s="215"/>
      <c r="BC98" s="215"/>
      <c r="BD98" s="221">
        <f t="shared" si="11"/>
        <v>7.833333333333333</v>
      </c>
      <c r="BE98" s="225">
        <v>28200</v>
      </c>
      <c r="BF98" s="219">
        <v>452.11422606999997</v>
      </c>
      <c r="BG98" s="219">
        <v>591.22646062337901</v>
      </c>
      <c r="BH98" s="219">
        <v>-595.55694386866605</v>
      </c>
      <c r="BI98" s="224">
        <v>52.7149727847669</v>
      </c>
      <c r="BJ98" s="224">
        <v>6.6598760122570004</v>
      </c>
      <c r="BK98" s="221">
        <f t="shared" si="12"/>
        <v>0.53924979971984399</v>
      </c>
      <c r="BL98" s="221">
        <f t="shared" si="13"/>
        <v>-60.592796628923452</v>
      </c>
      <c r="BM98" s="225">
        <v>28200</v>
      </c>
      <c r="BN98" s="219">
        <v>452.11422606999997</v>
      </c>
      <c r="BO98" s="219">
        <v>578.57219369207598</v>
      </c>
      <c r="BP98" s="219">
        <v>-581.25921749443501</v>
      </c>
      <c r="BQ98" s="224">
        <v>52.623405530885798</v>
      </c>
      <c r="BR98" s="224">
        <v>6.5791121454640598</v>
      </c>
      <c r="BS98" s="221">
        <f t="shared" si="14"/>
        <v>0.44712973044138327</v>
      </c>
      <c r="BT98" s="221">
        <f t="shared" si="15"/>
        <v>-60.592796628923452</v>
      </c>
      <c r="BU98" s="228"/>
      <c r="BV98" s="222">
        <v>85.105061956344898</v>
      </c>
      <c r="BW98" s="222">
        <v>53.919783664120999</v>
      </c>
      <c r="BX98" s="221">
        <f t="shared" si="16"/>
        <v>80.386937483321162</v>
      </c>
      <c r="BY98" s="221">
        <f t="shared" si="17"/>
        <v>50.696589365045703</v>
      </c>
      <c r="BZ98" s="228"/>
      <c r="CA98" s="228"/>
      <c r="CB98" s="228"/>
      <c r="CC98" s="228"/>
      <c r="CD98" s="228"/>
      <c r="CE98" s="228"/>
      <c r="CF98" s="228"/>
      <c r="CG98" s="228"/>
      <c r="CH98" s="228"/>
      <c r="CI98" s="228"/>
      <c r="CJ98" s="228"/>
      <c r="CK98" s="228"/>
      <c r="CL98" s="228"/>
      <c r="CM98" s="228"/>
      <c r="CN98" s="228"/>
      <c r="CO98" s="228"/>
      <c r="CP98" s="228"/>
      <c r="CQ98" s="228"/>
      <c r="CR98" s="228"/>
    </row>
    <row r="99" spans="1:96" ht="12" customHeight="1">
      <c r="A99" s="228"/>
      <c r="B99" s="228"/>
      <c r="C99" s="228"/>
      <c r="D99" s="228"/>
      <c r="E99" s="228"/>
      <c r="F99" s="228"/>
      <c r="G99" s="228"/>
      <c r="H99" s="228"/>
      <c r="I99" s="228"/>
      <c r="J99" s="228"/>
      <c r="K99" s="228"/>
      <c r="L99" s="228"/>
      <c r="M99" s="228"/>
      <c r="N99" s="228"/>
      <c r="O99" s="228"/>
      <c r="P99" s="228"/>
      <c r="Q99" s="228"/>
      <c r="R99" s="228"/>
      <c r="S99" s="228"/>
      <c r="T99" s="228"/>
      <c r="U99" s="228"/>
      <c r="V99" s="228"/>
      <c r="W99" s="228"/>
      <c r="X99" s="232"/>
      <c r="Y99" s="232"/>
      <c r="Z99" s="232"/>
      <c r="AA99" s="232"/>
      <c r="AB99" s="232"/>
      <c r="AC99" s="232"/>
      <c r="AD99" s="232"/>
      <c r="AE99" s="232"/>
      <c r="AF99" s="232"/>
      <c r="AG99" s="232"/>
      <c r="AH99" s="232"/>
      <c r="AI99" s="232"/>
      <c r="AJ99" s="232"/>
      <c r="AK99" s="232"/>
      <c r="AL99" s="232"/>
      <c r="AM99" s="228"/>
      <c r="AN99" s="151"/>
      <c r="AO99" s="151"/>
      <c r="AP99" s="151"/>
      <c r="AQ99" s="151"/>
      <c r="AR99" s="151"/>
      <c r="AS99" s="151"/>
      <c r="AT99" s="151"/>
      <c r="AU99" s="151"/>
      <c r="AV99" s="151"/>
      <c r="AW99" s="252"/>
      <c r="AX99" s="151"/>
      <c r="AY99" s="151"/>
      <c r="AZ99" s="151"/>
      <c r="BA99" s="151"/>
      <c r="BB99" s="215"/>
      <c r="BC99" s="215"/>
      <c r="BD99" s="221">
        <f t="shared" si="11"/>
        <v>7.916666666666667</v>
      </c>
      <c r="BE99" s="225">
        <v>28500</v>
      </c>
      <c r="BF99" s="219">
        <v>438.91</v>
      </c>
      <c r="BG99" s="219">
        <v>580.17495232385102</v>
      </c>
      <c r="BH99" s="219">
        <v>-584.82933252060104</v>
      </c>
      <c r="BI99" s="224">
        <v>52.641038238027001</v>
      </c>
      <c r="BJ99" s="224">
        <v>6.5835514893241198</v>
      </c>
      <c r="BK99" s="221">
        <f t="shared" si="12"/>
        <v>0.46292527678696338</v>
      </c>
      <c r="BL99" s="221">
        <f t="shared" si="13"/>
        <v>-73.797022698923399</v>
      </c>
      <c r="BM99" s="225">
        <v>28500</v>
      </c>
      <c r="BN99" s="219">
        <v>438.91</v>
      </c>
      <c r="BO99" s="219">
        <v>570.33021685544804</v>
      </c>
      <c r="BP99" s="219">
        <v>-573.38664401808899</v>
      </c>
      <c r="BQ99" s="224">
        <v>52.568245671546201</v>
      </c>
      <c r="BR99" s="224">
        <v>6.5213257444514801</v>
      </c>
      <c r="BS99" s="221">
        <f t="shared" si="14"/>
        <v>0.38934332942880356</v>
      </c>
      <c r="BT99" s="221">
        <f t="shared" si="15"/>
        <v>-73.797022698923399</v>
      </c>
      <c r="BU99" s="228"/>
      <c r="BV99" s="222">
        <v>75.397030516084797</v>
      </c>
      <c r="BW99" s="222">
        <v>47.025061750977002</v>
      </c>
      <c r="BX99" s="221">
        <f t="shared" si="16"/>
        <v>70.678906043061062</v>
      </c>
      <c r="BY99" s="221">
        <f t="shared" si="17"/>
        <v>43.801867451901707</v>
      </c>
      <c r="BZ99" s="228"/>
      <c r="CA99" s="228"/>
      <c r="CB99" s="228"/>
      <c r="CC99" s="228"/>
      <c r="CD99" s="228"/>
      <c r="CE99" s="228"/>
      <c r="CF99" s="228"/>
      <c r="CG99" s="228"/>
      <c r="CH99" s="228"/>
      <c r="CI99" s="228"/>
      <c r="CJ99" s="228"/>
      <c r="CK99" s="228"/>
      <c r="CL99" s="228"/>
      <c r="CM99" s="228"/>
      <c r="CN99" s="228"/>
      <c r="CO99" s="228"/>
      <c r="CP99" s="228"/>
      <c r="CQ99" s="228"/>
      <c r="CR99" s="228"/>
    </row>
    <row r="100" spans="1:96" ht="12" customHeight="1">
      <c r="A100" s="228"/>
      <c r="B100" s="228"/>
      <c r="C100" s="228"/>
      <c r="D100" s="228"/>
      <c r="E100" s="228"/>
      <c r="F100" s="228"/>
      <c r="G100" s="228"/>
      <c r="H100" s="228"/>
      <c r="I100" s="228"/>
      <c r="J100" s="228"/>
      <c r="K100" s="228"/>
      <c r="L100" s="228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32"/>
      <c r="Y100" s="232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28"/>
      <c r="AN100" s="151"/>
      <c r="AO100" s="151"/>
      <c r="AP100" s="151"/>
      <c r="AQ100" s="151"/>
      <c r="AR100" s="151"/>
      <c r="AS100" s="151"/>
      <c r="AT100" s="151"/>
      <c r="AU100" s="151"/>
      <c r="AV100" s="151"/>
      <c r="AW100" s="252"/>
      <c r="AX100" s="151"/>
      <c r="AY100" s="151"/>
      <c r="AZ100" s="151"/>
      <c r="BA100" s="151"/>
      <c r="BB100" s="215"/>
      <c r="BC100" s="215"/>
      <c r="BD100" s="221">
        <f t="shared" si="11"/>
        <v>8</v>
      </c>
      <c r="BE100" s="225">
        <v>28800</v>
      </c>
      <c r="BF100" s="219">
        <v>426.48136398000003</v>
      </c>
      <c r="BG100" s="219">
        <v>568.54343157129904</v>
      </c>
      <c r="BH100" s="219">
        <v>-573.48055765912295</v>
      </c>
      <c r="BI100" s="224">
        <v>52.5624240973181</v>
      </c>
      <c r="BJ100" s="224">
        <v>6.5027793790336004</v>
      </c>
      <c r="BK100" s="221">
        <f t="shared" si="12"/>
        <v>0.38215316649644393</v>
      </c>
      <c r="BL100" s="221">
        <f t="shared" si="13"/>
        <v>-86.225658718923398</v>
      </c>
      <c r="BM100" s="225">
        <v>28800</v>
      </c>
      <c r="BN100" s="219">
        <v>426.48136398000003</v>
      </c>
      <c r="BO100" s="219">
        <v>561.58037956641999</v>
      </c>
      <c r="BP100" s="219">
        <v>-564.97619274171302</v>
      </c>
      <c r="BQ100" s="224">
        <v>52.509163343477802</v>
      </c>
      <c r="BR100" s="224">
        <v>6.4597881971114699</v>
      </c>
      <c r="BS100" s="221">
        <f t="shared" si="14"/>
        <v>0.32780578208879341</v>
      </c>
      <c r="BT100" s="221">
        <f t="shared" si="15"/>
        <v>-86.225658718923398</v>
      </c>
      <c r="BU100" s="228"/>
      <c r="BV100" s="222">
        <v>64.863244787942904</v>
      </c>
      <c r="BW100" s="222">
        <v>39.615317613310701</v>
      </c>
      <c r="BX100" s="221">
        <f t="shared" si="16"/>
        <v>60.145120314919168</v>
      </c>
      <c r="BY100" s="221">
        <f t="shared" si="17"/>
        <v>36.392123314235405</v>
      </c>
      <c r="BZ100" s="228"/>
      <c r="CA100" s="228"/>
      <c r="CB100" s="228"/>
      <c r="CC100" s="228"/>
      <c r="CD100" s="228"/>
      <c r="CE100" s="228"/>
      <c r="CF100" s="228"/>
      <c r="CG100" s="228"/>
      <c r="CH100" s="228"/>
      <c r="CI100" s="228"/>
      <c r="CJ100" s="228"/>
      <c r="CK100" s="228"/>
      <c r="CL100" s="228"/>
      <c r="CM100" s="228"/>
      <c r="CN100" s="228"/>
      <c r="CO100" s="228"/>
      <c r="CP100" s="228"/>
      <c r="CQ100" s="228"/>
      <c r="CR100" s="228"/>
    </row>
    <row r="101" spans="1:96" ht="12" customHeight="1">
      <c r="A101" s="228"/>
      <c r="B101" s="228"/>
      <c r="C101" s="228"/>
      <c r="D101" s="228"/>
      <c r="E101" s="228"/>
      <c r="F101" s="228"/>
      <c r="G101" s="228"/>
      <c r="H101" s="228"/>
      <c r="I101" s="228"/>
      <c r="J101" s="228"/>
      <c r="K101" s="228"/>
      <c r="L101" s="228"/>
      <c r="M101" s="228"/>
      <c r="N101" s="228"/>
      <c r="O101" s="228"/>
      <c r="P101" s="228"/>
      <c r="Q101" s="228"/>
      <c r="R101" s="228"/>
      <c r="S101" s="228"/>
      <c r="T101" s="228"/>
      <c r="U101" s="228"/>
      <c r="V101" s="228"/>
      <c r="W101" s="228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2"/>
      <c r="AI101" s="232"/>
      <c r="AJ101" s="232"/>
      <c r="AK101" s="232"/>
      <c r="AL101" s="232"/>
      <c r="AM101" s="228"/>
      <c r="AN101" s="151"/>
      <c r="AO101" s="151"/>
      <c r="AP101" s="151"/>
      <c r="AQ101" s="151"/>
      <c r="AR101" s="151"/>
      <c r="AS101" s="151"/>
      <c r="AT101" s="151"/>
      <c r="AU101" s="151"/>
      <c r="AV101" s="151"/>
      <c r="AW101" s="252"/>
      <c r="AX101" s="151"/>
      <c r="AY101" s="151"/>
      <c r="AZ101" s="151"/>
      <c r="BA101" s="151"/>
      <c r="BB101" s="215"/>
      <c r="BC101" s="215"/>
      <c r="BD101" s="221">
        <f t="shared" si="11"/>
        <v>8.0833333333333339</v>
      </c>
      <c r="BE101" s="225">
        <v>29100</v>
      </c>
      <c r="BF101" s="219">
        <v>414.96448874999999</v>
      </c>
      <c r="BG101" s="219">
        <v>556.446413510723</v>
      </c>
      <c r="BH101" s="219">
        <v>-561.62418126511295</v>
      </c>
      <c r="BI101" s="224">
        <v>52.4798046211775</v>
      </c>
      <c r="BJ101" s="224">
        <v>6.4182453834815298</v>
      </c>
      <c r="BK101" s="221">
        <f t="shared" si="12"/>
        <v>0.2976191709443734</v>
      </c>
      <c r="BL101" s="221">
        <f t="shared" si="13"/>
        <v>-97.742533948923437</v>
      </c>
      <c r="BM101" s="225">
        <v>29100</v>
      </c>
      <c r="BN101" s="219">
        <v>414.96448874999999</v>
      </c>
      <c r="BO101" s="219">
        <v>552.41342278772504</v>
      </c>
      <c r="BP101" s="219">
        <v>-556.11684410811597</v>
      </c>
      <c r="BQ101" s="224">
        <v>52.446710321089597</v>
      </c>
      <c r="BR101" s="224">
        <v>6.3950650942867497</v>
      </c>
      <c r="BS101" s="221">
        <f t="shared" si="14"/>
        <v>0.26308267926407325</v>
      </c>
      <c r="BT101" s="221">
        <f t="shared" si="15"/>
        <v>-97.742533948923437</v>
      </c>
      <c r="BU101" s="228"/>
      <c r="BV101" s="222">
        <v>53.6190716328299</v>
      </c>
      <c r="BW101" s="222">
        <v>31.771703359526001</v>
      </c>
      <c r="BX101" s="221">
        <f t="shared" si="16"/>
        <v>48.900947159806165</v>
      </c>
      <c r="BY101" s="221">
        <f t="shared" si="17"/>
        <v>28.548509060450705</v>
      </c>
      <c r="BZ101" s="228"/>
      <c r="CA101" s="228"/>
      <c r="CB101" s="228"/>
      <c r="CC101" s="228"/>
      <c r="CD101" s="228"/>
      <c r="CE101" s="228"/>
      <c r="CF101" s="228"/>
      <c r="CG101" s="228"/>
      <c r="CH101" s="228"/>
      <c r="CI101" s="228"/>
      <c r="CJ101" s="228"/>
      <c r="CK101" s="228"/>
      <c r="CL101" s="228"/>
      <c r="CM101" s="228"/>
      <c r="CN101" s="228"/>
      <c r="CO101" s="228"/>
      <c r="CP101" s="228"/>
      <c r="CQ101" s="228"/>
      <c r="CR101" s="228"/>
    </row>
    <row r="102" spans="1:96" ht="12" customHeight="1">
      <c r="A102" s="228"/>
      <c r="B102" s="228"/>
      <c r="C102" s="228"/>
      <c r="D102" s="228"/>
      <c r="E102" s="228"/>
      <c r="F102" s="228"/>
      <c r="G102" s="228"/>
      <c r="H102" s="228"/>
      <c r="I102" s="228"/>
      <c r="J102" s="228"/>
      <c r="K102" s="228"/>
      <c r="L102" s="228"/>
      <c r="M102" s="228"/>
      <c r="N102" s="228"/>
      <c r="O102" s="228"/>
      <c r="P102" s="228"/>
      <c r="Q102" s="228"/>
      <c r="R102" s="228"/>
      <c r="S102" s="228"/>
      <c r="T102" s="228"/>
      <c r="U102" s="228"/>
      <c r="V102" s="228"/>
      <c r="W102" s="228"/>
      <c r="X102" s="232"/>
      <c r="Y102" s="232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28"/>
      <c r="AN102" s="151"/>
      <c r="AO102" s="151"/>
      <c r="AP102" s="151"/>
      <c r="AQ102" s="151"/>
      <c r="AR102" s="151"/>
      <c r="AS102" s="151"/>
      <c r="AT102" s="151"/>
      <c r="AU102" s="151"/>
      <c r="AV102" s="151"/>
      <c r="AW102" s="252"/>
      <c r="AX102" s="151"/>
      <c r="AY102" s="151"/>
      <c r="AZ102" s="151"/>
      <c r="BA102" s="151"/>
      <c r="BB102" s="215"/>
      <c r="BC102" s="215"/>
      <c r="BD102" s="221">
        <f t="shared" si="11"/>
        <v>8.1666666666666661</v>
      </c>
      <c r="BE102" s="225">
        <v>29400</v>
      </c>
      <c r="BF102" s="219">
        <v>404.48555561000001</v>
      </c>
      <c r="BG102" s="219">
        <v>543.99762286064595</v>
      </c>
      <c r="BH102" s="219">
        <v>-549.37318835929398</v>
      </c>
      <c r="BI102" s="224">
        <v>52.393865946006599</v>
      </c>
      <c r="BJ102" s="224">
        <v>6.3306472400734402</v>
      </c>
      <c r="BK102" s="221">
        <f t="shared" si="12"/>
        <v>0.21002102753628371</v>
      </c>
      <c r="BL102" s="221">
        <f t="shared" si="13"/>
        <v>-108.22146708892342</v>
      </c>
      <c r="BM102" s="225">
        <v>29400</v>
      </c>
      <c r="BN102" s="219">
        <v>404.48555561000001</v>
      </c>
      <c r="BO102" s="219">
        <v>542.91996898434195</v>
      </c>
      <c r="BP102" s="219">
        <v>-546.89770159452905</v>
      </c>
      <c r="BQ102" s="224">
        <v>52.381448376082901</v>
      </c>
      <c r="BR102" s="224">
        <v>6.3277316635511198</v>
      </c>
      <c r="BS102" s="221">
        <f t="shared" si="14"/>
        <v>0.19574924852844333</v>
      </c>
      <c r="BT102" s="221">
        <f t="shared" si="15"/>
        <v>-108.22146708892342</v>
      </c>
      <c r="BU102" s="228"/>
      <c r="BV102" s="222">
        <v>41.787658131379999</v>
      </c>
      <c r="BW102" s="222">
        <v>23.580122878121301</v>
      </c>
      <c r="BX102" s="221">
        <f t="shared" si="16"/>
        <v>37.069533658356264</v>
      </c>
      <c r="BY102" s="221">
        <f t="shared" si="17"/>
        <v>20.356928579046006</v>
      </c>
      <c r="BZ102" s="228"/>
      <c r="CA102" s="228"/>
      <c r="CB102" s="228"/>
      <c r="CC102" s="228"/>
      <c r="CD102" s="228"/>
      <c r="CE102" s="228"/>
      <c r="CF102" s="228"/>
      <c r="CG102" s="228"/>
      <c r="CH102" s="228"/>
      <c r="CI102" s="228"/>
      <c r="CJ102" s="228"/>
      <c r="CK102" s="228"/>
      <c r="CL102" s="228"/>
      <c r="CM102" s="228"/>
      <c r="CN102" s="228"/>
      <c r="CO102" s="228"/>
      <c r="CP102" s="228"/>
      <c r="CQ102" s="228"/>
      <c r="CR102" s="228"/>
    </row>
    <row r="103" spans="1:96" ht="12" customHeight="1">
      <c r="A103" s="228"/>
      <c r="B103" s="228"/>
      <c r="C103" s="228"/>
      <c r="D103" s="228"/>
      <c r="E103" s="228"/>
      <c r="F103" s="228"/>
      <c r="G103" s="228"/>
      <c r="H103" s="228"/>
      <c r="I103" s="228"/>
      <c r="J103" s="228"/>
      <c r="K103" s="228"/>
      <c r="L103" s="228"/>
      <c r="M103" s="228"/>
      <c r="N103" s="228"/>
      <c r="O103" s="228"/>
      <c r="P103" s="228"/>
      <c r="Q103" s="228"/>
      <c r="R103" s="228"/>
      <c r="S103" s="228"/>
      <c r="T103" s="228"/>
      <c r="U103" s="228"/>
      <c r="V103" s="228"/>
      <c r="W103" s="228"/>
      <c r="X103" s="232"/>
      <c r="Y103" s="232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28"/>
      <c r="AN103" s="151"/>
      <c r="AO103" s="151"/>
      <c r="AP103" s="151"/>
      <c r="AQ103" s="151"/>
      <c r="AR103" s="151"/>
      <c r="AS103" s="151"/>
      <c r="AT103" s="151"/>
      <c r="AU103" s="151"/>
      <c r="AV103" s="151"/>
      <c r="AW103" s="252"/>
      <c r="AX103" s="151"/>
      <c r="AY103" s="151"/>
      <c r="AZ103" s="151"/>
      <c r="BA103" s="151"/>
      <c r="BB103" s="215"/>
      <c r="BC103" s="215"/>
      <c r="BD103" s="221">
        <f t="shared" si="11"/>
        <v>8.25</v>
      </c>
      <c r="BE103" s="225">
        <v>29700</v>
      </c>
      <c r="BF103" s="219">
        <v>395.15937394000002</v>
      </c>
      <c r="BG103" s="219">
        <v>531.30910918667598</v>
      </c>
      <c r="BH103" s="219">
        <v>-536.83907493846698</v>
      </c>
      <c r="BI103" s="224">
        <v>52.3053030329813</v>
      </c>
      <c r="BJ103" s="224">
        <v>6.2406917635723298</v>
      </c>
      <c r="BK103" s="221">
        <f t="shared" si="12"/>
        <v>0.12006555103517336</v>
      </c>
      <c r="BL103" s="221">
        <f t="shared" si="13"/>
        <v>-117.5476487589234</v>
      </c>
      <c r="BM103" s="225">
        <v>29700</v>
      </c>
      <c r="BN103" s="219">
        <v>395.15937394000002</v>
      </c>
      <c r="BO103" s="219">
        <v>533.18973303611494</v>
      </c>
      <c r="BP103" s="219">
        <v>-537.40718214160199</v>
      </c>
      <c r="BQ103" s="224">
        <v>52.313945853144503</v>
      </c>
      <c r="BR103" s="224">
        <v>6.2583694255551503</v>
      </c>
      <c r="BS103" s="221">
        <f t="shared" si="14"/>
        <v>0.12638701053247381</v>
      </c>
      <c r="BT103" s="221">
        <f t="shared" si="15"/>
        <v>-117.5476487589234</v>
      </c>
      <c r="BU103" s="228"/>
      <c r="BV103" s="222">
        <v>29.498582867307299</v>
      </c>
      <c r="BW103" s="222">
        <v>15.130291011455</v>
      </c>
      <c r="BX103" s="221">
        <f t="shared" si="16"/>
        <v>24.780458394283567</v>
      </c>
      <c r="BY103" s="221">
        <f t="shared" si="17"/>
        <v>11.907096712379703</v>
      </c>
      <c r="BZ103" s="228"/>
      <c r="CA103" s="228"/>
      <c r="CB103" s="228"/>
      <c r="CC103" s="228"/>
      <c r="CD103" s="228"/>
      <c r="CE103" s="228"/>
      <c r="CF103" s="228"/>
      <c r="CG103" s="228"/>
      <c r="CH103" s="228"/>
      <c r="CI103" s="228"/>
      <c r="CJ103" s="228"/>
      <c r="CK103" s="228"/>
      <c r="CL103" s="228"/>
      <c r="CM103" s="228"/>
      <c r="CN103" s="228"/>
      <c r="CO103" s="228"/>
      <c r="CP103" s="228"/>
      <c r="CQ103" s="228"/>
      <c r="CR103" s="228"/>
    </row>
    <row r="104" spans="1:96" ht="12" customHeight="1">
      <c r="A104" s="228"/>
      <c r="B104" s="228"/>
      <c r="C104" s="228"/>
      <c r="D104" s="228"/>
      <c r="E104" s="228"/>
      <c r="F104" s="228"/>
      <c r="G104" s="228"/>
      <c r="H104" s="228"/>
      <c r="I104" s="228"/>
      <c r="J104" s="228"/>
      <c r="K104" s="228"/>
      <c r="L104" s="228"/>
      <c r="M104" s="228"/>
      <c r="N104" s="228"/>
      <c r="O104" s="228"/>
      <c r="P104" s="228"/>
      <c r="Q104" s="228"/>
      <c r="R104" s="228"/>
      <c r="S104" s="228"/>
      <c r="T104" s="228"/>
      <c r="U104" s="228"/>
      <c r="V104" s="228"/>
      <c r="W104" s="228"/>
      <c r="X104" s="232"/>
      <c r="Y104" s="232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28"/>
      <c r="AN104" s="151"/>
      <c r="AO104" s="151"/>
      <c r="AP104" s="151"/>
      <c r="AQ104" s="151"/>
      <c r="AR104" s="151"/>
      <c r="AS104" s="151"/>
      <c r="AT104" s="151"/>
      <c r="AU104" s="151"/>
      <c r="AV104" s="151"/>
      <c r="AW104" s="252"/>
      <c r="AX104" s="151"/>
      <c r="AY104" s="151"/>
      <c r="AZ104" s="151"/>
      <c r="BA104" s="151"/>
      <c r="BB104" s="215"/>
      <c r="BC104" s="215"/>
      <c r="BD104" s="221">
        <f t="shared" si="11"/>
        <v>8.3333333333333339</v>
      </c>
      <c r="BE104" s="225">
        <v>30000</v>
      </c>
      <c r="BF104" s="219">
        <v>387.08812332999997</v>
      </c>
      <c r="BG104" s="219">
        <v>518.49051131742794</v>
      </c>
      <c r="BH104" s="219">
        <v>-524.13108132930097</v>
      </c>
      <c r="BI104" s="224">
        <v>52.214817111225599</v>
      </c>
      <c r="BJ104" s="224">
        <v>6.1490923949308902</v>
      </c>
      <c r="BK104" s="221">
        <f t="shared" si="12"/>
        <v>2.8466182393733774E-2</v>
      </c>
      <c r="BL104" s="221">
        <f t="shared" si="13"/>
        <v>-125.61889936892345</v>
      </c>
      <c r="BM104" s="225">
        <v>30000</v>
      </c>
      <c r="BN104" s="219">
        <v>387.08812332999997</v>
      </c>
      <c r="BO104" s="219">
        <v>523.31085551685601</v>
      </c>
      <c r="BP104" s="219">
        <v>-527.73232550777402</v>
      </c>
      <c r="BQ104" s="224">
        <v>52.244774690351299</v>
      </c>
      <c r="BR104" s="224">
        <v>6.1875633010756204</v>
      </c>
      <c r="BS104" s="221">
        <f t="shared" si="14"/>
        <v>5.5580886052943868E-2</v>
      </c>
      <c r="BT104" s="221">
        <f t="shared" si="15"/>
        <v>-125.61889936892345</v>
      </c>
      <c r="BU104" s="228"/>
      <c r="BV104" s="222">
        <v>16.8864367724284</v>
      </c>
      <c r="BW104" s="222">
        <v>6.5147509916413897</v>
      </c>
      <c r="BX104" s="221">
        <f t="shared" si="16"/>
        <v>12.168312299404668</v>
      </c>
      <c r="BY104" s="221">
        <f t="shared" si="17"/>
        <v>3.2915566925660924</v>
      </c>
      <c r="BZ104" s="228"/>
      <c r="CA104" s="228"/>
      <c r="CB104" s="228"/>
      <c r="CC104" s="228"/>
      <c r="CD104" s="228"/>
      <c r="CE104" s="228"/>
      <c r="CF104" s="228"/>
      <c r="CG104" s="228"/>
      <c r="CH104" s="228"/>
      <c r="CI104" s="228"/>
      <c r="CJ104" s="228"/>
      <c r="CK104" s="228"/>
      <c r="CL104" s="228"/>
      <c r="CM104" s="228"/>
      <c r="CN104" s="228"/>
      <c r="CO104" s="228"/>
      <c r="CP104" s="228"/>
      <c r="CQ104" s="228"/>
      <c r="CR104" s="228"/>
    </row>
    <row r="105" spans="1:96" ht="12" customHeight="1">
      <c r="A105" s="228"/>
      <c r="B105" s="228"/>
      <c r="C105" s="228"/>
      <c r="D105" s="228"/>
      <c r="E105" s="228"/>
      <c r="F105" s="228"/>
      <c r="G105" s="228"/>
      <c r="H105" s="228"/>
      <c r="I105" s="228"/>
      <c r="J105" s="228"/>
      <c r="K105" s="228"/>
      <c r="L105" s="228"/>
      <c r="M105" s="228"/>
      <c r="N105" s="228"/>
      <c r="O105" s="228"/>
      <c r="P105" s="228"/>
      <c r="Q105" s="228"/>
      <c r="R105" s="228"/>
      <c r="S105" s="228"/>
      <c r="T105" s="228"/>
      <c r="U105" s="228"/>
      <c r="V105" s="228"/>
      <c r="W105" s="228"/>
      <c r="X105" s="232"/>
      <c r="Y105" s="232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28"/>
      <c r="AN105" s="151"/>
      <c r="AO105" s="151"/>
      <c r="AP105" s="151"/>
      <c r="AQ105" s="151"/>
      <c r="AR105" s="151"/>
      <c r="AS105" s="151"/>
      <c r="AT105" s="151"/>
      <c r="AU105" s="151"/>
      <c r="AV105" s="151"/>
      <c r="AW105" s="252"/>
      <c r="AX105" s="151"/>
      <c r="AY105" s="151"/>
      <c r="AZ105" s="151"/>
      <c r="BA105" s="151"/>
      <c r="BB105" s="215"/>
      <c r="BC105" s="215"/>
      <c r="BD105" s="221">
        <f t="shared" si="11"/>
        <v>8.4166666666666661</v>
      </c>
      <c r="BE105" s="225">
        <v>30300</v>
      </c>
      <c r="BF105" s="219">
        <v>380.36023411000002</v>
      </c>
      <c r="BG105" s="219">
        <v>505.648481934534</v>
      </c>
      <c r="BH105" s="219">
        <v>-511.35558168830897</v>
      </c>
      <c r="BI105" s="224">
        <v>52.123113680550603</v>
      </c>
      <c r="BJ105" s="224">
        <v>6.0565673231863801</v>
      </c>
      <c r="BK105" s="221">
        <f t="shared" si="12"/>
        <v>-6.4058889350776305E-2</v>
      </c>
      <c r="BL105" s="221">
        <f t="shared" si="13"/>
        <v>-132.3467885889234</v>
      </c>
      <c r="BM105" s="225">
        <v>30300</v>
      </c>
      <c r="BN105" s="219">
        <v>380.36023411000002</v>
      </c>
      <c r="BO105" s="219">
        <v>513.36936587963896</v>
      </c>
      <c r="BP105" s="219">
        <v>-517.95822999590803</v>
      </c>
      <c r="BQ105" s="224">
        <v>52.174507926049699</v>
      </c>
      <c r="BR105" s="224">
        <v>6.1158992131983201</v>
      </c>
      <c r="BS105" s="221">
        <f t="shared" si="14"/>
        <v>-1.6083201824356408E-2</v>
      </c>
      <c r="BT105" s="221">
        <f t="shared" si="15"/>
        <v>-132.3467885889234</v>
      </c>
      <c r="BU105" s="228"/>
      <c r="BV105" s="222">
        <v>4.0893490760514002</v>
      </c>
      <c r="BW105" s="222">
        <v>-2.1721391003037498</v>
      </c>
      <c r="BX105" s="221">
        <f t="shared" si="16"/>
        <v>-0.62877539697233242</v>
      </c>
      <c r="BY105" s="221">
        <f t="shared" si="17"/>
        <v>-5.3953333993790471</v>
      </c>
      <c r="BZ105" s="228"/>
      <c r="CA105" s="228"/>
      <c r="CB105" s="228"/>
      <c r="CC105" s="228"/>
      <c r="CD105" s="228"/>
      <c r="CE105" s="228"/>
      <c r="CF105" s="228"/>
      <c r="CG105" s="228"/>
      <c r="CH105" s="228"/>
      <c r="CI105" s="228"/>
      <c r="CJ105" s="228"/>
      <c r="CK105" s="228"/>
      <c r="CL105" s="228"/>
      <c r="CM105" s="228"/>
      <c r="CN105" s="228"/>
      <c r="CO105" s="228"/>
      <c r="CP105" s="228"/>
      <c r="CQ105" s="228"/>
      <c r="CR105" s="228"/>
    </row>
    <row r="106" spans="1:96" ht="12" customHeight="1">
      <c r="A106" s="228"/>
      <c r="B106" s="228"/>
      <c r="C106" s="228"/>
      <c r="D106" s="228"/>
      <c r="E106" s="228"/>
      <c r="F106" s="228"/>
      <c r="G106" s="228"/>
      <c r="H106" s="228"/>
      <c r="I106" s="228"/>
      <c r="J106" s="228"/>
      <c r="K106" s="228"/>
      <c r="L106" s="228"/>
      <c r="M106" s="228"/>
      <c r="N106" s="228"/>
      <c r="O106" s="228"/>
      <c r="P106" s="228"/>
      <c r="Q106" s="228"/>
      <c r="R106" s="228"/>
      <c r="S106" s="228"/>
      <c r="T106" s="228"/>
      <c r="U106" s="228"/>
      <c r="V106" s="228"/>
      <c r="W106" s="228"/>
      <c r="X106" s="232"/>
      <c r="Y106" s="232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28"/>
      <c r="AN106" s="151"/>
      <c r="AO106" s="151"/>
      <c r="AP106" s="151"/>
      <c r="AQ106" s="151"/>
      <c r="AR106" s="151"/>
      <c r="AS106" s="151"/>
      <c r="AT106" s="151"/>
      <c r="AU106" s="151"/>
      <c r="AV106" s="151"/>
      <c r="AW106" s="252"/>
      <c r="AX106" s="151"/>
      <c r="AY106" s="151"/>
      <c r="AZ106" s="151"/>
      <c r="BA106" s="151"/>
      <c r="BB106" s="215"/>
      <c r="BC106" s="215"/>
      <c r="BD106" s="221">
        <f t="shared" si="11"/>
        <v>8.5</v>
      </c>
      <c r="BE106" s="225">
        <v>30600</v>
      </c>
      <c r="BF106" s="219">
        <v>375.04941841999999</v>
      </c>
      <c r="BG106" s="219">
        <v>492.88628148170801</v>
      </c>
      <c r="BH106" s="219">
        <v>-498.61563867723999</v>
      </c>
      <c r="BI106" s="224">
        <v>52.030901139756402</v>
      </c>
      <c r="BJ106" s="224">
        <v>5.9638382475150902</v>
      </c>
      <c r="BK106" s="221">
        <f t="shared" si="12"/>
        <v>-0.15678796502206627</v>
      </c>
      <c r="BL106" s="221">
        <f t="shared" si="13"/>
        <v>-137.65760427892343</v>
      </c>
      <c r="BM106" s="225">
        <v>30600</v>
      </c>
      <c r="BN106" s="219">
        <v>375.04941841999999</v>
      </c>
      <c r="BO106" s="219">
        <v>503.448780983022</v>
      </c>
      <c r="BP106" s="219">
        <v>-508.16762005417598</v>
      </c>
      <c r="BQ106" s="224">
        <v>52.103717732743497</v>
      </c>
      <c r="BR106" s="224">
        <v>6.0439622264732602</v>
      </c>
      <c r="BS106" s="221">
        <f t="shared" si="14"/>
        <v>-8.8020188549416289E-2</v>
      </c>
      <c r="BT106" s="221">
        <f t="shared" si="15"/>
        <v>-137.65760427892343</v>
      </c>
      <c r="BU106" s="228"/>
      <c r="BV106" s="222">
        <v>-8.7525254973562507</v>
      </c>
      <c r="BW106" s="222">
        <v>-10.8352397516877</v>
      </c>
      <c r="BX106" s="221">
        <f t="shared" si="16"/>
        <v>-13.470649970379984</v>
      </c>
      <c r="BY106" s="221">
        <f t="shared" si="17"/>
        <v>-14.058434050762997</v>
      </c>
      <c r="BZ106" s="228"/>
      <c r="CA106" s="228"/>
      <c r="CB106" s="228"/>
      <c r="CC106" s="228"/>
      <c r="CD106" s="228"/>
      <c r="CE106" s="228"/>
      <c r="CF106" s="228"/>
      <c r="CG106" s="228"/>
      <c r="CH106" s="228"/>
      <c r="CI106" s="228"/>
      <c r="CJ106" s="228"/>
      <c r="CK106" s="228"/>
      <c r="CL106" s="228"/>
      <c r="CM106" s="228"/>
      <c r="CN106" s="228"/>
      <c r="CO106" s="228"/>
      <c r="CP106" s="228"/>
      <c r="CQ106" s="228"/>
      <c r="CR106" s="228"/>
    </row>
    <row r="107" spans="1:96" ht="12" customHeight="1">
      <c r="A107" s="228"/>
      <c r="B107" s="228"/>
      <c r="C107" s="228"/>
      <c r="D107" s="228"/>
      <c r="E107" s="228"/>
      <c r="F107" s="228"/>
      <c r="G107" s="228"/>
      <c r="H107" s="228"/>
      <c r="I107" s="228"/>
      <c r="J107" s="228"/>
      <c r="K107" s="228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32"/>
      <c r="Y107" s="232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28"/>
      <c r="AN107" s="151"/>
      <c r="AO107" s="151"/>
      <c r="AP107" s="151"/>
      <c r="AQ107" s="151"/>
      <c r="AR107" s="151"/>
      <c r="AS107" s="151"/>
      <c r="AT107" s="151"/>
      <c r="AU107" s="151"/>
      <c r="AV107" s="151"/>
      <c r="AW107" s="252"/>
      <c r="AX107" s="151"/>
      <c r="AY107" s="151"/>
      <c r="AZ107" s="151"/>
      <c r="BA107" s="151"/>
      <c r="BB107" s="215"/>
      <c r="BC107" s="215"/>
      <c r="BD107" s="221">
        <f t="shared" si="11"/>
        <v>8.5833333333333339</v>
      </c>
      <c r="BE107" s="225">
        <v>30900</v>
      </c>
      <c r="BF107" s="219">
        <v>371.21386268999998</v>
      </c>
      <c r="BG107" s="219">
        <v>480.30354840417601</v>
      </c>
      <c r="BH107" s="219">
        <v>-486.01073046522401</v>
      </c>
      <c r="BI107" s="224">
        <v>51.938890105469298</v>
      </c>
      <c r="BJ107" s="224">
        <v>5.8716298426848201</v>
      </c>
      <c r="BK107" s="221">
        <f t="shared" si="12"/>
        <v>-0.24899636985233631</v>
      </c>
      <c r="BL107" s="221">
        <f t="shared" si="13"/>
        <v>-141.49316000892344</v>
      </c>
      <c r="BM107" s="225">
        <v>30900</v>
      </c>
      <c r="BN107" s="219">
        <v>371.21386268999998</v>
      </c>
      <c r="BO107" s="219">
        <v>493.62984210453197</v>
      </c>
      <c r="BP107" s="219">
        <v>-498.44054917450899</v>
      </c>
      <c r="BQ107" s="224">
        <v>52.032974014324999</v>
      </c>
      <c r="BR107" s="224">
        <v>5.9723352586829099</v>
      </c>
      <c r="BS107" s="221">
        <f t="shared" si="14"/>
        <v>-0.15964715633976656</v>
      </c>
      <c r="BT107" s="221">
        <f t="shared" si="15"/>
        <v>-141.49316000892344</v>
      </c>
      <c r="BU107" s="228"/>
      <c r="BV107" s="222">
        <v>-21.4985417138797</v>
      </c>
      <c r="BW107" s="222">
        <v>-19.379671993667099</v>
      </c>
      <c r="BX107" s="221">
        <f t="shared" si="16"/>
        <v>-26.216666186903431</v>
      </c>
      <c r="BY107" s="221">
        <f t="shared" si="17"/>
        <v>-22.602866292742398</v>
      </c>
      <c r="BZ107" s="228"/>
      <c r="CA107" s="228"/>
      <c r="CB107" s="228"/>
      <c r="CC107" s="228"/>
      <c r="CD107" s="228"/>
      <c r="CE107" s="228"/>
      <c r="CF107" s="228"/>
      <c r="CG107" s="228"/>
      <c r="CH107" s="228"/>
      <c r="CI107" s="228"/>
      <c r="CJ107" s="228"/>
      <c r="CK107" s="228"/>
      <c r="CL107" s="228"/>
      <c r="CM107" s="228"/>
      <c r="CN107" s="228"/>
      <c r="CO107" s="228"/>
      <c r="CP107" s="228"/>
      <c r="CQ107" s="228"/>
      <c r="CR107" s="228"/>
    </row>
    <row r="108" spans="1:96" ht="12" customHeight="1">
      <c r="A108" s="228"/>
      <c r="B108" s="228"/>
      <c r="C108" s="228"/>
      <c r="D108" s="228"/>
      <c r="E108" s="228"/>
      <c r="F108" s="228"/>
      <c r="G108" s="228"/>
      <c r="H108" s="228"/>
      <c r="I108" s="228"/>
      <c r="J108" s="228"/>
      <c r="K108" s="228"/>
      <c r="L108" s="228"/>
      <c r="M108" s="228"/>
      <c r="N108" s="228"/>
      <c r="O108" s="228"/>
      <c r="P108" s="228"/>
      <c r="Q108" s="228"/>
      <c r="R108" s="228"/>
      <c r="S108" s="228"/>
      <c r="T108" s="228"/>
      <c r="U108" s="228"/>
      <c r="V108" s="228"/>
      <c r="W108" s="228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  <c r="AK108" s="232"/>
      <c r="AL108" s="232"/>
      <c r="AM108" s="228"/>
      <c r="AN108" s="151"/>
      <c r="AO108" s="151"/>
      <c r="AP108" s="151"/>
      <c r="AQ108" s="151"/>
      <c r="AR108" s="151"/>
      <c r="AS108" s="151"/>
      <c r="AT108" s="151"/>
      <c r="AU108" s="151"/>
      <c r="AV108" s="151"/>
      <c r="AW108" s="252"/>
      <c r="AX108" s="151"/>
      <c r="AY108" s="151"/>
      <c r="AZ108" s="151"/>
      <c r="BA108" s="151"/>
      <c r="BB108" s="215"/>
      <c r="BC108" s="215"/>
      <c r="BD108" s="221">
        <f t="shared" si="11"/>
        <v>8.6666666666666661</v>
      </c>
      <c r="BE108" s="225">
        <v>31200</v>
      </c>
      <c r="BF108" s="219">
        <v>368.89559005000001</v>
      </c>
      <c r="BG108" s="219">
        <v>467.99625028138598</v>
      </c>
      <c r="BH108" s="219">
        <v>-473.63665512095798</v>
      </c>
      <c r="BI108" s="224">
        <v>51.847793480298002</v>
      </c>
      <c r="BJ108" s="224">
        <v>5.7806699806766497</v>
      </c>
      <c r="BK108" s="221">
        <f t="shared" si="12"/>
        <v>-0.33995623186050672</v>
      </c>
      <c r="BL108" s="221">
        <f t="shared" si="13"/>
        <v>-143.81143264892341</v>
      </c>
      <c r="BM108" s="225">
        <v>31200</v>
      </c>
      <c r="BN108" s="219">
        <v>368.89559005000001</v>
      </c>
      <c r="BO108" s="219">
        <v>483.990391069346</v>
      </c>
      <c r="BP108" s="219">
        <v>-488.85423927254499</v>
      </c>
      <c r="BQ108" s="224">
        <v>51.962843594903099</v>
      </c>
      <c r="BR108" s="224">
        <v>5.9015983899181101</v>
      </c>
      <c r="BS108" s="221">
        <f t="shared" si="14"/>
        <v>-0.23038402510456635</v>
      </c>
      <c r="BT108" s="221">
        <f t="shared" si="15"/>
        <v>-143.81143264892341</v>
      </c>
      <c r="BU108" s="228"/>
      <c r="BV108" s="222">
        <v>-34.009104187968603</v>
      </c>
      <c r="BW108" s="222">
        <v>-27.711856523276499</v>
      </c>
      <c r="BX108" s="221">
        <f t="shared" si="16"/>
        <v>-38.727228660992338</v>
      </c>
      <c r="BY108" s="221">
        <f t="shared" si="17"/>
        <v>-30.935050822351798</v>
      </c>
      <c r="BZ108" s="228"/>
      <c r="CA108" s="228"/>
      <c r="CB108" s="228"/>
      <c r="CC108" s="228"/>
      <c r="CD108" s="228"/>
      <c r="CE108" s="228"/>
      <c r="CF108" s="228"/>
      <c r="CG108" s="228"/>
      <c r="CH108" s="228"/>
      <c r="CI108" s="228"/>
      <c r="CJ108" s="228"/>
      <c r="CK108" s="228"/>
      <c r="CL108" s="228"/>
      <c r="CM108" s="228"/>
      <c r="CN108" s="228"/>
      <c r="CO108" s="228"/>
      <c r="CP108" s="228"/>
      <c r="CQ108" s="228"/>
      <c r="CR108" s="228"/>
    </row>
    <row r="109" spans="1:96" ht="12" customHeight="1">
      <c r="A109" s="228"/>
      <c r="B109" s="228"/>
      <c r="C109" s="228"/>
      <c r="D109" s="228"/>
      <c r="E109" s="228"/>
      <c r="F109" s="228"/>
      <c r="G109" s="228"/>
      <c r="H109" s="228"/>
      <c r="I109" s="228"/>
      <c r="J109" s="228"/>
      <c r="K109" s="228"/>
      <c r="L109" s="228"/>
      <c r="M109" s="228"/>
      <c r="N109" s="228"/>
      <c r="O109" s="228"/>
      <c r="P109" s="228"/>
      <c r="Q109" s="228"/>
      <c r="R109" s="228"/>
      <c r="S109" s="228"/>
      <c r="T109" s="228"/>
      <c r="U109" s="228"/>
      <c r="V109" s="228"/>
      <c r="W109" s="228"/>
      <c r="X109" s="232"/>
      <c r="Y109" s="232"/>
      <c r="Z109" s="232"/>
      <c r="AA109" s="232"/>
      <c r="AB109" s="232"/>
      <c r="AC109" s="232"/>
      <c r="AD109" s="232"/>
      <c r="AE109" s="232"/>
      <c r="AF109" s="232"/>
      <c r="AG109" s="232"/>
      <c r="AH109" s="232"/>
      <c r="AI109" s="232"/>
      <c r="AJ109" s="232"/>
      <c r="AK109" s="232"/>
      <c r="AL109" s="232"/>
      <c r="AM109" s="228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252"/>
      <c r="AX109" s="151"/>
      <c r="AY109" s="151"/>
      <c r="AZ109" s="151"/>
      <c r="BA109" s="151"/>
      <c r="BB109" s="215"/>
      <c r="BC109" s="215"/>
      <c r="BD109" s="221">
        <f t="shared" si="11"/>
        <v>8.75</v>
      </c>
      <c r="BE109" s="225">
        <v>31500</v>
      </c>
      <c r="BF109" s="219">
        <v>368.12</v>
      </c>
      <c r="BG109" s="219">
        <v>456.056817500036</v>
      </c>
      <c r="BH109" s="219">
        <v>-461.58561505956698</v>
      </c>
      <c r="BI109" s="224">
        <v>51.7583273154587</v>
      </c>
      <c r="BJ109" s="224">
        <v>5.6916907413162097</v>
      </c>
      <c r="BK109" s="221">
        <f t="shared" si="12"/>
        <v>-0.42893547122094677</v>
      </c>
      <c r="BL109" s="221">
        <f t="shared" si="13"/>
        <v>-144.58702269892342</v>
      </c>
      <c r="BM109" s="225">
        <v>31500</v>
      </c>
      <c r="BN109" s="219">
        <v>368.12</v>
      </c>
      <c r="BO109" s="219">
        <v>474.60538327609498</v>
      </c>
      <c r="BP109" s="219">
        <v>-479.483055262618</v>
      </c>
      <c r="BQ109" s="224">
        <v>51.893890014244199</v>
      </c>
      <c r="BR109" s="224">
        <v>5.8323287763810896</v>
      </c>
      <c r="BS109" s="221">
        <f t="shared" si="14"/>
        <v>-0.29965363864158689</v>
      </c>
      <c r="BT109" s="221">
        <f t="shared" si="15"/>
        <v>-144.58702269892342</v>
      </c>
      <c r="BU109" s="228"/>
      <c r="BV109" s="222">
        <v>-46.147196242228098</v>
      </c>
      <c r="BW109" s="222">
        <v>-35.740538591414797</v>
      </c>
      <c r="BX109" s="221">
        <f t="shared" si="16"/>
        <v>-50.865320715251833</v>
      </c>
      <c r="BY109" s="221">
        <f t="shared" si="17"/>
        <v>-38.963732890490093</v>
      </c>
      <c r="BZ109" s="228"/>
      <c r="CA109" s="228"/>
      <c r="CB109" s="228"/>
      <c r="CC109" s="228"/>
      <c r="CD109" s="228"/>
      <c r="CE109" s="228"/>
      <c r="CF109" s="228"/>
      <c r="CG109" s="228"/>
      <c r="CH109" s="228"/>
      <c r="CI109" s="228"/>
      <c r="CJ109" s="228"/>
      <c r="CK109" s="228"/>
      <c r="CL109" s="228"/>
      <c r="CM109" s="228"/>
      <c r="CN109" s="228"/>
      <c r="CO109" s="228"/>
      <c r="CP109" s="228"/>
      <c r="CQ109" s="228"/>
      <c r="CR109" s="228"/>
    </row>
    <row r="110" spans="1:96" ht="12" customHeight="1">
      <c r="A110" s="228"/>
      <c r="B110" s="228"/>
      <c r="C110" s="228"/>
      <c r="D110" s="228"/>
      <c r="E110" s="228"/>
      <c r="F110" s="228"/>
      <c r="G110" s="228"/>
      <c r="H110" s="228"/>
      <c r="I110" s="228"/>
      <c r="J110" s="228"/>
      <c r="K110" s="228"/>
      <c r="L110" s="228"/>
      <c r="M110" s="228"/>
      <c r="N110" s="228"/>
      <c r="O110" s="228"/>
      <c r="P110" s="228"/>
      <c r="Q110" s="228"/>
      <c r="R110" s="228"/>
      <c r="S110" s="228"/>
      <c r="T110" s="228"/>
      <c r="U110" s="228"/>
      <c r="V110" s="228"/>
      <c r="W110" s="228"/>
      <c r="X110" s="232"/>
      <c r="Y110" s="232"/>
      <c r="Z110" s="232"/>
      <c r="AA110" s="232"/>
      <c r="AB110" s="232"/>
      <c r="AC110" s="232"/>
      <c r="AD110" s="232"/>
      <c r="AE110" s="232"/>
      <c r="AF110" s="232"/>
      <c r="AG110" s="232"/>
      <c r="AH110" s="232"/>
      <c r="AI110" s="232"/>
      <c r="AJ110" s="232"/>
      <c r="AK110" s="232"/>
      <c r="AL110" s="232"/>
      <c r="AM110" s="228"/>
      <c r="AN110" s="151"/>
      <c r="AO110" s="151"/>
      <c r="AP110" s="151"/>
      <c r="AQ110" s="151"/>
      <c r="AR110" s="151"/>
      <c r="AS110" s="151"/>
      <c r="AT110" s="151"/>
      <c r="AU110" s="151"/>
      <c r="AV110" s="151"/>
      <c r="AW110" s="252"/>
      <c r="AX110" s="151"/>
      <c r="AY110" s="151"/>
      <c r="AZ110" s="151"/>
      <c r="BA110" s="151"/>
      <c r="BB110" s="215"/>
      <c r="BC110" s="215"/>
      <c r="BD110" s="221">
        <f t="shared" si="11"/>
        <v>8.8333333333333339</v>
      </c>
      <c r="BE110" s="225">
        <v>31800</v>
      </c>
      <c r="BF110" s="219">
        <v>368.89559005000001</v>
      </c>
      <c r="BG110" s="219">
        <v>444.57445744762202</v>
      </c>
      <c r="BH110" s="219">
        <v>-449.94648129082299</v>
      </c>
      <c r="BI110" s="224">
        <v>51.671212488591699</v>
      </c>
      <c r="BJ110" s="224">
        <v>5.60543021121621</v>
      </c>
      <c r="BK110" s="221">
        <f t="shared" si="12"/>
        <v>-0.51519600132094645</v>
      </c>
      <c r="BL110" s="221">
        <f t="shared" si="13"/>
        <v>-143.81143264892341</v>
      </c>
      <c r="BM110" s="225">
        <v>31800</v>
      </c>
      <c r="BN110" s="219">
        <v>368.89559005000001</v>
      </c>
      <c r="BO110" s="219">
        <v>465.547032058262</v>
      </c>
      <c r="BP110" s="219">
        <v>-470.39861070692302</v>
      </c>
      <c r="BQ110" s="224">
        <v>51.826673924641099</v>
      </c>
      <c r="BR110" s="224">
        <v>5.7651011505760899</v>
      </c>
      <c r="BS110" s="221">
        <f t="shared" si="14"/>
        <v>-0.36688126444658664</v>
      </c>
      <c r="BT110" s="221">
        <f t="shared" si="15"/>
        <v>-143.81143264892341</v>
      </c>
      <c r="BU110" s="228"/>
      <c r="BV110" s="222">
        <v>-57.779880524988897</v>
      </c>
      <c r="BW110" s="222">
        <v>-43.377787432129203</v>
      </c>
      <c r="BX110" s="221">
        <f t="shared" si="16"/>
        <v>-62.498004998012632</v>
      </c>
      <c r="BY110" s="221">
        <f t="shared" si="17"/>
        <v>-46.600981731204499</v>
      </c>
      <c r="BZ110" s="228"/>
      <c r="CA110" s="228"/>
      <c r="CB110" s="228"/>
      <c r="CC110" s="228"/>
      <c r="CD110" s="228"/>
      <c r="CE110" s="228"/>
      <c r="CF110" s="228"/>
      <c r="CG110" s="228"/>
      <c r="CH110" s="228"/>
      <c r="CI110" s="228"/>
      <c r="CJ110" s="228"/>
      <c r="CK110" s="228"/>
      <c r="CL110" s="228"/>
      <c r="CM110" s="228"/>
      <c r="CN110" s="228"/>
      <c r="CO110" s="228"/>
      <c r="CP110" s="228"/>
      <c r="CQ110" s="228"/>
      <c r="CR110" s="228"/>
    </row>
    <row r="111" spans="1:96" ht="12" customHeight="1">
      <c r="A111" s="228"/>
      <c r="B111" s="228"/>
      <c r="C111" s="228"/>
      <c r="D111" s="228"/>
      <c r="E111" s="228"/>
      <c r="F111" s="228"/>
      <c r="G111" s="228"/>
      <c r="H111" s="228"/>
      <c r="I111" s="228"/>
      <c r="J111" s="228"/>
      <c r="K111" s="228"/>
      <c r="L111" s="228"/>
      <c r="M111" s="228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32"/>
      <c r="Y111" s="232"/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28"/>
      <c r="AN111" s="151"/>
      <c r="AO111" s="151"/>
      <c r="AP111" s="151"/>
      <c r="AQ111" s="151"/>
      <c r="AR111" s="151"/>
      <c r="AS111" s="151"/>
      <c r="AT111" s="151"/>
      <c r="AU111" s="151"/>
      <c r="AV111" s="151"/>
      <c r="AW111" s="252"/>
      <c r="AX111" s="151"/>
      <c r="AY111" s="151"/>
      <c r="AZ111" s="151"/>
      <c r="BA111" s="151"/>
      <c r="BB111" s="215"/>
      <c r="BC111" s="215"/>
      <c r="BD111" s="221">
        <f t="shared" si="11"/>
        <v>8.9166666666666661</v>
      </c>
      <c r="BE111" s="225">
        <v>32100</v>
      </c>
      <c r="BF111" s="219">
        <v>371.21386268999998</v>
      </c>
      <c r="BG111" s="219">
        <v>433.63564231585599</v>
      </c>
      <c r="BH111" s="219">
        <v>-438.80523340679201</v>
      </c>
      <c r="BI111" s="224">
        <v>51.587177177341999</v>
      </c>
      <c r="BJ111" s="224">
        <v>5.52263501733478</v>
      </c>
      <c r="BK111" s="221">
        <f t="shared" si="12"/>
        <v>-0.59799119520237642</v>
      </c>
      <c r="BL111" s="221">
        <f t="shared" si="13"/>
        <v>-141.49316000892344</v>
      </c>
      <c r="BM111" s="225">
        <v>32100</v>
      </c>
      <c r="BN111" s="219">
        <v>371.21386268999998</v>
      </c>
      <c r="BO111" s="219">
        <v>456.88507471494501</v>
      </c>
      <c r="BP111" s="219">
        <v>-461.66999700184698</v>
      </c>
      <c r="BQ111" s="224">
        <v>51.7617540544055</v>
      </c>
      <c r="BR111" s="224">
        <v>5.70048885246349</v>
      </c>
      <c r="BS111" s="221">
        <f t="shared" si="14"/>
        <v>-0.43149356255918647</v>
      </c>
      <c r="BT111" s="221">
        <f t="shared" si="15"/>
        <v>-141.49316000892344</v>
      </c>
      <c r="BU111" s="228"/>
      <c r="BV111" s="222">
        <v>-68.779754950780102</v>
      </c>
      <c r="BW111" s="222">
        <v>-50.539959287374501</v>
      </c>
      <c r="BX111" s="221">
        <f t="shared" si="16"/>
        <v>-73.497879423803838</v>
      </c>
      <c r="BY111" s="221">
        <f t="shared" si="17"/>
        <v>-53.763153586449796</v>
      </c>
      <c r="BZ111" s="228"/>
      <c r="CA111" s="228"/>
      <c r="CB111" s="228"/>
      <c r="CC111" s="228"/>
      <c r="CD111" s="228"/>
      <c r="CE111" s="228"/>
      <c r="CF111" s="228"/>
      <c r="CG111" s="228"/>
      <c r="CH111" s="228"/>
      <c r="CI111" s="228"/>
      <c r="CJ111" s="228"/>
      <c r="CK111" s="228"/>
      <c r="CL111" s="228"/>
      <c r="CM111" s="228"/>
      <c r="CN111" s="228"/>
      <c r="CO111" s="228"/>
      <c r="CP111" s="228"/>
      <c r="CQ111" s="228"/>
      <c r="CR111" s="228"/>
    </row>
    <row r="112" spans="1:96" ht="12" customHeight="1">
      <c r="A112" s="228"/>
      <c r="B112" s="228"/>
      <c r="C112" s="228"/>
      <c r="D112" s="228"/>
      <c r="E112" s="228"/>
      <c r="F112" s="228"/>
      <c r="G112" s="228"/>
      <c r="H112" s="228"/>
      <c r="I112" s="228"/>
      <c r="J112" s="228"/>
      <c r="K112" s="228"/>
      <c r="L112" s="228"/>
      <c r="M112" s="228"/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32"/>
      <c r="Y112" s="232"/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28"/>
      <c r="AN112" s="151"/>
      <c r="AO112" s="151"/>
      <c r="AP112" s="151"/>
      <c r="AQ112" s="151"/>
      <c r="AR112" s="151"/>
      <c r="AS112" s="151"/>
      <c r="AT112" s="151"/>
      <c r="AU112" s="151"/>
      <c r="AV112" s="151"/>
      <c r="AW112" s="252"/>
      <c r="AX112" s="151"/>
      <c r="AY112" s="151"/>
      <c r="AZ112" s="151"/>
      <c r="BA112" s="151"/>
      <c r="BB112" s="215"/>
      <c r="BC112" s="215"/>
      <c r="BD112" s="221">
        <f t="shared" si="11"/>
        <v>9</v>
      </c>
      <c r="BE112" s="225">
        <v>32400</v>
      </c>
      <c r="BF112" s="219">
        <v>375.04941841999999</v>
      </c>
      <c r="BG112" s="219">
        <v>423.32475675709298</v>
      </c>
      <c r="BH112" s="219">
        <v>-428.24556594580599</v>
      </c>
      <c r="BI112" s="224">
        <v>51.506960046462403</v>
      </c>
      <c r="BJ112" s="224">
        <v>5.4440634610557002</v>
      </c>
      <c r="BK112" s="221">
        <f t="shared" si="12"/>
        <v>-0.67656275148145628</v>
      </c>
      <c r="BL112" s="221">
        <f t="shared" si="13"/>
        <v>-137.65760427892343</v>
      </c>
      <c r="BM112" s="225">
        <v>32400</v>
      </c>
      <c r="BN112" s="219">
        <v>375.04941841999999</v>
      </c>
      <c r="BO112" s="219">
        <v>448.68714530276901</v>
      </c>
      <c r="BP112" s="219">
        <v>-453.36412424239199</v>
      </c>
      <c r="BQ112" s="224">
        <v>51.699688660922902</v>
      </c>
      <c r="BR112" s="224">
        <v>5.6390652841825801</v>
      </c>
      <c r="BS112" s="221">
        <f t="shared" si="14"/>
        <v>-0.49291713084009636</v>
      </c>
      <c r="BT112" s="221">
        <f t="shared" si="15"/>
        <v>-137.65760427892343</v>
      </c>
      <c r="BU112" s="228"/>
      <c r="BV112" s="222">
        <v>-79.026348018123898</v>
      </c>
      <c r="BW112" s="222">
        <v>-57.148613480117099</v>
      </c>
      <c r="BX112" s="221">
        <f t="shared" si="16"/>
        <v>-83.744472491147633</v>
      </c>
      <c r="BY112" s="221">
        <f t="shared" si="17"/>
        <v>-60.371807779192395</v>
      </c>
      <c r="BZ112" s="228"/>
      <c r="CA112" s="228"/>
      <c r="CB112" s="228"/>
      <c r="CC112" s="228"/>
      <c r="CD112" s="228"/>
      <c r="CE112" s="228"/>
      <c r="CF112" s="228"/>
      <c r="CG112" s="228"/>
      <c r="CH112" s="228"/>
      <c r="CI112" s="228"/>
      <c r="CJ112" s="228"/>
      <c r="CK112" s="228"/>
      <c r="CL112" s="228"/>
      <c r="CM112" s="228"/>
      <c r="CN112" s="228"/>
      <c r="CO112" s="228"/>
      <c r="CP112" s="228"/>
      <c r="CQ112" s="228"/>
      <c r="CR112" s="228"/>
    </row>
    <row r="113" spans="1:96" ht="12" customHeight="1">
      <c r="A113" s="228"/>
      <c r="B113" s="228"/>
      <c r="C113" s="228"/>
      <c r="D113" s="228"/>
      <c r="E113" s="228"/>
      <c r="F113" s="228"/>
      <c r="G113" s="228"/>
      <c r="H113" s="228"/>
      <c r="I113" s="228"/>
      <c r="J113" s="228"/>
      <c r="K113" s="228"/>
      <c r="L113" s="228"/>
      <c r="M113" s="228"/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32"/>
      <c r="Y113" s="232"/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28"/>
      <c r="AN113" s="151"/>
      <c r="AO113" s="151"/>
      <c r="AP113" s="151"/>
      <c r="AQ113" s="151"/>
      <c r="AR113" s="151"/>
      <c r="AS113" s="151"/>
      <c r="AT113" s="151"/>
      <c r="AU113" s="151"/>
      <c r="AV113" s="151"/>
      <c r="AW113" s="252"/>
      <c r="AX113" s="151"/>
      <c r="AY113" s="151"/>
      <c r="AZ113" s="151"/>
      <c r="BA113" s="151"/>
      <c r="BB113" s="215"/>
      <c r="BC113" s="215"/>
      <c r="BD113" s="221">
        <f t="shared" si="11"/>
        <v>9.0833333333333339</v>
      </c>
      <c r="BE113" s="225">
        <v>32700</v>
      </c>
      <c r="BF113" s="219">
        <v>380.36023411000002</v>
      </c>
      <c r="BG113" s="219">
        <v>413.724881777321</v>
      </c>
      <c r="BH113" s="219">
        <v>-418.34964406574699</v>
      </c>
      <c r="BI113" s="224">
        <v>51.431313971359501</v>
      </c>
      <c r="BJ113" s="224">
        <v>5.3704890007370301</v>
      </c>
      <c r="BK113" s="221">
        <f t="shared" si="12"/>
        <v>-0.75013721180012638</v>
      </c>
      <c r="BL113" s="221">
        <f t="shared" si="13"/>
        <v>-132.3467885889234</v>
      </c>
      <c r="BM113" s="225">
        <v>32700</v>
      </c>
      <c r="BN113" s="219">
        <v>380.36023411000002</v>
      </c>
      <c r="BO113" s="219">
        <v>441.01923240652098</v>
      </c>
      <c r="BP113" s="219">
        <v>-445.54615623122601</v>
      </c>
      <c r="BQ113" s="224">
        <v>51.641037337361901</v>
      </c>
      <c r="BR113" s="224">
        <v>5.5814056099777503</v>
      </c>
      <c r="BS113" s="221">
        <f t="shared" si="14"/>
        <v>-0.55057680504492623</v>
      </c>
      <c r="BT113" s="221">
        <f t="shared" si="15"/>
        <v>-132.3467885889234</v>
      </c>
      <c r="BU113" s="228"/>
      <c r="BV113" s="222">
        <v>-88.407438223021501</v>
      </c>
      <c r="BW113" s="222">
        <v>-63.131371502881898</v>
      </c>
      <c r="BX113" s="221">
        <f t="shared" si="16"/>
        <v>-93.125562696045236</v>
      </c>
      <c r="BY113" s="221">
        <f t="shared" si="17"/>
        <v>-66.354565801957193</v>
      </c>
      <c r="BZ113" s="228"/>
      <c r="CA113" s="228"/>
      <c r="CB113" s="228"/>
      <c r="CC113" s="228"/>
      <c r="CD113" s="228"/>
      <c r="CE113" s="228"/>
      <c r="CF113" s="228"/>
      <c r="CG113" s="228"/>
      <c r="CH113" s="228"/>
      <c r="CI113" s="228"/>
      <c r="CJ113" s="228"/>
      <c r="CK113" s="228"/>
      <c r="CL113" s="228"/>
      <c r="CM113" s="228"/>
      <c r="CN113" s="228"/>
      <c r="CO113" s="228"/>
      <c r="CP113" s="228"/>
      <c r="CQ113" s="228"/>
      <c r="CR113" s="228"/>
    </row>
    <row r="114" spans="1:96" ht="12" customHeight="1">
      <c r="A114" s="228"/>
      <c r="B114" s="228"/>
      <c r="C114" s="228"/>
      <c r="D114" s="228"/>
      <c r="E114" s="228"/>
      <c r="F114" s="228"/>
      <c r="G114" s="228"/>
      <c r="H114" s="228"/>
      <c r="I114" s="228"/>
      <c r="J114" s="228"/>
      <c r="K114" s="228"/>
      <c r="L114" s="228"/>
      <c r="M114" s="228"/>
      <c r="N114" s="228"/>
      <c r="O114" s="228"/>
      <c r="P114" s="228"/>
      <c r="Q114" s="228"/>
      <c r="R114" s="228"/>
      <c r="S114" s="228"/>
      <c r="T114" s="228"/>
      <c r="U114" s="228"/>
      <c r="V114" s="228"/>
      <c r="W114" s="228"/>
      <c r="X114" s="232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28"/>
      <c r="AN114" s="151"/>
      <c r="AO114" s="151"/>
      <c r="AP114" s="151"/>
      <c r="AQ114" s="151"/>
      <c r="AR114" s="151"/>
      <c r="AS114" s="151"/>
      <c r="AT114" s="151"/>
      <c r="AU114" s="151"/>
      <c r="AV114" s="151"/>
      <c r="AW114" s="252"/>
      <c r="AX114" s="151"/>
      <c r="AY114" s="151"/>
      <c r="AZ114" s="151"/>
      <c r="BA114" s="151"/>
      <c r="BB114" s="215"/>
      <c r="BC114" s="215"/>
      <c r="BD114" s="221">
        <f t="shared" si="11"/>
        <v>9.1666666666666661</v>
      </c>
      <c r="BE114" s="225">
        <v>33000</v>
      </c>
      <c r="BF114" s="219">
        <v>387.08812332999997</v>
      </c>
      <c r="BG114" s="219">
        <v>404.91867695397798</v>
      </c>
      <c r="BH114" s="219">
        <v>-409.19898006484499</v>
      </c>
      <c r="BI114" s="224">
        <v>51.3610099823604</v>
      </c>
      <c r="BJ114" s="224">
        <v>5.3027036633310596</v>
      </c>
      <c r="BK114" s="221">
        <f t="shared" si="12"/>
        <v>-0.81792254920609686</v>
      </c>
      <c r="BL114" s="221">
        <f t="shared" si="13"/>
        <v>-125.61889936892345</v>
      </c>
      <c r="BM114" s="225">
        <v>33000</v>
      </c>
      <c r="BN114" s="219">
        <v>387.08812332999997</v>
      </c>
      <c r="BO114" s="219">
        <v>433.94619100974103</v>
      </c>
      <c r="BP114" s="219">
        <v>-438.28001450610299</v>
      </c>
      <c r="BQ114" s="224">
        <v>51.586362957267298</v>
      </c>
      <c r="BR114" s="224">
        <v>5.5280884288876297</v>
      </c>
      <c r="BS114" s="221">
        <f t="shared" si="14"/>
        <v>-0.60389398613504675</v>
      </c>
      <c r="BT114" s="221">
        <f t="shared" si="15"/>
        <v>-125.61889936892345</v>
      </c>
      <c r="BU114" s="228"/>
      <c r="BV114" s="222">
        <v>-96.820283117810504</v>
      </c>
      <c r="BW114" s="222">
        <v>-68.422709712935998</v>
      </c>
      <c r="BX114" s="221">
        <f t="shared" si="16"/>
        <v>-101.53840759083424</v>
      </c>
      <c r="BY114" s="221">
        <f t="shared" si="17"/>
        <v>-71.6459040120113</v>
      </c>
      <c r="BZ114" s="228"/>
      <c r="CA114" s="228"/>
      <c r="CB114" s="228"/>
      <c r="CC114" s="228"/>
      <c r="CD114" s="228"/>
      <c r="CE114" s="228"/>
      <c r="CF114" s="228"/>
      <c r="CG114" s="228"/>
      <c r="CH114" s="228"/>
      <c r="CI114" s="228"/>
      <c r="CJ114" s="228"/>
      <c r="CK114" s="228"/>
      <c r="CL114" s="228"/>
      <c r="CM114" s="228"/>
      <c r="CN114" s="228"/>
      <c r="CO114" s="228"/>
      <c r="CP114" s="228"/>
      <c r="CQ114" s="228"/>
      <c r="CR114" s="228"/>
    </row>
    <row r="115" spans="1:96" ht="12" customHeight="1">
      <c r="A115" s="228"/>
      <c r="B115" s="228"/>
      <c r="C115" s="228"/>
      <c r="D115" s="228"/>
      <c r="E115" s="228"/>
      <c r="F115" s="228"/>
      <c r="G115" s="228"/>
      <c r="H115" s="228"/>
      <c r="I115" s="228"/>
      <c r="J115" s="228"/>
      <c r="K115" s="228"/>
      <c r="L115" s="228"/>
      <c r="M115" s="228"/>
      <c r="N115" s="228"/>
      <c r="O115" s="228"/>
      <c r="P115" s="228"/>
      <c r="Q115" s="228"/>
      <c r="R115" s="228"/>
      <c r="S115" s="228"/>
      <c r="T115" s="228"/>
      <c r="U115" s="228"/>
      <c r="V115" s="228"/>
      <c r="W115" s="228"/>
      <c r="X115" s="232"/>
      <c r="Y115" s="232"/>
      <c r="Z115" s="232"/>
      <c r="AA115" s="232"/>
      <c r="AB115" s="232"/>
      <c r="AC115" s="232"/>
      <c r="AD115" s="232"/>
      <c r="AE115" s="232"/>
      <c r="AF115" s="232"/>
      <c r="AG115" s="232"/>
      <c r="AH115" s="232"/>
      <c r="AI115" s="232"/>
      <c r="AJ115" s="232"/>
      <c r="AK115" s="232"/>
      <c r="AL115" s="232"/>
      <c r="AM115" s="228"/>
      <c r="AN115" s="151"/>
      <c r="AO115" s="151"/>
      <c r="AP115" s="151"/>
      <c r="AQ115" s="151"/>
      <c r="AR115" s="151"/>
      <c r="AS115" s="151"/>
      <c r="AT115" s="151"/>
      <c r="AU115" s="151"/>
      <c r="AV115" s="151"/>
      <c r="AW115" s="252"/>
      <c r="AX115" s="151"/>
      <c r="AY115" s="151"/>
      <c r="AZ115" s="151"/>
      <c r="BA115" s="151"/>
      <c r="BB115" s="215"/>
      <c r="BC115" s="215"/>
      <c r="BD115" s="221">
        <f t="shared" si="11"/>
        <v>9.25</v>
      </c>
      <c r="BE115" s="225">
        <v>33300</v>
      </c>
      <c r="BF115" s="219">
        <v>395.15937394000002</v>
      </c>
      <c r="BG115" s="219">
        <v>396.98930259930302</v>
      </c>
      <c r="BH115" s="219">
        <v>-400.87538551357699</v>
      </c>
      <c r="BI115" s="224">
        <v>51.296840918268501</v>
      </c>
      <c r="BJ115" s="224">
        <v>5.2415207374700303</v>
      </c>
      <c r="BK115" s="221">
        <f t="shared" si="12"/>
        <v>-0.87910547506712611</v>
      </c>
      <c r="BL115" s="221">
        <f t="shared" si="13"/>
        <v>-117.5476487589234</v>
      </c>
      <c r="BM115" s="225">
        <v>33300</v>
      </c>
      <c r="BN115" s="219">
        <v>395.15937394000002</v>
      </c>
      <c r="BO115" s="219">
        <v>427.532265660885</v>
      </c>
      <c r="BP115" s="219">
        <v>-431.62891610392302</v>
      </c>
      <c r="BQ115" s="224">
        <v>51.5362334363166</v>
      </c>
      <c r="BR115" s="224">
        <v>5.4796970277034998</v>
      </c>
      <c r="BS115" s="221">
        <f t="shared" si="14"/>
        <v>-0.65228538731917673</v>
      </c>
      <c r="BT115" s="221">
        <f t="shared" si="15"/>
        <v>-117.5476487589234</v>
      </c>
      <c r="BU115" s="228"/>
      <c r="BV115" s="222">
        <v>-104.172744554641</v>
      </c>
      <c r="BW115" s="222">
        <v>-72.964676952446595</v>
      </c>
      <c r="BX115" s="221">
        <f t="shared" si="16"/>
        <v>-108.89086902766473</v>
      </c>
      <c r="BY115" s="221">
        <f t="shared" si="17"/>
        <v>-76.187871251521898</v>
      </c>
      <c r="BZ115" s="228"/>
      <c r="CA115" s="228"/>
      <c r="CB115" s="228"/>
      <c r="CC115" s="228"/>
      <c r="CD115" s="228"/>
      <c r="CE115" s="228"/>
      <c r="CF115" s="228"/>
      <c r="CG115" s="228"/>
      <c r="CH115" s="228"/>
      <c r="CI115" s="228"/>
      <c r="CJ115" s="228"/>
      <c r="CK115" s="228"/>
      <c r="CL115" s="228"/>
      <c r="CM115" s="228"/>
      <c r="CN115" s="228"/>
      <c r="CO115" s="228"/>
      <c r="CP115" s="228"/>
      <c r="CQ115" s="228"/>
      <c r="CR115" s="228"/>
    </row>
    <row r="116" spans="1:96" ht="12" customHeight="1">
      <c r="A116" s="228"/>
      <c r="B116" s="228"/>
      <c r="C116" s="228"/>
      <c r="D116" s="228"/>
      <c r="E116" s="228"/>
      <c r="F116" s="228"/>
      <c r="G116" s="228"/>
      <c r="H116" s="228"/>
      <c r="I116" s="228"/>
      <c r="J116" s="228"/>
      <c r="K116" s="228"/>
      <c r="L116" s="228"/>
      <c r="M116" s="228"/>
      <c r="N116" s="228"/>
      <c r="O116" s="228"/>
      <c r="P116" s="228"/>
      <c r="Q116" s="228"/>
      <c r="R116" s="228"/>
      <c r="S116" s="228"/>
      <c r="T116" s="228"/>
      <c r="U116" s="228"/>
      <c r="V116" s="228"/>
      <c r="W116" s="228"/>
      <c r="X116" s="232"/>
      <c r="Y116" s="232"/>
      <c r="Z116" s="232"/>
      <c r="AA116" s="232"/>
      <c r="AB116" s="232"/>
      <c r="AC116" s="232"/>
      <c r="AD116" s="232"/>
      <c r="AE116" s="232"/>
      <c r="AF116" s="232"/>
      <c r="AG116" s="232"/>
      <c r="AH116" s="232"/>
      <c r="AI116" s="232"/>
      <c r="AJ116" s="232"/>
      <c r="AK116" s="232"/>
      <c r="AL116" s="232"/>
      <c r="AM116" s="228"/>
      <c r="AN116" s="151"/>
      <c r="AO116" s="151"/>
      <c r="AP116" s="151"/>
      <c r="AQ116" s="151"/>
      <c r="AR116" s="151"/>
      <c r="AS116" s="151"/>
      <c r="AT116" s="151"/>
      <c r="AU116" s="151"/>
      <c r="AV116" s="151"/>
      <c r="AW116" s="252"/>
      <c r="AX116" s="151"/>
      <c r="AY116" s="151"/>
      <c r="AZ116" s="151"/>
      <c r="BA116" s="151"/>
      <c r="BB116" s="215"/>
      <c r="BC116" s="215"/>
      <c r="BD116" s="221">
        <f t="shared" si="11"/>
        <v>9.3333333333333339</v>
      </c>
      <c r="BE116" s="225">
        <v>33600</v>
      </c>
      <c r="BF116" s="219">
        <v>404.48555561000001</v>
      </c>
      <c r="BG116" s="219">
        <v>390.02129504413602</v>
      </c>
      <c r="BH116" s="219">
        <v>-393.461929621536</v>
      </c>
      <c r="BI116" s="224">
        <v>51.239624013179998</v>
      </c>
      <c r="BJ116" s="224">
        <v>5.1877758048086102</v>
      </c>
      <c r="BK116" s="221">
        <f t="shared" si="12"/>
        <v>-0.93285040772854622</v>
      </c>
      <c r="BL116" s="221">
        <f t="shared" si="13"/>
        <v>-108.22146708892342</v>
      </c>
      <c r="BM116" s="225">
        <v>33600</v>
      </c>
      <c r="BN116" s="219">
        <v>404.48555561000001</v>
      </c>
      <c r="BO116" s="219">
        <v>421.841566925184</v>
      </c>
      <c r="BP116" s="219">
        <v>-425.65589645202499</v>
      </c>
      <c r="BQ116" s="224">
        <v>51.4912228583256</v>
      </c>
      <c r="BR116" s="224">
        <v>5.4368196762756904</v>
      </c>
      <c r="BS116" s="221">
        <f t="shared" si="14"/>
        <v>-0.69516273874698609</v>
      </c>
      <c r="BT116" s="221">
        <f t="shared" si="15"/>
        <v>-108.22146708892342</v>
      </c>
      <c r="BU116" s="228"/>
      <c r="BV116" s="222">
        <v>-110.384297789813</v>
      </c>
      <c r="BW116" s="222">
        <v>-76.707529234179702</v>
      </c>
      <c r="BX116" s="221">
        <f t="shared" si="16"/>
        <v>-115.10242226283674</v>
      </c>
      <c r="BY116" s="221">
        <f t="shared" si="17"/>
        <v>-79.930723533255005</v>
      </c>
      <c r="BZ116" s="228"/>
      <c r="CA116" s="228"/>
      <c r="CB116" s="228"/>
      <c r="CC116" s="228"/>
      <c r="CD116" s="228"/>
      <c r="CE116" s="228"/>
      <c r="CF116" s="228"/>
      <c r="CG116" s="228"/>
      <c r="CH116" s="228"/>
      <c r="CI116" s="228"/>
      <c r="CJ116" s="228"/>
      <c r="CK116" s="228"/>
      <c r="CL116" s="228"/>
      <c r="CM116" s="228"/>
      <c r="CN116" s="228"/>
      <c r="CO116" s="228"/>
      <c r="CP116" s="228"/>
      <c r="CQ116" s="228"/>
      <c r="CR116" s="228"/>
    </row>
    <row r="117" spans="1:96" ht="12" customHeight="1">
      <c r="A117" s="228"/>
      <c r="B117" s="228"/>
      <c r="C117" s="228"/>
      <c r="D117" s="228"/>
      <c r="E117" s="228"/>
      <c r="F117" s="228"/>
      <c r="G117" s="228"/>
      <c r="H117" s="228"/>
      <c r="I117" s="228"/>
      <c r="J117" s="228"/>
      <c r="K117" s="228"/>
      <c r="L117" s="228"/>
      <c r="M117" s="228"/>
      <c r="N117" s="228"/>
      <c r="O117" s="228"/>
      <c r="P117" s="228"/>
      <c r="Q117" s="228"/>
      <c r="R117" s="228"/>
      <c r="S117" s="228"/>
      <c r="T117" s="228"/>
      <c r="U117" s="228"/>
      <c r="V117" s="228"/>
      <c r="W117" s="228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2"/>
      <c r="AI117" s="232"/>
      <c r="AJ117" s="232"/>
      <c r="AK117" s="232"/>
      <c r="AL117" s="232"/>
      <c r="AM117" s="228"/>
      <c r="AN117" s="151"/>
      <c r="AO117" s="151"/>
      <c r="AP117" s="151"/>
      <c r="AQ117" s="151"/>
      <c r="AR117" s="151"/>
      <c r="AS117" s="151"/>
      <c r="AT117" s="151"/>
      <c r="AU117" s="151"/>
      <c r="AV117" s="151"/>
      <c r="AW117" s="252"/>
      <c r="AX117" s="151"/>
      <c r="AY117" s="151"/>
      <c r="AZ117" s="151"/>
      <c r="BA117" s="151"/>
      <c r="BB117" s="215"/>
      <c r="BC117" s="215"/>
      <c r="BD117" s="221">
        <f t="shared" si="11"/>
        <v>9.4166666666666661</v>
      </c>
      <c r="BE117" s="225">
        <v>33900</v>
      </c>
      <c r="BF117" s="219">
        <v>414.96448874999999</v>
      </c>
      <c r="BG117" s="219">
        <v>384.10127052126398</v>
      </c>
      <c r="BH117" s="219">
        <v>-387.04380104602899</v>
      </c>
      <c r="BI117" s="224">
        <v>51.190201302889101</v>
      </c>
      <c r="BJ117" s="224">
        <v>5.1423248105222203</v>
      </c>
      <c r="BK117" s="221">
        <f t="shared" si="12"/>
        <v>-0.97830140201493609</v>
      </c>
      <c r="BL117" s="221">
        <f t="shared" si="13"/>
        <v>-97.742533948923437</v>
      </c>
      <c r="BM117" s="225">
        <v>33900</v>
      </c>
      <c r="BN117" s="219">
        <v>414.96448874999999</v>
      </c>
      <c r="BO117" s="219">
        <v>416.93842464575903</v>
      </c>
      <c r="BP117" s="219">
        <v>-420.42425193129202</v>
      </c>
      <c r="BQ117" s="224">
        <v>51.451911355766903</v>
      </c>
      <c r="BR117" s="224">
        <v>5.40004826410311</v>
      </c>
      <c r="BS117" s="221">
        <f t="shared" si="14"/>
        <v>-0.73193415091956648</v>
      </c>
      <c r="BT117" s="221">
        <f t="shared" si="15"/>
        <v>-97.742533948923437</v>
      </c>
      <c r="BU117" s="228"/>
      <c r="BV117" s="222">
        <v>-115.386913397193</v>
      </c>
      <c r="BW117" s="222">
        <v>-79.610274541614601</v>
      </c>
      <c r="BX117" s="221">
        <f t="shared" si="16"/>
        <v>-120.10503787021673</v>
      </c>
      <c r="BY117" s="221">
        <f t="shared" si="17"/>
        <v>-82.833468840689903</v>
      </c>
      <c r="BZ117" s="228"/>
      <c r="CA117" s="228"/>
      <c r="CB117" s="228"/>
      <c r="CC117" s="228"/>
      <c r="CD117" s="228"/>
      <c r="CE117" s="228"/>
      <c r="CF117" s="228"/>
      <c r="CG117" s="228"/>
      <c r="CH117" s="228"/>
      <c r="CI117" s="228"/>
      <c r="CJ117" s="228"/>
      <c r="CK117" s="228"/>
      <c r="CL117" s="228"/>
      <c r="CM117" s="228"/>
      <c r="CN117" s="228"/>
      <c r="CO117" s="228"/>
      <c r="CP117" s="228"/>
      <c r="CQ117" s="228"/>
      <c r="CR117" s="228"/>
    </row>
    <row r="118" spans="1:96" ht="12" customHeight="1">
      <c r="A118" s="228"/>
      <c r="B118" s="228"/>
      <c r="C118" s="228"/>
      <c r="D118" s="228"/>
      <c r="E118" s="228"/>
      <c r="F118" s="228"/>
      <c r="G118" s="228"/>
      <c r="H118" s="228"/>
      <c r="I118" s="228"/>
      <c r="J118" s="228"/>
      <c r="K118" s="228"/>
      <c r="L118" s="228"/>
      <c r="M118" s="228"/>
      <c r="N118" s="228"/>
      <c r="O118" s="228"/>
      <c r="P118" s="228"/>
      <c r="Q118" s="228"/>
      <c r="R118" s="228"/>
      <c r="S118" s="228"/>
      <c r="T118" s="228"/>
      <c r="U118" s="228"/>
      <c r="V118" s="228"/>
      <c r="W118" s="228"/>
      <c r="X118" s="232"/>
      <c r="Y118" s="232"/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28"/>
      <c r="AN118" s="151"/>
      <c r="AO118" s="151"/>
      <c r="AP118" s="151"/>
      <c r="AQ118" s="151"/>
      <c r="AR118" s="151"/>
      <c r="AS118" s="151"/>
      <c r="AT118" s="151"/>
      <c r="AU118" s="151"/>
      <c r="AV118" s="151"/>
      <c r="AW118" s="252"/>
      <c r="AX118" s="151"/>
      <c r="AY118" s="151"/>
      <c r="AZ118" s="151"/>
      <c r="BA118" s="151"/>
      <c r="BB118" s="215"/>
      <c r="BC118" s="215"/>
      <c r="BD118" s="221">
        <f t="shared" si="11"/>
        <v>9.5</v>
      </c>
      <c r="BE118" s="225">
        <v>34200</v>
      </c>
      <c r="BF118" s="219">
        <v>426.48136398000003</v>
      </c>
      <c r="BG118" s="219">
        <v>379.318286616264</v>
      </c>
      <c r="BH118" s="219">
        <v>-381.70892665757702</v>
      </c>
      <c r="BI118" s="224">
        <v>51.149436341433102</v>
      </c>
      <c r="BJ118" s="224">
        <v>5.1060374923851599</v>
      </c>
      <c r="BK118" s="221">
        <f t="shared" si="12"/>
        <v>-1.0145887201519965</v>
      </c>
      <c r="BL118" s="221">
        <f t="shared" si="13"/>
        <v>-86.225658718923398</v>
      </c>
      <c r="BM118" s="225">
        <v>34200</v>
      </c>
      <c r="BN118" s="219">
        <v>426.48136398000003</v>
      </c>
      <c r="BO118" s="219">
        <v>412.88752079058997</v>
      </c>
      <c r="BP118" s="219">
        <v>-415.99781660268701</v>
      </c>
      <c r="BQ118" s="224">
        <v>51.4188829652417</v>
      </c>
      <c r="BR118" s="224">
        <v>5.36997441592868</v>
      </c>
      <c r="BS118" s="221">
        <f t="shared" si="14"/>
        <v>-0.76200799909399652</v>
      </c>
      <c r="BT118" s="221">
        <f t="shared" si="15"/>
        <v>-86.225658718923398</v>
      </c>
      <c r="BU118" s="228"/>
      <c r="BV118" s="222">
        <v>-119.125802331904</v>
      </c>
      <c r="BW118" s="222">
        <v>-81.641121776775094</v>
      </c>
      <c r="BX118" s="221">
        <f t="shared" si="16"/>
        <v>-123.84392680492773</v>
      </c>
      <c r="BY118" s="221">
        <f t="shared" si="17"/>
        <v>-84.864316075850397</v>
      </c>
      <c r="BZ118" s="228"/>
      <c r="CA118" s="228"/>
      <c r="CB118" s="228"/>
      <c r="CC118" s="228"/>
      <c r="CD118" s="228"/>
      <c r="CE118" s="228"/>
      <c r="CF118" s="228"/>
      <c r="CG118" s="228"/>
      <c r="CH118" s="228"/>
      <c r="CI118" s="228"/>
      <c r="CJ118" s="228"/>
      <c r="CK118" s="228"/>
      <c r="CL118" s="228"/>
      <c r="CM118" s="228"/>
      <c r="CN118" s="228"/>
      <c r="CO118" s="228"/>
      <c r="CP118" s="228"/>
      <c r="CQ118" s="228"/>
      <c r="CR118" s="228"/>
    </row>
    <row r="119" spans="1:96" ht="12" customHeight="1">
      <c r="A119" s="228"/>
      <c r="B119" s="228"/>
      <c r="C119" s="228"/>
      <c r="D119" s="228"/>
      <c r="E119" s="228"/>
      <c r="F119" s="228"/>
      <c r="G119" s="228"/>
      <c r="H119" s="228"/>
      <c r="I119" s="228"/>
      <c r="J119" s="228"/>
      <c r="K119" s="228"/>
      <c r="L119" s="228"/>
      <c r="M119" s="228"/>
      <c r="N119" s="228"/>
      <c r="O119" s="228"/>
      <c r="P119" s="228"/>
      <c r="Q119" s="228"/>
      <c r="R119" s="228"/>
      <c r="S119" s="228"/>
      <c r="T119" s="228"/>
      <c r="U119" s="228"/>
      <c r="V119" s="228"/>
      <c r="W119" s="228"/>
      <c r="X119" s="232"/>
      <c r="Y119" s="232"/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28"/>
      <c r="AN119" s="151"/>
      <c r="AO119" s="151"/>
      <c r="AP119" s="151"/>
      <c r="AQ119" s="151"/>
      <c r="AR119" s="151"/>
      <c r="AS119" s="151"/>
      <c r="AT119" s="151"/>
      <c r="AU119" s="151"/>
      <c r="AV119" s="151"/>
      <c r="AW119" s="252"/>
      <c r="AX119" s="151"/>
      <c r="AY119" s="151"/>
      <c r="AZ119" s="151"/>
      <c r="BA119" s="151"/>
      <c r="BB119" s="215"/>
      <c r="BC119" s="215"/>
      <c r="BD119" s="221">
        <f t="shared" si="11"/>
        <v>9.5833333333333339</v>
      </c>
      <c r="BE119" s="225">
        <v>34500</v>
      </c>
      <c r="BF119" s="219">
        <v>438.91</v>
      </c>
      <c r="BG119" s="219">
        <v>375.76363897856697</v>
      </c>
      <c r="BH119" s="219">
        <v>-377.548148282456</v>
      </c>
      <c r="BI119" s="224">
        <v>51.118205315733903</v>
      </c>
      <c r="BJ119" s="224">
        <v>5.0797841617547803</v>
      </c>
      <c r="BK119" s="221">
        <f t="shared" si="12"/>
        <v>-1.0408420507823761</v>
      </c>
      <c r="BL119" s="221">
        <f t="shared" si="13"/>
        <v>-73.797022698923399</v>
      </c>
      <c r="BM119" s="225">
        <v>34500</v>
      </c>
      <c r="BN119" s="219">
        <v>438.91</v>
      </c>
      <c r="BO119" s="219">
        <v>409.75368424221199</v>
      </c>
      <c r="BP119" s="219">
        <v>-412.44096588644197</v>
      </c>
      <c r="BQ119" s="224">
        <v>51.392720521765099</v>
      </c>
      <c r="BR119" s="224">
        <v>5.3471821020013399</v>
      </c>
      <c r="BS119" s="221">
        <f t="shared" si="14"/>
        <v>-0.78480031302133657</v>
      </c>
      <c r="BT119" s="221">
        <f t="shared" si="15"/>
        <v>-73.797022698923399</v>
      </c>
      <c r="BU119" s="228"/>
      <c r="BV119" s="222">
        <v>-121.56001598431899</v>
      </c>
      <c r="BW119" s="222">
        <v>-82.777828938868893</v>
      </c>
      <c r="BX119" s="221">
        <f t="shared" si="16"/>
        <v>-126.27814045734273</v>
      </c>
      <c r="BY119" s="221">
        <f t="shared" si="17"/>
        <v>-86.001023237944196</v>
      </c>
      <c r="BZ119" s="228"/>
      <c r="CA119" s="228"/>
      <c r="CB119" s="228"/>
      <c r="CC119" s="228"/>
      <c r="CD119" s="228"/>
      <c r="CE119" s="228"/>
      <c r="CF119" s="228"/>
      <c r="CG119" s="228"/>
      <c r="CH119" s="228"/>
      <c r="CI119" s="228"/>
      <c r="CJ119" s="228"/>
      <c r="CK119" s="228"/>
      <c r="CL119" s="228"/>
      <c r="CM119" s="228"/>
      <c r="CN119" s="228"/>
      <c r="CO119" s="228"/>
      <c r="CP119" s="228"/>
      <c r="CQ119" s="228"/>
      <c r="CR119" s="228"/>
    </row>
    <row r="120" spans="1:96" ht="12" customHeight="1">
      <c r="A120" s="228"/>
      <c r="B120" s="228"/>
      <c r="C120" s="228"/>
      <c r="D120" s="228"/>
      <c r="E120" s="228"/>
      <c r="F120" s="228"/>
      <c r="G120" s="228"/>
      <c r="H120" s="228"/>
      <c r="I120" s="228"/>
      <c r="J120" s="228"/>
      <c r="K120" s="228"/>
      <c r="L120" s="228"/>
      <c r="M120" s="228"/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32"/>
      <c r="Y120" s="232"/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28"/>
      <c r="AN120" s="151"/>
      <c r="AO120" s="151"/>
      <c r="AP120" s="151"/>
      <c r="AQ120" s="151"/>
      <c r="AR120" s="151"/>
      <c r="AS120" s="151"/>
      <c r="AT120" s="151"/>
      <c r="AU120" s="151"/>
      <c r="AV120" s="151"/>
      <c r="AW120" s="252"/>
      <c r="AX120" s="151"/>
      <c r="AY120" s="151"/>
      <c r="AZ120" s="151"/>
      <c r="BA120" s="151"/>
      <c r="BB120" s="215"/>
      <c r="BC120" s="215"/>
      <c r="BD120" s="221">
        <f t="shared" si="11"/>
        <v>9.6666666666666661</v>
      </c>
      <c r="BE120" s="225">
        <v>34800</v>
      </c>
      <c r="BF120" s="219">
        <v>452.11422606999997</v>
      </c>
      <c r="BG120" s="219">
        <v>373.52982517322698</v>
      </c>
      <c r="BH120" s="219">
        <v>-374.65470348762199</v>
      </c>
      <c r="BI120" s="224">
        <v>51.097380346307602</v>
      </c>
      <c r="BJ120" s="224">
        <v>5.0644137045075501</v>
      </c>
      <c r="BK120" s="221">
        <f t="shared" si="12"/>
        <v>-1.0562125080296063</v>
      </c>
      <c r="BL120" s="221">
        <f t="shared" si="13"/>
        <v>-60.592796628923452</v>
      </c>
      <c r="BM120" s="225">
        <v>34800</v>
      </c>
      <c r="BN120" s="219">
        <v>452.11422606999997</v>
      </c>
      <c r="BO120" s="219">
        <v>407.60121474872</v>
      </c>
      <c r="BP120" s="219">
        <v>-409.81822017890801</v>
      </c>
      <c r="BQ120" s="224">
        <v>51.373996558891598</v>
      </c>
      <c r="BR120" s="224">
        <v>5.3322357346377203</v>
      </c>
      <c r="BS120" s="221">
        <f t="shared" si="14"/>
        <v>-0.79974668038495622</v>
      </c>
      <c r="BT120" s="221">
        <f t="shared" si="15"/>
        <v>-60.592796628923452</v>
      </c>
      <c r="BU120" s="228"/>
      <c r="BV120" s="222">
        <v>-122.66289465249</v>
      </c>
      <c r="BW120" s="222">
        <v>-83.007946720453504</v>
      </c>
      <c r="BX120" s="221">
        <f t="shared" si="16"/>
        <v>-127.38101912551373</v>
      </c>
      <c r="BY120" s="221">
        <f t="shared" si="17"/>
        <v>-86.231141019528806</v>
      </c>
      <c r="BZ120" s="228"/>
      <c r="CA120" s="228"/>
      <c r="CB120" s="228"/>
      <c r="CC120" s="228"/>
      <c r="CD120" s="228"/>
      <c r="CE120" s="228"/>
      <c r="CF120" s="228"/>
      <c r="CG120" s="228"/>
      <c r="CH120" s="228"/>
      <c r="CI120" s="228"/>
      <c r="CJ120" s="228"/>
      <c r="CK120" s="228"/>
      <c r="CL120" s="228"/>
      <c r="CM120" s="228"/>
      <c r="CN120" s="228"/>
      <c r="CO120" s="228"/>
      <c r="CP120" s="228"/>
      <c r="CQ120" s="228"/>
      <c r="CR120" s="228"/>
    </row>
    <row r="121" spans="1:96" ht="12" customHeight="1">
      <c r="A121" s="228"/>
      <c r="B121" s="228"/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32"/>
      <c r="Y121" s="232"/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28"/>
      <c r="AN121" s="151"/>
      <c r="AO121" s="151"/>
      <c r="AP121" s="151"/>
      <c r="AQ121" s="151"/>
      <c r="AR121" s="151"/>
      <c r="AS121" s="151"/>
      <c r="AT121" s="151"/>
      <c r="AU121" s="151"/>
      <c r="AV121" s="151"/>
      <c r="AW121" s="252"/>
      <c r="AX121" s="151"/>
      <c r="AY121" s="151"/>
      <c r="AZ121" s="151"/>
      <c r="BA121" s="151"/>
      <c r="BB121" s="215"/>
      <c r="BC121" s="215"/>
      <c r="BD121" s="221">
        <f t="shared" si="11"/>
        <v>9.75</v>
      </c>
      <c r="BE121" s="225">
        <v>35100</v>
      </c>
      <c r="BF121" s="219">
        <v>465.94937393999999</v>
      </c>
      <c r="BG121" s="219">
        <v>372.708386068599</v>
      </c>
      <c r="BH121" s="219">
        <v>-373.12271324536198</v>
      </c>
      <c r="BI121" s="224">
        <v>51.0878027497196</v>
      </c>
      <c r="BJ121" s="224">
        <v>5.0607209600102898</v>
      </c>
      <c r="BK121" s="221">
        <f t="shared" si="12"/>
        <v>-1.0599052525268666</v>
      </c>
      <c r="BL121" s="221">
        <f t="shared" si="13"/>
        <v>-46.757648758923438</v>
      </c>
      <c r="BM121" s="225">
        <v>35100</v>
      </c>
      <c r="BN121" s="219">
        <v>465.94937393999999</v>
      </c>
      <c r="BO121" s="219">
        <v>406.49260116046798</v>
      </c>
      <c r="BP121" s="219">
        <v>-408.19330973400798</v>
      </c>
      <c r="BQ121" s="224">
        <v>51.363259214214601</v>
      </c>
      <c r="BR121" s="224">
        <v>5.3256628957717602</v>
      </c>
      <c r="BS121" s="221">
        <f t="shared" si="14"/>
        <v>-0.80631951925091627</v>
      </c>
      <c r="BT121" s="221">
        <f t="shared" si="15"/>
        <v>-46.757648758923438</v>
      </c>
      <c r="BU121" s="228"/>
      <c r="BV121" s="222">
        <v>-122.422359521339</v>
      </c>
      <c r="BW121" s="222">
        <v>-82.328954853242806</v>
      </c>
      <c r="BX121" s="221">
        <f t="shared" si="16"/>
        <v>-127.14048399436274</v>
      </c>
      <c r="BY121" s="221">
        <f t="shared" si="17"/>
        <v>-85.552149152318108</v>
      </c>
      <c r="BZ121" s="228"/>
      <c r="CA121" s="228"/>
      <c r="CB121" s="228"/>
      <c r="CC121" s="228"/>
      <c r="CD121" s="228"/>
      <c r="CE121" s="228"/>
      <c r="CF121" s="228"/>
      <c r="CG121" s="228"/>
      <c r="CH121" s="228"/>
      <c r="CI121" s="228"/>
      <c r="CJ121" s="228"/>
      <c r="CK121" s="228"/>
      <c r="CL121" s="228"/>
      <c r="CM121" s="228"/>
      <c r="CN121" s="228"/>
      <c r="CO121" s="228"/>
      <c r="CP121" s="228"/>
      <c r="CQ121" s="228"/>
      <c r="CR121" s="228"/>
    </row>
    <row r="122" spans="1:96" ht="12" customHeight="1">
      <c r="A122" s="228"/>
      <c r="B122" s="228"/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/>
      <c r="Q122" s="228"/>
      <c r="R122" s="228"/>
      <c r="S122" s="228"/>
      <c r="T122" s="228"/>
      <c r="U122" s="228"/>
      <c r="V122" s="228"/>
      <c r="W122" s="228"/>
      <c r="X122" s="232"/>
      <c r="Y122" s="232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28"/>
      <c r="AN122" s="151"/>
      <c r="AO122" s="151"/>
      <c r="AP122" s="151"/>
      <c r="AQ122" s="151"/>
      <c r="AR122" s="151"/>
      <c r="AS122" s="151"/>
      <c r="AT122" s="151"/>
      <c r="AU122" s="151"/>
      <c r="AV122" s="151"/>
      <c r="AW122" s="252"/>
      <c r="AX122" s="151"/>
      <c r="AY122" s="151"/>
      <c r="AZ122" s="151"/>
      <c r="BA122" s="151"/>
      <c r="BB122" s="215"/>
      <c r="BC122" s="215"/>
      <c r="BD122" s="221">
        <f t="shared" si="11"/>
        <v>9.8333333333333339</v>
      </c>
      <c r="BE122" s="225">
        <v>35400</v>
      </c>
      <c r="BF122" s="219">
        <v>480.26386280999998</v>
      </c>
      <c r="BG122" s="219">
        <v>373.38636599217301</v>
      </c>
      <c r="BH122" s="219">
        <v>-373.04437216730599</v>
      </c>
      <c r="BI122" s="224">
        <v>51.0902445695639</v>
      </c>
      <c r="BJ122" s="224">
        <v>5.0694025933330904</v>
      </c>
      <c r="BK122" s="221">
        <f t="shared" si="12"/>
        <v>-1.051223619204066</v>
      </c>
      <c r="BL122" s="221">
        <f t="shared" si="13"/>
        <v>-32.443159888923446</v>
      </c>
      <c r="BM122" s="225">
        <v>35400</v>
      </c>
      <c r="BN122" s="219">
        <v>480.26386280999998</v>
      </c>
      <c r="BO122" s="219">
        <v>406.48652023279698</v>
      </c>
      <c r="BP122" s="219">
        <v>-407.62756782040299</v>
      </c>
      <c r="BQ122" s="224">
        <v>51.361012389157302</v>
      </c>
      <c r="BR122" s="224">
        <v>5.3279312565873704</v>
      </c>
      <c r="BS122" s="221">
        <f t="shared" si="14"/>
        <v>-0.80405115843530606</v>
      </c>
      <c r="BT122" s="221">
        <f t="shared" si="15"/>
        <v>-32.443159888923446</v>
      </c>
      <c r="BU122" s="228"/>
      <c r="BV122" s="222">
        <v>-120.841044950794</v>
      </c>
      <c r="BW122" s="222">
        <v>-80.748289710286898</v>
      </c>
      <c r="BX122" s="221">
        <f t="shared" si="16"/>
        <v>-125.55916942381774</v>
      </c>
      <c r="BY122" s="221">
        <f t="shared" si="17"/>
        <v>-83.9714840093622</v>
      </c>
      <c r="BZ122" s="228"/>
      <c r="CA122" s="228"/>
      <c r="CB122" s="228"/>
      <c r="CC122" s="228"/>
      <c r="CD122" s="228"/>
      <c r="CE122" s="228"/>
      <c r="CF122" s="228"/>
      <c r="CG122" s="228"/>
      <c r="CH122" s="228"/>
      <c r="CI122" s="228"/>
      <c r="CJ122" s="228"/>
      <c r="CK122" s="228"/>
      <c r="CL122" s="228"/>
      <c r="CM122" s="228"/>
      <c r="CN122" s="228"/>
      <c r="CO122" s="228"/>
      <c r="CP122" s="228"/>
      <c r="CQ122" s="228"/>
      <c r="CR122" s="228"/>
    </row>
    <row r="123" spans="1:96" ht="12" customHeight="1">
      <c r="A123" s="228"/>
      <c r="B123" s="228"/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/>
      <c r="S123" s="228"/>
      <c r="T123" s="228"/>
      <c r="U123" s="228"/>
      <c r="V123" s="228"/>
      <c r="W123" s="228"/>
      <c r="X123" s="232"/>
      <c r="Y123" s="232"/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28"/>
      <c r="AN123" s="151"/>
      <c r="AO123" s="151"/>
      <c r="AP123" s="151"/>
      <c r="AQ123" s="151"/>
      <c r="AR123" s="151"/>
      <c r="AS123" s="151"/>
      <c r="AT123" s="151"/>
      <c r="AU123" s="151"/>
      <c r="AV123" s="151"/>
      <c r="AW123" s="252"/>
      <c r="AX123" s="151"/>
      <c r="AY123" s="151"/>
      <c r="AZ123" s="151"/>
      <c r="BA123" s="151"/>
      <c r="BB123" s="215"/>
      <c r="BC123" s="215"/>
      <c r="BD123" s="221">
        <f t="shared" si="11"/>
        <v>9.9166666666666661</v>
      </c>
      <c r="BE123" s="225">
        <v>35700</v>
      </c>
      <c r="BF123" s="219">
        <v>494.90086016999999</v>
      </c>
      <c r="BG123" s="219">
        <v>375.64124860779998</v>
      </c>
      <c r="BH123" s="219">
        <v>-374.50559949661402</v>
      </c>
      <c r="BI123" s="224">
        <v>51.105358027539999</v>
      </c>
      <c r="BJ123" s="224">
        <v>5.0910023955845602</v>
      </c>
      <c r="BK123" s="221">
        <f t="shared" si="12"/>
        <v>-1.0296238169525962</v>
      </c>
      <c r="BL123" s="221">
        <f t="shared" si="13"/>
        <v>-17.806162528923437</v>
      </c>
      <c r="BM123" s="225">
        <v>35700</v>
      </c>
      <c r="BN123" s="219">
        <v>494.90086016999999</v>
      </c>
      <c r="BO123" s="219">
        <v>407.63505739036799</v>
      </c>
      <c r="BP123" s="219">
        <v>-408.17755342443598</v>
      </c>
      <c r="BQ123" s="224">
        <v>51.367689964123201</v>
      </c>
      <c r="BR123" s="224">
        <v>5.33941999380309</v>
      </c>
      <c r="BS123" s="221">
        <f t="shared" si="14"/>
        <v>-0.79256242121958653</v>
      </c>
      <c r="BT123" s="221">
        <f t="shared" si="15"/>
        <v>-17.806162528923437</v>
      </c>
      <c r="BU123" s="228"/>
      <c r="BV123" s="222">
        <v>-117.936269624072</v>
      </c>
      <c r="BW123" s="222">
        <v>-78.283262862221605</v>
      </c>
      <c r="BX123" s="221">
        <f t="shared" si="16"/>
        <v>-122.65439409709573</v>
      </c>
      <c r="BY123" s="221">
        <f t="shared" si="17"/>
        <v>-81.506457161296908</v>
      </c>
      <c r="BZ123" s="228"/>
      <c r="CA123" s="228"/>
      <c r="CB123" s="228"/>
      <c r="CC123" s="228"/>
      <c r="CD123" s="228"/>
      <c r="CE123" s="228"/>
      <c r="CF123" s="228"/>
      <c r="CG123" s="228"/>
      <c r="CH123" s="228"/>
      <c r="CI123" s="228"/>
      <c r="CJ123" s="228"/>
      <c r="CK123" s="228"/>
      <c r="CL123" s="228"/>
      <c r="CM123" s="228"/>
      <c r="CN123" s="228"/>
      <c r="CO123" s="228"/>
      <c r="CP123" s="228"/>
      <c r="CQ123" s="228"/>
      <c r="CR123" s="228"/>
    </row>
    <row r="124" spans="1:96" ht="12" customHeight="1">
      <c r="A124" s="228"/>
      <c r="B124" s="228"/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/>
      <c r="T124" s="228"/>
      <c r="U124" s="228"/>
      <c r="V124" s="228"/>
      <c r="W124" s="228"/>
      <c r="X124" s="232"/>
      <c r="Y124" s="232"/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28"/>
      <c r="AN124" s="151"/>
      <c r="AO124" s="151"/>
      <c r="AP124" s="151"/>
      <c r="AQ124" s="151"/>
      <c r="AR124" s="151"/>
      <c r="AS124" s="151"/>
      <c r="AT124" s="151"/>
      <c r="AU124" s="151"/>
      <c r="AV124" s="151"/>
      <c r="AW124" s="252"/>
      <c r="AX124" s="151"/>
      <c r="AY124" s="151"/>
      <c r="AZ124" s="151"/>
      <c r="BA124" s="151"/>
      <c r="BB124" s="215"/>
      <c r="BC124" s="215"/>
      <c r="BD124" s="221">
        <f t="shared" si="11"/>
        <v>10</v>
      </c>
      <c r="BE124" s="225">
        <v>36000</v>
      </c>
      <c r="BF124" s="219">
        <v>509.7</v>
      </c>
      <c r="BG124" s="219">
        <v>379.53445042975397</v>
      </c>
      <c r="BH124" s="219">
        <v>-377.580075944996</v>
      </c>
      <c r="BI124" s="224">
        <v>51.133614857448201</v>
      </c>
      <c r="BJ124" s="224">
        <v>5.1258496073561801</v>
      </c>
      <c r="BK124" s="221">
        <f t="shared" si="12"/>
        <v>-0.99477660518097633</v>
      </c>
      <c r="BL124" s="221">
        <f t="shared" si="13"/>
        <v>-3.0070226989234357</v>
      </c>
      <c r="BM124" s="225">
        <v>36000</v>
      </c>
      <c r="BN124" s="219">
        <v>509.7</v>
      </c>
      <c r="BO124" s="219">
        <v>409.98018704776098</v>
      </c>
      <c r="BP124" s="219">
        <v>-409.89187801271402</v>
      </c>
      <c r="BQ124" s="224">
        <v>51.383624770967003</v>
      </c>
      <c r="BR124" s="224">
        <v>5.3603870724095799</v>
      </c>
      <c r="BS124" s="221">
        <f t="shared" si="14"/>
        <v>-0.77159534261309659</v>
      </c>
      <c r="BT124" s="221">
        <f t="shared" si="15"/>
        <v>-3.0070226989234357</v>
      </c>
      <c r="BU124" s="228"/>
      <c r="BV124" s="222">
        <v>-113.739846872084</v>
      </c>
      <c r="BW124" s="222">
        <v>-74.960871479566705</v>
      </c>
      <c r="BX124" s="221">
        <f t="shared" si="16"/>
        <v>-118.45797134510774</v>
      </c>
      <c r="BY124" s="221">
        <f t="shared" si="17"/>
        <v>-78.184065778642008</v>
      </c>
      <c r="BZ124" s="228"/>
      <c r="CA124" s="228"/>
      <c r="CB124" s="228"/>
      <c r="CC124" s="228"/>
      <c r="CD124" s="228"/>
      <c r="CE124" s="228"/>
      <c r="CF124" s="228"/>
      <c r="CG124" s="228"/>
      <c r="CH124" s="228"/>
      <c r="CI124" s="228"/>
      <c r="CJ124" s="228"/>
      <c r="CK124" s="228"/>
      <c r="CL124" s="228"/>
      <c r="CM124" s="228"/>
      <c r="CN124" s="228"/>
      <c r="CO124" s="228"/>
      <c r="CP124" s="228"/>
      <c r="CQ124" s="228"/>
      <c r="CR124" s="228"/>
    </row>
    <row r="125" spans="1:96" ht="12" customHeight="1">
      <c r="A125" s="228"/>
      <c r="B125" s="228"/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/>
      <c r="U125" s="228"/>
      <c r="V125" s="228"/>
      <c r="W125" s="228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2"/>
      <c r="AI125" s="232"/>
      <c r="AJ125" s="232"/>
      <c r="AK125" s="232"/>
      <c r="AL125" s="232"/>
      <c r="AM125" s="228"/>
      <c r="AN125" s="151"/>
      <c r="AO125" s="151"/>
      <c r="AP125" s="151"/>
      <c r="AQ125" s="151"/>
      <c r="AR125" s="151"/>
      <c r="AS125" s="151"/>
      <c r="AT125" s="151"/>
      <c r="AU125" s="151"/>
      <c r="AV125" s="151"/>
      <c r="AW125" s="252"/>
      <c r="AX125" s="151"/>
      <c r="AY125" s="151"/>
      <c r="AZ125" s="151"/>
      <c r="BA125" s="151"/>
      <c r="BB125" s="215"/>
      <c r="BC125" s="215"/>
      <c r="BD125" s="221">
        <f t="shared" si="11"/>
        <v>10.083333333333334</v>
      </c>
      <c r="BE125" s="225">
        <v>36300</v>
      </c>
      <c r="BF125" s="219">
        <v>524.49913982999999</v>
      </c>
      <c r="BG125" s="219">
        <v>385.10378328213602</v>
      </c>
      <c r="BH125" s="219">
        <v>-382.32188073507302</v>
      </c>
      <c r="BI125" s="224">
        <v>51.175240599853403</v>
      </c>
      <c r="BJ125" s="224">
        <v>5.1739969407528701</v>
      </c>
      <c r="BK125" s="221">
        <f t="shared" si="12"/>
        <v>-0.94662927178428635</v>
      </c>
      <c r="BL125" s="221">
        <f t="shared" si="13"/>
        <v>11.792117131076566</v>
      </c>
      <c r="BM125" s="225">
        <v>36300</v>
      </c>
      <c r="BN125" s="219">
        <v>524.49913982999999</v>
      </c>
      <c r="BO125" s="219">
        <v>413.54968496749598</v>
      </c>
      <c r="BP125" s="219">
        <v>-412.80732750827599</v>
      </c>
      <c r="BQ125" s="224">
        <v>51.409014227429303</v>
      </c>
      <c r="BR125" s="224">
        <v>5.3909350266554403</v>
      </c>
      <c r="BS125" s="221">
        <f t="shared" si="14"/>
        <v>-0.74104738836723616</v>
      </c>
      <c r="BT125" s="221">
        <f t="shared" si="15"/>
        <v>11.792117131076566</v>
      </c>
      <c r="BU125" s="228"/>
      <c r="BV125" s="222">
        <v>-108.297736251293</v>
      </c>
      <c r="BW125" s="222">
        <v>-70.817502657562699</v>
      </c>
      <c r="BX125" s="221">
        <f t="shared" si="16"/>
        <v>-113.01586072431674</v>
      </c>
      <c r="BY125" s="221">
        <f t="shared" si="17"/>
        <v>-74.040696956638001</v>
      </c>
      <c r="BZ125" s="228"/>
      <c r="CA125" s="228"/>
      <c r="CB125" s="228"/>
      <c r="CC125" s="228"/>
      <c r="CD125" s="228"/>
      <c r="CE125" s="228"/>
      <c r="CF125" s="228"/>
      <c r="CG125" s="228"/>
      <c r="CH125" s="228"/>
      <c r="CI125" s="228"/>
      <c r="CJ125" s="228"/>
      <c r="CK125" s="228"/>
      <c r="CL125" s="228"/>
      <c r="CM125" s="228"/>
      <c r="CN125" s="228"/>
      <c r="CO125" s="228"/>
      <c r="CP125" s="228"/>
      <c r="CQ125" s="228"/>
      <c r="CR125" s="228"/>
    </row>
    <row r="126" spans="1:96" ht="12" customHeight="1">
      <c r="A126" s="228"/>
      <c r="B126" s="228"/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/>
      <c r="V126" s="228"/>
      <c r="W126" s="228"/>
      <c r="X126" s="232"/>
      <c r="Y126" s="232"/>
      <c r="Z126" s="232"/>
      <c r="AA126" s="232"/>
      <c r="AB126" s="232"/>
      <c r="AC126" s="232"/>
      <c r="AD126" s="232"/>
      <c r="AE126" s="232"/>
      <c r="AF126" s="232"/>
      <c r="AG126" s="232"/>
      <c r="AH126" s="232"/>
      <c r="AI126" s="232"/>
      <c r="AJ126" s="232"/>
      <c r="AK126" s="232"/>
      <c r="AL126" s="232"/>
      <c r="AM126" s="228"/>
      <c r="AN126" s="151"/>
      <c r="AO126" s="151"/>
      <c r="AP126" s="151"/>
      <c r="AQ126" s="151"/>
      <c r="AR126" s="151"/>
      <c r="AS126" s="151"/>
      <c r="AT126" s="151"/>
      <c r="AU126" s="151"/>
      <c r="AV126" s="151"/>
      <c r="AW126" s="252"/>
      <c r="AX126" s="151"/>
      <c r="AY126" s="151"/>
      <c r="AZ126" s="151"/>
      <c r="BA126" s="151"/>
      <c r="BB126" s="215"/>
      <c r="BC126" s="215"/>
      <c r="BD126" s="221">
        <f t="shared" si="11"/>
        <v>10.166666666666666</v>
      </c>
      <c r="BE126" s="225">
        <v>36600</v>
      </c>
      <c r="BF126" s="219">
        <v>539.13613719</v>
      </c>
      <c r="BG126" s="219">
        <v>392.35567532172399</v>
      </c>
      <c r="BH126" s="219">
        <v>-388.75733075657001</v>
      </c>
      <c r="BI126" s="224">
        <v>51.230152197093297</v>
      </c>
      <c r="BJ126" s="224">
        <v>5.23516758331498</v>
      </c>
      <c r="BK126" s="221">
        <f t="shared" si="12"/>
        <v>-0.88545862922217644</v>
      </c>
      <c r="BL126" s="221">
        <f t="shared" si="13"/>
        <v>26.429114491076575</v>
      </c>
      <c r="BM126" s="225">
        <v>36600</v>
      </c>
      <c r="BN126" s="219">
        <v>539.13613719</v>
      </c>
      <c r="BO126" s="219">
        <v>418.35280098412898</v>
      </c>
      <c r="BP126" s="219">
        <v>-416.94452250161999</v>
      </c>
      <c r="BQ126" s="224">
        <v>51.443885854799703</v>
      </c>
      <c r="BR126" s="224">
        <v>5.4309790588102498</v>
      </c>
      <c r="BS126" s="221">
        <f t="shared" si="14"/>
        <v>-0.70100335621242671</v>
      </c>
      <c r="BT126" s="221">
        <f t="shared" si="15"/>
        <v>26.429114491076575</v>
      </c>
      <c r="BU126" s="228"/>
      <c r="BV126" s="222">
        <v>-101.669540190992</v>
      </c>
      <c r="BW126" s="222">
        <v>-65.898534901803899</v>
      </c>
      <c r="BX126" s="221">
        <f t="shared" si="16"/>
        <v>-106.38766466401573</v>
      </c>
      <c r="BY126" s="221">
        <f t="shared" si="17"/>
        <v>-69.121729200879201</v>
      </c>
      <c r="BZ126" s="228"/>
      <c r="CA126" s="228"/>
      <c r="CB126" s="228"/>
      <c r="CC126" s="228"/>
      <c r="CD126" s="228"/>
      <c r="CE126" s="228"/>
      <c r="CF126" s="228"/>
      <c r="CG126" s="228"/>
      <c r="CH126" s="228"/>
      <c r="CI126" s="228"/>
      <c r="CJ126" s="228"/>
      <c r="CK126" s="228"/>
      <c r="CL126" s="228"/>
      <c r="CM126" s="228"/>
      <c r="CN126" s="228"/>
      <c r="CO126" s="228"/>
      <c r="CP126" s="228"/>
      <c r="CQ126" s="228"/>
      <c r="CR126" s="228"/>
    </row>
    <row r="127" spans="1:96" ht="12" customHeight="1">
      <c r="A127" s="228"/>
      <c r="B127" s="228"/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/>
      <c r="X127" s="232"/>
      <c r="Y127" s="232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28"/>
      <c r="AN127" s="151"/>
      <c r="AO127" s="151"/>
      <c r="AP127" s="151"/>
      <c r="AQ127" s="151"/>
      <c r="AR127" s="151"/>
      <c r="AS127" s="151"/>
      <c r="AT127" s="151"/>
      <c r="AU127" s="151"/>
      <c r="AV127" s="151"/>
      <c r="AW127" s="252"/>
      <c r="AX127" s="151"/>
      <c r="AY127" s="151"/>
      <c r="AZ127" s="151"/>
      <c r="BA127" s="151"/>
      <c r="BB127" s="215"/>
      <c r="BC127" s="215"/>
      <c r="BD127" s="221">
        <f t="shared" si="11"/>
        <v>10.25</v>
      </c>
      <c r="BE127" s="225">
        <v>36900</v>
      </c>
      <c r="BF127" s="219">
        <v>553.45062605999999</v>
      </c>
      <c r="BG127" s="219">
        <v>401.25825578630298</v>
      </c>
      <c r="BH127" s="219">
        <v>-396.87702342503098</v>
      </c>
      <c r="BI127" s="224">
        <v>51.297909493397597</v>
      </c>
      <c r="BJ127" s="224">
        <v>5.3087214230096498</v>
      </c>
      <c r="BK127" s="221">
        <f t="shared" si="12"/>
        <v>-0.81190478952750667</v>
      </c>
      <c r="BL127" s="221">
        <f t="shared" si="13"/>
        <v>40.743603361076566</v>
      </c>
      <c r="BM127" s="225">
        <v>36900</v>
      </c>
      <c r="BN127" s="219">
        <v>553.45062605999999</v>
      </c>
      <c r="BO127" s="219">
        <v>424.37616228377601</v>
      </c>
      <c r="BP127" s="219">
        <v>-422.30352096381898</v>
      </c>
      <c r="BQ127" s="224">
        <v>51.4880669940394</v>
      </c>
      <c r="BR127" s="224">
        <v>5.4802220063364002</v>
      </c>
      <c r="BS127" s="221">
        <f t="shared" si="14"/>
        <v>-0.65176040868627627</v>
      </c>
      <c r="BT127" s="221">
        <f t="shared" si="15"/>
        <v>40.743603361076566</v>
      </c>
      <c r="BU127" s="228"/>
      <c r="BV127" s="222">
        <v>-93.927851222747194</v>
      </c>
      <c r="BW127" s="222">
        <v>-60.257841139227303</v>
      </c>
      <c r="BX127" s="221">
        <f t="shared" si="16"/>
        <v>-98.645975695770929</v>
      </c>
      <c r="BY127" s="221">
        <f t="shared" si="17"/>
        <v>-63.481035438302598</v>
      </c>
      <c r="BZ127" s="228"/>
      <c r="CA127" s="228"/>
      <c r="CB127" s="228"/>
      <c r="CC127" s="228"/>
      <c r="CD127" s="228"/>
      <c r="CE127" s="228"/>
      <c r="CF127" s="228"/>
      <c r="CG127" s="228"/>
      <c r="CH127" s="228"/>
      <c r="CI127" s="228"/>
      <c r="CJ127" s="228"/>
      <c r="CK127" s="228"/>
      <c r="CL127" s="228"/>
      <c r="CM127" s="228"/>
      <c r="CN127" s="228"/>
      <c r="CO127" s="228"/>
      <c r="CP127" s="228"/>
      <c r="CQ127" s="228"/>
      <c r="CR127" s="228"/>
    </row>
    <row r="128" spans="1:96" ht="12" customHeight="1">
      <c r="A128" s="228"/>
      <c r="B128" s="228"/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32"/>
      <c r="Y128" s="232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28"/>
      <c r="AN128" s="151"/>
      <c r="AO128" s="151"/>
      <c r="AP128" s="151"/>
      <c r="AQ128" s="151"/>
      <c r="AR128" s="151"/>
      <c r="AS128" s="151"/>
      <c r="AT128" s="151"/>
      <c r="AU128" s="151"/>
      <c r="AV128" s="151"/>
      <c r="AW128" s="252"/>
      <c r="AX128" s="151"/>
      <c r="AY128" s="151"/>
      <c r="AZ128" s="151"/>
      <c r="BA128" s="151"/>
      <c r="BB128" s="215"/>
      <c r="BC128" s="215"/>
      <c r="BD128" s="221">
        <f t="shared" si="11"/>
        <v>10.333333333333334</v>
      </c>
      <c r="BE128" s="225">
        <v>37200</v>
      </c>
      <c r="BF128" s="219">
        <v>567.28577393</v>
      </c>
      <c r="BG128" s="219">
        <v>411.73652198343098</v>
      </c>
      <c r="BH128" s="219">
        <v>-406.62935509124497</v>
      </c>
      <c r="BI128" s="224">
        <v>51.377691230434003</v>
      </c>
      <c r="BJ128" s="224">
        <v>5.3936490751552801</v>
      </c>
      <c r="BK128" s="221">
        <f t="shared" si="12"/>
        <v>-0.7269771373818763</v>
      </c>
      <c r="BL128" s="221">
        <f t="shared" si="13"/>
        <v>54.578751231076581</v>
      </c>
      <c r="BM128" s="225">
        <v>37200</v>
      </c>
      <c r="BN128" s="219">
        <v>567.28577393</v>
      </c>
      <c r="BO128" s="219">
        <v>431.58045929680998</v>
      </c>
      <c r="BP128" s="219">
        <v>-428.85989570023702</v>
      </c>
      <c r="BQ128" s="224">
        <v>51.541163490559697</v>
      </c>
      <c r="BR128" s="224">
        <v>5.5381406252810903</v>
      </c>
      <c r="BS128" s="221">
        <f t="shared" si="14"/>
        <v>-0.59384178974158619</v>
      </c>
      <c r="BT128" s="221">
        <f t="shared" si="15"/>
        <v>54.578751231076581</v>
      </c>
      <c r="BU128" s="228"/>
      <c r="BV128" s="222">
        <v>-85.157456941205197</v>
      </c>
      <c r="BW128" s="222">
        <v>-53.957198697523097</v>
      </c>
      <c r="BX128" s="221">
        <f t="shared" si="16"/>
        <v>-89.875581414228932</v>
      </c>
      <c r="BY128" s="221">
        <f t="shared" si="17"/>
        <v>-57.180392996598393</v>
      </c>
      <c r="BZ128" s="228"/>
      <c r="CA128" s="228"/>
      <c r="CB128" s="228"/>
      <c r="CC128" s="228"/>
      <c r="CD128" s="228"/>
      <c r="CE128" s="228"/>
      <c r="CF128" s="228"/>
      <c r="CG128" s="228"/>
      <c r="CH128" s="228"/>
      <c r="CI128" s="228"/>
      <c r="CJ128" s="228"/>
      <c r="CK128" s="228"/>
      <c r="CL128" s="228"/>
      <c r="CM128" s="228"/>
      <c r="CN128" s="228"/>
      <c r="CO128" s="228"/>
      <c r="CP128" s="228"/>
      <c r="CQ128" s="228"/>
      <c r="CR128" s="228"/>
    </row>
    <row r="129" spans="1:96" ht="12" customHeight="1">
      <c r="A129" s="228"/>
      <c r="B129" s="228"/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32"/>
      <c r="Y129" s="232"/>
      <c r="Z129" s="232"/>
      <c r="AA129" s="232"/>
      <c r="AB129" s="232"/>
      <c r="AC129" s="232"/>
      <c r="AD129" s="232"/>
      <c r="AE129" s="232"/>
      <c r="AF129" s="232"/>
      <c r="AG129" s="232"/>
      <c r="AH129" s="232"/>
      <c r="AI129" s="232"/>
      <c r="AJ129" s="232"/>
      <c r="AK129" s="232"/>
      <c r="AL129" s="232"/>
      <c r="AM129" s="228"/>
      <c r="AN129" s="151"/>
      <c r="AO129" s="151"/>
      <c r="AP129" s="151"/>
      <c r="AQ129" s="151"/>
      <c r="AR129" s="151"/>
      <c r="AS129" s="151"/>
      <c r="AT129" s="151"/>
      <c r="AU129" s="151"/>
      <c r="AV129" s="151"/>
      <c r="AW129" s="252"/>
      <c r="AX129" s="151"/>
      <c r="AY129" s="151"/>
      <c r="AZ129" s="151"/>
      <c r="BA129" s="151"/>
      <c r="BB129" s="215"/>
      <c r="BC129" s="215"/>
      <c r="BD129" s="221">
        <f t="shared" si="11"/>
        <v>10.416666666666666</v>
      </c>
      <c r="BE129" s="225">
        <v>37500</v>
      </c>
      <c r="BF129" s="219">
        <v>580.49</v>
      </c>
      <c r="BG129" s="219">
        <v>423.67061457377702</v>
      </c>
      <c r="BH129" s="219">
        <v>-417.916779696508</v>
      </c>
      <c r="BI129" s="224">
        <v>51.468303071590697</v>
      </c>
      <c r="BJ129" s="224">
        <v>5.4885979010231498</v>
      </c>
      <c r="BK129" s="221">
        <f t="shared" si="12"/>
        <v>-0.63202831151400662</v>
      </c>
      <c r="BL129" s="221">
        <f t="shared" si="13"/>
        <v>67.782977301076585</v>
      </c>
      <c r="BM129" s="225">
        <v>37500</v>
      </c>
      <c r="BN129" s="219">
        <v>580.49</v>
      </c>
      <c r="BO129" s="219">
        <v>439.89844652693898</v>
      </c>
      <c r="BP129" s="219">
        <v>-436.561864562089</v>
      </c>
      <c r="BQ129" s="224">
        <v>51.602551589733402</v>
      </c>
      <c r="BR129" s="224">
        <v>5.60398650110867</v>
      </c>
      <c r="BS129" s="221">
        <f t="shared" si="14"/>
        <v>-0.52799591391400647</v>
      </c>
      <c r="BT129" s="221">
        <f t="shared" si="15"/>
        <v>67.782977301076585</v>
      </c>
      <c r="BU129" s="228"/>
      <c r="BV129" s="222">
        <v>-75.454411403599494</v>
      </c>
      <c r="BW129" s="222">
        <v>-47.065612714918302</v>
      </c>
      <c r="BX129" s="221">
        <f t="shared" si="16"/>
        <v>-80.172535876623229</v>
      </c>
      <c r="BY129" s="221">
        <f t="shared" si="17"/>
        <v>-50.288807013993598</v>
      </c>
      <c r="BZ129" s="228"/>
      <c r="CA129" s="228"/>
      <c r="CB129" s="228"/>
      <c r="CC129" s="228"/>
      <c r="CD129" s="228"/>
      <c r="CE129" s="228"/>
      <c r="CF129" s="228"/>
      <c r="CG129" s="228"/>
      <c r="CH129" s="228"/>
      <c r="CI129" s="228"/>
      <c r="CJ129" s="228"/>
      <c r="CK129" s="228"/>
      <c r="CL129" s="228"/>
      <c r="CM129" s="228"/>
      <c r="CN129" s="228"/>
      <c r="CO129" s="228"/>
      <c r="CP129" s="228"/>
      <c r="CQ129" s="228"/>
      <c r="CR129" s="228"/>
    </row>
    <row r="130" spans="1:96" ht="12" customHeight="1">
      <c r="A130" s="228"/>
      <c r="B130" s="228"/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32"/>
      <c r="Y130" s="232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28"/>
      <c r="AN130" s="151"/>
      <c r="AO130" s="151"/>
      <c r="AP130" s="151"/>
      <c r="AQ130" s="151"/>
      <c r="AR130" s="151"/>
      <c r="AS130" s="151"/>
      <c r="AT130" s="151"/>
      <c r="AU130" s="151"/>
      <c r="AV130" s="151"/>
      <c r="AW130" s="252"/>
      <c r="AX130" s="151"/>
      <c r="AY130" s="151"/>
      <c r="AZ130" s="151"/>
      <c r="BA130" s="151"/>
      <c r="BB130" s="215"/>
      <c r="BC130" s="215"/>
      <c r="BD130" s="221">
        <f t="shared" si="11"/>
        <v>10.5</v>
      </c>
      <c r="BE130" s="225">
        <v>37800</v>
      </c>
      <c r="BF130" s="219">
        <v>592.91863602000001</v>
      </c>
      <c r="BG130" s="219">
        <v>436.89773025094797</v>
      </c>
      <c r="BH130" s="219">
        <v>-430.59571321329099</v>
      </c>
      <c r="BI130" s="224">
        <v>51.568219475830404</v>
      </c>
      <c r="BJ130" s="224">
        <v>5.5919281407046197</v>
      </c>
      <c r="BK130" s="221">
        <f t="shared" si="12"/>
        <v>-0.5286980718325367</v>
      </c>
      <c r="BL130" s="221">
        <f t="shared" si="13"/>
        <v>80.211613321076584</v>
      </c>
      <c r="BM130" s="225">
        <v>37800</v>
      </c>
      <c r="BN130" s="219">
        <v>592.91863602000001</v>
      </c>
      <c r="BO130" s="219">
        <v>449.234652010682</v>
      </c>
      <c r="BP130" s="219">
        <v>-445.32897912048202</v>
      </c>
      <c r="BQ130" s="224">
        <v>51.6713856862035</v>
      </c>
      <c r="BR130" s="224">
        <v>5.6768028519801499</v>
      </c>
      <c r="BS130" s="221">
        <f t="shared" si="14"/>
        <v>-0.4551795630425266</v>
      </c>
      <c r="BT130" s="221">
        <f t="shared" si="15"/>
        <v>80.211613321076584</v>
      </c>
      <c r="BU130" s="228"/>
      <c r="BV130" s="222">
        <v>-64.924983138058295</v>
      </c>
      <c r="BW130" s="222">
        <v>-39.658560390401902</v>
      </c>
      <c r="BX130" s="221">
        <f t="shared" si="16"/>
        <v>-69.64310761108203</v>
      </c>
      <c r="BY130" s="221">
        <f t="shared" si="17"/>
        <v>-42.881754689477198</v>
      </c>
      <c r="BZ130" s="228"/>
      <c r="CA130" s="228"/>
      <c r="CB130" s="228"/>
      <c r="CC130" s="228"/>
      <c r="CD130" s="228"/>
      <c r="CE130" s="228"/>
      <c r="CF130" s="228"/>
      <c r="CG130" s="228"/>
      <c r="CH130" s="228"/>
      <c r="CI130" s="228"/>
      <c r="CJ130" s="228"/>
      <c r="CK130" s="228"/>
      <c r="CL130" s="228"/>
      <c r="CM130" s="228"/>
      <c r="CN130" s="228"/>
      <c r="CO130" s="228"/>
      <c r="CP130" s="228"/>
      <c r="CQ130" s="228"/>
      <c r="CR130" s="228"/>
    </row>
    <row r="131" spans="1:96" ht="12" customHeight="1">
      <c r="A131" s="228"/>
      <c r="B131" s="228"/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32"/>
      <c r="Y131" s="232"/>
      <c r="Z131" s="232"/>
      <c r="AA131" s="232"/>
      <c r="AB131" s="232"/>
      <c r="AC131" s="232"/>
      <c r="AD131" s="232"/>
      <c r="AE131" s="232"/>
      <c r="AF131" s="232"/>
      <c r="AG131" s="232"/>
      <c r="AH131" s="232"/>
      <c r="AI131" s="232"/>
      <c r="AJ131" s="232"/>
      <c r="AK131" s="232"/>
      <c r="AL131" s="232"/>
      <c r="AM131" s="228"/>
      <c r="AN131" s="151"/>
      <c r="AO131" s="151"/>
      <c r="AP131" s="151"/>
      <c r="AQ131" s="151"/>
      <c r="AR131" s="151"/>
      <c r="AS131" s="151"/>
      <c r="AT131" s="151"/>
      <c r="AU131" s="151"/>
      <c r="AV131" s="151"/>
      <c r="AW131" s="252"/>
      <c r="AX131" s="151"/>
      <c r="AY131" s="151"/>
      <c r="AZ131" s="151"/>
      <c r="BA131" s="151"/>
      <c r="BB131" s="215"/>
      <c r="BC131" s="215"/>
      <c r="BD131" s="221">
        <f t="shared" si="11"/>
        <v>10.583333333333334</v>
      </c>
      <c r="BE131" s="225">
        <v>38100</v>
      </c>
      <c r="BF131" s="219">
        <v>604.43551124999999</v>
      </c>
      <c r="BG131" s="219">
        <v>451.21753111186598</v>
      </c>
      <c r="BH131" s="219">
        <v>-444.480341419269</v>
      </c>
      <c r="BI131" s="224">
        <v>51.675654516843899</v>
      </c>
      <c r="BJ131" s="224">
        <v>5.7017914586942098</v>
      </c>
      <c r="BK131" s="221">
        <f t="shared" si="12"/>
        <v>-0.41883475384294666</v>
      </c>
      <c r="BL131" s="221">
        <f t="shared" si="13"/>
        <v>91.728488551076566</v>
      </c>
      <c r="BM131" s="225">
        <v>38100</v>
      </c>
      <c r="BN131" s="219">
        <v>604.43551124999999</v>
      </c>
      <c r="BO131" s="219">
        <v>459.46695254335702</v>
      </c>
      <c r="BP131" s="219">
        <v>-455.05268435843499</v>
      </c>
      <c r="BQ131" s="224">
        <v>51.746622182175997</v>
      </c>
      <c r="BR131" s="224">
        <v>5.7554560024619796</v>
      </c>
      <c r="BS131" s="221">
        <f t="shared" si="14"/>
        <v>-0.37652641256069685</v>
      </c>
      <c r="BT131" s="221">
        <f t="shared" si="15"/>
        <v>91.728488551076566</v>
      </c>
      <c r="BU131" s="228"/>
      <c r="BV131" s="222">
        <v>-53.684491282214402</v>
      </c>
      <c r="BW131" s="222">
        <v>-31.8171643514255</v>
      </c>
      <c r="BX131" s="221">
        <f t="shared" si="16"/>
        <v>-58.402615755238138</v>
      </c>
      <c r="BY131" s="221">
        <f t="shared" si="17"/>
        <v>-35.040358650500799</v>
      </c>
      <c r="BZ131" s="228"/>
      <c r="CA131" s="228"/>
      <c r="CB131" s="228"/>
      <c r="CC131" s="228"/>
      <c r="CD131" s="228"/>
      <c r="CE131" s="228"/>
      <c r="CF131" s="228"/>
      <c r="CG131" s="228"/>
      <c r="CH131" s="228"/>
      <c r="CI131" s="228"/>
      <c r="CJ131" s="228"/>
      <c r="CK131" s="228"/>
      <c r="CL131" s="228"/>
      <c r="CM131" s="228"/>
      <c r="CN131" s="228"/>
      <c r="CO131" s="228"/>
      <c r="CP131" s="228"/>
      <c r="CQ131" s="228"/>
      <c r="CR131" s="228"/>
    </row>
    <row r="132" spans="1:96" ht="12" customHeight="1">
      <c r="A132" s="228"/>
      <c r="B132" s="228"/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32"/>
      <c r="Y132" s="232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28"/>
      <c r="AN132" s="151"/>
      <c r="AO132" s="151"/>
      <c r="AP132" s="151"/>
      <c r="AQ132" s="151"/>
      <c r="AR132" s="151"/>
      <c r="AS132" s="151"/>
      <c r="AT132" s="151"/>
      <c r="AU132" s="151"/>
      <c r="AV132" s="151"/>
      <c r="AW132" s="252"/>
      <c r="AX132" s="151"/>
      <c r="AY132" s="151"/>
      <c r="AZ132" s="151"/>
      <c r="BA132" s="151"/>
      <c r="BB132" s="215"/>
      <c r="BC132" s="215"/>
      <c r="BD132" s="221">
        <f t="shared" si="11"/>
        <v>10.666666666666666</v>
      </c>
      <c r="BE132" s="225">
        <v>38400</v>
      </c>
      <c r="BF132" s="219">
        <v>614.91444438999997</v>
      </c>
      <c r="BG132" s="219">
        <v>466.400280499546</v>
      </c>
      <c r="BH132" s="219">
        <v>-459.34984768036099</v>
      </c>
      <c r="BI132" s="224">
        <v>51.788651246433801</v>
      </c>
      <c r="BJ132" s="224">
        <v>5.8162205202679704</v>
      </c>
      <c r="BK132" s="221">
        <f t="shared" si="12"/>
        <v>-0.30440569226918601</v>
      </c>
      <c r="BL132" s="221">
        <f t="shared" si="13"/>
        <v>102.20742169107655</v>
      </c>
      <c r="BM132" s="225">
        <v>38400</v>
      </c>
      <c r="BN132" s="219">
        <v>614.91444438999997</v>
      </c>
      <c r="BO132" s="219">
        <v>470.44989428218901</v>
      </c>
      <c r="BP132" s="219">
        <v>-465.59878722273601</v>
      </c>
      <c r="BQ132" s="224">
        <v>51.827057135078199</v>
      </c>
      <c r="BR132" s="224">
        <v>5.83867804073427</v>
      </c>
      <c r="BS132" s="221">
        <f t="shared" si="14"/>
        <v>-0.2933043742884065</v>
      </c>
      <c r="BT132" s="221">
        <f t="shared" si="15"/>
        <v>102.20742169107655</v>
      </c>
      <c r="BU132" s="228"/>
      <c r="BV132" s="222">
        <v>-41.856042598819201</v>
      </c>
      <c r="BW132" s="222">
        <v>-23.6273041924224</v>
      </c>
      <c r="BX132" s="221">
        <f t="shared" si="16"/>
        <v>-46.574167071842936</v>
      </c>
      <c r="BY132" s="221">
        <f t="shared" si="17"/>
        <v>-26.850498491497696</v>
      </c>
      <c r="BZ132" s="228"/>
      <c r="CA132" s="228"/>
      <c r="CB132" s="228"/>
      <c r="CC132" s="228"/>
      <c r="CD132" s="228"/>
      <c r="CE132" s="228"/>
      <c r="CF132" s="228"/>
      <c r="CG132" s="228"/>
      <c r="CH132" s="228"/>
      <c r="CI132" s="228"/>
      <c r="CJ132" s="228"/>
      <c r="CK132" s="228"/>
      <c r="CL132" s="228"/>
      <c r="CM132" s="228"/>
      <c r="CN132" s="228"/>
      <c r="CO132" s="228"/>
      <c r="CP132" s="228"/>
      <c r="CQ132" s="228"/>
      <c r="CR132" s="228"/>
    </row>
    <row r="133" spans="1:96" ht="12" customHeight="1">
      <c r="A133" s="228"/>
      <c r="B133" s="228"/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28"/>
      <c r="AN133" s="151"/>
      <c r="AO133" s="151"/>
      <c r="AP133" s="151"/>
      <c r="AQ133" s="151"/>
      <c r="AR133" s="151"/>
      <c r="AS133" s="151"/>
      <c r="AT133" s="151"/>
      <c r="AU133" s="151"/>
      <c r="AV133" s="151"/>
      <c r="AW133" s="252"/>
      <c r="AX133" s="151"/>
      <c r="AY133" s="151"/>
      <c r="AZ133" s="151"/>
      <c r="BA133" s="151"/>
      <c r="BB133" s="215"/>
      <c r="BC133" s="215"/>
      <c r="BD133" s="221">
        <f t="shared" si="11"/>
        <v>10.75</v>
      </c>
      <c r="BE133" s="225">
        <v>38700</v>
      </c>
      <c r="BF133" s="219">
        <v>624.24062605999995</v>
      </c>
      <c r="BG133" s="219">
        <v>482.19654002113901</v>
      </c>
      <c r="BH133" s="219">
        <v>-474.95798588337499</v>
      </c>
      <c r="BI133" s="224">
        <v>51.905176681829801</v>
      </c>
      <c r="BJ133" s="224">
        <v>5.9332176528190104</v>
      </c>
      <c r="BK133" s="221">
        <f t="shared" si="12"/>
        <v>-0.18740855971814607</v>
      </c>
      <c r="BL133" s="221">
        <f t="shared" si="13"/>
        <v>111.53360336107653</v>
      </c>
      <c r="BM133" s="225">
        <v>38700</v>
      </c>
      <c r="BN133" s="219">
        <v>624.24062605999995</v>
      </c>
      <c r="BO133" s="219">
        <v>482.01939247573898</v>
      </c>
      <c r="BP133" s="219">
        <v>-476.811586177268</v>
      </c>
      <c r="BQ133" s="224">
        <v>51.911373314958901</v>
      </c>
      <c r="BR133" s="224">
        <v>5.9251157254234901</v>
      </c>
      <c r="BS133" s="221">
        <f t="shared" si="14"/>
        <v>-0.20686668959918642</v>
      </c>
      <c r="BT133" s="221">
        <f t="shared" si="15"/>
        <v>111.53360336107653</v>
      </c>
      <c r="BU133" s="228"/>
      <c r="BV133" s="222">
        <v>-29.569183200663002</v>
      </c>
      <c r="BW133" s="222">
        <v>-15.178675914642699</v>
      </c>
      <c r="BX133" s="221">
        <f t="shared" si="16"/>
        <v>-34.287307673686733</v>
      </c>
      <c r="BY133" s="221">
        <f t="shared" si="17"/>
        <v>-18.401870213717999</v>
      </c>
      <c r="BZ133" s="228"/>
      <c r="CA133" s="228"/>
      <c r="CB133" s="228"/>
      <c r="CC133" s="228"/>
      <c r="CD133" s="228"/>
      <c r="CE133" s="228"/>
      <c r="CF133" s="228"/>
      <c r="CG133" s="228"/>
      <c r="CH133" s="228"/>
      <c r="CI133" s="228"/>
      <c r="CJ133" s="228"/>
      <c r="CK133" s="228"/>
      <c r="CL133" s="228"/>
      <c r="CM133" s="228"/>
      <c r="CN133" s="228"/>
      <c r="CO133" s="228"/>
      <c r="CP133" s="228"/>
      <c r="CQ133" s="228"/>
      <c r="CR133" s="228"/>
    </row>
    <row r="134" spans="1:96" ht="12" customHeight="1">
      <c r="A134" s="228"/>
      <c r="B134" s="228"/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32"/>
      <c r="Y134" s="232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28"/>
      <c r="AN134" s="151"/>
      <c r="AO134" s="151"/>
      <c r="AP134" s="151"/>
      <c r="AQ134" s="151"/>
      <c r="AR134" s="151"/>
      <c r="AS134" s="151"/>
      <c r="AT134" s="151"/>
      <c r="AU134" s="151"/>
      <c r="AV134" s="151"/>
      <c r="AW134" s="252"/>
      <c r="AX134" s="151"/>
      <c r="AY134" s="151"/>
      <c r="AZ134" s="151"/>
      <c r="BA134" s="151"/>
      <c r="BB134" s="215"/>
      <c r="BC134" s="215"/>
      <c r="BD134" s="221">
        <f t="shared" ref="BD134:BD197" si="18">BE134/$BD$4</f>
        <v>10.833333333333334</v>
      </c>
      <c r="BE134" s="225">
        <v>39000</v>
      </c>
      <c r="BF134" s="219">
        <v>632.31187666999904</v>
      </c>
      <c r="BG134" s="219">
        <v>498.34718872048302</v>
      </c>
      <c r="BH134" s="219">
        <v>-491.04365273640298</v>
      </c>
      <c r="BI134" s="224">
        <v>52.023210400646597</v>
      </c>
      <c r="BJ134" s="224">
        <v>6.0508328900905104</v>
      </c>
      <c r="BK134" s="221">
        <f t="shared" ref="BK134:BK197" si="19">BJ134-AVERAGE($BJ$5:$BJ$292)</f>
        <v>-6.9793322446646044E-2</v>
      </c>
      <c r="BL134" s="221">
        <f t="shared" ref="BL134:BL197" si="20">BF134-AVERAGE($BF$5:$BF$292)</f>
        <v>119.60485397107561</v>
      </c>
      <c r="BM134" s="225">
        <v>39000</v>
      </c>
      <c r="BN134" s="219">
        <v>632.31187666999904</v>
      </c>
      <c r="BO134" s="219">
        <v>493.99828952396501</v>
      </c>
      <c r="BP134" s="219">
        <v>-488.519191939108</v>
      </c>
      <c r="BQ134" s="224">
        <v>51.998191264945</v>
      </c>
      <c r="BR134" s="224">
        <v>6.0133803755553501</v>
      </c>
      <c r="BS134" s="221">
        <f t="shared" ref="BS134:BS197" si="21">BR134-AVERAGE($BR$5:$BR$292)</f>
        <v>-0.11860203946732639</v>
      </c>
      <c r="BT134" s="221">
        <f t="shared" ref="BT134:BT197" si="22">BN134-AVERAGE($BN$5:$BN$292)</f>
        <v>119.60485397107561</v>
      </c>
      <c r="BU134" s="228"/>
      <c r="BV134" s="222">
        <v>-16.958479751222502</v>
      </c>
      <c r="BW134" s="222">
        <v>-6.5638095683993303</v>
      </c>
      <c r="BX134" s="221">
        <f t="shared" ref="BX134:BX197" si="23">BV134-AVERAGE($BV$5:$BV$292)</f>
        <v>-21.676604224246233</v>
      </c>
      <c r="BY134" s="221">
        <f t="shared" ref="BY134:BY197" si="24">BW134-AVERAGE($BW$5:$BW$292)</f>
        <v>-9.7870038674746276</v>
      </c>
      <c r="BZ134" s="228"/>
      <c r="CA134" s="228"/>
      <c r="CB134" s="228"/>
      <c r="CC134" s="228"/>
      <c r="CD134" s="228"/>
      <c r="CE134" s="228"/>
      <c r="CF134" s="228"/>
      <c r="CG134" s="228"/>
      <c r="CH134" s="228"/>
      <c r="CI134" s="228"/>
      <c r="CJ134" s="228"/>
      <c r="CK134" s="228"/>
      <c r="CL134" s="228"/>
      <c r="CM134" s="228"/>
      <c r="CN134" s="228"/>
      <c r="CO134" s="228"/>
      <c r="CP134" s="228"/>
      <c r="CQ134" s="228"/>
      <c r="CR134" s="228"/>
    </row>
    <row r="135" spans="1:96" ht="12" customHeight="1">
      <c r="A135" s="228"/>
      <c r="B135" s="228"/>
      <c r="C135" s="228"/>
      <c r="D135" s="228"/>
      <c r="E135" s="228"/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28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252"/>
      <c r="AX135" s="151"/>
      <c r="AY135" s="151"/>
      <c r="AZ135" s="151"/>
      <c r="BA135" s="151"/>
      <c r="BB135" s="215"/>
      <c r="BC135" s="215"/>
      <c r="BD135" s="221">
        <f t="shared" si="18"/>
        <v>10.916666666666666</v>
      </c>
      <c r="BE135" s="225">
        <v>39300</v>
      </c>
      <c r="BF135" s="219">
        <v>639.03976589000001</v>
      </c>
      <c r="BG135" s="219">
        <v>514.59273066234698</v>
      </c>
      <c r="BH135" s="219">
        <v>-507.341192323347</v>
      </c>
      <c r="BI135" s="224">
        <v>52.140818166550197</v>
      </c>
      <c r="BJ135" s="224">
        <v>6.1672255167433496</v>
      </c>
      <c r="BK135" s="221">
        <f t="shared" si="19"/>
        <v>4.6599304206193182E-2</v>
      </c>
      <c r="BL135" s="221">
        <f t="shared" si="20"/>
        <v>126.33274319107659</v>
      </c>
      <c r="BM135" s="225">
        <v>39300</v>
      </c>
      <c r="BN135" s="219">
        <v>639.03976589000001</v>
      </c>
      <c r="BO135" s="219">
        <v>506.202212510344</v>
      </c>
      <c r="BP135" s="219">
        <v>-500.53946084785798</v>
      </c>
      <c r="BQ135" s="224">
        <v>52.0861191070857</v>
      </c>
      <c r="BR135" s="224">
        <v>6.1020941751651598</v>
      </c>
      <c r="BS135" s="221">
        <f t="shared" si="21"/>
        <v>-2.9888239857516652E-2</v>
      </c>
      <c r="BT135" s="221">
        <f t="shared" si="22"/>
        <v>126.33274319107659</v>
      </c>
      <c r="BU135" s="228"/>
      <c r="BV135" s="222">
        <v>-4.1620456798377097</v>
      </c>
      <c r="BW135" s="222">
        <v>2.1229441434184602</v>
      </c>
      <c r="BX135" s="221">
        <f t="shared" si="23"/>
        <v>-8.8801701528614423</v>
      </c>
      <c r="BY135" s="221">
        <f t="shared" si="24"/>
        <v>-1.1002501556568371</v>
      </c>
      <c r="BZ135" s="228"/>
      <c r="CA135" s="228"/>
      <c r="CB135" s="228"/>
      <c r="CC135" s="228"/>
      <c r="CD135" s="228"/>
      <c r="CE135" s="228"/>
      <c r="CF135" s="228"/>
      <c r="CG135" s="228"/>
      <c r="CH135" s="228"/>
      <c r="CI135" s="228"/>
      <c r="CJ135" s="228"/>
      <c r="CK135" s="228"/>
      <c r="CL135" s="228"/>
      <c r="CM135" s="228"/>
      <c r="CN135" s="228"/>
      <c r="CO135" s="228"/>
      <c r="CP135" s="228"/>
      <c r="CQ135" s="228"/>
      <c r="CR135" s="228"/>
    </row>
    <row r="136" spans="1:96" ht="12" customHeight="1">
      <c r="A136" s="228"/>
      <c r="B136" s="228"/>
      <c r="C136" s="228"/>
      <c r="D136" s="228"/>
      <c r="E136" s="228"/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32"/>
      <c r="AI136" s="232"/>
      <c r="AJ136" s="232"/>
      <c r="AK136" s="232"/>
      <c r="AL136" s="232"/>
      <c r="AM136" s="228"/>
      <c r="AN136" s="151"/>
      <c r="AO136" s="151"/>
      <c r="AP136" s="151"/>
      <c r="AQ136" s="151"/>
      <c r="AR136" s="151"/>
      <c r="AS136" s="151"/>
      <c r="AT136" s="151"/>
      <c r="AU136" s="151"/>
      <c r="AV136" s="151"/>
      <c r="AW136" s="252"/>
      <c r="AX136" s="151"/>
      <c r="AY136" s="151"/>
      <c r="AZ136" s="151"/>
      <c r="BA136" s="151"/>
      <c r="BB136" s="215"/>
      <c r="BC136" s="215"/>
      <c r="BD136" s="221">
        <f t="shared" si="18"/>
        <v>11</v>
      </c>
      <c r="BE136" s="225">
        <v>39600</v>
      </c>
      <c r="BF136" s="219">
        <v>644.35058158000004</v>
      </c>
      <c r="BG136" s="219">
        <v>530.68121602588599</v>
      </c>
      <c r="BH136" s="219">
        <v>-523.589493999914</v>
      </c>
      <c r="BI136" s="224">
        <v>52.256206417803099</v>
      </c>
      <c r="BJ136" s="224">
        <v>6.2807071966063601</v>
      </c>
      <c r="BK136" s="221">
        <f t="shared" si="19"/>
        <v>0.16008098406920368</v>
      </c>
      <c r="BL136" s="221">
        <f t="shared" si="20"/>
        <v>131.64355888107661</v>
      </c>
      <c r="BM136" s="225">
        <v>39600</v>
      </c>
      <c r="BN136" s="219">
        <v>644.35058158000004</v>
      </c>
      <c r="BO136" s="219">
        <v>518.44523655466503</v>
      </c>
      <c r="BP136" s="219">
        <v>-512.68597525120197</v>
      </c>
      <c r="BQ136" s="224">
        <v>52.173796925034203</v>
      </c>
      <c r="BR136" s="224">
        <v>6.1899296842052101</v>
      </c>
      <c r="BS136" s="221">
        <f t="shared" si="21"/>
        <v>5.7947269182533567E-2</v>
      </c>
      <c r="BT136" s="221">
        <f t="shared" si="22"/>
        <v>131.64355888107661</v>
      </c>
      <c r="BU136" s="228"/>
      <c r="BV136" s="222">
        <v>8.6799714475769694</v>
      </c>
      <c r="BW136" s="222">
        <v>10.786447201764201</v>
      </c>
      <c r="BX136" s="221">
        <f t="shared" si="23"/>
        <v>3.9618469745532368</v>
      </c>
      <c r="BY136" s="221">
        <f t="shared" si="24"/>
        <v>7.5632529026889035</v>
      </c>
      <c r="BZ136" s="228"/>
      <c r="CA136" s="228"/>
      <c r="CB136" s="228"/>
      <c r="CC136" s="228"/>
      <c r="CD136" s="228"/>
      <c r="CE136" s="228"/>
      <c r="CF136" s="228"/>
      <c r="CG136" s="228"/>
      <c r="CH136" s="228"/>
      <c r="CI136" s="228"/>
      <c r="CJ136" s="228"/>
      <c r="CK136" s="228"/>
      <c r="CL136" s="228"/>
      <c r="CM136" s="228"/>
      <c r="CN136" s="228"/>
      <c r="CO136" s="228"/>
      <c r="CP136" s="228"/>
      <c r="CQ136" s="228"/>
      <c r="CR136" s="228"/>
    </row>
    <row r="137" spans="1:96" ht="12" customHeight="1">
      <c r="A137" s="228"/>
      <c r="B137" s="228"/>
      <c r="C137" s="228"/>
      <c r="D137" s="228"/>
      <c r="E137" s="228"/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32"/>
      <c r="AI137" s="232"/>
      <c r="AJ137" s="232"/>
      <c r="AK137" s="232"/>
      <c r="AL137" s="232"/>
      <c r="AM137" s="228"/>
      <c r="AN137" s="151"/>
      <c r="AO137" s="151"/>
      <c r="AP137" s="151"/>
      <c r="AQ137" s="151"/>
      <c r="AR137" s="151"/>
      <c r="AS137" s="151"/>
      <c r="AT137" s="151"/>
      <c r="AU137" s="151"/>
      <c r="AV137" s="151"/>
      <c r="AW137" s="252"/>
      <c r="AX137" s="151"/>
      <c r="AY137" s="151"/>
      <c r="AZ137" s="151"/>
      <c r="BA137" s="151"/>
      <c r="BB137" s="215"/>
      <c r="BC137" s="215"/>
      <c r="BD137" s="221">
        <f t="shared" si="18"/>
        <v>11.083333333333334</v>
      </c>
      <c r="BE137" s="225">
        <v>39900</v>
      </c>
      <c r="BF137" s="219">
        <v>648.18613731000005</v>
      </c>
      <c r="BG137" s="219">
        <v>546.37447706670105</v>
      </c>
      <c r="BH137" s="219">
        <v>-539.53936669300595</v>
      </c>
      <c r="BI137" s="224">
        <v>52.367757399118297</v>
      </c>
      <c r="BJ137" s="224">
        <v>6.3897678570203702</v>
      </c>
      <c r="BK137" s="221">
        <f t="shared" si="19"/>
        <v>0.26914164448321376</v>
      </c>
      <c r="BL137" s="221">
        <f t="shared" si="20"/>
        <v>135.47911461107662</v>
      </c>
      <c r="BM137" s="225">
        <v>39900</v>
      </c>
      <c r="BN137" s="219">
        <v>648.18613731000005</v>
      </c>
      <c r="BO137" s="219">
        <v>530.54498997116798</v>
      </c>
      <c r="BP137" s="219">
        <v>-524.77361149143803</v>
      </c>
      <c r="BQ137" s="224">
        <v>52.259933127136598</v>
      </c>
      <c r="BR137" s="224">
        <v>6.2756409072656103</v>
      </c>
      <c r="BS137" s="221">
        <f t="shared" si="21"/>
        <v>0.14365849224293381</v>
      </c>
      <c r="BT137" s="221">
        <f t="shared" si="22"/>
        <v>135.47911461107662</v>
      </c>
      <c r="BU137" s="228"/>
      <c r="BV137" s="222">
        <v>21.426924835843199</v>
      </c>
      <c r="BW137" s="222">
        <v>19.3318162306009</v>
      </c>
      <c r="BX137" s="221">
        <f t="shared" si="23"/>
        <v>16.708800362819467</v>
      </c>
      <c r="BY137" s="221">
        <f t="shared" si="24"/>
        <v>16.108621931525605</v>
      </c>
      <c r="BZ137" s="228"/>
      <c r="CA137" s="228"/>
      <c r="CB137" s="228"/>
      <c r="CC137" s="228"/>
      <c r="CD137" s="228"/>
      <c r="CE137" s="228"/>
      <c r="CF137" s="228"/>
      <c r="CG137" s="228"/>
      <c r="CH137" s="228"/>
      <c r="CI137" s="228"/>
      <c r="CJ137" s="228"/>
      <c r="CK137" s="228"/>
      <c r="CL137" s="228"/>
      <c r="CM137" s="228"/>
      <c r="CN137" s="228"/>
      <c r="CO137" s="228"/>
      <c r="CP137" s="228"/>
      <c r="CQ137" s="228"/>
      <c r="CR137" s="228"/>
    </row>
    <row r="138" spans="1:96" ht="12" customHeight="1">
      <c r="A138" s="228"/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28"/>
      <c r="AN138" s="151"/>
      <c r="AO138" s="151"/>
      <c r="AP138" s="151"/>
      <c r="AQ138" s="151"/>
      <c r="AR138" s="151"/>
      <c r="AS138" s="151"/>
      <c r="AT138" s="151"/>
      <c r="AU138" s="151"/>
      <c r="AV138" s="151"/>
      <c r="AW138" s="252"/>
      <c r="AX138" s="151"/>
      <c r="AY138" s="151"/>
      <c r="AZ138" s="151"/>
      <c r="BA138" s="151"/>
      <c r="BB138" s="215"/>
      <c r="BC138" s="215"/>
      <c r="BD138" s="221">
        <f t="shared" si="18"/>
        <v>11.166666666666666</v>
      </c>
      <c r="BE138" s="225">
        <v>40200</v>
      </c>
      <c r="BF138" s="219">
        <v>650.50440994999997</v>
      </c>
      <c r="BG138" s="219">
        <v>561.45268018643299</v>
      </c>
      <c r="BH138" s="219">
        <v>-554.95905395570901</v>
      </c>
      <c r="BI138" s="224">
        <v>52.474047400180702</v>
      </c>
      <c r="BJ138" s="224">
        <v>6.49308731472094</v>
      </c>
      <c r="BK138" s="221">
        <f t="shared" si="19"/>
        <v>0.37246110218378359</v>
      </c>
      <c r="BL138" s="221">
        <f t="shared" si="20"/>
        <v>137.79738725107654</v>
      </c>
      <c r="BM138" s="225">
        <v>40200</v>
      </c>
      <c r="BN138" s="219">
        <v>650.50440994999997</v>
      </c>
      <c r="BO138" s="219">
        <v>542.32698635027202</v>
      </c>
      <c r="BP138" s="219">
        <v>-536.62338868408801</v>
      </c>
      <c r="BQ138" s="224">
        <v>52.343331779924704</v>
      </c>
      <c r="BR138" s="224">
        <v>6.3580856506581398</v>
      </c>
      <c r="BS138" s="221">
        <f t="shared" si="21"/>
        <v>0.22610323563546331</v>
      </c>
      <c r="BT138" s="221">
        <f t="shared" si="22"/>
        <v>137.79738725107654</v>
      </c>
      <c r="BU138" s="228"/>
      <c r="BV138" s="222">
        <v>33.939208835432098</v>
      </c>
      <c r="BW138" s="222">
        <v>27.665461667199502</v>
      </c>
      <c r="BX138" s="221">
        <f t="shared" si="23"/>
        <v>29.221084362408366</v>
      </c>
      <c r="BY138" s="221">
        <f t="shared" si="24"/>
        <v>24.442267368124206</v>
      </c>
      <c r="BZ138" s="228"/>
      <c r="CA138" s="228"/>
      <c r="CB138" s="228"/>
      <c r="CC138" s="228"/>
      <c r="CD138" s="228"/>
      <c r="CE138" s="228"/>
      <c r="CF138" s="228"/>
      <c r="CG138" s="228"/>
      <c r="CH138" s="228"/>
      <c r="CI138" s="228"/>
      <c r="CJ138" s="228"/>
      <c r="CK138" s="228"/>
      <c r="CL138" s="228"/>
      <c r="CM138" s="228"/>
      <c r="CN138" s="228"/>
      <c r="CO138" s="228"/>
      <c r="CP138" s="228"/>
      <c r="CQ138" s="228"/>
      <c r="CR138" s="228"/>
    </row>
    <row r="139" spans="1:96" ht="12" customHeight="1">
      <c r="A139" s="228"/>
      <c r="B139" s="228"/>
      <c r="C139" s="228"/>
      <c r="D139" s="228"/>
      <c r="E139" s="228"/>
      <c r="F139" s="228"/>
      <c r="G139" s="228"/>
      <c r="H139" s="228"/>
      <c r="I139" s="228"/>
      <c r="J139" s="228"/>
      <c r="K139" s="228"/>
      <c r="L139" s="228"/>
      <c r="M139" s="228"/>
      <c r="N139" s="228"/>
      <c r="O139" s="228"/>
      <c r="P139" s="228"/>
      <c r="Q139" s="228"/>
      <c r="R139" s="228"/>
      <c r="S139" s="228"/>
      <c r="T139" s="228"/>
      <c r="U139" s="228"/>
      <c r="V139" s="228"/>
      <c r="W139" s="228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32"/>
      <c r="AI139" s="232"/>
      <c r="AJ139" s="232"/>
      <c r="AK139" s="232"/>
      <c r="AL139" s="232"/>
      <c r="AM139" s="228"/>
      <c r="AN139" s="151"/>
      <c r="AO139" s="151"/>
      <c r="AP139" s="151"/>
      <c r="AQ139" s="151"/>
      <c r="AR139" s="151"/>
      <c r="AS139" s="151"/>
      <c r="AT139" s="151"/>
      <c r="AU139" s="151"/>
      <c r="AV139" s="151"/>
      <c r="AW139" s="252"/>
      <c r="AX139" s="151"/>
      <c r="AY139" s="151"/>
      <c r="AZ139" s="151"/>
      <c r="BA139" s="151"/>
      <c r="BB139" s="215"/>
      <c r="BC139" s="215"/>
      <c r="BD139" s="221">
        <f t="shared" si="18"/>
        <v>11.25</v>
      </c>
      <c r="BE139" s="225">
        <v>40500</v>
      </c>
      <c r="BF139" s="219">
        <v>651.28</v>
      </c>
      <c r="BG139" s="219">
        <v>575.71738271707602</v>
      </c>
      <c r="BH139" s="219">
        <v>-569.63802186964301</v>
      </c>
      <c r="BI139" s="224">
        <v>52.573851846266997</v>
      </c>
      <c r="BJ139" s="224">
        <v>6.5895362719542296</v>
      </c>
      <c r="BK139" s="221">
        <f t="shared" si="19"/>
        <v>0.4689100594170732</v>
      </c>
      <c r="BL139" s="221">
        <f t="shared" si="20"/>
        <v>138.57297730107655</v>
      </c>
      <c r="BM139" s="225">
        <v>40500</v>
      </c>
      <c r="BN139" s="219">
        <v>651.28</v>
      </c>
      <c r="BO139" s="219">
        <v>553.62810206347297</v>
      </c>
      <c r="BP139" s="219">
        <v>-548.06644556341996</v>
      </c>
      <c r="BQ139" s="224">
        <v>52.422911174720397</v>
      </c>
      <c r="BR139" s="224">
        <v>6.4362398863649304</v>
      </c>
      <c r="BS139" s="221">
        <f t="shared" si="21"/>
        <v>0.30425747134225389</v>
      </c>
      <c r="BT139" s="221">
        <f t="shared" si="22"/>
        <v>138.57297730107655</v>
      </c>
      <c r="BU139" s="228"/>
      <c r="BV139" s="222">
        <v>46.079787914663399</v>
      </c>
      <c r="BW139" s="222">
        <v>35.696112762488497</v>
      </c>
      <c r="BX139" s="221">
        <f t="shared" si="23"/>
        <v>41.361663441639664</v>
      </c>
      <c r="BY139" s="221">
        <f t="shared" si="24"/>
        <v>32.472918463413201</v>
      </c>
      <c r="BZ139" s="228"/>
      <c r="CA139" s="228"/>
      <c r="CB139" s="228"/>
      <c r="CC139" s="228"/>
      <c r="CD139" s="228"/>
      <c r="CE139" s="228"/>
      <c r="CF139" s="228"/>
      <c r="CG139" s="228"/>
      <c r="CH139" s="228"/>
      <c r="CI139" s="228"/>
      <c r="CJ139" s="228"/>
      <c r="CK139" s="228"/>
      <c r="CL139" s="228"/>
      <c r="CM139" s="228"/>
      <c r="CN139" s="228"/>
      <c r="CO139" s="228"/>
      <c r="CP139" s="228"/>
      <c r="CQ139" s="228"/>
      <c r="CR139" s="228"/>
    </row>
    <row r="140" spans="1:96" ht="12" customHeight="1">
      <c r="A140" s="228"/>
      <c r="B140" s="228"/>
      <c r="C140" s="228"/>
      <c r="D140" s="228"/>
      <c r="E140" s="228"/>
      <c r="F140" s="228"/>
      <c r="G140" s="228"/>
      <c r="H140" s="228"/>
      <c r="I140" s="228"/>
      <c r="J140" s="228"/>
      <c r="K140" s="228"/>
      <c r="L140" s="228"/>
      <c r="M140" s="228"/>
      <c r="N140" s="228"/>
      <c r="O140" s="228"/>
      <c r="P140" s="228"/>
      <c r="Q140" s="228"/>
      <c r="R140" s="228"/>
      <c r="S140" s="228"/>
      <c r="T140" s="228"/>
      <c r="U140" s="228"/>
      <c r="V140" s="228"/>
      <c r="W140" s="228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32"/>
      <c r="AI140" s="232"/>
      <c r="AJ140" s="232"/>
      <c r="AK140" s="232"/>
      <c r="AL140" s="232"/>
      <c r="AM140" s="228"/>
      <c r="AN140" s="151"/>
      <c r="AO140" s="151"/>
      <c r="AP140" s="151"/>
      <c r="AQ140" s="151"/>
      <c r="AR140" s="151"/>
      <c r="AS140" s="151"/>
      <c r="AT140" s="151"/>
      <c r="AU140" s="151"/>
      <c r="AV140" s="151"/>
      <c r="AW140" s="252"/>
      <c r="AX140" s="151"/>
      <c r="AY140" s="151"/>
      <c r="AZ140" s="151"/>
      <c r="BA140" s="151"/>
      <c r="BB140" s="215"/>
      <c r="BC140" s="215"/>
      <c r="BD140" s="221">
        <f t="shared" si="18"/>
        <v>11.333333333333334</v>
      </c>
      <c r="BE140" s="225">
        <v>40800</v>
      </c>
      <c r="BF140" s="219">
        <v>650.50440994999997</v>
      </c>
      <c r="BG140" s="219">
        <v>588.99336615988898</v>
      </c>
      <c r="BH140" s="219">
        <v>-583.38929389717305</v>
      </c>
      <c r="BI140" s="224">
        <v>52.666141162794503</v>
      </c>
      <c r="BJ140" s="224">
        <v>6.6781701417931201</v>
      </c>
      <c r="BK140" s="221">
        <f t="shared" si="19"/>
        <v>0.55754392925596363</v>
      </c>
      <c r="BL140" s="221">
        <f t="shared" si="20"/>
        <v>137.79738725107654</v>
      </c>
      <c r="BM140" s="225">
        <v>40800</v>
      </c>
      <c r="BN140" s="219">
        <v>650.50440994999997</v>
      </c>
      <c r="BO140" s="219">
        <v>564.29921647735398</v>
      </c>
      <c r="BP140" s="219">
        <v>-558.947118211732</v>
      </c>
      <c r="BQ140" s="224">
        <v>52.497714710838103</v>
      </c>
      <c r="BR140" s="224">
        <v>6.5092053955015103</v>
      </c>
      <c r="BS140" s="221">
        <f t="shared" si="21"/>
        <v>0.37722298047883385</v>
      </c>
      <c r="BT140" s="221">
        <f t="shared" si="22"/>
        <v>137.79738725107654</v>
      </c>
      <c r="BU140" s="228"/>
      <c r="BV140" s="222">
        <v>57.715697483772402</v>
      </c>
      <c r="BW140" s="222">
        <v>43.335817185573198</v>
      </c>
      <c r="BX140" s="221">
        <f t="shared" si="23"/>
        <v>52.997573010748667</v>
      </c>
      <c r="BY140" s="221">
        <f t="shared" si="24"/>
        <v>40.112622886497903</v>
      </c>
      <c r="BZ140" s="228"/>
      <c r="CA140" s="228"/>
      <c r="CB140" s="228"/>
      <c r="CC140" s="228"/>
      <c r="CD140" s="228"/>
      <c r="CE140" s="228"/>
      <c r="CF140" s="228"/>
      <c r="CG140" s="228"/>
      <c r="CH140" s="228"/>
      <c r="CI140" s="228"/>
      <c r="CJ140" s="228"/>
      <c r="CK140" s="228"/>
      <c r="CL140" s="228"/>
      <c r="CM140" s="228"/>
      <c r="CN140" s="228"/>
      <c r="CO140" s="228"/>
      <c r="CP140" s="228"/>
      <c r="CQ140" s="228"/>
      <c r="CR140" s="228"/>
    </row>
    <row r="141" spans="1:96" ht="12" customHeight="1">
      <c r="A141" s="228"/>
      <c r="B141" s="228"/>
      <c r="C141" s="228"/>
      <c r="D141" s="228"/>
      <c r="E141" s="228"/>
      <c r="F141" s="228"/>
      <c r="G141" s="228"/>
      <c r="H141" s="228"/>
      <c r="I141" s="228"/>
      <c r="J141" s="228"/>
      <c r="K141" s="228"/>
      <c r="L141" s="228"/>
      <c r="M141" s="228"/>
      <c r="N141" s="228"/>
      <c r="O141" s="228"/>
      <c r="P141" s="228"/>
      <c r="Q141" s="228"/>
      <c r="R141" s="228"/>
      <c r="S141" s="228"/>
      <c r="T141" s="228"/>
      <c r="U141" s="228"/>
      <c r="V141" s="228"/>
      <c r="W141" s="228"/>
      <c r="X141" s="232"/>
      <c r="Y141" s="232"/>
      <c r="Z141" s="232"/>
      <c r="AA141" s="232"/>
      <c r="AB141" s="232"/>
      <c r="AC141" s="232"/>
      <c r="AD141" s="232"/>
      <c r="AE141" s="232"/>
      <c r="AF141" s="232"/>
      <c r="AG141" s="232"/>
      <c r="AH141" s="232"/>
      <c r="AI141" s="232"/>
      <c r="AJ141" s="232"/>
      <c r="AK141" s="232"/>
      <c r="AL141" s="232"/>
      <c r="AM141" s="228"/>
      <c r="AN141" s="151"/>
      <c r="AO141" s="151"/>
      <c r="AP141" s="151"/>
      <c r="AQ141" s="151"/>
      <c r="AR141" s="151"/>
      <c r="AS141" s="151"/>
      <c r="AT141" s="151"/>
      <c r="AU141" s="151"/>
      <c r="AV141" s="151"/>
      <c r="AW141" s="252"/>
      <c r="AX141" s="151"/>
      <c r="AY141" s="151"/>
      <c r="AZ141" s="151"/>
      <c r="BA141" s="151"/>
      <c r="BB141" s="215"/>
      <c r="BC141" s="215"/>
      <c r="BD141" s="221">
        <f t="shared" si="18"/>
        <v>11.416666666666666</v>
      </c>
      <c r="BE141" s="225">
        <v>41100</v>
      </c>
      <c r="BF141" s="219">
        <v>648.18613731000005</v>
      </c>
      <c r="BG141" s="219">
        <v>601.12952626898095</v>
      </c>
      <c r="BH141" s="219">
        <v>-596.05064827497597</v>
      </c>
      <c r="BI141" s="224">
        <v>52.750070845671701</v>
      </c>
      <c r="BJ141" s="224">
        <v>6.7582185654578701</v>
      </c>
      <c r="BK141" s="221">
        <f t="shared" si="19"/>
        <v>0.6375923529207137</v>
      </c>
      <c r="BL141" s="221">
        <f t="shared" si="20"/>
        <v>135.47911461107662</v>
      </c>
      <c r="BM141" s="225">
        <v>41100</v>
      </c>
      <c r="BN141" s="219">
        <v>648.18613731000005</v>
      </c>
      <c r="BO141" s="219">
        <v>574.20709255993097</v>
      </c>
      <c r="BP141" s="219">
        <v>-569.125176327904</v>
      </c>
      <c r="BQ141" s="224">
        <v>52.566915565159597</v>
      </c>
      <c r="BR141" s="224">
        <v>6.5762121531223396</v>
      </c>
      <c r="BS141" s="221">
        <f t="shared" si="21"/>
        <v>0.44422973809966315</v>
      </c>
      <c r="BT141" s="221">
        <f t="shared" si="22"/>
        <v>135.47911461107662</v>
      </c>
      <c r="BU141" s="228"/>
      <c r="BV141" s="222">
        <v>68.719500133695107</v>
      </c>
      <c r="BW141" s="222">
        <v>50.500904284674498</v>
      </c>
      <c r="BX141" s="221">
        <f t="shared" si="23"/>
        <v>64.001375660671371</v>
      </c>
      <c r="BY141" s="221">
        <f t="shared" si="24"/>
        <v>47.277709985599202</v>
      </c>
      <c r="BZ141" s="228"/>
      <c r="CA141" s="228"/>
      <c r="CB141" s="228"/>
      <c r="CC141" s="228"/>
      <c r="CD141" s="228"/>
      <c r="CE141" s="228"/>
      <c r="CF141" s="228"/>
      <c r="CG141" s="228"/>
      <c r="CH141" s="228"/>
      <c r="CI141" s="228"/>
      <c r="CJ141" s="228"/>
      <c r="CK141" s="228"/>
      <c r="CL141" s="228"/>
      <c r="CM141" s="228"/>
      <c r="CN141" s="228"/>
      <c r="CO141" s="228"/>
      <c r="CP141" s="228"/>
      <c r="CQ141" s="228"/>
      <c r="CR141" s="228"/>
    </row>
    <row r="142" spans="1:96" ht="12" customHeight="1">
      <c r="A142" s="228"/>
      <c r="B142" s="228"/>
      <c r="C142" s="228"/>
      <c r="D142" s="228"/>
      <c r="E142" s="228"/>
      <c r="F142" s="228"/>
      <c r="G142" s="228"/>
      <c r="H142" s="228"/>
      <c r="I142" s="228"/>
      <c r="J142" s="228"/>
      <c r="K142" s="228"/>
      <c r="L142" s="228"/>
      <c r="M142" s="228"/>
      <c r="N142" s="228"/>
      <c r="O142" s="228"/>
      <c r="P142" s="228"/>
      <c r="Q142" s="228"/>
      <c r="R142" s="228"/>
      <c r="S142" s="228"/>
      <c r="T142" s="228"/>
      <c r="U142" s="228"/>
      <c r="V142" s="228"/>
      <c r="W142" s="228"/>
      <c r="X142" s="232"/>
      <c r="Y142" s="232"/>
      <c r="Z142" s="232"/>
      <c r="AA142" s="232"/>
      <c r="AB142" s="232"/>
      <c r="AC142" s="232"/>
      <c r="AD142" s="232"/>
      <c r="AE142" s="232"/>
      <c r="AF142" s="232"/>
      <c r="AG142" s="232"/>
      <c r="AH142" s="232"/>
      <c r="AI142" s="232"/>
      <c r="AJ142" s="232"/>
      <c r="AK142" s="232"/>
      <c r="AL142" s="232"/>
      <c r="AM142" s="228"/>
      <c r="AN142" s="151"/>
      <c r="AO142" s="151"/>
      <c r="AP142" s="151"/>
      <c r="AQ142" s="151"/>
      <c r="AR142" s="151"/>
      <c r="AS142" s="151"/>
      <c r="AT142" s="151"/>
      <c r="AU142" s="151"/>
      <c r="AV142" s="151"/>
      <c r="AW142" s="252"/>
      <c r="AX142" s="151"/>
      <c r="AY142" s="151"/>
      <c r="AZ142" s="151"/>
      <c r="BA142" s="151"/>
      <c r="BB142" s="215"/>
      <c r="BC142" s="215"/>
      <c r="BD142" s="221">
        <f t="shared" si="18"/>
        <v>11.5</v>
      </c>
      <c r="BE142" s="225">
        <v>41400</v>
      </c>
      <c r="BF142" s="219">
        <v>644.35058158000004</v>
      </c>
      <c r="BG142" s="219">
        <v>611.99906706466504</v>
      </c>
      <c r="BH142" s="219">
        <v>-607.48497193890103</v>
      </c>
      <c r="BI142" s="224">
        <v>52.824968401613802</v>
      </c>
      <c r="BJ142" s="224">
        <v>6.8290727588884099</v>
      </c>
      <c r="BK142" s="221">
        <f t="shared" si="19"/>
        <v>0.70844654635125348</v>
      </c>
      <c r="BL142" s="221">
        <f t="shared" si="20"/>
        <v>131.64355888107661</v>
      </c>
      <c r="BM142" s="225">
        <v>41400</v>
      </c>
      <c r="BN142" s="219">
        <v>644.35058158000004</v>
      </c>
      <c r="BO142" s="219">
        <v>583.23560337601396</v>
      </c>
      <c r="BP142" s="219">
        <v>-578.477321460604</v>
      </c>
      <c r="BQ142" s="224">
        <v>52.6298166733459</v>
      </c>
      <c r="BR142" s="224">
        <v>6.6366168553597502</v>
      </c>
      <c r="BS142" s="221">
        <f t="shared" si="21"/>
        <v>0.50463444033707372</v>
      </c>
      <c r="BT142" s="221">
        <f t="shared" si="22"/>
        <v>131.64355888107661</v>
      </c>
      <c r="BU142" s="228"/>
      <c r="BV142" s="222">
        <v>78.970681340729897</v>
      </c>
      <c r="BW142" s="222">
        <v>57.112901454775397</v>
      </c>
      <c r="BX142" s="221">
        <f t="shared" si="23"/>
        <v>74.252556867706161</v>
      </c>
      <c r="BY142" s="221">
        <f t="shared" si="24"/>
        <v>53.889707155700101</v>
      </c>
      <c r="BZ142" s="228"/>
      <c r="CA142" s="228"/>
      <c r="CB142" s="228"/>
      <c r="CC142" s="228"/>
      <c r="CD142" s="228"/>
      <c r="CE142" s="228"/>
      <c r="CF142" s="228"/>
      <c r="CG142" s="228"/>
      <c r="CH142" s="228"/>
      <c r="CI142" s="228"/>
      <c r="CJ142" s="228"/>
      <c r="CK142" s="228"/>
      <c r="CL142" s="228"/>
      <c r="CM142" s="228"/>
      <c r="CN142" s="228"/>
      <c r="CO142" s="228"/>
      <c r="CP142" s="228"/>
      <c r="CQ142" s="228"/>
      <c r="CR142" s="228"/>
    </row>
    <row r="143" spans="1:96" ht="12" customHeight="1">
      <c r="A143" s="228"/>
      <c r="B143" s="228"/>
      <c r="C143" s="228"/>
      <c r="D143" s="228"/>
      <c r="E143" s="228"/>
      <c r="F143" s="228"/>
      <c r="G143" s="228"/>
      <c r="H143" s="228"/>
      <c r="I143" s="228"/>
      <c r="J143" s="228"/>
      <c r="K143" s="228"/>
      <c r="L143" s="228"/>
      <c r="M143" s="228"/>
      <c r="N143" s="228"/>
      <c r="O143" s="228"/>
      <c r="P143" s="228"/>
      <c r="Q143" s="228"/>
      <c r="R143" s="228"/>
      <c r="S143" s="228"/>
      <c r="T143" s="228"/>
      <c r="U143" s="228"/>
      <c r="V143" s="228"/>
      <c r="W143" s="228"/>
      <c r="X143" s="232"/>
      <c r="Y143" s="232"/>
      <c r="Z143" s="232"/>
      <c r="AA143" s="232"/>
      <c r="AB143" s="232"/>
      <c r="AC143" s="232"/>
      <c r="AD143" s="232"/>
      <c r="AE143" s="232"/>
      <c r="AF143" s="232"/>
      <c r="AG143" s="232"/>
      <c r="AH143" s="232"/>
      <c r="AI143" s="232"/>
      <c r="AJ143" s="232"/>
      <c r="AK143" s="232"/>
      <c r="AL143" s="232"/>
      <c r="AM143" s="228"/>
      <c r="AN143" s="151"/>
      <c r="AO143" s="151"/>
      <c r="AP143" s="151"/>
      <c r="AQ143" s="151"/>
      <c r="AR143" s="151"/>
      <c r="AS143" s="151"/>
      <c r="AT143" s="151"/>
      <c r="AU143" s="151"/>
      <c r="AV143" s="151"/>
      <c r="AW143" s="252"/>
      <c r="AX143" s="151"/>
      <c r="AY143" s="151"/>
      <c r="AZ143" s="151"/>
      <c r="BA143" s="151"/>
      <c r="BB143" s="215"/>
      <c r="BC143" s="215"/>
      <c r="BD143" s="221">
        <f t="shared" si="18"/>
        <v>11.583333333333334</v>
      </c>
      <c r="BE143" s="225">
        <v>41700</v>
      </c>
      <c r="BF143" s="219">
        <v>639.03976589000001</v>
      </c>
      <c r="BG143" s="219">
        <v>621.49919607221204</v>
      </c>
      <c r="BH143" s="219">
        <v>-617.58001362216805</v>
      </c>
      <c r="BI143" s="224">
        <v>52.890319037255402</v>
      </c>
      <c r="BJ143" s="224">
        <v>6.8902721490782497</v>
      </c>
      <c r="BK143" s="221">
        <f t="shared" si="19"/>
        <v>0.76964593654109326</v>
      </c>
      <c r="BL143" s="221">
        <f t="shared" si="20"/>
        <v>126.33274319107659</v>
      </c>
      <c r="BM143" s="225">
        <v>41700</v>
      </c>
      <c r="BN143" s="219">
        <v>639.03976589000001</v>
      </c>
      <c r="BO143" s="219">
        <v>591.28641485403102</v>
      </c>
      <c r="BP143" s="219">
        <v>-586.89806628837198</v>
      </c>
      <c r="BQ143" s="224">
        <v>52.685847398682299</v>
      </c>
      <c r="BR143" s="224">
        <v>6.6898987919264004</v>
      </c>
      <c r="BS143" s="221">
        <f t="shared" si="21"/>
        <v>0.55791637690372387</v>
      </c>
      <c r="BT143" s="221">
        <f t="shared" si="22"/>
        <v>126.33274319107659</v>
      </c>
      <c r="BU143" s="228"/>
      <c r="BV143" s="222">
        <v>88.356969351206203</v>
      </c>
      <c r="BW143" s="222">
        <v>63.099393575846499</v>
      </c>
      <c r="BX143" s="221">
        <f t="shared" si="23"/>
        <v>83.638844878182468</v>
      </c>
      <c r="BY143" s="221">
        <f t="shared" si="24"/>
        <v>59.876199276771203</v>
      </c>
      <c r="BZ143" s="228"/>
      <c r="CA143" s="228"/>
      <c r="CB143" s="228"/>
      <c r="CC143" s="228"/>
      <c r="CD143" s="228"/>
      <c r="CE143" s="228"/>
      <c r="CF143" s="228"/>
      <c r="CG143" s="228"/>
      <c r="CH143" s="228"/>
      <c r="CI143" s="228"/>
      <c r="CJ143" s="228"/>
      <c r="CK143" s="228"/>
      <c r="CL143" s="228"/>
      <c r="CM143" s="228"/>
      <c r="CN143" s="228"/>
      <c r="CO143" s="228"/>
      <c r="CP143" s="228"/>
      <c r="CQ143" s="228"/>
      <c r="CR143" s="228"/>
    </row>
    <row r="144" spans="1:96" ht="12" customHeight="1">
      <c r="A144" s="228"/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8"/>
      <c r="O144" s="228"/>
      <c r="P144" s="228"/>
      <c r="Q144" s="228"/>
      <c r="R144" s="228"/>
      <c r="S144" s="228"/>
      <c r="T144" s="228"/>
      <c r="U144" s="228"/>
      <c r="V144" s="228"/>
      <c r="W144" s="228"/>
      <c r="X144" s="232"/>
      <c r="Y144" s="232"/>
      <c r="Z144" s="232"/>
      <c r="AA144" s="232"/>
      <c r="AB144" s="232"/>
      <c r="AC144" s="232"/>
      <c r="AD144" s="232"/>
      <c r="AE144" s="232"/>
      <c r="AF144" s="232"/>
      <c r="AG144" s="232"/>
      <c r="AH144" s="232"/>
      <c r="AI144" s="232"/>
      <c r="AJ144" s="232"/>
      <c r="AK144" s="232"/>
      <c r="AL144" s="232"/>
      <c r="AM144" s="228"/>
      <c r="AN144" s="151"/>
      <c r="AO144" s="151"/>
      <c r="AP144" s="151"/>
      <c r="AQ144" s="151"/>
      <c r="AR144" s="151"/>
      <c r="AS144" s="151"/>
      <c r="AT144" s="151"/>
      <c r="AU144" s="151"/>
      <c r="AV144" s="151"/>
      <c r="AW144" s="252"/>
      <c r="AX144" s="151"/>
      <c r="AY144" s="151"/>
      <c r="AZ144" s="151"/>
      <c r="BA144" s="151"/>
      <c r="BB144" s="215"/>
      <c r="BC144" s="215"/>
      <c r="BD144" s="221">
        <f t="shared" si="18"/>
        <v>11.666666666666666</v>
      </c>
      <c r="BE144" s="225">
        <v>42000</v>
      </c>
      <c r="BF144" s="219">
        <v>632.31187666999904</v>
      </c>
      <c r="BG144" s="219">
        <v>629.55046774851405</v>
      </c>
      <c r="BH144" s="219">
        <v>-626.24772056134498</v>
      </c>
      <c r="BI144" s="224">
        <v>52.945751306932799</v>
      </c>
      <c r="BJ144" s="224">
        <v>6.9414912124547703</v>
      </c>
      <c r="BK144" s="221">
        <f t="shared" si="19"/>
        <v>0.82086499991761386</v>
      </c>
      <c r="BL144" s="221">
        <f t="shared" si="20"/>
        <v>119.60485397107561</v>
      </c>
      <c r="BM144" s="225">
        <v>42000</v>
      </c>
      <c r="BN144" s="219">
        <v>632.31187666999904</v>
      </c>
      <c r="BO144" s="219">
        <v>598.27922666372297</v>
      </c>
      <c r="BP144" s="219">
        <v>-594.300110336427</v>
      </c>
      <c r="BQ144" s="224">
        <v>52.734558019236701</v>
      </c>
      <c r="BR144" s="224">
        <v>6.7356540186501404</v>
      </c>
      <c r="BS144" s="221">
        <f t="shared" si="21"/>
        <v>0.60367160362746386</v>
      </c>
      <c r="BT144" s="221">
        <f t="shared" si="22"/>
        <v>119.60485397107561</v>
      </c>
      <c r="BU144" s="228"/>
      <c r="BV144" s="222">
        <v>96.775564790681102</v>
      </c>
      <c r="BW144" s="222">
        <v>68.394816109013107</v>
      </c>
      <c r="BX144" s="221">
        <f t="shared" si="23"/>
        <v>92.057440317657367</v>
      </c>
      <c r="BY144" s="221">
        <f t="shared" si="24"/>
        <v>65.171621809937804</v>
      </c>
      <c r="BZ144" s="228"/>
      <c r="CA144" s="228"/>
      <c r="CB144" s="228"/>
      <c r="CC144" s="228"/>
      <c r="CD144" s="228"/>
      <c r="CE144" s="228"/>
      <c r="CF144" s="228"/>
      <c r="CG144" s="228"/>
      <c r="CH144" s="228"/>
      <c r="CI144" s="228"/>
      <c r="CJ144" s="228"/>
      <c r="CK144" s="228"/>
      <c r="CL144" s="228"/>
      <c r="CM144" s="228"/>
      <c r="CN144" s="228"/>
      <c r="CO144" s="228"/>
      <c r="CP144" s="228"/>
      <c r="CQ144" s="228"/>
      <c r="CR144" s="228"/>
    </row>
    <row r="145" spans="1:96" ht="12" customHeight="1">
      <c r="A145" s="228"/>
      <c r="B145" s="228"/>
      <c r="C145" s="228"/>
      <c r="D145" s="228"/>
      <c r="E145" s="228"/>
      <c r="F145" s="228"/>
      <c r="G145" s="228"/>
      <c r="H145" s="228"/>
      <c r="I145" s="228"/>
      <c r="J145" s="228"/>
      <c r="K145" s="228"/>
      <c r="L145" s="228"/>
      <c r="M145" s="228"/>
      <c r="N145" s="228"/>
      <c r="O145" s="228"/>
      <c r="P145" s="228"/>
      <c r="Q145" s="228"/>
      <c r="R145" s="228"/>
      <c r="S145" s="228"/>
      <c r="T145" s="228"/>
      <c r="U145" s="228"/>
      <c r="V145" s="228"/>
      <c r="W145" s="228"/>
      <c r="X145" s="232"/>
      <c r="Y145" s="232"/>
      <c r="Z145" s="232"/>
      <c r="AA145" s="232"/>
      <c r="AB145" s="232"/>
      <c r="AC145" s="232"/>
      <c r="AD145" s="232"/>
      <c r="AE145" s="232"/>
      <c r="AF145" s="232"/>
      <c r="AG145" s="232"/>
      <c r="AH145" s="232"/>
      <c r="AI145" s="232"/>
      <c r="AJ145" s="232"/>
      <c r="AK145" s="232"/>
      <c r="AL145" s="232"/>
      <c r="AM145" s="228"/>
      <c r="AN145" s="151"/>
      <c r="AO145" s="151"/>
      <c r="AP145" s="151"/>
      <c r="AQ145" s="151"/>
      <c r="AR145" s="151"/>
      <c r="AS145" s="151"/>
      <c r="AT145" s="151"/>
      <c r="AU145" s="151"/>
      <c r="AV145" s="151"/>
      <c r="AW145" s="252"/>
      <c r="AX145" s="151"/>
      <c r="AY145" s="151"/>
      <c r="AZ145" s="151"/>
      <c r="BA145" s="151"/>
      <c r="BB145" s="215"/>
      <c r="BC145" s="215"/>
      <c r="BD145" s="221">
        <f t="shared" si="18"/>
        <v>11.75</v>
      </c>
      <c r="BE145" s="225">
        <v>42300</v>
      </c>
      <c r="BF145" s="219">
        <v>624.24062605999995</v>
      </c>
      <c r="BG145" s="219">
        <v>636.09587908038804</v>
      </c>
      <c r="BH145" s="219">
        <v>-633.423290727054</v>
      </c>
      <c r="BI145" s="224">
        <v>52.991023420520499</v>
      </c>
      <c r="BJ145" s="224">
        <v>6.9825270241699497</v>
      </c>
      <c r="BK145" s="221">
        <f t="shared" si="19"/>
        <v>0.86190081163279331</v>
      </c>
      <c r="BL145" s="221">
        <f t="shared" si="20"/>
        <v>111.53360336107653</v>
      </c>
      <c r="BM145" s="225">
        <v>42300</v>
      </c>
      <c r="BN145" s="219">
        <v>624.24062605999995</v>
      </c>
      <c r="BO145" s="219">
        <v>604.15165844670605</v>
      </c>
      <c r="BP145" s="219">
        <v>-600.61431377174301</v>
      </c>
      <c r="BQ145" s="224">
        <v>52.775612898550698</v>
      </c>
      <c r="BR145" s="224">
        <v>6.7735885410716898</v>
      </c>
      <c r="BS145" s="221">
        <f t="shared" si="21"/>
        <v>0.64160612604901335</v>
      </c>
      <c r="BT145" s="221">
        <f t="shared" si="22"/>
        <v>111.53360336107653</v>
      </c>
      <c r="BU145" s="228"/>
      <c r="BV145" s="222">
        <v>104.13426653088</v>
      </c>
      <c r="BW145" s="222">
        <v>72.941173164609197</v>
      </c>
      <c r="BX145" s="221">
        <f t="shared" si="23"/>
        <v>99.416142057856263</v>
      </c>
      <c r="BY145" s="221">
        <f t="shared" si="24"/>
        <v>69.717978865533894</v>
      </c>
      <c r="BZ145" s="228"/>
      <c r="CA145" s="228"/>
      <c r="CB145" s="228"/>
      <c r="CC145" s="228"/>
      <c r="CD145" s="228"/>
      <c r="CE145" s="228"/>
      <c r="CF145" s="228"/>
      <c r="CG145" s="228"/>
      <c r="CH145" s="228"/>
      <c r="CI145" s="228"/>
      <c r="CJ145" s="228"/>
      <c r="CK145" s="228"/>
      <c r="CL145" s="228"/>
      <c r="CM145" s="228"/>
      <c r="CN145" s="228"/>
      <c r="CO145" s="228"/>
      <c r="CP145" s="228"/>
      <c r="CQ145" s="228"/>
      <c r="CR145" s="228"/>
    </row>
    <row r="146" spans="1:96" ht="12" customHeight="1">
      <c r="A146" s="228"/>
      <c r="B146" s="228"/>
      <c r="C146" s="228"/>
      <c r="D146" s="228"/>
      <c r="E146" s="228"/>
      <c r="F146" s="228"/>
      <c r="G146" s="228"/>
      <c r="H146" s="228"/>
      <c r="I146" s="228"/>
      <c r="J146" s="228"/>
      <c r="K146" s="228"/>
      <c r="L146" s="228"/>
      <c r="M146" s="228"/>
      <c r="N146" s="228"/>
      <c r="O146" s="228"/>
      <c r="P146" s="228"/>
      <c r="Q146" s="228"/>
      <c r="R146" s="228"/>
      <c r="S146" s="228"/>
      <c r="T146" s="228"/>
      <c r="U146" s="228"/>
      <c r="V146" s="228"/>
      <c r="W146" s="228"/>
      <c r="X146" s="232"/>
      <c r="Y146" s="232"/>
      <c r="Z146" s="232"/>
      <c r="AA146" s="232"/>
      <c r="AB146" s="232"/>
      <c r="AC146" s="232"/>
      <c r="AD146" s="232"/>
      <c r="AE146" s="232"/>
      <c r="AF146" s="232"/>
      <c r="AG146" s="232"/>
      <c r="AH146" s="232"/>
      <c r="AI146" s="232"/>
      <c r="AJ146" s="232"/>
      <c r="AK146" s="232"/>
      <c r="AL146" s="232"/>
      <c r="AM146" s="228"/>
      <c r="AN146" s="151"/>
      <c r="AO146" s="151"/>
      <c r="AP146" s="151"/>
      <c r="AQ146" s="151"/>
      <c r="AR146" s="151"/>
      <c r="AS146" s="151"/>
      <c r="AT146" s="151"/>
      <c r="AU146" s="151"/>
      <c r="AV146" s="151"/>
      <c r="AW146" s="252"/>
      <c r="AX146" s="151"/>
      <c r="AY146" s="151"/>
      <c r="AZ146" s="151"/>
      <c r="BA146" s="151"/>
      <c r="BB146" s="215"/>
      <c r="BC146" s="215"/>
      <c r="BD146" s="221">
        <f t="shared" si="18"/>
        <v>11.833333333333334</v>
      </c>
      <c r="BE146" s="225">
        <v>42600</v>
      </c>
      <c r="BF146" s="219">
        <v>614.91444438999997</v>
      </c>
      <c r="BG146" s="219">
        <v>641.09978825975804</v>
      </c>
      <c r="BH146" s="219">
        <v>-639.06403069367298</v>
      </c>
      <c r="BI146" s="224">
        <v>53.026010558004302</v>
      </c>
      <c r="BJ146" s="224">
        <v>7.0132877524100898</v>
      </c>
      <c r="BK146" s="221">
        <f t="shared" si="19"/>
        <v>0.8926615398729334</v>
      </c>
      <c r="BL146" s="221">
        <f t="shared" si="20"/>
        <v>102.20742169107655</v>
      </c>
      <c r="BM146" s="225">
        <v>42600</v>
      </c>
      <c r="BN146" s="219">
        <v>614.91444438999997</v>
      </c>
      <c r="BO146" s="219">
        <v>608.85885282180197</v>
      </c>
      <c r="BP146" s="219">
        <v>-605.78935370404997</v>
      </c>
      <c r="BQ146" s="224">
        <v>52.808782963202901</v>
      </c>
      <c r="BR146" s="224">
        <v>6.8035110096965301</v>
      </c>
      <c r="BS146" s="221">
        <f t="shared" si="21"/>
        <v>0.67152859467385362</v>
      </c>
      <c r="BT146" s="221">
        <f t="shared" si="22"/>
        <v>102.20742169107655</v>
      </c>
      <c r="BU146" s="228"/>
      <c r="BV146" s="222">
        <v>110.352481483804</v>
      </c>
      <c r="BW146" s="222">
        <v>76.688672677785803</v>
      </c>
      <c r="BX146" s="221">
        <f t="shared" si="23"/>
        <v>105.63435701078026</v>
      </c>
      <c r="BY146" s="221">
        <f t="shared" si="24"/>
        <v>73.4654783787105</v>
      </c>
      <c r="BZ146" s="228"/>
      <c r="CA146" s="228"/>
      <c r="CB146" s="228"/>
      <c r="CC146" s="228"/>
      <c r="CD146" s="228"/>
      <c r="CE146" s="228"/>
      <c r="CF146" s="228"/>
      <c r="CG146" s="228"/>
      <c r="CH146" s="228"/>
      <c r="CI146" s="228"/>
      <c r="CJ146" s="228"/>
      <c r="CK146" s="228"/>
      <c r="CL146" s="228"/>
      <c r="CM146" s="228"/>
      <c r="CN146" s="228"/>
      <c r="CO146" s="228"/>
      <c r="CP146" s="228"/>
      <c r="CQ146" s="228"/>
      <c r="CR146" s="228"/>
    </row>
    <row r="147" spans="1:96" ht="12" customHeight="1">
      <c r="A147" s="228"/>
      <c r="B147" s="228"/>
      <c r="C147" s="228"/>
      <c r="D147" s="228"/>
      <c r="E147" s="228"/>
      <c r="F147" s="228"/>
      <c r="G147" s="228"/>
      <c r="H147" s="228"/>
      <c r="I147" s="228"/>
      <c r="J147" s="228"/>
      <c r="K147" s="228"/>
      <c r="L147" s="228"/>
      <c r="M147" s="228"/>
      <c r="N147" s="228"/>
      <c r="O147" s="228"/>
      <c r="P147" s="228"/>
      <c r="Q147" s="228"/>
      <c r="R147" s="228"/>
      <c r="S147" s="228"/>
      <c r="T147" s="228"/>
      <c r="U147" s="228"/>
      <c r="V147" s="228"/>
      <c r="W147" s="228"/>
      <c r="X147" s="232"/>
      <c r="Y147" s="232"/>
      <c r="Z147" s="232"/>
      <c r="AA147" s="232"/>
      <c r="AB147" s="232"/>
      <c r="AC147" s="232"/>
      <c r="AD147" s="232"/>
      <c r="AE147" s="232"/>
      <c r="AF147" s="232"/>
      <c r="AG147" s="232"/>
      <c r="AH147" s="232"/>
      <c r="AI147" s="232"/>
      <c r="AJ147" s="232"/>
      <c r="AK147" s="232"/>
      <c r="AL147" s="232"/>
      <c r="AM147" s="228"/>
      <c r="AN147" s="151"/>
      <c r="AO147" s="151"/>
      <c r="AP147" s="151"/>
      <c r="AQ147" s="151"/>
      <c r="AR147" s="151"/>
      <c r="AS147" s="151"/>
      <c r="AT147" s="151"/>
      <c r="AU147" s="151"/>
      <c r="AV147" s="151"/>
      <c r="AW147" s="252"/>
      <c r="AX147" s="151"/>
      <c r="AY147" s="151"/>
      <c r="AZ147" s="151"/>
      <c r="BA147" s="151"/>
      <c r="BB147" s="215"/>
      <c r="BC147" s="215"/>
      <c r="BD147" s="221">
        <f t="shared" si="18"/>
        <v>11.916666666666666</v>
      </c>
      <c r="BE147" s="225">
        <v>42900</v>
      </c>
      <c r="BF147" s="219">
        <v>604.43551124999999</v>
      </c>
      <c r="BG147" s="219">
        <v>644.54670378004801</v>
      </c>
      <c r="BH147" s="219">
        <v>-643.14807875529198</v>
      </c>
      <c r="BI147" s="224">
        <v>53.050693308250899</v>
      </c>
      <c r="BJ147" s="224">
        <v>7.0337821579530502</v>
      </c>
      <c r="BK147" s="221">
        <f t="shared" si="19"/>
        <v>0.91315594541589373</v>
      </c>
      <c r="BL147" s="221">
        <f t="shared" si="20"/>
        <v>91.728488551076566</v>
      </c>
      <c r="BM147" s="225">
        <v>42900</v>
      </c>
      <c r="BN147" s="219">
        <v>604.43551124999999</v>
      </c>
      <c r="BO147" s="219">
        <v>612.37285220835702</v>
      </c>
      <c r="BP147" s="219">
        <v>-609.79113069388802</v>
      </c>
      <c r="BQ147" s="224">
        <v>52.833937911600501</v>
      </c>
      <c r="BR147" s="224">
        <v>6.8253252602803798</v>
      </c>
      <c r="BS147" s="221">
        <f t="shared" si="21"/>
        <v>0.69334284525770329</v>
      </c>
      <c r="BT147" s="221">
        <f t="shared" si="22"/>
        <v>91.728488551076566</v>
      </c>
      <c r="BU147" s="228"/>
      <c r="BV147" s="222">
        <v>115.362107263656</v>
      </c>
      <c r="BW147" s="222">
        <v>79.596271735172806</v>
      </c>
      <c r="BX147" s="221">
        <f t="shared" si="23"/>
        <v>110.64398279063226</v>
      </c>
      <c r="BY147" s="221">
        <f t="shared" si="24"/>
        <v>76.373077436097503</v>
      </c>
      <c r="BZ147" s="228"/>
      <c r="CA147" s="228"/>
      <c r="CB147" s="228"/>
      <c r="CC147" s="228"/>
      <c r="CD147" s="228"/>
      <c r="CE147" s="228"/>
      <c r="CF147" s="228"/>
      <c r="CG147" s="228"/>
      <c r="CH147" s="228"/>
      <c r="CI147" s="228"/>
      <c r="CJ147" s="228"/>
      <c r="CK147" s="228"/>
      <c r="CL147" s="228"/>
      <c r="CM147" s="228"/>
      <c r="CN147" s="228"/>
      <c r="CO147" s="228"/>
      <c r="CP147" s="228"/>
      <c r="CQ147" s="228"/>
      <c r="CR147" s="228"/>
    </row>
    <row r="148" spans="1:96" ht="12" customHeight="1">
      <c r="A148" s="228"/>
      <c r="B148" s="228"/>
      <c r="C148" s="228"/>
      <c r="D148" s="228"/>
      <c r="E148" s="228"/>
      <c r="F148" s="228"/>
      <c r="G148" s="228"/>
      <c r="H148" s="228"/>
      <c r="I148" s="228"/>
      <c r="J148" s="228"/>
      <c r="K148" s="228"/>
      <c r="L148" s="228"/>
      <c r="M148" s="228"/>
      <c r="N148" s="228"/>
      <c r="O148" s="228"/>
      <c r="P148" s="228"/>
      <c r="Q148" s="228"/>
      <c r="R148" s="228"/>
      <c r="S148" s="228"/>
      <c r="T148" s="228"/>
      <c r="U148" s="228"/>
      <c r="V148" s="228"/>
      <c r="W148" s="228"/>
      <c r="X148" s="232"/>
      <c r="Y148" s="232"/>
      <c r="Z148" s="232"/>
      <c r="AA148" s="232"/>
      <c r="AB148" s="232"/>
      <c r="AC148" s="232"/>
      <c r="AD148" s="232"/>
      <c r="AE148" s="232"/>
      <c r="AF148" s="232"/>
      <c r="AG148" s="232"/>
      <c r="AH148" s="232"/>
      <c r="AI148" s="232"/>
      <c r="AJ148" s="232"/>
      <c r="AK148" s="232"/>
      <c r="AL148" s="232"/>
      <c r="AM148" s="228"/>
      <c r="AN148" s="151"/>
      <c r="AO148" s="151"/>
      <c r="AP148" s="151"/>
      <c r="AQ148" s="151"/>
      <c r="AR148" s="151"/>
      <c r="AS148" s="151"/>
      <c r="AT148" s="151"/>
      <c r="AU148" s="151"/>
      <c r="AV148" s="151"/>
      <c r="AW148" s="252"/>
      <c r="AX148" s="151"/>
      <c r="AY148" s="151"/>
      <c r="AZ148" s="151"/>
      <c r="BA148" s="151"/>
      <c r="BB148" s="215"/>
      <c r="BC148" s="215"/>
      <c r="BD148" s="221">
        <f t="shared" si="18"/>
        <v>12</v>
      </c>
      <c r="BE148" s="225">
        <v>43200</v>
      </c>
      <c r="BF148" s="219">
        <v>592.91863602000001</v>
      </c>
      <c r="BG148" s="219">
        <v>646.43997562097195</v>
      </c>
      <c r="BH148" s="219">
        <v>-645.67303215884203</v>
      </c>
      <c r="BI148" s="224">
        <v>53.065147212949697</v>
      </c>
      <c r="BJ148" s="224">
        <v>7.0441100581150602</v>
      </c>
      <c r="BK148" s="221">
        <f t="shared" si="19"/>
        <v>0.92348384557790375</v>
      </c>
      <c r="BL148" s="221">
        <f t="shared" si="20"/>
        <v>80.211613321076584</v>
      </c>
      <c r="BM148" s="225">
        <v>43200</v>
      </c>
      <c r="BN148" s="219">
        <v>592.91863602000001</v>
      </c>
      <c r="BO148" s="219">
        <v>614.68179470888697</v>
      </c>
      <c r="BP148" s="219">
        <v>-612.60197885980301</v>
      </c>
      <c r="BQ148" s="224">
        <v>52.851038426102399</v>
      </c>
      <c r="BR148" s="224">
        <v>6.8390229077998201</v>
      </c>
      <c r="BS148" s="221">
        <f t="shared" si="21"/>
        <v>0.70704049277714365</v>
      </c>
      <c r="BT148" s="221">
        <f t="shared" si="22"/>
        <v>80.211613321076584</v>
      </c>
      <c r="BU148" s="228"/>
      <c r="BV148" s="222">
        <v>119.10827804959</v>
      </c>
      <c r="BW148" s="222">
        <v>81.632126080137596</v>
      </c>
      <c r="BX148" s="221">
        <f t="shared" si="23"/>
        <v>114.39015357656626</v>
      </c>
      <c r="BY148" s="221">
        <f t="shared" si="24"/>
        <v>78.408931781062293</v>
      </c>
      <c r="BZ148" s="228"/>
      <c r="CA148" s="228"/>
      <c r="CB148" s="228"/>
      <c r="CC148" s="228"/>
      <c r="CD148" s="228"/>
      <c r="CE148" s="228"/>
      <c r="CF148" s="228"/>
      <c r="CG148" s="228"/>
      <c r="CH148" s="228"/>
      <c r="CI148" s="228"/>
      <c r="CJ148" s="228"/>
      <c r="CK148" s="228"/>
      <c r="CL148" s="228"/>
      <c r="CM148" s="228"/>
      <c r="CN148" s="228"/>
      <c r="CO148" s="228"/>
      <c r="CP148" s="228"/>
      <c r="CQ148" s="228"/>
      <c r="CR148" s="228"/>
    </row>
    <row r="149" spans="1:96" ht="12" customHeight="1">
      <c r="A149" s="228"/>
      <c r="B149" s="228"/>
      <c r="C149" s="228"/>
      <c r="D149" s="228"/>
      <c r="E149" s="228"/>
      <c r="F149" s="228"/>
      <c r="G149" s="228"/>
      <c r="H149" s="228"/>
      <c r="I149" s="228"/>
      <c r="J149" s="228"/>
      <c r="K149" s="228"/>
      <c r="L149" s="228"/>
      <c r="M149" s="228"/>
      <c r="N149" s="228"/>
      <c r="O149" s="228"/>
      <c r="P149" s="228"/>
      <c r="Q149" s="228"/>
      <c r="R149" s="228"/>
      <c r="S149" s="228"/>
      <c r="T149" s="228"/>
      <c r="U149" s="228"/>
      <c r="V149" s="228"/>
      <c r="W149" s="228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2"/>
      <c r="AI149" s="232"/>
      <c r="AJ149" s="232"/>
      <c r="AK149" s="232"/>
      <c r="AL149" s="232"/>
      <c r="AM149" s="228"/>
      <c r="AN149" s="151"/>
      <c r="AO149" s="151"/>
      <c r="AP149" s="151"/>
      <c r="AQ149" s="151"/>
      <c r="AR149" s="151"/>
      <c r="AS149" s="151"/>
      <c r="AT149" s="151"/>
      <c r="AU149" s="151"/>
      <c r="AV149" s="151"/>
      <c r="AW149" s="252"/>
      <c r="AX149" s="151"/>
      <c r="AY149" s="151"/>
      <c r="AZ149" s="151"/>
      <c r="BA149" s="151"/>
      <c r="BB149" s="215"/>
      <c r="BC149" s="215"/>
      <c r="BD149" s="221">
        <f t="shared" si="18"/>
        <v>12.083333333333334</v>
      </c>
      <c r="BE149" s="225">
        <v>43500</v>
      </c>
      <c r="BF149" s="219">
        <v>580.49</v>
      </c>
      <c r="BG149" s="219">
        <v>646.80041047767099</v>
      </c>
      <c r="BH149" s="219">
        <v>-646.65450416744898</v>
      </c>
      <c r="BI149" s="224">
        <v>53.069533324018202</v>
      </c>
      <c r="BJ149" s="224">
        <v>7.0444536624376797</v>
      </c>
      <c r="BK149" s="221">
        <f t="shared" si="19"/>
        <v>0.92382744990052323</v>
      </c>
      <c r="BL149" s="221">
        <f t="shared" si="20"/>
        <v>67.782977301076585</v>
      </c>
      <c r="BM149" s="225">
        <v>43500</v>
      </c>
      <c r="BN149" s="219">
        <v>580.49</v>
      </c>
      <c r="BO149" s="219">
        <v>615.78896527313805</v>
      </c>
      <c r="BP149" s="219">
        <v>-614.21972170125105</v>
      </c>
      <c r="BQ149" s="224">
        <v>52.860128550720297</v>
      </c>
      <c r="BR149" s="224">
        <v>6.8446761146429598</v>
      </c>
      <c r="BS149" s="221">
        <f t="shared" si="21"/>
        <v>0.71269369962028328</v>
      </c>
      <c r="BT149" s="221">
        <f t="shared" si="22"/>
        <v>67.782977301076585</v>
      </c>
      <c r="BU149" s="228"/>
      <c r="BV149" s="222">
        <v>121.549965480564</v>
      </c>
      <c r="BW149" s="222">
        <v>82.773938873622498</v>
      </c>
      <c r="BX149" s="221">
        <f t="shared" si="23"/>
        <v>116.83184100754026</v>
      </c>
      <c r="BY149" s="221">
        <f t="shared" si="24"/>
        <v>79.550744574547195</v>
      </c>
      <c r="BZ149" s="228"/>
      <c r="CA149" s="228"/>
      <c r="CB149" s="228"/>
      <c r="CC149" s="228"/>
      <c r="CD149" s="228"/>
      <c r="CE149" s="228"/>
      <c r="CF149" s="228"/>
      <c r="CG149" s="228"/>
      <c r="CH149" s="228"/>
      <c r="CI149" s="228"/>
      <c r="CJ149" s="228"/>
      <c r="CK149" s="228"/>
      <c r="CL149" s="228"/>
      <c r="CM149" s="228"/>
      <c r="CN149" s="228"/>
      <c r="CO149" s="228"/>
      <c r="CP149" s="228"/>
      <c r="CQ149" s="228"/>
      <c r="CR149" s="228"/>
    </row>
    <row r="150" spans="1:96" ht="12" customHeight="1">
      <c r="A150" s="228"/>
      <c r="B150" s="228"/>
      <c r="C150" s="228"/>
      <c r="D150" s="228"/>
      <c r="E150" s="228"/>
      <c r="F150" s="228"/>
      <c r="G150" s="228"/>
      <c r="H150" s="228"/>
      <c r="I150" s="228"/>
      <c r="J150" s="228"/>
      <c r="K150" s="228"/>
      <c r="L150" s="228"/>
      <c r="M150" s="228"/>
      <c r="N150" s="228"/>
      <c r="O150" s="228"/>
      <c r="P150" s="228"/>
      <c r="Q150" s="228"/>
      <c r="R150" s="228"/>
      <c r="S150" s="228"/>
      <c r="T150" s="228"/>
      <c r="U150" s="228"/>
      <c r="V150" s="228"/>
      <c r="W150" s="228"/>
      <c r="X150" s="232"/>
      <c r="Y150" s="232"/>
      <c r="Z150" s="232"/>
      <c r="AA150" s="232"/>
      <c r="AB150" s="232"/>
      <c r="AC150" s="232"/>
      <c r="AD150" s="232"/>
      <c r="AE150" s="232"/>
      <c r="AF150" s="232"/>
      <c r="AG150" s="232"/>
      <c r="AH150" s="232"/>
      <c r="AI150" s="232"/>
      <c r="AJ150" s="232"/>
      <c r="AK150" s="232"/>
      <c r="AL150" s="232"/>
      <c r="AM150" s="228"/>
      <c r="AN150" s="151"/>
      <c r="AO150" s="151"/>
      <c r="AP150" s="151"/>
      <c r="AQ150" s="151"/>
      <c r="AR150" s="151"/>
      <c r="AS150" s="151"/>
      <c r="AT150" s="151"/>
      <c r="AU150" s="151"/>
      <c r="AV150" s="151"/>
      <c r="AW150" s="252"/>
      <c r="AX150" s="151"/>
      <c r="AY150" s="151"/>
      <c r="AZ150" s="151"/>
      <c r="BA150" s="151"/>
      <c r="BB150" s="215"/>
      <c r="BC150" s="215"/>
      <c r="BD150" s="221">
        <f t="shared" si="18"/>
        <v>12.166666666666666</v>
      </c>
      <c r="BE150" s="225">
        <v>43800</v>
      </c>
      <c r="BF150" s="219">
        <v>567.28577393</v>
      </c>
      <c r="BG150" s="219">
        <v>645.664827506047</v>
      </c>
      <c r="BH150" s="219">
        <v>-646.12462896577802</v>
      </c>
      <c r="BI150" s="224">
        <v>53.064089651387199</v>
      </c>
      <c r="BJ150" s="224">
        <v>7.0350696672516397</v>
      </c>
      <c r="BK150" s="221">
        <f t="shared" si="19"/>
        <v>0.91444345471448329</v>
      </c>
      <c r="BL150" s="221">
        <f t="shared" si="20"/>
        <v>54.578751231076581</v>
      </c>
      <c r="BM150" s="225">
        <v>43800</v>
      </c>
      <c r="BN150" s="219">
        <v>567.28577393</v>
      </c>
      <c r="BO150" s="219">
        <v>615.71173185309203</v>
      </c>
      <c r="BP150" s="219">
        <v>-614.65660739441705</v>
      </c>
      <c r="BQ150" s="224">
        <v>52.861328321557998</v>
      </c>
      <c r="BR150" s="224">
        <v>6.8424305945655002</v>
      </c>
      <c r="BS150" s="221">
        <f t="shared" si="21"/>
        <v>0.71044817954282369</v>
      </c>
      <c r="BT150" s="221">
        <f t="shared" si="22"/>
        <v>54.578751231076581</v>
      </c>
      <c r="BU150" s="228"/>
      <c r="BV150" s="222">
        <v>122.660428001214</v>
      </c>
      <c r="BW150" s="222">
        <v>83.009204890902495</v>
      </c>
      <c r="BX150" s="221">
        <f t="shared" si="23"/>
        <v>117.94230352819027</v>
      </c>
      <c r="BY150" s="221">
        <f t="shared" si="24"/>
        <v>79.786010591827193</v>
      </c>
      <c r="BZ150" s="228"/>
      <c r="CA150" s="228"/>
      <c r="CB150" s="228"/>
      <c r="CC150" s="228"/>
      <c r="CD150" s="228"/>
      <c r="CE150" s="228"/>
      <c r="CF150" s="228"/>
      <c r="CG150" s="228"/>
      <c r="CH150" s="228"/>
      <c r="CI150" s="228"/>
      <c r="CJ150" s="228"/>
      <c r="CK150" s="228"/>
      <c r="CL150" s="228"/>
      <c r="CM150" s="228"/>
      <c r="CN150" s="228"/>
      <c r="CO150" s="228"/>
      <c r="CP150" s="228"/>
      <c r="CQ150" s="228"/>
      <c r="CR150" s="228"/>
    </row>
    <row r="151" spans="1:96" ht="12" customHeight="1">
      <c r="A151" s="228"/>
      <c r="B151" s="228"/>
      <c r="C151" s="228"/>
      <c r="D151" s="228"/>
      <c r="E151" s="228"/>
      <c r="F151" s="228"/>
      <c r="G151" s="228"/>
      <c r="H151" s="228"/>
      <c r="I151" s="228"/>
      <c r="J151" s="228"/>
      <c r="K151" s="228"/>
      <c r="L151" s="228"/>
      <c r="M151" s="228"/>
      <c r="N151" s="228"/>
      <c r="O151" s="228"/>
      <c r="P151" s="228"/>
      <c r="Q151" s="228"/>
      <c r="R151" s="228"/>
      <c r="S151" s="228"/>
      <c r="T151" s="228"/>
      <c r="U151" s="228"/>
      <c r="V151" s="228"/>
      <c r="W151" s="228"/>
      <c r="X151" s="232"/>
      <c r="Y151" s="232"/>
      <c r="Z151" s="232"/>
      <c r="AA151" s="232"/>
      <c r="AB151" s="232"/>
      <c r="AC151" s="232"/>
      <c r="AD151" s="232"/>
      <c r="AE151" s="232"/>
      <c r="AF151" s="232"/>
      <c r="AG151" s="232"/>
      <c r="AH151" s="232"/>
      <c r="AI151" s="232"/>
      <c r="AJ151" s="232"/>
      <c r="AK151" s="232"/>
      <c r="AL151" s="232"/>
      <c r="AM151" s="228"/>
      <c r="AN151" s="151"/>
      <c r="AO151" s="151"/>
      <c r="AP151" s="151"/>
      <c r="AQ151" s="151"/>
      <c r="AR151" s="151"/>
      <c r="AS151" s="151"/>
      <c r="AT151" s="151"/>
      <c r="AU151" s="151"/>
      <c r="AV151" s="151"/>
      <c r="AW151" s="252"/>
      <c r="AX151" s="151"/>
      <c r="AY151" s="151"/>
      <c r="AZ151" s="151"/>
      <c r="BA151" s="151"/>
      <c r="BB151" s="215"/>
      <c r="BC151" s="215"/>
      <c r="BD151" s="221">
        <f t="shared" si="18"/>
        <v>12.25</v>
      </c>
      <c r="BE151" s="225">
        <v>44100</v>
      </c>
      <c r="BF151" s="219">
        <v>553.45062605999999</v>
      </c>
      <c r="BG151" s="219">
        <v>643.08456840245401</v>
      </c>
      <c r="BH151" s="219">
        <v>-644.13052841817205</v>
      </c>
      <c r="BI151" s="224">
        <v>53.049123371959901</v>
      </c>
      <c r="BJ151" s="224">
        <v>7.0162819951667199</v>
      </c>
      <c r="BK151" s="221">
        <f t="shared" si="19"/>
        <v>0.89565578262956347</v>
      </c>
      <c r="BL151" s="221">
        <f t="shared" si="20"/>
        <v>40.743603361076566</v>
      </c>
      <c r="BM151" s="225">
        <v>44100</v>
      </c>
      <c r="BN151" s="219">
        <v>553.45062605999999</v>
      </c>
      <c r="BO151" s="219">
        <v>614.48039178229601</v>
      </c>
      <c r="BP151" s="219">
        <v>-613.93815142147605</v>
      </c>
      <c r="BQ151" s="224">
        <v>52.854826688747998</v>
      </c>
      <c r="BR151" s="224">
        <v>6.8324988768907602</v>
      </c>
      <c r="BS151" s="221">
        <f t="shared" si="21"/>
        <v>0.7005164618680837</v>
      </c>
      <c r="BT151" s="221">
        <f t="shared" si="22"/>
        <v>40.743603361076566</v>
      </c>
      <c r="BU151" s="228"/>
      <c r="BV151" s="222">
        <v>122.42750373750199</v>
      </c>
      <c r="BW151" s="222">
        <v>82.335347479804497</v>
      </c>
      <c r="BX151" s="221">
        <f t="shared" si="23"/>
        <v>117.70937926447826</v>
      </c>
      <c r="BY151" s="221">
        <f t="shared" si="24"/>
        <v>79.112153180729194</v>
      </c>
      <c r="BZ151" s="228"/>
      <c r="CA151" s="228"/>
      <c r="CB151" s="228"/>
      <c r="CC151" s="228"/>
      <c r="CD151" s="228"/>
      <c r="CE151" s="228"/>
      <c r="CF151" s="228"/>
      <c r="CG151" s="228"/>
      <c r="CH151" s="228"/>
      <c r="CI151" s="228"/>
      <c r="CJ151" s="228"/>
      <c r="CK151" s="228"/>
      <c r="CL151" s="228"/>
      <c r="CM151" s="228"/>
      <c r="CN151" s="228"/>
      <c r="CO151" s="228"/>
      <c r="CP151" s="228"/>
      <c r="CQ151" s="228"/>
      <c r="CR151" s="228"/>
    </row>
    <row r="152" spans="1:96" ht="12" customHeight="1">
      <c r="A152" s="228"/>
      <c r="B152" s="228"/>
      <c r="C152" s="228"/>
      <c r="D152" s="228"/>
      <c r="E152" s="228"/>
      <c r="F152" s="228"/>
      <c r="G152" s="228"/>
      <c r="H152" s="228"/>
      <c r="I152" s="228"/>
      <c r="J152" s="228"/>
      <c r="K152" s="228"/>
      <c r="L152" s="228"/>
      <c r="M152" s="228"/>
      <c r="N152" s="228"/>
      <c r="O152" s="228"/>
      <c r="P152" s="228"/>
      <c r="Q152" s="228"/>
      <c r="R152" s="228"/>
      <c r="S152" s="228"/>
      <c r="T152" s="228"/>
      <c r="U152" s="228"/>
      <c r="V152" s="228"/>
      <c r="W152" s="228"/>
      <c r="X152" s="232"/>
      <c r="Y152" s="232"/>
      <c r="Z152" s="232"/>
      <c r="AA152" s="232"/>
      <c r="AB152" s="232"/>
      <c r="AC152" s="232"/>
      <c r="AD152" s="232"/>
      <c r="AE152" s="232"/>
      <c r="AF152" s="232"/>
      <c r="AG152" s="232"/>
      <c r="AH152" s="232"/>
      <c r="AI152" s="232"/>
      <c r="AJ152" s="232"/>
      <c r="AK152" s="232"/>
      <c r="AL152" s="232"/>
      <c r="AM152" s="228"/>
      <c r="AN152" s="151"/>
      <c r="AO152" s="151"/>
      <c r="AP152" s="151"/>
      <c r="AQ152" s="151"/>
      <c r="AR152" s="151"/>
      <c r="AS152" s="151"/>
      <c r="AT152" s="151"/>
      <c r="AU152" s="151"/>
      <c r="AV152" s="151"/>
      <c r="AW152" s="252"/>
      <c r="AX152" s="151"/>
      <c r="AY152" s="151"/>
      <c r="AZ152" s="151"/>
      <c r="BA152" s="151"/>
      <c r="BB152" s="215"/>
      <c r="BC152" s="215"/>
      <c r="BD152" s="221">
        <f t="shared" si="18"/>
        <v>12.333333333333334</v>
      </c>
      <c r="BE152" s="225">
        <v>44400</v>
      </c>
      <c r="BF152" s="219">
        <v>539.13613719</v>
      </c>
      <c r="BG152" s="219">
        <v>639.12397476846604</v>
      </c>
      <c r="BH152" s="219">
        <v>-640.73275305745904</v>
      </c>
      <c r="BI152" s="224">
        <v>53.025003678835901</v>
      </c>
      <c r="BJ152" s="224">
        <v>6.98847507527997</v>
      </c>
      <c r="BK152" s="221">
        <f t="shared" si="19"/>
        <v>0.86784886274281359</v>
      </c>
      <c r="BL152" s="221">
        <f t="shared" si="20"/>
        <v>26.429114491076575</v>
      </c>
      <c r="BM152" s="225">
        <v>44400</v>
      </c>
      <c r="BN152" s="219">
        <v>539.13613719</v>
      </c>
      <c r="BO152" s="219">
        <v>612.13695067246999</v>
      </c>
      <c r="BP152" s="219">
        <v>-612.10191040871905</v>
      </c>
      <c r="BQ152" s="224">
        <v>52.840874739751698</v>
      </c>
      <c r="BR152" s="224">
        <v>6.8151538341801796</v>
      </c>
      <c r="BS152" s="221">
        <f t="shared" si="21"/>
        <v>0.68317141915750312</v>
      </c>
      <c r="BT152" s="221">
        <f t="shared" si="22"/>
        <v>26.429114491076575</v>
      </c>
      <c r="BU152" s="228"/>
      <c r="BV152" s="222">
        <v>120.85374369453</v>
      </c>
      <c r="BW152" s="222">
        <v>80.759746780405493</v>
      </c>
      <c r="BX152" s="221">
        <f t="shared" si="23"/>
        <v>116.13561922150626</v>
      </c>
      <c r="BY152" s="221">
        <f t="shared" si="24"/>
        <v>77.53655248133019</v>
      </c>
      <c r="BZ152" s="228"/>
      <c r="CA152" s="228"/>
      <c r="CB152" s="228"/>
      <c r="CC152" s="228"/>
      <c r="CD152" s="228"/>
      <c r="CE152" s="228"/>
      <c r="CF152" s="228"/>
      <c r="CG152" s="228"/>
      <c r="CH152" s="228"/>
      <c r="CI152" s="228"/>
      <c r="CJ152" s="228"/>
      <c r="CK152" s="228"/>
      <c r="CL152" s="228"/>
      <c r="CM152" s="228"/>
      <c r="CN152" s="228"/>
      <c r="CO152" s="228"/>
      <c r="CP152" s="228"/>
      <c r="CQ152" s="228"/>
      <c r="CR152" s="228"/>
    </row>
    <row r="153" spans="1:96" ht="12" customHeight="1">
      <c r="A153" s="228"/>
      <c r="B153" s="228"/>
      <c r="C153" s="228"/>
      <c r="D153" s="228"/>
      <c r="E153" s="228"/>
      <c r="F153" s="228"/>
      <c r="G153" s="228"/>
      <c r="H153" s="228"/>
      <c r="I153" s="228"/>
      <c r="J153" s="228"/>
      <c r="K153" s="228"/>
      <c r="L153" s="228"/>
      <c r="M153" s="228"/>
      <c r="N153" s="228"/>
      <c r="O153" s="228"/>
      <c r="P153" s="228"/>
      <c r="Q153" s="228"/>
      <c r="R153" s="228"/>
      <c r="S153" s="228"/>
      <c r="T153" s="228"/>
      <c r="U153" s="228"/>
      <c r="V153" s="228"/>
      <c r="W153" s="228"/>
      <c r="X153" s="232"/>
      <c r="Y153" s="232"/>
      <c r="Z153" s="232"/>
      <c r="AA153" s="232"/>
      <c r="AB153" s="232"/>
      <c r="AC153" s="232"/>
      <c r="AD153" s="232"/>
      <c r="AE153" s="232"/>
      <c r="AF153" s="232"/>
      <c r="AG153" s="232"/>
      <c r="AH153" s="232"/>
      <c r="AI153" s="232"/>
      <c r="AJ153" s="232"/>
      <c r="AK153" s="232"/>
      <c r="AL153" s="232"/>
      <c r="AM153" s="228"/>
      <c r="AN153" s="151"/>
      <c r="AO153" s="151"/>
      <c r="AP153" s="151"/>
      <c r="AQ153" s="151"/>
      <c r="AR153" s="151"/>
      <c r="AS153" s="151"/>
      <c r="AT153" s="151"/>
      <c r="AU153" s="151"/>
      <c r="AV153" s="151"/>
      <c r="AW153" s="252"/>
      <c r="AX153" s="151"/>
      <c r="AY153" s="151"/>
      <c r="AZ153" s="151"/>
      <c r="BA153" s="151"/>
      <c r="BB153" s="215"/>
      <c r="BC153" s="215"/>
      <c r="BD153" s="221">
        <f t="shared" si="18"/>
        <v>12.416666666666666</v>
      </c>
      <c r="BE153" s="225">
        <v>44700</v>
      </c>
      <c r="BF153" s="219">
        <v>524.49913982999999</v>
      </c>
      <c r="BG153" s="219">
        <v>633.85884588663396</v>
      </c>
      <c r="BH153" s="219">
        <v>-636.00370946276996</v>
      </c>
      <c r="BI153" s="224">
        <v>52.992155165688303</v>
      </c>
      <c r="BJ153" s="224">
        <v>6.9520875751992603</v>
      </c>
      <c r="BK153" s="221">
        <f t="shared" si="19"/>
        <v>0.83146136266210391</v>
      </c>
      <c r="BL153" s="221">
        <f t="shared" si="20"/>
        <v>11.792117131076566</v>
      </c>
      <c r="BM153" s="225">
        <v>44700</v>
      </c>
      <c r="BN153" s="219">
        <v>524.49913982999999</v>
      </c>
      <c r="BO153" s="219">
        <v>608.73385426292305</v>
      </c>
      <c r="BP153" s="219">
        <v>-609.19620845019097</v>
      </c>
      <c r="BQ153" s="224">
        <v>52.819779218699203</v>
      </c>
      <c r="BR153" s="224">
        <v>6.7907224663556898</v>
      </c>
      <c r="BS153" s="221">
        <f t="shared" si="21"/>
        <v>0.65874005133301328</v>
      </c>
      <c r="BT153" s="221">
        <f t="shared" si="22"/>
        <v>11.792117131076566</v>
      </c>
      <c r="BU153" s="228"/>
      <c r="BV153" s="222">
        <v>117.95638381772901</v>
      </c>
      <c r="BW153" s="222">
        <v>78.299658897152</v>
      </c>
      <c r="BX153" s="221">
        <f t="shared" si="23"/>
        <v>113.23825934470527</v>
      </c>
      <c r="BY153" s="221">
        <f t="shared" si="24"/>
        <v>75.076464598076697</v>
      </c>
      <c r="BZ153" s="228"/>
      <c r="CA153" s="228"/>
      <c r="CB153" s="228"/>
      <c r="CC153" s="228"/>
      <c r="CD153" s="228"/>
      <c r="CE153" s="228"/>
      <c r="CF153" s="228"/>
      <c r="CG153" s="228"/>
      <c r="CH153" s="228"/>
      <c r="CI153" s="228"/>
      <c r="CJ153" s="228"/>
      <c r="CK153" s="228"/>
      <c r="CL153" s="228"/>
      <c r="CM153" s="228"/>
      <c r="CN153" s="228"/>
      <c r="CO153" s="228"/>
      <c r="CP153" s="228"/>
      <c r="CQ153" s="228"/>
      <c r="CR153" s="228"/>
    </row>
    <row r="154" spans="1:96" ht="12" customHeight="1">
      <c r="A154" s="228"/>
      <c r="B154" s="228"/>
      <c r="C154" s="228"/>
      <c r="D154" s="228"/>
      <c r="E154" s="228"/>
      <c r="F154" s="228"/>
      <c r="G154" s="228"/>
      <c r="H154" s="228"/>
      <c r="I154" s="228"/>
      <c r="J154" s="228"/>
      <c r="K154" s="228"/>
      <c r="L154" s="228"/>
      <c r="M154" s="228"/>
      <c r="N154" s="228"/>
      <c r="O154" s="228"/>
      <c r="P154" s="228"/>
      <c r="Q154" s="228"/>
      <c r="R154" s="228"/>
      <c r="S154" s="228"/>
      <c r="T154" s="228"/>
      <c r="U154" s="228"/>
      <c r="V154" s="228"/>
      <c r="W154" s="228"/>
      <c r="X154" s="232"/>
      <c r="Y154" s="232"/>
      <c r="Z154" s="232"/>
      <c r="AA154" s="232"/>
      <c r="AB154" s="232"/>
      <c r="AC154" s="232"/>
      <c r="AD154" s="232"/>
      <c r="AE154" s="232"/>
      <c r="AF154" s="232"/>
      <c r="AG154" s="232"/>
      <c r="AH154" s="232"/>
      <c r="AI154" s="232"/>
      <c r="AJ154" s="232"/>
      <c r="AK154" s="232"/>
      <c r="AL154" s="232"/>
      <c r="AM154" s="228"/>
      <c r="AN154" s="151"/>
      <c r="AO154" s="151"/>
      <c r="AP154" s="151"/>
      <c r="AQ154" s="151"/>
      <c r="AR154" s="151"/>
      <c r="AS154" s="151"/>
      <c r="AT154" s="151"/>
      <c r="AU154" s="151"/>
      <c r="AV154" s="151"/>
      <c r="AW154" s="252"/>
      <c r="AX154" s="151"/>
      <c r="AY154" s="151"/>
      <c r="AZ154" s="151"/>
      <c r="BA154" s="151"/>
      <c r="BB154" s="215"/>
      <c r="BC154" s="215"/>
      <c r="BD154" s="221">
        <f t="shared" si="18"/>
        <v>12.5</v>
      </c>
      <c r="BE154" s="225">
        <v>45000</v>
      </c>
      <c r="BF154" s="219">
        <v>509.7</v>
      </c>
      <c r="BG154" s="219">
        <v>627.37489073970403</v>
      </c>
      <c r="BH154" s="219">
        <v>-630.02608672192798</v>
      </c>
      <c r="BI154" s="224">
        <v>52.951051660247998</v>
      </c>
      <c r="BJ154" s="224">
        <v>6.9076065136457903</v>
      </c>
      <c r="BK154" s="221">
        <f t="shared" si="19"/>
        <v>0.78698030110863382</v>
      </c>
      <c r="BL154" s="221">
        <f t="shared" si="20"/>
        <v>-3.0070226989234357</v>
      </c>
      <c r="BM154" s="225">
        <v>45000</v>
      </c>
      <c r="BN154" s="219">
        <v>509.7</v>
      </c>
      <c r="BO154" s="219">
        <v>604.33269250954697</v>
      </c>
      <c r="BP154" s="219">
        <v>-605.27883553455797</v>
      </c>
      <c r="BQ154" s="224">
        <v>52.791896330531998</v>
      </c>
      <c r="BR154" s="224">
        <v>6.7595799314174503</v>
      </c>
      <c r="BS154" s="221">
        <f t="shared" si="21"/>
        <v>0.62759751639477379</v>
      </c>
      <c r="BT154" s="221">
        <f t="shared" si="22"/>
        <v>-3.0070226989234357</v>
      </c>
      <c r="BU154" s="228"/>
      <c r="BV154" s="222">
        <v>113.767156223409</v>
      </c>
      <c r="BW154" s="222">
        <v>74.982026908627404</v>
      </c>
      <c r="BX154" s="221">
        <f t="shared" si="23"/>
        <v>109.04903175038527</v>
      </c>
      <c r="BY154" s="221">
        <f t="shared" si="24"/>
        <v>71.758832609552101</v>
      </c>
      <c r="BZ154" s="228"/>
      <c r="CA154" s="228"/>
      <c r="CB154" s="228"/>
      <c r="CC154" s="228"/>
      <c r="CD154" s="228"/>
      <c r="CE154" s="228"/>
      <c r="CF154" s="228"/>
      <c r="CG154" s="228"/>
      <c r="CH154" s="228"/>
      <c r="CI154" s="228"/>
      <c r="CJ154" s="228"/>
      <c r="CK154" s="228"/>
      <c r="CL154" s="228"/>
      <c r="CM154" s="228"/>
      <c r="CN154" s="228"/>
      <c r="CO154" s="228"/>
      <c r="CP154" s="228"/>
      <c r="CQ154" s="228"/>
      <c r="CR154" s="228"/>
    </row>
    <row r="155" spans="1:96" ht="12" customHeight="1">
      <c r="A155" s="228"/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8"/>
      <c r="M155" s="228"/>
      <c r="N155" s="228"/>
      <c r="O155" s="228"/>
      <c r="P155" s="228"/>
      <c r="Q155" s="228"/>
      <c r="R155" s="228"/>
      <c r="S155" s="228"/>
      <c r="T155" s="228"/>
      <c r="U155" s="228"/>
      <c r="V155" s="228"/>
      <c r="W155" s="228"/>
      <c r="X155" s="232"/>
      <c r="Y155" s="232"/>
      <c r="Z155" s="232"/>
      <c r="AA155" s="232"/>
      <c r="AB155" s="232"/>
      <c r="AC155" s="232"/>
      <c r="AD155" s="232"/>
      <c r="AE155" s="232"/>
      <c r="AF155" s="232"/>
      <c r="AG155" s="232"/>
      <c r="AH155" s="232"/>
      <c r="AI155" s="232"/>
      <c r="AJ155" s="232"/>
      <c r="AK155" s="232"/>
      <c r="AL155" s="232"/>
      <c r="AM155" s="228"/>
      <c r="AN155" s="151"/>
      <c r="AO155" s="151"/>
      <c r="AP155" s="151"/>
      <c r="AQ155" s="151"/>
      <c r="AR155" s="151"/>
      <c r="AS155" s="151"/>
      <c r="AT155" s="151"/>
      <c r="AU155" s="151"/>
      <c r="AV155" s="151"/>
      <c r="AW155" s="252"/>
      <c r="AX155" s="151"/>
      <c r="AY155" s="151"/>
      <c r="AZ155" s="151"/>
      <c r="BA155" s="151"/>
      <c r="BB155" s="215"/>
      <c r="BC155" s="215"/>
      <c r="BD155" s="221">
        <f t="shared" si="18"/>
        <v>12.583333333333334</v>
      </c>
      <c r="BE155" s="225">
        <v>45300</v>
      </c>
      <c r="BF155" s="219">
        <v>494.90086016999999</v>
      </c>
      <c r="BG155" s="219">
        <v>619.76618900184803</v>
      </c>
      <c r="BH155" s="219">
        <v>-622.89129553086104</v>
      </c>
      <c r="BI155" s="224">
        <v>52.902210440739701</v>
      </c>
      <c r="BJ155" s="224">
        <v>6.8555617005879403</v>
      </c>
      <c r="BK155" s="221">
        <f t="shared" si="19"/>
        <v>0.7349354880507839</v>
      </c>
      <c r="BL155" s="221">
        <f t="shared" si="20"/>
        <v>-17.806162528923437</v>
      </c>
      <c r="BM155" s="225">
        <v>45300</v>
      </c>
      <c r="BN155" s="219">
        <v>494.90086016999999</v>
      </c>
      <c r="BO155" s="219">
        <v>599.002894466773</v>
      </c>
      <c r="BP155" s="219">
        <v>-600.41573661903601</v>
      </c>
      <c r="BQ155" s="224">
        <v>52.757625818859403</v>
      </c>
      <c r="BR155" s="224">
        <v>6.7221438148650901</v>
      </c>
      <c r="BS155" s="221">
        <f t="shared" si="21"/>
        <v>0.59016139984241356</v>
      </c>
      <c r="BT155" s="221">
        <f t="shared" si="22"/>
        <v>-17.806162528923437</v>
      </c>
      <c r="BU155" s="228"/>
      <c r="BV155" s="222">
        <v>108.331941666093</v>
      </c>
      <c r="BW155" s="222">
        <v>70.843185784808497</v>
      </c>
      <c r="BX155" s="221">
        <f t="shared" si="23"/>
        <v>103.61381719306927</v>
      </c>
      <c r="BY155" s="221">
        <f t="shared" si="24"/>
        <v>67.619991485733195</v>
      </c>
      <c r="BZ155" s="228"/>
      <c r="CA155" s="228"/>
      <c r="CB155" s="228"/>
      <c r="CC155" s="228"/>
      <c r="CD155" s="228"/>
      <c r="CE155" s="228"/>
      <c r="CF155" s="228"/>
      <c r="CG155" s="228"/>
      <c r="CH155" s="228"/>
      <c r="CI155" s="228"/>
      <c r="CJ155" s="228"/>
      <c r="CK155" s="228"/>
      <c r="CL155" s="228"/>
      <c r="CM155" s="228"/>
      <c r="CN155" s="228"/>
      <c r="CO155" s="228"/>
      <c r="CP155" s="228"/>
      <c r="CQ155" s="228"/>
      <c r="CR155" s="228"/>
    </row>
    <row r="156" spans="1:96" ht="12" customHeight="1">
      <c r="A156" s="228"/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8"/>
      <c r="M156" s="228"/>
      <c r="N156" s="228"/>
      <c r="O156" s="228"/>
      <c r="P156" s="228"/>
      <c r="Q156" s="228"/>
      <c r="R156" s="228"/>
      <c r="S156" s="228"/>
      <c r="T156" s="228"/>
      <c r="U156" s="228"/>
      <c r="V156" s="228"/>
      <c r="W156" s="228"/>
      <c r="X156" s="232"/>
      <c r="Y156" s="232"/>
      <c r="Z156" s="232"/>
      <c r="AA156" s="232"/>
      <c r="AB156" s="232"/>
      <c r="AC156" s="232"/>
      <c r="AD156" s="232"/>
      <c r="AE156" s="232"/>
      <c r="AF156" s="232"/>
      <c r="AG156" s="232"/>
      <c r="AH156" s="232"/>
      <c r="AI156" s="232"/>
      <c r="AJ156" s="232"/>
      <c r="AK156" s="232"/>
      <c r="AL156" s="232"/>
      <c r="AM156" s="228"/>
      <c r="AN156" s="151"/>
      <c r="AO156" s="151"/>
      <c r="AP156" s="151"/>
      <c r="AQ156" s="151"/>
      <c r="AR156" s="151"/>
      <c r="AS156" s="151"/>
      <c r="AT156" s="151"/>
      <c r="AU156" s="151"/>
      <c r="AV156" s="151"/>
      <c r="AW156" s="252"/>
      <c r="AX156" s="151"/>
      <c r="AY156" s="151"/>
      <c r="AZ156" s="151"/>
      <c r="BA156" s="151"/>
      <c r="BB156" s="215"/>
      <c r="BC156" s="215"/>
      <c r="BD156" s="221">
        <f t="shared" si="18"/>
        <v>12.666666666666666</v>
      </c>
      <c r="BE156" s="225">
        <v>45600</v>
      </c>
      <c r="BF156" s="219">
        <v>480.26386280999998</v>
      </c>
      <c r="BG156" s="219">
        <v>611.133676593426</v>
      </c>
      <c r="BH156" s="219">
        <v>-614.69793437630199</v>
      </c>
      <c r="BI156" s="224">
        <v>52.846186788512</v>
      </c>
      <c r="BJ156" s="224">
        <v>6.7965204695762402</v>
      </c>
      <c r="BK156" s="221">
        <f t="shared" si="19"/>
        <v>0.67589425703908379</v>
      </c>
      <c r="BL156" s="221">
        <f t="shared" si="20"/>
        <v>-32.443159888923446</v>
      </c>
      <c r="BM156" s="225">
        <v>45600</v>
      </c>
      <c r="BN156" s="219">
        <v>480.26386280999998</v>
      </c>
      <c r="BO156" s="219">
        <v>592.82043197739995</v>
      </c>
      <c r="BP156" s="219">
        <v>-594.67970913682302</v>
      </c>
      <c r="BQ156" s="224">
        <v>52.717405310348603</v>
      </c>
      <c r="BR156" s="224">
        <v>6.67886863485547</v>
      </c>
      <c r="BS156" s="221">
        <f t="shared" si="21"/>
        <v>0.54688621983279351</v>
      </c>
      <c r="BT156" s="221">
        <f t="shared" si="22"/>
        <v>-32.443159888923446</v>
      </c>
      <c r="BU156" s="228"/>
      <c r="BV156" s="222">
        <v>101.710267048839</v>
      </c>
      <c r="BW156" s="222">
        <v>65.928464443577994</v>
      </c>
      <c r="BX156" s="221">
        <f t="shared" si="23"/>
        <v>96.992142575815265</v>
      </c>
      <c r="BY156" s="221">
        <f t="shared" si="24"/>
        <v>62.705270144502698</v>
      </c>
      <c r="BZ156" s="228"/>
      <c r="CA156" s="228"/>
      <c r="CB156" s="228"/>
      <c r="CC156" s="228"/>
      <c r="CD156" s="228"/>
      <c r="CE156" s="228"/>
      <c r="CF156" s="228"/>
      <c r="CG156" s="228"/>
      <c r="CH156" s="228"/>
      <c r="CI156" s="228"/>
      <c r="CJ156" s="228"/>
      <c r="CK156" s="228"/>
      <c r="CL156" s="228"/>
      <c r="CM156" s="228"/>
      <c r="CN156" s="228"/>
      <c r="CO156" s="228"/>
      <c r="CP156" s="228"/>
      <c r="CQ156" s="228"/>
      <c r="CR156" s="228"/>
    </row>
    <row r="157" spans="1:96" ht="12" customHeight="1">
      <c r="A157" s="228"/>
      <c r="B157" s="228"/>
      <c r="C157" s="228"/>
      <c r="D157" s="228"/>
      <c r="E157" s="228"/>
      <c r="F157" s="228"/>
      <c r="G157" s="228"/>
      <c r="H157" s="228"/>
      <c r="I157" s="228"/>
      <c r="J157" s="228"/>
      <c r="K157" s="228"/>
      <c r="L157" s="228"/>
      <c r="M157" s="228"/>
      <c r="N157" s="228"/>
      <c r="O157" s="228"/>
      <c r="P157" s="228"/>
      <c r="Q157" s="228"/>
      <c r="R157" s="228"/>
      <c r="S157" s="228"/>
      <c r="T157" s="228"/>
      <c r="U157" s="228"/>
      <c r="V157" s="228"/>
      <c r="W157" s="228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2"/>
      <c r="AI157" s="232"/>
      <c r="AJ157" s="232"/>
      <c r="AK157" s="232"/>
      <c r="AL157" s="232"/>
      <c r="AM157" s="228"/>
      <c r="AN157" s="151"/>
      <c r="AO157" s="151"/>
      <c r="AP157" s="151"/>
      <c r="AQ157" s="151"/>
      <c r="AR157" s="151"/>
      <c r="AS157" s="151"/>
      <c r="AT157" s="151"/>
      <c r="AU157" s="151"/>
      <c r="AV157" s="151"/>
      <c r="AW157" s="252"/>
      <c r="AX157" s="151"/>
      <c r="AY157" s="151"/>
      <c r="AZ157" s="151"/>
      <c r="BA157" s="151"/>
      <c r="BB157" s="215"/>
      <c r="BC157" s="215"/>
      <c r="BD157" s="221">
        <f t="shared" si="18"/>
        <v>12.75</v>
      </c>
      <c r="BE157" s="225">
        <v>45900</v>
      </c>
      <c r="BF157" s="219">
        <v>465.94937393999999</v>
      </c>
      <c r="BG157" s="219">
        <v>601.58367207969695</v>
      </c>
      <c r="BH157" s="219">
        <v>-605.55029800213401</v>
      </c>
      <c r="BI157" s="224">
        <v>52.783568848346299</v>
      </c>
      <c r="BJ157" s="224">
        <v>6.73108268370936</v>
      </c>
      <c r="BK157" s="221">
        <f t="shared" si="19"/>
        <v>0.61045647117220359</v>
      </c>
      <c r="BL157" s="221">
        <f t="shared" si="20"/>
        <v>-46.757648758923438</v>
      </c>
      <c r="BM157" s="225">
        <v>45900</v>
      </c>
      <c r="BN157" s="219">
        <v>465.94937393999999</v>
      </c>
      <c r="BO157" s="219">
        <v>585.86654968194296</v>
      </c>
      <c r="BP157" s="219">
        <v>-588.14912608797204</v>
      </c>
      <c r="BQ157" s="224">
        <v>52.6717049245472</v>
      </c>
      <c r="BR157" s="224">
        <v>6.6302405867314196</v>
      </c>
      <c r="BS157" s="221">
        <f t="shared" si="21"/>
        <v>0.49825817170874309</v>
      </c>
      <c r="BT157" s="221">
        <f t="shared" si="22"/>
        <v>-46.757648758923438</v>
      </c>
      <c r="BU157" s="228"/>
      <c r="BV157" s="222">
        <v>93.974653479847206</v>
      </c>
      <c r="BW157" s="222">
        <v>60.291689304802503</v>
      </c>
      <c r="BX157" s="221">
        <f t="shared" si="23"/>
        <v>89.25652900682347</v>
      </c>
      <c r="BY157" s="221">
        <f t="shared" si="24"/>
        <v>57.068495005727208</v>
      </c>
      <c r="BZ157" s="228"/>
      <c r="CA157" s="228"/>
      <c r="CB157" s="228"/>
      <c r="CC157" s="228"/>
      <c r="CD157" s="228"/>
      <c r="CE157" s="228"/>
      <c r="CF157" s="228"/>
      <c r="CG157" s="228"/>
      <c r="CH157" s="228"/>
      <c r="CI157" s="228"/>
      <c r="CJ157" s="228"/>
      <c r="CK157" s="228"/>
      <c r="CL157" s="228"/>
      <c r="CM157" s="228"/>
      <c r="CN157" s="228"/>
      <c r="CO157" s="228"/>
      <c r="CP157" s="228"/>
      <c r="CQ157" s="228"/>
      <c r="CR157" s="228"/>
    </row>
    <row r="158" spans="1:96" ht="12" customHeight="1">
      <c r="A158" s="228"/>
      <c r="B158" s="228"/>
      <c r="C158" s="228"/>
      <c r="D158" s="228"/>
      <c r="E158" s="228"/>
      <c r="F158" s="228"/>
      <c r="G158" s="228"/>
      <c r="H158" s="228"/>
      <c r="I158" s="228"/>
      <c r="J158" s="228"/>
      <c r="K158" s="228"/>
      <c r="L158" s="228"/>
      <c r="M158" s="228"/>
      <c r="N158" s="228"/>
      <c r="O158" s="228"/>
      <c r="P158" s="228"/>
      <c r="Q158" s="228"/>
      <c r="R158" s="228"/>
      <c r="S158" s="228"/>
      <c r="T158" s="228"/>
      <c r="U158" s="228"/>
      <c r="V158" s="228"/>
      <c r="W158" s="228"/>
      <c r="X158" s="232"/>
      <c r="Y158" s="232"/>
      <c r="Z158" s="232"/>
      <c r="AA158" s="232"/>
      <c r="AB158" s="232"/>
      <c r="AC158" s="232"/>
      <c r="AD158" s="232"/>
      <c r="AE158" s="232"/>
      <c r="AF158" s="232"/>
      <c r="AG158" s="232"/>
      <c r="AH158" s="232"/>
      <c r="AI158" s="232"/>
      <c r="AJ158" s="232"/>
      <c r="AK158" s="232"/>
      <c r="AL158" s="232"/>
      <c r="AM158" s="228"/>
      <c r="AN158" s="151"/>
      <c r="AO158" s="151"/>
      <c r="AP158" s="151"/>
      <c r="AQ158" s="151"/>
      <c r="AR158" s="151"/>
      <c r="AS158" s="151"/>
      <c r="AT158" s="151"/>
      <c r="AU158" s="151"/>
      <c r="AV158" s="151"/>
      <c r="AW158" s="252"/>
      <c r="AX158" s="151"/>
      <c r="AY158" s="151"/>
      <c r="AZ158" s="151"/>
      <c r="BA158" s="151"/>
      <c r="BB158" s="215"/>
      <c r="BC158" s="215"/>
      <c r="BD158" s="221">
        <f t="shared" si="18"/>
        <v>12.833333333333334</v>
      </c>
      <c r="BE158" s="225">
        <v>46200</v>
      </c>
      <c r="BF158" s="219">
        <v>452.11422606999997</v>
      </c>
      <c r="BG158" s="219">
        <v>591.22646062337901</v>
      </c>
      <c r="BH158" s="219">
        <v>-595.55694386866605</v>
      </c>
      <c r="BI158" s="224">
        <v>52.7149727847669</v>
      </c>
      <c r="BJ158" s="224">
        <v>6.6598760122570004</v>
      </c>
      <c r="BK158" s="221">
        <f t="shared" si="19"/>
        <v>0.53924979971984399</v>
      </c>
      <c r="BL158" s="221">
        <f t="shared" si="20"/>
        <v>-60.592796628923452</v>
      </c>
      <c r="BM158" s="225">
        <v>46200</v>
      </c>
      <c r="BN158" s="219">
        <v>452.11422606999997</v>
      </c>
      <c r="BO158" s="219">
        <v>578.22653827961699</v>
      </c>
      <c r="BP158" s="219">
        <v>-580.90670121130802</v>
      </c>
      <c r="BQ158" s="224">
        <v>52.621022155199199</v>
      </c>
      <c r="BR158" s="224">
        <v>6.5767725379372797</v>
      </c>
      <c r="BS158" s="221">
        <f t="shared" si="21"/>
        <v>0.44479012291460318</v>
      </c>
      <c r="BT158" s="221">
        <f t="shared" si="22"/>
        <v>-60.592796628923452</v>
      </c>
      <c r="BU158" s="228"/>
      <c r="BV158" s="222">
        <v>85.209822015508095</v>
      </c>
      <c r="BW158" s="222">
        <v>53.994594779092303</v>
      </c>
      <c r="BX158" s="221">
        <f t="shared" si="23"/>
        <v>80.49169754248436</v>
      </c>
      <c r="BY158" s="221">
        <f t="shared" si="24"/>
        <v>50.771400480017007</v>
      </c>
      <c r="BZ158" s="228"/>
      <c r="CA158" s="228"/>
      <c r="CB158" s="228"/>
      <c r="CC158" s="228"/>
      <c r="CD158" s="228"/>
      <c r="CE158" s="228"/>
      <c r="CF158" s="228"/>
      <c r="CG158" s="228"/>
      <c r="CH158" s="228"/>
      <c r="CI158" s="228"/>
      <c r="CJ158" s="228"/>
      <c r="CK158" s="228"/>
      <c r="CL158" s="228"/>
      <c r="CM158" s="228"/>
      <c r="CN158" s="228"/>
      <c r="CO158" s="228"/>
      <c r="CP158" s="228"/>
      <c r="CQ158" s="228"/>
      <c r="CR158" s="228"/>
    </row>
    <row r="159" spans="1:96" ht="12" customHeight="1">
      <c r="A159" s="228"/>
      <c r="B159" s="228"/>
      <c r="C159" s="228"/>
      <c r="D159" s="228"/>
      <c r="E159" s="228"/>
      <c r="F159" s="228"/>
      <c r="G159" s="228"/>
      <c r="H159" s="228"/>
      <c r="I159" s="228"/>
      <c r="J159" s="228"/>
      <c r="K159" s="228"/>
      <c r="L159" s="228"/>
      <c r="M159" s="228"/>
      <c r="N159" s="228"/>
      <c r="O159" s="228"/>
      <c r="P159" s="228"/>
      <c r="Q159" s="228"/>
      <c r="R159" s="228"/>
      <c r="S159" s="228"/>
      <c r="T159" s="228"/>
      <c r="U159" s="228"/>
      <c r="V159" s="228"/>
      <c r="W159" s="228"/>
      <c r="X159" s="232"/>
      <c r="Y159" s="232"/>
      <c r="Z159" s="232"/>
      <c r="AA159" s="232"/>
      <c r="AB159" s="232"/>
      <c r="AC159" s="232"/>
      <c r="AD159" s="232"/>
      <c r="AE159" s="232"/>
      <c r="AF159" s="232"/>
      <c r="AG159" s="232"/>
      <c r="AH159" s="232"/>
      <c r="AI159" s="232"/>
      <c r="AJ159" s="232"/>
      <c r="AK159" s="232"/>
      <c r="AL159" s="232"/>
      <c r="AM159" s="228"/>
      <c r="AN159" s="151"/>
      <c r="AO159" s="151"/>
      <c r="AP159" s="151"/>
      <c r="AQ159" s="151"/>
      <c r="AR159" s="151"/>
      <c r="AS159" s="151"/>
      <c r="AT159" s="151"/>
      <c r="AU159" s="151"/>
      <c r="AV159" s="151"/>
      <c r="AW159" s="252"/>
      <c r="AX159" s="151"/>
      <c r="AY159" s="151"/>
      <c r="AZ159" s="151"/>
      <c r="BA159" s="151"/>
      <c r="BB159" s="215"/>
      <c r="BC159" s="215"/>
      <c r="BD159" s="221">
        <f t="shared" si="18"/>
        <v>12.916666666666666</v>
      </c>
      <c r="BE159" s="225">
        <v>46500</v>
      </c>
      <c r="BF159" s="219">
        <v>438.91</v>
      </c>
      <c r="BG159" s="219">
        <v>580.17495232385102</v>
      </c>
      <c r="BH159" s="219">
        <v>-584.82933252060104</v>
      </c>
      <c r="BI159" s="224">
        <v>52.641038238027001</v>
      </c>
      <c r="BJ159" s="224">
        <v>6.5835514893241198</v>
      </c>
      <c r="BK159" s="221">
        <f t="shared" si="19"/>
        <v>0.46292527678696338</v>
      </c>
      <c r="BL159" s="221">
        <f t="shared" si="20"/>
        <v>-73.797022698923399</v>
      </c>
      <c r="BM159" s="225">
        <v>46500</v>
      </c>
      <c r="BN159" s="219">
        <v>438.91</v>
      </c>
      <c r="BO159" s="219">
        <v>569.98856724404095</v>
      </c>
      <c r="BP159" s="219">
        <v>-573.03831197645798</v>
      </c>
      <c r="BQ159" s="224">
        <v>52.565877036584503</v>
      </c>
      <c r="BR159" s="224">
        <v>6.5189992918657396</v>
      </c>
      <c r="BS159" s="221">
        <f t="shared" si="21"/>
        <v>0.38701687684306307</v>
      </c>
      <c r="BT159" s="221">
        <f t="shared" si="22"/>
        <v>-73.797022698923399</v>
      </c>
      <c r="BU159" s="228"/>
      <c r="BV159" s="222">
        <v>75.511765788637504</v>
      </c>
      <c r="BW159" s="222">
        <v>47.106147147615303</v>
      </c>
      <c r="BX159" s="221">
        <f t="shared" si="23"/>
        <v>70.793641315613769</v>
      </c>
      <c r="BY159" s="221">
        <f t="shared" si="24"/>
        <v>43.882952848540008</v>
      </c>
      <c r="BZ159" s="228"/>
      <c r="CA159" s="228"/>
      <c r="CB159" s="228"/>
      <c r="CC159" s="228"/>
      <c r="CD159" s="228"/>
      <c r="CE159" s="228"/>
      <c r="CF159" s="228"/>
      <c r="CG159" s="228"/>
      <c r="CH159" s="228"/>
      <c r="CI159" s="228"/>
      <c r="CJ159" s="228"/>
      <c r="CK159" s="228"/>
      <c r="CL159" s="228"/>
      <c r="CM159" s="228"/>
      <c r="CN159" s="228"/>
      <c r="CO159" s="228"/>
      <c r="CP159" s="228"/>
      <c r="CQ159" s="228"/>
      <c r="CR159" s="228"/>
    </row>
    <row r="160" spans="1:96" ht="12" customHeight="1">
      <c r="A160" s="228"/>
      <c r="B160" s="228"/>
      <c r="C160" s="228"/>
      <c r="D160" s="228"/>
      <c r="E160" s="228"/>
      <c r="F160" s="228"/>
      <c r="G160" s="228"/>
      <c r="H160" s="228"/>
      <c r="I160" s="228"/>
      <c r="J160" s="228"/>
      <c r="K160" s="228"/>
      <c r="L160" s="228"/>
      <c r="M160" s="228"/>
      <c r="N160" s="228"/>
      <c r="O160" s="228"/>
      <c r="P160" s="228"/>
      <c r="Q160" s="228"/>
      <c r="R160" s="228"/>
      <c r="S160" s="228"/>
      <c r="T160" s="228"/>
      <c r="U160" s="228"/>
      <c r="V160" s="228"/>
      <c r="W160" s="228"/>
      <c r="X160" s="232"/>
      <c r="Y160" s="232"/>
      <c r="Z160" s="232"/>
      <c r="AA160" s="232"/>
      <c r="AB160" s="232"/>
      <c r="AC160" s="232"/>
      <c r="AD160" s="232"/>
      <c r="AE160" s="232"/>
      <c r="AF160" s="232"/>
      <c r="AG160" s="232"/>
      <c r="AH160" s="232"/>
      <c r="AI160" s="232"/>
      <c r="AJ160" s="232"/>
      <c r="AK160" s="232"/>
      <c r="AL160" s="232"/>
      <c r="AM160" s="228"/>
      <c r="AN160" s="151"/>
      <c r="AO160" s="151"/>
      <c r="AP160" s="151"/>
      <c r="AQ160" s="151"/>
      <c r="AR160" s="151"/>
      <c r="AS160" s="151"/>
      <c r="AT160" s="151"/>
      <c r="AU160" s="151"/>
      <c r="AV160" s="151"/>
      <c r="AW160" s="252"/>
      <c r="AX160" s="151"/>
      <c r="AY160" s="151"/>
      <c r="AZ160" s="151"/>
      <c r="BA160" s="151"/>
      <c r="BB160" s="215"/>
      <c r="BC160" s="215"/>
      <c r="BD160" s="221">
        <f t="shared" si="18"/>
        <v>13</v>
      </c>
      <c r="BE160" s="225">
        <v>46800</v>
      </c>
      <c r="BF160" s="219">
        <v>426.48136398000003</v>
      </c>
      <c r="BG160" s="219">
        <v>568.54343157129904</v>
      </c>
      <c r="BH160" s="219">
        <v>-573.48055765912295</v>
      </c>
      <c r="BI160" s="224">
        <v>52.5624240973181</v>
      </c>
      <c r="BJ160" s="224">
        <v>6.5027793790336004</v>
      </c>
      <c r="BK160" s="221">
        <f t="shared" si="19"/>
        <v>0.38215316649644393</v>
      </c>
      <c r="BL160" s="221">
        <f t="shared" si="20"/>
        <v>-86.225658718923398</v>
      </c>
      <c r="BM160" s="225">
        <v>46800</v>
      </c>
      <c r="BN160" s="219">
        <v>426.48136398000003</v>
      </c>
      <c r="BO160" s="219">
        <v>561.242592274618</v>
      </c>
      <c r="BP160" s="219">
        <v>-564.63189521539698</v>
      </c>
      <c r="BQ160" s="224">
        <v>52.506807615681197</v>
      </c>
      <c r="BR160" s="224">
        <v>6.4574731463848796</v>
      </c>
      <c r="BS160" s="221">
        <f t="shared" si="21"/>
        <v>0.32549073136220308</v>
      </c>
      <c r="BT160" s="221">
        <f t="shared" si="22"/>
        <v>-86.225658718923398</v>
      </c>
      <c r="BU160" s="228"/>
      <c r="BV160" s="222">
        <v>64.986698684035105</v>
      </c>
      <c r="BW160" s="222">
        <v>39.701789237889002</v>
      </c>
      <c r="BX160" s="221">
        <f t="shared" si="23"/>
        <v>60.268574211011369</v>
      </c>
      <c r="BY160" s="221">
        <f t="shared" si="24"/>
        <v>36.478594938813707</v>
      </c>
      <c r="BZ160" s="228"/>
      <c r="CA160" s="228"/>
      <c r="CB160" s="228"/>
      <c r="CC160" s="228"/>
      <c r="CD160" s="228"/>
      <c r="CE160" s="228"/>
      <c r="CF160" s="228"/>
      <c r="CG160" s="228"/>
      <c r="CH160" s="228"/>
      <c r="CI160" s="228"/>
      <c r="CJ160" s="228"/>
      <c r="CK160" s="228"/>
      <c r="CL160" s="228"/>
      <c r="CM160" s="228"/>
      <c r="CN160" s="228"/>
      <c r="CO160" s="228"/>
      <c r="CP160" s="228"/>
      <c r="CQ160" s="228"/>
      <c r="CR160" s="228"/>
    </row>
    <row r="161" spans="1:96" ht="12" customHeight="1">
      <c r="A161" s="228"/>
      <c r="B161" s="228"/>
      <c r="C161" s="228"/>
      <c r="D161" s="228"/>
      <c r="E161" s="228"/>
      <c r="F161" s="228"/>
      <c r="G161" s="228"/>
      <c r="H161" s="228"/>
      <c r="I161" s="228"/>
      <c r="J161" s="228"/>
      <c r="K161" s="228"/>
      <c r="L161" s="228"/>
      <c r="M161" s="228"/>
      <c r="N161" s="228"/>
      <c r="O161" s="228"/>
      <c r="P161" s="228"/>
      <c r="Q161" s="228"/>
      <c r="R161" s="228"/>
      <c r="S161" s="228"/>
      <c r="T161" s="228"/>
      <c r="U161" s="228"/>
      <c r="V161" s="228"/>
      <c r="W161" s="228"/>
      <c r="X161" s="232"/>
      <c r="Y161" s="232"/>
      <c r="Z161" s="232"/>
      <c r="AA161" s="232"/>
      <c r="AB161" s="232"/>
      <c r="AC161" s="232"/>
      <c r="AD161" s="232"/>
      <c r="AE161" s="232"/>
      <c r="AF161" s="232"/>
      <c r="AG161" s="232"/>
      <c r="AH161" s="232"/>
      <c r="AI161" s="232"/>
      <c r="AJ161" s="232"/>
      <c r="AK161" s="232"/>
      <c r="AL161" s="232"/>
      <c r="AM161" s="228"/>
      <c r="AN161" s="151"/>
      <c r="AO161" s="151"/>
      <c r="AP161" s="151"/>
      <c r="AQ161" s="151"/>
      <c r="AR161" s="151"/>
      <c r="AS161" s="151"/>
      <c r="AT161" s="151"/>
      <c r="AU161" s="151"/>
      <c r="AV161" s="151"/>
      <c r="AW161" s="252"/>
      <c r="AX161" s="151"/>
      <c r="AY161" s="151"/>
      <c r="AZ161" s="151"/>
      <c r="BA161" s="151"/>
      <c r="BB161" s="215"/>
      <c r="BC161" s="215"/>
      <c r="BD161" s="221">
        <f t="shared" si="18"/>
        <v>13.083333333333334</v>
      </c>
      <c r="BE161" s="225">
        <v>47100</v>
      </c>
      <c r="BF161" s="219">
        <v>414.96448874999999</v>
      </c>
      <c r="BG161" s="219">
        <v>556.446413510723</v>
      </c>
      <c r="BH161" s="219">
        <v>-561.62418126511295</v>
      </c>
      <c r="BI161" s="224">
        <v>52.4798046211775</v>
      </c>
      <c r="BJ161" s="224">
        <v>6.4182453834815298</v>
      </c>
      <c r="BK161" s="221">
        <f t="shared" si="19"/>
        <v>0.2976191709443734</v>
      </c>
      <c r="BL161" s="221">
        <f t="shared" si="20"/>
        <v>-97.742533948923437</v>
      </c>
      <c r="BM161" s="225">
        <v>47100</v>
      </c>
      <c r="BN161" s="219">
        <v>414.96448874999999</v>
      </c>
      <c r="BO161" s="219">
        <v>552.07935162850697</v>
      </c>
      <c r="BP161" s="219">
        <v>-555.77642910484894</v>
      </c>
      <c r="BQ161" s="224">
        <v>52.444365757592998</v>
      </c>
      <c r="BR161" s="224">
        <v>6.3927597793030797</v>
      </c>
      <c r="BS161" s="221">
        <f t="shared" si="21"/>
        <v>0.26077736428040321</v>
      </c>
      <c r="BT161" s="221">
        <f t="shared" si="22"/>
        <v>-97.742533948923437</v>
      </c>
      <c r="BU161" s="228"/>
      <c r="BV161" s="222">
        <v>53.749892075551301</v>
      </c>
      <c r="BW161" s="222">
        <v>31.8626141679193</v>
      </c>
      <c r="BX161" s="221">
        <f t="shared" si="23"/>
        <v>49.031767602527566</v>
      </c>
      <c r="BY161" s="221">
        <f t="shared" si="24"/>
        <v>28.639419868844001</v>
      </c>
      <c r="BZ161" s="228"/>
      <c r="CA161" s="228"/>
      <c r="CB161" s="228"/>
      <c r="CC161" s="228"/>
      <c r="CD161" s="228"/>
      <c r="CE161" s="228"/>
      <c r="CF161" s="228"/>
      <c r="CG161" s="228"/>
      <c r="CH161" s="228"/>
      <c r="CI161" s="228"/>
      <c r="CJ161" s="228"/>
      <c r="CK161" s="228"/>
      <c r="CL161" s="228"/>
      <c r="CM161" s="228"/>
      <c r="CN161" s="228"/>
      <c r="CO161" s="228"/>
      <c r="CP161" s="228"/>
      <c r="CQ161" s="228"/>
      <c r="CR161" s="228"/>
    </row>
    <row r="162" spans="1:96" ht="12" customHeight="1">
      <c r="A162" s="228"/>
      <c r="B162" s="228"/>
      <c r="C162" s="228"/>
      <c r="D162" s="228"/>
      <c r="E162" s="228"/>
      <c r="F162" s="228"/>
      <c r="G162" s="228"/>
      <c r="H162" s="228"/>
      <c r="I162" s="228"/>
      <c r="J162" s="228"/>
      <c r="K162" s="228"/>
      <c r="L162" s="228"/>
      <c r="M162" s="228"/>
      <c r="N162" s="228"/>
      <c r="O162" s="228"/>
      <c r="P162" s="228"/>
      <c r="Q162" s="228"/>
      <c r="R162" s="228"/>
      <c r="S162" s="228"/>
      <c r="T162" s="228"/>
      <c r="U162" s="228"/>
      <c r="V162" s="228"/>
      <c r="W162" s="228"/>
      <c r="X162" s="232"/>
      <c r="Y162" s="232"/>
      <c r="Z162" s="232"/>
      <c r="AA162" s="232"/>
      <c r="AB162" s="232"/>
      <c r="AC162" s="232"/>
      <c r="AD162" s="232"/>
      <c r="AE162" s="232"/>
      <c r="AF162" s="232"/>
      <c r="AG162" s="232"/>
      <c r="AH162" s="232"/>
      <c r="AI162" s="232"/>
      <c r="AJ162" s="232"/>
      <c r="AK162" s="232"/>
      <c r="AL162" s="232"/>
      <c r="AM162" s="228"/>
      <c r="AN162" s="151"/>
      <c r="AO162" s="151"/>
      <c r="AP162" s="151"/>
      <c r="AQ162" s="151"/>
      <c r="AR162" s="151"/>
      <c r="AS162" s="151"/>
      <c r="AT162" s="151"/>
      <c r="AU162" s="151"/>
      <c r="AV162" s="151"/>
      <c r="AW162" s="252"/>
      <c r="AX162" s="151"/>
      <c r="AY162" s="151"/>
      <c r="AZ162" s="151"/>
      <c r="BA162" s="151"/>
      <c r="BB162" s="215"/>
      <c r="BC162" s="215"/>
      <c r="BD162" s="221">
        <f t="shared" si="18"/>
        <v>13.166666666666666</v>
      </c>
      <c r="BE162" s="225">
        <v>47400</v>
      </c>
      <c r="BF162" s="219">
        <v>404.48555561000001</v>
      </c>
      <c r="BG162" s="219">
        <v>543.99762286064595</v>
      </c>
      <c r="BH162" s="219">
        <v>-549.37318835929398</v>
      </c>
      <c r="BI162" s="224">
        <v>52.393865946006599</v>
      </c>
      <c r="BJ162" s="224">
        <v>6.3306472400734402</v>
      </c>
      <c r="BK162" s="221">
        <f t="shared" si="19"/>
        <v>0.21002102753628371</v>
      </c>
      <c r="BL162" s="221">
        <f t="shared" si="20"/>
        <v>-108.22146708892342</v>
      </c>
      <c r="BM162" s="225">
        <v>47400</v>
      </c>
      <c r="BN162" s="219">
        <v>404.48555561000001</v>
      </c>
      <c r="BO162" s="219">
        <v>542.58946412468799</v>
      </c>
      <c r="BP162" s="219">
        <v>-546.56101390752804</v>
      </c>
      <c r="BQ162" s="224">
        <v>52.379113317416</v>
      </c>
      <c r="BR162" s="224">
        <v>6.3254344985093001</v>
      </c>
      <c r="BS162" s="221">
        <f t="shared" si="21"/>
        <v>0.19345208348662357</v>
      </c>
      <c r="BT162" s="221">
        <f t="shared" si="22"/>
        <v>-108.22146708892342</v>
      </c>
      <c r="BU162" s="228"/>
      <c r="BV162" s="222">
        <v>41.924412364814302</v>
      </c>
      <c r="BW162" s="222">
        <v>23.674477207909799</v>
      </c>
      <c r="BX162" s="221">
        <f t="shared" si="23"/>
        <v>37.206287891790566</v>
      </c>
      <c r="BY162" s="221">
        <f t="shared" si="24"/>
        <v>20.4512829088345</v>
      </c>
      <c r="BZ162" s="228"/>
      <c r="CA162" s="228"/>
      <c r="CB162" s="228"/>
      <c r="CC162" s="228"/>
      <c r="CD162" s="228"/>
      <c r="CE162" s="228"/>
      <c r="CF162" s="228"/>
      <c r="CG162" s="228"/>
      <c r="CH162" s="228"/>
      <c r="CI162" s="228"/>
      <c r="CJ162" s="228"/>
      <c r="CK162" s="228"/>
      <c r="CL162" s="228"/>
      <c r="CM162" s="228"/>
      <c r="CN162" s="228"/>
      <c r="CO162" s="228"/>
      <c r="CP162" s="228"/>
      <c r="CQ162" s="228"/>
      <c r="CR162" s="228"/>
    </row>
    <row r="163" spans="1:96" ht="12" customHeight="1">
      <c r="A163" s="228"/>
      <c r="B163" s="228"/>
      <c r="C163" s="228"/>
      <c r="D163" s="228"/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32"/>
      <c r="Y163" s="232"/>
      <c r="Z163" s="232"/>
      <c r="AA163" s="232"/>
      <c r="AB163" s="232"/>
      <c r="AC163" s="232"/>
      <c r="AD163" s="232"/>
      <c r="AE163" s="232"/>
      <c r="AF163" s="232"/>
      <c r="AG163" s="232"/>
      <c r="AH163" s="232"/>
      <c r="AI163" s="232"/>
      <c r="AJ163" s="232"/>
      <c r="AK163" s="232"/>
      <c r="AL163" s="232"/>
      <c r="AM163" s="228"/>
      <c r="AN163" s="151"/>
      <c r="AO163" s="151"/>
      <c r="AP163" s="151"/>
      <c r="AQ163" s="151"/>
      <c r="AR163" s="151"/>
      <c r="AS163" s="151"/>
      <c r="AT163" s="151"/>
      <c r="AU163" s="151"/>
      <c r="AV163" s="151"/>
      <c r="AW163" s="252"/>
      <c r="AX163" s="151"/>
      <c r="AY163" s="151"/>
      <c r="AZ163" s="151"/>
      <c r="BA163" s="151"/>
      <c r="BB163" s="215"/>
      <c r="BC163" s="215"/>
      <c r="BD163" s="221">
        <f t="shared" si="18"/>
        <v>13.25</v>
      </c>
      <c r="BE163" s="225">
        <v>47700</v>
      </c>
      <c r="BF163" s="219">
        <v>395.15937394000002</v>
      </c>
      <c r="BG163" s="219">
        <v>531.30910918667598</v>
      </c>
      <c r="BH163" s="219">
        <v>-536.83907493846698</v>
      </c>
      <c r="BI163" s="224">
        <v>52.3053030329813</v>
      </c>
      <c r="BJ163" s="224">
        <v>6.2406917635723298</v>
      </c>
      <c r="BK163" s="221">
        <f t="shared" si="19"/>
        <v>0.12006555103517336</v>
      </c>
      <c r="BL163" s="221">
        <f t="shared" si="20"/>
        <v>-117.5476487589234</v>
      </c>
      <c r="BM163" s="225">
        <v>47700</v>
      </c>
      <c r="BN163" s="219">
        <v>395.15937394000002</v>
      </c>
      <c r="BO163" s="219">
        <v>532.86264004954</v>
      </c>
      <c r="BP163" s="219">
        <v>-537.07406238970702</v>
      </c>
      <c r="BQ163" s="224">
        <v>52.311618716219598</v>
      </c>
      <c r="BR163" s="224">
        <v>6.2560788986473197</v>
      </c>
      <c r="BS163" s="221">
        <f t="shared" si="21"/>
        <v>0.12409648362464321</v>
      </c>
      <c r="BT163" s="221">
        <f t="shared" si="22"/>
        <v>-117.5476487589234</v>
      </c>
      <c r="BU163" s="228"/>
      <c r="BV163" s="222">
        <v>29.639773148190098</v>
      </c>
      <c r="BW163" s="222">
        <v>15.2270554864986</v>
      </c>
      <c r="BX163" s="221">
        <f t="shared" si="23"/>
        <v>24.921648675166367</v>
      </c>
      <c r="BY163" s="221">
        <f t="shared" si="24"/>
        <v>12.003861187423302</v>
      </c>
      <c r="BZ163" s="228"/>
      <c r="CA163" s="228"/>
      <c r="CB163" s="228"/>
      <c r="CC163" s="228"/>
      <c r="CD163" s="228"/>
      <c r="CE163" s="228"/>
      <c r="CF163" s="228"/>
      <c r="CG163" s="228"/>
      <c r="CH163" s="228"/>
      <c r="CI163" s="228"/>
      <c r="CJ163" s="228"/>
      <c r="CK163" s="228"/>
      <c r="CL163" s="228"/>
      <c r="CM163" s="228"/>
      <c r="CN163" s="228"/>
      <c r="CO163" s="228"/>
      <c r="CP163" s="228"/>
      <c r="CQ163" s="228"/>
      <c r="CR163" s="228"/>
    </row>
    <row r="164" spans="1:96" ht="12" customHeight="1">
      <c r="A164" s="228"/>
      <c r="B164" s="228"/>
      <c r="C164" s="228"/>
      <c r="D164" s="228"/>
      <c r="E164" s="228"/>
      <c r="F164" s="228"/>
      <c r="G164" s="228"/>
      <c r="H164" s="228"/>
      <c r="I164" s="228"/>
      <c r="J164" s="228"/>
      <c r="K164" s="228"/>
      <c r="L164" s="228"/>
      <c r="M164" s="228"/>
      <c r="N164" s="228"/>
      <c r="O164" s="228"/>
      <c r="P164" s="228"/>
      <c r="Q164" s="228"/>
      <c r="R164" s="228"/>
      <c r="S164" s="228"/>
      <c r="T164" s="228"/>
      <c r="U164" s="228"/>
      <c r="V164" s="228"/>
      <c r="W164" s="228"/>
      <c r="X164" s="232"/>
      <c r="Y164" s="232"/>
      <c r="Z164" s="232"/>
      <c r="AA164" s="232"/>
      <c r="AB164" s="232"/>
      <c r="AC164" s="232"/>
      <c r="AD164" s="232"/>
      <c r="AE164" s="232"/>
      <c r="AF164" s="232"/>
      <c r="AG164" s="232"/>
      <c r="AH164" s="232"/>
      <c r="AI164" s="232"/>
      <c r="AJ164" s="232"/>
      <c r="AK164" s="232"/>
      <c r="AL164" s="232"/>
      <c r="AM164" s="228"/>
      <c r="AN164" s="151"/>
      <c r="AO164" s="151"/>
      <c r="AP164" s="151"/>
      <c r="AQ164" s="151"/>
      <c r="AR164" s="151"/>
      <c r="AS164" s="151"/>
      <c r="AT164" s="151"/>
      <c r="AU164" s="151"/>
      <c r="AV164" s="151"/>
      <c r="AW164" s="252"/>
      <c r="AX164" s="151"/>
      <c r="AY164" s="151"/>
      <c r="AZ164" s="151"/>
      <c r="BA164" s="151"/>
      <c r="BB164" s="215"/>
      <c r="BC164" s="215"/>
      <c r="BD164" s="221">
        <f t="shared" si="18"/>
        <v>13.333333333333334</v>
      </c>
      <c r="BE164" s="225">
        <v>48000</v>
      </c>
      <c r="BF164" s="219">
        <v>387.08812332999997</v>
      </c>
      <c r="BG164" s="219">
        <v>518.49051131742794</v>
      </c>
      <c r="BH164" s="219">
        <v>-524.13108132930097</v>
      </c>
      <c r="BI164" s="224">
        <v>52.214817111225599</v>
      </c>
      <c r="BJ164" s="224">
        <v>6.1490923949308902</v>
      </c>
      <c r="BK164" s="221">
        <f t="shared" si="19"/>
        <v>2.8466182393733774E-2</v>
      </c>
      <c r="BL164" s="221">
        <f t="shared" si="20"/>
        <v>-125.61889936892345</v>
      </c>
      <c r="BM164" s="225">
        <v>48000</v>
      </c>
      <c r="BN164" s="219">
        <v>387.08812332999997</v>
      </c>
      <c r="BO164" s="219">
        <v>522.98701443800701</v>
      </c>
      <c r="BP164" s="219">
        <v>-527.40260917236196</v>
      </c>
      <c r="BQ164" s="224">
        <v>52.242453961807897</v>
      </c>
      <c r="BR164" s="224">
        <v>6.1852779685749697</v>
      </c>
      <c r="BS164" s="221">
        <f t="shared" si="21"/>
        <v>5.3295553552293207E-2</v>
      </c>
      <c r="BT164" s="221">
        <f t="shared" si="22"/>
        <v>-125.61889936892345</v>
      </c>
      <c r="BU164" s="228"/>
      <c r="BV164" s="222">
        <v>17.0305167735496</v>
      </c>
      <c r="BW164" s="222">
        <v>6.6128658396962097</v>
      </c>
      <c r="BX164" s="221">
        <f t="shared" si="23"/>
        <v>12.312392300525868</v>
      </c>
      <c r="BY164" s="221">
        <f t="shared" si="24"/>
        <v>3.3896715406209124</v>
      </c>
      <c r="BZ164" s="228"/>
      <c r="CA164" s="228"/>
      <c r="CB164" s="228"/>
      <c r="CC164" s="228"/>
      <c r="CD164" s="228"/>
      <c r="CE164" s="228"/>
      <c r="CF164" s="228"/>
      <c r="CG164" s="228"/>
      <c r="CH164" s="228"/>
      <c r="CI164" s="228"/>
      <c r="CJ164" s="228"/>
      <c r="CK164" s="228"/>
      <c r="CL164" s="228"/>
      <c r="CM164" s="228"/>
      <c r="CN164" s="228"/>
      <c r="CO164" s="228"/>
      <c r="CP164" s="228"/>
      <c r="CQ164" s="228"/>
      <c r="CR164" s="228"/>
    </row>
    <row r="165" spans="1:96" ht="12" customHeight="1">
      <c r="A165" s="228"/>
      <c r="B165" s="228"/>
      <c r="C165" s="228"/>
      <c r="D165" s="228"/>
      <c r="E165" s="228"/>
      <c r="F165" s="228"/>
      <c r="G165" s="228"/>
      <c r="H165" s="228"/>
      <c r="I165" s="228"/>
      <c r="J165" s="228"/>
      <c r="K165" s="228"/>
      <c r="L165" s="228"/>
      <c r="M165" s="228"/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2"/>
      <c r="AI165" s="232"/>
      <c r="AJ165" s="232"/>
      <c r="AK165" s="232"/>
      <c r="AL165" s="232"/>
      <c r="AM165" s="228"/>
      <c r="AN165" s="151"/>
      <c r="AO165" s="151"/>
      <c r="AP165" s="151"/>
      <c r="AQ165" s="151"/>
      <c r="AR165" s="151"/>
      <c r="AS165" s="151"/>
      <c r="AT165" s="151"/>
      <c r="AU165" s="151"/>
      <c r="AV165" s="151"/>
      <c r="AW165" s="252"/>
      <c r="AX165" s="151"/>
      <c r="AY165" s="151"/>
      <c r="AZ165" s="151"/>
      <c r="BA165" s="151"/>
      <c r="BB165" s="215"/>
      <c r="BC165" s="215"/>
      <c r="BD165" s="221">
        <f t="shared" si="18"/>
        <v>13.416666666666666</v>
      </c>
      <c r="BE165" s="225">
        <v>48300</v>
      </c>
      <c r="BF165" s="219">
        <v>380.36023411000002</v>
      </c>
      <c r="BG165" s="219">
        <v>505.648481934534</v>
      </c>
      <c r="BH165" s="219">
        <v>-511.35558168830897</v>
      </c>
      <c r="BI165" s="224">
        <v>52.123113680550603</v>
      </c>
      <c r="BJ165" s="224">
        <v>6.0565673231863801</v>
      </c>
      <c r="BK165" s="221">
        <f t="shared" si="19"/>
        <v>-6.4058889350776305E-2</v>
      </c>
      <c r="BL165" s="221">
        <f t="shared" si="20"/>
        <v>-132.3467885889234</v>
      </c>
      <c r="BM165" s="225">
        <v>48300</v>
      </c>
      <c r="BN165" s="219">
        <v>380.36023411000002</v>
      </c>
      <c r="BO165" s="219">
        <v>513.04861027141703</v>
      </c>
      <c r="BP165" s="219">
        <v>-517.63174646339303</v>
      </c>
      <c r="BQ165" s="224">
        <v>52.172192156048403</v>
      </c>
      <c r="BR165" s="224">
        <v>6.1136176940659297</v>
      </c>
      <c r="BS165" s="221">
        <f t="shared" si="21"/>
        <v>-1.8364720956746794E-2</v>
      </c>
      <c r="BT165" s="221">
        <f t="shared" si="22"/>
        <v>-132.3467885889234</v>
      </c>
      <c r="BU165" s="228"/>
      <c r="BV165" s="222">
        <v>4.2347408217540803</v>
      </c>
      <c r="BW165" s="222">
        <v>-2.0737484408741098</v>
      </c>
      <c r="BX165" s="221">
        <f t="shared" si="23"/>
        <v>-0.48338365126965233</v>
      </c>
      <c r="BY165" s="221">
        <f t="shared" si="24"/>
        <v>-5.2969427399494071</v>
      </c>
      <c r="BZ165" s="228"/>
      <c r="CA165" s="228"/>
      <c r="CB165" s="228"/>
      <c r="CC165" s="228"/>
      <c r="CD165" s="228"/>
      <c r="CE165" s="228"/>
      <c r="CF165" s="228"/>
      <c r="CG165" s="228"/>
      <c r="CH165" s="228"/>
      <c r="CI165" s="228"/>
      <c r="CJ165" s="228"/>
      <c r="CK165" s="228"/>
      <c r="CL165" s="228"/>
      <c r="CM165" s="228"/>
      <c r="CN165" s="228"/>
      <c r="CO165" s="228"/>
      <c r="CP165" s="228"/>
      <c r="CQ165" s="228"/>
      <c r="CR165" s="228"/>
    </row>
    <row r="166" spans="1:96" ht="12" customHeight="1">
      <c r="A166" s="228"/>
      <c r="B166" s="228"/>
      <c r="C166" s="228"/>
      <c r="D166" s="228"/>
      <c r="E166" s="228"/>
      <c r="F166" s="228"/>
      <c r="G166" s="228"/>
      <c r="H166" s="228"/>
      <c r="I166" s="228"/>
      <c r="J166" s="228"/>
      <c r="K166" s="228"/>
      <c r="L166" s="228"/>
      <c r="M166" s="228"/>
      <c r="N166" s="228"/>
      <c r="O166" s="228"/>
      <c r="P166" s="228"/>
      <c r="Q166" s="228"/>
      <c r="R166" s="228"/>
      <c r="S166" s="228"/>
      <c r="T166" s="228"/>
      <c r="U166" s="228"/>
      <c r="V166" s="228"/>
      <c r="W166" s="228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28"/>
      <c r="AN166" s="151"/>
      <c r="AO166" s="151"/>
      <c r="AP166" s="151"/>
      <c r="AQ166" s="151"/>
      <c r="AR166" s="151"/>
      <c r="AS166" s="151"/>
      <c r="AT166" s="151"/>
      <c r="AU166" s="151"/>
      <c r="AV166" s="151"/>
      <c r="AW166" s="252"/>
      <c r="AX166" s="151"/>
      <c r="AY166" s="151"/>
      <c r="AZ166" s="151"/>
      <c r="BA166" s="151"/>
      <c r="BB166" s="215"/>
      <c r="BC166" s="215"/>
      <c r="BD166" s="221">
        <f t="shared" si="18"/>
        <v>13.5</v>
      </c>
      <c r="BE166" s="225">
        <v>48600</v>
      </c>
      <c r="BF166" s="219">
        <v>375.04941841999999</v>
      </c>
      <c r="BG166" s="219">
        <v>492.88628148170801</v>
      </c>
      <c r="BH166" s="219">
        <v>-498.61563867723999</v>
      </c>
      <c r="BI166" s="224">
        <v>52.030901139756402</v>
      </c>
      <c r="BJ166" s="224">
        <v>5.9638382475150902</v>
      </c>
      <c r="BK166" s="221">
        <f t="shared" si="19"/>
        <v>-0.15678796502206627</v>
      </c>
      <c r="BL166" s="221">
        <f t="shared" si="20"/>
        <v>-137.65760427892343</v>
      </c>
      <c r="BM166" s="225">
        <v>48600</v>
      </c>
      <c r="BN166" s="219">
        <v>375.04941841999999</v>
      </c>
      <c r="BO166" s="219">
        <v>503.130937029324</v>
      </c>
      <c r="BP166" s="219">
        <v>-507.84419167468798</v>
      </c>
      <c r="BQ166" s="224">
        <v>52.101405529333803</v>
      </c>
      <c r="BR166" s="224">
        <v>6.0416831976344296</v>
      </c>
      <c r="BS166" s="221">
        <f t="shared" si="21"/>
        <v>-9.0299217388246866E-2</v>
      </c>
      <c r="BT166" s="221">
        <f t="shared" si="22"/>
        <v>-137.65760427892343</v>
      </c>
      <c r="BU166" s="228"/>
      <c r="BV166" s="222">
        <v>-8.6074143490591801</v>
      </c>
      <c r="BW166" s="222">
        <v>-10.737650863227399</v>
      </c>
      <c r="BX166" s="221">
        <f t="shared" si="23"/>
        <v>-13.325538822082912</v>
      </c>
      <c r="BY166" s="221">
        <f t="shared" si="24"/>
        <v>-13.960845162302697</v>
      </c>
      <c r="BZ166" s="228"/>
      <c r="CA166" s="228"/>
      <c r="CB166" s="228"/>
      <c r="CC166" s="228"/>
      <c r="CD166" s="228"/>
      <c r="CE166" s="228"/>
      <c r="CF166" s="228"/>
      <c r="CG166" s="228"/>
      <c r="CH166" s="228"/>
      <c r="CI166" s="228"/>
      <c r="CJ166" s="228"/>
      <c r="CK166" s="228"/>
      <c r="CL166" s="228"/>
      <c r="CM166" s="228"/>
      <c r="CN166" s="228"/>
      <c r="CO166" s="228"/>
      <c r="CP166" s="228"/>
      <c r="CQ166" s="228"/>
      <c r="CR166" s="228"/>
    </row>
    <row r="167" spans="1:96" ht="12" customHeight="1">
      <c r="A167" s="228"/>
      <c r="B167" s="228"/>
      <c r="C167" s="228"/>
      <c r="D167" s="228"/>
      <c r="E167" s="228"/>
      <c r="F167" s="228"/>
      <c r="G167" s="228"/>
      <c r="H167" s="228"/>
      <c r="I167" s="228"/>
      <c r="J167" s="228"/>
      <c r="K167" s="228"/>
      <c r="L167" s="228"/>
      <c r="M167" s="228"/>
      <c r="N167" s="228"/>
      <c r="O167" s="228"/>
      <c r="P167" s="228"/>
      <c r="Q167" s="228"/>
      <c r="R167" s="228"/>
      <c r="S167" s="228"/>
      <c r="T167" s="228"/>
      <c r="U167" s="228"/>
      <c r="V167" s="228"/>
      <c r="W167" s="228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28"/>
      <c r="AN167" s="151"/>
      <c r="AO167" s="151"/>
      <c r="AP167" s="151"/>
      <c r="AQ167" s="151"/>
      <c r="AR167" s="151"/>
      <c r="AS167" s="151"/>
      <c r="AT167" s="151"/>
      <c r="AU167" s="151"/>
      <c r="AV167" s="151"/>
      <c r="AW167" s="252"/>
      <c r="AX167" s="151"/>
      <c r="AY167" s="151"/>
      <c r="AZ167" s="151"/>
      <c r="BA167" s="151"/>
      <c r="BB167" s="215"/>
      <c r="BC167" s="215"/>
      <c r="BD167" s="221">
        <f t="shared" si="18"/>
        <v>13.583333333333334</v>
      </c>
      <c r="BE167" s="225">
        <v>48900</v>
      </c>
      <c r="BF167" s="219">
        <v>371.21386268999998</v>
      </c>
      <c r="BG167" s="219">
        <v>480.30354840417601</v>
      </c>
      <c r="BH167" s="219">
        <v>-486.01073046522401</v>
      </c>
      <c r="BI167" s="224">
        <v>51.938890105469298</v>
      </c>
      <c r="BJ167" s="224">
        <v>5.8716298426848201</v>
      </c>
      <c r="BK167" s="221">
        <f t="shared" si="19"/>
        <v>-0.24899636985233631</v>
      </c>
      <c r="BL167" s="221">
        <f t="shared" si="20"/>
        <v>-141.49316000892344</v>
      </c>
      <c r="BM167" s="225">
        <v>48900</v>
      </c>
      <c r="BN167" s="219">
        <v>371.21386268999998</v>
      </c>
      <c r="BO167" s="219">
        <v>493.31472774595602</v>
      </c>
      <c r="BP167" s="219">
        <v>-498.11999035057102</v>
      </c>
      <c r="BQ167" s="224">
        <v>52.030664038560602</v>
      </c>
      <c r="BR167" s="224">
        <v>5.9700574511803399</v>
      </c>
      <c r="BS167" s="221">
        <f t="shared" si="21"/>
        <v>-0.16192496384233657</v>
      </c>
      <c r="BT167" s="221">
        <f t="shared" si="22"/>
        <v>-141.49316000892344</v>
      </c>
      <c r="BU167" s="228"/>
      <c r="BV167" s="222">
        <v>-21.355300431850999</v>
      </c>
      <c r="BW167" s="222">
        <v>-19.283953677461199</v>
      </c>
      <c r="BX167" s="221">
        <f t="shared" si="23"/>
        <v>-26.073424904874731</v>
      </c>
      <c r="BY167" s="221">
        <f t="shared" si="24"/>
        <v>-22.507147976536494</v>
      </c>
      <c r="BZ167" s="228"/>
      <c r="CA167" s="228"/>
      <c r="CB167" s="228"/>
      <c r="CC167" s="228"/>
      <c r="CD167" s="228"/>
      <c r="CE167" s="228"/>
      <c r="CF167" s="228"/>
      <c r="CG167" s="228"/>
      <c r="CH167" s="228"/>
      <c r="CI167" s="228"/>
      <c r="CJ167" s="228"/>
      <c r="CK167" s="228"/>
      <c r="CL167" s="228"/>
      <c r="CM167" s="228"/>
      <c r="CN167" s="228"/>
      <c r="CO167" s="228"/>
      <c r="CP167" s="228"/>
      <c r="CQ167" s="228"/>
      <c r="CR167" s="228"/>
    </row>
    <row r="168" spans="1:96" ht="12" customHeight="1">
      <c r="A168" s="228"/>
      <c r="B168" s="228"/>
      <c r="C168" s="228"/>
      <c r="D168" s="228"/>
      <c r="E168" s="228"/>
      <c r="F168" s="228"/>
      <c r="G168" s="228"/>
      <c r="H168" s="228"/>
      <c r="I168" s="228"/>
      <c r="J168" s="228"/>
      <c r="K168" s="228"/>
      <c r="L168" s="228"/>
      <c r="M168" s="228"/>
      <c r="N168" s="228"/>
      <c r="O168" s="228"/>
      <c r="P168" s="228"/>
      <c r="Q168" s="228"/>
      <c r="R168" s="228"/>
      <c r="S168" s="228"/>
      <c r="T168" s="228"/>
      <c r="U168" s="228"/>
      <c r="V168" s="228"/>
      <c r="W168" s="228"/>
      <c r="X168" s="232"/>
      <c r="Y168" s="232"/>
      <c r="Z168" s="232"/>
      <c r="AA168" s="232"/>
      <c r="AB168" s="232"/>
      <c r="AC168" s="232"/>
      <c r="AD168" s="232"/>
      <c r="AE168" s="232"/>
      <c r="AF168" s="232"/>
      <c r="AG168" s="232"/>
      <c r="AH168" s="232"/>
      <c r="AI168" s="232"/>
      <c r="AJ168" s="232"/>
      <c r="AK168" s="232"/>
      <c r="AL168" s="232"/>
      <c r="AM168" s="228"/>
      <c r="AN168" s="151"/>
      <c r="AO168" s="151"/>
      <c r="AP168" s="151"/>
      <c r="AQ168" s="151"/>
      <c r="AR168" s="151"/>
      <c r="AS168" s="151"/>
      <c r="AT168" s="151"/>
      <c r="AU168" s="151"/>
      <c r="AV168" s="151"/>
      <c r="AW168" s="252"/>
      <c r="AX168" s="151"/>
      <c r="AY168" s="151"/>
      <c r="AZ168" s="151"/>
      <c r="BA168" s="151"/>
      <c r="BB168" s="215"/>
      <c r="BC168" s="215"/>
      <c r="BD168" s="221">
        <f t="shared" si="18"/>
        <v>13.666666666666666</v>
      </c>
      <c r="BE168" s="225">
        <v>49200</v>
      </c>
      <c r="BF168" s="219">
        <v>368.89559005000001</v>
      </c>
      <c r="BG168" s="219">
        <v>467.99625028138598</v>
      </c>
      <c r="BH168" s="219">
        <v>-473.63665512095798</v>
      </c>
      <c r="BI168" s="224">
        <v>51.847793480298002</v>
      </c>
      <c r="BJ168" s="224">
        <v>5.7806699806766497</v>
      </c>
      <c r="BK168" s="221">
        <f t="shared" si="19"/>
        <v>-0.33995623186050672</v>
      </c>
      <c r="BL168" s="221">
        <f t="shared" si="20"/>
        <v>-143.81143264892341</v>
      </c>
      <c r="BM168" s="225">
        <v>49200</v>
      </c>
      <c r="BN168" s="219">
        <v>368.89559005000001</v>
      </c>
      <c r="BO168" s="219">
        <v>483.67781520571401</v>
      </c>
      <c r="BP168" s="219">
        <v>-488.536355596833</v>
      </c>
      <c r="BQ168" s="224">
        <v>51.960534556945603</v>
      </c>
      <c r="BR168" s="224">
        <v>5.8993205862249001</v>
      </c>
      <c r="BS168" s="221">
        <f t="shared" si="21"/>
        <v>-0.23266182879777642</v>
      </c>
      <c r="BT168" s="221">
        <f t="shared" si="22"/>
        <v>-143.81143264892341</v>
      </c>
      <c r="BU168" s="228"/>
      <c r="BV168" s="222">
        <v>-33.869301562146703</v>
      </c>
      <c r="BW168" s="222">
        <v>-27.619057093953899</v>
      </c>
      <c r="BX168" s="221">
        <f t="shared" si="23"/>
        <v>-38.587426035170438</v>
      </c>
      <c r="BY168" s="221">
        <f t="shared" si="24"/>
        <v>-30.842251393029194</v>
      </c>
      <c r="BZ168" s="228"/>
      <c r="CA168" s="228"/>
      <c r="CB168" s="228"/>
      <c r="CC168" s="228"/>
      <c r="CD168" s="228"/>
      <c r="CE168" s="228"/>
      <c r="CF168" s="228"/>
      <c r="CG168" s="228"/>
      <c r="CH168" s="228"/>
      <c r="CI168" s="228"/>
      <c r="CJ168" s="228"/>
      <c r="CK168" s="228"/>
      <c r="CL168" s="228"/>
      <c r="CM168" s="228"/>
      <c r="CN168" s="228"/>
      <c r="CO168" s="228"/>
      <c r="CP168" s="228"/>
      <c r="CQ168" s="228"/>
      <c r="CR168" s="228"/>
    </row>
    <row r="169" spans="1:96" ht="12" customHeight="1">
      <c r="A169" s="228"/>
      <c r="B169" s="228"/>
      <c r="C169" s="228"/>
      <c r="D169" s="228"/>
      <c r="E169" s="228"/>
      <c r="F169" s="228"/>
      <c r="G169" s="228"/>
      <c r="H169" s="228"/>
      <c r="I169" s="228"/>
      <c r="J169" s="228"/>
      <c r="K169" s="228"/>
      <c r="L169" s="228"/>
      <c r="M169" s="228"/>
      <c r="N169" s="228"/>
      <c r="O169" s="228"/>
      <c r="P169" s="228"/>
      <c r="Q169" s="228"/>
      <c r="R169" s="228"/>
      <c r="S169" s="228"/>
      <c r="T169" s="228"/>
      <c r="U169" s="228"/>
      <c r="V169" s="228"/>
      <c r="W169" s="228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2"/>
      <c r="AI169" s="232"/>
      <c r="AJ169" s="232"/>
      <c r="AK169" s="232"/>
      <c r="AL169" s="232"/>
      <c r="AM169" s="228"/>
      <c r="AN169" s="151"/>
      <c r="AO169" s="151"/>
      <c r="AP169" s="151"/>
      <c r="AQ169" s="151"/>
      <c r="AR169" s="151"/>
      <c r="AS169" s="151"/>
      <c r="AT169" s="151"/>
      <c r="AU169" s="151"/>
      <c r="AV169" s="151"/>
      <c r="AW169" s="252"/>
      <c r="AX169" s="151"/>
      <c r="AY169" s="151"/>
      <c r="AZ169" s="151"/>
      <c r="BA169" s="151"/>
      <c r="BB169" s="215"/>
      <c r="BC169" s="215"/>
      <c r="BD169" s="221">
        <f t="shared" si="18"/>
        <v>13.75</v>
      </c>
      <c r="BE169" s="225">
        <v>49500</v>
      </c>
      <c r="BF169" s="219">
        <v>368.12</v>
      </c>
      <c r="BG169" s="219">
        <v>456.056817500036</v>
      </c>
      <c r="BH169" s="219">
        <v>-461.58561505956698</v>
      </c>
      <c r="BI169" s="224">
        <v>51.7583273154587</v>
      </c>
      <c r="BJ169" s="224">
        <v>5.6916907413162097</v>
      </c>
      <c r="BK169" s="221">
        <f t="shared" si="19"/>
        <v>-0.42893547122094677</v>
      </c>
      <c r="BL169" s="221">
        <f t="shared" si="20"/>
        <v>-144.58702269892342</v>
      </c>
      <c r="BM169" s="225">
        <v>49500</v>
      </c>
      <c r="BN169" s="219">
        <v>368.12</v>
      </c>
      <c r="BO169" s="219">
        <v>474.29514506905701</v>
      </c>
      <c r="BP169" s="219">
        <v>-479.16764273180303</v>
      </c>
      <c r="BQ169" s="224">
        <v>51.891580670783</v>
      </c>
      <c r="BR169" s="224">
        <v>5.8300498092541</v>
      </c>
      <c r="BS169" s="221">
        <f t="shared" si="21"/>
        <v>-0.3019326057685765</v>
      </c>
      <c r="BT169" s="221">
        <f t="shared" si="22"/>
        <v>-144.58702269892342</v>
      </c>
      <c r="BU169" s="228"/>
      <c r="BV169" s="222">
        <v>-46.0123634021136</v>
      </c>
      <c r="BW169" s="222">
        <v>-35.6516743957214</v>
      </c>
      <c r="BX169" s="221">
        <f t="shared" si="23"/>
        <v>-50.730487875137335</v>
      </c>
      <c r="BY169" s="221">
        <f t="shared" si="24"/>
        <v>-38.874868694796696</v>
      </c>
      <c r="BZ169" s="228"/>
      <c r="CA169" s="228"/>
      <c r="CB169" s="228"/>
      <c r="CC169" s="228"/>
      <c r="CD169" s="228"/>
      <c r="CE169" s="228"/>
      <c r="CF169" s="228"/>
      <c r="CG169" s="228"/>
      <c r="CH169" s="228"/>
      <c r="CI169" s="228"/>
      <c r="CJ169" s="228"/>
      <c r="CK169" s="228"/>
      <c r="CL169" s="228"/>
      <c r="CM169" s="228"/>
      <c r="CN169" s="228"/>
      <c r="CO169" s="228"/>
      <c r="CP169" s="228"/>
      <c r="CQ169" s="228"/>
      <c r="CR169" s="228"/>
    </row>
    <row r="170" spans="1:96" ht="12" customHeight="1">
      <c r="A170" s="228"/>
      <c r="B170" s="228"/>
      <c r="C170" s="228"/>
      <c r="D170" s="228"/>
      <c r="E170" s="228"/>
      <c r="F170" s="228"/>
      <c r="G170" s="228"/>
      <c r="H170" s="228"/>
      <c r="I170" s="228"/>
      <c r="J170" s="228"/>
      <c r="K170" s="228"/>
      <c r="L170" s="228"/>
      <c r="M170" s="228"/>
      <c r="N170" s="228"/>
      <c r="O170" s="228"/>
      <c r="P170" s="228"/>
      <c r="Q170" s="228"/>
      <c r="R170" s="228"/>
      <c r="S170" s="228"/>
      <c r="T170" s="228"/>
      <c r="U170" s="228"/>
      <c r="V170" s="228"/>
      <c r="W170" s="228"/>
      <c r="X170" s="232"/>
      <c r="Y170" s="232"/>
      <c r="Z170" s="232"/>
      <c r="AA170" s="232"/>
      <c r="AB170" s="232"/>
      <c r="AC170" s="232"/>
      <c r="AD170" s="232"/>
      <c r="AE170" s="232"/>
      <c r="AF170" s="232"/>
      <c r="AG170" s="232"/>
      <c r="AH170" s="232"/>
      <c r="AI170" s="232"/>
      <c r="AJ170" s="232"/>
      <c r="AK170" s="232"/>
      <c r="AL170" s="232"/>
      <c r="AM170" s="228"/>
      <c r="AN170" s="151"/>
      <c r="AO170" s="151"/>
      <c r="AP170" s="151"/>
      <c r="AQ170" s="151"/>
      <c r="AR170" s="151"/>
      <c r="AS170" s="151"/>
      <c r="AT170" s="151"/>
      <c r="AU170" s="151"/>
      <c r="AV170" s="151"/>
      <c r="AW170" s="252"/>
      <c r="AX170" s="151"/>
      <c r="AY170" s="151"/>
      <c r="AZ170" s="151"/>
      <c r="BA170" s="151"/>
      <c r="BB170" s="215"/>
      <c r="BC170" s="215"/>
      <c r="BD170" s="221">
        <f t="shared" si="18"/>
        <v>13.833333333333334</v>
      </c>
      <c r="BE170" s="225">
        <v>49800</v>
      </c>
      <c r="BF170" s="219">
        <v>368.89559005000001</v>
      </c>
      <c r="BG170" s="219">
        <v>444.57445744762202</v>
      </c>
      <c r="BH170" s="219">
        <v>-449.94648129082299</v>
      </c>
      <c r="BI170" s="224">
        <v>51.671212488591699</v>
      </c>
      <c r="BJ170" s="224">
        <v>5.60543021121621</v>
      </c>
      <c r="BK170" s="221">
        <f t="shared" si="19"/>
        <v>-0.51519600132094645</v>
      </c>
      <c r="BL170" s="221">
        <f t="shared" si="20"/>
        <v>-143.81143264892341</v>
      </c>
      <c r="BM170" s="225">
        <v>49800</v>
      </c>
      <c r="BN170" s="219">
        <v>368.89559005000001</v>
      </c>
      <c r="BO170" s="219">
        <v>465.23892038043198</v>
      </c>
      <c r="BP170" s="219">
        <v>-470.08545504999103</v>
      </c>
      <c r="BQ170" s="224">
        <v>51.824363078072501</v>
      </c>
      <c r="BR170" s="224">
        <v>5.7628199039530701</v>
      </c>
      <c r="BS170" s="221">
        <f t="shared" si="21"/>
        <v>-0.3691625110696064</v>
      </c>
      <c r="BT170" s="221">
        <f t="shared" si="22"/>
        <v>-143.81143264892341</v>
      </c>
      <c r="BU170" s="228"/>
      <c r="BV170" s="222">
        <v>-57.651494170594297</v>
      </c>
      <c r="BW170" s="222">
        <v>-43.293831717820098</v>
      </c>
      <c r="BX170" s="221">
        <f t="shared" si="23"/>
        <v>-62.369618643618033</v>
      </c>
      <c r="BY170" s="221">
        <f t="shared" si="24"/>
        <v>-46.517026016895393</v>
      </c>
      <c r="BZ170" s="228"/>
      <c r="CA170" s="228"/>
      <c r="CB170" s="228"/>
      <c r="CC170" s="228"/>
      <c r="CD170" s="228"/>
      <c r="CE170" s="228"/>
      <c r="CF170" s="228"/>
      <c r="CG170" s="228"/>
      <c r="CH170" s="228"/>
      <c r="CI170" s="228"/>
      <c r="CJ170" s="228"/>
      <c r="CK170" s="228"/>
      <c r="CL170" s="228"/>
      <c r="CM170" s="228"/>
      <c r="CN170" s="228"/>
      <c r="CO170" s="228"/>
      <c r="CP170" s="228"/>
      <c r="CQ170" s="228"/>
      <c r="CR170" s="228"/>
    </row>
    <row r="171" spans="1:96" ht="12" customHeight="1">
      <c r="A171" s="228"/>
      <c r="B171" s="228"/>
      <c r="C171" s="228"/>
      <c r="D171" s="228"/>
      <c r="E171" s="228"/>
      <c r="F171" s="228"/>
      <c r="G171" s="228"/>
      <c r="H171" s="228"/>
      <c r="I171" s="228"/>
      <c r="J171" s="228"/>
      <c r="K171" s="228"/>
      <c r="L171" s="228"/>
      <c r="M171" s="228"/>
      <c r="N171" s="228"/>
      <c r="O171" s="228"/>
      <c r="P171" s="228"/>
      <c r="Q171" s="228"/>
      <c r="R171" s="228"/>
      <c r="S171" s="228"/>
      <c r="T171" s="228"/>
      <c r="U171" s="228"/>
      <c r="V171" s="228"/>
      <c r="W171" s="228"/>
      <c r="X171" s="232"/>
      <c r="Y171" s="232"/>
      <c r="Z171" s="232"/>
      <c r="AA171" s="232"/>
      <c r="AB171" s="232"/>
      <c r="AC171" s="232"/>
      <c r="AD171" s="232"/>
      <c r="AE171" s="232"/>
      <c r="AF171" s="232"/>
      <c r="AG171" s="232"/>
      <c r="AH171" s="232"/>
      <c r="AI171" s="232"/>
      <c r="AJ171" s="232"/>
      <c r="AK171" s="232"/>
      <c r="AL171" s="232"/>
      <c r="AM171" s="228"/>
      <c r="AN171" s="151"/>
      <c r="AO171" s="151"/>
      <c r="AP171" s="151"/>
      <c r="AQ171" s="151"/>
      <c r="AR171" s="151"/>
      <c r="AS171" s="151"/>
      <c r="AT171" s="151"/>
      <c r="AU171" s="151"/>
      <c r="AV171" s="151"/>
      <c r="AW171" s="252"/>
      <c r="AX171" s="151"/>
      <c r="AY171" s="151"/>
      <c r="AZ171" s="151"/>
      <c r="BA171" s="151"/>
      <c r="BB171" s="215"/>
      <c r="BC171" s="215"/>
      <c r="BD171" s="221">
        <f t="shared" si="18"/>
        <v>13.916666666666666</v>
      </c>
      <c r="BE171" s="225">
        <v>50100</v>
      </c>
      <c r="BF171" s="219">
        <v>371.21386268999998</v>
      </c>
      <c r="BG171" s="219">
        <v>433.63564231585599</v>
      </c>
      <c r="BH171" s="219">
        <v>-438.80523340679201</v>
      </c>
      <c r="BI171" s="224">
        <v>51.587177177341999</v>
      </c>
      <c r="BJ171" s="224">
        <v>5.52263501733478</v>
      </c>
      <c r="BK171" s="221">
        <f t="shared" si="19"/>
        <v>-0.59799119520237642</v>
      </c>
      <c r="BL171" s="221">
        <f t="shared" si="20"/>
        <v>-141.49316000892344</v>
      </c>
      <c r="BM171" s="225">
        <v>50100</v>
      </c>
      <c r="BN171" s="219">
        <v>371.21386268999998</v>
      </c>
      <c r="BO171" s="219">
        <v>456.57886780982602</v>
      </c>
      <c r="BP171" s="219">
        <v>-461.35887317715498</v>
      </c>
      <c r="BQ171" s="224">
        <v>51.759440554353802</v>
      </c>
      <c r="BR171" s="224">
        <v>5.6982042650566003</v>
      </c>
      <c r="BS171" s="221">
        <f t="shared" si="21"/>
        <v>-0.43377814996607622</v>
      </c>
      <c r="BT171" s="221">
        <f t="shared" si="22"/>
        <v>-141.49316000892344</v>
      </c>
      <c r="BU171" s="228"/>
      <c r="BV171" s="222">
        <v>-68.659221179692196</v>
      </c>
      <c r="BW171" s="222">
        <v>-50.4618315441245</v>
      </c>
      <c r="BX171" s="221">
        <f t="shared" si="23"/>
        <v>-73.377345652715931</v>
      </c>
      <c r="BY171" s="221">
        <f t="shared" si="24"/>
        <v>-53.685025843199796</v>
      </c>
      <c r="BZ171" s="228"/>
      <c r="CA171" s="228"/>
      <c r="CB171" s="228"/>
      <c r="CC171" s="228"/>
      <c r="CD171" s="228"/>
      <c r="CE171" s="228"/>
      <c r="CF171" s="228"/>
      <c r="CG171" s="228"/>
      <c r="CH171" s="228"/>
      <c r="CI171" s="228"/>
      <c r="CJ171" s="228"/>
      <c r="CK171" s="228"/>
      <c r="CL171" s="228"/>
      <c r="CM171" s="228"/>
      <c r="CN171" s="228"/>
      <c r="CO171" s="228"/>
      <c r="CP171" s="228"/>
      <c r="CQ171" s="228"/>
      <c r="CR171" s="228"/>
    </row>
    <row r="172" spans="1:96" ht="12" customHeight="1">
      <c r="A172" s="228"/>
      <c r="B172" s="228"/>
      <c r="C172" s="228"/>
      <c r="D172" s="228"/>
      <c r="E172" s="228"/>
      <c r="F172" s="228"/>
      <c r="G172" s="228"/>
      <c r="H172" s="228"/>
      <c r="I172" s="228"/>
      <c r="J172" s="228"/>
      <c r="K172" s="228"/>
      <c r="L172" s="228"/>
      <c r="M172" s="228"/>
      <c r="N172" s="228"/>
      <c r="O172" s="228"/>
      <c r="P172" s="228"/>
      <c r="Q172" s="228"/>
      <c r="R172" s="228"/>
      <c r="S172" s="228"/>
      <c r="T172" s="228"/>
      <c r="U172" s="228"/>
      <c r="V172" s="228"/>
      <c r="W172" s="228"/>
      <c r="X172" s="232"/>
      <c r="Y172" s="232"/>
      <c r="Z172" s="232"/>
      <c r="AA172" s="232"/>
      <c r="AB172" s="232"/>
      <c r="AC172" s="232"/>
      <c r="AD172" s="232"/>
      <c r="AE172" s="232"/>
      <c r="AF172" s="232"/>
      <c r="AG172" s="232"/>
      <c r="AH172" s="232"/>
      <c r="AI172" s="232"/>
      <c r="AJ172" s="232"/>
      <c r="AK172" s="232"/>
      <c r="AL172" s="232"/>
      <c r="AM172" s="228"/>
      <c r="AN172" s="151"/>
      <c r="AO172" s="151"/>
      <c r="AP172" s="151"/>
      <c r="AQ172" s="151"/>
      <c r="AR172" s="151"/>
      <c r="AS172" s="151"/>
      <c r="AT172" s="151"/>
      <c r="AU172" s="151"/>
      <c r="AV172" s="151"/>
      <c r="AW172" s="252"/>
      <c r="AX172" s="151"/>
      <c r="AY172" s="151"/>
      <c r="AZ172" s="151"/>
      <c r="BA172" s="151"/>
      <c r="BB172" s="215"/>
      <c r="BC172" s="215"/>
      <c r="BD172" s="221">
        <f t="shared" si="18"/>
        <v>14</v>
      </c>
      <c r="BE172" s="225">
        <v>50400</v>
      </c>
      <c r="BF172" s="219">
        <v>375.04941841999999</v>
      </c>
      <c r="BG172" s="219">
        <v>423.32475675709298</v>
      </c>
      <c r="BH172" s="219">
        <v>-428.24556594580599</v>
      </c>
      <c r="BI172" s="224">
        <v>51.506960046462403</v>
      </c>
      <c r="BJ172" s="224">
        <v>5.4440634610557002</v>
      </c>
      <c r="BK172" s="221">
        <f t="shared" si="19"/>
        <v>-0.67656275148145628</v>
      </c>
      <c r="BL172" s="221">
        <f t="shared" si="20"/>
        <v>-137.65760427892343</v>
      </c>
      <c r="BM172" s="225">
        <v>50400</v>
      </c>
      <c r="BN172" s="219">
        <v>375.04941841999999</v>
      </c>
      <c r="BO172" s="219">
        <v>448.38261074292001</v>
      </c>
      <c r="BP172" s="219">
        <v>-453.05479617896202</v>
      </c>
      <c r="BQ172" s="224">
        <v>51.697371408860903</v>
      </c>
      <c r="BR172" s="224">
        <v>5.6367763565934998</v>
      </c>
      <c r="BS172" s="221">
        <f t="shared" si="21"/>
        <v>-0.49520605842917664</v>
      </c>
      <c r="BT172" s="221">
        <f t="shared" si="22"/>
        <v>-137.65760427892343</v>
      </c>
      <c r="BU172" s="228"/>
      <c r="BV172" s="222">
        <v>-78.914986925810396</v>
      </c>
      <c r="BW172" s="222">
        <v>-57.077169369197101</v>
      </c>
      <c r="BX172" s="221">
        <f t="shared" si="23"/>
        <v>-83.633111398834131</v>
      </c>
      <c r="BY172" s="221">
        <f t="shared" si="24"/>
        <v>-60.300363668272396</v>
      </c>
      <c r="BZ172" s="228"/>
      <c r="CA172" s="228"/>
      <c r="CB172" s="228"/>
      <c r="CC172" s="228"/>
      <c r="CD172" s="228"/>
      <c r="CE172" s="228"/>
      <c r="CF172" s="228"/>
      <c r="CG172" s="228"/>
      <c r="CH172" s="228"/>
      <c r="CI172" s="228"/>
      <c r="CJ172" s="228"/>
      <c r="CK172" s="228"/>
      <c r="CL172" s="228"/>
      <c r="CM172" s="228"/>
      <c r="CN172" s="228"/>
      <c r="CO172" s="228"/>
      <c r="CP172" s="228"/>
      <c r="CQ172" s="228"/>
      <c r="CR172" s="228"/>
    </row>
    <row r="173" spans="1:96" ht="12" customHeight="1">
      <c r="A173" s="228"/>
      <c r="B173" s="228"/>
      <c r="C173" s="228"/>
      <c r="D173" s="228"/>
      <c r="E173" s="228"/>
      <c r="F173" s="228"/>
      <c r="G173" s="228"/>
      <c r="H173" s="228"/>
      <c r="I173" s="228"/>
      <c r="J173" s="228"/>
      <c r="K173" s="228"/>
      <c r="L173" s="228"/>
      <c r="M173" s="228"/>
      <c r="N173" s="228"/>
      <c r="O173" s="228"/>
      <c r="P173" s="228"/>
      <c r="Q173" s="228"/>
      <c r="R173" s="228"/>
      <c r="S173" s="228"/>
      <c r="T173" s="228"/>
      <c r="U173" s="228"/>
      <c r="V173" s="228"/>
      <c r="W173" s="228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2"/>
      <c r="AI173" s="232"/>
      <c r="AJ173" s="232"/>
      <c r="AK173" s="232"/>
      <c r="AL173" s="232"/>
      <c r="AM173" s="228"/>
      <c r="AN173" s="151"/>
      <c r="AO173" s="151"/>
      <c r="AP173" s="151"/>
      <c r="AQ173" s="151"/>
      <c r="AR173" s="151"/>
      <c r="AS173" s="151"/>
      <c r="AT173" s="151"/>
      <c r="AU173" s="151"/>
      <c r="AV173" s="151"/>
      <c r="AW173" s="252"/>
      <c r="AX173" s="151"/>
      <c r="AY173" s="151"/>
      <c r="AZ173" s="151"/>
      <c r="BA173" s="151"/>
      <c r="BB173" s="215"/>
      <c r="BC173" s="215"/>
      <c r="BD173" s="221">
        <f t="shared" si="18"/>
        <v>14.083333333333334</v>
      </c>
      <c r="BE173" s="225">
        <v>50700</v>
      </c>
      <c r="BF173" s="219">
        <v>380.36023411000002</v>
      </c>
      <c r="BG173" s="219">
        <v>413.724881777321</v>
      </c>
      <c r="BH173" s="219">
        <v>-418.34964406574699</v>
      </c>
      <c r="BI173" s="224">
        <v>51.431313971359501</v>
      </c>
      <c r="BJ173" s="224">
        <v>5.3704890007370301</v>
      </c>
      <c r="BK173" s="221">
        <f t="shared" si="19"/>
        <v>-0.75013721180012638</v>
      </c>
      <c r="BL173" s="221">
        <f t="shared" si="20"/>
        <v>-132.3467885889234</v>
      </c>
      <c r="BM173" s="225">
        <v>50700</v>
      </c>
      <c r="BN173" s="219">
        <v>380.36023411000002</v>
      </c>
      <c r="BO173" s="219">
        <v>440.71612746627198</v>
      </c>
      <c r="BP173" s="219">
        <v>-445.23837691707502</v>
      </c>
      <c r="BQ173" s="224">
        <v>51.638715295280697</v>
      </c>
      <c r="BR173" s="224">
        <v>5.5791114163450404</v>
      </c>
      <c r="BS173" s="221">
        <f t="shared" si="21"/>
        <v>-0.55287099867763612</v>
      </c>
      <c r="BT173" s="221">
        <f t="shared" si="22"/>
        <v>-132.3467885889234</v>
      </c>
      <c r="BU173" s="228"/>
      <c r="BV173" s="222">
        <v>-88.306469445042197</v>
      </c>
      <c r="BW173" s="222">
        <v>-63.067393485889703</v>
      </c>
      <c r="BX173" s="221">
        <f t="shared" si="23"/>
        <v>-93.024593918065932</v>
      </c>
      <c r="BY173" s="221">
        <f t="shared" si="24"/>
        <v>-66.290587784964998</v>
      </c>
      <c r="BZ173" s="228"/>
      <c r="CA173" s="228"/>
      <c r="CB173" s="228"/>
      <c r="CC173" s="228"/>
      <c r="CD173" s="228"/>
      <c r="CE173" s="228"/>
      <c r="CF173" s="228"/>
      <c r="CG173" s="228"/>
      <c r="CH173" s="228"/>
      <c r="CI173" s="228"/>
      <c r="CJ173" s="228"/>
      <c r="CK173" s="228"/>
      <c r="CL173" s="228"/>
      <c r="CM173" s="228"/>
      <c r="CN173" s="228"/>
      <c r="CO173" s="228"/>
      <c r="CP173" s="228"/>
      <c r="CQ173" s="228"/>
      <c r="CR173" s="228"/>
    </row>
    <row r="174" spans="1:96" ht="12" customHeight="1">
      <c r="A174" s="228"/>
      <c r="B174" s="228"/>
      <c r="C174" s="228"/>
      <c r="D174" s="228"/>
      <c r="E174" s="228"/>
      <c r="F174" s="228"/>
      <c r="G174" s="228"/>
      <c r="H174" s="228"/>
      <c r="I174" s="228"/>
      <c r="J174" s="228"/>
      <c r="K174" s="228"/>
      <c r="L174" s="228"/>
      <c r="M174" s="228"/>
      <c r="N174" s="228"/>
      <c r="O174" s="228"/>
      <c r="P174" s="228"/>
      <c r="Q174" s="228"/>
      <c r="R174" s="228"/>
      <c r="S174" s="228"/>
      <c r="T174" s="228"/>
      <c r="U174" s="228"/>
      <c r="V174" s="228"/>
      <c r="W174" s="228"/>
      <c r="X174" s="232"/>
      <c r="Y174" s="232"/>
      <c r="Z174" s="232"/>
      <c r="AA174" s="232"/>
      <c r="AB174" s="232"/>
      <c r="AC174" s="232"/>
      <c r="AD174" s="232"/>
      <c r="AE174" s="232"/>
      <c r="AF174" s="232"/>
      <c r="AG174" s="232"/>
      <c r="AH174" s="232"/>
      <c r="AI174" s="232"/>
      <c r="AJ174" s="232"/>
      <c r="AK174" s="232"/>
      <c r="AL174" s="232"/>
      <c r="AM174" s="228"/>
      <c r="AN174" s="151"/>
      <c r="AO174" s="151"/>
      <c r="AP174" s="151"/>
      <c r="AQ174" s="151"/>
      <c r="AR174" s="151"/>
      <c r="AS174" s="151"/>
      <c r="AT174" s="151"/>
      <c r="AU174" s="151"/>
      <c r="AV174" s="151"/>
      <c r="AW174" s="252"/>
      <c r="AX174" s="151"/>
      <c r="AY174" s="151"/>
      <c r="AZ174" s="151"/>
      <c r="BA174" s="151"/>
      <c r="BB174" s="215"/>
      <c r="BC174" s="215"/>
      <c r="BD174" s="221">
        <f t="shared" si="18"/>
        <v>14.166666666666666</v>
      </c>
      <c r="BE174" s="225">
        <v>51000</v>
      </c>
      <c r="BF174" s="219">
        <v>387.08812332999997</v>
      </c>
      <c r="BG174" s="219">
        <v>404.91867695397798</v>
      </c>
      <c r="BH174" s="219">
        <v>-409.19898006484499</v>
      </c>
      <c r="BI174" s="224">
        <v>51.3610099823604</v>
      </c>
      <c r="BJ174" s="224">
        <v>5.3027036633310596</v>
      </c>
      <c r="BK174" s="221">
        <f t="shared" si="19"/>
        <v>-0.81792254920609686</v>
      </c>
      <c r="BL174" s="221">
        <f t="shared" si="20"/>
        <v>-125.61889936892345</v>
      </c>
      <c r="BM174" s="225">
        <v>51000</v>
      </c>
      <c r="BN174" s="219">
        <v>387.08812332999997</v>
      </c>
      <c r="BO174" s="219">
        <v>433.64426360252202</v>
      </c>
      <c r="BP174" s="219">
        <v>-437.97352655984503</v>
      </c>
      <c r="BQ174" s="224">
        <v>51.584035161555001</v>
      </c>
      <c r="BR174" s="224">
        <v>5.52578813425127</v>
      </c>
      <c r="BS174" s="221">
        <f t="shared" si="21"/>
        <v>-0.60619428077140647</v>
      </c>
      <c r="BT174" s="221">
        <f t="shared" si="22"/>
        <v>-125.61889936892345</v>
      </c>
      <c r="BU174" s="228"/>
      <c r="BV174" s="222">
        <v>-96.730812472269804</v>
      </c>
      <c r="BW174" s="222">
        <v>-68.366898482213301</v>
      </c>
      <c r="BX174" s="221">
        <f t="shared" si="23"/>
        <v>-101.44893694529354</v>
      </c>
      <c r="BY174" s="221">
        <f t="shared" si="24"/>
        <v>-71.590092781288604</v>
      </c>
      <c r="BZ174" s="228"/>
      <c r="CA174" s="228"/>
      <c r="CB174" s="228"/>
      <c r="CC174" s="228"/>
      <c r="CD174" s="228"/>
      <c r="CE174" s="228"/>
      <c r="CF174" s="228"/>
      <c r="CG174" s="228"/>
      <c r="CH174" s="228"/>
      <c r="CI174" s="228"/>
      <c r="CJ174" s="228"/>
      <c r="CK174" s="228"/>
      <c r="CL174" s="228"/>
      <c r="CM174" s="228"/>
      <c r="CN174" s="228"/>
      <c r="CO174" s="228"/>
      <c r="CP174" s="228"/>
      <c r="CQ174" s="228"/>
      <c r="CR174" s="228"/>
    </row>
    <row r="175" spans="1:96" ht="12" customHeight="1">
      <c r="A175" s="228"/>
      <c r="B175" s="228"/>
      <c r="C175" s="228"/>
      <c r="D175" s="228"/>
      <c r="E175" s="228"/>
      <c r="F175" s="228"/>
      <c r="G175" s="228"/>
      <c r="H175" s="228"/>
      <c r="I175" s="228"/>
      <c r="J175" s="228"/>
      <c r="K175" s="228"/>
      <c r="L175" s="228"/>
      <c r="M175" s="228"/>
      <c r="N175" s="228"/>
      <c r="O175" s="228"/>
      <c r="P175" s="228"/>
      <c r="Q175" s="228"/>
      <c r="R175" s="228"/>
      <c r="S175" s="228"/>
      <c r="T175" s="228"/>
      <c r="U175" s="228"/>
      <c r="V175" s="228"/>
      <c r="W175" s="228"/>
      <c r="X175" s="232"/>
      <c r="Y175" s="232"/>
      <c r="Z175" s="232"/>
      <c r="AA175" s="232"/>
      <c r="AB175" s="232"/>
      <c r="AC175" s="232"/>
      <c r="AD175" s="232"/>
      <c r="AE175" s="232"/>
      <c r="AF175" s="232"/>
      <c r="AG175" s="232"/>
      <c r="AH175" s="232"/>
      <c r="AI175" s="232"/>
      <c r="AJ175" s="232"/>
      <c r="AK175" s="232"/>
      <c r="AL175" s="232"/>
      <c r="AM175" s="228"/>
      <c r="AN175" s="151"/>
      <c r="AO175" s="151"/>
      <c r="AP175" s="151"/>
      <c r="AQ175" s="151"/>
      <c r="AR175" s="151"/>
      <c r="AS175" s="151"/>
      <c r="AT175" s="151"/>
      <c r="AU175" s="151"/>
      <c r="AV175" s="151"/>
      <c r="AW175" s="252"/>
      <c r="AX175" s="151"/>
      <c r="AY175" s="151"/>
      <c r="AZ175" s="151"/>
      <c r="BA175" s="151"/>
      <c r="BB175" s="215"/>
      <c r="BC175" s="215"/>
      <c r="BD175" s="221">
        <f t="shared" si="18"/>
        <v>14.25</v>
      </c>
      <c r="BE175" s="225">
        <v>51300</v>
      </c>
      <c r="BF175" s="219">
        <v>395.15937394000002</v>
      </c>
      <c r="BG175" s="219">
        <v>396.98930259930302</v>
      </c>
      <c r="BH175" s="219">
        <v>-400.87538551357699</v>
      </c>
      <c r="BI175" s="224">
        <v>51.296840918268501</v>
      </c>
      <c r="BJ175" s="224">
        <v>5.2415207374700303</v>
      </c>
      <c r="BK175" s="221">
        <f t="shared" si="19"/>
        <v>-0.87910547506712611</v>
      </c>
      <c r="BL175" s="221">
        <f t="shared" si="20"/>
        <v>-117.5476487589234</v>
      </c>
      <c r="BM175" s="225">
        <v>51300</v>
      </c>
      <c r="BN175" s="219">
        <v>395.15937394000002</v>
      </c>
      <c r="BO175" s="219">
        <v>427.231256027413</v>
      </c>
      <c r="BP175" s="219">
        <v>-431.323453004111</v>
      </c>
      <c r="BQ175" s="224">
        <v>51.533899018184698</v>
      </c>
      <c r="BR175" s="224">
        <v>5.4773899123891701</v>
      </c>
      <c r="BS175" s="221">
        <f t="shared" si="21"/>
        <v>-0.65459250263350643</v>
      </c>
      <c r="BT175" s="221">
        <f t="shared" si="22"/>
        <v>-117.5476487589234</v>
      </c>
      <c r="BU175" s="228"/>
      <c r="BV175" s="222">
        <v>-104.09575193118</v>
      </c>
      <c r="BW175" s="222">
        <v>-72.917643757040594</v>
      </c>
      <c r="BX175" s="221">
        <f t="shared" si="23"/>
        <v>-108.81387640420374</v>
      </c>
      <c r="BY175" s="221">
        <f t="shared" si="24"/>
        <v>-76.140838056115896</v>
      </c>
      <c r="BZ175" s="228"/>
      <c r="CA175" s="228"/>
      <c r="CB175" s="228"/>
      <c r="CC175" s="228"/>
      <c r="CD175" s="228"/>
      <c r="CE175" s="228"/>
      <c r="CF175" s="228"/>
      <c r="CG175" s="228"/>
      <c r="CH175" s="228"/>
      <c r="CI175" s="228"/>
      <c r="CJ175" s="228"/>
      <c r="CK175" s="228"/>
      <c r="CL175" s="228"/>
      <c r="CM175" s="228"/>
      <c r="CN175" s="228"/>
      <c r="CO175" s="228"/>
      <c r="CP175" s="228"/>
      <c r="CQ175" s="228"/>
      <c r="CR175" s="228"/>
    </row>
    <row r="176" spans="1:96" ht="12" customHeight="1">
      <c r="A176" s="228"/>
      <c r="B176" s="228"/>
      <c r="C176" s="228"/>
      <c r="D176" s="228"/>
      <c r="E176" s="228"/>
      <c r="F176" s="228"/>
      <c r="G176" s="228"/>
      <c r="H176" s="228"/>
      <c r="I176" s="228"/>
      <c r="J176" s="228"/>
      <c r="K176" s="228"/>
      <c r="L176" s="228"/>
      <c r="M176" s="228"/>
      <c r="N176" s="228"/>
      <c r="O176" s="228"/>
      <c r="P176" s="228"/>
      <c r="Q176" s="228"/>
      <c r="R176" s="228"/>
      <c r="S176" s="228"/>
      <c r="T176" s="228"/>
      <c r="U176" s="228"/>
      <c r="V176" s="228"/>
      <c r="W176" s="228"/>
      <c r="X176" s="232"/>
      <c r="Y176" s="232"/>
      <c r="Z176" s="232"/>
      <c r="AA176" s="232"/>
      <c r="AB176" s="232"/>
      <c r="AC176" s="232"/>
      <c r="AD176" s="232"/>
      <c r="AE176" s="232"/>
      <c r="AF176" s="232"/>
      <c r="AG176" s="232"/>
      <c r="AH176" s="232"/>
      <c r="AI176" s="232"/>
      <c r="AJ176" s="232"/>
      <c r="AK176" s="232"/>
      <c r="AL176" s="232"/>
      <c r="AM176" s="228"/>
      <c r="AN176" s="151"/>
      <c r="AO176" s="151"/>
      <c r="AP176" s="151"/>
      <c r="AQ176" s="151"/>
      <c r="AR176" s="151"/>
      <c r="AS176" s="151"/>
      <c r="AT176" s="151"/>
      <c r="AU176" s="151"/>
      <c r="AV176" s="151"/>
      <c r="AW176" s="252"/>
      <c r="AX176" s="151"/>
      <c r="AY176" s="151"/>
      <c r="AZ176" s="151"/>
      <c r="BA176" s="151"/>
      <c r="BB176" s="215"/>
      <c r="BC176" s="215"/>
      <c r="BD176" s="221">
        <f t="shared" si="18"/>
        <v>14.333333333333334</v>
      </c>
      <c r="BE176" s="225">
        <v>51600</v>
      </c>
      <c r="BF176" s="219">
        <v>404.48555561000001</v>
      </c>
      <c r="BG176" s="219">
        <v>390.02129504413602</v>
      </c>
      <c r="BH176" s="219">
        <v>-393.461929621536</v>
      </c>
      <c r="BI176" s="224">
        <v>51.239624013179998</v>
      </c>
      <c r="BJ176" s="224">
        <v>5.1877758048086102</v>
      </c>
      <c r="BK176" s="221">
        <f t="shared" si="19"/>
        <v>-0.93285040772854622</v>
      </c>
      <c r="BL176" s="221">
        <f t="shared" si="20"/>
        <v>-108.22146708892342</v>
      </c>
      <c r="BM176" s="225">
        <v>51600</v>
      </c>
      <c r="BN176" s="219">
        <v>404.48555561000001</v>
      </c>
      <c r="BO176" s="219">
        <v>421.54121029185598</v>
      </c>
      <c r="BP176" s="219">
        <v>-425.35118463802098</v>
      </c>
      <c r="BQ176" s="224">
        <v>51.488881072226597</v>
      </c>
      <c r="BR176" s="224">
        <v>5.4345051685908503</v>
      </c>
      <c r="BS176" s="221">
        <f t="shared" si="21"/>
        <v>-0.69747724643182618</v>
      </c>
      <c r="BT176" s="221">
        <f t="shared" si="22"/>
        <v>-108.22146708892342</v>
      </c>
      <c r="BU176" s="228"/>
      <c r="BV176" s="222">
        <v>-110.320626417781</v>
      </c>
      <c r="BW176" s="222">
        <v>-76.669789185395402</v>
      </c>
      <c r="BX176" s="221">
        <f t="shared" si="23"/>
        <v>-115.03875089080474</v>
      </c>
      <c r="BY176" s="221">
        <f t="shared" si="24"/>
        <v>-79.892983484470705</v>
      </c>
      <c r="BZ176" s="228"/>
      <c r="CA176" s="228"/>
      <c r="CB176" s="228"/>
      <c r="CC176" s="228"/>
      <c r="CD176" s="228"/>
      <c r="CE176" s="228"/>
      <c r="CF176" s="228"/>
      <c r="CG176" s="228"/>
      <c r="CH176" s="228"/>
      <c r="CI176" s="228"/>
      <c r="CJ176" s="228"/>
      <c r="CK176" s="228"/>
      <c r="CL176" s="228"/>
      <c r="CM176" s="228"/>
      <c r="CN176" s="228"/>
      <c r="CO176" s="228"/>
      <c r="CP176" s="228"/>
      <c r="CQ176" s="228"/>
      <c r="CR176" s="228"/>
    </row>
    <row r="177" spans="1:96" ht="12" customHeight="1">
      <c r="A177" s="228"/>
      <c r="B177" s="228"/>
      <c r="C177" s="228"/>
      <c r="D177" s="228"/>
      <c r="E177" s="228"/>
      <c r="F177" s="228"/>
      <c r="G177" s="228"/>
      <c r="H177" s="228"/>
      <c r="I177" s="228"/>
      <c r="J177" s="228"/>
      <c r="K177" s="228"/>
      <c r="L177" s="228"/>
      <c r="M177" s="228"/>
      <c r="N177" s="228"/>
      <c r="O177" s="228"/>
      <c r="P177" s="228"/>
      <c r="Q177" s="228"/>
      <c r="R177" s="228"/>
      <c r="S177" s="228"/>
      <c r="T177" s="228"/>
      <c r="U177" s="228"/>
      <c r="V177" s="228"/>
      <c r="W177" s="228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2"/>
      <c r="AI177" s="232"/>
      <c r="AJ177" s="232"/>
      <c r="AK177" s="232"/>
      <c r="AL177" s="232"/>
      <c r="AM177" s="228"/>
      <c r="AN177" s="151"/>
      <c r="AO177" s="151"/>
      <c r="AP177" s="151"/>
      <c r="AQ177" s="151"/>
      <c r="AR177" s="151"/>
      <c r="AS177" s="151"/>
      <c r="AT177" s="151"/>
      <c r="AU177" s="151"/>
      <c r="AV177" s="151"/>
      <c r="AW177" s="252"/>
      <c r="AX177" s="151"/>
      <c r="AY177" s="151"/>
      <c r="AZ177" s="151"/>
      <c r="BA177" s="151"/>
      <c r="BB177" s="215"/>
      <c r="BC177" s="215"/>
      <c r="BD177" s="221">
        <f t="shared" si="18"/>
        <v>14.416666666666666</v>
      </c>
      <c r="BE177" s="225">
        <v>51900</v>
      </c>
      <c r="BF177" s="219">
        <v>414.96448874999999</v>
      </c>
      <c r="BG177" s="219">
        <v>384.10127052126398</v>
      </c>
      <c r="BH177" s="219">
        <v>-387.04380104602899</v>
      </c>
      <c r="BI177" s="224">
        <v>51.190201302889101</v>
      </c>
      <c r="BJ177" s="224">
        <v>5.1423248105222203</v>
      </c>
      <c r="BK177" s="221">
        <f t="shared" si="19"/>
        <v>-0.97830140201493609</v>
      </c>
      <c r="BL177" s="221">
        <f t="shared" si="20"/>
        <v>-97.742533948923437</v>
      </c>
      <c r="BM177" s="225">
        <v>51900</v>
      </c>
      <c r="BN177" s="219">
        <v>414.96448874999999</v>
      </c>
      <c r="BO177" s="219">
        <v>416.63845509296902</v>
      </c>
      <c r="BP177" s="219">
        <v>-420.12001402256402</v>
      </c>
      <c r="BQ177" s="224">
        <v>51.449561617177203</v>
      </c>
      <c r="BR177" s="224">
        <v>5.3977259823903703</v>
      </c>
      <c r="BS177" s="221">
        <f t="shared" si="21"/>
        <v>-0.73425643263230622</v>
      </c>
      <c r="BT177" s="221">
        <f t="shared" si="22"/>
        <v>-97.742533948923437</v>
      </c>
      <c r="BU177" s="228"/>
      <c r="BV177" s="222">
        <v>-115.337260610531</v>
      </c>
      <c r="BW177" s="222">
        <v>-79.582240971474505</v>
      </c>
      <c r="BX177" s="221">
        <f t="shared" si="23"/>
        <v>-120.05538508355474</v>
      </c>
      <c r="BY177" s="221">
        <f t="shared" si="24"/>
        <v>-82.805435270549808</v>
      </c>
      <c r="BZ177" s="228"/>
      <c r="CA177" s="228"/>
      <c r="CB177" s="228"/>
      <c r="CC177" s="228"/>
      <c r="CD177" s="228"/>
      <c r="CE177" s="228"/>
      <c r="CF177" s="228"/>
      <c r="CG177" s="228"/>
      <c r="CH177" s="228"/>
      <c r="CI177" s="228"/>
      <c r="CJ177" s="228"/>
      <c r="CK177" s="228"/>
      <c r="CL177" s="228"/>
      <c r="CM177" s="228"/>
      <c r="CN177" s="228"/>
      <c r="CO177" s="228"/>
      <c r="CP177" s="228"/>
      <c r="CQ177" s="228"/>
      <c r="CR177" s="228"/>
    </row>
    <row r="178" spans="1:96" ht="12" customHeight="1">
      <c r="A178" s="228"/>
      <c r="B178" s="228"/>
      <c r="C178" s="228"/>
      <c r="D178" s="228"/>
      <c r="E178" s="228"/>
      <c r="F178" s="228"/>
      <c r="G178" s="228"/>
      <c r="H178" s="228"/>
      <c r="I178" s="228"/>
      <c r="J178" s="228"/>
      <c r="K178" s="228"/>
      <c r="L178" s="228"/>
      <c r="M178" s="228"/>
      <c r="N178" s="228"/>
      <c r="O178" s="228"/>
      <c r="P178" s="228"/>
      <c r="Q178" s="228"/>
      <c r="R178" s="228"/>
      <c r="S178" s="228"/>
      <c r="T178" s="228"/>
      <c r="U178" s="228"/>
      <c r="V178" s="228"/>
      <c r="W178" s="228"/>
      <c r="X178" s="232"/>
      <c r="Y178" s="232"/>
      <c r="Z178" s="232"/>
      <c r="AA178" s="232"/>
      <c r="AB178" s="232"/>
      <c r="AC178" s="232"/>
      <c r="AD178" s="232"/>
      <c r="AE178" s="232"/>
      <c r="AF178" s="232"/>
      <c r="AG178" s="232"/>
      <c r="AH178" s="232"/>
      <c r="AI178" s="232"/>
      <c r="AJ178" s="232"/>
      <c r="AK178" s="232"/>
      <c r="AL178" s="232"/>
      <c r="AM178" s="228"/>
      <c r="AN178" s="151"/>
      <c r="AO178" s="151"/>
      <c r="AP178" s="151"/>
      <c r="AQ178" s="151"/>
      <c r="AR178" s="151"/>
      <c r="AS178" s="151"/>
      <c r="AT178" s="151"/>
      <c r="AU178" s="151"/>
      <c r="AV178" s="151"/>
      <c r="AW178" s="252"/>
      <c r="AX178" s="151"/>
      <c r="AY178" s="151"/>
      <c r="AZ178" s="151"/>
      <c r="BA178" s="151"/>
      <c r="BB178" s="215"/>
      <c r="BC178" s="215"/>
      <c r="BD178" s="221">
        <f t="shared" si="18"/>
        <v>14.5</v>
      </c>
      <c r="BE178" s="225">
        <v>52200</v>
      </c>
      <c r="BF178" s="219">
        <v>426.48136398000003</v>
      </c>
      <c r="BG178" s="219">
        <v>379.318286616264</v>
      </c>
      <c r="BH178" s="219">
        <v>-381.70892665757702</v>
      </c>
      <c r="BI178" s="224">
        <v>51.149436341433102</v>
      </c>
      <c r="BJ178" s="224">
        <v>5.1060374923851599</v>
      </c>
      <c r="BK178" s="221">
        <f t="shared" si="19"/>
        <v>-1.0145887201519965</v>
      </c>
      <c r="BL178" s="221">
        <f t="shared" si="20"/>
        <v>-86.225658718923398</v>
      </c>
      <c r="BM178" s="225">
        <v>52200</v>
      </c>
      <c r="BN178" s="219">
        <v>426.48136398000003</v>
      </c>
      <c r="BO178" s="219">
        <v>412.587676563657</v>
      </c>
      <c r="BP178" s="219">
        <v>-415.69377599797798</v>
      </c>
      <c r="BQ178" s="224">
        <v>51.416524898816697</v>
      </c>
      <c r="BR178" s="224">
        <v>5.3676442204020596</v>
      </c>
      <c r="BS178" s="221">
        <f t="shared" si="21"/>
        <v>-0.76433819462061692</v>
      </c>
      <c r="BT178" s="221">
        <f t="shared" si="22"/>
        <v>-86.225658718923398</v>
      </c>
      <c r="BU178" s="228"/>
      <c r="BV178" s="222">
        <v>-119.09071193189</v>
      </c>
      <c r="BW178" s="222">
        <v>-81.623101711173703</v>
      </c>
      <c r="BX178" s="221">
        <f t="shared" si="23"/>
        <v>-123.80883640491373</v>
      </c>
      <c r="BY178" s="221">
        <f t="shared" si="24"/>
        <v>-84.846296010249006</v>
      </c>
      <c r="BZ178" s="228"/>
      <c r="CA178" s="228"/>
      <c r="CB178" s="228"/>
      <c r="CC178" s="228"/>
      <c r="CD178" s="228"/>
      <c r="CE178" s="228"/>
      <c r="CF178" s="228"/>
      <c r="CG178" s="228"/>
      <c r="CH178" s="228"/>
      <c r="CI178" s="228"/>
      <c r="CJ178" s="228"/>
      <c r="CK178" s="228"/>
      <c r="CL178" s="228"/>
      <c r="CM178" s="228"/>
      <c r="CN178" s="228"/>
      <c r="CO178" s="228"/>
      <c r="CP178" s="228"/>
      <c r="CQ178" s="228"/>
      <c r="CR178" s="228"/>
    </row>
    <row r="179" spans="1:96" ht="12" customHeight="1">
      <c r="A179" s="228"/>
      <c r="B179" s="228"/>
      <c r="C179" s="228"/>
      <c r="D179" s="228"/>
      <c r="E179" s="228"/>
      <c r="F179" s="228"/>
      <c r="G179" s="228"/>
      <c r="H179" s="228"/>
      <c r="I179" s="228"/>
      <c r="J179" s="228"/>
      <c r="K179" s="228"/>
      <c r="L179" s="228"/>
      <c r="M179" s="228"/>
      <c r="N179" s="228"/>
      <c r="O179" s="228"/>
      <c r="P179" s="228"/>
      <c r="Q179" s="228"/>
      <c r="R179" s="228"/>
      <c r="S179" s="228"/>
      <c r="T179" s="228"/>
      <c r="U179" s="228"/>
      <c r="V179" s="228"/>
      <c r="W179" s="228"/>
      <c r="X179" s="232"/>
      <c r="Y179" s="232"/>
      <c r="Z179" s="232"/>
      <c r="AA179" s="232"/>
      <c r="AB179" s="232"/>
      <c r="AC179" s="232"/>
      <c r="AD179" s="232"/>
      <c r="AE179" s="232"/>
      <c r="AF179" s="232"/>
      <c r="AG179" s="232"/>
      <c r="AH179" s="232"/>
      <c r="AI179" s="232"/>
      <c r="AJ179" s="232"/>
      <c r="AK179" s="232"/>
      <c r="AL179" s="232"/>
      <c r="AM179" s="228"/>
      <c r="AN179" s="151"/>
      <c r="AO179" s="151"/>
      <c r="AP179" s="151"/>
      <c r="AQ179" s="151"/>
      <c r="AR179" s="151"/>
      <c r="AS179" s="151"/>
      <c r="AT179" s="151"/>
      <c r="AU179" s="151"/>
      <c r="AV179" s="151"/>
      <c r="AW179" s="252"/>
      <c r="AX179" s="151"/>
      <c r="AY179" s="151"/>
      <c r="AZ179" s="151"/>
      <c r="BA179" s="151"/>
      <c r="BB179" s="215"/>
      <c r="BC179" s="215"/>
      <c r="BD179" s="221">
        <f t="shared" si="18"/>
        <v>14.583333333333334</v>
      </c>
      <c r="BE179" s="225">
        <v>52500</v>
      </c>
      <c r="BF179" s="219">
        <v>438.91</v>
      </c>
      <c r="BG179" s="219">
        <v>375.76363897856697</v>
      </c>
      <c r="BH179" s="219">
        <v>-377.548148282456</v>
      </c>
      <c r="BI179" s="224">
        <v>51.118205315733903</v>
      </c>
      <c r="BJ179" s="224">
        <v>5.0797841617547803</v>
      </c>
      <c r="BK179" s="221">
        <f t="shared" si="19"/>
        <v>-1.0408420507823761</v>
      </c>
      <c r="BL179" s="221">
        <f t="shared" si="20"/>
        <v>-73.797022698923399</v>
      </c>
      <c r="BM179" s="225">
        <v>52500</v>
      </c>
      <c r="BN179" s="219">
        <v>438.91</v>
      </c>
      <c r="BO179" s="219">
        <v>409.45371468313101</v>
      </c>
      <c r="BP179" s="219">
        <v>-412.13685298205098</v>
      </c>
      <c r="BQ179" s="224">
        <v>51.3903540200442</v>
      </c>
      <c r="BR179" s="224">
        <v>5.34484415564848</v>
      </c>
      <c r="BS179" s="221">
        <f t="shared" si="21"/>
        <v>-0.78713825937419646</v>
      </c>
      <c r="BT179" s="221">
        <f t="shared" si="22"/>
        <v>-73.797022698923399</v>
      </c>
      <c r="BU179" s="228"/>
      <c r="BV179" s="222">
        <v>-121.539872283809</v>
      </c>
      <c r="BW179" s="222">
        <v>-82.7700197350011</v>
      </c>
      <c r="BX179" s="221">
        <f t="shared" si="23"/>
        <v>-126.25799675683274</v>
      </c>
      <c r="BY179" s="221">
        <f t="shared" si="24"/>
        <v>-85.993214034076402</v>
      </c>
      <c r="BZ179" s="228"/>
      <c r="CA179" s="228"/>
      <c r="CB179" s="228"/>
      <c r="CC179" s="228"/>
      <c r="CD179" s="228"/>
      <c r="CE179" s="228"/>
      <c r="CF179" s="228"/>
      <c r="CG179" s="228"/>
      <c r="CH179" s="228"/>
      <c r="CI179" s="228"/>
      <c r="CJ179" s="228"/>
      <c r="CK179" s="228"/>
      <c r="CL179" s="228"/>
      <c r="CM179" s="228"/>
      <c r="CN179" s="228"/>
      <c r="CO179" s="228"/>
      <c r="CP179" s="228"/>
      <c r="CQ179" s="228"/>
      <c r="CR179" s="228"/>
    </row>
    <row r="180" spans="1:96" ht="12" customHeight="1">
      <c r="A180" s="228"/>
      <c r="B180" s="228"/>
      <c r="C180" s="228"/>
      <c r="D180" s="228"/>
      <c r="E180" s="228"/>
      <c r="F180" s="228"/>
      <c r="G180" s="228"/>
      <c r="H180" s="228"/>
      <c r="I180" s="228"/>
      <c r="J180" s="228"/>
      <c r="K180" s="228"/>
      <c r="L180" s="228"/>
      <c r="M180" s="228"/>
      <c r="N180" s="228"/>
      <c r="O180" s="228"/>
      <c r="P180" s="228"/>
      <c r="Q180" s="228"/>
      <c r="R180" s="228"/>
      <c r="S180" s="228"/>
      <c r="T180" s="228"/>
      <c r="U180" s="228"/>
      <c r="V180" s="228"/>
      <c r="W180" s="228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  <c r="AK180" s="232"/>
      <c r="AL180" s="232"/>
      <c r="AM180" s="228"/>
      <c r="AN180" s="151"/>
      <c r="AO180" s="151"/>
      <c r="AP180" s="151"/>
      <c r="AQ180" s="151"/>
      <c r="AR180" s="151"/>
      <c r="AS180" s="151"/>
      <c r="AT180" s="151"/>
      <c r="AU180" s="151"/>
      <c r="AV180" s="151"/>
      <c r="AW180" s="252"/>
      <c r="AX180" s="151"/>
      <c r="AY180" s="151"/>
      <c r="AZ180" s="151"/>
      <c r="BA180" s="151"/>
      <c r="BB180" s="215"/>
      <c r="BC180" s="215"/>
      <c r="BD180" s="221">
        <f t="shared" si="18"/>
        <v>14.666666666666666</v>
      </c>
      <c r="BE180" s="225">
        <v>52800</v>
      </c>
      <c r="BF180" s="219">
        <v>452.11422606999997</v>
      </c>
      <c r="BG180" s="219">
        <v>373.52982517322698</v>
      </c>
      <c r="BH180" s="219">
        <v>-374.65470348762199</v>
      </c>
      <c r="BI180" s="224">
        <v>51.097380346307602</v>
      </c>
      <c r="BJ180" s="224">
        <v>5.0644137045075501</v>
      </c>
      <c r="BK180" s="221">
        <f t="shared" si="19"/>
        <v>-1.0562125080296063</v>
      </c>
      <c r="BL180" s="221">
        <f t="shared" si="20"/>
        <v>-60.592796628923452</v>
      </c>
      <c r="BM180" s="225">
        <v>52800</v>
      </c>
      <c r="BN180" s="219">
        <v>452.11422606999997</v>
      </c>
      <c r="BO180" s="219">
        <v>407.30088890266398</v>
      </c>
      <c r="BP180" s="219">
        <v>-409.51378036313099</v>
      </c>
      <c r="BQ180" s="224">
        <v>51.3716218502855</v>
      </c>
      <c r="BR180" s="224">
        <v>5.3298905706919699</v>
      </c>
      <c r="BS180" s="221">
        <f t="shared" si="21"/>
        <v>-0.80209184433070657</v>
      </c>
      <c r="BT180" s="221">
        <f t="shared" si="22"/>
        <v>-60.592796628923452</v>
      </c>
      <c r="BU180" s="228"/>
      <c r="BV180" s="222">
        <v>-122.6579182669</v>
      </c>
      <c r="BW180" s="222">
        <v>-83.010433905342396</v>
      </c>
      <c r="BX180" s="221">
        <f t="shared" si="23"/>
        <v>-127.37604273992373</v>
      </c>
      <c r="BY180" s="221">
        <f t="shared" si="24"/>
        <v>-86.233628204417698</v>
      </c>
      <c r="BZ180" s="228"/>
      <c r="CA180" s="228"/>
      <c r="CB180" s="228"/>
      <c r="CC180" s="228"/>
      <c r="CD180" s="228"/>
      <c r="CE180" s="228"/>
      <c r="CF180" s="228"/>
      <c r="CG180" s="228"/>
      <c r="CH180" s="228"/>
      <c r="CI180" s="228"/>
      <c r="CJ180" s="228"/>
      <c r="CK180" s="228"/>
      <c r="CL180" s="228"/>
      <c r="CM180" s="228"/>
      <c r="CN180" s="228"/>
      <c r="CO180" s="228"/>
      <c r="CP180" s="228"/>
      <c r="CQ180" s="228"/>
      <c r="CR180" s="228"/>
    </row>
    <row r="181" spans="1:96" ht="12" customHeight="1">
      <c r="A181" s="228"/>
      <c r="B181" s="228"/>
      <c r="C181" s="228"/>
      <c r="D181" s="228"/>
      <c r="E181" s="228"/>
      <c r="F181" s="228"/>
      <c r="G181" s="228"/>
      <c r="H181" s="228"/>
      <c r="I181" s="228"/>
      <c r="J181" s="228"/>
      <c r="K181" s="228"/>
      <c r="L181" s="228"/>
      <c r="M181" s="228"/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2"/>
      <c r="AI181" s="232"/>
      <c r="AJ181" s="232"/>
      <c r="AK181" s="232"/>
      <c r="AL181" s="232"/>
      <c r="AM181" s="228"/>
      <c r="AN181" s="151"/>
      <c r="AO181" s="151"/>
      <c r="AP181" s="151"/>
      <c r="AQ181" s="151"/>
      <c r="AR181" s="151"/>
      <c r="AS181" s="151"/>
      <c r="AT181" s="151"/>
      <c r="AU181" s="151"/>
      <c r="AV181" s="151"/>
      <c r="AW181" s="252"/>
      <c r="AX181" s="151"/>
      <c r="AY181" s="151"/>
      <c r="AZ181" s="151"/>
      <c r="BA181" s="151"/>
      <c r="BB181" s="215"/>
      <c r="BC181" s="215"/>
      <c r="BD181" s="221">
        <f t="shared" si="18"/>
        <v>14.75</v>
      </c>
      <c r="BE181" s="225">
        <v>53100</v>
      </c>
      <c r="BF181" s="219">
        <v>465.94937393999999</v>
      </c>
      <c r="BG181" s="219">
        <v>372.708386068599</v>
      </c>
      <c r="BH181" s="219">
        <v>-373.12271324536198</v>
      </c>
      <c r="BI181" s="224">
        <v>51.0878027497196</v>
      </c>
      <c r="BJ181" s="224">
        <v>5.0607209600102898</v>
      </c>
      <c r="BK181" s="221">
        <f t="shared" si="19"/>
        <v>-1.0599052525268666</v>
      </c>
      <c r="BL181" s="221">
        <f t="shared" si="20"/>
        <v>-46.757648758923438</v>
      </c>
      <c r="BM181" s="225">
        <v>53100</v>
      </c>
      <c r="BN181" s="219">
        <v>465.94937393999999</v>
      </c>
      <c r="BO181" s="219">
        <v>406.19171789792199</v>
      </c>
      <c r="BP181" s="219">
        <v>-407.88831314835801</v>
      </c>
      <c r="BQ181" s="224">
        <v>51.360876936847603</v>
      </c>
      <c r="BR181" s="224">
        <v>5.3233114868467704</v>
      </c>
      <c r="BS181" s="221">
        <f t="shared" si="21"/>
        <v>-0.80867092817590613</v>
      </c>
      <c r="BT181" s="221">
        <f t="shared" si="22"/>
        <v>-46.757648758923438</v>
      </c>
      <c r="BU181" s="228"/>
      <c r="BV181" s="222">
        <v>-122.43260495244</v>
      </c>
      <c r="BW181" s="222">
        <v>-82.341711187041298</v>
      </c>
      <c r="BX181" s="221">
        <f t="shared" si="23"/>
        <v>-127.15072942546374</v>
      </c>
      <c r="BY181" s="221">
        <f t="shared" si="24"/>
        <v>-85.564905486116601</v>
      </c>
      <c r="BZ181" s="228"/>
      <c r="CA181" s="228"/>
      <c r="CB181" s="228"/>
      <c r="CC181" s="228"/>
      <c r="CD181" s="228"/>
      <c r="CE181" s="228"/>
      <c r="CF181" s="228"/>
      <c r="CG181" s="228"/>
      <c r="CH181" s="228"/>
      <c r="CI181" s="228"/>
      <c r="CJ181" s="228"/>
      <c r="CK181" s="228"/>
      <c r="CL181" s="228"/>
      <c r="CM181" s="228"/>
      <c r="CN181" s="228"/>
      <c r="CO181" s="228"/>
      <c r="CP181" s="228"/>
      <c r="CQ181" s="228"/>
      <c r="CR181" s="228"/>
    </row>
    <row r="182" spans="1:96" ht="12" customHeight="1">
      <c r="A182" s="228"/>
      <c r="B182" s="228"/>
      <c r="C182" s="228"/>
      <c r="D182" s="228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228"/>
      <c r="P182" s="228"/>
      <c r="Q182" s="228"/>
      <c r="R182" s="228"/>
      <c r="S182" s="228"/>
      <c r="T182" s="228"/>
      <c r="U182" s="228"/>
      <c r="V182" s="228"/>
      <c r="W182" s="228"/>
      <c r="X182" s="232"/>
      <c r="Y182" s="232"/>
      <c r="Z182" s="232"/>
      <c r="AA182" s="232"/>
      <c r="AB182" s="232"/>
      <c r="AC182" s="232"/>
      <c r="AD182" s="232"/>
      <c r="AE182" s="232"/>
      <c r="AF182" s="232"/>
      <c r="AG182" s="232"/>
      <c r="AH182" s="232"/>
      <c r="AI182" s="232"/>
      <c r="AJ182" s="232"/>
      <c r="AK182" s="232"/>
      <c r="AL182" s="232"/>
      <c r="AM182" s="228"/>
      <c r="AN182" s="151"/>
      <c r="AO182" s="151"/>
      <c r="AP182" s="151"/>
      <c r="AQ182" s="151"/>
      <c r="AR182" s="151"/>
      <c r="AS182" s="151"/>
      <c r="AT182" s="151"/>
      <c r="AU182" s="151"/>
      <c r="AV182" s="151"/>
      <c r="AW182" s="252"/>
      <c r="AX182" s="151"/>
      <c r="AY182" s="151"/>
      <c r="AZ182" s="151"/>
      <c r="BA182" s="151"/>
      <c r="BB182" s="215"/>
      <c r="BC182" s="215"/>
      <c r="BD182" s="221">
        <f t="shared" si="18"/>
        <v>14.833333333333334</v>
      </c>
      <c r="BE182" s="225">
        <v>53400</v>
      </c>
      <c r="BF182" s="219">
        <v>480.26386280999998</v>
      </c>
      <c r="BG182" s="219">
        <v>373.38636599217301</v>
      </c>
      <c r="BH182" s="219">
        <v>-373.04437216730599</v>
      </c>
      <c r="BI182" s="224">
        <v>51.0902445695639</v>
      </c>
      <c r="BJ182" s="224">
        <v>5.0694025933330904</v>
      </c>
      <c r="BK182" s="221">
        <f t="shared" si="19"/>
        <v>-1.051223619204066</v>
      </c>
      <c r="BL182" s="221">
        <f t="shared" si="20"/>
        <v>-32.443159888923446</v>
      </c>
      <c r="BM182" s="225">
        <v>53400</v>
      </c>
      <c r="BN182" s="219">
        <v>480.26386280999998</v>
      </c>
      <c r="BO182" s="219">
        <v>406.18491942216502</v>
      </c>
      <c r="BP182" s="219">
        <v>-407.32182061075599</v>
      </c>
      <c r="BQ182" s="224">
        <v>51.358623664334701</v>
      </c>
      <c r="BR182" s="224">
        <v>5.3255750777542996</v>
      </c>
      <c r="BS182" s="221">
        <f t="shared" si="21"/>
        <v>-0.80640733726837688</v>
      </c>
      <c r="BT182" s="221">
        <f t="shared" si="22"/>
        <v>-32.443159888923446</v>
      </c>
      <c r="BU182" s="228"/>
      <c r="BV182" s="222">
        <v>-120.86639998980699</v>
      </c>
      <c r="BW182" s="222">
        <v>-80.771175484610595</v>
      </c>
      <c r="BX182" s="221">
        <f t="shared" si="23"/>
        <v>-125.58452446283073</v>
      </c>
      <c r="BY182" s="221">
        <f t="shared" si="24"/>
        <v>-83.994369783685897</v>
      </c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8"/>
      <c r="CO182" s="228"/>
      <c r="CP182" s="228"/>
      <c r="CQ182" s="228"/>
      <c r="CR182" s="228"/>
    </row>
    <row r="183" spans="1:96" ht="12" customHeight="1">
      <c r="A183" s="228"/>
      <c r="B183" s="228"/>
      <c r="C183" s="228"/>
      <c r="D183" s="228"/>
      <c r="E183" s="228"/>
      <c r="F183" s="228"/>
      <c r="G183" s="228"/>
      <c r="H183" s="228"/>
      <c r="I183" s="228"/>
      <c r="J183" s="228"/>
      <c r="K183" s="228"/>
      <c r="L183" s="228"/>
      <c r="M183" s="228"/>
      <c r="N183" s="228"/>
      <c r="O183" s="228"/>
      <c r="P183" s="228"/>
      <c r="Q183" s="228"/>
      <c r="R183" s="228"/>
      <c r="S183" s="228"/>
      <c r="T183" s="228"/>
      <c r="U183" s="228"/>
      <c r="V183" s="228"/>
      <c r="W183" s="228"/>
      <c r="X183" s="232"/>
      <c r="Y183" s="232"/>
      <c r="Z183" s="232"/>
      <c r="AA183" s="232"/>
      <c r="AB183" s="232"/>
      <c r="AC183" s="232"/>
      <c r="AD183" s="232"/>
      <c r="AE183" s="232"/>
      <c r="AF183" s="232"/>
      <c r="AG183" s="232"/>
      <c r="AH183" s="232"/>
      <c r="AI183" s="232"/>
      <c r="AJ183" s="232"/>
      <c r="AK183" s="232"/>
      <c r="AL183" s="232"/>
      <c r="AM183" s="228"/>
      <c r="AN183" s="151"/>
      <c r="AO183" s="151"/>
      <c r="AP183" s="151"/>
      <c r="AQ183" s="151"/>
      <c r="AR183" s="151"/>
      <c r="AS183" s="151"/>
      <c r="AT183" s="151"/>
      <c r="AU183" s="151"/>
      <c r="AV183" s="151"/>
      <c r="AW183" s="252"/>
      <c r="AX183" s="151"/>
      <c r="AY183" s="151"/>
      <c r="AZ183" s="151"/>
      <c r="BA183" s="151"/>
      <c r="BB183" s="215"/>
      <c r="BC183" s="215"/>
      <c r="BD183" s="221">
        <f t="shared" si="18"/>
        <v>14.916666666666666</v>
      </c>
      <c r="BE183" s="225">
        <v>53700</v>
      </c>
      <c r="BF183" s="219">
        <v>494.90086016999999</v>
      </c>
      <c r="BG183" s="219">
        <v>375.64124860779998</v>
      </c>
      <c r="BH183" s="219">
        <v>-374.50559949661402</v>
      </c>
      <c r="BI183" s="224">
        <v>51.105358027539999</v>
      </c>
      <c r="BJ183" s="224">
        <v>5.0910023955845602</v>
      </c>
      <c r="BK183" s="221">
        <f t="shared" si="19"/>
        <v>-1.0296238169525962</v>
      </c>
      <c r="BL183" s="221">
        <f t="shared" si="20"/>
        <v>-17.806162528923437</v>
      </c>
      <c r="BM183" s="225">
        <v>53700</v>
      </c>
      <c r="BN183" s="219">
        <v>494.90086016999999</v>
      </c>
      <c r="BO183" s="219">
        <v>407.33263128199002</v>
      </c>
      <c r="BP183" s="219">
        <v>-407.87090984176399</v>
      </c>
      <c r="BQ183" s="224">
        <v>51.365296460112901</v>
      </c>
      <c r="BR183" s="224">
        <v>5.3370610692298497</v>
      </c>
      <c r="BS183" s="221">
        <f t="shared" si="21"/>
        <v>-0.79492134579282681</v>
      </c>
      <c r="BT183" s="221">
        <f t="shared" si="22"/>
        <v>-17.806162528923437</v>
      </c>
      <c r="BU183" s="228"/>
      <c r="BV183" s="222">
        <v>-117.97645658059</v>
      </c>
      <c r="BW183" s="222">
        <v>-78.316027430245796</v>
      </c>
      <c r="BX183" s="221">
        <f t="shared" si="23"/>
        <v>-122.69458105361373</v>
      </c>
      <c r="BY183" s="221">
        <f t="shared" si="24"/>
        <v>-81.539221729321099</v>
      </c>
      <c r="BZ183" s="228"/>
      <c r="CA183" s="228"/>
      <c r="CB183" s="228"/>
      <c r="CC183" s="228"/>
      <c r="CD183" s="228"/>
      <c r="CE183" s="228"/>
      <c r="CF183" s="228"/>
      <c r="CG183" s="228"/>
      <c r="CH183" s="228"/>
      <c r="CI183" s="228"/>
      <c r="CJ183" s="228"/>
      <c r="CK183" s="228"/>
      <c r="CL183" s="228"/>
      <c r="CM183" s="228"/>
      <c r="CN183" s="228"/>
      <c r="CO183" s="228"/>
      <c r="CP183" s="228"/>
      <c r="CQ183" s="228"/>
      <c r="CR183" s="228"/>
    </row>
    <row r="184" spans="1:96" ht="12" customHeight="1">
      <c r="A184" s="228"/>
      <c r="B184" s="228"/>
      <c r="C184" s="228"/>
      <c r="D184" s="228"/>
      <c r="E184" s="228"/>
      <c r="F184" s="228"/>
      <c r="G184" s="228"/>
      <c r="H184" s="228"/>
      <c r="I184" s="228"/>
      <c r="J184" s="228"/>
      <c r="K184" s="228"/>
      <c r="L184" s="228"/>
      <c r="M184" s="228"/>
      <c r="N184" s="228"/>
      <c r="O184" s="228"/>
      <c r="P184" s="228"/>
      <c r="Q184" s="228"/>
      <c r="R184" s="228"/>
      <c r="S184" s="228"/>
      <c r="T184" s="228"/>
      <c r="U184" s="228"/>
      <c r="V184" s="228"/>
      <c r="W184" s="228"/>
      <c r="X184" s="232"/>
      <c r="Y184" s="232"/>
      <c r="Z184" s="232"/>
      <c r="AA184" s="232"/>
      <c r="AB184" s="232"/>
      <c r="AC184" s="232"/>
      <c r="AD184" s="232"/>
      <c r="AE184" s="232"/>
      <c r="AF184" s="232"/>
      <c r="AG184" s="232"/>
      <c r="AH184" s="232"/>
      <c r="AI184" s="232"/>
      <c r="AJ184" s="232"/>
      <c r="AK184" s="232"/>
      <c r="AL184" s="232"/>
      <c r="AM184" s="228"/>
      <c r="AN184" s="151"/>
      <c r="AO184" s="151"/>
      <c r="AP184" s="151"/>
      <c r="AQ184" s="151"/>
      <c r="AR184" s="151"/>
      <c r="AS184" s="151"/>
      <c r="AT184" s="151"/>
      <c r="AU184" s="151"/>
      <c r="AV184" s="151"/>
      <c r="AW184" s="252"/>
      <c r="AX184" s="151"/>
      <c r="AY184" s="151"/>
      <c r="AZ184" s="151"/>
      <c r="BA184" s="151"/>
      <c r="BB184" s="215"/>
      <c r="BC184" s="215"/>
      <c r="BD184" s="221">
        <f t="shared" si="18"/>
        <v>15</v>
      </c>
      <c r="BE184" s="225">
        <v>54000</v>
      </c>
      <c r="BF184" s="219">
        <v>509.7</v>
      </c>
      <c r="BG184" s="219">
        <v>379.53445042975397</v>
      </c>
      <c r="BH184" s="219">
        <v>-377.580075944996</v>
      </c>
      <c r="BI184" s="224">
        <v>51.133614857448201</v>
      </c>
      <c r="BJ184" s="224">
        <v>5.1258496073561801</v>
      </c>
      <c r="BK184" s="221">
        <f t="shared" si="19"/>
        <v>-0.99477660518097633</v>
      </c>
      <c r="BL184" s="221">
        <f t="shared" si="20"/>
        <v>-3.0070226989234357</v>
      </c>
      <c r="BM184" s="225">
        <v>54000</v>
      </c>
      <c r="BN184" s="219">
        <v>509.7</v>
      </c>
      <c r="BO184" s="219">
        <v>409.67689065510399</v>
      </c>
      <c r="BP184" s="219">
        <v>-409.58425230592297</v>
      </c>
      <c r="BQ184" s="224">
        <v>51.381228745152001</v>
      </c>
      <c r="BR184" s="224">
        <v>5.3580279935617003</v>
      </c>
      <c r="BS184" s="221">
        <f t="shared" si="21"/>
        <v>-0.77395442146097615</v>
      </c>
      <c r="BT184" s="221">
        <f t="shared" si="22"/>
        <v>-3.0070226989234357</v>
      </c>
      <c r="BU184" s="228"/>
      <c r="BV184" s="222">
        <v>-113.794425615355</v>
      </c>
      <c r="BW184" s="222">
        <v>-75.003156001130804</v>
      </c>
      <c r="BX184" s="221">
        <f t="shared" si="23"/>
        <v>-118.51255008837873</v>
      </c>
      <c r="BY184" s="221">
        <f t="shared" si="24"/>
        <v>-78.226350300206107</v>
      </c>
      <c r="BZ184" s="228"/>
      <c r="CA184" s="228"/>
      <c r="CB184" s="228"/>
      <c r="CC184" s="228"/>
      <c r="CD184" s="228"/>
      <c r="CE184" s="228"/>
      <c r="CF184" s="228"/>
      <c r="CG184" s="228"/>
      <c r="CH184" s="228"/>
      <c r="CI184" s="228"/>
      <c r="CJ184" s="228"/>
      <c r="CK184" s="228"/>
      <c r="CL184" s="228"/>
      <c r="CM184" s="228"/>
      <c r="CN184" s="228"/>
      <c r="CO184" s="228"/>
      <c r="CP184" s="228"/>
      <c r="CQ184" s="228"/>
      <c r="CR184" s="228"/>
    </row>
    <row r="185" spans="1:96" ht="12" customHeight="1">
      <c r="A185" s="228"/>
      <c r="B185" s="228"/>
      <c r="C185" s="228"/>
      <c r="D185" s="228"/>
      <c r="E185" s="228"/>
      <c r="F185" s="228"/>
      <c r="G185" s="228"/>
      <c r="H185" s="228"/>
      <c r="I185" s="228"/>
      <c r="J185" s="228"/>
      <c r="K185" s="228"/>
      <c r="L185" s="228"/>
      <c r="M185" s="228"/>
      <c r="N185" s="228"/>
      <c r="O185" s="228"/>
      <c r="P185" s="228"/>
      <c r="Q185" s="228"/>
      <c r="R185" s="228"/>
      <c r="S185" s="228"/>
      <c r="T185" s="228"/>
      <c r="U185" s="228"/>
      <c r="V185" s="228"/>
      <c r="W185" s="228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2"/>
      <c r="AI185" s="232"/>
      <c r="AJ185" s="232"/>
      <c r="AK185" s="232"/>
      <c r="AL185" s="232"/>
      <c r="AM185" s="228"/>
      <c r="AN185" s="151"/>
      <c r="AO185" s="151"/>
      <c r="AP185" s="151"/>
      <c r="AQ185" s="151"/>
      <c r="AR185" s="151"/>
      <c r="AS185" s="151"/>
      <c r="AT185" s="151"/>
      <c r="AU185" s="151"/>
      <c r="AV185" s="151"/>
      <c r="AW185" s="252"/>
      <c r="AX185" s="151"/>
      <c r="AY185" s="151"/>
      <c r="AZ185" s="151"/>
      <c r="BA185" s="151"/>
      <c r="BB185" s="215"/>
      <c r="BC185" s="215"/>
      <c r="BD185" s="221">
        <f t="shared" si="18"/>
        <v>15.083333333333334</v>
      </c>
      <c r="BE185" s="225">
        <v>54300</v>
      </c>
      <c r="BF185" s="219">
        <v>524.49913982999999</v>
      </c>
      <c r="BG185" s="219">
        <v>385.10378328213602</v>
      </c>
      <c r="BH185" s="219">
        <v>-382.32188073507302</v>
      </c>
      <c r="BI185" s="224">
        <v>51.175240599853403</v>
      </c>
      <c r="BJ185" s="224">
        <v>5.1739969407528701</v>
      </c>
      <c r="BK185" s="221">
        <f t="shared" si="19"/>
        <v>-0.94662927178428635</v>
      </c>
      <c r="BL185" s="221">
        <f t="shared" si="20"/>
        <v>11.792117131076566</v>
      </c>
      <c r="BM185" s="225">
        <v>54300</v>
      </c>
      <c r="BN185" s="219">
        <v>524.49913982999999</v>
      </c>
      <c r="BO185" s="219">
        <v>413.24554396441403</v>
      </c>
      <c r="BP185" s="219">
        <v>-412.49870417193102</v>
      </c>
      <c r="BQ185" s="224">
        <v>51.406618533779302</v>
      </c>
      <c r="BR185" s="224">
        <v>5.3885789305364398</v>
      </c>
      <c r="BS185" s="221">
        <f t="shared" si="21"/>
        <v>-0.74340348448623672</v>
      </c>
      <c r="BT185" s="221">
        <f t="shared" si="22"/>
        <v>11.792117131076566</v>
      </c>
      <c r="BU185" s="228"/>
      <c r="BV185" s="222">
        <v>-108.36610903057</v>
      </c>
      <c r="BW185" s="222">
        <v>-70.868844029216504</v>
      </c>
      <c r="BX185" s="221">
        <f t="shared" si="23"/>
        <v>-113.08423350359374</v>
      </c>
      <c r="BY185" s="221">
        <f t="shared" si="24"/>
        <v>-74.092038328291807</v>
      </c>
      <c r="BZ185" s="228"/>
      <c r="CA185" s="228"/>
      <c r="CB185" s="228"/>
      <c r="CC185" s="228"/>
      <c r="CD185" s="228"/>
      <c r="CE185" s="228"/>
      <c r="CF185" s="228"/>
      <c r="CG185" s="228"/>
      <c r="CH185" s="228"/>
      <c r="CI185" s="228"/>
      <c r="CJ185" s="228"/>
      <c r="CK185" s="228"/>
      <c r="CL185" s="228"/>
      <c r="CM185" s="228"/>
      <c r="CN185" s="228"/>
      <c r="CO185" s="228"/>
      <c r="CP185" s="228"/>
      <c r="CQ185" s="228"/>
      <c r="CR185" s="228"/>
    </row>
    <row r="186" spans="1:96" ht="12" customHeight="1">
      <c r="A186" s="228"/>
      <c r="B186" s="228"/>
      <c r="C186" s="228"/>
      <c r="D186" s="228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228"/>
      <c r="P186" s="228"/>
      <c r="Q186" s="228"/>
      <c r="R186" s="228"/>
      <c r="S186" s="228"/>
      <c r="T186" s="228"/>
      <c r="U186" s="228"/>
      <c r="V186" s="228"/>
      <c r="W186" s="228"/>
      <c r="X186" s="232"/>
      <c r="Y186" s="232"/>
      <c r="Z186" s="232"/>
      <c r="AA186" s="232"/>
      <c r="AB186" s="232"/>
      <c r="AC186" s="232"/>
      <c r="AD186" s="232"/>
      <c r="AE186" s="232"/>
      <c r="AF186" s="232"/>
      <c r="AG186" s="232"/>
      <c r="AH186" s="232"/>
      <c r="AI186" s="232"/>
      <c r="AJ186" s="232"/>
      <c r="AK186" s="232"/>
      <c r="AL186" s="232"/>
      <c r="AM186" s="228"/>
      <c r="AN186" s="151"/>
      <c r="AO186" s="151"/>
      <c r="AP186" s="151"/>
      <c r="AQ186" s="151"/>
      <c r="AR186" s="151"/>
      <c r="AS186" s="151"/>
      <c r="AT186" s="151"/>
      <c r="AU186" s="151"/>
      <c r="AV186" s="151"/>
      <c r="AW186" s="252"/>
      <c r="AX186" s="151"/>
      <c r="AY186" s="151"/>
      <c r="AZ186" s="151"/>
      <c r="BA186" s="151"/>
      <c r="BB186" s="215"/>
      <c r="BC186" s="215"/>
      <c r="BD186" s="221">
        <f t="shared" si="18"/>
        <v>15.166666666666666</v>
      </c>
      <c r="BE186" s="225">
        <v>54600</v>
      </c>
      <c r="BF186" s="219">
        <v>539.13613719</v>
      </c>
      <c r="BG186" s="219">
        <v>392.35567532172399</v>
      </c>
      <c r="BH186" s="219">
        <v>-388.75733075657001</v>
      </c>
      <c r="BI186" s="224">
        <v>51.230152197093297</v>
      </c>
      <c r="BJ186" s="224">
        <v>5.23516758331498</v>
      </c>
      <c r="BK186" s="221">
        <f t="shared" si="19"/>
        <v>-0.88545862922217644</v>
      </c>
      <c r="BL186" s="221">
        <f t="shared" si="20"/>
        <v>26.429114491076575</v>
      </c>
      <c r="BM186" s="225">
        <v>54600</v>
      </c>
      <c r="BN186" s="219">
        <v>539.13613719</v>
      </c>
      <c r="BO186" s="219">
        <v>418.04791560872502</v>
      </c>
      <c r="BP186" s="219">
        <v>-416.634963231359</v>
      </c>
      <c r="BQ186" s="224">
        <v>51.441493905148299</v>
      </c>
      <c r="BR186" s="224">
        <v>5.4286295581439603</v>
      </c>
      <c r="BS186" s="221">
        <f t="shared" si="21"/>
        <v>-0.70335285687871618</v>
      </c>
      <c r="BT186" s="221">
        <f t="shared" si="22"/>
        <v>26.429114491076575</v>
      </c>
      <c r="BU186" s="228"/>
      <c r="BV186" s="222">
        <v>-101.750958182148</v>
      </c>
      <c r="BW186" s="222">
        <v>-65.958370828752393</v>
      </c>
      <c r="BX186" s="221">
        <f t="shared" si="23"/>
        <v>-106.46908265517173</v>
      </c>
      <c r="BY186" s="221">
        <f t="shared" si="24"/>
        <v>-69.181565127827696</v>
      </c>
      <c r="BZ186" s="228"/>
      <c r="CA186" s="228"/>
      <c r="CB186" s="228"/>
      <c r="CC186" s="228"/>
      <c r="CD186" s="228"/>
      <c r="CE186" s="228"/>
      <c r="CF186" s="228"/>
      <c r="CG186" s="228"/>
      <c r="CH186" s="228"/>
      <c r="CI186" s="228"/>
      <c r="CJ186" s="228"/>
      <c r="CK186" s="228"/>
      <c r="CL186" s="228"/>
      <c r="CM186" s="228"/>
      <c r="CN186" s="228"/>
      <c r="CO186" s="228"/>
      <c r="CP186" s="228"/>
      <c r="CQ186" s="228"/>
      <c r="CR186" s="228"/>
    </row>
    <row r="187" spans="1:96" ht="12" customHeight="1">
      <c r="A187" s="228"/>
      <c r="B187" s="228"/>
      <c r="C187" s="228"/>
      <c r="D187" s="228"/>
      <c r="E187" s="228"/>
      <c r="F187" s="228"/>
      <c r="G187" s="228"/>
      <c r="H187" s="228"/>
      <c r="I187" s="228"/>
      <c r="J187" s="228"/>
      <c r="K187" s="228"/>
      <c r="L187" s="228"/>
      <c r="M187" s="228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32"/>
      <c r="Y187" s="232"/>
      <c r="Z187" s="232"/>
      <c r="AA187" s="232"/>
      <c r="AB187" s="232"/>
      <c r="AC187" s="232"/>
      <c r="AD187" s="232"/>
      <c r="AE187" s="232"/>
      <c r="AF187" s="232"/>
      <c r="AG187" s="232"/>
      <c r="AH187" s="232"/>
      <c r="AI187" s="232"/>
      <c r="AJ187" s="232"/>
      <c r="AK187" s="232"/>
      <c r="AL187" s="232"/>
      <c r="AM187" s="228"/>
      <c r="AN187" s="151"/>
      <c r="AO187" s="151"/>
      <c r="AP187" s="151"/>
      <c r="AQ187" s="151"/>
      <c r="AR187" s="151"/>
      <c r="AS187" s="151"/>
      <c r="AT187" s="151"/>
      <c r="AU187" s="151"/>
      <c r="AV187" s="151"/>
      <c r="AW187" s="252"/>
      <c r="AX187" s="151"/>
      <c r="AY187" s="151"/>
      <c r="AZ187" s="151"/>
      <c r="BA187" s="151"/>
      <c r="BB187" s="215"/>
      <c r="BC187" s="215"/>
      <c r="BD187" s="221">
        <f t="shared" si="18"/>
        <v>15.25</v>
      </c>
      <c r="BE187" s="225">
        <v>54900</v>
      </c>
      <c r="BF187" s="219">
        <v>553.45062605999999</v>
      </c>
      <c r="BG187" s="219">
        <v>401.25825578630298</v>
      </c>
      <c r="BH187" s="219">
        <v>-396.87702342503098</v>
      </c>
      <c r="BI187" s="224">
        <v>51.297909493397597</v>
      </c>
      <c r="BJ187" s="224">
        <v>5.3087214230096498</v>
      </c>
      <c r="BK187" s="221">
        <f t="shared" si="19"/>
        <v>-0.81190478952750667</v>
      </c>
      <c r="BL187" s="221">
        <f t="shared" si="20"/>
        <v>40.743603361076566</v>
      </c>
      <c r="BM187" s="225">
        <v>54900</v>
      </c>
      <c r="BN187" s="219">
        <v>553.45062605999999</v>
      </c>
      <c r="BO187" s="219">
        <v>424.07070605311202</v>
      </c>
      <c r="BP187" s="219">
        <v>-421.99316677119202</v>
      </c>
      <c r="BQ187" s="224">
        <v>51.485682666551199</v>
      </c>
      <c r="BR187" s="224">
        <v>5.4778830700799199</v>
      </c>
      <c r="BS187" s="221">
        <f t="shared" si="21"/>
        <v>-0.65409934494275657</v>
      </c>
      <c r="BT187" s="221">
        <f t="shared" si="22"/>
        <v>40.743603361076566</v>
      </c>
      <c r="BU187" s="228"/>
      <c r="BV187" s="222">
        <v>-94.021422729452695</v>
      </c>
      <c r="BW187" s="222">
        <v>-60.3255162936292</v>
      </c>
      <c r="BX187" s="221">
        <f t="shared" si="23"/>
        <v>-98.73954720247643</v>
      </c>
      <c r="BY187" s="221">
        <f t="shared" si="24"/>
        <v>-63.548710592704495</v>
      </c>
      <c r="BZ187" s="228"/>
      <c r="CA187" s="228"/>
      <c r="CB187" s="228"/>
      <c r="CC187" s="228"/>
      <c r="CD187" s="228"/>
      <c r="CE187" s="228"/>
      <c r="CF187" s="228"/>
      <c r="CG187" s="228"/>
      <c r="CH187" s="228"/>
      <c r="CI187" s="228"/>
      <c r="CJ187" s="228"/>
      <c r="CK187" s="228"/>
      <c r="CL187" s="228"/>
      <c r="CM187" s="228"/>
      <c r="CN187" s="228"/>
      <c r="CO187" s="228"/>
      <c r="CP187" s="228"/>
      <c r="CQ187" s="228"/>
      <c r="CR187" s="228"/>
    </row>
    <row r="188" spans="1:96" ht="12" customHeight="1">
      <c r="A188" s="228"/>
      <c r="B188" s="228"/>
      <c r="C188" s="228"/>
      <c r="D188" s="228"/>
      <c r="E188" s="228"/>
      <c r="F188" s="228"/>
      <c r="G188" s="228"/>
      <c r="H188" s="228"/>
      <c r="I188" s="228"/>
      <c r="J188" s="228"/>
      <c r="K188" s="228"/>
      <c r="L188" s="228"/>
      <c r="M188" s="228"/>
      <c r="N188" s="228"/>
      <c r="O188" s="228"/>
      <c r="P188" s="228"/>
      <c r="Q188" s="228"/>
      <c r="R188" s="228"/>
      <c r="S188" s="228"/>
      <c r="T188" s="228"/>
      <c r="U188" s="228"/>
      <c r="V188" s="228"/>
      <c r="W188" s="228"/>
      <c r="X188" s="232"/>
      <c r="Y188" s="232"/>
      <c r="Z188" s="232"/>
      <c r="AA188" s="232"/>
      <c r="AB188" s="232"/>
      <c r="AC188" s="232"/>
      <c r="AD188" s="232"/>
      <c r="AE188" s="232"/>
      <c r="AF188" s="232"/>
      <c r="AG188" s="232"/>
      <c r="AH188" s="232"/>
      <c r="AI188" s="232"/>
      <c r="AJ188" s="232"/>
      <c r="AK188" s="232"/>
      <c r="AL188" s="232"/>
      <c r="AM188" s="228"/>
      <c r="AN188" s="151"/>
      <c r="AO188" s="151"/>
      <c r="AP188" s="151"/>
      <c r="AQ188" s="151"/>
      <c r="AR188" s="151"/>
      <c r="AS188" s="151"/>
      <c r="AT188" s="151"/>
      <c r="AU188" s="151"/>
      <c r="AV188" s="151"/>
      <c r="AW188" s="252"/>
      <c r="AX188" s="151"/>
      <c r="AY188" s="151"/>
      <c r="AZ188" s="151"/>
      <c r="BA188" s="151"/>
      <c r="BB188" s="215"/>
      <c r="BC188" s="215"/>
      <c r="BD188" s="221">
        <f t="shared" si="18"/>
        <v>15.333333333333334</v>
      </c>
      <c r="BE188" s="225">
        <v>55200</v>
      </c>
      <c r="BF188" s="219">
        <v>567.28577393</v>
      </c>
      <c r="BG188" s="219">
        <v>411.73652198343098</v>
      </c>
      <c r="BH188" s="219">
        <v>-406.62935509124497</v>
      </c>
      <c r="BI188" s="224">
        <v>51.377691230434003</v>
      </c>
      <c r="BJ188" s="224">
        <v>5.3936490751552801</v>
      </c>
      <c r="BK188" s="221">
        <f t="shared" si="19"/>
        <v>-0.7269771373818763</v>
      </c>
      <c r="BL188" s="221">
        <f t="shared" si="20"/>
        <v>54.578751231076581</v>
      </c>
      <c r="BM188" s="225">
        <v>55200</v>
      </c>
      <c r="BN188" s="219">
        <v>567.28577393</v>
      </c>
      <c r="BO188" s="219">
        <v>431.274672008089</v>
      </c>
      <c r="BP188" s="219">
        <v>-428.54896313142598</v>
      </c>
      <c r="BQ188" s="224">
        <v>51.5387909867449</v>
      </c>
      <c r="BR188" s="224">
        <v>5.5358164163965196</v>
      </c>
      <c r="BS188" s="221">
        <f t="shared" si="21"/>
        <v>-0.59616599862615693</v>
      </c>
      <c r="BT188" s="221">
        <f t="shared" si="22"/>
        <v>54.578751231076581</v>
      </c>
      <c r="BU188" s="228"/>
      <c r="BV188" s="222">
        <v>-85.262157160860895</v>
      </c>
      <c r="BW188" s="222">
        <v>-54.031971895693601</v>
      </c>
      <c r="BX188" s="221">
        <f t="shared" si="23"/>
        <v>-89.98028163388463</v>
      </c>
      <c r="BY188" s="221">
        <f t="shared" si="24"/>
        <v>-57.255166194768897</v>
      </c>
      <c r="BZ188" s="228"/>
      <c r="CA188" s="228"/>
      <c r="CB188" s="228"/>
      <c r="CC188" s="228"/>
      <c r="CD188" s="228"/>
      <c r="CE188" s="228"/>
      <c r="CF188" s="228"/>
      <c r="CG188" s="228"/>
      <c r="CH188" s="228"/>
      <c r="CI188" s="228"/>
      <c r="CJ188" s="228"/>
      <c r="CK188" s="228"/>
      <c r="CL188" s="228"/>
      <c r="CM188" s="228"/>
      <c r="CN188" s="228"/>
      <c r="CO188" s="228"/>
      <c r="CP188" s="228"/>
      <c r="CQ188" s="228"/>
      <c r="CR188" s="228"/>
    </row>
    <row r="189" spans="1:96" ht="12" customHeight="1">
      <c r="A189" s="228"/>
      <c r="B189" s="228"/>
      <c r="C189" s="228"/>
      <c r="D189" s="228"/>
      <c r="E189" s="228"/>
      <c r="F189" s="228"/>
      <c r="G189" s="228"/>
      <c r="H189" s="228"/>
      <c r="I189" s="228"/>
      <c r="J189" s="228"/>
      <c r="K189" s="228"/>
      <c r="L189" s="228"/>
      <c r="M189" s="228"/>
      <c r="N189" s="228"/>
      <c r="O189" s="228"/>
      <c r="P189" s="228"/>
      <c r="Q189" s="228"/>
      <c r="R189" s="228"/>
      <c r="S189" s="228"/>
      <c r="T189" s="228"/>
      <c r="U189" s="228"/>
      <c r="V189" s="228"/>
      <c r="W189" s="228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2"/>
      <c r="AI189" s="232"/>
      <c r="AJ189" s="232"/>
      <c r="AK189" s="232"/>
      <c r="AL189" s="232"/>
      <c r="AM189" s="228"/>
      <c r="AN189" s="151"/>
      <c r="AO189" s="151"/>
      <c r="AP189" s="151"/>
      <c r="AQ189" s="151"/>
      <c r="AR189" s="151"/>
      <c r="AS189" s="151"/>
      <c r="AT189" s="151"/>
      <c r="AU189" s="151"/>
      <c r="AV189" s="151"/>
      <c r="AW189" s="252"/>
      <c r="AX189" s="151"/>
      <c r="AY189" s="151"/>
      <c r="AZ189" s="151"/>
      <c r="BA189" s="151"/>
      <c r="BB189" s="215"/>
      <c r="BC189" s="215"/>
      <c r="BD189" s="221">
        <f t="shared" si="18"/>
        <v>15.416666666666666</v>
      </c>
      <c r="BE189" s="225">
        <v>55500</v>
      </c>
      <c r="BF189" s="219">
        <v>580.49</v>
      </c>
      <c r="BG189" s="219">
        <v>423.67061457377702</v>
      </c>
      <c r="BH189" s="219">
        <v>-417.916779696508</v>
      </c>
      <c r="BI189" s="224">
        <v>51.468303071590697</v>
      </c>
      <c r="BJ189" s="224">
        <v>5.4885979010231498</v>
      </c>
      <c r="BK189" s="221">
        <f t="shared" si="19"/>
        <v>-0.63202831151400662</v>
      </c>
      <c r="BL189" s="221">
        <f t="shared" si="20"/>
        <v>67.782977301076585</v>
      </c>
      <c r="BM189" s="225">
        <v>55500</v>
      </c>
      <c r="BN189" s="219">
        <v>580.49</v>
      </c>
      <c r="BO189" s="219">
        <v>439.59262193671998</v>
      </c>
      <c r="BP189" s="219">
        <v>-436.25063581812799</v>
      </c>
      <c r="BQ189" s="224">
        <v>51.600195250854398</v>
      </c>
      <c r="BR189" s="224">
        <v>5.6016811870193397</v>
      </c>
      <c r="BS189" s="221">
        <f t="shared" si="21"/>
        <v>-0.53030122800333679</v>
      </c>
      <c r="BT189" s="221">
        <f t="shared" si="22"/>
        <v>67.782977301076585</v>
      </c>
      <c r="BU189" s="228"/>
      <c r="BV189" s="222">
        <v>-75.569093651054004</v>
      </c>
      <c r="BW189" s="222">
        <v>-47.146665034830797</v>
      </c>
      <c r="BX189" s="221">
        <f t="shared" si="23"/>
        <v>-80.287218124077739</v>
      </c>
      <c r="BY189" s="221">
        <f t="shared" si="24"/>
        <v>-50.369859333906092</v>
      </c>
      <c r="BZ189" s="228"/>
      <c r="CA189" s="228"/>
      <c r="CB189" s="228"/>
      <c r="CC189" s="228"/>
      <c r="CD189" s="228"/>
      <c r="CE189" s="228"/>
      <c r="CF189" s="228"/>
      <c r="CG189" s="228"/>
      <c r="CH189" s="228"/>
      <c r="CI189" s="228"/>
      <c r="CJ189" s="228"/>
      <c r="CK189" s="228"/>
      <c r="CL189" s="228"/>
      <c r="CM189" s="228"/>
      <c r="CN189" s="228"/>
      <c r="CO189" s="228"/>
      <c r="CP189" s="228"/>
      <c r="CQ189" s="228"/>
      <c r="CR189" s="228"/>
    </row>
    <row r="190" spans="1:96" ht="12" customHeight="1">
      <c r="A190" s="228"/>
      <c r="B190" s="228"/>
      <c r="C190" s="228"/>
      <c r="D190" s="228"/>
      <c r="E190" s="228"/>
      <c r="F190" s="228"/>
      <c r="G190" s="228"/>
      <c r="H190" s="228"/>
      <c r="I190" s="228"/>
      <c r="J190" s="228"/>
      <c r="K190" s="228"/>
      <c r="L190" s="228"/>
      <c r="M190" s="228"/>
      <c r="N190" s="228"/>
      <c r="O190" s="228"/>
      <c r="P190" s="228"/>
      <c r="Q190" s="228"/>
      <c r="R190" s="228"/>
      <c r="S190" s="228"/>
      <c r="T190" s="228"/>
      <c r="U190" s="228"/>
      <c r="V190" s="228"/>
      <c r="W190" s="228"/>
      <c r="X190" s="232"/>
      <c r="Y190" s="232"/>
      <c r="Z190" s="232"/>
      <c r="AA190" s="232"/>
      <c r="AB190" s="232"/>
      <c r="AC190" s="232"/>
      <c r="AD190" s="232"/>
      <c r="AE190" s="232"/>
      <c r="AF190" s="232"/>
      <c r="AG190" s="232"/>
      <c r="AH190" s="232"/>
      <c r="AI190" s="232"/>
      <c r="AJ190" s="232"/>
      <c r="AK190" s="232"/>
      <c r="AL190" s="232"/>
      <c r="AM190" s="228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252"/>
      <c r="AX190" s="151"/>
      <c r="AY190" s="151"/>
      <c r="AZ190" s="151"/>
      <c r="BA190" s="151"/>
      <c r="BB190" s="215"/>
      <c r="BC190" s="215"/>
      <c r="BD190" s="221">
        <f t="shared" si="18"/>
        <v>15.5</v>
      </c>
      <c r="BE190" s="225">
        <v>55800</v>
      </c>
      <c r="BF190" s="219">
        <v>592.91863602000001</v>
      </c>
      <c r="BG190" s="219">
        <v>436.89773025094797</v>
      </c>
      <c r="BH190" s="219">
        <v>-430.59571321329099</v>
      </c>
      <c r="BI190" s="224">
        <v>51.568219475830404</v>
      </c>
      <c r="BJ190" s="224">
        <v>5.5919281407046197</v>
      </c>
      <c r="BK190" s="221">
        <f t="shared" si="19"/>
        <v>-0.5286980718325367</v>
      </c>
      <c r="BL190" s="221">
        <f t="shared" si="20"/>
        <v>80.211613321076584</v>
      </c>
      <c r="BM190" s="225">
        <v>55800</v>
      </c>
      <c r="BN190" s="219">
        <v>592.91863602000001</v>
      </c>
      <c r="BO190" s="219">
        <v>448.92912151428499</v>
      </c>
      <c r="BP190" s="219">
        <v>-445.01778691161201</v>
      </c>
      <c r="BQ190" s="224">
        <v>51.669049788346904</v>
      </c>
      <c r="BR190" s="224">
        <v>5.6745204090602597</v>
      </c>
      <c r="BS190" s="221">
        <f t="shared" si="21"/>
        <v>-0.45746200596241682</v>
      </c>
      <c r="BT190" s="221">
        <f t="shared" si="22"/>
        <v>80.211613321076584</v>
      </c>
      <c r="BU190" s="228"/>
      <c r="BV190" s="222">
        <v>-65.048391404196295</v>
      </c>
      <c r="BW190" s="222">
        <v>-39.7450041405882</v>
      </c>
      <c r="BX190" s="221">
        <f t="shared" si="23"/>
        <v>-69.76651587722003</v>
      </c>
      <c r="BY190" s="221">
        <f t="shared" si="24"/>
        <v>-42.968198439663496</v>
      </c>
      <c r="BZ190" s="228"/>
      <c r="CA190" s="228"/>
      <c r="CB190" s="228"/>
      <c r="CC190" s="228"/>
      <c r="CD190" s="228"/>
      <c r="CE190" s="228"/>
      <c r="CF190" s="228"/>
      <c r="CG190" s="228"/>
      <c r="CH190" s="228"/>
      <c r="CI190" s="228"/>
      <c r="CJ190" s="228"/>
      <c r="CK190" s="228"/>
      <c r="CL190" s="228"/>
      <c r="CM190" s="228"/>
      <c r="CN190" s="228"/>
      <c r="CO190" s="228"/>
      <c r="CP190" s="228"/>
      <c r="CQ190" s="228"/>
      <c r="CR190" s="228"/>
    </row>
    <row r="191" spans="1:96" ht="12" customHeight="1">
      <c r="A191" s="228"/>
      <c r="B191" s="228"/>
      <c r="C191" s="228"/>
      <c r="D191" s="228"/>
      <c r="E191" s="228"/>
      <c r="F191" s="228"/>
      <c r="G191" s="228"/>
      <c r="H191" s="228"/>
      <c r="I191" s="228"/>
      <c r="J191" s="228"/>
      <c r="K191" s="228"/>
      <c r="L191" s="228"/>
      <c r="M191" s="228"/>
      <c r="N191" s="228"/>
      <c r="O191" s="228"/>
      <c r="P191" s="228"/>
      <c r="Q191" s="228"/>
      <c r="R191" s="228"/>
      <c r="S191" s="228"/>
      <c r="T191" s="228"/>
      <c r="U191" s="228"/>
      <c r="V191" s="228"/>
      <c r="W191" s="228"/>
      <c r="X191" s="232"/>
      <c r="Y191" s="232"/>
      <c r="Z191" s="232"/>
      <c r="AA191" s="232"/>
      <c r="AB191" s="232"/>
      <c r="AC191" s="232"/>
      <c r="AD191" s="232"/>
      <c r="AE191" s="232"/>
      <c r="AF191" s="232"/>
      <c r="AG191" s="232"/>
      <c r="AH191" s="232"/>
      <c r="AI191" s="232"/>
      <c r="AJ191" s="232"/>
      <c r="AK191" s="232"/>
      <c r="AL191" s="232"/>
      <c r="AM191" s="228"/>
      <c r="AN191" s="151"/>
      <c r="AO191" s="151"/>
      <c r="AP191" s="151"/>
      <c r="AQ191" s="151"/>
      <c r="AR191" s="151"/>
      <c r="AS191" s="151"/>
      <c r="AT191" s="151"/>
      <c r="AU191" s="151"/>
      <c r="AV191" s="151"/>
      <c r="AW191" s="252"/>
      <c r="AX191" s="151"/>
      <c r="AY191" s="151"/>
      <c r="AZ191" s="151"/>
      <c r="BA191" s="151"/>
      <c r="BB191" s="215"/>
      <c r="BC191" s="215"/>
      <c r="BD191" s="221">
        <f t="shared" si="18"/>
        <v>15.583333333333334</v>
      </c>
      <c r="BE191" s="225">
        <v>56100</v>
      </c>
      <c r="BF191" s="219">
        <v>604.43551124999999</v>
      </c>
      <c r="BG191" s="219">
        <v>451.21753111186598</v>
      </c>
      <c r="BH191" s="219">
        <v>-444.480341419269</v>
      </c>
      <c r="BI191" s="224">
        <v>51.675654516843899</v>
      </c>
      <c r="BJ191" s="224">
        <v>5.7017914586942098</v>
      </c>
      <c r="BK191" s="221">
        <f t="shared" si="19"/>
        <v>-0.41883475384294666</v>
      </c>
      <c r="BL191" s="221">
        <f t="shared" si="20"/>
        <v>91.728488551076566</v>
      </c>
      <c r="BM191" s="225">
        <v>56100</v>
      </c>
      <c r="BN191" s="219">
        <v>604.43551124999999</v>
      </c>
      <c r="BO191" s="219">
        <v>459.16206685410498</v>
      </c>
      <c r="BP191" s="219">
        <v>-454.74189326100799</v>
      </c>
      <c r="BQ191" s="224">
        <v>51.744310734000599</v>
      </c>
      <c r="BR191" s="224">
        <v>5.7532000373246497</v>
      </c>
      <c r="BS191" s="221">
        <f t="shared" si="21"/>
        <v>-0.37878237769802681</v>
      </c>
      <c r="BT191" s="221">
        <f t="shared" si="22"/>
        <v>91.728488551076566</v>
      </c>
      <c r="BU191" s="228"/>
      <c r="BV191" s="222">
        <v>-53.815273989869397</v>
      </c>
      <c r="BW191" s="222">
        <v>-31.908052793043701</v>
      </c>
      <c r="BX191" s="221">
        <f t="shared" si="23"/>
        <v>-58.533398462893132</v>
      </c>
      <c r="BY191" s="221">
        <f t="shared" si="24"/>
        <v>-35.131247092118997</v>
      </c>
      <c r="BZ191" s="228"/>
      <c r="CA191" s="228"/>
      <c r="CB191" s="228"/>
      <c r="CC191" s="228"/>
      <c r="CD191" s="228"/>
      <c r="CE191" s="228"/>
      <c r="CF191" s="228"/>
      <c r="CG191" s="228"/>
      <c r="CH191" s="228"/>
      <c r="CI191" s="228"/>
      <c r="CJ191" s="228"/>
      <c r="CK191" s="228"/>
      <c r="CL191" s="228"/>
      <c r="CM191" s="228"/>
      <c r="CN191" s="228"/>
      <c r="CO191" s="228"/>
      <c r="CP191" s="228"/>
      <c r="CQ191" s="228"/>
      <c r="CR191" s="228"/>
    </row>
    <row r="192" spans="1:96" ht="12" customHeight="1">
      <c r="A192" s="228"/>
      <c r="B192" s="228"/>
      <c r="C192" s="228"/>
      <c r="D192" s="228"/>
      <c r="E192" s="228"/>
      <c r="F192" s="228"/>
      <c r="G192" s="228"/>
      <c r="H192" s="228"/>
      <c r="I192" s="228"/>
      <c r="J192" s="228"/>
      <c r="K192" s="228"/>
      <c r="L192" s="228"/>
      <c r="M192" s="228"/>
      <c r="N192" s="228"/>
      <c r="O192" s="228"/>
      <c r="P192" s="228"/>
      <c r="Q192" s="228"/>
      <c r="R192" s="228"/>
      <c r="S192" s="228"/>
      <c r="T192" s="228"/>
      <c r="U192" s="228"/>
      <c r="V192" s="228"/>
      <c r="W192" s="228"/>
      <c r="X192" s="232"/>
      <c r="Y192" s="232"/>
      <c r="Z192" s="232"/>
      <c r="AA192" s="232"/>
      <c r="AB192" s="232"/>
      <c r="AC192" s="232"/>
      <c r="AD192" s="232"/>
      <c r="AE192" s="232"/>
      <c r="AF192" s="232"/>
      <c r="AG192" s="232"/>
      <c r="AH192" s="232"/>
      <c r="AI192" s="232"/>
      <c r="AJ192" s="232"/>
      <c r="AK192" s="232"/>
      <c r="AL192" s="232"/>
      <c r="AM192" s="228"/>
      <c r="AN192" s="151"/>
      <c r="AO192" s="151"/>
      <c r="AP192" s="151"/>
      <c r="AQ192" s="151"/>
      <c r="AR192" s="151"/>
      <c r="AS192" s="151"/>
      <c r="AT192" s="151"/>
      <c r="AU192" s="151"/>
      <c r="AV192" s="151"/>
      <c r="AW192" s="252"/>
      <c r="AX192" s="151"/>
      <c r="AY192" s="151"/>
      <c r="AZ192" s="151"/>
      <c r="BA192" s="151"/>
      <c r="BB192" s="215"/>
      <c r="BC192" s="215"/>
      <c r="BD192" s="221">
        <f t="shared" si="18"/>
        <v>15.666666666666666</v>
      </c>
      <c r="BE192" s="225">
        <v>56400</v>
      </c>
      <c r="BF192" s="219">
        <v>614.91444438999997</v>
      </c>
      <c r="BG192" s="219">
        <v>466.400280499546</v>
      </c>
      <c r="BH192" s="219">
        <v>-459.34984768036099</v>
      </c>
      <c r="BI192" s="224">
        <v>51.788651246433801</v>
      </c>
      <c r="BJ192" s="224">
        <v>5.8162205202679704</v>
      </c>
      <c r="BK192" s="221">
        <f t="shared" si="19"/>
        <v>-0.30440569226918601</v>
      </c>
      <c r="BL192" s="221">
        <f t="shared" si="20"/>
        <v>102.20742169107655</v>
      </c>
      <c r="BM192" s="225">
        <v>56400</v>
      </c>
      <c r="BN192" s="219">
        <v>614.91444438999997</v>
      </c>
      <c r="BO192" s="219">
        <v>470.14600533906702</v>
      </c>
      <c r="BP192" s="219">
        <v>-465.28877386659798</v>
      </c>
      <c r="BQ192" s="224">
        <v>51.8247737017087</v>
      </c>
      <c r="BR192" s="224">
        <v>5.8364516475392296</v>
      </c>
      <c r="BS192" s="221">
        <f t="shared" si="21"/>
        <v>-0.29553076748344687</v>
      </c>
      <c r="BT192" s="221">
        <f t="shared" si="22"/>
        <v>102.20742169107655</v>
      </c>
      <c r="BU192" s="228"/>
      <c r="BV192" s="222">
        <v>-41.992767405351998</v>
      </c>
      <c r="BW192" s="222">
        <v>-23.721641908015101</v>
      </c>
      <c r="BX192" s="221">
        <f t="shared" si="23"/>
        <v>-46.710891878375733</v>
      </c>
      <c r="BY192" s="221">
        <f t="shared" si="24"/>
        <v>-26.944836207090397</v>
      </c>
      <c r="BZ192" s="228"/>
      <c r="CA192" s="228"/>
      <c r="CB192" s="228"/>
      <c r="CC192" s="228"/>
      <c r="CD192" s="228"/>
      <c r="CE192" s="228"/>
      <c r="CF192" s="228"/>
      <c r="CG192" s="228"/>
      <c r="CH192" s="228"/>
      <c r="CI192" s="228"/>
      <c r="CJ192" s="228"/>
      <c r="CK192" s="228"/>
      <c r="CL192" s="228"/>
      <c r="CM192" s="228"/>
      <c r="CN192" s="228"/>
      <c r="CO192" s="228"/>
      <c r="CP192" s="228"/>
      <c r="CQ192" s="228"/>
      <c r="CR192" s="228"/>
    </row>
    <row r="193" spans="1:96" ht="12" customHeight="1">
      <c r="A193" s="228"/>
      <c r="B193" s="228"/>
      <c r="C193" s="228"/>
      <c r="D193" s="228"/>
      <c r="E193" s="228"/>
      <c r="F193" s="228"/>
      <c r="G193" s="228"/>
      <c r="H193" s="228"/>
      <c r="I193" s="228"/>
      <c r="J193" s="228"/>
      <c r="K193" s="228"/>
      <c r="L193" s="228"/>
      <c r="M193" s="228"/>
      <c r="N193" s="228"/>
      <c r="O193" s="228"/>
      <c r="P193" s="228"/>
      <c r="Q193" s="228"/>
      <c r="R193" s="228"/>
      <c r="S193" s="228"/>
      <c r="T193" s="228"/>
      <c r="U193" s="228"/>
      <c r="V193" s="228"/>
      <c r="W193" s="228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2"/>
      <c r="AI193" s="232"/>
      <c r="AJ193" s="232"/>
      <c r="AK193" s="232"/>
      <c r="AL193" s="232"/>
      <c r="AM193" s="228"/>
      <c r="AN193" s="151"/>
      <c r="AO193" s="151"/>
      <c r="AP193" s="151"/>
      <c r="AQ193" s="151"/>
      <c r="AR193" s="151"/>
      <c r="AS193" s="151"/>
      <c r="AT193" s="151"/>
      <c r="AU193" s="151"/>
      <c r="AV193" s="151"/>
      <c r="AW193" s="252"/>
      <c r="AX193" s="151"/>
      <c r="AY193" s="151"/>
      <c r="AZ193" s="151"/>
      <c r="BA193" s="151"/>
      <c r="BB193" s="215"/>
      <c r="BC193" s="215"/>
      <c r="BD193" s="221">
        <f t="shared" si="18"/>
        <v>15.75</v>
      </c>
      <c r="BE193" s="225">
        <v>56700</v>
      </c>
      <c r="BF193" s="219">
        <v>624.24062605999995</v>
      </c>
      <c r="BG193" s="219">
        <v>482.19654002113901</v>
      </c>
      <c r="BH193" s="219">
        <v>-474.95798588337499</v>
      </c>
      <c r="BI193" s="224">
        <v>51.905176681829801</v>
      </c>
      <c r="BJ193" s="224">
        <v>5.9332176528190104</v>
      </c>
      <c r="BK193" s="221">
        <f t="shared" si="19"/>
        <v>-0.18740855971814607</v>
      </c>
      <c r="BL193" s="221">
        <f t="shared" si="20"/>
        <v>111.53360336107653</v>
      </c>
      <c r="BM193" s="225">
        <v>56700</v>
      </c>
      <c r="BN193" s="219">
        <v>624.24062605999995</v>
      </c>
      <c r="BO193" s="219">
        <v>481.71683754891302</v>
      </c>
      <c r="BP193" s="219">
        <v>-476.502720621055</v>
      </c>
      <c r="BQ193" s="224">
        <v>51.909120885915797</v>
      </c>
      <c r="BR193" s="224">
        <v>5.9229213911535803</v>
      </c>
      <c r="BS193" s="221">
        <f t="shared" si="21"/>
        <v>-0.2090610238690962</v>
      </c>
      <c r="BT193" s="221">
        <f t="shared" si="22"/>
        <v>111.53360336107653</v>
      </c>
      <c r="BU193" s="228"/>
      <c r="BV193" s="222">
        <v>-29.710352685094399</v>
      </c>
      <c r="BW193" s="222">
        <v>-15.275429710029499</v>
      </c>
      <c r="BX193" s="221">
        <f t="shared" si="23"/>
        <v>-34.428477158118135</v>
      </c>
      <c r="BY193" s="221">
        <f t="shared" si="24"/>
        <v>-18.498624009104795</v>
      </c>
      <c r="BZ193" s="228"/>
      <c r="CA193" s="228"/>
      <c r="CB193" s="228"/>
      <c r="CC193" s="228"/>
      <c r="CD193" s="228"/>
      <c r="CE193" s="228"/>
      <c r="CF193" s="228"/>
      <c r="CG193" s="228"/>
      <c r="CH193" s="228"/>
      <c r="CI193" s="228"/>
      <c r="CJ193" s="228"/>
      <c r="CK193" s="228"/>
      <c r="CL193" s="228"/>
      <c r="CM193" s="228"/>
      <c r="CN193" s="228"/>
      <c r="CO193" s="228"/>
      <c r="CP193" s="228"/>
      <c r="CQ193" s="228"/>
      <c r="CR193" s="228"/>
    </row>
    <row r="194" spans="1:96" ht="12" customHeight="1">
      <c r="A194" s="228"/>
      <c r="B194" s="228"/>
      <c r="C194" s="228"/>
      <c r="D194" s="228"/>
      <c r="E194" s="228"/>
      <c r="F194" s="228"/>
      <c r="G194" s="228"/>
      <c r="H194" s="228"/>
      <c r="I194" s="228"/>
      <c r="J194" s="228"/>
      <c r="K194" s="228"/>
      <c r="L194" s="228"/>
      <c r="M194" s="228"/>
      <c r="N194" s="228"/>
      <c r="O194" s="228"/>
      <c r="P194" s="228"/>
      <c r="Q194" s="228"/>
      <c r="R194" s="228"/>
      <c r="S194" s="228"/>
      <c r="T194" s="228"/>
      <c r="U194" s="228"/>
      <c r="V194" s="228"/>
      <c r="W194" s="228"/>
      <c r="X194" s="232"/>
      <c r="Y194" s="232"/>
      <c r="Z194" s="232"/>
      <c r="AA194" s="232"/>
      <c r="AB194" s="232"/>
      <c r="AC194" s="232"/>
      <c r="AD194" s="232"/>
      <c r="AE194" s="232"/>
      <c r="AF194" s="232"/>
      <c r="AG194" s="232"/>
      <c r="AH194" s="232"/>
      <c r="AI194" s="232"/>
      <c r="AJ194" s="232"/>
      <c r="AK194" s="232"/>
      <c r="AL194" s="232"/>
      <c r="AM194" s="228"/>
      <c r="AN194" s="151"/>
      <c r="AO194" s="151"/>
      <c r="AP194" s="151"/>
      <c r="AQ194" s="151"/>
      <c r="AR194" s="151"/>
      <c r="AS194" s="151"/>
      <c r="AT194" s="151"/>
      <c r="AU194" s="151"/>
      <c r="AV194" s="151"/>
      <c r="AW194" s="252"/>
      <c r="AX194" s="151"/>
      <c r="AY194" s="151"/>
      <c r="AZ194" s="151"/>
      <c r="BA194" s="151"/>
      <c r="BB194" s="215"/>
      <c r="BC194" s="215"/>
      <c r="BD194" s="221">
        <f t="shared" si="18"/>
        <v>15.833333333333334</v>
      </c>
      <c r="BE194" s="225">
        <v>57000</v>
      </c>
      <c r="BF194" s="219">
        <v>632.31187666999904</v>
      </c>
      <c r="BG194" s="219">
        <v>498.34718872048302</v>
      </c>
      <c r="BH194" s="219">
        <v>-491.04365273640298</v>
      </c>
      <c r="BI194" s="224">
        <v>52.023210400646597</v>
      </c>
      <c r="BJ194" s="224">
        <v>6.0508328900905104</v>
      </c>
      <c r="BK194" s="221">
        <f t="shared" si="19"/>
        <v>-6.9793322446646044E-2</v>
      </c>
      <c r="BL194" s="221">
        <f t="shared" si="20"/>
        <v>119.60485397107561</v>
      </c>
      <c r="BM194" s="225">
        <v>57000</v>
      </c>
      <c r="BN194" s="219">
        <v>632.31187666999904</v>
      </c>
      <c r="BO194" s="219">
        <v>493.697378864077</v>
      </c>
      <c r="BP194" s="219">
        <v>-488.21182212273499</v>
      </c>
      <c r="BQ194" s="224">
        <v>51.995972175284301</v>
      </c>
      <c r="BR194" s="224">
        <v>6.0112199365222603</v>
      </c>
      <c r="BS194" s="221">
        <f t="shared" si="21"/>
        <v>-0.12076247850041621</v>
      </c>
      <c r="BT194" s="221">
        <f t="shared" si="22"/>
        <v>119.60485397107561</v>
      </c>
      <c r="BU194" s="228"/>
      <c r="BV194" s="222">
        <v>-17.102547814107201</v>
      </c>
      <c r="BW194" s="222">
        <v>-6.6619197883011898</v>
      </c>
      <c r="BX194" s="221">
        <f t="shared" si="23"/>
        <v>-21.820672287130932</v>
      </c>
      <c r="BY194" s="221">
        <f t="shared" si="24"/>
        <v>-9.8851140873764862</v>
      </c>
      <c r="BZ194" s="228"/>
      <c r="CA194" s="228"/>
      <c r="CB194" s="228"/>
      <c r="CC194" s="228"/>
      <c r="CD194" s="228"/>
      <c r="CE194" s="228"/>
      <c r="CF194" s="228"/>
      <c r="CG194" s="228"/>
      <c r="CH194" s="228"/>
      <c r="CI194" s="228"/>
      <c r="CJ194" s="228"/>
      <c r="CK194" s="228"/>
      <c r="CL194" s="228"/>
      <c r="CM194" s="228"/>
      <c r="CN194" s="228"/>
      <c r="CO194" s="228"/>
      <c r="CP194" s="228"/>
      <c r="CQ194" s="228"/>
      <c r="CR194" s="228"/>
    </row>
    <row r="195" spans="1:96" ht="12" customHeight="1">
      <c r="A195" s="228"/>
      <c r="B195" s="228"/>
      <c r="C195" s="228"/>
      <c r="D195" s="228"/>
      <c r="E195" s="228"/>
      <c r="F195" s="228"/>
      <c r="G195" s="228"/>
      <c r="H195" s="228"/>
      <c r="I195" s="228"/>
      <c r="J195" s="228"/>
      <c r="K195" s="228"/>
      <c r="L195" s="228"/>
      <c r="M195" s="228"/>
      <c r="N195" s="228"/>
      <c r="O195" s="228"/>
      <c r="P195" s="228"/>
      <c r="Q195" s="228"/>
      <c r="R195" s="228"/>
      <c r="S195" s="228"/>
      <c r="T195" s="228"/>
      <c r="U195" s="228"/>
      <c r="V195" s="228"/>
      <c r="W195" s="228"/>
      <c r="X195" s="232"/>
      <c r="Y195" s="232"/>
      <c r="Z195" s="232"/>
      <c r="AA195" s="232"/>
      <c r="AB195" s="232"/>
      <c r="AC195" s="232"/>
      <c r="AD195" s="232"/>
      <c r="AE195" s="232"/>
      <c r="AF195" s="232"/>
      <c r="AG195" s="232"/>
      <c r="AH195" s="232"/>
      <c r="AI195" s="232"/>
      <c r="AJ195" s="232"/>
      <c r="AK195" s="232"/>
      <c r="AL195" s="232"/>
      <c r="AM195" s="228"/>
      <c r="AN195" s="151"/>
      <c r="AO195" s="151"/>
      <c r="AP195" s="151"/>
      <c r="AQ195" s="151"/>
      <c r="AR195" s="151"/>
      <c r="AS195" s="151"/>
      <c r="AT195" s="151"/>
      <c r="AU195" s="151"/>
      <c r="AV195" s="151"/>
      <c r="AW195" s="252"/>
      <c r="AX195" s="151"/>
      <c r="AY195" s="151"/>
      <c r="AZ195" s="151"/>
      <c r="BA195" s="151"/>
      <c r="BB195" s="215"/>
      <c r="BC195" s="215"/>
      <c r="BD195" s="221">
        <f t="shared" si="18"/>
        <v>15.916666666666666</v>
      </c>
      <c r="BE195" s="225">
        <v>57300</v>
      </c>
      <c r="BF195" s="219">
        <v>639.03976589000001</v>
      </c>
      <c r="BG195" s="219">
        <v>514.59273066234698</v>
      </c>
      <c r="BH195" s="219">
        <v>-507.341192323347</v>
      </c>
      <c r="BI195" s="224">
        <v>52.140818166550197</v>
      </c>
      <c r="BJ195" s="224">
        <v>6.1672255167433496</v>
      </c>
      <c r="BK195" s="221">
        <f t="shared" si="19"/>
        <v>4.6599304206193182E-2</v>
      </c>
      <c r="BL195" s="221">
        <f t="shared" si="20"/>
        <v>126.33274319107659</v>
      </c>
      <c r="BM195" s="225">
        <v>57300</v>
      </c>
      <c r="BN195" s="219">
        <v>639.03976589000001</v>
      </c>
      <c r="BO195" s="219">
        <v>505.90322111829499</v>
      </c>
      <c r="BP195" s="219">
        <v>-500.23390123594902</v>
      </c>
      <c r="BQ195" s="224">
        <v>52.083935011736799</v>
      </c>
      <c r="BR195" s="224">
        <v>6.0999688202741504</v>
      </c>
      <c r="BS195" s="221">
        <f t="shared" si="21"/>
        <v>-3.2013594748526053E-2</v>
      </c>
      <c r="BT195" s="221">
        <f t="shared" si="22"/>
        <v>126.33274319107659</v>
      </c>
      <c r="BU195" s="228"/>
      <c r="BV195" s="222">
        <v>-4.30743447626792</v>
      </c>
      <c r="BW195" s="222">
        <v>2.02455200994978</v>
      </c>
      <c r="BX195" s="221">
        <f t="shared" si="23"/>
        <v>-9.0255589492916535</v>
      </c>
      <c r="BY195" s="221">
        <f t="shared" si="24"/>
        <v>-1.1986422891255173</v>
      </c>
      <c r="BZ195" s="228"/>
      <c r="CA195" s="228"/>
      <c r="CB195" s="228"/>
      <c r="CC195" s="228"/>
      <c r="CD195" s="228"/>
      <c r="CE195" s="228"/>
      <c r="CF195" s="228"/>
      <c r="CG195" s="228"/>
      <c r="CH195" s="228"/>
      <c r="CI195" s="228"/>
      <c r="CJ195" s="228"/>
      <c r="CK195" s="228"/>
      <c r="CL195" s="228"/>
      <c r="CM195" s="228"/>
      <c r="CN195" s="228"/>
      <c r="CO195" s="228"/>
      <c r="CP195" s="228"/>
      <c r="CQ195" s="228"/>
      <c r="CR195" s="228"/>
    </row>
    <row r="196" spans="1:96" ht="12" customHeight="1">
      <c r="A196" s="228"/>
      <c r="B196" s="228"/>
      <c r="C196" s="228"/>
      <c r="D196" s="228"/>
      <c r="E196" s="228"/>
      <c r="F196" s="228"/>
      <c r="G196" s="228"/>
      <c r="H196" s="228"/>
      <c r="I196" s="228"/>
      <c r="J196" s="228"/>
      <c r="K196" s="228"/>
      <c r="L196" s="228"/>
      <c r="M196" s="228"/>
      <c r="N196" s="228"/>
      <c r="O196" s="228"/>
      <c r="P196" s="228"/>
      <c r="Q196" s="228"/>
      <c r="R196" s="228"/>
      <c r="S196" s="228"/>
      <c r="T196" s="228"/>
      <c r="U196" s="228"/>
      <c r="V196" s="228"/>
      <c r="W196" s="228"/>
      <c r="X196" s="232"/>
      <c r="Y196" s="232"/>
      <c r="Z196" s="232"/>
      <c r="AA196" s="232"/>
      <c r="AB196" s="232"/>
      <c r="AC196" s="232"/>
      <c r="AD196" s="232"/>
      <c r="AE196" s="232"/>
      <c r="AF196" s="232"/>
      <c r="AG196" s="232"/>
      <c r="AH196" s="232"/>
      <c r="AI196" s="232"/>
      <c r="AJ196" s="232"/>
      <c r="AK196" s="232"/>
      <c r="AL196" s="232"/>
      <c r="AM196" s="228"/>
      <c r="AN196" s="151"/>
      <c r="AO196" s="151"/>
      <c r="AP196" s="151"/>
      <c r="AQ196" s="151"/>
      <c r="AR196" s="151"/>
      <c r="AS196" s="151"/>
      <c r="AT196" s="151"/>
      <c r="AU196" s="151"/>
      <c r="AV196" s="151"/>
      <c r="AW196" s="252"/>
      <c r="AX196" s="151"/>
      <c r="AY196" s="151"/>
      <c r="AZ196" s="151"/>
      <c r="BA196" s="151"/>
      <c r="BB196" s="215"/>
      <c r="BC196" s="215"/>
      <c r="BD196" s="221">
        <f t="shared" si="18"/>
        <v>16</v>
      </c>
      <c r="BE196" s="225">
        <v>57600</v>
      </c>
      <c r="BF196" s="219">
        <v>644.35058158000004</v>
      </c>
      <c r="BG196" s="219">
        <v>530.68121602588599</v>
      </c>
      <c r="BH196" s="219">
        <v>-523.589493999914</v>
      </c>
      <c r="BI196" s="224">
        <v>52.256206417803099</v>
      </c>
      <c r="BJ196" s="224">
        <v>6.2807071966063601</v>
      </c>
      <c r="BK196" s="221">
        <f t="shared" si="19"/>
        <v>0.16008098406920368</v>
      </c>
      <c r="BL196" s="221">
        <f t="shared" si="20"/>
        <v>131.64355888107661</v>
      </c>
      <c r="BM196" s="225">
        <v>57600</v>
      </c>
      <c r="BN196" s="219">
        <v>644.35058158000004</v>
      </c>
      <c r="BO196" s="219">
        <v>518.14839994956606</v>
      </c>
      <c r="BP196" s="219">
        <v>-512.38249994995101</v>
      </c>
      <c r="BQ196" s="224">
        <v>52.171648818985098</v>
      </c>
      <c r="BR196" s="224">
        <v>6.1878399953141301</v>
      </c>
      <c r="BS196" s="221">
        <f t="shared" si="21"/>
        <v>5.5857580291453601E-2</v>
      </c>
      <c r="BT196" s="221">
        <f t="shared" si="22"/>
        <v>131.64355888107661</v>
      </c>
      <c r="BU196" s="228"/>
      <c r="BV196" s="222">
        <v>8.5348542272885695</v>
      </c>
      <c r="BW196" s="222">
        <v>10.6888507532171</v>
      </c>
      <c r="BX196" s="221">
        <f t="shared" si="23"/>
        <v>3.8167297542648368</v>
      </c>
      <c r="BY196" s="221">
        <f t="shared" si="24"/>
        <v>7.4656564541418025</v>
      </c>
      <c r="BZ196" s="228"/>
      <c r="CA196" s="228"/>
      <c r="CB196" s="228"/>
      <c r="CC196" s="228"/>
      <c r="CD196" s="228"/>
      <c r="CE196" s="228"/>
      <c r="CF196" s="228"/>
      <c r="CG196" s="228"/>
      <c r="CH196" s="228"/>
      <c r="CI196" s="228"/>
      <c r="CJ196" s="228"/>
      <c r="CK196" s="228"/>
      <c r="CL196" s="228"/>
      <c r="CM196" s="228"/>
      <c r="CN196" s="228"/>
      <c r="CO196" s="228"/>
      <c r="CP196" s="228"/>
      <c r="CQ196" s="228"/>
      <c r="CR196" s="228"/>
    </row>
    <row r="197" spans="1:96" ht="12" customHeight="1">
      <c r="A197" s="228"/>
      <c r="B197" s="228"/>
      <c r="C197" s="228"/>
      <c r="D197" s="228"/>
      <c r="E197" s="228"/>
      <c r="F197" s="228"/>
      <c r="G197" s="228"/>
      <c r="H197" s="228"/>
      <c r="I197" s="228"/>
      <c r="J197" s="228"/>
      <c r="K197" s="228"/>
      <c r="L197" s="228"/>
      <c r="M197" s="228"/>
      <c r="N197" s="228"/>
      <c r="O197" s="228"/>
      <c r="P197" s="228"/>
      <c r="Q197" s="228"/>
      <c r="R197" s="228"/>
      <c r="S197" s="228"/>
      <c r="T197" s="228"/>
      <c r="U197" s="228"/>
      <c r="V197" s="228"/>
      <c r="W197" s="228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2"/>
      <c r="AI197" s="232"/>
      <c r="AJ197" s="232"/>
      <c r="AK197" s="232"/>
      <c r="AL197" s="232"/>
      <c r="AM197" s="228"/>
      <c r="AN197" s="151"/>
      <c r="AO197" s="151"/>
      <c r="AP197" s="151"/>
      <c r="AQ197" s="151"/>
      <c r="AR197" s="151"/>
      <c r="AS197" s="151"/>
      <c r="AT197" s="151"/>
      <c r="AU197" s="151"/>
      <c r="AV197" s="151"/>
      <c r="AW197" s="252"/>
      <c r="AX197" s="151"/>
      <c r="AY197" s="151"/>
      <c r="AZ197" s="151"/>
      <c r="BA197" s="151"/>
      <c r="BB197" s="215"/>
      <c r="BC197" s="215"/>
      <c r="BD197" s="221">
        <f t="shared" si="18"/>
        <v>16.083333333333332</v>
      </c>
      <c r="BE197" s="225">
        <v>57900</v>
      </c>
      <c r="BF197" s="219">
        <v>648.18613731000005</v>
      </c>
      <c r="BG197" s="219">
        <v>546.37447706670105</v>
      </c>
      <c r="BH197" s="219">
        <v>-539.53936669300595</v>
      </c>
      <c r="BI197" s="224">
        <v>52.367757399118297</v>
      </c>
      <c r="BJ197" s="224">
        <v>6.3897678570203702</v>
      </c>
      <c r="BK197" s="221">
        <f t="shared" si="19"/>
        <v>0.26914164448321376</v>
      </c>
      <c r="BL197" s="221">
        <f t="shared" si="20"/>
        <v>135.47911461107662</v>
      </c>
      <c r="BM197" s="225">
        <v>57900</v>
      </c>
      <c r="BN197" s="219">
        <v>648.18613731000005</v>
      </c>
      <c r="BO197" s="219">
        <v>530.25050334426305</v>
      </c>
      <c r="BP197" s="219">
        <v>-524.47245144373096</v>
      </c>
      <c r="BQ197" s="224">
        <v>52.257821399850997</v>
      </c>
      <c r="BR197" s="224">
        <v>6.2735869247712701</v>
      </c>
      <c r="BS197" s="221">
        <f t="shared" si="21"/>
        <v>0.14160450974859362</v>
      </c>
      <c r="BT197" s="221">
        <f t="shared" si="22"/>
        <v>135.47911461107662</v>
      </c>
      <c r="BU197" s="228"/>
      <c r="BV197" s="222">
        <v>21.2836685270602</v>
      </c>
      <c r="BW197" s="222">
        <v>19.236084351059301</v>
      </c>
      <c r="BX197" s="221">
        <f t="shared" si="23"/>
        <v>16.565544054036469</v>
      </c>
      <c r="BY197" s="221">
        <f t="shared" si="24"/>
        <v>16.012890051984002</v>
      </c>
      <c r="BZ197" s="228"/>
      <c r="CA197" s="228"/>
      <c r="CB197" s="228"/>
      <c r="CC197" s="228"/>
      <c r="CD197" s="228"/>
      <c r="CE197" s="228"/>
      <c r="CF197" s="228"/>
      <c r="CG197" s="228"/>
      <c r="CH197" s="228"/>
      <c r="CI197" s="228"/>
      <c r="CJ197" s="228"/>
      <c r="CK197" s="228"/>
      <c r="CL197" s="228"/>
      <c r="CM197" s="228"/>
      <c r="CN197" s="228"/>
      <c r="CO197" s="228"/>
      <c r="CP197" s="228"/>
      <c r="CQ197" s="228"/>
      <c r="CR197" s="228"/>
    </row>
    <row r="198" spans="1:96" ht="12" customHeight="1">
      <c r="A198" s="228"/>
      <c r="B198" s="228"/>
      <c r="C198" s="228"/>
      <c r="D198" s="228"/>
      <c r="E198" s="228"/>
      <c r="F198" s="228"/>
      <c r="G198" s="228"/>
      <c r="H198" s="228"/>
      <c r="I198" s="228"/>
      <c r="J198" s="228"/>
      <c r="K198" s="228"/>
      <c r="L198" s="228"/>
      <c r="M198" s="228"/>
      <c r="N198" s="228"/>
      <c r="O198" s="228"/>
      <c r="P198" s="228"/>
      <c r="Q198" s="228"/>
      <c r="R198" s="228"/>
      <c r="S198" s="228"/>
      <c r="T198" s="228"/>
      <c r="U198" s="228"/>
      <c r="V198" s="228"/>
      <c r="W198" s="228"/>
      <c r="X198" s="232"/>
      <c r="Y198" s="232"/>
      <c r="Z198" s="232"/>
      <c r="AA198" s="232"/>
      <c r="AB198" s="232"/>
      <c r="AC198" s="232"/>
      <c r="AD198" s="232"/>
      <c r="AE198" s="232"/>
      <c r="AF198" s="232"/>
      <c r="AG198" s="232"/>
      <c r="AH198" s="232"/>
      <c r="AI198" s="232"/>
      <c r="AJ198" s="232"/>
      <c r="AK198" s="232"/>
      <c r="AL198" s="232"/>
      <c r="AM198" s="228"/>
      <c r="AN198" s="151"/>
      <c r="AO198" s="151"/>
      <c r="AP198" s="151"/>
      <c r="AQ198" s="151"/>
      <c r="AR198" s="151"/>
      <c r="AS198" s="151"/>
      <c r="AT198" s="151"/>
      <c r="AU198" s="151"/>
      <c r="AV198" s="151"/>
      <c r="AW198" s="252"/>
      <c r="AX198" s="151"/>
      <c r="AY198" s="151"/>
      <c r="AZ198" s="151"/>
      <c r="BA198" s="151"/>
      <c r="BB198" s="215"/>
      <c r="BC198" s="215"/>
      <c r="BD198" s="221">
        <f t="shared" ref="BD198:BD261" si="25">BE198/$BD$4</f>
        <v>16.166666666666668</v>
      </c>
      <c r="BE198" s="225">
        <v>58200</v>
      </c>
      <c r="BF198" s="219">
        <v>650.50440994999997</v>
      </c>
      <c r="BG198" s="219">
        <v>561.45268018643299</v>
      </c>
      <c r="BH198" s="219">
        <v>-554.95905395570901</v>
      </c>
      <c r="BI198" s="224">
        <v>52.474047400180702</v>
      </c>
      <c r="BJ198" s="224">
        <v>6.49308731472094</v>
      </c>
      <c r="BK198" s="221">
        <f t="shared" ref="BK198:BK261" si="26">BJ198-AVERAGE($BJ$5:$BJ$292)</f>
        <v>0.37246110218378359</v>
      </c>
      <c r="BL198" s="221">
        <f t="shared" ref="BL198:BL261" si="27">BF198-AVERAGE($BF$5:$BF$292)</f>
        <v>137.79738725107654</v>
      </c>
      <c r="BM198" s="225">
        <v>58200</v>
      </c>
      <c r="BN198" s="219">
        <v>650.50440994999997</v>
      </c>
      <c r="BO198" s="219">
        <v>542.03500625194101</v>
      </c>
      <c r="BP198" s="219">
        <v>-536.32473213061496</v>
      </c>
      <c r="BQ198" s="224">
        <v>52.341256291230401</v>
      </c>
      <c r="BR198" s="224">
        <v>6.3560669527715099</v>
      </c>
      <c r="BS198" s="221">
        <f t="shared" ref="BS198:BS261" si="28">BR198-AVERAGE($BR$5:$BR$292)</f>
        <v>0.22408453774883341</v>
      </c>
      <c r="BT198" s="221">
        <f t="shared" ref="BT198:BT261" si="29">BN198-AVERAGE($BN$5:$BN$292)</f>
        <v>137.79738725107654</v>
      </c>
      <c r="BU198" s="228"/>
      <c r="BV198" s="222">
        <v>33.799382392666203</v>
      </c>
      <c r="BW198" s="222">
        <v>27.572642819838201</v>
      </c>
      <c r="BX198" s="221">
        <f t="shared" ref="BX198:BX261" si="30">BV198-AVERAGE($BV$5:$BV$292)</f>
        <v>29.081257919642471</v>
      </c>
      <c r="BY198" s="221">
        <f t="shared" ref="BY198:BY261" si="31">BW198-AVERAGE($BW$5:$BW$292)</f>
        <v>24.349448520762905</v>
      </c>
      <c r="BZ198" s="228"/>
      <c r="CA198" s="228"/>
      <c r="CB198" s="228"/>
      <c r="CC198" s="228"/>
      <c r="CD198" s="228"/>
      <c r="CE198" s="228"/>
      <c r="CF198" s="228"/>
      <c r="CG198" s="228"/>
      <c r="CH198" s="228"/>
      <c r="CI198" s="228"/>
      <c r="CJ198" s="228"/>
      <c r="CK198" s="228"/>
      <c r="CL198" s="228"/>
      <c r="CM198" s="228"/>
      <c r="CN198" s="228"/>
      <c r="CO198" s="228"/>
      <c r="CP198" s="228"/>
      <c r="CQ198" s="228"/>
      <c r="CR198" s="228"/>
    </row>
    <row r="199" spans="1:96" ht="12" customHeight="1">
      <c r="A199" s="228"/>
      <c r="B199" s="228"/>
      <c r="C199" s="228"/>
      <c r="D199" s="228"/>
      <c r="E199" s="228"/>
      <c r="F199" s="228"/>
      <c r="G199" s="228"/>
      <c r="H199" s="228"/>
      <c r="I199" s="228"/>
      <c r="J199" s="228"/>
      <c r="K199" s="228"/>
      <c r="L199" s="228"/>
      <c r="M199" s="228"/>
      <c r="N199" s="228"/>
      <c r="O199" s="228"/>
      <c r="P199" s="228"/>
      <c r="Q199" s="228"/>
      <c r="R199" s="228"/>
      <c r="S199" s="228"/>
      <c r="T199" s="228"/>
      <c r="U199" s="228"/>
      <c r="V199" s="228"/>
      <c r="W199" s="228"/>
      <c r="X199" s="232"/>
      <c r="Y199" s="232"/>
      <c r="Z199" s="232"/>
      <c r="AA199" s="232"/>
      <c r="AB199" s="232"/>
      <c r="AC199" s="232"/>
      <c r="AD199" s="232"/>
      <c r="AE199" s="232"/>
      <c r="AF199" s="232"/>
      <c r="AG199" s="232"/>
      <c r="AH199" s="232"/>
      <c r="AI199" s="232"/>
      <c r="AJ199" s="232"/>
      <c r="AK199" s="232"/>
      <c r="AL199" s="232"/>
      <c r="AM199" s="228"/>
      <c r="AN199" s="151"/>
      <c r="AO199" s="151"/>
      <c r="AP199" s="151"/>
      <c r="AQ199" s="151"/>
      <c r="AR199" s="151"/>
      <c r="AS199" s="151"/>
      <c r="AT199" s="151"/>
      <c r="AU199" s="151"/>
      <c r="AV199" s="151"/>
      <c r="AW199" s="252"/>
      <c r="AX199" s="151"/>
      <c r="AY199" s="151"/>
      <c r="AZ199" s="151"/>
      <c r="BA199" s="151"/>
      <c r="BB199" s="215"/>
      <c r="BC199" s="215"/>
      <c r="BD199" s="221">
        <f t="shared" si="25"/>
        <v>16.25</v>
      </c>
      <c r="BE199" s="225">
        <v>58500</v>
      </c>
      <c r="BF199" s="219">
        <v>651.28</v>
      </c>
      <c r="BG199" s="219">
        <v>575.71738271707602</v>
      </c>
      <c r="BH199" s="219">
        <v>-569.63802186964301</v>
      </c>
      <c r="BI199" s="224">
        <v>52.573851846266997</v>
      </c>
      <c r="BJ199" s="224">
        <v>6.5895362719542296</v>
      </c>
      <c r="BK199" s="221">
        <f t="shared" si="26"/>
        <v>0.4689100594170732</v>
      </c>
      <c r="BL199" s="221">
        <f t="shared" si="27"/>
        <v>138.57297730107655</v>
      </c>
      <c r="BM199" s="225">
        <v>58500</v>
      </c>
      <c r="BN199" s="219">
        <v>651.28</v>
      </c>
      <c r="BO199" s="219">
        <v>553.33874974216405</v>
      </c>
      <c r="BP199" s="219">
        <v>-547.770440804391</v>
      </c>
      <c r="BQ199" s="224">
        <v>52.420871340607803</v>
      </c>
      <c r="BR199" s="224">
        <v>6.4342556724760804</v>
      </c>
      <c r="BS199" s="221">
        <f t="shared" si="28"/>
        <v>0.30227325745340394</v>
      </c>
      <c r="BT199" s="221">
        <f t="shared" si="29"/>
        <v>138.57297730107655</v>
      </c>
      <c r="BU199" s="228"/>
      <c r="BV199" s="222">
        <v>45.944922728261297</v>
      </c>
      <c r="BW199" s="222">
        <v>35.6072235067222</v>
      </c>
      <c r="BX199" s="221">
        <f t="shared" si="30"/>
        <v>41.226798255237561</v>
      </c>
      <c r="BY199" s="221">
        <f t="shared" si="31"/>
        <v>32.384029207646904</v>
      </c>
      <c r="BZ199" s="228"/>
      <c r="CA199" s="228"/>
      <c r="CB199" s="228"/>
      <c r="CC199" s="228"/>
      <c r="CD199" s="228"/>
      <c r="CE199" s="228"/>
      <c r="CF199" s="228"/>
      <c r="CG199" s="228"/>
      <c r="CH199" s="228"/>
      <c r="CI199" s="228"/>
      <c r="CJ199" s="228"/>
      <c r="CK199" s="228"/>
      <c r="CL199" s="228"/>
      <c r="CM199" s="228"/>
      <c r="CN199" s="228"/>
      <c r="CO199" s="228"/>
      <c r="CP199" s="228"/>
      <c r="CQ199" s="228"/>
      <c r="CR199" s="228"/>
    </row>
    <row r="200" spans="1:96" ht="12" customHeight="1">
      <c r="A200" s="228"/>
      <c r="B200" s="228"/>
      <c r="C200" s="228"/>
      <c r="D200" s="228"/>
      <c r="E200" s="228"/>
      <c r="F200" s="228"/>
      <c r="G200" s="228"/>
      <c r="H200" s="228"/>
      <c r="I200" s="228"/>
      <c r="J200" s="228"/>
      <c r="K200" s="228"/>
      <c r="L200" s="228"/>
      <c r="M200" s="228"/>
      <c r="N200" s="228"/>
      <c r="O200" s="228"/>
      <c r="P200" s="228"/>
      <c r="Q200" s="228"/>
      <c r="R200" s="228"/>
      <c r="S200" s="228"/>
      <c r="T200" s="228"/>
      <c r="U200" s="228"/>
      <c r="V200" s="228"/>
      <c r="W200" s="228"/>
      <c r="X200" s="232"/>
      <c r="Y200" s="232"/>
      <c r="Z200" s="232"/>
      <c r="AA200" s="232"/>
      <c r="AB200" s="232"/>
      <c r="AC200" s="232"/>
      <c r="AD200" s="232"/>
      <c r="AE200" s="232"/>
      <c r="AF200" s="232"/>
      <c r="AG200" s="232"/>
      <c r="AH200" s="232"/>
      <c r="AI200" s="232"/>
      <c r="AJ200" s="232"/>
      <c r="AK200" s="232"/>
      <c r="AL200" s="232"/>
      <c r="AM200" s="228"/>
      <c r="AN200" s="151"/>
      <c r="AO200" s="151"/>
      <c r="AP200" s="151"/>
      <c r="AQ200" s="151"/>
      <c r="AR200" s="151"/>
      <c r="AS200" s="151"/>
      <c r="AT200" s="151"/>
      <c r="AU200" s="151"/>
      <c r="AV200" s="151"/>
      <c r="AW200" s="252"/>
      <c r="AX200" s="151"/>
      <c r="AY200" s="151"/>
      <c r="AZ200" s="151"/>
      <c r="BA200" s="151"/>
      <c r="BB200" s="215"/>
      <c r="BC200" s="215"/>
      <c r="BD200" s="221">
        <f t="shared" si="25"/>
        <v>16.333333333333332</v>
      </c>
      <c r="BE200" s="225">
        <v>58800</v>
      </c>
      <c r="BF200" s="219">
        <v>650.50440994999997</v>
      </c>
      <c r="BG200" s="219">
        <v>588.99336615988898</v>
      </c>
      <c r="BH200" s="219">
        <v>-583.38929389717305</v>
      </c>
      <c r="BI200" s="224">
        <v>52.666141162794503</v>
      </c>
      <c r="BJ200" s="224">
        <v>6.6781701417931201</v>
      </c>
      <c r="BK200" s="221">
        <f t="shared" si="26"/>
        <v>0.55754392925596363</v>
      </c>
      <c r="BL200" s="221">
        <f t="shared" si="27"/>
        <v>137.79738725107654</v>
      </c>
      <c r="BM200" s="225">
        <v>58800</v>
      </c>
      <c r="BN200" s="219">
        <v>650.50440994999997</v>
      </c>
      <c r="BO200" s="219">
        <v>564.01258210017897</v>
      </c>
      <c r="BP200" s="219">
        <v>-558.65387775116699</v>
      </c>
      <c r="BQ200" s="224">
        <v>52.495709590100397</v>
      </c>
      <c r="BR200" s="224">
        <v>6.5072545666464201</v>
      </c>
      <c r="BS200" s="221">
        <f t="shared" si="28"/>
        <v>0.37527215162374361</v>
      </c>
      <c r="BT200" s="221">
        <f t="shared" si="29"/>
        <v>137.79738725107654</v>
      </c>
      <c r="BU200" s="228"/>
      <c r="BV200" s="222">
        <v>57.587270608005497</v>
      </c>
      <c r="BW200" s="222">
        <v>43.251831043616498</v>
      </c>
      <c r="BX200" s="221">
        <f t="shared" si="30"/>
        <v>52.869146134981762</v>
      </c>
      <c r="BY200" s="221">
        <f t="shared" si="31"/>
        <v>40.028636744541203</v>
      </c>
      <c r="BZ200" s="228"/>
      <c r="CA200" s="228"/>
      <c r="CB200" s="228"/>
      <c r="CC200" s="228"/>
      <c r="CD200" s="228"/>
      <c r="CE200" s="228"/>
      <c r="CF200" s="228"/>
      <c r="CG200" s="228"/>
      <c r="CH200" s="228"/>
      <c r="CI200" s="228"/>
      <c r="CJ200" s="228"/>
      <c r="CK200" s="228"/>
      <c r="CL200" s="228"/>
      <c r="CM200" s="228"/>
      <c r="CN200" s="228"/>
      <c r="CO200" s="228"/>
      <c r="CP200" s="228"/>
      <c r="CQ200" s="228"/>
      <c r="CR200" s="228"/>
    </row>
    <row r="201" spans="1:96" ht="12" customHeight="1">
      <c r="A201" s="228"/>
      <c r="B201" s="228"/>
      <c r="C201" s="228"/>
      <c r="D201" s="228"/>
      <c r="E201" s="228"/>
      <c r="F201" s="228"/>
      <c r="G201" s="228"/>
      <c r="H201" s="228"/>
      <c r="I201" s="228"/>
      <c r="J201" s="228"/>
      <c r="K201" s="228"/>
      <c r="L201" s="228"/>
      <c r="M201" s="228"/>
      <c r="N201" s="228"/>
      <c r="O201" s="228"/>
      <c r="P201" s="228"/>
      <c r="Q201" s="228"/>
      <c r="R201" s="228"/>
      <c r="S201" s="228"/>
      <c r="T201" s="228"/>
      <c r="U201" s="228"/>
      <c r="V201" s="228"/>
      <c r="W201" s="228"/>
      <c r="X201" s="232"/>
      <c r="Y201" s="232"/>
      <c r="Z201" s="232"/>
      <c r="AA201" s="232"/>
      <c r="AB201" s="232"/>
      <c r="AC201" s="232"/>
      <c r="AD201" s="232"/>
      <c r="AE201" s="232"/>
      <c r="AF201" s="232"/>
      <c r="AG201" s="232"/>
      <c r="AH201" s="232"/>
      <c r="AI201" s="232"/>
      <c r="AJ201" s="232"/>
      <c r="AK201" s="232"/>
      <c r="AL201" s="232"/>
      <c r="AM201" s="228"/>
      <c r="AN201" s="151"/>
      <c r="AO201" s="151"/>
      <c r="AP201" s="151"/>
      <c r="AQ201" s="151"/>
      <c r="AR201" s="151"/>
      <c r="AS201" s="151"/>
      <c r="AT201" s="151"/>
      <c r="AU201" s="151"/>
      <c r="AV201" s="151"/>
      <c r="AW201" s="252"/>
      <c r="AX201" s="151"/>
      <c r="AY201" s="151"/>
      <c r="AZ201" s="151"/>
      <c r="BA201" s="151"/>
      <c r="BB201" s="215"/>
      <c r="BC201" s="215"/>
      <c r="BD201" s="221">
        <f t="shared" si="25"/>
        <v>16.416666666666668</v>
      </c>
      <c r="BE201" s="225">
        <v>59100</v>
      </c>
      <c r="BF201" s="219">
        <v>648.18613731000005</v>
      </c>
      <c r="BG201" s="219">
        <v>601.12952626898095</v>
      </c>
      <c r="BH201" s="219">
        <v>-596.05064827497597</v>
      </c>
      <c r="BI201" s="224">
        <v>52.750070845671701</v>
      </c>
      <c r="BJ201" s="224">
        <v>6.7582185654578701</v>
      </c>
      <c r="BK201" s="221">
        <f t="shared" si="26"/>
        <v>0.6375923529207137</v>
      </c>
      <c r="BL201" s="221">
        <f t="shared" si="27"/>
        <v>135.47911461107662</v>
      </c>
      <c r="BM201" s="225">
        <v>59100</v>
      </c>
      <c r="BN201" s="219">
        <v>648.18613731000005</v>
      </c>
      <c r="BO201" s="219">
        <v>573.92323972021904</v>
      </c>
      <c r="BP201" s="219">
        <v>-568.83478164499797</v>
      </c>
      <c r="BQ201" s="224">
        <v>52.564943940660498</v>
      </c>
      <c r="BR201" s="224">
        <v>6.5742933851427896</v>
      </c>
      <c r="BS201" s="221">
        <f t="shared" si="28"/>
        <v>0.44231097012011311</v>
      </c>
      <c r="BT201" s="221">
        <f t="shared" si="29"/>
        <v>135.47911461107662</v>
      </c>
      <c r="BU201" s="228"/>
      <c r="BV201" s="222">
        <v>68.5989181099429</v>
      </c>
      <c r="BW201" s="222">
        <v>50.422741079447903</v>
      </c>
      <c r="BX201" s="221">
        <f t="shared" si="30"/>
        <v>63.880793636919165</v>
      </c>
      <c r="BY201" s="221">
        <f t="shared" si="31"/>
        <v>47.199546780372607</v>
      </c>
      <c r="BZ201" s="228"/>
      <c r="CA201" s="228"/>
      <c r="CB201" s="228"/>
      <c r="CC201" s="228"/>
      <c r="CD201" s="228"/>
      <c r="CE201" s="228"/>
      <c r="CF201" s="228"/>
      <c r="CG201" s="228"/>
      <c r="CH201" s="228"/>
      <c r="CI201" s="228"/>
      <c r="CJ201" s="228"/>
      <c r="CK201" s="228"/>
      <c r="CL201" s="228"/>
      <c r="CM201" s="228"/>
      <c r="CN201" s="228"/>
      <c r="CO201" s="228"/>
      <c r="CP201" s="228"/>
      <c r="CQ201" s="228"/>
      <c r="CR201" s="228"/>
    </row>
    <row r="202" spans="1:96" ht="12" customHeight="1">
      <c r="A202" s="228"/>
      <c r="B202" s="228"/>
      <c r="C202" s="228"/>
      <c r="D202" s="228"/>
      <c r="E202" s="228"/>
      <c r="F202" s="228"/>
      <c r="G202" s="228"/>
      <c r="H202" s="228"/>
      <c r="I202" s="228"/>
      <c r="J202" s="228"/>
      <c r="K202" s="228"/>
      <c r="L202" s="228"/>
      <c r="M202" s="228"/>
      <c r="N202" s="228"/>
      <c r="O202" s="228"/>
      <c r="P202" s="228"/>
      <c r="Q202" s="228"/>
      <c r="R202" s="228"/>
      <c r="S202" s="228"/>
      <c r="T202" s="228"/>
      <c r="U202" s="228"/>
      <c r="V202" s="228"/>
      <c r="W202" s="228"/>
      <c r="X202" s="232"/>
      <c r="Y202" s="232"/>
      <c r="Z202" s="232"/>
      <c r="AA202" s="232"/>
      <c r="AB202" s="232"/>
      <c r="AC202" s="232"/>
      <c r="AD202" s="232"/>
      <c r="AE202" s="232"/>
      <c r="AF202" s="232"/>
      <c r="AG202" s="232"/>
      <c r="AH202" s="232"/>
      <c r="AI202" s="232"/>
      <c r="AJ202" s="232"/>
      <c r="AK202" s="232"/>
      <c r="AL202" s="232"/>
      <c r="AM202" s="228"/>
      <c r="AN202" s="151"/>
      <c r="AO202" s="151"/>
      <c r="AP202" s="151"/>
      <c r="AQ202" s="151"/>
      <c r="AR202" s="151"/>
      <c r="AS202" s="151"/>
      <c r="AT202" s="151"/>
      <c r="AU202" s="151"/>
      <c r="AV202" s="151"/>
      <c r="AW202" s="252"/>
      <c r="AX202" s="151"/>
      <c r="AY202" s="151"/>
      <c r="AZ202" s="151"/>
      <c r="BA202" s="151"/>
      <c r="BB202" s="215"/>
      <c r="BC202" s="215"/>
      <c r="BD202" s="221">
        <f t="shared" si="25"/>
        <v>16.5</v>
      </c>
      <c r="BE202" s="225">
        <v>59400</v>
      </c>
      <c r="BF202" s="219">
        <v>644.35058158000004</v>
      </c>
      <c r="BG202" s="219">
        <v>611.99906706466504</v>
      </c>
      <c r="BH202" s="219">
        <v>-607.48497193890103</v>
      </c>
      <c r="BI202" s="224">
        <v>52.824968401613802</v>
      </c>
      <c r="BJ202" s="224">
        <v>6.8290727588884099</v>
      </c>
      <c r="BK202" s="221">
        <f t="shared" si="26"/>
        <v>0.70844654635125348</v>
      </c>
      <c r="BL202" s="221">
        <f t="shared" si="27"/>
        <v>131.64355888107661</v>
      </c>
      <c r="BM202" s="225">
        <v>59400</v>
      </c>
      <c r="BN202" s="219">
        <v>644.35058158000004</v>
      </c>
      <c r="BO202" s="219">
        <v>582.95457347742899</v>
      </c>
      <c r="BP202" s="219">
        <v>-578.18982785546496</v>
      </c>
      <c r="BQ202" s="224">
        <v>52.627877124296802</v>
      </c>
      <c r="BR202" s="224">
        <v>6.6347286624962596</v>
      </c>
      <c r="BS202" s="221">
        <f t="shared" si="28"/>
        <v>0.5027462474735831</v>
      </c>
      <c r="BT202" s="221">
        <f t="shared" si="29"/>
        <v>131.64355888107661</v>
      </c>
      <c r="BU202" s="228"/>
      <c r="BV202" s="222">
        <v>78.859264792928002</v>
      </c>
      <c r="BW202" s="222">
        <v>57.041417235932997</v>
      </c>
      <c r="BX202" s="221">
        <f t="shared" si="30"/>
        <v>74.141140319904267</v>
      </c>
      <c r="BY202" s="221">
        <f t="shared" si="31"/>
        <v>53.818222936857701</v>
      </c>
      <c r="BZ202" s="228"/>
      <c r="CA202" s="228"/>
      <c r="CB202" s="228"/>
      <c r="CC202" s="228"/>
      <c r="CD202" s="228"/>
      <c r="CE202" s="228"/>
      <c r="CF202" s="228"/>
      <c r="CG202" s="228"/>
      <c r="CH202" s="228"/>
      <c r="CI202" s="228"/>
      <c r="CJ202" s="228"/>
      <c r="CK202" s="228"/>
      <c r="CL202" s="228"/>
      <c r="CM202" s="228"/>
      <c r="CN202" s="228"/>
      <c r="CO202" s="228"/>
      <c r="CP202" s="228"/>
      <c r="CQ202" s="228"/>
      <c r="CR202" s="228"/>
    </row>
    <row r="203" spans="1:96" ht="12" customHeight="1">
      <c r="A203" s="228"/>
      <c r="B203" s="228"/>
      <c r="C203" s="228"/>
      <c r="D203" s="228"/>
      <c r="E203" s="228"/>
      <c r="F203" s="228"/>
      <c r="G203" s="228"/>
      <c r="H203" s="228"/>
      <c r="I203" s="228"/>
      <c r="J203" s="228"/>
      <c r="K203" s="228"/>
      <c r="L203" s="228"/>
      <c r="M203" s="228"/>
      <c r="N203" s="228"/>
      <c r="O203" s="228"/>
      <c r="P203" s="228"/>
      <c r="Q203" s="228"/>
      <c r="R203" s="228"/>
      <c r="S203" s="228"/>
      <c r="T203" s="228"/>
      <c r="U203" s="228"/>
      <c r="V203" s="228"/>
      <c r="W203" s="228"/>
      <c r="X203" s="232"/>
      <c r="Y203" s="232"/>
      <c r="Z203" s="232"/>
      <c r="AA203" s="232"/>
      <c r="AB203" s="232"/>
      <c r="AC203" s="232"/>
      <c r="AD203" s="232"/>
      <c r="AE203" s="232"/>
      <c r="AF203" s="232"/>
      <c r="AG203" s="232"/>
      <c r="AH203" s="232"/>
      <c r="AI203" s="232"/>
      <c r="AJ203" s="232"/>
      <c r="AK203" s="232"/>
      <c r="AL203" s="232"/>
      <c r="AM203" s="228"/>
      <c r="AN203" s="151"/>
      <c r="AO203" s="151"/>
      <c r="AP203" s="151"/>
      <c r="AQ203" s="151"/>
      <c r="AR203" s="151"/>
      <c r="AS203" s="151"/>
      <c r="AT203" s="151"/>
      <c r="AU203" s="151"/>
      <c r="AV203" s="151"/>
      <c r="AW203" s="252"/>
      <c r="AX203" s="151"/>
      <c r="AY203" s="151"/>
      <c r="AZ203" s="151"/>
      <c r="BA203" s="151"/>
      <c r="BB203" s="215"/>
      <c r="BC203" s="215"/>
      <c r="BD203" s="221">
        <f t="shared" si="25"/>
        <v>16.583333333333332</v>
      </c>
      <c r="BE203" s="225">
        <v>59700</v>
      </c>
      <c r="BF203" s="219">
        <v>639.03976589000001</v>
      </c>
      <c r="BG203" s="219">
        <v>621.49919607221204</v>
      </c>
      <c r="BH203" s="219">
        <v>-617.58001362216805</v>
      </c>
      <c r="BI203" s="224">
        <v>52.890319037255402</v>
      </c>
      <c r="BJ203" s="224">
        <v>6.8902721490782497</v>
      </c>
      <c r="BK203" s="221">
        <f t="shared" si="26"/>
        <v>0.76964593654109326</v>
      </c>
      <c r="BL203" s="221">
        <f t="shared" si="27"/>
        <v>126.33274319107659</v>
      </c>
      <c r="BM203" s="225">
        <v>59700</v>
      </c>
      <c r="BN203" s="219">
        <v>639.03976589000001</v>
      </c>
      <c r="BO203" s="219">
        <v>591.00823112120702</v>
      </c>
      <c r="BP203" s="219">
        <v>-586.61350744232004</v>
      </c>
      <c r="BQ203" s="224">
        <v>52.683938362347099</v>
      </c>
      <c r="BR203" s="224">
        <v>6.68803958016289</v>
      </c>
      <c r="BS203" s="221">
        <f t="shared" si="28"/>
        <v>0.55605716514021353</v>
      </c>
      <c r="BT203" s="221">
        <f t="shared" si="29"/>
        <v>126.33274319107659</v>
      </c>
      <c r="BU203" s="228"/>
      <c r="BV203" s="222">
        <v>88.255938522266902</v>
      </c>
      <c r="BW203" s="222">
        <v>63.035371244250904</v>
      </c>
      <c r="BX203" s="221">
        <f t="shared" si="30"/>
        <v>83.537814049243167</v>
      </c>
      <c r="BY203" s="221">
        <f t="shared" si="31"/>
        <v>59.812176945175608</v>
      </c>
      <c r="BZ203" s="228"/>
      <c r="CA203" s="228"/>
      <c r="CB203" s="228"/>
      <c r="CC203" s="228"/>
      <c r="CD203" s="228"/>
      <c r="CE203" s="228"/>
      <c r="CF203" s="228"/>
      <c r="CG203" s="228"/>
      <c r="CH203" s="228"/>
      <c r="CI203" s="228"/>
      <c r="CJ203" s="228"/>
      <c r="CK203" s="228"/>
      <c r="CL203" s="228"/>
      <c r="CM203" s="228"/>
      <c r="CN203" s="228"/>
      <c r="CO203" s="228"/>
      <c r="CP203" s="228"/>
      <c r="CQ203" s="228"/>
      <c r="CR203" s="228"/>
    </row>
    <row r="204" spans="1:96" ht="12" customHeight="1">
      <c r="A204" s="228"/>
      <c r="B204" s="228"/>
      <c r="C204" s="228"/>
      <c r="D204" s="228"/>
      <c r="E204" s="228"/>
      <c r="F204" s="228"/>
      <c r="G204" s="228"/>
      <c r="H204" s="228"/>
      <c r="I204" s="228"/>
      <c r="J204" s="228"/>
      <c r="K204" s="228"/>
      <c r="L204" s="228"/>
      <c r="M204" s="228"/>
      <c r="N204" s="228"/>
      <c r="O204" s="228"/>
      <c r="P204" s="228"/>
      <c r="Q204" s="228"/>
      <c r="R204" s="228"/>
      <c r="S204" s="228"/>
      <c r="T204" s="228"/>
      <c r="U204" s="228"/>
      <c r="V204" s="228"/>
      <c r="W204" s="228"/>
      <c r="X204" s="232"/>
      <c r="Y204" s="232"/>
      <c r="Z204" s="232"/>
      <c r="AA204" s="232"/>
      <c r="AB204" s="232"/>
      <c r="AC204" s="232"/>
      <c r="AD204" s="232"/>
      <c r="AE204" s="232"/>
      <c r="AF204" s="232"/>
      <c r="AG204" s="232"/>
      <c r="AH204" s="232"/>
      <c r="AI204" s="232"/>
      <c r="AJ204" s="232"/>
      <c r="AK204" s="232"/>
      <c r="AL204" s="232"/>
      <c r="AM204" s="228"/>
      <c r="AN204" s="151"/>
      <c r="AO204" s="151"/>
      <c r="AP204" s="151"/>
      <c r="AQ204" s="151"/>
      <c r="AR204" s="151"/>
      <c r="AS204" s="151"/>
      <c r="AT204" s="151"/>
      <c r="AU204" s="151"/>
      <c r="AV204" s="151"/>
      <c r="AW204" s="252"/>
      <c r="AX204" s="151"/>
      <c r="AY204" s="151"/>
      <c r="AZ204" s="151"/>
      <c r="BA204" s="151"/>
      <c r="BB204" s="215"/>
      <c r="BC204" s="215"/>
      <c r="BD204" s="221">
        <f t="shared" si="25"/>
        <v>16.666666666666668</v>
      </c>
      <c r="BE204" s="225">
        <v>60000</v>
      </c>
      <c r="BF204" s="219">
        <v>632.31187666999904</v>
      </c>
      <c r="BG204" s="219">
        <v>629.55046774851405</v>
      </c>
      <c r="BH204" s="219">
        <v>-626.24772056134498</v>
      </c>
      <c r="BI204" s="224">
        <v>52.945751306932799</v>
      </c>
      <c r="BJ204" s="224">
        <v>6.9414912124547703</v>
      </c>
      <c r="BK204" s="221">
        <f t="shared" si="26"/>
        <v>0.82086499991761386</v>
      </c>
      <c r="BL204" s="221">
        <f t="shared" si="27"/>
        <v>119.60485397107561</v>
      </c>
      <c r="BM204" s="225">
        <v>60000</v>
      </c>
      <c r="BN204" s="219">
        <v>632.31187666999904</v>
      </c>
      <c r="BO204" s="219">
        <v>598.00389765271598</v>
      </c>
      <c r="BP204" s="219">
        <v>-594.01850238453903</v>
      </c>
      <c r="BQ204" s="224">
        <v>52.732677841898798</v>
      </c>
      <c r="BR204" s="224">
        <v>6.7338221291595497</v>
      </c>
      <c r="BS204" s="221">
        <f t="shared" si="28"/>
        <v>0.60183971413687321</v>
      </c>
      <c r="BT204" s="221">
        <f t="shared" si="29"/>
        <v>119.60485397107561</v>
      </c>
      <c r="BU204" s="228"/>
      <c r="BV204" s="222">
        <v>96.686026178295407</v>
      </c>
      <c r="BW204" s="222">
        <v>68.338956842342398</v>
      </c>
      <c r="BX204" s="221">
        <f t="shared" si="30"/>
        <v>91.967901705271672</v>
      </c>
      <c r="BY204" s="221">
        <f t="shared" si="31"/>
        <v>65.115762543267095</v>
      </c>
      <c r="BZ204" s="228"/>
      <c r="CA204" s="228"/>
      <c r="CB204" s="228"/>
      <c r="CC204" s="228"/>
      <c r="CD204" s="228"/>
      <c r="CE204" s="228"/>
      <c r="CF204" s="228"/>
      <c r="CG204" s="228"/>
      <c r="CH204" s="228"/>
      <c r="CI204" s="228"/>
      <c r="CJ204" s="228"/>
      <c r="CK204" s="228"/>
      <c r="CL204" s="228"/>
      <c r="CM204" s="228"/>
      <c r="CN204" s="228"/>
      <c r="CO204" s="228"/>
      <c r="CP204" s="228"/>
      <c r="CQ204" s="228"/>
      <c r="CR204" s="228"/>
    </row>
    <row r="205" spans="1:96" ht="12" customHeight="1">
      <c r="A205" s="228"/>
      <c r="B205" s="228"/>
      <c r="C205" s="228"/>
      <c r="D205" s="228"/>
      <c r="E205" s="228"/>
      <c r="F205" s="228"/>
      <c r="G205" s="228"/>
      <c r="H205" s="228"/>
      <c r="I205" s="228"/>
      <c r="J205" s="228"/>
      <c r="K205" s="228"/>
      <c r="L205" s="228"/>
      <c r="M205" s="228"/>
      <c r="N205" s="228"/>
      <c r="O205" s="228"/>
      <c r="P205" s="228"/>
      <c r="Q205" s="228"/>
      <c r="R205" s="228"/>
      <c r="S205" s="228"/>
      <c r="T205" s="228"/>
      <c r="U205" s="228"/>
      <c r="V205" s="228"/>
      <c r="W205" s="228"/>
      <c r="X205" s="232"/>
      <c r="Y205" s="232"/>
      <c r="Z205" s="232"/>
      <c r="AA205" s="232"/>
      <c r="AB205" s="232"/>
      <c r="AC205" s="232"/>
      <c r="AD205" s="232"/>
      <c r="AE205" s="232"/>
      <c r="AF205" s="232"/>
      <c r="AG205" s="232"/>
      <c r="AH205" s="232"/>
      <c r="AI205" s="232"/>
      <c r="AJ205" s="232"/>
      <c r="AK205" s="232"/>
      <c r="AL205" s="232"/>
      <c r="AM205" s="228"/>
      <c r="AN205" s="151"/>
      <c r="AO205" s="151"/>
      <c r="AP205" s="151"/>
      <c r="AQ205" s="151"/>
      <c r="AR205" s="151"/>
      <c r="AS205" s="151"/>
      <c r="AT205" s="151"/>
      <c r="AU205" s="151"/>
      <c r="AV205" s="151"/>
      <c r="AW205" s="252"/>
      <c r="AX205" s="151"/>
      <c r="AY205" s="151"/>
      <c r="AZ205" s="151"/>
      <c r="BA205" s="151"/>
      <c r="BB205" s="215"/>
      <c r="BC205" s="215"/>
      <c r="BD205" s="221">
        <f t="shared" si="25"/>
        <v>16.75</v>
      </c>
      <c r="BE205" s="225">
        <v>60300</v>
      </c>
      <c r="BF205" s="219">
        <v>624.24062605999995</v>
      </c>
      <c r="BG205" s="219">
        <v>636.09587908038804</v>
      </c>
      <c r="BH205" s="219">
        <v>-633.423290727054</v>
      </c>
      <c r="BI205" s="224">
        <v>52.991023420520499</v>
      </c>
      <c r="BJ205" s="224">
        <v>6.9825270241699497</v>
      </c>
      <c r="BK205" s="221">
        <f t="shared" si="26"/>
        <v>0.86190081163279331</v>
      </c>
      <c r="BL205" s="221">
        <f t="shared" si="27"/>
        <v>111.53360336107653</v>
      </c>
      <c r="BM205" s="225">
        <v>60300</v>
      </c>
      <c r="BN205" s="219">
        <v>624.24062605999995</v>
      </c>
      <c r="BO205" s="219">
        <v>603.87918101433695</v>
      </c>
      <c r="BP205" s="219">
        <v>-600.335658800435</v>
      </c>
      <c r="BQ205" s="224">
        <v>52.773759876447201</v>
      </c>
      <c r="BR205" s="224">
        <v>6.7717822846987801</v>
      </c>
      <c r="BS205" s="221">
        <f t="shared" si="28"/>
        <v>0.63979986967610358</v>
      </c>
      <c r="BT205" s="221">
        <f t="shared" si="29"/>
        <v>111.53360336107653</v>
      </c>
      <c r="BU205" s="228"/>
      <c r="BV205" s="222">
        <v>104.057200769068</v>
      </c>
      <c r="BW205" s="222">
        <v>72.894088738004896</v>
      </c>
      <c r="BX205" s="221">
        <f t="shared" si="30"/>
        <v>99.339076296044269</v>
      </c>
      <c r="BY205" s="221">
        <f t="shared" si="31"/>
        <v>69.670894438929594</v>
      </c>
      <c r="BZ205" s="228"/>
      <c r="CA205" s="228"/>
      <c r="CB205" s="228"/>
      <c r="CC205" s="228"/>
      <c r="CD205" s="228"/>
      <c r="CE205" s="228"/>
      <c r="CF205" s="228"/>
      <c r="CG205" s="228"/>
      <c r="CH205" s="228"/>
      <c r="CI205" s="228"/>
      <c r="CJ205" s="228"/>
      <c r="CK205" s="228"/>
      <c r="CL205" s="228"/>
      <c r="CM205" s="228"/>
      <c r="CN205" s="228"/>
      <c r="CO205" s="228"/>
      <c r="CP205" s="228"/>
      <c r="CQ205" s="228"/>
      <c r="CR205" s="228"/>
    </row>
    <row r="206" spans="1:96" ht="12" customHeight="1">
      <c r="A206" s="228"/>
      <c r="B206" s="228"/>
      <c r="C206" s="228"/>
      <c r="D206" s="228"/>
      <c r="E206" s="228"/>
      <c r="F206" s="228"/>
      <c r="G206" s="228"/>
      <c r="H206" s="228"/>
      <c r="I206" s="228"/>
      <c r="J206" s="228"/>
      <c r="K206" s="228"/>
      <c r="L206" s="228"/>
      <c r="M206" s="228"/>
      <c r="N206" s="228"/>
      <c r="O206" s="228"/>
      <c r="P206" s="228"/>
      <c r="Q206" s="228"/>
      <c r="R206" s="228"/>
      <c r="S206" s="228"/>
      <c r="T206" s="228"/>
      <c r="U206" s="228"/>
      <c r="V206" s="228"/>
      <c r="W206" s="228"/>
      <c r="X206" s="232"/>
      <c r="Y206" s="232"/>
      <c r="Z206" s="232"/>
      <c r="AA206" s="232"/>
      <c r="AB206" s="232"/>
      <c r="AC206" s="232"/>
      <c r="AD206" s="232"/>
      <c r="AE206" s="232"/>
      <c r="AF206" s="232"/>
      <c r="AG206" s="232"/>
      <c r="AH206" s="232"/>
      <c r="AI206" s="232"/>
      <c r="AJ206" s="232"/>
      <c r="AK206" s="232"/>
      <c r="AL206" s="232"/>
      <c r="AM206" s="228"/>
      <c r="AN206" s="151"/>
      <c r="AO206" s="151"/>
      <c r="AP206" s="151"/>
      <c r="AQ206" s="151"/>
      <c r="AR206" s="151"/>
      <c r="AS206" s="151"/>
      <c r="AT206" s="151"/>
      <c r="AU206" s="151"/>
      <c r="AV206" s="151"/>
      <c r="AW206" s="252"/>
      <c r="AX206" s="151"/>
      <c r="AY206" s="151"/>
      <c r="AZ206" s="151"/>
      <c r="BA206" s="151"/>
      <c r="BB206" s="215"/>
      <c r="BC206" s="215"/>
      <c r="BD206" s="221">
        <f t="shared" si="25"/>
        <v>16.833333333333332</v>
      </c>
      <c r="BE206" s="225">
        <v>60600</v>
      </c>
      <c r="BF206" s="219">
        <v>614.91444438999997</v>
      </c>
      <c r="BG206" s="219">
        <v>641.09978825975804</v>
      </c>
      <c r="BH206" s="219">
        <v>-639.06403069367298</v>
      </c>
      <c r="BI206" s="224">
        <v>53.026010558004302</v>
      </c>
      <c r="BJ206" s="224">
        <v>7.0132877524100898</v>
      </c>
      <c r="BK206" s="221">
        <f t="shared" si="26"/>
        <v>0.8926615398729334</v>
      </c>
      <c r="BL206" s="221">
        <f t="shared" si="27"/>
        <v>102.20742169107655</v>
      </c>
      <c r="BM206" s="225">
        <v>60600</v>
      </c>
      <c r="BN206" s="219">
        <v>614.91444438999997</v>
      </c>
      <c r="BO206" s="219">
        <v>608.58921456702001</v>
      </c>
      <c r="BP206" s="219">
        <v>-605.51364266263704</v>
      </c>
      <c r="BQ206" s="224">
        <v>52.8069553745866</v>
      </c>
      <c r="BR206" s="224">
        <v>6.8017286936794799</v>
      </c>
      <c r="BS206" s="221">
        <f t="shared" si="28"/>
        <v>0.66974627865680336</v>
      </c>
      <c r="BT206" s="221">
        <f t="shared" si="29"/>
        <v>102.20742169107655</v>
      </c>
      <c r="BU206" s="228"/>
      <c r="BV206" s="222">
        <v>110.288732602932</v>
      </c>
      <c r="BW206" s="222">
        <v>76.650878763641103</v>
      </c>
      <c r="BX206" s="221">
        <f t="shared" si="30"/>
        <v>105.57060812990827</v>
      </c>
      <c r="BY206" s="221">
        <f t="shared" si="31"/>
        <v>73.4276844645658</v>
      </c>
      <c r="BZ206" s="228"/>
      <c r="CA206" s="228"/>
      <c r="CB206" s="228"/>
      <c r="CC206" s="228"/>
      <c r="CD206" s="228"/>
      <c r="CE206" s="228"/>
      <c r="CF206" s="228"/>
      <c r="CG206" s="228"/>
      <c r="CH206" s="228"/>
      <c r="CI206" s="228"/>
      <c r="CJ206" s="228"/>
      <c r="CK206" s="228"/>
      <c r="CL206" s="228"/>
      <c r="CM206" s="228"/>
      <c r="CN206" s="228"/>
      <c r="CO206" s="228"/>
      <c r="CP206" s="228"/>
      <c r="CQ206" s="228"/>
      <c r="CR206" s="228"/>
    </row>
    <row r="207" spans="1:96" ht="12" customHeight="1">
      <c r="A207" s="228"/>
      <c r="B207" s="228"/>
      <c r="C207" s="228"/>
      <c r="D207" s="228"/>
      <c r="E207" s="228"/>
      <c r="F207" s="228"/>
      <c r="G207" s="228"/>
      <c r="H207" s="228"/>
      <c r="I207" s="228"/>
      <c r="J207" s="228"/>
      <c r="K207" s="228"/>
      <c r="L207" s="228"/>
      <c r="M207" s="228"/>
      <c r="N207" s="228"/>
      <c r="O207" s="228"/>
      <c r="P207" s="228"/>
      <c r="Q207" s="228"/>
      <c r="R207" s="228"/>
      <c r="S207" s="228"/>
      <c r="T207" s="228"/>
      <c r="U207" s="228"/>
      <c r="V207" s="228"/>
      <c r="W207" s="228"/>
      <c r="X207" s="232"/>
      <c r="Y207" s="232"/>
      <c r="Z207" s="232"/>
      <c r="AA207" s="232"/>
      <c r="AB207" s="232"/>
      <c r="AC207" s="232"/>
      <c r="AD207" s="232"/>
      <c r="AE207" s="232"/>
      <c r="AF207" s="232"/>
      <c r="AG207" s="232"/>
      <c r="AH207" s="232"/>
      <c r="AI207" s="232"/>
      <c r="AJ207" s="232"/>
      <c r="AK207" s="232"/>
      <c r="AL207" s="232"/>
      <c r="AM207" s="228"/>
      <c r="AN207" s="151"/>
      <c r="AO207" s="151"/>
      <c r="AP207" s="151"/>
      <c r="AQ207" s="151"/>
      <c r="AR207" s="151"/>
      <c r="AS207" s="151"/>
      <c r="AT207" s="151"/>
      <c r="AU207" s="151"/>
      <c r="AV207" s="151"/>
      <c r="AW207" s="252"/>
      <c r="AX207" s="151"/>
      <c r="AY207" s="151"/>
      <c r="AZ207" s="151"/>
      <c r="BA207" s="151"/>
      <c r="BB207" s="215"/>
      <c r="BC207" s="215"/>
      <c r="BD207" s="221">
        <f t="shared" si="25"/>
        <v>16.916666666666668</v>
      </c>
      <c r="BE207" s="225">
        <v>60900</v>
      </c>
      <c r="BF207" s="219">
        <v>604.43551124999999</v>
      </c>
      <c r="BG207" s="219">
        <v>644.54670378004801</v>
      </c>
      <c r="BH207" s="219">
        <v>-643.14807875529198</v>
      </c>
      <c r="BI207" s="224">
        <v>53.050693308250899</v>
      </c>
      <c r="BJ207" s="224">
        <v>7.0337821579530502</v>
      </c>
      <c r="BK207" s="221">
        <f t="shared" si="26"/>
        <v>0.91315594541589373</v>
      </c>
      <c r="BL207" s="221">
        <f t="shared" si="27"/>
        <v>91.728488551076566</v>
      </c>
      <c r="BM207" s="225">
        <v>60900</v>
      </c>
      <c r="BN207" s="219">
        <v>604.43551124999999</v>
      </c>
      <c r="BO207" s="219">
        <v>612.10603342894001</v>
      </c>
      <c r="BP207" s="219">
        <v>-609.51834575433099</v>
      </c>
      <c r="BQ207" s="224">
        <v>52.832134041250399</v>
      </c>
      <c r="BR207" s="224">
        <v>6.8235652084674498</v>
      </c>
      <c r="BS207" s="221">
        <f t="shared" si="28"/>
        <v>0.69158279344477336</v>
      </c>
      <c r="BT207" s="221">
        <f t="shared" si="29"/>
        <v>91.728488551076566</v>
      </c>
      <c r="BU207" s="228"/>
      <c r="BV207" s="222">
        <v>115.312373446547</v>
      </c>
      <c r="BW207" s="222">
        <v>79.568182255447596</v>
      </c>
      <c r="BX207" s="221">
        <f t="shared" si="30"/>
        <v>110.59424897352326</v>
      </c>
      <c r="BY207" s="221">
        <f t="shared" si="31"/>
        <v>76.344987956372293</v>
      </c>
      <c r="BZ207" s="228"/>
      <c r="CA207" s="228"/>
      <c r="CB207" s="228"/>
      <c r="CC207" s="228"/>
      <c r="CD207" s="228"/>
      <c r="CE207" s="228"/>
      <c r="CF207" s="228"/>
      <c r="CG207" s="228"/>
      <c r="CH207" s="228"/>
      <c r="CI207" s="228"/>
      <c r="CJ207" s="228"/>
      <c r="CK207" s="228"/>
      <c r="CL207" s="228"/>
      <c r="CM207" s="228"/>
      <c r="CN207" s="228"/>
      <c r="CO207" s="228"/>
      <c r="CP207" s="228"/>
      <c r="CQ207" s="228"/>
      <c r="CR207" s="228"/>
    </row>
    <row r="208" spans="1:96" ht="12" customHeight="1">
      <c r="A208" s="228"/>
      <c r="B208" s="228"/>
      <c r="C208" s="228"/>
      <c r="D208" s="228"/>
      <c r="E208" s="228"/>
      <c r="F208" s="228"/>
      <c r="G208" s="228"/>
      <c r="H208" s="228"/>
      <c r="I208" s="228"/>
      <c r="J208" s="228"/>
      <c r="K208" s="228"/>
      <c r="L208" s="228"/>
      <c r="M208" s="228"/>
      <c r="N208" s="228"/>
      <c r="O208" s="228"/>
      <c r="P208" s="228"/>
      <c r="Q208" s="228"/>
      <c r="R208" s="228"/>
      <c r="S208" s="228"/>
      <c r="T208" s="228"/>
      <c r="U208" s="228"/>
      <c r="V208" s="228"/>
      <c r="W208" s="228"/>
      <c r="X208" s="232"/>
      <c r="Y208" s="232"/>
      <c r="Z208" s="232"/>
      <c r="AA208" s="232"/>
      <c r="AB208" s="232"/>
      <c r="AC208" s="232"/>
      <c r="AD208" s="232"/>
      <c r="AE208" s="232"/>
      <c r="AF208" s="232"/>
      <c r="AG208" s="232"/>
      <c r="AH208" s="232"/>
      <c r="AI208" s="232"/>
      <c r="AJ208" s="232"/>
      <c r="AK208" s="232"/>
      <c r="AL208" s="232"/>
      <c r="AM208" s="228"/>
      <c r="AN208" s="151"/>
      <c r="AO208" s="151"/>
      <c r="AP208" s="151"/>
      <c r="AQ208" s="151"/>
      <c r="AR208" s="151"/>
      <c r="AS208" s="151"/>
      <c r="AT208" s="151"/>
      <c r="AU208" s="151"/>
      <c r="AV208" s="151"/>
      <c r="AW208" s="252"/>
      <c r="AX208" s="151"/>
      <c r="AY208" s="151"/>
      <c r="AZ208" s="151"/>
      <c r="BA208" s="151"/>
      <c r="BB208" s="215"/>
      <c r="BC208" s="215"/>
      <c r="BD208" s="221">
        <f t="shared" si="25"/>
        <v>17</v>
      </c>
      <c r="BE208" s="225">
        <v>61200</v>
      </c>
      <c r="BF208" s="219">
        <v>592.91863602000001</v>
      </c>
      <c r="BG208" s="219">
        <v>646.43997562097195</v>
      </c>
      <c r="BH208" s="219">
        <v>-645.67303215884203</v>
      </c>
      <c r="BI208" s="224">
        <v>53.065147212949697</v>
      </c>
      <c r="BJ208" s="224">
        <v>7.0441100581150602</v>
      </c>
      <c r="BK208" s="221">
        <f t="shared" si="26"/>
        <v>0.92348384557790375</v>
      </c>
      <c r="BL208" s="221">
        <f t="shared" si="27"/>
        <v>80.211613321076584</v>
      </c>
      <c r="BM208" s="225">
        <v>61200</v>
      </c>
      <c r="BN208" s="219">
        <v>592.91863602000001</v>
      </c>
      <c r="BO208" s="219">
        <v>614.41776993049098</v>
      </c>
      <c r="BP208" s="219">
        <v>-612.33209528191503</v>
      </c>
      <c r="BQ208" s="224">
        <v>52.849256583594197</v>
      </c>
      <c r="BR208" s="224">
        <v>6.8372834755488396</v>
      </c>
      <c r="BS208" s="221">
        <f t="shared" si="28"/>
        <v>0.70530106052616315</v>
      </c>
      <c r="BT208" s="221">
        <f t="shared" si="29"/>
        <v>80.211613321076584</v>
      </c>
      <c r="BU208" s="228"/>
      <c r="BV208" s="222">
        <v>119.07310398497501</v>
      </c>
      <c r="BW208" s="222">
        <v>81.614048673052807</v>
      </c>
      <c r="BX208" s="221">
        <f t="shared" si="30"/>
        <v>114.35497951195127</v>
      </c>
      <c r="BY208" s="221">
        <f t="shared" si="31"/>
        <v>78.390854373977504</v>
      </c>
      <c r="BZ208" s="228"/>
      <c r="CA208" s="228"/>
      <c r="CB208" s="228"/>
      <c r="CC208" s="228"/>
      <c r="CD208" s="228"/>
      <c r="CE208" s="228"/>
      <c r="CF208" s="228"/>
      <c r="CG208" s="228"/>
      <c r="CH208" s="228"/>
      <c r="CI208" s="228"/>
      <c r="CJ208" s="228"/>
      <c r="CK208" s="228"/>
      <c r="CL208" s="228"/>
      <c r="CM208" s="228"/>
      <c r="CN208" s="228"/>
      <c r="CO208" s="228"/>
      <c r="CP208" s="228"/>
      <c r="CQ208" s="228"/>
      <c r="CR208" s="228"/>
    </row>
    <row r="209" spans="1:96" ht="12" customHeight="1">
      <c r="A209" s="228"/>
      <c r="B209" s="228"/>
      <c r="C209" s="228"/>
      <c r="D209" s="228"/>
      <c r="E209" s="228"/>
      <c r="F209" s="228"/>
      <c r="G209" s="228"/>
      <c r="H209" s="228"/>
      <c r="I209" s="228"/>
      <c r="J209" s="228"/>
      <c r="K209" s="228"/>
      <c r="L209" s="228"/>
      <c r="M209" s="228"/>
      <c r="N209" s="228"/>
      <c r="O209" s="228"/>
      <c r="P209" s="228"/>
      <c r="Q209" s="228"/>
      <c r="R209" s="228"/>
      <c r="S209" s="228"/>
      <c r="T209" s="228"/>
      <c r="U209" s="228"/>
      <c r="V209" s="228"/>
      <c r="W209" s="228"/>
      <c r="X209" s="232"/>
      <c r="Y209" s="232"/>
      <c r="Z209" s="232"/>
      <c r="AA209" s="232"/>
      <c r="AB209" s="232"/>
      <c r="AC209" s="232"/>
      <c r="AD209" s="232"/>
      <c r="AE209" s="232"/>
      <c r="AF209" s="232"/>
      <c r="AG209" s="232"/>
      <c r="AH209" s="232"/>
      <c r="AI209" s="232"/>
      <c r="AJ209" s="232"/>
      <c r="AK209" s="232"/>
      <c r="AL209" s="232"/>
      <c r="AM209" s="228"/>
      <c r="AN209" s="151"/>
      <c r="AO209" s="151"/>
      <c r="AP209" s="151"/>
      <c r="AQ209" s="151"/>
      <c r="AR209" s="151"/>
      <c r="AS209" s="151"/>
      <c r="AT209" s="151"/>
      <c r="AU209" s="151"/>
      <c r="AV209" s="151"/>
      <c r="AW209" s="252"/>
      <c r="AX209" s="151"/>
      <c r="AY209" s="151"/>
      <c r="AZ209" s="151"/>
      <c r="BA209" s="151"/>
      <c r="BB209" s="215"/>
      <c r="BC209" s="215"/>
      <c r="BD209" s="221">
        <f t="shared" si="25"/>
        <v>17.083333333333332</v>
      </c>
      <c r="BE209" s="225">
        <v>61500</v>
      </c>
      <c r="BF209" s="219">
        <v>580.49</v>
      </c>
      <c r="BG209" s="219">
        <v>646.80041047767099</v>
      </c>
      <c r="BH209" s="219">
        <v>-646.65450416744898</v>
      </c>
      <c r="BI209" s="224">
        <v>53.069533324018202</v>
      </c>
      <c r="BJ209" s="224">
        <v>7.0444536624376797</v>
      </c>
      <c r="BK209" s="221">
        <f t="shared" si="26"/>
        <v>0.92382744990052323</v>
      </c>
      <c r="BL209" s="221">
        <f t="shared" si="27"/>
        <v>67.782977301076585</v>
      </c>
      <c r="BM209" s="225">
        <v>61500</v>
      </c>
      <c r="BN209" s="219">
        <v>580.49</v>
      </c>
      <c r="BO209" s="219">
        <v>615.52770441102598</v>
      </c>
      <c r="BP209" s="219">
        <v>-613.95270926908302</v>
      </c>
      <c r="BQ209" s="224">
        <v>52.8583670836531</v>
      </c>
      <c r="BR209" s="224">
        <v>6.8429556994596901</v>
      </c>
      <c r="BS209" s="221">
        <f t="shared" si="28"/>
        <v>0.71097328443701358</v>
      </c>
      <c r="BT209" s="221">
        <f t="shared" si="29"/>
        <v>67.782977301076585</v>
      </c>
      <c r="BU209" s="228"/>
      <c r="BV209" s="222">
        <v>121.529736397601</v>
      </c>
      <c r="BW209" s="222">
        <v>82.766071524381502</v>
      </c>
      <c r="BX209" s="221">
        <f t="shared" si="30"/>
        <v>116.81161192457726</v>
      </c>
      <c r="BY209" s="221">
        <f t="shared" si="31"/>
        <v>79.542877225306199</v>
      </c>
      <c r="BZ209" s="228"/>
      <c r="CA209" s="228"/>
      <c r="CB209" s="228"/>
      <c r="CC209" s="228"/>
      <c r="CD209" s="228"/>
      <c r="CE209" s="228"/>
      <c r="CF209" s="228"/>
      <c r="CG209" s="228"/>
      <c r="CH209" s="228"/>
      <c r="CI209" s="228"/>
      <c r="CJ209" s="228"/>
      <c r="CK209" s="228"/>
      <c r="CL209" s="228"/>
      <c r="CM209" s="228"/>
      <c r="CN209" s="228"/>
      <c r="CO209" s="228"/>
      <c r="CP209" s="228"/>
      <c r="CQ209" s="228"/>
      <c r="CR209" s="228"/>
    </row>
    <row r="210" spans="1:96" ht="12" customHeight="1">
      <c r="A210" s="228"/>
      <c r="B210" s="228"/>
      <c r="C210" s="228"/>
      <c r="D210" s="228"/>
      <c r="E210" s="228"/>
      <c r="F210" s="228"/>
      <c r="G210" s="228"/>
      <c r="H210" s="228"/>
      <c r="I210" s="228"/>
      <c r="J210" s="228"/>
      <c r="K210" s="228"/>
      <c r="L210" s="228"/>
      <c r="M210" s="228"/>
      <c r="N210" s="228"/>
      <c r="O210" s="228"/>
      <c r="P210" s="228"/>
      <c r="Q210" s="228"/>
      <c r="R210" s="228"/>
      <c r="S210" s="228"/>
      <c r="T210" s="228"/>
      <c r="U210" s="228"/>
      <c r="V210" s="228"/>
      <c r="W210" s="228"/>
      <c r="X210" s="232"/>
      <c r="Y210" s="232"/>
      <c r="Z210" s="232"/>
      <c r="AA210" s="232"/>
      <c r="AB210" s="232"/>
      <c r="AC210" s="232"/>
      <c r="AD210" s="232"/>
      <c r="AE210" s="232"/>
      <c r="AF210" s="232"/>
      <c r="AG210" s="232"/>
      <c r="AH210" s="232"/>
      <c r="AI210" s="232"/>
      <c r="AJ210" s="232"/>
      <c r="AK210" s="232"/>
      <c r="AL210" s="232"/>
      <c r="AM210" s="228"/>
      <c r="AN210" s="151"/>
      <c r="AO210" s="151"/>
      <c r="AP210" s="151"/>
      <c r="AQ210" s="151"/>
      <c r="AR210" s="151"/>
      <c r="AS210" s="151"/>
      <c r="AT210" s="151"/>
      <c r="AU210" s="151"/>
      <c r="AV210" s="151"/>
      <c r="AW210" s="252"/>
      <c r="AX210" s="151"/>
      <c r="AY210" s="151"/>
      <c r="AZ210" s="151"/>
      <c r="BA210" s="151"/>
      <c r="BB210" s="215"/>
      <c r="BC210" s="215"/>
      <c r="BD210" s="221">
        <f t="shared" si="25"/>
        <v>17.166666666666668</v>
      </c>
      <c r="BE210" s="225">
        <v>61800</v>
      </c>
      <c r="BF210" s="219">
        <v>567.28577393</v>
      </c>
      <c r="BG210" s="219">
        <v>645.664827506047</v>
      </c>
      <c r="BH210" s="219">
        <v>-646.12462896577802</v>
      </c>
      <c r="BI210" s="224">
        <v>53.064089651387199</v>
      </c>
      <c r="BJ210" s="224">
        <v>7.0350696672516397</v>
      </c>
      <c r="BK210" s="221">
        <f t="shared" si="26"/>
        <v>0.91444345471448329</v>
      </c>
      <c r="BL210" s="221">
        <f t="shared" si="27"/>
        <v>54.578751231076581</v>
      </c>
      <c r="BM210" s="225">
        <v>61800</v>
      </c>
      <c r="BN210" s="219">
        <v>567.28577393</v>
      </c>
      <c r="BO210" s="219">
        <v>615.45320106407996</v>
      </c>
      <c r="BP210" s="219">
        <v>-614.39243148916603</v>
      </c>
      <c r="BQ210" s="224">
        <v>52.859585624776599</v>
      </c>
      <c r="BR210" s="224">
        <v>6.8407276433819497</v>
      </c>
      <c r="BS210" s="221">
        <f t="shared" si="28"/>
        <v>0.70874522835927323</v>
      </c>
      <c r="BT210" s="221">
        <f t="shared" si="29"/>
        <v>54.578751231076581</v>
      </c>
      <c r="BU210" s="228"/>
      <c r="BV210" s="222">
        <v>122.655365450433</v>
      </c>
      <c r="BW210" s="222">
        <v>83.011633763341294</v>
      </c>
      <c r="BX210" s="221">
        <f t="shared" si="30"/>
        <v>117.93724097740926</v>
      </c>
      <c r="BY210" s="221">
        <f t="shared" si="31"/>
        <v>79.788439464265991</v>
      </c>
      <c r="BZ210" s="228"/>
      <c r="CA210" s="228"/>
      <c r="CB210" s="228"/>
      <c r="CC210" s="228"/>
      <c r="CD210" s="228"/>
      <c r="CE210" s="228"/>
      <c r="CF210" s="228"/>
      <c r="CG210" s="228"/>
      <c r="CH210" s="228"/>
      <c r="CI210" s="228"/>
      <c r="CJ210" s="228"/>
      <c r="CK210" s="228"/>
      <c r="CL210" s="228"/>
      <c r="CM210" s="228"/>
      <c r="CN210" s="228"/>
      <c r="CO210" s="228"/>
      <c r="CP210" s="228"/>
      <c r="CQ210" s="228"/>
      <c r="CR210" s="228"/>
    </row>
    <row r="211" spans="1:96" ht="12" customHeight="1">
      <c r="A211" s="228"/>
      <c r="B211" s="228"/>
      <c r="C211" s="228"/>
      <c r="D211" s="228"/>
      <c r="E211" s="228"/>
      <c r="F211" s="228"/>
      <c r="G211" s="228"/>
      <c r="H211" s="228"/>
      <c r="I211" s="228"/>
      <c r="J211" s="228"/>
      <c r="K211" s="228"/>
      <c r="L211" s="228"/>
      <c r="M211" s="228"/>
      <c r="N211" s="228"/>
      <c r="O211" s="228"/>
      <c r="P211" s="228"/>
      <c r="Q211" s="228"/>
      <c r="R211" s="228"/>
      <c r="S211" s="228"/>
      <c r="T211" s="228"/>
      <c r="U211" s="228"/>
      <c r="V211" s="228"/>
      <c r="W211" s="228"/>
      <c r="X211" s="232"/>
      <c r="Y211" s="232"/>
      <c r="Z211" s="232"/>
      <c r="AA211" s="232"/>
      <c r="AB211" s="232"/>
      <c r="AC211" s="232"/>
      <c r="AD211" s="232"/>
      <c r="AE211" s="232"/>
      <c r="AF211" s="232"/>
      <c r="AG211" s="232"/>
      <c r="AH211" s="232"/>
      <c r="AI211" s="232"/>
      <c r="AJ211" s="232"/>
      <c r="AK211" s="232"/>
      <c r="AL211" s="232"/>
      <c r="AM211" s="228"/>
      <c r="AN211" s="151"/>
      <c r="AO211" s="151"/>
      <c r="AP211" s="151"/>
      <c r="AQ211" s="151"/>
      <c r="AR211" s="151"/>
      <c r="AS211" s="151"/>
      <c r="AT211" s="151"/>
      <c r="AU211" s="151"/>
      <c r="AV211" s="151"/>
      <c r="AW211" s="252"/>
      <c r="AX211" s="151"/>
      <c r="AY211" s="151"/>
      <c r="AZ211" s="151"/>
      <c r="BA211" s="151"/>
      <c r="BB211" s="215"/>
      <c r="BC211" s="215"/>
      <c r="BD211" s="221">
        <f t="shared" si="25"/>
        <v>17.25</v>
      </c>
      <c r="BE211" s="225">
        <v>62100</v>
      </c>
      <c r="BF211" s="219">
        <v>553.45062605999999</v>
      </c>
      <c r="BG211" s="219">
        <v>643.08456840245401</v>
      </c>
      <c r="BH211" s="219">
        <v>-644.13052841817205</v>
      </c>
      <c r="BI211" s="224">
        <v>53.049123371959901</v>
      </c>
      <c r="BJ211" s="224">
        <v>7.0162819951667199</v>
      </c>
      <c r="BK211" s="221">
        <f t="shared" si="26"/>
        <v>0.89565578262956347</v>
      </c>
      <c r="BL211" s="221">
        <f t="shared" si="27"/>
        <v>40.743603361076566</v>
      </c>
      <c r="BM211" s="225">
        <v>62100</v>
      </c>
      <c r="BN211" s="219">
        <v>553.45062605999999</v>
      </c>
      <c r="BO211" s="219">
        <v>614.22455405871995</v>
      </c>
      <c r="BP211" s="219">
        <v>-613.67677379107795</v>
      </c>
      <c r="BQ211" s="224">
        <v>52.853101210433501</v>
      </c>
      <c r="BR211" s="224">
        <v>6.8308118907302999</v>
      </c>
      <c r="BS211" s="221">
        <f t="shared" si="28"/>
        <v>0.69882947570762344</v>
      </c>
      <c r="BT211" s="221">
        <f t="shared" si="29"/>
        <v>40.743603361076566</v>
      </c>
      <c r="BU211" s="228"/>
      <c r="BV211" s="222">
        <v>122.43766316436199</v>
      </c>
      <c r="BW211" s="222">
        <v>82.348045972718296</v>
      </c>
      <c r="BX211" s="221">
        <f t="shared" si="30"/>
        <v>117.71953869133826</v>
      </c>
      <c r="BY211" s="221">
        <f t="shared" si="31"/>
        <v>79.124851673642993</v>
      </c>
      <c r="BZ211" s="228"/>
      <c r="CA211" s="228"/>
      <c r="CB211" s="228"/>
      <c r="CC211" s="228"/>
      <c r="CD211" s="228"/>
      <c r="CE211" s="228"/>
      <c r="CF211" s="228"/>
      <c r="CG211" s="228"/>
      <c r="CH211" s="228"/>
      <c r="CI211" s="228"/>
      <c r="CJ211" s="228"/>
      <c r="CK211" s="228"/>
      <c r="CL211" s="228"/>
      <c r="CM211" s="228"/>
      <c r="CN211" s="228"/>
      <c r="CO211" s="228"/>
      <c r="CP211" s="228"/>
      <c r="CQ211" s="228"/>
      <c r="CR211" s="228"/>
    </row>
    <row r="212" spans="1:96" ht="12" customHeight="1">
      <c r="A212" s="228"/>
      <c r="B212" s="228"/>
      <c r="C212" s="228"/>
      <c r="D212" s="228"/>
      <c r="E212" s="228"/>
      <c r="F212" s="228"/>
      <c r="G212" s="228"/>
      <c r="H212" s="228"/>
      <c r="I212" s="228"/>
      <c r="J212" s="228"/>
      <c r="K212" s="228"/>
      <c r="L212" s="228"/>
      <c r="M212" s="228"/>
      <c r="N212" s="228"/>
      <c r="O212" s="228"/>
      <c r="P212" s="228"/>
      <c r="Q212" s="228"/>
      <c r="R212" s="228"/>
      <c r="S212" s="228"/>
      <c r="T212" s="228"/>
      <c r="U212" s="228"/>
      <c r="V212" s="228"/>
      <c r="W212" s="228"/>
      <c r="X212" s="232"/>
      <c r="Y212" s="232"/>
      <c r="Z212" s="232"/>
      <c r="AA212" s="232"/>
      <c r="AB212" s="232"/>
      <c r="AC212" s="232"/>
      <c r="AD212" s="232"/>
      <c r="AE212" s="232"/>
      <c r="AF212" s="232"/>
      <c r="AG212" s="232"/>
      <c r="AH212" s="232"/>
      <c r="AI212" s="232"/>
      <c r="AJ212" s="232"/>
      <c r="AK212" s="232"/>
      <c r="AL212" s="232"/>
      <c r="AM212" s="228"/>
      <c r="AN212" s="151"/>
      <c r="AO212" s="151"/>
      <c r="AP212" s="151"/>
      <c r="AQ212" s="151"/>
      <c r="AR212" s="151"/>
      <c r="AS212" s="151"/>
      <c r="AT212" s="151"/>
      <c r="AU212" s="151"/>
      <c r="AV212" s="151"/>
      <c r="AW212" s="252"/>
      <c r="AX212" s="151"/>
      <c r="AY212" s="151"/>
      <c r="AZ212" s="151"/>
      <c r="BA212" s="151"/>
      <c r="BB212" s="215"/>
      <c r="BC212" s="215"/>
      <c r="BD212" s="221">
        <f t="shared" si="25"/>
        <v>17.333333333333332</v>
      </c>
      <c r="BE212" s="225">
        <v>62400</v>
      </c>
      <c r="BF212" s="219">
        <v>539.13613719</v>
      </c>
      <c r="BG212" s="219">
        <v>639.12397476846604</v>
      </c>
      <c r="BH212" s="219">
        <v>-640.73275305745904</v>
      </c>
      <c r="BI212" s="224">
        <v>53.025003678835901</v>
      </c>
      <c r="BJ212" s="224">
        <v>6.98847507527997</v>
      </c>
      <c r="BK212" s="221">
        <f t="shared" si="26"/>
        <v>0.86784886274281359</v>
      </c>
      <c r="BL212" s="221">
        <f t="shared" si="27"/>
        <v>26.429114491076575</v>
      </c>
      <c r="BM212" s="225">
        <v>62400</v>
      </c>
      <c r="BN212" s="219">
        <v>539.13613719</v>
      </c>
      <c r="BO212" s="219">
        <v>611.88376622298597</v>
      </c>
      <c r="BP212" s="219">
        <v>-611.84328968700504</v>
      </c>
      <c r="BQ212" s="224">
        <v>52.839164985093703</v>
      </c>
      <c r="BR212" s="224">
        <v>6.8134813708143298</v>
      </c>
      <c r="BS212" s="221">
        <f t="shared" si="28"/>
        <v>0.68149895579165332</v>
      </c>
      <c r="BT212" s="221">
        <f t="shared" si="29"/>
        <v>26.429114491076575</v>
      </c>
      <c r="BU212" s="228"/>
      <c r="BV212" s="222">
        <v>120.879013832179</v>
      </c>
      <c r="BW212" s="222">
        <v>80.782575818888006</v>
      </c>
      <c r="BX212" s="221">
        <f t="shared" si="30"/>
        <v>116.16088935915526</v>
      </c>
      <c r="BY212" s="221">
        <f t="shared" si="31"/>
        <v>77.559381519812703</v>
      </c>
      <c r="BZ212" s="228"/>
      <c r="CA212" s="228"/>
      <c r="CB212" s="228"/>
      <c r="CC212" s="228"/>
      <c r="CD212" s="228"/>
      <c r="CE212" s="228"/>
      <c r="CF212" s="228"/>
      <c r="CG212" s="228"/>
      <c r="CH212" s="228"/>
      <c r="CI212" s="228"/>
      <c r="CJ212" s="228"/>
      <c r="CK212" s="228"/>
      <c r="CL212" s="228"/>
      <c r="CM212" s="228"/>
      <c r="CN212" s="228"/>
      <c r="CO212" s="228"/>
      <c r="CP212" s="228"/>
      <c r="CQ212" s="228"/>
      <c r="CR212" s="228"/>
    </row>
    <row r="213" spans="1:96" ht="12" customHeight="1">
      <c r="A213" s="228"/>
      <c r="B213" s="228"/>
      <c r="C213" s="228"/>
      <c r="D213" s="228"/>
      <c r="E213" s="228"/>
      <c r="F213" s="228"/>
      <c r="G213" s="228"/>
      <c r="H213" s="228"/>
      <c r="I213" s="228"/>
      <c r="J213" s="228"/>
      <c r="K213" s="228"/>
      <c r="L213" s="228"/>
      <c r="M213" s="228"/>
      <c r="N213" s="228"/>
      <c r="O213" s="228"/>
      <c r="P213" s="228"/>
      <c r="Q213" s="228"/>
      <c r="R213" s="228"/>
      <c r="S213" s="228"/>
      <c r="T213" s="228"/>
      <c r="U213" s="228"/>
      <c r="V213" s="228"/>
      <c r="W213" s="228"/>
      <c r="X213" s="232"/>
      <c r="Y213" s="232"/>
      <c r="Z213" s="232"/>
      <c r="AA213" s="232"/>
      <c r="AB213" s="232"/>
      <c r="AC213" s="232"/>
      <c r="AD213" s="232"/>
      <c r="AE213" s="232"/>
      <c r="AF213" s="232"/>
      <c r="AG213" s="232"/>
      <c r="AH213" s="232"/>
      <c r="AI213" s="232"/>
      <c r="AJ213" s="232"/>
      <c r="AK213" s="232"/>
      <c r="AL213" s="232"/>
      <c r="AM213" s="228"/>
      <c r="AN213" s="151"/>
      <c r="AO213" s="151"/>
      <c r="AP213" s="151"/>
      <c r="AQ213" s="151"/>
      <c r="AR213" s="151"/>
      <c r="AS213" s="151"/>
      <c r="AT213" s="151"/>
      <c r="AU213" s="151"/>
      <c r="AV213" s="151"/>
      <c r="AW213" s="252"/>
      <c r="AX213" s="151"/>
      <c r="AY213" s="151"/>
      <c r="AZ213" s="151"/>
      <c r="BA213" s="151"/>
      <c r="BB213" s="215"/>
      <c r="BC213" s="215"/>
      <c r="BD213" s="221">
        <f t="shared" si="25"/>
        <v>17.416666666666668</v>
      </c>
      <c r="BE213" s="225">
        <v>62700</v>
      </c>
      <c r="BF213" s="219">
        <v>524.49913982999999</v>
      </c>
      <c r="BG213" s="219">
        <v>633.85884588663396</v>
      </c>
      <c r="BH213" s="219">
        <v>-636.00370946276996</v>
      </c>
      <c r="BI213" s="224">
        <v>52.992155165688303</v>
      </c>
      <c r="BJ213" s="224">
        <v>6.9520875751992603</v>
      </c>
      <c r="BK213" s="221">
        <f t="shared" si="26"/>
        <v>0.83146136266210391</v>
      </c>
      <c r="BL213" s="221">
        <f t="shared" si="27"/>
        <v>11.792117131076566</v>
      </c>
      <c r="BM213" s="225">
        <v>62700</v>
      </c>
      <c r="BN213" s="219">
        <v>524.49913982999999</v>
      </c>
      <c r="BO213" s="219">
        <v>608.48328071799494</v>
      </c>
      <c r="BP213" s="219">
        <v>-608.94030047064996</v>
      </c>
      <c r="BQ213" s="224">
        <v>52.818083751720003</v>
      </c>
      <c r="BR213" s="224">
        <v>6.78906314143412</v>
      </c>
      <c r="BS213" s="221">
        <f t="shared" si="28"/>
        <v>0.65708072641144355</v>
      </c>
      <c r="BT213" s="221">
        <f t="shared" si="29"/>
        <v>11.792117131076566</v>
      </c>
      <c r="BU213" s="228"/>
      <c r="BV213" s="222">
        <v>117.996487905604</v>
      </c>
      <c r="BW213" s="222">
        <v>78.332368455753894</v>
      </c>
      <c r="BX213" s="221">
        <f t="shared" si="30"/>
        <v>113.27836343258026</v>
      </c>
      <c r="BY213" s="221">
        <f t="shared" si="31"/>
        <v>75.109174156678591</v>
      </c>
      <c r="BZ213" s="228"/>
      <c r="CA213" s="228"/>
      <c r="CB213" s="228"/>
      <c r="CC213" s="228"/>
      <c r="CD213" s="228"/>
      <c r="CE213" s="228"/>
      <c r="CF213" s="228"/>
      <c r="CG213" s="228"/>
      <c r="CH213" s="228"/>
      <c r="CI213" s="228"/>
      <c r="CJ213" s="228"/>
      <c r="CK213" s="228"/>
      <c r="CL213" s="228"/>
      <c r="CM213" s="228"/>
      <c r="CN213" s="228"/>
      <c r="CO213" s="228"/>
      <c r="CP213" s="228"/>
      <c r="CQ213" s="228"/>
      <c r="CR213" s="228"/>
    </row>
    <row r="214" spans="1:96" ht="12" customHeight="1">
      <c r="A214" s="228"/>
      <c r="B214" s="228"/>
      <c r="C214" s="228"/>
      <c r="D214" s="228"/>
      <c r="E214" s="228"/>
      <c r="F214" s="228"/>
      <c r="G214" s="228"/>
      <c r="H214" s="228"/>
      <c r="I214" s="228"/>
      <c r="J214" s="228"/>
      <c r="K214" s="228"/>
      <c r="L214" s="228"/>
      <c r="M214" s="228"/>
      <c r="N214" s="228"/>
      <c r="O214" s="228"/>
      <c r="P214" s="228"/>
      <c r="Q214" s="228"/>
      <c r="R214" s="228"/>
      <c r="S214" s="228"/>
      <c r="T214" s="228"/>
      <c r="U214" s="228"/>
      <c r="V214" s="228"/>
      <c r="W214" s="228"/>
      <c r="X214" s="232"/>
      <c r="Y214" s="232"/>
      <c r="Z214" s="232"/>
      <c r="AA214" s="232"/>
      <c r="AB214" s="232"/>
      <c r="AC214" s="232"/>
      <c r="AD214" s="232"/>
      <c r="AE214" s="232"/>
      <c r="AF214" s="232"/>
      <c r="AG214" s="232"/>
      <c r="AH214" s="232"/>
      <c r="AI214" s="232"/>
      <c r="AJ214" s="232"/>
      <c r="AK214" s="232"/>
      <c r="AL214" s="232"/>
      <c r="AM214" s="228"/>
      <c r="AN214" s="151"/>
      <c r="AO214" s="151"/>
      <c r="AP214" s="151"/>
      <c r="AQ214" s="151"/>
      <c r="AR214" s="151"/>
      <c r="AS214" s="151"/>
      <c r="AT214" s="151"/>
      <c r="AU214" s="151"/>
      <c r="AV214" s="151"/>
      <c r="AW214" s="252"/>
      <c r="AX214" s="151"/>
      <c r="AY214" s="151"/>
      <c r="AZ214" s="151"/>
      <c r="BA214" s="151"/>
      <c r="BB214" s="215"/>
      <c r="BC214" s="215"/>
      <c r="BD214" s="221">
        <f t="shared" si="25"/>
        <v>17.5</v>
      </c>
      <c r="BE214" s="225">
        <v>63000</v>
      </c>
      <c r="BF214" s="219">
        <v>509.7</v>
      </c>
      <c r="BG214" s="219">
        <v>627.37489073970403</v>
      </c>
      <c r="BH214" s="219">
        <v>-630.02608672192798</v>
      </c>
      <c r="BI214" s="224">
        <v>52.951051660247998</v>
      </c>
      <c r="BJ214" s="224">
        <v>6.9076065136457903</v>
      </c>
      <c r="BK214" s="221">
        <f t="shared" si="26"/>
        <v>0.78698030110863382</v>
      </c>
      <c r="BL214" s="221">
        <f t="shared" si="27"/>
        <v>-3.0070226989234357</v>
      </c>
      <c r="BM214" s="225">
        <v>63000</v>
      </c>
      <c r="BN214" s="219">
        <v>509.7</v>
      </c>
      <c r="BO214" s="219">
        <v>604.08468498304001</v>
      </c>
      <c r="BP214" s="219">
        <v>-605.02559347628801</v>
      </c>
      <c r="BQ214" s="224">
        <v>52.790213774514498</v>
      </c>
      <c r="BR214" s="224">
        <v>6.7579324184491503</v>
      </c>
      <c r="BS214" s="221">
        <f t="shared" si="28"/>
        <v>0.62595000342647378</v>
      </c>
      <c r="BT214" s="221">
        <f t="shared" si="29"/>
        <v>-3.0070226989234357</v>
      </c>
      <c r="BU214" s="228"/>
      <c r="BV214" s="222">
        <v>113.82165503834401</v>
      </c>
      <c r="BW214" s="222">
        <v>75.0242587496559</v>
      </c>
      <c r="BX214" s="221">
        <f t="shared" si="30"/>
        <v>109.10353056532027</v>
      </c>
      <c r="BY214" s="221">
        <f t="shared" si="31"/>
        <v>71.801064450580597</v>
      </c>
      <c r="BZ214" s="228"/>
      <c r="CA214" s="228"/>
      <c r="CB214" s="228"/>
      <c r="CC214" s="228"/>
      <c r="CD214" s="228"/>
      <c r="CE214" s="228"/>
      <c r="CF214" s="228"/>
      <c r="CG214" s="228"/>
      <c r="CH214" s="228"/>
      <c r="CI214" s="228"/>
      <c r="CJ214" s="228"/>
      <c r="CK214" s="228"/>
      <c r="CL214" s="228"/>
      <c r="CM214" s="228"/>
      <c r="CN214" s="228"/>
      <c r="CO214" s="228"/>
      <c r="CP214" s="228"/>
      <c r="CQ214" s="228"/>
      <c r="CR214" s="228"/>
    </row>
    <row r="215" spans="1:96" ht="12" customHeight="1">
      <c r="A215" s="228"/>
      <c r="B215" s="228"/>
      <c r="C215" s="228"/>
      <c r="D215" s="228"/>
      <c r="E215" s="228"/>
      <c r="F215" s="228"/>
      <c r="G215" s="228"/>
      <c r="H215" s="228"/>
      <c r="I215" s="228"/>
      <c r="J215" s="228"/>
      <c r="K215" s="228"/>
      <c r="L215" s="228"/>
      <c r="M215" s="228"/>
      <c r="N215" s="228"/>
      <c r="O215" s="228"/>
      <c r="P215" s="228"/>
      <c r="Q215" s="228"/>
      <c r="R215" s="228"/>
      <c r="S215" s="228"/>
      <c r="T215" s="228"/>
      <c r="U215" s="228"/>
      <c r="V215" s="228"/>
      <c r="W215" s="228"/>
      <c r="X215" s="232"/>
      <c r="Y215" s="232"/>
      <c r="Z215" s="232"/>
      <c r="AA215" s="232"/>
      <c r="AB215" s="232"/>
      <c r="AC215" s="232"/>
      <c r="AD215" s="232"/>
      <c r="AE215" s="232"/>
      <c r="AF215" s="232"/>
      <c r="AG215" s="232"/>
      <c r="AH215" s="232"/>
      <c r="AI215" s="232"/>
      <c r="AJ215" s="232"/>
      <c r="AK215" s="232"/>
      <c r="AL215" s="232"/>
      <c r="AM215" s="228"/>
      <c r="AN215" s="151"/>
      <c r="AO215" s="151"/>
      <c r="AP215" s="151"/>
      <c r="AQ215" s="151"/>
      <c r="AR215" s="151"/>
      <c r="AS215" s="151"/>
      <c r="AT215" s="151"/>
      <c r="AU215" s="151"/>
      <c r="AV215" s="151"/>
      <c r="AW215" s="252"/>
      <c r="AX215" s="151"/>
      <c r="AY215" s="151"/>
      <c r="AZ215" s="151"/>
      <c r="BA215" s="151"/>
      <c r="BB215" s="215"/>
      <c r="BC215" s="215"/>
      <c r="BD215" s="221">
        <f t="shared" si="25"/>
        <v>17.583333333333332</v>
      </c>
      <c r="BE215" s="225">
        <v>63300</v>
      </c>
      <c r="BF215" s="219">
        <v>494.90086016999999</v>
      </c>
      <c r="BG215" s="219">
        <v>619.76618900184803</v>
      </c>
      <c r="BH215" s="219">
        <v>-622.89129553086104</v>
      </c>
      <c r="BI215" s="224">
        <v>52.902210440739701</v>
      </c>
      <c r="BJ215" s="224">
        <v>6.8555617005879403</v>
      </c>
      <c r="BK215" s="221">
        <f t="shared" si="26"/>
        <v>0.7349354880507839</v>
      </c>
      <c r="BL215" s="221">
        <f t="shared" si="27"/>
        <v>-17.806162528923437</v>
      </c>
      <c r="BM215" s="225">
        <v>63300</v>
      </c>
      <c r="BN215" s="219">
        <v>494.90086016999999</v>
      </c>
      <c r="BO215" s="219">
        <v>598.75740549944601</v>
      </c>
      <c r="BP215" s="219">
        <v>-600.16511101580602</v>
      </c>
      <c r="BQ215" s="224">
        <v>52.7559548557292</v>
      </c>
      <c r="BR215" s="224">
        <v>6.7205068443437597</v>
      </c>
      <c r="BS215" s="221">
        <f t="shared" si="28"/>
        <v>0.58852442932108318</v>
      </c>
      <c r="BT215" s="221">
        <f t="shared" si="29"/>
        <v>-17.806162528923437</v>
      </c>
      <c r="BU215" s="228"/>
      <c r="BV215" s="222">
        <v>108.40023833272301</v>
      </c>
      <c r="BW215" s="222">
        <v>70.894477381774394</v>
      </c>
      <c r="BX215" s="221">
        <f t="shared" si="30"/>
        <v>103.68211385969927</v>
      </c>
      <c r="BY215" s="221">
        <f t="shared" si="31"/>
        <v>67.671283082699091</v>
      </c>
      <c r="BZ215" s="228"/>
      <c r="CA215" s="228"/>
      <c r="CB215" s="228"/>
      <c r="CC215" s="228"/>
      <c r="CD215" s="228"/>
      <c r="CE215" s="228"/>
      <c r="CF215" s="228"/>
      <c r="CG215" s="228"/>
      <c r="CH215" s="228"/>
      <c r="CI215" s="228"/>
      <c r="CJ215" s="228"/>
      <c r="CK215" s="228"/>
      <c r="CL215" s="228"/>
      <c r="CM215" s="228"/>
      <c r="CN215" s="228"/>
      <c r="CO215" s="228"/>
      <c r="CP215" s="228"/>
      <c r="CQ215" s="228"/>
      <c r="CR215" s="228"/>
    </row>
    <row r="216" spans="1:96" ht="12" customHeight="1">
      <c r="A216" s="228"/>
      <c r="B216" s="228"/>
      <c r="C216" s="228"/>
      <c r="D216" s="228"/>
      <c r="E216" s="228"/>
      <c r="F216" s="228"/>
      <c r="G216" s="228"/>
      <c r="H216" s="228"/>
      <c r="I216" s="228"/>
      <c r="J216" s="228"/>
      <c r="K216" s="228"/>
      <c r="L216" s="228"/>
      <c r="M216" s="228"/>
      <c r="N216" s="228"/>
      <c r="O216" s="228"/>
      <c r="P216" s="228"/>
      <c r="Q216" s="228"/>
      <c r="R216" s="228"/>
      <c r="S216" s="228"/>
      <c r="T216" s="228"/>
      <c r="U216" s="228"/>
      <c r="V216" s="228"/>
      <c r="W216" s="228"/>
      <c r="X216" s="232"/>
      <c r="Y216" s="232"/>
      <c r="Z216" s="232"/>
      <c r="AA216" s="232"/>
      <c r="AB216" s="232"/>
      <c r="AC216" s="232"/>
      <c r="AD216" s="232"/>
      <c r="AE216" s="232"/>
      <c r="AF216" s="232"/>
      <c r="AG216" s="232"/>
      <c r="AH216" s="232"/>
      <c r="AI216" s="232"/>
      <c r="AJ216" s="232"/>
      <c r="AK216" s="232"/>
      <c r="AL216" s="232"/>
      <c r="AM216" s="228"/>
      <c r="AN216" s="151"/>
      <c r="AO216" s="151"/>
      <c r="AP216" s="151"/>
      <c r="AQ216" s="151"/>
      <c r="AR216" s="151"/>
      <c r="AS216" s="151"/>
      <c r="AT216" s="151"/>
      <c r="AU216" s="151"/>
      <c r="AV216" s="151"/>
      <c r="AW216" s="252"/>
      <c r="AX216" s="151"/>
      <c r="AY216" s="151"/>
      <c r="AZ216" s="151"/>
      <c r="BA216" s="151"/>
      <c r="BB216" s="215"/>
      <c r="BC216" s="215"/>
      <c r="BD216" s="221">
        <f t="shared" si="25"/>
        <v>17.666666666666668</v>
      </c>
      <c r="BE216" s="225">
        <v>63600</v>
      </c>
      <c r="BF216" s="219">
        <v>480.26386280999998</v>
      </c>
      <c r="BG216" s="219">
        <v>611.133676593426</v>
      </c>
      <c r="BH216" s="219">
        <v>-614.69793437630199</v>
      </c>
      <c r="BI216" s="224">
        <v>52.846186788512</v>
      </c>
      <c r="BJ216" s="224">
        <v>6.7965204695762402</v>
      </c>
      <c r="BK216" s="221">
        <f t="shared" si="26"/>
        <v>0.67589425703908379</v>
      </c>
      <c r="BL216" s="221">
        <f t="shared" si="27"/>
        <v>-32.443159888923446</v>
      </c>
      <c r="BM216" s="225">
        <v>63600</v>
      </c>
      <c r="BN216" s="219">
        <v>480.26386280999998</v>
      </c>
      <c r="BO216" s="219">
        <v>592.57741138338099</v>
      </c>
      <c r="BP216" s="219">
        <v>-594.43164777448806</v>
      </c>
      <c r="BQ216" s="224">
        <v>52.715744679279297</v>
      </c>
      <c r="BR216" s="224">
        <v>6.6772409927544603</v>
      </c>
      <c r="BS216" s="221">
        <f t="shared" si="28"/>
        <v>0.54525857773178377</v>
      </c>
      <c r="BT216" s="221">
        <f t="shared" si="29"/>
        <v>-32.443159888923446</v>
      </c>
      <c r="BU216" s="228"/>
      <c r="BV216" s="222">
        <v>101.79161357662601</v>
      </c>
      <c r="BW216" s="222">
        <v>65.988254046822902</v>
      </c>
      <c r="BX216" s="221">
        <f t="shared" si="30"/>
        <v>97.07348910360227</v>
      </c>
      <c r="BY216" s="221">
        <f t="shared" si="31"/>
        <v>62.765059747747607</v>
      </c>
      <c r="BZ216" s="228"/>
      <c r="CA216" s="228"/>
      <c r="CB216" s="228"/>
      <c r="CC216" s="228"/>
      <c r="CD216" s="228"/>
      <c r="CE216" s="228"/>
      <c r="CF216" s="228"/>
      <c r="CG216" s="228"/>
      <c r="CH216" s="228"/>
      <c r="CI216" s="228"/>
      <c r="CJ216" s="228"/>
      <c r="CK216" s="228"/>
      <c r="CL216" s="228"/>
      <c r="CM216" s="228"/>
      <c r="CN216" s="228"/>
      <c r="CO216" s="228"/>
      <c r="CP216" s="228"/>
      <c r="CQ216" s="228"/>
      <c r="CR216" s="228"/>
    </row>
    <row r="217" spans="1:96" ht="12" customHeight="1">
      <c r="A217" s="228"/>
      <c r="B217" s="228"/>
      <c r="C217" s="228"/>
      <c r="D217" s="228"/>
      <c r="E217" s="228"/>
      <c r="F217" s="228"/>
      <c r="G217" s="228"/>
      <c r="H217" s="228"/>
      <c r="I217" s="228"/>
      <c r="J217" s="228"/>
      <c r="K217" s="228"/>
      <c r="L217" s="228"/>
      <c r="M217" s="228"/>
      <c r="N217" s="228"/>
      <c r="O217" s="228"/>
      <c r="P217" s="228"/>
      <c r="Q217" s="228"/>
      <c r="R217" s="228"/>
      <c r="S217" s="228"/>
      <c r="T217" s="228"/>
      <c r="U217" s="228"/>
      <c r="V217" s="228"/>
      <c r="W217" s="228"/>
      <c r="X217" s="232"/>
      <c r="Y217" s="232"/>
      <c r="Z217" s="232"/>
      <c r="AA217" s="232"/>
      <c r="AB217" s="232"/>
      <c r="AC217" s="232"/>
      <c r="AD217" s="232"/>
      <c r="AE217" s="232"/>
      <c r="AF217" s="232"/>
      <c r="AG217" s="232"/>
      <c r="AH217" s="232"/>
      <c r="AI217" s="232"/>
      <c r="AJ217" s="232"/>
      <c r="AK217" s="232"/>
      <c r="AL217" s="232"/>
      <c r="AM217" s="228"/>
      <c r="AN217" s="151"/>
      <c r="AO217" s="151"/>
      <c r="AP217" s="151"/>
      <c r="AQ217" s="151"/>
      <c r="AR217" s="151"/>
      <c r="AS217" s="151"/>
      <c r="AT217" s="151"/>
      <c r="AU217" s="151"/>
      <c r="AV217" s="151"/>
      <c r="AW217" s="252"/>
      <c r="AX217" s="151"/>
      <c r="AY217" s="151"/>
      <c r="AZ217" s="151"/>
      <c r="BA217" s="151"/>
      <c r="BB217" s="215"/>
      <c r="BC217" s="215"/>
      <c r="BD217" s="221">
        <f t="shared" si="25"/>
        <v>17.75</v>
      </c>
      <c r="BE217" s="225">
        <v>63900</v>
      </c>
      <c r="BF217" s="219">
        <v>465.94937393999999</v>
      </c>
      <c r="BG217" s="219">
        <v>601.58367207969695</v>
      </c>
      <c r="BH217" s="219">
        <v>-605.55029800213401</v>
      </c>
      <c r="BI217" s="224">
        <v>52.783568848346299</v>
      </c>
      <c r="BJ217" s="224">
        <v>6.73108268370936</v>
      </c>
      <c r="BK217" s="221">
        <f t="shared" si="26"/>
        <v>0.61045647117220359</v>
      </c>
      <c r="BL217" s="221">
        <f t="shared" si="27"/>
        <v>-46.757648758923438</v>
      </c>
      <c r="BM217" s="225">
        <v>63900</v>
      </c>
      <c r="BN217" s="219">
        <v>465.94937393999999</v>
      </c>
      <c r="BO217" s="219">
        <v>585.62594431539503</v>
      </c>
      <c r="BP217" s="219">
        <v>-587.90357381072397</v>
      </c>
      <c r="BQ217" s="224">
        <v>52.670053419997501</v>
      </c>
      <c r="BR217" s="224">
        <v>6.6286211125402996</v>
      </c>
      <c r="BS217" s="221">
        <f t="shared" si="28"/>
        <v>0.49663869751762313</v>
      </c>
      <c r="BT217" s="221">
        <f t="shared" si="29"/>
        <v>-46.757648758923438</v>
      </c>
      <c r="BU217" s="228"/>
      <c r="BV217" s="222">
        <v>94.068158955136795</v>
      </c>
      <c r="BW217" s="222">
        <v>60.3593220938263</v>
      </c>
      <c r="BX217" s="221">
        <f t="shared" si="30"/>
        <v>89.35003448211306</v>
      </c>
      <c r="BY217" s="221">
        <f t="shared" si="31"/>
        <v>57.136127794751005</v>
      </c>
      <c r="BZ217" s="228"/>
      <c r="CA217" s="228"/>
      <c r="CB217" s="228"/>
      <c r="CC217" s="228"/>
      <c r="CD217" s="228"/>
      <c r="CE217" s="228"/>
      <c r="CF217" s="228"/>
      <c r="CG217" s="228"/>
      <c r="CH217" s="228"/>
      <c r="CI217" s="228"/>
      <c r="CJ217" s="228"/>
      <c r="CK217" s="228"/>
      <c r="CL217" s="228"/>
      <c r="CM217" s="228"/>
      <c r="CN217" s="228"/>
      <c r="CO217" s="228"/>
      <c r="CP217" s="228"/>
      <c r="CQ217" s="228"/>
      <c r="CR217" s="228"/>
    </row>
    <row r="218" spans="1:96" ht="12" customHeight="1">
      <c r="A218" s="228"/>
      <c r="B218" s="228"/>
      <c r="C218" s="228"/>
      <c r="D218" s="228"/>
      <c r="E218" s="228"/>
      <c r="F218" s="228"/>
      <c r="G218" s="228"/>
      <c r="H218" s="228"/>
      <c r="I218" s="228"/>
      <c r="J218" s="228"/>
      <c r="K218" s="228"/>
      <c r="L218" s="228"/>
      <c r="M218" s="228"/>
      <c r="N218" s="228"/>
      <c r="O218" s="228"/>
      <c r="P218" s="228"/>
      <c r="Q218" s="228"/>
      <c r="R218" s="228"/>
      <c r="S218" s="228"/>
      <c r="T218" s="228"/>
      <c r="U218" s="228"/>
      <c r="V218" s="228"/>
      <c r="W218" s="228"/>
      <c r="X218" s="232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  <c r="AK218" s="232"/>
      <c r="AL218" s="232"/>
      <c r="AM218" s="228"/>
      <c r="AN218" s="151"/>
      <c r="AO218" s="151"/>
      <c r="AP218" s="151"/>
      <c r="AQ218" s="151"/>
      <c r="AR218" s="151"/>
      <c r="AS218" s="151"/>
      <c r="AT218" s="151"/>
      <c r="AU218" s="151"/>
      <c r="AV218" s="151"/>
      <c r="AW218" s="252"/>
      <c r="AX218" s="151"/>
      <c r="AY218" s="151"/>
      <c r="AZ218" s="151"/>
      <c r="BA218" s="151"/>
      <c r="BB218" s="215"/>
      <c r="BC218" s="215"/>
      <c r="BD218" s="221">
        <f t="shared" si="25"/>
        <v>17.833333333333332</v>
      </c>
      <c r="BE218" s="225">
        <v>64200</v>
      </c>
      <c r="BF218" s="219">
        <v>452.11422606999997</v>
      </c>
      <c r="BG218" s="219">
        <v>591.22646062337901</v>
      </c>
      <c r="BH218" s="219">
        <v>-595.55694386866605</v>
      </c>
      <c r="BI218" s="224">
        <v>52.7149727847669</v>
      </c>
      <c r="BJ218" s="224">
        <v>6.6598760122570004</v>
      </c>
      <c r="BK218" s="221">
        <f t="shared" si="26"/>
        <v>0.53924979971984399</v>
      </c>
      <c r="BL218" s="221">
        <f t="shared" si="27"/>
        <v>-60.592796628923452</v>
      </c>
      <c r="BM218" s="225">
        <v>64200</v>
      </c>
      <c r="BN218" s="219">
        <v>452.11422606999997</v>
      </c>
      <c r="BO218" s="219">
        <v>577.98829173570198</v>
      </c>
      <c r="BP218" s="219">
        <v>-580.66359965344202</v>
      </c>
      <c r="BQ218" s="224">
        <v>52.619378624536999</v>
      </c>
      <c r="BR218" s="224">
        <v>6.5751601223718996</v>
      </c>
      <c r="BS218" s="221">
        <f t="shared" si="28"/>
        <v>0.44317770734922313</v>
      </c>
      <c r="BT218" s="221">
        <f t="shared" si="29"/>
        <v>-60.592796628923452</v>
      </c>
      <c r="BU218" s="228"/>
      <c r="BV218" s="222">
        <v>85.314462358881102</v>
      </c>
      <c r="BW218" s="222">
        <v>54.0693300341986</v>
      </c>
      <c r="BX218" s="221">
        <f t="shared" si="30"/>
        <v>80.596337885857366</v>
      </c>
      <c r="BY218" s="221">
        <f t="shared" si="31"/>
        <v>50.846135735123305</v>
      </c>
      <c r="BZ218" s="228"/>
      <c r="CA218" s="228"/>
      <c r="CB218" s="228"/>
      <c r="CC218" s="228"/>
      <c r="CD218" s="228"/>
      <c r="CE218" s="228"/>
      <c r="CF218" s="228"/>
      <c r="CG218" s="228"/>
      <c r="CH218" s="228"/>
      <c r="CI218" s="228"/>
      <c r="CJ218" s="228"/>
      <c r="CK218" s="228"/>
      <c r="CL218" s="228"/>
      <c r="CM218" s="228"/>
      <c r="CN218" s="228"/>
      <c r="CO218" s="228"/>
      <c r="CP218" s="228"/>
      <c r="CQ218" s="228"/>
      <c r="CR218" s="228"/>
    </row>
    <row r="219" spans="1:96" ht="12" customHeight="1">
      <c r="A219" s="228"/>
      <c r="B219" s="228"/>
      <c r="C219" s="228"/>
      <c r="D219" s="228"/>
      <c r="E219" s="228"/>
      <c r="F219" s="228"/>
      <c r="G219" s="228"/>
      <c r="H219" s="228"/>
      <c r="I219" s="228"/>
      <c r="J219" s="228"/>
      <c r="K219" s="228"/>
      <c r="L219" s="228"/>
      <c r="M219" s="228"/>
      <c r="N219" s="228"/>
      <c r="O219" s="228"/>
      <c r="P219" s="228"/>
      <c r="Q219" s="228"/>
      <c r="R219" s="228"/>
      <c r="S219" s="228"/>
      <c r="T219" s="228"/>
      <c r="U219" s="228"/>
      <c r="V219" s="228"/>
      <c r="W219" s="228"/>
      <c r="X219" s="232"/>
      <c r="Y219" s="232"/>
      <c r="Z219" s="232"/>
      <c r="AA219" s="232"/>
      <c r="AB219" s="232"/>
      <c r="AC219" s="232"/>
      <c r="AD219" s="232"/>
      <c r="AE219" s="232"/>
      <c r="AF219" s="232"/>
      <c r="AG219" s="232"/>
      <c r="AH219" s="232"/>
      <c r="AI219" s="232"/>
      <c r="AJ219" s="232"/>
      <c r="AK219" s="232"/>
      <c r="AL219" s="232"/>
      <c r="AM219" s="228"/>
      <c r="AN219" s="151"/>
      <c r="AO219" s="151"/>
      <c r="AP219" s="151"/>
      <c r="AQ219" s="151"/>
      <c r="AR219" s="151"/>
      <c r="AS219" s="151"/>
      <c r="AT219" s="151"/>
      <c r="AU219" s="151"/>
      <c r="AV219" s="151"/>
      <c r="AW219" s="252"/>
      <c r="AX219" s="151"/>
      <c r="AY219" s="151"/>
      <c r="AZ219" s="151"/>
      <c r="BA219" s="151"/>
      <c r="BB219" s="215"/>
      <c r="BC219" s="215"/>
      <c r="BD219" s="221">
        <f t="shared" si="25"/>
        <v>17.916666666666668</v>
      </c>
      <c r="BE219" s="225">
        <v>64500</v>
      </c>
      <c r="BF219" s="219">
        <v>438.91</v>
      </c>
      <c r="BG219" s="219">
        <v>580.17495232385102</v>
      </c>
      <c r="BH219" s="219">
        <v>-584.82933252060104</v>
      </c>
      <c r="BI219" s="224">
        <v>52.641038238027001</v>
      </c>
      <c r="BJ219" s="224">
        <v>6.5835514893241198</v>
      </c>
      <c r="BK219" s="221">
        <f t="shared" si="26"/>
        <v>0.46292527678696338</v>
      </c>
      <c r="BL219" s="221">
        <f t="shared" si="27"/>
        <v>-73.797022698923399</v>
      </c>
      <c r="BM219" s="225">
        <v>64500</v>
      </c>
      <c r="BN219" s="219">
        <v>438.91</v>
      </c>
      <c r="BO219" s="219">
        <v>569.75261950588401</v>
      </c>
      <c r="BP219" s="219">
        <v>-572.79759923323797</v>
      </c>
      <c r="BQ219" s="224">
        <v>52.564240377420703</v>
      </c>
      <c r="BR219" s="224">
        <v>6.51739287435361</v>
      </c>
      <c r="BS219" s="221">
        <f t="shared" si="28"/>
        <v>0.38541045933093354</v>
      </c>
      <c r="BT219" s="221">
        <f t="shared" si="29"/>
        <v>-73.797022698923399</v>
      </c>
      <c r="BU219" s="228"/>
      <c r="BV219" s="222">
        <v>75.626394970712596</v>
      </c>
      <c r="BW219" s="222">
        <v>47.187166362333301</v>
      </c>
      <c r="BX219" s="221">
        <f t="shared" si="30"/>
        <v>70.908270497688861</v>
      </c>
      <c r="BY219" s="221">
        <f t="shared" si="31"/>
        <v>43.963972063258005</v>
      </c>
      <c r="BZ219" s="228"/>
      <c r="CA219" s="228"/>
      <c r="CB219" s="228"/>
      <c r="CC219" s="228"/>
      <c r="CD219" s="228"/>
      <c r="CE219" s="228"/>
      <c r="CF219" s="228"/>
      <c r="CG219" s="228"/>
      <c r="CH219" s="228"/>
      <c r="CI219" s="228"/>
      <c r="CJ219" s="228"/>
      <c r="CK219" s="228"/>
      <c r="CL219" s="228"/>
      <c r="CM219" s="228"/>
      <c r="CN219" s="228"/>
      <c r="CO219" s="228"/>
      <c r="CP219" s="228"/>
      <c r="CQ219" s="228"/>
      <c r="CR219" s="228"/>
    </row>
    <row r="220" spans="1:96" ht="12" customHeight="1">
      <c r="A220" s="228"/>
      <c r="B220" s="228"/>
      <c r="C220" s="228"/>
      <c r="D220" s="228"/>
      <c r="E220" s="228"/>
      <c r="F220" s="228"/>
      <c r="G220" s="228"/>
      <c r="H220" s="228"/>
      <c r="I220" s="228"/>
      <c r="J220" s="228"/>
      <c r="K220" s="228"/>
      <c r="L220" s="228"/>
      <c r="M220" s="228"/>
      <c r="N220" s="228"/>
      <c r="O220" s="228"/>
      <c r="P220" s="228"/>
      <c r="Q220" s="228"/>
      <c r="R220" s="228"/>
      <c r="S220" s="228"/>
      <c r="T220" s="228"/>
      <c r="U220" s="228"/>
      <c r="V220" s="228"/>
      <c r="W220" s="228"/>
      <c r="X220" s="232"/>
      <c r="Y220" s="232"/>
      <c r="Z220" s="232"/>
      <c r="AA220" s="232"/>
      <c r="AB220" s="232"/>
      <c r="AC220" s="232"/>
      <c r="AD220" s="232"/>
      <c r="AE220" s="232"/>
      <c r="AF220" s="232"/>
      <c r="AG220" s="232"/>
      <c r="AH220" s="232"/>
      <c r="AI220" s="232"/>
      <c r="AJ220" s="232"/>
      <c r="AK220" s="232"/>
      <c r="AL220" s="232"/>
      <c r="AM220" s="228"/>
      <c r="AN220" s="151"/>
      <c r="AO220" s="151"/>
      <c r="AP220" s="151"/>
      <c r="AQ220" s="151"/>
      <c r="AR220" s="151"/>
      <c r="AS220" s="151"/>
      <c r="AT220" s="151"/>
      <c r="AU220" s="151"/>
      <c r="AV220" s="151"/>
      <c r="AW220" s="252"/>
      <c r="AX220" s="151"/>
      <c r="AY220" s="151"/>
      <c r="AZ220" s="151"/>
      <c r="BA220" s="151"/>
      <c r="BB220" s="215"/>
      <c r="BC220" s="215"/>
      <c r="BD220" s="221">
        <f t="shared" si="25"/>
        <v>18</v>
      </c>
      <c r="BE220" s="225">
        <v>64800</v>
      </c>
      <c r="BF220" s="219">
        <v>426.48136398000003</v>
      </c>
      <c r="BG220" s="219">
        <v>568.54343157129904</v>
      </c>
      <c r="BH220" s="219">
        <v>-573.48055765912295</v>
      </c>
      <c r="BI220" s="224">
        <v>52.5624240973181</v>
      </c>
      <c r="BJ220" s="224">
        <v>6.5027793790336004</v>
      </c>
      <c r="BK220" s="221">
        <f t="shared" si="26"/>
        <v>0.38215316649644393</v>
      </c>
      <c r="BL220" s="221">
        <f t="shared" si="27"/>
        <v>-86.225658718923398</v>
      </c>
      <c r="BM220" s="225">
        <v>64800</v>
      </c>
      <c r="BN220" s="219">
        <v>426.48136398000003</v>
      </c>
      <c r="BO220" s="219">
        <v>561.00887931614</v>
      </c>
      <c r="BP220" s="219">
        <v>-564.393505464231</v>
      </c>
      <c r="BQ220" s="224">
        <v>52.505176773004798</v>
      </c>
      <c r="BR220" s="224">
        <v>6.4558717124071903</v>
      </c>
      <c r="BS220" s="221">
        <f t="shared" si="28"/>
        <v>0.32388929738451377</v>
      </c>
      <c r="BT220" s="221">
        <f t="shared" si="29"/>
        <v>-86.225658718923398</v>
      </c>
      <c r="BU220" s="228"/>
      <c r="BV220" s="222">
        <v>65.110061276873594</v>
      </c>
      <c r="BW220" s="222">
        <v>39.788205083321301</v>
      </c>
      <c r="BX220" s="221">
        <f t="shared" si="30"/>
        <v>60.391936803849859</v>
      </c>
      <c r="BY220" s="221">
        <f t="shared" si="31"/>
        <v>36.565010784246006</v>
      </c>
      <c r="BZ220" s="228"/>
      <c r="CA220" s="228"/>
      <c r="CB220" s="228"/>
      <c r="CC220" s="228"/>
      <c r="CD220" s="228"/>
      <c r="CE220" s="228"/>
      <c r="CF220" s="228"/>
      <c r="CG220" s="228"/>
      <c r="CH220" s="228"/>
      <c r="CI220" s="228"/>
      <c r="CJ220" s="228"/>
      <c r="CK220" s="228"/>
      <c r="CL220" s="228"/>
      <c r="CM220" s="228"/>
      <c r="CN220" s="228"/>
      <c r="CO220" s="228"/>
      <c r="CP220" s="228"/>
      <c r="CQ220" s="228"/>
      <c r="CR220" s="228"/>
    </row>
    <row r="221" spans="1:96" ht="12" customHeight="1">
      <c r="A221" s="228"/>
      <c r="B221" s="228"/>
      <c r="C221" s="228"/>
      <c r="D221" s="228"/>
      <c r="E221" s="228"/>
      <c r="F221" s="228"/>
      <c r="G221" s="228"/>
      <c r="H221" s="228"/>
      <c r="I221" s="228"/>
      <c r="J221" s="228"/>
      <c r="K221" s="228"/>
      <c r="L221" s="228"/>
      <c r="M221" s="228"/>
      <c r="N221" s="228"/>
      <c r="O221" s="228"/>
      <c r="P221" s="228"/>
      <c r="Q221" s="228"/>
      <c r="R221" s="228"/>
      <c r="S221" s="228"/>
      <c r="T221" s="228"/>
      <c r="U221" s="228"/>
      <c r="V221" s="228"/>
      <c r="W221" s="228"/>
      <c r="X221" s="232"/>
      <c r="Y221" s="232"/>
      <c r="Z221" s="232"/>
      <c r="AA221" s="232"/>
      <c r="AB221" s="232"/>
      <c r="AC221" s="232"/>
      <c r="AD221" s="232"/>
      <c r="AE221" s="232"/>
      <c r="AF221" s="232"/>
      <c r="AG221" s="232"/>
      <c r="AH221" s="232"/>
      <c r="AI221" s="232"/>
      <c r="AJ221" s="232"/>
      <c r="AK221" s="232"/>
      <c r="AL221" s="232"/>
      <c r="AM221" s="228"/>
      <c r="AN221" s="151"/>
      <c r="AO221" s="151"/>
      <c r="AP221" s="151"/>
      <c r="AQ221" s="151"/>
      <c r="AR221" s="151"/>
      <c r="AS221" s="151"/>
      <c r="AT221" s="151"/>
      <c r="AU221" s="151"/>
      <c r="AV221" s="151"/>
      <c r="AW221" s="252"/>
      <c r="AX221" s="151"/>
      <c r="AY221" s="151"/>
      <c r="AZ221" s="151"/>
      <c r="BA221" s="151"/>
      <c r="BB221" s="215"/>
      <c r="BC221" s="215"/>
      <c r="BD221" s="221">
        <f t="shared" si="25"/>
        <v>18.083333333333332</v>
      </c>
      <c r="BE221" s="225">
        <v>65100</v>
      </c>
      <c r="BF221" s="219">
        <v>414.96448874999999</v>
      </c>
      <c r="BG221" s="219">
        <v>556.446413510723</v>
      </c>
      <c r="BH221" s="219">
        <v>-561.62418126511295</v>
      </c>
      <c r="BI221" s="224">
        <v>52.4798046211775</v>
      </c>
      <c r="BJ221" s="224">
        <v>6.4182453834815298</v>
      </c>
      <c r="BK221" s="221">
        <f t="shared" si="26"/>
        <v>0.2976191709443734</v>
      </c>
      <c r="BL221" s="221">
        <f t="shared" si="27"/>
        <v>-97.742533948923437</v>
      </c>
      <c r="BM221" s="225">
        <v>65100</v>
      </c>
      <c r="BN221" s="219">
        <v>414.96448874999999</v>
      </c>
      <c r="BO221" s="219">
        <v>551.84780498166697</v>
      </c>
      <c r="BP221" s="219">
        <v>-555.54029218618302</v>
      </c>
      <c r="BQ221" s="224">
        <v>52.442739720785603</v>
      </c>
      <c r="BR221" s="224">
        <v>6.3911623576621297</v>
      </c>
      <c r="BS221" s="221">
        <f t="shared" si="28"/>
        <v>0.25917994263945321</v>
      </c>
      <c r="BT221" s="221">
        <f t="shared" si="29"/>
        <v>-97.742533948923437</v>
      </c>
      <c r="BU221" s="228"/>
      <c r="BV221" s="222">
        <v>53.8806370022035</v>
      </c>
      <c r="BW221" s="222">
        <v>31.953480210838901</v>
      </c>
      <c r="BX221" s="221">
        <f t="shared" si="30"/>
        <v>49.162512529179764</v>
      </c>
      <c r="BY221" s="221">
        <f t="shared" si="31"/>
        <v>28.730285911763602</v>
      </c>
      <c r="BZ221" s="228"/>
      <c r="CA221" s="228"/>
      <c r="CB221" s="228"/>
      <c r="CC221" s="228"/>
      <c r="CD221" s="228"/>
      <c r="CE221" s="228"/>
      <c r="CF221" s="228"/>
      <c r="CG221" s="228"/>
      <c r="CH221" s="228"/>
      <c r="CI221" s="228"/>
      <c r="CJ221" s="228"/>
      <c r="CK221" s="228"/>
      <c r="CL221" s="228"/>
      <c r="CM221" s="228"/>
      <c r="CN221" s="228"/>
      <c r="CO221" s="228"/>
      <c r="CP221" s="228"/>
      <c r="CQ221" s="228"/>
      <c r="CR221" s="228"/>
    </row>
    <row r="222" spans="1:96" ht="12" customHeight="1">
      <c r="A222" s="228"/>
      <c r="B222" s="228"/>
      <c r="C222" s="228"/>
      <c r="D222" s="228"/>
      <c r="E222" s="228"/>
      <c r="F222" s="228"/>
      <c r="G222" s="228"/>
      <c r="H222" s="228"/>
      <c r="I222" s="228"/>
      <c r="J222" s="228"/>
      <c r="K222" s="228"/>
      <c r="L222" s="228"/>
      <c r="M222" s="228"/>
      <c r="N222" s="228"/>
      <c r="O222" s="228"/>
      <c r="P222" s="228"/>
      <c r="Q222" s="228"/>
      <c r="R222" s="228"/>
      <c r="S222" s="228"/>
      <c r="T222" s="228"/>
      <c r="U222" s="228"/>
      <c r="V222" s="228"/>
      <c r="W222" s="228"/>
      <c r="X222" s="232"/>
      <c r="Y222" s="232"/>
      <c r="Z222" s="232"/>
      <c r="AA222" s="232"/>
      <c r="AB222" s="232"/>
      <c r="AC222" s="232"/>
      <c r="AD222" s="232"/>
      <c r="AE222" s="232"/>
      <c r="AF222" s="232"/>
      <c r="AG222" s="232"/>
      <c r="AH222" s="232"/>
      <c r="AI222" s="232"/>
      <c r="AJ222" s="232"/>
      <c r="AK222" s="232"/>
      <c r="AL222" s="232"/>
      <c r="AM222" s="228"/>
      <c r="AN222" s="151"/>
      <c r="AO222" s="151"/>
      <c r="AP222" s="151"/>
      <c r="AQ222" s="151"/>
      <c r="AR222" s="151"/>
      <c r="AS222" s="151"/>
      <c r="AT222" s="151"/>
      <c r="AU222" s="151"/>
      <c r="AV222" s="151"/>
      <c r="AW222" s="252"/>
      <c r="AX222" s="151"/>
      <c r="AY222" s="151"/>
      <c r="AZ222" s="151"/>
      <c r="BA222" s="151"/>
      <c r="BB222" s="215"/>
      <c r="BC222" s="215"/>
      <c r="BD222" s="221">
        <f t="shared" si="25"/>
        <v>18.166666666666668</v>
      </c>
      <c r="BE222" s="225">
        <v>65400</v>
      </c>
      <c r="BF222" s="219">
        <v>404.48555561000001</v>
      </c>
      <c r="BG222" s="219">
        <v>543.99762286064595</v>
      </c>
      <c r="BH222" s="219">
        <v>-549.37318835929398</v>
      </c>
      <c r="BI222" s="224">
        <v>52.393865946006599</v>
      </c>
      <c r="BJ222" s="224">
        <v>6.3306472400734402</v>
      </c>
      <c r="BK222" s="221">
        <f t="shared" si="26"/>
        <v>0.21002102753628371</v>
      </c>
      <c r="BL222" s="221">
        <f t="shared" si="27"/>
        <v>-108.22146708892342</v>
      </c>
      <c r="BM222" s="225">
        <v>65400</v>
      </c>
      <c r="BN222" s="219">
        <v>404.48555561000001</v>
      </c>
      <c r="BO222" s="219">
        <v>542.36001041885697</v>
      </c>
      <c r="BP222" s="219">
        <v>-546.32705487354997</v>
      </c>
      <c r="BQ222" s="224">
        <v>52.377491117211001</v>
      </c>
      <c r="BR222" s="224">
        <v>6.3238401585849102</v>
      </c>
      <c r="BS222" s="221">
        <f t="shared" si="28"/>
        <v>0.19185774356223373</v>
      </c>
      <c r="BT222" s="221">
        <f t="shared" si="29"/>
        <v>-108.22146708892342</v>
      </c>
      <c r="BU222" s="228"/>
      <c r="BV222" s="222">
        <v>42.061107696422297</v>
      </c>
      <c r="BW222" s="222">
        <v>23.7687982761719</v>
      </c>
      <c r="BX222" s="221">
        <f t="shared" si="30"/>
        <v>37.342983223398562</v>
      </c>
      <c r="BY222" s="221">
        <f t="shared" si="31"/>
        <v>20.545603977096604</v>
      </c>
      <c r="BZ222" s="228"/>
      <c r="CA222" s="228"/>
      <c r="CB222" s="228"/>
      <c r="CC222" s="228"/>
      <c r="CD222" s="228"/>
      <c r="CE222" s="228"/>
      <c r="CF222" s="228"/>
      <c r="CG222" s="228"/>
      <c r="CH222" s="228"/>
      <c r="CI222" s="228"/>
      <c r="CJ222" s="228"/>
      <c r="CK222" s="228"/>
      <c r="CL222" s="228"/>
      <c r="CM222" s="228"/>
      <c r="CN222" s="228"/>
      <c r="CO222" s="228"/>
      <c r="CP222" s="228"/>
      <c r="CQ222" s="228"/>
      <c r="CR222" s="228"/>
    </row>
    <row r="223" spans="1:96" ht="12" customHeight="1">
      <c r="A223" s="228"/>
      <c r="B223" s="228"/>
      <c r="C223" s="228"/>
      <c r="D223" s="228"/>
      <c r="E223" s="228"/>
      <c r="F223" s="228"/>
      <c r="G223" s="228"/>
      <c r="H223" s="228"/>
      <c r="I223" s="228"/>
      <c r="J223" s="228"/>
      <c r="K223" s="228"/>
      <c r="L223" s="228"/>
      <c r="M223" s="228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32"/>
      <c r="Y223" s="232"/>
      <c r="Z223" s="232"/>
      <c r="AA223" s="232"/>
      <c r="AB223" s="232"/>
      <c r="AC223" s="232"/>
      <c r="AD223" s="232"/>
      <c r="AE223" s="232"/>
      <c r="AF223" s="232"/>
      <c r="AG223" s="232"/>
      <c r="AH223" s="232"/>
      <c r="AI223" s="232"/>
      <c r="AJ223" s="232"/>
      <c r="AK223" s="232"/>
      <c r="AL223" s="232"/>
      <c r="AM223" s="228"/>
      <c r="AN223" s="151"/>
      <c r="AO223" s="151"/>
      <c r="AP223" s="151"/>
      <c r="AQ223" s="151"/>
      <c r="AR223" s="151"/>
      <c r="AS223" s="151"/>
      <c r="AT223" s="151"/>
      <c r="AU223" s="151"/>
      <c r="AV223" s="151"/>
      <c r="AW223" s="252"/>
      <c r="AX223" s="151"/>
      <c r="AY223" s="151"/>
      <c r="AZ223" s="151"/>
      <c r="BA223" s="151"/>
      <c r="BB223" s="215"/>
      <c r="BC223" s="215"/>
      <c r="BD223" s="221">
        <f t="shared" si="25"/>
        <v>18.25</v>
      </c>
      <c r="BE223" s="225">
        <v>65700</v>
      </c>
      <c r="BF223" s="219">
        <v>395.15937394000002</v>
      </c>
      <c r="BG223" s="219">
        <v>531.30910918667598</v>
      </c>
      <c r="BH223" s="219">
        <v>-536.83907493846698</v>
      </c>
      <c r="BI223" s="224">
        <v>52.3053030329813</v>
      </c>
      <c r="BJ223" s="224">
        <v>6.2406917635723298</v>
      </c>
      <c r="BK223" s="221">
        <f t="shared" si="26"/>
        <v>0.12006555103517336</v>
      </c>
      <c r="BL223" s="221">
        <f t="shared" si="27"/>
        <v>-117.5476487589234</v>
      </c>
      <c r="BM223" s="225">
        <v>65700</v>
      </c>
      <c r="BN223" s="219">
        <v>395.15937394000002</v>
      </c>
      <c r="BO223" s="219">
        <v>532.635200530362</v>
      </c>
      <c r="BP223" s="219">
        <v>-536.84220102817699</v>
      </c>
      <c r="BQ223" s="224">
        <v>52.309999421670298</v>
      </c>
      <c r="BR223" s="224">
        <v>6.2544867477078396</v>
      </c>
      <c r="BS223" s="221">
        <f t="shared" si="28"/>
        <v>0.12250433268516314</v>
      </c>
      <c r="BT223" s="221">
        <f t="shared" si="29"/>
        <v>-117.5476487589234</v>
      </c>
      <c r="BU223" s="228"/>
      <c r="BV223" s="222">
        <v>29.780921786586401</v>
      </c>
      <c r="BW223" s="222">
        <v>15.323798568245399</v>
      </c>
      <c r="BX223" s="221">
        <f t="shared" si="30"/>
        <v>25.062797313562669</v>
      </c>
      <c r="BY223" s="221">
        <f t="shared" si="31"/>
        <v>12.100604269170102</v>
      </c>
      <c r="BZ223" s="228"/>
      <c r="CA223" s="228"/>
      <c r="CB223" s="228"/>
      <c r="CC223" s="228"/>
      <c r="CD223" s="228"/>
      <c r="CE223" s="228"/>
      <c r="CF223" s="228"/>
      <c r="CG223" s="228"/>
      <c r="CH223" s="228"/>
      <c r="CI223" s="228"/>
      <c r="CJ223" s="228"/>
      <c r="CK223" s="228"/>
      <c r="CL223" s="228"/>
      <c r="CM223" s="228"/>
      <c r="CN223" s="228"/>
      <c r="CO223" s="228"/>
      <c r="CP223" s="228"/>
      <c r="CQ223" s="228"/>
      <c r="CR223" s="228"/>
    </row>
    <row r="224" spans="1:96" ht="12" customHeight="1">
      <c r="A224" s="228"/>
      <c r="B224" s="228"/>
      <c r="C224" s="228"/>
      <c r="D224" s="228"/>
      <c r="E224" s="228"/>
      <c r="F224" s="228"/>
      <c r="G224" s="228"/>
      <c r="H224" s="228"/>
      <c r="I224" s="228"/>
      <c r="J224" s="228"/>
      <c r="K224" s="228"/>
      <c r="L224" s="228"/>
      <c r="M224" s="228"/>
      <c r="N224" s="228"/>
      <c r="O224" s="228"/>
      <c r="P224" s="228"/>
      <c r="Q224" s="228"/>
      <c r="R224" s="228"/>
      <c r="S224" s="228"/>
      <c r="T224" s="228"/>
      <c r="U224" s="228"/>
      <c r="V224" s="228"/>
      <c r="W224" s="228"/>
      <c r="X224" s="232"/>
      <c r="Y224" s="232"/>
      <c r="Z224" s="232"/>
      <c r="AA224" s="232"/>
      <c r="AB224" s="232"/>
      <c r="AC224" s="232"/>
      <c r="AD224" s="232"/>
      <c r="AE224" s="232"/>
      <c r="AF224" s="232"/>
      <c r="AG224" s="232"/>
      <c r="AH224" s="232"/>
      <c r="AI224" s="232"/>
      <c r="AJ224" s="232"/>
      <c r="AK224" s="232"/>
      <c r="AL224" s="232"/>
      <c r="AM224" s="228"/>
      <c r="AN224" s="151"/>
      <c r="AO224" s="151"/>
      <c r="AP224" s="151"/>
      <c r="AQ224" s="151"/>
      <c r="AR224" s="151"/>
      <c r="AS224" s="151"/>
      <c r="AT224" s="151"/>
      <c r="AU224" s="151"/>
      <c r="AV224" s="151"/>
      <c r="AW224" s="252"/>
      <c r="AX224" s="151"/>
      <c r="AY224" s="151"/>
      <c r="AZ224" s="151"/>
      <c r="BA224" s="151"/>
      <c r="BB224" s="215"/>
      <c r="BC224" s="215"/>
      <c r="BD224" s="221">
        <f t="shared" si="25"/>
        <v>18.333333333333332</v>
      </c>
      <c r="BE224" s="225">
        <v>66000</v>
      </c>
      <c r="BF224" s="219">
        <v>387.08812332999997</v>
      </c>
      <c r="BG224" s="219">
        <v>518.49051131742794</v>
      </c>
      <c r="BH224" s="219">
        <v>-524.13108132930097</v>
      </c>
      <c r="BI224" s="224">
        <v>52.214817111225599</v>
      </c>
      <c r="BJ224" s="224">
        <v>6.1490923949308902</v>
      </c>
      <c r="BK224" s="221">
        <f t="shared" si="26"/>
        <v>2.8466182393733774E-2</v>
      </c>
      <c r="BL224" s="221">
        <f t="shared" si="27"/>
        <v>-125.61889936892345</v>
      </c>
      <c r="BM224" s="225">
        <v>66000</v>
      </c>
      <c r="BN224" s="219">
        <v>387.08812332999997</v>
      </c>
      <c r="BO224" s="219">
        <v>522.76150447331099</v>
      </c>
      <c r="BP224" s="219">
        <v>-527.17275951260501</v>
      </c>
      <c r="BQ224" s="224">
        <v>52.240836677334102</v>
      </c>
      <c r="BR224" s="224">
        <v>6.1836871492177803</v>
      </c>
      <c r="BS224" s="221">
        <f t="shared" si="28"/>
        <v>5.1704734195103796E-2</v>
      </c>
      <c r="BT224" s="221">
        <f t="shared" si="29"/>
        <v>-125.61889936892345</v>
      </c>
      <c r="BU224" s="228"/>
      <c r="BV224" s="222">
        <v>17.174572847596</v>
      </c>
      <c r="BW224" s="222">
        <v>6.7109713969854798</v>
      </c>
      <c r="BX224" s="221">
        <f t="shared" si="30"/>
        <v>12.456448374572268</v>
      </c>
      <c r="BY224" s="221">
        <f t="shared" si="31"/>
        <v>3.4877770979101825</v>
      </c>
      <c r="BZ224" s="228"/>
      <c r="CA224" s="228"/>
      <c r="CB224" s="228"/>
      <c r="CC224" s="228"/>
      <c r="CD224" s="228"/>
      <c r="CE224" s="228"/>
      <c r="CF224" s="228"/>
      <c r="CG224" s="228"/>
      <c r="CH224" s="228"/>
      <c r="CI224" s="228"/>
      <c r="CJ224" s="228"/>
      <c r="CK224" s="228"/>
      <c r="CL224" s="228"/>
      <c r="CM224" s="228"/>
      <c r="CN224" s="228"/>
      <c r="CO224" s="228"/>
      <c r="CP224" s="228"/>
      <c r="CQ224" s="228"/>
      <c r="CR224" s="228"/>
    </row>
    <row r="225" spans="1:96" ht="12" customHeight="1">
      <c r="A225" s="228"/>
      <c r="B225" s="228"/>
      <c r="C225" s="228"/>
      <c r="D225" s="228"/>
      <c r="E225" s="228"/>
      <c r="F225" s="228"/>
      <c r="G225" s="228"/>
      <c r="H225" s="228"/>
      <c r="I225" s="228"/>
      <c r="J225" s="228"/>
      <c r="K225" s="228"/>
      <c r="L225" s="228"/>
      <c r="M225" s="228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32"/>
      <c r="Y225" s="232"/>
      <c r="Z225" s="232"/>
      <c r="AA225" s="232"/>
      <c r="AB225" s="232"/>
      <c r="AC225" s="232"/>
      <c r="AD225" s="232"/>
      <c r="AE225" s="232"/>
      <c r="AF225" s="232"/>
      <c r="AG225" s="232"/>
      <c r="AH225" s="232"/>
      <c r="AI225" s="232"/>
      <c r="AJ225" s="232"/>
      <c r="AK225" s="232"/>
      <c r="AL225" s="232"/>
      <c r="AM225" s="228"/>
      <c r="AN225" s="151"/>
      <c r="AO225" s="151"/>
      <c r="AP225" s="151"/>
      <c r="AQ225" s="151"/>
      <c r="AR225" s="151"/>
      <c r="AS225" s="151"/>
      <c r="AT225" s="151"/>
      <c r="AU225" s="151"/>
      <c r="AV225" s="151"/>
      <c r="AW225" s="252"/>
      <c r="AX225" s="151"/>
      <c r="AY225" s="151"/>
      <c r="AZ225" s="151"/>
      <c r="BA225" s="151"/>
      <c r="BB225" s="215"/>
      <c r="BC225" s="215"/>
      <c r="BD225" s="221">
        <f t="shared" si="25"/>
        <v>18.416666666666668</v>
      </c>
      <c r="BE225" s="225">
        <v>66300</v>
      </c>
      <c r="BF225" s="219">
        <v>380.36023411000002</v>
      </c>
      <c r="BG225" s="219">
        <v>505.648481934534</v>
      </c>
      <c r="BH225" s="219">
        <v>-511.35558168830897</v>
      </c>
      <c r="BI225" s="224">
        <v>52.123113680550603</v>
      </c>
      <c r="BJ225" s="224">
        <v>6.0565673231863801</v>
      </c>
      <c r="BK225" s="221">
        <f t="shared" si="26"/>
        <v>-6.4058889350776305E-2</v>
      </c>
      <c r="BL225" s="221">
        <f t="shared" si="27"/>
        <v>-132.3467885889234</v>
      </c>
      <c r="BM225" s="225">
        <v>66300</v>
      </c>
      <c r="BN225" s="219">
        <v>380.36023411000002</v>
      </c>
      <c r="BO225" s="219">
        <v>512.82493885257702</v>
      </c>
      <c r="BP225" s="219">
        <v>-517.40381627183103</v>
      </c>
      <c r="BQ225" s="224">
        <v>52.170576018642102</v>
      </c>
      <c r="BR225" s="224">
        <v>6.1120273818797299</v>
      </c>
      <c r="BS225" s="221">
        <f t="shared" si="28"/>
        <v>-1.9955033142946554E-2</v>
      </c>
      <c r="BT225" s="221">
        <f t="shared" si="29"/>
        <v>-132.3467885889234</v>
      </c>
      <c r="BU225" s="228"/>
      <c r="BV225" s="222">
        <v>4.3801266178454004</v>
      </c>
      <c r="BW225" s="222">
        <v>-1.97535486792548</v>
      </c>
      <c r="BX225" s="221">
        <f t="shared" si="30"/>
        <v>-0.33799785517833225</v>
      </c>
      <c r="BY225" s="221">
        <f t="shared" si="31"/>
        <v>-5.1985491670007775</v>
      </c>
      <c r="BZ225" s="228"/>
      <c r="CA225" s="228"/>
      <c r="CB225" s="228"/>
      <c r="CC225" s="228"/>
      <c r="CD225" s="228"/>
      <c r="CE225" s="228"/>
      <c r="CF225" s="228"/>
      <c r="CG225" s="228"/>
      <c r="CH225" s="228"/>
      <c r="CI225" s="228"/>
      <c r="CJ225" s="228"/>
      <c r="CK225" s="228"/>
      <c r="CL225" s="228"/>
      <c r="CM225" s="228"/>
      <c r="CN225" s="228"/>
      <c r="CO225" s="228"/>
      <c r="CP225" s="228"/>
      <c r="CQ225" s="228"/>
      <c r="CR225" s="228"/>
    </row>
    <row r="226" spans="1:96" ht="12" customHeight="1">
      <c r="A226" s="228"/>
      <c r="B226" s="228"/>
      <c r="C226" s="228"/>
      <c r="D226" s="228"/>
      <c r="E226" s="228"/>
      <c r="F226" s="228"/>
      <c r="G226" s="228"/>
      <c r="H226" s="228"/>
      <c r="I226" s="228"/>
      <c r="J226" s="228"/>
      <c r="K226" s="228"/>
      <c r="L226" s="228"/>
      <c r="M226" s="228"/>
      <c r="N226" s="228"/>
      <c r="O226" s="228"/>
      <c r="P226" s="228"/>
      <c r="Q226" s="228"/>
      <c r="R226" s="228"/>
      <c r="S226" s="228"/>
      <c r="T226" s="228"/>
      <c r="U226" s="228"/>
      <c r="V226" s="228"/>
      <c r="W226" s="228"/>
      <c r="X226" s="232"/>
      <c r="Y226" s="232"/>
      <c r="Z226" s="232"/>
      <c r="AA226" s="232"/>
      <c r="AB226" s="232"/>
      <c r="AC226" s="232"/>
      <c r="AD226" s="232"/>
      <c r="AE226" s="232"/>
      <c r="AF226" s="232"/>
      <c r="AG226" s="232"/>
      <c r="AH226" s="232"/>
      <c r="AI226" s="232"/>
      <c r="AJ226" s="232"/>
      <c r="AK226" s="232"/>
      <c r="AL226" s="232"/>
      <c r="AM226" s="228"/>
      <c r="AN226" s="151"/>
      <c r="AO226" s="151"/>
      <c r="AP226" s="151"/>
      <c r="AQ226" s="151"/>
      <c r="AR226" s="151"/>
      <c r="AS226" s="151"/>
      <c r="AT226" s="151"/>
      <c r="AU226" s="151"/>
      <c r="AV226" s="151"/>
      <c r="AW226" s="252"/>
      <c r="AX226" s="151"/>
      <c r="AY226" s="151"/>
      <c r="AZ226" s="151"/>
      <c r="BA226" s="151"/>
      <c r="BB226" s="215"/>
      <c r="BC226" s="215"/>
      <c r="BD226" s="221">
        <f t="shared" si="25"/>
        <v>18.5</v>
      </c>
      <c r="BE226" s="225">
        <v>66600</v>
      </c>
      <c r="BF226" s="219">
        <v>375.04941841999999</v>
      </c>
      <c r="BG226" s="219">
        <v>492.88628148170801</v>
      </c>
      <c r="BH226" s="219">
        <v>-498.61563867723999</v>
      </c>
      <c r="BI226" s="224">
        <v>52.030901139756402</v>
      </c>
      <c r="BJ226" s="224">
        <v>5.9638382475150902</v>
      </c>
      <c r="BK226" s="221">
        <f t="shared" si="26"/>
        <v>-0.15678796502206627</v>
      </c>
      <c r="BL226" s="221">
        <f t="shared" si="27"/>
        <v>-137.65760427892343</v>
      </c>
      <c r="BM226" s="225">
        <v>66600</v>
      </c>
      <c r="BN226" s="219">
        <v>375.04941841999999</v>
      </c>
      <c r="BO226" s="219">
        <v>502.90900627818502</v>
      </c>
      <c r="BP226" s="219">
        <v>-507.61808194840302</v>
      </c>
      <c r="BQ226" s="224">
        <v>52.099789706027899</v>
      </c>
      <c r="BR226" s="224">
        <v>6.0400925992021799</v>
      </c>
      <c r="BS226" s="221">
        <f t="shared" si="28"/>
        <v>-9.1889815820496601E-2</v>
      </c>
      <c r="BT226" s="221">
        <f t="shared" si="29"/>
        <v>-137.65760427892343</v>
      </c>
      <c r="BU226" s="228"/>
      <c r="BV226" s="222">
        <v>-8.4622911077499907</v>
      </c>
      <c r="BW226" s="222">
        <v>-10.640046888873</v>
      </c>
      <c r="BX226" s="221">
        <f t="shared" si="30"/>
        <v>-13.180415580773722</v>
      </c>
      <c r="BY226" s="221">
        <f t="shared" si="31"/>
        <v>-13.863241187948297</v>
      </c>
      <c r="BZ226" s="228"/>
      <c r="CA226" s="228"/>
      <c r="CB226" s="228"/>
      <c r="CC226" s="228"/>
      <c r="CD226" s="228"/>
      <c r="CE226" s="228"/>
      <c r="CF226" s="228"/>
      <c r="CG226" s="228"/>
      <c r="CH226" s="228"/>
      <c r="CI226" s="228"/>
      <c r="CJ226" s="228"/>
      <c r="CK226" s="228"/>
      <c r="CL226" s="228"/>
      <c r="CM226" s="228"/>
      <c r="CN226" s="228"/>
      <c r="CO226" s="228"/>
      <c r="CP226" s="228"/>
      <c r="CQ226" s="228"/>
      <c r="CR226" s="228"/>
    </row>
    <row r="227" spans="1:96" ht="12" customHeight="1">
      <c r="A227" s="228"/>
      <c r="B227" s="228"/>
      <c r="C227" s="228"/>
      <c r="D227" s="228"/>
      <c r="E227" s="228"/>
      <c r="F227" s="228"/>
      <c r="G227" s="228"/>
      <c r="H227" s="228"/>
      <c r="I227" s="228"/>
      <c r="J227" s="228"/>
      <c r="K227" s="228"/>
      <c r="L227" s="228"/>
      <c r="M227" s="228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32"/>
      <c r="Y227" s="232"/>
      <c r="Z227" s="232"/>
      <c r="AA227" s="232"/>
      <c r="AB227" s="232"/>
      <c r="AC227" s="232"/>
      <c r="AD227" s="232"/>
      <c r="AE227" s="232"/>
      <c r="AF227" s="232"/>
      <c r="AG227" s="232"/>
      <c r="AH227" s="232"/>
      <c r="AI227" s="232"/>
      <c r="AJ227" s="232"/>
      <c r="AK227" s="232"/>
      <c r="AL227" s="232"/>
      <c r="AM227" s="228"/>
      <c r="AN227" s="151"/>
      <c r="AO227" s="151"/>
      <c r="AP227" s="151"/>
      <c r="AQ227" s="151"/>
      <c r="AR227" s="151"/>
      <c r="AS227" s="151"/>
      <c r="AT227" s="151"/>
      <c r="AU227" s="151"/>
      <c r="AV227" s="151"/>
      <c r="AW227" s="252"/>
      <c r="AX227" s="151"/>
      <c r="AY227" s="151"/>
      <c r="AZ227" s="151"/>
      <c r="BA227" s="151"/>
      <c r="BB227" s="215"/>
      <c r="BC227" s="215"/>
      <c r="BD227" s="221">
        <f t="shared" si="25"/>
        <v>18.583333333333332</v>
      </c>
      <c r="BE227" s="225">
        <v>66900</v>
      </c>
      <c r="BF227" s="219">
        <v>371.21386268999998</v>
      </c>
      <c r="BG227" s="219">
        <v>480.30354840417601</v>
      </c>
      <c r="BH227" s="219">
        <v>-486.01073046522401</v>
      </c>
      <c r="BI227" s="224">
        <v>51.938890105469298</v>
      </c>
      <c r="BJ227" s="224">
        <v>5.8716298426848201</v>
      </c>
      <c r="BK227" s="221">
        <f t="shared" si="26"/>
        <v>-0.24899636985233631</v>
      </c>
      <c r="BL227" s="221">
        <f t="shared" si="27"/>
        <v>-141.49316000892344</v>
      </c>
      <c r="BM227" s="225">
        <v>66900</v>
      </c>
      <c r="BN227" s="219">
        <v>371.21386268999998</v>
      </c>
      <c r="BO227" s="219">
        <v>493.09443244029598</v>
      </c>
      <c r="BP227" s="219">
        <v>-497.89559481953</v>
      </c>
      <c r="BQ227" s="224">
        <v>52.029047724295197</v>
      </c>
      <c r="BR227" s="224">
        <v>5.9684658025792299</v>
      </c>
      <c r="BS227" s="221">
        <f t="shared" si="28"/>
        <v>-0.16351661244344662</v>
      </c>
      <c r="BT227" s="221">
        <f t="shared" si="29"/>
        <v>-141.49316000892344</v>
      </c>
      <c r="BU227" s="228"/>
      <c r="BV227" s="222">
        <v>-21.212029146630101</v>
      </c>
      <c r="BW227" s="222">
        <v>-19.188208268208001</v>
      </c>
      <c r="BX227" s="221">
        <f t="shared" si="30"/>
        <v>-25.930153619653833</v>
      </c>
      <c r="BY227" s="221">
        <f t="shared" si="31"/>
        <v>-22.411402567283297</v>
      </c>
      <c r="BZ227" s="228"/>
      <c r="CA227" s="228"/>
      <c r="CB227" s="228"/>
      <c r="CC227" s="228"/>
      <c r="CD227" s="228"/>
      <c r="CE227" s="228"/>
      <c r="CF227" s="228"/>
      <c r="CG227" s="228"/>
      <c r="CH227" s="228"/>
      <c r="CI227" s="228"/>
      <c r="CJ227" s="228"/>
      <c r="CK227" s="228"/>
      <c r="CL227" s="228"/>
      <c r="CM227" s="228"/>
      <c r="CN227" s="228"/>
      <c r="CO227" s="228"/>
      <c r="CP227" s="228"/>
      <c r="CQ227" s="228"/>
      <c r="CR227" s="228"/>
    </row>
    <row r="228" spans="1:96" ht="12" customHeight="1">
      <c r="A228" s="228"/>
      <c r="B228" s="228"/>
      <c r="C228" s="228"/>
      <c r="D228" s="228"/>
      <c r="E228" s="228"/>
      <c r="F228" s="228"/>
      <c r="G228" s="228"/>
      <c r="H228" s="228"/>
      <c r="I228" s="228"/>
      <c r="J228" s="228"/>
      <c r="K228" s="228"/>
      <c r="L228" s="228"/>
      <c r="M228" s="228"/>
      <c r="N228" s="228"/>
      <c r="O228" s="228"/>
      <c r="P228" s="228"/>
      <c r="Q228" s="228"/>
      <c r="R228" s="228"/>
      <c r="S228" s="228"/>
      <c r="T228" s="228"/>
      <c r="U228" s="228"/>
      <c r="V228" s="228"/>
      <c r="W228" s="228"/>
      <c r="X228" s="232"/>
      <c r="Y228" s="232"/>
      <c r="Z228" s="232"/>
      <c r="AA228" s="232"/>
      <c r="AB228" s="232"/>
      <c r="AC228" s="232"/>
      <c r="AD228" s="232"/>
      <c r="AE228" s="232"/>
      <c r="AF228" s="232"/>
      <c r="AG228" s="232"/>
      <c r="AH228" s="232"/>
      <c r="AI228" s="232"/>
      <c r="AJ228" s="232"/>
      <c r="AK228" s="232"/>
      <c r="AL228" s="232"/>
      <c r="AM228" s="228"/>
      <c r="AN228" s="151"/>
      <c r="AO228" s="151"/>
      <c r="AP228" s="151"/>
      <c r="AQ228" s="151"/>
      <c r="AR228" s="151"/>
      <c r="AS228" s="151"/>
      <c r="AT228" s="151"/>
      <c r="AU228" s="151"/>
      <c r="AV228" s="151"/>
      <c r="AW228" s="252"/>
      <c r="AX228" s="151"/>
      <c r="AY228" s="151"/>
      <c r="AZ228" s="151"/>
      <c r="BA228" s="151"/>
      <c r="BB228" s="215"/>
      <c r="BC228" s="215"/>
      <c r="BD228" s="221">
        <f t="shared" si="25"/>
        <v>18.666666666666668</v>
      </c>
      <c r="BE228" s="225">
        <v>67200</v>
      </c>
      <c r="BF228" s="219">
        <v>368.89559005000001</v>
      </c>
      <c r="BG228" s="219">
        <v>467.99625028138598</v>
      </c>
      <c r="BH228" s="219">
        <v>-473.63665512095798</v>
      </c>
      <c r="BI228" s="224">
        <v>51.847793480298002</v>
      </c>
      <c r="BJ228" s="224">
        <v>5.7806699806766497</v>
      </c>
      <c r="BK228" s="221">
        <f t="shared" si="26"/>
        <v>-0.33995623186050672</v>
      </c>
      <c r="BL228" s="221">
        <f t="shared" si="27"/>
        <v>-143.81143264892341</v>
      </c>
      <c r="BM228" s="225">
        <v>67200</v>
      </c>
      <c r="BN228" s="219">
        <v>368.89559005000001</v>
      </c>
      <c r="BO228" s="219">
        <v>483.459042340596</v>
      </c>
      <c r="BP228" s="219">
        <v>-488.31356024894501</v>
      </c>
      <c r="BQ228" s="224">
        <v>51.958916973010901</v>
      </c>
      <c r="BR228" s="224">
        <v>5.8977271522302903</v>
      </c>
      <c r="BS228" s="221">
        <f t="shared" si="28"/>
        <v>-0.23425526279238618</v>
      </c>
      <c r="BT228" s="221">
        <f t="shared" si="29"/>
        <v>-143.81143264892341</v>
      </c>
      <c r="BU228" s="228"/>
      <c r="BV228" s="222">
        <v>-33.729451351549599</v>
      </c>
      <c r="BW228" s="222">
        <v>-27.5262188611554</v>
      </c>
      <c r="BX228" s="221">
        <f t="shared" si="30"/>
        <v>-38.447575824573335</v>
      </c>
      <c r="BY228" s="221">
        <f t="shared" si="31"/>
        <v>-30.749413160230695</v>
      </c>
      <c r="BZ228" s="228"/>
      <c r="CA228" s="228"/>
      <c r="CB228" s="228"/>
      <c r="CC228" s="228"/>
      <c r="CD228" s="228"/>
      <c r="CE228" s="228"/>
      <c r="CF228" s="228"/>
      <c r="CG228" s="228"/>
      <c r="CH228" s="228"/>
      <c r="CI228" s="228"/>
      <c r="CJ228" s="228"/>
      <c r="CK228" s="228"/>
      <c r="CL228" s="228"/>
      <c r="CM228" s="228"/>
      <c r="CN228" s="228"/>
      <c r="CO228" s="228"/>
      <c r="CP228" s="228"/>
      <c r="CQ228" s="228"/>
      <c r="CR228" s="228"/>
    </row>
    <row r="229" spans="1:96" ht="12" customHeight="1">
      <c r="A229" s="228"/>
      <c r="B229" s="228"/>
      <c r="C229" s="228"/>
      <c r="D229" s="228"/>
      <c r="E229" s="228"/>
      <c r="F229" s="228"/>
      <c r="G229" s="228"/>
      <c r="H229" s="228"/>
      <c r="I229" s="228"/>
      <c r="J229" s="228"/>
      <c r="K229" s="228"/>
      <c r="L229" s="228"/>
      <c r="M229" s="228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32"/>
      <c r="Y229" s="232"/>
      <c r="Z229" s="232"/>
      <c r="AA229" s="232"/>
      <c r="AB229" s="232"/>
      <c r="AC229" s="232"/>
      <c r="AD229" s="232"/>
      <c r="AE229" s="232"/>
      <c r="AF229" s="232"/>
      <c r="AG229" s="232"/>
      <c r="AH229" s="232"/>
      <c r="AI229" s="232"/>
      <c r="AJ229" s="232"/>
      <c r="AK229" s="232"/>
      <c r="AL229" s="232"/>
      <c r="AM229" s="228"/>
      <c r="AN229" s="151"/>
      <c r="AO229" s="151"/>
      <c r="AP229" s="151"/>
      <c r="AQ229" s="151"/>
      <c r="AR229" s="151"/>
      <c r="AS229" s="151"/>
      <c r="AT229" s="151"/>
      <c r="AU229" s="151"/>
      <c r="AV229" s="151"/>
      <c r="AW229" s="252"/>
      <c r="AX229" s="151"/>
      <c r="AY229" s="151"/>
      <c r="AZ229" s="151"/>
      <c r="BA229" s="151"/>
      <c r="BB229" s="215"/>
      <c r="BC229" s="215"/>
      <c r="BD229" s="221">
        <f t="shared" si="25"/>
        <v>18.75</v>
      </c>
      <c r="BE229" s="225">
        <v>67500</v>
      </c>
      <c r="BF229" s="219">
        <v>368.12</v>
      </c>
      <c r="BG229" s="219">
        <v>456.056817500036</v>
      </c>
      <c r="BH229" s="219">
        <v>-461.58561505956698</v>
      </c>
      <c r="BI229" s="224">
        <v>51.7583273154587</v>
      </c>
      <c r="BJ229" s="224">
        <v>5.6916907413162097</v>
      </c>
      <c r="BK229" s="221">
        <f t="shared" si="26"/>
        <v>-0.42893547122094677</v>
      </c>
      <c r="BL229" s="221">
        <f t="shared" si="27"/>
        <v>-144.58702269892342</v>
      </c>
      <c r="BM229" s="225">
        <v>67500</v>
      </c>
      <c r="BN229" s="219">
        <v>368.12</v>
      </c>
      <c r="BO229" s="219">
        <v>474.07777347787498</v>
      </c>
      <c r="BP229" s="219">
        <v>-478.946325380335</v>
      </c>
      <c r="BQ229" s="224">
        <v>51.889961064077802</v>
      </c>
      <c r="BR229" s="224">
        <v>5.8284538835203703</v>
      </c>
      <c r="BS229" s="221">
        <f t="shared" si="28"/>
        <v>-0.30352853150230619</v>
      </c>
      <c r="BT229" s="221">
        <f t="shared" si="29"/>
        <v>-144.58702269892342</v>
      </c>
      <c r="BU229" s="228"/>
      <c r="BV229" s="222">
        <v>-45.877465916794101</v>
      </c>
      <c r="BW229" s="222">
        <v>-35.5627601111036</v>
      </c>
      <c r="BX229" s="221">
        <f t="shared" si="30"/>
        <v>-50.595590389817836</v>
      </c>
      <c r="BY229" s="221">
        <f t="shared" si="31"/>
        <v>-38.785954410178896</v>
      </c>
      <c r="BZ229" s="228"/>
      <c r="CA229" s="228"/>
      <c r="CB229" s="228"/>
      <c r="CC229" s="228"/>
      <c r="CD229" s="228"/>
      <c r="CE229" s="228"/>
      <c r="CF229" s="228"/>
      <c r="CG229" s="228"/>
      <c r="CH229" s="228"/>
      <c r="CI229" s="228"/>
      <c r="CJ229" s="228"/>
      <c r="CK229" s="228"/>
      <c r="CL229" s="228"/>
      <c r="CM229" s="228"/>
      <c r="CN229" s="228"/>
      <c r="CO229" s="228"/>
      <c r="CP229" s="228"/>
      <c r="CQ229" s="228"/>
      <c r="CR229" s="228"/>
    </row>
    <row r="230" spans="1:96" ht="12" customHeight="1">
      <c r="A230" s="228"/>
      <c r="B230" s="228"/>
      <c r="C230" s="228"/>
      <c r="D230" s="228"/>
      <c r="E230" s="228"/>
      <c r="F230" s="228"/>
      <c r="G230" s="228"/>
      <c r="H230" s="228"/>
      <c r="I230" s="228"/>
      <c r="J230" s="228"/>
      <c r="K230" s="228"/>
      <c r="L230" s="228"/>
      <c r="M230" s="228"/>
      <c r="N230" s="228"/>
      <c r="O230" s="228"/>
      <c r="P230" s="228"/>
      <c r="Q230" s="228"/>
      <c r="R230" s="228"/>
      <c r="S230" s="228"/>
      <c r="T230" s="228"/>
      <c r="U230" s="228"/>
      <c r="V230" s="228"/>
      <c r="W230" s="228"/>
      <c r="X230" s="232"/>
      <c r="Y230" s="232"/>
      <c r="Z230" s="232"/>
      <c r="AA230" s="232"/>
      <c r="AB230" s="232"/>
      <c r="AC230" s="232"/>
      <c r="AD230" s="232"/>
      <c r="AE230" s="232"/>
      <c r="AF230" s="232"/>
      <c r="AG230" s="232"/>
      <c r="AH230" s="232"/>
      <c r="AI230" s="232"/>
      <c r="AJ230" s="232"/>
      <c r="AK230" s="232"/>
      <c r="AL230" s="232"/>
      <c r="AM230" s="228"/>
      <c r="AN230" s="151"/>
      <c r="AO230" s="151"/>
      <c r="AP230" s="151"/>
      <c r="AQ230" s="151"/>
      <c r="AR230" s="151"/>
      <c r="AS230" s="151"/>
      <c r="AT230" s="151"/>
      <c r="AU230" s="151"/>
      <c r="AV230" s="151"/>
      <c r="AW230" s="252"/>
      <c r="AX230" s="151"/>
      <c r="AY230" s="151"/>
      <c r="AZ230" s="151"/>
      <c r="BA230" s="151"/>
      <c r="BB230" s="215"/>
      <c r="BC230" s="215"/>
      <c r="BD230" s="221">
        <f t="shared" si="25"/>
        <v>18.833333333333332</v>
      </c>
      <c r="BE230" s="225">
        <v>67800</v>
      </c>
      <c r="BF230" s="219">
        <v>368.89559005000001</v>
      </c>
      <c r="BG230" s="219">
        <v>444.57445744762202</v>
      </c>
      <c r="BH230" s="219">
        <v>-449.94648129082299</v>
      </c>
      <c r="BI230" s="224">
        <v>51.671212488591699</v>
      </c>
      <c r="BJ230" s="224">
        <v>5.60543021121621</v>
      </c>
      <c r="BK230" s="221">
        <f t="shared" si="26"/>
        <v>-0.51519600132094645</v>
      </c>
      <c r="BL230" s="221">
        <f t="shared" si="27"/>
        <v>-143.81143264892341</v>
      </c>
      <c r="BM230" s="225">
        <v>67800</v>
      </c>
      <c r="BN230" s="219">
        <v>368.89559005000001</v>
      </c>
      <c r="BO230" s="219">
        <v>465.02282044846299</v>
      </c>
      <c r="BP230" s="219">
        <v>-469.86548497071601</v>
      </c>
      <c r="BQ230" s="224">
        <v>51.8227407214927</v>
      </c>
      <c r="BR230" s="224">
        <v>5.7612208105277798</v>
      </c>
      <c r="BS230" s="221">
        <f t="shared" si="28"/>
        <v>-0.3707616044948967</v>
      </c>
      <c r="BT230" s="221">
        <f t="shared" si="29"/>
        <v>-143.81143264892341</v>
      </c>
      <c r="BU230" s="228"/>
      <c r="BV230" s="222">
        <v>-57.523026818563203</v>
      </c>
      <c r="BW230" s="222">
        <v>-43.209815177714397</v>
      </c>
      <c r="BX230" s="221">
        <f t="shared" si="30"/>
        <v>-62.241151291586938</v>
      </c>
      <c r="BY230" s="221">
        <f t="shared" si="31"/>
        <v>-46.433009476789692</v>
      </c>
      <c r="BZ230" s="228"/>
      <c r="CA230" s="228"/>
      <c r="CB230" s="228"/>
      <c r="CC230" s="228"/>
      <c r="CD230" s="228"/>
      <c r="CE230" s="228"/>
      <c r="CF230" s="228"/>
      <c r="CG230" s="228"/>
      <c r="CH230" s="228"/>
      <c r="CI230" s="228"/>
      <c r="CJ230" s="228"/>
      <c r="CK230" s="228"/>
      <c r="CL230" s="228"/>
      <c r="CM230" s="228"/>
      <c r="CN230" s="228"/>
      <c r="CO230" s="228"/>
      <c r="CP230" s="228"/>
      <c r="CQ230" s="228"/>
      <c r="CR230" s="228"/>
    </row>
    <row r="231" spans="1:96" ht="12" customHeight="1">
      <c r="A231" s="228"/>
      <c r="B231" s="228"/>
      <c r="C231" s="228"/>
      <c r="D231" s="228"/>
      <c r="E231" s="228"/>
      <c r="F231" s="228"/>
      <c r="G231" s="228"/>
      <c r="H231" s="228"/>
      <c r="I231" s="228"/>
      <c r="J231" s="228"/>
      <c r="K231" s="228"/>
      <c r="L231" s="228"/>
      <c r="M231" s="228"/>
      <c r="N231" s="228"/>
      <c r="O231" s="228"/>
      <c r="P231" s="228"/>
      <c r="Q231" s="228"/>
      <c r="R231" s="228"/>
      <c r="S231" s="228"/>
      <c r="T231" s="228"/>
      <c r="U231" s="228"/>
      <c r="V231" s="228"/>
      <c r="W231" s="228"/>
      <c r="X231" s="232"/>
      <c r="Y231" s="232"/>
      <c r="Z231" s="232"/>
      <c r="AA231" s="232"/>
      <c r="AB231" s="232"/>
      <c r="AC231" s="232"/>
      <c r="AD231" s="232"/>
      <c r="AE231" s="232"/>
      <c r="AF231" s="232"/>
      <c r="AG231" s="232"/>
      <c r="AH231" s="232"/>
      <c r="AI231" s="232"/>
      <c r="AJ231" s="232"/>
      <c r="AK231" s="232"/>
      <c r="AL231" s="232"/>
      <c r="AM231" s="228"/>
      <c r="AN231" s="151"/>
      <c r="AO231" s="151"/>
      <c r="AP231" s="151"/>
      <c r="AQ231" s="151"/>
      <c r="AR231" s="151"/>
      <c r="AS231" s="151"/>
      <c r="AT231" s="151"/>
      <c r="AU231" s="151"/>
      <c r="AV231" s="151"/>
      <c r="AW231" s="252"/>
      <c r="AX231" s="151"/>
      <c r="AY231" s="151"/>
      <c r="AZ231" s="151"/>
      <c r="BA231" s="151"/>
      <c r="BB231" s="215"/>
      <c r="BC231" s="215"/>
      <c r="BD231" s="221">
        <f t="shared" si="25"/>
        <v>18.916666666666668</v>
      </c>
      <c r="BE231" s="225">
        <v>68100</v>
      </c>
      <c r="BF231" s="219">
        <v>371.21386268999998</v>
      </c>
      <c r="BG231" s="219">
        <v>433.63564231585599</v>
      </c>
      <c r="BH231" s="219">
        <v>-438.80523340679201</v>
      </c>
      <c r="BI231" s="224">
        <v>51.587177177341999</v>
      </c>
      <c r="BJ231" s="224">
        <v>5.52263501733478</v>
      </c>
      <c r="BK231" s="221">
        <f t="shared" si="26"/>
        <v>-0.59799119520237642</v>
      </c>
      <c r="BL231" s="221">
        <f t="shared" si="27"/>
        <v>-141.49316000892344</v>
      </c>
      <c r="BM231" s="225">
        <v>68100</v>
      </c>
      <c r="BN231" s="219">
        <v>371.21386268999998</v>
      </c>
      <c r="BO231" s="219">
        <v>456.36390132541999</v>
      </c>
      <c r="BP231" s="219">
        <v>-461.14011085349398</v>
      </c>
      <c r="BQ231" s="224">
        <v>51.757814748724797</v>
      </c>
      <c r="BR231" s="224">
        <v>5.6966013616860103</v>
      </c>
      <c r="BS231" s="221">
        <f t="shared" si="28"/>
        <v>-0.43538105333666621</v>
      </c>
      <c r="BT231" s="221">
        <f t="shared" si="29"/>
        <v>-141.49316000892344</v>
      </c>
      <c r="BU231" s="228"/>
      <c r="BV231" s="222">
        <v>-68.538590945628997</v>
      </c>
      <c r="BW231" s="222">
        <v>-50.383632904375297</v>
      </c>
      <c r="BX231" s="221">
        <f t="shared" si="30"/>
        <v>-73.256715418652732</v>
      </c>
      <c r="BY231" s="221">
        <f t="shared" si="31"/>
        <v>-53.606827203450592</v>
      </c>
      <c r="BZ231" s="228"/>
      <c r="CA231" s="228"/>
      <c r="CB231" s="228"/>
      <c r="CC231" s="228"/>
      <c r="CD231" s="228"/>
      <c r="CE231" s="228"/>
      <c r="CF231" s="228"/>
      <c r="CG231" s="228"/>
      <c r="CH231" s="228"/>
      <c r="CI231" s="228"/>
      <c r="CJ231" s="228"/>
      <c r="CK231" s="228"/>
      <c r="CL231" s="228"/>
      <c r="CM231" s="228"/>
      <c r="CN231" s="228"/>
      <c r="CO231" s="228"/>
      <c r="CP231" s="228"/>
      <c r="CQ231" s="228"/>
      <c r="CR231" s="228"/>
    </row>
    <row r="232" spans="1:96" ht="12" customHeight="1">
      <c r="A232" s="228"/>
      <c r="B232" s="228"/>
      <c r="C232" s="228"/>
      <c r="D232" s="228"/>
      <c r="E232" s="228"/>
      <c r="F232" s="228"/>
      <c r="G232" s="228"/>
      <c r="H232" s="228"/>
      <c r="I232" s="228"/>
      <c r="J232" s="228"/>
      <c r="K232" s="228"/>
      <c r="L232" s="228"/>
      <c r="M232" s="228"/>
      <c r="N232" s="228"/>
      <c r="O232" s="228"/>
      <c r="P232" s="228"/>
      <c r="Q232" s="228"/>
      <c r="R232" s="228"/>
      <c r="S232" s="228"/>
      <c r="T232" s="228"/>
      <c r="U232" s="228"/>
      <c r="V232" s="228"/>
      <c r="W232" s="228"/>
      <c r="X232" s="232"/>
      <c r="Y232" s="232"/>
      <c r="Z232" s="232"/>
      <c r="AA232" s="232"/>
      <c r="AB232" s="232"/>
      <c r="AC232" s="232"/>
      <c r="AD232" s="232"/>
      <c r="AE232" s="232"/>
      <c r="AF232" s="232"/>
      <c r="AG232" s="232"/>
      <c r="AH232" s="232"/>
      <c r="AI232" s="232"/>
      <c r="AJ232" s="232"/>
      <c r="AK232" s="232"/>
      <c r="AL232" s="232"/>
      <c r="AM232" s="228"/>
      <c r="AN232" s="151"/>
      <c r="AO232" s="151"/>
      <c r="AP232" s="151"/>
      <c r="AQ232" s="151"/>
      <c r="AR232" s="151"/>
      <c r="AS232" s="151"/>
      <c r="AT232" s="151"/>
      <c r="AU232" s="151"/>
      <c r="AV232" s="151"/>
      <c r="AW232" s="252"/>
      <c r="AX232" s="151"/>
      <c r="AY232" s="151"/>
      <c r="AZ232" s="151"/>
      <c r="BA232" s="151"/>
      <c r="BB232" s="215"/>
      <c r="BC232" s="215"/>
      <c r="BD232" s="221">
        <f t="shared" si="25"/>
        <v>19</v>
      </c>
      <c r="BE232" s="225">
        <v>68400</v>
      </c>
      <c r="BF232" s="219">
        <v>375.04941841999999</v>
      </c>
      <c r="BG232" s="219">
        <v>423.32475675709298</v>
      </c>
      <c r="BH232" s="219">
        <v>-428.24556594580599</v>
      </c>
      <c r="BI232" s="224">
        <v>51.506960046462403</v>
      </c>
      <c r="BJ232" s="224">
        <v>5.4440634610557002</v>
      </c>
      <c r="BK232" s="221">
        <f t="shared" si="26"/>
        <v>-0.67656275148145628</v>
      </c>
      <c r="BL232" s="221">
        <f t="shared" si="27"/>
        <v>-137.65760427892343</v>
      </c>
      <c r="BM232" s="225">
        <v>68400</v>
      </c>
      <c r="BN232" s="219">
        <v>375.04941841999999</v>
      </c>
      <c r="BO232" s="219">
        <v>448.16863094744701</v>
      </c>
      <c r="BP232" s="219">
        <v>-452.83709320806503</v>
      </c>
      <c r="BQ232" s="224">
        <v>51.695741486942197</v>
      </c>
      <c r="BR232" s="224">
        <v>5.6351690403958496</v>
      </c>
      <c r="BS232" s="221">
        <f t="shared" si="28"/>
        <v>-0.49681337462682684</v>
      </c>
      <c r="BT232" s="221">
        <f t="shared" si="29"/>
        <v>-137.65760427892343</v>
      </c>
      <c r="BU232" s="228"/>
      <c r="BV232" s="222">
        <v>-78.803514961654102</v>
      </c>
      <c r="BW232" s="222">
        <v>-57.0056450675402</v>
      </c>
      <c r="BX232" s="221">
        <f t="shared" si="30"/>
        <v>-83.521639434677837</v>
      </c>
      <c r="BY232" s="221">
        <f t="shared" si="31"/>
        <v>-60.228839366615496</v>
      </c>
      <c r="BZ232" s="228"/>
      <c r="CA232" s="228"/>
      <c r="CB232" s="228"/>
      <c r="CC232" s="228"/>
      <c r="CD232" s="228"/>
      <c r="CE232" s="228"/>
      <c r="CF232" s="228"/>
      <c r="CG232" s="228"/>
      <c r="CH232" s="228"/>
      <c r="CI232" s="228"/>
      <c r="CJ232" s="228"/>
      <c r="CK232" s="228"/>
      <c r="CL232" s="228"/>
      <c r="CM232" s="228"/>
      <c r="CN232" s="228"/>
      <c r="CO232" s="228"/>
      <c r="CP232" s="228"/>
      <c r="CQ232" s="228"/>
      <c r="CR232" s="228"/>
    </row>
    <row r="233" spans="1:96" ht="12" customHeight="1">
      <c r="A233" s="228"/>
      <c r="B233" s="228"/>
      <c r="C233" s="228"/>
      <c r="D233" s="228"/>
      <c r="E233" s="228"/>
      <c r="F233" s="228"/>
      <c r="G233" s="228"/>
      <c r="H233" s="228"/>
      <c r="I233" s="228"/>
      <c r="J233" s="228"/>
      <c r="K233" s="228"/>
      <c r="L233" s="228"/>
      <c r="M233" s="228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32"/>
      <c r="Y233" s="232"/>
      <c r="Z233" s="232"/>
      <c r="AA233" s="232"/>
      <c r="AB233" s="232"/>
      <c r="AC233" s="232"/>
      <c r="AD233" s="232"/>
      <c r="AE233" s="232"/>
      <c r="AF233" s="232"/>
      <c r="AG233" s="232"/>
      <c r="AH233" s="232"/>
      <c r="AI233" s="232"/>
      <c r="AJ233" s="232"/>
      <c r="AK233" s="232"/>
      <c r="AL233" s="232"/>
      <c r="AM233" s="228"/>
      <c r="AN233" s="151"/>
      <c r="AO233" s="151"/>
      <c r="AP233" s="151"/>
      <c r="AQ233" s="151"/>
      <c r="AR233" s="151"/>
      <c r="AS233" s="151"/>
      <c r="AT233" s="151"/>
      <c r="AU233" s="151"/>
      <c r="AV233" s="151"/>
      <c r="AW233" s="252"/>
      <c r="AX233" s="151"/>
      <c r="AY233" s="151"/>
      <c r="AZ233" s="151"/>
      <c r="BA233" s="151"/>
      <c r="BB233" s="215"/>
      <c r="BC233" s="215"/>
      <c r="BD233" s="221">
        <f t="shared" si="25"/>
        <v>19.083333333333332</v>
      </c>
      <c r="BE233" s="225">
        <v>68700</v>
      </c>
      <c r="BF233" s="219">
        <v>380.36023411000002</v>
      </c>
      <c r="BG233" s="219">
        <v>413.724881777321</v>
      </c>
      <c r="BH233" s="219">
        <v>-418.34964406574699</v>
      </c>
      <c r="BI233" s="224">
        <v>51.431313971359501</v>
      </c>
      <c r="BJ233" s="224">
        <v>5.3704890007370301</v>
      </c>
      <c r="BK233" s="221">
        <f t="shared" si="26"/>
        <v>-0.75013721180012638</v>
      </c>
      <c r="BL233" s="221">
        <f t="shared" si="27"/>
        <v>-132.3467885889234</v>
      </c>
      <c r="BM233" s="225">
        <v>68700</v>
      </c>
      <c r="BN233" s="219">
        <v>380.36023411000002</v>
      </c>
      <c r="BO233" s="219">
        <v>440.50297938396199</v>
      </c>
      <c r="BP233" s="219">
        <v>-445.02157614870799</v>
      </c>
      <c r="BQ233" s="224">
        <v>51.637080628509402</v>
      </c>
      <c r="BR233" s="224">
        <v>5.5774991325547703</v>
      </c>
      <c r="BS233" s="221">
        <f t="shared" si="28"/>
        <v>-0.55448328246790624</v>
      </c>
      <c r="BT233" s="221">
        <f t="shared" si="29"/>
        <v>-132.3467885889234</v>
      </c>
      <c r="BU233" s="228"/>
      <c r="BV233" s="222">
        <v>-88.205376600628497</v>
      </c>
      <c r="BW233" s="222">
        <v>-63.003326862177303</v>
      </c>
      <c r="BX233" s="221">
        <f t="shared" si="30"/>
        <v>-92.923501073652233</v>
      </c>
      <c r="BY233" s="221">
        <f t="shared" si="31"/>
        <v>-66.226521161252606</v>
      </c>
      <c r="BZ233" s="228"/>
      <c r="CA233" s="228"/>
      <c r="CB233" s="228"/>
      <c r="CC233" s="228"/>
      <c r="CD233" s="228"/>
      <c r="CE233" s="228"/>
      <c r="CF233" s="228"/>
      <c r="CG233" s="228"/>
      <c r="CH233" s="228"/>
      <c r="CI233" s="228"/>
      <c r="CJ233" s="228"/>
      <c r="CK233" s="228"/>
      <c r="CL233" s="228"/>
      <c r="CM233" s="228"/>
      <c r="CN233" s="228"/>
      <c r="CO233" s="228"/>
      <c r="CP233" s="228"/>
      <c r="CQ233" s="228"/>
      <c r="CR233" s="228"/>
    </row>
    <row r="234" spans="1:96" ht="12" customHeight="1">
      <c r="A234" s="228"/>
      <c r="B234" s="228"/>
      <c r="C234" s="228"/>
      <c r="D234" s="228"/>
      <c r="E234" s="228"/>
      <c r="F234" s="228"/>
      <c r="G234" s="228"/>
      <c r="H234" s="228"/>
      <c r="I234" s="228"/>
      <c r="J234" s="228"/>
      <c r="K234" s="228"/>
      <c r="L234" s="228"/>
      <c r="M234" s="228"/>
      <c r="N234" s="228"/>
      <c r="O234" s="228"/>
      <c r="P234" s="228"/>
      <c r="Q234" s="228"/>
      <c r="R234" s="228"/>
      <c r="S234" s="228"/>
      <c r="T234" s="228"/>
      <c r="U234" s="228"/>
      <c r="V234" s="228"/>
      <c r="W234" s="228"/>
      <c r="X234" s="232"/>
      <c r="Y234" s="232"/>
      <c r="Z234" s="232"/>
      <c r="AA234" s="232"/>
      <c r="AB234" s="232"/>
      <c r="AC234" s="232"/>
      <c r="AD234" s="232"/>
      <c r="AE234" s="232"/>
      <c r="AF234" s="232"/>
      <c r="AG234" s="232"/>
      <c r="AH234" s="232"/>
      <c r="AI234" s="232"/>
      <c r="AJ234" s="232"/>
      <c r="AK234" s="232"/>
      <c r="AL234" s="232"/>
      <c r="AM234" s="228"/>
      <c r="AN234" s="151"/>
      <c r="AO234" s="151"/>
      <c r="AP234" s="151"/>
      <c r="AQ234" s="151"/>
      <c r="AR234" s="151"/>
      <c r="AS234" s="151"/>
      <c r="AT234" s="151"/>
      <c r="AU234" s="151"/>
      <c r="AV234" s="151"/>
      <c r="AW234" s="252"/>
      <c r="AX234" s="151"/>
      <c r="AY234" s="151"/>
      <c r="AZ234" s="151"/>
      <c r="BA234" s="151"/>
      <c r="BB234" s="215"/>
      <c r="BC234" s="215"/>
      <c r="BD234" s="221">
        <f t="shared" si="25"/>
        <v>19.166666666666668</v>
      </c>
      <c r="BE234" s="225">
        <v>69000</v>
      </c>
      <c r="BF234" s="219">
        <v>387.08812332999997</v>
      </c>
      <c r="BG234" s="219">
        <v>404.91867695397798</v>
      </c>
      <c r="BH234" s="219">
        <v>-409.19898006484499</v>
      </c>
      <c r="BI234" s="224">
        <v>51.3610099823604</v>
      </c>
      <c r="BJ234" s="224">
        <v>5.3027036633310596</v>
      </c>
      <c r="BK234" s="221">
        <f t="shared" si="26"/>
        <v>-0.81792254920609686</v>
      </c>
      <c r="BL234" s="221">
        <f t="shared" si="27"/>
        <v>-125.61889936892345</v>
      </c>
      <c r="BM234" s="225">
        <v>69000</v>
      </c>
      <c r="BN234" s="219">
        <v>387.08812332999997</v>
      </c>
      <c r="BO234" s="219">
        <v>433.43178475481602</v>
      </c>
      <c r="BP234" s="219">
        <v>-437.75746256320201</v>
      </c>
      <c r="BQ234" s="224">
        <v>51.5823951703319</v>
      </c>
      <c r="BR234" s="224">
        <v>5.5241703888566702</v>
      </c>
      <c r="BS234" s="221">
        <f t="shared" si="28"/>
        <v>-0.60781202616600627</v>
      </c>
      <c r="BT234" s="221">
        <f t="shared" si="29"/>
        <v>-125.61889936892345</v>
      </c>
      <c r="BU234" s="228"/>
      <c r="BV234" s="222">
        <v>-96.641205924488901</v>
      </c>
      <c r="BW234" s="222">
        <v>-68.310991199214996</v>
      </c>
      <c r="BX234" s="221">
        <f t="shared" si="30"/>
        <v>-101.35933039751264</v>
      </c>
      <c r="BY234" s="221">
        <f t="shared" si="31"/>
        <v>-71.534185498290299</v>
      </c>
      <c r="BZ234" s="228"/>
      <c r="CA234" s="228"/>
      <c r="CB234" s="228"/>
      <c r="CC234" s="228"/>
      <c r="CD234" s="228"/>
      <c r="CE234" s="228"/>
      <c r="CF234" s="228"/>
      <c r="CG234" s="228"/>
      <c r="CH234" s="228"/>
      <c r="CI234" s="228"/>
      <c r="CJ234" s="228"/>
      <c r="CK234" s="228"/>
      <c r="CL234" s="228"/>
      <c r="CM234" s="228"/>
      <c r="CN234" s="228"/>
      <c r="CO234" s="228"/>
      <c r="CP234" s="228"/>
      <c r="CQ234" s="228"/>
      <c r="CR234" s="228"/>
    </row>
    <row r="235" spans="1:96" ht="12" customHeight="1">
      <c r="A235" s="228"/>
      <c r="B235" s="228"/>
      <c r="C235" s="228"/>
      <c r="D235" s="228"/>
      <c r="E235" s="228"/>
      <c r="F235" s="228"/>
      <c r="G235" s="228"/>
      <c r="H235" s="228"/>
      <c r="I235" s="228"/>
      <c r="J235" s="228"/>
      <c r="K235" s="228"/>
      <c r="L235" s="228"/>
      <c r="M235" s="228"/>
      <c r="N235" s="228"/>
      <c r="O235" s="228"/>
      <c r="P235" s="228"/>
      <c r="Q235" s="228"/>
      <c r="R235" s="228"/>
      <c r="S235" s="228"/>
      <c r="T235" s="228"/>
      <c r="U235" s="228"/>
      <c r="V235" s="228"/>
      <c r="W235" s="228"/>
      <c r="X235" s="232"/>
      <c r="Y235" s="232"/>
      <c r="Z235" s="232"/>
      <c r="AA235" s="232"/>
      <c r="AB235" s="232"/>
      <c r="AC235" s="232"/>
      <c r="AD235" s="232"/>
      <c r="AE235" s="232"/>
      <c r="AF235" s="232"/>
      <c r="AG235" s="232"/>
      <c r="AH235" s="232"/>
      <c r="AI235" s="232"/>
      <c r="AJ235" s="232"/>
      <c r="AK235" s="232"/>
      <c r="AL235" s="232"/>
      <c r="AM235" s="228"/>
      <c r="AN235" s="151"/>
      <c r="AO235" s="151"/>
      <c r="AP235" s="151"/>
      <c r="AQ235" s="151"/>
      <c r="AR235" s="151"/>
      <c r="AS235" s="151"/>
      <c r="AT235" s="151"/>
      <c r="AU235" s="151"/>
      <c r="AV235" s="151"/>
      <c r="AW235" s="252"/>
      <c r="AX235" s="151"/>
      <c r="AY235" s="151"/>
      <c r="AZ235" s="151"/>
      <c r="BA235" s="151"/>
      <c r="BB235" s="215"/>
      <c r="BC235" s="215"/>
      <c r="BD235" s="221">
        <f t="shared" si="25"/>
        <v>19.25</v>
      </c>
      <c r="BE235" s="225">
        <v>69300</v>
      </c>
      <c r="BF235" s="219">
        <v>395.15937394000002</v>
      </c>
      <c r="BG235" s="219">
        <v>396.98930259930302</v>
      </c>
      <c r="BH235" s="219">
        <v>-400.87538551357699</v>
      </c>
      <c r="BI235" s="224">
        <v>51.296840918268501</v>
      </c>
      <c r="BJ235" s="224">
        <v>5.2415207374700303</v>
      </c>
      <c r="BK235" s="221">
        <f t="shared" si="26"/>
        <v>-0.87910547506712611</v>
      </c>
      <c r="BL235" s="221">
        <f t="shared" si="27"/>
        <v>-117.5476487589234</v>
      </c>
      <c r="BM235" s="225">
        <v>69300</v>
      </c>
      <c r="BN235" s="219">
        <v>395.15937394000002</v>
      </c>
      <c r="BO235" s="219">
        <v>427.01927766164602</v>
      </c>
      <c r="BP235" s="219">
        <v>-431.10795298429298</v>
      </c>
      <c r="BQ235" s="224">
        <v>51.532253186635202</v>
      </c>
      <c r="BR235" s="224">
        <v>5.4757662895664003</v>
      </c>
      <c r="BS235" s="221">
        <f t="shared" si="28"/>
        <v>-0.65621612545627617</v>
      </c>
      <c r="BT235" s="221">
        <f t="shared" si="29"/>
        <v>-117.5476487589234</v>
      </c>
      <c r="BU235" s="228"/>
      <c r="BV235" s="222">
        <v>-104.01861305808499</v>
      </c>
      <c r="BW235" s="222">
        <v>-72.870508115776104</v>
      </c>
      <c r="BX235" s="221">
        <f t="shared" si="30"/>
        <v>-108.73673753110873</v>
      </c>
      <c r="BY235" s="221">
        <f t="shared" si="31"/>
        <v>-76.093702414851407</v>
      </c>
      <c r="BZ235" s="228"/>
      <c r="CA235" s="228"/>
      <c r="CB235" s="228"/>
      <c r="CC235" s="228"/>
      <c r="CD235" s="228"/>
      <c r="CE235" s="228"/>
      <c r="CF235" s="228"/>
      <c r="CG235" s="228"/>
      <c r="CH235" s="228"/>
      <c r="CI235" s="228"/>
      <c r="CJ235" s="228"/>
      <c r="CK235" s="228"/>
      <c r="CL235" s="228"/>
      <c r="CM235" s="228"/>
      <c r="CN235" s="228"/>
      <c r="CO235" s="228"/>
      <c r="CP235" s="228"/>
      <c r="CQ235" s="228"/>
      <c r="CR235" s="228"/>
    </row>
    <row r="236" spans="1:96" ht="12" customHeight="1">
      <c r="A236" s="228"/>
      <c r="B236" s="228"/>
      <c r="C236" s="228"/>
      <c r="D236" s="228"/>
      <c r="E236" s="228"/>
      <c r="F236" s="228"/>
      <c r="G236" s="228"/>
      <c r="H236" s="228"/>
      <c r="I236" s="228"/>
      <c r="J236" s="228"/>
      <c r="K236" s="228"/>
      <c r="L236" s="228"/>
      <c r="M236" s="228"/>
      <c r="N236" s="228"/>
      <c r="O236" s="228"/>
      <c r="P236" s="228"/>
      <c r="Q236" s="228"/>
      <c r="R236" s="228"/>
      <c r="S236" s="228"/>
      <c r="T236" s="228"/>
      <c r="U236" s="228"/>
      <c r="V236" s="228"/>
      <c r="W236" s="228"/>
      <c r="X236" s="232"/>
      <c r="Y236" s="232"/>
      <c r="Z236" s="232"/>
      <c r="AA236" s="232"/>
      <c r="AB236" s="232"/>
      <c r="AC236" s="232"/>
      <c r="AD236" s="232"/>
      <c r="AE236" s="232"/>
      <c r="AF236" s="232"/>
      <c r="AG236" s="232"/>
      <c r="AH236" s="232"/>
      <c r="AI236" s="232"/>
      <c r="AJ236" s="232"/>
      <c r="AK236" s="232"/>
      <c r="AL236" s="232"/>
      <c r="AM236" s="228"/>
      <c r="AN236" s="151"/>
      <c r="AO236" s="151"/>
      <c r="AP236" s="151"/>
      <c r="AQ236" s="151"/>
      <c r="AR236" s="151"/>
      <c r="AS236" s="151"/>
      <c r="AT236" s="151"/>
      <c r="AU236" s="151"/>
      <c r="AV236" s="151"/>
      <c r="AW236" s="252"/>
      <c r="AX236" s="151"/>
      <c r="AY236" s="151"/>
      <c r="AZ236" s="151"/>
      <c r="BA236" s="151"/>
      <c r="BB236" s="215"/>
      <c r="BC236" s="215"/>
      <c r="BD236" s="221">
        <f t="shared" si="25"/>
        <v>19.333333333333332</v>
      </c>
      <c r="BE236" s="225">
        <v>69600</v>
      </c>
      <c r="BF236" s="219">
        <v>404.48555561000001</v>
      </c>
      <c r="BG236" s="219">
        <v>390.02129504413602</v>
      </c>
      <c r="BH236" s="219">
        <v>-393.461929621536</v>
      </c>
      <c r="BI236" s="224">
        <v>51.239624013179998</v>
      </c>
      <c r="BJ236" s="224">
        <v>5.1877758048086102</v>
      </c>
      <c r="BK236" s="221">
        <f t="shared" si="26"/>
        <v>-0.93285040772854622</v>
      </c>
      <c r="BL236" s="221">
        <f t="shared" si="27"/>
        <v>-108.22146708892342</v>
      </c>
      <c r="BM236" s="225">
        <v>69600</v>
      </c>
      <c r="BN236" s="219">
        <v>404.48555561000001</v>
      </c>
      <c r="BO236" s="219">
        <v>421.329559277302</v>
      </c>
      <c r="BP236" s="219">
        <v>-425.13606995145102</v>
      </c>
      <c r="BQ236" s="224">
        <v>51.487228968437996</v>
      </c>
      <c r="BR236" s="224">
        <v>5.4328753538285097</v>
      </c>
      <c r="BS236" s="221">
        <f t="shared" si="28"/>
        <v>-0.69910706119416677</v>
      </c>
      <c r="BT236" s="221">
        <f t="shared" si="29"/>
        <v>-108.22146708892342</v>
      </c>
      <c r="BU236" s="228"/>
      <c r="BV236" s="222">
        <v>-110.25680005046</v>
      </c>
      <c r="BW236" s="222">
        <v>-76.631941419164804</v>
      </c>
      <c r="BX236" s="221">
        <f t="shared" si="30"/>
        <v>-114.97492452348374</v>
      </c>
      <c r="BY236" s="221">
        <f t="shared" si="31"/>
        <v>-79.855135718240106</v>
      </c>
      <c r="BZ236" s="228"/>
      <c r="CA236" s="228"/>
      <c r="CB236" s="228"/>
      <c r="CC236" s="228"/>
      <c r="CD236" s="228"/>
      <c r="CE236" s="228"/>
      <c r="CF236" s="228"/>
      <c r="CG236" s="228"/>
      <c r="CH236" s="228"/>
      <c r="CI236" s="228"/>
      <c r="CJ236" s="228"/>
      <c r="CK236" s="228"/>
      <c r="CL236" s="228"/>
      <c r="CM236" s="228"/>
      <c r="CN236" s="228"/>
      <c r="CO236" s="228"/>
      <c r="CP236" s="228"/>
      <c r="CQ236" s="228"/>
      <c r="CR236" s="228"/>
    </row>
    <row r="237" spans="1:96" ht="12" customHeight="1">
      <c r="A237" s="228"/>
      <c r="B237" s="228"/>
      <c r="C237" s="228"/>
      <c r="D237" s="228"/>
      <c r="E237" s="228"/>
      <c r="F237" s="228"/>
      <c r="G237" s="228"/>
      <c r="H237" s="228"/>
      <c r="I237" s="228"/>
      <c r="J237" s="228"/>
      <c r="K237" s="228"/>
      <c r="L237" s="228"/>
      <c r="M237" s="228"/>
      <c r="N237" s="228"/>
      <c r="O237" s="228"/>
      <c r="P237" s="228"/>
      <c r="Q237" s="228"/>
      <c r="R237" s="228"/>
      <c r="S237" s="228"/>
      <c r="T237" s="228"/>
      <c r="U237" s="228"/>
      <c r="V237" s="228"/>
      <c r="W237" s="228"/>
      <c r="X237" s="232"/>
      <c r="Y237" s="232"/>
      <c r="Z237" s="232"/>
      <c r="AA237" s="232"/>
      <c r="AB237" s="232"/>
      <c r="AC237" s="232"/>
      <c r="AD237" s="232"/>
      <c r="AE237" s="232"/>
      <c r="AF237" s="232"/>
      <c r="AG237" s="232"/>
      <c r="AH237" s="232"/>
      <c r="AI237" s="232"/>
      <c r="AJ237" s="232"/>
      <c r="AK237" s="232"/>
      <c r="AL237" s="232"/>
      <c r="AM237" s="228"/>
      <c r="AN237" s="151"/>
      <c r="AO237" s="151"/>
      <c r="AP237" s="151"/>
      <c r="AQ237" s="151"/>
      <c r="AR237" s="151"/>
      <c r="AS237" s="151"/>
      <c r="AT237" s="151"/>
      <c r="AU237" s="151"/>
      <c r="AV237" s="151"/>
      <c r="AW237" s="252"/>
      <c r="AX237" s="151"/>
      <c r="AY237" s="151"/>
      <c r="AZ237" s="151"/>
      <c r="BA237" s="151"/>
      <c r="BB237" s="215"/>
      <c r="BC237" s="215"/>
      <c r="BD237" s="221">
        <f t="shared" si="25"/>
        <v>19.416666666666668</v>
      </c>
      <c r="BE237" s="225">
        <v>69900</v>
      </c>
      <c r="BF237" s="219">
        <v>414.96448874999999</v>
      </c>
      <c r="BG237" s="219">
        <v>384.10127052126398</v>
      </c>
      <c r="BH237" s="219">
        <v>-387.04380104602899</v>
      </c>
      <c r="BI237" s="224">
        <v>51.190201302889101</v>
      </c>
      <c r="BJ237" s="224">
        <v>5.1423248105222203</v>
      </c>
      <c r="BK237" s="221">
        <f t="shared" si="26"/>
        <v>-0.97830140201493609</v>
      </c>
      <c r="BL237" s="221">
        <f t="shared" si="27"/>
        <v>-97.742533948923437</v>
      </c>
      <c r="BM237" s="225">
        <v>69900</v>
      </c>
      <c r="BN237" s="219">
        <v>414.96448874999999</v>
      </c>
      <c r="BO237" s="219">
        <v>416.426956651789</v>
      </c>
      <c r="BP237" s="219">
        <v>-419.90510246392603</v>
      </c>
      <c r="BQ237" s="224">
        <v>51.447902919864099</v>
      </c>
      <c r="BR237" s="224">
        <v>5.3960897920266699</v>
      </c>
      <c r="BS237" s="221">
        <f t="shared" si="28"/>
        <v>-0.73589262299600655</v>
      </c>
      <c r="BT237" s="221">
        <f t="shared" si="29"/>
        <v>-97.742533948923437</v>
      </c>
      <c r="BU237" s="228"/>
      <c r="BV237" s="222">
        <v>-115.287445780445</v>
      </c>
      <c r="BW237" s="222">
        <v>-79.554095592030293</v>
      </c>
      <c r="BX237" s="221">
        <f t="shared" si="30"/>
        <v>-120.00557025346873</v>
      </c>
      <c r="BY237" s="221">
        <f t="shared" si="31"/>
        <v>-82.777289891105596</v>
      </c>
      <c r="BZ237" s="228"/>
      <c r="CA237" s="228"/>
      <c r="CB237" s="228"/>
      <c r="CC237" s="228"/>
      <c r="CD237" s="228"/>
      <c r="CE237" s="228"/>
      <c r="CF237" s="228"/>
      <c r="CG237" s="228"/>
      <c r="CH237" s="228"/>
      <c r="CI237" s="228"/>
      <c r="CJ237" s="228"/>
      <c r="CK237" s="228"/>
      <c r="CL237" s="228"/>
      <c r="CM237" s="228"/>
      <c r="CN237" s="228"/>
      <c r="CO237" s="228"/>
      <c r="CP237" s="228"/>
      <c r="CQ237" s="228"/>
      <c r="CR237" s="228"/>
    </row>
    <row r="238" spans="1:96" ht="12" customHeight="1">
      <c r="A238" s="228"/>
      <c r="B238" s="228"/>
      <c r="C238" s="228"/>
      <c r="D238" s="228"/>
      <c r="E238" s="228"/>
      <c r="F238" s="228"/>
      <c r="G238" s="228"/>
      <c r="H238" s="228"/>
      <c r="I238" s="228"/>
      <c r="J238" s="228"/>
      <c r="K238" s="228"/>
      <c r="L238" s="228"/>
      <c r="M238" s="228"/>
      <c r="N238" s="228"/>
      <c r="O238" s="228"/>
      <c r="P238" s="228"/>
      <c r="Q238" s="228"/>
      <c r="R238" s="228"/>
      <c r="S238" s="228"/>
      <c r="T238" s="228"/>
      <c r="U238" s="228"/>
      <c r="V238" s="228"/>
      <c r="W238" s="228"/>
      <c r="X238" s="232"/>
      <c r="Y238" s="232"/>
      <c r="Z238" s="232"/>
      <c r="AA238" s="232"/>
      <c r="AB238" s="232"/>
      <c r="AC238" s="232"/>
      <c r="AD238" s="232"/>
      <c r="AE238" s="232"/>
      <c r="AF238" s="232"/>
      <c r="AG238" s="232"/>
      <c r="AH238" s="232"/>
      <c r="AI238" s="232"/>
      <c r="AJ238" s="232"/>
      <c r="AK238" s="232"/>
      <c r="AL238" s="232"/>
      <c r="AM238" s="228"/>
      <c r="AN238" s="151"/>
      <c r="AO238" s="151"/>
      <c r="AP238" s="151"/>
      <c r="AQ238" s="151"/>
      <c r="AR238" s="151"/>
      <c r="AS238" s="151"/>
      <c r="AT238" s="151"/>
      <c r="AU238" s="151"/>
      <c r="AV238" s="151"/>
      <c r="AW238" s="252"/>
      <c r="AX238" s="151"/>
      <c r="AY238" s="151"/>
      <c r="AZ238" s="151"/>
      <c r="BA238" s="151"/>
      <c r="BB238" s="215"/>
      <c r="BC238" s="215"/>
      <c r="BD238" s="221">
        <f t="shared" si="25"/>
        <v>19.5</v>
      </c>
      <c r="BE238" s="225">
        <v>70200</v>
      </c>
      <c r="BF238" s="219">
        <v>426.48136398000003</v>
      </c>
      <c r="BG238" s="219">
        <v>379.318286616264</v>
      </c>
      <c r="BH238" s="219">
        <v>-381.70892665757702</v>
      </c>
      <c r="BI238" s="224">
        <v>51.149436341433102</v>
      </c>
      <c r="BJ238" s="224">
        <v>5.1060374923851599</v>
      </c>
      <c r="BK238" s="221">
        <f t="shared" si="26"/>
        <v>-1.0145887201519965</v>
      </c>
      <c r="BL238" s="221">
        <f t="shared" si="27"/>
        <v>-86.225658718923398</v>
      </c>
      <c r="BM238" s="225">
        <v>70200</v>
      </c>
      <c r="BN238" s="219">
        <v>426.48136398000003</v>
      </c>
      <c r="BO238" s="219">
        <v>412.37615799984201</v>
      </c>
      <c r="BP238" s="219">
        <v>-415.47888504181299</v>
      </c>
      <c r="BQ238" s="224">
        <v>51.4148594311106</v>
      </c>
      <c r="BR238" s="224">
        <v>5.3660016378661402</v>
      </c>
      <c r="BS238" s="221">
        <f t="shared" si="28"/>
        <v>-0.76598077715653634</v>
      </c>
      <c r="BT238" s="221">
        <f t="shared" si="29"/>
        <v>-86.225658718923398</v>
      </c>
      <c r="BU238" s="228"/>
      <c r="BV238" s="222">
        <v>-119.055454215029</v>
      </c>
      <c r="BW238" s="222">
        <v>-81.604966968955097</v>
      </c>
      <c r="BX238" s="221">
        <f t="shared" si="30"/>
        <v>-123.77357868805274</v>
      </c>
      <c r="BY238" s="221">
        <f t="shared" si="31"/>
        <v>-84.828161268030399</v>
      </c>
      <c r="BZ238" s="228"/>
      <c r="CA238" s="228"/>
      <c r="CB238" s="228"/>
      <c r="CC238" s="228"/>
      <c r="CD238" s="228"/>
      <c r="CE238" s="228"/>
      <c r="CF238" s="228"/>
      <c r="CG238" s="228"/>
      <c r="CH238" s="228"/>
      <c r="CI238" s="228"/>
      <c r="CJ238" s="228"/>
      <c r="CK238" s="228"/>
      <c r="CL238" s="228"/>
      <c r="CM238" s="228"/>
      <c r="CN238" s="228"/>
      <c r="CO238" s="228"/>
      <c r="CP238" s="228"/>
      <c r="CQ238" s="228"/>
      <c r="CR238" s="228"/>
    </row>
    <row r="239" spans="1:96" ht="12" customHeight="1">
      <c r="A239" s="228"/>
      <c r="B239" s="228"/>
      <c r="C239" s="228"/>
      <c r="D239" s="228"/>
      <c r="E239" s="228"/>
      <c r="F239" s="228"/>
      <c r="G239" s="228"/>
      <c r="H239" s="228"/>
      <c r="I239" s="228"/>
      <c r="J239" s="228"/>
      <c r="K239" s="228"/>
      <c r="L239" s="228"/>
      <c r="M239" s="228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32"/>
      <c r="Y239" s="232"/>
      <c r="Z239" s="232"/>
      <c r="AA239" s="232"/>
      <c r="AB239" s="232"/>
      <c r="AC239" s="232"/>
      <c r="AD239" s="232"/>
      <c r="AE239" s="232"/>
      <c r="AF239" s="232"/>
      <c r="AG239" s="232"/>
      <c r="AH239" s="232"/>
      <c r="AI239" s="232"/>
      <c r="AJ239" s="232"/>
      <c r="AK239" s="232"/>
      <c r="AL239" s="232"/>
      <c r="AM239" s="228"/>
      <c r="AN239" s="151"/>
      <c r="AO239" s="151"/>
      <c r="AP239" s="151"/>
      <c r="AQ239" s="151"/>
      <c r="AR239" s="151"/>
      <c r="AS239" s="151"/>
      <c r="AT239" s="151"/>
      <c r="AU239" s="151"/>
      <c r="AV239" s="151"/>
      <c r="AW239" s="252"/>
      <c r="AX239" s="151"/>
      <c r="AY239" s="151"/>
      <c r="AZ239" s="151"/>
      <c r="BA239" s="151"/>
      <c r="BB239" s="215"/>
      <c r="BC239" s="215"/>
      <c r="BD239" s="221">
        <f t="shared" si="25"/>
        <v>19.583333333333332</v>
      </c>
      <c r="BE239" s="225">
        <v>70500</v>
      </c>
      <c r="BF239" s="219">
        <v>438.91</v>
      </c>
      <c r="BG239" s="219">
        <v>375.76363897856697</v>
      </c>
      <c r="BH239" s="219">
        <v>-377.548148282456</v>
      </c>
      <c r="BI239" s="224">
        <v>51.118205315733903</v>
      </c>
      <c r="BJ239" s="224">
        <v>5.0797841617547803</v>
      </c>
      <c r="BK239" s="221">
        <f t="shared" si="26"/>
        <v>-1.0408420507823761</v>
      </c>
      <c r="BL239" s="221">
        <f t="shared" si="27"/>
        <v>-73.797022698923399</v>
      </c>
      <c r="BM239" s="225">
        <v>70500</v>
      </c>
      <c r="BN239" s="219">
        <v>438.91</v>
      </c>
      <c r="BO239" s="219">
        <v>409.24201023533601</v>
      </c>
      <c r="BP239" s="219">
        <v>-411.92180414731098</v>
      </c>
      <c r="BQ239" s="224">
        <v>51.388681790528103</v>
      </c>
      <c r="BR239" s="224">
        <v>5.3431953739038596</v>
      </c>
      <c r="BS239" s="221">
        <f t="shared" si="28"/>
        <v>-0.78878704111881692</v>
      </c>
      <c r="BT239" s="221">
        <f t="shared" si="29"/>
        <v>-73.797022698923399</v>
      </c>
      <c r="BU239" s="228"/>
      <c r="BV239" s="222">
        <v>-121.51955782549901</v>
      </c>
      <c r="BW239" s="222">
        <v>-82.762094243150202</v>
      </c>
      <c r="BX239" s="221">
        <f t="shared" si="30"/>
        <v>-126.23768229852274</v>
      </c>
      <c r="BY239" s="221">
        <f t="shared" si="31"/>
        <v>-85.985288542225504</v>
      </c>
      <c r="BZ239" s="228"/>
      <c r="CA239" s="228"/>
      <c r="CB239" s="228"/>
      <c r="CC239" s="228"/>
      <c r="CD239" s="228"/>
      <c r="CE239" s="228"/>
      <c r="CF239" s="228"/>
      <c r="CG239" s="228"/>
      <c r="CH239" s="228"/>
      <c r="CI239" s="228"/>
      <c r="CJ239" s="228"/>
      <c r="CK239" s="228"/>
      <c r="CL239" s="228"/>
      <c r="CM239" s="228"/>
      <c r="CN239" s="228"/>
      <c r="CO239" s="228"/>
      <c r="CP239" s="228"/>
      <c r="CQ239" s="228"/>
      <c r="CR239" s="228"/>
    </row>
    <row r="240" spans="1:96" ht="12" customHeight="1">
      <c r="A240" s="228"/>
      <c r="B240" s="228"/>
      <c r="C240" s="228"/>
      <c r="D240" s="228"/>
      <c r="E240" s="228"/>
      <c r="F240" s="228"/>
      <c r="G240" s="228"/>
      <c r="H240" s="228"/>
      <c r="I240" s="228"/>
      <c r="J240" s="228"/>
      <c r="K240" s="228"/>
      <c r="L240" s="228"/>
      <c r="M240" s="228"/>
      <c r="N240" s="228"/>
      <c r="O240" s="228"/>
      <c r="P240" s="228"/>
      <c r="Q240" s="228"/>
      <c r="R240" s="228"/>
      <c r="S240" s="228"/>
      <c r="T240" s="228"/>
      <c r="U240" s="228"/>
      <c r="V240" s="228"/>
      <c r="W240" s="228"/>
      <c r="X240" s="232"/>
      <c r="Y240" s="232"/>
      <c r="Z240" s="232"/>
      <c r="AA240" s="232"/>
      <c r="AB240" s="232"/>
      <c r="AC240" s="232"/>
      <c r="AD240" s="232"/>
      <c r="AE240" s="232"/>
      <c r="AF240" s="232"/>
      <c r="AG240" s="232"/>
      <c r="AH240" s="232"/>
      <c r="AI240" s="232"/>
      <c r="AJ240" s="232"/>
      <c r="AK240" s="232"/>
      <c r="AL240" s="232"/>
      <c r="AM240" s="228"/>
      <c r="AN240" s="151"/>
      <c r="AO240" s="151"/>
      <c r="AP240" s="151"/>
      <c r="AQ240" s="151"/>
      <c r="AR240" s="151"/>
      <c r="AS240" s="151"/>
      <c r="AT240" s="151"/>
      <c r="AU240" s="151"/>
      <c r="AV240" s="151"/>
      <c r="AW240" s="252"/>
      <c r="AX240" s="151"/>
      <c r="AY240" s="151"/>
      <c r="AZ240" s="151"/>
      <c r="BA240" s="151"/>
      <c r="BB240" s="215"/>
      <c r="BC240" s="215"/>
      <c r="BD240" s="221">
        <f t="shared" si="25"/>
        <v>19.666666666666668</v>
      </c>
      <c r="BE240" s="225">
        <v>70800</v>
      </c>
      <c r="BF240" s="219">
        <v>452.11422606999997</v>
      </c>
      <c r="BG240" s="219">
        <v>373.52982517322698</v>
      </c>
      <c r="BH240" s="219">
        <v>-374.65470348762199</v>
      </c>
      <c r="BI240" s="224">
        <v>51.097380346307602</v>
      </c>
      <c r="BJ240" s="224">
        <v>5.0644137045075501</v>
      </c>
      <c r="BK240" s="221">
        <f t="shared" si="26"/>
        <v>-1.0562125080296063</v>
      </c>
      <c r="BL240" s="221">
        <f t="shared" si="27"/>
        <v>-60.592796628923452</v>
      </c>
      <c r="BM240" s="225">
        <v>70800</v>
      </c>
      <c r="BN240" s="219">
        <v>452.11422606999997</v>
      </c>
      <c r="BO240" s="219">
        <v>407.08884576106902</v>
      </c>
      <c r="BP240" s="219">
        <v>-409.29840481248698</v>
      </c>
      <c r="BQ240" s="224">
        <v>51.369943100387701</v>
      </c>
      <c r="BR240" s="224">
        <v>5.3282360391452404</v>
      </c>
      <c r="BS240" s="221">
        <f t="shared" si="28"/>
        <v>-0.80374637587743614</v>
      </c>
      <c r="BT240" s="221">
        <f t="shared" si="29"/>
        <v>-60.592796628923452</v>
      </c>
      <c r="BU240" s="228"/>
      <c r="BV240" s="222">
        <v>-122.652769552707</v>
      </c>
      <c r="BW240" s="222">
        <v>-83.012804464477696</v>
      </c>
      <c r="BX240" s="221">
        <f t="shared" si="30"/>
        <v>-127.37089402573073</v>
      </c>
      <c r="BY240" s="221">
        <f t="shared" si="31"/>
        <v>-86.235998763552999</v>
      </c>
      <c r="BZ240" s="228"/>
      <c r="CA240" s="228"/>
      <c r="CB240" s="228"/>
      <c r="CC240" s="228"/>
      <c r="CD240" s="228"/>
      <c r="CE240" s="228"/>
      <c r="CF240" s="228"/>
      <c r="CG240" s="228"/>
      <c r="CH240" s="228"/>
      <c r="CI240" s="228"/>
      <c r="CJ240" s="228"/>
      <c r="CK240" s="228"/>
      <c r="CL240" s="228"/>
      <c r="CM240" s="228"/>
      <c r="CN240" s="228"/>
      <c r="CO240" s="228"/>
      <c r="CP240" s="228"/>
      <c r="CQ240" s="228"/>
      <c r="CR240" s="228"/>
    </row>
    <row r="241" spans="1:96" ht="12" customHeight="1">
      <c r="A241" s="228"/>
      <c r="B241" s="228"/>
      <c r="C241" s="228"/>
      <c r="D241" s="228"/>
      <c r="E241" s="228"/>
      <c r="F241" s="228"/>
      <c r="G241" s="228"/>
      <c r="H241" s="228"/>
      <c r="I241" s="228"/>
      <c r="J241" s="228"/>
      <c r="K241" s="228"/>
      <c r="L241" s="228"/>
      <c r="M241" s="228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32"/>
      <c r="Y241" s="232"/>
      <c r="Z241" s="232"/>
      <c r="AA241" s="232"/>
      <c r="AB241" s="232"/>
      <c r="AC241" s="232"/>
      <c r="AD241" s="232"/>
      <c r="AE241" s="232"/>
      <c r="AF241" s="232"/>
      <c r="AG241" s="232"/>
      <c r="AH241" s="232"/>
      <c r="AI241" s="232"/>
      <c r="AJ241" s="232"/>
      <c r="AK241" s="232"/>
      <c r="AL241" s="232"/>
      <c r="AM241" s="228"/>
      <c r="AN241" s="151"/>
      <c r="AO241" s="151"/>
      <c r="AP241" s="151"/>
      <c r="AQ241" s="151"/>
      <c r="AR241" s="151"/>
      <c r="AS241" s="151"/>
      <c r="AT241" s="151"/>
      <c r="AU241" s="151"/>
      <c r="AV241" s="151"/>
      <c r="AW241" s="252"/>
      <c r="AX241" s="151"/>
      <c r="AY241" s="151"/>
      <c r="AZ241" s="151"/>
      <c r="BA241" s="151"/>
      <c r="BB241" s="215"/>
      <c r="BC241" s="215"/>
      <c r="BD241" s="221">
        <f t="shared" si="25"/>
        <v>19.75</v>
      </c>
      <c r="BE241" s="225">
        <v>71100</v>
      </c>
      <c r="BF241" s="219">
        <v>465.94937393999999</v>
      </c>
      <c r="BG241" s="219">
        <v>372.708386068599</v>
      </c>
      <c r="BH241" s="219">
        <v>-373.12271324536198</v>
      </c>
      <c r="BI241" s="224">
        <v>51.0878027497196</v>
      </c>
      <c r="BJ241" s="224">
        <v>5.0607209600102898</v>
      </c>
      <c r="BK241" s="221">
        <f t="shared" si="26"/>
        <v>-1.0599052525268666</v>
      </c>
      <c r="BL241" s="221">
        <f t="shared" si="27"/>
        <v>-46.757648758923438</v>
      </c>
      <c r="BM241" s="225">
        <v>71100</v>
      </c>
      <c r="BN241" s="219">
        <v>465.94937393999999</v>
      </c>
      <c r="BO241" s="219">
        <v>405.97920327773699</v>
      </c>
      <c r="BP241" s="219">
        <v>-407.67245851890101</v>
      </c>
      <c r="BQ241" s="224">
        <v>51.359192192208603</v>
      </c>
      <c r="BR241" s="224">
        <v>5.3216519593106399</v>
      </c>
      <c r="BS241" s="221">
        <f t="shared" si="28"/>
        <v>-0.81033045571203655</v>
      </c>
      <c r="BT241" s="221">
        <f t="shared" si="29"/>
        <v>-46.757648758923438</v>
      </c>
      <c r="BU241" s="228"/>
      <c r="BV241" s="222">
        <v>-122.44267837149199</v>
      </c>
      <c r="BW241" s="222">
        <v>-82.354351834610299</v>
      </c>
      <c r="BX241" s="221">
        <f t="shared" si="30"/>
        <v>-127.16080284451573</v>
      </c>
      <c r="BY241" s="221">
        <f t="shared" si="31"/>
        <v>-85.577546133685601</v>
      </c>
      <c r="BZ241" s="228"/>
      <c r="CA241" s="228"/>
      <c r="CB241" s="228"/>
      <c r="CC241" s="228"/>
      <c r="CD241" s="228"/>
      <c r="CE241" s="228"/>
      <c r="CF241" s="228"/>
      <c r="CG241" s="228"/>
      <c r="CH241" s="228"/>
      <c r="CI241" s="228"/>
      <c r="CJ241" s="228"/>
      <c r="CK241" s="228"/>
      <c r="CL241" s="228"/>
      <c r="CM241" s="228"/>
      <c r="CN241" s="228"/>
      <c r="CO241" s="228"/>
      <c r="CP241" s="228"/>
      <c r="CQ241" s="228"/>
      <c r="CR241" s="228"/>
    </row>
    <row r="242" spans="1:96" ht="12" customHeight="1">
      <c r="A242" s="228"/>
      <c r="B242" s="228"/>
      <c r="C242" s="228"/>
      <c r="D242" s="228"/>
      <c r="E242" s="228"/>
      <c r="F242" s="228"/>
      <c r="G242" s="228"/>
      <c r="H242" s="228"/>
      <c r="I242" s="228"/>
      <c r="J242" s="228"/>
      <c r="K242" s="228"/>
      <c r="L242" s="228"/>
      <c r="M242" s="228"/>
      <c r="N242" s="228"/>
      <c r="O242" s="228"/>
      <c r="P242" s="228"/>
      <c r="Q242" s="228"/>
      <c r="R242" s="228"/>
      <c r="S242" s="228"/>
      <c r="T242" s="228"/>
      <c r="U242" s="228"/>
      <c r="V242" s="228"/>
      <c r="W242" s="228"/>
      <c r="X242" s="232"/>
      <c r="Y242" s="232"/>
      <c r="Z242" s="232"/>
      <c r="AA242" s="232"/>
      <c r="AB242" s="232"/>
      <c r="AC242" s="232"/>
      <c r="AD242" s="232"/>
      <c r="AE242" s="232"/>
      <c r="AF242" s="232"/>
      <c r="AG242" s="232"/>
      <c r="AH242" s="232"/>
      <c r="AI242" s="232"/>
      <c r="AJ242" s="232"/>
      <c r="AK242" s="232"/>
      <c r="AL242" s="232"/>
      <c r="AM242" s="228"/>
      <c r="AN242" s="151"/>
      <c r="AO242" s="151"/>
      <c r="AP242" s="151"/>
      <c r="AQ242" s="151"/>
      <c r="AR242" s="151"/>
      <c r="AS242" s="151"/>
      <c r="AT242" s="151"/>
      <c r="AU242" s="151"/>
      <c r="AV242" s="151"/>
      <c r="AW242" s="252"/>
      <c r="AX242" s="151"/>
      <c r="AY242" s="151"/>
      <c r="AZ242" s="151"/>
      <c r="BA242" s="151"/>
      <c r="BB242" s="215"/>
      <c r="BC242" s="215"/>
      <c r="BD242" s="221">
        <f t="shared" si="25"/>
        <v>19.833333333333332</v>
      </c>
      <c r="BE242" s="225">
        <v>71400</v>
      </c>
      <c r="BF242" s="219">
        <v>480.26386280999998</v>
      </c>
      <c r="BG242" s="219">
        <v>373.38636599217301</v>
      </c>
      <c r="BH242" s="219">
        <v>-373.04437216730599</v>
      </c>
      <c r="BI242" s="224">
        <v>51.0902445695639</v>
      </c>
      <c r="BJ242" s="224">
        <v>5.0694025933330904</v>
      </c>
      <c r="BK242" s="221">
        <f t="shared" si="26"/>
        <v>-1.051223619204066</v>
      </c>
      <c r="BL242" s="221">
        <f t="shared" si="27"/>
        <v>-32.443159888923446</v>
      </c>
      <c r="BM242" s="225">
        <v>71400</v>
      </c>
      <c r="BN242" s="219">
        <v>480.26386280999998</v>
      </c>
      <c r="BO242" s="219">
        <v>405.97182837391603</v>
      </c>
      <c r="BP242" s="219">
        <v>-407.10535888709597</v>
      </c>
      <c r="BQ242" s="224">
        <v>51.356933785812799</v>
      </c>
      <c r="BR242" s="224">
        <v>5.3239116561010098</v>
      </c>
      <c r="BS242" s="221">
        <f t="shared" si="28"/>
        <v>-0.80807075892166669</v>
      </c>
      <c r="BT242" s="221">
        <f t="shared" si="29"/>
        <v>-32.443159888923446</v>
      </c>
      <c r="BU242" s="228"/>
      <c r="BV242" s="222">
        <v>-120.891585217216</v>
      </c>
      <c r="BW242" s="222">
        <v>-80.793947779233406</v>
      </c>
      <c r="BX242" s="221">
        <f t="shared" si="30"/>
        <v>-125.60970969023974</v>
      </c>
      <c r="BY242" s="221">
        <f t="shared" si="31"/>
        <v>-84.017142078308709</v>
      </c>
      <c r="BZ242" s="228"/>
      <c r="CA242" s="228"/>
      <c r="CB242" s="228"/>
      <c r="CC242" s="228"/>
      <c r="CD242" s="228"/>
      <c r="CE242" s="228"/>
      <c r="CF242" s="228"/>
      <c r="CG242" s="228"/>
      <c r="CH242" s="228"/>
      <c r="CI242" s="228"/>
      <c r="CJ242" s="228"/>
      <c r="CK242" s="228"/>
      <c r="CL242" s="228"/>
      <c r="CM242" s="228"/>
      <c r="CN242" s="228"/>
      <c r="CO242" s="228"/>
      <c r="CP242" s="228"/>
      <c r="CQ242" s="228"/>
      <c r="CR242" s="228"/>
    </row>
    <row r="243" spans="1:96" ht="12" customHeight="1">
      <c r="A243" s="228"/>
      <c r="B243" s="228"/>
      <c r="C243" s="228"/>
      <c r="D243" s="228"/>
      <c r="E243" s="228"/>
      <c r="F243" s="228"/>
      <c r="G243" s="228"/>
      <c r="H243" s="228"/>
      <c r="I243" s="228"/>
      <c r="J243" s="228"/>
      <c r="K243" s="228"/>
      <c r="L243" s="228"/>
      <c r="M243" s="228"/>
      <c r="N243" s="228"/>
      <c r="O243" s="228"/>
      <c r="P243" s="228"/>
      <c r="Q243" s="228"/>
      <c r="R243" s="228"/>
      <c r="S243" s="228"/>
      <c r="T243" s="228"/>
      <c r="U243" s="228"/>
      <c r="V243" s="228"/>
      <c r="W243" s="228"/>
      <c r="X243" s="232"/>
      <c r="Y243" s="232"/>
      <c r="Z243" s="232"/>
      <c r="AA243" s="232"/>
      <c r="AB243" s="232"/>
      <c r="AC243" s="232"/>
      <c r="AD243" s="232"/>
      <c r="AE243" s="232"/>
      <c r="AF243" s="232"/>
      <c r="AG243" s="232"/>
      <c r="AH243" s="232"/>
      <c r="AI243" s="232"/>
      <c r="AJ243" s="232"/>
      <c r="AK243" s="232"/>
      <c r="AL243" s="232"/>
      <c r="AM243" s="228"/>
      <c r="AN243" s="151"/>
      <c r="AO243" s="151"/>
      <c r="AP243" s="151"/>
      <c r="AQ243" s="151"/>
      <c r="AR243" s="151"/>
      <c r="AS243" s="151"/>
      <c r="AT243" s="151"/>
      <c r="AU243" s="151"/>
      <c r="AV243" s="151"/>
      <c r="AW243" s="252"/>
      <c r="AX243" s="151"/>
      <c r="AY243" s="151"/>
      <c r="AZ243" s="151"/>
      <c r="BA243" s="151"/>
      <c r="BB243" s="215"/>
      <c r="BC243" s="215"/>
      <c r="BD243" s="221">
        <f t="shared" si="25"/>
        <v>19.916666666666668</v>
      </c>
      <c r="BE243" s="225">
        <v>71700</v>
      </c>
      <c r="BF243" s="219">
        <v>494.90086016999999</v>
      </c>
      <c r="BG243" s="219">
        <v>375.64124860779998</v>
      </c>
      <c r="BH243" s="219">
        <v>-374.50559949661402</v>
      </c>
      <c r="BI243" s="224">
        <v>51.105358027539999</v>
      </c>
      <c r="BJ243" s="224">
        <v>5.0910023955845602</v>
      </c>
      <c r="BK243" s="221">
        <f t="shared" si="26"/>
        <v>-1.0296238169525962</v>
      </c>
      <c r="BL243" s="221">
        <f t="shared" si="27"/>
        <v>-17.806162528923437</v>
      </c>
      <c r="BM243" s="225">
        <v>71700</v>
      </c>
      <c r="BN243" s="219">
        <v>494.90086016999999</v>
      </c>
      <c r="BO243" s="219">
        <v>407.11889465839801</v>
      </c>
      <c r="BP243" s="219">
        <v>-407.65374582947601</v>
      </c>
      <c r="BQ243" s="224">
        <v>51.363602687948301</v>
      </c>
      <c r="BR243" s="224">
        <v>5.3353952355232996</v>
      </c>
      <c r="BS243" s="221">
        <f t="shared" si="28"/>
        <v>-0.79658717949937685</v>
      </c>
      <c r="BT243" s="221">
        <f t="shared" si="29"/>
        <v>-17.806162528923437</v>
      </c>
      <c r="BU243" s="228"/>
      <c r="BV243" s="222">
        <v>-118.016477785737</v>
      </c>
      <c r="BW243" s="222">
        <v>-78.348681967936699</v>
      </c>
      <c r="BX243" s="221">
        <f t="shared" si="30"/>
        <v>-122.73460225876073</v>
      </c>
      <c r="BY243" s="221">
        <f t="shared" si="31"/>
        <v>-81.571876267012001</v>
      </c>
      <c r="BZ243" s="228"/>
      <c r="CA243" s="228"/>
      <c r="CB243" s="228"/>
      <c r="CC243" s="228"/>
      <c r="CD243" s="228"/>
      <c r="CE243" s="228"/>
      <c r="CF243" s="228"/>
      <c r="CG243" s="228"/>
      <c r="CH243" s="228"/>
      <c r="CI243" s="228"/>
      <c r="CJ243" s="228"/>
      <c r="CK243" s="228"/>
      <c r="CL243" s="228"/>
      <c r="CM243" s="228"/>
      <c r="CN243" s="228"/>
      <c r="CO243" s="228"/>
      <c r="CP243" s="228"/>
      <c r="CQ243" s="228"/>
      <c r="CR243" s="228"/>
    </row>
    <row r="244" spans="1:96" ht="12" customHeight="1">
      <c r="A244" s="228"/>
      <c r="B244" s="228"/>
      <c r="C244" s="228"/>
      <c r="D244" s="228"/>
      <c r="E244" s="228"/>
      <c r="F244" s="228"/>
      <c r="G244" s="228"/>
      <c r="H244" s="228"/>
      <c r="I244" s="228"/>
      <c r="J244" s="228"/>
      <c r="K244" s="228"/>
      <c r="L244" s="228"/>
      <c r="M244" s="228"/>
      <c r="N244" s="228"/>
      <c r="O244" s="228"/>
      <c r="P244" s="228"/>
      <c r="Q244" s="228"/>
      <c r="R244" s="228"/>
      <c r="S244" s="228"/>
      <c r="T244" s="228"/>
      <c r="U244" s="228"/>
      <c r="V244" s="228"/>
      <c r="W244" s="228"/>
      <c r="X244" s="232"/>
      <c r="Y244" s="232"/>
      <c r="Z244" s="232"/>
      <c r="AA244" s="232"/>
      <c r="AB244" s="232"/>
      <c r="AC244" s="232"/>
      <c r="AD244" s="232"/>
      <c r="AE244" s="232"/>
      <c r="AF244" s="232"/>
      <c r="AG244" s="232"/>
      <c r="AH244" s="232"/>
      <c r="AI244" s="232"/>
      <c r="AJ244" s="232"/>
      <c r="AK244" s="232"/>
      <c r="AL244" s="232"/>
      <c r="AM244" s="228"/>
      <c r="AN244" s="151"/>
      <c r="AO244" s="151"/>
      <c r="AP244" s="151"/>
      <c r="AQ244" s="151"/>
      <c r="AR244" s="151"/>
      <c r="AS244" s="151"/>
      <c r="AT244" s="151"/>
      <c r="AU244" s="151"/>
      <c r="AV244" s="151"/>
      <c r="AW244" s="252"/>
      <c r="AX244" s="151"/>
      <c r="AY244" s="151"/>
      <c r="AZ244" s="151"/>
      <c r="BA244" s="151"/>
      <c r="BB244" s="215"/>
      <c r="BC244" s="215"/>
      <c r="BD244" s="221">
        <f t="shared" si="25"/>
        <v>20</v>
      </c>
      <c r="BE244" s="225">
        <v>72000</v>
      </c>
      <c r="BF244" s="219">
        <v>509.7</v>
      </c>
      <c r="BG244" s="219">
        <v>379.53445042975397</v>
      </c>
      <c r="BH244" s="219">
        <v>-377.580075944996</v>
      </c>
      <c r="BI244" s="224">
        <v>51.133614857448201</v>
      </c>
      <c r="BJ244" s="224">
        <v>5.1258496073561801</v>
      </c>
      <c r="BK244" s="221">
        <f t="shared" si="26"/>
        <v>-0.99477660518097633</v>
      </c>
      <c r="BL244" s="221">
        <f t="shared" si="27"/>
        <v>-3.0070226989234357</v>
      </c>
      <c r="BM244" s="225">
        <v>72000</v>
      </c>
      <c r="BN244" s="219">
        <v>509.7</v>
      </c>
      <c r="BO244" s="219">
        <v>409.462482392433</v>
      </c>
      <c r="BP244" s="219">
        <v>-409.36633197216503</v>
      </c>
      <c r="BQ244" s="224">
        <v>51.3795327279812</v>
      </c>
      <c r="BR244" s="224">
        <v>5.3563616223316197</v>
      </c>
      <c r="BS244" s="221">
        <f t="shared" si="28"/>
        <v>-0.77562079269105677</v>
      </c>
      <c r="BT244" s="221">
        <f t="shared" si="29"/>
        <v>-3.0070226989234357</v>
      </c>
      <c r="BU244" s="228"/>
      <c r="BV244" s="222">
        <v>-113.848844482812</v>
      </c>
      <c r="BW244" s="222">
        <v>-75.045335146790194</v>
      </c>
      <c r="BX244" s="221">
        <f t="shared" si="30"/>
        <v>-118.56696895583573</v>
      </c>
      <c r="BY244" s="221">
        <f t="shared" si="31"/>
        <v>-78.268529445865497</v>
      </c>
      <c r="BZ244" s="228"/>
      <c r="CA244" s="228"/>
      <c r="CB244" s="228"/>
      <c r="CC244" s="228"/>
      <c r="CD244" s="228"/>
      <c r="CE244" s="228"/>
      <c r="CF244" s="228"/>
      <c r="CG244" s="228"/>
      <c r="CH244" s="228"/>
      <c r="CI244" s="228"/>
      <c r="CJ244" s="228"/>
      <c r="CK244" s="228"/>
      <c r="CL244" s="228"/>
      <c r="CM244" s="228"/>
      <c r="CN244" s="228"/>
      <c r="CO244" s="228"/>
      <c r="CP244" s="228"/>
      <c r="CQ244" s="228"/>
      <c r="CR244" s="228"/>
    </row>
    <row r="245" spans="1:96" ht="12" customHeight="1">
      <c r="A245" s="228"/>
      <c r="B245" s="228"/>
      <c r="C245" s="228"/>
      <c r="D245" s="228"/>
      <c r="E245" s="228"/>
      <c r="F245" s="228"/>
      <c r="G245" s="228"/>
      <c r="H245" s="228"/>
      <c r="I245" s="228"/>
      <c r="J245" s="228"/>
      <c r="K245" s="228"/>
      <c r="L245" s="228"/>
      <c r="M245" s="228"/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32"/>
      <c r="Y245" s="232"/>
      <c r="Z245" s="232"/>
      <c r="AA245" s="232"/>
      <c r="AB245" s="232"/>
      <c r="AC245" s="232"/>
      <c r="AD245" s="232"/>
      <c r="AE245" s="232"/>
      <c r="AF245" s="232"/>
      <c r="AG245" s="232"/>
      <c r="AH245" s="232"/>
      <c r="AI245" s="232"/>
      <c r="AJ245" s="232"/>
      <c r="AK245" s="232"/>
      <c r="AL245" s="232"/>
      <c r="AM245" s="228"/>
      <c r="AN245" s="151"/>
      <c r="AO245" s="151"/>
      <c r="AP245" s="151"/>
      <c r="AQ245" s="151"/>
      <c r="AR245" s="151"/>
      <c r="AS245" s="151"/>
      <c r="AT245" s="151"/>
      <c r="AU245" s="151"/>
      <c r="AV245" s="151"/>
      <c r="AW245" s="252"/>
      <c r="AX245" s="151"/>
      <c r="AY245" s="151"/>
      <c r="AZ245" s="151"/>
      <c r="BA245" s="151"/>
      <c r="BB245" s="215"/>
      <c r="BC245" s="215"/>
      <c r="BD245" s="221">
        <f t="shared" si="25"/>
        <v>20.083333333333332</v>
      </c>
      <c r="BE245" s="225">
        <v>72300</v>
      </c>
      <c r="BF245" s="219">
        <v>524.49913982999999</v>
      </c>
      <c r="BG245" s="219">
        <v>385.10378328213602</v>
      </c>
      <c r="BH245" s="219">
        <v>-382.32188073507302</v>
      </c>
      <c r="BI245" s="224">
        <v>51.175240599853403</v>
      </c>
      <c r="BJ245" s="224">
        <v>5.1739969407528701</v>
      </c>
      <c r="BK245" s="221">
        <f t="shared" si="26"/>
        <v>-0.94662927178428635</v>
      </c>
      <c r="BL245" s="221">
        <f t="shared" si="27"/>
        <v>11.792117131076566</v>
      </c>
      <c r="BM245" s="225">
        <v>72300</v>
      </c>
      <c r="BN245" s="219">
        <v>524.49913982999999</v>
      </c>
      <c r="BO245" s="219">
        <v>413.030486648531</v>
      </c>
      <c r="BP245" s="219">
        <v>-412.28002185395297</v>
      </c>
      <c r="BQ245" s="224">
        <v>51.404922333418703</v>
      </c>
      <c r="BR245" s="224">
        <v>5.3869142731922404</v>
      </c>
      <c r="BS245" s="221">
        <f t="shared" si="28"/>
        <v>-0.74506814183043613</v>
      </c>
      <c r="BT245" s="221">
        <f t="shared" si="29"/>
        <v>11.792117131076566</v>
      </c>
      <c r="BU245" s="228"/>
      <c r="BV245" s="222">
        <v>-108.434329560564</v>
      </c>
      <c r="BW245" s="222">
        <v>-70.920085833478893</v>
      </c>
      <c r="BX245" s="221">
        <f t="shared" si="30"/>
        <v>-113.15245403358773</v>
      </c>
      <c r="BY245" s="221">
        <f t="shared" si="31"/>
        <v>-74.143280132554196</v>
      </c>
      <c r="BZ245" s="228"/>
      <c r="CA245" s="228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</row>
    <row r="246" spans="1:96" ht="12" customHeight="1">
      <c r="A246" s="228"/>
      <c r="B246" s="228"/>
      <c r="C246" s="228"/>
      <c r="D246" s="228"/>
      <c r="E246" s="228"/>
      <c r="F246" s="228"/>
      <c r="G246" s="228"/>
      <c r="H246" s="228"/>
      <c r="I246" s="228"/>
      <c r="J246" s="228"/>
      <c r="K246" s="228"/>
      <c r="L246" s="228"/>
      <c r="M246" s="228"/>
      <c r="N246" s="228"/>
      <c r="O246" s="228"/>
      <c r="P246" s="228"/>
      <c r="Q246" s="228"/>
      <c r="R246" s="228"/>
      <c r="S246" s="228"/>
      <c r="T246" s="228"/>
      <c r="U246" s="228"/>
      <c r="V246" s="228"/>
      <c r="W246" s="228"/>
      <c r="X246" s="232"/>
      <c r="Y246" s="232"/>
      <c r="Z246" s="232"/>
      <c r="AA246" s="232"/>
      <c r="AB246" s="232"/>
      <c r="AC246" s="232"/>
      <c r="AD246" s="232"/>
      <c r="AE246" s="232"/>
      <c r="AF246" s="232"/>
      <c r="AG246" s="232"/>
      <c r="AH246" s="232"/>
      <c r="AI246" s="232"/>
      <c r="AJ246" s="232"/>
      <c r="AK246" s="232"/>
      <c r="AL246" s="232"/>
      <c r="AM246" s="228"/>
      <c r="AN246" s="151"/>
      <c r="AO246" s="151"/>
      <c r="AP246" s="151"/>
      <c r="AQ246" s="151"/>
      <c r="AR246" s="151"/>
      <c r="AS246" s="151"/>
      <c r="AT246" s="151"/>
      <c r="AU246" s="151"/>
      <c r="AV246" s="151"/>
      <c r="AW246" s="252"/>
      <c r="AX246" s="151"/>
      <c r="AY246" s="151"/>
      <c r="AZ246" s="151"/>
      <c r="BA246" s="151"/>
      <c r="BB246" s="215"/>
      <c r="BC246" s="215"/>
      <c r="BD246" s="221">
        <f t="shared" si="25"/>
        <v>20.166666666666668</v>
      </c>
      <c r="BE246" s="225">
        <v>72600</v>
      </c>
      <c r="BF246" s="219">
        <v>539.13613719</v>
      </c>
      <c r="BG246" s="219">
        <v>392.35567532172399</v>
      </c>
      <c r="BH246" s="219">
        <v>-388.75733075657001</v>
      </c>
      <c r="BI246" s="224">
        <v>51.230152197093297</v>
      </c>
      <c r="BJ246" s="224">
        <v>5.23516758331498</v>
      </c>
      <c r="BK246" s="221">
        <f t="shared" si="26"/>
        <v>-0.88545862922217644</v>
      </c>
      <c r="BL246" s="221">
        <f t="shared" si="27"/>
        <v>26.429114491076575</v>
      </c>
      <c r="BM246" s="225">
        <v>72600</v>
      </c>
      <c r="BN246" s="219">
        <v>539.13613719</v>
      </c>
      <c r="BO246" s="219">
        <v>417.83228327381602</v>
      </c>
      <c r="BP246" s="219">
        <v>-416.41556656482697</v>
      </c>
      <c r="BQ246" s="224">
        <v>51.4397999691367</v>
      </c>
      <c r="BR246" s="224">
        <v>5.4269691939095202</v>
      </c>
      <c r="BS246" s="221">
        <f t="shared" si="28"/>
        <v>-0.70501322111315634</v>
      </c>
      <c r="BT246" s="221">
        <f t="shared" si="29"/>
        <v>26.429114491076575</v>
      </c>
      <c r="BU246" s="228"/>
      <c r="BV246" s="222">
        <v>-101.832233217995</v>
      </c>
      <c r="BW246" s="222">
        <v>-66.018114087293597</v>
      </c>
      <c r="BX246" s="221">
        <f t="shared" si="30"/>
        <v>-106.55035769101873</v>
      </c>
      <c r="BY246" s="221">
        <f t="shared" si="31"/>
        <v>-69.2413083863689</v>
      </c>
      <c r="BZ246" s="228"/>
      <c r="CA246" s="228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</row>
    <row r="247" spans="1:96" ht="12" customHeight="1">
      <c r="A247" s="228"/>
      <c r="B247" s="228"/>
      <c r="C247" s="228"/>
      <c r="D247" s="228"/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32"/>
      <c r="Y247" s="232"/>
      <c r="Z247" s="232"/>
      <c r="AA247" s="232"/>
      <c r="AB247" s="232"/>
      <c r="AC247" s="232"/>
      <c r="AD247" s="232"/>
      <c r="AE247" s="232"/>
      <c r="AF247" s="232"/>
      <c r="AG247" s="232"/>
      <c r="AH247" s="232"/>
      <c r="AI247" s="232"/>
      <c r="AJ247" s="232"/>
      <c r="AK247" s="232"/>
      <c r="AL247" s="232"/>
      <c r="AM247" s="228"/>
      <c r="AN247" s="151"/>
      <c r="AO247" s="151"/>
      <c r="AP247" s="151"/>
      <c r="AQ247" s="151"/>
      <c r="AR247" s="151"/>
      <c r="AS247" s="151"/>
      <c r="AT247" s="151"/>
      <c r="AU247" s="151"/>
      <c r="AV247" s="151"/>
      <c r="AW247" s="252"/>
      <c r="AX247" s="151"/>
      <c r="AY247" s="151"/>
      <c r="AZ247" s="151"/>
      <c r="BA247" s="151"/>
      <c r="BB247" s="215"/>
      <c r="BC247" s="215"/>
      <c r="BD247" s="221">
        <f t="shared" si="25"/>
        <v>20.25</v>
      </c>
      <c r="BE247" s="225">
        <v>72900</v>
      </c>
      <c r="BF247" s="219">
        <v>553.45062605999999</v>
      </c>
      <c r="BG247" s="219">
        <v>401.25825578630298</v>
      </c>
      <c r="BH247" s="219">
        <v>-396.87702342503098</v>
      </c>
      <c r="BI247" s="224">
        <v>51.297909493397597</v>
      </c>
      <c r="BJ247" s="224">
        <v>5.3087214230096498</v>
      </c>
      <c r="BK247" s="221">
        <f t="shared" si="26"/>
        <v>-0.81190478952750667</v>
      </c>
      <c r="BL247" s="221">
        <f t="shared" si="27"/>
        <v>40.743603361076566</v>
      </c>
      <c r="BM247" s="225">
        <v>72900</v>
      </c>
      <c r="BN247" s="219">
        <v>553.45062605999999</v>
      </c>
      <c r="BO247" s="219">
        <v>423.85462337636699</v>
      </c>
      <c r="BP247" s="219">
        <v>-421.77315825608702</v>
      </c>
      <c r="BQ247" s="224">
        <v>51.483993763857001</v>
      </c>
      <c r="BR247" s="224">
        <v>5.4762298223462498</v>
      </c>
      <c r="BS247" s="221">
        <f t="shared" si="28"/>
        <v>-0.65575259267642672</v>
      </c>
      <c r="BT247" s="221">
        <f t="shared" si="29"/>
        <v>40.743603361076566</v>
      </c>
      <c r="BU247" s="228"/>
      <c r="BV247" s="222">
        <v>-94.114862140483595</v>
      </c>
      <c r="BW247" s="222">
        <v>-60.393106693519499</v>
      </c>
      <c r="BX247" s="221">
        <f t="shared" si="30"/>
        <v>-98.83298661350733</v>
      </c>
      <c r="BY247" s="221">
        <f t="shared" si="31"/>
        <v>-63.616300992594795</v>
      </c>
      <c r="BZ247" s="228"/>
      <c r="CA247" s="228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</row>
    <row r="248" spans="1:96" ht="12" customHeight="1">
      <c r="A248" s="228"/>
      <c r="B248" s="228"/>
      <c r="C248" s="228"/>
      <c r="D248" s="228"/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28"/>
      <c r="P248" s="228"/>
      <c r="Q248" s="228"/>
      <c r="R248" s="228"/>
      <c r="S248" s="228"/>
      <c r="T248" s="228"/>
      <c r="U248" s="228"/>
      <c r="V248" s="228"/>
      <c r="W248" s="228"/>
      <c r="X248" s="232"/>
      <c r="Y248" s="232"/>
      <c r="Z248" s="232"/>
      <c r="AA248" s="232"/>
      <c r="AB248" s="232"/>
      <c r="AC248" s="232"/>
      <c r="AD248" s="232"/>
      <c r="AE248" s="232"/>
      <c r="AF248" s="232"/>
      <c r="AG248" s="232"/>
      <c r="AH248" s="232"/>
      <c r="AI248" s="232"/>
      <c r="AJ248" s="232"/>
      <c r="AK248" s="232"/>
      <c r="AL248" s="232"/>
      <c r="AM248" s="228"/>
      <c r="AN248" s="151"/>
      <c r="AO248" s="151"/>
      <c r="AP248" s="151"/>
      <c r="AQ248" s="151"/>
      <c r="AR248" s="151"/>
      <c r="AS248" s="151"/>
      <c r="AT248" s="151"/>
      <c r="AU248" s="151"/>
      <c r="AV248" s="151"/>
      <c r="AW248" s="252"/>
      <c r="AX248" s="151"/>
      <c r="AY248" s="151"/>
      <c r="AZ248" s="151"/>
      <c r="BA248" s="151"/>
      <c r="BB248" s="215"/>
      <c r="BC248" s="215"/>
      <c r="BD248" s="221">
        <f t="shared" si="25"/>
        <v>20.333333333333332</v>
      </c>
      <c r="BE248" s="225">
        <v>73200</v>
      </c>
      <c r="BF248" s="219">
        <v>567.28577393</v>
      </c>
      <c r="BG248" s="219">
        <v>411.73652198343098</v>
      </c>
      <c r="BH248" s="219">
        <v>-406.62935509124497</v>
      </c>
      <c r="BI248" s="224">
        <v>51.377691230434003</v>
      </c>
      <c r="BJ248" s="224">
        <v>5.3936490751552801</v>
      </c>
      <c r="BK248" s="221">
        <f t="shared" si="26"/>
        <v>-0.7269771373818763</v>
      </c>
      <c r="BL248" s="221">
        <f t="shared" si="27"/>
        <v>54.578751231076581</v>
      </c>
      <c r="BM248" s="225">
        <v>73200</v>
      </c>
      <c r="BN248" s="219">
        <v>567.28577393</v>
      </c>
      <c r="BO248" s="219">
        <v>431.05830952866</v>
      </c>
      <c r="BP248" s="219">
        <v>-428.328497593647</v>
      </c>
      <c r="BQ248" s="224">
        <v>51.537110107603198</v>
      </c>
      <c r="BR248" s="224">
        <v>5.5341732393354599</v>
      </c>
      <c r="BS248" s="221">
        <f t="shared" si="28"/>
        <v>-0.59780917568721659</v>
      </c>
      <c r="BT248" s="221">
        <f t="shared" si="29"/>
        <v>54.578751231076581</v>
      </c>
      <c r="BU248" s="228"/>
      <c r="BV248" s="222">
        <v>-85.366737591197307</v>
      </c>
      <c r="BW248" s="222">
        <v>-54.106669181485799</v>
      </c>
      <c r="BX248" s="221">
        <f t="shared" si="30"/>
        <v>-90.084862064221042</v>
      </c>
      <c r="BY248" s="221">
        <f t="shared" si="31"/>
        <v>-57.329863480561094</v>
      </c>
      <c r="BZ248" s="228"/>
      <c r="CA248" s="228"/>
      <c r="CB248" s="228"/>
      <c r="CC248" s="228"/>
      <c r="CD248" s="228"/>
      <c r="CE248" s="228"/>
      <c r="CF248" s="228"/>
      <c r="CG248" s="228"/>
      <c r="CH248" s="228"/>
      <c r="CI248" s="228"/>
      <c r="CJ248" s="228"/>
      <c r="CK248" s="228"/>
      <c r="CL248" s="228"/>
      <c r="CM248" s="228"/>
      <c r="CN248" s="228"/>
      <c r="CO248" s="228"/>
      <c r="CP248" s="228"/>
      <c r="CQ248" s="228"/>
      <c r="CR248" s="228"/>
    </row>
    <row r="249" spans="1:96" ht="12" customHeight="1">
      <c r="A249" s="228"/>
      <c r="B249" s="228"/>
      <c r="C249" s="228"/>
      <c r="D249" s="228"/>
      <c r="E249" s="228"/>
      <c r="F249" s="228"/>
      <c r="G249" s="228"/>
      <c r="H249" s="228"/>
      <c r="I249" s="228"/>
      <c r="J249" s="228"/>
      <c r="K249" s="228"/>
      <c r="L249" s="228"/>
      <c r="M249" s="228"/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32"/>
      <c r="Y249" s="232"/>
      <c r="Z249" s="232"/>
      <c r="AA249" s="232"/>
      <c r="AB249" s="232"/>
      <c r="AC249" s="232"/>
      <c r="AD249" s="232"/>
      <c r="AE249" s="232"/>
      <c r="AF249" s="232"/>
      <c r="AG249" s="232"/>
      <c r="AH249" s="232"/>
      <c r="AI249" s="232"/>
      <c r="AJ249" s="232"/>
      <c r="AK249" s="232"/>
      <c r="AL249" s="232"/>
      <c r="AM249" s="228"/>
      <c r="AN249" s="151"/>
      <c r="AO249" s="151"/>
      <c r="AP249" s="151"/>
      <c r="AQ249" s="151"/>
      <c r="AR249" s="151"/>
      <c r="AS249" s="151"/>
      <c r="AT249" s="151"/>
      <c r="AU249" s="151"/>
      <c r="AV249" s="151"/>
      <c r="AW249" s="252"/>
      <c r="AX249" s="151"/>
      <c r="AY249" s="151"/>
      <c r="AZ249" s="151"/>
      <c r="BA249" s="151"/>
      <c r="BB249" s="215"/>
      <c r="BC249" s="215"/>
      <c r="BD249" s="221">
        <f t="shared" si="25"/>
        <v>20.416666666666668</v>
      </c>
      <c r="BE249" s="225">
        <v>73500</v>
      </c>
      <c r="BF249" s="219">
        <v>580.49</v>
      </c>
      <c r="BG249" s="219">
        <v>423.67061457377702</v>
      </c>
      <c r="BH249" s="219">
        <v>-417.916779696508</v>
      </c>
      <c r="BI249" s="224">
        <v>51.468303071590697</v>
      </c>
      <c r="BJ249" s="224">
        <v>5.4885979010231498</v>
      </c>
      <c r="BK249" s="221">
        <f t="shared" si="26"/>
        <v>-0.63202831151400662</v>
      </c>
      <c r="BL249" s="221">
        <f t="shared" si="27"/>
        <v>67.782977301076585</v>
      </c>
      <c r="BM249" s="225">
        <v>73500</v>
      </c>
      <c r="BN249" s="219">
        <v>580.49</v>
      </c>
      <c r="BO249" s="219">
        <v>439.376187563587</v>
      </c>
      <c r="BP249" s="219">
        <v>-436.02991361746899</v>
      </c>
      <c r="BQ249" s="224">
        <v>51.598525478311799</v>
      </c>
      <c r="BR249" s="224">
        <v>5.6000510332198701</v>
      </c>
      <c r="BS249" s="221">
        <f t="shared" si="28"/>
        <v>-0.53193138180280641</v>
      </c>
      <c r="BT249" s="221">
        <f t="shared" si="29"/>
        <v>67.782977301076585</v>
      </c>
      <c r="BU249" s="228"/>
      <c r="BV249" s="222">
        <v>-75.683669727487697</v>
      </c>
      <c r="BW249" s="222">
        <v>-47.227651115897402</v>
      </c>
      <c r="BX249" s="221">
        <f t="shared" si="30"/>
        <v>-80.401794200511432</v>
      </c>
      <c r="BY249" s="221">
        <f t="shared" si="31"/>
        <v>-50.450845414972697</v>
      </c>
      <c r="BZ249" s="228"/>
      <c r="CA249" s="228"/>
      <c r="CB249" s="228"/>
      <c r="CC249" s="228"/>
      <c r="CD249" s="228"/>
      <c r="CE249" s="228"/>
      <c r="CF249" s="228"/>
      <c r="CG249" s="228"/>
      <c r="CH249" s="228"/>
      <c r="CI249" s="228"/>
      <c r="CJ249" s="228"/>
      <c r="CK249" s="228"/>
      <c r="CL249" s="228"/>
      <c r="CM249" s="228"/>
      <c r="CN249" s="228"/>
      <c r="CO249" s="228"/>
      <c r="CP249" s="228"/>
      <c r="CQ249" s="228"/>
      <c r="CR249" s="228"/>
    </row>
    <row r="250" spans="1:96" ht="12" customHeight="1">
      <c r="A250" s="228"/>
      <c r="B250" s="228"/>
      <c r="C250" s="228"/>
      <c r="D250" s="228"/>
      <c r="E250" s="228"/>
      <c r="F250" s="228"/>
      <c r="G250" s="228"/>
      <c r="H250" s="228"/>
      <c r="I250" s="228"/>
      <c r="J250" s="228"/>
      <c r="K250" s="228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32"/>
      <c r="Y250" s="232"/>
      <c r="Z250" s="232"/>
      <c r="AA250" s="232"/>
      <c r="AB250" s="232"/>
      <c r="AC250" s="232"/>
      <c r="AD250" s="232"/>
      <c r="AE250" s="232"/>
      <c r="AF250" s="232"/>
      <c r="AG250" s="232"/>
      <c r="AH250" s="232"/>
      <c r="AI250" s="232"/>
      <c r="AJ250" s="232"/>
      <c r="AK250" s="232"/>
      <c r="AL250" s="232"/>
      <c r="AM250" s="228"/>
      <c r="AN250" s="151"/>
      <c r="AO250" s="151"/>
      <c r="AP250" s="151"/>
      <c r="AQ250" s="151"/>
      <c r="AR250" s="151"/>
      <c r="AS250" s="151"/>
      <c r="AT250" s="151"/>
      <c r="AU250" s="151"/>
      <c r="AV250" s="151"/>
      <c r="AW250" s="252"/>
      <c r="AX250" s="151"/>
      <c r="AY250" s="151"/>
      <c r="AZ250" s="151"/>
      <c r="BA250" s="151"/>
      <c r="BB250" s="215"/>
      <c r="BC250" s="215"/>
      <c r="BD250" s="221">
        <f t="shared" si="25"/>
        <v>20.5</v>
      </c>
      <c r="BE250" s="225">
        <v>73800</v>
      </c>
      <c r="BF250" s="219">
        <v>592.91863602000001</v>
      </c>
      <c r="BG250" s="219">
        <v>436.89773025094797</v>
      </c>
      <c r="BH250" s="219">
        <v>-430.59571321329099</v>
      </c>
      <c r="BI250" s="224">
        <v>51.568219475830404</v>
      </c>
      <c r="BJ250" s="224">
        <v>5.5919281407046197</v>
      </c>
      <c r="BK250" s="221">
        <f t="shared" si="26"/>
        <v>-0.5286980718325367</v>
      </c>
      <c r="BL250" s="221">
        <f t="shared" si="27"/>
        <v>80.211613321076584</v>
      </c>
      <c r="BM250" s="225">
        <v>73800</v>
      </c>
      <c r="BN250" s="219">
        <v>592.91863602000001</v>
      </c>
      <c r="BO250" s="219">
        <v>448.71284923608101</v>
      </c>
      <c r="BP250" s="219">
        <v>-444.79704346787901</v>
      </c>
      <c r="BQ250" s="224">
        <v>51.667394154980499</v>
      </c>
      <c r="BR250" s="224">
        <v>5.6729060930759099</v>
      </c>
      <c r="BS250" s="221">
        <f t="shared" si="28"/>
        <v>-0.45907632194676662</v>
      </c>
      <c r="BT250" s="221">
        <f t="shared" si="29"/>
        <v>80.211613321076584</v>
      </c>
      <c r="BU250" s="228"/>
      <c r="BV250" s="222">
        <v>-65.171708280405397</v>
      </c>
      <c r="BW250" s="222">
        <v>-39.831392050913998</v>
      </c>
      <c r="BX250" s="221">
        <f t="shared" si="30"/>
        <v>-69.889832753429133</v>
      </c>
      <c r="BY250" s="221">
        <f t="shared" si="31"/>
        <v>-43.054586349989293</v>
      </c>
      <c r="BZ250" s="228"/>
      <c r="CA250" s="228"/>
      <c r="CB250" s="228"/>
      <c r="CC250" s="228"/>
      <c r="CD250" s="228"/>
      <c r="CE250" s="228"/>
      <c r="CF250" s="228"/>
      <c r="CG250" s="228"/>
      <c r="CH250" s="228"/>
      <c r="CI250" s="228"/>
      <c r="CJ250" s="228"/>
      <c r="CK250" s="228"/>
      <c r="CL250" s="228"/>
      <c r="CM250" s="228"/>
      <c r="CN250" s="228"/>
      <c r="CO250" s="228"/>
      <c r="CP250" s="228"/>
      <c r="CQ250" s="228"/>
      <c r="CR250" s="228"/>
    </row>
    <row r="251" spans="1:96" ht="12" customHeight="1">
      <c r="A251" s="228"/>
      <c r="B251" s="228"/>
      <c r="C251" s="228"/>
      <c r="D251" s="228"/>
      <c r="E251" s="228"/>
      <c r="F251" s="228"/>
      <c r="G251" s="228"/>
      <c r="H251" s="228"/>
      <c r="I251" s="228"/>
      <c r="J251" s="228"/>
      <c r="K251" s="228"/>
      <c r="L251" s="228"/>
      <c r="M251" s="228"/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32"/>
      <c r="Y251" s="232"/>
      <c r="Z251" s="232"/>
      <c r="AA251" s="232"/>
      <c r="AB251" s="232"/>
      <c r="AC251" s="232"/>
      <c r="AD251" s="232"/>
      <c r="AE251" s="232"/>
      <c r="AF251" s="232"/>
      <c r="AG251" s="232"/>
      <c r="AH251" s="232"/>
      <c r="AI251" s="232"/>
      <c r="AJ251" s="232"/>
      <c r="AK251" s="232"/>
      <c r="AL251" s="232"/>
      <c r="AM251" s="228"/>
      <c r="AN251" s="151"/>
      <c r="AO251" s="151"/>
      <c r="AP251" s="151"/>
      <c r="AQ251" s="151"/>
      <c r="AR251" s="151"/>
      <c r="AS251" s="151"/>
      <c r="AT251" s="151"/>
      <c r="AU251" s="151"/>
      <c r="AV251" s="151"/>
      <c r="AW251" s="252"/>
      <c r="AX251" s="151"/>
      <c r="AY251" s="151"/>
      <c r="AZ251" s="151"/>
      <c r="BA251" s="151"/>
      <c r="BB251" s="215"/>
      <c r="BC251" s="215"/>
      <c r="BD251" s="221">
        <f t="shared" si="25"/>
        <v>20.583333333333332</v>
      </c>
      <c r="BE251" s="225">
        <v>74100</v>
      </c>
      <c r="BF251" s="219">
        <v>604.43551124999999</v>
      </c>
      <c r="BG251" s="219">
        <v>451.21753111186598</v>
      </c>
      <c r="BH251" s="219">
        <v>-444.480341419269</v>
      </c>
      <c r="BI251" s="224">
        <v>51.675654516843899</v>
      </c>
      <c r="BJ251" s="224">
        <v>5.7017914586942098</v>
      </c>
      <c r="BK251" s="221">
        <f t="shared" si="26"/>
        <v>-0.41883475384294666</v>
      </c>
      <c r="BL251" s="221">
        <f t="shared" si="27"/>
        <v>91.728488551076566</v>
      </c>
      <c r="BM251" s="225">
        <v>74100</v>
      </c>
      <c r="BN251" s="219">
        <v>604.43551124999999</v>
      </c>
      <c r="BO251" s="219">
        <v>458.94620403770102</v>
      </c>
      <c r="BP251" s="219">
        <v>-454.521386123865</v>
      </c>
      <c r="BQ251" s="224">
        <v>51.742672080575701</v>
      </c>
      <c r="BR251" s="224">
        <v>5.7516041110067597</v>
      </c>
      <c r="BS251" s="221">
        <f t="shared" si="28"/>
        <v>-0.38037830401591677</v>
      </c>
      <c r="BT251" s="221">
        <f t="shared" si="29"/>
        <v>91.728488551076566</v>
      </c>
      <c r="BU251" s="228"/>
      <c r="BV251" s="222">
        <v>-53.945981089595897</v>
      </c>
      <c r="BW251" s="222">
        <v>-31.998896405349001</v>
      </c>
      <c r="BX251" s="221">
        <f t="shared" si="30"/>
        <v>-58.664105562619632</v>
      </c>
      <c r="BY251" s="221">
        <f t="shared" si="31"/>
        <v>-35.222090704424296</v>
      </c>
      <c r="BZ251" s="228"/>
      <c r="CA251" s="228"/>
      <c r="CB251" s="228"/>
      <c r="CC251" s="228"/>
      <c r="CD251" s="228"/>
      <c r="CE251" s="228"/>
      <c r="CF251" s="228"/>
      <c r="CG251" s="228"/>
      <c r="CH251" s="228"/>
      <c r="CI251" s="228"/>
      <c r="CJ251" s="228"/>
      <c r="CK251" s="228"/>
      <c r="CL251" s="228"/>
      <c r="CM251" s="228"/>
      <c r="CN251" s="228"/>
      <c r="CO251" s="228"/>
      <c r="CP251" s="228"/>
      <c r="CQ251" s="228"/>
      <c r="CR251" s="228"/>
    </row>
    <row r="252" spans="1:96" ht="12" customHeight="1">
      <c r="A252" s="228"/>
      <c r="B252" s="228"/>
      <c r="C252" s="228"/>
      <c r="D252" s="228"/>
      <c r="E252" s="228"/>
      <c r="F252" s="228"/>
      <c r="G252" s="228"/>
      <c r="H252" s="228"/>
      <c r="I252" s="228"/>
      <c r="J252" s="228"/>
      <c r="K252" s="228"/>
      <c r="L252" s="228"/>
      <c r="M252" s="228"/>
      <c r="N252" s="228"/>
      <c r="O252" s="228"/>
      <c r="P252" s="228"/>
      <c r="Q252" s="228"/>
      <c r="R252" s="228"/>
      <c r="S252" s="228"/>
      <c r="T252" s="228"/>
      <c r="U252" s="228"/>
      <c r="V252" s="228"/>
      <c r="W252" s="228"/>
      <c r="X252" s="232"/>
      <c r="Y252" s="232"/>
      <c r="Z252" s="232"/>
      <c r="AA252" s="232"/>
      <c r="AB252" s="232"/>
      <c r="AC252" s="232"/>
      <c r="AD252" s="232"/>
      <c r="AE252" s="232"/>
      <c r="AF252" s="232"/>
      <c r="AG252" s="232"/>
      <c r="AH252" s="232"/>
      <c r="AI252" s="232"/>
      <c r="AJ252" s="232"/>
      <c r="AK252" s="232"/>
      <c r="AL252" s="232"/>
      <c r="AM252" s="228"/>
      <c r="AN252" s="151"/>
      <c r="AO252" s="151"/>
      <c r="AP252" s="151"/>
      <c r="AQ252" s="151"/>
      <c r="AR252" s="151"/>
      <c r="AS252" s="151"/>
      <c r="AT252" s="151"/>
      <c r="AU252" s="151"/>
      <c r="AV252" s="151"/>
      <c r="AW252" s="252"/>
      <c r="AX252" s="151"/>
      <c r="AY252" s="151"/>
      <c r="AZ252" s="151"/>
      <c r="BA252" s="151"/>
      <c r="BB252" s="215"/>
      <c r="BC252" s="215"/>
      <c r="BD252" s="221">
        <f t="shared" si="25"/>
        <v>20.666666666666668</v>
      </c>
      <c r="BE252" s="225">
        <v>74400</v>
      </c>
      <c r="BF252" s="219">
        <v>614.91444438999997</v>
      </c>
      <c r="BG252" s="219">
        <v>466.400280499546</v>
      </c>
      <c r="BH252" s="219">
        <v>-459.34984768036099</v>
      </c>
      <c r="BI252" s="224">
        <v>51.788651246433801</v>
      </c>
      <c r="BJ252" s="224">
        <v>5.8162205202679704</v>
      </c>
      <c r="BK252" s="221">
        <f t="shared" si="26"/>
        <v>-0.30440569226918601</v>
      </c>
      <c r="BL252" s="221">
        <f t="shared" si="27"/>
        <v>102.20742169107655</v>
      </c>
      <c r="BM252" s="225">
        <v>74400</v>
      </c>
      <c r="BN252" s="219">
        <v>614.91444438999997</v>
      </c>
      <c r="BO252" s="219">
        <v>469.930800166305</v>
      </c>
      <c r="BP252" s="219">
        <v>-465.06876894785802</v>
      </c>
      <c r="BQ252" s="224">
        <v>51.8231545541693</v>
      </c>
      <c r="BR252" s="224">
        <v>5.8348763005599604</v>
      </c>
      <c r="BS252" s="221">
        <f t="shared" si="28"/>
        <v>-0.29710611446271606</v>
      </c>
      <c r="BT252" s="221">
        <f t="shared" si="29"/>
        <v>102.20742169107655</v>
      </c>
      <c r="BU252" s="228"/>
      <c r="BV252" s="222">
        <v>-42.129433214022399</v>
      </c>
      <c r="BW252" s="222">
        <v>-23.815946295817401</v>
      </c>
      <c r="BX252" s="221">
        <f t="shared" si="30"/>
        <v>-46.847557687046134</v>
      </c>
      <c r="BY252" s="221">
        <f t="shared" si="31"/>
        <v>-27.0391405948927</v>
      </c>
      <c r="BZ252" s="228"/>
      <c r="CA252" s="228"/>
      <c r="CB252" s="228"/>
      <c r="CC252" s="228"/>
      <c r="CD252" s="228"/>
      <c r="CE252" s="228"/>
      <c r="CF252" s="228"/>
      <c r="CG252" s="228"/>
      <c r="CH252" s="228"/>
      <c r="CI252" s="228"/>
      <c r="CJ252" s="228"/>
      <c r="CK252" s="228"/>
      <c r="CL252" s="228"/>
      <c r="CM252" s="228"/>
      <c r="CN252" s="228"/>
      <c r="CO252" s="228"/>
      <c r="CP252" s="228"/>
      <c r="CQ252" s="228"/>
      <c r="CR252" s="228"/>
    </row>
    <row r="253" spans="1:96" ht="12" customHeight="1">
      <c r="A253" s="228"/>
      <c r="B253" s="228"/>
      <c r="C253" s="228"/>
      <c r="D253" s="228"/>
      <c r="E253" s="228"/>
      <c r="F253" s="228"/>
      <c r="G253" s="228"/>
      <c r="H253" s="228"/>
      <c r="I253" s="228"/>
      <c r="J253" s="228"/>
      <c r="K253" s="228"/>
      <c r="L253" s="228"/>
      <c r="M253" s="228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32"/>
      <c r="Y253" s="232"/>
      <c r="Z253" s="232"/>
      <c r="AA253" s="232"/>
      <c r="AB253" s="232"/>
      <c r="AC253" s="232"/>
      <c r="AD253" s="232"/>
      <c r="AE253" s="232"/>
      <c r="AF253" s="232"/>
      <c r="AG253" s="232"/>
      <c r="AH253" s="232"/>
      <c r="AI253" s="232"/>
      <c r="AJ253" s="232"/>
      <c r="AK253" s="232"/>
      <c r="AL253" s="232"/>
      <c r="AM253" s="228"/>
      <c r="AN253" s="151"/>
      <c r="AO253" s="151"/>
      <c r="AP253" s="151"/>
      <c r="AQ253" s="151"/>
      <c r="AR253" s="151"/>
      <c r="AS253" s="151"/>
      <c r="AT253" s="151"/>
      <c r="AU253" s="151"/>
      <c r="AV253" s="151"/>
      <c r="AW253" s="252"/>
      <c r="AX253" s="151"/>
      <c r="AY253" s="151"/>
      <c r="AZ253" s="151"/>
      <c r="BA253" s="151"/>
      <c r="BB253" s="215"/>
      <c r="BC253" s="215"/>
      <c r="BD253" s="221">
        <f t="shared" si="25"/>
        <v>20.75</v>
      </c>
      <c r="BE253" s="225">
        <v>74700</v>
      </c>
      <c r="BF253" s="219">
        <v>624.24062605999995</v>
      </c>
      <c r="BG253" s="219">
        <v>482.19654002113901</v>
      </c>
      <c r="BH253" s="219">
        <v>-474.95798588337499</v>
      </c>
      <c r="BI253" s="224">
        <v>51.905176681829801</v>
      </c>
      <c r="BJ253" s="224">
        <v>5.9332176528190104</v>
      </c>
      <c r="BK253" s="221">
        <f t="shared" si="26"/>
        <v>-0.18740855971814607</v>
      </c>
      <c r="BL253" s="221">
        <f t="shared" si="27"/>
        <v>111.53360336107653</v>
      </c>
      <c r="BM253" s="225">
        <v>74700</v>
      </c>
      <c r="BN253" s="219">
        <v>624.24062605999995</v>
      </c>
      <c r="BO253" s="219">
        <v>481.50252796366402</v>
      </c>
      <c r="BP253" s="219">
        <v>-476.28347923240102</v>
      </c>
      <c r="BQ253" s="224">
        <v>51.907523363202202</v>
      </c>
      <c r="BR253" s="224">
        <v>5.9213683850509398</v>
      </c>
      <c r="BS253" s="221">
        <f t="shared" si="28"/>
        <v>-0.21061402997173673</v>
      </c>
      <c r="BT253" s="221">
        <f t="shared" si="29"/>
        <v>111.53360336107653</v>
      </c>
      <c r="BU253" s="228"/>
      <c r="BV253" s="222">
        <v>-29.851480427878499</v>
      </c>
      <c r="BW253" s="222">
        <v>-15.3721620441565</v>
      </c>
      <c r="BX253" s="221">
        <f t="shared" si="30"/>
        <v>-34.569604900902235</v>
      </c>
      <c r="BY253" s="221">
        <f t="shared" si="31"/>
        <v>-18.595356343231799</v>
      </c>
      <c r="BZ253" s="228"/>
      <c r="CA253" s="228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</row>
    <row r="254" spans="1:96" ht="12" customHeight="1">
      <c r="A254" s="228"/>
      <c r="B254" s="228"/>
      <c r="C254" s="228"/>
      <c r="D254" s="228"/>
      <c r="E254" s="228"/>
      <c r="F254" s="228"/>
      <c r="G254" s="228"/>
      <c r="H254" s="228"/>
      <c r="I254" s="228"/>
      <c r="J254" s="228"/>
      <c r="K254" s="228"/>
      <c r="L254" s="228"/>
      <c r="M254" s="228"/>
      <c r="N254" s="228"/>
      <c r="O254" s="228"/>
      <c r="P254" s="228"/>
      <c r="Q254" s="228"/>
      <c r="R254" s="228"/>
      <c r="S254" s="228"/>
      <c r="T254" s="228"/>
      <c r="U254" s="228"/>
      <c r="V254" s="228"/>
      <c r="W254" s="228"/>
      <c r="X254" s="232"/>
      <c r="Y254" s="232"/>
      <c r="Z254" s="232"/>
      <c r="AA254" s="232"/>
      <c r="AB254" s="232"/>
      <c r="AC254" s="232"/>
      <c r="AD254" s="232"/>
      <c r="AE254" s="232"/>
      <c r="AF254" s="232"/>
      <c r="AG254" s="232"/>
      <c r="AH254" s="232"/>
      <c r="AI254" s="232"/>
      <c r="AJ254" s="232"/>
      <c r="AK254" s="232"/>
      <c r="AL254" s="232"/>
      <c r="AM254" s="228"/>
      <c r="AN254" s="151"/>
      <c r="AO254" s="151"/>
      <c r="AP254" s="151"/>
      <c r="AQ254" s="151"/>
      <c r="AR254" s="151"/>
      <c r="AS254" s="151"/>
      <c r="AT254" s="151"/>
      <c r="AU254" s="151"/>
      <c r="AV254" s="151"/>
      <c r="AW254" s="252"/>
      <c r="AX254" s="151"/>
      <c r="AY254" s="151"/>
      <c r="AZ254" s="151"/>
      <c r="BA254" s="151"/>
      <c r="BB254" s="215"/>
      <c r="BC254" s="215"/>
      <c r="BD254" s="221">
        <f t="shared" si="25"/>
        <v>20.833333333333332</v>
      </c>
      <c r="BE254" s="225">
        <v>75000</v>
      </c>
      <c r="BF254" s="219">
        <v>632.31187666999904</v>
      </c>
      <c r="BG254" s="219">
        <v>498.34718872048302</v>
      </c>
      <c r="BH254" s="219">
        <v>-491.04365273640298</v>
      </c>
      <c r="BI254" s="224">
        <v>52.023210400646597</v>
      </c>
      <c r="BJ254" s="224">
        <v>6.0508328900905104</v>
      </c>
      <c r="BK254" s="221">
        <f t="shared" si="26"/>
        <v>-6.9793322446646044E-2</v>
      </c>
      <c r="BL254" s="221">
        <f t="shared" si="27"/>
        <v>119.60485397107561</v>
      </c>
      <c r="BM254" s="225">
        <v>75000</v>
      </c>
      <c r="BN254" s="219">
        <v>632.31187666999904</v>
      </c>
      <c r="BO254" s="219">
        <v>493.48418397026398</v>
      </c>
      <c r="BP254" s="219">
        <v>-487.99359013880502</v>
      </c>
      <c r="BQ254" s="224">
        <v>51.994397934387301</v>
      </c>
      <c r="BR254" s="224">
        <v>6.0096905745385802</v>
      </c>
      <c r="BS254" s="221">
        <f t="shared" si="28"/>
        <v>-0.12229184048409625</v>
      </c>
      <c r="BT254" s="221">
        <f t="shared" si="29"/>
        <v>119.60485397107561</v>
      </c>
      <c r="BU254" s="228"/>
      <c r="BV254" s="222">
        <v>-17.246591848717198</v>
      </c>
      <c r="BW254" s="222">
        <v>-6.76002064851951</v>
      </c>
      <c r="BX254" s="221">
        <f t="shared" si="30"/>
        <v>-21.96471632174093</v>
      </c>
      <c r="BY254" s="221">
        <f t="shared" si="31"/>
        <v>-9.9832149475948064</v>
      </c>
      <c r="BZ254" s="228"/>
      <c r="CA254" s="228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</row>
    <row r="255" spans="1:96" ht="12" customHeight="1">
      <c r="A255" s="228"/>
      <c r="B255" s="228"/>
      <c r="C255" s="228"/>
      <c r="D255" s="228"/>
      <c r="E255" s="228"/>
      <c r="F255" s="228"/>
      <c r="G255" s="228"/>
      <c r="H255" s="228"/>
      <c r="I255" s="228"/>
      <c r="J255" s="228"/>
      <c r="K255" s="228"/>
      <c r="L255" s="228"/>
      <c r="M255" s="228"/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32"/>
      <c r="Y255" s="232"/>
      <c r="Z255" s="232"/>
      <c r="AA255" s="232"/>
      <c r="AB255" s="232"/>
      <c r="AC255" s="232"/>
      <c r="AD255" s="232"/>
      <c r="AE255" s="232"/>
      <c r="AF255" s="232"/>
      <c r="AG255" s="232"/>
      <c r="AH255" s="232"/>
      <c r="AI255" s="232"/>
      <c r="AJ255" s="232"/>
      <c r="AK255" s="232"/>
      <c r="AL255" s="232"/>
      <c r="AM255" s="228"/>
      <c r="AN255" s="151"/>
      <c r="AO255" s="151"/>
      <c r="AP255" s="151"/>
      <c r="AQ255" s="151"/>
      <c r="AR255" s="151"/>
      <c r="AS255" s="151"/>
      <c r="AT255" s="151"/>
      <c r="AU255" s="151"/>
      <c r="AV255" s="151"/>
      <c r="AW255" s="252"/>
      <c r="AX255" s="151"/>
      <c r="AY255" s="151"/>
      <c r="AZ255" s="151"/>
      <c r="BA255" s="151"/>
      <c r="BB255" s="215"/>
      <c r="BC255" s="215"/>
      <c r="BD255" s="221">
        <f t="shared" si="25"/>
        <v>20.916666666666668</v>
      </c>
      <c r="BE255" s="225">
        <v>75300</v>
      </c>
      <c r="BF255" s="219">
        <v>639.03976589000001</v>
      </c>
      <c r="BG255" s="219">
        <v>514.59273066234698</v>
      </c>
      <c r="BH255" s="219">
        <v>-507.341192323347</v>
      </c>
      <c r="BI255" s="224">
        <v>52.140818166550197</v>
      </c>
      <c r="BJ255" s="224">
        <v>6.1672255167433496</v>
      </c>
      <c r="BK255" s="221">
        <f t="shared" si="26"/>
        <v>4.6599304206193182E-2</v>
      </c>
      <c r="BL255" s="221">
        <f t="shared" si="27"/>
        <v>126.33274319107659</v>
      </c>
      <c r="BM255" s="225">
        <v>75300</v>
      </c>
      <c r="BN255" s="219">
        <v>639.03976589000001</v>
      </c>
      <c r="BO255" s="219">
        <v>505.691335435356</v>
      </c>
      <c r="BP255" s="219">
        <v>-500.01690116422202</v>
      </c>
      <c r="BQ255" s="224">
        <v>52.082385229975699</v>
      </c>
      <c r="BR255" s="224">
        <v>6.0984639498650504</v>
      </c>
      <c r="BS255" s="221">
        <f t="shared" si="28"/>
        <v>-3.3518465157626132E-2</v>
      </c>
      <c r="BT255" s="221">
        <f t="shared" si="29"/>
        <v>126.33274319107659</v>
      </c>
      <c r="BU255" s="228"/>
      <c r="BV255" s="222">
        <v>-4.4528172209553496</v>
      </c>
      <c r="BW255" s="222">
        <v>1.9261570320807</v>
      </c>
      <c r="BX255" s="221">
        <f t="shared" si="30"/>
        <v>-9.1709416939790813</v>
      </c>
      <c r="BY255" s="221">
        <f t="shared" si="31"/>
        <v>-1.2970372669945973</v>
      </c>
      <c r="BZ255" s="228"/>
      <c r="CA255" s="228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</row>
    <row r="256" spans="1:96" ht="12" customHeight="1">
      <c r="A256" s="228"/>
      <c r="B256" s="228"/>
      <c r="C256" s="228"/>
      <c r="D256" s="228"/>
      <c r="E256" s="228"/>
      <c r="F256" s="228"/>
      <c r="G256" s="228"/>
      <c r="H256" s="228"/>
      <c r="I256" s="228"/>
      <c r="J256" s="228"/>
      <c r="K256" s="228"/>
      <c r="L256" s="228"/>
      <c r="M256" s="228"/>
      <c r="N256" s="228"/>
      <c r="O256" s="228"/>
      <c r="P256" s="228"/>
      <c r="Q256" s="228"/>
      <c r="R256" s="228"/>
      <c r="S256" s="228"/>
      <c r="T256" s="228"/>
      <c r="U256" s="228"/>
      <c r="V256" s="228"/>
      <c r="W256" s="228"/>
      <c r="X256" s="232"/>
      <c r="Y256" s="232"/>
      <c r="Z256" s="232"/>
      <c r="AA256" s="232"/>
      <c r="AB256" s="232"/>
      <c r="AC256" s="232"/>
      <c r="AD256" s="232"/>
      <c r="AE256" s="232"/>
      <c r="AF256" s="232"/>
      <c r="AG256" s="232"/>
      <c r="AH256" s="232"/>
      <c r="AI256" s="232"/>
      <c r="AJ256" s="232"/>
      <c r="AK256" s="232"/>
      <c r="AL256" s="232"/>
      <c r="AM256" s="228"/>
      <c r="AN256" s="151"/>
      <c r="AO256" s="151"/>
      <c r="AP256" s="151"/>
      <c r="AQ256" s="151"/>
      <c r="AR256" s="151"/>
      <c r="AS256" s="151"/>
      <c r="AT256" s="151"/>
      <c r="AU256" s="151"/>
      <c r="AV256" s="151"/>
      <c r="AW256" s="252"/>
      <c r="AX256" s="151"/>
      <c r="AY256" s="151"/>
      <c r="AZ256" s="151"/>
      <c r="BA256" s="151"/>
      <c r="BB256" s="215"/>
      <c r="BC256" s="215"/>
      <c r="BD256" s="221">
        <f t="shared" si="25"/>
        <v>21</v>
      </c>
      <c r="BE256" s="225">
        <v>75600</v>
      </c>
      <c r="BF256" s="219">
        <v>644.35058158000004</v>
      </c>
      <c r="BG256" s="219">
        <v>530.68121602588599</v>
      </c>
      <c r="BH256" s="219">
        <v>-523.589493999914</v>
      </c>
      <c r="BI256" s="224">
        <v>52.256206417803099</v>
      </c>
      <c r="BJ256" s="224">
        <v>6.2807071966063601</v>
      </c>
      <c r="BK256" s="221">
        <f t="shared" si="26"/>
        <v>0.16008098406920368</v>
      </c>
      <c r="BL256" s="221">
        <f t="shared" si="27"/>
        <v>131.64355888107661</v>
      </c>
      <c r="BM256" s="225">
        <v>75600</v>
      </c>
      <c r="BN256" s="219">
        <v>644.35058158000004</v>
      </c>
      <c r="BO256" s="219">
        <v>517.93799044534796</v>
      </c>
      <c r="BP256" s="219">
        <v>-512.16692611019005</v>
      </c>
      <c r="BQ256" s="224">
        <v>52.1701242083697</v>
      </c>
      <c r="BR256" s="224">
        <v>6.1863600365786304</v>
      </c>
      <c r="BS256" s="221">
        <f t="shared" si="28"/>
        <v>5.4377621555953937E-2</v>
      </c>
      <c r="BT256" s="221">
        <f t="shared" si="29"/>
        <v>131.64355888107661</v>
      </c>
      <c r="BU256" s="228"/>
      <c r="BV256" s="222">
        <v>8.3897250159314396</v>
      </c>
      <c r="BW256" s="222">
        <v>10.5912392873377</v>
      </c>
      <c r="BX256" s="221">
        <f t="shared" si="30"/>
        <v>3.671600542907707</v>
      </c>
      <c r="BY256" s="221">
        <f t="shared" si="31"/>
        <v>7.3680449882624028</v>
      </c>
      <c r="BZ256" s="228"/>
      <c r="CA256" s="228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</row>
    <row r="257" spans="1:96" ht="12" customHeight="1">
      <c r="A257" s="228"/>
      <c r="B257" s="228"/>
      <c r="C257" s="228"/>
      <c r="D257" s="228"/>
      <c r="E257" s="228"/>
      <c r="F257" s="228"/>
      <c r="G257" s="228"/>
      <c r="H257" s="228"/>
      <c r="I257" s="228"/>
      <c r="J257" s="228"/>
      <c r="K257" s="228"/>
      <c r="L257" s="228"/>
      <c r="M257" s="228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32"/>
      <c r="Y257" s="232"/>
      <c r="Z257" s="232"/>
      <c r="AA257" s="232"/>
      <c r="AB257" s="232"/>
      <c r="AC257" s="232"/>
      <c r="AD257" s="232"/>
      <c r="AE257" s="232"/>
      <c r="AF257" s="232"/>
      <c r="AG257" s="232"/>
      <c r="AH257" s="232"/>
      <c r="AI257" s="232"/>
      <c r="AJ257" s="232"/>
      <c r="AK257" s="232"/>
      <c r="AL257" s="232"/>
      <c r="AM257" s="228"/>
      <c r="AN257" s="151"/>
      <c r="AO257" s="151"/>
      <c r="AP257" s="151"/>
      <c r="AQ257" s="151"/>
      <c r="AR257" s="151"/>
      <c r="AS257" s="151"/>
      <c r="AT257" s="151"/>
      <c r="AU257" s="151"/>
      <c r="AV257" s="151"/>
      <c r="AW257" s="252"/>
      <c r="AX257" s="151"/>
      <c r="AY257" s="151"/>
      <c r="AZ257" s="151"/>
      <c r="BA257" s="151"/>
      <c r="BB257" s="215"/>
      <c r="BC257" s="215"/>
      <c r="BD257" s="221">
        <f t="shared" si="25"/>
        <v>21.083333333333332</v>
      </c>
      <c r="BE257" s="225">
        <v>75900</v>
      </c>
      <c r="BF257" s="219">
        <v>648.18613731000005</v>
      </c>
      <c r="BG257" s="219">
        <v>546.37447706670105</v>
      </c>
      <c r="BH257" s="219">
        <v>-539.53936669300595</v>
      </c>
      <c r="BI257" s="224">
        <v>52.367757399118297</v>
      </c>
      <c r="BJ257" s="224">
        <v>6.3897678570203702</v>
      </c>
      <c r="BK257" s="221">
        <f t="shared" si="26"/>
        <v>0.26914164448321376</v>
      </c>
      <c r="BL257" s="221">
        <f t="shared" si="27"/>
        <v>135.47911461107662</v>
      </c>
      <c r="BM257" s="225">
        <v>75900</v>
      </c>
      <c r="BN257" s="219">
        <v>648.18613731000005</v>
      </c>
      <c r="BO257" s="219">
        <v>530.04170882355902</v>
      </c>
      <c r="BP257" s="219">
        <v>-524.25846798689599</v>
      </c>
      <c r="BQ257" s="224">
        <v>52.256322245404398</v>
      </c>
      <c r="BR257" s="224">
        <v>6.2721319165149101</v>
      </c>
      <c r="BS257" s="221">
        <f t="shared" si="28"/>
        <v>0.1401495014922336</v>
      </c>
      <c r="BT257" s="221">
        <f t="shared" si="29"/>
        <v>135.47911461107662</v>
      </c>
      <c r="BU257" s="228"/>
      <c r="BV257" s="222">
        <v>21.1403823157241</v>
      </c>
      <c r="BW257" s="222">
        <v>19.140325445723999</v>
      </c>
      <c r="BX257" s="221">
        <f t="shared" si="30"/>
        <v>16.422257842700368</v>
      </c>
      <c r="BY257" s="221">
        <f t="shared" si="31"/>
        <v>15.917131146648702</v>
      </c>
      <c r="BZ257" s="228"/>
      <c r="CA257" s="228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</row>
    <row r="258" spans="1:96" ht="12" customHeight="1">
      <c r="A258" s="228"/>
      <c r="B258" s="228"/>
      <c r="C258" s="228"/>
      <c r="D258" s="228"/>
      <c r="E258" s="228"/>
      <c r="F258" s="228"/>
      <c r="G258" s="228"/>
      <c r="H258" s="228"/>
      <c r="I258" s="228"/>
      <c r="J258" s="228"/>
      <c r="K258" s="228"/>
      <c r="L258" s="228"/>
      <c r="M258" s="228"/>
      <c r="N258" s="228"/>
      <c r="O258" s="228"/>
      <c r="P258" s="228"/>
      <c r="Q258" s="228"/>
      <c r="R258" s="228"/>
      <c r="S258" s="228"/>
      <c r="T258" s="228"/>
      <c r="U258" s="228"/>
      <c r="V258" s="228"/>
      <c r="W258" s="228"/>
      <c r="X258" s="232"/>
      <c r="Y258" s="232"/>
      <c r="Z258" s="232"/>
      <c r="AA258" s="232"/>
      <c r="AB258" s="232"/>
      <c r="AC258" s="232"/>
      <c r="AD258" s="232"/>
      <c r="AE258" s="232"/>
      <c r="AF258" s="232"/>
      <c r="AG258" s="232"/>
      <c r="AH258" s="232"/>
      <c r="AI258" s="232"/>
      <c r="AJ258" s="232"/>
      <c r="AK258" s="232"/>
      <c r="AL258" s="232"/>
      <c r="AM258" s="228"/>
      <c r="AN258" s="151"/>
      <c r="AO258" s="151"/>
      <c r="AP258" s="151"/>
      <c r="AQ258" s="151"/>
      <c r="AR258" s="151"/>
      <c r="AS258" s="151"/>
      <c r="AT258" s="151"/>
      <c r="AU258" s="151"/>
      <c r="AV258" s="151"/>
      <c r="AW258" s="252"/>
      <c r="AX258" s="151"/>
      <c r="AY258" s="151"/>
      <c r="AZ258" s="151"/>
      <c r="BA258" s="151"/>
      <c r="BB258" s="215"/>
      <c r="BC258" s="215"/>
      <c r="BD258" s="221">
        <f t="shared" si="25"/>
        <v>21.166666666666668</v>
      </c>
      <c r="BE258" s="225">
        <v>76200</v>
      </c>
      <c r="BF258" s="219">
        <v>650.50440994999997</v>
      </c>
      <c r="BG258" s="219">
        <v>561.45268018643299</v>
      </c>
      <c r="BH258" s="219">
        <v>-554.95905395570901</v>
      </c>
      <c r="BI258" s="224">
        <v>52.474047400180702</v>
      </c>
      <c r="BJ258" s="224">
        <v>6.49308731472094</v>
      </c>
      <c r="BK258" s="221">
        <f t="shared" si="26"/>
        <v>0.37246110218378359</v>
      </c>
      <c r="BL258" s="221">
        <f t="shared" si="27"/>
        <v>137.79738725107654</v>
      </c>
      <c r="BM258" s="225">
        <v>76200</v>
      </c>
      <c r="BN258" s="219">
        <v>650.50440994999997</v>
      </c>
      <c r="BO258" s="219">
        <v>541.82793851018198</v>
      </c>
      <c r="BP258" s="219">
        <v>-536.11247333523602</v>
      </c>
      <c r="BQ258" s="224">
        <v>52.339782504346097</v>
      </c>
      <c r="BR258" s="224">
        <v>6.3546366081413499</v>
      </c>
      <c r="BS258" s="221">
        <f t="shared" si="28"/>
        <v>0.2226541931186734</v>
      </c>
      <c r="BT258" s="221">
        <f t="shared" si="29"/>
        <v>137.79738725107654</v>
      </c>
      <c r="BU258" s="228"/>
      <c r="BV258" s="222">
        <v>33.659508463358499</v>
      </c>
      <c r="BW258" s="222">
        <v>27.479785234210901</v>
      </c>
      <c r="BX258" s="221">
        <f t="shared" si="30"/>
        <v>28.941383990334767</v>
      </c>
      <c r="BY258" s="221">
        <f t="shared" si="31"/>
        <v>24.256590935135605</v>
      </c>
      <c r="BZ258" s="228"/>
      <c r="CA258" s="228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</row>
    <row r="259" spans="1:96" ht="12" customHeight="1">
      <c r="A259" s="228"/>
      <c r="B259" s="228"/>
      <c r="C259" s="228"/>
      <c r="D259" s="228"/>
      <c r="E259" s="228"/>
      <c r="F259" s="228"/>
      <c r="G259" s="228"/>
      <c r="H259" s="228"/>
      <c r="I259" s="228"/>
      <c r="J259" s="228"/>
      <c r="K259" s="228"/>
      <c r="L259" s="228"/>
      <c r="M259" s="228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32"/>
      <c r="Y259" s="232"/>
      <c r="Z259" s="232"/>
      <c r="AA259" s="232"/>
      <c r="AB259" s="232"/>
      <c r="AC259" s="232"/>
      <c r="AD259" s="232"/>
      <c r="AE259" s="232"/>
      <c r="AF259" s="232"/>
      <c r="AG259" s="232"/>
      <c r="AH259" s="232"/>
      <c r="AI259" s="232"/>
      <c r="AJ259" s="232"/>
      <c r="AK259" s="232"/>
      <c r="AL259" s="232"/>
      <c r="AM259" s="228"/>
      <c r="AN259" s="151"/>
      <c r="AO259" s="151"/>
      <c r="AP259" s="151"/>
      <c r="AQ259" s="151"/>
      <c r="AR259" s="151"/>
      <c r="AS259" s="151"/>
      <c r="AT259" s="151"/>
      <c r="AU259" s="151"/>
      <c r="AV259" s="151"/>
      <c r="AW259" s="252"/>
      <c r="AX259" s="151"/>
      <c r="AY259" s="151"/>
      <c r="AZ259" s="151"/>
      <c r="BA259" s="151"/>
      <c r="BB259" s="215"/>
      <c r="BC259" s="215"/>
      <c r="BD259" s="221">
        <f t="shared" si="25"/>
        <v>21.25</v>
      </c>
      <c r="BE259" s="225">
        <v>76500</v>
      </c>
      <c r="BF259" s="219">
        <v>651.28</v>
      </c>
      <c r="BG259" s="219">
        <v>575.71738271707602</v>
      </c>
      <c r="BH259" s="219">
        <v>-569.63802186964301</v>
      </c>
      <c r="BI259" s="224">
        <v>52.573851846266997</v>
      </c>
      <c r="BJ259" s="224">
        <v>6.5895362719542296</v>
      </c>
      <c r="BK259" s="221">
        <f t="shared" si="26"/>
        <v>0.4689100594170732</v>
      </c>
      <c r="BL259" s="221">
        <f t="shared" si="27"/>
        <v>138.57297730107655</v>
      </c>
      <c r="BM259" s="225">
        <v>76500</v>
      </c>
      <c r="BN259" s="219">
        <v>651.28</v>
      </c>
      <c r="BO259" s="219">
        <v>553.13349587280402</v>
      </c>
      <c r="BP259" s="219">
        <v>-547.56001298022102</v>
      </c>
      <c r="BQ259" s="224">
        <v>52.419422519349702</v>
      </c>
      <c r="BR259" s="224">
        <v>6.4328494374592697</v>
      </c>
      <c r="BS259" s="221">
        <f t="shared" si="28"/>
        <v>0.30086702243659325</v>
      </c>
      <c r="BT259" s="221">
        <f t="shared" si="29"/>
        <v>138.57297730107655</v>
      </c>
      <c r="BU259" s="228"/>
      <c r="BV259" s="222">
        <v>45.809992991404798</v>
      </c>
      <c r="BW259" s="222">
        <v>35.5182842244824</v>
      </c>
      <c r="BX259" s="221">
        <f t="shared" si="30"/>
        <v>41.091868518381062</v>
      </c>
      <c r="BY259" s="221">
        <f t="shared" si="31"/>
        <v>32.295089925407105</v>
      </c>
      <c r="BZ259" s="228"/>
      <c r="CA259" s="228"/>
      <c r="CB259" s="228"/>
      <c r="CC259" s="228"/>
      <c r="CD259" s="228"/>
      <c r="CE259" s="228"/>
      <c r="CF259" s="228"/>
      <c r="CG259" s="228"/>
      <c r="CH259" s="228"/>
      <c r="CI259" s="228"/>
      <c r="CJ259" s="228"/>
      <c r="CK259" s="228"/>
      <c r="CL259" s="228"/>
      <c r="CM259" s="228"/>
      <c r="CN259" s="228"/>
      <c r="CO259" s="228"/>
      <c r="CP259" s="228"/>
      <c r="CQ259" s="228"/>
      <c r="CR259" s="228"/>
    </row>
    <row r="260" spans="1:96" ht="12" customHeight="1">
      <c r="A260" s="228"/>
      <c r="B260" s="228"/>
      <c r="C260" s="228"/>
      <c r="D260" s="228"/>
      <c r="E260" s="228"/>
      <c r="F260" s="228"/>
      <c r="G260" s="228"/>
      <c r="H260" s="228"/>
      <c r="I260" s="228"/>
      <c r="J260" s="228"/>
      <c r="K260" s="228"/>
      <c r="L260" s="228"/>
      <c r="M260" s="228"/>
      <c r="N260" s="228"/>
      <c r="O260" s="228"/>
      <c r="P260" s="228"/>
      <c r="Q260" s="228"/>
      <c r="R260" s="228"/>
      <c r="S260" s="228"/>
      <c r="T260" s="228"/>
      <c r="U260" s="228"/>
      <c r="V260" s="228"/>
      <c r="W260" s="228"/>
      <c r="X260" s="232"/>
      <c r="Y260" s="232"/>
      <c r="Z260" s="232"/>
      <c r="AA260" s="232"/>
      <c r="AB260" s="232"/>
      <c r="AC260" s="232"/>
      <c r="AD260" s="232"/>
      <c r="AE260" s="232"/>
      <c r="AF260" s="232"/>
      <c r="AG260" s="232"/>
      <c r="AH260" s="232"/>
      <c r="AI260" s="232"/>
      <c r="AJ260" s="232"/>
      <c r="AK260" s="232"/>
      <c r="AL260" s="232"/>
      <c r="AM260" s="228"/>
      <c r="AN260" s="151"/>
      <c r="AO260" s="151"/>
      <c r="AP260" s="151"/>
      <c r="AQ260" s="151"/>
      <c r="AR260" s="151"/>
      <c r="AS260" s="151"/>
      <c r="AT260" s="151"/>
      <c r="AU260" s="151"/>
      <c r="AV260" s="151"/>
      <c r="AW260" s="252"/>
      <c r="AX260" s="151"/>
      <c r="AY260" s="151"/>
      <c r="AZ260" s="151"/>
      <c r="BA260" s="151"/>
      <c r="BB260" s="215"/>
      <c r="BC260" s="215"/>
      <c r="BD260" s="221">
        <f t="shared" si="25"/>
        <v>21.333333333333332</v>
      </c>
      <c r="BE260" s="225">
        <v>76800</v>
      </c>
      <c r="BF260" s="219">
        <v>650.50440994999997</v>
      </c>
      <c r="BG260" s="219">
        <v>588.99336615988898</v>
      </c>
      <c r="BH260" s="219">
        <v>-583.38929389717305</v>
      </c>
      <c r="BI260" s="224">
        <v>52.666141162794503</v>
      </c>
      <c r="BJ260" s="224">
        <v>6.6781701417931201</v>
      </c>
      <c r="BK260" s="221">
        <f t="shared" si="26"/>
        <v>0.55754392925596363</v>
      </c>
      <c r="BL260" s="221">
        <f t="shared" si="27"/>
        <v>137.79738725107654</v>
      </c>
      <c r="BM260" s="225">
        <v>76800</v>
      </c>
      <c r="BN260" s="219">
        <v>650.50440994999997</v>
      </c>
      <c r="BO260" s="219">
        <v>563.80920742043895</v>
      </c>
      <c r="BP260" s="219">
        <v>-558.44536211162006</v>
      </c>
      <c r="BQ260" s="224">
        <v>52.494285080097498</v>
      </c>
      <c r="BR260" s="224">
        <v>6.5058716765461</v>
      </c>
      <c r="BS260" s="221">
        <f t="shared" si="28"/>
        <v>0.3738892615234235</v>
      </c>
      <c r="BT260" s="221">
        <f t="shared" si="29"/>
        <v>137.79738725107654</v>
      </c>
      <c r="BU260" s="228"/>
      <c r="BV260" s="222">
        <v>57.458762824833002</v>
      </c>
      <c r="BW260" s="222">
        <v>43.167784134872001</v>
      </c>
      <c r="BX260" s="221">
        <f t="shared" si="30"/>
        <v>52.740638351809267</v>
      </c>
      <c r="BY260" s="221">
        <f t="shared" si="31"/>
        <v>39.944589835796705</v>
      </c>
      <c r="BZ260" s="228"/>
      <c r="CA260" s="228"/>
      <c r="CB260" s="228"/>
      <c r="CC260" s="228"/>
      <c r="CD260" s="228"/>
      <c r="CE260" s="228"/>
      <c r="CF260" s="228"/>
      <c r="CG260" s="228"/>
      <c r="CH260" s="228"/>
      <c r="CI260" s="228"/>
      <c r="CJ260" s="228"/>
      <c r="CK260" s="228"/>
      <c r="CL260" s="228"/>
      <c r="CM260" s="228"/>
      <c r="CN260" s="228"/>
      <c r="CO260" s="228"/>
      <c r="CP260" s="228"/>
      <c r="CQ260" s="228"/>
      <c r="CR260" s="228"/>
    </row>
    <row r="261" spans="1:96" ht="12" customHeight="1">
      <c r="A261" s="228"/>
      <c r="B261" s="228"/>
      <c r="C261" s="228"/>
      <c r="D261" s="228"/>
      <c r="E261" s="228"/>
      <c r="F261" s="228"/>
      <c r="G261" s="228"/>
      <c r="H261" s="228"/>
      <c r="I261" s="228"/>
      <c r="J261" s="228"/>
      <c r="K261" s="228"/>
      <c r="L261" s="228"/>
      <c r="M261" s="228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32"/>
      <c r="Y261" s="232"/>
      <c r="Z261" s="232"/>
      <c r="AA261" s="232"/>
      <c r="AB261" s="232"/>
      <c r="AC261" s="232"/>
      <c r="AD261" s="232"/>
      <c r="AE261" s="232"/>
      <c r="AF261" s="232"/>
      <c r="AG261" s="232"/>
      <c r="AH261" s="232"/>
      <c r="AI261" s="232"/>
      <c r="AJ261" s="232"/>
      <c r="AK261" s="232"/>
      <c r="AL261" s="232"/>
      <c r="AM261" s="228"/>
      <c r="AN261" s="151"/>
      <c r="AO261" s="151"/>
      <c r="AP261" s="151"/>
      <c r="AQ261" s="151"/>
      <c r="AR261" s="151"/>
      <c r="AS261" s="151"/>
      <c r="AT261" s="151"/>
      <c r="AU261" s="151"/>
      <c r="AV261" s="151"/>
      <c r="AW261" s="252"/>
      <c r="AX261" s="151"/>
      <c r="AY261" s="151"/>
      <c r="AZ261" s="151"/>
      <c r="BA261" s="151"/>
      <c r="BB261" s="215"/>
      <c r="BC261" s="215"/>
      <c r="BD261" s="221">
        <f t="shared" si="25"/>
        <v>21.416666666666668</v>
      </c>
      <c r="BE261" s="225">
        <v>77100</v>
      </c>
      <c r="BF261" s="219">
        <v>648.18613731000005</v>
      </c>
      <c r="BG261" s="219">
        <v>601.12952626898095</v>
      </c>
      <c r="BH261" s="219">
        <v>-596.05064827497597</v>
      </c>
      <c r="BI261" s="224">
        <v>52.750070845671701</v>
      </c>
      <c r="BJ261" s="224">
        <v>6.7582185654578701</v>
      </c>
      <c r="BK261" s="221">
        <f t="shared" si="26"/>
        <v>0.6375923529207137</v>
      </c>
      <c r="BL261" s="221">
        <f t="shared" si="27"/>
        <v>135.47911461107662</v>
      </c>
      <c r="BM261" s="225">
        <v>77100</v>
      </c>
      <c r="BN261" s="219">
        <v>648.18613731000005</v>
      </c>
      <c r="BO261" s="219">
        <v>573.72179090128895</v>
      </c>
      <c r="BP261" s="219">
        <v>-568.62823762211497</v>
      </c>
      <c r="BQ261" s="224">
        <v>52.563542892243802</v>
      </c>
      <c r="BR261" s="224">
        <v>6.5729329159461001</v>
      </c>
      <c r="BS261" s="221">
        <f t="shared" si="28"/>
        <v>0.44095050092342358</v>
      </c>
      <c r="BT261" s="221">
        <f t="shared" si="29"/>
        <v>135.47911461107662</v>
      </c>
      <c r="BU261" s="228"/>
      <c r="BV261" s="222">
        <v>68.478239707938798</v>
      </c>
      <c r="BW261" s="222">
        <v>50.344507032642603</v>
      </c>
      <c r="BX261" s="221">
        <f t="shared" si="30"/>
        <v>63.760115234915062</v>
      </c>
      <c r="BY261" s="221">
        <f t="shared" si="31"/>
        <v>47.121312733567308</v>
      </c>
      <c r="BZ261" s="228"/>
      <c r="CA261" s="228"/>
      <c r="CB261" s="228"/>
      <c r="CC261" s="228"/>
      <c r="CD261" s="228"/>
      <c r="CE261" s="228"/>
      <c r="CF261" s="228"/>
      <c r="CG261" s="228"/>
      <c r="CH261" s="228"/>
      <c r="CI261" s="228"/>
      <c r="CJ261" s="228"/>
      <c r="CK261" s="228"/>
      <c r="CL261" s="228"/>
      <c r="CM261" s="228"/>
      <c r="CN261" s="228"/>
      <c r="CO261" s="228"/>
      <c r="CP261" s="228"/>
      <c r="CQ261" s="228"/>
      <c r="CR261" s="228"/>
    </row>
    <row r="262" spans="1:96" ht="12" customHeight="1">
      <c r="A262" s="228"/>
      <c r="B262" s="228"/>
      <c r="C262" s="228"/>
      <c r="D262" s="228"/>
      <c r="E262" s="228"/>
      <c r="F262" s="228"/>
      <c r="G262" s="228"/>
      <c r="H262" s="228"/>
      <c r="I262" s="228"/>
      <c r="J262" s="228"/>
      <c r="K262" s="228"/>
      <c r="L262" s="228"/>
      <c r="M262" s="228"/>
      <c r="N262" s="228"/>
      <c r="O262" s="228"/>
      <c r="P262" s="228"/>
      <c r="Q262" s="228"/>
      <c r="R262" s="228"/>
      <c r="S262" s="228"/>
      <c r="T262" s="228"/>
      <c r="U262" s="228"/>
      <c r="V262" s="228"/>
      <c r="W262" s="228"/>
      <c r="X262" s="232"/>
      <c r="Y262" s="232"/>
      <c r="Z262" s="232"/>
      <c r="AA262" s="232"/>
      <c r="AB262" s="232"/>
      <c r="AC262" s="232"/>
      <c r="AD262" s="232"/>
      <c r="AE262" s="232"/>
      <c r="AF262" s="232"/>
      <c r="AG262" s="232"/>
      <c r="AH262" s="232"/>
      <c r="AI262" s="232"/>
      <c r="AJ262" s="232"/>
      <c r="AK262" s="232"/>
      <c r="AL262" s="232"/>
      <c r="AM262" s="228"/>
      <c r="AN262" s="151"/>
      <c r="AO262" s="151"/>
      <c r="AP262" s="151"/>
      <c r="AQ262" s="151"/>
      <c r="AR262" s="151"/>
      <c r="AS262" s="151"/>
      <c r="AT262" s="151"/>
      <c r="AU262" s="151"/>
      <c r="AV262" s="151"/>
      <c r="AW262" s="252"/>
      <c r="AX262" s="151"/>
      <c r="AY262" s="151"/>
      <c r="AZ262" s="151"/>
      <c r="BA262" s="151"/>
      <c r="BB262" s="215"/>
      <c r="BC262" s="215"/>
      <c r="BD262" s="221">
        <f t="shared" ref="BD262:BD292" si="32">BE262/$BD$4</f>
        <v>21.5</v>
      </c>
      <c r="BE262" s="225">
        <v>77400</v>
      </c>
      <c r="BF262" s="219">
        <v>644.35058158000004</v>
      </c>
      <c r="BG262" s="219">
        <v>611.99906706466504</v>
      </c>
      <c r="BH262" s="219">
        <v>-607.48497193890103</v>
      </c>
      <c r="BI262" s="224">
        <v>52.824968401613802</v>
      </c>
      <c r="BJ262" s="224">
        <v>6.8290727588884099</v>
      </c>
      <c r="BK262" s="221">
        <f t="shared" ref="BK262:BK292" si="33">BJ262-AVERAGE($BJ$5:$BJ$292)</f>
        <v>0.70844654635125348</v>
      </c>
      <c r="BL262" s="221">
        <f t="shared" ref="BL262:BL292" si="34">BF262-AVERAGE($BF$5:$BF$292)</f>
        <v>131.64355888107661</v>
      </c>
      <c r="BM262" s="225">
        <v>77400</v>
      </c>
      <c r="BN262" s="219">
        <v>644.35058158000004</v>
      </c>
      <c r="BO262" s="219">
        <v>582.755081592995</v>
      </c>
      <c r="BP262" s="219">
        <v>-577.98529647181795</v>
      </c>
      <c r="BQ262" s="224">
        <v>52.626498543340603</v>
      </c>
      <c r="BR262" s="224">
        <v>6.6333895755508401</v>
      </c>
      <c r="BS262" s="221">
        <f t="shared" ref="BS262:BS292" si="35">BR262-AVERAGE($BR$5:$BR$292)</f>
        <v>0.50140716052816359</v>
      </c>
      <c r="BT262" s="221">
        <f t="shared" ref="BT262:BT293" si="36">BN262-AVERAGE($BN$5:$BN$292)</f>
        <v>131.64355888107661</v>
      </c>
      <c r="BU262" s="228"/>
      <c r="BV262" s="222">
        <v>78.747737451569705</v>
      </c>
      <c r="BW262" s="222">
        <v>56.969852876583197</v>
      </c>
      <c r="BX262" s="221">
        <f t="shared" ref="BX262:BX293" si="37">BV262-AVERAGE($BV$5:$BV$292)</f>
        <v>74.02961297854597</v>
      </c>
      <c r="BY262" s="221">
        <f t="shared" ref="BY262:BY293" si="38">BW262-AVERAGE($BW$5:$BW$292)</f>
        <v>53.746658577507901</v>
      </c>
      <c r="BZ262" s="228"/>
      <c r="CA262" s="228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</row>
    <row r="263" spans="1:96" ht="12" customHeight="1">
      <c r="A263" s="228"/>
      <c r="B263" s="228"/>
      <c r="C263" s="228"/>
      <c r="D263" s="228"/>
      <c r="E263" s="228"/>
      <c r="F263" s="228"/>
      <c r="G263" s="228"/>
      <c r="H263" s="228"/>
      <c r="I263" s="228"/>
      <c r="J263" s="228"/>
      <c r="K263" s="228"/>
      <c r="L263" s="228"/>
      <c r="M263" s="228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32"/>
      <c r="Y263" s="232"/>
      <c r="Z263" s="232"/>
      <c r="AA263" s="232"/>
      <c r="AB263" s="232"/>
      <c r="AC263" s="232"/>
      <c r="AD263" s="232"/>
      <c r="AE263" s="232"/>
      <c r="AF263" s="232"/>
      <c r="AG263" s="232"/>
      <c r="AH263" s="232"/>
      <c r="AI263" s="232"/>
      <c r="AJ263" s="232"/>
      <c r="AK263" s="232"/>
      <c r="AL263" s="232"/>
      <c r="AM263" s="228"/>
      <c r="AN263" s="151"/>
      <c r="AO263" s="151"/>
      <c r="AP263" s="151"/>
      <c r="AQ263" s="151"/>
      <c r="AR263" s="151"/>
      <c r="AS263" s="151"/>
      <c r="AT263" s="151"/>
      <c r="AU263" s="151"/>
      <c r="AV263" s="151"/>
      <c r="AW263" s="252"/>
      <c r="AX263" s="151"/>
      <c r="AY263" s="151"/>
      <c r="AZ263" s="151"/>
      <c r="BA263" s="151"/>
      <c r="BB263" s="215"/>
      <c r="BC263" s="215"/>
      <c r="BD263" s="221">
        <f t="shared" si="32"/>
        <v>21.583333333333332</v>
      </c>
      <c r="BE263" s="225">
        <v>77700</v>
      </c>
      <c r="BF263" s="219">
        <v>639.03976589000001</v>
      </c>
      <c r="BG263" s="219">
        <v>621.49919607221204</v>
      </c>
      <c r="BH263" s="219">
        <v>-617.58001362216805</v>
      </c>
      <c r="BI263" s="224">
        <v>52.890319037255402</v>
      </c>
      <c r="BJ263" s="224">
        <v>6.8902721490782497</v>
      </c>
      <c r="BK263" s="221">
        <f t="shared" si="33"/>
        <v>0.76964593654109326</v>
      </c>
      <c r="BL263" s="221">
        <f t="shared" si="34"/>
        <v>126.33274319107659</v>
      </c>
      <c r="BM263" s="225">
        <v>77700</v>
      </c>
      <c r="BN263" s="219">
        <v>639.03976589000001</v>
      </c>
      <c r="BO263" s="219">
        <v>590.81071443955898</v>
      </c>
      <c r="BP263" s="219">
        <v>-586.41101448831603</v>
      </c>
      <c r="BQ263" s="224">
        <v>52.682581153701598</v>
      </c>
      <c r="BR263" s="224">
        <v>6.6867207596814699</v>
      </c>
      <c r="BS263" s="221">
        <f t="shared" si="35"/>
        <v>0.55473834465879346</v>
      </c>
      <c r="BT263" s="221">
        <f t="shared" si="36"/>
        <v>126.33274319107659</v>
      </c>
      <c r="BU263" s="228"/>
      <c r="BV263" s="222">
        <v>88.1547836978867</v>
      </c>
      <c r="BW263" s="222">
        <v>62.971260350924503</v>
      </c>
      <c r="BX263" s="221">
        <f t="shared" si="37"/>
        <v>83.436659224862964</v>
      </c>
      <c r="BY263" s="221">
        <f t="shared" si="38"/>
        <v>59.748066051849207</v>
      </c>
      <c r="BZ263" s="228"/>
      <c r="CA263" s="228"/>
      <c r="CB263" s="228"/>
      <c r="CC263" s="228"/>
      <c r="CD263" s="228"/>
      <c r="CE263" s="228"/>
      <c r="CF263" s="228"/>
      <c r="CG263" s="228"/>
      <c r="CH263" s="228"/>
      <c r="CI263" s="228"/>
      <c r="CJ263" s="228"/>
      <c r="CK263" s="228"/>
      <c r="CL263" s="228"/>
      <c r="CM263" s="228"/>
      <c r="CN263" s="228"/>
      <c r="CO263" s="228"/>
      <c r="CP263" s="228"/>
      <c r="CQ263" s="228"/>
      <c r="CR263" s="228"/>
    </row>
    <row r="264" spans="1:96" ht="12" customHeight="1">
      <c r="A264" s="228"/>
      <c r="B264" s="228"/>
      <c r="C264" s="228"/>
      <c r="D264" s="228"/>
      <c r="E264" s="228"/>
      <c r="F264" s="228"/>
      <c r="G264" s="228"/>
      <c r="H264" s="228"/>
      <c r="I264" s="228"/>
      <c r="J264" s="228"/>
      <c r="K264" s="228"/>
      <c r="L264" s="228"/>
      <c r="M264" s="228"/>
      <c r="N264" s="228"/>
      <c r="O264" s="228"/>
      <c r="P264" s="228"/>
      <c r="Q264" s="228"/>
      <c r="R264" s="228"/>
      <c r="S264" s="228"/>
      <c r="T264" s="228"/>
      <c r="U264" s="228"/>
      <c r="V264" s="228"/>
      <c r="W264" s="228"/>
      <c r="X264" s="232"/>
      <c r="Y264" s="232"/>
      <c r="Z264" s="232"/>
      <c r="AA264" s="232"/>
      <c r="AB264" s="232"/>
      <c r="AC264" s="232"/>
      <c r="AD264" s="232"/>
      <c r="AE264" s="232"/>
      <c r="AF264" s="232"/>
      <c r="AG264" s="232"/>
      <c r="AH264" s="232"/>
      <c r="AI264" s="232"/>
      <c r="AJ264" s="232"/>
      <c r="AK264" s="232"/>
      <c r="AL264" s="232"/>
      <c r="AM264" s="228"/>
      <c r="AN264" s="151"/>
      <c r="AO264" s="151"/>
      <c r="AP264" s="151"/>
      <c r="AQ264" s="151"/>
      <c r="AR264" s="151"/>
      <c r="AS264" s="151"/>
      <c r="AT264" s="151"/>
      <c r="AU264" s="151"/>
      <c r="AV264" s="151"/>
      <c r="AW264" s="252"/>
      <c r="AX264" s="151"/>
      <c r="AY264" s="151"/>
      <c r="AZ264" s="151"/>
      <c r="BA264" s="151"/>
      <c r="BB264" s="215"/>
      <c r="BC264" s="215"/>
      <c r="BD264" s="221">
        <f t="shared" si="32"/>
        <v>21.666666666666668</v>
      </c>
      <c r="BE264" s="225">
        <v>78000</v>
      </c>
      <c r="BF264" s="219">
        <v>632.31187666999904</v>
      </c>
      <c r="BG264" s="219">
        <v>629.55046774851405</v>
      </c>
      <c r="BH264" s="219">
        <v>-626.24772056134498</v>
      </c>
      <c r="BI264" s="224">
        <v>52.945751306932799</v>
      </c>
      <c r="BJ264" s="224">
        <v>6.9414912124547703</v>
      </c>
      <c r="BK264" s="221">
        <f t="shared" si="33"/>
        <v>0.82086499991761386</v>
      </c>
      <c r="BL264" s="221">
        <f t="shared" si="34"/>
        <v>119.60485397107561</v>
      </c>
      <c r="BM264" s="225">
        <v>78000</v>
      </c>
      <c r="BN264" s="219">
        <v>632.31187666999904</v>
      </c>
      <c r="BO264" s="219">
        <v>597.80836408347</v>
      </c>
      <c r="BP264" s="219">
        <v>-593.81806125925402</v>
      </c>
      <c r="BQ264" s="224">
        <v>52.731340845296103</v>
      </c>
      <c r="BR264" s="224">
        <v>6.7325224127939602</v>
      </c>
      <c r="BS264" s="221">
        <f t="shared" si="35"/>
        <v>0.60053999777128375</v>
      </c>
      <c r="BT264" s="221">
        <f t="shared" si="36"/>
        <v>119.60485397107561</v>
      </c>
      <c r="BU264" s="228"/>
      <c r="BV264" s="222">
        <v>96.596351726592701</v>
      </c>
      <c r="BW264" s="222">
        <v>68.283001562653496</v>
      </c>
      <c r="BX264" s="221">
        <f t="shared" si="37"/>
        <v>91.878227253568966</v>
      </c>
      <c r="BY264" s="221">
        <f t="shared" si="38"/>
        <v>65.059807263578193</v>
      </c>
      <c r="BZ264" s="228"/>
      <c r="CA264" s="228"/>
      <c r="CB264" s="228"/>
      <c r="CC264" s="228"/>
      <c r="CD264" s="228"/>
      <c r="CE264" s="228"/>
      <c r="CF264" s="228"/>
      <c r="CG264" s="228"/>
      <c r="CH264" s="228"/>
      <c r="CI264" s="228"/>
      <c r="CJ264" s="228"/>
      <c r="CK264" s="228"/>
      <c r="CL264" s="228"/>
      <c r="CM264" s="228"/>
      <c r="CN264" s="228"/>
      <c r="CO264" s="228"/>
      <c r="CP264" s="228"/>
      <c r="CQ264" s="228"/>
      <c r="CR264" s="228"/>
    </row>
    <row r="265" spans="1:96" ht="12" customHeight="1">
      <c r="A265" s="228"/>
      <c r="B265" s="228"/>
      <c r="C265" s="228"/>
      <c r="D265" s="228"/>
      <c r="E265" s="228"/>
      <c r="F265" s="228"/>
      <c r="G265" s="228"/>
      <c r="H265" s="228"/>
      <c r="I265" s="228"/>
      <c r="J265" s="228"/>
      <c r="K265" s="228"/>
      <c r="L265" s="228"/>
      <c r="M265" s="228"/>
      <c r="N265" s="228"/>
      <c r="O265" s="228"/>
      <c r="P265" s="228"/>
      <c r="Q265" s="228"/>
      <c r="R265" s="228"/>
      <c r="S265" s="228"/>
      <c r="T265" s="228"/>
      <c r="U265" s="228"/>
      <c r="V265" s="228"/>
      <c r="W265" s="228"/>
      <c r="X265" s="232"/>
      <c r="Y265" s="232"/>
      <c r="Z265" s="232"/>
      <c r="AA265" s="232"/>
      <c r="AB265" s="232"/>
      <c r="AC265" s="232"/>
      <c r="AD265" s="232"/>
      <c r="AE265" s="232"/>
      <c r="AF265" s="232"/>
      <c r="AG265" s="232"/>
      <c r="AH265" s="232"/>
      <c r="AI265" s="232"/>
      <c r="AJ265" s="232"/>
      <c r="AK265" s="232"/>
      <c r="AL265" s="232"/>
      <c r="AM265" s="228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252"/>
      <c r="AX265" s="151"/>
      <c r="AY265" s="151"/>
      <c r="AZ265" s="151"/>
      <c r="BA265" s="151"/>
      <c r="BB265" s="215"/>
      <c r="BC265" s="215"/>
      <c r="BD265" s="221">
        <f t="shared" si="32"/>
        <v>21.75</v>
      </c>
      <c r="BE265" s="225">
        <v>78300</v>
      </c>
      <c r="BF265" s="219">
        <v>624.24062605999995</v>
      </c>
      <c r="BG265" s="219">
        <v>636.09587908038804</v>
      </c>
      <c r="BH265" s="219">
        <v>-633.423290727054</v>
      </c>
      <c r="BI265" s="224">
        <v>52.991023420520499</v>
      </c>
      <c r="BJ265" s="224">
        <v>6.9825270241699497</v>
      </c>
      <c r="BK265" s="221">
        <f t="shared" si="33"/>
        <v>0.86190081163279331</v>
      </c>
      <c r="BL265" s="221">
        <f t="shared" si="34"/>
        <v>111.53360336107653</v>
      </c>
      <c r="BM265" s="225">
        <v>78300</v>
      </c>
      <c r="BN265" s="219">
        <v>624.24062605999995</v>
      </c>
      <c r="BO265" s="219">
        <v>603.68563018055295</v>
      </c>
      <c r="BP265" s="219">
        <v>-600.13727295429203</v>
      </c>
      <c r="BQ265" s="224">
        <v>52.772441895371102</v>
      </c>
      <c r="BR265" s="224">
        <v>6.7705004878357098</v>
      </c>
      <c r="BS265" s="221">
        <f t="shared" si="35"/>
        <v>0.6385180728130333</v>
      </c>
      <c r="BT265" s="221">
        <f t="shared" si="36"/>
        <v>111.53360336107653</v>
      </c>
      <c r="BU265" s="228"/>
      <c r="BV265" s="222">
        <v>103.97998881178501</v>
      </c>
      <c r="BW265" s="222">
        <v>72.846901898636006</v>
      </c>
      <c r="BX265" s="221">
        <f t="shared" si="37"/>
        <v>99.261864338761271</v>
      </c>
      <c r="BY265" s="221">
        <f t="shared" si="38"/>
        <v>69.623707599560703</v>
      </c>
      <c r="BZ265" s="228"/>
      <c r="CA265" s="228"/>
      <c r="CB265" s="228"/>
      <c r="CC265" s="228"/>
      <c r="CD265" s="228"/>
      <c r="CE265" s="228"/>
      <c r="CF265" s="228"/>
      <c r="CG265" s="228"/>
      <c r="CH265" s="228"/>
      <c r="CI265" s="228"/>
      <c r="CJ265" s="228"/>
      <c r="CK265" s="228"/>
      <c r="CL265" s="228"/>
      <c r="CM265" s="228"/>
      <c r="CN265" s="228"/>
      <c r="CO265" s="228"/>
      <c r="CP265" s="228"/>
      <c r="CQ265" s="228"/>
      <c r="CR265" s="228"/>
    </row>
    <row r="266" spans="1:96" ht="12" customHeight="1">
      <c r="A266" s="228"/>
      <c r="B266" s="228"/>
      <c r="C266" s="228"/>
      <c r="D266" s="228"/>
      <c r="E266" s="228"/>
      <c r="F266" s="228"/>
      <c r="G266" s="228"/>
      <c r="H266" s="228"/>
      <c r="I266" s="228"/>
      <c r="J266" s="228"/>
      <c r="K266" s="228"/>
      <c r="L266" s="228"/>
      <c r="M266" s="228"/>
      <c r="N266" s="228"/>
      <c r="O266" s="228"/>
      <c r="P266" s="228"/>
      <c r="Q266" s="228"/>
      <c r="R266" s="228"/>
      <c r="S266" s="228"/>
      <c r="T266" s="228"/>
      <c r="U266" s="228"/>
      <c r="V266" s="228"/>
      <c r="W266" s="228"/>
      <c r="X266" s="232"/>
      <c r="Y266" s="232"/>
      <c r="Z266" s="232"/>
      <c r="AA266" s="232"/>
      <c r="AB266" s="232"/>
      <c r="AC266" s="232"/>
      <c r="AD266" s="232"/>
      <c r="AE266" s="232"/>
      <c r="AF266" s="232"/>
      <c r="AG266" s="232"/>
      <c r="AH266" s="232"/>
      <c r="AI266" s="232"/>
      <c r="AJ266" s="232"/>
      <c r="AK266" s="232"/>
      <c r="AL266" s="232"/>
      <c r="AM266" s="228"/>
      <c r="AN266" s="151"/>
      <c r="AO266" s="151"/>
      <c r="AP266" s="151"/>
      <c r="AQ266" s="151"/>
      <c r="AR266" s="151"/>
      <c r="AS266" s="151"/>
      <c r="AT266" s="151"/>
      <c r="AU266" s="151"/>
      <c r="AV266" s="151"/>
      <c r="AW266" s="252"/>
      <c r="AX266" s="151"/>
      <c r="AY266" s="151"/>
      <c r="AZ266" s="151"/>
      <c r="BA266" s="151"/>
      <c r="BB266" s="215"/>
      <c r="BC266" s="215"/>
      <c r="BD266" s="221">
        <f t="shared" si="32"/>
        <v>21.833333333333332</v>
      </c>
      <c r="BE266" s="225">
        <v>78600</v>
      </c>
      <c r="BF266" s="219">
        <v>614.91444438999997</v>
      </c>
      <c r="BG266" s="219">
        <v>641.09978825975804</v>
      </c>
      <c r="BH266" s="219">
        <v>-639.06403069367298</v>
      </c>
      <c r="BI266" s="224">
        <v>53.026010558004302</v>
      </c>
      <c r="BJ266" s="224">
        <v>7.0132877524100898</v>
      </c>
      <c r="BK266" s="221">
        <f t="shared" si="33"/>
        <v>0.8926615398729334</v>
      </c>
      <c r="BL266" s="221">
        <f t="shared" si="34"/>
        <v>102.20742169107655</v>
      </c>
      <c r="BM266" s="225">
        <v>78600</v>
      </c>
      <c r="BN266" s="219">
        <v>614.91444438999997</v>
      </c>
      <c r="BO266" s="219">
        <v>608.39763951121199</v>
      </c>
      <c r="BP266" s="219">
        <v>-605.31730763345502</v>
      </c>
      <c r="BQ266" s="224">
        <v>52.8056551989146</v>
      </c>
      <c r="BR266" s="224">
        <v>6.8004636282967201</v>
      </c>
      <c r="BS266" s="221">
        <f t="shared" si="35"/>
        <v>0.66848121327404364</v>
      </c>
      <c r="BT266" s="221">
        <f t="shared" si="36"/>
        <v>102.20742169107655</v>
      </c>
      <c r="BU266" s="228"/>
      <c r="BV266" s="222">
        <v>110.22482877157999</v>
      </c>
      <c r="BW266" s="222">
        <v>76.612977158618406</v>
      </c>
      <c r="BX266" s="221">
        <f t="shared" si="37"/>
        <v>105.50670429855626</v>
      </c>
      <c r="BY266" s="221">
        <f t="shared" si="38"/>
        <v>73.389782859543104</v>
      </c>
      <c r="BZ266" s="228"/>
      <c r="CA266" s="228"/>
      <c r="CB266" s="228"/>
      <c r="CC266" s="228"/>
      <c r="CD266" s="228"/>
      <c r="CE266" s="228"/>
      <c r="CF266" s="228"/>
      <c r="CG266" s="228"/>
      <c r="CH266" s="228"/>
      <c r="CI266" s="228"/>
      <c r="CJ266" s="228"/>
      <c r="CK266" s="228"/>
      <c r="CL266" s="228"/>
      <c r="CM266" s="228"/>
      <c r="CN266" s="228"/>
      <c r="CO266" s="228"/>
      <c r="CP266" s="228"/>
      <c r="CQ266" s="228"/>
      <c r="CR266" s="228"/>
    </row>
    <row r="267" spans="1:96" ht="12" customHeight="1">
      <c r="A267" s="228"/>
      <c r="B267" s="228"/>
      <c r="C267" s="228"/>
      <c r="D267" s="228"/>
      <c r="E267" s="228"/>
      <c r="F267" s="228"/>
      <c r="G267" s="228"/>
      <c r="H267" s="228"/>
      <c r="I267" s="228"/>
      <c r="J267" s="228"/>
      <c r="K267" s="228"/>
      <c r="L267" s="228"/>
      <c r="M267" s="228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32"/>
      <c r="Y267" s="232"/>
      <c r="Z267" s="232"/>
      <c r="AA267" s="232"/>
      <c r="AB267" s="232"/>
      <c r="AC267" s="232"/>
      <c r="AD267" s="232"/>
      <c r="AE267" s="232"/>
      <c r="AF267" s="232"/>
      <c r="AG267" s="232"/>
      <c r="AH267" s="232"/>
      <c r="AI267" s="232"/>
      <c r="AJ267" s="232"/>
      <c r="AK267" s="232"/>
      <c r="AL267" s="232"/>
      <c r="AM267" s="228"/>
      <c r="AN267" s="151"/>
      <c r="AO267" s="151"/>
      <c r="AP267" s="151"/>
      <c r="AQ267" s="151"/>
      <c r="AR267" s="151"/>
      <c r="AS267" s="151"/>
      <c r="AT267" s="151"/>
      <c r="AU267" s="151"/>
      <c r="AV267" s="151"/>
      <c r="AW267" s="252"/>
      <c r="AX267" s="151"/>
      <c r="AY267" s="151"/>
      <c r="AZ267" s="151"/>
      <c r="BA267" s="151"/>
      <c r="BB267" s="215"/>
      <c r="BC267" s="215"/>
      <c r="BD267" s="221">
        <f t="shared" si="32"/>
        <v>21.916666666666668</v>
      </c>
      <c r="BE267" s="225">
        <v>78900</v>
      </c>
      <c r="BF267" s="219">
        <v>604.43551124999999</v>
      </c>
      <c r="BG267" s="219">
        <v>644.54670378004801</v>
      </c>
      <c r="BH267" s="219">
        <v>-643.14807875529198</v>
      </c>
      <c r="BI267" s="224">
        <v>53.050693308250899</v>
      </c>
      <c r="BJ267" s="224">
        <v>7.0337821579530502</v>
      </c>
      <c r="BK267" s="221">
        <f t="shared" si="33"/>
        <v>0.91315594541589373</v>
      </c>
      <c r="BL267" s="221">
        <f t="shared" si="34"/>
        <v>91.728488551076566</v>
      </c>
      <c r="BM267" s="225">
        <v>78900</v>
      </c>
      <c r="BN267" s="219">
        <v>604.43551124999999</v>
      </c>
      <c r="BO267" s="219">
        <v>611.91642198259603</v>
      </c>
      <c r="BP267" s="219">
        <v>-609.32405081994705</v>
      </c>
      <c r="BQ267" s="224">
        <v>52.830850464595898</v>
      </c>
      <c r="BR267" s="224">
        <v>6.8223156974289898</v>
      </c>
      <c r="BS267" s="221">
        <f t="shared" si="35"/>
        <v>0.69033328240631331</v>
      </c>
      <c r="BT267" s="221">
        <f t="shared" si="36"/>
        <v>91.728488551076566</v>
      </c>
      <c r="BU267" s="228"/>
      <c r="BV267" s="222">
        <v>115.26247762097999</v>
      </c>
      <c r="BW267" s="222">
        <v>79.539980986170406</v>
      </c>
      <c r="BX267" s="221">
        <f t="shared" si="37"/>
        <v>110.54435314795626</v>
      </c>
      <c r="BY267" s="221">
        <f t="shared" si="38"/>
        <v>76.316786687095103</v>
      </c>
      <c r="BZ267" s="228"/>
      <c r="CA267" s="228"/>
      <c r="CB267" s="228"/>
      <c r="CC267" s="228"/>
      <c r="CD267" s="228"/>
      <c r="CE267" s="228"/>
      <c r="CF267" s="228"/>
      <c r="CG267" s="228"/>
      <c r="CH267" s="228"/>
      <c r="CI267" s="228"/>
      <c r="CJ267" s="228"/>
      <c r="CK267" s="228"/>
      <c r="CL267" s="228"/>
      <c r="CM267" s="228"/>
      <c r="CN267" s="228"/>
      <c r="CO267" s="228"/>
      <c r="CP267" s="228"/>
      <c r="CQ267" s="228"/>
      <c r="CR267" s="228"/>
    </row>
    <row r="268" spans="1:96" ht="12" customHeight="1">
      <c r="A268" s="228"/>
      <c r="B268" s="228"/>
      <c r="C268" s="228"/>
      <c r="D268" s="228"/>
      <c r="E268" s="228"/>
      <c r="F268" s="228"/>
      <c r="G268" s="228"/>
      <c r="H268" s="228"/>
      <c r="I268" s="228"/>
      <c r="J268" s="228"/>
      <c r="K268" s="228"/>
      <c r="L268" s="228"/>
      <c r="M268" s="228"/>
      <c r="N268" s="228"/>
      <c r="O268" s="228"/>
      <c r="P268" s="228"/>
      <c r="Q268" s="228"/>
      <c r="R268" s="228"/>
      <c r="S268" s="228"/>
      <c r="T268" s="228"/>
      <c r="U268" s="228"/>
      <c r="V268" s="228"/>
      <c r="W268" s="228"/>
      <c r="X268" s="232"/>
      <c r="Y268" s="232"/>
      <c r="Z268" s="232"/>
      <c r="AA268" s="232"/>
      <c r="AB268" s="232"/>
      <c r="AC268" s="232"/>
      <c r="AD268" s="232"/>
      <c r="AE268" s="232"/>
      <c r="AF268" s="232"/>
      <c r="AG268" s="232"/>
      <c r="AH268" s="232"/>
      <c r="AI268" s="232"/>
      <c r="AJ268" s="232"/>
      <c r="AK268" s="232"/>
      <c r="AL268" s="232"/>
      <c r="AM268" s="228"/>
      <c r="AN268" s="151"/>
      <c r="AO268" s="151"/>
      <c r="AP268" s="151"/>
      <c r="AQ268" s="151"/>
      <c r="AR268" s="151"/>
      <c r="AS268" s="151"/>
      <c r="AT268" s="151"/>
      <c r="AU268" s="151"/>
      <c r="AV268" s="151"/>
      <c r="AW268" s="252"/>
      <c r="AX268" s="151"/>
      <c r="AY268" s="151"/>
      <c r="AZ268" s="151"/>
      <c r="BA268" s="151"/>
      <c r="BB268" s="215"/>
      <c r="BC268" s="215"/>
      <c r="BD268" s="221">
        <f t="shared" si="32"/>
        <v>22</v>
      </c>
      <c r="BE268" s="225">
        <v>79200</v>
      </c>
      <c r="BF268" s="219">
        <v>592.91863602000001</v>
      </c>
      <c r="BG268" s="219">
        <v>646.43997562097195</v>
      </c>
      <c r="BH268" s="219">
        <v>-645.67303215884203</v>
      </c>
      <c r="BI268" s="224">
        <v>53.065147212949697</v>
      </c>
      <c r="BJ268" s="224">
        <v>7.0441100581150602</v>
      </c>
      <c r="BK268" s="221">
        <f t="shared" si="33"/>
        <v>0.92348384557790375</v>
      </c>
      <c r="BL268" s="221">
        <f t="shared" si="34"/>
        <v>80.211613321076584</v>
      </c>
      <c r="BM268" s="225">
        <v>79200</v>
      </c>
      <c r="BN268" s="219">
        <v>592.91863602000001</v>
      </c>
      <c r="BO268" s="219">
        <v>614.230105786389</v>
      </c>
      <c r="BP268" s="219">
        <v>-612.13982476876095</v>
      </c>
      <c r="BQ268" s="224">
        <v>52.847988416263803</v>
      </c>
      <c r="BR268" s="224">
        <v>6.8360483631694704</v>
      </c>
      <c r="BS268" s="221">
        <f t="shared" si="35"/>
        <v>0.70406594814679391</v>
      </c>
      <c r="BT268" s="221">
        <f t="shared" si="36"/>
        <v>80.211613321076584</v>
      </c>
      <c r="BU268" s="228"/>
      <c r="BV268" s="222">
        <v>119.037762628252</v>
      </c>
      <c r="BW268" s="222">
        <v>81.59585660207</v>
      </c>
      <c r="BX268" s="221">
        <f t="shared" si="37"/>
        <v>114.31963815522826</v>
      </c>
      <c r="BY268" s="221">
        <f t="shared" si="38"/>
        <v>78.372662302994698</v>
      </c>
      <c r="BZ268" s="228"/>
      <c r="CA268" s="228"/>
      <c r="CB268" s="228"/>
      <c r="CC268" s="228"/>
      <c r="CD268" s="228"/>
      <c r="CE268" s="228"/>
      <c r="CF268" s="228"/>
      <c r="CG268" s="228"/>
      <c r="CH268" s="228"/>
      <c r="CI268" s="228"/>
      <c r="CJ268" s="228"/>
      <c r="CK268" s="228"/>
      <c r="CL268" s="228"/>
      <c r="CM268" s="228"/>
      <c r="CN268" s="228"/>
      <c r="CO268" s="228"/>
      <c r="CP268" s="228"/>
      <c r="CQ268" s="228"/>
      <c r="CR268" s="228"/>
    </row>
    <row r="269" spans="1:96" ht="12" customHeight="1">
      <c r="A269" s="228"/>
      <c r="B269" s="228"/>
      <c r="C269" s="228"/>
      <c r="D269" s="228"/>
      <c r="E269" s="228"/>
      <c r="F269" s="228"/>
      <c r="G269" s="228"/>
      <c r="H269" s="228"/>
      <c r="I269" s="228"/>
      <c r="J269" s="228"/>
      <c r="K269" s="228"/>
      <c r="L269" s="228"/>
      <c r="M269" s="228"/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32"/>
      <c r="Y269" s="232"/>
      <c r="Z269" s="232"/>
      <c r="AA269" s="232"/>
      <c r="AB269" s="232"/>
      <c r="AC269" s="232"/>
      <c r="AD269" s="232"/>
      <c r="AE269" s="232"/>
      <c r="AF269" s="232"/>
      <c r="AG269" s="232"/>
      <c r="AH269" s="232"/>
      <c r="AI269" s="232"/>
      <c r="AJ269" s="232"/>
      <c r="AK269" s="232"/>
      <c r="AL269" s="232"/>
      <c r="AM269" s="228"/>
      <c r="AN269" s="151"/>
      <c r="AO269" s="151"/>
      <c r="AP269" s="151"/>
      <c r="AQ269" s="151"/>
      <c r="AR269" s="151"/>
      <c r="AS269" s="151"/>
      <c r="AT269" s="151"/>
      <c r="AU269" s="151"/>
      <c r="AV269" s="151"/>
      <c r="AW269" s="252"/>
      <c r="AX269" s="151"/>
      <c r="AY269" s="151"/>
      <c r="AZ269" s="151"/>
      <c r="BA269" s="151"/>
      <c r="BB269" s="215"/>
      <c r="BC269" s="215"/>
      <c r="BD269" s="221">
        <f t="shared" si="32"/>
        <v>22.083333333333332</v>
      </c>
      <c r="BE269" s="225">
        <v>79500</v>
      </c>
      <c r="BF269" s="219">
        <v>580.49</v>
      </c>
      <c r="BG269" s="219">
        <v>646.80041047767099</v>
      </c>
      <c r="BH269" s="219">
        <v>-646.65450416744898</v>
      </c>
      <c r="BI269" s="224">
        <v>53.069533324018202</v>
      </c>
      <c r="BJ269" s="224">
        <v>7.0444536624376797</v>
      </c>
      <c r="BK269" s="221">
        <f t="shared" si="33"/>
        <v>0.92382744990052323</v>
      </c>
      <c r="BL269" s="221">
        <f t="shared" si="34"/>
        <v>67.782977301076585</v>
      </c>
      <c r="BM269" s="225">
        <v>79500</v>
      </c>
      <c r="BN269" s="219">
        <v>580.49</v>
      </c>
      <c r="BO269" s="219">
        <v>615.34196794001605</v>
      </c>
      <c r="BP269" s="219">
        <v>-613.76244356216102</v>
      </c>
      <c r="BQ269" s="224">
        <v>52.857113162058397</v>
      </c>
      <c r="BR269" s="224">
        <v>6.8417338590784604</v>
      </c>
      <c r="BS269" s="221">
        <f t="shared" si="35"/>
        <v>0.70975144405578394</v>
      </c>
      <c r="BT269" s="221">
        <f t="shared" si="36"/>
        <v>67.782977301076585</v>
      </c>
      <c r="BU269" s="228"/>
      <c r="BV269" s="222">
        <v>121.50933657107799</v>
      </c>
      <c r="BW269" s="222">
        <v>82.758087892704495</v>
      </c>
      <c r="BX269" s="221">
        <f t="shared" si="37"/>
        <v>116.79121209805426</v>
      </c>
      <c r="BY269" s="221">
        <f t="shared" si="38"/>
        <v>79.534893593629192</v>
      </c>
      <c r="BZ269" s="228"/>
      <c r="CA269" s="228"/>
      <c r="CB269" s="228"/>
      <c r="CC269" s="228"/>
      <c r="CD269" s="228"/>
      <c r="CE269" s="228"/>
      <c r="CF269" s="228"/>
      <c r="CG269" s="228"/>
      <c r="CH269" s="228"/>
      <c r="CI269" s="228"/>
      <c r="CJ269" s="228"/>
      <c r="CK269" s="228"/>
      <c r="CL269" s="228"/>
      <c r="CM269" s="228"/>
      <c r="CN269" s="228"/>
      <c r="CO269" s="228"/>
      <c r="CP269" s="228"/>
      <c r="CQ269" s="228"/>
      <c r="CR269" s="228"/>
    </row>
    <row r="270" spans="1:96" ht="12" customHeight="1">
      <c r="A270" s="228"/>
      <c r="B270" s="228"/>
      <c r="C270" s="228"/>
      <c r="D270" s="228"/>
      <c r="E270" s="228"/>
      <c r="F270" s="228"/>
      <c r="G270" s="228"/>
      <c r="H270" s="228"/>
      <c r="I270" s="228"/>
      <c r="J270" s="228"/>
      <c r="K270" s="228"/>
      <c r="L270" s="228"/>
      <c r="M270" s="228"/>
      <c r="N270" s="228"/>
      <c r="O270" s="228"/>
      <c r="P270" s="228"/>
      <c r="Q270" s="228"/>
      <c r="R270" s="228"/>
      <c r="S270" s="228"/>
      <c r="T270" s="228"/>
      <c r="U270" s="228"/>
      <c r="V270" s="228"/>
      <c r="W270" s="228"/>
      <c r="X270" s="232"/>
      <c r="Y270" s="232"/>
      <c r="Z270" s="232"/>
      <c r="AA270" s="232"/>
      <c r="AB270" s="232"/>
      <c r="AC270" s="232"/>
      <c r="AD270" s="232"/>
      <c r="AE270" s="232"/>
      <c r="AF270" s="232"/>
      <c r="AG270" s="232"/>
      <c r="AH270" s="232"/>
      <c r="AI270" s="232"/>
      <c r="AJ270" s="232"/>
      <c r="AK270" s="232"/>
      <c r="AL270" s="232"/>
      <c r="AM270" s="228"/>
      <c r="AN270" s="151"/>
      <c r="AO270" s="151"/>
      <c r="AP270" s="151"/>
      <c r="AQ270" s="151"/>
      <c r="AR270" s="151"/>
      <c r="AS270" s="151"/>
      <c r="AT270" s="151"/>
      <c r="AU270" s="151"/>
      <c r="AV270" s="151"/>
      <c r="AW270" s="252"/>
      <c r="AX270" s="151"/>
      <c r="AY270" s="151"/>
      <c r="AZ270" s="151"/>
      <c r="BA270" s="151"/>
      <c r="BB270" s="215"/>
      <c r="BC270" s="215"/>
      <c r="BD270" s="221">
        <f t="shared" si="32"/>
        <v>22.166666666666668</v>
      </c>
      <c r="BE270" s="225">
        <v>79800</v>
      </c>
      <c r="BF270" s="219">
        <v>567.28577393</v>
      </c>
      <c r="BG270" s="219">
        <v>645.664827506047</v>
      </c>
      <c r="BH270" s="219">
        <v>-646.12462896577802</v>
      </c>
      <c r="BI270" s="224">
        <v>53.064089651387199</v>
      </c>
      <c r="BJ270" s="224">
        <v>7.0350696672516397</v>
      </c>
      <c r="BK270" s="221">
        <f t="shared" si="33"/>
        <v>0.91444345471448329</v>
      </c>
      <c r="BL270" s="221">
        <f t="shared" si="34"/>
        <v>54.578751231076581</v>
      </c>
      <c r="BM270" s="225">
        <v>79800</v>
      </c>
      <c r="BN270" s="219">
        <v>567.28577393</v>
      </c>
      <c r="BO270" s="219">
        <v>615.26936991618402</v>
      </c>
      <c r="BP270" s="219">
        <v>-614.204147788667</v>
      </c>
      <c r="BQ270" s="224">
        <v>52.858344818031</v>
      </c>
      <c r="BR270" s="224">
        <v>6.8395179825758898</v>
      </c>
      <c r="BS270" s="221">
        <f t="shared" si="35"/>
        <v>0.70753556755321334</v>
      </c>
      <c r="BT270" s="221">
        <f t="shared" si="36"/>
        <v>54.578751231076581</v>
      </c>
      <c r="BU270" s="228"/>
      <c r="BV270" s="222">
        <v>122.650130574635</v>
      </c>
      <c r="BW270" s="222">
        <v>83.013946008340596</v>
      </c>
      <c r="BX270" s="221">
        <f t="shared" si="37"/>
        <v>117.93200610161126</v>
      </c>
      <c r="BY270" s="221">
        <f t="shared" si="38"/>
        <v>79.790751709265294</v>
      </c>
      <c r="BZ270" s="228"/>
      <c r="CA270" s="228"/>
      <c r="CB270" s="228"/>
      <c r="CC270" s="228"/>
      <c r="CD270" s="228"/>
      <c r="CE270" s="228"/>
      <c r="CF270" s="228"/>
      <c r="CG270" s="228"/>
      <c r="CH270" s="228"/>
      <c r="CI270" s="228"/>
      <c r="CJ270" s="228"/>
      <c r="CK270" s="228"/>
      <c r="CL270" s="228"/>
      <c r="CM270" s="228"/>
      <c r="CN270" s="228"/>
      <c r="CO270" s="228"/>
      <c r="CP270" s="228"/>
      <c r="CQ270" s="228"/>
      <c r="CR270" s="228"/>
    </row>
    <row r="271" spans="1:96" ht="12" customHeight="1">
      <c r="A271" s="228"/>
      <c r="B271" s="228"/>
      <c r="C271" s="228"/>
      <c r="D271" s="228"/>
      <c r="E271" s="228"/>
      <c r="F271" s="228"/>
      <c r="G271" s="228"/>
      <c r="H271" s="228"/>
      <c r="I271" s="228"/>
      <c r="J271" s="228"/>
      <c r="K271" s="228"/>
      <c r="L271" s="228"/>
      <c r="M271" s="228"/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32"/>
      <c r="Y271" s="232"/>
      <c r="Z271" s="232"/>
      <c r="AA271" s="232"/>
      <c r="AB271" s="232"/>
      <c r="AC271" s="232"/>
      <c r="AD271" s="232"/>
      <c r="AE271" s="232"/>
      <c r="AF271" s="232"/>
      <c r="AG271" s="232"/>
      <c r="AH271" s="232"/>
      <c r="AI271" s="232"/>
      <c r="AJ271" s="232"/>
      <c r="AK271" s="232"/>
      <c r="AL271" s="232"/>
      <c r="AM271" s="228"/>
      <c r="AN271" s="151"/>
      <c r="AO271" s="151"/>
      <c r="AP271" s="151"/>
      <c r="AQ271" s="151"/>
      <c r="AR271" s="151"/>
      <c r="AS271" s="151"/>
      <c r="AT271" s="151"/>
      <c r="AU271" s="151"/>
      <c r="AV271" s="151"/>
      <c r="AW271" s="252"/>
      <c r="AX271" s="151"/>
      <c r="AY271" s="151"/>
      <c r="AZ271" s="151"/>
      <c r="BA271" s="151"/>
      <c r="BB271" s="215"/>
      <c r="BC271" s="215"/>
      <c r="BD271" s="221">
        <f t="shared" si="32"/>
        <v>22.25</v>
      </c>
      <c r="BE271" s="225">
        <v>80100</v>
      </c>
      <c r="BF271" s="219">
        <v>553.45062605999999</v>
      </c>
      <c r="BG271" s="219">
        <v>643.08456840245401</v>
      </c>
      <c r="BH271" s="219">
        <v>-644.13052841817205</v>
      </c>
      <c r="BI271" s="224">
        <v>53.049123371959901</v>
      </c>
      <c r="BJ271" s="224">
        <v>7.0162819951667199</v>
      </c>
      <c r="BK271" s="221">
        <f t="shared" si="33"/>
        <v>0.89565578262956347</v>
      </c>
      <c r="BL271" s="221">
        <f t="shared" si="34"/>
        <v>40.743603361076566</v>
      </c>
      <c r="BM271" s="225">
        <v>80100</v>
      </c>
      <c r="BN271" s="219">
        <v>553.45062605999999</v>
      </c>
      <c r="BO271" s="219">
        <v>614.04260358443298</v>
      </c>
      <c r="BP271" s="219">
        <v>-613.49044665739405</v>
      </c>
      <c r="BQ271" s="224">
        <v>52.851872424744101</v>
      </c>
      <c r="BR271" s="224">
        <v>6.8296133546919604</v>
      </c>
      <c r="BS271" s="221">
        <f t="shared" si="35"/>
        <v>0.69763093966928391</v>
      </c>
      <c r="BT271" s="221">
        <f t="shared" si="36"/>
        <v>40.743603361076566</v>
      </c>
      <c r="BU271" s="228"/>
      <c r="BV271" s="222">
        <v>122.447650572067</v>
      </c>
      <c r="BW271" s="222">
        <v>82.360628770502501</v>
      </c>
      <c r="BX271" s="221">
        <f t="shared" si="37"/>
        <v>117.72952609904327</v>
      </c>
      <c r="BY271" s="221">
        <f t="shared" si="38"/>
        <v>79.137434471427198</v>
      </c>
      <c r="BZ271" s="228"/>
      <c r="CA271" s="228"/>
      <c r="CB271" s="228"/>
      <c r="CC271" s="228"/>
      <c r="CD271" s="228"/>
      <c r="CE271" s="228"/>
      <c r="CF271" s="228"/>
      <c r="CG271" s="228"/>
      <c r="CH271" s="228"/>
      <c r="CI271" s="228"/>
      <c r="CJ271" s="228"/>
      <c r="CK271" s="228"/>
      <c r="CL271" s="228"/>
      <c r="CM271" s="228"/>
      <c r="CN271" s="228"/>
      <c r="CO271" s="228"/>
      <c r="CP271" s="228"/>
      <c r="CQ271" s="228"/>
      <c r="CR271" s="228"/>
    </row>
    <row r="272" spans="1:96" ht="12" customHeight="1">
      <c r="A272" s="228"/>
      <c r="B272" s="228"/>
      <c r="C272" s="228"/>
      <c r="D272" s="228"/>
      <c r="E272" s="228"/>
      <c r="F272" s="228"/>
      <c r="G272" s="228"/>
      <c r="H272" s="228"/>
      <c r="I272" s="228"/>
      <c r="J272" s="228"/>
      <c r="K272" s="228"/>
      <c r="L272" s="228"/>
      <c r="M272" s="228"/>
      <c r="N272" s="228"/>
      <c r="O272" s="228"/>
      <c r="P272" s="228"/>
      <c r="Q272" s="228"/>
      <c r="R272" s="228"/>
      <c r="S272" s="228"/>
      <c r="T272" s="228"/>
      <c r="U272" s="228"/>
      <c r="V272" s="228"/>
      <c r="W272" s="228"/>
      <c r="X272" s="232"/>
      <c r="Y272" s="232"/>
      <c r="Z272" s="232"/>
      <c r="AA272" s="232"/>
      <c r="AB272" s="232"/>
      <c r="AC272" s="232"/>
      <c r="AD272" s="232"/>
      <c r="AE272" s="232"/>
      <c r="AF272" s="232"/>
      <c r="AG272" s="232"/>
      <c r="AH272" s="232"/>
      <c r="AI272" s="232"/>
      <c r="AJ272" s="232"/>
      <c r="AK272" s="232"/>
      <c r="AL272" s="232"/>
      <c r="AM272" s="228"/>
      <c r="AN272" s="151"/>
      <c r="AO272" s="151"/>
      <c r="AP272" s="151"/>
      <c r="AQ272" s="151"/>
      <c r="AR272" s="151"/>
      <c r="AS272" s="151"/>
      <c r="AT272" s="151"/>
      <c r="AU272" s="151"/>
      <c r="AV272" s="151"/>
      <c r="AW272" s="252"/>
      <c r="AX272" s="151"/>
      <c r="AY272" s="151"/>
      <c r="AZ272" s="151"/>
      <c r="BA272" s="151"/>
      <c r="BB272" s="215"/>
      <c r="BC272" s="215"/>
      <c r="BD272" s="221">
        <f t="shared" si="32"/>
        <v>22.333333333333332</v>
      </c>
      <c r="BE272" s="225">
        <v>80400</v>
      </c>
      <c r="BF272" s="219">
        <v>539.13613719</v>
      </c>
      <c r="BG272" s="219">
        <v>639.12397476846604</v>
      </c>
      <c r="BH272" s="219">
        <v>-640.73275305745904</v>
      </c>
      <c r="BI272" s="224">
        <v>53.025003678835901</v>
      </c>
      <c r="BJ272" s="224">
        <v>6.98847507527997</v>
      </c>
      <c r="BK272" s="221">
        <f t="shared" si="33"/>
        <v>0.86784886274281359</v>
      </c>
      <c r="BL272" s="221">
        <f t="shared" si="34"/>
        <v>26.429114491076575</v>
      </c>
      <c r="BM272" s="225">
        <v>80400</v>
      </c>
      <c r="BN272" s="219">
        <v>539.13613719</v>
      </c>
      <c r="BO272" s="219">
        <v>611.70366974589297</v>
      </c>
      <c r="BP272" s="219">
        <v>-611.65889141086302</v>
      </c>
      <c r="BQ272" s="224">
        <v>52.837947166451599</v>
      </c>
      <c r="BR272" s="224">
        <v>6.8122929443176998</v>
      </c>
      <c r="BS272" s="221">
        <f t="shared" si="35"/>
        <v>0.68031052929502334</v>
      </c>
      <c r="BT272" s="221">
        <f t="shared" si="36"/>
        <v>26.429114491076575</v>
      </c>
      <c r="BU272" s="228"/>
      <c r="BV272" s="222">
        <v>120.90411414050099</v>
      </c>
      <c r="BW272" s="222">
        <v>80.805291361652607</v>
      </c>
      <c r="BX272" s="221">
        <f t="shared" si="37"/>
        <v>116.18598966747726</v>
      </c>
      <c r="BY272" s="221">
        <f t="shared" si="38"/>
        <v>77.582097062577304</v>
      </c>
      <c r="BZ272" s="228"/>
      <c r="CA272" s="228"/>
      <c r="CB272" s="228"/>
      <c r="CC272" s="228"/>
      <c r="CD272" s="228"/>
      <c r="CE272" s="228"/>
      <c r="CF272" s="228"/>
      <c r="CG272" s="228"/>
      <c r="CH272" s="228"/>
      <c r="CI272" s="228"/>
      <c r="CJ272" s="228"/>
      <c r="CK272" s="228"/>
      <c r="CL272" s="228"/>
      <c r="CM272" s="228"/>
      <c r="CN272" s="228"/>
      <c r="CO272" s="228"/>
      <c r="CP272" s="228"/>
      <c r="CQ272" s="228"/>
      <c r="CR272" s="228"/>
    </row>
    <row r="273" spans="1:96" ht="12" customHeight="1">
      <c r="A273" s="228"/>
      <c r="B273" s="228"/>
      <c r="C273" s="228"/>
      <c r="D273" s="228"/>
      <c r="E273" s="228"/>
      <c r="F273" s="228"/>
      <c r="G273" s="228"/>
      <c r="H273" s="228"/>
      <c r="I273" s="228"/>
      <c r="J273" s="228"/>
      <c r="K273" s="228"/>
      <c r="L273" s="228"/>
      <c r="M273" s="228"/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32"/>
      <c r="Y273" s="232"/>
      <c r="Z273" s="232"/>
      <c r="AA273" s="232"/>
      <c r="AB273" s="232"/>
      <c r="AC273" s="232"/>
      <c r="AD273" s="232"/>
      <c r="AE273" s="232"/>
      <c r="AF273" s="232"/>
      <c r="AG273" s="232"/>
      <c r="AH273" s="232"/>
      <c r="AI273" s="232"/>
      <c r="AJ273" s="232"/>
      <c r="AK273" s="232"/>
      <c r="AL273" s="232"/>
      <c r="AM273" s="228"/>
      <c r="AN273" s="151"/>
      <c r="AO273" s="151"/>
      <c r="AP273" s="151"/>
      <c r="AQ273" s="151"/>
      <c r="AR273" s="151"/>
      <c r="AS273" s="151"/>
      <c r="AT273" s="151"/>
      <c r="AU273" s="151"/>
      <c r="AV273" s="151"/>
      <c r="AW273" s="252"/>
      <c r="AX273" s="151"/>
      <c r="AY273" s="151"/>
      <c r="AZ273" s="151"/>
      <c r="BA273" s="151"/>
      <c r="BB273" s="215"/>
      <c r="BC273" s="215"/>
      <c r="BD273" s="221">
        <f t="shared" si="32"/>
        <v>22.416666666666668</v>
      </c>
      <c r="BE273" s="225">
        <v>80700</v>
      </c>
      <c r="BF273" s="219">
        <v>524.49913982999999</v>
      </c>
      <c r="BG273" s="219">
        <v>633.85884588663396</v>
      </c>
      <c r="BH273" s="219">
        <v>-636.00370946276996</v>
      </c>
      <c r="BI273" s="224">
        <v>52.992155165688303</v>
      </c>
      <c r="BJ273" s="224">
        <v>6.9520875751992603</v>
      </c>
      <c r="BK273" s="221">
        <f t="shared" si="33"/>
        <v>0.83146136266210391</v>
      </c>
      <c r="BL273" s="221">
        <f t="shared" si="34"/>
        <v>11.792117131076566</v>
      </c>
      <c r="BM273" s="225">
        <v>80700</v>
      </c>
      <c r="BN273" s="219">
        <v>524.49913982999999</v>
      </c>
      <c r="BO273" s="219">
        <v>608.30500968498404</v>
      </c>
      <c r="BP273" s="219">
        <v>-608.75780129968302</v>
      </c>
      <c r="BQ273" s="224">
        <v>52.8168758872892</v>
      </c>
      <c r="BR273" s="224">
        <v>6.7878838497271996</v>
      </c>
      <c r="BS273" s="221">
        <f t="shared" si="35"/>
        <v>0.65590143470452311</v>
      </c>
      <c r="BT273" s="221">
        <f t="shared" si="36"/>
        <v>11.792117131076566</v>
      </c>
      <c r="BU273" s="228"/>
      <c r="BV273" s="222">
        <v>118.036426213967</v>
      </c>
      <c r="BW273" s="222">
        <v>78.364967961064096</v>
      </c>
      <c r="BX273" s="221">
        <f t="shared" si="37"/>
        <v>113.31830174094327</v>
      </c>
      <c r="BY273" s="221">
        <f t="shared" si="38"/>
        <v>75.141773661988793</v>
      </c>
      <c r="BZ273" s="228"/>
      <c r="CA273" s="228"/>
      <c r="CB273" s="228"/>
      <c r="CC273" s="228"/>
      <c r="CD273" s="228"/>
      <c r="CE273" s="228"/>
      <c r="CF273" s="228"/>
      <c r="CG273" s="228"/>
      <c r="CH273" s="228"/>
      <c r="CI273" s="228"/>
      <c r="CJ273" s="228"/>
      <c r="CK273" s="228"/>
      <c r="CL273" s="228"/>
      <c r="CM273" s="228"/>
      <c r="CN273" s="228"/>
      <c r="CO273" s="228"/>
      <c r="CP273" s="228"/>
      <c r="CQ273" s="228"/>
      <c r="CR273" s="228"/>
    </row>
    <row r="274" spans="1:96" ht="12" customHeight="1">
      <c r="A274" s="228"/>
      <c r="B274" s="228"/>
      <c r="C274" s="228"/>
      <c r="D274" s="228"/>
      <c r="E274" s="228"/>
      <c r="F274" s="228"/>
      <c r="G274" s="228"/>
      <c r="H274" s="228"/>
      <c r="I274" s="228"/>
      <c r="J274" s="228"/>
      <c r="K274" s="228"/>
      <c r="L274" s="228"/>
      <c r="M274" s="228"/>
      <c r="N274" s="228"/>
      <c r="O274" s="228"/>
      <c r="P274" s="228"/>
      <c r="Q274" s="228"/>
      <c r="R274" s="228"/>
      <c r="S274" s="228"/>
      <c r="T274" s="228"/>
      <c r="U274" s="228"/>
      <c r="V274" s="228"/>
      <c r="W274" s="228"/>
      <c r="X274" s="232"/>
      <c r="Y274" s="232"/>
      <c r="Z274" s="232"/>
      <c r="AA274" s="232"/>
      <c r="AB274" s="232"/>
      <c r="AC274" s="232"/>
      <c r="AD274" s="232"/>
      <c r="AE274" s="232"/>
      <c r="AF274" s="232"/>
      <c r="AG274" s="232"/>
      <c r="AH274" s="232"/>
      <c r="AI274" s="232"/>
      <c r="AJ274" s="232"/>
      <c r="AK274" s="232"/>
      <c r="AL274" s="232"/>
      <c r="AM274" s="228"/>
      <c r="AN274" s="151"/>
      <c r="AO274" s="151"/>
      <c r="AP274" s="151"/>
      <c r="AQ274" s="151"/>
      <c r="AR274" s="151"/>
      <c r="AS274" s="151"/>
      <c r="AT274" s="151"/>
      <c r="AU274" s="151"/>
      <c r="AV274" s="151"/>
      <c r="AW274" s="252"/>
      <c r="AX274" s="151"/>
      <c r="AY274" s="151"/>
      <c r="AZ274" s="151"/>
      <c r="BA274" s="151"/>
      <c r="BB274" s="215"/>
      <c r="BC274" s="215"/>
      <c r="BD274" s="221">
        <f t="shared" si="32"/>
        <v>22.5</v>
      </c>
      <c r="BE274" s="225">
        <v>81000</v>
      </c>
      <c r="BF274" s="219">
        <v>509.7</v>
      </c>
      <c r="BG274" s="219">
        <v>627.37489073970403</v>
      </c>
      <c r="BH274" s="219">
        <v>-630.02608672192798</v>
      </c>
      <c r="BI274" s="224">
        <v>52.951051660247998</v>
      </c>
      <c r="BJ274" s="224">
        <v>6.9076065136457903</v>
      </c>
      <c r="BK274" s="221">
        <f t="shared" si="33"/>
        <v>0.78698030110863382</v>
      </c>
      <c r="BL274" s="221">
        <f t="shared" si="34"/>
        <v>-3.0070226989234357</v>
      </c>
      <c r="BM274" s="225">
        <v>81000</v>
      </c>
      <c r="BN274" s="219">
        <v>509.7</v>
      </c>
      <c r="BO274" s="219">
        <v>603.90820901396501</v>
      </c>
      <c r="BP274" s="219">
        <v>-604.84496172420597</v>
      </c>
      <c r="BQ274" s="224">
        <v>52.789014893036999</v>
      </c>
      <c r="BR274" s="224">
        <v>6.7567613273389702</v>
      </c>
      <c r="BS274" s="221">
        <f t="shared" si="35"/>
        <v>0.62477891231629368</v>
      </c>
      <c r="BT274" s="221">
        <f t="shared" si="36"/>
        <v>-3.0070226989234357</v>
      </c>
      <c r="BU274" s="228"/>
      <c r="BV274" s="222">
        <v>113.87599393921001</v>
      </c>
      <c r="BW274" s="222">
        <v>75.066385185131097</v>
      </c>
      <c r="BX274" s="221">
        <f t="shared" si="37"/>
        <v>109.15786946618627</v>
      </c>
      <c r="BY274" s="221">
        <f t="shared" si="38"/>
        <v>71.843190886055794</v>
      </c>
      <c r="BZ274" s="228"/>
      <c r="CA274" s="228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</row>
    <row r="275" spans="1:96" ht="12" customHeight="1">
      <c r="A275" s="228"/>
      <c r="B275" s="228"/>
      <c r="C275" s="228"/>
      <c r="D275" s="228"/>
      <c r="E275" s="228"/>
      <c r="F275" s="228"/>
      <c r="G275" s="228"/>
      <c r="H275" s="228"/>
      <c r="I275" s="228"/>
      <c r="J275" s="228"/>
      <c r="K275" s="228"/>
      <c r="L275" s="228"/>
      <c r="M275" s="228"/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32"/>
      <c r="Y275" s="232"/>
      <c r="Z275" s="232"/>
      <c r="AA275" s="232"/>
      <c r="AB275" s="232"/>
      <c r="AC275" s="232"/>
      <c r="AD275" s="232"/>
      <c r="AE275" s="232"/>
      <c r="AF275" s="232"/>
      <c r="AG275" s="232"/>
      <c r="AH275" s="232"/>
      <c r="AI275" s="232"/>
      <c r="AJ275" s="232"/>
      <c r="AK275" s="232"/>
      <c r="AL275" s="232"/>
      <c r="AM275" s="228"/>
      <c r="AN275" s="151"/>
      <c r="AO275" s="151"/>
      <c r="AP275" s="151"/>
      <c r="AQ275" s="151"/>
      <c r="AR275" s="151"/>
      <c r="AS275" s="151"/>
      <c r="AT275" s="151"/>
      <c r="AU275" s="151"/>
      <c r="AV275" s="151"/>
      <c r="AW275" s="252"/>
      <c r="AX275" s="151"/>
      <c r="AY275" s="151"/>
      <c r="AZ275" s="151"/>
      <c r="BA275" s="151"/>
      <c r="BB275" s="215"/>
      <c r="BC275" s="215"/>
      <c r="BD275" s="221">
        <f t="shared" si="32"/>
        <v>22.583333333333332</v>
      </c>
      <c r="BE275" s="225">
        <v>81300</v>
      </c>
      <c r="BF275" s="219">
        <v>494.90086016999999</v>
      </c>
      <c r="BG275" s="219">
        <v>619.76618900184803</v>
      </c>
      <c r="BH275" s="219">
        <v>-622.89129553086104</v>
      </c>
      <c r="BI275" s="224">
        <v>52.902210440739701</v>
      </c>
      <c r="BJ275" s="224">
        <v>6.8555617005879403</v>
      </c>
      <c r="BK275" s="221">
        <f t="shared" si="33"/>
        <v>0.7349354880507839</v>
      </c>
      <c r="BL275" s="221">
        <f t="shared" si="34"/>
        <v>-17.806162528923437</v>
      </c>
      <c r="BM275" s="225">
        <v>81300</v>
      </c>
      <c r="BN275" s="219">
        <v>494.90086016999999</v>
      </c>
      <c r="BO275" s="219">
        <v>598.58269235418504</v>
      </c>
      <c r="BP275" s="219">
        <v>-599.98631307570997</v>
      </c>
      <c r="BQ275" s="224">
        <v>52.754764027193502</v>
      </c>
      <c r="BR275" s="224">
        <v>6.7193430596801198</v>
      </c>
      <c r="BS275" s="221">
        <f t="shared" si="35"/>
        <v>0.58736064465744331</v>
      </c>
      <c r="BT275" s="221">
        <f t="shared" si="36"/>
        <v>-17.806162528923437</v>
      </c>
      <c r="BU275" s="228"/>
      <c r="BV275" s="222">
        <v>108.468382702119</v>
      </c>
      <c r="BW275" s="222">
        <v>70.945669375335598</v>
      </c>
      <c r="BX275" s="221">
        <f t="shared" si="37"/>
        <v>103.75025822909527</v>
      </c>
      <c r="BY275" s="221">
        <f t="shared" si="38"/>
        <v>67.722475076260295</v>
      </c>
      <c r="BZ275" s="228"/>
      <c r="CA275" s="228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</row>
    <row r="276" spans="1:96" ht="12" customHeight="1">
      <c r="A276" s="228"/>
      <c r="B276" s="228"/>
      <c r="C276" s="228"/>
      <c r="D276" s="228"/>
      <c r="E276" s="228"/>
      <c r="F276" s="228"/>
      <c r="G276" s="228"/>
      <c r="H276" s="228"/>
      <c r="I276" s="228"/>
      <c r="J276" s="228"/>
      <c r="K276" s="228"/>
      <c r="L276" s="228"/>
      <c r="M276" s="228"/>
      <c r="N276" s="228"/>
      <c r="O276" s="228"/>
      <c r="P276" s="228"/>
      <c r="Q276" s="228"/>
      <c r="R276" s="228"/>
      <c r="S276" s="228"/>
      <c r="T276" s="228"/>
      <c r="U276" s="228"/>
      <c r="V276" s="228"/>
      <c r="W276" s="228"/>
      <c r="X276" s="232"/>
      <c r="Y276" s="232"/>
      <c r="Z276" s="232"/>
      <c r="AA276" s="232"/>
      <c r="AB276" s="232"/>
      <c r="AC276" s="232"/>
      <c r="AD276" s="232"/>
      <c r="AE276" s="232"/>
      <c r="AF276" s="232"/>
      <c r="AG276" s="232"/>
      <c r="AH276" s="232"/>
      <c r="AI276" s="232"/>
      <c r="AJ276" s="232"/>
      <c r="AK276" s="232"/>
      <c r="AL276" s="232"/>
      <c r="AM276" s="228"/>
      <c r="AN276" s="151"/>
      <c r="AO276" s="151"/>
      <c r="AP276" s="151"/>
      <c r="AQ276" s="151"/>
      <c r="AR276" s="151"/>
      <c r="AS276" s="151"/>
      <c r="AT276" s="151"/>
      <c r="AU276" s="151"/>
      <c r="AV276" s="151"/>
      <c r="AW276" s="252"/>
      <c r="AX276" s="151"/>
      <c r="AY276" s="151"/>
      <c r="AZ276" s="151"/>
      <c r="BA276" s="151"/>
      <c r="BB276" s="215"/>
      <c r="BC276" s="215"/>
      <c r="BD276" s="221">
        <f t="shared" si="32"/>
        <v>22.666666666666668</v>
      </c>
      <c r="BE276" s="225">
        <v>81600</v>
      </c>
      <c r="BF276" s="219">
        <v>480.26386280999998</v>
      </c>
      <c r="BG276" s="219">
        <v>611.133676593426</v>
      </c>
      <c r="BH276" s="219">
        <v>-614.69793437630199</v>
      </c>
      <c r="BI276" s="224">
        <v>52.846186788512</v>
      </c>
      <c r="BJ276" s="224">
        <v>6.7965204695762402</v>
      </c>
      <c r="BK276" s="221">
        <f t="shared" si="33"/>
        <v>0.67589425703908379</v>
      </c>
      <c r="BL276" s="221">
        <f t="shared" si="34"/>
        <v>-32.443159888923446</v>
      </c>
      <c r="BM276" s="225">
        <v>81600</v>
      </c>
      <c r="BN276" s="219">
        <v>480.26386280999998</v>
      </c>
      <c r="BO276" s="219">
        <v>592.40442686097094</v>
      </c>
      <c r="BP276" s="219">
        <v>-594.25464805391698</v>
      </c>
      <c r="BQ276" s="224">
        <v>52.714561014043099</v>
      </c>
      <c r="BR276" s="224">
        <v>6.6760836594712796</v>
      </c>
      <c r="BS276" s="221">
        <f t="shared" si="35"/>
        <v>0.54410124444860308</v>
      </c>
      <c r="BT276" s="221">
        <f t="shared" si="36"/>
        <v>-32.443159888923446</v>
      </c>
      <c r="BU276" s="228"/>
      <c r="BV276" s="222">
        <v>101.872817091987</v>
      </c>
      <c r="BW276" s="222">
        <v>66.047950939676198</v>
      </c>
      <c r="BX276" s="221">
        <f t="shared" si="37"/>
        <v>97.154692618963267</v>
      </c>
      <c r="BY276" s="221">
        <f t="shared" si="38"/>
        <v>62.824756640600903</v>
      </c>
      <c r="BZ276" s="228"/>
      <c r="CA276" s="228"/>
      <c r="CB276" s="228"/>
      <c r="CC276" s="228"/>
      <c r="CD276" s="228"/>
      <c r="CE276" s="228"/>
      <c r="CF276" s="228"/>
      <c r="CG276" s="228"/>
      <c r="CH276" s="228"/>
      <c r="CI276" s="228"/>
      <c r="CJ276" s="228"/>
      <c r="CK276" s="228"/>
      <c r="CL276" s="228"/>
      <c r="CM276" s="228"/>
      <c r="CN276" s="228"/>
      <c r="CO276" s="228"/>
      <c r="CP276" s="228"/>
      <c r="CQ276" s="228"/>
      <c r="CR276" s="228"/>
    </row>
    <row r="277" spans="1:96" ht="12" customHeight="1">
      <c r="A277" s="228"/>
      <c r="B277" s="228"/>
      <c r="C277" s="228"/>
      <c r="D277" s="228"/>
      <c r="E277" s="228"/>
      <c r="F277" s="228"/>
      <c r="G277" s="228"/>
      <c r="H277" s="228"/>
      <c r="I277" s="228"/>
      <c r="J277" s="228"/>
      <c r="K277" s="228"/>
      <c r="L277" s="228"/>
      <c r="M277" s="228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32"/>
      <c r="Y277" s="232"/>
      <c r="Z277" s="232"/>
      <c r="AA277" s="232"/>
      <c r="AB277" s="232"/>
      <c r="AC277" s="232"/>
      <c r="AD277" s="232"/>
      <c r="AE277" s="232"/>
      <c r="AF277" s="232"/>
      <c r="AG277" s="232"/>
      <c r="AH277" s="232"/>
      <c r="AI277" s="232"/>
      <c r="AJ277" s="232"/>
      <c r="AK277" s="232"/>
      <c r="AL277" s="232"/>
      <c r="AM277" s="228"/>
      <c r="AN277" s="151"/>
      <c r="AO277" s="151"/>
      <c r="AP277" s="151"/>
      <c r="AQ277" s="151"/>
      <c r="AR277" s="151"/>
      <c r="AS277" s="151"/>
      <c r="AT277" s="151"/>
      <c r="AU277" s="151"/>
      <c r="AV277" s="151"/>
      <c r="AW277" s="252"/>
      <c r="AX277" s="151"/>
      <c r="AY277" s="151"/>
      <c r="AZ277" s="151"/>
      <c r="BA277" s="151"/>
      <c r="BB277" s="215"/>
      <c r="BC277" s="215"/>
      <c r="BD277" s="221">
        <f t="shared" si="32"/>
        <v>22.75</v>
      </c>
      <c r="BE277" s="225">
        <v>81900</v>
      </c>
      <c r="BF277" s="219">
        <v>465.94937393999999</v>
      </c>
      <c r="BG277" s="219">
        <v>601.58367207969695</v>
      </c>
      <c r="BH277" s="219">
        <v>-605.55029800213401</v>
      </c>
      <c r="BI277" s="224">
        <v>52.783568848346299</v>
      </c>
      <c r="BJ277" s="224">
        <v>6.73108268370936</v>
      </c>
      <c r="BK277" s="221">
        <f t="shared" si="33"/>
        <v>0.61045647117220359</v>
      </c>
      <c r="BL277" s="221">
        <f t="shared" si="34"/>
        <v>-46.757648758923438</v>
      </c>
      <c r="BM277" s="225">
        <v>81900</v>
      </c>
      <c r="BN277" s="219">
        <v>465.94937393999999</v>
      </c>
      <c r="BO277" s="219">
        <v>585.45465209724205</v>
      </c>
      <c r="BP277" s="219">
        <v>-587.72833460275103</v>
      </c>
      <c r="BQ277" s="224">
        <v>52.668876067510404</v>
      </c>
      <c r="BR277" s="224">
        <v>6.6274694133760796</v>
      </c>
      <c r="BS277" s="221">
        <f t="shared" si="35"/>
        <v>0.49548699835340315</v>
      </c>
      <c r="BT277" s="221">
        <f t="shared" si="36"/>
        <v>-46.757648758923438</v>
      </c>
      <c r="BU277" s="228"/>
      <c r="BV277" s="222">
        <v>94.161532269089406</v>
      </c>
      <c r="BW277" s="222">
        <v>60.426870080842797</v>
      </c>
      <c r="BX277" s="221">
        <f t="shared" si="37"/>
        <v>89.443407796065671</v>
      </c>
      <c r="BY277" s="221">
        <f t="shared" si="38"/>
        <v>57.203675781767501</v>
      </c>
      <c r="BZ277" s="228"/>
      <c r="CA277" s="228"/>
      <c r="CB277" s="228"/>
      <c r="CC277" s="228"/>
      <c r="CD277" s="228"/>
      <c r="CE277" s="228"/>
      <c r="CF277" s="228"/>
      <c r="CG277" s="228"/>
      <c r="CH277" s="228"/>
      <c r="CI277" s="228"/>
      <c r="CJ277" s="228"/>
      <c r="CK277" s="228"/>
      <c r="CL277" s="228"/>
      <c r="CM277" s="228"/>
      <c r="CN277" s="228"/>
      <c r="CO277" s="228"/>
      <c r="CP277" s="228"/>
      <c r="CQ277" s="228"/>
      <c r="CR277" s="228"/>
    </row>
    <row r="278" spans="1:96" ht="12" customHeight="1">
      <c r="A278" s="228"/>
      <c r="B278" s="228"/>
      <c r="C278" s="228"/>
      <c r="D278" s="228"/>
      <c r="E278" s="228"/>
      <c r="F278" s="228"/>
      <c r="G278" s="228"/>
      <c r="H278" s="228"/>
      <c r="I278" s="228"/>
      <c r="J278" s="228"/>
      <c r="K278" s="228"/>
      <c r="L278" s="228"/>
      <c r="M278" s="228"/>
      <c r="N278" s="228"/>
      <c r="O278" s="228"/>
      <c r="P278" s="228"/>
      <c r="Q278" s="228"/>
      <c r="R278" s="228"/>
      <c r="S278" s="228"/>
      <c r="T278" s="228"/>
      <c r="U278" s="228"/>
      <c r="V278" s="228"/>
      <c r="W278" s="228"/>
      <c r="X278" s="232"/>
      <c r="Y278" s="232"/>
      <c r="Z278" s="232"/>
      <c r="AA278" s="232"/>
      <c r="AB278" s="232"/>
      <c r="AC278" s="232"/>
      <c r="AD278" s="232"/>
      <c r="AE278" s="232"/>
      <c r="AF278" s="232"/>
      <c r="AG278" s="232"/>
      <c r="AH278" s="232"/>
      <c r="AI278" s="232"/>
      <c r="AJ278" s="232"/>
      <c r="AK278" s="232"/>
      <c r="AL278" s="232"/>
      <c r="AM278" s="228"/>
      <c r="AN278" s="151"/>
      <c r="AO278" s="151"/>
      <c r="AP278" s="151"/>
      <c r="AQ278" s="151"/>
      <c r="AR278" s="151"/>
      <c r="AS278" s="151"/>
      <c r="AT278" s="151"/>
      <c r="AU278" s="151"/>
      <c r="AV278" s="151"/>
      <c r="AW278" s="252"/>
      <c r="AX278" s="151"/>
      <c r="AY278" s="151"/>
      <c r="AZ278" s="151"/>
      <c r="BA278" s="151"/>
      <c r="BB278" s="215"/>
      <c r="BC278" s="215"/>
      <c r="BD278" s="221">
        <f t="shared" si="32"/>
        <v>22.833333333333332</v>
      </c>
      <c r="BE278" s="225">
        <v>82200</v>
      </c>
      <c r="BF278" s="219">
        <v>452.11422606999997</v>
      </c>
      <c r="BG278" s="219">
        <v>591.22646062337901</v>
      </c>
      <c r="BH278" s="219">
        <v>-595.55694386866605</v>
      </c>
      <c r="BI278" s="224">
        <v>52.7149727847669</v>
      </c>
      <c r="BJ278" s="224">
        <v>6.6598760122570004</v>
      </c>
      <c r="BK278" s="221">
        <f t="shared" si="33"/>
        <v>0.53924979971984399</v>
      </c>
      <c r="BL278" s="221">
        <f t="shared" si="34"/>
        <v>-60.592796628923452</v>
      </c>
      <c r="BM278" s="225">
        <v>82200</v>
      </c>
      <c r="BN278" s="219">
        <v>452.11422606999997</v>
      </c>
      <c r="BO278" s="219">
        <v>577.81865318272105</v>
      </c>
      <c r="BP278" s="219">
        <v>-580.49008095545503</v>
      </c>
      <c r="BQ278" s="224">
        <v>52.618206771774503</v>
      </c>
      <c r="BR278" s="224">
        <v>6.5740132763624999</v>
      </c>
      <c r="BS278" s="221">
        <f t="shared" si="35"/>
        <v>0.44203086133982339</v>
      </c>
      <c r="BT278" s="221">
        <f t="shared" si="36"/>
        <v>-60.592796628923452</v>
      </c>
      <c r="BU278" s="228"/>
      <c r="BV278" s="222">
        <v>85.418982839448901</v>
      </c>
      <c r="BW278" s="222">
        <v>54.143989324440597</v>
      </c>
      <c r="BX278" s="221">
        <f t="shared" si="37"/>
        <v>80.700858366425166</v>
      </c>
      <c r="BY278" s="221">
        <f t="shared" si="38"/>
        <v>50.920795025365301</v>
      </c>
      <c r="BZ278" s="228"/>
      <c r="CA278" s="228"/>
      <c r="CB278" s="228"/>
      <c r="CC278" s="228"/>
      <c r="CD278" s="228"/>
      <c r="CE278" s="228"/>
      <c r="CF278" s="228"/>
      <c r="CG278" s="228"/>
      <c r="CH278" s="228"/>
      <c r="CI278" s="228"/>
      <c r="CJ278" s="228"/>
      <c r="CK278" s="228"/>
      <c r="CL278" s="228"/>
      <c r="CM278" s="228"/>
      <c r="CN278" s="228"/>
      <c r="CO278" s="228"/>
      <c r="CP278" s="228"/>
      <c r="CQ278" s="228"/>
      <c r="CR278" s="228"/>
    </row>
    <row r="279" spans="1:96" ht="12" customHeight="1">
      <c r="A279" s="228"/>
      <c r="B279" s="228"/>
      <c r="C279" s="228"/>
      <c r="D279" s="228"/>
      <c r="E279" s="228"/>
      <c r="F279" s="228"/>
      <c r="G279" s="228"/>
      <c r="H279" s="228"/>
      <c r="I279" s="228"/>
      <c r="J279" s="228"/>
      <c r="K279" s="228"/>
      <c r="L279" s="228"/>
      <c r="M279" s="228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32"/>
      <c r="Y279" s="232"/>
      <c r="Z279" s="232"/>
      <c r="AA279" s="232"/>
      <c r="AB279" s="232"/>
      <c r="AC279" s="232"/>
      <c r="AD279" s="232"/>
      <c r="AE279" s="232"/>
      <c r="AF279" s="232"/>
      <c r="AG279" s="232"/>
      <c r="AH279" s="232"/>
      <c r="AI279" s="232"/>
      <c r="AJ279" s="232"/>
      <c r="AK279" s="232"/>
      <c r="AL279" s="232"/>
      <c r="AM279" s="228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252"/>
      <c r="AX279" s="151"/>
      <c r="AY279" s="151"/>
      <c r="AZ279" s="151"/>
      <c r="BA279" s="151"/>
      <c r="BB279" s="215"/>
      <c r="BC279" s="215"/>
      <c r="BD279" s="221">
        <f t="shared" si="32"/>
        <v>22.916666666666668</v>
      </c>
      <c r="BE279" s="225">
        <v>82500</v>
      </c>
      <c r="BF279" s="219">
        <v>438.91</v>
      </c>
      <c r="BG279" s="219">
        <v>580.17495232385102</v>
      </c>
      <c r="BH279" s="219">
        <v>-584.82933252060104</v>
      </c>
      <c r="BI279" s="224">
        <v>52.641038238027001</v>
      </c>
      <c r="BJ279" s="224">
        <v>6.5835514893241198</v>
      </c>
      <c r="BK279" s="221">
        <f t="shared" si="33"/>
        <v>0.46292527678696338</v>
      </c>
      <c r="BL279" s="221">
        <f t="shared" si="34"/>
        <v>-73.797022698923399</v>
      </c>
      <c r="BM279" s="225">
        <v>82500</v>
      </c>
      <c r="BN279" s="219">
        <v>438.91</v>
      </c>
      <c r="BO279" s="219">
        <v>569.584593417733</v>
      </c>
      <c r="BP279" s="219">
        <v>-572.625758522914</v>
      </c>
      <c r="BQ279" s="224">
        <v>52.563073247114801</v>
      </c>
      <c r="BR279" s="224">
        <v>6.5162501351693498</v>
      </c>
      <c r="BS279" s="221">
        <f t="shared" si="35"/>
        <v>0.38426772014667332</v>
      </c>
      <c r="BT279" s="221">
        <f t="shared" si="36"/>
        <v>-73.797022698923399</v>
      </c>
      <c r="BU279" s="228"/>
      <c r="BV279" s="222">
        <v>75.740917901261398</v>
      </c>
      <c r="BW279" s="222">
        <v>47.268119281303001</v>
      </c>
      <c r="BX279" s="221">
        <f t="shared" si="37"/>
        <v>71.022793428237662</v>
      </c>
      <c r="BY279" s="221">
        <f t="shared" si="38"/>
        <v>44.044924982227705</v>
      </c>
      <c r="BZ279" s="228"/>
      <c r="CA279" s="228"/>
      <c r="CB279" s="228"/>
      <c r="CC279" s="228"/>
      <c r="CD279" s="228"/>
      <c r="CE279" s="228"/>
      <c r="CF279" s="228"/>
      <c r="CG279" s="228"/>
      <c r="CH279" s="228"/>
      <c r="CI279" s="228"/>
      <c r="CJ279" s="228"/>
      <c r="CK279" s="228"/>
      <c r="CL279" s="228"/>
      <c r="CM279" s="228"/>
      <c r="CN279" s="228"/>
      <c r="CO279" s="228"/>
      <c r="CP279" s="228"/>
      <c r="CQ279" s="228"/>
      <c r="CR279" s="228"/>
    </row>
    <row r="280" spans="1:96" ht="12" customHeight="1">
      <c r="A280" s="228"/>
      <c r="B280" s="228"/>
      <c r="C280" s="228"/>
      <c r="D280" s="228"/>
      <c r="E280" s="228"/>
      <c r="F280" s="228"/>
      <c r="G280" s="228"/>
      <c r="H280" s="228"/>
      <c r="I280" s="228"/>
      <c r="J280" s="228"/>
      <c r="K280" s="228"/>
      <c r="L280" s="228"/>
      <c r="M280" s="228"/>
      <c r="N280" s="228"/>
      <c r="O280" s="228"/>
      <c r="P280" s="228"/>
      <c r="Q280" s="228"/>
      <c r="R280" s="228"/>
      <c r="S280" s="228"/>
      <c r="T280" s="228"/>
      <c r="U280" s="228"/>
      <c r="V280" s="228"/>
      <c r="W280" s="228"/>
      <c r="X280" s="232"/>
      <c r="Y280" s="232"/>
      <c r="Z280" s="232"/>
      <c r="AA280" s="232"/>
      <c r="AB280" s="232"/>
      <c r="AC280" s="232"/>
      <c r="AD280" s="232"/>
      <c r="AE280" s="232"/>
      <c r="AF280" s="232"/>
      <c r="AG280" s="232"/>
      <c r="AH280" s="232"/>
      <c r="AI280" s="232"/>
      <c r="AJ280" s="232"/>
      <c r="AK280" s="232"/>
      <c r="AL280" s="232"/>
      <c r="AM280" s="228"/>
      <c r="AN280" s="151"/>
      <c r="AO280" s="151"/>
      <c r="AP280" s="151"/>
      <c r="AQ280" s="151"/>
      <c r="AR280" s="151"/>
      <c r="AS280" s="151"/>
      <c r="AT280" s="151"/>
      <c r="AU280" s="151"/>
      <c r="AV280" s="151"/>
      <c r="AW280" s="252"/>
      <c r="AX280" s="151"/>
      <c r="AY280" s="151"/>
      <c r="AZ280" s="151"/>
      <c r="BA280" s="151"/>
      <c r="BB280" s="215"/>
      <c r="BC280" s="215"/>
      <c r="BD280" s="221">
        <f t="shared" si="32"/>
        <v>23</v>
      </c>
      <c r="BE280" s="225">
        <v>82800</v>
      </c>
      <c r="BF280" s="219">
        <v>426.48136398000003</v>
      </c>
      <c r="BG280" s="219">
        <v>568.54343157129904</v>
      </c>
      <c r="BH280" s="219">
        <v>-573.48055765912295</v>
      </c>
      <c r="BI280" s="224">
        <v>52.5624240973181</v>
      </c>
      <c r="BJ280" s="224">
        <v>6.5027793790336004</v>
      </c>
      <c r="BK280" s="221">
        <f t="shared" si="33"/>
        <v>0.38215316649644393</v>
      </c>
      <c r="BL280" s="221">
        <f t="shared" si="34"/>
        <v>-86.225658718923398</v>
      </c>
      <c r="BM280" s="225">
        <v>82800</v>
      </c>
      <c r="BN280" s="219">
        <v>426.48136398000003</v>
      </c>
      <c r="BO280" s="219">
        <v>560.84242165944204</v>
      </c>
      <c r="BP280" s="219">
        <v>-564.22329744055696</v>
      </c>
      <c r="BQ280" s="224">
        <v>52.504013621737798</v>
      </c>
      <c r="BR280" s="224">
        <v>6.4547323665918697</v>
      </c>
      <c r="BS280" s="221">
        <f t="shared" si="35"/>
        <v>0.32274995156919317</v>
      </c>
      <c r="BT280" s="221">
        <f t="shared" si="36"/>
        <v>-86.225658718923398</v>
      </c>
      <c r="BU280" s="228"/>
      <c r="BV280" s="222">
        <v>65.233332393139705</v>
      </c>
      <c r="BW280" s="222">
        <v>39.8745650281978</v>
      </c>
      <c r="BX280" s="221">
        <f t="shared" si="37"/>
        <v>60.515207920115969</v>
      </c>
      <c r="BY280" s="221">
        <f t="shared" si="38"/>
        <v>36.651370729122505</v>
      </c>
      <c r="BZ280" s="228"/>
      <c r="CA280" s="228"/>
      <c r="CB280" s="228"/>
      <c r="CC280" s="228"/>
      <c r="CD280" s="228"/>
      <c r="CE280" s="228"/>
      <c r="CF280" s="228"/>
      <c r="CG280" s="228"/>
      <c r="CH280" s="228"/>
      <c r="CI280" s="228"/>
      <c r="CJ280" s="228"/>
      <c r="CK280" s="228"/>
      <c r="CL280" s="228"/>
      <c r="CM280" s="228"/>
      <c r="CN280" s="228"/>
      <c r="CO280" s="228"/>
      <c r="CP280" s="228"/>
      <c r="CQ280" s="228"/>
      <c r="CR280" s="228"/>
    </row>
    <row r="281" spans="1:96" ht="12" customHeight="1">
      <c r="A281" s="228"/>
      <c r="B281" s="228"/>
      <c r="C281" s="228"/>
      <c r="D281" s="228"/>
      <c r="E281" s="228"/>
      <c r="F281" s="228"/>
      <c r="G281" s="228"/>
      <c r="H281" s="228"/>
      <c r="I281" s="228"/>
      <c r="J281" s="228"/>
      <c r="K281" s="228"/>
      <c r="L281" s="228"/>
      <c r="M281" s="228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32"/>
      <c r="Y281" s="232"/>
      <c r="Z281" s="232"/>
      <c r="AA281" s="232"/>
      <c r="AB281" s="232"/>
      <c r="AC281" s="232"/>
      <c r="AD281" s="232"/>
      <c r="AE281" s="232"/>
      <c r="AF281" s="232"/>
      <c r="AG281" s="232"/>
      <c r="AH281" s="232"/>
      <c r="AI281" s="232"/>
      <c r="AJ281" s="232"/>
      <c r="AK281" s="232"/>
      <c r="AL281" s="232"/>
      <c r="AM281" s="228"/>
      <c r="AN281" s="151"/>
      <c r="AO281" s="151"/>
      <c r="AP281" s="151"/>
      <c r="AQ281" s="151"/>
      <c r="AR281" s="151"/>
      <c r="AS281" s="151"/>
      <c r="AT281" s="151"/>
      <c r="AU281" s="151"/>
      <c r="AV281" s="151"/>
      <c r="AW281" s="252"/>
      <c r="AX281" s="151"/>
      <c r="AY281" s="151"/>
      <c r="AZ281" s="151"/>
      <c r="BA281" s="151"/>
      <c r="BB281" s="215"/>
      <c r="BC281" s="215"/>
      <c r="BD281" s="221">
        <f t="shared" si="32"/>
        <v>23.083333333333332</v>
      </c>
      <c r="BE281" s="225">
        <v>83100</v>
      </c>
      <c r="BF281" s="219">
        <v>414.96448874999999</v>
      </c>
      <c r="BG281" s="219">
        <v>556.446413510723</v>
      </c>
      <c r="BH281" s="219">
        <v>-561.62418126511295</v>
      </c>
      <c r="BI281" s="224">
        <v>52.4798046211775</v>
      </c>
      <c r="BJ281" s="224">
        <v>6.4182453834815298</v>
      </c>
      <c r="BK281" s="221">
        <f t="shared" si="33"/>
        <v>0.2976191709443734</v>
      </c>
      <c r="BL281" s="221">
        <f t="shared" si="34"/>
        <v>-97.742533948923437</v>
      </c>
      <c r="BM281" s="225">
        <v>83100</v>
      </c>
      <c r="BN281" s="219">
        <v>414.96448874999999</v>
      </c>
      <c r="BO281" s="219">
        <v>551.68286859320904</v>
      </c>
      <c r="BP281" s="219">
        <v>-555.37166848209301</v>
      </c>
      <c r="BQ281" s="224">
        <v>52.441579837001399</v>
      </c>
      <c r="BR281" s="224">
        <v>6.3900257228226502</v>
      </c>
      <c r="BS281" s="221">
        <f t="shared" si="35"/>
        <v>0.25804330779997375</v>
      </c>
      <c r="BT281" s="221">
        <f t="shared" si="36"/>
        <v>-97.742533948923437</v>
      </c>
      <c r="BU281" s="228"/>
      <c r="BV281" s="222">
        <v>54.011306229095901</v>
      </c>
      <c r="BW281" s="222">
        <v>32.044301360622399</v>
      </c>
      <c r="BX281" s="221">
        <f t="shared" si="37"/>
        <v>49.293181756072165</v>
      </c>
      <c r="BY281" s="221">
        <f t="shared" si="38"/>
        <v>28.821107061547103</v>
      </c>
      <c r="BZ281" s="228"/>
      <c r="CA281" s="228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</row>
    <row r="282" spans="1:96" ht="12" customHeight="1">
      <c r="A282" s="228"/>
      <c r="B282" s="228"/>
      <c r="C282" s="228"/>
      <c r="D282" s="228"/>
      <c r="E282" s="228"/>
      <c r="F282" s="228"/>
      <c r="G282" s="228"/>
      <c r="H282" s="228"/>
      <c r="I282" s="228"/>
      <c r="J282" s="228"/>
      <c r="K282" s="228"/>
      <c r="L282" s="228"/>
      <c r="M282" s="228"/>
      <c r="N282" s="228"/>
      <c r="O282" s="228"/>
      <c r="P282" s="228"/>
      <c r="Q282" s="228"/>
      <c r="R282" s="228"/>
      <c r="S282" s="228"/>
      <c r="T282" s="228"/>
      <c r="U282" s="228"/>
      <c r="V282" s="228"/>
      <c r="W282" s="228"/>
      <c r="X282" s="232"/>
      <c r="Y282" s="232"/>
      <c r="Z282" s="232"/>
      <c r="AA282" s="232"/>
      <c r="AB282" s="232"/>
      <c r="AC282" s="232"/>
      <c r="AD282" s="232"/>
      <c r="AE282" s="232"/>
      <c r="AF282" s="232"/>
      <c r="AG282" s="232"/>
      <c r="AH282" s="232"/>
      <c r="AI282" s="232"/>
      <c r="AJ282" s="232"/>
      <c r="AK282" s="232"/>
      <c r="AL282" s="232"/>
      <c r="AM282" s="228"/>
      <c r="AN282" s="151"/>
      <c r="AO282" s="151"/>
      <c r="AP282" s="151"/>
      <c r="AQ282" s="151"/>
      <c r="AR282" s="151"/>
      <c r="AS282" s="151"/>
      <c r="AT282" s="151"/>
      <c r="AU282" s="151"/>
      <c r="AV282" s="151"/>
      <c r="AW282" s="252"/>
      <c r="AX282" s="151"/>
      <c r="AY282" s="151"/>
      <c r="AZ282" s="151"/>
      <c r="BA282" s="151"/>
      <c r="BB282" s="215"/>
      <c r="BC282" s="215"/>
      <c r="BD282" s="221">
        <f t="shared" si="32"/>
        <v>23.166666666666668</v>
      </c>
      <c r="BE282" s="225">
        <v>83400</v>
      </c>
      <c r="BF282" s="219">
        <v>404.48555561000001</v>
      </c>
      <c r="BG282" s="219">
        <v>543.99762286064595</v>
      </c>
      <c r="BH282" s="219">
        <v>-549.37318835929398</v>
      </c>
      <c r="BI282" s="224">
        <v>52.393865946006599</v>
      </c>
      <c r="BJ282" s="224">
        <v>6.3306472400734402</v>
      </c>
      <c r="BK282" s="221">
        <f t="shared" si="33"/>
        <v>0.21002102753628371</v>
      </c>
      <c r="BL282" s="221">
        <f t="shared" si="34"/>
        <v>-108.22146708892342</v>
      </c>
      <c r="BM282" s="225">
        <v>83400</v>
      </c>
      <c r="BN282" s="219">
        <v>404.48555561000001</v>
      </c>
      <c r="BO282" s="219">
        <v>542.196544689137</v>
      </c>
      <c r="BP282" s="219">
        <v>-546.15996374586496</v>
      </c>
      <c r="BQ282" s="224">
        <v>52.376333819190201</v>
      </c>
      <c r="BR282" s="224">
        <v>6.3227055815760904</v>
      </c>
      <c r="BS282" s="221">
        <f t="shared" si="35"/>
        <v>0.19072316655341393</v>
      </c>
      <c r="BT282" s="221">
        <f t="shared" si="36"/>
        <v>-108.22146708892342</v>
      </c>
      <c r="BU282" s="228"/>
      <c r="BV282" s="222">
        <v>42.197743934153003</v>
      </c>
      <c r="BW282" s="222">
        <v>23.8630859503909</v>
      </c>
      <c r="BX282" s="221">
        <f t="shared" si="37"/>
        <v>37.479619461129268</v>
      </c>
      <c r="BY282" s="221">
        <f t="shared" si="38"/>
        <v>20.639891651315601</v>
      </c>
      <c r="BZ282" s="228"/>
      <c r="CA282" s="228"/>
      <c r="CB282" s="228"/>
      <c r="CC282" s="228"/>
      <c r="CD282" s="228"/>
      <c r="CE282" s="228"/>
      <c r="CF282" s="228"/>
      <c r="CG282" s="228"/>
      <c r="CH282" s="228"/>
      <c r="CI282" s="228"/>
      <c r="CJ282" s="228"/>
      <c r="CK282" s="228"/>
      <c r="CL282" s="228"/>
      <c r="CM282" s="228"/>
      <c r="CN282" s="228"/>
      <c r="CO282" s="228"/>
      <c r="CP282" s="228"/>
      <c r="CQ282" s="228"/>
      <c r="CR282" s="228"/>
    </row>
    <row r="283" spans="1:96" ht="12" customHeight="1">
      <c r="A283" s="228"/>
      <c r="B283" s="228"/>
      <c r="C283" s="228"/>
      <c r="D283" s="228"/>
      <c r="E283" s="228"/>
      <c r="F283" s="228"/>
      <c r="G283" s="228"/>
      <c r="H283" s="228"/>
      <c r="I283" s="228"/>
      <c r="J283" s="228"/>
      <c r="K283" s="228"/>
      <c r="L283" s="228"/>
      <c r="M283" s="228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32"/>
      <c r="Y283" s="232"/>
      <c r="Z283" s="232"/>
      <c r="AA283" s="232"/>
      <c r="AB283" s="232"/>
      <c r="AC283" s="232"/>
      <c r="AD283" s="232"/>
      <c r="AE283" s="232"/>
      <c r="AF283" s="232"/>
      <c r="AG283" s="232"/>
      <c r="AH283" s="232"/>
      <c r="AI283" s="232"/>
      <c r="AJ283" s="232"/>
      <c r="AK283" s="232"/>
      <c r="AL283" s="232"/>
      <c r="AM283" s="228"/>
      <c r="AN283" s="151"/>
      <c r="AO283" s="151"/>
      <c r="AP283" s="151"/>
      <c r="AQ283" s="151"/>
      <c r="AR283" s="151"/>
      <c r="AS283" s="151"/>
      <c r="AT283" s="151"/>
      <c r="AU283" s="151"/>
      <c r="AV283" s="151"/>
      <c r="AW283" s="252"/>
      <c r="AX283" s="151"/>
      <c r="AY283" s="151"/>
      <c r="AZ283" s="151"/>
      <c r="BA283" s="151"/>
      <c r="BB283" s="215"/>
      <c r="BC283" s="215"/>
      <c r="BD283" s="221">
        <f t="shared" si="32"/>
        <v>23.25</v>
      </c>
      <c r="BE283" s="225">
        <v>83700</v>
      </c>
      <c r="BF283" s="219">
        <v>395.15937394000002</v>
      </c>
      <c r="BG283" s="219">
        <v>531.30910918667598</v>
      </c>
      <c r="BH283" s="219">
        <v>-536.83907493846698</v>
      </c>
      <c r="BI283" s="224">
        <v>52.3053030329813</v>
      </c>
      <c r="BJ283" s="224">
        <v>6.2406917635723298</v>
      </c>
      <c r="BK283" s="221">
        <f t="shared" si="33"/>
        <v>0.12006555103517336</v>
      </c>
      <c r="BL283" s="221">
        <f t="shared" si="34"/>
        <v>-117.5476487589234</v>
      </c>
      <c r="BM283" s="225">
        <v>83700</v>
      </c>
      <c r="BN283" s="219">
        <v>395.15937394000002</v>
      </c>
      <c r="BO283" s="219">
        <v>532.47315107264501</v>
      </c>
      <c r="BP283" s="219">
        <v>-536.67658702995902</v>
      </c>
      <c r="BQ283" s="224">
        <v>52.308844055514797</v>
      </c>
      <c r="BR283" s="224">
        <v>6.2533536028587298</v>
      </c>
      <c r="BS283" s="221">
        <f t="shared" si="35"/>
        <v>0.12137118783605327</v>
      </c>
      <c r="BT283" s="221">
        <f t="shared" si="36"/>
        <v>-117.5476487589234</v>
      </c>
      <c r="BU283" s="228"/>
      <c r="BV283" s="222">
        <v>29.9220285841884</v>
      </c>
      <c r="BW283" s="222">
        <v>15.4205201207761</v>
      </c>
      <c r="BX283" s="221">
        <f t="shared" si="37"/>
        <v>25.203904111164668</v>
      </c>
      <c r="BY283" s="221">
        <f t="shared" si="38"/>
        <v>12.197325821700803</v>
      </c>
      <c r="BZ283" s="228"/>
      <c r="CA283" s="228"/>
      <c r="CB283" s="228"/>
      <c r="CC283" s="228"/>
      <c r="CD283" s="228"/>
      <c r="CE283" s="228"/>
      <c r="CF283" s="228"/>
      <c r="CG283" s="228"/>
      <c r="CH283" s="228"/>
      <c r="CI283" s="228"/>
      <c r="CJ283" s="228"/>
      <c r="CK283" s="228"/>
      <c r="CL283" s="228"/>
      <c r="CM283" s="228"/>
      <c r="CN283" s="228"/>
      <c r="CO283" s="228"/>
      <c r="CP283" s="228"/>
      <c r="CQ283" s="228"/>
      <c r="CR283" s="228"/>
    </row>
    <row r="284" spans="1:96" ht="12" customHeight="1">
      <c r="A284" s="228"/>
      <c r="B284" s="228"/>
      <c r="C284" s="228"/>
      <c r="D284" s="228"/>
      <c r="E284" s="228"/>
      <c r="F284" s="228"/>
      <c r="G284" s="228"/>
      <c r="H284" s="228"/>
      <c r="I284" s="228"/>
      <c r="J284" s="228"/>
      <c r="K284" s="228"/>
      <c r="L284" s="228"/>
      <c r="M284" s="228"/>
      <c r="N284" s="228"/>
      <c r="O284" s="228"/>
      <c r="P284" s="228"/>
      <c r="Q284" s="228"/>
      <c r="R284" s="228"/>
      <c r="S284" s="228"/>
      <c r="T284" s="228"/>
      <c r="U284" s="228"/>
      <c r="V284" s="228"/>
      <c r="W284" s="228"/>
      <c r="X284" s="232"/>
      <c r="Y284" s="232"/>
      <c r="Z284" s="232"/>
      <c r="AA284" s="232"/>
      <c r="AB284" s="232"/>
      <c r="AC284" s="232"/>
      <c r="AD284" s="232"/>
      <c r="AE284" s="232"/>
      <c r="AF284" s="232"/>
      <c r="AG284" s="232"/>
      <c r="AH284" s="232"/>
      <c r="AI284" s="232"/>
      <c r="AJ284" s="232"/>
      <c r="AK284" s="232"/>
      <c r="AL284" s="232"/>
      <c r="AM284" s="228"/>
      <c r="AN284" s="151"/>
      <c r="AO284" s="151"/>
      <c r="AP284" s="151"/>
      <c r="AQ284" s="151"/>
      <c r="AR284" s="151"/>
      <c r="AS284" s="151"/>
      <c r="AT284" s="151"/>
      <c r="AU284" s="151"/>
      <c r="AV284" s="151"/>
      <c r="AW284" s="252"/>
      <c r="AX284" s="151"/>
      <c r="AY284" s="151"/>
      <c r="AZ284" s="151"/>
      <c r="BA284" s="151"/>
      <c r="BB284" s="215"/>
      <c r="BC284" s="215"/>
      <c r="BD284" s="221">
        <f t="shared" si="32"/>
        <v>23.333333333333332</v>
      </c>
      <c r="BE284" s="225">
        <v>84000</v>
      </c>
      <c r="BF284" s="219">
        <v>387.08812332999997</v>
      </c>
      <c r="BG284" s="219">
        <v>518.49051131742794</v>
      </c>
      <c r="BH284" s="219">
        <v>-524.13108132930097</v>
      </c>
      <c r="BI284" s="224">
        <v>52.214817111225599</v>
      </c>
      <c r="BJ284" s="224">
        <v>6.1490923949308902</v>
      </c>
      <c r="BK284" s="221">
        <f t="shared" si="33"/>
        <v>2.8466182393733774E-2</v>
      </c>
      <c r="BL284" s="221">
        <f t="shared" si="34"/>
        <v>-125.61889936892345</v>
      </c>
      <c r="BM284" s="225">
        <v>84000</v>
      </c>
      <c r="BN284" s="219">
        <v>387.08812332999997</v>
      </c>
      <c r="BO284" s="219">
        <v>522.60081278345103</v>
      </c>
      <c r="BP284" s="219">
        <v>-527.00856315284398</v>
      </c>
      <c r="BQ284" s="224">
        <v>52.239682615009301</v>
      </c>
      <c r="BR284" s="224">
        <v>6.1825548366514598</v>
      </c>
      <c r="BS284" s="221">
        <f t="shared" si="35"/>
        <v>5.0572421628783282E-2</v>
      </c>
      <c r="BT284" s="221">
        <f t="shared" si="36"/>
        <v>-125.61889936892345</v>
      </c>
      <c r="BU284" s="228"/>
      <c r="BV284" s="222">
        <v>17.318604792175702</v>
      </c>
      <c r="BW284" s="222">
        <v>6.8090675256758502</v>
      </c>
      <c r="BX284" s="221">
        <f t="shared" si="37"/>
        <v>12.60048031915197</v>
      </c>
      <c r="BY284" s="221">
        <f t="shared" si="38"/>
        <v>3.5858732266005529</v>
      </c>
      <c r="BZ284" s="228"/>
      <c r="CA284" s="228"/>
      <c r="CB284" s="228"/>
      <c r="CC284" s="228"/>
      <c r="CD284" s="228"/>
      <c r="CE284" s="228"/>
      <c r="CF284" s="228"/>
      <c r="CG284" s="228"/>
      <c r="CH284" s="228"/>
      <c r="CI284" s="228"/>
      <c r="CJ284" s="228"/>
      <c r="CK284" s="228"/>
      <c r="CL284" s="228"/>
      <c r="CM284" s="228"/>
      <c r="CN284" s="228"/>
      <c r="CO284" s="228"/>
      <c r="CP284" s="228"/>
      <c r="CQ284" s="228"/>
      <c r="CR284" s="228"/>
    </row>
    <row r="285" spans="1:96" ht="12" customHeight="1">
      <c r="A285" s="228"/>
      <c r="B285" s="228"/>
      <c r="C285" s="228"/>
      <c r="D285" s="228"/>
      <c r="E285" s="228"/>
      <c r="F285" s="228"/>
      <c r="G285" s="228"/>
      <c r="H285" s="228"/>
      <c r="I285" s="228"/>
      <c r="J285" s="228"/>
      <c r="K285" s="228"/>
      <c r="L285" s="228"/>
      <c r="M285" s="228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32"/>
      <c r="Y285" s="232"/>
      <c r="Z285" s="232"/>
      <c r="AA285" s="232"/>
      <c r="AB285" s="232"/>
      <c r="AC285" s="232"/>
      <c r="AD285" s="232"/>
      <c r="AE285" s="232"/>
      <c r="AF285" s="232"/>
      <c r="AG285" s="232"/>
      <c r="AH285" s="232"/>
      <c r="AI285" s="232"/>
      <c r="AJ285" s="232"/>
      <c r="AK285" s="232"/>
      <c r="AL285" s="232"/>
      <c r="AM285" s="228"/>
      <c r="AN285" s="151"/>
      <c r="AO285" s="151"/>
      <c r="AP285" s="151"/>
      <c r="AQ285" s="151"/>
      <c r="AR285" s="151"/>
      <c r="AS285" s="151"/>
      <c r="AT285" s="151"/>
      <c r="AU285" s="151"/>
      <c r="AV285" s="151"/>
      <c r="AW285" s="252"/>
      <c r="AX285" s="151"/>
      <c r="AY285" s="151"/>
      <c r="AZ285" s="151"/>
      <c r="BA285" s="151"/>
      <c r="BB285" s="215"/>
      <c r="BC285" s="215"/>
      <c r="BD285" s="221">
        <f t="shared" si="32"/>
        <v>23.416666666666668</v>
      </c>
      <c r="BE285" s="225">
        <v>84300</v>
      </c>
      <c r="BF285" s="219">
        <v>380.36023411000002</v>
      </c>
      <c r="BG285" s="219">
        <v>505.648481934534</v>
      </c>
      <c r="BH285" s="219">
        <v>-511.35558168830897</v>
      </c>
      <c r="BI285" s="224">
        <v>52.123113680550603</v>
      </c>
      <c r="BJ285" s="224">
        <v>6.0565673231863801</v>
      </c>
      <c r="BK285" s="221">
        <f t="shared" si="33"/>
        <v>-6.4058889350776305E-2</v>
      </c>
      <c r="BL285" s="221">
        <f t="shared" si="34"/>
        <v>-132.3467885889234</v>
      </c>
      <c r="BM285" s="225">
        <v>84300</v>
      </c>
      <c r="BN285" s="219">
        <v>380.36023411000002</v>
      </c>
      <c r="BO285" s="219">
        <v>512.66554196545098</v>
      </c>
      <c r="BP285" s="219">
        <v>-517.24097366761703</v>
      </c>
      <c r="BQ285" s="224">
        <v>52.169422656133797</v>
      </c>
      <c r="BR285" s="224">
        <v>6.1108953259909802</v>
      </c>
      <c r="BS285" s="221">
        <f t="shared" si="35"/>
        <v>-2.1087089031696316E-2</v>
      </c>
      <c r="BT285" s="221">
        <f t="shared" si="36"/>
        <v>-132.3467885889234</v>
      </c>
      <c r="BU285" s="228"/>
      <c r="BV285" s="222">
        <v>4.5255062600650096</v>
      </c>
      <c r="BW285" s="222">
        <v>-1.8769585196960701</v>
      </c>
      <c r="BX285" s="221">
        <f t="shared" si="37"/>
        <v>-0.19261821295872306</v>
      </c>
      <c r="BY285" s="221">
        <f t="shared" si="38"/>
        <v>-5.1001528187713676</v>
      </c>
      <c r="BZ285" s="228"/>
      <c r="CA285" s="228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</row>
    <row r="286" spans="1:96" ht="12" customHeight="1">
      <c r="A286" s="228"/>
      <c r="B286" s="228"/>
      <c r="C286" s="228"/>
      <c r="D286" s="228"/>
      <c r="E286" s="228"/>
      <c r="F286" s="228"/>
      <c r="G286" s="228"/>
      <c r="H286" s="228"/>
      <c r="I286" s="228"/>
      <c r="J286" s="228"/>
      <c r="K286" s="228"/>
      <c r="L286" s="228"/>
      <c r="M286" s="228"/>
      <c r="N286" s="228"/>
      <c r="O286" s="228"/>
      <c r="P286" s="228"/>
      <c r="Q286" s="228"/>
      <c r="R286" s="228"/>
      <c r="S286" s="228"/>
      <c r="T286" s="228"/>
      <c r="U286" s="228"/>
      <c r="V286" s="228"/>
      <c r="W286" s="228"/>
      <c r="X286" s="232"/>
      <c r="Y286" s="232"/>
      <c r="Z286" s="232"/>
      <c r="AA286" s="232"/>
      <c r="AB286" s="232"/>
      <c r="AC286" s="232"/>
      <c r="AD286" s="232"/>
      <c r="AE286" s="232"/>
      <c r="AF286" s="232"/>
      <c r="AG286" s="232"/>
      <c r="AH286" s="232"/>
      <c r="AI286" s="232"/>
      <c r="AJ286" s="232"/>
      <c r="AK286" s="232"/>
      <c r="AL286" s="232"/>
      <c r="AM286" s="228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252"/>
      <c r="AX286" s="151"/>
      <c r="AY286" s="151"/>
      <c r="AZ286" s="151"/>
      <c r="BA286" s="151"/>
      <c r="BB286" s="215"/>
      <c r="BC286" s="215"/>
      <c r="BD286" s="221">
        <f t="shared" si="32"/>
        <v>23.5</v>
      </c>
      <c r="BE286" s="225">
        <v>84600</v>
      </c>
      <c r="BF286" s="219">
        <v>375.04941841999999</v>
      </c>
      <c r="BG286" s="219">
        <v>492.88628148170801</v>
      </c>
      <c r="BH286" s="219">
        <v>-498.61563867723999</v>
      </c>
      <c r="BI286" s="224">
        <v>52.030901139756402</v>
      </c>
      <c r="BJ286" s="224">
        <v>5.9638382475150902</v>
      </c>
      <c r="BK286" s="221">
        <f t="shared" si="33"/>
        <v>-0.15678796502206627</v>
      </c>
      <c r="BL286" s="221">
        <f t="shared" si="34"/>
        <v>-137.65760427892343</v>
      </c>
      <c r="BM286" s="225">
        <v>84600</v>
      </c>
      <c r="BN286" s="219">
        <v>375.04941841999999</v>
      </c>
      <c r="BO286" s="219">
        <v>502.75083642776701</v>
      </c>
      <c r="BP286" s="219">
        <v>-507.45652447547599</v>
      </c>
      <c r="BQ286" s="224">
        <v>52.098636461685501</v>
      </c>
      <c r="BR286" s="224">
        <v>6.0389602473753001</v>
      </c>
      <c r="BS286" s="221">
        <f t="shared" si="35"/>
        <v>-9.3022167647376364E-2</v>
      </c>
      <c r="BT286" s="221">
        <f t="shared" si="36"/>
        <v>-137.65760427892343</v>
      </c>
      <c r="BU286" s="228"/>
      <c r="BV286" s="222">
        <v>-8.31715597732045</v>
      </c>
      <c r="BW286" s="222">
        <v>-10.5424279657536</v>
      </c>
      <c r="BX286" s="221">
        <f t="shared" si="37"/>
        <v>-13.035280450344182</v>
      </c>
      <c r="BY286" s="221">
        <f t="shared" si="38"/>
        <v>-13.765622264828897</v>
      </c>
      <c r="BZ286" s="228"/>
      <c r="CA286" s="228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</row>
    <row r="287" spans="1:96" ht="12" customHeight="1">
      <c r="A287" s="228"/>
      <c r="B287" s="228"/>
      <c r="C287" s="228"/>
      <c r="D287" s="228"/>
      <c r="E287" s="228"/>
      <c r="F287" s="228"/>
      <c r="G287" s="228"/>
      <c r="H287" s="228"/>
      <c r="I287" s="228"/>
      <c r="J287" s="228"/>
      <c r="K287" s="228"/>
      <c r="L287" s="228"/>
      <c r="M287" s="228"/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32"/>
      <c r="Y287" s="232"/>
      <c r="Z287" s="232"/>
      <c r="AA287" s="232"/>
      <c r="AB287" s="232"/>
      <c r="AC287" s="232"/>
      <c r="AD287" s="232"/>
      <c r="AE287" s="232"/>
      <c r="AF287" s="232"/>
      <c r="AG287" s="232"/>
      <c r="AH287" s="232"/>
      <c r="AI287" s="232"/>
      <c r="AJ287" s="232"/>
      <c r="AK287" s="232"/>
      <c r="AL287" s="232"/>
      <c r="AM287" s="228"/>
      <c r="AN287" s="151"/>
      <c r="AO287" s="151"/>
      <c r="AP287" s="151"/>
      <c r="AQ287" s="151"/>
      <c r="AR287" s="151"/>
      <c r="AS287" s="151"/>
      <c r="AT287" s="151"/>
      <c r="AU287" s="151"/>
      <c r="AV287" s="151"/>
      <c r="AW287" s="252"/>
      <c r="AX287" s="151"/>
      <c r="AY287" s="151"/>
      <c r="AZ287" s="151"/>
      <c r="BA287" s="151"/>
      <c r="BB287" s="215"/>
      <c r="BC287" s="215"/>
      <c r="BD287" s="221">
        <f t="shared" si="32"/>
        <v>23.583333333333332</v>
      </c>
      <c r="BE287" s="225">
        <v>84900</v>
      </c>
      <c r="BF287" s="219">
        <v>371.21386268999998</v>
      </c>
      <c r="BG287" s="219">
        <v>480.30354840417601</v>
      </c>
      <c r="BH287" s="219">
        <v>-486.01073046522401</v>
      </c>
      <c r="BI287" s="224">
        <v>51.938890105469298</v>
      </c>
      <c r="BJ287" s="224">
        <v>5.8716298426848201</v>
      </c>
      <c r="BK287" s="221">
        <f t="shared" si="33"/>
        <v>-0.24899636985233631</v>
      </c>
      <c r="BL287" s="221">
        <f t="shared" si="34"/>
        <v>-141.49316000892344</v>
      </c>
      <c r="BM287" s="225">
        <v>84900</v>
      </c>
      <c r="BN287" s="219">
        <v>371.21386268999998</v>
      </c>
      <c r="BO287" s="219">
        <v>492.93741673236298</v>
      </c>
      <c r="BP287" s="219">
        <v>-497.735248768622</v>
      </c>
      <c r="BQ287" s="224">
        <v>52.027894037454999</v>
      </c>
      <c r="BR287" s="224">
        <v>5.9673326242543299</v>
      </c>
      <c r="BS287" s="221">
        <f t="shared" si="35"/>
        <v>-0.16464979076834663</v>
      </c>
      <c r="BT287" s="221">
        <f t="shared" si="36"/>
        <v>-141.49316000892344</v>
      </c>
      <c r="BU287" s="228"/>
      <c r="BV287" s="222">
        <v>-21.068728059506402</v>
      </c>
      <c r="BW287" s="222">
        <v>-19.092435900424899</v>
      </c>
      <c r="BX287" s="221">
        <f t="shared" si="37"/>
        <v>-25.786852532530133</v>
      </c>
      <c r="BY287" s="221">
        <f t="shared" si="38"/>
        <v>-22.315630199500198</v>
      </c>
      <c r="BZ287" s="228"/>
      <c r="CA287" s="228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</row>
    <row r="288" spans="1:96" ht="12" customHeight="1">
      <c r="A288" s="228"/>
      <c r="B288" s="228"/>
      <c r="C288" s="228"/>
      <c r="D288" s="228"/>
      <c r="E288" s="228"/>
      <c r="F288" s="228"/>
      <c r="G288" s="228"/>
      <c r="H288" s="228"/>
      <c r="I288" s="228"/>
      <c r="J288" s="228"/>
      <c r="K288" s="228"/>
      <c r="L288" s="228"/>
      <c r="M288" s="228"/>
      <c r="N288" s="228"/>
      <c r="O288" s="228"/>
      <c r="P288" s="228"/>
      <c r="Q288" s="228"/>
      <c r="R288" s="228"/>
      <c r="S288" s="228"/>
      <c r="T288" s="228"/>
      <c r="U288" s="228"/>
      <c r="V288" s="228"/>
      <c r="W288" s="228"/>
      <c r="X288" s="232"/>
      <c r="Y288" s="232"/>
      <c r="Z288" s="232"/>
      <c r="AA288" s="232"/>
      <c r="AB288" s="232"/>
      <c r="AC288" s="232"/>
      <c r="AD288" s="232"/>
      <c r="AE288" s="232"/>
      <c r="AF288" s="232"/>
      <c r="AG288" s="232"/>
      <c r="AH288" s="232"/>
      <c r="AI288" s="232"/>
      <c r="AJ288" s="232"/>
      <c r="AK288" s="232"/>
      <c r="AL288" s="232"/>
      <c r="AM288" s="228"/>
      <c r="AN288" s="151"/>
      <c r="AO288" s="151"/>
      <c r="AP288" s="151"/>
      <c r="AQ288" s="151"/>
      <c r="AR288" s="151"/>
      <c r="AS288" s="151"/>
      <c r="AT288" s="151"/>
      <c r="AU288" s="151"/>
      <c r="AV288" s="151"/>
      <c r="AW288" s="252"/>
      <c r="AX288" s="151"/>
      <c r="AY288" s="151"/>
      <c r="AZ288" s="151"/>
      <c r="BA288" s="151"/>
      <c r="BB288" s="215"/>
      <c r="BC288" s="215"/>
      <c r="BD288" s="221">
        <f t="shared" si="32"/>
        <v>23.666666666666668</v>
      </c>
      <c r="BE288" s="225">
        <v>85200</v>
      </c>
      <c r="BF288" s="219">
        <v>368.89559005000001</v>
      </c>
      <c r="BG288" s="219">
        <v>467.99625028138598</v>
      </c>
      <c r="BH288" s="219">
        <v>-473.63665512095798</v>
      </c>
      <c r="BI288" s="224">
        <v>51.847793480298002</v>
      </c>
      <c r="BJ288" s="224">
        <v>5.7806699806766497</v>
      </c>
      <c r="BK288" s="221">
        <f t="shared" si="33"/>
        <v>-0.33995623186050672</v>
      </c>
      <c r="BL288" s="221">
        <f t="shared" si="34"/>
        <v>-143.81143264892341</v>
      </c>
      <c r="BM288" s="225">
        <v>85200</v>
      </c>
      <c r="BN288" s="219">
        <v>368.89559005000001</v>
      </c>
      <c r="BO288" s="219">
        <v>483.303102450099</v>
      </c>
      <c r="BP288" s="219">
        <v>-488.15434649771498</v>
      </c>
      <c r="BQ288" s="224">
        <v>51.957762303023202</v>
      </c>
      <c r="BR288" s="224">
        <v>5.8965926384610396</v>
      </c>
      <c r="BS288" s="221">
        <f t="shared" si="35"/>
        <v>-0.23538977656163684</v>
      </c>
      <c r="BT288" s="221">
        <f t="shared" si="36"/>
        <v>-143.81143264892341</v>
      </c>
      <c r="BU288" s="228"/>
      <c r="BV288" s="222">
        <v>-33.5895537526604</v>
      </c>
      <c r="BW288" s="222">
        <v>-27.433341955314599</v>
      </c>
      <c r="BX288" s="221">
        <f t="shared" si="37"/>
        <v>-38.307678225684135</v>
      </c>
      <c r="BY288" s="221">
        <f t="shared" si="38"/>
        <v>-30.656536254389898</v>
      </c>
      <c r="BZ288" s="228"/>
      <c r="CA288" s="228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</row>
    <row r="289" spans="1:96" ht="12" customHeight="1">
      <c r="A289" s="228"/>
      <c r="B289" s="228"/>
      <c r="C289" s="228"/>
      <c r="D289" s="228"/>
      <c r="E289" s="228"/>
      <c r="F289" s="228"/>
      <c r="G289" s="228"/>
      <c r="H289" s="228"/>
      <c r="I289" s="228"/>
      <c r="J289" s="228"/>
      <c r="K289" s="228"/>
      <c r="L289" s="228"/>
      <c r="M289" s="228"/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32"/>
      <c r="Y289" s="232"/>
      <c r="Z289" s="232"/>
      <c r="AA289" s="232"/>
      <c r="AB289" s="232"/>
      <c r="AC289" s="232"/>
      <c r="AD289" s="232"/>
      <c r="AE289" s="232"/>
      <c r="AF289" s="232"/>
      <c r="AG289" s="232"/>
      <c r="AH289" s="232"/>
      <c r="AI289" s="232"/>
      <c r="AJ289" s="232"/>
      <c r="AK289" s="232"/>
      <c r="AL289" s="232"/>
      <c r="AM289" s="228"/>
      <c r="AN289" s="151"/>
      <c r="AO289" s="151"/>
      <c r="AP289" s="151"/>
      <c r="AQ289" s="151"/>
      <c r="AR289" s="151"/>
      <c r="AS289" s="151"/>
      <c r="AT289" s="151"/>
      <c r="AU289" s="151"/>
      <c r="AV289" s="151"/>
      <c r="AW289" s="252"/>
      <c r="AX289" s="151"/>
      <c r="AY289" s="151"/>
      <c r="AZ289" s="151"/>
      <c r="BA289" s="151"/>
      <c r="BB289" s="215"/>
      <c r="BC289" s="215"/>
      <c r="BD289" s="221">
        <f t="shared" si="32"/>
        <v>23.75</v>
      </c>
      <c r="BE289" s="225">
        <v>85500</v>
      </c>
      <c r="BF289" s="219">
        <v>368.12</v>
      </c>
      <c r="BG289" s="219">
        <v>456.056817500036</v>
      </c>
      <c r="BH289" s="219">
        <v>-461.58561505956698</v>
      </c>
      <c r="BI289" s="224">
        <v>51.7583273154587</v>
      </c>
      <c r="BJ289" s="224">
        <v>5.6916907413162097</v>
      </c>
      <c r="BK289" s="221">
        <f t="shared" si="33"/>
        <v>-0.42893547122094677</v>
      </c>
      <c r="BL289" s="221">
        <f t="shared" si="34"/>
        <v>-144.58702269892342</v>
      </c>
      <c r="BM289" s="225">
        <v>85500</v>
      </c>
      <c r="BN289" s="219">
        <v>368.12</v>
      </c>
      <c r="BO289" s="219">
        <v>473.92282538747003</v>
      </c>
      <c r="BP289" s="219">
        <v>-478.788159094474</v>
      </c>
      <c r="BQ289" s="224">
        <v>51.888804889903597</v>
      </c>
      <c r="BR289" s="224">
        <v>5.8273175472118304</v>
      </c>
      <c r="BS289" s="221">
        <f t="shared" si="35"/>
        <v>-0.30466486781084612</v>
      </c>
      <c r="BT289" s="221">
        <f t="shared" si="36"/>
        <v>-144.58702269892342</v>
      </c>
      <c r="BU289" s="228"/>
      <c r="BV289" s="222">
        <v>-45.742503975793397</v>
      </c>
      <c r="BW289" s="222">
        <v>-35.473795862480799</v>
      </c>
      <c r="BX289" s="221">
        <f t="shared" si="37"/>
        <v>-50.460628448817133</v>
      </c>
      <c r="BY289" s="221">
        <f t="shared" si="38"/>
        <v>-38.696990161556094</v>
      </c>
      <c r="BZ289" s="228"/>
      <c r="CA289" s="228"/>
      <c r="CB289" s="228"/>
      <c r="CC289" s="228"/>
      <c r="CD289" s="228"/>
      <c r="CE289" s="228"/>
      <c r="CF289" s="228"/>
      <c r="CG289" s="228"/>
      <c r="CH289" s="228"/>
      <c r="CI289" s="228"/>
      <c r="CJ289" s="228"/>
      <c r="CK289" s="228"/>
      <c r="CL289" s="228"/>
      <c r="CM289" s="228"/>
      <c r="CN289" s="228"/>
      <c r="CO289" s="228"/>
      <c r="CP289" s="228"/>
      <c r="CQ289" s="228"/>
      <c r="CR289" s="228"/>
    </row>
    <row r="290" spans="1:96" ht="12" customHeight="1">
      <c r="A290" s="228"/>
      <c r="B290" s="228"/>
      <c r="C290" s="228"/>
      <c r="D290" s="228"/>
      <c r="E290" s="228"/>
      <c r="F290" s="228"/>
      <c r="G290" s="228"/>
      <c r="H290" s="228"/>
      <c r="I290" s="228"/>
      <c r="J290" s="228"/>
      <c r="K290" s="228"/>
      <c r="L290" s="228"/>
      <c r="M290" s="228"/>
      <c r="N290" s="228"/>
      <c r="O290" s="228"/>
      <c r="P290" s="228"/>
      <c r="Q290" s="228"/>
      <c r="R290" s="228"/>
      <c r="S290" s="228"/>
      <c r="T290" s="228"/>
      <c r="U290" s="228"/>
      <c r="V290" s="228"/>
      <c r="W290" s="228"/>
      <c r="X290" s="232"/>
      <c r="Y290" s="232"/>
      <c r="Z290" s="232"/>
      <c r="AA290" s="232"/>
      <c r="AB290" s="232"/>
      <c r="AC290" s="232"/>
      <c r="AD290" s="232"/>
      <c r="AE290" s="232"/>
      <c r="AF290" s="232"/>
      <c r="AG290" s="232"/>
      <c r="AH290" s="232"/>
      <c r="AI290" s="232"/>
      <c r="AJ290" s="232"/>
      <c r="AK290" s="232"/>
      <c r="AL290" s="232"/>
      <c r="AM290" s="228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252"/>
      <c r="AX290" s="151"/>
      <c r="AY290" s="151"/>
      <c r="AZ290" s="151"/>
      <c r="BA290" s="151"/>
      <c r="BB290" s="215"/>
      <c r="BC290" s="215"/>
      <c r="BD290" s="221">
        <f t="shared" si="32"/>
        <v>23.833333333333332</v>
      </c>
      <c r="BE290" s="225">
        <v>85800</v>
      </c>
      <c r="BF290" s="219">
        <v>368.89559005000001</v>
      </c>
      <c r="BG290" s="219">
        <v>444.57445744762202</v>
      </c>
      <c r="BH290" s="219">
        <v>-449.94648129082299</v>
      </c>
      <c r="BI290" s="224">
        <v>51.671212488591699</v>
      </c>
      <c r="BJ290" s="224">
        <v>5.60543021121621</v>
      </c>
      <c r="BK290" s="221">
        <f t="shared" si="33"/>
        <v>-0.51519600132094645</v>
      </c>
      <c r="BL290" s="221">
        <f t="shared" si="34"/>
        <v>-143.81143264892341</v>
      </c>
      <c r="BM290" s="225">
        <v>85800</v>
      </c>
      <c r="BN290" s="219">
        <v>368.89559005000001</v>
      </c>
      <c r="BO290" s="219">
        <v>464.86877425095599</v>
      </c>
      <c r="BP290" s="219">
        <v>-469.70827535319597</v>
      </c>
      <c r="BQ290" s="224">
        <v>51.821582542087597</v>
      </c>
      <c r="BR290" s="224">
        <v>5.7600821876002204</v>
      </c>
      <c r="BS290" s="221">
        <f t="shared" si="35"/>
        <v>-0.3719002274224561</v>
      </c>
      <c r="BT290" s="221">
        <f t="shared" si="36"/>
        <v>-143.81143264892341</v>
      </c>
      <c r="BU290" s="228"/>
      <c r="BV290" s="222">
        <v>-57.394478649386201</v>
      </c>
      <c r="BW290" s="222">
        <v>-43.125737929851702</v>
      </c>
      <c r="BX290" s="221">
        <f t="shared" si="37"/>
        <v>-62.112603122409936</v>
      </c>
      <c r="BY290" s="221">
        <f t="shared" si="38"/>
        <v>-46.348932228926998</v>
      </c>
      <c r="BZ290" s="228"/>
      <c r="CA290" s="228"/>
      <c r="CB290" s="228"/>
      <c r="CC290" s="228"/>
      <c r="CD290" s="228"/>
      <c r="CE290" s="228"/>
      <c r="CF290" s="228"/>
      <c r="CG290" s="228"/>
      <c r="CH290" s="228"/>
      <c r="CI290" s="228"/>
      <c r="CJ290" s="228"/>
      <c r="CK290" s="228"/>
      <c r="CL290" s="228"/>
      <c r="CM290" s="228"/>
      <c r="CN290" s="228"/>
      <c r="CO290" s="228"/>
      <c r="CP290" s="228"/>
      <c r="CQ290" s="228"/>
      <c r="CR290" s="228"/>
    </row>
    <row r="291" spans="1:96" ht="12" customHeight="1">
      <c r="A291" s="228"/>
      <c r="B291" s="228"/>
      <c r="C291" s="228"/>
      <c r="D291" s="228"/>
      <c r="E291" s="228"/>
      <c r="F291" s="228"/>
      <c r="G291" s="228"/>
      <c r="H291" s="228"/>
      <c r="I291" s="228"/>
      <c r="J291" s="228"/>
      <c r="K291" s="228"/>
      <c r="L291" s="228"/>
      <c r="M291" s="228"/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32"/>
      <c r="Y291" s="232"/>
      <c r="Z291" s="232"/>
      <c r="AA291" s="232"/>
      <c r="AB291" s="232"/>
      <c r="AC291" s="232"/>
      <c r="AD291" s="232"/>
      <c r="AE291" s="232"/>
      <c r="AF291" s="232"/>
      <c r="AG291" s="232"/>
      <c r="AH291" s="232"/>
      <c r="AI291" s="232"/>
      <c r="AJ291" s="232"/>
      <c r="AK291" s="232"/>
      <c r="AL291" s="232"/>
      <c r="AM291" s="228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252"/>
      <c r="AX291" s="151"/>
      <c r="AY291" s="151"/>
      <c r="AZ291" s="151"/>
      <c r="BA291" s="151"/>
      <c r="BB291" s="215"/>
      <c r="BC291" s="215"/>
      <c r="BD291" s="221">
        <f t="shared" si="32"/>
        <v>23.916666666666668</v>
      </c>
      <c r="BE291" s="225">
        <v>86100</v>
      </c>
      <c r="BF291" s="219">
        <v>371.21386268999998</v>
      </c>
      <c r="BG291" s="219">
        <v>433.63564231585599</v>
      </c>
      <c r="BH291" s="219">
        <v>-438.80523340679201</v>
      </c>
      <c r="BI291" s="224">
        <v>51.587177177341999</v>
      </c>
      <c r="BJ291" s="224">
        <v>5.52263501733478</v>
      </c>
      <c r="BK291" s="221">
        <f t="shared" si="33"/>
        <v>-0.59799119520237642</v>
      </c>
      <c r="BL291" s="221">
        <f t="shared" si="34"/>
        <v>-141.49316000892344</v>
      </c>
      <c r="BM291" s="225">
        <v>86100</v>
      </c>
      <c r="BN291" s="219">
        <v>371.21386268999998</v>
      </c>
      <c r="BO291" s="219">
        <v>456.21066112141602</v>
      </c>
      <c r="BP291" s="219">
        <v>-460.98376096854298</v>
      </c>
      <c r="BQ291" s="224">
        <v>51.756654084495501</v>
      </c>
      <c r="BR291" s="224">
        <v>5.6954600134810303</v>
      </c>
      <c r="BS291" s="221">
        <f t="shared" si="35"/>
        <v>-0.43652240154164623</v>
      </c>
      <c r="BT291" s="221">
        <f t="shared" si="36"/>
        <v>-141.49316000892344</v>
      </c>
      <c r="BU291" s="228"/>
      <c r="BV291" s="222">
        <v>-68.417864418070593</v>
      </c>
      <c r="BW291" s="222">
        <v>-50.305363477992699</v>
      </c>
      <c r="BX291" s="221">
        <f t="shared" si="37"/>
        <v>-73.135988891094328</v>
      </c>
      <c r="BY291" s="221">
        <f t="shared" si="38"/>
        <v>-53.528557777067995</v>
      </c>
      <c r="BZ291" s="228"/>
      <c r="CA291" s="228"/>
      <c r="CB291" s="228"/>
      <c r="CC291" s="228"/>
      <c r="CD291" s="228"/>
      <c r="CE291" s="228"/>
      <c r="CF291" s="228"/>
      <c r="CG291" s="228"/>
      <c r="CH291" s="228"/>
      <c r="CI291" s="228"/>
      <c r="CJ291" s="228"/>
      <c r="CK291" s="228"/>
      <c r="CL291" s="228"/>
      <c r="CM291" s="228"/>
      <c r="CN291" s="228"/>
      <c r="CO291" s="228"/>
      <c r="CP291" s="228"/>
      <c r="CQ291" s="228"/>
      <c r="CR291" s="228"/>
    </row>
    <row r="292" spans="1:96" ht="12" customHeight="1">
      <c r="A292" s="228"/>
      <c r="B292" s="228"/>
      <c r="C292" s="228"/>
      <c r="D292" s="228"/>
      <c r="E292" s="228"/>
      <c r="F292" s="228"/>
      <c r="G292" s="228"/>
      <c r="H292" s="228"/>
      <c r="I292" s="228"/>
      <c r="J292" s="228"/>
      <c r="K292" s="228"/>
      <c r="L292" s="228"/>
      <c r="M292" s="228"/>
      <c r="N292" s="228"/>
      <c r="O292" s="228"/>
      <c r="P292" s="228"/>
      <c r="Q292" s="228"/>
      <c r="R292" s="228"/>
      <c r="S292" s="228"/>
      <c r="T292" s="228"/>
      <c r="U292" s="228"/>
      <c r="V292" s="228"/>
      <c r="W292" s="228"/>
      <c r="X292" s="232"/>
      <c r="Y292" s="232"/>
      <c r="Z292" s="232"/>
      <c r="AA292" s="232"/>
      <c r="AB292" s="232"/>
      <c r="AC292" s="232"/>
      <c r="AD292" s="232"/>
      <c r="AE292" s="232"/>
      <c r="AF292" s="232"/>
      <c r="AG292" s="232"/>
      <c r="AH292" s="232"/>
      <c r="AI292" s="232"/>
      <c r="AJ292" s="232"/>
      <c r="AK292" s="232"/>
      <c r="AL292" s="232"/>
      <c r="AM292" s="228"/>
      <c r="AN292" s="151"/>
      <c r="AO292" s="151"/>
      <c r="AP292" s="151"/>
      <c r="AQ292" s="151"/>
      <c r="AR292" s="151"/>
      <c r="AS292" s="151"/>
      <c r="AT292" s="151"/>
      <c r="AU292" s="151"/>
      <c r="AV292" s="151"/>
      <c r="AW292" s="252"/>
      <c r="AX292" s="151"/>
      <c r="AY292" s="151"/>
      <c r="AZ292" s="151"/>
      <c r="BA292" s="151"/>
      <c r="BB292" s="215"/>
      <c r="BC292" s="215"/>
      <c r="BD292" s="221">
        <f t="shared" si="32"/>
        <v>24</v>
      </c>
      <c r="BE292" s="225">
        <v>86400</v>
      </c>
      <c r="BF292" s="219">
        <v>375.04941841999999</v>
      </c>
      <c r="BG292" s="219">
        <v>423.32475675709298</v>
      </c>
      <c r="BH292" s="219">
        <v>-428.24556594580599</v>
      </c>
      <c r="BI292" s="224">
        <v>51.506960046462403</v>
      </c>
      <c r="BJ292" s="224">
        <v>5.4440634610557002</v>
      </c>
      <c r="BK292" s="221">
        <f t="shared" si="33"/>
        <v>-0.67656275148145628</v>
      </c>
      <c r="BL292" s="221">
        <f t="shared" si="34"/>
        <v>-137.65760427892343</v>
      </c>
      <c r="BM292" s="225">
        <v>86400</v>
      </c>
      <c r="BN292" s="219">
        <v>375.04941841999999</v>
      </c>
      <c r="BO292" s="219">
        <v>448.01609488062002</v>
      </c>
      <c r="BP292" s="219">
        <v>-452.68149991662699</v>
      </c>
      <c r="BQ292" s="224">
        <v>51.694577882642697</v>
      </c>
      <c r="BR292" s="224">
        <v>5.6340245577220296</v>
      </c>
      <c r="BS292" s="221">
        <f t="shared" si="35"/>
        <v>-0.4979578573006469</v>
      </c>
      <c r="BT292" s="221">
        <f t="shared" si="36"/>
        <v>-137.65760427892343</v>
      </c>
      <c r="BU292" s="228"/>
      <c r="BV292" s="222">
        <v>-78.691932282266905</v>
      </c>
      <c r="BW292" s="222">
        <v>-56.934040675634002</v>
      </c>
      <c r="BX292" s="221">
        <f t="shared" si="37"/>
        <v>-83.41005675529064</v>
      </c>
      <c r="BY292" s="221">
        <f t="shared" si="38"/>
        <v>-60.157234974709297</v>
      </c>
      <c r="BZ292" s="228"/>
      <c r="CA292" s="228"/>
      <c r="CB292" s="228"/>
      <c r="CC292" s="228"/>
      <c r="CD292" s="228"/>
      <c r="CE292" s="228"/>
      <c r="CF292" s="228"/>
      <c r="CG292" s="228"/>
      <c r="CH292" s="228"/>
      <c r="CI292" s="228"/>
      <c r="CJ292" s="228"/>
      <c r="CK292" s="228"/>
      <c r="CL292" s="228"/>
      <c r="CM292" s="228"/>
      <c r="CN292" s="228"/>
      <c r="CO292" s="228"/>
      <c r="CP292" s="228"/>
      <c r="CQ292" s="228"/>
      <c r="CR292" s="228"/>
    </row>
    <row r="293" spans="1:96" ht="12" customHeight="1">
      <c r="A293" s="228">
        <v>1</v>
      </c>
      <c r="B293" s="228"/>
      <c r="C293" s="228"/>
      <c r="D293" s="228"/>
      <c r="E293" s="228"/>
      <c r="F293" s="228"/>
      <c r="G293" s="228"/>
      <c r="H293" s="228"/>
      <c r="I293" s="228"/>
      <c r="J293" s="228"/>
      <c r="K293" s="228"/>
      <c r="L293" s="228"/>
      <c r="M293" s="228"/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32"/>
      <c r="Y293" s="232"/>
      <c r="Z293" s="232"/>
      <c r="AA293" s="232"/>
      <c r="AB293" s="232"/>
      <c r="AC293" s="232"/>
      <c r="AD293" s="232"/>
      <c r="AE293" s="232"/>
      <c r="AF293" s="232"/>
      <c r="AG293" s="232"/>
      <c r="AH293" s="232"/>
      <c r="AI293" s="232"/>
      <c r="AJ293" s="232"/>
      <c r="AK293" s="232"/>
      <c r="AL293" s="232"/>
      <c r="AM293" s="228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252"/>
      <c r="AX293" s="151"/>
      <c r="AY293" s="151"/>
      <c r="AZ293" s="151"/>
      <c r="BA293" s="151"/>
      <c r="BB293" s="228"/>
      <c r="BC293" s="228"/>
      <c r="BD293" s="228"/>
      <c r="BE293" s="228"/>
      <c r="BF293" s="228"/>
      <c r="BG293" s="228"/>
      <c r="BH293" s="228"/>
      <c r="BI293" s="228"/>
      <c r="BJ293" s="228"/>
      <c r="BK293" s="228"/>
      <c r="BL293" s="228"/>
      <c r="BM293" s="228"/>
      <c r="BN293" s="228"/>
      <c r="BO293" s="228"/>
      <c r="BP293" s="228"/>
      <c r="BQ293" s="228"/>
      <c r="BR293" s="228"/>
      <c r="BS293" s="228"/>
      <c r="BT293" s="221">
        <f t="shared" si="36"/>
        <v>-512.70702269892342</v>
      </c>
      <c r="BU293" s="228"/>
      <c r="BV293" s="222">
        <v>-88.104159831811202</v>
      </c>
      <c r="BW293" s="222">
        <v>-62.939171721755201</v>
      </c>
      <c r="BX293" s="221">
        <f t="shared" si="37"/>
        <v>-92.822284304834938</v>
      </c>
      <c r="BY293" s="221">
        <f t="shared" si="38"/>
        <v>-66.162366020830504</v>
      </c>
      <c r="BZ293" s="228"/>
      <c r="CA293" s="228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</row>
    <row r="294" spans="1:96" ht="12" customHeight="1">
      <c r="A294" s="228"/>
      <c r="B294" s="228"/>
      <c r="C294" s="228"/>
      <c r="D294" s="228"/>
      <c r="E294" s="228"/>
      <c r="F294" s="228"/>
      <c r="G294" s="228"/>
      <c r="H294" s="228"/>
      <c r="I294" s="228"/>
      <c r="J294" s="228"/>
      <c r="K294" s="228"/>
      <c r="L294" s="228"/>
      <c r="M294" s="228"/>
      <c r="N294" s="228"/>
      <c r="O294" s="228"/>
      <c r="P294" s="228"/>
      <c r="Q294" s="228"/>
      <c r="R294" s="228"/>
      <c r="S294" s="228"/>
      <c r="T294" s="228"/>
      <c r="U294" s="228"/>
      <c r="V294" s="228"/>
      <c r="W294" s="228"/>
      <c r="X294" s="232"/>
      <c r="Y294" s="232"/>
      <c r="Z294" s="232"/>
      <c r="AA294" s="232"/>
      <c r="AB294" s="232"/>
      <c r="AC294" s="232"/>
      <c r="AD294" s="232"/>
      <c r="AE294" s="232"/>
      <c r="AF294" s="232"/>
      <c r="AG294" s="232"/>
      <c r="AH294" s="232"/>
      <c r="AI294" s="232"/>
      <c r="AJ294" s="232"/>
      <c r="AK294" s="232"/>
      <c r="AL294" s="232"/>
      <c r="AM294" s="228"/>
      <c r="AN294" s="151"/>
      <c r="AO294" s="151"/>
      <c r="AP294" s="151"/>
      <c r="AQ294" s="151"/>
      <c r="AR294" s="151"/>
      <c r="AS294" s="151"/>
      <c r="AT294" s="151"/>
      <c r="AU294" s="151"/>
      <c r="AV294" s="151"/>
      <c r="AW294" s="252"/>
      <c r="AX294" s="151"/>
      <c r="AY294" s="151"/>
      <c r="AZ294" s="151"/>
      <c r="BA294" s="151"/>
      <c r="BB294" s="228"/>
      <c r="BC294" s="228"/>
      <c r="BD294" s="228"/>
      <c r="BE294" s="228"/>
      <c r="BF294" s="228"/>
      <c r="BG294" s="228"/>
      <c r="BH294" s="228"/>
      <c r="BI294" s="228"/>
      <c r="BJ294" s="228"/>
      <c r="BK294" s="228"/>
      <c r="BL294" s="228"/>
      <c r="BM294" s="228"/>
      <c r="BN294" s="228"/>
      <c r="BO294" s="228"/>
      <c r="BP294" s="228"/>
      <c r="BQ294" s="228"/>
      <c r="BR294" s="228"/>
      <c r="BS294" s="228"/>
      <c r="BT294" s="228"/>
      <c r="BU294" s="228"/>
      <c r="BV294" s="228"/>
      <c r="BW294" s="228"/>
      <c r="BX294" s="228"/>
      <c r="BY294" s="228"/>
      <c r="BZ294" s="228"/>
      <c r="CA294" s="228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</row>
    <row r="295" spans="1:96" ht="12" customHeight="1">
      <c r="A295" s="228"/>
      <c r="B295" s="228"/>
      <c r="C295" s="228"/>
      <c r="D295" s="228"/>
      <c r="E295" s="228"/>
      <c r="F295" s="228"/>
      <c r="G295" s="228"/>
      <c r="H295" s="228"/>
      <c r="I295" s="228"/>
      <c r="J295" s="228"/>
      <c r="K295" s="228"/>
      <c r="L295" s="228"/>
      <c r="M295" s="228"/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32"/>
      <c r="Y295" s="232"/>
      <c r="Z295" s="232"/>
      <c r="AA295" s="232"/>
      <c r="AB295" s="232"/>
      <c r="AC295" s="232"/>
      <c r="AD295" s="232"/>
      <c r="AE295" s="232"/>
      <c r="AF295" s="232"/>
      <c r="AG295" s="232"/>
      <c r="AH295" s="232"/>
      <c r="AI295" s="232"/>
      <c r="AJ295" s="232"/>
      <c r="AK295" s="232"/>
      <c r="AL295" s="232"/>
      <c r="AM295" s="228"/>
      <c r="AN295" s="151"/>
      <c r="AO295" s="151"/>
      <c r="AP295" s="151"/>
      <c r="AQ295" s="151"/>
      <c r="AR295" s="151"/>
      <c r="AS295" s="151"/>
      <c r="AT295" s="151"/>
      <c r="AU295" s="151"/>
      <c r="AV295" s="151"/>
      <c r="AW295" s="252"/>
      <c r="AX295" s="151"/>
      <c r="AY295" s="151"/>
      <c r="AZ295" s="151"/>
      <c r="BA295" s="151"/>
      <c r="BB295" s="228"/>
      <c r="BC295" s="228"/>
      <c r="BD295" s="228"/>
      <c r="BE295" s="228"/>
      <c r="BF295" s="228"/>
      <c r="BG295" s="228"/>
      <c r="BH295" s="228"/>
      <c r="BI295" s="228"/>
      <c r="BJ295" s="228"/>
      <c r="BK295" s="228"/>
      <c r="BL295" s="228"/>
      <c r="BM295" s="228"/>
      <c r="BN295" s="228"/>
      <c r="BO295" s="228"/>
      <c r="BP295" s="228"/>
      <c r="BQ295" s="228"/>
      <c r="BR295" s="228"/>
      <c r="BS295" s="228"/>
      <c r="BT295" s="228"/>
      <c r="BU295" s="228"/>
      <c r="BV295" s="228"/>
      <c r="BW295" s="228"/>
      <c r="BX295" s="228"/>
      <c r="BY295" s="228"/>
      <c r="BZ295" s="228"/>
      <c r="CA295" s="228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</row>
    <row r="296" spans="1:96" ht="12" customHeight="1">
      <c r="A296" s="228"/>
      <c r="B296" s="228"/>
      <c r="C296" s="228"/>
      <c r="D296" s="228"/>
      <c r="E296" s="228"/>
      <c r="F296" s="228"/>
      <c r="G296" s="228"/>
      <c r="H296" s="228"/>
      <c r="I296" s="228"/>
      <c r="J296" s="228"/>
      <c r="K296" s="228"/>
      <c r="L296" s="228"/>
      <c r="M296" s="228"/>
      <c r="N296" s="228"/>
      <c r="O296" s="228"/>
      <c r="P296" s="228"/>
      <c r="Q296" s="228"/>
      <c r="R296" s="228"/>
      <c r="S296" s="228"/>
      <c r="T296" s="228"/>
      <c r="U296" s="228"/>
      <c r="V296" s="228"/>
      <c r="W296" s="228"/>
      <c r="X296" s="232"/>
      <c r="Y296" s="232"/>
      <c r="Z296" s="232"/>
      <c r="AA296" s="232"/>
      <c r="AB296" s="232"/>
      <c r="AC296" s="232"/>
      <c r="AD296" s="232"/>
      <c r="AE296" s="232"/>
      <c r="AF296" s="232"/>
      <c r="AG296" s="232"/>
      <c r="AH296" s="232"/>
      <c r="AI296" s="232"/>
      <c r="AJ296" s="232"/>
      <c r="AK296" s="232"/>
      <c r="AL296" s="232"/>
      <c r="AM296" s="228"/>
      <c r="AN296" s="151"/>
      <c r="AO296" s="151"/>
      <c r="AP296" s="151"/>
      <c r="AQ296" s="151"/>
      <c r="AR296" s="151"/>
      <c r="AS296" s="151"/>
      <c r="AT296" s="151"/>
      <c r="AU296" s="151"/>
      <c r="AV296" s="151"/>
      <c r="AW296" s="252"/>
      <c r="AX296" s="151"/>
      <c r="AY296" s="151"/>
      <c r="AZ296" s="151"/>
      <c r="BA296" s="151"/>
      <c r="BB296" s="228"/>
      <c r="BC296" s="228"/>
      <c r="BD296" s="228"/>
      <c r="BE296" s="228"/>
      <c r="BF296" s="228"/>
      <c r="BG296" s="228"/>
      <c r="BH296" s="228"/>
      <c r="BI296" s="228"/>
      <c r="BJ296" s="228"/>
      <c r="BK296" s="228"/>
      <c r="BL296" s="228"/>
      <c r="BM296" s="228"/>
      <c r="BN296" s="228"/>
      <c r="BO296" s="228"/>
      <c r="BP296" s="228"/>
      <c r="BQ296" s="228"/>
      <c r="BR296" s="228"/>
      <c r="BS296" s="228"/>
      <c r="BT296" s="228"/>
      <c r="BU296" s="228"/>
      <c r="BV296" s="228"/>
      <c r="BW296" s="228"/>
      <c r="BX296" s="228"/>
      <c r="BY296" s="228"/>
      <c r="BZ296" s="228"/>
      <c r="CA296" s="228"/>
      <c r="CB296" s="228"/>
      <c r="CC296" s="228"/>
      <c r="CD296" s="228"/>
      <c r="CE296" s="228"/>
      <c r="CF296" s="228"/>
      <c r="CG296" s="228"/>
      <c r="CH296" s="228"/>
      <c r="CI296" s="228"/>
      <c r="CJ296" s="228"/>
      <c r="CK296" s="228"/>
      <c r="CL296" s="228"/>
      <c r="CM296" s="228"/>
      <c r="CN296" s="228"/>
      <c r="CO296" s="228"/>
      <c r="CP296" s="228"/>
      <c r="CQ296" s="228"/>
      <c r="CR296" s="228"/>
    </row>
    <row r="297" spans="1:96" ht="12" customHeight="1">
      <c r="A297" s="228"/>
      <c r="B297" s="228"/>
      <c r="C297" s="228"/>
      <c r="D297" s="228"/>
      <c r="E297" s="228"/>
      <c r="F297" s="228"/>
      <c r="G297" s="228"/>
      <c r="H297" s="228"/>
      <c r="I297" s="228"/>
      <c r="J297" s="228"/>
      <c r="K297" s="228"/>
      <c r="L297" s="228"/>
      <c r="M297" s="228"/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32"/>
      <c r="Y297" s="232"/>
      <c r="Z297" s="232"/>
      <c r="AA297" s="232"/>
      <c r="AB297" s="232"/>
      <c r="AC297" s="232"/>
      <c r="AD297" s="232"/>
      <c r="AE297" s="232"/>
      <c r="AF297" s="232"/>
      <c r="AG297" s="232"/>
      <c r="AH297" s="232"/>
      <c r="AI297" s="232"/>
      <c r="AJ297" s="232"/>
      <c r="AK297" s="232"/>
      <c r="AL297" s="232"/>
      <c r="AM297" s="228"/>
      <c r="AN297" s="151"/>
      <c r="AO297" s="151"/>
      <c r="AP297" s="151"/>
      <c r="AQ297" s="151"/>
      <c r="AR297" s="151"/>
      <c r="AS297" s="151"/>
      <c r="AT297" s="151"/>
      <c r="AU297" s="151"/>
      <c r="AV297" s="151"/>
      <c r="AW297" s="252"/>
      <c r="AX297" s="151"/>
      <c r="AY297" s="151"/>
      <c r="AZ297" s="151"/>
      <c r="BA297" s="151"/>
      <c r="BB297" s="228"/>
      <c r="BC297" s="228"/>
      <c r="BD297" s="228"/>
      <c r="BE297" s="228"/>
      <c r="BF297" s="228"/>
      <c r="BG297" s="228"/>
      <c r="BH297" s="228"/>
      <c r="BI297" s="228"/>
      <c r="BJ297" s="228"/>
      <c r="BK297" s="228"/>
      <c r="BL297" s="228"/>
      <c r="BM297" s="228"/>
      <c r="BN297" s="228"/>
      <c r="BO297" s="228"/>
      <c r="BP297" s="228"/>
      <c r="BQ297" s="228"/>
      <c r="BR297" s="228"/>
      <c r="BS297" s="228"/>
      <c r="BT297" s="228"/>
      <c r="BU297" s="228"/>
      <c r="BV297" s="228"/>
      <c r="BW297" s="228"/>
      <c r="BX297" s="228"/>
      <c r="BY297" s="228"/>
      <c r="BZ297" s="228"/>
      <c r="CA297" s="228"/>
      <c r="CB297" s="228"/>
      <c r="CC297" s="228"/>
      <c r="CD297" s="228"/>
      <c r="CE297" s="228"/>
      <c r="CF297" s="228"/>
      <c r="CG297" s="228"/>
      <c r="CH297" s="228"/>
      <c r="CI297" s="228"/>
      <c r="CJ297" s="228"/>
      <c r="CK297" s="228"/>
      <c r="CL297" s="228"/>
      <c r="CM297" s="228"/>
      <c r="CN297" s="228"/>
      <c r="CO297" s="228"/>
      <c r="CP297" s="228"/>
      <c r="CQ297" s="228"/>
      <c r="CR297" s="228"/>
    </row>
    <row r="298" spans="1:96" ht="12" customHeight="1">
      <c r="A298" s="228"/>
      <c r="B298" s="228"/>
      <c r="C298" s="228"/>
      <c r="D298" s="228"/>
      <c r="E298" s="228"/>
      <c r="F298" s="228"/>
      <c r="G298" s="228"/>
      <c r="H298" s="228"/>
      <c r="I298" s="228"/>
      <c r="J298" s="228"/>
      <c r="K298" s="228"/>
      <c r="L298" s="228"/>
      <c r="M298" s="228"/>
      <c r="N298" s="228"/>
      <c r="O298" s="228"/>
      <c r="P298" s="228"/>
      <c r="Q298" s="228"/>
      <c r="R298" s="228"/>
      <c r="S298" s="228"/>
      <c r="T298" s="228"/>
      <c r="U298" s="228"/>
      <c r="V298" s="228"/>
      <c r="W298" s="228"/>
      <c r="X298" s="232"/>
      <c r="Y298" s="232"/>
      <c r="Z298" s="232"/>
      <c r="AA298" s="232"/>
      <c r="AB298" s="232"/>
      <c r="AC298" s="232"/>
      <c r="AD298" s="232"/>
      <c r="AE298" s="232"/>
      <c r="AF298" s="232"/>
      <c r="AG298" s="232"/>
      <c r="AH298" s="232"/>
      <c r="AI298" s="232"/>
      <c r="AJ298" s="232"/>
      <c r="AK298" s="232"/>
      <c r="AL298" s="232"/>
      <c r="AM298" s="228"/>
      <c r="AN298" s="151"/>
      <c r="AO298" s="151"/>
      <c r="AP298" s="151"/>
      <c r="AQ298" s="151"/>
      <c r="AR298" s="151"/>
      <c r="AS298" s="151"/>
      <c r="AT298" s="151"/>
      <c r="AU298" s="151"/>
      <c r="AV298" s="151"/>
      <c r="AW298" s="252"/>
      <c r="AX298" s="151"/>
      <c r="AY298" s="151"/>
      <c r="AZ298" s="151"/>
      <c r="BA298" s="151"/>
      <c r="BB298" s="228"/>
      <c r="BC298" s="228"/>
      <c r="BD298" s="228"/>
      <c r="BE298" s="228"/>
      <c r="BF298" s="228"/>
      <c r="BG298" s="228"/>
      <c r="BH298" s="228"/>
      <c r="BI298" s="228"/>
      <c r="BJ298" s="228"/>
      <c r="BK298" s="228"/>
      <c r="BL298" s="228"/>
      <c r="BM298" s="228"/>
      <c r="BN298" s="228"/>
      <c r="BO298" s="228"/>
      <c r="BP298" s="228"/>
      <c r="BQ298" s="228"/>
      <c r="BR298" s="228"/>
      <c r="BS298" s="228"/>
      <c r="BT298" s="228"/>
      <c r="BU298" s="228"/>
      <c r="BV298" s="228"/>
      <c r="BW298" s="228"/>
      <c r="BX298" s="228"/>
      <c r="BY298" s="228"/>
      <c r="BZ298" s="228"/>
      <c r="CA298" s="228"/>
      <c r="CB298" s="228"/>
      <c r="CC298" s="228"/>
      <c r="CD298" s="228"/>
      <c r="CE298" s="228"/>
      <c r="CF298" s="228"/>
      <c r="CG298" s="228"/>
      <c r="CH298" s="228"/>
      <c r="CI298" s="228"/>
      <c r="CJ298" s="228"/>
      <c r="CK298" s="228"/>
      <c r="CL298" s="228"/>
      <c r="CM298" s="228"/>
      <c r="CN298" s="228"/>
      <c r="CO298" s="228"/>
      <c r="CP298" s="228"/>
      <c r="CQ298" s="228"/>
      <c r="CR298" s="228"/>
    </row>
    <row r="299" spans="1:96" ht="12" customHeight="1">
      <c r="A299" s="228"/>
      <c r="B299" s="228"/>
      <c r="C299" s="228"/>
      <c r="D299" s="228"/>
      <c r="E299" s="228"/>
      <c r="F299" s="228"/>
      <c r="G299" s="228"/>
      <c r="H299" s="228"/>
      <c r="I299" s="228"/>
      <c r="J299" s="228"/>
      <c r="K299" s="228"/>
      <c r="L299" s="228"/>
      <c r="M299" s="228"/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32"/>
      <c r="Y299" s="232"/>
      <c r="Z299" s="232"/>
      <c r="AA299" s="232"/>
      <c r="AB299" s="232"/>
      <c r="AC299" s="232"/>
      <c r="AD299" s="232"/>
      <c r="AE299" s="232"/>
      <c r="AF299" s="232"/>
      <c r="AG299" s="232"/>
      <c r="AH299" s="232"/>
      <c r="AI299" s="232"/>
      <c r="AJ299" s="232"/>
      <c r="AK299" s="232"/>
      <c r="AL299" s="232"/>
      <c r="AM299" s="228"/>
      <c r="AN299" s="151"/>
      <c r="AO299" s="151"/>
      <c r="AP299" s="151"/>
      <c r="AQ299" s="151"/>
      <c r="AR299" s="151"/>
      <c r="AS299" s="151"/>
      <c r="AT299" s="151"/>
      <c r="AU299" s="151"/>
      <c r="AV299" s="151"/>
      <c r="AW299" s="252"/>
      <c r="AX299" s="151"/>
      <c r="AY299" s="151"/>
      <c r="AZ299" s="151"/>
      <c r="BA299" s="151"/>
      <c r="BB299" s="228"/>
      <c r="BC299" s="228"/>
      <c r="BD299" s="228"/>
      <c r="BE299" s="228"/>
      <c r="BF299" s="228"/>
      <c r="BG299" s="228"/>
      <c r="BH299" s="228"/>
      <c r="BI299" s="228"/>
      <c r="BJ299" s="228"/>
      <c r="BK299" s="228"/>
      <c r="BL299" s="228"/>
      <c r="BM299" s="228"/>
      <c r="BN299" s="228"/>
      <c r="BO299" s="228"/>
      <c r="BP299" s="228"/>
      <c r="BQ299" s="228"/>
      <c r="BR299" s="228"/>
      <c r="BS299" s="228"/>
      <c r="BT299" s="228"/>
      <c r="BU299" s="228"/>
      <c r="BV299" s="228"/>
      <c r="BW299" s="228"/>
      <c r="BX299" s="228"/>
      <c r="BY299" s="228"/>
      <c r="BZ299" s="228"/>
      <c r="CA299" s="228"/>
      <c r="CB299" s="228"/>
      <c r="CC299" s="228"/>
      <c r="CD299" s="228"/>
      <c r="CE299" s="228"/>
      <c r="CF299" s="228"/>
      <c r="CG299" s="228"/>
      <c r="CH299" s="228"/>
      <c r="CI299" s="228"/>
      <c r="CJ299" s="228"/>
      <c r="CK299" s="228"/>
      <c r="CL299" s="228"/>
      <c r="CM299" s="228"/>
      <c r="CN299" s="228"/>
      <c r="CO299" s="228"/>
      <c r="CP299" s="228"/>
      <c r="CQ299" s="228"/>
      <c r="CR299" s="228"/>
    </row>
    <row r="300" spans="1:96" ht="12" customHeight="1">
      <c r="A300" s="228"/>
      <c r="B300" s="228"/>
      <c r="C300" s="228"/>
      <c r="D300" s="228"/>
      <c r="E300" s="228"/>
      <c r="F300" s="228"/>
      <c r="G300" s="228"/>
      <c r="H300" s="228"/>
      <c r="I300" s="228"/>
      <c r="J300" s="228"/>
      <c r="K300" s="228"/>
      <c r="L300" s="228"/>
      <c r="M300" s="228"/>
      <c r="N300" s="228"/>
      <c r="O300" s="228"/>
      <c r="P300" s="228"/>
      <c r="Q300" s="228"/>
      <c r="R300" s="228"/>
      <c r="S300" s="228"/>
      <c r="T300" s="228"/>
      <c r="U300" s="228"/>
      <c r="V300" s="228"/>
      <c r="W300" s="228"/>
      <c r="X300" s="232"/>
      <c r="Y300" s="232"/>
      <c r="Z300" s="232"/>
      <c r="AA300" s="232"/>
      <c r="AB300" s="232"/>
      <c r="AC300" s="232"/>
      <c r="AD300" s="232"/>
      <c r="AE300" s="232"/>
      <c r="AF300" s="232"/>
      <c r="AG300" s="232"/>
      <c r="AH300" s="232"/>
      <c r="AI300" s="232"/>
      <c r="AJ300" s="232"/>
      <c r="AK300" s="232"/>
      <c r="AL300" s="232"/>
      <c r="AM300" s="228"/>
      <c r="AN300" s="151"/>
      <c r="AO300" s="151"/>
      <c r="AP300" s="151"/>
      <c r="AQ300" s="151"/>
      <c r="AR300" s="151"/>
      <c r="AS300" s="151"/>
      <c r="AT300" s="151"/>
      <c r="AU300" s="151"/>
      <c r="AV300" s="151"/>
      <c r="AW300" s="252"/>
      <c r="AX300" s="151"/>
      <c r="AY300" s="151"/>
      <c r="AZ300" s="151"/>
      <c r="BA300" s="151"/>
      <c r="BB300" s="228"/>
      <c r="BC300" s="228"/>
      <c r="BD300" s="228"/>
      <c r="BE300" s="228"/>
      <c r="BF300" s="228"/>
      <c r="BG300" s="228"/>
      <c r="BH300" s="228"/>
      <c r="BI300" s="228"/>
      <c r="BJ300" s="228"/>
      <c r="BK300" s="228"/>
      <c r="BL300" s="228"/>
      <c r="BM300" s="228"/>
      <c r="BN300" s="228"/>
      <c r="BO300" s="228"/>
      <c r="BP300" s="228"/>
      <c r="BQ300" s="228"/>
      <c r="BR300" s="228"/>
      <c r="BS300" s="228"/>
      <c r="BT300" s="228"/>
      <c r="BU300" s="228"/>
      <c r="BV300" s="228"/>
      <c r="BW300" s="228"/>
      <c r="BX300" s="228"/>
      <c r="BY300" s="228"/>
      <c r="BZ300" s="228"/>
      <c r="CA300" s="228"/>
      <c r="CB300" s="228"/>
      <c r="CC300" s="228"/>
      <c r="CD300" s="228"/>
      <c r="CE300" s="228"/>
      <c r="CF300" s="228"/>
      <c r="CG300" s="228"/>
      <c r="CH300" s="228"/>
      <c r="CI300" s="228"/>
      <c r="CJ300" s="228"/>
      <c r="CK300" s="228"/>
      <c r="CL300" s="228"/>
      <c r="CM300" s="228"/>
      <c r="CN300" s="228"/>
      <c r="CO300" s="228"/>
      <c r="CP300" s="228"/>
      <c r="CQ300" s="228"/>
      <c r="CR300" s="228"/>
    </row>
    <row r="301" spans="1:96" ht="12" customHeight="1">
      <c r="A301" s="228"/>
      <c r="B301" s="228"/>
      <c r="C301" s="228"/>
      <c r="D301" s="228"/>
      <c r="E301" s="228"/>
      <c r="F301" s="228"/>
      <c r="G301" s="228"/>
      <c r="H301" s="228"/>
      <c r="I301" s="228"/>
      <c r="J301" s="228"/>
      <c r="K301" s="228"/>
      <c r="L301" s="228"/>
      <c r="M301" s="228"/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32"/>
      <c r="Y301" s="232"/>
      <c r="Z301" s="232"/>
      <c r="AA301" s="232"/>
      <c r="AB301" s="232"/>
      <c r="AC301" s="232"/>
      <c r="AD301" s="232"/>
      <c r="AE301" s="232"/>
      <c r="AF301" s="232"/>
      <c r="AG301" s="232"/>
      <c r="AH301" s="232"/>
      <c r="AI301" s="232"/>
      <c r="AJ301" s="232"/>
      <c r="AK301" s="232"/>
      <c r="AL301" s="232"/>
      <c r="AM301" s="228"/>
      <c r="AN301" s="151"/>
      <c r="AO301" s="151"/>
      <c r="AP301" s="151"/>
      <c r="AQ301" s="151"/>
      <c r="AR301" s="151"/>
      <c r="AS301" s="151"/>
      <c r="AT301" s="151"/>
      <c r="AU301" s="151"/>
      <c r="AV301" s="151"/>
      <c r="AW301" s="252"/>
      <c r="AX301" s="151"/>
      <c r="AY301" s="151"/>
      <c r="AZ301" s="151"/>
      <c r="BA301" s="151"/>
      <c r="BB301" s="228"/>
      <c r="BC301" s="228"/>
      <c r="BD301" s="228"/>
      <c r="BE301" s="228"/>
      <c r="BF301" s="228"/>
      <c r="BG301" s="228"/>
      <c r="BH301" s="228"/>
      <c r="BI301" s="228"/>
      <c r="BJ301" s="228"/>
      <c r="BK301" s="228"/>
      <c r="BL301" s="228"/>
      <c r="BM301" s="228"/>
      <c r="BN301" s="228"/>
      <c r="BO301" s="228"/>
      <c r="BP301" s="228"/>
      <c r="BQ301" s="228"/>
      <c r="BR301" s="228"/>
      <c r="BS301" s="228"/>
      <c r="BT301" s="228"/>
      <c r="BU301" s="228"/>
      <c r="BV301" s="228"/>
      <c r="BW301" s="228"/>
      <c r="BX301" s="228"/>
      <c r="BY301" s="228"/>
      <c r="BZ301" s="228"/>
      <c r="CA301" s="228"/>
      <c r="CB301" s="228"/>
      <c r="CC301" s="228"/>
      <c r="CD301" s="228"/>
      <c r="CE301" s="228"/>
      <c r="CF301" s="228"/>
      <c r="CG301" s="228"/>
      <c r="CH301" s="228"/>
      <c r="CI301" s="228"/>
      <c r="CJ301" s="228"/>
      <c r="CK301" s="228"/>
      <c r="CL301" s="228"/>
      <c r="CM301" s="228"/>
      <c r="CN301" s="228"/>
      <c r="CO301" s="228"/>
      <c r="CP301" s="228"/>
      <c r="CQ301" s="228"/>
      <c r="CR301" s="228"/>
    </row>
    <row r="302" spans="1:96" ht="12" customHeight="1">
      <c r="A302" s="228"/>
      <c r="B302" s="228"/>
      <c r="C302" s="228"/>
      <c r="D302" s="228"/>
      <c r="E302" s="228"/>
      <c r="F302" s="228"/>
      <c r="G302" s="228"/>
      <c r="H302" s="228"/>
      <c r="I302" s="228"/>
      <c r="J302" s="228"/>
      <c r="K302" s="228"/>
      <c r="L302" s="228"/>
      <c r="M302" s="228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32"/>
      <c r="Y302" s="232"/>
      <c r="Z302" s="232"/>
      <c r="AA302" s="232"/>
      <c r="AB302" s="232"/>
      <c r="AC302" s="232"/>
      <c r="AD302" s="232"/>
      <c r="AE302" s="232"/>
      <c r="AF302" s="232"/>
      <c r="AG302" s="232"/>
      <c r="AH302" s="232"/>
      <c r="AI302" s="232"/>
      <c r="AJ302" s="232"/>
      <c r="AK302" s="232"/>
      <c r="AL302" s="232"/>
      <c r="AM302" s="228"/>
      <c r="AN302" s="151"/>
      <c r="AO302" s="151"/>
      <c r="AP302" s="151"/>
      <c r="AQ302" s="151"/>
      <c r="AR302" s="151"/>
      <c r="AS302" s="151"/>
      <c r="AT302" s="151"/>
      <c r="AU302" s="151"/>
      <c r="AV302" s="151"/>
      <c r="AW302" s="252"/>
      <c r="AX302" s="151"/>
      <c r="AY302" s="151"/>
      <c r="AZ302" s="151"/>
      <c r="BA302" s="151"/>
      <c r="BB302" s="228"/>
      <c r="BC302" s="228"/>
      <c r="BD302" s="228"/>
      <c r="BE302" s="228"/>
      <c r="BF302" s="228"/>
      <c r="BG302" s="228"/>
      <c r="BH302" s="228"/>
      <c r="BI302" s="228"/>
      <c r="BJ302" s="228"/>
      <c r="BK302" s="228"/>
      <c r="BL302" s="228"/>
      <c r="BM302" s="228"/>
      <c r="BN302" s="228"/>
      <c r="BO302" s="228"/>
      <c r="BP302" s="228"/>
      <c r="BQ302" s="228"/>
      <c r="BR302" s="228"/>
      <c r="BS302" s="228"/>
      <c r="BT302" s="228"/>
      <c r="BU302" s="228"/>
      <c r="BV302" s="228"/>
      <c r="BW302" s="228"/>
      <c r="BX302" s="228"/>
      <c r="BY302" s="228"/>
      <c r="BZ302" s="228"/>
      <c r="CA302" s="228"/>
      <c r="CB302" s="228"/>
      <c r="CC302" s="228"/>
      <c r="CD302" s="228"/>
      <c r="CE302" s="228"/>
      <c r="CF302" s="228"/>
      <c r="CG302" s="228"/>
      <c r="CH302" s="228"/>
      <c r="CI302" s="228"/>
      <c r="CJ302" s="228"/>
      <c r="CK302" s="228"/>
      <c r="CL302" s="228"/>
      <c r="CM302" s="228"/>
      <c r="CN302" s="228"/>
      <c r="CO302" s="228"/>
      <c r="CP302" s="228"/>
      <c r="CQ302" s="228"/>
      <c r="CR302" s="228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D884-7F7A-4F9D-A7DE-B758F8A5B566}">
  <dimension ref="A1:BS229"/>
  <sheetViews>
    <sheetView zoomScale="145" zoomScaleNormal="145" workbookViewId="0">
      <selection activeCell="AM21" sqref="AM21"/>
    </sheetView>
  </sheetViews>
  <sheetFormatPr defaultRowHeight="9.7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489" bestFit="1" customWidth="1"/>
    <col min="22" max="22" width="2" style="489" bestFit="1" customWidth="1"/>
    <col min="23" max="24" width="3" style="489" bestFit="1" customWidth="1"/>
    <col min="25" max="25" width="4" style="489" bestFit="1" customWidth="1"/>
    <col min="26" max="26" width="3" style="489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489" customWidth="1"/>
    <col min="42" max="44" width="2.7109375" customWidth="1"/>
    <col min="45" max="52" width="2.5703125" style="496" customWidth="1"/>
    <col min="53" max="53" width="2.140625" customWidth="1"/>
    <col min="54" max="54" width="4.42578125" customWidth="1"/>
    <col min="55" max="55" width="3" style="489" bestFit="1" customWidth="1"/>
    <col min="56" max="71" width="4.42578125" customWidth="1"/>
  </cols>
  <sheetData>
    <row r="1" spans="1:71" ht="9.75" customHeight="1">
      <c r="A1" s="491" t="s">
        <v>704</v>
      </c>
      <c r="B1" s="491" t="s">
        <v>701</v>
      </c>
      <c r="C1" s="491"/>
      <c r="D1" s="491"/>
      <c r="E1" s="491"/>
      <c r="F1" s="491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491" t="s">
        <v>705</v>
      </c>
      <c r="V1" s="488"/>
      <c r="W1" s="488"/>
      <c r="X1" s="488"/>
      <c r="Y1" s="488"/>
      <c r="Z1" s="488"/>
      <c r="AA1" s="491"/>
      <c r="AB1" s="491" t="s">
        <v>736</v>
      </c>
      <c r="AC1" s="491"/>
      <c r="AD1" s="491"/>
      <c r="AE1" s="491"/>
      <c r="AF1" s="491"/>
      <c r="AG1" s="491"/>
      <c r="AH1" s="93">
        <f>MAX(AH4:AH60)</f>
        <v>107</v>
      </c>
      <c r="AI1" s="491"/>
      <c r="AJ1" s="93"/>
      <c r="AK1" s="491"/>
      <c r="AL1" s="518" t="s">
        <v>793</v>
      </c>
      <c r="AM1" s="93" t="s">
        <v>9</v>
      </c>
      <c r="AN1" s="93" t="s">
        <v>7</v>
      </c>
      <c r="AO1" s="491"/>
      <c r="AP1" s="491"/>
      <c r="AQ1" s="491"/>
      <c r="AR1" s="491"/>
      <c r="AS1" s="491" t="s">
        <v>737</v>
      </c>
      <c r="AT1" s="497"/>
      <c r="AU1" s="497"/>
      <c r="AV1" s="497"/>
      <c r="AW1" s="497"/>
      <c r="AX1" s="497"/>
      <c r="AY1" s="497"/>
      <c r="AZ1" s="497"/>
      <c r="BA1" s="491"/>
      <c r="BB1" s="505" t="s">
        <v>742</v>
      </c>
      <c r="BC1" s="505"/>
      <c r="BD1" s="505"/>
      <c r="BE1" s="505"/>
      <c r="BF1" s="505"/>
      <c r="BG1" s="505"/>
      <c r="BH1" s="505"/>
      <c r="BI1" s="505"/>
      <c r="BJ1" s="505"/>
      <c r="BK1" s="505"/>
      <c r="BL1" s="505"/>
      <c r="BM1" s="491"/>
      <c r="BN1" s="491"/>
      <c r="BO1" s="491"/>
      <c r="BP1" s="491"/>
      <c r="BQ1" s="491"/>
      <c r="BR1" s="491"/>
      <c r="BS1" s="491"/>
    </row>
    <row r="2" spans="1:71" ht="9.75" customHeight="1">
      <c r="A2" s="491" t="s">
        <v>702</v>
      </c>
      <c r="B2" s="491" t="s">
        <v>55</v>
      </c>
      <c r="C2" s="487">
        <v>250</v>
      </c>
      <c r="D2" s="487">
        <v>1000</v>
      </c>
      <c r="E2" s="487">
        <v>1000</v>
      </c>
      <c r="F2" s="487">
        <v>1000</v>
      </c>
      <c r="G2" s="487">
        <v>1000</v>
      </c>
      <c r="H2" s="487">
        <v>1000</v>
      </c>
      <c r="I2" s="487">
        <v>500</v>
      </c>
      <c r="J2" s="487">
        <v>500</v>
      </c>
      <c r="K2" s="487">
        <v>500</v>
      </c>
      <c r="L2" s="487">
        <v>500</v>
      </c>
      <c r="M2" s="487">
        <v>500</v>
      </c>
      <c r="N2" s="487">
        <v>1000</v>
      </c>
      <c r="O2" s="487">
        <v>1000</v>
      </c>
      <c r="P2" s="487">
        <v>1000</v>
      </c>
      <c r="Q2" s="487">
        <v>1000</v>
      </c>
      <c r="R2" s="487">
        <v>1000</v>
      </c>
      <c r="S2" s="487">
        <v>250</v>
      </c>
      <c r="T2" s="109"/>
      <c r="U2" s="488"/>
      <c r="V2" s="488"/>
      <c r="W2" s="488"/>
      <c r="X2" s="488"/>
      <c r="Y2" s="488"/>
      <c r="Z2" s="285">
        <v>0</v>
      </c>
      <c r="AA2" s="109"/>
      <c r="AB2" s="109"/>
      <c r="AC2" s="109"/>
      <c r="AD2" s="109"/>
      <c r="AE2" s="109"/>
      <c r="AF2" s="519"/>
      <c r="AG2" s="519" t="s">
        <v>794</v>
      </c>
      <c r="AH2" s="93">
        <f>_xlfn.MINIFS(AH4:AH60,AH4:AH60,"&lt;&gt;0")</f>
        <v>97</v>
      </c>
      <c r="AI2" s="93" t="s">
        <v>20</v>
      </c>
      <c r="AJ2" s="93" t="s">
        <v>20</v>
      </c>
      <c r="AK2" s="93" t="s">
        <v>20</v>
      </c>
      <c r="AL2" s="93" t="s">
        <v>34</v>
      </c>
      <c r="AM2" s="93">
        <v>20</v>
      </c>
      <c r="AN2" s="93">
        <f>COUNT(AN4:AN60)</f>
        <v>57</v>
      </c>
      <c r="AO2" s="285"/>
      <c r="AP2" s="109"/>
      <c r="AQ2" s="109"/>
      <c r="AR2" s="109"/>
      <c r="AS2" s="497"/>
      <c r="AT2" s="497"/>
      <c r="AU2" s="497"/>
      <c r="AV2" s="497"/>
      <c r="AW2" s="497"/>
      <c r="AX2" s="497"/>
      <c r="AY2" s="497"/>
      <c r="AZ2" s="497"/>
      <c r="BA2" s="109"/>
      <c r="BB2" s="506"/>
      <c r="BC2" s="507"/>
      <c r="BD2" s="510"/>
      <c r="BE2" s="95"/>
      <c r="BF2" s="95"/>
      <c r="BG2" s="95"/>
      <c r="BH2" s="95"/>
      <c r="BI2" s="95"/>
      <c r="BJ2" s="95"/>
      <c r="BK2" s="95"/>
      <c r="BL2" s="95"/>
      <c r="BM2" s="109"/>
      <c r="BN2" s="109"/>
      <c r="BO2" s="109"/>
      <c r="BP2" s="109"/>
      <c r="BQ2" s="109"/>
      <c r="BR2" s="109"/>
      <c r="BS2" s="109"/>
    </row>
    <row r="3" spans="1:71" ht="9.75" customHeight="1">
      <c r="A3" s="491" t="s">
        <v>703</v>
      </c>
      <c r="B3" s="109"/>
      <c r="C3" s="493">
        <v>0</v>
      </c>
      <c r="D3" s="493">
        <v>1</v>
      </c>
      <c r="E3" s="493">
        <v>2</v>
      </c>
      <c r="F3" s="493">
        <v>3</v>
      </c>
      <c r="G3" s="493">
        <v>4</v>
      </c>
      <c r="H3" s="493">
        <v>5</v>
      </c>
      <c r="I3" s="493">
        <v>6</v>
      </c>
      <c r="J3" s="493">
        <v>7</v>
      </c>
      <c r="K3" s="493">
        <v>8</v>
      </c>
      <c r="L3" s="493">
        <v>9</v>
      </c>
      <c r="M3" s="493">
        <v>10</v>
      </c>
      <c r="N3" s="493">
        <v>11</v>
      </c>
      <c r="O3" s="493">
        <v>12</v>
      </c>
      <c r="P3" s="493">
        <v>13</v>
      </c>
      <c r="Q3" s="493">
        <v>14</v>
      </c>
      <c r="R3" s="493">
        <v>15</v>
      </c>
      <c r="S3" s="493">
        <v>16</v>
      </c>
      <c r="T3" s="109"/>
      <c r="U3" s="490"/>
      <c r="V3" s="490">
        <v>0</v>
      </c>
      <c r="W3" s="490">
        <v>1</v>
      </c>
      <c r="X3" s="490">
        <v>2</v>
      </c>
      <c r="Y3" s="490">
        <v>3</v>
      </c>
      <c r="Z3" s="285">
        <v>1</v>
      </c>
      <c r="AA3" s="109"/>
      <c r="AB3" s="58"/>
      <c r="AC3" s="58" t="s">
        <v>400</v>
      </c>
      <c r="AD3" s="58" t="s">
        <v>387</v>
      </c>
      <c r="AE3" s="58" t="s">
        <v>388</v>
      </c>
      <c r="AF3" s="93" t="s">
        <v>389</v>
      </c>
      <c r="AG3" s="93" t="s">
        <v>390</v>
      </c>
      <c r="AH3" s="93" t="s">
        <v>391</v>
      </c>
      <c r="AI3" s="93" t="s">
        <v>392</v>
      </c>
      <c r="AJ3" s="93" t="s">
        <v>393</v>
      </c>
      <c r="AK3" s="93" t="s">
        <v>394</v>
      </c>
      <c r="AL3" s="58" t="s">
        <v>397</v>
      </c>
      <c r="AM3" s="58" t="s">
        <v>398</v>
      </c>
      <c r="AN3" s="58" t="s">
        <v>399</v>
      </c>
      <c r="AO3" s="285">
        <v>2</v>
      </c>
      <c r="AP3" s="109"/>
      <c r="AQ3" s="109"/>
      <c r="AR3" s="109"/>
      <c r="AS3" s="497"/>
      <c r="AT3" s="514">
        <f>AV39</f>
        <v>160</v>
      </c>
      <c r="AU3" s="497"/>
      <c r="AV3" s="497"/>
      <c r="AW3" s="497"/>
      <c r="AX3" s="487" t="s">
        <v>706</v>
      </c>
      <c r="AY3" s="497"/>
      <c r="AZ3" s="351">
        <v>1</v>
      </c>
      <c r="BA3" s="109"/>
      <c r="BB3" s="503">
        <f>COUNT(BC4:BC122)+1</f>
        <v>120</v>
      </c>
      <c r="BC3" s="503">
        <f>MAX(BC4:BC122)</f>
        <v>10</v>
      </c>
      <c r="BD3" s="508">
        <f>MAX(BD4:BD122)</f>
        <v>5000</v>
      </c>
      <c r="BE3" s="510" t="s">
        <v>741</v>
      </c>
      <c r="BF3" s="95"/>
      <c r="BG3" s="95"/>
      <c r="BH3" s="95"/>
      <c r="BI3" s="95"/>
      <c r="BJ3" s="95"/>
      <c r="BK3" s="95"/>
      <c r="BL3" s="95"/>
      <c r="BM3" s="109"/>
      <c r="BN3" s="109"/>
      <c r="BO3" s="109"/>
      <c r="BP3" s="109"/>
      <c r="BQ3" s="109"/>
      <c r="BR3" s="109"/>
      <c r="BS3" s="109"/>
    </row>
    <row r="4" spans="1:71" ht="9.75" customHeight="1">
      <c r="A4" s="93">
        <v>250</v>
      </c>
      <c r="B4" s="493">
        <v>0</v>
      </c>
      <c r="C4" s="369">
        <v>160</v>
      </c>
      <c r="D4" s="369">
        <v>159.01960784313701</v>
      </c>
      <c r="E4" s="369">
        <v>157.450980392156</v>
      </c>
      <c r="F4" s="369">
        <v>155.88235294117601</v>
      </c>
      <c r="G4" s="369">
        <v>154.31372549019599</v>
      </c>
      <c r="H4" s="369">
        <v>152.74509803921501</v>
      </c>
      <c r="I4" s="369">
        <v>151.56862745097999</v>
      </c>
      <c r="J4" s="369">
        <v>150.78431372548999</v>
      </c>
      <c r="K4" s="369">
        <v>150</v>
      </c>
      <c r="L4" s="369">
        <v>149.21568627450901</v>
      </c>
      <c r="M4" s="369">
        <v>148.43137254901899</v>
      </c>
      <c r="N4" s="369">
        <v>147.254901960784</v>
      </c>
      <c r="O4" s="369">
        <v>145.68627450980301</v>
      </c>
      <c r="P4" s="369">
        <v>144.117647058823</v>
      </c>
      <c r="Q4" s="369">
        <v>142.54901960784301</v>
      </c>
      <c r="R4" s="369">
        <v>140.980392156862</v>
      </c>
      <c r="S4" s="369">
        <v>140</v>
      </c>
      <c r="T4" s="109"/>
      <c r="U4" s="490">
        <v>0</v>
      </c>
      <c r="V4" s="488">
        <v>0</v>
      </c>
      <c r="W4" s="488">
        <v>0</v>
      </c>
      <c r="X4" s="488">
        <v>0</v>
      </c>
      <c r="Y4" s="488">
        <v>160</v>
      </c>
      <c r="Z4" s="157" t="str">
        <f>_xlfn.CONCAT(X4+1,",",W4+1)</f>
        <v>1,1</v>
      </c>
      <c r="AA4" s="109"/>
      <c r="AB4" s="58">
        <v>0</v>
      </c>
      <c r="AC4" s="58">
        <v>0</v>
      </c>
      <c r="AD4" s="58">
        <v>0</v>
      </c>
      <c r="AE4" s="58" t="s">
        <v>239</v>
      </c>
      <c r="AF4" s="487" t="s">
        <v>707</v>
      </c>
      <c r="AG4" s="93">
        <v>0.1</v>
      </c>
      <c r="AH4" s="93">
        <v>107</v>
      </c>
      <c r="AI4" s="93">
        <v>500</v>
      </c>
      <c r="AJ4" s="93">
        <v>500</v>
      </c>
      <c r="AK4" s="93">
        <v>500</v>
      </c>
      <c r="AL4" s="385">
        <v>0</v>
      </c>
      <c r="AM4" s="385">
        <v>5</v>
      </c>
      <c r="AN4" s="385">
        <v>6</v>
      </c>
      <c r="AO4" s="157" t="str">
        <f>_xlfn.CONCAT(AN4+1,",",AM4+1)</f>
        <v>7,6</v>
      </c>
      <c r="AP4" s="291" t="str">
        <f t="shared" ref="AP4:AP35" si="0">IF(AF4=$AF$4,"H","")</f>
        <v>H</v>
      </c>
      <c r="AQ4" s="93">
        <f>$AK4-AI4</f>
        <v>0</v>
      </c>
      <c r="AR4" s="93">
        <f>$AK4-AJ4</f>
        <v>0</v>
      </c>
      <c r="AS4" s="497">
        <v>1</v>
      </c>
      <c r="AT4" s="499">
        <v>107</v>
      </c>
      <c r="AU4" s="322">
        <v>107</v>
      </c>
      <c r="AV4" s="322">
        <f>AU4-MIN(AU$4:AU$8)+1</f>
        <v>41</v>
      </c>
      <c r="AW4" s="322">
        <f>AT3-AT4</f>
        <v>53</v>
      </c>
      <c r="AX4" s="500">
        <f t="shared" ref="AX4" si="1">AW4/SUM($AW$4:$AW$8)</f>
        <v>0.56989247311827962</v>
      </c>
      <c r="AY4" s="351">
        <v>1</v>
      </c>
      <c r="AZ4" s="351">
        <f>AZ3+1</f>
        <v>2</v>
      </c>
      <c r="BA4" s="109"/>
      <c r="BB4" s="503">
        <v>1</v>
      </c>
      <c r="BC4" s="503">
        <v>1.0756302521008401</v>
      </c>
      <c r="BD4" s="504">
        <v>1.02</v>
      </c>
      <c r="BE4" s="508">
        <f>COUNT(BD4:BD103)</f>
        <v>100</v>
      </c>
      <c r="BF4" s="95"/>
      <c r="BG4" s="95"/>
      <c r="BH4" s="95"/>
      <c r="BI4" s="95"/>
      <c r="BJ4" s="95"/>
      <c r="BK4" s="95"/>
      <c r="BL4" s="95"/>
      <c r="BM4" s="109"/>
      <c r="BN4" s="109"/>
      <c r="BO4" s="109"/>
      <c r="BP4" s="109"/>
      <c r="BQ4" s="109"/>
      <c r="BR4" s="109"/>
      <c r="BS4" s="109"/>
    </row>
    <row r="5" spans="1:71" ht="9.75" customHeight="1">
      <c r="A5" s="93">
        <v>1000</v>
      </c>
      <c r="B5" s="493">
        <v>1</v>
      </c>
      <c r="C5" s="369">
        <v>160</v>
      </c>
      <c r="D5" s="369">
        <v>159.01960784313701</v>
      </c>
      <c r="E5" s="369">
        <v>157.450980392156</v>
      </c>
      <c r="F5" s="369">
        <v>155.88235294117601</v>
      </c>
      <c r="G5" s="369">
        <v>154.31372549019599</v>
      </c>
      <c r="H5" s="369">
        <v>152.74509803921501</v>
      </c>
      <c r="I5" s="369">
        <v>151.56862745097999</v>
      </c>
      <c r="J5" s="369">
        <v>150.78431372548999</v>
      </c>
      <c r="K5" s="369">
        <v>150</v>
      </c>
      <c r="L5" s="369">
        <v>149.21568627450901</v>
      </c>
      <c r="M5" s="369">
        <v>148.43137254901899</v>
      </c>
      <c r="N5" s="369">
        <v>147.254901960784</v>
      </c>
      <c r="O5" s="369">
        <v>145.68627450980301</v>
      </c>
      <c r="P5" s="369">
        <v>144.117647058823</v>
      </c>
      <c r="Q5" s="369">
        <v>142.54901960784301</v>
      </c>
      <c r="R5" s="369">
        <v>140.980392156862</v>
      </c>
      <c r="S5" s="369">
        <v>140</v>
      </c>
      <c r="T5" s="109"/>
      <c r="U5" s="490">
        <v>1</v>
      </c>
      <c r="V5" s="488">
        <v>0</v>
      </c>
      <c r="W5" s="488">
        <v>1</v>
      </c>
      <c r="X5" s="488">
        <v>0</v>
      </c>
      <c r="Y5" s="488">
        <v>160</v>
      </c>
      <c r="Z5" s="157" t="str">
        <f t="shared" ref="Z5:Z68" si="2">_xlfn.CONCAT(X5+1,",",W5+1)</f>
        <v>1,2</v>
      </c>
      <c r="AA5" s="109"/>
      <c r="AB5" s="58">
        <v>1</v>
      </c>
      <c r="AC5" s="58">
        <v>0</v>
      </c>
      <c r="AD5" s="58">
        <v>1</v>
      </c>
      <c r="AE5" s="58" t="s">
        <v>246</v>
      </c>
      <c r="AF5" s="487" t="s">
        <v>707</v>
      </c>
      <c r="AG5" s="93">
        <v>0.1</v>
      </c>
      <c r="AH5" s="93">
        <v>107</v>
      </c>
      <c r="AI5" s="93">
        <v>500</v>
      </c>
      <c r="AJ5" s="93">
        <v>500</v>
      </c>
      <c r="AK5" s="93">
        <v>500</v>
      </c>
      <c r="AL5" s="385">
        <v>0</v>
      </c>
      <c r="AM5" s="385">
        <v>6</v>
      </c>
      <c r="AN5" s="385">
        <v>5</v>
      </c>
      <c r="AO5" s="157" t="str">
        <f t="shared" ref="AO5:AO60" si="3">_xlfn.CONCAT(AN5+1,",",AM5+1)</f>
        <v>6,7</v>
      </c>
      <c r="AP5" s="291" t="str">
        <f t="shared" si="0"/>
        <v>H</v>
      </c>
      <c r="AQ5" s="93">
        <f t="shared" ref="AQ5:AQ60" si="4">$AK5-AI5</f>
        <v>0</v>
      </c>
      <c r="AR5" s="93">
        <f t="shared" ref="AR5:AR60" si="5">$AK5-AJ5</f>
        <v>0</v>
      </c>
      <c r="AS5" s="497">
        <v>2</v>
      </c>
      <c r="AT5" s="495">
        <v>97</v>
      </c>
      <c r="AU5" s="495">
        <v>97</v>
      </c>
      <c r="AV5" s="322">
        <f>AU5-MIN(AU$4:AU$8)+1</f>
        <v>31</v>
      </c>
      <c r="AW5" s="322">
        <f>AT4-AT5</f>
        <v>10</v>
      </c>
      <c r="AX5" s="500">
        <f>AW5/SUM($AW$4:$AW$8)</f>
        <v>0.10752688172043011</v>
      </c>
      <c r="AY5" s="351">
        <f>AY4+1</f>
        <v>2</v>
      </c>
      <c r="AZ5" s="351">
        <f t="shared" ref="AZ5:AZ8" si="6">AZ4+1</f>
        <v>3</v>
      </c>
      <c r="BA5" s="109"/>
      <c r="BB5" s="503">
        <f>BB4+1</f>
        <v>2</v>
      </c>
      <c r="BC5" s="503">
        <v>1.1512605042016799</v>
      </c>
      <c r="BD5" s="509">
        <v>51.514747474747402</v>
      </c>
      <c r="BE5" s="510" t="s">
        <v>743</v>
      </c>
      <c r="BF5" s="95"/>
      <c r="BG5" s="95"/>
      <c r="BH5" s="95"/>
      <c r="BI5" s="95"/>
      <c r="BJ5" s="95"/>
      <c r="BK5" s="95"/>
      <c r="BL5" s="95"/>
      <c r="BM5" s="109"/>
      <c r="BN5" s="109"/>
      <c r="BO5" s="109"/>
      <c r="BP5" s="109"/>
      <c r="BQ5" s="109"/>
      <c r="BR5" s="109"/>
      <c r="BS5" s="109"/>
    </row>
    <row r="6" spans="1:71" ht="9.75" customHeight="1">
      <c r="A6" s="93">
        <v>1000</v>
      </c>
      <c r="B6" s="493">
        <v>2</v>
      </c>
      <c r="C6" s="369">
        <v>160</v>
      </c>
      <c r="D6" s="369">
        <v>159.01960784313701</v>
      </c>
      <c r="E6" s="369">
        <v>157.450980392156</v>
      </c>
      <c r="F6" s="369">
        <v>155.88235294117601</v>
      </c>
      <c r="G6" s="369">
        <v>154.31372549019599</v>
      </c>
      <c r="H6" s="369">
        <v>152.74509803921501</v>
      </c>
      <c r="I6" s="369">
        <v>151.56862745097999</v>
      </c>
      <c r="J6" s="369">
        <v>150.78431372548999</v>
      </c>
      <c r="K6" s="369">
        <v>150</v>
      </c>
      <c r="L6" s="369">
        <v>149.21568627450901</v>
      </c>
      <c r="M6" s="369">
        <v>148.43137254901899</v>
      </c>
      <c r="N6" s="369">
        <v>147.254901960784</v>
      </c>
      <c r="O6" s="369">
        <v>145.68627450980301</v>
      </c>
      <c r="P6" s="369">
        <v>144.117647058823</v>
      </c>
      <c r="Q6" s="369">
        <v>142.54901960784301</v>
      </c>
      <c r="R6" s="369">
        <v>140.980392156862</v>
      </c>
      <c r="S6" s="369">
        <v>140</v>
      </c>
      <c r="T6" s="109"/>
      <c r="U6" s="490">
        <v>2</v>
      </c>
      <c r="V6" s="488">
        <v>0</v>
      </c>
      <c r="W6" s="488">
        <v>2</v>
      </c>
      <c r="X6" s="488">
        <v>0</v>
      </c>
      <c r="Y6" s="488">
        <v>160</v>
      </c>
      <c r="Z6" s="157" t="str">
        <f t="shared" si="2"/>
        <v>1,3</v>
      </c>
      <c r="AA6" s="109"/>
      <c r="AB6" s="58">
        <v>2</v>
      </c>
      <c r="AC6" s="58">
        <v>0</v>
      </c>
      <c r="AD6" s="58">
        <v>2</v>
      </c>
      <c r="AE6" s="58" t="s">
        <v>337</v>
      </c>
      <c r="AF6" s="487" t="s">
        <v>708</v>
      </c>
      <c r="AG6" s="93">
        <v>0.1</v>
      </c>
      <c r="AH6" s="93">
        <v>0</v>
      </c>
      <c r="AI6" s="93">
        <v>0</v>
      </c>
      <c r="AJ6" s="93">
        <v>0</v>
      </c>
      <c r="AK6" s="93">
        <v>0</v>
      </c>
      <c r="AL6" s="385">
        <v>1</v>
      </c>
      <c r="AM6" s="385">
        <v>6</v>
      </c>
      <c r="AN6" s="385">
        <v>6</v>
      </c>
      <c r="AO6" s="157" t="str">
        <f t="shared" si="3"/>
        <v>7,7</v>
      </c>
      <c r="AP6" s="291" t="str">
        <f t="shared" si="0"/>
        <v/>
      </c>
      <c r="AQ6" s="93">
        <f t="shared" si="4"/>
        <v>0</v>
      </c>
      <c r="AR6" s="93">
        <f t="shared" si="5"/>
        <v>0</v>
      </c>
      <c r="AS6" s="497">
        <v>3</v>
      </c>
      <c r="AT6" s="495">
        <v>87</v>
      </c>
      <c r="AU6" s="495">
        <v>87</v>
      </c>
      <c r="AV6" s="322">
        <f>AU6-MIN(AU$4:AU$8)+1</f>
        <v>21</v>
      </c>
      <c r="AW6" s="322">
        <f>AT5-AT6</f>
        <v>10</v>
      </c>
      <c r="AX6" s="500">
        <f t="shared" ref="AX6:AX8" si="7">AW6/SUM($AW$4:$AW$8)</f>
        <v>0.10752688172043011</v>
      </c>
      <c r="AY6" s="351">
        <f>AY5+1</f>
        <v>3</v>
      </c>
      <c r="AZ6" s="351">
        <f t="shared" si="6"/>
        <v>4</v>
      </c>
      <c r="BA6" s="109"/>
      <c r="BB6" s="503">
        <f t="shared" ref="BB6:BB69" si="8">BB5+1</f>
        <v>3</v>
      </c>
      <c r="BC6" s="503">
        <v>1.22689075630252</v>
      </c>
      <c r="BD6" s="509">
        <v>102.009494949494</v>
      </c>
      <c r="BE6" s="510" t="s">
        <v>744</v>
      </c>
      <c r="BF6" s="95"/>
      <c r="BG6" s="95"/>
      <c r="BH6" s="95"/>
      <c r="BI6" s="95"/>
      <c r="BJ6" s="95"/>
      <c r="BK6" s="95"/>
      <c r="BL6" s="95"/>
      <c r="BM6" s="109"/>
      <c r="BN6" s="109"/>
      <c r="BO6" s="109"/>
      <c r="BP6" s="109"/>
      <c r="BQ6" s="109"/>
      <c r="BR6" s="109"/>
      <c r="BS6" s="109"/>
    </row>
    <row r="7" spans="1:71" ht="9.75" customHeight="1">
      <c r="A7" s="93">
        <v>1000</v>
      </c>
      <c r="B7" s="493">
        <v>3</v>
      </c>
      <c r="C7" s="369">
        <v>160</v>
      </c>
      <c r="D7" s="369">
        <v>159.01960784313701</v>
      </c>
      <c r="E7" s="369">
        <v>157.450980392156</v>
      </c>
      <c r="F7" s="369">
        <v>155.88235294117601</v>
      </c>
      <c r="G7" s="369">
        <v>154.31372549019599</v>
      </c>
      <c r="H7" s="369">
        <v>152.74509803921501</v>
      </c>
      <c r="I7" s="369">
        <v>151.56862745097999</v>
      </c>
      <c r="J7" s="369">
        <v>150.78431372548999</v>
      </c>
      <c r="K7" s="369">
        <v>150</v>
      </c>
      <c r="L7" s="369">
        <v>149.21568627450901</v>
      </c>
      <c r="M7" s="369">
        <v>148.43137254901899</v>
      </c>
      <c r="N7" s="369">
        <v>147.254901960784</v>
      </c>
      <c r="O7" s="369">
        <v>145.68627450980301</v>
      </c>
      <c r="P7" s="369">
        <v>144.117647058823</v>
      </c>
      <c r="Q7" s="369">
        <v>142.54901960784301</v>
      </c>
      <c r="R7" s="369">
        <v>140.980392156862</v>
      </c>
      <c r="S7" s="369">
        <v>140</v>
      </c>
      <c r="T7" s="109"/>
      <c r="U7" s="490">
        <v>3</v>
      </c>
      <c r="V7" s="488">
        <v>0</v>
      </c>
      <c r="W7" s="488">
        <v>3</v>
      </c>
      <c r="X7" s="488">
        <v>0</v>
      </c>
      <c r="Y7" s="488">
        <v>160</v>
      </c>
      <c r="Z7" s="157" t="str">
        <f t="shared" si="2"/>
        <v>1,4</v>
      </c>
      <c r="AA7" s="109"/>
      <c r="AB7" s="58">
        <v>3</v>
      </c>
      <c r="AC7" s="58">
        <v>0</v>
      </c>
      <c r="AD7" s="58">
        <v>3</v>
      </c>
      <c r="AE7" s="58" t="s">
        <v>240</v>
      </c>
      <c r="AF7" s="487" t="s">
        <v>707</v>
      </c>
      <c r="AG7" s="93">
        <v>0.1</v>
      </c>
      <c r="AH7" s="93">
        <v>107</v>
      </c>
      <c r="AI7" s="93">
        <v>500</v>
      </c>
      <c r="AJ7" s="93">
        <v>500</v>
      </c>
      <c r="AK7" s="93">
        <v>500</v>
      </c>
      <c r="AL7" s="385">
        <v>0</v>
      </c>
      <c r="AM7" s="385">
        <v>5</v>
      </c>
      <c r="AN7" s="385">
        <v>7</v>
      </c>
      <c r="AO7" s="157" t="str">
        <f t="shared" si="3"/>
        <v>8,6</v>
      </c>
      <c r="AP7" s="291" t="str">
        <f t="shared" si="0"/>
        <v>H</v>
      </c>
      <c r="AQ7" s="93">
        <f t="shared" si="4"/>
        <v>0</v>
      </c>
      <c r="AR7" s="93">
        <f t="shared" si="5"/>
        <v>0</v>
      </c>
      <c r="AS7" s="497">
        <v>4</v>
      </c>
      <c r="AT7" s="495">
        <v>77</v>
      </c>
      <c r="AU7" s="495">
        <v>77</v>
      </c>
      <c r="AV7" s="322">
        <f>AU7-MIN(AU$4:AU$8)+1</f>
        <v>11</v>
      </c>
      <c r="AW7" s="322">
        <f>AT6-AT7</f>
        <v>10</v>
      </c>
      <c r="AX7" s="500">
        <f t="shared" si="7"/>
        <v>0.10752688172043011</v>
      </c>
      <c r="AY7" s="351">
        <f>AY6+1</f>
        <v>4</v>
      </c>
      <c r="AZ7" s="351">
        <f t="shared" si="6"/>
        <v>5</v>
      </c>
      <c r="BA7" s="109"/>
      <c r="BB7" s="503">
        <f t="shared" si="8"/>
        <v>4</v>
      </c>
      <c r="BC7" s="503">
        <v>1.30252100840336</v>
      </c>
      <c r="BD7" s="509">
        <v>152.50424242424199</v>
      </c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</row>
    <row r="8" spans="1:71" ht="9.75" customHeight="1">
      <c r="A8" s="93">
        <v>1000</v>
      </c>
      <c r="B8" s="493">
        <v>4</v>
      </c>
      <c r="C8" s="369">
        <v>160</v>
      </c>
      <c r="D8" s="369">
        <v>159.01960784313701</v>
      </c>
      <c r="E8" s="369">
        <v>157.450980392156</v>
      </c>
      <c r="F8" s="369">
        <v>155.88235294117601</v>
      </c>
      <c r="G8" s="369">
        <v>154.31372549019599</v>
      </c>
      <c r="H8" s="369">
        <v>152.74509803921501</v>
      </c>
      <c r="I8" s="369">
        <v>151.56862745097999</v>
      </c>
      <c r="J8" s="369">
        <v>150.78431372548999</v>
      </c>
      <c r="K8" s="369">
        <v>150</v>
      </c>
      <c r="L8" s="369">
        <v>149.21568627450901</v>
      </c>
      <c r="M8" s="369">
        <v>148.43137254901899</v>
      </c>
      <c r="N8" s="369">
        <v>147.254901960784</v>
      </c>
      <c r="O8" s="369">
        <v>145.68627450980301</v>
      </c>
      <c r="P8" s="369">
        <v>144.117647058823</v>
      </c>
      <c r="Q8" s="369">
        <v>142.54901960784301</v>
      </c>
      <c r="R8" s="369">
        <v>140.980392156862</v>
      </c>
      <c r="S8" s="369">
        <v>140</v>
      </c>
      <c r="T8" s="109"/>
      <c r="U8" s="490">
        <v>4</v>
      </c>
      <c r="V8" s="488">
        <v>0</v>
      </c>
      <c r="W8" s="488">
        <v>4</v>
      </c>
      <c r="X8" s="488">
        <v>0</v>
      </c>
      <c r="Y8" s="488">
        <v>160</v>
      </c>
      <c r="Z8" s="157" t="str">
        <f t="shared" si="2"/>
        <v>1,5</v>
      </c>
      <c r="AA8" s="109"/>
      <c r="AB8" s="58">
        <v>4</v>
      </c>
      <c r="AC8" s="58">
        <v>0</v>
      </c>
      <c r="AD8" s="58">
        <v>4</v>
      </c>
      <c r="AE8" s="58" t="s">
        <v>338</v>
      </c>
      <c r="AF8" s="487" t="s">
        <v>708</v>
      </c>
      <c r="AG8" s="93">
        <v>0.1</v>
      </c>
      <c r="AH8" s="93">
        <v>0</v>
      </c>
      <c r="AI8" s="93">
        <v>0</v>
      </c>
      <c r="AJ8" s="93">
        <v>0</v>
      </c>
      <c r="AK8" s="93">
        <v>0</v>
      </c>
      <c r="AL8" s="385">
        <v>1</v>
      </c>
      <c r="AM8" s="385">
        <v>6</v>
      </c>
      <c r="AN8" s="385">
        <v>7</v>
      </c>
      <c r="AO8" s="157" t="str">
        <f t="shared" si="3"/>
        <v>8,7</v>
      </c>
      <c r="AP8" s="291" t="str">
        <f t="shared" si="0"/>
        <v/>
      </c>
      <c r="AQ8" s="93">
        <f t="shared" si="4"/>
        <v>0</v>
      </c>
      <c r="AR8" s="93">
        <f t="shared" si="5"/>
        <v>0</v>
      </c>
      <c r="AS8" s="497">
        <v>5</v>
      </c>
      <c r="AT8" s="495">
        <v>67</v>
      </c>
      <c r="AU8" s="495">
        <v>67</v>
      </c>
      <c r="AV8" s="322">
        <f>AU8-MIN(AU$4:AU$8)+1</f>
        <v>1</v>
      </c>
      <c r="AW8" s="322">
        <f>AT7-AT8</f>
        <v>10</v>
      </c>
      <c r="AX8" s="500">
        <f t="shared" si="7"/>
        <v>0.10752688172043011</v>
      </c>
      <c r="AY8" s="351">
        <f>AY7+1</f>
        <v>5</v>
      </c>
      <c r="AZ8" s="351">
        <f t="shared" si="6"/>
        <v>6</v>
      </c>
      <c r="BA8" s="109"/>
      <c r="BB8" s="503">
        <f t="shared" si="8"/>
        <v>5</v>
      </c>
      <c r="BC8" s="503">
        <v>1.3781512605041999</v>
      </c>
      <c r="BD8" s="509">
        <v>202.99898989898901</v>
      </c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</row>
    <row r="9" spans="1:71" ht="9.75" customHeight="1">
      <c r="A9" s="93">
        <v>1000</v>
      </c>
      <c r="B9" s="493">
        <v>5</v>
      </c>
      <c r="C9" s="369">
        <v>160</v>
      </c>
      <c r="D9" s="369">
        <v>159.01960784313701</v>
      </c>
      <c r="E9" s="369">
        <v>157.450980392156</v>
      </c>
      <c r="F9" s="369">
        <v>155.88235294117601</v>
      </c>
      <c r="G9" s="369">
        <v>154.31372549019599</v>
      </c>
      <c r="H9" s="369">
        <v>152.74509803921501</v>
      </c>
      <c r="I9" s="369">
        <v>151.56862745097999</v>
      </c>
      <c r="J9" s="369">
        <v>150.78431372548999</v>
      </c>
      <c r="K9" s="369">
        <v>150</v>
      </c>
      <c r="L9" s="369">
        <v>149.21568627450901</v>
      </c>
      <c r="M9" s="369">
        <v>148.43137254901899</v>
      </c>
      <c r="N9" s="369">
        <v>147.254901960784</v>
      </c>
      <c r="O9" s="369">
        <v>145.68627450980301</v>
      </c>
      <c r="P9" s="369">
        <v>144.117647058823</v>
      </c>
      <c r="Q9" s="369">
        <v>142.54901960784301</v>
      </c>
      <c r="R9" s="369">
        <v>140.980392156862</v>
      </c>
      <c r="S9" s="369">
        <v>140</v>
      </c>
      <c r="T9" s="109"/>
      <c r="U9" s="490">
        <v>5</v>
      </c>
      <c r="V9" s="488">
        <v>0</v>
      </c>
      <c r="W9" s="488">
        <v>5</v>
      </c>
      <c r="X9" s="488">
        <v>0</v>
      </c>
      <c r="Y9" s="488">
        <v>160</v>
      </c>
      <c r="Z9" s="157" t="str">
        <f t="shared" si="2"/>
        <v>1,6</v>
      </c>
      <c r="AA9" s="109"/>
      <c r="AB9" s="58">
        <v>5</v>
      </c>
      <c r="AC9" s="58">
        <v>0</v>
      </c>
      <c r="AD9" s="58">
        <v>5</v>
      </c>
      <c r="AE9" s="58" t="s">
        <v>120</v>
      </c>
      <c r="AF9" s="487" t="s">
        <v>707</v>
      </c>
      <c r="AG9" s="93">
        <v>0.1</v>
      </c>
      <c r="AH9" s="93">
        <v>107</v>
      </c>
      <c r="AI9" s="93">
        <v>500</v>
      </c>
      <c r="AJ9" s="93">
        <v>500</v>
      </c>
      <c r="AK9" s="93">
        <v>500</v>
      </c>
      <c r="AL9" s="385">
        <v>0</v>
      </c>
      <c r="AM9" s="385">
        <v>5</v>
      </c>
      <c r="AN9" s="385">
        <v>8</v>
      </c>
      <c r="AO9" s="157" t="str">
        <f t="shared" si="3"/>
        <v>9,6</v>
      </c>
      <c r="AP9" s="291" t="str">
        <f t="shared" si="0"/>
        <v>H</v>
      </c>
      <c r="AQ9" s="93">
        <f t="shared" si="4"/>
        <v>0</v>
      </c>
      <c r="AR9" s="93">
        <f t="shared" si="5"/>
        <v>0</v>
      </c>
      <c r="AS9" s="497"/>
      <c r="AT9" s="497"/>
      <c r="AU9" s="497"/>
      <c r="AV9" s="497"/>
      <c r="AW9" s="497"/>
      <c r="AX9" s="498">
        <f>SUM(AX4:AX8)</f>
        <v>1</v>
      </c>
      <c r="AY9" s="351"/>
      <c r="AZ9" s="351"/>
      <c r="BA9" s="109"/>
      <c r="BB9" s="503">
        <f t="shared" si="8"/>
        <v>6</v>
      </c>
      <c r="BC9" s="503">
        <v>1.45378151260504</v>
      </c>
      <c r="BD9" s="509">
        <v>253.49373737373699</v>
      </c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</row>
    <row r="10" spans="1:71" ht="9.75" customHeight="1">
      <c r="A10" s="93">
        <v>500</v>
      </c>
      <c r="B10" s="493">
        <v>6</v>
      </c>
      <c r="C10" s="369">
        <v>160</v>
      </c>
      <c r="D10" s="369">
        <v>159.01960784313701</v>
      </c>
      <c r="E10" s="369">
        <v>157.450980392156</v>
      </c>
      <c r="F10" s="369">
        <v>155.88235294117601</v>
      </c>
      <c r="G10" s="369">
        <v>154.31372549019599</v>
      </c>
      <c r="H10" s="369">
        <v>152.74509803921501</v>
      </c>
      <c r="I10" s="369">
        <v>105</v>
      </c>
      <c r="J10" s="369">
        <v>105</v>
      </c>
      <c r="K10" s="369">
        <v>105</v>
      </c>
      <c r="L10" s="369">
        <v>105</v>
      </c>
      <c r="M10" s="369">
        <v>105</v>
      </c>
      <c r="N10" s="369">
        <v>147.254901960784</v>
      </c>
      <c r="O10" s="369">
        <v>145.68627450980301</v>
      </c>
      <c r="P10" s="369">
        <v>144.117647058823</v>
      </c>
      <c r="Q10" s="369">
        <v>142.54901960784301</v>
      </c>
      <c r="R10" s="369">
        <v>140.980392156862</v>
      </c>
      <c r="S10" s="369">
        <v>140</v>
      </c>
      <c r="T10" s="109"/>
      <c r="U10" s="490">
        <v>6</v>
      </c>
      <c r="V10" s="488">
        <v>0</v>
      </c>
      <c r="W10" s="488">
        <v>6</v>
      </c>
      <c r="X10" s="488">
        <v>0</v>
      </c>
      <c r="Y10" s="488">
        <v>160</v>
      </c>
      <c r="Z10" s="157" t="str">
        <f t="shared" si="2"/>
        <v>1,7</v>
      </c>
      <c r="AA10" s="109"/>
      <c r="AB10" s="58">
        <v>6</v>
      </c>
      <c r="AC10" s="58">
        <v>0</v>
      </c>
      <c r="AD10" s="58">
        <v>6</v>
      </c>
      <c r="AE10" s="58" t="s">
        <v>339</v>
      </c>
      <c r="AF10" s="487" t="s">
        <v>708</v>
      </c>
      <c r="AG10" s="93">
        <v>0.1</v>
      </c>
      <c r="AH10" s="93">
        <v>0</v>
      </c>
      <c r="AI10" s="93">
        <v>0</v>
      </c>
      <c r="AJ10" s="93">
        <v>0</v>
      </c>
      <c r="AK10" s="93">
        <v>0</v>
      </c>
      <c r="AL10" s="385">
        <v>1</v>
      </c>
      <c r="AM10" s="385">
        <v>6</v>
      </c>
      <c r="AN10" s="385">
        <v>8</v>
      </c>
      <c r="AO10" s="157" t="str">
        <f t="shared" si="3"/>
        <v>9,7</v>
      </c>
      <c r="AP10" s="291" t="str">
        <f t="shared" si="0"/>
        <v/>
      </c>
      <c r="AQ10" s="93">
        <f t="shared" si="4"/>
        <v>0</v>
      </c>
      <c r="AR10" s="93">
        <f t="shared" si="5"/>
        <v>0</v>
      </c>
      <c r="AS10" s="497"/>
      <c r="AT10" s="497"/>
      <c r="AU10" s="497"/>
      <c r="AV10" s="497"/>
      <c r="AW10" s="497"/>
      <c r="AX10" s="501"/>
      <c r="AY10" s="351"/>
      <c r="AZ10" s="351"/>
      <c r="BA10" s="109"/>
      <c r="BB10" s="503">
        <f t="shared" si="8"/>
        <v>7</v>
      </c>
      <c r="BC10" s="503">
        <v>1.52941176470588</v>
      </c>
      <c r="BD10" s="509">
        <v>303.98848484848401</v>
      </c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</row>
    <row r="11" spans="1:71" ht="9.75" customHeight="1">
      <c r="A11" s="93">
        <v>500</v>
      </c>
      <c r="B11" s="493">
        <v>7</v>
      </c>
      <c r="C11" s="369">
        <v>160</v>
      </c>
      <c r="D11" s="369">
        <v>159.01960784313701</v>
      </c>
      <c r="E11" s="369">
        <v>157.450980392156</v>
      </c>
      <c r="F11" s="369">
        <v>155.88235294117601</v>
      </c>
      <c r="G11" s="369">
        <v>154.31372549019599</v>
      </c>
      <c r="H11" s="369">
        <v>152.74509803921501</v>
      </c>
      <c r="I11" s="369">
        <v>105</v>
      </c>
      <c r="J11" s="369">
        <v>95</v>
      </c>
      <c r="K11" s="369">
        <v>95</v>
      </c>
      <c r="L11" s="369">
        <v>95</v>
      </c>
      <c r="M11" s="369">
        <v>105</v>
      </c>
      <c r="N11" s="369">
        <v>147.254901960784</v>
      </c>
      <c r="O11" s="369">
        <v>145.68627450980301</v>
      </c>
      <c r="P11" s="369">
        <v>144.117647058823</v>
      </c>
      <c r="Q11" s="369">
        <v>142.54901960784301</v>
      </c>
      <c r="R11" s="369">
        <v>140.980392156862</v>
      </c>
      <c r="S11" s="369">
        <v>140</v>
      </c>
      <c r="T11" s="109"/>
      <c r="U11" s="490">
        <v>7</v>
      </c>
      <c r="V11" s="488">
        <v>0</v>
      </c>
      <c r="W11" s="488">
        <v>7</v>
      </c>
      <c r="X11" s="488">
        <v>0</v>
      </c>
      <c r="Y11" s="488">
        <v>160</v>
      </c>
      <c r="Z11" s="157" t="str">
        <f t="shared" si="2"/>
        <v>1,8</v>
      </c>
      <c r="AA11" s="109"/>
      <c r="AB11" s="58">
        <v>7</v>
      </c>
      <c r="AC11" s="58">
        <v>0</v>
      </c>
      <c r="AD11" s="58">
        <v>7</v>
      </c>
      <c r="AE11" s="58" t="s">
        <v>241</v>
      </c>
      <c r="AF11" s="487" t="s">
        <v>707</v>
      </c>
      <c r="AG11" s="93">
        <v>0.1</v>
      </c>
      <c r="AH11" s="93">
        <v>107</v>
      </c>
      <c r="AI11" s="93">
        <v>500</v>
      </c>
      <c r="AJ11" s="93">
        <v>500</v>
      </c>
      <c r="AK11" s="93">
        <v>500</v>
      </c>
      <c r="AL11" s="385">
        <v>0</v>
      </c>
      <c r="AM11" s="385">
        <v>5</v>
      </c>
      <c r="AN11" s="385">
        <v>9</v>
      </c>
      <c r="AO11" s="157" t="str">
        <f t="shared" si="3"/>
        <v>10,6</v>
      </c>
      <c r="AP11" s="291" t="str">
        <f t="shared" si="0"/>
        <v>H</v>
      </c>
      <c r="AQ11" s="93">
        <f t="shared" si="4"/>
        <v>0</v>
      </c>
      <c r="AR11" s="93">
        <f t="shared" si="5"/>
        <v>0</v>
      </c>
      <c r="AS11" s="351"/>
      <c r="AT11" s="351"/>
      <c r="AU11" s="351"/>
      <c r="AV11" s="351"/>
      <c r="AW11" s="351"/>
      <c r="AX11" s="351"/>
      <c r="AY11" s="351"/>
      <c r="AZ11" s="351"/>
      <c r="BA11" s="109"/>
      <c r="BB11" s="503">
        <f t="shared" si="8"/>
        <v>8</v>
      </c>
      <c r="BC11" s="503">
        <v>1.6050420168067201</v>
      </c>
      <c r="BD11" s="509">
        <v>354.48323232323202</v>
      </c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</row>
    <row r="12" spans="1:71" ht="9.75" customHeight="1">
      <c r="A12" s="93">
        <v>500</v>
      </c>
      <c r="B12" s="493">
        <v>8</v>
      </c>
      <c r="C12" s="369">
        <v>160</v>
      </c>
      <c r="D12" s="369">
        <v>159.01960784313701</v>
      </c>
      <c r="E12" s="369">
        <v>157.450980392156</v>
      </c>
      <c r="F12" s="369">
        <v>155.88235294117601</v>
      </c>
      <c r="G12" s="369">
        <v>154.31372549019599</v>
      </c>
      <c r="H12" s="369">
        <v>152.74509803921501</v>
      </c>
      <c r="I12" s="369">
        <v>105</v>
      </c>
      <c r="J12" s="369">
        <v>95</v>
      </c>
      <c r="K12" s="369">
        <v>95</v>
      </c>
      <c r="L12" s="369">
        <v>95</v>
      </c>
      <c r="M12" s="369">
        <v>105</v>
      </c>
      <c r="N12" s="369">
        <v>147.254901960784</v>
      </c>
      <c r="O12" s="369">
        <v>145.68627450980301</v>
      </c>
      <c r="P12" s="369">
        <v>144.117647058823</v>
      </c>
      <c r="Q12" s="369">
        <v>142.54901960784301</v>
      </c>
      <c r="R12" s="369">
        <v>140.980392156862</v>
      </c>
      <c r="S12" s="369">
        <v>140</v>
      </c>
      <c r="T12" s="109"/>
      <c r="U12" s="490">
        <v>8</v>
      </c>
      <c r="V12" s="488">
        <v>0</v>
      </c>
      <c r="W12" s="488">
        <v>8</v>
      </c>
      <c r="X12" s="488">
        <v>0</v>
      </c>
      <c r="Y12" s="488">
        <v>160</v>
      </c>
      <c r="Z12" s="157" t="str">
        <f t="shared" si="2"/>
        <v>1,9</v>
      </c>
      <c r="AA12" s="109"/>
      <c r="AB12" s="58">
        <v>8</v>
      </c>
      <c r="AC12" s="58">
        <v>0</v>
      </c>
      <c r="AD12" s="58">
        <v>8</v>
      </c>
      <c r="AE12" s="58" t="s">
        <v>709</v>
      </c>
      <c r="AF12" s="487" t="s">
        <v>708</v>
      </c>
      <c r="AG12" s="93">
        <v>0.1</v>
      </c>
      <c r="AH12" s="93">
        <v>0</v>
      </c>
      <c r="AI12" s="93">
        <v>0</v>
      </c>
      <c r="AJ12" s="93">
        <v>0</v>
      </c>
      <c r="AK12" s="93">
        <v>0</v>
      </c>
      <c r="AL12" s="385">
        <v>1</v>
      </c>
      <c r="AM12" s="385">
        <v>6</v>
      </c>
      <c r="AN12" s="385">
        <v>9</v>
      </c>
      <c r="AO12" s="157" t="str">
        <f t="shared" si="3"/>
        <v>10,7</v>
      </c>
      <c r="AP12" s="291" t="str">
        <f t="shared" si="0"/>
        <v/>
      </c>
      <c r="AQ12" s="93">
        <f t="shared" si="4"/>
        <v>0</v>
      </c>
      <c r="AR12" s="93">
        <f t="shared" si="5"/>
        <v>0</v>
      </c>
      <c r="AS12" s="351"/>
      <c r="AT12" s="351"/>
      <c r="AU12" s="351"/>
      <c r="AV12" s="351"/>
      <c r="AW12" s="351"/>
      <c r="AX12" s="351"/>
      <c r="AY12" s="351"/>
      <c r="AZ12" s="351"/>
      <c r="BA12" s="109"/>
      <c r="BB12" s="503">
        <f t="shared" si="8"/>
        <v>9</v>
      </c>
      <c r="BC12" s="503">
        <v>1.6806722689075599</v>
      </c>
      <c r="BD12" s="509">
        <v>404.977979797979</v>
      </c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</row>
    <row r="13" spans="1:71" ht="9.75" customHeight="1">
      <c r="A13" s="93">
        <v>500</v>
      </c>
      <c r="B13" s="493">
        <v>9</v>
      </c>
      <c r="C13" s="369">
        <v>160</v>
      </c>
      <c r="D13" s="369">
        <v>159.01960784313701</v>
      </c>
      <c r="E13" s="369">
        <v>157.450980392156</v>
      </c>
      <c r="F13" s="369">
        <v>155.88235294117601</v>
      </c>
      <c r="G13" s="369">
        <v>154.31372549019599</v>
      </c>
      <c r="H13" s="369">
        <v>152.74509803921501</v>
      </c>
      <c r="I13" s="369">
        <v>105</v>
      </c>
      <c r="J13" s="369">
        <v>95</v>
      </c>
      <c r="K13" s="369">
        <v>95</v>
      </c>
      <c r="L13" s="369">
        <v>95</v>
      </c>
      <c r="M13" s="369">
        <v>105</v>
      </c>
      <c r="N13" s="369">
        <v>147.254901960784</v>
      </c>
      <c r="O13" s="369">
        <v>145.68627450980301</v>
      </c>
      <c r="P13" s="369">
        <v>144.117647058823</v>
      </c>
      <c r="Q13" s="369">
        <v>142.54901960784301</v>
      </c>
      <c r="R13" s="369">
        <v>140.980392156862</v>
      </c>
      <c r="S13" s="369">
        <v>140</v>
      </c>
      <c r="T13" s="109"/>
      <c r="U13" s="490">
        <v>9</v>
      </c>
      <c r="V13" s="488">
        <v>0</v>
      </c>
      <c r="W13" s="488">
        <v>9</v>
      </c>
      <c r="X13" s="488">
        <v>0</v>
      </c>
      <c r="Y13" s="488">
        <v>160</v>
      </c>
      <c r="Z13" s="157" t="str">
        <f t="shared" si="2"/>
        <v>1,10</v>
      </c>
      <c r="AA13" s="109"/>
      <c r="AB13" s="58">
        <v>9</v>
      </c>
      <c r="AC13" s="58">
        <v>0</v>
      </c>
      <c r="AD13" s="58">
        <v>9</v>
      </c>
      <c r="AE13" s="58" t="s">
        <v>710</v>
      </c>
      <c r="AF13" s="487" t="s">
        <v>707</v>
      </c>
      <c r="AG13" s="93">
        <v>0.1</v>
      </c>
      <c r="AH13" s="93">
        <v>107</v>
      </c>
      <c r="AI13" s="93">
        <v>500</v>
      </c>
      <c r="AJ13" s="93">
        <v>500</v>
      </c>
      <c r="AK13" s="93">
        <v>500</v>
      </c>
      <c r="AL13" s="385">
        <v>0</v>
      </c>
      <c r="AM13" s="385">
        <v>5</v>
      </c>
      <c r="AN13" s="385">
        <v>10</v>
      </c>
      <c r="AO13" s="157" t="str">
        <f t="shared" si="3"/>
        <v>11,6</v>
      </c>
      <c r="AP13" s="291" t="str">
        <f t="shared" si="0"/>
        <v>H</v>
      </c>
      <c r="AQ13" s="93">
        <f t="shared" si="4"/>
        <v>0</v>
      </c>
      <c r="AR13" s="93">
        <f t="shared" si="5"/>
        <v>0</v>
      </c>
      <c r="AS13" s="351"/>
      <c r="AT13" s="351"/>
      <c r="AU13" s="351"/>
      <c r="AV13" s="351"/>
      <c r="AW13" s="351"/>
      <c r="AX13" s="351"/>
      <c r="AY13" s="351"/>
      <c r="AZ13" s="351"/>
      <c r="BA13" s="109"/>
      <c r="BB13" s="503">
        <f t="shared" si="8"/>
        <v>10</v>
      </c>
      <c r="BC13" s="503">
        <v>1.7563025210084</v>
      </c>
      <c r="BD13" s="509">
        <v>455.47272727272701</v>
      </c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</row>
    <row r="14" spans="1:71" ht="9.75" customHeight="1">
      <c r="A14" s="93">
        <v>500</v>
      </c>
      <c r="B14" s="493">
        <v>10</v>
      </c>
      <c r="C14" s="369">
        <v>160</v>
      </c>
      <c r="D14" s="369">
        <v>159.01960784313701</v>
      </c>
      <c r="E14" s="369">
        <v>157.450980392156</v>
      </c>
      <c r="F14" s="369">
        <v>155.88235294117601</v>
      </c>
      <c r="G14" s="369">
        <v>154.31372549019599</v>
      </c>
      <c r="H14" s="369">
        <v>152.74509803921501</v>
      </c>
      <c r="I14" s="369">
        <v>105</v>
      </c>
      <c r="J14" s="369">
        <v>105</v>
      </c>
      <c r="K14" s="369">
        <v>105</v>
      </c>
      <c r="L14" s="369">
        <v>105</v>
      </c>
      <c r="M14" s="369">
        <v>105</v>
      </c>
      <c r="N14" s="369">
        <v>147.254901960784</v>
      </c>
      <c r="O14" s="369">
        <v>145.68627450980301</v>
      </c>
      <c r="P14" s="369">
        <v>144.117647058823</v>
      </c>
      <c r="Q14" s="369">
        <v>142.54901960784301</v>
      </c>
      <c r="R14" s="369">
        <v>140.980392156862</v>
      </c>
      <c r="S14" s="369">
        <v>140</v>
      </c>
      <c r="T14" s="109"/>
      <c r="U14" s="490">
        <v>10</v>
      </c>
      <c r="V14" s="488">
        <v>0</v>
      </c>
      <c r="W14" s="488">
        <v>10</v>
      </c>
      <c r="X14" s="488">
        <v>0</v>
      </c>
      <c r="Y14" s="488">
        <v>160</v>
      </c>
      <c r="Z14" s="157" t="str">
        <f t="shared" si="2"/>
        <v>1,11</v>
      </c>
      <c r="AA14" s="109"/>
      <c r="AB14" s="58">
        <v>10</v>
      </c>
      <c r="AC14" s="58">
        <v>0</v>
      </c>
      <c r="AD14" s="58">
        <v>10</v>
      </c>
      <c r="AE14" s="58" t="s">
        <v>711</v>
      </c>
      <c r="AF14" s="487" t="s">
        <v>707</v>
      </c>
      <c r="AG14" s="93">
        <v>0.1</v>
      </c>
      <c r="AH14" s="93">
        <v>107</v>
      </c>
      <c r="AI14" s="93">
        <v>500</v>
      </c>
      <c r="AJ14" s="93">
        <v>500</v>
      </c>
      <c r="AK14" s="93">
        <v>500</v>
      </c>
      <c r="AL14" s="385">
        <v>0</v>
      </c>
      <c r="AM14" s="385">
        <v>6</v>
      </c>
      <c r="AN14" s="385">
        <v>11</v>
      </c>
      <c r="AO14" s="157" t="str">
        <f t="shared" si="3"/>
        <v>12,7</v>
      </c>
      <c r="AP14" s="291" t="str">
        <f t="shared" si="0"/>
        <v>H</v>
      </c>
      <c r="AQ14" s="93">
        <f t="shared" si="4"/>
        <v>0</v>
      </c>
      <c r="AR14" s="93">
        <f t="shared" si="5"/>
        <v>0</v>
      </c>
      <c r="AS14" s="351"/>
      <c r="AT14" s="351"/>
      <c r="AU14" s="351"/>
      <c r="AV14" s="351"/>
      <c r="AW14" s="351"/>
      <c r="AX14" s="351"/>
      <c r="AY14" s="351"/>
      <c r="AZ14" s="351"/>
      <c r="BA14" s="109"/>
      <c r="BB14" s="503">
        <f t="shared" si="8"/>
        <v>11</v>
      </c>
      <c r="BC14" s="503">
        <v>1.8319327731092401</v>
      </c>
      <c r="BD14" s="509">
        <v>505.967474747474</v>
      </c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</row>
    <row r="15" spans="1:71" ht="9.75" customHeight="1">
      <c r="A15" s="93">
        <v>1000</v>
      </c>
      <c r="B15" s="493">
        <v>11</v>
      </c>
      <c r="C15" s="369">
        <v>160</v>
      </c>
      <c r="D15" s="369">
        <v>159.01960784313701</v>
      </c>
      <c r="E15" s="369">
        <v>157.450980392156</v>
      </c>
      <c r="F15" s="369">
        <v>155.88235294117601</v>
      </c>
      <c r="G15" s="369">
        <v>154.31372549019599</v>
      </c>
      <c r="H15" s="369">
        <v>152.74509803921501</v>
      </c>
      <c r="I15" s="369">
        <v>151.56862745097999</v>
      </c>
      <c r="J15" s="369">
        <v>150.78431372548999</v>
      </c>
      <c r="K15" s="369">
        <v>150</v>
      </c>
      <c r="L15" s="369">
        <v>149.21568627450901</v>
      </c>
      <c r="M15" s="369">
        <v>148.43137254901899</v>
      </c>
      <c r="N15" s="369">
        <v>147.254901960784</v>
      </c>
      <c r="O15" s="369">
        <v>145.68627450980301</v>
      </c>
      <c r="P15" s="369">
        <v>144.117647058823</v>
      </c>
      <c r="Q15" s="369">
        <v>142.54901960784301</v>
      </c>
      <c r="R15" s="369">
        <v>140.980392156862</v>
      </c>
      <c r="S15" s="369">
        <v>140</v>
      </c>
      <c r="T15" s="109"/>
      <c r="U15" s="490">
        <v>11</v>
      </c>
      <c r="V15" s="488">
        <v>0</v>
      </c>
      <c r="W15" s="488">
        <v>11</v>
      </c>
      <c r="X15" s="488">
        <v>0</v>
      </c>
      <c r="Y15" s="488">
        <v>160</v>
      </c>
      <c r="Z15" s="157" t="str">
        <f t="shared" si="2"/>
        <v>1,12</v>
      </c>
      <c r="AA15" s="109"/>
      <c r="AB15" s="58">
        <v>11</v>
      </c>
      <c r="AC15" s="58">
        <v>0</v>
      </c>
      <c r="AD15" s="58">
        <v>11</v>
      </c>
      <c r="AE15" s="58" t="s">
        <v>712</v>
      </c>
      <c r="AF15" s="487" t="s">
        <v>708</v>
      </c>
      <c r="AG15" s="93">
        <v>0.1</v>
      </c>
      <c r="AH15" s="93">
        <v>0</v>
      </c>
      <c r="AI15" s="93">
        <v>0</v>
      </c>
      <c r="AJ15" s="93">
        <v>0</v>
      </c>
      <c r="AK15" s="93">
        <v>0</v>
      </c>
      <c r="AL15" s="385">
        <v>1</v>
      </c>
      <c r="AM15" s="385">
        <v>6</v>
      </c>
      <c r="AN15" s="385">
        <v>10</v>
      </c>
      <c r="AO15" s="157" t="str">
        <f t="shared" si="3"/>
        <v>11,7</v>
      </c>
      <c r="AP15" s="291" t="str">
        <f t="shared" si="0"/>
        <v/>
      </c>
      <c r="AQ15" s="93">
        <f t="shared" si="4"/>
        <v>0</v>
      </c>
      <c r="AR15" s="93">
        <f t="shared" si="5"/>
        <v>0</v>
      </c>
      <c r="AS15" s="351"/>
      <c r="AT15" s="351"/>
      <c r="AU15" s="351"/>
      <c r="AV15" s="351"/>
      <c r="AW15" s="351"/>
      <c r="AX15" s="351"/>
      <c r="AY15" s="351"/>
      <c r="AZ15" s="351"/>
      <c r="BA15" s="109"/>
      <c r="BB15" s="503">
        <f t="shared" si="8"/>
        <v>12</v>
      </c>
      <c r="BC15" s="503">
        <v>1.9075630252100799</v>
      </c>
      <c r="BD15" s="509">
        <v>556.46222222222195</v>
      </c>
      <c r="BE15" s="109"/>
      <c r="BF15" s="109"/>
      <c r="BG15" s="109"/>
      <c r="BH15" s="109"/>
      <c r="BI15" s="109"/>
      <c r="BJ15" s="109"/>
      <c r="BK15" s="109"/>
      <c r="BL15" s="109"/>
      <c r="BM15" s="109"/>
      <c r="BN15" s="109"/>
      <c r="BO15" s="109"/>
      <c r="BP15" s="109"/>
      <c r="BQ15" s="109"/>
      <c r="BR15" s="109"/>
      <c r="BS15" s="109"/>
    </row>
    <row r="16" spans="1:71" ht="9.75" customHeight="1">
      <c r="A16" s="93">
        <v>1000</v>
      </c>
      <c r="B16" s="493">
        <v>12</v>
      </c>
      <c r="C16" s="369">
        <v>160</v>
      </c>
      <c r="D16" s="369">
        <v>159.01960784313701</v>
      </c>
      <c r="E16" s="369">
        <v>157.450980392156</v>
      </c>
      <c r="F16" s="369">
        <v>155.88235294117601</v>
      </c>
      <c r="G16" s="369">
        <v>154.31372549019599</v>
      </c>
      <c r="H16" s="369">
        <v>152.74509803921501</v>
      </c>
      <c r="I16" s="369">
        <v>151.56862745097999</v>
      </c>
      <c r="J16" s="369">
        <v>150.78431372548999</v>
      </c>
      <c r="K16" s="369">
        <v>150</v>
      </c>
      <c r="L16" s="369">
        <v>149.21568627450901</v>
      </c>
      <c r="M16" s="369">
        <v>148.43137254901899</v>
      </c>
      <c r="N16" s="369">
        <v>147.254901960784</v>
      </c>
      <c r="O16" s="369">
        <v>145.68627450980301</v>
      </c>
      <c r="P16" s="369">
        <v>144.117647058823</v>
      </c>
      <c r="Q16" s="369">
        <v>142.54901960784301</v>
      </c>
      <c r="R16" s="369">
        <v>140.980392156862</v>
      </c>
      <c r="S16" s="369">
        <v>140</v>
      </c>
      <c r="T16" s="109"/>
      <c r="U16" s="490">
        <v>12</v>
      </c>
      <c r="V16" s="488">
        <v>0</v>
      </c>
      <c r="W16" s="488">
        <v>12</v>
      </c>
      <c r="X16" s="488">
        <v>0</v>
      </c>
      <c r="Y16" s="488">
        <v>160</v>
      </c>
      <c r="Z16" s="157" t="str">
        <f t="shared" si="2"/>
        <v>1,13</v>
      </c>
      <c r="AA16" s="109"/>
      <c r="AB16" s="58">
        <v>12</v>
      </c>
      <c r="AC16" s="58">
        <v>0</v>
      </c>
      <c r="AD16" s="58">
        <v>12</v>
      </c>
      <c r="AE16" s="58" t="s">
        <v>253</v>
      </c>
      <c r="AF16" s="487" t="s">
        <v>707</v>
      </c>
      <c r="AG16" s="93">
        <v>0.1</v>
      </c>
      <c r="AH16" s="93">
        <v>107</v>
      </c>
      <c r="AI16" s="93">
        <v>500</v>
      </c>
      <c r="AJ16" s="93">
        <v>500</v>
      </c>
      <c r="AK16" s="93">
        <v>500</v>
      </c>
      <c r="AL16" s="385">
        <v>0</v>
      </c>
      <c r="AM16" s="385">
        <v>7</v>
      </c>
      <c r="AN16" s="385">
        <v>5</v>
      </c>
      <c r="AO16" s="157" t="str">
        <f t="shared" si="3"/>
        <v>6,8</v>
      </c>
      <c r="AP16" s="291" t="str">
        <f t="shared" si="0"/>
        <v>H</v>
      </c>
      <c r="AQ16" s="93">
        <f t="shared" si="4"/>
        <v>0</v>
      </c>
      <c r="AR16" s="93">
        <f t="shared" si="5"/>
        <v>0</v>
      </c>
      <c r="AS16" s="351"/>
      <c r="AT16" s="351"/>
      <c r="AU16" s="351"/>
      <c r="AV16" s="351"/>
      <c r="AW16" s="351"/>
      <c r="AX16" s="351"/>
      <c r="AY16" s="351"/>
      <c r="AZ16" s="351"/>
      <c r="BA16" s="109"/>
      <c r="BB16" s="503">
        <f t="shared" si="8"/>
        <v>13</v>
      </c>
      <c r="BC16" s="503">
        <v>1.98319327731092</v>
      </c>
      <c r="BD16" s="509">
        <v>606.95696969696905</v>
      </c>
      <c r="BE16" s="109"/>
      <c r="BF16" s="109"/>
      <c r="BG16" s="109"/>
      <c r="BH16" s="109"/>
      <c r="BI16" s="109"/>
      <c r="BJ16" s="109"/>
      <c r="BK16" s="109"/>
      <c r="BL16" s="109"/>
      <c r="BM16" s="109"/>
      <c r="BN16" s="109"/>
      <c r="BO16" s="109"/>
      <c r="BP16" s="109"/>
      <c r="BQ16" s="109"/>
      <c r="BR16" s="109"/>
      <c r="BS16" s="109"/>
    </row>
    <row r="17" spans="1:71" ht="9.75" customHeight="1">
      <c r="A17" s="93">
        <v>1000</v>
      </c>
      <c r="B17" s="493">
        <v>13</v>
      </c>
      <c r="C17" s="369">
        <v>160</v>
      </c>
      <c r="D17" s="369">
        <v>159.01960784313701</v>
      </c>
      <c r="E17" s="369">
        <v>157.450980392156</v>
      </c>
      <c r="F17" s="369">
        <v>155.88235294117601</v>
      </c>
      <c r="G17" s="369">
        <v>154.31372549019599</v>
      </c>
      <c r="H17" s="369">
        <v>152.74509803921501</v>
      </c>
      <c r="I17" s="369">
        <v>151.56862745097999</v>
      </c>
      <c r="J17" s="369">
        <v>150.78431372548999</v>
      </c>
      <c r="K17" s="369">
        <v>150</v>
      </c>
      <c r="L17" s="369">
        <v>149.21568627450901</v>
      </c>
      <c r="M17" s="369">
        <v>148.43137254901899</v>
      </c>
      <c r="N17" s="369">
        <v>147.254901960784</v>
      </c>
      <c r="O17" s="369">
        <v>145.68627450980301</v>
      </c>
      <c r="P17" s="369">
        <v>144.117647058823</v>
      </c>
      <c r="Q17" s="369">
        <v>142.54901960784301</v>
      </c>
      <c r="R17" s="369">
        <v>140.980392156862</v>
      </c>
      <c r="S17" s="369">
        <v>140</v>
      </c>
      <c r="T17" s="109"/>
      <c r="U17" s="490">
        <v>13</v>
      </c>
      <c r="V17" s="488">
        <v>0</v>
      </c>
      <c r="W17" s="488">
        <v>13</v>
      </c>
      <c r="X17" s="488">
        <v>0</v>
      </c>
      <c r="Y17" s="488">
        <v>160</v>
      </c>
      <c r="Z17" s="157" t="str">
        <f t="shared" si="2"/>
        <v>1,14</v>
      </c>
      <c r="AA17" s="109"/>
      <c r="AB17" s="58">
        <v>13</v>
      </c>
      <c r="AC17" s="58">
        <v>0</v>
      </c>
      <c r="AD17" s="58">
        <v>13</v>
      </c>
      <c r="AE17" s="58" t="s">
        <v>345</v>
      </c>
      <c r="AF17" s="487" t="s">
        <v>708</v>
      </c>
      <c r="AG17" s="93">
        <v>0.1</v>
      </c>
      <c r="AH17" s="93">
        <v>0</v>
      </c>
      <c r="AI17" s="93">
        <v>0</v>
      </c>
      <c r="AJ17" s="93">
        <v>0</v>
      </c>
      <c r="AK17" s="93">
        <v>0</v>
      </c>
      <c r="AL17" s="385">
        <v>1</v>
      </c>
      <c r="AM17" s="385">
        <v>7</v>
      </c>
      <c r="AN17" s="385">
        <v>6</v>
      </c>
      <c r="AO17" s="157" t="str">
        <f t="shared" si="3"/>
        <v>7,8</v>
      </c>
      <c r="AP17" s="291" t="str">
        <f t="shared" si="0"/>
        <v/>
      </c>
      <c r="AQ17" s="93">
        <f t="shared" si="4"/>
        <v>0</v>
      </c>
      <c r="AR17" s="93">
        <f t="shared" si="5"/>
        <v>0</v>
      </c>
      <c r="AS17" s="351"/>
      <c r="AT17" s="351"/>
      <c r="AU17" s="351"/>
      <c r="AV17" s="351"/>
      <c r="AW17" s="351"/>
      <c r="AX17" s="351"/>
      <c r="AY17" s="351"/>
      <c r="AZ17" s="351"/>
      <c r="BA17" s="109"/>
      <c r="BB17" s="503">
        <f t="shared" si="8"/>
        <v>14</v>
      </c>
      <c r="BC17" s="503">
        <v>2.0588235294117601</v>
      </c>
      <c r="BD17" s="509">
        <v>657.45171717171695</v>
      </c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</row>
    <row r="18" spans="1:71" ht="9.75" customHeight="1">
      <c r="A18" s="93">
        <v>1000</v>
      </c>
      <c r="B18" s="493">
        <v>14</v>
      </c>
      <c r="C18" s="369">
        <v>160</v>
      </c>
      <c r="D18" s="369">
        <v>159.01960784313701</v>
      </c>
      <c r="E18" s="369">
        <v>157.450980392156</v>
      </c>
      <c r="F18" s="369">
        <v>155.88235294117601</v>
      </c>
      <c r="G18" s="369">
        <v>154.31372549019599</v>
      </c>
      <c r="H18" s="369">
        <v>152.74509803921501</v>
      </c>
      <c r="I18" s="369">
        <v>151.56862745097999</v>
      </c>
      <c r="J18" s="369">
        <v>150.78431372548999</v>
      </c>
      <c r="K18" s="369">
        <v>150</v>
      </c>
      <c r="L18" s="369">
        <v>149.21568627450901</v>
      </c>
      <c r="M18" s="369">
        <v>148.43137254901899</v>
      </c>
      <c r="N18" s="369">
        <v>147.254901960784</v>
      </c>
      <c r="O18" s="369">
        <v>145.68627450980301</v>
      </c>
      <c r="P18" s="369">
        <v>144.117647058823</v>
      </c>
      <c r="Q18" s="369">
        <v>142.54901960784301</v>
      </c>
      <c r="R18" s="369">
        <v>140.980392156862</v>
      </c>
      <c r="S18" s="369">
        <v>140</v>
      </c>
      <c r="T18" s="109"/>
      <c r="U18" s="490">
        <v>14</v>
      </c>
      <c r="V18" s="488">
        <v>0</v>
      </c>
      <c r="W18" s="488">
        <v>14</v>
      </c>
      <c r="X18" s="488">
        <v>0</v>
      </c>
      <c r="Y18" s="488">
        <v>160</v>
      </c>
      <c r="Z18" s="157" t="str">
        <f t="shared" si="2"/>
        <v>1,15</v>
      </c>
      <c r="AA18" s="109"/>
      <c r="AB18" s="58">
        <v>14</v>
      </c>
      <c r="AC18" s="58">
        <v>0</v>
      </c>
      <c r="AD18" s="58">
        <v>14</v>
      </c>
      <c r="AE18" s="58" t="s">
        <v>713</v>
      </c>
      <c r="AF18" s="487" t="s">
        <v>707</v>
      </c>
      <c r="AG18" s="93">
        <v>0.1</v>
      </c>
      <c r="AH18" s="93">
        <v>107</v>
      </c>
      <c r="AI18" s="93">
        <v>500</v>
      </c>
      <c r="AJ18" s="93">
        <v>500</v>
      </c>
      <c r="AK18" s="93">
        <v>500</v>
      </c>
      <c r="AL18" s="385">
        <v>0</v>
      </c>
      <c r="AM18" s="385">
        <v>7</v>
      </c>
      <c r="AN18" s="385">
        <v>11</v>
      </c>
      <c r="AO18" s="157" t="str">
        <f t="shared" si="3"/>
        <v>12,8</v>
      </c>
      <c r="AP18" s="291" t="str">
        <f t="shared" si="0"/>
        <v>H</v>
      </c>
      <c r="AQ18" s="93">
        <f t="shared" si="4"/>
        <v>0</v>
      </c>
      <c r="AR18" s="93">
        <f t="shared" si="5"/>
        <v>0</v>
      </c>
      <c r="AS18" s="351"/>
      <c r="AT18" s="351"/>
      <c r="AU18" s="351"/>
      <c r="AV18" s="351"/>
      <c r="AW18" s="351"/>
      <c r="AX18" s="351"/>
      <c r="AY18" s="351"/>
      <c r="AZ18" s="351"/>
      <c r="BA18" s="109"/>
      <c r="BB18" s="503">
        <f t="shared" si="8"/>
        <v>15</v>
      </c>
      <c r="BC18" s="503">
        <v>2.1344537815126001</v>
      </c>
      <c r="BD18" s="509">
        <v>707.94646464646405</v>
      </c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09"/>
      <c r="BQ18" s="109"/>
      <c r="BR18" s="109"/>
      <c r="BS18" s="109"/>
    </row>
    <row r="19" spans="1:71" ht="9.75" customHeight="1">
      <c r="A19" s="93">
        <v>1000</v>
      </c>
      <c r="B19" s="493">
        <v>15</v>
      </c>
      <c r="C19" s="369">
        <v>160</v>
      </c>
      <c r="D19" s="369">
        <v>159.01960784313701</v>
      </c>
      <c r="E19" s="369">
        <v>157.450980392156</v>
      </c>
      <c r="F19" s="369">
        <v>155.88235294117601</v>
      </c>
      <c r="G19" s="369">
        <v>154.31372549019599</v>
      </c>
      <c r="H19" s="369">
        <v>152.74509803921501</v>
      </c>
      <c r="I19" s="369">
        <v>151.56862745097999</v>
      </c>
      <c r="J19" s="369">
        <v>150.78431372548999</v>
      </c>
      <c r="K19" s="369">
        <v>150</v>
      </c>
      <c r="L19" s="369">
        <v>149.21568627450901</v>
      </c>
      <c r="M19" s="369">
        <v>148.43137254901899</v>
      </c>
      <c r="N19" s="369">
        <v>147.254901960784</v>
      </c>
      <c r="O19" s="369">
        <v>145.68627450980301</v>
      </c>
      <c r="P19" s="369">
        <v>144.117647058823</v>
      </c>
      <c r="Q19" s="369">
        <v>142.54901960784301</v>
      </c>
      <c r="R19" s="369">
        <v>140.980392156862</v>
      </c>
      <c r="S19" s="369">
        <v>140</v>
      </c>
      <c r="T19" s="109"/>
      <c r="U19" s="490">
        <v>15</v>
      </c>
      <c r="V19" s="488">
        <v>0</v>
      </c>
      <c r="W19" s="488">
        <v>15</v>
      </c>
      <c r="X19" s="488">
        <v>0</v>
      </c>
      <c r="Y19" s="488">
        <v>160</v>
      </c>
      <c r="Z19" s="157" t="str">
        <f t="shared" si="2"/>
        <v>1,16</v>
      </c>
      <c r="AA19" s="109"/>
      <c r="AB19" s="58">
        <v>15</v>
      </c>
      <c r="AC19" s="58">
        <v>0</v>
      </c>
      <c r="AD19" s="58">
        <v>15</v>
      </c>
      <c r="AE19" s="58" t="s">
        <v>714</v>
      </c>
      <c r="AF19" s="487" t="s">
        <v>708</v>
      </c>
      <c r="AG19" s="93">
        <v>0.1</v>
      </c>
      <c r="AH19" s="93">
        <v>0</v>
      </c>
      <c r="AI19" s="93">
        <v>0</v>
      </c>
      <c r="AJ19" s="93">
        <v>0</v>
      </c>
      <c r="AK19" s="93">
        <v>0</v>
      </c>
      <c r="AL19" s="385">
        <v>1</v>
      </c>
      <c r="AM19" s="385">
        <v>7</v>
      </c>
      <c r="AN19" s="385">
        <v>10</v>
      </c>
      <c r="AO19" s="157" t="str">
        <f t="shared" si="3"/>
        <v>11,8</v>
      </c>
      <c r="AP19" s="291" t="str">
        <f t="shared" si="0"/>
        <v/>
      </c>
      <c r="AQ19" s="93">
        <f t="shared" si="4"/>
        <v>0</v>
      </c>
      <c r="AR19" s="93">
        <f t="shared" si="5"/>
        <v>0</v>
      </c>
      <c r="AS19" s="351"/>
      <c r="AT19" s="351"/>
      <c r="AU19" s="351"/>
      <c r="AV19" s="351"/>
      <c r="AW19" s="351"/>
      <c r="AX19" s="351"/>
      <c r="AY19" s="351"/>
      <c r="AZ19" s="351"/>
      <c r="BA19" s="109"/>
      <c r="BB19" s="503">
        <f t="shared" si="8"/>
        <v>16</v>
      </c>
      <c r="BC19" s="503">
        <v>2.2100840336134402</v>
      </c>
      <c r="BD19" s="509">
        <v>758.44121212121195</v>
      </c>
      <c r="BE19" s="109"/>
      <c r="BF19" s="109"/>
      <c r="BG19" s="109"/>
      <c r="BH19" s="109"/>
      <c r="BI19" s="109"/>
      <c r="BJ19" s="109"/>
      <c r="BK19" s="109"/>
      <c r="BL19" s="109"/>
      <c r="BM19" s="109"/>
      <c r="BN19" s="109"/>
      <c r="BO19" s="109"/>
      <c r="BP19" s="109"/>
      <c r="BQ19" s="109"/>
      <c r="BR19" s="109"/>
      <c r="BS19" s="109"/>
    </row>
    <row r="20" spans="1:71" ht="9.75" customHeight="1">
      <c r="A20" s="93">
        <v>250</v>
      </c>
      <c r="B20" s="493">
        <v>16</v>
      </c>
      <c r="C20" s="369">
        <v>160</v>
      </c>
      <c r="D20" s="369">
        <v>159.01960784313701</v>
      </c>
      <c r="E20" s="369">
        <v>157.450980392156</v>
      </c>
      <c r="F20" s="369">
        <v>155.88235294117601</v>
      </c>
      <c r="G20" s="369">
        <v>154.31372549019599</v>
      </c>
      <c r="H20" s="369">
        <v>152.74509803921501</v>
      </c>
      <c r="I20" s="369">
        <v>151.56862745097999</v>
      </c>
      <c r="J20" s="369">
        <v>150.78431372548999</v>
      </c>
      <c r="K20" s="369">
        <v>150</v>
      </c>
      <c r="L20" s="369">
        <v>149.21568627450901</v>
      </c>
      <c r="M20" s="369">
        <v>148.43137254901899</v>
      </c>
      <c r="N20" s="369">
        <v>147.254901960784</v>
      </c>
      <c r="O20" s="369">
        <v>145.68627450980301</v>
      </c>
      <c r="P20" s="369">
        <v>144.117647058823</v>
      </c>
      <c r="Q20" s="369">
        <v>142.54901960784301</v>
      </c>
      <c r="R20" s="369">
        <v>140.980392156862</v>
      </c>
      <c r="S20" s="369">
        <v>140</v>
      </c>
      <c r="T20" s="109"/>
      <c r="U20" s="490">
        <v>16</v>
      </c>
      <c r="V20" s="488">
        <v>0</v>
      </c>
      <c r="W20" s="488">
        <v>16</v>
      </c>
      <c r="X20" s="488">
        <v>0</v>
      </c>
      <c r="Y20" s="488">
        <v>160</v>
      </c>
      <c r="Z20" s="157" t="str">
        <f t="shared" si="2"/>
        <v>1,17</v>
      </c>
      <c r="AA20" s="109"/>
      <c r="AB20" s="58">
        <v>16</v>
      </c>
      <c r="AC20" s="58">
        <v>0</v>
      </c>
      <c r="AD20" s="58">
        <v>16</v>
      </c>
      <c r="AE20" s="58" t="s">
        <v>107</v>
      </c>
      <c r="AF20" s="487" t="s">
        <v>707</v>
      </c>
      <c r="AG20" s="93">
        <v>0.1</v>
      </c>
      <c r="AH20" s="93">
        <v>107</v>
      </c>
      <c r="AI20" s="93">
        <v>500</v>
      </c>
      <c r="AJ20" s="93">
        <v>500</v>
      </c>
      <c r="AK20" s="93">
        <v>500</v>
      </c>
      <c r="AL20" s="385">
        <v>0</v>
      </c>
      <c r="AM20" s="385">
        <v>8</v>
      </c>
      <c r="AN20" s="385">
        <v>5</v>
      </c>
      <c r="AO20" s="157" t="str">
        <f t="shared" si="3"/>
        <v>6,9</v>
      </c>
      <c r="AP20" s="291" t="str">
        <f t="shared" si="0"/>
        <v>H</v>
      </c>
      <c r="AQ20" s="93">
        <f t="shared" si="4"/>
        <v>0</v>
      </c>
      <c r="AR20" s="93">
        <f t="shared" si="5"/>
        <v>0</v>
      </c>
      <c r="AS20" s="351"/>
      <c r="AT20" s="351"/>
      <c r="AU20" s="351"/>
      <c r="AV20" s="351"/>
      <c r="AW20" s="351"/>
      <c r="AX20" s="351"/>
      <c r="AY20" s="351"/>
      <c r="AZ20" s="351"/>
      <c r="BA20" s="109"/>
      <c r="BB20" s="503">
        <f t="shared" si="8"/>
        <v>17</v>
      </c>
      <c r="BC20" s="503">
        <v>2.2857142857142798</v>
      </c>
      <c r="BD20" s="509">
        <v>808.93595959595905</v>
      </c>
      <c r="BE20" s="109"/>
      <c r="BF20" s="109"/>
      <c r="BG20" s="109"/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9"/>
      <c r="BS20" s="109"/>
    </row>
    <row r="21" spans="1:71" ht="9.75" customHeight="1">
      <c r="A21" s="109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490">
        <v>17</v>
      </c>
      <c r="V21" s="488">
        <v>0</v>
      </c>
      <c r="W21" s="488">
        <v>0</v>
      </c>
      <c r="X21" s="488">
        <v>16</v>
      </c>
      <c r="Y21" s="488">
        <v>140</v>
      </c>
      <c r="Z21" s="157" t="str">
        <f t="shared" si="2"/>
        <v>17,1</v>
      </c>
      <c r="AA21" s="109"/>
      <c r="AB21" s="58">
        <v>17</v>
      </c>
      <c r="AC21" s="58">
        <v>0</v>
      </c>
      <c r="AD21" s="58">
        <v>17</v>
      </c>
      <c r="AE21" s="58" t="s">
        <v>353</v>
      </c>
      <c r="AF21" s="487" t="s">
        <v>708</v>
      </c>
      <c r="AG21" s="93">
        <v>0.1</v>
      </c>
      <c r="AH21" s="93">
        <v>0</v>
      </c>
      <c r="AI21" s="93">
        <v>0</v>
      </c>
      <c r="AJ21" s="93">
        <v>0</v>
      </c>
      <c r="AK21" s="93">
        <v>0</v>
      </c>
      <c r="AL21" s="385">
        <v>1</v>
      </c>
      <c r="AM21" s="385">
        <v>8</v>
      </c>
      <c r="AN21" s="385">
        <v>6</v>
      </c>
      <c r="AO21" s="157" t="str">
        <f t="shared" si="3"/>
        <v>7,9</v>
      </c>
      <c r="AP21" s="291" t="str">
        <f t="shared" si="0"/>
        <v/>
      </c>
      <c r="AQ21" s="93">
        <f t="shared" si="4"/>
        <v>0</v>
      </c>
      <c r="AR21" s="93">
        <f t="shared" si="5"/>
        <v>0</v>
      </c>
      <c r="AS21" s="351"/>
      <c r="AT21" s="351"/>
      <c r="AU21" s="351"/>
      <c r="AV21" s="351"/>
      <c r="AW21" s="351"/>
      <c r="AX21" s="351"/>
      <c r="AY21" s="351"/>
      <c r="AZ21" s="351"/>
      <c r="BA21" s="109"/>
      <c r="BB21" s="503">
        <f t="shared" si="8"/>
        <v>18</v>
      </c>
      <c r="BC21" s="503">
        <v>2.3613445378151199</v>
      </c>
      <c r="BD21" s="509">
        <v>859.43070707070603</v>
      </c>
      <c r="BE21" s="109"/>
      <c r="BF21" s="109"/>
      <c r="BG21" s="109"/>
      <c r="BH21" s="109"/>
      <c r="BI21" s="109"/>
      <c r="BJ21" s="109"/>
      <c r="BK21" s="109"/>
      <c r="BL21" s="109"/>
      <c r="BM21" s="109"/>
      <c r="BN21" s="109"/>
      <c r="BO21" s="109"/>
      <c r="BP21" s="109"/>
      <c r="BQ21" s="109"/>
      <c r="BR21" s="109"/>
      <c r="BS21" s="109"/>
    </row>
    <row r="22" spans="1:71" ht="9.75" customHeight="1">
      <c r="A22" s="109"/>
      <c r="B22" s="4"/>
      <c r="C22" s="492">
        <v>1</v>
      </c>
      <c r="D22" s="492">
        <f t="shared" ref="D22:Q22" si="9">C22+1</f>
        <v>2</v>
      </c>
      <c r="E22" s="492">
        <f t="shared" si="9"/>
        <v>3</v>
      </c>
      <c r="F22" s="492">
        <f t="shared" si="9"/>
        <v>4</v>
      </c>
      <c r="G22" s="492">
        <f t="shared" si="9"/>
        <v>5</v>
      </c>
      <c r="H22" s="492">
        <f t="shared" si="9"/>
        <v>6</v>
      </c>
      <c r="I22" s="492">
        <f t="shared" si="9"/>
        <v>7</v>
      </c>
      <c r="J22" s="492">
        <f t="shared" si="9"/>
        <v>8</v>
      </c>
      <c r="K22" s="492">
        <f t="shared" si="9"/>
        <v>9</v>
      </c>
      <c r="L22" s="492">
        <f t="shared" si="9"/>
        <v>10</v>
      </c>
      <c r="M22" s="492">
        <f t="shared" si="9"/>
        <v>11</v>
      </c>
      <c r="N22" s="492">
        <f t="shared" si="9"/>
        <v>12</v>
      </c>
      <c r="O22" s="492">
        <f t="shared" si="9"/>
        <v>13</v>
      </c>
      <c r="P22" s="492">
        <f t="shared" si="9"/>
        <v>14</v>
      </c>
      <c r="Q22" s="492">
        <f t="shared" si="9"/>
        <v>15</v>
      </c>
      <c r="R22" s="492">
        <f t="shared" ref="R22:S22" si="10">Q22+1</f>
        <v>16</v>
      </c>
      <c r="S22" s="492">
        <f t="shared" si="10"/>
        <v>17</v>
      </c>
      <c r="T22" s="109"/>
      <c r="U22" s="490">
        <v>18</v>
      </c>
      <c r="V22" s="488">
        <v>0</v>
      </c>
      <c r="W22" s="488">
        <v>1</v>
      </c>
      <c r="X22" s="488">
        <v>16</v>
      </c>
      <c r="Y22" s="488">
        <v>140</v>
      </c>
      <c r="Z22" s="157" t="str">
        <f t="shared" si="2"/>
        <v>17,2</v>
      </c>
      <c r="AA22" s="109"/>
      <c r="AB22" s="58">
        <v>18</v>
      </c>
      <c r="AC22" s="58">
        <v>0</v>
      </c>
      <c r="AD22" s="58">
        <v>18</v>
      </c>
      <c r="AE22" s="58" t="s">
        <v>715</v>
      </c>
      <c r="AF22" s="487" t="s">
        <v>707</v>
      </c>
      <c r="AG22" s="93">
        <v>0.1</v>
      </c>
      <c r="AH22" s="93">
        <v>107</v>
      </c>
      <c r="AI22" s="93">
        <v>500</v>
      </c>
      <c r="AJ22" s="93">
        <v>500</v>
      </c>
      <c r="AK22" s="93">
        <v>500</v>
      </c>
      <c r="AL22" s="385">
        <v>0</v>
      </c>
      <c r="AM22" s="385">
        <v>8</v>
      </c>
      <c r="AN22" s="385">
        <v>11</v>
      </c>
      <c r="AO22" s="157" t="str">
        <f t="shared" si="3"/>
        <v>12,9</v>
      </c>
      <c r="AP22" s="291" t="str">
        <f t="shared" si="0"/>
        <v>H</v>
      </c>
      <c r="AQ22" s="93">
        <f t="shared" si="4"/>
        <v>0</v>
      </c>
      <c r="AR22" s="93">
        <f t="shared" si="5"/>
        <v>0</v>
      </c>
      <c r="AS22" s="351"/>
      <c r="AT22" s="351"/>
      <c r="AU22" s="351"/>
      <c r="AV22" s="351"/>
      <c r="AW22" s="351"/>
      <c r="AX22" s="351"/>
      <c r="AY22" s="351"/>
      <c r="AZ22" s="351"/>
      <c r="BA22" s="109"/>
      <c r="BB22" s="503">
        <f t="shared" si="8"/>
        <v>19</v>
      </c>
      <c r="BC22" s="503">
        <v>2.4369747899159599</v>
      </c>
      <c r="BD22" s="509">
        <v>909.92545454545404</v>
      </c>
      <c r="BE22" s="109"/>
      <c r="BF22" s="109"/>
      <c r="BG22" s="109"/>
      <c r="BH22" s="109"/>
      <c r="BI22" s="109"/>
      <c r="BJ22" s="109"/>
      <c r="BK22" s="109"/>
      <c r="BL22" s="109"/>
      <c r="BM22" s="109"/>
      <c r="BN22" s="109"/>
      <c r="BO22" s="109"/>
      <c r="BP22" s="109"/>
      <c r="BQ22" s="109"/>
      <c r="BR22" s="109"/>
      <c r="BS22" s="109"/>
    </row>
    <row r="23" spans="1:71" ht="9.75" customHeight="1">
      <c r="A23" s="109">
        <v>107</v>
      </c>
      <c r="B23" s="492">
        <v>1</v>
      </c>
      <c r="C23" s="369">
        <f>IF(C4&lt;=$I$10,C4,IF(ISNUMBER(MATCH('14'!C43,$Z$4:$Z$370,0)),$Z$3,IF(ISNUMBER(MATCH('14'!C43,$AO$4:$AO$370,0)),$AO$3,$Z$2)))</f>
        <v>1</v>
      </c>
      <c r="D23" s="369">
        <f>IF(D4&lt;=$I$10,D4,IF(ISNUMBER(MATCH('14'!D43,$Z$4:$Z$370,0)),$Z$3,IF(ISNUMBER(MATCH('14'!D43,$AO$4:$AO$370,0)),$AO$3,$Z$2)))</f>
        <v>0</v>
      </c>
      <c r="E23" s="369">
        <f>IF(E4&lt;=$I$10,E4,IF(ISNUMBER(MATCH('14'!E43,$Z$4:$Z$370,0)),$Z$3,IF(ISNUMBER(MATCH('14'!E43,$AO$4:$AO$370,0)),$AO$3,$Z$2)))</f>
        <v>0</v>
      </c>
      <c r="F23" s="369">
        <f>IF(F4&lt;=$I$10,F4,IF(ISNUMBER(MATCH('14'!F43,$Z$4:$Z$370,0)),$Z$3,IF(ISNUMBER(MATCH('14'!F43,$AO$4:$AO$370,0)),$AO$3,$Z$2)))</f>
        <v>0</v>
      </c>
      <c r="G23" s="369">
        <f>IF(G4&lt;=$I$10,G4,IF(ISNUMBER(MATCH('14'!G43,$Z$4:$Z$370,0)),$Z$3,IF(ISNUMBER(MATCH('14'!G43,$AO$4:$AO$370,0)),$AO$3,$Z$2)))</f>
        <v>0</v>
      </c>
      <c r="H23" s="369">
        <f>IF(H4&lt;=$I$10,H4,IF(ISNUMBER(MATCH('14'!H43,$Z$4:$Z$370,0)),$Z$3,IF(ISNUMBER(MATCH('14'!H43,$AO$4:$AO$370,0)),$AO$3,$Z$2)))</f>
        <v>0</v>
      </c>
      <c r="I23" s="369">
        <f>IF(I4&lt;=$I$10,I4,IF(ISNUMBER(MATCH('14'!I43,$Z$4:$Z$370,0)),$Z$3,IF(ISNUMBER(MATCH('14'!I43,$AO$4:$AO$370,0)),$AO$3,$Z$2)))</f>
        <v>0</v>
      </c>
      <c r="J23" s="369">
        <f>IF(J4&lt;=$I$10,J4,IF(ISNUMBER(MATCH('14'!J43,$Z$4:$Z$370,0)),$Z$3,IF(ISNUMBER(MATCH('14'!J43,$AO$4:$AO$370,0)),$AO$3,$Z$2)))</f>
        <v>0</v>
      </c>
      <c r="K23" s="369">
        <f>IF(K4&lt;=$I$10,K4,IF(ISNUMBER(MATCH('14'!K43,$Z$4:$Z$370,0)),$Z$3,IF(ISNUMBER(MATCH('14'!K43,$AO$4:$AO$370,0)),$AO$3,$Z$2)))</f>
        <v>0</v>
      </c>
      <c r="L23" s="369">
        <f>IF(L4&lt;=$I$10,L4,IF(ISNUMBER(MATCH('14'!L43,$Z$4:$Z$370,0)),$Z$3,IF(ISNUMBER(MATCH('14'!L43,$AO$4:$AO$370,0)),$AO$3,$Z$2)))</f>
        <v>0</v>
      </c>
      <c r="M23" s="369">
        <f>IF(M4&lt;=$I$10,M4,IF(ISNUMBER(MATCH('14'!M43,$Z$4:$Z$370,0)),$Z$3,IF(ISNUMBER(MATCH('14'!M43,$AO$4:$AO$370,0)),$AO$3,$Z$2)))</f>
        <v>0</v>
      </c>
      <c r="N23" s="369">
        <f>IF(N4&lt;=$I$10,N4,IF(ISNUMBER(MATCH('14'!N43,$Z$4:$Z$370,0)),$Z$3,IF(ISNUMBER(MATCH('14'!N43,$AO$4:$AO$370,0)),$AO$3,$Z$2)))</f>
        <v>0</v>
      </c>
      <c r="O23" s="369">
        <f>IF(O4&lt;=$I$10,O4,IF(ISNUMBER(MATCH('14'!O43,$Z$4:$Z$370,0)),$Z$3,IF(ISNUMBER(MATCH('14'!O43,$AO$4:$AO$370,0)),$AO$3,$Z$2)))</f>
        <v>0</v>
      </c>
      <c r="P23" s="369">
        <f>IF(P4&lt;=$I$10,P4,IF(ISNUMBER(MATCH('14'!P43,$Z$4:$Z$370,0)),$Z$3,IF(ISNUMBER(MATCH('14'!P43,$AO$4:$AO$370,0)),$AO$3,$Z$2)))</f>
        <v>0</v>
      </c>
      <c r="Q23" s="369">
        <f>IF(Q4&lt;=$I$10,Q4,IF(ISNUMBER(MATCH('14'!Q43,$Z$4:$Z$370,0)),$Z$3,IF(ISNUMBER(MATCH('14'!Q43,$AO$4:$AO$370,0)),$AO$3,$Z$2)))</f>
        <v>0</v>
      </c>
      <c r="R23" s="369">
        <f>IF(R4&lt;=$I$10,R4,IF(ISNUMBER(MATCH('14'!R43,$Z$4:$Z$370,0)),$Z$3,IF(ISNUMBER(MATCH('14'!R43,$AO$4:$AO$370,0)),$AO$3,$Z$2)))</f>
        <v>0</v>
      </c>
      <c r="S23" s="369">
        <f>IF(S4&lt;=$I$10,S4,IF(ISNUMBER(MATCH('14'!S43,$Z$4:$Z$370,0)),$Z$3,IF(ISNUMBER(MATCH('14'!S43,$AO$4:$AO$370,0)),$AO$3,$Z$2)))</f>
        <v>1</v>
      </c>
      <c r="T23" s="109"/>
      <c r="U23" s="490">
        <v>19</v>
      </c>
      <c r="V23" s="488">
        <v>0</v>
      </c>
      <c r="W23" s="488">
        <v>2</v>
      </c>
      <c r="X23" s="488">
        <v>16</v>
      </c>
      <c r="Y23" s="488">
        <v>140</v>
      </c>
      <c r="Z23" s="157" t="str">
        <f t="shared" si="2"/>
        <v>17,3</v>
      </c>
      <c r="AA23" s="109"/>
      <c r="AB23" s="58">
        <v>19</v>
      </c>
      <c r="AC23" s="58">
        <v>0</v>
      </c>
      <c r="AD23" s="58">
        <v>19</v>
      </c>
      <c r="AE23" s="58" t="s">
        <v>716</v>
      </c>
      <c r="AF23" s="487" t="s">
        <v>708</v>
      </c>
      <c r="AG23" s="93">
        <v>0.1</v>
      </c>
      <c r="AH23" s="93">
        <v>0</v>
      </c>
      <c r="AI23" s="93">
        <v>0</v>
      </c>
      <c r="AJ23" s="93">
        <v>0</v>
      </c>
      <c r="AK23" s="93">
        <v>0</v>
      </c>
      <c r="AL23" s="385">
        <v>1</v>
      </c>
      <c r="AM23" s="385">
        <v>8</v>
      </c>
      <c r="AN23" s="385">
        <v>10</v>
      </c>
      <c r="AO23" s="157" t="str">
        <f t="shared" si="3"/>
        <v>11,9</v>
      </c>
      <c r="AP23" s="291" t="str">
        <f t="shared" si="0"/>
        <v/>
      </c>
      <c r="AQ23" s="93">
        <f t="shared" si="4"/>
        <v>0</v>
      </c>
      <c r="AR23" s="93">
        <f t="shared" si="5"/>
        <v>0</v>
      </c>
      <c r="AS23" s="351"/>
      <c r="AT23" s="351"/>
      <c r="AU23" s="351"/>
      <c r="AV23" s="351"/>
      <c r="AW23" s="351"/>
      <c r="AX23" s="351"/>
      <c r="AY23" s="351"/>
      <c r="AZ23" s="351"/>
      <c r="BA23" s="109"/>
      <c r="BB23" s="503">
        <f t="shared" si="8"/>
        <v>20</v>
      </c>
      <c r="BC23" s="503">
        <v>2.5126050420168</v>
      </c>
      <c r="BD23" s="509">
        <v>960.42020202020103</v>
      </c>
      <c r="BE23" s="109"/>
      <c r="BF23" s="109"/>
      <c r="BG23" s="109"/>
      <c r="BH23" s="109"/>
      <c r="BI23" s="109"/>
      <c r="BJ23" s="109"/>
      <c r="BK23" s="109"/>
      <c r="BL23" s="109"/>
      <c r="BM23" s="109"/>
      <c r="BN23" s="109"/>
      <c r="BO23" s="109"/>
      <c r="BP23" s="109"/>
      <c r="BQ23" s="109"/>
      <c r="BR23" s="109"/>
      <c r="BS23" s="109"/>
    </row>
    <row r="24" spans="1:71" ht="9.75" customHeight="1">
      <c r="A24" s="109">
        <v>97</v>
      </c>
      <c r="B24" s="492">
        <f t="shared" ref="B24:B39" si="11">B23+1</f>
        <v>2</v>
      </c>
      <c r="C24" s="369">
        <f>IF(C5&lt;=$I$10,C5,IF(ISNUMBER(MATCH('14'!C44,$Z$4:$Z$370,0)),$Z$3,IF(ISNUMBER(MATCH('14'!C44,$AO$4:$AO$370,0)),$AO$3,$Z$2)))</f>
        <v>1</v>
      </c>
      <c r="D24" s="369">
        <f>IF(D5&lt;=$I$10,D5,IF(ISNUMBER(MATCH('14'!D44,$Z$4:$Z$370,0)),$Z$3,IF(ISNUMBER(MATCH('14'!D44,$AO$4:$AO$370,0)),$AO$3,$Z$2)))</f>
        <v>0</v>
      </c>
      <c r="E24" s="369">
        <f>IF(E5&lt;=$I$10,E5,IF(ISNUMBER(MATCH('14'!E44,$Z$4:$Z$370,0)),$Z$3,IF(ISNUMBER(MATCH('14'!E44,$AO$4:$AO$370,0)),$AO$3,$Z$2)))</f>
        <v>0</v>
      </c>
      <c r="F24" s="369">
        <f>IF(F5&lt;=$I$10,F5,IF(ISNUMBER(MATCH('14'!F44,$Z$4:$Z$370,0)),$Z$3,IF(ISNUMBER(MATCH('14'!F44,$AO$4:$AO$370,0)),$AO$3,$Z$2)))</f>
        <v>0</v>
      </c>
      <c r="G24" s="369">
        <f>IF(G5&lt;=$I$10,G5,IF(ISNUMBER(MATCH('14'!G44,$Z$4:$Z$370,0)),$Z$3,IF(ISNUMBER(MATCH('14'!G44,$AO$4:$AO$370,0)),$AO$3,$Z$2)))</f>
        <v>0</v>
      </c>
      <c r="H24" s="369">
        <f>IF(H5&lt;=$I$10,H5,IF(ISNUMBER(MATCH('14'!H44,$Z$4:$Z$370,0)),$Z$3,IF(ISNUMBER(MATCH('14'!H44,$AO$4:$AO$370,0)),$AO$3,$Z$2)))</f>
        <v>0</v>
      </c>
      <c r="I24" s="369">
        <f>IF(I5&lt;=$I$10,I5,IF(ISNUMBER(MATCH('14'!I44,$Z$4:$Z$370,0)),$Z$3,IF(ISNUMBER(MATCH('14'!I44,$AO$4:$AO$370,0)),$AO$3,$Z$2)))</f>
        <v>0</v>
      </c>
      <c r="J24" s="369">
        <f>IF(J5&lt;=$I$10,J5,IF(ISNUMBER(MATCH('14'!J44,$Z$4:$Z$370,0)),$Z$3,IF(ISNUMBER(MATCH('14'!J44,$AO$4:$AO$370,0)),$AO$3,$Z$2)))</f>
        <v>0</v>
      </c>
      <c r="K24" s="369">
        <f>IF(K5&lt;=$I$10,K5,IF(ISNUMBER(MATCH('14'!K44,$Z$4:$Z$370,0)),$Z$3,IF(ISNUMBER(MATCH('14'!K44,$AO$4:$AO$370,0)),$AO$3,$Z$2)))</f>
        <v>0</v>
      </c>
      <c r="L24" s="369">
        <f>IF(L5&lt;=$I$10,L5,IF(ISNUMBER(MATCH('14'!L44,$Z$4:$Z$370,0)),$Z$3,IF(ISNUMBER(MATCH('14'!L44,$AO$4:$AO$370,0)),$AO$3,$Z$2)))</f>
        <v>0</v>
      </c>
      <c r="M24" s="369">
        <f>IF(M5&lt;=$I$10,M5,IF(ISNUMBER(MATCH('14'!M44,$Z$4:$Z$370,0)),$Z$3,IF(ISNUMBER(MATCH('14'!M44,$AO$4:$AO$370,0)),$AO$3,$Z$2)))</f>
        <v>0</v>
      </c>
      <c r="N24" s="369">
        <f>IF(N5&lt;=$I$10,N5,IF(ISNUMBER(MATCH('14'!N44,$Z$4:$Z$370,0)),$Z$3,IF(ISNUMBER(MATCH('14'!N44,$AO$4:$AO$370,0)),$AO$3,$Z$2)))</f>
        <v>0</v>
      </c>
      <c r="O24" s="369">
        <f>IF(O5&lt;=$I$10,O5,IF(ISNUMBER(MATCH('14'!O44,$Z$4:$Z$370,0)),$Z$3,IF(ISNUMBER(MATCH('14'!O44,$AO$4:$AO$370,0)),$AO$3,$Z$2)))</f>
        <v>0</v>
      </c>
      <c r="P24" s="369">
        <f>IF(P5&lt;=$I$10,P5,IF(ISNUMBER(MATCH('14'!P44,$Z$4:$Z$370,0)),$Z$3,IF(ISNUMBER(MATCH('14'!P44,$AO$4:$AO$370,0)),$AO$3,$Z$2)))</f>
        <v>0</v>
      </c>
      <c r="Q24" s="369">
        <f>IF(Q5&lt;=$I$10,Q5,IF(ISNUMBER(MATCH('14'!Q44,$Z$4:$Z$370,0)),$Z$3,IF(ISNUMBER(MATCH('14'!Q44,$AO$4:$AO$370,0)),$AO$3,$Z$2)))</f>
        <v>0</v>
      </c>
      <c r="R24" s="369">
        <f>IF(R5&lt;=$I$10,R5,IF(ISNUMBER(MATCH('14'!R44,$Z$4:$Z$370,0)),$Z$3,IF(ISNUMBER(MATCH('14'!R44,$AO$4:$AO$370,0)),$AO$3,$Z$2)))</f>
        <v>0</v>
      </c>
      <c r="S24" s="369">
        <f>IF(S5&lt;=$I$10,S5,IF(ISNUMBER(MATCH('14'!S44,$Z$4:$Z$370,0)),$Z$3,IF(ISNUMBER(MATCH('14'!S44,$AO$4:$AO$370,0)),$AO$3,$Z$2)))</f>
        <v>1</v>
      </c>
      <c r="T24" s="109"/>
      <c r="U24" s="490">
        <v>20</v>
      </c>
      <c r="V24" s="488">
        <v>0</v>
      </c>
      <c r="W24" s="488">
        <v>3</v>
      </c>
      <c r="X24" s="488">
        <v>16</v>
      </c>
      <c r="Y24" s="488">
        <v>140</v>
      </c>
      <c r="Z24" s="157" t="str">
        <f t="shared" si="2"/>
        <v>17,4</v>
      </c>
      <c r="AA24" s="109"/>
      <c r="AB24" s="58">
        <v>20</v>
      </c>
      <c r="AC24" s="58">
        <v>0</v>
      </c>
      <c r="AD24" s="58">
        <v>20</v>
      </c>
      <c r="AE24" s="58" t="s">
        <v>260</v>
      </c>
      <c r="AF24" s="487" t="s">
        <v>707</v>
      </c>
      <c r="AG24" s="93">
        <v>0.1</v>
      </c>
      <c r="AH24" s="93">
        <v>107</v>
      </c>
      <c r="AI24" s="93">
        <v>500</v>
      </c>
      <c r="AJ24" s="93">
        <v>500</v>
      </c>
      <c r="AK24" s="93">
        <v>500</v>
      </c>
      <c r="AL24" s="385">
        <v>0</v>
      </c>
      <c r="AM24" s="385">
        <v>9</v>
      </c>
      <c r="AN24" s="385">
        <v>5</v>
      </c>
      <c r="AO24" s="157" t="str">
        <f t="shared" si="3"/>
        <v>6,10</v>
      </c>
      <c r="AP24" s="291" t="str">
        <f t="shared" si="0"/>
        <v>H</v>
      </c>
      <c r="AQ24" s="93">
        <f t="shared" si="4"/>
        <v>0</v>
      </c>
      <c r="AR24" s="93">
        <f t="shared" si="5"/>
        <v>0</v>
      </c>
      <c r="AS24" s="351"/>
      <c r="AT24" s="351"/>
      <c r="AU24" s="351"/>
      <c r="AV24" s="351"/>
      <c r="AW24" s="351"/>
      <c r="AX24" s="351"/>
      <c r="AY24" s="351"/>
      <c r="AZ24" s="351"/>
      <c r="BA24" s="109"/>
      <c r="BB24" s="503">
        <f t="shared" si="8"/>
        <v>21</v>
      </c>
      <c r="BC24" s="503">
        <v>2.5882352941176401</v>
      </c>
      <c r="BD24" s="509">
        <v>1010.9149494949399</v>
      </c>
      <c r="BE24" s="109"/>
      <c r="BF24" s="109"/>
      <c r="BG24" s="109"/>
      <c r="BH24" s="109"/>
      <c r="BI24" s="109"/>
      <c r="BJ24" s="109"/>
      <c r="BK24" s="109"/>
      <c r="BL24" s="109"/>
      <c r="BM24" s="109"/>
      <c r="BN24" s="109"/>
      <c r="BO24" s="109"/>
      <c r="BP24" s="109"/>
      <c r="BQ24" s="109"/>
      <c r="BR24" s="109"/>
      <c r="BS24" s="109"/>
    </row>
    <row r="25" spans="1:71" ht="9.75" customHeight="1">
      <c r="A25" s="109">
        <v>87</v>
      </c>
      <c r="B25" s="492">
        <f t="shared" si="11"/>
        <v>3</v>
      </c>
      <c r="C25" s="369">
        <f>IF(C6&lt;=$I$10,C6,IF(ISNUMBER(MATCH('14'!C45,$Z$4:$Z$370,0)),$Z$3,IF(ISNUMBER(MATCH('14'!C45,$AO$4:$AO$370,0)),$AO$3,$Z$2)))</f>
        <v>1</v>
      </c>
      <c r="D25" s="369">
        <f>IF(D6&lt;=$I$10,D6,IF(ISNUMBER(MATCH('14'!D45,$Z$4:$Z$370,0)),$Z$3,IF(ISNUMBER(MATCH('14'!D45,$AO$4:$AO$370,0)),$AO$3,$Z$2)))</f>
        <v>0</v>
      </c>
      <c r="E25" s="369">
        <f>IF(E6&lt;=$I$10,E6,IF(ISNUMBER(MATCH('14'!E45,$Z$4:$Z$370,0)),$Z$3,IF(ISNUMBER(MATCH('14'!E45,$AO$4:$AO$370,0)),$AO$3,$Z$2)))</f>
        <v>0</v>
      </c>
      <c r="F25" s="369">
        <f>IF(F6&lt;=$I$10,F6,IF(ISNUMBER(MATCH('14'!F45,$Z$4:$Z$370,0)),$Z$3,IF(ISNUMBER(MATCH('14'!F45,$AO$4:$AO$370,0)),$AO$3,$Z$2)))</f>
        <v>0</v>
      </c>
      <c r="G25" s="369">
        <f>IF(G6&lt;=$I$10,G6,IF(ISNUMBER(MATCH('14'!G45,$Z$4:$Z$370,0)),$Z$3,IF(ISNUMBER(MATCH('14'!G45,$AO$4:$AO$370,0)),$AO$3,$Z$2)))</f>
        <v>0</v>
      </c>
      <c r="H25" s="369">
        <f>IF(H6&lt;=$I$10,H6,IF(ISNUMBER(MATCH('14'!H45,$Z$4:$Z$370,0)),$Z$3,IF(ISNUMBER(MATCH('14'!H45,$AO$4:$AO$370,0)),$AO$3,$Z$2)))</f>
        <v>0</v>
      </c>
      <c r="I25" s="369">
        <f>IF(I6&lt;=$I$10,I6,IF(ISNUMBER(MATCH('14'!I45,$Z$4:$Z$370,0)),$Z$3,IF(ISNUMBER(MATCH('14'!I45,$AO$4:$AO$370,0)),$AO$3,$Z$2)))</f>
        <v>0</v>
      </c>
      <c r="J25" s="369">
        <f>IF(J6&lt;=$I$10,J6,IF(ISNUMBER(MATCH('14'!J45,$Z$4:$Z$370,0)),$Z$3,IF(ISNUMBER(MATCH('14'!J45,$AO$4:$AO$370,0)),$AO$3,$Z$2)))</f>
        <v>0</v>
      </c>
      <c r="K25" s="369">
        <f>IF(K6&lt;=$I$10,K6,IF(ISNUMBER(MATCH('14'!K45,$Z$4:$Z$370,0)),$Z$3,IF(ISNUMBER(MATCH('14'!K45,$AO$4:$AO$370,0)),$AO$3,$Z$2)))</f>
        <v>0</v>
      </c>
      <c r="L25" s="369">
        <f>IF(L6&lt;=$I$10,L6,IF(ISNUMBER(MATCH('14'!L45,$Z$4:$Z$370,0)),$Z$3,IF(ISNUMBER(MATCH('14'!L45,$AO$4:$AO$370,0)),$AO$3,$Z$2)))</f>
        <v>0</v>
      </c>
      <c r="M25" s="369">
        <f>IF(M6&lt;=$I$10,M6,IF(ISNUMBER(MATCH('14'!M45,$Z$4:$Z$370,0)),$Z$3,IF(ISNUMBER(MATCH('14'!M45,$AO$4:$AO$370,0)),$AO$3,$Z$2)))</f>
        <v>0</v>
      </c>
      <c r="N25" s="369">
        <f>IF(N6&lt;=$I$10,N6,IF(ISNUMBER(MATCH('14'!N45,$Z$4:$Z$370,0)),$Z$3,IF(ISNUMBER(MATCH('14'!N45,$AO$4:$AO$370,0)),$AO$3,$Z$2)))</f>
        <v>0</v>
      </c>
      <c r="O25" s="369">
        <f>IF(O6&lt;=$I$10,O6,IF(ISNUMBER(MATCH('14'!O45,$Z$4:$Z$370,0)),$Z$3,IF(ISNUMBER(MATCH('14'!O45,$AO$4:$AO$370,0)),$AO$3,$Z$2)))</f>
        <v>0</v>
      </c>
      <c r="P25" s="369">
        <f>IF(P6&lt;=$I$10,P6,IF(ISNUMBER(MATCH('14'!P45,$Z$4:$Z$370,0)),$Z$3,IF(ISNUMBER(MATCH('14'!P45,$AO$4:$AO$370,0)),$AO$3,$Z$2)))</f>
        <v>0</v>
      </c>
      <c r="Q25" s="369">
        <f>IF(Q6&lt;=$I$10,Q6,IF(ISNUMBER(MATCH('14'!Q45,$Z$4:$Z$370,0)),$Z$3,IF(ISNUMBER(MATCH('14'!Q45,$AO$4:$AO$370,0)),$AO$3,$Z$2)))</f>
        <v>0</v>
      </c>
      <c r="R25" s="369">
        <f>IF(R6&lt;=$I$10,R6,IF(ISNUMBER(MATCH('14'!R45,$Z$4:$Z$370,0)),$Z$3,IF(ISNUMBER(MATCH('14'!R45,$AO$4:$AO$370,0)),$AO$3,$Z$2)))</f>
        <v>0</v>
      </c>
      <c r="S25" s="369">
        <f>IF(S6&lt;=$I$10,S6,IF(ISNUMBER(MATCH('14'!S45,$Z$4:$Z$370,0)),$Z$3,IF(ISNUMBER(MATCH('14'!S45,$AO$4:$AO$370,0)),$AO$3,$Z$2)))</f>
        <v>1</v>
      </c>
      <c r="T25" s="109"/>
      <c r="U25" s="490">
        <v>21</v>
      </c>
      <c r="V25" s="488">
        <v>0</v>
      </c>
      <c r="W25" s="488">
        <v>4</v>
      </c>
      <c r="X25" s="488">
        <v>16</v>
      </c>
      <c r="Y25" s="488">
        <v>140</v>
      </c>
      <c r="Z25" s="157" t="str">
        <f t="shared" si="2"/>
        <v>17,5</v>
      </c>
      <c r="AA25" s="109"/>
      <c r="AB25" s="58">
        <v>21</v>
      </c>
      <c r="AC25" s="58">
        <v>0</v>
      </c>
      <c r="AD25" s="58">
        <v>21</v>
      </c>
      <c r="AE25" s="58" t="s">
        <v>717</v>
      </c>
      <c r="AF25" s="487" t="s">
        <v>708</v>
      </c>
      <c r="AG25" s="93">
        <v>0.1</v>
      </c>
      <c r="AH25" s="93">
        <v>0</v>
      </c>
      <c r="AI25" s="93">
        <v>0</v>
      </c>
      <c r="AJ25" s="93">
        <v>0</v>
      </c>
      <c r="AK25" s="93">
        <v>0</v>
      </c>
      <c r="AL25" s="385">
        <v>1</v>
      </c>
      <c r="AM25" s="385">
        <v>9</v>
      </c>
      <c r="AN25" s="385">
        <v>6</v>
      </c>
      <c r="AO25" s="157" t="str">
        <f t="shared" si="3"/>
        <v>7,10</v>
      </c>
      <c r="AP25" s="291" t="str">
        <f t="shared" si="0"/>
        <v/>
      </c>
      <c r="AQ25" s="93">
        <f t="shared" si="4"/>
        <v>0</v>
      </c>
      <c r="AR25" s="93">
        <f t="shared" si="5"/>
        <v>0</v>
      </c>
      <c r="AS25" s="351"/>
      <c r="AT25" s="351"/>
      <c r="AU25" s="351"/>
      <c r="AV25" s="351"/>
      <c r="AW25" s="351"/>
      <c r="AX25" s="351"/>
      <c r="AY25" s="351"/>
      <c r="AZ25" s="351"/>
      <c r="BA25" s="109"/>
      <c r="BB25" s="503">
        <f t="shared" si="8"/>
        <v>22</v>
      </c>
      <c r="BC25" s="503">
        <v>2.6638655462184802</v>
      </c>
      <c r="BD25" s="509">
        <v>1061.40969696969</v>
      </c>
      <c r="BE25" s="109"/>
      <c r="BF25" s="109"/>
      <c r="BG25" s="109"/>
      <c r="BH25" s="109"/>
      <c r="BI25" s="109"/>
      <c r="BJ25" s="109"/>
      <c r="BK25" s="109"/>
      <c r="BL25" s="109"/>
      <c r="BM25" s="109"/>
      <c r="BN25" s="109"/>
      <c r="BO25" s="109"/>
      <c r="BP25" s="109"/>
      <c r="BQ25" s="109"/>
      <c r="BR25" s="109"/>
      <c r="BS25" s="109"/>
    </row>
    <row r="26" spans="1:71" ht="9.75" customHeight="1">
      <c r="A26" s="109">
        <v>77</v>
      </c>
      <c r="B26" s="492">
        <f t="shared" si="11"/>
        <v>4</v>
      </c>
      <c r="C26" s="369">
        <f>IF(C7&lt;=$I$10,C7,IF(ISNUMBER(MATCH('14'!C46,$Z$4:$Z$370,0)),$Z$3,IF(ISNUMBER(MATCH('14'!C46,$AO$4:$AO$370,0)),$AO$3,$Z$2)))</f>
        <v>1</v>
      </c>
      <c r="D26" s="369">
        <f>IF(D7&lt;=$I$10,D7,IF(ISNUMBER(MATCH('14'!D46,$Z$4:$Z$370,0)),$Z$3,IF(ISNUMBER(MATCH('14'!D46,$AO$4:$AO$370,0)),$AO$3,$Z$2)))</f>
        <v>0</v>
      </c>
      <c r="E26" s="369">
        <f>IF(E7&lt;=$I$10,E7,IF(ISNUMBER(MATCH('14'!E46,$Z$4:$Z$370,0)),$Z$3,IF(ISNUMBER(MATCH('14'!E46,$AO$4:$AO$370,0)),$AO$3,$Z$2)))</f>
        <v>0</v>
      </c>
      <c r="F26" s="369">
        <f>IF(F7&lt;=$I$10,F7,IF(ISNUMBER(MATCH('14'!F46,$Z$4:$Z$370,0)),$Z$3,IF(ISNUMBER(MATCH('14'!F46,$AO$4:$AO$370,0)),$AO$3,$Z$2)))</f>
        <v>0</v>
      </c>
      <c r="G26" s="369">
        <f>IF(G7&lt;=$I$10,G7,IF(ISNUMBER(MATCH('14'!G46,$Z$4:$Z$370,0)),$Z$3,IF(ISNUMBER(MATCH('14'!G46,$AO$4:$AO$370,0)),$AO$3,$Z$2)))</f>
        <v>0</v>
      </c>
      <c r="H26" s="369">
        <f>IF(H7&lt;=$I$10,H7,IF(ISNUMBER(MATCH('14'!H46,$Z$4:$Z$370,0)),$Z$3,IF(ISNUMBER(MATCH('14'!H46,$AO$4:$AO$370,0)),$AO$3,$Z$2)))</f>
        <v>0</v>
      </c>
      <c r="I26" s="369">
        <f>IF(I7&lt;=$I$10,I7,IF(ISNUMBER(MATCH('14'!I46,$Z$4:$Z$370,0)),$Z$3,IF(ISNUMBER(MATCH('14'!I46,$AO$4:$AO$370,0)),$AO$3,$Z$2)))</f>
        <v>0</v>
      </c>
      <c r="J26" s="369">
        <f>IF(J7&lt;=$I$10,J7,IF(ISNUMBER(MATCH('14'!J46,$Z$4:$Z$370,0)),$Z$3,IF(ISNUMBER(MATCH('14'!J46,$AO$4:$AO$370,0)),$AO$3,$Z$2)))</f>
        <v>0</v>
      </c>
      <c r="K26" s="369">
        <f>IF(K7&lt;=$I$10,K7,IF(ISNUMBER(MATCH('14'!K46,$Z$4:$Z$370,0)),$Z$3,IF(ISNUMBER(MATCH('14'!K46,$AO$4:$AO$370,0)),$AO$3,$Z$2)))</f>
        <v>0</v>
      </c>
      <c r="L26" s="369">
        <f>IF(L7&lt;=$I$10,L7,IF(ISNUMBER(MATCH('14'!L46,$Z$4:$Z$370,0)),$Z$3,IF(ISNUMBER(MATCH('14'!L46,$AO$4:$AO$370,0)),$AO$3,$Z$2)))</f>
        <v>0</v>
      </c>
      <c r="M26" s="369">
        <f>IF(M7&lt;=$I$10,M7,IF(ISNUMBER(MATCH('14'!M46,$Z$4:$Z$370,0)),$Z$3,IF(ISNUMBER(MATCH('14'!M46,$AO$4:$AO$370,0)),$AO$3,$Z$2)))</f>
        <v>0</v>
      </c>
      <c r="N26" s="369">
        <f>IF(N7&lt;=$I$10,N7,IF(ISNUMBER(MATCH('14'!N46,$Z$4:$Z$370,0)),$Z$3,IF(ISNUMBER(MATCH('14'!N46,$AO$4:$AO$370,0)),$AO$3,$Z$2)))</f>
        <v>0</v>
      </c>
      <c r="O26" s="369">
        <f>IF(O7&lt;=$I$10,O7,IF(ISNUMBER(MATCH('14'!O46,$Z$4:$Z$370,0)),$Z$3,IF(ISNUMBER(MATCH('14'!O46,$AO$4:$AO$370,0)),$AO$3,$Z$2)))</f>
        <v>0</v>
      </c>
      <c r="P26" s="369">
        <f>IF(P7&lt;=$I$10,P7,IF(ISNUMBER(MATCH('14'!P46,$Z$4:$Z$370,0)),$Z$3,IF(ISNUMBER(MATCH('14'!P46,$AO$4:$AO$370,0)),$AO$3,$Z$2)))</f>
        <v>0</v>
      </c>
      <c r="Q26" s="369">
        <f>IF(Q7&lt;=$I$10,Q7,IF(ISNUMBER(MATCH('14'!Q46,$Z$4:$Z$370,0)),$Z$3,IF(ISNUMBER(MATCH('14'!Q46,$AO$4:$AO$370,0)),$AO$3,$Z$2)))</f>
        <v>0</v>
      </c>
      <c r="R26" s="369">
        <f>IF(R7&lt;=$I$10,R7,IF(ISNUMBER(MATCH('14'!R46,$Z$4:$Z$370,0)),$Z$3,IF(ISNUMBER(MATCH('14'!R46,$AO$4:$AO$370,0)),$AO$3,$Z$2)))</f>
        <v>0</v>
      </c>
      <c r="S26" s="369">
        <f>IF(S7&lt;=$I$10,S7,IF(ISNUMBER(MATCH('14'!S46,$Z$4:$Z$370,0)),$Z$3,IF(ISNUMBER(MATCH('14'!S46,$AO$4:$AO$370,0)),$AO$3,$Z$2)))</f>
        <v>1</v>
      </c>
      <c r="T26" s="109"/>
      <c r="U26" s="490">
        <v>22</v>
      </c>
      <c r="V26" s="488">
        <v>0</v>
      </c>
      <c r="W26" s="488">
        <v>5</v>
      </c>
      <c r="X26" s="488">
        <v>16</v>
      </c>
      <c r="Y26" s="488">
        <v>140</v>
      </c>
      <c r="Z26" s="157" t="str">
        <f t="shared" si="2"/>
        <v>17,6</v>
      </c>
      <c r="AA26" s="109"/>
      <c r="AB26" s="58">
        <v>22</v>
      </c>
      <c r="AC26" s="58">
        <v>0</v>
      </c>
      <c r="AD26" s="58">
        <v>22</v>
      </c>
      <c r="AE26" s="58" t="s">
        <v>718</v>
      </c>
      <c r="AF26" s="487" t="s">
        <v>707</v>
      </c>
      <c r="AG26" s="93">
        <v>0.1</v>
      </c>
      <c r="AH26" s="93">
        <v>107</v>
      </c>
      <c r="AI26" s="93">
        <v>500</v>
      </c>
      <c r="AJ26" s="93">
        <v>500</v>
      </c>
      <c r="AK26" s="93">
        <v>500</v>
      </c>
      <c r="AL26" s="385">
        <v>0</v>
      </c>
      <c r="AM26" s="385">
        <v>9</v>
      </c>
      <c r="AN26" s="385">
        <v>11</v>
      </c>
      <c r="AO26" s="157" t="str">
        <f t="shared" si="3"/>
        <v>12,10</v>
      </c>
      <c r="AP26" s="291" t="str">
        <f t="shared" si="0"/>
        <v>H</v>
      </c>
      <c r="AQ26" s="93">
        <f t="shared" si="4"/>
        <v>0</v>
      </c>
      <c r="AR26" s="93">
        <f t="shared" si="5"/>
        <v>0</v>
      </c>
      <c r="AS26" s="351"/>
      <c r="AT26" s="351"/>
      <c r="AU26" s="351"/>
      <c r="AV26" s="351"/>
      <c r="AW26" s="351"/>
      <c r="AX26" s="351"/>
      <c r="AY26" s="351"/>
      <c r="AZ26" s="351"/>
      <c r="BA26" s="109"/>
      <c r="BB26" s="503">
        <f t="shared" si="8"/>
        <v>23</v>
      </c>
      <c r="BC26" s="503">
        <v>2.7394957983193202</v>
      </c>
      <c r="BD26" s="509">
        <v>1111.9044444444401</v>
      </c>
      <c r="BE26" s="109"/>
      <c r="BF26" s="109"/>
      <c r="BG26" s="109"/>
      <c r="BH26" s="109"/>
      <c r="BI26" s="109"/>
      <c r="BJ26" s="109"/>
      <c r="BK26" s="109"/>
      <c r="BL26" s="109"/>
      <c r="BM26" s="109"/>
      <c r="BN26" s="109"/>
      <c r="BO26" s="109"/>
      <c r="BP26" s="109"/>
      <c r="BQ26" s="109"/>
      <c r="BR26" s="109"/>
      <c r="BS26" s="109"/>
    </row>
    <row r="27" spans="1:71" ht="9.75" customHeight="1">
      <c r="A27" s="109">
        <v>67</v>
      </c>
      <c r="B27" s="492">
        <f t="shared" si="11"/>
        <v>5</v>
      </c>
      <c r="C27" s="369">
        <f>IF(C8&lt;=$I$10,C8,IF(ISNUMBER(MATCH('14'!C47,$Z$4:$Z$370,0)),$Z$3,IF(ISNUMBER(MATCH('14'!C47,$AO$4:$AO$370,0)),$AO$3,$Z$2)))</f>
        <v>1</v>
      </c>
      <c r="D27" s="369">
        <f>IF(D8&lt;=$I$10,D8,IF(ISNUMBER(MATCH('14'!D47,$Z$4:$Z$370,0)),$Z$3,IF(ISNUMBER(MATCH('14'!D47,$AO$4:$AO$370,0)),$AO$3,$Z$2)))</f>
        <v>0</v>
      </c>
      <c r="E27" s="369">
        <f>IF(E8&lt;=$I$10,E8,IF(ISNUMBER(MATCH('14'!E47,$Z$4:$Z$370,0)),$Z$3,IF(ISNUMBER(MATCH('14'!E47,$AO$4:$AO$370,0)),$AO$3,$Z$2)))</f>
        <v>0</v>
      </c>
      <c r="F27" s="369">
        <f>IF(F8&lt;=$I$10,F8,IF(ISNUMBER(MATCH('14'!F47,$Z$4:$Z$370,0)),$Z$3,IF(ISNUMBER(MATCH('14'!F47,$AO$4:$AO$370,0)),$AO$3,$Z$2)))</f>
        <v>0</v>
      </c>
      <c r="G27" s="369">
        <f>IF(G8&lt;=$I$10,G8,IF(ISNUMBER(MATCH('14'!G47,$Z$4:$Z$370,0)),$Z$3,IF(ISNUMBER(MATCH('14'!G47,$AO$4:$AO$370,0)),$AO$3,$Z$2)))</f>
        <v>0</v>
      </c>
      <c r="H27" s="369">
        <f>IF(H8&lt;=$I$10,H8,IF(ISNUMBER(MATCH('14'!H47,$Z$4:$Z$370,0)),$Z$3,IF(ISNUMBER(MATCH('14'!H47,$AO$4:$AO$370,0)),$AO$3,$Z$2)))</f>
        <v>0</v>
      </c>
      <c r="I27" s="369">
        <f>IF(I8&lt;=$I$10,I8,IF(ISNUMBER(MATCH('14'!I47,$Z$4:$Z$370,0)),$Z$3,IF(ISNUMBER(MATCH('14'!I47,$AO$4:$AO$370,0)),$AO$3,$Z$2)))</f>
        <v>0</v>
      </c>
      <c r="J27" s="369">
        <f>IF(J8&lt;=$I$10,J8,IF(ISNUMBER(MATCH('14'!J47,$Z$4:$Z$370,0)),$Z$3,IF(ISNUMBER(MATCH('14'!J47,$AO$4:$AO$370,0)),$AO$3,$Z$2)))</f>
        <v>0</v>
      </c>
      <c r="K27" s="369">
        <f>IF(K8&lt;=$I$10,K8,IF(ISNUMBER(MATCH('14'!K47,$Z$4:$Z$370,0)),$Z$3,IF(ISNUMBER(MATCH('14'!K47,$AO$4:$AO$370,0)),$AO$3,$Z$2)))</f>
        <v>0</v>
      </c>
      <c r="L27" s="369">
        <f>IF(L8&lt;=$I$10,L8,IF(ISNUMBER(MATCH('14'!L47,$Z$4:$Z$370,0)),$Z$3,IF(ISNUMBER(MATCH('14'!L47,$AO$4:$AO$370,0)),$AO$3,$Z$2)))</f>
        <v>0</v>
      </c>
      <c r="M27" s="369">
        <f>IF(M8&lt;=$I$10,M8,IF(ISNUMBER(MATCH('14'!M47,$Z$4:$Z$370,0)),$Z$3,IF(ISNUMBER(MATCH('14'!M47,$AO$4:$AO$370,0)),$AO$3,$Z$2)))</f>
        <v>0</v>
      </c>
      <c r="N27" s="369">
        <f>IF(N8&lt;=$I$10,N8,IF(ISNUMBER(MATCH('14'!N47,$Z$4:$Z$370,0)),$Z$3,IF(ISNUMBER(MATCH('14'!N47,$AO$4:$AO$370,0)),$AO$3,$Z$2)))</f>
        <v>0</v>
      </c>
      <c r="O27" s="369">
        <f>IF(O8&lt;=$I$10,O8,IF(ISNUMBER(MATCH('14'!O47,$Z$4:$Z$370,0)),$Z$3,IF(ISNUMBER(MATCH('14'!O47,$AO$4:$AO$370,0)),$AO$3,$Z$2)))</f>
        <v>0</v>
      </c>
      <c r="P27" s="369">
        <f>IF(P8&lt;=$I$10,P8,IF(ISNUMBER(MATCH('14'!P47,$Z$4:$Z$370,0)),$Z$3,IF(ISNUMBER(MATCH('14'!P47,$AO$4:$AO$370,0)),$AO$3,$Z$2)))</f>
        <v>0</v>
      </c>
      <c r="Q27" s="369">
        <f>IF(Q8&lt;=$I$10,Q8,IF(ISNUMBER(MATCH('14'!Q47,$Z$4:$Z$370,0)),$Z$3,IF(ISNUMBER(MATCH('14'!Q47,$AO$4:$AO$370,0)),$AO$3,$Z$2)))</f>
        <v>0</v>
      </c>
      <c r="R27" s="369">
        <f>IF(R8&lt;=$I$10,R8,IF(ISNUMBER(MATCH('14'!R47,$Z$4:$Z$370,0)),$Z$3,IF(ISNUMBER(MATCH('14'!R47,$AO$4:$AO$370,0)),$AO$3,$Z$2)))</f>
        <v>0</v>
      </c>
      <c r="S27" s="369">
        <f>IF(S8&lt;=$I$10,S8,IF(ISNUMBER(MATCH('14'!S47,$Z$4:$Z$370,0)),$Z$3,IF(ISNUMBER(MATCH('14'!S47,$AO$4:$AO$370,0)),$AO$3,$Z$2)))</f>
        <v>1</v>
      </c>
      <c r="T27" s="109"/>
      <c r="U27" s="490">
        <v>23</v>
      </c>
      <c r="V27" s="488">
        <v>0</v>
      </c>
      <c r="W27" s="488">
        <v>6</v>
      </c>
      <c r="X27" s="488">
        <v>16</v>
      </c>
      <c r="Y27" s="488">
        <v>140</v>
      </c>
      <c r="Z27" s="157" t="str">
        <f t="shared" si="2"/>
        <v>17,7</v>
      </c>
      <c r="AA27" s="109"/>
      <c r="AB27" s="58">
        <v>23</v>
      </c>
      <c r="AC27" s="58">
        <v>0</v>
      </c>
      <c r="AD27" s="58">
        <v>23</v>
      </c>
      <c r="AE27" s="58" t="s">
        <v>719</v>
      </c>
      <c r="AF27" s="487" t="s">
        <v>708</v>
      </c>
      <c r="AG27" s="93">
        <v>0.1</v>
      </c>
      <c r="AH27" s="93">
        <v>0</v>
      </c>
      <c r="AI27" s="93">
        <v>0</v>
      </c>
      <c r="AJ27" s="93">
        <v>0</v>
      </c>
      <c r="AK27" s="93">
        <v>0</v>
      </c>
      <c r="AL27" s="385">
        <v>1</v>
      </c>
      <c r="AM27" s="385">
        <v>9</v>
      </c>
      <c r="AN27" s="385">
        <v>10</v>
      </c>
      <c r="AO27" s="157" t="str">
        <f t="shared" si="3"/>
        <v>11,10</v>
      </c>
      <c r="AP27" s="291" t="str">
        <f t="shared" si="0"/>
        <v/>
      </c>
      <c r="AQ27" s="93">
        <f t="shared" si="4"/>
        <v>0</v>
      </c>
      <c r="AR27" s="93">
        <f t="shared" si="5"/>
        <v>0</v>
      </c>
      <c r="AS27" s="351"/>
      <c r="AT27" s="351"/>
      <c r="AU27" s="351"/>
      <c r="AV27" s="351"/>
      <c r="AW27" s="351"/>
      <c r="AX27" s="351"/>
      <c r="AY27" s="351"/>
      <c r="AZ27" s="351"/>
      <c r="BA27" s="109"/>
      <c r="BB27" s="503">
        <f t="shared" si="8"/>
        <v>24</v>
      </c>
      <c r="BC27" s="503">
        <v>2.8151260504201598</v>
      </c>
      <c r="BD27" s="509">
        <v>1162.3991919191899</v>
      </c>
      <c r="BE27" s="109"/>
      <c r="BF27" s="109"/>
      <c r="BG27" s="109"/>
      <c r="BH27" s="109"/>
      <c r="BI27" s="109"/>
      <c r="BJ27" s="109"/>
      <c r="BK27" s="109"/>
      <c r="BL27" s="109"/>
      <c r="BM27" s="109"/>
      <c r="BN27" s="109"/>
      <c r="BO27" s="109"/>
      <c r="BP27" s="109"/>
      <c r="BQ27" s="109"/>
      <c r="BR27" s="109"/>
      <c r="BS27" s="109"/>
    </row>
    <row r="28" spans="1:71" ht="9.75" customHeight="1">
      <c r="A28" s="109"/>
      <c r="B28" s="492">
        <f t="shared" si="11"/>
        <v>6</v>
      </c>
      <c r="C28" s="369">
        <f>IF(C9&lt;=$I$10,C9,IF(ISNUMBER(MATCH('14'!C48,$Z$4:$Z$370,0)),$Z$3,IF(ISNUMBER(MATCH('14'!C48,$AO$4:$AO$370,0)),$AO$3,$Z$2)))</f>
        <v>1</v>
      </c>
      <c r="D28" s="369">
        <f>IF(D9&lt;=$I$10,D9,IF(ISNUMBER(MATCH('14'!D48,$Z$4:$Z$370,0)),$Z$3,IF(ISNUMBER(MATCH('14'!D48,$AO$4:$AO$370,0)),$AO$3,$Z$2)))</f>
        <v>0</v>
      </c>
      <c r="E28" s="369">
        <f>IF(E9&lt;=$I$10,E9,IF(ISNUMBER(MATCH('14'!E48,$Z$4:$Z$370,0)),$Z$3,IF(ISNUMBER(MATCH('14'!E48,$AO$4:$AO$370,0)),$AO$3,$Z$2)))</f>
        <v>0</v>
      </c>
      <c r="F28" s="369">
        <f>IF(F9&lt;=$I$10,F9,IF(ISNUMBER(MATCH('14'!F48,$Z$4:$Z$370,0)),$Z$3,IF(ISNUMBER(MATCH('14'!F48,$AO$4:$AO$370,0)),$AO$3,$Z$2)))</f>
        <v>0</v>
      </c>
      <c r="G28" s="369">
        <f>IF(G9&lt;=$I$10,G9,IF(ISNUMBER(MATCH('14'!G48,$Z$4:$Z$370,0)),$Z$3,IF(ISNUMBER(MATCH('14'!G48,$AO$4:$AO$370,0)),$AO$3,$Z$2)))</f>
        <v>0</v>
      </c>
      <c r="H28" s="369">
        <f>IF(H9&lt;=$I$10,H9,IF(ISNUMBER(MATCH('14'!H48,$Z$4:$Z$370,0)),$Z$3,IF(ISNUMBER(MATCH('14'!H48,$AO$4:$AO$370,0)),$AO$3,$Z$2)))</f>
        <v>0</v>
      </c>
      <c r="I28" s="369">
        <f>IF(I9&lt;=$I$10,I9,IF(ISNUMBER(MATCH('14'!I48,$Z$4:$Z$370,0)),$Z$3,IF(ISNUMBER(MATCH('14'!I48,$AO$4:$AO$370,0)),$AO$3,$Z$2)))</f>
        <v>2</v>
      </c>
      <c r="J28" s="369">
        <f>IF(J9&lt;=$I$10,J9,IF(ISNUMBER(MATCH('14'!J48,$Z$4:$Z$370,0)),$Z$3,IF(ISNUMBER(MATCH('14'!J48,$AO$4:$AO$370,0)),$AO$3,$Z$2)))</f>
        <v>2</v>
      </c>
      <c r="K28" s="369">
        <f>IF(K9&lt;=$I$10,K9,IF(ISNUMBER(MATCH('14'!K48,$Z$4:$Z$370,0)),$Z$3,IF(ISNUMBER(MATCH('14'!K48,$AO$4:$AO$370,0)),$AO$3,$Z$2)))</f>
        <v>2</v>
      </c>
      <c r="L28" s="369">
        <f>IF(L9&lt;=$I$10,L9,IF(ISNUMBER(MATCH('14'!L48,$Z$4:$Z$370,0)),$Z$3,IF(ISNUMBER(MATCH('14'!L48,$AO$4:$AO$370,0)),$AO$3,$Z$2)))</f>
        <v>2</v>
      </c>
      <c r="M28" s="369">
        <f>IF(M9&lt;=$I$10,M9,IF(ISNUMBER(MATCH('14'!M48,$Z$4:$Z$370,0)),$Z$3,IF(ISNUMBER(MATCH('14'!M48,$AO$4:$AO$370,0)),$AO$3,$Z$2)))</f>
        <v>2</v>
      </c>
      <c r="N28" s="369">
        <f>IF(N9&lt;=$I$10,N9,IF(ISNUMBER(MATCH('14'!N48,$Z$4:$Z$370,0)),$Z$3,IF(ISNUMBER(MATCH('14'!N48,$AO$4:$AO$370,0)),$AO$3,$Z$2)))</f>
        <v>0</v>
      </c>
      <c r="O28" s="369">
        <f>IF(O9&lt;=$I$10,O9,IF(ISNUMBER(MATCH('14'!O48,$Z$4:$Z$370,0)),$Z$3,IF(ISNUMBER(MATCH('14'!O48,$AO$4:$AO$370,0)),$AO$3,$Z$2)))</f>
        <v>0</v>
      </c>
      <c r="P28" s="369">
        <f>IF(P9&lt;=$I$10,P9,IF(ISNUMBER(MATCH('14'!P48,$Z$4:$Z$370,0)),$Z$3,IF(ISNUMBER(MATCH('14'!P48,$AO$4:$AO$370,0)),$AO$3,$Z$2)))</f>
        <v>0</v>
      </c>
      <c r="Q28" s="369">
        <f>IF(Q9&lt;=$I$10,Q9,IF(ISNUMBER(MATCH('14'!Q48,$Z$4:$Z$370,0)),$Z$3,IF(ISNUMBER(MATCH('14'!Q48,$AO$4:$AO$370,0)),$AO$3,$Z$2)))</f>
        <v>0</v>
      </c>
      <c r="R28" s="369">
        <f>IF(R9&lt;=$I$10,R9,IF(ISNUMBER(MATCH('14'!R48,$Z$4:$Z$370,0)),$Z$3,IF(ISNUMBER(MATCH('14'!R48,$AO$4:$AO$370,0)),$AO$3,$Z$2)))</f>
        <v>0</v>
      </c>
      <c r="S28" s="369">
        <f>IF(S9&lt;=$I$10,S9,IF(ISNUMBER(MATCH('14'!S48,$Z$4:$Z$370,0)),$Z$3,IF(ISNUMBER(MATCH('14'!S48,$AO$4:$AO$370,0)),$AO$3,$Z$2)))</f>
        <v>1</v>
      </c>
      <c r="T28" s="109"/>
      <c r="U28" s="490">
        <v>24</v>
      </c>
      <c r="V28" s="488">
        <v>0</v>
      </c>
      <c r="W28" s="488">
        <v>7</v>
      </c>
      <c r="X28" s="488">
        <v>16</v>
      </c>
      <c r="Y28" s="488">
        <v>140</v>
      </c>
      <c r="Z28" s="157" t="str">
        <f t="shared" si="2"/>
        <v>17,8</v>
      </c>
      <c r="AA28" s="109"/>
      <c r="AB28" s="58">
        <v>24</v>
      </c>
      <c r="AC28" s="58">
        <v>0</v>
      </c>
      <c r="AD28" s="58">
        <v>24</v>
      </c>
      <c r="AE28" s="58" t="s">
        <v>264</v>
      </c>
      <c r="AF28" s="487" t="s">
        <v>707</v>
      </c>
      <c r="AG28" s="93">
        <v>0.1</v>
      </c>
      <c r="AH28" s="93">
        <v>107</v>
      </c>
      <c r="AI28" s="93">
        <v>500</v>
      </c>
      <c r="AJ28" s="93">
        <v>500</v>
      </c>
      <c r="AK28" s="93">
        <v>500</v>
      </c>
      <c r="AL28" s="385">
        <v>0</v>
      </c>
      <c r="AM28" s="385">
        <v>10</v>
      </c>
      <c r="AN28" s="385">
        <v>5</v>
      </c>
      <c r="AO28" s="157" t="str">
        <f t="shared" si="3"/>
        <v>6,11</v>
      </c>
      <c r="AP28" s="291" t="str">
        <f t="shared" si="0"/>
        <v>H</v>
      </c>
      <c r="AQ28" s="93">
        <f t="shared" si="4"/>
        <v>0</v>
      </c>
      <c r="AR28" s="93">
        <f t="shared" si="5"/>
        <v>0</v>
      </c>
      <c r="AS28" s="351"/>
      <c r="AT28" s="351"/>
      <c r="AU28" s="351"/>
      <c r="AV28" s="351"/>
      <c r="AW28" s="351"/>
      <c r="AX28" s="351"/>
      <c r="AY28" s="351"/>
      <c r="AZ28" s="351"/>
      <c r="BA28" s="109"/>
      <c r="BB28" s="503">
        <f t="shared" si="8"/>
        <v>25</v>
      </c>
      <c r="BC28" s="503">
        <v>2.8907563025209999</v>
      </c>
      <c r="BD28" s="509">
        <v>1212.8939393939299</v>
      </c>
      <c r="BE28" s="109"/>
      <c r="BF28" s="109"/>
      <c r="BG28" s="109"/>
      <c r="BH28" s="109"/>
      <c r="BI28" s="109"/>
      <c r="BJ28" s="109"/>
      <c r="BK28" s="109"/>
      <c r="BL28" s="109"/>
      <c r="BM28" s="109"/>
      <c r="BN28" s="109"/>
      <c r="BO28" s="109"/>
      <c r="BP28" s="109"/>
      <c r="BQ28" s="109"/>
      <c r="BR28" s="109"/>
      <c r="BS28" s="109"/>
    </row>
    <row r="29" spans="1:71" ht="9.75" customHeight="1">
      <c r="A29" s="109"/>
      <c r="B29" s="492">
        <f t="shared" si="11"/>
        <v>7</v>
      </c>
      <c r="C29" s="369">
        <f>IF(C10&lt;=$I$10,C10,IF(ISNUMBER(MATCH('14'!C49,$Z$4:$Z$370,0)),$Z$3,IF(ISNUMBER(MATCH('14'!C49,$AO$4:$AO$370,0)),$AO$3,$Z$2)))</f>
        <v>1</v>
      </c>
      <c r="D29" s="369">
        <f>IF(D10&lt;=$I$10,D10,IF(ISNUMBER(MATCH('14'!D49,$Z$4:$Z$370,0)),$Z$3,IF(ISNUMBER(MATCH('14'!D49,$AO$4:$AO$370,0)),$AO$3,$Z$2)))</f>
        <v>0</v>
      </c>
      <c r="E29" s="369">
        <f>IF(E10&lt;=$I$10,E10,IF(ISNUMBER(MATCH('14'!E49,$Z$4:$Z$370,0)),$Z$3,IF(ISNUMBER(MATCH('14'!E49,$AO$4:$AO$370,0)),$AO$3,$Z$2)))</f>
        <v>0</v>
      </c>
      <c r="F29" s="369">
        <f>IF(F10&lt;=$I$10,F10,IF(ISNUMBER(MATCH('14'!F49,$Z$4:$Z$370,0)),$Z$3,IF(ISNUMBER(MATCH('14'!F49,$AO$4:$AO$370,0)),$AO$3,$Z$2)))</f>
        <v>0</v>
      </c>
      <c r="G29" s="369">
        <f>IF(G10&lt;=$I$10,G10,IF(ISNUMBER(MATCH('14'!G49,$Z$4:$Z$370,0)),$Z$3,IF(ISNUMBER(MATCH('14'!G49,$AO$4:$AO$370,0)),$AO$3,$Z$2)))</f>
        <v>0</v>
      </c>
      <c r="H29" s="369">
        <f>IF(H10&lt;=$I$10,H10,IF(ISNUMBER(MATCH('14'!H49,$Z$4:$Z$370,0)),$Z$3,IF(ISNUMBER(MATCH('14'!H49,$AO$4:$AO$370,0)),$AO$3,$Z$2)))</f>
        <v>2</v>
      </c>
      <c r="I29" s="369">
        <f>IF(I10&lt;=$I$10,I10,IF(ISNUMBER(MATCH('14'!I49,$Z$4:$Z$370,0)),$Z$3,IF(ISNUMBER(MATCH('14'!I49,$AO$4:$AO$370,0)),$AO$3,$Z$2)))</f>
        <v>105</v>
      </c>
      <c r="J29" s="369">
        <f>IF(J10&lt;=$I$10,J10,IF(ISNUMBER(MATCH('14'!J49,$Z$4:$Z$370,0)),$Z$3,IF(ISNUMBER(MATCH('14'!J49,$AO$4:$AO$370,0)),$AO$3,$Z$2)))</f>
        <v>105</v>
      </c>
      <c r="K29" s="369">
        <f>IF(K10&lt;=$I$10,K10,IF(ISNUMBER(MATCH('14'!K49,$Z$4:$Z$370,0)),$Z$3,IF(ISNUMBER(MATCH('14'!K49,$AO$4:$AO$370,0)),$AO$3,$Z$2)))</f>
        <v>105</v>
      </c>
      <c r="L29" s="369">
        <f>IF(L10&lt;=$I$10,L10,IF(ISNUMBER(MATCH('14'!L49,$Z$4:$Z$370,0)),$Z$3,IF(ISNUMBER(MATCH('14'!L49,$AO$4:$AO$370,0)),$AO$3,$Z$2)))</f>
        <v>105</v>
      </c>
      <c r="M29" s="369">
        <f>IF(M10&lt;=$I$10,M10,IF(ISNUMBER(MATCH('14'!M49,$Z$4:$Z$370,0)),$Z$3,IF(ISNUMBER(MATCH('14'!M49,$AO$4:$AO$370,0)),$AO$3,$Z$2)))</f>
        <v>105</v>
      </c>
      <c r="N29" s="369">
        <f>IF(N10&lt;=$I$10,N10,IF(ISNUMBER(MATCH('14'!N49,$Z$4:$Z$370,0)),$Z$3,IF(ISNUMBER(MATCH('14'!N49,$AO$4:$AO$370,0)),$AO$3,$Z$2)))</f>
        <v>2</v>
      </c>
      <c r="O29" s="369">
        <f>IF(O10&lt;=$I$10,O10,IF(ISNUMBER(MATCH('14'!O49,$Z$4:$Z$370,0)),$Z$3,IF(ISNUMBER(MATCH('14'!O49,$AO$4:$AO$370,0)),$AO$3,$Z$2)))</f>
        <v>0</v>
      </c>
      <c r="P29" s="369">
        <f>IF(P10&lt;=$I$10,P10,IF(ISNUMBER(MATCH('14'!P49,$Z$4:$Z$370,0)),$Z$3,IF(ISNUMBER(MATCH('14'!P49,$AO$4:$AO$370,0)),$AO$3,$Z$2)))</f>
        <v>0</v>
      </c>
      <c r="Q29" s="369">
        <f>IF(Q10&lt;=$I$10,Q10,IF(ISNUMBER(MATCH('14'!Q49,$Z$4:$Z$370,0)),$Z$3,IF(ISNUMBER(MATCH('14'!Q49,$AO$4:$AO$370,0)),$AO$3,$Z$2)))</f>
        <v>0</v>
      </c>
      <c r="R29" s="369">
        <f>IF(R10&lt;=$I$10,R10,IF(ISNUMBER(MATCH('14'!R49,$Z$4:$Z$370,0)),$Z$3,IF(ISNUMBER(MATCH('14'!R49,$AO$4:$AO$370,0)),$AO$3,$Z$2)))</f>
        <v>0</v>
      </c>
      <c r="S29" s="369">
        <f>IF(S10&lt;=$I$10,S10,IF(ISNUMBER(MATCH('14'!S49,$Z$4:$Z$370,0)),$Z$3,IF(ISNUMBER(MATCH('14'!S49,$AO$4:$AO$370,0)),$AO$3,$Z$2)))</f>
        <v>1</v>
      </c>
      <c r="T29" s="109"/>
      <c r="U29" s="490">
        <v>25</v>
      </c>
      <c r="V29" s="488">
        <v>0</v>
      </c>
      <c r="W29" s="488">
        <v>8</v>
      </c>
      <c r="X29" s="488">
        <v>16</v>
      </c>
      <c r="Y29" s="488">
        <v>140</v>
      </c>
      <c r="Z29" s="157" t="str">
        <f t="shared" si="2"/>
        <v>17,9</v>
      </c>
      <c r="AA29" s="109"/>
      <c r="AB29" s="58">
        <v>25</v>
      </c>
      <c r="AC29" s="58">
        <v>0</v>
      </c>
      <c r="AD29" s="58">
        <v>25</v>
      </c>
      <c r="AE29" s="58" t="s">
        <v>269</v>
      </c>
      <c r="AF29" s="487" t="s">
        <v>707</v>
      </c>
      <c r="AG29" s="93">
        <v>0.1</v>
      </c>
      <c r="AH29" s="93">
        <v>107</v>
      </c>
      <c r="AI29" s="93">
        <v>500</v>
      </c>
      <c r="AJ29" s="93">
        <v>500</v>
      </c>
      <c r="AK29" s="93">
        <v>500</v>
      </c>
      <c r="AL29" s="385">
        <v>0</v>
      </c>
      <c r="AM29" s="385">
        <v>11</v>
      </c>
      <c r="AN29" s="385">
        <v>6</v>
      </c>
      <c r="AO29" s="157" t="str">
        <f t="shared" si="3"/>
        <v>7,12</v>
      </c>
      <c r="AP29" s="291" t="str">
        <f t="shared" si="0"/>
        <v>H</v>
      </c>
      <c r="AQ29" s="93">
        <f t="shared" si="4"/>
        <v>0</v>
      </c>
      <c r="AR29" s="93">
        <f t="shared" si="5"/>
        <v>0</v>
      </c>
      <c r="AS29" s="351"/>
      <c r="AT29" s="351"/>
      <c r="AU29" s="351"/>
      <c r="AV29" s="351"/>
      <c r="AW29" s="351"/>
      <c r="AX29" s="351"/>
      <c r="AY29" s="351"/>
      <c r="AZ29" s="351"/>
      <c r="BA29" s="109"/>
      <c r="BB29" s="503">
        <f t="shared" si="8"/>
        <v>26</v>
      </c>
      <c r="BC29" s="503">
        <v>2.96638655462184</v>
      </c>
      <c r="BD29" s="509">
        <v>1263.38868686868</v>
      </c>
      <c r="BE29" s="109"/>
      <c r="BF29" s="109"/>
      <c r="BG29" s="109"/>
      <c r="BH29" s="109"/>
      <c r="BI29" s="109"/>
      <c r="BJ29" s="109"/>
      <c r="BK29" s="109"/>
      <c r="BL29" s="109"/>
      <c r="BM29" s="109"/>
      <c r="BN29" s="109"/>
      <c r="BO29" s="109"/>
      <c r="BP29" s="109"/>
      <c r="BQ29" s="109"/>
      <c r="BR29" s="109"/>
      <c r="BS29" s="109"/>
    </row>
    <row r="30" spans="1:71" ht="9.75" customHeight="1">
      <c r="A30" s="109"/>
      <c r="B30" s="492">
        <f t="shared" si="11"/>
        <v>8</v>
      </c>
      <c r="C30" s="369">
        <f>IF(C11&lt;=$I$10,C11,IF(ISNUMBER(MATCH('14'!C50,$Z$4:$Z$370,0)),$Z$3,IF(ISNUMBER(MATCH('14'!C50,$AO$4:$AO$370,0)),$AO$3,$Z$2)))</f>
        <v>1</v>
      </c>
      <c r="D30" s="369">
        <f>IF(D11&lt;=$I$10,D11,IF(ISNUMBER(MATCH('14'!D50,$Z$4:$Z$370,0)),$Z$3,IF(ISNUMBER(MATCH('14'!D50,$AO$4:$AO$370,0)),$AO$3,$Z$2)))</f>
        <v>0</v>
      </c>
      <c r="E30" s="369">
        <f>IF(E11&lt;=$I$10,E11,IF(ISNUMBER(MATCH('14'!E50,$Z$4:$Z$370,0)),$Z$3,IF(ISNUMBER(MATCH('14'!E50,$AO$4:$AO$370,0)),$AO$3,$Z$2)))</f>
        <v>0</v>
      </c>
      <c r="F30" s="369">
        <f>IF(F11&lt;=$I$10,F11,IF(ISNUMBER(MATCH('14'!F50,$Z$4:$Z$370,0)),$Z$3,IF(ISNUMBER(MATCH('14'!F50,$AO$4:$AO$370,0)),$AO$3,$Z$2)))</f>
        <v>0</v>
      </c>
      <c r="G30" s="369">
        <f>IF(G11&lt;=$I$10,G11,IF(ISNUMBER(MATCH('14'!G50,$Z$4:$Z$370,0)),$Z$3,IF(ISNUMBER(MATCH('14'!G50,$AO$4:$AO$370,0)),$AO$3,$Z$2)))</f>
        <v>0</v>
      </c>
      <c r="H30" s="369">
        <f>IF(H11&lt;=$I$10,H11,IF(ISNUMBER(MATCH('14'!H50,$Z$4:$Z$370,0)),$Z$3,IF(ISNUMBER(MATCH('14'!H50,$AO$4:$AO$370,0)),$AO$3,$Z$2)))</f>
        <v>2</v>
      </c>
      <c r="I30" s="369">
        <f>IF(I11&lt;=$I$10,I11,IF(ISNUMBER(MATCH('14'!I50,$Z$4:$Z$370,0)),$Z$3,IF(ISNUMBER(MATCH('14'!I50,$AO$4:$AO$370,0)),$AO$3,$Z$2)))</f>
        <v>105</v>
      </c>
      <c r="J30" s="369">
        <f>IF(J11&lt;=$I$10,J11,IF(ISNUMBER(MATCH('14'!J50,$Z$4:$Z$370,0)),$Z$3,IF(ISNUMBER(MATCH('14'!J50,$AO$4:$AO$370,0)),$AO$3,$Z$2)))</f>
        <v>95</v>
      </c>
      <c r="K30" s="369">
        <f>IF(K11&lt;=$I$10,K11,IF(ISNUMBER(MATCH('14'!K50,$Z$4:$Z$370,0)),$Z$3,IF(ISNUMBER(MATCH('14'!K50,$AO$4:$AO$370,0)),$AO$3,$Z$2)))</f>
        <v>95</v>
      </c>
      <c r="L30" s="369">
        <f>IF(L11&lt;=$I$10,L11,IF(ISNUMBER(MATCH('14'!L50,$Z$4:$Z$370,0)),$Z$3,IF(ISNUMBER(MATCH('14'!L50,$AO$4:$AO$370,0)),$AO$3,$Z$2)))</f>
        <v>95</v>
      </c>
      <c r="M30" s="369">
        <f>IF(M11&lt;=$I$10,M11,IF(ISNUMBER(MATCH('14'!M50,$Z$4:$Z$370,0)),$Z$3,IF(ISNUMBER(MATCH('14'!M50,$AO$4:$AO$370,0)),$AO$3,$Z$2)))</f>
        <v>105</v>
      </c>
      <c r="N30" s="369">
        <f>IF(N11&lt;=$I$10,N11,IF(ISNUMBER(MATCH('14'!N50,$Z$4:$Z$370,0)),$Z$3,IF(ISNUMBER(MATCH('14'!N50,$AO$4:$AO$370,0)),$AO$3,$Z$2)))</f>
        <v>2</v>
      </c>
      <c r="O30" s="369">
        <f>IF(O11&lt;=$I$10,O11,IF(ISNUMBER(MATCH('14'!O50,$Z$4:$Z$370,0)),$Z$3,IF(ISNUMBER(MATCH('14'!O50,$AO$4:$AO$370,0)),$AO$3,$Z$2)))</f>
        <v>0</v>
      </c>
      <c r="P30" s="369">
        <f>IF(P11&lt;=$I$10,P11,IF(ISNUMBER(MATCH('14'!P50,$Z$4:$Z$370,0)),$Z$3,IF(ISNUMBER(MATCH('14'!P50,$AO$4:$AO$370,0)),$AO$3,$Z$2)))</f>
        <v>0</v>
      </c>
      <c r="Q30" s="369">
        <f>IF(Q11&lt;=$I$10,Q11,IF(ISNUMBER(MATCH('14'!Q50,$Z$4:$Z$370,0)),$Z$3,IF(ISNUMBER(MATCH('14'!Q50,$AO$4:$AO$370,0)),$AO$3,$Z$2)))</f>
        <v>0</v>
      </c>
      <c r="R30" s="369">
        <f>IF(R11&lt;=$I$10,R11,IF(ISNUMBER(MATCH('14'!R50,$Z$4:$Z$370,0)),$Z$3,IF(ISNUMBER(MATCH('14'!R50,$AO$4:$AO$370,0)),$AO$3,$Z$2)))</f>
        <v>0</v>
      </c>
      <c r="S30" s="369">
        <f>IF(S11&lt;=$I$10,S11,IF(ISNUMBER(MATCH('14'!S50,$Z$4:$Z$370,0)),$Z$3,IF(ISNUMBER(MATCH('14'!S50,$AO$4:$AO$370,0)),$AO$3,$Z$2)))</f>
        <v>1</v>
      </c>
      <c r="T30" s="109"/>
      <c r="U30" s="490">
        <v>26</v>
      </c>
      <c r="V30" s="488">
        <v>0</v>
      </c>
      <c r="W30" s="488">
        <v>9</v>
      </c>
      <c r="X30" s="488">
        <v>16</v>
      </c>
      <c r="Y30" s="488">
        <v>140</v>
      </c>
      <c r="Z30" s="157" t="str">
        <f t="shared" si="2"/>
        <v>17,10</v>
      </c>
      <c r="AA30" s="109"/>
      <c r="AB30" s="58">
        <v>26</v>
      </c>
      <c r="AC30" s="58">
        <v>0</v>
      </c>
      <c r="AD30" s="58">
        <v>26</v>
      </c>
      <c r="AE30" s="58" t="s">
        <v>720</v>
      </c>
      <c r="AF30" s="487" t="s">
        <v>708</v>
      </c>
      <c r="AG30" s="93">
        <v>0.1</v>
      </c>
      <c r="AH30" s="93">
        <v>0</v>
      </c>
      <c r="AI30" s="93">
        <v>0</v>
      </c>
      <c r="AJ30" s="93">
        <v>0</v>
      </c>
      <c r="AK30" s="93">
        <v>0</v>
      </c>
      <c r="AL30" s="385">
        <v>1</v>
      </c>
      <c r="AM30" s="385">
        <v>10</v>
      </c>
      <c r="AN30" s="385">
        <v>6</v>
      </c>
      <c r="AO30" s="157" t="str">
        <f t="shared" si="3"/>
        <v>7,11</v>
      </c>
      <c r="AP30" s="291" t="str">
        <f t="shared" si="0"/>
        <v/>
      </c>
      <c r="AQ30" s="93">
        <f t="shared" si="4"/>
        <v>0</v>
      </c>
      <c r="AR30" s="93">
        <f t="shared" si="5"/>
        <v>0</v>
      </c>
      <c r="AS30" s="351"/>
      <c r="AT30" s="351"/>
      <c r="AU30" s="351"/>
      <c r="AV30" s="351"/>
      <c r="AW30" s="351"/>
      <c r="AX30" s="351"/>
      <c r="AY30" s="351"/>
      <c r="AZ30" s="351"/>
      <c r="BA30" s="109"/>
      <c r="BB30" s="503">
        <f t="shared" si="8"/>
        <v>27</v>
      </c>
      <c r="BC30" s="503">
        <v>3.04201680672268</v>
      </c>
      <c r="BD30" s="509">
        <v>1313.8834343434301</v>
      </c>
      <c r="BE30" s="109"/>
      <c r="BF30" s="109"/>
      <c r="BG30" s="109"/>
      <c r="BH30" s="109"/>
      <c r="BI30" s="109"/>
      <c r="BJ30" s="109"/>
      <c r="BK30" s="109"/>
      <c r="BL30" s="109"/>
      <c r="BM30" s="109"/>
      <c r="BN30" s="109"/>
      <c r="BO30" s="109"/>
      <c r="BP30" s="109"/>
      <c r="BQ30" s="109"/>
      <c r="BR30" s="109"/>
      <c r="BS30" s="109"/>
    </row>
    <row r="31" spans="1:71" ht="9.75" customHeight="1">
      <c r="A31" s="109"/>
      <c r="B31" s="492">
        <f t="shared" si="11"/>
        <v>9</v>
      </c>
      <c r="C31" s="369">
        <f>IF(C12&lt;=$I$10,C12,IF(ISNUMBER(MATCH('14'!C51,$Z$4:$Z$370,0)),$Z$3,IF(ISNUMBER(MATCH('14'!C51,$AO$4:$AO$370,0)),$AO$3,$Z$2)))</f>
        <v>1</v>
      </c>
      <c r="D31" s="369">
        <f>IF(D12&lt;=$I$10,D12,IF(ISNUMBER(MATCH('14'!D51,$Z$4:$Z$370,0)),$Z$3,IF(ISNUMBER(MATCH('14'!D51,$AO$4:$AO$370,0)),$AO$3,$Z$2)))</f>
        <v>0</v>
      </c>
      <c r="E31" s="369">
        <f>IF(E12&lt;=$I$10,E12,IF(ISNUMBER(MATCH('14'!E51,$Z$4:$Z$370,0)),$Z$3,IF(ISNUMBER(MATCH('14'!E51,$AO$4:$AO$370,0)),$AO$3,$Z$2)))</f>
        <v>0</v>
      </c>
      <c r="F31" s="369">
        <f>IF(F12&lt;=$I$10,F12,IF(ISNUMBER(MATCH('14'!F51,$Z$4:$Z$370,0)),$Z$3,IF(ISNUMBER(MATCH('14'!F51,$AO$4:$AO$370,0)),$AO$3,$Z$2)))</f>
        <v>0</v>
      </c>
      <c r="G31" s="369">
        <f>IF(G12&lt;=$I$10,G12,IF(ISNUMBER(MATCH('14'!G51,$Z$4:$Z$370,0)),$Z$3,IF(ISNUMBER(MATCH('14'!G51,$AO$4:$AO$370,0)),$AO$3,$Z$2)))</f>
        <v>0</v>
      </c>
      <c r="H31" s="369">
        <f>IF(H12&lt;=$I$10,H12,IF(ISNUMBER(MATCH('14'!H51,$Z$4:$Z$370,0)),$Z$3,IF(ISNUMBER(MATCH('14'!H51,$AO$4:$AO$370,0)),$AO$3,$Z$2)))</f>
        <v>2</v>
      </c>
      <c r="I31" s="369">
        <f>IF(I12&lt;=$I$10,I12,IF(ISNUMBER(MATCH('14'!I51,$Z$4:$Z$370,0)),$Z$3,IF(ISNUMBER(MATCH('14'!I51,$AO$4:$AO$370,0)),$AO$3,$Z$2)))</f>
        <v>105</v>
      </c>
      <c r="J31" s="369">
        <f>IF(J12&lt;=$I$10,J12,IF(ISNUMBER(MATCH('14'!J51,$Z$4:$Z$370,0)),$Z$3,IF(ISNUMBER(MATCH('14'!J51,$AO$4:$AO$370,0)),$AO$3,$Z$2)))</f>
        <v>95</v>
      </c>
      <c r="K31" s="369">
        <f>IF(K12&lt;=$I$10,K12,IF(ISNUMBER(MATCH('14'!K51,$Z$4:$Z$370,0)),$Z$3,IF(ISNUMBER(MATCH('14'!K51,$AO$4:$AO$370,0)),$AO$3,$Z$2)))</f>
        <v>95</v>
      </c>
      <c r="L31" s="369">
        <f>IF(L12&lt;=$I$10,L12,IF(ISNUMBER(MATCH('14'!L51,$Z$4:$Z$370,0)),$Z$3,IF(ISNUMBER(MATCH('14'!L51,$AO$4:$AO$370,0)),$AO$3,$Z$2)))</f>
        <v>95</v>
      </c>
      <c r="M31" s="369">
        <f>IF(M12&lt;=$I$10,M12,IF(ISNUMBER(MATCH('14'!M51,$Z$4:$Z$370,0)),$Z$3,IF(ISNUMBER(MATCH('14'!M51,$AO$4:$AO$370,0)),$AO$3,$Z$2)))</f>
        <v>105</v>
      </c>
      <c r="N31" s="369">
        <f>IF(N12&lt;=$I$10,N12,IF(ISNUMBER(MATCH('14'!N51,$Z$4:$Z$370,0)),$Z$3,IF(ISNUMBER(MATCH('14'!N51,$AO$4:$AO$370,0)),$AO$3,$Z$2)))</f>
        <v>2</v>
      </c>
      <c r="O31" s="369">
        <f>IF(O12&lt;=$I$10,O12,IF(ISNUMBER(MATCH('14'!O51,$Z$4:$Z$370,0)),$Z$3,IF(ISNUMBER(MATCH('14'!O51,$AO$4:$AO$370,0)),$AO$3,$Z$2)))</f>
        <v>0</v>
      </c>
      <c r="P31" s="369">
        <f>IF(P12&lt;=$I$10,P12,IF(ISNUMBER(MATCH('14'!P51,$Z$4:$Z$370,0)),$Z$3,IF(ISNUMBER(MATCH('14'!P51,$AO$4:$AO$370,0)),$AO$3,$Z$2)))</f>
        <v>0</v>
      </c>
      <c r="Q31" s="369">
        <f>IF(Q12&lt;=$I$10,Q12,IF(ISNUMBER(MATCH('14'!Q51,$Z$4:$Z$370,0)),$Z$3,IF(ISNUMBER(MATCH('14'!Q51,$AO$4:$AO$370,0)),$AO$3,$Z$2)))</f>
        <v>0</v>
      </c>
      <c r="R31" s="369">
        <f>IF(R12&lt;=$I$10,R12,IF(ISNUMBER(MATCH('14'!R51,$Z$4:$Z$370,0)),$Z$3,IF(ISNUMBER(MATCH('14'!R51,$AO$4:$AO$370,0)),$AO$3,$Z$2)))</f>
        <v>0</v>
      </c>
      <c r="S31" s="369">
        <f>IF(S12&lt;=$I$10,S12,IF(ISNUMBER(MATCH('14'!S51,$Z$4:$Z$370,0)),$Z$3,IF(ISNUMBER(MATCH('14'!S51,$AO$4:$AO$370,0)),$AO$3,$Z$2)))</f>
        <v>1</v>
      </c>
      <c r="T31" s="109"/>
      <c r="U31" s="490">
        <v>27</v>
      </c>
      <c r="V31" s="488">
        <v>0</v>
      </c>
      <c r="W31" s="488">
        <v>10</v>
      </c>
      <c r="X31" s="488">
        <v>16</v>
      </c>
      <c r="Y31" s="488">
        <v>140</v>
      </c>
      <c r="Z31" s="157" t="str">
        <f t="shared" si="2"/>
        <v>17,11</v>
      </c>
      <c r="AA31" s="109"/>
      <c r="AB31" s="58">
        <v>27</v>
      </c>
      <c r="AC31" s="58">
        <v>0</v>
      </c>
      <c r="AD31" s="58">
        <v>27</v>
      </c>
      <c r="AE31" s="58" t="s">
        <v>270</v>
      </c>
      <c r="AF31" s="487" t="s">
        <v>707</v>
      </c>
      <c r="AG31" s="93">
        <v>0.1</v>
      </c>
      <c r="AH31" s="93">
        <v>107</v>
      </c>
      <c r="AI31" s="93">
        <v>500</v>
      </c>
      <c r="AJ31" s="93">
        <v>500</v>
      </c>
      <c r="AK31" s="93">
        <v>500</v>
      </c>
      <c r="AL31" s="385">
        <v>0</v>
      </c>
      <c r="AM31" s="385">
        <v>11</v>
      </c>
      <c r="AN31" s="385">
        <v>7</v>
      </c>
      <c r="AO31" s="157" t="str">
        <f t="shared" si="3"/>
        <v>8,12</v>
      </c>
      <c r="AP31" s="291" t="str">
        <f t="shared" si="0"/>
        <v>H</v>
      </c>
      <c r="AQ31" s="93">
        <f t="shared" si="4"/>
        <v>0</v>
      </c>
      <c r="AR31" s="93">
        <f t="shared" si="5"/>
        <v>0</v>
      </c>
      <c r="AS31" s="351"/>
      <c r="AT31" s="351"/>
      <c r="AU31" s="351"/>
      <c r="AV31" s="351"/>
      <c r="AW31" s="351"/>
      <c r="AX31" s="351"/>
      <c r="AY31" s="351"/>
      <c r="AZ31" s="351"/>
      <c r="BA31" s="109"/>
      <c r="BB31" s="503">
        <f t="shared" si="8"/>
        <v>28</v>
      </c>
      <c r="BC31" s="503">
        <v>3.1176470588235201</v>
      </c>
      <c r="BD31" s="509">
        <v>1364.3781818181801</v>
      </c>
      <c r="BE31" s="109"/>
      <c r="BF31" s="109"/>
      <c r="BG31" s="109"/>
      <c r="BH31" s="109"/>
      <c r="BI31" s="109"/>
      <c r="BJ31" s="109"/>
      <c r="BK31" s="109"/>
      <c r="BL31" s="109"/>
      <c r="BM31" s="109"/>
      <c r="BN31" s="109"/>
      <c r="BO31" s="109"/>
      <c r="BP31" s="109"/>
      <c r="BQ31" s="109"/>
      <c r="BR31" s="109"/>
      <c r="BS31" s="109"/>
    </row>
    <row r="32" spans="1:71" ht="9.75" customHeight="1">
      <c r="A32" s="109"/>
      <c r="B32" s="492">
        <f t="shared" si="11"/>
        <v>10</v>
      </c>
      <c r="C32" s="369">
        <f>IF(C13&lt;=$I$10,C13,IF(ISNUMBER(MATCH('14'!C52,$Z$4:$Z$370,0)),$Z$3,IF(ISNUMBER(MATCH('14'!C52,$AO$4:$AO$370,0)),$AO$3,$Z$2)))</f>
        <v>1</v>
      </c>
      <c r="D32" s="369">
        <f>IF(D13&lt;=$I$10,D13,IF(ISNUMBER(MATCH('14'!D52,$Z$4:$Z$370,0)),$Z$3,IF(ISNUMBER(MATCH('14'!D52,$AO$4:$AO$370,0)),$AO$3,$Z$2)))</f>
        <v>0</v>
      </c>
      <c r="E32" s="369">
        <f>IF(E13&lt;=$I$10,E13,IF(ISNUMBER(MATCH('14'!E52,$Z$4:$Z$370,0)),$Z$3,IF(ISNUMBER(MATCH('14'!E52,$AO$4:$AO$370,0)),$AO$3,$Z$2)))</f>
        <v>0</v>
      </c>
      <c r="F32" s="369">
        <f>IF(F13&lt;=$I$10,F13,IF(ISNUMBER(MATCH('14'!F52,$Z$4:$Z$370,0)),$Z$3,IF(ISNUMBER(MATCH('14'!F52,$AO$4:$AO$370,0)),$AO$3,$Z$2)))</f>
        <v>0</v>
      </c>
      <c r="G32" s="369">
        <f>IF(G13&lt;=$I$10,G13,IF(ISNUMBER(MATCH('14'!G52,$Z$4:$Z$370,0)),$Z$3,IF(ISNUMBER(MATCH('14'!G52,$AO$4:$AO$370,0)),$AO$3,$Z$2)))</f>
        <v>0</v>
      </c>
      <c r="H32" s="369">
        <f>IF(H13&lt;=$I$10,H13,IF(ISNUMBER(MATCH('14'!H52,$Z$4:$Z$370,0)),$Z$3,IF(ISNUMBER(MATCH('14'!H52,$AO$4:$AO$370,0)),$AO$3,$Z$2)))</f>
        <v>2</v>
      </c>
      <c r="I32" s="369">
        <f>IF(I13&lt;=$I$10,I13,IF(ISNUMBER(MATCH('14'!I52,$Z$4:$Z$370,0)),$Z$3,IF(ISNUMBER(MATCH('14'!I52,$AO$4:$AO$370,0)),$AO$3,$Z$2)))</f>
        <v>105</v>
      </c>
      <c r="J32" s="369">
        <f>IF(J13&lt;=$I$10,J13,IF(ISNUMBER(MATCH('14'!J52,$Z$4:$Z$370,0)),$Z$3,IF(ISNUMBER(MATCH('14'!J52,$AO$4:$AO$370,0)),$AO$3,$Z$2)))</f>
        <v>95</v>
      </c>
      <c r="K32" s="369">
        <f>IF(K13&lt;=$I$10,K13,IF(ISNUMBER(MATCH('14'!K52,$Z$4:$Z$370,0)),$Z$3,IF(ISNUMBER(MATCH('14'!K52,$AO$4:$AO$370,0)),$AO$3,$Z$2)))</f>
        <v>95</v>
      </c>
      <c r="L32" s="369">
        <f>IF(L13&lt;=$I$10,L13,IF(ISNUMBER(MATCH('14'!L52,$Z$4:$Z$370,0)),$Z$3,IF(ISNUMBER(MATCH('14'!L52,$AO$4:$AO$370,0)),$AO$3,$Z$2)))</f>
        <v>95</v>
      </c>
      <c r="M32" s="369">
        <f>IF(M13&lt;=$I$10,M13,IF(ISNUMBER(MATCH('14'!M52,$Z$4:$Z$370,0)),$Z$3,IF(ISNUMBER(MATCH('14'!M52,$AO$4:$AO$370,0)),$AO$3,$Z$2)))</f>
        <v>105</v>
      </c>
      <c r="N32" s="369">
        <f>IF(N13&lt;=$I$10,N13,IF(ISNUMBER(MATCH('14'!N52,$Z$4:$Z$370,0)),$Z$3,IF(ISNUMBER(MATCH('14'!N52,$AO$4:$AO$370,0)),$AO$3,$Z$2)))</f>
        <v>2</v>
      </c>
      <c r="O32" s="369">
        <f>IF(O13&lt;=$I$10,O13,IF(ISNUMBER(MATCH('14'!O52,$Z$4:$Z$370,0)),$Z$3,IF(ISNUMBER(MATCH('14'!O52,$AO$4:$AO$370,0)),$AO$3,$Z$2)))</f>
        <v>0</v>
      </c>
      <c r="P32" s="369">
        <f>IF(P13&lt;=$I$10,P13,IF(ISNUMBER(MATCH('14'!P52,$Z$4:$Z$370,0)),$Z$3,IF(ISNUMBER(MATCH('14'!P52,$AO$4:$AO$370,0)),$AO$3,$Z$2)))</f>
        <v>0</v>
      </c>
      <c r="Q32" s="369">
        <f>IF(Q13&lt;=$I$10,Q13,IF(ISNUMBER(MATCH('14'!Q52,$Z$4:$Z$370,0)),$Z$3,IF(ISNUMBER(MATCH('14'!Q52,$AO$4:$AO$370,0)),$AO$3,$Z$2)))</f>
        <v>0</v>
      </c>
      <c r="R32" s="369">
        <f>IF(R13&lt;=$I$10,R13,IF(ISNUMBER(MATCH('14'!R52,$Z$4:$Z$370,0)),$Z$3,IF(ISNUMBER(MATCH('14'!R52,$AO$4:$AO$370,0)),$AO$3,$Z$2)))</f>
        <v>0</v>
      </c>
      <c r="S32" s="369">
        <f>IF(S13&lt;=$I$10,S13,IF(ISNUMBER(MATCH('14'!S52,$Z$4:$Z$370,0)),$Z$3,IF(ISNUMBER(MATCH('14'!S52,$AO$4:$AO$370,0)),$AO$3,$Z$2)))</f>
        <v>1</v>
      </c>
      <c r="T32" s="109"/>
      <c r="U32" s="490">
        <v>28</v>
      </c>
      <c r="V32" s="488">
        <v>0</v>
      </c>
      <c r="W32" s="488">
        <v>11</v>
      </c>
      <c r="X32" s="488">
        <v>16</v>
      </c>
      <c r="Y32" s="488">
        <v>140</v>
      </c>
      <c r="Z32" s="157" t="str">
        <f t="shared" si="2"/>
        <v>17,12</v>
      </c>
      <c r="AA32" s="109"/>
      <c r="AB32" s="58">
        <v>28</v>
      </c>
      <c r="AC32" s="58">
        <v>0</v>
      </c>
      <c r="AD32" s="58">
        <v>28</v>
      </c>
      <c r="AE32" s="58" t="s">
        <v>721</v>
      </c>
      <c r="AF32" s="487" t="s">
        <v>708</v>
      </c>
      <c r="AG32" s="93">
        <v>0.1</v>
      </c>
      <c r="AH32" s="93">
        <v>0</v>
      </c>
      <c r="AI32" s="93">
        <v>0</v>
      </c>
      <c r="AJ32" s="93">
        <v>0</v>
      </c>
      <c r="AK32" s="93">
        <v>0</v>
      </c>
      <c r="AL32" s="385">
        <v>1</v>
      </c>
      <c r="AM32" s="385">
        <v>10</v>
      </c>
      <c r="AN32" s="385">
        <v>7</v>
      </c>
      <c r="AO32" s="157" t="str">
        <f t="shared" si="3"/>
        <v>8,11</v>
      </c>
      <c r="AP32" s="291" t="str">
        <f t="shared" si="0"/>
        <v/>
      </c>
      <c r="AQ32" s="93">
        <f t="shared" si="4"/>
        <v>0</v>
      </c>
      <c r="AR32" s="93">
        <f t="shared" si="5"/>
        <v>0</v>
      </c>
      <c r="AS32" s="351"/>
      <c r="AT32" s="351"/>
      <c r="AU32" s="351"/>
      <c r="AV32" s="351"/>
      <c r="AW32" s="351"/>
      <c r="AX32" s="351"/>
      <c r="AY32" s="351"/>
      <c r="AZ32" s="351"/>
      <c r="BA32" s="109"/>
      <c r="BB32" s="503">
        <f t="shared" si="8"/>
        <v>29</v>
      </c>
      <c r="BC32" s="503">
        <v>3.1932773109243602</v>
      </c>
      <c r="BD32" s="509">
        <v>1414.8729292929199</v>
      </c>
      <c r="BE32" s="109"/>
      <c r="BF32" s="109"/>
      <c r="BG32" s="109"/>
      <c r="BH32" s="109"/>
      <c r="BI32" s="109"/>
      <c r="BJ32" s="109"/>
      <c r="BK32" s="109"/>
      <c r="BL32" s="109"/>
      <c r="BM32" s="109"/>
      <c r="BN32" s="109"/>
      <c r="BO32" s="109"/>
      <c r="BP32" s="109"/>
      <c r="BQ32" s="109"/>
      <c r="BR32" s="109"/>
      <c r="BS32" s="109"/>
    </row>
    <row r="33" spans="1:71" ht="9.75" customHeight="1">
      <c r="A33" s="109"/>
      <c r="B33" s="492">
        <f t="shared" si="11"/>
        <v>11</v>
      </c>
      <c r="C33" s="369">
        <f>IF(C14&lt;=$I$10,C14,IF(ISNUMBER(MATCH('14'!C53,$Z$4:$Z$370,0)),$Z$3,IF(ISNUMBER(MATCH('14'!C53,$AO$4:$AO$370,0)),$AO$3,$Z$2)))</f>
        <v>1</v>
      </c>
      <c r="D33" s="369">
        <f>IF(D14&lt;=$I$10,D14,IF(ISNUMBER(MATCH('14'!D53,$Z$4:$Z$370,0)),$Z$3,IF(ISNUMBER(MATCH('14'!D53,$AO$4:$AO$370,0)),$AO$3,$Z$2)))</f>
        <v>0</v>
      </c>
      <c r="E33" s="369">
        <f>IF(E14&lt;=$I$10,E14,IF(ISNUMBER(MATCH('14'!E53,$Z$4:$Z$370,0)),$Z$3,IF(ISNUMBER(MATCH('14'!E53,$AO$4:$AO$370,0)),$AO$3,$Z$2)))</f>
        <v>0</v>
      </c>
      <c r="F33" s="369">
        <f>IF(F14&lt;=$I$10,F14,IF(ISNUMBER(MATCH('14'!F53,$Z$4:$Z$370,0)),$Z$3,IF(ISNUMBER(MATCH('14'!F53,$AO$4:$AO$370,0)),$AO$3,$Z$2)))</f>
        <v>0</v>
      </c>
      <c r="G33" s="369">
        <f>IF(G14&lt;=$I$10,G14,IF(ISNUMBER(MATCH('14'!G53,$Z$4:$Z$370,0)),$Z$3,IF(ISNUMBER(MATCH('14'!G53,$AO$4:$AO$370,0)),$AO$3,$Z$2)))</f>
        <v>0</v>
      </c>
      <c r="H33" s="369">
        <f>IF(H14&lt;=$I$10,H14,IF(ISNUMBER(MATCH('14'!H53,$Z$4:$Z$370,0)),$Z$3,IF(ISNUMBER(MATCH('14'!H53,$AO$4:$AO$370,0)),$AO$3,$Z$2)))</f>
        <v>2</v>
      </c>
      <c r="I33" s="369">
        <f>IF(I14&lt;=$I$10,I14,IF(ISNUMBER(MATCH('14'!I53,$Z$4:$Z$370,0)),$Z$3,IF(ISNUMBER(MATCH('14'!I53,$AO$4:$AO$370,0)),$AO$3,$Z$2)))</f>
        <v>105</v>
      </c>
      <c r="J33" s="369">
        <f>IF(J14&lt;=$I$10,J14,IF(ISNUMBER(MATCH('14'!J53,$Z$4:$Z$370,0)),$Z$3,IF(ISNUMBER(MATCH('14'!J53,$AO$4:$AO$370,0)),$AO$3,$Z$2)))</f>
        <v>105</v>
      </c>
      <c r="K33" s="369">
        <f>IF(K14&lt;=$I$10,K14,IF(ISNUMBER(MATCH('14'!K53,$Z$4:$Z$370,0)),$Z$3,IF(ISNUMBER(MATCH('14'!K53,$AO$4:$AO$370,0)),$AO$3,$Z$2)))</f>
        <v>105</v>
      </c>
      <c r="L33" s="369">
        <f>IF(L14&lt;=$I$10,L14,IF(ISNUMBER(MATCH('14'!L53,$Z$4:$Z$370,0)),$Z$3,IF(ISNUMBER(MATCH('14'!L53,$AO$4:$AO$370,0)),$AO$3,$Z$2)))</f>
        <v>105</v>
      </c>
      <c r="M33" s="369">
        <f>IF(M14&lt;=$I$10,M14,IF(ISNUMBER(MATCH('14'!M53,$Z$4:$Z$370,0)),$Z$3,IF(ISNUMBER(MATCH('14'!M53,$AO$4:$AO$370,0)),$AO$3,$Z$2)))</f>
        <v>105</v>
      </c>
      <c r="N33" s="369">
        <f>IF(N14&lt;=$I$10,N14,IF(ISNUMBER(MATCH('14'!N53,$Z$4:$Z$370,0)),$Z$3,IF(ISNUMBER(MATCH('14'!N53,$AO$4:$AO$370,0)),$AO$3,$Z$2)))</f>
        <v>2</v>
      </c>
      <c r="O33" s="369">
        <f>IF(O14&lt;=$I$10,O14,IF(ISNUMBER(MATCH('14'!O53,$Z$4:$Z$370,0)),$Z$3,IF(ISNUMBER(MATCH('14'!O53,$AO$4:$AO$370,0)),$AO$3,$Z$2)))</f>
        <v>0</v>
      </c>
      <c r="P33" s="369">
        <f>IF(P14&lt;=$I$10,P14,IF(ISNUMBER(MATCH('14'!P53,$Z$4:$Z$370,0)),$Z$3,IF(ISNUMBER(MATCH('14'!P53,$AO$4:$AO$370,0)),$AO$3,$Z$2)))</f>
        <v>0</v>
      </c>
      <c r="Q33" s="369">
        <f>IF(Q14&lt;=$I$10,Q14,IF(ISNUMBER(MATCH('14'!Q53,$Z$4:$Z$370,0)),$Z$3,IF(ISNUMBER(MATCH('14'!Q53,$AO$4:$AO$370,0)),$AO$3,$Z$2)))</f>
        <v>0</v>
      </c>
      <c r="R33" s="369">
        <f>IF(R14&lt;=$I$10,R14,IF(ISNUMBER(MATCH('14'!R53,$Z$4:$Z$370,0)),$Z$3,IF(ISNUMBER(MATCH('14'!R53,$AO$4:$AO$370,0)),$AO$3,$Z$2)))</f>
        <v>0</v>
      </c>
      <c r="S33" s="369">
        <f>IF(S14&lt;=$I$10,S14,IF(ISNUMBER(MATCH('14'!S53,$Z$4:$Z$370,0)),$Z$3,IF(ISNUMBER(MATCH('14'!S53,$AO$4:$AO$370,0)),$AO$3,$Z$2)))</f>
        <v>1</v>
      </c>
      <c r="T33" s="109"/>
      <c r="U33" s="490">
        <v>29</v>
      </c>
      <c r="V33" s="488">
        <v>0</v>
      </c>
      <c r="W33" s="488">
        <v>12</v>
      </c>
      <c r="X33" s="488">
        <v>16</v>
      </c>
      <c r="Y33" s="488">
        <v>140</v>
      </c>
      <c r="Z33" s="157" t="str">
        <f t="shared" si="2"/>
        <v>17,13</v>
      </c>
      <c r="AA33" s="109"/>
      <c r="AB33" s="58">
        <v>29</v>
      </c>
      <c r="AC33" s="58">
        <v>0</v>
      </c>
      <c r="AD33" s="58">
        <v>29</v>
      </c>
      <c r="AE33" s="58" t="s">
        <v>271</v>
      </c>
      <c r="AF33" s="487" t="s">
        <v>707</v>
      </c>
      <c r="AG33" s="93">
        <v>0.1</v>
      </c>
      <c r="AH33" s="93">
        <v>107</v>
      </c>
      <c r="AI33" s="93">
        <v>500</v>
      </c>
      <c r="AJ33" s="93">
        <v>500</v>
      </c>
      <c r="AK33" s="93">
        <v>500</v>
      </c>
      <c r="AL33" s="385">
        <v>0</v>
      </c>
      <c r="AM33" s="385">
        <v>11</v>
      </c>
      <c r="AN33" s="385">
        <v>8</v>
      </c>
      <c r="AO33" s="157" t="str">
        <f t="shared" si="3"/>
        <v>9,12</v>
      </c>
      <c r="AP33" s="291" t="str">
        <f t="shared" si="0"/>
        <v>H</v>
      </c>
      <c r="AQ33" s="93">
        <f t="shared" si="4"/>
        <v>0</v>
      </c>
      <c r="AR33" s="93">
        <f t="shared" si="5"/>
        <v>0</v>
      </c>
      <c r="AS33" s="351"/>
      <c r="AT33" s="351"/>
      <c r="AU33" s="351"/>
      <c r="AV33" s="351"/>
      <c r="AW33" s="351"/>
      <c r="AX33" s="351"/>
      <c r="AY33" s="351"/>
      <c r="AZ33" s="351"/>
      <c r="BA33" s="109"/>
      <c r="BB33" s="503">
        <f t="shared" si="8"/>
        <v>30</v>
      </c>
      <c r="BC33" s="503">
        <v>3.26890756302521</v>
      </c>
      <c r="BD33" s="509">
        <v>1465.36767676767</v>
      </c>
      <c r="BE33" s="109"/>
      <c r="BF33" s="109"/>
      <c r="BG33" s="109"/>
      <c r="BH33" s="109"/>
      <c r="BI33" s="109"/>
      <c r="BJ33" s="109"/>
      <c r="BK33" s="109"/>
      <c r="BL33" s="109"/>
      <c r="BM33" s="109"/>
      <c r="BN33" s="109"/>
      <c r="BO33" s="109"/>
      <c r="BP33" s="109"/>
      <c r="BQ33" s="109"/>
      <c r="BR33" s="109"/>
      <c r="BS33" s="109"/>
    </row>
    <row r="34" spans="1:71" ht="9.75" customHeight="1">
      <c r="A34" s="109"/>
      <c r="B34" s="492">
        <f t="shared" si="11"/>
        <v>12</v>
      </c>
      <c r="C34" s="369">
        <f>IF(C15&lt;=$I$10,C15,IF(ISNUMBER(MATCH('14'!C54,$Z$4:$Z$370,0)),$Z$3,IF(ISNUMBER(MATCH('14'!C54,$AO$4:$AO$370,0)),$AO$3,$Z$2)))</f>
        <v>1</v>
      </c>
      <c r="D34" s="369">
        <f>IF(D15&lt;=$I$10,D15,IF(ISNUMBER(MATCH('14'!D54,$Z$4:$Z$370,0)),$Z$3,IF(ISNUMBER(MATCH('14'!D54,$AO$4:$AO$370,0)),$AO$3,$Z$2)))</f>
        <v>0</v>
      </c>
      <c r="E34" s="369">
        <f>IF(E15&lt;=$I$10,E15,IF(ISNUMBER(MATCH('14'!E54,$Z$4:$Z$370,0)),$Z$3,IF(ISNUMBER(MATCH('14'!E54,$AO$4:$AO$370,0)),$AO$3,$Z$2)))</f>
        <v>0</v>
      </c>
      <c r="F34" s="369">
        <f>IF(F15&lt;=$I$10,F15,IF(ISNUMBER(MATCH('14'!F54,$Z$4:$Z$370,0)),$Z$3,IF(ISNUMBER(MATCH('14'!F54,$AO$4:$AO$370,0)),$AO$3,$Z$2)))</f>
        <v>0</v>
      </c>
      <c r="G34" s="369">
        <f>IF(G15&lt;=$I$10,G15,IF(ISNUMBER(MATCH('14'!G54,$Z$4:$Z$370,0)),$Z$3,IF(ISNUMBER(MATCH('14'!G54,$AO$4:$AO$370,0)),$AO$3,$Z$2)))</f>
        <v>0</v>
      </c>
      <c r="H34" s="369">
        <f>IF(H15&lt;=$I$10,H15,IF(ISNUMBER(MATCH('14'!H54,$Z$4:$Z$370,0)),$Z$3,IF(ISNUMBER(MATCH('14'!H54,$AO$4:$AO$370,0)),$AO$3,$Z$2)))</f>
        <v>0</v>
      </c>
      <c r="I34" s="369">
        <f>IF(I15&lt;=$I$10,I15,IF(ISNUMBER(MATCH('14'!I54,$Z$4:$Z$370,0)),$Z$3,IF(ISNUMBER(MATCH('14'!I54,$AO$4:$AO$370,0)),$AO$3,$Z$2)))</f>
        <v>2</v>
      </c>
      <c r="J34" s="369">
        <f>IF(J15&lt;=$I$10,J15,IF(ISNUMBER(MATCH('14'!J54,$Z$4:$Z$370,0)),$Z$3,IF(ISNUMBER(MATCH('14'!J54,$AO$4:$AO$370,0)),$AO$3,$Z$2)))</f>
        <v>2</v>
      </c>
      <c r="K34" s="369">
        <f>IF(K15&lt;=$I$10,K15,IF(ISNUMBER(MATCH('14'!K54,$Z$4:$Z$370,0)),$Z$3,IF(ISNUMBER(MATCH('14'!K54,$AO$4:$AO$370,0)),$AO$3,$Z$2)))</f>
        <v>2</v>
      </c>
      <c r="L34" s="369">
        <f>IF(L15&lt;=$I$10,L15,IF(ISNUMBER(MATCH('14'!L54,$Z$4:$Z$370,0)),$Z$3,IF(ISNUMBER(MATCH('14'!L54,$AO$4:$AO$370,0)),$AO$3,$Z$2)))</f>
        <v>2</v>
      </c>
      <c r="M34" s="369">
        <f>IF(M15&lt;=$I$10,M15,IF(ISNUMBER(MATCH('14'!M54,$Z$4:$Z$370,0)),$Z$3,IF(ISNUMBER(MATCH('14'!M54,$AO$4:$AO$370,0)),$AO$3,$Z$2)))</f>
        <v>2</v>
      </c>
      <c r="N34" s="369">
        <f>IF(N15&lt;=$I$10,N15,IF(ISNUMBER(MATCH('14'!N54,$Z$4:$Z$370,0)),$Z$3,IF(ISNUMBER(MATCH('14'!N54,$AO$4:$AO$370,0)),$AO$3,$Z$2)))</f>
        <v>0</v>
      </c>
      <c r="O34" s="369">
        <f>IF(O15&lt;=$I$10,O15,IF(ISNUMBER(MATCH('14'!O54,$Z$4:$Z$370,0)),$Z$3,IF(ISNUMBER(MATCH('14'!O54,$AO$4:$AO$370,0)),$AO$3,$Z$2)))</f>
        <v>0</v>
      </c>
      <c r="P34" s="369">
        <f>IF(P15&lt;=$I$10,P15,IF(ISNUMBER(MATCH('14'!P54,$Z$4:$Z$370,0)),$Z$3,IF(ISNUMBER(MATCH('14'!P54,$AO$4:$AO$370,0)),$AO$3,$Z$2)))</f>
        <v>0</v>
      </c>
      <c r="Q34" s="369">
        <f>IF(Q15&lt;=$I$10,Q15,IF(ISNUMBER(MATCH('14'!Q54,$Z$4:$Z$370,0)),$Z$3,IF(ISNUMBER(MATCH('14'!Q54,$AO$4:$AO$370,0)),$AO$3,$Z$2)))</f>
        <v>0</v>
      </c>
      <c r="R34" s="369">
        <f>IF(R15&lt;=$I$10,R15,IF(ISNUMBER(MATCH('14'!R54,$Z$4:$Z$370,0)),$Z$3,IF(ISNUMBER(MATCH('14'!R54,$AO$4:$AO$370,0)),$AO$3,$Z$2)))</f>
        <v>0</v>
      </c>
      <c r="S34" s="369">
        <f>IF(S15&lt;=$I$10,S15,IF(ISNUMBER(MATCH('14'!S54,$Z$4:$Z$370,0)),$Z$3,IF(ISNUMBER(MATCH('14'!S54,$AO$4:$AO$370,0)),$AO$3,$Z$2)))</f>
        <v>1</v>
      </c>
      <c r="T34" s="109"/>
      <c r="U34" s="490">
        <v>30</v>
      </c>
      <c r="V34" s="488">
        <v>0</v>
      </c>
      <c r="W34" s="488">
        <v>13</v>
      </c>
      <c r="X34" s="488">
        <v>16</v>
      </c>
      <c r="Y34" s="488">
        <v>140</v>
      </c>
      <c r="Z34" s="157" t="str">
        <f t="shared" si="2"/>
        <v>17,14</v>
      </c>
      <c r="AA34" s="109"/>
      <c r="AB34" s="58">
        <v>30</v>
      </c>
      <c r="AC34" s="58">
        <v>0</v>
      </c>
      <c r="AD34" s="58">
        <v>30</v>
      </c>
      <c r="AE34" s="58" t="s">
        <v>365</v>
      </c>
      <c r="AF34" s="487" t="s">
        <v>708</v>
      </c>
      <c r="AG34" s="93">
        <v>0.1</v>
      </c>
      <c r="AH34" s="93">
        <v>0</v>
      </c>
      <c r="AI34" s="93">
        <v>0</v>
      </c>
      <c r="AJ34" s="93">
        <v>0</v>
      </c>
      <c r="AK34" s="93">
        <v>0</v>
      </c>
      <c r="AL34" s="385">
        <v>1</v>
      </c>
      <c r="AM34" s="385">
        <v>10</v>
      </c>
      <c r="AN34" s="385">
        <v>8</v>
      </c>
      <c r="AO34" s="157" t="str">
        <f t="shared" si="3"/>
        <v>9,11</v>
      </c>
      <c r="AP34" s="291" t="str">
        <f t="shared" si="0"/>
        <v/>
      </c>
      <c r="AQ34" s="93">
        <f t="shared" si="4"/>
        <v>0</v>
      </c>
      <c r="AR34" s="93">
        <f t="shared" si="5"/>
        <v>0</v>
      </c>
      <c r="AS34" s="351"/>
      <c r="AT34" s="351"/>
      <c r="AU34" s="351"/>
      <c r="AV34" s="351"/>
      <c r="AW34" s="351"/>
      <c r="AX34" s="351"/>
      <c r="AY34" s="351"/>
      <c r="AZ34" s="351"/>
      <c r="BA34" s="109"/>
      <c r="BB34" s="503">
        <f t="shared" si="8"/>
        <v>31</v>
      </c>
      <c r="BC34" s="503">
        <v>3.3445378151260501</v>
      </c>
      <c r="BD34" s="509">
        <v>1515.86242424242</v>
      </c>
      <c r="BE34" s="109"/>
      <c r="BF34" s="109"/>
      <c r="BG34" s="109"/>
      <c r="BH34" s="109"/>
      <c r="BI34" s="109"/>
      <c r="BJ34" s="109"/>
      <c r="BK34" s="109"/>
      <c r="BL34" s="109"/>
      <c r="BM34" s="109"/>
      <c r="BN34" s="109"/>
      <c r="BO34" s="109"/>
      <c r="BP34" s="109"/>
      <c r="BQ34" s="109"/>
      <c r="BR34" s="109"/>
      <c r="BS34" s="109"/>
    </row>
    <row r="35" spans="1:71" ht="9.75" customHeight="1">
      <c r="A35" s="109"/>
      <c r="B35" s="492">
        <f t="shared" si="11"/>
        <v>13</v>
      </c>
      <c r="C35" s="369">
        <f>IF(C16&lt;=$I$10,C16,IF(ISNUMBER(MATCH('14'!C55,$Z$4:$Z$370,0)),$Z$3,IF(ISNUMBER(MATCH('14'!C55,$AO$4:$AO$370,0)),$AO$3,$Z$2)))</f>
        <v>1</v>
      </c>
      <c r="D35" s="369">
        <f>IF(D16&lt;=$I$10,D16,IF(ISNUMBER(MATCH('14'!D55,$Z$4:$Z$370,0)),$Z$3,IF(ISNUMBER(MATCH('14'!D55,$AO$4:$AO$370,0)),$AO$3,$Z$2)))</f>
        <v>0</v>
      </c>
      <c r="E35" s="369">
        <f>IF(E16&lt;=$I$10,E16,IF(ISNUMBER(MATCH('14'!E55,$Z$4:$Z$370,0)),$Z$3,IF(ISNUMBER(MATCH('14'!E55,$AO$4:$AO$370,0)),$AO$3,$Z$2)))</f>
        <v>0</v>
      </c>
      <c r="F35" s="369">
        <f>IF(F16&lt;=$I$10,F16,IF(ISNUMBER(MATCH('14'!F55,$Z$4:$Z$370,0)),$Z$3,IF(ISNUMBER(MATCH('14'!F55,$AO$4:$AO$370,0)),$AO$3,$Z$2)))</f>
        <v>0</v>
      </c>
      <c r="G35" s="369">
        <f>IF(G16&lt;=$I$10,G16,IF(ISNUMBER(MATCH('14'!G55,$Z$4:$Z$370,0)),$Z$3,IF(ISNUMBER(MATCH('14'!G55,$AO$4:$AO$370,0)),$AO$3,$Z$2)))</f>
        <v>0</v>
      </c>
      <c r="H35" s="369">
        <f>IF(H16&lt;=$I$10,H16,IF(ISNUMBER(MATCH('14'!H55,$Z$4:$Z$370,0)),$Z$3,IF(ISNUMBER(MATCH('14'!H55,$AO$4:$AO$370,0)),$AO$3,$Z$2)))</f>
        <v>0</v>
      </c>
      <c r="I35" s="369">
        <f>IF(I16&lt;=$I$10,I16,IF(ISNUMBER(MATCH('14'!I55,$Z$4:$Z$370,0)),$Z$3,IF(ISNUMBER(MATCH('14'!I55,$AO$4:$AO$370,0)),$AO$3,$Z$2)))</f>
        <v>0</v>
      </c>
      <c r="J35" s="369">
        <f>IF(J16&lt;=$I$10,J16,IF(ISNUMBER(MATCH('14'!J55,$Z$4:$Z$370,0)),$Z$3,IF(ISNUMBER(MATCH('14'!J55,$AO$4:$AO$370,0)),$AO$3,$Z$2)))</f>
        <v>0</v>
      </c>
      <c r="K35" s="369">
        <f>IF(K16&lt;=$I$10,K16,IF(ISNUMBER(MATCH('14'!K55,$Z$4:$Z$370,0)),$Z$3,IF(ISNUMBER(MATCH('14'!K55,$AO$4:$AO$370,0)),$AO$3,$Z$2)))</f>
        <v>0</v>
      </c>
      <c r="L35" s="369">
        <f>IF(L16&lt;=$I$10,L16,IF(ISNUMBER(MATCH('14'!L55,$Z$4:$Z$370,0)),$Z$3,IF(ISNUMBER(MATCH('14'!L55,$AO$4:$AO$370,0)),$AO$3,$Z$2)))</f>
        <v>0</v>
      </c>
      <c r="M35" s="369">
        <f>IF(M16&lt;=$I$10,M16,IF(ISNUMBER(MATCH('14'!M55,$Z$4:$Z$370,0)),$Z$3,IF(ISNUMBER(MATCH('14'!M55,$AO$4:$AO$370,0)),$AO$3,$Z$2)))</f>
        <v>0</v>
      </c>
      <c r="N35" s="369">
        <f>IF(N16&lt;=$I$10,N16,IF(ISNUMBER(MATCH('14'!N55,$Z$4:$Z$370,0)),$Z$3,IF(ISNUMBER(MATCH('14'!N55,$AO$4:$AO$370,0)),$AO$3,$Z$2)))</f>
        <v>0</v>
      </c>
      <c r="O35" s="369">
        <f>IF(O16&lt;=$I$10,O16,IF(ISNUMBER(MATCH('14'!O55,$Z$4:$Z$370,0)),$Z$3,IF(ISNUMBER(MATCH('14'!O55,$AO$4:$AO$370,0)),$AO$3,$Z$2)))</f>
        <v>0</v>
      </c>
      <c r="P35" s="369">
        <f>IF(P16&lt;=$I$10,P16,IF(ISNUMBER(MATCH('14'!P55,$Z$4:$Z$370,0)),$Z$3,IF(ISNUMBER(MATCH('14'!P55,$AO$4:$AO$370,0)),$AO$3,$Z$2)))</f>
        <v>0</v>
      </c>
      <c r="Q35" s="369">
        <f>IF(Q16&lt;=$I$10,Q16,IF(ISNUMBER(MATCH('14'!Q55,$Z$4:$Z$370,0)),$Z$3,IF(ISNUMBER(MATCH('14'!Q55,$AO$4:$AO$370,0)),$AO$3,$Z$2)))</f>
        <v>0</v>
      </c>
      <c r="R35" s="369">
        <f>IF(R16&lt;=$I$10,R16,IF(ISNUMBER(MATCH('14'!R55,$Z$4:$Z$370,0)),$Z$3,IF(ISNUMBER(MATCH('14'!R55,$AO$4:$AO$370,0)),$AO$3,$Z$2)))</f>
        <v>0</v>
      </c>
      <c r="S35" s="369">
        <f>IF(S16&lt;=$I$10,S16,IF(ISNUMBER(MATCH('14'!S55,$Z$4:$Z$370,0)),$Z$3,IF(ISNUMBER(MATCH('14'!S55,$AO$4:$AO$370,0)),$AO$3,$Z$2)))</f>
        <v>1</v>
      </c>
      <c r="T35" s="109"/>
      <c r="U35" s="490">
        <v>31</v>
      </c>
      <c r="V35" s="488">
        <v>0</v>
      </c>
      <c r="W35" s="488">
        <v>14</v>
      </c>
      <c r="X35" s="488">
        <v>16</v>
      </c>
      <c r="Y35" s="488">
        <v>140</v>
      </c>
      <c r="Z35" s="157" t="str">
        <f t="shared" si="2"/>
        <v>17,15</v>
      </c>
      <c r="AA35" s="109"/>
      <c r="AB35" s="58">
        <v>31</v>
      </c>
      <c r="AC35" s="58">
        <v>0</v>
      </c>
      <c r="AD35" s="58">
        <v>31</v>
      </c>
      <c r="AE35" s="58" t="s">
        <v>722</v>
      </c>
      <c r="AF35" s="487" t="s">
        <v>707</v>
      </c>
      <c r="AG35" s="93">
        <v>0.1</v>
      </c>
      <c r="AH35" s="93">
        <v>107</v>
      </c>
      <c r="AI35" s="93">
        <v>500</v>
      </c>
      <c r="AJ35" s="93">
        <v>500</v>
      </c>
      <c r="AK35" s="93">
        <v>500</v>
      </c>
      <c r="AL35" s="385">
        <v>0</v>
      </c>
      <c r="AM35" s="385">
        <v>11</v>
      </c>
      <c r="AN35" s="385">
        <v>9</v>
      </c>
      <c r="AO35" s="157" t="str">
        <f t="shared" si="3"/>
        <v>10,12</v>
      </c>
      <c r="AP35" s="291" t="str">
        <f t="shared" si="0"/>
        <v>H</v>
      </c>
      <c r="AQ35" s="93">
        <f t="shared" si="4"/>
        <v>0</v>
      </c>
      <c r="AR35" s="93">
        <f t="shared" si="5"/>
        <v>0</v>
      </c>
      <c r="AS35" s="351"/>
      <c r="AT35" s="351"/>
      <c r="AU35" s="351"/>
      <c r="AV35" s="351"/>
      <c r="AW35" s="351"/>
      <c r="AX35" s="351"/>
      <c r="AY35" s="351"/>
      <c r="AZ35" s="351"/>
      <c r="BA35" s="109"/>
      <c r="BB35" s="503">
        <f t="shared" si="8"/>
        <v>32</v>
      </c>
      <c r="BC35" s="503">
        <v>3.4201680672268902</v>
      </c>
      <c r="BD35" s="509">
        <v>1566.3571717171701</v>
      </c>
      <c r="BE35" s="109"/>
      <c r="BF35" s="109"/>
      <c r="BG35" s="109"/>
      <c r="BH35" s="109"/>
      <c r="BI35" s="109"/>
      <c r="BJ35" s="109"/>
      <c r="BK35" s="109"/>
      <c r="BL35" s="109"/>
      <c r="BM35" s="109"/>
      <c r="BN35" s="109"/>
      <c r="BO35" s="109"/>
      <c r="BP35" s="109"/>
      <c r="BQ35" s="109"/>
      <c r="BR35" s="109"/>
      <c r="BS35" s="109"/>
    </row>
    <row r="36" spans="1:71" ht="9.75" customHeight="1">
      <c r="A36" s="1"/>
      <c r="B36" s="492">
        <f t="shared" si="11"/>
        <v>14</v>
      </c>
      <c r="C36" s="369">
        <f>IF(C17&lt;=$I$10,C17,IF(ISNUMBER(MATCH('14'!C56,$Z$4:$Z$370,0)),$Z$3,IF(ISNUMBER(MATCH('14'!C56,$AO$4:$AO$370,0)),$AO$3,$Z$2)))</f>
        <v>1</v>
      </c>
      <c r="D36" s="369">
        <f>IF(D17&lt;=$I$10,D17,IF(ISNUMBER(MATCH('14'!D56,$Z$4:$Z$370,0)),$Z$3,IF(ISNUMBER(MATCH('14'!D56,$AO$4:$AO$370,0)),$AO$3,$Z$2)))</f>
        <v>0</v>
      </c>
      <c r="E36" s="369">
        <f>IF(E17&lt;=$I$10,E17,IF(ISNUMBER(MATCH('14'!E56,$Z$4:$Z$370,0)),$Z$3,IF(ISNUMBER(MATCH('14'!E56,$AO$4:$AO$370,0)),$AO$3,$Z$2)))</f>
        <v>0</v>
      </c>
      <c r="F36" s="369">
        <f>IF(F17&lt;=$I$10,F17,IF(ISNUMBER(MATCH('14'!F56,$Z$4:$Z$370,0)),$Z$3,IF(ISNUMBER(MATCH('14'!F56,$AO$4:$AO$370,0)),$AO$3,$Z$2)))</f>
        <v>0</v>
      </c>
      <c r="G36" s="369">
        <f>IF(G17&lt;=$I$10,G17,IF(ISNUMBER(MATCH('14'!G56,$Z$4:$Z$370,0)),$Z$3,IF(ISNUMBER(MATCH('14'!G56,$AO$4:$AO$370,0)),$AO$3,$Z$2)))</f>
        <v>0</v>
      </c>
      <c r="H36" s="369">
        <f>IF(H17&lt;=$I$10,H17,IF(ISNUMBER(MATCH('14'!H56,$Z$4:$Z$370,0)),$Z$3,IF(ISNUMBER(MATCH('14'!H56,$AO$4:$AO$370,0)),$AO$3,$Z$2)))</f>
        <v>0</v>
      </c>
      <c r="I36" s="369">
        <f>IF(I17&lt;=$I$10,I17,IF(ISNUMBER(MATCH('14'!I56,$Z$4:$Z$370,0)),$Z$3,IF(ISNUMBER(MATCH('14'!I56,$AO$4:$AO$370,0)),$AO$3,$Z$2)))</f>
        <v>0</v>
      </c>
      <c r="J36" s="369">
        <f>IF(J17&lt;=$I$10,J17,IF(ISNUMBER(MATCH('14'!J56,$Z$4:$Z$370,0)),$Z$3,IF(ISNUMBER(MATCH('14'!J56,$AO$4:$AO$370,0)),$AO$3,$Z$2)))</f>
        <v>0</v>
      </c>
      <c r="K36" s="369">
        <f>IF(K17&lt;=$I$10,K17,IF(ISNUMBER(MATCH('14'!K56,$Z$4:$Z$370,0)),$Z$3,IF(ISNUMBER(MATCH('14'!K56,$AO$4:$AO$370,0)),$AO$3,$Z$2)))</f>
        <v>0</v>
      </c>
      <c r="L36" s="369">
        <f>IF(L17&lt;=$I$10,L17,IF(ISNUMBER(MATCH('14'!L56,$Z$4:$Z$370,0)),$Z$3,IF(ISNUMBER(MATCH('14'!L56,$AO$4:$AO$370,0)),$AO$3,$Z$2)))</f>
        <v>0</v>
      </c>
      <c r="M36" s="369">
        <f>IF(M17&lt;=$I$10,M17,IF(ISNUMBER(MATCH('14'!M56,$Z$4:$Z$370,0)),$Z$3,IF(ISNUMBER(MATCH('14'!M56,$AO$4:$AO$370,0)),$AO$3,$Z$2)))</f>
        <v>0</v>
      </c>
      <c r="N36" s="369">
        <f>IF(N17&lt;=$I$10,N17,IF(ISNUMBER(MATCH('14'!N56,$Z$4:$Z$370,0)),$Z$3,IF(ISNUMBER(MATCH('14'!N56,$AO$4:$AO$370,0)),$AO$3,$Z$2)))</f>
        <v>0</v>
      </c>
      <c r="O36" s="369">
        <f>IF(O17&lt;=$I$10,O17,IF(ISNUMBER(MATCH('14'!O56,$Z$4:$Z$370,0)),$Z$3,IF(ISNUMBER(MATCH('14'!O56,$AO$4:$AO$370,0)),$AO$3,$Z$2)))</f>
        <v>0</v>
      </c>
      <c r="P36" s="369">
        <f>IF(P17&lt;=$I$10,P17,IF(ISNUMBER(MATCH('14'!P56,$Z$4:$Z$370,0)),$Z$3,IF(ISNUMBER(MATCH('14'!P56,$AO$4:$AO$370,0)),$AO$3,$Z$2)))</f>
        <v>0</v>
      </c>
      <c r="Q36" s="369">
        <f>IF(Q17&lt;=$I$10,Q17,IF(ISNUMBER(MATCH('14'!Q56,$Z$4:$Z$370,0)),$Z$3,IF(ISNUMBER(MATCH('14'!Q56,$AO$4:$AO$370,0)),$AO$3,$Z$2)))</f>
        <v>0</v>
      </c>
      <c r="R36" s="369">
        <f>IF(R17&lt;=$I$10,R17,IF(ISNUMBER(MATCH('14'!R56,$Z$4:$Z$370,0)),$Z$3,IF(ISNUMBER(MATCH('14'!R56,$AO$4:$AO$370,0)),$AO$3,$Z$2)))</f>
        <v>0</v>
      </c>
      <c r="S36" s="369">
        <f>IF(S17&lt;=$I$10,S17,IF(ISNUMBER(MATCH('14'!S56,$Z$4:$Z$370,0)),$Z$3,IF(ISNUMBER(MATCH('14'!S56,$AO$4:$AO$370,0)),$AO$3,$Z$2)))</f>
        <v>1</v>
      </c>
      <c r="T36" s="1"/>
      <c r="U36" s="490">
        <v>32</v>
      </c>
      <c r="V36" s="488">
        <v>0</v>
      </c>
      <c r="W36" s="488">
        <v>15</v>
      </c>
      <c r="X36" s="488">
        <v>16</v>
      </c>
      <c r="Y36" s="488">
        <v>140</v>
      </c>
      <c r="Z36" s="157" t="str">
        <f t="shared" si="2"/>
        <v>17,16</v>
      </c>
      <c r="AA36" s="1"/>
      <c r="AB36" s="58">
        <v>32</v>
      </c>
      <c r="AC36" s="58">
        <v>0</v>
      </c>
      <c r="AD36" s="58">
        <v>32</v>
      </c>
      <c r="AE36" s="58" t="s">
        <v>723</v>
      </c>
      <c r="AF36" s="487" t="s">
        <v>708</v>
      </c>
      <c r="AG36" s="93">
        <v>0.1</v>
      </c>
      <c r="AH36" s="93">
        <v>0</v>
      </c>
      <c r="AI36" s="93">
        <v>0</v>
      </c>
      <c r="AJ36" s="93">
        <v>0</v>
      </c>
      <c r="AK36" s="93">
        <v>0</v>
      </c>
      <c r="AL36" s="385">
        <v>1</v>
      </c>
      <c r="AM36" s="385">
        <v>10</v>
      </c>
      <c r="AN36" s="385">
        <v>9</v>
      </c>
      <c r="AO36" s="157" t="str">
        <f t="shared" si="3"/>
        <v>10,11</v>
      </c>
      <c r="AP36" s="291" t="str">
        <f t="shared" ref="AP36:AP60" si="12">IF(AF36=$AF$4,"H","")</f>
        <v/>
      </c>
      <c r="AQ36" s="93">
        <f t="shared" si="4"/>
        <v>0</v>
      </c>
      <c r="AR36" s="93">
        <f t="shared" si="5"/>
        <v>0</v>
      </c>
      <c r="AS36" s="351"/>
      <c r="AT36" s="351"/>
      <c r="AU36" s="351"/>
      <c r="AV36" s="351"/>
      <c r="AW36" s="351"/>
      <c r="AX36" s="351"/>
      <c r="AY36" s="351"/>
      <c r="AZ36" s="351"/>
      <c r="BA36" s="1"/>
      <c r="BB36" s="503">
        <f t="shared" si="8"/>
        <v>33</v>
      </c>
      <c r="BC36" s="503">
        <v>3.4957983193277302</v>
      </c>
      <c r="BD36" s="509">
        <v>1616.8519191919099</v>
      </c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</row>
    <row r="37" spans="1:71" ht="9.75" customHeight="1">
      <c r="A37" s="1"/>
      <c r="B37" s="492">
        <f t="shared" si="11"/>
        <v>15</v>
      </c>
      <c r="C37" s="369">
        <f>IF(C18&lt;=$I$10,C18,IF(ISNUMBER(MATCH('14'!C57,$Z$4:$Z$370,0)),$Z$3,IF(ISNUMBER(MATCH('14'!C57,$AO$4:$AO$370,0)),$AO$3,$Z$2)))</f>
        <v>1</v>
      </c>
      <c r="D37" s="369">
        <f>IF(D18&lt;=$I$10,D18,IF(ISNUMBER(MATCH('14'!D57,$Z$4:$Z$370,0)),$Z$3,IF(ISNUMBER(MATCH('14'!D57,$AO$4:$AO$370,0)),$AO$3,$Z$2)))</f>
        <v>0</v>
      </c>
      <c r="E37" s="369">
        <f>IF(E18&lt;=$I$10,E18,IF(ISNUMBER(MATCH('14'!E57,$Z$4:$Z$370,0)),$Z$3,IF(ISNUMBER(MATCH('14'!E57,$AO$4:$AO$370,0)),$AO$3,$Z$2)))</f>
        <v>0</v>
      </c>
      <c r="F37" s="369">
        <f>IF(F18&lt;=$I$10,F18,IF(ISNUMBER(MATCH('14'!F57,$Z$4:$Z$370,0)),$Z$3,IF(ISNUMBER(MATCH('14'!F57,$AO$4:$AO$370,0)),$AO$3,$Z$2)))</f>
        <v>0</v>
      </c>
      <c r="G37" s="369">
        <f>IF(G18&lt;=$I$10,G18,IF(ISNUMBER(MATCH('14'!G57,$Z$4:$Z$370,0)),$Z$3,IF(ISNUMBER(MATCH('14'!G57,$AO$4:$AO$370,0)),$AO$3,$Z$2)))</f>
        <v>0</v>
      </c>
      <c r="H37" s="369">
        <f>IF(H18&lt;=$I$10,H18,IF(ISNUMBER(MATCH('14'!H57,$Z$4:$Z$370,0)),$Z$3,IF(ISNUMBER(MATCH('14'!H57,$AO$4:$AO$370,0)),$AO$3,$Z$2)))</f>
        <v>0</v>
      </c>
      <c r="I37" s="369">
        <f>IF(I18&lt;=$I$10,I18,IF(ISNUMBER(MATCH('14'!I57,$Z$4:$Z$370,0)),$Z$3,IF(ISNUMBER(MATCH('14'!I57,$AO$4:$AO$370,0)),$AO$3,$Z$2)))</f>
        <v>0</v>
      </c>
      <c r="J37" s="369">
        <f>IF(J18&lt;=$I$10,J18,IF(ISNUMBER(MATCH('14'!J57,$Z$4:$Z$370,0)),$Z$3,IF(ISNUMBER(MATCH('14'!J57,$AO$4:$AO$370,0)),$AO$3,$Z$2)))</f>
        <v>0</v>
      </c>
      <c r="K37" s="369">
        <f>IF(K18&lt;=$I$10,K18,IF(ISNUMBER(MATCH('14'!K57,$Z$4:$Z$370,0)),$Z$3,IF(ISNUMBER(MATCH('14'!K57,$AO$4:$AO$370,0)),$AO$3,$Z$2)))</f>
        <v>0</v>
      </c>
      <c r="L37" s="369">
        <f>IF(L18&lt;=$I$10,L18,IF(ISNUMBER(MATCH('14'!L57,$Z$4:$Z$370,0)),$Z$3,IF(ISNUMBER(MATCH('14'!L57,$AO$4:$AO$370,0)),$AO$3,$Z$2)))</f>
        <v>0</v>
      </c>
      <c r="M37" s="369">
        <f>IF(M18&lt;=$I$10,M18,IF(ISNUMBER(MATCH('14'!M57,$Z$4:$Z$370,0)),$Z$3,IF(ISNUMBER(MATCH('14'!M57,$AO$4:$AO$370,0)),$AO$3,$Z$2)))</f>
        <v>0</v>
      </c>
      <c r="N37" s="369">
        <f>IF(N18&lt;=$I$10,N18,IF(ISNUMBER(MATCH('14'!N57,$Z$4:$Z$370,0)),$Z$3,IF(ISNUMBER(MATCH('14'!N57,$AO$4:$AO$370,0)),$AO$3,$Z$2)))</f>
        <v>0</v>
      </c>
      <c r="O37" s="369">
        <f>IF(O18&lt;=$I$10,O18,IF(ISNUMBER(MATCH('14'!O57,$Z$4:$Z$370,0)),$Z$3,IF(ISNUMBER(MATCH('14'!O57,$AO$4:$AO$370,0)),$AO$3,$Z$2)))</f>
        <v>0</v>
      </c>
      <c r="P37" s="369">
        <f>IF(P18&lt;=$I$10,P18,IF(ISNUMBER(MATCH('14'!P57,$Z$4:$Z$370,0)),$Z$3,IF(ISNUMBER(MATCH('14'!P57,$AO$4:$AO$370,0)),$AO$3,$Z$2)))</f>
        <v>0</v>
      </c>
      <c r="Q37" s="369">
        <f>IF(Q18&lt;=$I$10,Q18,IF(ISNUMBER(MATCH('14'!Q57,$Z$4:$Z$370,0)),$Z$3,IF(ISNUMBER(MATCH('14'!Q57,$AO$4:$AO$370,0)),$AO$3,$Z$2)))</f>
        <v>0</v>
      </c>
      <c r="R37" s="369">
        <f>IF(R18&lt;=$I$10,R18,IF(ISNUMBER(MATCH('14'!R57,$Z$4:$Z$370,0)),$Z$3,IF(ISNUMBER(MATCH('14'!R57,$AO$4:$AO$370,0)),$AO$3,$Z$2)))</f>
        <v>0</v>
      </c>
      <c r="S37" s="369">
        <f>IF(S18&lt;=$I$10,S18,IF(ISNUMBER(MATCH('14'!S57,$Z$4:$Z$370,0)),$Z$3,IF(ISNUMBER(MATCH('14'!S57,$AO$4:$AO$370,0)),$AO$3,$Z$2)))</f>
        <v>1</v>
      </c>
      <c r="T37" s="1"/>
      <c r="U37" s="490">
        <v>33</v>
      </c>
      <c r="V37" s="488">
        <v>0</v>
      </c>
      <c r="W37" s="488">
        <v>16</v>
      </c>
      <c r="X37" s="488">
        <v>16</v>
      </c>
      <c r="Y37" s="488">
        <v>140</v>
      </c>
      <c r="Z37" s="157" t="str">
        <f t="shared" si="2"/>
        <v>17,17</v>
      </c>
      <c r="AA37" s="1"/>
      <c r="AB37" s="58">
        <v>33</v>
      </c>
      <c r="AC37" s="58">
        <v>0</v>
      </c>
      <c r="AD37" s="58">
        <v>33</v>
      </c>
      <c r="AE37" s="58" t="s">
        <v>724</v>
      </c>
      <c r="AF37" s="487" t="s">
        <v>707</v>
      </c>
      <c r="AG37" s="93">
        <v>0.1</v>
      </c>
      <c r="AH37" s="93">
        <v>107</v>
      </c>
      <c r="AI37" s="93">
        <v>500</v>
      </c>
      <c r="AJ37" s="93">
        <v>500</v>
      </c>
      <c r="AK37" s="93">
        <v>500</v>
      </c>
      <c r="AL37" s="385">
        <v>0</v>
      </c>
      <c r="AM37" s="385">
        <v>10</v>
      </c>
      <c r="AN37" s="385">
        <v>11</v>
      </c>
      <c r="AO37" s="157" t="str">
        <f t="shared" si="3"/>
        <v>12,11</v>
      </c>
      <c r="AP37" s="291" t="str">
        <f t="shared" si="12"/>
        <v>H</v>
      </c>
      <c r="AQ37" s="93">
        <f t="shared" si="4"/>
        <v>0</v>
      </c>
      <c r="AR37" s="93">
        <f t="shared" si="5"/>
        <v>0</v>
      </c>
      <c r="AS37" s="351"/>
      <c r="AT37" s="351"/>
      <c r="AU37" s="351"/>
      <c r="AV37" s="351"/>
      <c r="AW37" s="351"/>
      <c r="AX37" s="351"/>
      <c r="AY37" s="351"/>
      <c r="AZ37" s="351"/>
      <c r="BA37" s="1"/>
      <c r="BB37" s="503">
        <f t="shared" si="8"/>
        <v>34</v>
      </c>
      <c r="BC37" s="503">
        <v>3.5714285714285698</v>
      </c>
      <c r="BD37" s="509">
        <v>1667.34666666666</v>
      </c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</row>
    <row r="38" spans="1:71" ht="9.75" customHeight="1">
      <c r="A38" s="1"/>
      <c r="B38" s="492">
        <f t="shared" si="11"/>
        <v>16</v>
      </c>
      <c r="C38" s="369">
        <f>IF(C19&lt;=$I$10,C19,IF(ISNUMBER(MATCH('14'!C58,$Z$4:$Z$370,0)),$Z$3,IF(ISNUMBER(MATCH('14'!C58,$AO$4:$AO$370,0)),$AO$3,$Z$2)))</f>
        <v>1</v>
      </c>
      <c r="D38" s="369">
        <f>IF(D19&lt;=$I$10,D19,IF(ISNUMBER(MATCH('14'!D58,$Z$4:$Z$370,0)),$Z$3,IF(ISNUMBER(MATCH('14'!D58,$AO$4:$AO$370,0)),$AO$3,$Z$2)))</f>
        <v>0</v>
      </c>
      <c r="E38" s="369">
        <f>IF(E19&lt;=$I$10,E19,IF(ISNUMBER(MATCH('14'!E58,$Z$4:$Z$370,0)),$Z$3,IF(ISNUMBER(MATCH('14'!E58,$AO$4:$AO$370,0)),$AO$3,$Z$2)))</f>
        <v>0</v>
      </c>
      <c r="F38" s="369">
        <f>IF(F19&lt;=$I$10,F19,IF(ISNUMBER(MATCH('14'!F58,$Z$4:$Z$370,0)),$Z$3,IF(ISNUMBER(MATCH('14'!F58,$AO$4:$AO$370,0)),$AO$3,$Z$2)))</f>
        <v>0</v>
      </c>
      <c r="G38" s="369">
        <f>IF(G19&lt;=$I$10,G19,IF(ISNUMBER(MATCH('14'!G58,$Z$4:$Z$370,0)),$Z$3,IF(ISNUMBER(MATCH('14'!G58,$AO$4:$AO$370,0)),$AO$3,$Z$2)))</f>
        <v>0</v>
      </c>
      <c r="H38" s="369">
        <f>IF(H19&lt;=$I$10,H19,IF(ISNUMBER(MATCH('14'!H58,$Z$4:$Z$370,0)),$Z$3,IF(ISNUMBER(MATCH('14'!H58,$AO$4:$AO$370,0)),$AO$3,$Z$2)))</f>
        <v>0</v>
      </c>
      <c r="I38" s="369">
        <f>IF(I19&lt;=$I$10,I19,IF(ISNUMBER(MATCH('14'!I58,$Z$4:$Z$370,0)),$Z$3,IF(ISNUMBER(MATCH('14'!I58,$AO$4:$AO$370,0)),$AO$3,$Z$2)))</f>
        <v>0</v>
      </c>
      <c r="J38" s="369">
        <f>IF(J19&lt;=$I$10,J19,IF(ISNUMBER(MATCH('14'!J58,$Z$4:$Z$370,0)),$Z$3,IF(ISNUMBER(MATCH('14'!J58,$AO$4:$AO$370,0)),$AO$3,$Z$2)))</f>
        <v>0</v>
      </c>
      <c r="K38" s="369">
        <f>IF(K19&lt;=$I$10,K19,IF(ISNUMBER(MATCH('14'!K58,$Z$4:$Z$370,0)),$Z$3,IF(ISNUMBER(MATCH('14'!K58,$AO$4:$AO$370,0)),$AO$3,$Z$2)))</f>
        <v>0</v>
      </c>
      <c r="L38" s="369">
        <f>IF(L19&lt;=$I$10,L19,IF(ISNUMBER(MATCH('14'!L58,$Z$4:$Z$370,0)),$Z$3,IF(ISNUMBER(MATCH('14'!L58,$AO$4:$AO$370,0)),$AO$3,$Z$2)))</f>
        <v>0</v>
      </c>
      <c r="M38" s="369">
        <f>IF(M19&lt;=$I$10,M19,IF(ISNUMBER(MATCH('14'!M58,$Z$4:$Z$370,0)),$Z$3,IF(ISNUMBER(MATCH('14'!M58,$AO$4:$AO$370,0)),$AO$3,$Z$2)))</f>
        <v>0</v>
      </c>
      <c r="N38" s="369">
        <f>IF(N19&lt;=$I$10,N19,IF(ISNUMBER(MATCH('14'!N58,$Z$4:$Z$370,0)),$Z$3,IF(ISNUMBER(MATCH('14'!N58,$AO$4:$AO$370,0)),$AO$3,$Z$2)))</f>
        <v>0</v>
      </c>
      <c r="O38" s="369">
        <f>IF(O19&lt;=$I$10,O19,IF(ISNUMBER(MATCH('14'!O58,$Z$4:$Z$370,0)),$Z$3,IF(ISNUMBER(MATCH('14'!O58,$AO$4:$AO$370,0)),$AO$3,$Z$2)))</f>
        <v>0</v>
      </c>
      <c r="P38" s="369">
        <f>IF(P19&lt;=$I$10,P19,IF(ISNUMBER(MATCH('14'!P58,$Z$4:$Z$370,0)),$Z$3,IF(ISNUMBER(MATCH('14'!P58,$AO$4:$AO$370,0)),$AO$3,$Z$2)))</f>
        <v>0</v>
      </c>
      <c r="Q38" s="369">
        <f>IF(Q19&lt;=$I$10,Q19,IF(ISNUMBER(MATCH('14'!Q58,$Z$4:$Z$370,0)),$Z$3,IF(ISNUMBER(MATCH('14'!Q58,$AO$4:$AO$370,0)),$AO$3,$Z$2)))</f>
        <v>0</v>
      </c>
      <c r="R38" s="369">
        <f>IF(R19&lt;=$I$10,R19,IF(ISNUMBER(MATCH('14'!R58,$Z$4:$Z$370,0)),$Z$3,IF(ISNUMBER(MATCH('14'!R58,$AO$4:$AO$370,0)),$AO$3,$Z$2)))</f>
        <v>0</v>
      </c>
      <c r="S38" s="369">
        <f>IF(S19&lt;=$I$10,S19,IF(ISNUMBER(MATCH('14'!S58,$Z$4:$Z$370,0)),$Z$3,IF(ISNUMBER(MATCH('14'!S58,$AO$4:$AO$370,0)),$AO$3,$Z$2)))</f>
        <v>1</v>
      </c>
      <c r="T38" s="1"/>
      <c r="U38" s="490">
        <v>34</v>
      </c>
      <c r="V38" s="488">
        <v>1</v>
      </c>
      <c r="W38" s="488">
        <v>0</v>
      </c>
      <c r="X38" s="488">
        <v>0</v>
      </c>
      <c r="Y38" s="488">
        <v>160</v>
      </c>
      <c r="Z38" s="157" t="str">
        <f t="shared" si="2"/>
        <v>1,1</v>
      </c>
      <c r="AA38" s="1"/>
      <c r="AB38" s="58">
        <v>34</v>
      </c>
      <c r="AC38" s="58">
        <v>0</v>
      </c>
      <c r="AD38" s="58">
        <v>34</v>
      </c>
      <c r="AE38" s="58" t="s">
        <v>725</v>
      </c>
      <c r="AF38" s="487" t="s">
        <v>707</v>
      </c>
      <c r="AG38" s="93">
        <v>0.1</v>
      </c>
      <c r="AH38" s="93">
        <v>107</v>
      </c>
      <c r="AI38" s="93">
        <v>500</v>
      </c>
      <c r="AJ38" s="93">
        <v>500</v>
      </c>
      <c r="AK38" s="93">
        <v>500</v>
      </c>
      <c r="AL38" s="385">
        <v>0</v>
      </c>
      <c r="AM38" s="385">
        <v>11</v>
      </c>
      <c r="AN38" s="385">
        <v>10</v>
      </c>
      <c r="AO38" s="157" t="str">
        <f t="shared" si="3"/>
        <v>11,12</v>
      </c>
      <c r="AP38" s="291" t="str">
        <f t="shared" si="12"/>
        <v>H</v>
      </c>
      <c r="AQ38" s="93">
        <f t="shared" si="4"/>
        <v>0</v>
      </c>
      <c r="AR38" s="93">
        <f t="shared" si="5"/>
        <v>0</v>
      </c>
      <c r="AS38" s="351"/>
      <c r="AT38" s="356" t="s">
        <v>738</v>
      </c>
      <c r="AU38" s="351"/>
      <c r="AV38" s="351">
        <v>110</v>
      </c>
      <c r="AW38" s="351">
        <f>AV38</f>
        <v>110</v>
      </c>
      <c r="AX38" s="351"/>
      <c r="AY38" s="351"/>
      <c r="AZ38" s="351"/>
      <c r="BA38" s="1"/>
      <c r="BB38" s="503">
        <f t="shared" si="8"/>
        <v>35</v>
      </c>
      <c r="BC38" s="503">
        <v>3.6470588235294099</v>
      </c>
      <c r="BD38" s="509">
        <v>1717.84141414141</v>
      </c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</row>
    <row r="39" spans="1:71" ht="9.75" customHeight="1">
      <c r="A39" s="1"/>
      <c r="B39" s="492">
        <f t="shared" si="11"/>
        <v>17</v>
      </c>
      <c r="C39" s="369">
        <f>IF(C20&lt;=$I$10,C20,IF(ISNUMBER(MATCH('14'!C59,$Z$4:$Z$370,0)),$Z$3,IF(ISNUMBER(MATCH('14'!C59,$AO$4:$AO$370,0)),$AO$3,$Z$2)))</f>
        <v>1</v>
      </c>
      <c r="D39" s="369">
        <f>IF(D20&lt;=$I$10,D20,IF(ISNUMBER(MATCH('14'!D59,$Z$4:$Z$370,0)),$Z$3,IF(ISNUMBER(MATCH('14'!D59,$AO$4:$AO$370,0)),$AO$3,$Z$2)))</f>
        <v>0</v>
      </c>
      <c r="E39" s="369">
        <f>IF(E20&lt;=$I$10,E20,IF(ISNUMBER(MATCH('14'!E59,$Z$4:$Z$370,0)),$Z$3,IF(ISNUMBER(MATCH('14'!E59,$AO$4:$AO$370,0)),$AO$3,$Z$2)))</f>
        <v>0</v>
      </c>
      <c r="F39" s="369">
        <f>IF(F20&lt;=$I$10,F20,IF(ISNUMBER(MATCH('14'!F59,$Z$4:$Z$370,0)),$Z$3,IF(ISNUMBER(MATCH('14'!F59,$AO$4:$AO$370,0)),$AO$3,$Z$2)))</f>
        <v>0</v>
      </c>
      <c r="G39" s="369">
        <f>IF(G20&lt;=$I$10,G20,IF(ISNUMBER(MATCH('14'!G59,$Z$4:$Z$370,0)),$Z$3,IF(ISNUMBER(MATCH('14'!G59,$AO$4:$AO$370,0)),$AO$3,$Z$2)))</f>
        <v>0</v>
      </c>
      <c r="H39" s="369">
        <f>IF(H20&lt;=$I$10,H20,IF(ISNUMBER(MATCH('14'!H59,$Z$4:$Z$370,0)),$Z$3,IF(ISNUMBER(MATCH('14'!H59,$AO$4:$AO$370,0)),$AO$3,$Z$2)))</f>
        <v>0</v>
      </c>
      <c r="I39" s="369">
        <f>IF(I20&lt;=$I$10,I20,IF(ISNUMBER(MATCH('14'!I59,$Z$4:$Z$370,0)),$Z$3,IF(ISNUMBER(MATCH('14'!I59,$AO$4:$AO$370,0)),$AO$3,$Z$2)))</f>
        <v>0</v>
      </c>
      <c r="J39" s="369">
        <f>IF(J20&lt;=$I$10,J20,IF(ISNUMBER(MATCH('14'!J59,$Z$4:$Z$370,0)),$Z$3,IF(ISNUMBER(MATCH('14'!J59,$AO$4:$AO$370,0)),$AO$3,$Z$2)))</f>
        <v>0</v>
      </c>
      <c r="K39" s="369">
        <f>IF(K20&lt;=$I$10,K20,IF(ISNUMBER(MATCH('14'!K59,$Z$4:$Z$370,0)),$Z$3,IF(ISNUMBER(MATCH('14'!K59,$AO$4:$AO$370,0)),$AO$3,$Z$2)))</f>
        <v>0</v>
      </c>
      <c r="L39" s="369">
        <f>IF(L20&lt;=$I$10,L20,IF(ISNUMBER(MATCH('14'!L59,$Z$4:$Z$370,0)),$Z$3,IF(ISNUMBER(MATCH('14'!L59,$AO$4:$AO$370,0)),$AO$3,$Z$2)))</f>
        <v>0</v>
      </c>
      <c r="M39" s="369">
        <f>IF(M20&lt;=$I$10,M20,IF(ISNUMBER(MATCH('14'!M59,$Z$4:$Z$370,0)),$Z$3,IF(ISNUMBER(MATCH('14'!M59,$AO$4:$AO$370,0)),$AO$3,$Z$2)))</f>
        <v>0</v>
      </c>
      <c r="N39" s="369">
        <f>IF(N20&lt;=$I$10,N20,IF(ISNUMBER(MATCH('14'!N59,$Z$4:$Z$370,0)),$Z$3,IF(ISNUMBER(MATCH('14'!N59,$AO$4:$AO$370,0)),$AO$3,$Z$2)))</f>
        <v>0</v>
      </c>
      <c r="O39" s="369">
        <f>IF(O20&lt;=$I$10,O20,IF(ISNUMBER(MATCH('14'!O59,$Z$4:$Z$370,0)),$Z$3,IF(ISNUMBER(MATCH('14'!O59,$AO$4:$AO$370,0)),$AO$3,$Z$2)))</f>
        <v>0</v>
      </c>
      <c r="P39" s="369">
        <f>IF(P20&lt;=$I$10,P20,IF(ISNUMBER(MATCH('14'!P59,$Z$4:$Z$370,0)),$Z$3,IF(ISNUMBER(MATCH('14'!P59,$AO$4:$AO$370,0)),$AO$3,$Z$2)))</f>
        <v>0</v>
      </c>
      <c r="Q39" s="369">
        <f>IF(Q20&lt;=$I$10,Q20,IF(ISNUMBER(MATCH('14'!Q59,$Z$4:$Z$370,0)),$Z$3,IF(ISNUMBER(MATCH('14'!Q59,$AO$4:$AO$370,0)),$AO$3,$Z$2)))</f>
        <v>0</v>
      </c>
      <c r="R39" s="369">
        <f>IF(R20&lt;=$I$10,R20,IF(ISNUMBER(MATCH('14'!R59,$Z$4:$Z$370,0)),$Z$3,IF(ISNUMBER(MATCH('14'!R59,$AO$4:$AO$370,0)),$AO$3,$Z$2)))</f>
        <v>0</v>
      </c>
      <c r="S39" s="369">
        <f>IF(S20&lt;=$I$10,S20,IF(ISNUMBER(MATCH('14'!S59,$Z$4:$Z$370,0)),$Z$3,IF(ISNUMBER(MATCH('14'!S59,$AO$4:$AO$370,0)),$AO$3,$Z$2)))</f>
        <v>1</v>
      </c>
      <c r="T39" s="1"/>
      <c r="U39" s="490">
        <v>35</v>
      </c>
      <c r="V39" s="488">
        <v>1</v>
      </c>
      <c r="W39" s="488">
        <v>1</v>
      </c>
      <c r="X39" s="488">
        <v>0</v>
      </c>
      <c r="Y39" s="488">
        <v>160</v>
      </c>
      <c r="Z39" s="157" t="str">
        <f t="shared" si="2"/>
        <v>1,2</v>
      </c>
      <c r="AA39" s="1"/>
      <c r="AB39" s="58">
        <v>35</v>
      </c>
      <c r="AC39" s="58">
        <v>0</v>
      </c>
      <c r="AD39" s="58">
        <v>35</v>
      </c>
      <c r="AE39" s="58" t="s">
        <v>726</v>
      </c>
      <c r="AF39" s="487" t="s">
        <v>708</v>
      </c>
      <c r="AG39" s="93">
        <v>0.1</v>
      </c>
      <c r="AH39" s="93">
        <v>0</v>
      </c>
      <c r="AI39" s="93">
        <v>0</v>
      </c>
      <c r="AJ39" s="93">
        <v>0</v>
      </c>
      <c r="AK39" s="93">
        <v>0</v>
      </c>
      <c r="AL39" s="385">
        <v>1</v>
      </c>
      <c r="AM39" s="385">
        <v>10</v>
      </c>
      <c r="AN39" s="385">
        <v>10</v>
      </c>
      <c r="AO39" s="157" t="str">
        <f t="shared" si="3"/>
        <v>11,11</v>
      </c>
      <c r="AP39" s="291" t="str">
        <f t="shared" si="12"/>
        <v/>
      </c>
      <c r="AQ39" s="93">
        <f t="shared" si="4"/>
        <v>0</v>
      </c>
      <c r="AR39" s="93">
        <f t="shared" si="5"/>
        <v>0</v>
      </c>
      <c r="AS39" s="351"/>
      <c r="AT39" s="351"/>
      <c r="AU39" s="351" t="s">
        <v>745</v>
      </c>
      <c r="AV39" s="322">
        <f>MAX($C$4:$S$20)</f>
        <v>160</v>
      </c>
      <c r="AW39" s="351">
        <f t="shared" ref="AW39:AW41" si="13">AV39</f>
        <v>160</v>
      </c>
      <c r="AX39" s="351"/>
      <c r="AY39" s="351"/>
      <c r="AZ39" s="351"/>
      <c r="BA39" s="1"/>
      <c r="BB39" s="503">
        <f t="shared" si="8"/>
        <v>36</v>
      </c>
      <c r="BC39" s="503">
        <v>3.72268907563025</v>
      </c>
      <c r="BD39" s="509">
        <v>1768.3361616161601</v>
      </c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</row>
    <row r="40" spans="1:71" ht="9.75" customHeight="1">
      <c r="A40" s="1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1"/>
      <c r="U40" s="490">
        <v>36</v>
      </c>
      <c r="V40" s="488">
        <v>1</v>
      </c>
      <c r="W40" s="488">
        <v>2</v>
      </c>
      <c r="X40" s="488">
        <v>0</v>
      </c>
      <c r="Y40" s="488">
        <v>160</v>
      </c>
      <c r="Z40" s="157" t="str">
        <f t="shared" si="2"/>
        <v>1,3</v>
      </c>
      <c r="AA40" s="1"/>
      <c r="AB40" s="58">
        <v>36</v>
      </c>
      <c r="AC40" s="58">
        <v>0</v>
      </c>
      <c r="AD40" s="58">
        <v>36</v>
      </c>
      <c r="AE40" s="58" t="s">
        <v>338</v>
      </c>
      <c r="AF40" s="487" t="s">
        <v>707</v>
      </c>
      <c r="AG40" s="93">
        <v>0.1</v>
      </c>
      <c r="AH40" s="93">
        <v>97</v>
      </c>
      <c r="AI40" s="93">
        <v>107</v>
      </c>
      <c r="AJ40" s="93">
        <v>250</v>
      </c>
      <c r="AK40" s="93">
        <v>500</v>
      </c>
      <c r="AL40" s="385">
        <v>1</v>
      </c>
      <c r="AM40" s="385">
        <v>6</v>
      </c>
      <c r="AN40" s="385">
        <v>7</v>
      </c>
      <c r="AO40" s="157" t="str">
        <f t="shared" si="3"/>
        <v>8,7</v>
      </c>
      <c r="AP40" s="291" t="str">
        <f t="shared" si="12"/>
        <v>H</v>
      </c>
      <c r="AQ40" s="93">
        <f t="shared" si="4"/>
        <v>393</v>
      </c>
      <c r="AR40" s="93">
        <f t="shared" si="5"/>
        <v>250</v>
      </c>
      <c r="AS40" s="351"/>
      <c r="AT40" s="351"/>
      <c r="AU40" s="351" t="s">
        <v>739</v>
      </c>
      <c r="AV40" s="322">
        <f>MEDIAN($C$4:$S$20)</f>
        <v>149.21568627450901</v>
      </c>
      <c r="AW40" s="351">
        <f t="shared" si="13"/>
        <v>149.21568627450901</v>
      </c>
      <c r="AX40" s="351"/>
      <c r="AY40" s="351"/>
      <c r="AZ40" s="351"/>
      <c r="BA40" s="1"/>
      <c r="BB40" s="503">
        <f t="shared" si="8"/>
        <v>37</v>
      </c>
      <c r="BC40" s="503">
        <v>3.79831932773109</v>
      </c>
      <c r="BD40" s="509">
        <v>1818.8309090908999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</row>
    <row r="41" spans="1:71" ht="9.75" customHeight="1">
      <c r="A41" s="1"/>
      <c r="B41" s="5"/>
      <c r="C41" s="492">
        <v>1</v>
      </c>
      <c r="D41" s="492">
        <f t="shared" ref="D41:Q41" si="14">C41+1</f>
        <v>2</v>
      </c>
      <c r="E41" s="492">
        <f t="shared" si="14"/>
        <v>3</v>
      </c>
      <c r="F41" s="492">
        <f t="shared" si="14"/>
        <v>4</v>
      </c>
      <c r="G41" s="492">
        <f t="shared" si="14"/>
        <v>5</v>
      </c>
      <c r="H41" s="492">
        <f t="shared" si="14"/>
        <v>6</v>
      </c>
      <c r="I41" s="492">
        <f t="shared" si="14"/>
        <v>7</v>
      </c>
      <c r="J41" s="492">
        <f t="shared" si="14"/>
        <v>8</v>
      </c>
      <c r="K41" s="492">
        <f t="shared" si="14"/>
        <v>9</v>
      </c>
      <c r="L41" s="492">
        <f t="shared" si="14"/>
        <v>10</v>
      </c>
      <c r="M41" s="492">
        <f t="shared" si="14"/>
        <v>11</v>
      </c>
      <c r="N41" s="492">
        <f t="shared" si="14"/>
        <v>12</v>
      </c>
      <c r="O41" s="492">
        <f t="shared" si="14"/>
        <v>13</v>
      </c>
      <c r="P41" s="492">
        <f t="shared" si="14"/>
        <v>14</v>
      </c>
      <c r="Q41" s="492">
        <f t="shared" si="14"/>
        <v>15</v>
      </c>
      <c r="R41" s="492">
        <f t="shared" ref="R41:S41" si="15">Q41+1</f>
        <v>16</v>
      </c>
      <c r="S41" s="492">
        <f t="shared" si="15"/>
        <v>17</v>
      </c>
      <c r="T41" s="1"/>
      <c r="U41" s="490">
        <v>37</v>
      </c>
      <c r="V41" s="488">
        <v>1</v>
      </c>
      <c r="W41" s="488">
        <v>3</v>
      </c>
      <c r="X41" s="488">
        <v>0</v>
      </c>
      <c r="Y41" s="488">
        <v>160</v>
      </c>
      <c r="Z41" s="157" t="str">
        <f t="shared" si="2"/>
        <v>1,4</v>
      </c>
      <c r="AA41" s="1"/>
      <c r="AB41" s="58">
        <v>37</v>
      </c>
      <c r="AC41" s="58">
        <v>0</v>
      </c>
      <c r="AD41" s="58">
        <v>37</v>
      </c>
      <c r="AE41" s="58" t="s">
        <v>345</v>
      </c>
      <c r="AF41" s="487" t="s">
        <v>707</v>
      </c>
      <c r="AG41" s="93">
        <v>0.1</v>
      </c>
      <c r="AH41" s="93">
        <v>97</v>
      </c>
      <c r="AI41" s="93">
        <v>107</v>
      </c>
      <c r="AJ41" s="93">
        <v>250</v>
      </c>
      <c r="AK41" s="93">
        <v>500</v>
      </c>
      <c r="AL41" s="385">
        <v>1</v>
      </c>
      <c r="AM41" s="385">
        <v>7</v>
      </c>
      <c r="AN41" s="385">
        <v>6</v>
      </c>
      <c r="AO41" s="157" t="str">
        <f t="shared" si="3"/>
        <v>7,8</v>
      </c>
      <c r="AP41" s="291" t="str">
        <f t="shared" si="12"/>
        <v>H</v>
      </c>
      <c r="AQ41" s="93">
        <f t="shared" si="4"/>
        <v>393</v>
      </c>
      <c r="AR41" s="93">
        <f t="shared" si="5"/>
        <v>250</v>
      </c>
      <c r="AS41" s="351"/>
      <c r="AT41" s="351"/>
      <c r="AU41" s="351" t="s">
        <v>740</v>
      </c>
      <c r="AV41" s="322">
        <f>MIN($C$4:$S$20)</f>
        <v>95</v>
      </c>
      <c r="AW41" s="351">
        <f t="shared" si="13"/>
        <v>95</v>
      </c>
      <c r="AX41" s="351"/>
      <c r="AY41" s="351"/>
      <c r="AZ41" s="351"/>
      <c r="BA41" s="1"/>
      <c r="BB41" s="503">
        <f t="shared" si="8"/>
        <v>38</v>
      </c>
      <c r="BC41" s="503">
        <v>3.8739495798319301</v>
      </c>
      <c r="BD41" s="509">
        <v>1869.32565656565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</row>
    <row r="42" spans="1:71" ht="9.75" customHeight="1">
      <c r="A42" s="1"/>
      <c r="B42" s="1"/>
      <c r="C42" s="11">
        <f>ROW()</f>
        <v>42</v>
      </c>
      <c r="D42" s="11">
        <f>ROW()</f>
        <v>42</v>
      </c>
      <c r="E42" s="11">
        <f>ROW()</f>
        <v>42</v>
      </c>
      <c r="F42" s="11">
        <f>ROW()</f>
        <v>42</v>
      </c>
      <c r="G42" s="11">
        <f>ROW()</f>
        <v>42</v>
      </c>
      <c r="H42" s="11">
        <f>ROW()</f>
        <v>42</v>
      </c>
      <c r="I42" s="11">
        <f>ROW()</f>
        <v>42</v>
      </c>
      <c r="J42" s="11">
        <f>ROW()</f>
        <v>42</v>
      </c>
      <c r="K42" s="11">
        <f>ROW()</f>
        <v>42</v>
      </c>
      <c r="L42" s="11">
        <f>ROW()</f>
        <v>42</v>
      </c>
      <c r="M42" s="11">
        <f>ROW()</f>
        <v>42</v>
      </c>
      <c r="N42" s="11">
        <f>ROW()</f>
        <v>42</v>
      </c>
      <c r="O42" s="11">
        <f>ROW()</f>
        <v>42</v>
      </c>
      <c r="P42" s="11">
        <f>ROW()</f>
        <v>42</v>
      </c>
      <c r="Q42" s="11">
        <f>ROW()</f>
        <v>42</v>
      </c>
      <c r="R42" s="11">
        <f>ROW()</f>
        <v>42</v>
      </c>
      <c r="S42" s="11">
        <f>ROW()</f>
        <v>42</v>
      </c>
      <c r="T42" s="1"/>
      <c r="U42" s="490">
        <v>38</v>
      </c>
      <c r="V42" s="488">
        <v>1</v>
      </c>
      <c r="W42" s="488">
        <v>4</v>
      </c>
      <c r="X42" s="488">
        <v>0</v>
      </c>
      <c r="Y42" s="488">
        <v>160</v>
      </c>
      <c r="Z42" s="157" t="str">
        <f t="shared" si="2"/>
        <v>1,5</v>
      </c>
      <c r="AA42" s="1"/>
      <c r="AB42" s="58">
        <v>38</v>
      </c>
      <c r="AC42" s="58">
        <v>0</v>
      </c>
      <c r="AD42" s="58">
        <v>38</v>
      </c>
      <c r="AE42" s="58" t="s">
        <v>727</v>
      </c>
      <c r="AF42" s="487" t="s">
        <v>708</v>
      </c>
      <c r="AG42" s="93">
        <v>0.1</v>
      </c>
      <c r="AH42" s="93">
        <v>0</v>
      </c>
      <c r="AI42" s="93">
        <v>0</v>
      </c>
      <c r="AJ42" s="93">
        <v>0</v>
      </c>
      <c r="AK42" s="93">
        <v>0</v>
      </c>
      <c r="AL42" s="385">
        <v>2</v>
      </c>
      <c r="AM42" s="385">
        <v>7</v>
      </c>
      <c r="AN42" s="385">
        <v>7</v>
      </c>
      <c r="AO42" s="157" t="str">
        <f t="shared" si="3"/>
        <v>8,8</v>
      </c>
      <c r="AP42" s="291" t="str">
        <f t="shared" si="12"/>
        <v/>
      </c>
      <c r="AQ42" s="93">
        <f t="shared" si="4"/>
        <v>0</v>
      </c>
      <c r="AR42" s="93">
        <f t="shared" si="5"/>
        <v>0</v>
      </c>
      <c r="AS42" s="351"/>
      <c r="AT42" s="351"/>
      <c r="AU42" s="351"/>
      <c r="AV42" s="351"/>
      <c r="AW42" s="351"/>
      <c r="AX42" s="351"/>
      <c r="AY42" s="351"/>
      <c r="AZ42" s="351"/>
      <c r="BA42" s="1"/>
      <c r="BB42" s="503">
        <f t="shared" si="8"/>
        <v>39</v>
      </c>
      <c r="BC42" s="503">
        <v>3.9495798319327702</v>
      </c>
      <c r="BD42" s="509">
        <v>1919.8204040404</v>
      </c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</row>
    <row r="43" spans="1:71" ht="9.75" customHeight="1">
      <c r="A43" s="492">
        <v>1</v>
      </c>
      <c r="B43" s="11">
        <f>COLUMN()</f>
        <v>2</v>
      </c>
      <c r="C43" s="10" t="str">
        <f t="shared" ref="C43:L52" si="16">_xlfn.CONCAT(COLUMN()-$B43,",",ROW()-C$42)</f>
        <v>1,1</v>
      </c>
      <c r="D43" s="10" t="str">
        <f t="shared" si="16"/>
        <v>2,1</v>
      </c>
      <c r="E43" s="10" t="str">
        <f t="shared" si="16"/>
        <v>3,1</v>
      </c>
      <c r="F43" s="10" t="str">
        <f t="shared" si="16"/>
        <v>4,1</v>
      </c>
      <c r="G43" s="10" t="str">
        <f t="shared" si="16"/>
        <v>5,1</v>
      </c>
      <c r="H43" s="10" t="str">
        <f t="shared" si="16"/>
        <v>6,1</v>
      </c>
      <c r="I43" s="10" t="str">
        <f t="shared" si="16"/>
        <v>7,1</v>
      </c>
      <c r="J43" s="10" t="str">
        <f t="shared" si="16"/>
        <v>8,1</v>
      </c>
      <c r="K43" s="10" t="str">
        <f t="shared" si="16"/>
        <v>9,1</v>
      </c>
      <c r="L43" s="10" t="str">
        <f t="shared" si="16"/>
        <v>10,1</v>
      </c>
      <c r="M43" s="10" t="str">
        <f t="shared" ref="M43:S52" si="17">_xlfn.CONCAT(COLUMN()-$B43,",",ROW()-M$42)</f>
        <v>11,1</v>
      </c>
      <c r="N43" s="10" t="str">
        <f t="shared" si="17"/>
        <v>12,1</v>
      </c>
      <c r="O43" s="10" t="str">
        <f t="shared" si="17"/>
        <v>13,1</v>
      </c>
      <c r="P43" s="10" t="str">
        <f t="shared" si="17"/>
        <v>14,1</v>
      </c>
      <c r="Q43" s="10" t="str">
        <f t="shared" si="17"/>
        <v>15,1</v>
      </c>
      <c r="R43" s="10" t="str">
        <f t="shared" si="17"/>
        <v>16,1</v>
      </c>
      <c r="S43" s="10" t="str">
        <f t="shared" si="17"/>
        <v>17,1</v>
      </c>
      <c r="T43" s="5"/>
      <c r="U43" s="490">
        <v>39</v>
      </c>
      <c r="V43" s="488">
        <v>1</v>
      </c>
      <c r="W43" s="488">
        <v>5</v>
      </c>
      <c r="X43" s="488">
        <v>0</v>
      </c>
      <c r="Y43" s="488">
        <v>160</v>
      </c>
      <c r="Z43" s="157" t="str">
        <f t="shared" si="2"/>
        <v>1,6</v>
      </c>
      <c r="AA43" s="5"/>
      <c r="AB43" s="502">
        <v>39</v>
      </c>
      <c r="AC43" s="502">
        <v>0</v>
      </c>
      <c r="AD43" s="502">
        <v>39</v>
      </c>
      <c r="AE43" s="502" t="s">
        <v>339</v>
      </c>
      <c r="AF43" s="494" t="s">
        <v>707</v>
      </c>
      <c r="AG43" s="91">
        <v>0.1</v>
      </c>
      <c r="AH43" s="91">
        <v>97</v>
      </c>
      <c r="AI43" s="91">
        <v>107</v>
      </c>
      <c r="AJ43" s="91">
        <v>250</v>
      </c>
      <c r="AK43" s="91">
        <v>500</v>
      </c>
      <c r="AL43" s="384">
        <v>1</v>
      </c>
      <c r="AM43" s="384">
        <v>6</v>
      </c>
      <c r="AN43" s="384">
        <v>8</v>
      </c>
      <c r="AO43" s="157" t="str">
        <f t="shared" si="3"/>
        <v>9,7</v>
      </c>
      <c r="AP43" s="291" t="str">
        <f t="shared" si="12"/>
        <v>H</v>
      </c>
      <c r="AQ43" s="93">
        <f t="shared" si="4"/>
        <v>393</v>
      </c>
      <c r="AR43" s="93">
        <f t="shared" si="5"/>
        <v>250</v>
      </c>
      <c r="AS43" s="351"/>
      <c r="AT43" s="351"/>
      <c r="AU43" s="351"/>
      <c r="AV43" s="351"/>
      <c r="AW43" s="351"/>
      <c r="AX43" s="351"/>
      <c r="AY43" s="351"/>
      <c r="AZ43" s="351"/>
      <c r="BA43" s="5"/>
      <c r="BB43" s="503">
        <f t="shared" si="8"/>
        <v>40</v>
      </c>
      <c r="BC43" s="503">
        <v>4.0252100840336098</v>
      </c>
      <c r="BD43" s="509">
        <v>1970.3151515151501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</row>
    <row r="44" spans="1:71" ht="9.75" customHeight="1">
      <c r="A44" s="492">
        <f t="shared" ref="A44:A57" si="18">A43+1</f>
        <v>2</v>
      </c>
      <c r="B44" s="11">
        <f>COLUMN()</f>
        <v>2</v>
      </c>
      <c r="C44" s="10" t="str">
        <f t="shared" si="16"/>
        <v>1,2</v>
      </c>
      <c r="D44" s="10" t="str">
        <f t="shared" si="16"/>
        <v>2,2</v>
      </c>
      <c r="E44" s="10" t="str">
        <f t="shared" si="16"/>
        <v>3,2</v>
      </c>
      <c r="F44" s="10" t="str">
        <f t="shared" si="16"/>
        <v>4,2</v>
      </c>
      <c r="G44" s="10" t="str">
        <f t="shared" si="16"/>
        <v>5,2</v>
      </c>
      <c r="H44" s="10" t="str">
        <f t="shared" si="16"/>
        <v>6,2</v>
      </c>
      <c r="I44" s="10" t="str">
        <f t="shared" si="16"/>
        <v>7,2</v>
      </c>
      <c r="J44" s="10" t="str">
        <f t="shared" si="16"/>
        <v>8,2</v>
      </c>
      <c r="K44" s="10" t="str">
        <f t="shared" si="16"/>
        <v>9,2</v>
      </c>
      <c r="L44" s="10" t="str">
        <f t="shared" si="16"/>
        <v>10,2</v>
      </c>
      <c r="M44" s="10" t="str">
        <f t="shared" si="17"/>
        <v>11,2</v>
      </c>
      <c r="N44" s="10" t="str">
        <f t="shared" si="17"/>
        <v>12,2</v>
      </c>
      <c r="O44" s="10" t="str">
        <f t="shared" si="17"/>
        <v>13,2</v>
      </c>
      <c r="P44" s="10" t="str">
        <f t="shared" si="17"/>
        <v>14,2</v>
      </c>
      <c r="Q44" s="10" t="str">
        <f t="shared" si="17"/>
        <v>15,2</v>
      </c>
      <c r="R44" s="10" t="str">
        <f t="shared" si="17"/>
        <v>16,2</v>
      </c>
      <c r="S44" s="10" t="str">
        <f t="shared" si="17"/>
        <v>17,2</v>
      </c>
      <c r="T44" s="5"/>
      <c r="U44" s="490">
        <v>40</v>
      </c>
      <c r="V44" s="488">
        <v>1</v>
      </c>
      <c r="W44" s="488">
        <v>6</v>
      </c>
      <c r="X44" s="488">
        <v>0</v>
      </c>
      <c r="Y44" s="488">
        <v>160</v>
      </c>
      <c r="Z44" s="157" t="str">
        <f t="shared" si="2"/>
        <v>1,7</v>
      </c>
      <c r="AA44" s="5"/>
      <c r="AB44" s="502">
        <v>40</v>
      </c>
      <c r="AC44" s="502">
        <v>0</v>
      </c>
      <c r="AD44" s="502">
        <v>40</v>
      </c>
      <c r="AE44" s="502" t="s">
        <v>728</v>
      </c>
      <c r="AF44" s="494" t="s">
        <v>708</v>
      </c>
      <c r="AG44" s="91">
        <v>0.1</v>
      </c>
      <c r="AH44" s="91">
        <v>0</v>
      </c>
      <c r="AI44" s="91">
        <v>0</v>
      </c>
      <c r="AJ44" s="91">
        <v>0</v>
      </c>
      <c r="AK44" s="91">
        <v>0</v>
      </c>
      <c r="AL44" s="384">
        <v>2</v>
      </c>
      <c r="AM44" s="384">
        <v>7</v>
      </c>
      <c r="AN44" s="384">
        <v>8</v>
      </c>
      <c r="AO44" s="157" t="str">
        <f t="shared" si="3"/>
        <v>9,8</v>
      </c>
      <c r="AP44" s="291" t="str">
        <f t="shared" si="12"/>
        <v/>
      </c>
      <c r="AQ44" s="93">
        <f t="shared" si="4"/>
        <v>0</v>
      </c>
      <c r="AR44" s="93">
        <f t="shared" si="5"/>
        <v>0</v>
      </c>
      <c r="AS44" s="351"/>
      <c r="AT44" s="351"/>
      <c r="AU44" s="351"/>
      <c r="AV44" s="351"/>
      <c r="AW44" s="351"/>
      <c r="AX44" s="351"/>
      <c r="AY44" s="351"/>
      <c r="AZ44" s="351"/>
      <c r="BA44" s="5"/>
      <c r="BB44" s="503">
        <f t="shared" si="8"/>
        <v>41</v>
      </c>
      <c r="BC44" s="503">
        <v>4.1008403361344499</v>
      </c>
      <c r="BD44" s="509">
        <v>2020.8098989898899</v>
      </c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</row>
    <row r="45" spans="1:71" ht="9.75" customHeight="1">
      <c r="A45" s="492">
        <f t="shared" si="18"/>
        <v>3</v>
      </c>
      <c r="B45" s="11">
        <f>COLUMN()</f>
        <v>2</v>
      </c>
      <c r="C45" s="10" t="str">
        <f t="shared" si="16"/>
        <v>1,3</v>
      </c>
      <c r="D45" s="10" t="str">
        <f t="shared" si="16"/>
        <v>2,3</v>
      </c>
      <c r="E45" s="10" t="str">
        <f t="shared" si="16"/>
        <v>3,3</v>
      </c>
      <c r="F45" s="10" t="str">
        <f t="shared" si="16"/>
        <v>4,3</v>
      </c>
      <c r="G45" s="10" t="str">
        <f t="shared" si="16"/>
        <v>5,3</v>
      </c>
      <c r="H45" s="10" t="str">
        <f t="shared" si="16"/>
        <v>6,3</v>
      </c>
      <c r="I45" s="10" t="str">
        <f t="shared" si="16"/>
        <v>7,3</v>
      </c>
      <c r="J45" s="10" t="str">
        <f t="shared" si="16"/>
        <v>8,3</v>
      </c>
      <c r="K45" s="10" t="str">
        <f t="shared" si="16"/>
        <v>9,3</v>
      </c>
      <c r="L45" s="10" t="str">
        <f t="shared" si="16"/>
        <v>10,3</v>
      </c>
      <c r="M45" s="10" t="str">
        <f t="shared" si="17"/>
        <v>11,3</v>
      </c>
      <c r="N45" s="10" t="str">
        <f t="shared" si="17"/>
        <v>12,3</v>
      </c>
      <c r="O45" s="10" t="str">
        <f t="shared" si="17"/>
        <v>13,3</v>
      </c>
      <c r="P45" s="10" t="str">
        <f t="shared" si="17"/>
        <v>14,3</v>
      </c>
      <c r="Q45" s="10" t="str">
        <f t="shared" si="17"/>
        <v>15,3</v>
      </c>
      <c r="R45" s="10" t="str">
        <f t="shared" si="17"/>
        <v>16,3</v>
      </c>
      <c r="S45" s="10" t="str">
        <f t="shared" si="17"/>
        <v>17,3</v>
      </c>
      <c r="T45" s="5"/>
      <c r="U45" s="490">
        <v>41</v>
      </c>
      <c r="V45" s="488">
        <v>1</v>
      </c>
      <c r="W45" s="488">
        <v>7</v>
      </c>
      <c r="X45" s="488">
        <v>0</v>
      </c>
      <c r="Y45" s="488">
        <v>160</v>
      </c>
      <c r="Z45" s="157" t="str">
        <f t="shared" si="2"/>
        <v>1,8</v>
      </c>
      <c r="AA45" s="5"/>
      <c r="AB45" s="502">
        <v>41</v>
      </c>
      <c r="AC45" s="502">
        <v>0</v>
      </c>
      <c r="AD45" s="502">
        <v>41</v>
      </c>
      <c r="AE45" s="502" t="s">
        <v>709</v>
      </c>
      <c r="AF45" s="494" t="s">
        <v>707</v>
      </c>
      <c r="AG45" s="91">
        <v>0.1</v>
      </c>
      <c r="AH45" s="91">
        <v>97</v>
      </c>
      <c r="AI45" s="91">
        <v>107</v>
      </c>
      <c r="AJ45" s="91">
        <v>250</v>
      </c>
      <c r="AK45" s="91">
        <v>500</v>
      </c>
      <c r="AL45" s="384">
        <v>1</v>
      </c>
      <c r="AM45" s="384">
        <v>6</v>
      </c>
      <c r="AN45" s="384">
        <v>9</v>
      </c>
      <c r="AO45" s="157" t="str">
        <f t="shared" si="3"/>
        <v>10,7</v>
      </c>
      <c r="AP45" s="291" t="str">
        <f t="shared" si="12"/>
        <v>H</v>
      </c>
      <c r="AQ45" s="93">
        <f t="shared" si="4"/>
        <v>393</v>
      </c>
      <c r="AR45" s="93">
        <f t="shared" si="5"/>
        <v>250</v>
      </c>
      <c r="AS45" s="351"/>
      <c r="AT45" s="351"/>
      <c r="AU45" s="351"/>
      <c r="AV45" s="351"/>
      <c r="AW45" s="351"/>
      <c r="AX45" s="351"/>
      <c r="AY45" s="351"/>
      <c r="AZ45" s="351"/>
      <c r="BA45" s="5"/>
      <c r="BB45" s="503">
        <f t="shared" si="8"/>
        <v>42</v>
      </c>
      <c r="BC45" s="503">
        <v>4.1764705882352899</v>
      </c>
      <c r="BD45" s="509">
        <v>2071.30464646464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</row>
    <row r="46" spans="1:71" ht="9.75" customHeight="1">
      <c r="A46" s="492">
        <f t="shared" si="18"/>
        <v>4</v>
      </c>
      <c r="B46" s="11">
        <f>COLUMN()</f>
        <v>2</v>
      </c>
      <c r="C46" s="10" t="str">
        <f t="shared" si="16"/>
        <v>1,4</v>
      </c>
      <c r="D46" s="10" t="str">
        <f t="shared" si="16"/>
        <v>2,4</v>
      </c>
      <c r="E46" s="10" t="str">
        <f t="shared" si="16"/>
        <v>3,4</v>
      </c>
      <c r="F46" s="10" t="str">
        <f t="shared" si="16"/>
        <v>4,4</v>
      </c>
      <c r="G46" s="10" t="str">
        <f t="shared" si="16"/>
        <v>5,4</v>
      </c>
      <c r="H46" s="10" t="str">
        <f t="shared" si="16"/>
        <v>6,4</v>
      </c>
      <c r="I46" s="10" t="str">
        <f t="shared" si="16"/>
        <v>7,4</v>
      </c>
      <c r="J46" s="10" t="str">
        <f t="shared" si="16"/>
        <v>8,4</v>
      </c>
      <c r="K46" s="10" t="str">
        <f t="shared" si="16"/>
        <v>9,4</v>
      </c>
      <c r="L46" s="10" t="str">
        <f t="shared" si="16"/>
        <v>10,4</v>
      </c>
      <c r="M46" s="10" t="str">
        <f t="shared" si="17"/>
        <v>11,4</v>
      </c>
      <c r="N46" s="10" t="str">
        <f t="shared" si="17"/>
        <v>12,4</v>
      </c>
      <c r="O46" s="10" t="str">
        <f t="shared" si="17"/>
        <v>13,4</v>
      </c>
      <c r="P46" s="10" t="str">
        <f t="shared" si="17"/>
        <v>14,4</v>
      </c>
      <c r="Q46" s="10" t="str">
        <f t="shared" si="17"/>
        <v>15,4</v>
      </c>
      <c r="R46" s="10" t="str">
        <f t="shared" si="17"/>
        <v>16,4</v>
      </c>
      <c r="S46" s="10" t="str">
        <f t="shared" si="17"/>
        <v>17,4</v>
      </c>
      <c r="T46" s="5"/>
      <c r="U46" s="490">
        <v>42</v>
      </c>
      <c r="V46" s="488">
        <v>1</v>
      </c>
      <c r="W46" s="488">
        <v>8</v>
      </c>
      <c r="X46" s="488">
        <v>0</v>
      </c>
      <c r="Y46" s="488">
        <v>160</v>
      </c>
      <c r="Z46" s="157" t="str">
        <f t="shared" si="2"/>
        <v>1,9</v>
      </c>
      <c r="AA46" s="5"/>
      <c r="AB46" s="502">
        <v>42</v>
      </c>
      <c r="AC46" s="502">
        <v>0</v>
      </c>
      <c r="AD46" s="502">
        <v>42</v>
      </c>
      <c r="AE46" s="502" t="s">
        <v>714</v>
      </c>
      <c r="AF46" s="494" t="s">
        <v>707</v>
      </c>
      <c r="AG46" s="91">
        <v>0.1</v>
      </c>
      <c r="AH46" s="91">
        <v>97</v>
      </c>
      <c r="AI46" s="91">
        <v>107</v>
      </c>
      <c r="AJ46" s="91">
        <v>250</v>
      </c>
      <c r="AK46" s="91">
        <v>500</v>
      </c>
      <c r="AL46" s="384">
        <v>1</v>
      </c>
      <c r="AM46" s="384">
        <v>7</v>
      </c>
      <c r="AN46" s="384">
        <v>10</v>
      </c>
      <c r="AO46" s="157" t="str">
        <f t="shared" si="3"/>
        <v>11,8</v>
      </c>
      <c r="AP46" s="291" t="str">
        <f t="shared" si="12"/>
        <v>H</v>
      </c>
      <c r="AQ46" s="93">
        <f t="shared" si="4"/>
        <v>393</v>
      </c>
      <c r="AR46" s="93">
        <f t="shared" si="5"/>
        <v>250</v>
      </c>
      <c r="AS46" s="351"/>
      <c r="AT46" s="351"/>
      <c r="AU46" s="351"/>
      <c r="AV46" s="351"/>
      <c r="AW46" s="351"/>
      <c r="AX46" s="351"/>
      <c r="AY46" s="351"/>
      <c r="AZ46" s="351"/>
      <c r="BA46" s="5"/>
      <c r="BB46" s="503">
        <f t="shared" si="8"/>
        <v>43</v>
      </c>
      <c r="BC46" s="503">
        <v>4.25210084033613</v>
      </c>
      <c r="BD46" s="509">
        <v>2121.79939393939</v>
      </c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</row>
    <row r="47" spans="1:71" ht="9.75" customHeight="1">
      <c r="A47" s="492">
        <f t="shared" si="18"/>
        <v>5</v>
      </c>
      <c r="B47" s="11">
        <f>COLUMN()</f>
        <v>2</v>
      </c>
      <c r="C47" s="10" t="str">
        <f t="shared" si="16"/>
        <v>1,5</v>
      </c>
      <c r="D47" s="10" t="str">
        <f t="shared" si="16"/>
        <v>2,5</v>
      </c>
      <c r="E47" s="10" t="str">
        <f t="shared" si="16"/>
        <v>3,5</v>
      </c>
      <c r="F47" s="10" t="str">
        <f t="shared" si="16"/>
        <v>4,5</v>
      </c>
      <c r="G47" s="10" t="str">
        <f t="shared" si="16"/>
        <v>5,5</v>
      </c>
      <c r="H47" s="10" t="str">
        <f t="shared" si="16"/>
        <v>6,5</v>
      </c>
      <c r="I47" s="10" t="str">
        <f t="shared" si="16"/>
        <v>7,5</v>
      </c>
      <c r="J47" s="10" t="str">
        <f t="shared" si="16"/>
        <v>8,5</v>
      </c>
      <c r="K47" s="10" t="str">
        <f t="shared" si="16"/>
        <v>9,5</v>
      </c>
      <c r="L47" s="10" t="str">
        <f t="shared" si="16"/>
        <v>10,5</v>
      </c>
      <c r="M47" s="10" t="str">
        <f t="shared" si="17"/>
        <v>11,5</v>
      </c>
      <c r="N47" s="10" t="str">
        <f t="shared" si="17"/>
        <v>12,5</v>
      </c>
      <c r="O47" s="10" t="str">
        <f t="shared" si="17"/>
        <v>13,5</v>
      </c>
      <c r="P47" s="10" t="str">
        <f t="shared" si="17"/>
        <v>14,5</v>
      </c>
      <c r="Q47" s="10" t="str">
        <f t="shared" si="17"/>
        <v>15,5</v>
      </c>
      <c r="R47" s="10" t="str">
        <f t="shared" si="17"/>
        <v>16,5</v>
      </c>
      <c r="S47" s="10" t="str">
        <f t="shared" si="17"/>
        <v>17,5</v>
      </c>
      <c r="T47" s="5"/>
      <c r="U47" s="490">
        <v>43</v>
      </c>
      <c r="V47" s="488">
        <v>1</v>
      </c>
      <c r="W47" s="488">
        <v>9</v>
      </c>
      <c r="X47" s="488">
        <v>0</v>
      </c>
      <c r="Y47" s="488">
        <v>160</v>
      </c>
      <c r="Z47" s="157" t="str">
        <f t="shared" si="2"/>
        <v>1,10</v>
      </c>
      <c r="AA47" s="5"/>
      <c r="AB47" s="502">
        <v>43</v>
      </c>
      <c r="AC47" s="502">
        <v>0</v>
      </c>
      <c r="AD47" s="502">
        <v>43</v>
      </c>
      <c r="AE47" s="502" t="s">
        <v>729</v>
      </c>
      <c r="AF47" s="494" t="s">
        <v>708</v>
      </c>
      <c r="AG47" s="91">
        <v>0.1</v>
      </c>
      <c r="AH47" s="91">
        <v>0</v>
      </c>
      <c r="AI47" s="91">
        <v>0</v>
      </c>
      <c r="AJ47" s="91">
        <v>0</v>
      </c>
      <c r="AK47" s="91">
        <v>0</v>
      </c>
      <c r="AL47" s="384">
        <v>2</v>
      </c>
      <c r="AM47" s="384">
        <v>7</v>
      </c>
      <c r="AN47" s="384">
        <v>9</v>
      </c>
      <c r="AO47" s="157" t="str">
        <f t="shared" si="3"/>
        <v>10,8</v>
      </c>
      <c r="AP47" s="291" t="str">
        <f t="shared" si="12"/>
        <v/>
      </c>
      <c r="AQ47" s="93">
        <f t="shared" si="4"/>
        <v>0</v>
      </c>
      <c r="AR47" s="93">
        <f t="shared" si="5"/>
        <v>0</v>
      </c>
      <c r="AS47" s="351"/>
      <c r="AT47" s="351"/>
      <c r="AU47" s="351"/>
      <c r="AV47" s="351"/>
      <c r="AW47" s="351"/>
      <c r="AX47" s="351"/>
      <c r="AY47" s="351"/>
      <c r="AZ47" s="351"/>
      <c r="BA47" s="5"/>
      <c r="BB47" s="503">
        <f t="shared" si="8"/>
        <v>44</v>
      </c>
      <c r="BC47" s="503">
        <v>4.3277310924369701</v>
      </c>
      <c r="BD47" s="509">
        <v>2172.2941414141401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</row>
    <row r="48" spans="1:71" ht="9.75" customHeight="1">
      <c r="A48" s="492">
        <f t="shared" si="18"/>
        <v>6</v>
      </c>
      <c r="B48" s="11">
        <f>COLUMN()</f>
        <v>2</v>
      </c>
      <c r="C48" s="10" t="str">
        <f t="shared" si="16"/>
        <v>1,6</v>
      </c>
      <c r="D48" s="10" t="str">
        <f t="shared" si="16"/>
        <v>2,6</v>
      </c>
      <c r="E48" s="10" t="str">
        <f t="shared" si="16"/>
        <v>3,6</v>
      </c>
      <c r="F48" s="10" t="str">
        <f t="shared" si="16"/>
        <v>4,6</v>
      </c>
      <c r="G48" s="10" t="str">
        <f t="shared" si="16"/>
        <v>5,6</v>
      </c>
      <c r="H48" s="10" t="str">
        <f t="shared" si="16"/>
        <v>6,6</v>
      </c>
      <c r="I48" s="10" t="str">
        <f t="shared" si="16"/>
        <v>7,6</v>
      </c>
      <c r="J48" s="10" t="str">
        <f t="shared" si="16"/>
        <v>8,6</v>
      </c>
      <c r="K48" s="10" t="str">
        <f t="shared" si="16"/>
        <v>9,6</v>
      </c>
      <c r="L48" s="10" t="str">
        <f t="shared" si="16"/>
        <v>10,6</v>
      </c>
      <c r="M48" s="10" t="str">
        <f t="shared" si="17"/>
        <v>11,6</v>
      </c>
      <c r="N48" s="10" t="str">
        <f t="shared" si="17"/>
        <v>12,6</v>
      </c>
      <c r="O48" s="10" t="str">
        <f t="shared" si="17"/>
        <v>13,6</v>
      </c>
      <c r="P48" s="10" t="str">
        <f t="shared" si="17"/>
        <v>14,6</v>
      </c>
      <c r="Q48" s="10" t="str">
        <f t="shared" si="17"/>
        <v>15,6</v>
      </c>
      <c r="R48" s="10" t="str">
        <f t="shared" si="17"/>
        <v>16,6</v>
      </c>
      <c r="S48" s="10" t="str">
        <f t="shared" si="17"/>
        <v>17,6</v>
      </c>
      <c r="T48" s="5"/>
      <c r="U48" s="490">
        <v>44</v>
      </c>
      <c r="V48" s="488">
        <v>1</v>
      </c>
      <c r="W48" s="488">
        <v>10</v>
      </c>
      <c r="X48" s="488">
        <v>0</v>
      </c>
      <c r="Y48" s="488">
        <v>160</v>
      </c>
      <c r="Z48" s="157" t="str">
        <f t="shared" si="2"/>
        <v>1,11</v>
      </c>
      <c r="AA48" s="5"/>
      <c r="AB48" s="502">
        <v>44</v>
      </c>
      <c r="AC48" s="502">
        <v>0</v>
      </c>
      <c r="AD48" s="502">
        <v>44</v>
      </c>
      <c r="AE48" s="502" t="s">
        <v>353</v>
      </c>
      <c r="AF48" s="494" t="s">
        <v>707</v>
      </c>
      <c r="AG48" s="91">
        <v>0.1</v>
      </c>
      <c r="AH48" s="91">
        <v>97</v>
      </c>
      <c r="AI48" s="91">
        <v>107</v>
      </c>
      <c r="AJ48" s="91">
        <v>250</v>
      </c>
      <c r="AK48" s="91">
        <v>500</v>
      </c>
      <c r="AL48" s="384">
        <v>1</v>
      </c>
      <c r="AM48" s="384">
        <v>8</v>
      </c>
      <c r="AN48" s="384">
        <v>6</v>
      </c>
      <c r="AO48" s="157" t="str">
        <f t="shared" si="3"/>
        <v>7,9</v>
      </c>
      <c r="AP48" s="291" t="str">
        <f t="shared" si="12"/>
        <v>H</v>
      </c>
      <c r="AQ48" s="93">
        <f t="shared" si="4"/>
        <v>393</v>
      </c>
      <c r="AR48" s="93">
        <f t="shared" si="5"/>
        <v>250</v>
      </c>
      <c r="AS48" s="351"/>
      <c r="AT48" s="351"/>
      <c r="AU48" s="351"/>
      <c r="AV48" s="351"/>
      <c r="AW48" s="351"/>
      <c r="AX48" s="351"/>
      <c r="AY48" s="351"/>
      <c r="AZ48" s="351"/>
      <c r="BA48" s="5"/>
      <c r="BB48" s="503">
        <f t="shared" si="8"/>
        <v>45</v>
      </c>
      <c r="BC48" s="503">
        <v>4.4033613445378101</v>
      </c>
      <c r="BD48" s="509">
        <v>2222.7888888888801</v>
      </c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</row>
    <row r="49" spans="1:71" ht="9.75" customHeight="1">
      <c r="A49" s="492">
        <f t="shared" si="18"/>
        <v>7</v>
      </c>
      <c r="B49" s="11">
        <f>COLUMN()</f>
        <v>2</v>
      </c>
      <c r="C49" s="10" t="str">
        <f t="shared" si="16"/>
        <v>1,7</v>
      </c>
      <c r="D49" s="10" t="str">
        <f t="shared" si="16"/>
        <v>2,7</v>
      </c>
      <c r="E49" s="10" t="str">
        <f t="shared" si="16"/>
        <v>3,7</v>
      </c>
      <c r="F49" s="10" t="str">
        <f t="shared" si="16"/>
        <v>4,7</v>
      </c>
      <c r="G49" s="10" t="str">
        <f t="shared" si="16"/>
        <v>5,7</v>
      </c>
      <c r="H49" s="10" t="str">
        <f t="shared" si="16"/>
        <v>6,7</v>
      </c>
      <c r="I49" s="10" t="str">
        <f t="shared" si="16"/>
        <v>7,7</v>
      </c>
      <c r="J49" s="10" t="str">
        <f t="shared" si="16"/>
        <v>8,7</v>
      </c>
      <c r="K49" s="10" t="str">
        <f t="shared" si="16"/>
        <v>9,7</v>
      </c>
      <c r="L49" s="10" t="str">
        <f t="shared" si="16"/>
        <v>10,7</v>
      </c>
      <c r="M49" s="10" t="str">
        <f t="shared" si="17"/>
        <v>11,7</v>
      </c>
      <c r="N49" s="10" t="str">
        <f t="shared" si="17"/>
        <v>12,7</v>
      </c>
      <c r="O49" s="10" t="str">
        <f t="shared" si="17"/>
        <v>13,7</v>
      </c>
      <c r="P49" s="10" t="str">
        <f t="shared" si="17"/>
        <v>14,7</v>
      </c>
      <c r="Q49" s="10" t="str">
        <f t="shared" si="17"/>
        <v>15,7</v>
      </c>
      <c r="R49" s="10" t="str">
        <f t="shared" si="17"/>
        <v>16,7</v>
      </c>
      <c r="S49" s="10" t="str">
        <f t="shared" si="17"/>
        <v>17,7</v>
      </c>
      <c r="T49" s="5"/>
      <c r="U49" s="490">
        <v>45</v>
      </c>
      <c r="V49" s="488">
        <v>1</v>
      </c>
      <c r="W49" s="488">
        <v>11</v>
      </c>
      <c r="X49" s="488">
        <v>0</v>
      </c>
      <c r="Y49" s="488">
        <v>160</v>
      </c>
      <c r="Z49" s="157" t="str">
        <f t="shared" si="2"/>
        <v>1,12</v>
      </c>
      <c r="AA49" s="5"/>
      <c r="AB49" s="502">
        <v>45</v>
      </c>
      <c r="AC49" s="502">
        <v>0</v>
      </c>
      <c r="AD49" s="502">
        <v>45</v>
      </c>
      <c r="AE49" s="502" t="s">
        <v>730</v>
      </c>
      <c r="AF49" s="494" t="s">
        <v>708</v>
      </c>
      <c r="AG49" s="91">
        <v>0.1</v>
      </c>
      <c r="AH49" s="91">
        <v>0</v>
      </c>
      <c r="AI49" s="91">
        <v>0</v>
      </c>
      <c r="AJ49" s="91">
        <v>0</v>
      </c>
      <c r="AK49" s="91">
        <v>0</v>
      </c>
      <c r="AL49" s="384">
        <v>2</v>
      </c>
      <c r="AM49" s="384">
        <v>8</v>
      </c>
      <c r="AN49" s="384">
        <v>7</v>
      </c>
      <c r="AO49" s="157" t="str">
        <f t="shared" si="3"/>
        <v>8,9</v>
      </c>
      <c r="AP49" s="291" t="str">
        <f t="shared" si="12"/>
        <v/>
      </c>
      <c r="AQ49" s="93">
        <f t="shared" si="4"/>
        <v>0</v>
      </c>
      <c r="AR49" s="93">
        <f t="shared" si="5"/>
        <v>0</v>
      </c>
      <c r="AS49" s="351"/>
      <c r="AT49" s="351"/>
      <c r="AU49" s="351"/>
      <c r="AV49" s="351"/>
      <c r="AW49" s="351"/>
      <c r="AX49" s="351"/>
      <c r="AY49" s="351"/>
      <c r="AZ49" s="351"/>
      <c r="BA49" s="5"/>
      <c r="BB49" s="503">
        <f t="shared" si="8"/>
        <v>46</v>
      </c>
      <c r="BC49" s="503">
        <v>4.4789915966386502</v>
      </c>
      <c r="BD49" s="509">
        <v>2273.2836363636302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</row>
    <row r="50" spans="1:71" ht="9.75" customHeight="1">
      <c r="A50" s="492">
        <f t="shared" si="18"/>
        <v>8</v>
      </c>
      <c r="B50" s="11">
        <f>COLUMN()</f>
        <v>2</v>
      </c>
      <c r="C50" s="10" t="str">
        <f t="shared" si="16"/>
        <v>1,8</v>
      </c>
      <c r="D50" s="10" t="str">
        <f t="shared" si="16"/>
        <v>2,8</v>
      </c>
      <c r="E50" s="10" t="str">
        <f t="shared" si="16"/>
        <v>3,8</v>
      </c>
      <c r="F50" s="10" t="str">
        <f t="shared" si="16"/>
        <v>4,8</v>
      </c>
      <c r="G50" s="10" t="str">
        <f t="shared" si="16"/>
        <v>5,8</v>
      </c>
      <c r="H50" s="10" t="str">
        <f t="shared" si="16"/>
        <v>6,8</v>
      </c>
      <c r="I50" s="10" t="str">
        <f t="shared" si="16"/>
        <v>7,8</v>
      </c>
      <c r="J50" s="10" t="str">
        <f t="shared" si="16"/>
        <v>8,8</v>
      </c>
      <c r="K50" s="10" t="str">
        <f t="shared" si="16"/>
        <v>9,8</v>
      </c>
      <c r="L50" s="10" t="str">
        <f t="shared" si="16"/>
        <v>10,8</v>
      </c>
      <c r="M50" s="10" t="str">
        <f t="shared" si="17"/>
        <v>11,8</v>
      </c>
      <c r="N50" s="10" t="str">
        <f t="shared" si="17"/>
        <v>12,8</v>
      </c>
      <c r="O50" s="10" t="str">
        <f t="shared" si="17"/>
        <v>13,8</v>
      </c>
      <c r="P50" s="10" t="str">
        <f t="shared" si="17"/>
        <v>14,8</v>
      </c>
      <c r="Q50" s="10" t="str">
        <f t="shared" si="17"/>
        <v>15,8</v>
      </c>
      <c r="R50" s="10" t="str">
        <f t="shared" si="17"/>
        <v>16,8</v>
      </c>
      <c r="S50" s="10" t="str">
        <f t="shared" si="17"/>
        <v>17,8</v>
      </c>
      <c r="T50" s="5"/>
      <c r="U50" s="490">
        <v>46</v>
      </c>
      <c r="V50" s="488">
        <v>1</v>
      </c>
      <c r="W50" s="488">
        <v>12</v>
      </c>
      <c r="X50" s="488">
        <v>0</v>
      </c>
      <c r="Y50" s="488">
        <v>160</v>
      </c>
      <c r="Z50" s="157" t="str">
        <f t="shared" si="2"/>
        <v>1,13</v>
      </c>
      <c r="AA50" s="5"/>
      <c r="AB50" s="502">
        <v>46</v>
      </c>
      <c r="AC50" s="502">
        <v>0</v>
      </c>
      <c r="AD50" s="502">
        <v>46</v>
      </c>
      <c r="AE50" s="502" t="s">
        <v>731</v>
      </c>
      <c r="AF50" s="494" t="s">
        <v>708</v>
      </c>
      <c r="AG50" s="91">
        <v>0.1</v>
      </c>
      <c r="AH50" s="91">
        <v>0</v>
      </c>
      <c r="AI50" s="91">
        <v>0</v>
      </c>
      <c r="AJ50" s="91">
        <v>0</v>
      </c>
      <c r="AK50" s="91">
        <v>0</v>
      </c>
      <c r="AL50" s="384">
        <v>2</v>
      </c>
      <c r="AM50" s="384">
        <v>8</v>
      </c>
      <c r="AN50" s="384">
        <v>8</v>
      </c>
      <c r="AO50" s="157" t="str">
        <f t="shared" si="3"/>
        <v>9,9</v>
      </c>
      <c r="AP50" s="291" t="str">
        <f t="shared" si="12"/>
        <v/>
      </c>
      <c r="AQ50" s="93">
        <f t="shared" si="4"/>
        <v>0</v>
      </c>
      <c r="AR50" s="93">
        <f t="shared" si="5"/>
        <v>0</v>
      </c>
      <c r="AS50" s="351"/>
      <c r="AT50" s="351"/>
      <c r="AU50" s="351"/>
      <c r="AV50" s="351"/>
      <c r="AW50" s="351"/>
      <c r="AX50" s="351"/>
      <c r="AY50" s="351"/>
      <c r="AZ50" s="351"/>
      <c r="BA50" s="5"/>
      <c r="BB50" s="503">
        <f t="shared" si="8"/>
        <v>47</v>
      </c>
      <c r="BC50" s="503">
        <v>4.5546218487394903</v>
      </c>
      <c r="BD50" s="509">
        <v>2323.7783838383798</v>
      </c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</row>
    <row r="51" spans="1:71" ht="9.75" customHeight="1">
      <c r="A51" s="492">
        <f t="shared" si="18"/>
        <v>9</v>
      </c>
      <c r="B51" s="11">
        <f>COLUMN()</f>
        <v>2</v>
      </c>
      <c r="C51" s="10" t="str">
        <f t="shared" si="16"/>
        <v>1,9</v>
      </c>
      <c r="D51" s="10" t="str">
        <f t="shared" si="16"/>
        <v>2,9</v>
      </c>
      <c r="E51" s="10" t="str">
        <f t="shared" si="16"/>
        <v>3,9</v>
      </c>
      <c r="F51" s="10" t="str">
        <f t="shared" si="16"/>
        <v>4,9</v>
      </c>
      <c r="G51" s="10" t="str">
        <f t="shared" si="16"/>
        <v>5,9</v>
      </c>
      <c r="H51" s="10" t="str">
        <f t="shared" si="16"/>
        <v>6,9</v>
      </c>
      <c r="I51" s="10" t="str">
        <f t="shared" si="16"/>
        <v>7,9</v>
      </c>
      <c r="J51" s="10" t="str">
        <f t="shared" si="16"/>
        <v>8,9</v>
      </c>
      <c r="K51" s="10" t="str">
        <f t="shared" si="16"/>
        <v>9,9</v>
      </c>
      <c r="L51" s="10" t="str">
        <f t="shared" si="16"/>
        <v>10,9</v>
      </c>
      <c r="M51" s="10" t="str">
        <f t="shared" si="17"/>
        <v>11,9</v>
      </c>
      <c r="N51" s="10" t="str">
        <f t="shared" si="17"/>
        <v>12,9</v>
      </c>
      <c r="O51" s="10" t="str">
        <f t="shared" si="17"/>
        <v>13,9</v>
      </c>
      <c r="P51" s="10" t="str">
        <f t="shared" si="17"/>
        <v>14,9</v>
      </c>
      <c r="Q51" s="10" t="str">
        <f t="shared" si="17"/>
        <v>15,9</v>
      </c>
      <c r="R51" s="10" t="str">
        <f t="shared" si="17"/>
        <v>16,9</v>
      </c>
      <c r="S51" s="10" t="str">
        <f t="shared" si="17"/>
        <v>17,9</v>
      </c>
      <c r="T51" s="5"/>
      <c r="U51" s="490">
        <v>47</v>
      </c>
      <c r="V51" s="488">
        <v>1</v>
      </c>
      <c r="W51" s="488">
        <v>13</v>
      </c>
      <c r="X51" s="488">
        <v>0</v>
      </c>
      <c r="Y51" s="488">
        <v>160</v>
      </c>
      <c r="Z51" s="157" t="str">
        <f t="shared" si="2"/>
        <v>1,14</v>
      </c>
      <c r="AA51" s="5"/>
      <c r="AB51" s="502">
        <v>47</v>
      </c>
      <c r="AC51" s="502">
        <v>0</v>
      </c>
      <c r="AD51" s="502">
        <v>47</v>
      </c>
      <c r="AE51" s="502" t="s">
        <v>716</v>
      </c>
      <c r="AF51" s="494" t="s">
        <v>707</v>
      </c>
      <c r="AG51" s="91">
        <v>0.1</v>
      </c>
      <c r="AH51" s="91">
        <v>97</v>
      </c>
      <c r="AI51" s="91">
        <v>107</v>
      </c>
      <c r="AJ51" s="91">
        <v>250</v>
      </c>
      <c r="AK51" s="91">
        <v>500</v>
      </c>
      <c r="AL51" s="384">
        <v>1</v>
      </c>
      <c r="AM51" s="384">
        <v>8</v>
      </c>
      <c r="AN51" s="384">
        <v>10</v>
      </c>
      <c r="AO51" s="157" t="str">
        <f t="shared" si="3"/>
        <v>11,9</v>
      </c>
      <c r="AP51" s="291" t="str">
        <f t="shared" si="12"/>
        <v>H</v>
      </c>
      <c r="AQ51" s="93">
        <f t="shared" si="4"/>
        <v>393</v>
      </c>
      <c r="AR51" s="93">
        <f t="shared" si="5"/>
        <v>250</v>
      </c>
      <c r="AS51" s="351"/>
      <c r="AT51" s="351"/>
      <c r="AU51" s="351"/>
      <c r="AV51" s="351"/>
      <c r="AW51" s="351"/>
      <c r="AX51" s="351"/>
      <c r="AY51" s="351"/>
      <c r="AZ51" s="351"/>
      <c r="BA51" s="5"/>
      <c r="BB51" s="503">
        <f t="shared" si="8"/>
        <v>48</v>
      </c>
      <c r="BC51" s="503">
        <v>4.6302521008403303</v>
      </c>
      <c r="BD51" s="509">
        <v>2374.2731313131299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</row>
    <row r="52" spans="1:71" ht="9.75" customHeight="1">
      <c r="A52" s="492">
        <f t="shared" si="18"/>
        <v>10</v>
      </c>
      <c r="B52" s="11">
        <f>COLUMN()</f>
        <v>2</v>
      </c>
      <c r="C52" s="10" t="str">
        <f t="shared" si="16"/>
        <v>1,10</v>
      </c>
      <c r="D52" s="10" t="str">
        <f t="shared" si="16"/>
        <v>2,10</v>
      </c>
      <c r="E52" s="10" t="str">
        <f t="shared" si="16"/>
        <v>3,10</v>
      </c>
      <c r="F52" s="10" t="str">
        <f t="shared" si="16"/>
        <v>4,10</v>
      </c>
      <c r="G52" s="10" t="str">
        <f t="shared" si="16"/>
        <v>5,10</v>
      </c>
      <c r="H52" s="10" t="str">
        <f t="shared" si="16"/>
        <v>6,10</v>
      </c>
      <c r="I52" s="10" t="str">
        <f t="shared" si="16"/>
        <v>7,10</v>
      </c>
      <c r="J52" s="10" t="str">
        <f t="shared" si="16"/>
        <v>8,10</v>
      </c>
      <c r="K52" s="10" t="str">
        <f t="shared" si="16"/>
        <v>9,10</v>
      </c>
      <c r="L52" s="10" t="str">
        <f t="shared" si="16"/>
        <v>10,10</v>
      </c>
      <c r="M52" s="10" t="str">
        <f t="shared" si="17"/>
        <v>11,10</v>
      </c>
      <c r="N52" s="10" t="str">
        <f t="shared" si="17"/>
        <v>12,10</v>
      </c>
      <c r="O52" s="10" t="str">
        <f t="shared" si="17"/>
        <v>13,10</v>
      </c>
      <c r="P52" s="10" t="str">
        <f t="shared" si="17"/>
        <v>14,10</v>
      </c>
      <c r="Q52" s="10" t="str">
        <f t="shared" si="17"/>
        <v>15,10</v>
      </c>
      <c r="R52" s="10" t="str">
        <f t="shared" si="17"/>
        <v>16,10</v>
      </c>
      <c r="S52" s="10" t="str">
        <f t="shared" si="17"/>
        <v>17,10</v>
      </c>
      <c r="T52" s="5"/>
      <c r="U52" s="490">
        <v>48</v>
      </c>
      <c r="V52" s="488">
        <v>1</v>
      </c>
      <c r="W52" s="488">
        <v>14</v>
      </c>
      <c r="X52" s="488">
        <v>0</v>
      </c>
      <c r="Y52" s="488">
        <v>160</v>
      </c>
      <c r="Z52" s="157" t="str">
        <f t="shared" si="2"/>
        <v>1,15</v>
      </c>
      <c r="AA52" s="5"/>
      <c r="AB52" s="502">
        <v>48</v>
      </c>
      <c r="AC52" s="502">
        <v>0</v>
      </c>
      <c r="AD52" s="502">
        <v>48</v>
      </c>
      <c r="AE52" s="502" t="s">
        <v>732</v>
      </c>
      <c r="AF52" s="494" t="s">
        <v>708</v>
      </c>
      <c r="AG52" s="91">
        <v>0.1</v>
      </c>
      <c r="AH52" s="91">
        <v>0</v>
      </c>
      <c r="AI52" s="91">
        <v>0</v>
      </c>
      <c r="AJ52" s="91">
        <v>0</v>
      </c>
      <c r="AK52" s="91">
        <v>0</v>
      </c>
      <c r="AL52" s="384">
        <v>2</v>
      </c>
      <c r="AM52" s="384">
        <v>8</v>
      </c>
      <c r="AN52" s="384">
        <v>9</v>
      </c>
      <c r="AO52" s="157" t="str">
        <f t="shared" si="3"/>
        <v>10,9</v>
      </c>
      <c r="AP52" s="291" t="str">
        <f t="shared" si="12"/>
        <v/>
      </c>
      <c r="AQ52" s="93">
        <f t="shared" si="4"/>
        <v>0</v>
      </c>
      <c r="AR52" s="93">
        <f t="shared" si="5"/>
        <v>0</v>
      </c>
      <c r="AS52" s="351"/>
      <c r="AT52" s="351"/>
      <c r="AU52" s="351"/>
      <c r="AV52" s="351"/>
      <c r="AW52" s="351"/>
      <c r="AX52" s="351"/>
      <c r="AY52" s="351"/>
      <c r="AZ52" s="351"/>
      <c r="BA52" s="5"/>
      <c r="BB52" s="503">
        <f t="shared" si="8"/>
        <v>49</v>
      </c>
      <c r="BC52" s="503">
        <v>4.7058823529411704</v>
      </c>
      <c r="BD52" s="509">
        <v>2424.7678787878699</v>
      </c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</row>
    <row r="53" spans="1:71" ht="9.75" customHeight="1">
      <c r="A53" s="492">
        <f t="shared" si="18"/>
        <v>11</v>
      </c>
      <c r="B53" s="11">
        <f>COLUMN()</f>
        <v>2</v>
      </c>
      <c r="C53" s="10" t="str">
        <f t="shared" ref="C53:L59" si="19">_xlfn.CONCAT(COLUMN()-$B53,",",ROW()-C$42)</f>
        <v>1,11</v>
      </c>
      <c r="D53" s="10" t="str">
        <f t="shared" si="19"/>
        <v>2,11</v>
      </c>
      <c r="E53" s="10" t="str">
        <f t="shared" si="19"/>
        <v>3,11</v>
      </c>
      <c r="F53" s="10" t="str">
        <f t="shared" si="19"/>
        <v>4,11</v>
      </c>
      <c r="G53" s="10" t="str">
        <f t="shared" si="19"/>
        <v>5,11</v>
      </c>
      <c r="H53" s="10" t="str">
        <f t="shared" si="19"/>
        <v>6,11</v>
      </c>
      <c r="I53" s="10" t="str">
        <f t="shared" si="19"/>
        <v>7,11</v>
      </c>
      <c r="J53" s="10" t="str">
        <f t="shared" si="19"/>
        <v>8,11</v>
      </c>
      <c r="K53" s="10" t="str">
        <f t="shared" si="19"/>
        <v>9,11</v>
      </c>
      <c r="L53" s="10" t="str">
        <f t="shared" si="19"/>
        <v>10,11</v>
      </c>
      <c r="M53" s="10" t="str">
        <f t="shared" ref="M53:S59" si="20">_xlfn.CONCAT(COLUMN()-$B53,",",ROW()-M$42)</f>
        <v>11,11</v>
      </c>
      <c r="N53" s="10" t="str">
        <f t="shared" si="20"/>
        <v>12,11</v>
      </c>
      <c r="O53" s="10" t="str">
        <f t="shared" si="20"/>
        <v>13,11</v>
      </c>
      <c r="P53" s="10" t="str">
        <f t="shared" si="20"/>
        <v>14,11</v>
      </c>
      <c r="Q53" s="10" t="str">
        <f t="shared" si="20"/>
        <v>15,11</v>
      </c>
      <c r="R53" s="10" t="str">
        <f t="shared" si="20"/>
        <v>16,11</v>
      </c>
      <c r="S53" s="10" t="str">
        <f t="shared" si="20"/>
        <v>17,11</v>
      </c>
      <c r="T53" s="5"/>
      <c r="U53" s="490">
        <v>49</v>
      </c>
      <c r="V53" s="488">
        <v>1</v>
      </c>
      <c r="W53" s="488">
        <v>15</v>
      </c>
      <c r="X53" s="488">
        <v>0</v>
      </c>
      <c r="Y53" s="488">
        <v>160</v>
      </c>
      <c r="Z53" s="157" t="str">
        <f t="shared" si="2"/>
        <v>1,16</v>
      </c>
      <c r="AA53" s="5"/>
      <c r="AB53" s="502">
        <v>49</v>
      </c>
      <c r="AC53" s="502">
        <v>0</v>
      </c>
      <c r="AD53" s="502">
        <v>49</v>
      </c>
      <c r="AE53" s="502" t="s">
        <v>717</v>
      </c>
      <c r="AF53" s="494" t="s">
        <v>707</v>
      </c>
      <c r="AG53" s="91">
        <v>0.1</v>
      </c>
      <c r="AH53" s="91">
        <v>97</v>
      </c>
      <c r="AI53" s="91">
        <v>107</v>
      </c>
      <c r="AJ53" s="91">
        <v>250</v>
      </c>
      <c r="AK53" s="91">
        <v>500</v>
      </c>
      <c r="AL53" s="384">
        <v>1</v>
      </c>
      <c r="AM53" s="384">
        <v>9</v>
      </c>
      <c r="AN53" s="384">
        <v>6</v>
      </c>
      <c r="AO53" s="157" t="str">
        <f t="shared" si="3"/>
        <v>7,10</v>
      </c>
      <c r="AP53" s="291" t="str">
        <f t="shared" si="12"/>
        <v>H</v>
      </c>
      <c r="AQ53" s="93">
        <f t="shared" si="4"/>
        <v>393</v>
      </c>
      <c r="AR53" s="93">
        <f t="shared" si="5"/>
        <v>250</v>
      </c>
      <c r="AS53" s="351"/>
      <c r="AT53" s="351"/>
      <c r="AU53" s="351"/>
      <c r="AV53" s="351"/>
      <c r="AW53" s="351"/>
      <c r="AX53" s="351"/>
      <c r="AY53" s="351"/>
      <c r="AZ53" s="351"/>
      <c r="BA53" s="5"/>
      <c r="BB53" s="503">
        <f t="shared" si="8"/>
        <v>50</v>
      </c>
      <c r="BC53" s="503">
        <v>4.7815126050420096</v>
      </c>
      <c r="BD53" s="509">
        <v>2475.26262626262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</row>
    <row r="54" spans="1:71" ht="9.75" customHeight="1">
      <c r="A54" s="492">
        <f t="shared" si="18"/>
        <v>12</v>
      </c>
      <c r="B54" s="11">
        <f>COLUMN()</f>
        <v>2</v>
      </c>
      <c r="C54" s="10" t="str">
        <f t="shared" si="19"/>
        <v>1,12</v>
      </c>
      <c r="D54" s="10" t="str">
        <f t="shared" si="19"/>
        <v>2,12</v>
      </c>
      <c r="E54" s="10" t="str">
        <f t="shared" si="19"/>
        <v>3,12</v>
      </c>
      <c r="F54" s="10" t="str">
        <f t="shared" si="19"/>
        <v>4,12</v>
      </c>
      <c r="G54" s="10" t="str">
        <f t="shared" si="19"/>
        <v>5,12</v>
      </c>
      <c r="H54" s="10" t="str">
        <f t="shared" si="19"/>
        <v>6,12</v>
      </c>
      <c r="I54" s="10" t="str">
        <f t="shared" si="19"/>
        <v>7,12</v>
      </c>
      <c r="J54" s="10" t="str">
        <f t="shared" si="19"/>
        <v>8,12</v>
      </c>
      <c r="K54" s="10" t="str">
        <f t="shared" si="19"/>
        <v>9,12</v>
      </c>
      <c r="L54" s="10" t="str">
        <f t="shared" si="19"/>
        <v>10,12</v>
      </c>
      <c r="M54" s="10" t="str">
        <f t="shared" si="20"/>
        <v>11,12</v>
      </c>
      <c r="N54" s="10" t="str">
        <f t="shared" si="20"/>
        <v>12,12</v>
      </c>
      <c r="O54" s="10" t="str">
        <f t="shared" si="20"/>
        <v>13,12</v>
      </c>
      <c r="P54" s="10" t="str">
        <f t="shared" si="20"/>
        <v>14,12</v>
      </c>
      <c r="Q54" s="10" t="str">
        <f t="shared" si="20"/>
        <v>15,12</v>
      </c>
      <c r="R54" s="10" t="str">
        <f t="shared" si="20"/>
        <v>16,12</v>
      </c>
      <c r="S54" s="10" t="str">
        <f t="shared" si="20"/>
        <v>17,12</v>
      </c>
      <c r="T54" s="5"/>
      <c r="U54" s="490">
        <v>50</v>
      </c>
      <c r="V54" s="488">
        <v>1</v>
      </c>
      <c r="W54" s="488">
        <v>16</v>
      </c>
      <c r="X54" s="488">
        <v>0</v>
      </c>
      <c r="Y54" s="488">
        <v>160</v>
      </c>
      <c r="Z54" s="157" t="str">
        <f t="shared" si="2"/>
        <v>1,17</v>
      </c>
      <c r="AA54" s="5"/>
      <c r="AB54" s="502">
        <v>50</v>
      </c>
      <c r="AC54" s="502">
        <v>0</v>
      </c>
      <c r="AD54" s="502">
        <v>50</v>
      </c>
      <c r="AE54" s="502" t="s">
        <v>721</v>
      </c>
      <c r="AF54" s="494" t="s">
        <v>707</v>
      </c>
      <c r="AG54" s="91">
        <v>0.1</v>
      </c>
      <c r="AH54" s="91">
        <v>97</v>
      </c>
      <c r="AI54" s="91">
        <v>107</v>
      </c>
      <c r="AJ54" s="91">
        <v>250</v>
      </c>
      <c r="AK54" s="91">
        <v>500</v>
      </c>
      <c r="AL54" s="384">
        <v>1</v>
      </c>
      <c r="AM54" s="384">
        <v>10</v>
      </c>
      <c r="AN54" s="384">
        <v>7</v>
      </c>
      <c r="AO54" s="157" t="str">
        <f t="shared" si="3"/>
        <v>8,11</v>
      </c>
      <c r="AP54" s="291" t="str">
        <f t="shared" si="12"/>
        <v>H</v>
      </c>
      <c r="AQ54" s="93">
        <f t="shared" si="4"/>
        <v>393</v>
      </c>
      <c r="AR54" s="93">
        <f t="shared" si="5"/>
        <v>250</v>
      </c>
      <c r="AS54" s="351"/>
      <c r="AT54" s="351"/>
      <c r="AU54" s="351"/>
      <c r="AV54" s="351"/>
      <c r="AW54" s="351"/>
      <c r="AX54" s="351"/>
      <c r="AY54" s="351"/>
      <c r="AZ54" s="351"/>
      <c r="BA54" s="5"/>
      <c r="BB54" s="503">
        <f t="shared" si="8"/>
        <v>51</v>
      </c>
      <c r="BC54" s="503">
        <v>4.8571428571428497</v>
      </c>
      <c r="BD54" s="509">
        <v>2525.75737373737</v>
      </c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</row>
    <row r="55" spans="1:71" ht="9.75" customHeight="1">
      <c r="A55" s="492">
        <f t="shared" si="18"/>
        <v>13</v>
      </c>
      <c r="B55" s="11">
        <f>COLUMN()</f>
        <v>2</v>
      </c>
      <c r="C55" s="10" t="str">
        <f t="shared" si="19"/>
        <v>1,13</v>
      </c>
      <c r="D55" s="10" t="str">
        <f t="shared" si="19"/>
        <v>2,13</v>
      </c>
      <c r="E55" s="10" t="str">
        <f t="shared" si="19"/>
        <v>3,13</v>
      </c>
      <c r="F55" s="10" t="str">
        <f t="shared" si="19"/>
        <v>4,13</v>
      </c>
      <c r="G55" s="10" t="str">
        <f t="shared" si="19"/>
        <v>5,13</v>
      </c>
      <c r="H55" s="10" t="str">
        <f t="shared" si="19"/>
        <v>6,13</v>
      </c>
      <c r="I55" s="10" t="str">
        <f t="shared" si="19"/>
        <v>7,13</v>
      </c>
      <c r="J55" s="10" t="str">
        <f t="shared" si="19"/>
        <v>8,13</v>
      </c>
      <c r="K55" s="10" t="str">
        <f t="shared" si="19"/>
        <v>9,13</v>
      </c>
      <c r="L55" s="10" t="str">
        <f t="shared" si="19"/>
        <v>10,13</v>
      </c>
      <c r="M55" s="10" t="str">
        <f t="shared" si="20"/>
        <v>11,13</v>
      </c>
      <c r="N55" s="10" t="str">
        <f t="shared" si="20"/>
        <v>12,13</v>
      </c>
      <c r="O55" s="10" t="str">
        <f t="shared" si="20"/>
        <v>13,13</v>
      </c>
      <c r="P55" s="10" t="str">
        <f t="shared" si="20"/>
        <v>14,13</v>
      </c>
      <c r="Q55" s="10" t="str">
        <f t="shared" si="20"/>
        <v>15,13</v>
      </c>
      <c r="R55" s="10" t="str">
        <f t="shared" si="20"/>
        <v>16,13</v>
      </c>
      <c r="S55" s="10" t="str">
        <f t="shared" si="20"/>
        <v>17,13</v>
      </c>
      <c r="T55" s="5"/>
      <c r="U55" s="490">
        <v>51</v>
      </c>
      <c r="V55" s="488">
        <v>1</v>
      </c>
      <c r="W55" s="488">
        <v>0</v>
      </c>
      <c r="X55" s="488">
        <v>16</v>
      </c>
      <c r="Y55" s="488">
        <v>140</v>
      </c>
      <c r="Z55" s="157" t="str">
        <f t="shared" si="2"/>
        <v>17,1</v>
      </c>
      <c r="AA55" s="5"/>
      <c r="AB55" s="502">
        <v>51</v>
      </c>
      <c r="AC55" s="502">
        <v>0</v>
      </c>
      <c r="AD55" s="502">
        <v>51</v>
      </c>
      <c r="AE55" s="502" t="s">
        <v>733</v>
      </c>
      <c r="AF55" s="494" t="s">
        <v>708</v>
      </c>
      <c r="AG55" s="91">
        <v>0.1</v>
      </c>
      <c r="AH55" s="91">
        <v>0</v>
      </c>
      <c r="AI55" s="91">
        <v>0</v>
      </c>
      <c r="AJ55" s="91">
        <v>0</v>
      </c>
      <c r="AK55" s="91">
        <v>0</v>
      </c>
      <c r="AL55" s="384">
        <v>2</v>
      </c>
      <c r="AM55" s="384">
        <v>9</v>
      </c>
      <c r="AN55" s="384">
        <v>7</v>
      </c>
      <c r="AO55" s="157" t="str">
        <f t="shared" si="3"/>
        <v>8,10</v>
      </c>
      <c r="AP55" s="291" t="str">
        <f t="shared" si="12"/>
        <v/>
      </c>
      <c r="AQ55" s="93">
        <f t="shared" si="4"/>
        <v>0</v>
      </c>
      <c r="AR55" s="93">
        <f t="shared" si="5"/>
        <v>0</v>
      </c>
      <c r="AS55" s="351"/>
      <c r="AT55" s="351"/>
      <c r="AU55" s="351"/>
      <c r="AV55" s="351"/>
      <c r="AW55" s="351"/>
      <c r="AX55" s="351"/>
      <c r="AY55" s="351"/>
      <c r="AZ55" s="351"/>
      <c r="BA55" s="5"/>
      <c r="BB55" s="503">
        <f t="shared" si="8"/>
        <v>52</v>
      </c>
      <c r="BC55" s="503">
        <v>4.9327731092436897</v>
      </c>
      <c r="BD55" s="509">
        <v>2576.2521212121201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</row>
    <row r="56" spans="1:71" ht="9.75" customHeight="1">
      <c r="A56" s="492">
        <f t="shared" si="18"/>
        <v>14</v>
      </c>
      <c r="B56" s="11">
        <f>COLUMN()</f>
        <v>2</v>
      </c>
      <c r="C56" s="10" t="str">
        <f t="shared" si="19"/>
        <v>1,14</v>
      </c>
      <c r="D56" s="10" t="str">
        <f t="shared" si="19"/>
        <v>2,14</v>
      </c>
      <c r="E56" s="10" t="str">
        <f t="shared" si="19"/>
        <v>3,14</v>
      </c>
      <c r="F56" s="10" t="str">
        <f t="shared" si="19"/>
        <v>4,14</v>
      </c>
      <c r="G56" s="10" t="str">
        <f t="shared" si="19"/>
        <v>5,14</v>
      </c>
      <c r="H56" s="10" t="str">
        <f t="shared" si="19"/>
        <v>6,14</v>
      </c>
      <c r="I56" s="10" t="str">
        <f t="shared" si="19"/>
        <v>7,14</v>
      </c>
      <c r="J56" s="10" t="str">
        <f t="shared" si="19"/>
        <v>8,14</v>
      </c>
      <c r="K56" s="10" t="str">
        <f t="shared" si="19"/>
        <v>9,14</v>
      </c>
      <c r="L56" s="10" t="str">
        <f t="shared" si="19"/>
        <v>10,14</v>
      </c>
      <c r="M56" s="10" t="str">
        <f t="shared" si="20"/>
        <v>11,14</v>
      </c>
      <c r="N56" s="10" t="str">
        <f t="shared" si="20"/>
        <v>12,14</v>
      </c>
      <c r="O56" s="10" t="str">
        <f t="shared" si="20"/>
        <v>13,14</v>
      </c>
      <c r="P56" s="10" t="str">
        <f t="shared" si="20"/>
        <v>14,14</v>
      </c>
      <c r="Q56" s="10" t="str">
        <f t="shared" si="20"/>
        <v>15,14</v>
      </c>
      <c r="R56" s="10" t="str">
        <f t="shared" si="20"/>
        <v>16,14</v>
      </c>
      <c r="S56" s="10" t="str">
        <f t="shared" si="20"/>
        <v>17,14</v>
      </c>
      <c r="T56" s="5"/>
      <c r="U56" s="490">
        <v>52</v>
      </c>
      <c r="V56" s="488">
        <v>1</v>
      </c>
      <c r="W56" s="488">
        <v>1</v>
      </c>
      <c r="X56" s="488">
        <v>16</v>
      </c>
      <c r="Y56" s="488">
        <v>140</v>
      </c>
      <c r="Z56" s="157" t="str">
        <f t="shared" si="2"/>
        <v>17,2</v>
      </c>
      <c r="AA56" s="5"/>
      <c r="AB56" s="502">
        <v>52</v>
      </c>
      <c r="AC56" s="502">
        <v>0</v>
      </c>
      <c r="AD56" s="502">
        <v>52</v>
      </c>
      <c r="AE56" s="502" t="s">
        <v>365</v>
      </c>
      <c r="AF56" s="494" t="s">
        <v>707</v>
      </c>
      <c r="AG56" s="91">
        <v>0.1</v>
      </c>
      <c r="AH56" s="91">
        <v>97</v>
      </c>
      <c r="AI56" s="91">
        <v>107</v>
      </c>
      <c r="AJ56" s="91">
        <v>250</v>
      </c>
      <c r="AK56" s="91">
        <v>500</v>
      </c>
      <c r="AL56" s="384">
        <v>1</v>
      </c>
      <c r="AM56" s="384">
        <v>10</v>
      </c>
      <c r="AN56" s="384">
        <v>8</v>
      </c>
      <c r="AO56" s="157" t="str">
        <f t="shared" si="3"/>
        <v>9,11</v>
      </c>
      <c r="AP56" s="291" t="str">
        <f t="shared" si="12"/>
        <v>H</v>
      </c>
      <c r="AQ56" s="93">
        <f t="shared" si="4"/>
        <v>393</v>
      </c>
      <c r="AR56" s="93">
        <f t="shared" si="5"/>
        <v>250</v>
      </c>
      <c r="AS56" s="351"/>
      <c r="AT56" s="351"/>
      <c r="AU56" s="351"/>
      <c r="AV56" s="351"/>
      <c r="AW56" s="351"/>
      <c r="AX56" s="351"/>
      <c r="AY56" s="351"/>
      <c r="AZ56" s="351"/>
      <c r="BA56" s="5"/>
      <c r="BB56" s="503">
        <f t="shared" si="8"/>
        <v>53</v>
      </c>
      <c r="BC56" s="503">
        <v>5.0084033613445298</v>
      </c>
      <c r="BD56" s="509">
        <v>2626.7468686868601</v>
      </c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</row>
    <row r="57" spans="1:71" ht="9.75" customHeight="1">
      <c r="A57" s="492">
        <f t="shared" si="18"/>
        <v>15</v>
      </c>
      <c r="B57" s="11">
        <f>COLUMN()</f>
        <v>2</v>
      </c>
      <c r="C57" s="10" t="str">
        <f t="shared" si="19"/>
        <v>1,15</v>
      </c>
      <c r="D57" s="10" t="str">
        <f t="shared" si="19"/>
        <v>2,15</v>
      </c>
      <c r="E57" s="10" t="str">
        <f t="shared" si="19"/>
        <v>3,15</v>
      </c>
      <c r="F57" s="10" t="str">
        <f t="shared" si="19"/>
        <v>4,15</v>
      </c>
      <c r="G57" s="10" t="str">
        <f t="shared" si="19"/>
        <v>5,15</v>
      </c>
      <c r="H57" s="10" t="str">
        <f t="shared" si="19"/>
        <v>6,15</v>
      </c>
      <c r="I57" s="10" t="str">
        <f t="shared" si="19"/>
        <v>7,15</v>
      </c>
      <c r="J57" s="10" t="str">
        <f t="shared" si="19"/>
        <v>8,15</v>
      </c>
      <c r="K57" s="10" t="str">
        <f t="shared" si="19"/>
        <v>9,15</v>
      </c>
      <c r="L57" s="10" t="str">
        <f t="shared" si="19"/>
        <v>10,15</v>
      </c>
      <c r="M57" s="10" t="str">
        <f t="shared" si="20"/>
        <v>11,15</v>
      </c>
      <c r="N57" s="10" t="str">
        <f t="shared" si="20"/>
        <v>12,15</v>
      </c>
      <c r="O57" s="10" t="str">
        <f t="shared" si="20"/>
        <v>13,15</v>
      </c>
      <c r="P57" s="10" t="str">
        <f t="shared" si="20"/>
        <v>14,15</v>
      </c>
      <c r="Q57" s="10" t="str">
        <f t="shared" si="20"/>
        <v>15,15</v>
      </c>
      <c r="R57" s="10" t="str">
        <f t="shared" si="20"/>
        <v>16,15</v>
      </c>
      <c r="S57" s="10" t="str">
        <f t="shared" si="20"/>
        <v>17,15</v>
      </c>
      <c r="T57" s="5"/>
      <c r="U57" s="490">
        <v>53</v>
      </c>
      <c r="V57" s="488">
        <v>1</v>
      </c>
      <c r="W57" s="488">
        <v>2</v>
      </c>
      <c r="X57" s="488">
        <v>16</v>
      </c>
      <c r="Y57" s="488">
        <v>140</v>
      </c>
      <c r="Z57" s="157" t="str">
        <f t="shared" si="2"/>
        <v>17,3</v>
      </c>
      <c r="AA57" s="5"/>
      <c r="AB57" s="502">
        <v>53</v>
      </c>
      <c r="AC57" s="502">
        <v>0</v>
      </c>
      <c r="AD57" s="502">
        <v>53</v>
      </c>
      <c r="AE57" s="502" t="s">
        <v>734</v>
      </c>
      <c r="AF57" s="494" t="s">
        <v>708</v>
      </c>
      <c r="AG57" s="91">
        <v>0.1</v>
      </c>
      <c r="AH57" s="91">
        <v>0</v>
      </c>
      <c r="AI57" s="91">
        <v>0</v>
      </c>
      <c r="AJ57" s="91">
        <v>0</v>
      </c>
      <c r="AK57" s="91">
        <v>0</v>
      </c>
      <c r="AL57" s="384">
        <v>2</v>
      </c>
      <c r="AM57" s="384">
        <v>9</v>
      </c>
      <c r="AN57" s="384">
        <v>8</v>
      </c>
      <c r="AO57" s="157" t="str">
        <f t="shared" si="3"/>
        <v>9,10</v>
      </c>
      <c r="AP57" s="291" t="str">
        <f t="shared" si="12"/>
        <v/>
      </c>
      <c r="AQ57" s="93">
        <f t="shared" si="4"/>
        <v>0</v>
      </c>
      <c r="AR57" s="93">
        <f t="shared" si="5"/>
        <v>0</v>
      </c>
      <c r="AS57" s="351"/>
      <c r="AT57" s="351"/>
      <c r="AU57" s="351"/>
      <c r="AV57" s="351"/>
      <c r="AW57" s="351"/>
      <c r="AX57" s="351"/>
      <c r="AY57" s="351"/>
      <c r="AZ57" s="351"/>
      <c r="BA57" s="5"/>
      <c r="BB57" s="503">
        <f t="shared" si="8"/>
        <v>54</v>
      </c>
      <c r="BC57" s="503">
        <v>5.0840336134453699</v>
      </c>
      <c r="BD57" s="509">
        <v>2677.2416161616102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</row>
    <row r="58" spans="1:71" ht="9.75" customHeight="1">
      <c r="A58" s="492">
        <f t="shared" ref="A58:A59" si="21">A57+1</f>
        <v>16</v>
      </c>
      <c r="B58" s="11">
        <f>COLUMN()</f>
        <v>2</v>
      </c>
      <c r="C58" s="10" t="str">
        <f t="shared" si="19"/>
        <v>1,16</v>
      </c>
      <c r="D58" s="10" t="str">
        <f t="shared" si="19"/>
        <v>2,16</v>
      </c>
      <c r="E58" s="10" t="str">
        <f t="shared" si="19"/>
        <v>3,16</v>
      </c>
      <c r="F58" s="10" t="str">
        <f t="shared" si="19"/>
        <v>4,16</v>
      </c>
      <c r="G58" s="10" t="str">
        <f t="shared" si="19"/>
        <v>5,16</v>
      </c>
      <c r="H58" s="10" t="str">
        <f t="shared" si="19"/>
        <v>6,16</v>
      </c>
      <c r="I58" s="10" t="str">
        <f t="shared" si="19"/>
        <v>7,16</v>
      </c>
      <c r="J58" s="10" t="str">
        <f t="shared" si="19"/>
        <v>8,16</v>
      </c>
      <c r="K58" s="10" t="str">
        <f t="shared" si="19"/>
        <v>9,16</v>
      </c>
      <c r="L58" s="10" t="str">
        <f t="shared" si="19"/>
        <v>10,16</v>
      </c>
      <c r="M58" s="10" t="str">
        <f t="shared" si="20"/>
        <v>11,16</v>
      </c>
      <c r="N58" s="10" t="str">
        <f t="shared" si="20"/>
        <v>12,16</v>
      </c>
      <c r="O58" s="10" t="str">
        <f t="shared" si="20"/>
        <v>13,16</v>
      </c>
      <c r="P58" s="10" t="str">
        <f t="shared" si="20"/>
        <v>14,16</v>
      </c>
      <c r="Q58" s="10" t="str">
        <f t="shared" si="20"/>
        <v>15,16</v>
      </c>
      <c r="R58" s="10" t="str">
        <f t="shared" si="20"/>
        <v>16,16</v>
      </c>
      <c r="S58" s="10" t="str">
        <f t="shared" si="20"/>
        <v>17,16</v>
      </c>
      <c r="T58" s="5"/>
      <c r="U58" s="490">
        <v>54</v>
      </c>
      <c r="V58" s="488">
        <v>1</v>
      </c>
      <c r="W58" s="488">
        <v>3</v>
      </c>
      <c r="X58" s="488">
        <v>16</v>
      </c>
      <c r="Y58" s="488">
        <v>140</v>
      </c>
      <c r="Z58" s="157" t="str">
        <f t="shared" si="2"/>
        <v>17,4</v>
      </c>
      <c r="AA58" s="5"/>
      <c r="AB58" s="502">
        <v>54</v>
      </c>
      <c r="AC58" s="502">
        <v>0</v>
      </c>
      <c r="AD58" s="502">
        <v>54</v>
      </c>
      <c r="AE58" s="502" t="s">
        <v>719</v>
      </c>
      <c r="AF58" s="494" t="s">
        <v>707</v>
      </c>
      <c r="AG58" s="91">
        <v>0.1</v>
      </c>
      <c r="AH58" s="91">
        <v>97</v>
      </c>
      <c r="AI58" s="91">
        <v>107</v>
      </c>
      <c r="AJ58" s="91">
        <v>250</v>
      </c>
      <c r="AK58" s="91">
        <v>500</v>
      </c>
      <c r="AL58" s="384">
        <v>1</v>
      </c>
      <c r="AM58" s="384">
        <v>9</v>
      </c>
      <c r="AN58" s="384">
        <v>10</v>
      </c>
      <c r="AO58" s="157" t="str">
        <f t="shared" si="3"/>
        <v>11,10</v>
      </c>
      <c r="AP58" s="291" t="str">
        <f t="shared" si="12"/>
        <v>H</v>
      </c>
      <c r="AQ58" s="93">
        <f t="shared" si="4"/>
        <v>393</v>
      </c>
      <c r="AR58" s="93">
        <f t="shared" si="5"/>
        <v>250</v>
      </c>
      <c r="AS58" s="351"/>
      <c r="AT58" s="351"/>
      <c r="AU58" s="351"/>
      <c r="AV58" s="351"/>
      <c r="AW58" s="351"/>
      <c r="AX58" s="351"/>
      <c r="AY58" s="351"/>
      <c r="AZ58" s="351"/>
      <c r="BA58" s="5"/>
      <c r="BB58" s="503">
        <f t="shared" si="8"/>
        <v>55</v>
      </c>
      <c r="BC58" s="503">
        <v>5.1596638655462099</v>
      </c>
      <c r="BD58" s="509">
        <v>2727.7363636363598</v>
      </c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</row>
    <row r="59" spans="1:71" ht="9.75" customHeight="1">
      <c r="A59" s="492">
        <f t="shared" si="21"/>
        <v>17</v>
      </c>
      <c r="B59" s="11">
        <f>COLUMN()</f>
        <v>2</v>
      </c>
      <c r="C59" s="10" t="str">
        <f t="shared" si="19"/>
        <v>1,17</v>
      </c>
      <c r="D59" s="10" t="str">
        <f t="shared" si="19"/>
        <v>2,17</v>
      </c>
      <c r="E59" s="10" t="str">
        <f t="shared" si="19"/>
        <v>3,17</v>
      </c>
      <c r="F59" s="10" t="str">
        <f t="shared" si="19"/>
        <v>4,17</v>
      </c>
      <c r="G59" s="10" t="str">
        <f t="shared" si="19"/>
        <v>5,17</v>
      </c>
      <c r="H59" s="10" t="str">
        <f t="shared" si="19"/>
        <v>6,17</v>
      </c>
      <c r="I59" s="10" t="str">
        <f t="shared" si="19"/>
        <v>7,17</v>
      </c>
      <c r="J59" s="10" t="str">
        <f t="shared" si="19"/>
        <v>8,17</v>
      </c>
      <c r="K59" s="10" t="str">
        <f t="shared" si="19"/>
        <v>9,17</v>
      </c>
      <c r="L59" s="10" t="str">
        <f t="shared" si="19"/>
        <v>10,17</v>
      </c>
      <c r="M59" s="10" t="str">
        <f t="shared" si="20"/>
        <v>11,17</v>
      </c>
      <c r="N59" s="10" t="str">
        <f t="shared" si="20"/>
        <v>12,17</v>
      </c>
      <c r="O59" s="10" t="str">
        <f t="shared" si="20"/>
        <v>13,17</v>
      </c>
      <c r="P59" s="10" t="str">
        <f t="shared" si="20"/>
        <v>14,17</v>
      </c>
      <c r="Q59" s="10" t="str">
        <f t="shared" si="20"/>
        <v>15,17</v>
      </c>
      <c r="R59" s="10" t="str">
        <f t="shared" si="20"/>
        <v>16,17</v>
      </c>
      <c r="S59" s="10" t="str">
        <f t="shared" si="20"/>
        <v>17,17</v>
      </c>
      <c r="T59" s="5"/>
      <c r="U59" s="490">
        <v>55</v>
      </c>
      <c r="V59" s="488">
        <v>1</v>
      </c>
      <c r="W59" s="488">
        <v>4</v>
      </c>
      <c r="X59" s="488">
        <v>16</v>
      </c>
      <c r="Y59" s="488">
        <v>140</v>
      </c>
      <c r="Z59" s="157" t="str">
        <f t="shared" si="2"/>
        <v>17,5</v>
      </c>
      <c r="AA59" s="5"/>
      <c r="AB59" s="502">
        <v>55</v>
      </c>
      <c r="AC59" s="502">
        <v>0</v>
      </c>
      <c r="AD59" s="502">
        <v>55</v>
      </c>
      <c r="AE59" s="502" t="s">
        <v>723</v>
      </c>
      <c r="AF59" s="494" t="s">
        <v>707</v>
      </c>
      <c r="AG59" s="91">
        <v>0.1</v>
      </c>
      <c r="AH59" s="91">
        <v>97</v>
      </c>
      <c r="AI59" s="91">
        <v>107</v>
      </c>
      <c r="AJ59" s="91">
        <v>250</v>
      </c>
      <c r="AK59" s="91">
        <v>500</v>
      </c>
      <c r="AL59" s="384">
        <v>1</v>
      </c>
      <c r="AM59" s="384">
        <v>10</v>
      </c>
      <c r="AN59" s="384">
        <v>9</v>
      </c>
      <c r="AO59" s="157" t="str">
        <f t="shared" si="3"/>
        <v>10,11</v>
      </c>
      <c r="AP59" s="291" t="str">
        <f t="shared" si="12"/>
        <v>H</v>
      </c>
      <c r="AQ59" s="93">
        <f t="shared" si="4"/>
        <v>393</v>
      </c>
      <c r="AR59" s="93">
        <f t="shared" si="5"/>
        <v>250</v>
      </c>
      <c r="AS59" s="351"/>
      <c r="AT59" s="351"/>
      <c r="AU59" s="351"/>
      <c r="AV59" s="351"/>
      <c r="AW59" s="351"/>
      <c r="AX59" s="351"/>
      <c r="AY59" s="351"/>
      <c r="AZ59" s="351"/>
      <c r="BA59" s="5"/>
      <c r="BB59" s="503">
        <f t="shared" si="8"/>
        <v>56</v>
      </c>
      <c r="BC59" s="503">
        <v>5.23529411764705</v>
      </c>
      <c r="BD59" s="509">
        <v>2778.2311111111098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</row>
    <row r="60" spans="1:71" ht="9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490">
        <v>56</v>
      </c>
      <c r="V60" s="488">
        <v>1</v>
      </c>
      <c r="W60" s="488">
        <v>5</v>
      </c>
      <c r="X60" s="488">
        <v>16</v>
      </c>
      <c r="Y60" s="488">
        <v>140</v>
      </c>
      <c r="Z60" s="157" t="str">
        <f t="shared" si="2"/>
        <v>17,6</v>
      </c>
      <c r="AA60" s="5"/>
      <c r="AB60" s="502">
        <v>56</v>
      </c>
      <c r="AC60" s="502">
        <v>0</v>
      </c>
      <c r="AD60" s="502">
        <v>56</v>
      </c>
      <c r="AE60" s="502" t="s">
        <v>735</v>
      </c>
      <c r="AF60" s="494" t="s">
        <v>708</v>
      </c>
      <c r="AG60" s="91">
        <v>0.1</v>
      </c>
      <c r="AH60" s="91">
        <v>0</v>
      </c>
      <c r="AI60" s="91">
        <v>0</v>
      </c>
      <c r="AJ60" s="91">
        <v>0</v>
      </c>
      <c r="AK60" s="91">
        <v>0</v>
      </c>
      <c r="AL60" s="385">
        <v>2</v>
      </c>
      <c r="AM60" s="385">
        <v>9</v>
      </c>
      <c r="AN60" s="385">
        <v>9</v>
      </c>
      <c r="AO60" s="157" t="str">
        <f t="shared" si="3"/>
        <v>10,10</v>
      </c>
      <c r="AP60" s="291" t="str">
        <f t="shared" si="12"/>
        <v/>
      </c>
      <c r="AQ60" s="93">
        <f t="shared" si="4"/>
        <v>0</v>
      </c>
      <c r="AR60" s="93">
        <f t="shared" si="5"/>
        <v>0</v>
      </c>
      <c r="AS60" s="5"/>
      <c r="AT60" s="5"/>
      <c r="AU60" s="5"/>
      <c r="AV60" s="5"/>
      <c r="AW60" s="5"/>
      <c r="AX60" s="5"/>
      <c r="AY60" s="5"/>
      <c r="AZ60" s="5"/>
      <c r="BA60" s="5"/>
      <c r="BB60" s="503">
        <f t="shared" si="8"/>
        <v>57</v>
      </c>
      <c r="BC60" s="503">
        <v>5.3109243697478901</v>
      </c>
      <c r="BD60" s="509">
        <v>2828.7258585858499</v>
      </c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</row>
    <row r="61" spans="1:71" ht="9.75" customHeight="1">
      <c r="U61" s="490">
        <v>57</v>
      </c>
      <c r="V61" s="488">
        <v>1</v>
      </c>
      <c r="W61" s="488">
        <v>6</v>
      </c>
      <c r="X61" s="488">
        <v>16</v>
      </c>
      <c r="Y61" s="488">
        <v>140</v>
      </c>
      <c r="Z61" s="157" t="str">
        <f t="shared" si="2"/>
        <v>17,7</v>
      </c>
      <c r="AO61"/>
      <c r="BB61" s="503">
        <f t="shared" si="8"/>
        <v>58</v>
      </c>
      <c r="BC61" s="503">
        <v>5.3865546218487301</v>
      </c>
      <c r="BD61" s="509">
        <v>2879.2206060605999</v>
      </c>
    </row>
    <row r="62" spans="1:71" ht="9.75" customHeight="1">
      <c r="U62" s="490">
        <v>58</v>
      </c>
      <c r="V62" s="488">
        <v>1</v>
      </c>
      <c r="W62" s="488">
        <v>7</v>
      </c>
      <c r="X62" s="488">
        <v>16</v>
      </c>
      <c r="Y62" s="488">
        <v>140</v>
      </c>
      <c r="Z62" s="157" t="str">
        <f t="shared" si="2"/>
        <v>17,8</v>
      </c>
      <c r="AO62"/>
      <c r="BB62" s="503">
        <f t="shared" si="8"/>
        <v>59</v>
      </c>
      <c r="BC62" s="503">
        <v>5.4621848739495702</v>
      </c>
      <c r="BD62" s="509">
        <v>2929.71535353535</v>
      </c>
    </row>
    <row r="63" spans="1:71" ht="9.75" customHeight="1">
      <c r="U63" s="490">
        <v>59</v>
      </c>
      <c r="V63" s="488">
        <v>1</v>
      </c>
      <c r="W63" s="488">
        <v>8</v>
      </c>
      <c r="X63" s="488">
        <v>16</v>
      </c>
      <c r="Y63" s="488">
        <v>140</v>
      </c>
      <c r="Z63" s="157" t="str">
        <f t="shared" si="2"/>
        <v>17,9</v>
      </c>
      <c r="AO63"/>
      <c r="BB63" s="503">
        <f t="shared" si="8"/>
        <v>60</v>
      </c>
      <c r="BC63" s="503">
        <v>5.53781512605042</v>
      </c>
      <c r="BD63" s="509">
        <v>2980.2101010101001</v>
      </c>
    </row>
    <row r="64" spans="1:71" ht="9.75" customHeight="1">
      <c r="U64" s="490">
        <v>60</v>
      </c>
      <c r="V64" s="488">
        <v>1</v>
      </c>
      <c r="W64" s="488">
        <v>9</v>
      </c>
      <c r="X64" s="488">
        <v>16</v>
      </c>
      <c r="Y64" s="488">
        <v>140</v>
      </c>
      <c r="Z64" s="157" t="str">
        <f t="shared" si="2"/>
        <v>17,10</v>
      </c>
      <c r="AO64"/>
      <c r="BB64" s="503">
        <f t="shared" si="8"/>
        <v>61</v>
      </c>
      <c r="BC64" s="503">
        <v>5.6134453781512601</v>
      </c>
      <c r="BD64" s="509">
        <v>3030.7048484848401</v>
      </c>
    </row>
    <row r="65" spans="21:56" ht="9.75" customHeight="1">
      <c r="U65" s="490">
        <v>61</v>
      </c>
      <c r="V65" s="488">
        <v>1</v>
      </c>
      <c r="W65" s="488">
        <v>10</v>
      </c>
      <c r="X65" s="488">
        <v>16</v>
      </c>
      <c r="Y65" s="488">
        <v>140</v>
      </c>
      <c r="Z65" s="157" t="str">
        <f t="shared" si="2"/>
        <v>17,11</v>
      </c>
      <c r="AO65"/>
      <c r="BB65" s="503">
        <f t="shared" si="8"/>
        <v>62</v>
      </c>
      <c r="BC65" s="503">
        <v>5.6890756302521002</v>
      </c>
      <c r="BD65" s="509">
        <v>3081.1995959595902</v>
      </c>
    </row>
    <row r="66" spans="21:56" ht="9.75" customHeight="1">
      <c r="U66" s="490">
        <v>62</v>
      </c>
      <c r="V66" s="488">
        <v>1</v>
      </c>
      <c r="W66" s="488">
        <v>11</v>
      </c>
      <c r="X66" s="488">
        <v>16</v>
      </c>
      <c r="Y66" s="488">
        <v>140</v>
      </c>
      <c r="Z66" s="157" t="str">
        <f t="shared" si="2"/>
        <v>17,12</v>
      </c>
      <c r="AO66"/>
      <c r="BB66" s="503">
        <f t="shared" si="8"/>
        <v>63</v>
      </c>
      <c r="BC66" s="503">
        <v>5.7647058823529402</v>
      </c>
      <c r="BD66" s="509">
        <v>3131.6943434343402</v>
      </c>
    </row>
    <row r="67" spans="21:56" ht="9.75" customHeight="1">
      <c r="U67" s="490">
        <v>63</v>
      </c>
      <c r="V67" s="488">
        <v>1</v>
      </c>
      <c r="W67" s="488">
        <v>12</v>
      </c>
      <c r="X67" s="488">
        <v>16</v>
      </c>
      <c r="Y67" s="488">
        <v>140</v>
      </c>
      <c r="Z67" s="157" t="str">
        <f t="shared" si="2"/>
        <v>17,13</v>
      </c>
      <c r="AO67"/>
      <c r="BB67" s="503">
        <f t="shared" si="8"/>
        <v>64</v>
      </c>
      <c r="BC67" s="503">
        <v>5.8403361344537803</v>
      </c>
      <c r="BD67" s="509">
        <v>3182.1890909090898</v>
      </c>
    </row>
    <row r="68" spans="21:56" ht="9.75" customHeight="1">
      <c r="U68" s="490">
        <v>64</v>
      </c>
      <c r="V68" s="488">
        <v>1</v>
      </c>
      <c r="W68" s="488">
        <v>13</v>
      </c>
      <c r="X68" s="488">
        <v>16</v>
      </c>
      <c r="Y68" s="488">
        <v>140</v>
      </c>
      <c r="Z68" s="157" t="str">
        <f t="shared" si="2"/>
        <v>17,14</v>
      </c>
      <c r="AO68"/>
      <c r="BB68" s="503">
        <f t="shared" si="8"/>
        <v>65</v>
      </c>
      <c r="BC68" s="503">
        <v>5.9159663865546204</v>
      </c>
      <c r="BD68" s="509">
        <v>3232.6838383838299</v>
      </c>
    </row>
    <row r="69" spans="21:56" ht="9.75" customHeight="1">
      <c r="U69" s="490">
        <v>65</v>
      </c>
      <c r="V69" s="488">
        <v>1</v>
      </c>
      <c r="W69" s="488">
        <v>14</v>
      </c>
      <c r="X69" s="488">
        <v>16</v>
      </c>
      <c r="Y69" s="488">
        <v>140</v>
      </c>
      <c r="Z69" s="157" t="str">
        <f t="shared" ref="Z69:Z132" si="22">_xlfn.CONCAT(X69+1,",",W69+1)</f>
        <v>17,15</v>
      </c>
      <c r="AO69"/>
      <c r="BB69" s="503">
        <f t="shared" si="8"/>
        <v>66</v>
      </c>
      <c r="BC69" s="503">
        <v>5.9915966386554604</v>
      </c>
      <c r="BD69" s="509">
        <v>3283.1785858585799</v>
      </c>
    </row>
    <row r="70" spans="21:56" ht="9.75" customHeight="1">
      <c r="U70" s="490">
        <v>66</v>
      </c>
      <c r="V70" s="488">
        <v>1</v>
      </c>
      <c r="W70" s="488">
        <v>15</v>
      </c>
      <c r="X70" s="488">
        <v>16</v>
      </c>
      <c r="Y70" s="488">
        <v>140</v>
      </c>
      <c r="Z70" s="157" t="str">
        <f t="shared" si="22"/>
        <v>17,16</v>
      </c>
      <c r="AO70"/>
      <c r="BB70" s="503">
        <f t="shared" ref="BB70:BB122" si="23">BB69+1</f>
        <v>67</v>
      </c>
      <c r="BC70" s="503">
        <v>6.0672268907562996</v>
      </c>
      <c r="BD70" s="509">
        <v>3333.67333333333</v>
      </c>
    </row>
    <row r="71" spans="21:56" ht="9.75" customHeight="1">
      <c r="U71" s="490">
        <v>67</v>
      </c>
      <c r="V71" s="488">
        <v>1</v>
      </c>
      <c r="W71" s="488">
        <v>16</v>
      </c>
      <c r="X71" s="488">
        <v>16</v>
      </c>
      <c r="Y71" s="488">
        <v>140</v>
      </c>
      <c r="Z71" s="157" t="str">
        <f t="shared" si="22"/>
        <v>17,17</v>
      </c>
      <c r="AO71"/>
      <c r="BB71" s="503">
        <f t="shared" si="23"/>
        <v>68</v>
      </c>
      <c r="BC71" s="503">
        <v>6.1428571428571397</v>
      </c>
      <c r="BD71" s="509">
        <v>3384.16808080808</v>
      </c>
    </row>
    <row r="72" spans="21:56" ht="9.75" customHeight="1">
      <c r="U72" s="490">
        <v>68</v>
      </c>
      <c r="V72" s="488">
        <v>2</v>
      </c>
      <c r="W72" s="488">
        <v>0</v>
      </c>
      <c r="X72" s="488">
        <v>0</v>
      </c>
      <c r="Y72" s="488">
        <v>160</v>
      </c>
      <c r="Z72" s="157" t="str">
        <f t="shared" si="22"/>
        <v>1,1</v>
      </c>
      <c r="AO72"/>
      <c r="BB72" s="503">
        <f t="shared" si="23"/>
        <v>69</v>
      </c>
      <c r="BC72" s="503">
        <v>6.2184873949579798</v>
      </c>
      <c r="BD72" s="509">
        <v>3434.6628282828201</v>
      </c>
    </row>
    <row r="73" spans="21:56" ht="9.75" customHeight="1">
      <c r="U73" s="490">
        <v>69</v>
      </c>
      <c r="V73" s="488">
        <v>2</v>
      </c>
      <c r="W73" s="488">
        <v>1</v>
      </c>
      <c r="X73" s="488">
        <v>0</v>
      </c>
      <c r="Y73" s="488">
        <v>160</v>
      </c>
      <c r="Z73" s="157" t="str">
        <f t="shared" si="22"/>
        <v>1,2</v>
      </c>
      <c r="AO73"/>
      <c r="BB73" s="503">
        <f t="shared" si="23"/>
        <v>70</v>
      </c>
      <c r="BC73" s="503">
        <v>6.2941176470588198</v>
      </c>
      <c r="BD73" s="509">
        <v>3485.1575757575702</v>
      </c>
    </row>
    <row r="74" spans="21:56" ht="9.75" customHeight="1">
      <c r="U74" s="490">
        <v>70</v>
      </c>
      <c r="V74" s="488">
        <v>2</v>
      </c>
      <c r="W74" s="488">
        <v>2</v>
      </c>
      <c r="X74" s="488">
        <v>0</v>
      </c>
      <c r="Y74" s="488">
        <v>160</v>
      </c>
      <c r="Z74" s="157" t="str">
        <f t="shared" si="22"/>
        <v>1,3</v>
      </c>
      <c r="AO74"/>
      <c r="BB74" s="503">
        <f t="shared" si="23"/>
        <v>71</v>
      </c>
      <c r="BC74" s="503">
        <v>6.3697478991596599</v>
      </c>
      <c r="BD74" s="509">
        <v>3535.6523232323202</v>
      </c>
    </row>
    <row r="75" spans="21:56" ht="9.75" customHeight="1">
      <c r="U75" s="490">
        <v>71</v>
      </c>
      <c r="V75" s="488">
        <v>2</v>
      </c>
      <c r="W75" s="488">
        <v>3</v>
      </c>
      <c r="X75" s="488">
        <v>0</v>
      </c>
      <c r="Y75" s="488">
        <v>160</v>
      </c>
      <c r="Z75" s="157" t="str">
        <f t="shared" si="22"/>
        <v>1,4</v>
      </c>
      <c r="AO75"/>
      <c r="BB75" s="503">
        <f t="shared" si="23"/>
        <v>72</v>
      </c>
      <c r="BC75" s="503">
        <v>6.4453781512605</v>
      </c>
      <c r="BD75" s="509">
        <v>3586.1470707070698</v>
      </c>
    </row>
    <row r="76" spans="21:56" ht="9.75" customHeight="1">
      <c r="U76" s="490">
        <v>72</v>
      </c>
      <c r="V76" s="488">
        <v>2</v>
      </c>
      <c r="W76" s="488">
        <v>4</v>
      </c>
      <c r="X76" s="488">
        <v>0</v>
      </c>
      <c r="Y76" s="488">
        <v>160</v>
      </c>
      <c r="Z76" s="157" t="str">
        <f t="shared" si="22"/>
        <v>1,5</v>
      </c>
      <c r="AO76"/>
      <c r="BB76" s="503">
        <f t="shared" si="23"/>
        <v>73</v>
      </c>
      <c r="BC76" s="503">
        <v>6.52100840336134</v>
      </c>
      <c r="BD76" s="509">
        <v>3636.6418181818099</v>
      </c>
    </row>
    <row r="77" spans="21:56" ht="9.75" customHeight="1">
      <c r="U77" s="490">
        <v>73</v>
      </c>
      <c r="V77" s="488">
        <v>2</v>
      </c>
      <c r="W77" s="488">
        <v>5</v>
      </c>
      <c r="X77" s="488">
        <v>0</v>
      </c>
      <c r="Y77" s="488">
        <v>160</v>
      </c>
      <c r="Z77" s="157" t="str">
        <f t="shared" si="22"/>
        <v>1,6</v>
      </c>
      <c r="AO77"/>
      <c r="BB77" s="503">
        <f t="shared" si="23"/>
        <v>74</v>
      </c>
      <c r="BC77" s="503">
        <v>6.5966386554621801</v>
      </c>
      <c r="BD77" s="509">
        <v>3687.1365656565599</v>
      </c>
    </row>
    <row r="78" spans="21:56" ht="9.75" customHeight="1">
      <c r="U78" s="490">
        <v>74</v>
      </c>
      <c r="V78" s="488">
        <v>2</v>
      </c>
      <c r="W78" s="488">
        <v>6</v>
      </c>
      <c r="X78" s="488">
        <v>0</v>
      </c>
      <c r="Y78" s="488">
        <v>160</v>
      </c>
      <c r="Z78" s="157" t="str">
        <f t="shared" si="22"/>
        <v>1,7</v>
      </c>
      <c r="AO78"/>
      <c r="BB78" s="503">
        <f t="shared" si="23"/>
        <v>75</v>
      </c>
      <c r="BC78" s="503">
        <v>6.6722689075630202</v>
      </c>
      <c r="BD78" s="509">
        <v>3737.63131313131</v>
      </c>
    </row>
    <row r="79" spans="21:56" ht="9.75" customHeight="1">
      <c r="U79" s="490">
        <v>75</v>
      </c>
      <c r="V79" s="488">
        <v>2</v>
      </c>
      <c r="W79" s="488">
        <v>7</v>
      </c>
      <c r="X79" s="488">
        <v>0</v>
      </c>
      <c r="Y79" s="488">
        <v>160</v>
      </c>
      <c r="Z79" s="157" t="str">
        <f t="shared" si="22"/>
        <v>1,8</v>
      </c>
      <c r="AO79"/>
      <c r="BB79" s="503">
        <f t="shared" si="23"/>
        <v>76</v>
      </c>
      <c r="BC79" s="503">
        <v>6.7478991596638602</v>
      </c>
      <c r="BD79" s="509">
        <v>3788.12606060606</v>
      </c>
    </row>
    <row r="80" spans="21:56" ht="9.75" customHeight="1">
      <c r="U80" s="490">
        <v>76</v>
      </c>
      <c r="V80" s="488">
        <v>2</v>
      </c>
      <c r="W80" s="488">
        <v>8</v>
      </c>
      <c r="X80" s="488">
        <v>0</v>
      </c>
      <c r="Y80" s="488">
        <v>160</v>
      </c>
      <c r="Z80" s="157" t="str">
        <f t="shared" si="22"/>
        <v>1,9</v>
      </c>
      <c r="AO80"/>
      <c r="BB80" s="503">
        <f t="shared" si="23"/>
        <v>77</v>
      </c>
      <c r="BC80" s="503">
        <v>6.8235294117647003</v>
      </c>
      <c r="BD80" s="509">
        <v>3838.6208080808001</v>
      </c>
    </row>
    <row r="81" spans="21:56" ht="9.75" customHeight="1">
      <c r="U81" s="490">
        <v>77</v>
      </c>
      <c r="V81" s="488">
        <v>2</v>
      </c>
      <c r="W81" s="488">
        <v>9</v>
      </c>
      <c r="X81" s="488">
        <v>0</v>
      </c>
      <c r="Y81" s="488">
        <v>160</v>
      </c>
      <c r="Z81" s="157" t="str">
        <f t="shared" si="22"/>
        <v>1,10</v>
      </c>
      <c r="AO81"/>
      <c r="BB81" s="503">
        <f t="shared" si="23"/>
        <v>78</v>
      </c>
      <c r="BC81" s="503">
        <v>6.8991596638655404</v>
      </c>
      <c r="BD81" s="509">
        <v>3889.1155555555501</v>
      </c>
    </row>
    <row r="82" spans="21:56" ht="9.75" customHeight="1">
      <c r="U82" s="490">
        <v>78</v>
      </c>
      <c r="V82" s="488">
        <v>2</v>
      </c>
      <c r="W82" s="488">
        <v>10</v>
      </c>
      <c r="X82" s="488">
        <v>0</v>
      </c>
      <c r="Y82" s="488">
        <v>160</v>
      </c>
      <c r="Z82" s="157" t="str">
        <f t="shared" si="22"/>
        <v>1,11</v>
      </c>
      <c r="AO82"/>
      <c r="BB82" s="503">
        <f t="shared" si="23"/>
        <v>79</v>
      </c>
      <c r="BC82" s="503">
        <v>6.9747899159663804</v>
      </c>
      <c r="BD82" s="509">
        <v>3939.6103030303002</v>
      </c>
    </row>
    <row r="83" spans="21:56" ht="9.75" customHeight="1">
      <c r="U83" s="490">
        <v>79</v>
      </c>
      <c r="V83" s="488">
        <v>2</v>
      </c>
      <c r="W83" s="488">
        <v>11</v>
      </c>
      <c r="X83" s="488">
        <v>0</v>
      </c>
      <c r="Y83" s="488">
        <v>160</v>
      </c>
      <c r="Z83" s="157" t="str">
        <f t="shared" si="22"/>
        <v>1,12</v>
      </c>
      <c r="AO83"/>
      <c r="BB83" s="503">
        <f t="shared" si="23"/>
        <v>80</v>
      </c>
      <c r="BC83" s="503">
        <v>7.0504201680672196</v>
      </c>
      <c r="BD83" s="509">
        <v>3990.1050505050498</v>
      </c>
    </row>
    <row r="84" spans="21:56" ht="9.75" customHeight="1">
      <c r="U84" s="490">
        <v>80</v>
      </c>
      <c r="V84" s="488">
        <v>2</v>
      </c>
      <c r="W84" s="488">
        <v>12</v>
      </c>
      <c r="X84" s="488">
        <v>0</v>
      </c>
      <c r="Y84" s="488">
        <v>160</v>
      </c>
      <c r="Z84" s="157" t="str">
        <f t="shared" si="22"/>
        <v>1,13</v>
      </c>
      <c r="AO84"/>
      <c r="BB84" s="503">
        <f t="shared" si="23"/>
        <v>81</v>
      </c>
      <c r="BC84" s="503">
        <v>7.1260504201680597</v>
      </c>
      <c r="BD84" s="509">
        <v>4040.5997979797899</v>
      </c>
    </row>
    <row r="85" spans="21:56" ht="9.75" customHeight="1">
      <c r="U85" s="490">
        <v>81</v>
      </c>
      <c r="V85" s="488">
        <v>2</v>
      </c>
      <c r="W85" s="488">
        <v>13</v>
      </c>
      <c r="X85" s="488">
        <v>0</v>
      </c>
      <c r="Y85" s="488">
        <v>160</v>
      </c>
      <c r="Z85" s="157" t="str">
        <f t="shared" si="22"/>
        <v>1,14</v>
      </c>
      <c r="AO85"/>
      <c r="BB85" s="503">
        <f t="shared" si="23"/>
        <v>82</v>
      </c>
      <c r="BC85" s="503">
        <v>7.2016806722688997</v>
      </c>
      <c r="BD85" s="509">
        <v>4091.0945454545399</v>
      </c>
    </row>
    <row r="86" spans="21:56" ht="9.75" customHeight="1">
      <c r="U86" s="490">
        <v>82</v>
      </c>
      <c r="V86" s="488">
        <v>2</v>
      </c>
      <c r="W86" s="488">
        <v>14</v>
      </c>
      <c r="X86" s="488">
        <v>0</v>
      </c>
      <c r="Y86" s="488">
        <v>160</v>
      </c>
      <c r="Z86" s="157" t="str">
        <f t="shared" si="22"/>
        <v>1,15</v>
      </c>
      <c r="AO86"/>
      <c r="BB86" s="503">
        <f t="shared" si="23"/>
        <v>83</v>
      </c>
      <c r="BC86" s="503">
        <v>7.2773109243697398</v>
      </c>
      <c r="BD86" s="509">
        <v>4141.5892929292904</v>
      </c>
    </row>
    <row r="87" spans="21:56" ht="9.75" customHeight="1">
      <c r="U87" s="490">
        <v>83</v>
      </c>
      <c r="V87" s="488">
        <v>2</v>
      </c>
      <c r="W87" s="488">
        <v>15</v>
      </c>
      <c r="X87" s="488">
        <v>0</v>
      </c>
      <c r="Y87" s="488">
        <v>160</v>
      </c>
      <c r="Z87" s="157" t="str">
        <f t="shared" si="22"/>
        <v>1,16</v>
      </c>
      <c r="AO87"/>
      <c r="BB87" s="503">
        <f t="shared" si="23"/>
        <v>84</v>
      </c>
      <c r="BC87" s="503">
        <v>7.3529411764705799</v>
      </c>
      <c r="BD87" s="509">
        <v>4192.08404040404</v>
      </c>
    </row>
    <row r="88" spans="21:56" ht="9.75" customHeight="1">
      <c r="U88" s="490">
        <v>84</v>
      </c>
      <c r="V88" s="488">
        <v>2</v>
      </c>
      <c r="W88" s="488">
        <v>16</v>
      </c>
      <c r="X88" s="488">
        <v>0</v>
      </c>
      <c r="Y88" s="488">
        <v>160</v>
      </c>
      <c r="Z88" s="157" t="str">
        <f t="shared" si="22"/>
        <v>1,17</v>
      </c>
      <c r="AO88"/>
      <c r="BB88" s="503">
        <f t="shared" si="23"/>
        <v>85</v>
      </c>
      <c r="BC88" s="503">
        <v>7.4285714285714199</v>
      </c>
      <c r="BD88" s="509">
        <v>4242.5787878787796</v>
      </c>
    </row>
    <row r="89" spans="21:56" ht="9.75" customHeight="1">
      <c r="U89" s="490">
        <v>85</v>
      </c>
      <c r="V89" s="488">
        <v>2</v>
      </c>
      <c r="W89" s="488">
        <v>0</v>
      </c>
      <c r="X89" s="488">
        <v>16</v>
      </c>
      <c r="Y89" s="488">
        <v>140</v>
      </c>
      <c r="Z89" s="157" t="str">
        <f t="shared" si="22"/>
        <v>17,1</v>
      </c>
      <c r="AO89"/>
      <c r="BB89" s="503">
        <f t="shared" si="23"/>
        <v>86</v>
      </c>
      <c r="BC89" s="503">
        <v>7.50420168067226</v>
      </c>
      <c r="BD89" s="509">
        <v>4293.0735353535301</v>
      </c>
    </row>
    <row r="90" spans="21:56" ht="9.75" customHeight="1">
      <c r="U90" s="490">
        <v>86</v>
      </c>
      <c r="V90" s="488">
        <v>2</v>
      </c>
      <c r="W90" s="488">
        <v>1</v>
      </c>
      <c r="X90" s="488">
        <v>16</v>
      </c>
      <c r="Y90" s="488">
        <v>140</v>
      </c>
      <c r="Z90" s="157" t="str">
        <f t="shared" si="22"/>
        <v>17,2</v>
      </c>
      <c r="AO90"/>
      <c r="BB90" s="503">
        <f t="shared" si="23"/>
        <v>87</v>
      </c>
      <c r="BC90" s="503">
        <v>7.5798319327731001</v>
      </c>
      <c r="BD90" s="509">
        <v>4343.5682828282797</v>
      </c>
    </row>
    <row r="91" spans="21:56" ht="9.75" customHeight="1">
      <c r="U91" s="490">
        <v>87</v>
      </c>
      <c r="V91" s="488">
        <v>2</v>
      </c>
      <c r="W91" s="488">
        <v>2</v>
      </c>
      <c r="X91" s="488">
        <v>16</v>
      </c>
      <c r="Y91" s="488">
        <v>140</v>
      </c>
      <c r="Z91" s="157" t="str">
        <f t="shared" si="22"/>
        <v>17,3</v>
      </c>
      <c r="AO91"/>
      <c r="BB91" s="503">
        <f t="shared" si="23"/>
        <v>88</v>
      </c>
      <c r="BC91" s="503">
        <v>7.6554621848739401</v>
      </c>
      <c r="BD91" s="509">
        <v>4394.0630303030302</v>
      </c>
    </row>
    <row r="92" spans="21:56" ht="9.75" customHeight="1">
      <c r="U92" s="490">
        <v>88</v>
      </c>
      <c r="V92" s="488">
        <v>2</v>
      </c>
      <c r="W92" s="488">
        <v>3</v>
      </c>
      <c r="X92" s="488">
        <v>16</v>
      </c>
      <c r="Y92" s="488">
        <v>140</v>
      </c>
      <c r="Z92" s="157" t="str">
        <f t="shared" si="22"/>
        <v>17,4</v>
      </c>
      <c r="AO92"/>
      <c r="BB92" s="503">
        <f t="shared" si="23"/>
        <v>89</v>
      </c>
      <c r="BC92" s="503">
        <v>7.7310924369747802</v>
      </c>
      <c r="BD92" s="509">
        <v>4444.5577777777698</v>
      </c>
    </row>
    <row r="93" spans="21:56" ht="9.75" customHeight="1">
      <c r="U93" s="490">
        <v>89</v>
      </c>
      <c r="V93" s="488">
        <v>2</v>
      </c>
      <c r="W93" s="488">
        <v>4</v>
      </c>
      <c r="X93" s="488">
        <v>16</v>
      </c>
      <c r="Y93" s="488">
        <v>140</v>
      </c>
      <c r="Z93" s="157" t="str">
        <f t="shared" si="22"/>
        <v>17,5</v>
      </c>
      <c r="AO93"/>
      <c r="BB93" s="503">
        <f t="shared" si="23"/>
        <v>90</v>
      </c>
      <c r="BC93" s="503">
        <v>7.8067226890756301</v>
      </c>
      <c r="BD93" s="509">
        <v>4495.0525252525204</v>
      </c>
    </row>
    <row r="94" spans="21:56" ht="9.75" customHeight="1">
      <c r="U94" s="490">
        <v>90</v>
      </c>
      <c r="V94" s="488">
        <v>2</v>
      </c>
      <c r="W94" s="488">
        <v>5</v>
      </c>
      <c r="X94" s="488">
        <v>16</v>
      </c>
      <c r="Y94" s="488">
        <v>140</v>
      </c>
      <c r="Z94" s="157" t="str">
        <f t="shared" si="22"/>
        <v>17,6</v>
      </c>
      <c r="AO94"/>
      <c r="BB94" s="503">
        <f t="shared" si="23"/>
        <v>91</v>
      </c>
      <c r="BC94" s="503">
        <v>7.8823529411764701</v>
      </c>
      <c r="BD94" s="509">
        <v>4545.54727272727</v>
      </c>
    </row>
    <row r="95" spans="21:56" ht="9.75" customHeight="1">
      <c r="U95" s="490">
        <v>91</v>
      </c>
      <c r="V95" s="488">
        <v>2</v>
      </c>
      <c r="W95" s="488">
        <v>6</v>
      </c>
      <c r="X95" s="488">
        <v>16</v>
      </c>
      <c r="Y95" s="488">
        <v>140</v>
      </c>
      <c r="Z95" s="157" t="str">
        <f t="shared" si="22"/>
        <v>17,7</v>
      </c>
      <c r="AO95"/>
      <c r="BB95" s="503">
        <f t="shared" si="23"/>
        <v>92</v>
      </c>
      <c r="BC95" s="503">
        <v>7.9579831932773102</v>
      </c>
      <c r="BD95" s="509">
        <v>4596.0420202020196</v>
      </c>
    </row>
    <row r="96" spans="21:56" ht="9.75" customHeight="1">
      <c r="U96" s="490">
        <v>92</v>
      </c>
      <c r="V96" s="488">
        <v>2</v>
      </c>
      <c r="W96" s="488">
        <v>7</v>
      </c>
      <c r="X96" s="488">
        <v>16</v>
      </c>
      <c r="Y96" s="488">
        <v>140</v>
      </c>
      <c r="Z96" s="157" t="str">
        <f t="shared" si="22"/>
        <v>17,8</v>
      </c>
      <c r="AO96"/>
      <c r="BB96" s="503">
        <f t="shared" si="23"/>
        <v>93</v>
      </c>
      <c r="BC96" s="503">
        <v>8.0336134453781494</v>
      </c>
      <c r="BD96" s="509">
        <v>4646.5367676767601</v>
      </c>
    </row>
    <row r="97" spans="21:56" ht="9.75" customHeight="1">
      <c r="U97" s="490">
        <v>93</v>
      </c>
      <c r="V97" s="488">
        <v>2</v>
      </c>
      <c r="W97" s="488">
        <v>8</v>
      </c>
      <c r="X97" s="488">
        <v>16</v>
      </c>
      <c r="Y97" s="488">
        <v>140</v>
      </c>
      <c r="Z97" s="157" t="str">
        <f t="shared" si="22"/>
        <v>17,9</v>
      </c>
      <c r="AO97"/>
      <c r="BB97" s="503">
        <f t="shared" si="23"/>
        <v>94</v>
      </c>
      <c r="BC97" s="503">
        <v>8.1092436974789894</v>
      </c>
      <c r="BD97" s="509">
        <v>4697.0315151515097</v>
      </c>
    </row>
    <row r="98" spans="21:56" ht="9.75" customHeight="1">
      <c r="U98" s="490">
        <v>94</v>
      </c>
      <c r="V98" s="488">
        <v>2</v>
      </c>
      <c r="W98" s="488">
        <v>9</v>
      </c>
      <c r="X98" s="488">
        <v>16</v>
      </c>
      <c r="Y98" s="488">
        <v>140</v>
      </c>
      <c r="Z98" s="157" t="str">
        <f t="shared" si="22"/>
        <v>17,10</v>
      </c>
      <c r="AO98"/>
      <c r="BB98" s="503">
        <f t="shared" si="23"/>
        <v>95</v>
      </c>
      <c r="BC98" s="503">
        <v>8.1848739495798295</v>
      </c>
      <c r="BD98" s="509">
        <v>4747.5262626262602</v>
      </c>
    </row>
    <row r="99" spans="21:56" ht="9.75" customHeight="1">
      <c r="U99" s="490">
        <v>95</v>
      </c>
      <c r="V99" s="488">
        <v>2</v>
      </c>
      <c r="W99" s="488">
        <v>10</v>
      </c>
      <c r="X99" s="488">
        <v>16</v>
      </c>
      <c r="Y99" s="488">
        <v>140</v>
      </c>
      <c r="Z99" s="157" t="str">
        <f t="shared" si="22"/>
        <v>17,11</v>
      </c>
      <c r="AO99"/>
      <c r="BB99" s="503">
        <f t="shared" si="23"/>
        <v>96</v>
      </c>
      <c r="BC99" s="503">
        <v>8.2605042016806696</v>
      </c>
      <c r="BD99" s="509">
        <v>4798.0210101009998</v>
      </c>
    </row>
    <row r="100" spans="21:56" ht="9.75" customHeight="1">
      <c r="U100" s="490">
        <v>96</v>
      </c>
      <c r="V100" s="488">
        <v>2</v>
      </c>
      <c r="W100" s="488">
        <v>11</v>
      </c>
      <c r="X100" s="488">
        <v>16</v>
      </c>
      <c r="Y100" s="488">
        <v>140</v>
      </c>
      <c r="Z100" s="157" t="str">
        <f t="shared" si="22"/>
        <v>17,12</v>
      </c>
      <c r="AO100"/>
      <c r="BB100" s="503">
        <f t="shared" si="23"/>
        <v>97</v>
      </c>
      <c r="BC100" s="503">
        <v>8.3361344537815096</v>
      </c>
      <c r="BD100" s="509">
        <v>4848.5157575757503</v>
      </c>
    </row>
    <row r="101" spans="21:56" ht="9.75" customHeight="1">
      <c r="U101" s="490">
        <v>97</v>
      </c>
      <c r="V101" s="488">
        <v>2</v>
      </c>
      <c r="W101" s="488">
        <v>12</v>
      </c>
      <c r="X101" s="488">
        <v>16</v>
      </c>
      <c r="Y101" s="488">
        <v>140</v>
      </c>
      <c r="Z101" s="157" t="str">
        <f t="shared" si="22"/>
        <v>17,13</v>
      </c>
      <c r="AO101"/>
      <c r="BB101" s="503">
        <f t="shared" si="23"/>
        <v>98</v>
      </c>
      <c r="BC101" s="503">
        <v>8.4117647058823497</v>
      </c>
      <c r="BD101" s="509">
        <v>4899.0105050504999</v>
      </c>
    </row>
    <row r="102" spans="21:56" ht="9.75" customHeight="1">
      <c r="U102" s="490">
        <v>98</v>
      </c>
      <c r="V102" s="488">
        <v>2</v>
      </c>
      <c r="W102" s="488">
        <v>13</v>
      </c>
      <c r="X102" s="488">
        <v>16</v>
      </c>
      <c r="Y102" s="488">
        <v>140</v>
      </c>
      <c r="Z102" s="157" t="str">
        <f t="shared" si="22"/>
        <v>17,14</v>
      </c>
      <c r="AO102"/>
      <c r="BB102" s="503">
        <f t="shared" si="23"/>
        <v>99</v>
      </c>
      <c r="BC102" s="503">
        <v>8.4873949579831898</v>
      </c>
      <c r="BD102" s="509">
        <v>4949.5052525252504</v>
      </c>
    </row>
    <row r="103" spans="21:56" ht="9.75" customHeight="1">
      <c r="U103" s="490">
        <v>99</v>
      </c>
      <c r="V103" s="488">
        <v>2</v>
      </c>
      <c r="W103" s="488">
        <v>14</v>
      </c>
      <c r="X103" s="488">
        <v>16</v>
      </c>
      <c r="Y103" s="488">
        <v>140</v>
      </c>
      <c r="Z103" s="157" t="str">
        <f t="shared" si="22"/>
        <v>17,15</v>
      </c>
      <c r="AO103"/>
      <c r="BB103" s="503">
        <f t="shared" si="23"/>
        <v>100</v>
      </c>
      <c r="BC103" s="503">
        <v>8.5630252100840298</v>
      </c>
      <c r="BD103" s="509">
        <v>5000</v>
      </c>
    </row>
    <row r="104" spans="21:56" ht="9.75" customHeight="1">
      <c r="U104" s="490">
        <v>100</v>
      </c>
      <c r="V104" s="488">
        <v>2</v>
      </c>
      <c r="W104" s="488">
        <v>15</v>
      </c>
      <c r="X104" s="488">
        <v>16</v>
      </c>
      <c r="Y104" s="488">
        <v>140</v>
      </c>
      <c r="Z104" s="157" t="str">
        <f t="shared" si="22"/>
        <v>17,16</v>
      </c>
      <c r="AO104"/>
      <c r="BB104" s="503">
        <f t="shared" si="23"/>
        <v>101</v>
      </c>
      <c r="BC104" s="503">
        <v>8.6386554621848699</v>
      </c>
      <c r="BD104" s="488"/>
    </row>
    <row r="105" spans="21:56" ht="9.75" customHeight="1">
      <c r="U105" s="490">
        <v>101</v>
      </c>
      <c r="V105" s="488">
        <v>2</v>
      </c>
      <c r="W105" s="488">
        <v>16</v>
      </c>
      <c r="X105" s="488">
        <v>16</v>
      </c>
      <c r="Y105" s="488">
        <v>140</v>
      </c>
      <c r="Z105" s="157" t="str">
        <f t="shared" si="22"/>
        <v>17,17</v>
      </c>
      <c r="AO105"/>
      <c r="BB105" s="503">
        <f t="shared" si="23"/>
        <v>102</v>
      </c>
      <c r="BC105" s="503">
        <v>8.71428571428571</v>
      </c>
      <c r="BD105" s="488"/>
    </row>
    <row r="106" spans="21:56" ht="9.75" customHeight="1">
      <c r="U106" s="490">
        <v>102</v>
      </c>
      <c r="V106" s="488">
        <v>3</v>
      </c>
      <c r="W106" s="488">
        <v>0</v>
      </c>
      <c r="X106" s="488">
        <v>0</v>
      </c>
      <c r="Y106" s="488">
        <v>160</v>
      </c>
      <c r="Z106" s="157" t="str">
        <f t="shared" si="22"/>
        <v>1,1</v>
      </c>
      <c r="AO106"/>
      <c r="BB106" s="503">
        <f t="shared" si="23"/>
        <v>103</v>
      </c>
      <c r="BC106" s="503">
        <v>8.78991596638655</v>
      </c>
      <c r="BD106" s="488"/>
    </row>
    <row r="107" spans="21:56" ht="9.75" customHeight="1">
      <c r="U107" s="490">
        <v>103</v>
      </c>
      <c r="V107" s="488">
        <v>3</v>
      </c>
      <c r="W107" s="488">
        <v>1</v>
      </c>
      <c r="X107" s="488">
        <v>0</v>
      </c>
      <c r="Y107" s="488">
        <v>160</v>
      </c>
      <c r="Z107" s="157" t="str">
        <f t="shared" si="22"/>
        <v>1,2</v>
      </c>
      <c r="AO107"/>
      <c r="BB107" s="503">
        <f t="shared" si="23"/>
        <v>104</v>
      </c>
      <c r="BC107" s="503">
        <v>8.8655462184873901</v>
      </c>
      <c r="BD107" s="488"/>
    </row>
    <row r="108" spans="21:56" ht="9.75" customHeight="1">
      <c r="U108" s="490">
        <v>104</v>
      </c>
      <c r="V108" s="488">
        <v>3</v>
      </c>
      <c r="W108" s="488">
        <v>2</v>
      </c>
      <c r="X108" s="488">
        <v>0</v>
      </c>
      <c r="Y108" s="488">
        <v>160</v>
      </c>
      <c r="Z108" s="157" t="str">
        <f t="shared" si="22"/>
        <v>1,3</v>
      </c>
      <c r="AO108"/>
      <c r="BB108" s="503">
        <f t="shared" si="23"/>
        <v>105</v>
      </c>
      <c r="BC108" s="503">
        <v>8.9411764705882302</v>
      </c>
      <c r="BD108" s="488"/>
    </row>
    <row r="109" spans="21:56" ht="9.75" customHeight="1">
      <c r="U109" s="490">
        <v>105</v>
      </c>
      <c r="V109" s="488">
        <v>3</v>
      </c>
      <c r="W109" s="488">
        <v>3</v>
      </c>
      <c r="X109" s="488">
        <v>0</v>
      </c>
      <c r="Y109" s="488">
        <v>160</v>
      </c>
      <c r="Z109" s="157" t="str">
        <f t="shared" si="22"/>
        <v>1,4</v>
      </c>
      <c r="AO109"/>
      <c r="BB109" s="503">
        <f t="shared" si="23"/>
        <v>106</v>
      </c>
      <c r="BC109" s="503">
        <v>9.0168067226890702</v>
      </c>
      <c r="BD109" s="488"/>
    </row>
    <row r="110" spans="21:56" ht="9.75" customHeight="1">
      <c r="U110" s="490">
        <v>106</v>
      </c>
      <c r="V110" s="488">
        <v>3</v>
      </c>
      <c r="W110" s="488">
        <v>4</v>
      </c>
      <c r="X110" s="488">
        <v>0</v>
      </c>
      <c r="Y110" s="488">
        <v>160</v>
      </c>
      <c r="Z110" s="157" t="str">
        <f t="shared" si="22"/>
        <v>1,5</v>
      </c>
      <c r="AO110"/>
      <c r="BB110" s="503">
        <f t="shared" si="23"/>
        <v>107</v>
      </c>
      <c r="BC110" s="503">
        <v>9.0924369747899103</v>
      </c>
      <c r="BD110" s="488"/>
    </row>
    <row r="111" spans="21:56" ht="9.75" customHeight="1">
      <c r="U111" s="490">
        <v>107</v>
      </c>
      <c r="V111" s="488">
        <v>3</v>
      </c>
      <c r="W111" s="488">
        <v>5</v>
      </c>
      <c r="X111" s="488">
        <v>0</v>
      </c>
      <c r="Y111" s="488">
        <v>160</v>
      </c>
      <c r="Z111" s="157" t="str">
        <f t="shared" si="22"/>
        <v>1,6</v>
      </c>
      <c r="AO111"/>
      <c r="BB111" s="503">
        <f t="shared" si="23"/>
        <v>108</v>
      </c>
      <c r="BC111" s="503">
        <v>9.1680672268907504</v>
      </c>
      <c r="BD111" s="488"/>
    </row>
    <row r="112" spans="21:56" ht="9.75" customHeight="1">
      <c r="U112" s="490">
        <v>108</v>
      </c>
      <c r="V112" s="488">
        <v>3</v>
      </c>
      <c r="W112" s="488">
        <v>6</v>
      </c>
      <c r="X112" s="488">
        <v>0</v>
      </c>
      <c r="Y112" s="488">
        <v>160</v>
      </c>
      <c r="Z112" s="157" t="str">
        <f t="shared" si="22"/>
        <v>1,7</v>
      </c>
      <c r="AO112"/>
      <c r="BB112" s="503">
        <f t="shared" si="23"/>
        <v>109</v>
      </c>
      <c r="BC112" s="503">
        <v>9.2436974789915904</v>
      </c>
      <c r="BD112" s="488"/>
    </row>
    <row r="113" spans="21:56" ht="9.75" customHeight="1">
      <c r="U113" s="490">
        <v>109</v>
      </c>
      <c r="V113" s="488">
        <v>3</v>
      </c>
      <c r="W113" s="488">
        <v>7</v>
      </c>
      <c r="X113" s="488">
        <v>0</v>
      </c>
      <c r="Y113" s="488">
        <v>160</v>
      </c>
      <c r="Z113" s="157" t="str">
        <f t="shared" si="22"/>
        <v>1,8</v>
      </c>
      <c r="AO113"/>
      <c r="BB113" s="503">
        <f t="shared" si="23"/>
        <v>110</v>
      </c>
      <c r="BC113" s="503">
        <v>9.3193277310924305</v>
      </c>
      <c r="BD113" s="488"/>
    </row>
    <row r="114" spans="21:56" ht="9.75" customHeight="1">
      <c r="U114" s="490">
        <v>110</v>
      </c>
      <c r="V114" s="488">
        <v>3</v>
      </c>
      <c r="W114" s="488">
        <v>8</v>
      </c>
      <c r="X114" s="488">
        <v>0</v>
      </c>
      <c r="Y114" s="488">
        <v>160</v>
      </c>
      <c r="Z114" s="157" t="str">
        <f t="shared" si="22"/>
        <v>1,9</v>
      </c>
      <c r="AO114"/>
      <c r="BB114" s="503">
        <f t="shared" si="23"/>
        <v>111</v>
      </c>
      <c r="BC114" s="503">
        <v>9.3949579831932706</v>
      </c>
      <c r="BD114" s="488"/>
    </row>
    <row r="115" spans="21:56" ht="9.75" customHeight="1">
      <c r="U115" s="490">
        <v>111</v>
      </c>
      <c r="V115" s="488">
        <v>3</v>
      </c>
      <c r="W115" s="488">
        <v>9</v>
      </c>
      <c r="X115" s="488">
        <v>0</v>
      </c>
      <c r="Y115" s="488">
        <v>160</v>
      </c>
      <c r="Z115" s="157" t="str">
        <f t="shared" si="22"/>
        <v>1,10</v>
      </c>
      <c r="AO115"/>
      <c r="BB115" s="503">
        <f t="shared" si="23"/>
        <v>112</v>
      </c>
      <c r="BC115" s="503">
        <v>9.4705882352941106</v>
      </c>
      <c r="BD115" s="488"/>
    </row>
    <row r="116" spans="21:56" ht="9.75" customHeight="1">
      <c r="U116" s="490">
        <v>112</v>
      </c>
      <c r="V116" s="488">
        <v>3</v>
      </c>
      <c r="W116" s="488">
        <v>10</v>
      </c>
      <c r="X116" s="488">
        <v>0</v>
      </c>
      <c r="Y116" s="488">
        <v>160</v>
      </c>
      <c r="Z116" s="157" t="str">
        <f t="shared" si="22"/>
        <v>1,11</v>
      </c>
      <c r="AO116"/>
      <c r="BB116" s="503">
        <f t="shared" si="23"/>
        <v>113</v>
      </c>
      <c r="BC116" s="503">
        <v>9.5462184873949507</v>
      </c>
      <c r="BD116" s="488"/>
    </row>
    <row r="117" spans="21:56" ht="9.75" customHeight="1">
      <c r="U117" s="490">
        <v>113</v>
      </c>
      <c r="V117" s="488">
        <v>3</v>
      </c>
      <c r="W117" s="488">
        <v>11</v>
      </c>
      <c r="X117" s="488">
        <v>0</v>
      </c>
      <c r="Y117" s="488">
        <v>160</v>
      </c>
      <c r="Z117" s="157" t="str">
        <f t="shared" si="22"/>
        <v>1,12</v>
      </c>
      <c r="AO117"/>
      <c r="BB117" s="503">
        <f t="shared" si="23"/>
        <v>114</v>
      </c>
      <c r="BC117" s="503">
        <v>9.6218487394957908</v>
      </c>
      <c r="BD117" s="488"/>
    </row>
    <row r="118" spans="21:56" ht="9.75" customHeight="1">
      <c r="U118" s="490">
        <v>114</v>
      </c>
      <c r="V118" s="488">
        <v>3</v>
      </c>
      <c r="W118" s="488">
        <v>12</v>
      </c>
      <c r="X118" s="488">
        <v>0</v>
      </c>
      <c r="Y118" s="488">
        <v>160</v>
      </c>
      <c r="Z118" s="157" t="str">
        <f t="shared" si="22"/>
        <v>1,13</v>
      </c>
      <c r="AO118"/>
      <c r="BB118" s="503">
        <f t="shared" si="23"/>
        <v>115</v>
      </c>
      <c r="BC118" s="503">
        <v>9.6974789915966308</v>
      </c>
      <c r="BD118" s="488"/>
    </row>
    <row r="119" spans="21:56" ht="9.75" customHeight="1">
      <c r="U119" s="490">
        <v>115</v>
      </c>
      <c r="V119" s="488">
        <v>3</v>
      </c>
      <c r="W119" s="488">
        <v>13</v>
      </c>
      <c r="X119" s="488">
        <v>0</v>
      </c>
      <c r="Y119" s="488">
        <v>160</v>
      </c>
      <c r="Z119" s="157" t="str">
        <f t="shared" si="22"/>
        <v>1,14</v>
      </c>
      <c r="AO119"/>
      <c r="BB119" s="503">
        <f t="shared" si="23"/>
        <v>116</v>
      </c>
      <c r="BC119" s="503">
        <v>9.7731092436974691</v>
      </c>
      <c r="BD119" s="488"/>
    </row>
    <row r="120" spans="21:56" ht="9.75" customHeight="1">
      <c r="U120" s="490">
        <v>116</v>
      </c>
      <c r="V120" s="488">
        <v>3</v>
      </c>
      <c r="W120" s="488">
        <v>14</v>
      </c>
      <c r="X120" s="488">
        <v>0</v>
      </c>
      <c r="Y120" s="488">
        <v>160</v>
      </c>
      <c r="Z120" s="157" t="str">
        <f t="shared" si="22"/>
        <v>1,15</v>
      </c>
      <c r="AO120"/>
      <c r="BB120" s="503">
        <f t="shared" si="23"/>
        <v>117</v>
      </c>
      <c r="BC120" s="503">
        <v>9.8487394957983092</v>
      </c>
      <c r="BD120" s="488"/>
    </row>
    <row r="121" spans="21:56" ht="9.75" customHeight="1">
      <c r="U121" s="490">
        <v>117</v>
      </c>
      <c r="V121" s="488">
        <v>3</v>
      </c>
      <c r="W121" s="488">
        <v>15</v>
      </c>
      <c r="X121" s="488">
        <v>0</v>
      </c>
      <c r="Y121" s="488">
        <v>160</v>
      </c>
      <c r="Z121" s="157" t="str">
        <f t="shared" si="22"/>
        <v>1,16</v>
      </c>
      <c r="AO121"/>
      <c r="BB121" s="503">
        <f t="shared" si="23"/>
        <v>118</v>
      </c>
      <c r="BC121" s="503">
        <v>9.9243697478991493</v>
      </c>
      <c r="BD121" s="488"/>
    </row>
    <row r="122" spans="21:56" ht="9.75" customHeight="1">
      <c r="U122" s="490">
        <v>118</v>
      </c>
      <c r="V122" s="488">
        <v>3</v>
      </c>
      <c r="W122" s="488">
        <v>16</v>
      </c>
      <c r="X122" s="488">
        <v>0</v>
      </c>
      <c r="Y122" s="488">
        <v>160</v>
      </c>
      <c r="Z122" s="157" t="str">
        <f t="shared" si="22"/>
        <v>1,17</v>
      </c>
      <c r="AO122"/>
      <c r="BB122" s="503">
        <f t="shared" si="23"/>
        <v>119</v>
      </c>
      <c r="BC122" s="503">
        <v>10</v>
      </c>
      <c r="BD122" s="488"/>
    </row>
    <row r="123" spans="21:56" ht="9.75" customHeight="1">
      <c r="U123" s="490">
        <v>119</v>
      </c>
      <c r="V123" s="488">
        <v>3</v>
      </c>
      <c r="W123" s="488">
        <v>0</v>
      </c>
      <c r="X123" s="488">
        <v>16</v>
      </c>
      <c r="Y123" s="488">
        <v>140</v>
      </c>
      <c r="Z123" s="157" t="str">
        <f t="shared" si="22"/>
        <v>17,1</v>
      </c>
      <c r="AO123"/>
      <c r="BC123" s="488"/>
    </row>
    <row r="124" spans="21:56" ht="9.75" customHeight="1">
      <c r="U124" s="490">
        <v>120</v>
      </c>
      <c r="V124" s="488">
        <v>3</v>
      </c>
      <c r="W124" s="488">
        <v>1</v>
      </c>
      <c r="X124" s="488">
        <v>16</v>
      </c>
      <c r="Y124" s="488">
        <v>140</v>
      </c>
      <c r="Z124" s="157" t="str">
        <f t="shared" si="22"/>
        <v>17,2</v>
      </c>
      <c r="AO124"/>
      <c r="BC124" s="488"/>
    </row>
    <row r="125" spans="21:56" ht="9.75" customHeight="1">
      <c r="U125" s="490">
        <v>121</v>
      </c>
      <c r="V125" s="488">
        <v>3</v>
      </c>
      <c r="W125" s="488">
        <v>2</v>
      </c>
      <c r="X125" s="488">
        <v>16</v>
      </c>
      <c r="Y125" s="488">
        <v>140</v>
      </c>
      <c r="Z125" s="157" t="str">
        <f t="shared" si="22"/>
        <v>17,3</v>
      </c>
      <c r="AO125"/>
      <c r="BC125" s="488"/>
    </row>
    <row r="126" spans="21:56" ht="9.75" customHeight="1">
      <c r="U126" s="490">
        <v>122</v>
      </c>
      <c r="V126" s="488">
        <v>3</v>
      </c>
      <c r="W126" s="488">
        <v>3</v>
      </c>
      <c r="X126" s="488">
        <v>16</v>
      </c>
      <c r="Y126" s="488">
        <v>140</v>
      </c>
      <c r="Z126" s="157" t="str">
        <f t="shared" si="22"/>
        <v>17,4</v>
      </c>
      <c r="AO126"/>
      <c r="BC126" s="488"/>
    </row>
    <row r="127" spans="21:56" ht="9.75" customHeight="1">
      <c r="U127" s="490">
        <v>123</v>
      </c>
      <c r="V127" s="488">
        <v>3</v>
      </c>
      <c r="W127" s="488">
        <v>4</v>
      </c>
      <c r="X127" s="488">
        <v>16</v>
      </c>
      <c r="Y127" s="488">
        <v>140</v>
      </c>
      <c r="Z127" s="157" t="str">
        <f t="shared" si="22"/>
        <v>17,5</v>
      </c>
      <c r="AO127"/>
      <c r="BC127" s="488"/>
    </row>
    <row r="128" spans="21:56" ht="9.75" customHeight="1">
      <c r="U128" s="490">
        <v>124</v>
      </c>
      <c r="V128" s="488">
        <v>3</v>
      </c>
      <c r="W128" s="488">
        <v>5</v>
      </c>
      <c r="X128" s="488">
        <v>16</v>
      </c>
      <c r="Y128" s="488">
        <v>140</v>
      </c>
      <c r="Z128" s="157" t="str">
        <f t="shared" si="22"/>
        <v>17,6</v>
      </c>
      <c r="AO128"/>
      <c r="BC128" s="488"/>
    </row>
    <row r="129" spans="21:55" ht="9.75" customHeight="1">
      <c r="U129" s="490">
        <v>125</v>
      </c>
      <c r="V129" s="488">
        <v>3</v>
      </c>
      <c r="W129" s="488">
        <v>6</v>
      </c>
      <c r="X129" s="488">
        <v>16</v>
      </c>
      <c r="Y129" s="488">
        <v>140</v>
      </c>
      <c r="Z129" s="157" t="str">
        <f t="shared" si="22"/>
        <v>17,7</v>
      </c>
      <c r="AO129"/>
      <c r="BC129" s="488"/>
    </row>
    <row r="130" spans="21:55" ht="9.75" customHeight="1">
      <c r="U130" s="490">
        <v>126</v>
      </c>
      <c r="V130" s="488">
        <v>3</v>
      </c>
      <c r="W130" s="488">
        <v>7</v>
      </c>
      <c r="X130" s="488">
        <v>16</v>
      </c>
      <c r="Y130" s="488">
        <v>140</v>
      </c>
      <c r="Z130" s="157" t="str">
        <f t="shared" si="22"/>
        <v>17,8</v>
      </c>
      <c r="AO130"/>
      <c r="BC130" s="488"/>
    </row>
    <row r="131" spans="21:55" ht="9.75" customHeight="1">
      <c r="U131" s="490">
        <v>127</v>
      </c>
      <c r="V131" s="488">
        <v>3</v>
      </c>
      <c r="W131" s="488">
        <v>8</v>
      </c>
      <c r="X131" s="488">
        <v>16</v>
      </c>
      <c r="Y131" s="488">
        <v>140</v>
      </c>
      <c r="Z131" s="157" t="str">
        <f t="shared" si="22"/>
        <v>17,9</v>
      </c>
      <c r="AO131"/>
      <c r="BC131" s="488"/>
    </row>
    <row r="132" spans="21:55" ht="9.75" customHeight="1">
      <c r="U132" s="490">
        <v>128</v>
      </c>
      <c r="V132" s="488">
        <v>3</v>
      </c>
      <c r="W132" s="488">
        <v>9</v>
      </c>
      <c r="X132" s="488">
        <v>16</v>
      </c>
      <c r="Y132" s="488">
        <v>140</v>
      </c>
      <c r="Z132" s="157" t="str">
        <f t="shared" si="22"/>
        <v>17,10</v>
      </c>
      <c r="AO132"/>
      <c r="BC132" s="488"/>
    </row>
    <row r="133" spans="21:55" ht="9.75" customHeight="1">
      <c r="U133" s="490">
        <v>129</v>
      </c>
      <c r="V133" s="488">
        <v>3</v>
      </c>
      <c r="W133" s="488">
        <v>10</v>
      </c>
      <c r="X133" s="488">
        <v>16</v>
      </c>
      <c r="Y133" s="488">
        <v>140</v>
      </c>
      <c r="Z133" s="157" t="str">
        <f t="shared" ref="Z133:Z173" si="24">_xlfn.CONCAT(X133+1,",",W133+1)</f>
        <v>17,11</v>
      </c>
      <c r="AO133"/>
      <c r="BC133" s="488"/>
    </row>
    <row r="134" spans="21:55" ht="9.75" customHeight="1">
      <c r="U134" s="490">
        <v>130</v>
      </c>
      <c r="V134" s="488">
        <v>3</v>
      </c>
      <c r="W134" s="488">
        <v>11</v>
      </c>
      <c r="X134" s="488">
        <v>16</v>
      </c>
      <c r="Y134" s="488">
        <v>140</v>
      </c>
      <c r="Z134" s="157" t="str">
        <f t="shared" si="24"/>
        <v>17,12</v>
      </c>
      <c r="AO134"/>
      <c r="BC134" s="488"/>
    </row>
    <row r="135" spans="21:55" ht="9.75" customHeight="1">
      <c r="U135" s="490">
        <v>131</v>
      </c>
      <c r="V135" s="488">
        <v>3</v>
      </c>
      <c r="W135" s="488">
        <v>12</v>
      </c>
      <c r="X135" s="488">
        <v>16</v>
      </c>
      <c r="Y135" s="488">
        <v>140</v>
      </c>
      <c r="Z135" s="157" t="str">
        <f t="shared" si="24"/>
        <v>17,13</v>
      </c>
      <c r="AO135"/>
      <c r="BC135" s="488"/>
    </row>
    <row r="136" spans="21:55" ht="9.75" customHeight="1">
      <c r="U136" s="490">
        <v>132</v>
      </c>
      <c r="V136" s="488">
        <v>3</v>
      </c>
      <c r="W136" s="488">
        <v>13</v>
      </c>
      <c r="X136" s="488">
        <v>16</v>
      </c>
      <c r="Y136" s="488">
        <v>140</v>
      </c>
      <c r="Z136" s="157" t="str">
        <f t="shared" si="24"/>
        <v>17,14</v>
      </c>
      <c r="AO136"/>
      <c r="BC136" s="488"/>
    </row>
    <row r="137" spans="21:55" ht="9.75" customHeight="1">
      <c r="U137" s="490">
        <v>133</v>
      </c>
      <c r="V137" s="488">
        <v>3</v>
      </c>
      <c r="W137" s="488">
        <v>14</v>
      </c>
      <c r="X137" s="488">
        <v>16</v>
      </c>
      <c r="Y137" s="488">
        <v>140</v>
      </c>
      <c r="Z137" s="157" t="str">
        <f t="shared" si="24"/>
        <v>17,15</v>
      </c>
      <c r="AO137"/>
      <c r="BC137" s="488"/>
    </row>
    <row r="138" spans="21:55" ht="9.75" customHeight="1">
      <c r="U138" s="490">
        <v>134</v>
      </c>
      <c r="V138" s="488">
        <v>3</v>
      </c>
      <c r="W138" s="488">
        <v>15</v>
      </c>
      <c r="X138" s="488">
        <v>16</v>
      </c>
      <c r="Y138" s="488">
        <v>140</v>
      </c>
      <c r="Z138" s="157" t="str">
        <f t="shared" si="24"/>
        <v>17,16</v>
      </c>
      <c r="AO138"/>
      <c r="BC138" s="488"/>
    </row>
    <row r="139" spans="21:55" ht="9.75" customHeight="1">
      <c r="U139" s="490">
        <v>135</v>
      </c>
      <c r="V139" s="488">
        <v>3</v>
      </c>
      <c r="W139" s="488">
        <v>16</v>
      </c>
      <c r="X139" s="488">
        <v>16</v>
      </c>
      <c r="Y139" s="488">
        <v>140</v>
      </c>
      <c r="Z139" s="157" t="str">
        <f t="shared" si="24"/>
        <v>17,17</v>
      </c>
      <c r="AO139"/>
      <c r="BC139" s="488"/>
    </row>
    <row r="140" spans="21:55" ht="9.75" customHeight="1">
      <c r="U140" s="490">
        <v>136</v>
      </c>
      <c r="V140" s="488">
        <v>4</v>
      </c>
      <c r="W140" s="488">
        <v>0</v>
      </c>
      <c r="X140" s="488">
        <v>0</v>
      </c>
      <c r="Y140" s="488">
        <v>160</v>
      </c>
      <c r="Z140" s="157" t="str">
        <f t="shared" si="24"/>
        <v>1,1</v>
      </c>
      <c r="AO140"/>
      <c r="BC140" s="488"/>
    </row>
    <row r="141" spans="21:55" ht="9.75" customHeight="1">
      <c r="U141" s="490">
        <v>137</v>
      </c>
      <c r="V141" s="488">
        <v>4</v>
      </c>
      <c r="W141" s="488">
        <v>1</v>
      </c>
      <c r="X141" s="488">
        <v>0</v>
      </c>
      <c r="Y141" s="488">
        <v>160</v>
      </c>
      <c r="Z141" s="157" t="str">
        <f t="shared" si="24"/>
        <v>1,2</v>
      </c>
      <c r="AO141"/>
      <c r="BC141" s="488"/>
    </row>
    <row r="142" spans="21:55" ht="9.75" customHeight="1">
      <c r="U142" s="490">
        <v>138</v>
      </c>
      <c r="V142" s="488">
        <v>4</v>
      </c>
      <c r="W142" s="488">
        <v>2</v>
      </c>
      <c r="X142" s="488">
        <v>0</v>
      </c>
      <c r="Y142" s="488">
        <v>160</v>
      </c>
      <c r="Z142" s="157" t="str">
        <f t="shared" si="24"/>
        <v>1,3</v>
      </c>
      <c r="AO142"/>
      <c r="BC142" s="488"/>
    </row>
    <row r="143" spans="21:55" ht="9.75" customHeight="1">
      <c r="U143" s="490">
        <v>139</v>
      </c>
      <c r="V143" s="488">
        <v>4</v>
      </c>
      <c r="W143" s="488">
        <v>3</v>
      </c>
      <c r="X143" s="488">
        <v>0</v>
      </c>
      <c r="Y143" s="488">
        <v>160</v>
      </c>
      <c r="Z143" s="157" t="str">
        <f t="shared" si="24"/>
        <v>1,4</v>
      </c>
      <c r="AO143"/>
      <c r="BC143" s="488"/>
    </row>
    <row r="144" spans="21:55" ht="9.75" customHeight="1">
      <c r="U144" s="490">
        <v>140</v>
      </c>
      <c r="V144" s="488">
        <v>4</v>
      </c>
      <c r="W144" s="488">
        <v>4</v>
      </c>
      <c r="X144" s="488">
        <v>0</v>
      </c>
      <c r="Y144" s="488">
        <v>160</v>
      </c>
      <c r="Z144" s="157" t="str">
        <f t="shared" si="24"/>
        <v>1,5</v>
      </c>
      <c r="AO144"/>
      <c r="BC144" s="488"/>
    </row>
    <row r="145" spans="21:55" ht="9.75" customHeight="1">
      <c r="U145" s="490">
        <v>141</v>
      </c>
      <c r="V145" s="488">
        <v>4</v>
      </c>
      <c r="W145" s="488">
        <v>5</v>
      </c>
      <c r="X145" s="488">
        <v>0</v>
      </c>
      <c r="Y145" s="488">
        <v>160</v>
      </c>
      <c r="Z145" s="157" t="str">
        <f t="shared" si="24"/>
        <v>1,6</v>
      </c>
      <c r="AO145"/>
      <c r="BC145" s="488"/>
    </row>
    <row r="146" spans="21:55" ht="9.75" customHeight="1">
      <c r="U146" s="490">
        <v>142</v>
      </c>
      <c r="V146" s="488">
        <v>4</v>
      </c>
      <c r="W146" s="488">
        <v>6</v>
      </c>
      <c r="X146" s="488">
        <v>0</v>
      </c>
      <c r="Y146" s="488">
        <v>160</v>
      </c>
      <c r="Z146" s="157" t="str">
        <f t="shared" si="24"/>
        <v>1,7</v>
      </c>
      <c r="AO146"/>
      <c r="BC146" s="488"/>
    </row>
    <row r="147" spans="21:55" ht="9.75" customHeight="1">
      <c r="U147" s="490">
        <v>143</v>
      </c>
      <c r="V147" s="488">
        <v>4</v>
      </c>
      <c r="W147" s="488">
        <v>7</v>
      </c>
      <c r="X147" s="488">
        <v>0</v>
      </c>
      <c r="Y147" s="488">
        <v>160</v>
      </c>
      <c r="Z147" s="157" t="str">
        <f t="shared" si="24"/>
        <v>1,8</v>
      </c>
      <c r="AO147"/>
      <c r="BC147" s="488"/>
    </row>
    <row r="148" spans="21:55" ht="9.75" customHeight="1">
      <c r="U148" s="490">
        <v>144</v>
      </c>
      <c r="V148" s="488">
        <v>4</v>
      </c>
      <c r="W148" s="488">
        <v>8</v>
      </c>
      <c r="X148" s="488">
        <v>0</v>
      </c>
      <c r="Y148" s="488">
        <v>160</v>
      </c>
      <c r="Z148" s="157" t="str">
        <f t="shared" si="24"/>
        <v>1,9</v>
      </c>
      <c r="AO148"/>
      <c r="BC148" s="488"/>
    </row>
    <row r="149" spans="21:55" ht="9.75" customHeight="1">
      <c r="U149" s="490">
        <v>145</v>
      </c>
      <c r="V149" s="488">
        <v>4</v>
      </c>
      <c r="W149" s="488">
        <v>9</v>
      </c>
      <c r="X149" s="488">
        <v>0</v>
      </c>
      <c r="Y149" s="488">
        <v>160</v>
      </c>
      <c r="Z149" s="157" t="str">
        <f t="shared" si="24"/>
        <v>1,10</v>
      </c>
      <c r="AO149"/>
      <c r="BC149" s="488"/>
    </row>
    <row r="150" spans="21:55" ht="9.75" customHeight="1">
      <c r="U150" s="490">
        <v>146</v>
      </c>
      <c r="V150" s="488">
        <v>4</v>
      </c>
      <c r="W150" s="488">
        <v>10</v>
      </c>
      <c r="X150" s="488">
        <v>0</v>
      </c>
      <c r="Y150" s="488">
        <v>160</v>
      </c>
      <c r="Z150" s="157" t="str">
        <f t="shared" si="24"/>
        <v>1,11</v>
      </c>
      <c r="AO150"/>
      <c r="BC150" s="488"/>
    </row>
    <row r="151" spans="21:55" ht="9.75" customHeight="1">
      <c r="U151" s="490">
        <v>147</v>
      </c>
      <c r="V151" s="488">
        <v>4</v>
      </c>
      <c r="W151" s="488">
        <v>11</v>
      </c>
      <c r="X151" s="488">
        <v>0</v>
      </c>
      <c r="Y151" s="488">
        <v>160</v>
      </c>
      <c r="Z151" s="157" t="str">
        <f t="shared" si="24"/>
        <v>1,12</v>
      </c>
      <c r="AO151"/>
      <c r="BC151" s="488"/>
    </row>
    <row r="152" spans="21:55" ht="9.75" customHeight="1">
      <c r="U152" s="490">
        <v>148</v>
      </c>
      <c r="V152" s="488">
        <v>4</v>
      </c>
      <c r="W152" s="488">
        <v>12</v>
      </c>
      <c r="X152" s="488">
        <v>0</v>
      </c>
      <c r="Y152" s="488">
        <v>160</v>
      </c>
      <c r="Z152" s="157" t="str">
        <f t="shared" si="24"/>
        <v>1,13</v>
      </c>
      <c r="AO152"/>
      <c r="BC152" s="488"/>
    </row>
    <row r="153" spans="21:55" ht="9.75" customHeight="1">
      <c r="U153" s="490">
        <v>149</v>
      </c>
      <c r="V153" s="488">
        <v>4</v>
      </c>
      <c r="W153" s="488">
        <v>13</v>
      </c>
      <c r="X153" s="488">
        <v>0</v>
      </c>
      <c r="Y153" s="488">
        <v>160</v>
      </c>
      <c r="Z153" s="157" t="str">
        <f t="shared" si="24"/>
        <v>1,14</v>
      </c>
      <c r="AO153"/>
      <c r="BC153" s="488"/>
    </row>
    <row r="154" spans="21:55" ht="9.75" customHeight="1">
      <c r="U154" s="490">
        <v>150</v>
      </c>
      <c r="V154" s="488">
        <v>4</v>
      </c>
      <c r="W154" s="488">
        <v>14</v>
      </c>
      <c r="X154" s="488">
        <v>0</v>
      </c>
      <c r="Y154" s="488">
        <v>160</v>
      </c>
      <c r="Z154" s="157" t="str">
        <f t="shared" si="24"/>
        <v>1,15</v>
      </c>
      <c r="AO154"/>
      <c r="BC154" s="488"/>
    </row>
    <row r="155" spans="21:55" ht="9.75" customHeight="1">
      <c r="U155" s="490">
        <v>151</v>
      </c>
      <c r="V155" s="488">
        <v>4</v>
      </c>
      <c r="W155" s="488">
        <v>15</v>
      </c>
      <c r="X155" s="488">
        <v>0</v>
      </c>
      <c r="Y155" s="488">
        <v>160</v>
      </c>
      <c r="Z155" s="157" t="str">
        <f t="shared" si="24"/>
        <v>1,16</v>
      </c>
      <c r="AO155"/>
      <c r="BC155" s="488"/>
    </row>
    <row r="156" spans="21:55" ht="9.75" customHeight="1">
      <c r="U156" s="490">
        <v>152</v>
      </c>
      <c r="V156" s="488">
        <v>4</v>
      </c>
      <c r="W156" s="488">
        <v>16</v>
      </c>
      <c r="X156" s="488">
        <v>0</v>
      </c>
      <c r="Y156" s="488">
        <v>160</v>
      </c>
      <c r="Z156" s="157" t="str">
        <f t="shared" si="24"/>
        <v>1,17</v>
      </c>
      <c r="AO156"/>
      <c r="BC156" s="488"/>
    </row>
    <row r="157" spans="21:55" ht="9.75" customHeight="1">
      <c r="U157" s="490">
        <v>153</v>
      </c>
      <c r="V157" s="488">
        <v>4</v>
      </c>
      <c r="W157" s="488">
        <v>0</v>
      </c>
      <c r="X157" s="488">
        <v>16</v>
      </c>
      <c r="Y157" s="488">
        <v>140</v>
      </c>
      <c r="Z157" s="157" t="str">
        <f t="shared" si="24"/>
        <v>17,1</v>
      </c>
      <c r="AO157"/>
      <c r="BC157" s="488"/>
    </row>
    <row r="158" spans="21:55" ht="9.75" customHeight="1">
      <c r="U158" s="490">
        <v>154</v>
      </c>
      <c r="V158" s="488">
        <v>4</v>
      </c>
      <c r="W158" s="488">
        <v>1</v>
      </c>
      <c r="X158" s="488">
        <v>16</v>
      </c>
      <c r="Y158" s="488">
        <v>140</v>
      </c>
      <c r="Z158" s="157" t="str">
        <f t="shared" si="24"/>
        <v>17,2</v>
      </c>
      <c r="AO158"/>
      <c r="BC158" s="488"/>
    </row>
    <row r="159" spans="21:55" ht="9.75" customHeight="1">
      <c r="U159" s="490">
        <v>155</v>
      </c>
      <c r="V159" s="488">
        <v>4</v>
      </c>
      <c r="W159" s="488">
        <v>2</v>
      </c>
      <c r="X159" s="488">
        <v>16</v>
      </c>
      <c r="Y159" s="488">
        <v>140</v>
      </c>
      <c r="Z159" s="157" t="str">
        <f t="shared" si="24"/>
        <v>17,3</v>
      </c>
      <c r="AO159"/>
      <c r="BC159" s="488"/>
    </row>
    <row r="160" spans="21:55" ht="9.75" customHeight="1">
      <c r="U160" s="490">
        <v>156</v>
      </c>
      <c r="V160" s="488">
        <v>4</v>
      </c>
      <c r="W160" s="488">
        <v>3</v>
      </c>
      <c r="X160" s="488">
        <v>16</v>
      </c>
      <c r="Y160" s="488">
        <v>140</v>
      </c>
      <c r="Z160" s="157" t="str">
        <f t="shared" si="24"/>
        <v>17,4</v>
      </c>
      <c r="AO160"/>
      <c r="BC160" s="488"/>
    </row>
    <row r="161" spans="21:55" ht="9.75" customHeight="1">
      <c r="U161" s="490">
        <v>157</v>
      </c>
      <c r="V161" s="488">
        <v>4</v>
      </c>
      <c r="W161" s="488">
        <v>4</v>
      </c>
      <c r="X161" s="488">
        <v>16</v>
      </c>
      <c r="Y161" s="488">
        <v>140</v>
      </c>
      <c r="Z161" s="157" t="str">
        <f t="shared" si="24"/>
        <v>17,5</v>
      </c>
      <c r="AO161"/>
      <c r="BC161" s="488"/>
    </row>
    <row r="162" spans="21:55" ht="9.75" customHeight="1">
      <c r="U162" s="490">
        <v>158</v>
      </c>
      <c r="V162" s="488">
        <v>4</v>
      </c>
      <c r="W162" s="488">
        <v>5</v>
      </c>
      <c r="X162" s="488">
        <v>16</v>
      </c>
      <c r="Y162" s="488">
        <v>140</v>
      </c>
      <c r="Z162" s="157" t="str">
        <f t="shared" si="24"/>
        <v>17,6</v>
      </c>
      <c r="AO162"/>
      <c r="BC162" s="488"/>
    </row>
    <row r="163" spans="21:55" ht="9.75" customHeight="1">
      <c r="U163" s="490">
        <v>159</v>
      </c>
      <c r="V163" s="488">
        <v>4</v>
      </c>
      <c r="W163" s="488">
        <v>6</v>
      </c>
      <c r="X163" s="488">
        <v>16</v>
      </c>
      <c r="Y163" s="488">
        <v>140</v>
      </c>
      <c r="Z163" s="157" t="str">
        <f t="shared" si="24"/>
        <v>17,7</v>
      </c>
      <c r="AO163"/>
      <c r="BC163" s="488"/>
    </row>
    <row r="164" spans="21:55" ht="9.75" customHeight="1">
      <c r="U164" s="490">
        <v>160</v>
      </c>
      <c r="V164" s="488">
        <v>4</v>
      </c>
      <c r="W164" s="488">
        <v>7</v>
      </c>
      <c r="X164" s="488">
        <v>16</v>
      </c>
      <c r="Y164" s="488">
        <v>140</v>
      </c>
      <c r="Z164" s="157" t="str">
        <f t="shared" si="24"/>
        <v>17,8</v>
      </c>
      <c r="AO164"/>
      <c r="BC164" s="488"/>
    </row>
    <row r="165" spans="21:55" ht="9.75" customHeight="1">
      <c r="U165" s="490">
        <v>161</v>
      </c>
      <c r="V165" s="488">
        <v>4</v>
      </c>
      <c r="W165" s="488">
        <v>8</v>
      </c>
      <c r="X165" s="488">
        <v>16</v>
      </c>
      <c r="Y165" s="488">
        <v>140</v>
      </c>
      <c r="Z165" s="157" t="str">
        <f t="shared" si="24"/>
        <v>17,9</v>
      </c>
      <c r="AO165"/>
      <c r="BC165" s="488"/>
    </row>
    <row r="166" spans="21:55" ht="9.75" customHeight="1">
      <c r="U166" s="490">
        <v>162</v>
      </c>
      <c r="V166" s="488">
        <v>4</v>
      </c>
      <c r="W166" s="488">
        <v>9</v>
      </c>
      <c r="X166" s="488">
        <v>16</v>
      </c>
      <c r="Y166" s="488">
        <v>140</v>
      </c>
      <c r="Z166" s="157" t="str">
        <f t="shared" si="24"/>
        <v>17,10</v>
      </c>
      <c r="AO166"/>
      <c r="BC166" s="488"/>
    </row>
    <row r="167" spans="21:55" ht="9.75" customHeight="1">
      <c r="U167" s="490">
        <v>163</v>
      </c>
      <c r="V167" s="488">
        <v>4</v>
      </c>
      <c r="W167" s="488">
        <v>10</v>
      </c>
      <c r="X167" s="488">
        <v>16</v>
      </c>
      <c r="Y167" s="488">
        <v>140</v>
      </c>
      <c r="Z167" s="157" t="str">
        <f t="shared" si="24"/>
        <v>17,11</v>
      </c>
      <c r="AO167"/>
      <c r="BC167" s="488"/>
    </row>
    <row r="168" spans="21:55" ht="9.75" customHeight="1">
      <c r="U168" s="490">
        <v>164</v>
      </c>
      <c r="V168" s="488">
        <v>4</v>
      </c>
      <c r="W168" s="488">
        <v>11</v>
      </c>
      <c r="X168" s="488">
        <v>16</v>
      </c>
      <c r="Y168" s="488">
        <v>140</v>
      </c>
      <c r="Z168" s="157" t="str">
        <f t="shared" si="24"/>
        <v>17,12</v>
      </c>
      <c r="AO168"/>
      <c r="BC168" s="488"/>
    </row>
    <row r="169" spans="21:55" ht="9.75" customHeight="1">
      <c r="U169" s="490">
        <v>165</v>
      </c>
      <c r="V169" s="488">
        <v>4</v>
      </c>
      <c r="W169" s="488">
        <v>12</v>
      </c>
      <c r="X169" s="488">
        <v>16</v>
      </c>
      <c r="Y169" s="488">
        <v>140</v>
      </c>
      <c r="Z169" s="157" t="str">
        <f t="shared" si="24"/>
        <v>17,13</v>
      </c>
      <c r="AO169"/>
      <c r="BC169" s="488"/>
    </row>
    <row r="170" spans="21:55" ht="9.75" customHeight="1">
      <c r="U170" s="490">
        <v>166</v>
      </c>
      <c r="V170" s="488">
        <v>4</v>
      </c>
      <c r="W170" s="488">
        <v>13</v>
      </c>
      <c r="X170" s="488">
        <v>16</v>
      </c>
      <c r="Y170" s="488">
        <v>140</v>
      </c>
      <c r="Z170" s="157" t="str">
        <f t="shared" si="24"/>
        <v>17,14</v>
      </c>
      <c r="AO170"/>
      <c r="BC170" s="488"/>
    </row>
    <row r="171" spans="21:55" ht="9.75" customHeight="1">
      <c r="U171" s="490">
        <v>167</v>
      </c>
      <c r="V171" s="488">
        <v>4</v>
      </c>
      <c r="W171" s="488">
        <v>14</v>
      </c>
      <c r="X171" s="488">
        <v>16</v>
      </c>
      <c r="Y171" s="488">
        <v>140</v>
      </c>
      <c r="Z171" s="157" t="str">
        <f t="shared" si="24"/>
        <v>17,15</v>
      </c>
      <c r="AO171"/>
      <c r="BC171" s="488"/>
    </row>
    <row r="172" spans="21:55" ht="9.75" customHeight="1">
      <c r="U172" s="490">
        <v>168</v>
      </c>
      <c r="V172" s="488">
        <v>4</v>
      </c>
      <c r="W172" s="488">
        <v>15</v>
      </c>
      <c r="X172" s="488">
        <v>16</v>
      </c>
      <c r="Y172" s="488">
        <v>140</v>
      </c>
      <c r="Z172" s="157" t="str">
        <f t="shared" si="24"/>
        <v>17,16</v>
      </c>
      <c r="AO172"/>
      <c r="BC172" s="488"/>
    </row>
    <row r="173" spans="21:55" ht="9.75" customHeight="1">
      <c r="U173" s="490">
        <v>169</v>
      </c>
      <c r="V173" s="488">
        <v>4</v>
      </c>
      <c r="W173" s="488">
        <v>16</v>
      </c>
      <c r="X173" s="488">
        <v>16</v>
      </c>
      <c r="Y173" s="488">
        <v>140</v>
      </c>
      <c r="Z173" s="157" t="str">
        <f t="shared" si="24"/>
        <v>17,17</v>
      </c>
      <c r="AO173"/>
      <c r="BC173" s="488"/>
    </row>
    <row r="174" spans="21:55" ht="9.75" customHeight="1">
      <c r="AO174"/>
    </row>
    <row r="175" spans="21:55" ht="9.75" customHeight="1">
      <c r="AO175"/>
    </row>
    <row r="176" spans="21:55" ht="9.75" customHeight="1">
      <c r="AO176"/>
    </row>
    <row r="177" spans="41:41" ht="9.75" customHeight="1">
      <c r="AO177"/>
    </row>
    <row r="178" spans="41:41" ht="9.75" customHeight="1">
      <c r="AO178"/>
    </row>
    <row r="179" spans="41:41" ht="9.75" customHeight="1">
      <c r="AO179"/>
    </row>
    <row r="180" spans="41:41" ht="9.75" customHeight="1">
      <c r="AO180"/>
    </row>
    <row r="181" spans="41:41" ht="9.75" customHeight="1">
      <c r="AO181"/>
    </row>
    <row r="182" spans="41:41" ht="9.75" customHeight="1">
      <c r="AO182"/>
    </row>
    <row r="183" spans="41:41" ht="9.75" customHeight="1">
      <c r="AO183"/>
    </row>
    <row r="184" spans="41:41" ht="9.75" customHeight="1">
      <c r="AO184"/>
    </row>
    <row r="185" spans="41:41" ht="9.75" customHeight="1">
      <c r="AO185"/>
    </row>
    <row r="186" spans="41:41" ht="9.75" customHeight="1">
      <c r="AO186"/>
    </row>
    <row r="187" spans="41:41" ht="9.75" customHeight="1">
      <c r="AO187"/>
    </row>
    <row r="188" spans="41:41" ht="9.75" customHeight="1">
      <c r="AO188"/>
    </row>
    <row r="189" spans="41:41" ht="9.75" customHeight="1">
      <c r="AO189"/>
    </row>
    <row r="190" spans="41:41" ht="9.75" customHeight="1">
      <c r="AO190"/>
    </row>
    <row r="191" spans="41:41" ht="9.75" customHeight="1">
      <c r="AO191"/>
    </row>
    <row r="192" spans="41:41" ht="9.75" customHeight="1">
      <c r="AO192"/>
    </row>
    <row r="193" spans="41:41" ht="9.75" customHeight="1">
      <c r="AO193"/>
    </row>
    <row r="194" spans="41:41" ht="9.75" customHeight="1">
      <c r="AO194"/>
    </row>
    <row r="195" spans="41:41" ht="9.75" customHeight="1">
      <c r="AO195"/>
    </row>
    <row r="196" spans="41:41" ht="9.75" customHeight="1">
      <c r="AO196"/>
    </row>
    <row r="197" spans="41:41" ht="9.75" customHeight="1">
      <c r="AO197"/>
    </row>
    <row r="198" spans="41:41" ht="9.75" customHeight="1">
      <c r="AO198"/>
    </row>
    <row r="199" spans="41:41" ht="9.75" customHeight="1">
      <c r="AO199"/>
    </row>
    <row r="200" spans="41:41" ht="9.75" customHeight="1">
      <c r="AO200"/>
    </row>
    <row r="201" spans="41:41" ht="9.75" customHeight="1">
      <c r="AO201"/>
    </row>
    <row r="202" spans="41:41" ht="9.75" customHeight="1">
      <c r="AO202"/>
    </row>
    <row r="203" spans="41:41" ht="9.75" customHeight="1">
      <c r="AO203"/>
    </row>
    <row r="204" spans="41:41" ht="9.75" customHeight="1">
      <c r="AO204"/>
    </row>
    <row r="205" spans="41:41" ht="9.75" customHeight="1">
      <c r="AO205"/>
    </row>
    <row r="206" spans="41:41" ht="9.75" customHeight="1">
      <c r="AO206"/>
    </row>
    <row r="207" spans="41:41" ht="9.75" customHeight="1">
      <c r="AO207"/>
    </row>
    <row r="208" spans="41:41" ht="9.75" customHeight="1">
      <c r="AO208"/>
    </row>
    <row r="209" spans="41:41" ht="9.75" customHeight="1">
      <c r="AO209"/>
    </row>
    <row r="210" spans="41:41" ht="9.75" customHeight="1">
      <c r="AO210"/>
    </row>
    <row r="211" spans="41:41" ht="9.75" customHeight="1">
      <c r="AO211"/>
    </row>
    <row r="212" spans="41:41" ht="9.75" customHeight="1">
      <c r="AO212"/>
    </row>
    <row r="213" spans="41:41" ht="9.75" customHeight="1">
      <c r="AO213"/>
    </row>
    <row r="214" spans="41:41" ht="9.75" customHeight="1">
      <c r="AO214"/>
    </row>
    <row r="215" spans="41:41" ht="9.75" customHeight="1">
      <c r="AO215"/>
    </row>
    <row r="216" spans="41:41" ht="9.75" customHeight="1">
      <c r="AO216"/>
    </row>
    <row r="217" spans="41:41" ht="9.75" customHeight="1">
      <c r="AO217"/>
    </row>
    <row r="218" spans="41:41" ht="9.75" customHeight="1">
      <c r="AO218"/>
    </row>
    <row r="219" spans="41:41" ht="9.75" customHeight="1">
      <c r="AO219"/>
    </row>
    <row r="220" spans="41:41" ht="9.75" customHeight="1">
      <c r="AO220"/>
    </row>
    <row r="221" spans="41:41" ht="9.75" customHeight="1">
      <c r="AO221"/>
    </row>
    <row r="222" spans="41:41" ht="9.75" customHeight="1">
      <c r="AO222"/>
    </row>
    <row r="223" spans="41:41" ht="9.75" customHeight="1">
      <c r="AO223"/>
    </row>
    <row r="224" spans="41:41" ht="9.75" customHeight="1">
      <c r="AO224"/>
    </row>
    <row r="225" spans="41:41" ht="9.75" customHeight="1">
      <c r="AO225"/>
    </row>
    <row r="226" spans="41:41" ht="9.75" customHeight="1">
      <c r="AO226"/>
    </row>
    <row r="227" spans="41:41" ht="9.75" customHeight="1">
      <c r="AO227"/>
    </row>
    <row r="228" spans="41:41" ht="9.75" customHeight="1">
      <c r="AO228"/>
    </row>
    <row r="229" spans="41:41" ht="9.75" customHeight="1">
      <c r="AO229"/>
    </row>
  </sheetData>
  <conditionalFormatting sqref="A4:A2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{2B56D116-A8CA-4515-9B6B-D19FD957869C}</x14:id>
        </ext>
      </extLst>
    </cfRule>
  </conditionalFormatting>
  <conditionalFormatting sqref="B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E44 D43:E4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{DEA803FB-2371-4228-BEB8-0160CC06AA10}</x14:id>
        </ext>
      </extLst>
    </cfRule>
  </conditionalFormatting>
  <conditionalFormatting sqref="C4:S2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:S3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S5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60 AP4:AP60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6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{D5E2E0DC-3351-4575-94A2-395D1AE14668}</x14:id>
        </ext>
      </extLst>
    </cfRule>
  </conditionalFormatting>
  <conditionalFormatting sqref="AT4:AU8">
    <cfRule type="colorScale" priority="4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{994EA83E-6962-4D6B-B170-DE00EC7E45C4}</x14:id>
        </ext>
      </extLst>
    </cfRule>
  </conditionalFormatting>
  <conditionalFormatting sqref="AX9:AZ9">
    <cfRule type="cellIs" dxfId="1" priority="3" operator="greaterThan">
      <formula>1</formula>
    </cfRule>
  </conditionalFormatting>
  <conditionalFormatting sqref="AY6:AZ8 AY4:AY5 AZ3:AZ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56D116-A8CA-4515-9B6B-D19FD95786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A4:A20</xm:sqref>
        </x14:conditionalFormatting>
        <x14:conditionalFormatting xmlns:xm="http://schemas.microsoft.com/office/excel/2006/main">
          <x14:cfRule type="dataBar" id="{DEA803FB-2371-4228-BEB8-0160CC06AA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5E2E0DC-3351-4575-94A2-395D1AE146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AQ4:AR60</xm:sqref>
        </x14:conditionalFormatting>
        <x14:conditionalFormatting xmlns:xm="http://schemas.microsoft.com/office/excel/2006/main">
          <x14:cfRule type="dataBar" id="{994EA83E-6962-4D6B-B170-DE00EC7E45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E7A-E7FA-4F9E-9478-E7127140FC3A}">
  <dimension ref="A2:E44"/>
  <sheetViews>
    <sheetView topLeftCell="A6" workbookViewId="0">
      <selection activeCell="I43" sqref="I43"/>
    </sheetView>
  </sheetViews>
  <sheetFormatPr defaultRowHeight="15"/>
  <cols>
    <col min="2" max="4" width="20.85546875" bestFit="1" customWidth="1"/>
  </cols>
  <sheetData>
    <row r="2" spans="1:5">
      <c r="B2" s="237" t="s">
        <v>3</v>
      </c>
      <c r="C2" s="240">
        <v>1</v>
      </c>
      <c r="D2" s="237" t="s">
        <v>4</v>
      </c>
      <c r="E2" s="301">
        <v>1</v>
      </c>
    </row>
    <row r="3" spans="1:5">
      <c r="B3" s="238" t="s">
        <v>2</v>
      </c>
      <c r="C3" s="241">
        <v>100</v>
      </c>
      <c r="D3" s="238" t="s">
        <v>5</v>
      </c>
      <c r="E3" s="302">
        <v>10</v>
      </c>
    </row>
    <row r="4" spans="1:5">
      <c r="B4" s="239" t="s">
        <v>1</v>
      </c>
      <c r="C4" s="242">
        <v>30</v>
      </c>
      <c r="D4" s="239" t="s">
        <v>26</v>
      </c>
      <c r="E4" s="242">
        <v>125</v>
      </c>
    </row>
    <row r="6" spans="1:5">
      <c r="B6">
        <v>0</v>
      </c>
      <c r="C6">
        <v>1</v>
      </c>
      <c r="D6">
        <v>2</v>
      </c>
    </row>
    <row r="7" spans="1:5">
      <c r="A7">
        <v>0</v>
      </c>
      <c r="B7" s="20" t="s">
        <v>564</v>
      </c>
      <c r="C7" s="20" t="s">
        <v>564</v>
      </c>
      <c r="D7" s="20" t="s">
        <v>564</v>
      </c>
    </row>
    <row r="8" spans="1:5">
      <c r="A8">
        <v>1</v>
      </c>
      <c r="B8" s="20" t="s">
        <v>565</v>
      </c>
      <c r="C8" s="20" t="s">
        <v>565</v>
      </c>
      <c r="D8" s="20" t="s">
        <v>565</v>
      </c>
    </row>
    <row r="9" spans="1:5">
      <c r="A9">
        <v>2</v>
      </c>
      <c r="B9" s="20" t="s">
        <v>566</v>
      </c>
      <c r="C9" s="20" t="s">
        <v>566</v>
      </c>
      <c r="D9" s="20" t="s">
        <v>566</v>
      </c>
    </row>
    <row r="10" spans="1:5">
      <c r="A10">
        <v>3</v>
      </c>
      <c r="B10" s="20" t="s">
        <v>567</v>
      </c>
      <c r="C10" s="20" t="s">
        <v>567</v>
      </c>
      <c r="D10" s="20" t="s">
        <v>567</v>
      </c>
    </row>
    <row r="11" spans="1:5">
      <c r="A11">
        <v>4</v>
      </c>
      <c r="B11" s="20" t="s">
        <v>568</v>
      </c>
      <c r="C11" s="20" t="s">
        <v>568</v>
      </c>
      <c r="D11" s="20" t="s">
        <v>568</v>
      </c>
    </row>
    <row r="12" spans="1:5">
      <c r="A12">
        <v>5</v>
      </c>
      <c r="B12" s="20" t="s">
        <v>569</v>
      </c>
      <c r="C12" s="20" t="s">
        <v>569</v>
      </c>
      <c r="D12" s="20" t="s">
        <v>569</v>
      </c>
    </row>
    <row r="13" spans="1:5">
      <c r="A13">
        <v>6</v>
      </c>
      <c r="B13" s="20" t="s">
        <v>570</v>
      </c>
      <c r="C13" s="20" t="s">
        <v>570</v>
      </c>
      <c r="D13" s="20" t="s">
        <v>570</v>
      </c>
    </row>
    <row r="14" spans="1:5">
      <c r="A14">
        <v>7</v>
      </c>
      <c r="B14" s="20" t="s">
        <v>571</v>
      </c>
      <c r="C14" s="20" t="s">
        <v>571</v>
      </c>
      <c r="D14" s="20" t="s">
        <v>571</v>
      </c>
    </row>
    <row r="15" spans="1:5">
      <c r="A15">
        <v>8</v>
      </c>
      <c r="B15" s="20" t="s">
        <v>572</v>
      </c>
      <c r="C15" s="20" t="s">
        <v>572</v>
      </c>
      <c r="D15" s="20" t="s">
        <v>572</v>
      </c>
    </row>
    <row r="16" spans="1:5">
      <c r="A16">
        <v>9</v>
      </c>
      <c r="B16" s="20" t="s">
        <v>573</v>
      </c>
      <c r="C16" s="20" t="s">
        <v>573</v>
      </c>
      <c r="D16" s="20" t="s">
        <v>573</v>
      </c>
    </row>
    <row r="17" spans="1:4">
      <c r="A17">
        <v>10</v>
      </c>
      <c r="B17" s="20" t="s">
        <v>574</v>
      </c>
      <c r="C17" s="20" t="s">
        <v>574</v>
      </c>
      <c r="D17" s="20" t="s">
        <v>574</v>
      </c>
    </row>
    <row r="18" spans="1:4">
      <c r="A18">
        <v>11</v>
      </c>
      <c r="B18" s="20" t="s">
        <v>575</v>
      </c>
      <c r="C18" s="20" t="s">
        <v>575</v>
      </c>
      <c r="D18" s="20" t="s">
        <v>575</v>
      </c>
    </row>
    <row r="19" spans="1:4">
      <c r="A19">
        <v>12</v>
      </c>
      <c r="B19" s="20" t="s">
        <v>576</v>
      </c>
      <c r="C19" s="20" t="s">
        <v>576</v>
      </c>
      <c r="D19" s="20" t="s">
        <v>576</v>
      </c>
    </row>
    <row r="20" spans="1:4">
      <c r="A20">
        <v>13</v>
      </c>
      <c r="B20" s="20" t="s">
        <v>577</v>
      </c>
      <c r="C20" s="20" t="s">
        <v>577</v>
      </c>
      <c r="D20" s="20" t="s">
        <v>577</v>
      </c>
    </row>
    <row r="21" spans="1:4">
      <c r="A21">
        <v>14</v>
      </c>
      <c r="B21" s="20" t="s">
        <v>578</v>
      </c>
      <c r="C21" s="20" t="s">
        <v>578</v>
      </c>
      <c r="D21" s="20" t="s">
        <v>578</v>
      </c>
    </row>
    <row r="22" spans="1:4">
      <c r="A22">
        <v>15</v>
      </c>
      <c r="B22" s="20" t="s">
        <v>579</v>
      </c>
      <c r="C22" s="20" t="s">
        <v>579</v>
      </c>
      <c r="D22" s="20" t="s">
        <v>579</v>
      </c>
    </row>
    <row r="23" spans="1:4">
      <c r="A23">
        <v>16</v>
      </c>
      <c r="B23" s="20" t="s">
        <v>580</v>
      </c>
      <c r="C23" s="20" t="s">
        <v>580</v>
      </c>
      <c r="D23" s="20" t="s">
        <v>580</v>
      </c>
    </row>
    <row r="24" spans="1:4">
      <c r="A24">
        <v>17</v>
      </c>
      <c r="B24" s="20" t="s">
        <v>581</v>
      </c>
      <c r="C24" s="20" t="s">
        <v>581</v>
      </c>
      <c r="D24" s="20" t="s">
        <v>581</v>
      </c>
    </row>
    <row r="25" spans="1:4">
      <c r="A25">
        <v>18</v>
      </c>
      <c r="B25" s="20" t="s">
        <v>582</v>
      </c>
      <c r="C25" s="20" t="s">
        <v>582</v>
      </c>
      <c r="D25" s="20" t="s">
        <v>582</v>
      </c>
    </row>
    <row r="26" spans="1:4">
      <c r="A26">
        <v>19</v>
      </c>
      <c r="B26" s="20" t="s">
        <v>583</v>
      </c>
      <c r="C26" s="20" t="s">
        <v>583</v>
      </c>
      <c r="D26" s="20" t="s">
        <v>583</v>
      </c>
    </row>
    <row r="27" spans="1:4">
      <c r="A27">
        <v>20</v>
      </c>
      <c r="B27" s="20" t="s">
        <v>584</v>
      </c>
      <c r="C27" s="20" t="s">
        <v>584</v>
      </c>
      <c r="D27" s="20" t="s">
        <v>584</v>
      </c>
    </row>
    <row r="28" spans="1:4">
      <c r="A28" s="20">
        <v>21</v>
      </c>
      <c r="B28" s="20" t="s">
        <v>585</v>
      </c>
      <c r="C28" s="20" t="s">
        <v>585</v>
      </c>
      <c r="D28" s="20" t="s">
        <v>585</v>
      </c>
    </row>
    <row r="29" spans="1:4">
      <c r="A29">
        <v>22</v>
      </c>
      <c r="B29" s="20" t="s">
        <v>586</v>
      </c>
      <c r="C29" s="20" t="s">
        <v>586</v>
      </c>
      <c r="D29" s="20" t="s">
        <v>586</v>
      </c>
    </row>
    <row r="30" spans="1:4">
      <c r="A30">
        <v>23</v>
      </c>
      <c r="B30" s="20" t="s">
        <v>587</v>
      </c>
      <c r="C30" s="20" t="s">
        <v>587</v>
      </c>
      <c r="D30" s="20" t="s">
        <v>587</v>
      </c>
    </row>
    <row r="31" spans="1:4">
      <c r="A31">
        <v>24</v>
      </c>
      <c r="B31" s="20" t="s">
        <v>588</v>
      </c>
      <c r="C31" s="20" t="s">
        <v>588</v>
      </c>
      <c r="D31" s="20" t="s">
        <v>588</v>
      </c>
    </row>
    <row r="32" spans="1:4">
      <c r="A32">
        <v>25</v>
      </c>
      <c r="B32" s="20" t="s">
        <v>589</v>
      </c>
      <c r="C32" s="20" t="s">
        <v>589</v>
      </c>
      <c r="D32" s="20" t="s">
        <v>589</v>
      </c>
    </row>
    <row r="33" spans="1:4">
      <c r="A33">
        <v>26</v>
      </c>
      <c r="B33" s="20" t="s">
        <v>590</v>
      </c>
      <c r="C33" s="20" t="s">
        <v>590</v>
      </c>
      <c r="D33" s="20" t="s">
        <v>590</v>
      </c>
    </row>
    <row r="34" spans="1:4">
      <c r="A34">
        <v>27</v>
      </c>
      <c r="B34" s="20" t="s">
        <v>591</v>
      </c>
      <c r="C34" s="20" t="s">
        <v>591</v>
      </c>
      <c r="D34" s="20" t="s">
        <v>591</v>
      </c>
    </row>
    <row r="35" spans="1:4">
      <c r="A35">
        <v>28</v>
      </c>
      <c r="B35" s="20" t="s">
        <v>592</v>
      </c>
      <c r="C35" s="20" t="s">
        <v>592</v>
      </c>
      <c r="D35" s="20" t="s">
        <v>592</v>
      </c>
    </row>
    <row r="36" spans="1:4">
      <c r="A36">
        <v>29</v>
      </c>
    </row>
    <row r="37" spans="1:4">
      <c r="A37" s="20">
        <v>30</v>
      </c>
    </row>
    <row r="38" spans="1:4">
      <c r="A38">
        <v>31</v>
      </c>
    </row>
    <row r="39" spans="1:4">
      <c r="A39">
        <v>32</v>
      </c>
    </row>
    <row r="40" spans="1:4">
      <c r="A40">
        <v>33</v>
      </c>
    </row>
    <row r="41" spans="1:4">
      <c r="A41">
        <v>34</v>
      </c>
    </row>
    <row r="42" spans="1:4">
      <c r="A42">
        <v>35</v>
      </c>
    </row>
    <row r="43" spans="1:4">
      <c r="A43">
        <v>36</v>
      </c>
    </row>
    <row r="44" spans="1:4">
      <c r="A44">
        <v>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B4DCD-6A74-48F8-A48B-79E9EEF206E5}">
  <dimension ref="A1:CC285"/>
  <sheetViews>
    <sheetView zoomScale="145" zoomScaleNormal="145" workbookViewId="0">
      <selection activeCell="AQ44" sqref="AQ44"/>
    </sheetView>
  </sheetViews>
  <sheetFormatPr defaultRowHeight="6.9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489" bestFit="1" customWidth="1"/>
    <col min="22" max="22" width="2" style="489" bestFit="1" customWidth="1"/>
    <col min="23" max="24" width="3" style="489" bestFit="1" customWidth="1"/>
    <col min="25" max="25" width="4" style="489" bestFit="1" customWidth="1"/>
    <col min="26" max="26" width="3" style="489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489" customWidth="1"/>
    <col min="42" max="44" width="2.7109375" customWidth="1"/>
    <col min="45" max="52" width="2.5703125" style="496" customWidth="1"/>
    <col min="53" max="53" width="2.140625" customWidth="1"/>
    <col min="54" max="67" width="2.42578125" customWidth="1"/>
    <col min="68" max="68" width="4.42578125" customWidth="1"/>
    <col min="69" max="81" width="2.42578125" customWidth="1"/>
  </cols>
  <sheetData>
    <row r="1" spans="1:81" ht="11.25" customHeight="1">
      <c r="A1" s="491" t="s">
        <v>704</v>
      </c>
      <c r="B1" s="99" t="s">
        <v>701</v>
      </c>
      <c r="C1" s="99"/>
      <c r="D1" s="99"/>
      <c r="E1" s="491"/>
      <c r="F1" s="491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99" t="s">
        <v>705</v>
      </c>
      <c r="V1" s="511"/>
      <c r="W1" s="511"/>
      <c r="X1" s="488"/>
      <c r="Y1" s="488"/>
      <c r="Z1" s="488"/>
      <c r="AA1" s="491"/>
      <c r="AB1" s="491" t="s">
        <v>736</v>
      </c>
      <c r="AC1" s="491"/>
      <c r="AD1" s="491"/>
      <c r="AE1" s="491"/>
      <c r="AF1" s="491"/>
      <c r="AG1" s="491"/>
      <c r="AH1" s="93">
        <f>MAX(AH4:AH60)</f>
        <v>102</v>
      </c>
      <c r="AI1" s="491"/>
      <c r="AJ1" s="93"/>
      <c r="AK1" s="491"/>
      <c r="AL1" s="518" t="s">
        <v>793</v>
      </c>
      <c r="AM1" s="93" t="s">
        <v>9</v>
      </c>
      <c r="AN1" s="93" t="s">
        <v>7</v>
      </c>
      <c r="AO1" s="491"/>
      <c r="AP1" s="491"/>
      <c r="AQ1" s="491"/>
      <c r="AR1" s="491"/>
      <c r="AS1" s="99" t="s">
        <v>747</v>
      </c>
      <c r="AT1" s="515"/>
      <c r="AU1" s="515"/>
      <c r="AV1" s="515"/>
      <c r="AW1" s="497"/>
      <c r="AX1" s="497"/>
      <c r="AY1" s="497"/>
      <c r="AZ1" s="497"/>
      <c r="BA1" s="491"/>
      <c r="BB1" s="99" t="s">
        <v>746</v>
      </c>
      <c r="BC1" s="99"/>
      <c r="BD1" s="99"/>
      <c r="BE1" s="99"/>
      <c r="BF1" s="99"/>
      <c r="BG1" s="491"/>
      <c r="BH1" s="491"/>
      <c r="BI1" s="491"/>
      <c r="BJ1" s="491"/>
      <c r="BK1" s="491"/>
      <c r="BL1" s="491"/>
      <c r="BM1" s="491"/>
      <c r="BN1" s="491"/>
      <c r="BO1" s="491"/>
      <c r="BP1" s="491"/>
      <c r="BQ1" s="491"/>
      <c r="BR1" s="491"/>
      <c r="BS1" s="491"/>
      <c r="BT1" s="491"/>
      <c r="BU1" s="491"/>
      <c r="BV1" s="491"/>
      <c r="BW1" s="491"/>
      <c r="BX1" s="491"/>
      <c r="BY1" s="491"/>
      <c r="BZ1" s="491"/>
      <c r="CA1" s="491"/>
      <c r="CB1" s="491"/>
      <c r="CC1" s="491"/>
    </row>
    <row r="2" spans="1:81" ht="6.95" customHeight="1">
      <c r="A2" s="491" t="s">
        <v>702</v>
      </c>
      <c r="B2" s="491" t="s">
        <v>55</v>
      </c>
      <c r="C2" s="487">
        <v>250</v>
      </c>
      <c r="D2" s="487">
        <v>1000</v>
      </c>
      <c r="E2" s="487">
        <v>1000</v>
      </c>
      <c r="F2" s="487">
        <v>1000</v>
      </c>
      <c r="G2" s="487">
        <v>1000</v>
      </c>
      <c r="H2" s="487">
        <v>1000</v>
      </c>
      <c r="I2" s="487">
        <v>500</v>
      </c>
      <c r="J2" s="487">
        <v>500</v>
      </c>
      <c r="K2" s="487">
        <v>500</v>
      </c>
      <c r="L2" s="487">
        <v>500</v>
      </c>
      <c r="M2" s="487">
        <v>500</v>
      </c>
      <c r="N2" s="487">
        <v>1000</v>
      </c>
      <c r="O2" s="487">
        <v>1000</v>
      </c>
      <c r="P2" s="487">
        <v>1000</v>
      </c>
      <c r="Q2" s="487">
        <v>1000</v>
      </c>
      <c r="R2" s="487">
        <v>1000</v>
      </c>
      <c r="S2" s="487">
        <v>250</v>
      </c>
      <c r="T2" s="109"/>
      <c r="U2" s="488"/>
      <c r="V2" s="488"/>
      <c r="W2" s="488"/>
      <c r="X2" s="488"/>
      <c r="Y2" s="285">
        <v>0</v>
      </c>
      <c r="Z2" s="285">
        <v>1</v>
      </c>
      <c r="AA2" s="109"/>
      <c r="AB2" s="109"/>
      <c r="AC2" s="109"/>
      <c r="AD2" s="109"/>
      <c r="AE2" s="109"/>
      <c r="AF2" s="519"/>
      <c r="AG2" s="519" t="s">
        <v>794</v>
      </c>
      <c r="AH2" s="93">
        <f>_xlfn.MINIFS(AH4:AH60,AH4:AH60,"&lt;&gt;0")</f>
        <v>97</v>
      </c>
      <c r="AI2" s="93" t="s">
        <v>20</v>
      </c>
      <c r="AJ2" s="93" t="s">
        <v>20</v>
      </c>
      <c r="AK2" s="93" t="s">
        <v>20</v>
      </c>
      <c r="AL2" s="93" t="s">
        <v>34</v>
      </c>
      <c r="AM2" s="93">
        <v>20</v>
      </c>
      <c r="AN2" s="93">
        <f>COUNT(AN4:AN60)</f>
        <v>57</v>
      </c>
      <c r="AO2" s="285"/>
      <c r="AP2" s="109"/>
      <c r="AQ2" s="109"/>
      <c r="AR2" s="109"/>
      <c r="AS2" s="497"/>
      <c r="AT2" s="497"/>
      <c r="AU2" s="497"/>
      <c r="AV2" s="497"/>
      <c r="AW2" s="497"/>
      <c r="AX2" s="497"/>
      <c r="AY2" s="497"/>
      <c r="AZ2" s="497"/>
      <c r="BA2" s="109"/>
      <c r="BB2" s="511">
        <v>7</v>
      </c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</row>
    <row r="3" spans="1:81" ht="6.95" customHeight="1">
      <c r="A3" s="491" t="s">
        <v>703</v>
      </c>
      <c r="B3" s="109"/>
      <c r="C3" s="493">
        <v>0</v>
      </c>
      <c r="D3" s="493">
        <v>1</v>
      </c>
      <c r="E3" s="493">
        <v>2</v>
      </c>
      <c r="F3" s="493">
        <v>3</v>
      </c>
      <c r="G3" s="493">
        <v>4</v>
      </c>
      <c r="H3" s="493">
        <v>5</v>
      </c>
      <c r="I3" s="493">
        <v>6</v>
      </c>
      <c r="J3" s="493">
        <v>7</v>
      </c>
      <c r="K3" s="493">
        <v>8</v>
      </c>
      <c r="L3" s="493">
        <v>9</v>
      </c>
      <c r="M3" s="493">
        <v>10</v>
      </c>
      <c r="N3" s="493">
        <v>11</v>
      </c>
      <c r="O3" s="493">
        <v>12</v>
      </c>
      <c r="P3" s="493">
        <v>13</v>
      </c>
      <c r="Q3" s="493">
        <v>14</v>
      </c>
      <c r="R3" s="493">
        <v>15</v>
      </c>
      <c r="S3" s="493">
        <v>16</v>
      </c>
      <c r="T3" s="109"/>
      <c r="U3" s="490"/>
      <c r="V3" s="490">
        <v>0</v>
      </c>
      <c r="W3" s="490">
        <v>1</v>
      </c>
      <c r="X3" s="490">
        <v>2</v>
      </c>
      <c r="Y3" s="490">
        <v>3</v>
      </c>
      <c r="Z3" s="490"/>
      <c r="AA3" s="109"/>
      <c r="AB3" s="58"/>
      <c r="AC3" s="58" t="s">
        <v>400</v>
      </c>
      <c r="AD3" s="58" t="s">
        <v>387</v>
      </c>
      <c r="AE3" s="58" t="s">
        <v>388</v>
      </c>
      <c r="AF3" s="93" t="s">
        <v>389</v>
      </c>
      <c r="AG3" s="93" t="s">
        <v>390</v>
      </c>
      <c r="AH3" s="93" t="s">
        <v>391</v>
      </c>
      <c r="AI3" s="93" t="s">
        <v>392</v>
      </c>
      <c r="AJ3" s="93" t="s">
        <v>393</v>
      </c>
      <c r="AK3" s="93" t="s">
        <v>394</v>
      </c>
      <c r="AL3" s="58" t="s">
        <v>397</v>
      </c>
      <c r="AM3" s="58" t="s">
        <v>398</v>
      </c>
      <c r="AN3" s="58" t="s">
        <v>399</v>
      </c>
      <c r="AO3" s="285">
        <v>2</v>
      </c>
      <c r="AP3" s="109"/>
      <c r="AQ3" s="109"/>
      <c r="AR3" s="109"/>
      <c r="AS3" s="497"/>
      <c r="AT3" s="513">
        <f>AV57</f>
        <v>130</v>
      </c>
      <c r="AU3" s="497"/>
      <c r="AV3" s="497"/>
      <c r="AW3" s="497"/>
      <c r="AX3" s="487" t="s">
        <v>706</v>
      </c>
      <c r="AY3" s="497"/>
      <c r="AZ3" s="351">
        <v>1</v>
      </c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</row>
    <row r="4" spans="1:81" ht="6.95" customHeight="1">
      <c r="A4" s="93">
        <v>250</v>
      </c>
      <c r="B4" s="493">
        <v>0</v>
      </c>
      <c r="C4" s="369">
        <v>160</v>
      </c>
      <c r="D4" s="369">
        <v>159.01960784313701</v>
      </c>
      <c r="E4" s="369">
        <v>157.450980392156</v>
      </c>
      <c r="F4" s="369">
        <v>155.88235294117601</v>
      </c>
      <c r="G4" s="369">
        <v>154.31372549019599</v>
      </c>
      <c r="H4" s="369">
        <v>152.74509803921501</v>
      </c>
      <c r="I4" s="369">
        <v>151.56862745097999</v>
      </c>
      <c r="J4" s="369">
        <v>150.78431372548999</v>
      </c>
      <c r="K4" s="369">
        <v>150</v>
      </c>
      <c r="L4" s="369">
        <v>149.21568627450901</v>
      </c>
      <c r="M4" s="369">
        <v>148.43137254901899</v>
      </c>
      <c r="N4" s="369">
        <v>147.254901960784</v>
      </c>
      <c r="O4" s="369">
        <v>145.68627450980301</v>
      </c>
      <c r="P4" s="369">
        <v>144.117647058823</v>
      </c>
      <c r="Q4" s="369">
        <v>142.54901960784301</v>
      </c>
      <c r="R4" s="369">
        <v>140.980392156862</v>
      </c>
      <c r="S4" s="369">
        <v>140</v>
      </c>
      <c r="T4" s="109"/>
      <c r="U4" s="490">
        <v>0</v>
      </c>
      <c r="V4" s="488">
        <v>0</v>
      </c>
      <c r="W4" s="488">
        <v>0</v>
      </c>
      <c r="X4" s="488">
        <v>0</v>
      </c>
      <c r="Y4" s="488">
        <v>160</v>
      </c>
      <c r="Z4" s="157" t="str">
        <f>_xlfn.CONCAT(X4+1,",",W4+1)</f>
        <v>1,1</v>
      </c>
      <c r="AA4" s="109"/>
      <c r="AB4" s="516">
        <v>0</v>
      </c>
      <c r="AC4" s="516">
        <v>0</v>
      </c>
      <c r="AD4" s="516">
        <v>0</v>
      </c>
      <c r="AE4" s="516" t="s">
        <v>239</v>
      </c>
      <c r="AF4" s="351" t="s">
        <v>707</v>
      </c>
      <c r="AG4" s="351">
        <v>0.1</v>
      </c>
      <c r="AH4" s="351">
        <v>102</v>
      </c>
      <c r="AI4" s="351">
        <v>200</v>
      </c>
      <c r="AJ4" s="351">
        <v>500</v>
      </c>
      <c r="AK4" s="351">
        <v>500</v>
      </c>
      <c r="AL4" s="516">
        <v>0</v>
      </c>
      <c r="AM4" s="516">
        <v>5</v>
      </c>
      <c r="AN4" s="516">
        <v>6</v>
      </c>
      <c r="AO4" s="157" t="str">
        <f>_xlfn.CONCAT(AN4+1,",",AM4+1)</f>
        <v>7,6</v>
      </c>
      <c r="AP4" s="291" t="str">
        <f>IF(AF4=$AF$4,"H","")</f>
        <v>H</v>
      </c>
      <c r="AQ4" s="93">
        <f>$AK4-AI4</f>
        <v>300</v>
      </c>
      <c r="AR4" s="93">
        <f>$AK4-AJ4</f>
        <v>0</v>
      </c>
      <c r="AS4" s="497">
        <v>1</v>
      </c>
      <c r="AT4" s="499">
        <v>102</v>
      </c>
      <c r="AU4" s="322">
        <f>AT4</f>
        <v>102</v>
      </c>
      <c r="AV4" s="322">
        <f>AU4-MIN(AU$4:AU$8)+1</f>
        <v>36</v>
      </c>
      <c r="AW4" s="322">
        <f>AT3-AT4</f>
        <v>28</v>
      </c>
      <c r="AX4" s="500">
        <f t="shared" ref="AX4:AX7" si="0">AW4/SUM($AW$4:$AW$8)</f>
        <v>0.44444444444444442</v>
      </c>
      <c r="AY4" s="351">
        <v>1</v>
      </c>
      <c r="AZ4" s="351">
        <f>AZ3+1</f>
        <v>2</v>
      </c>
      <c r="BA4" s="109"/>
      <c r="BB4" s="487">
        <v>0</v>
      </c>
      <c r="BC4" s="487">
        <v>0</v>
      </c>
      <c r="BD4" s="487">
        <v>1</v>
      </c>
      <c r="BE4" s="487">
        <v>4</v>
      </c>
      <c r="BF4" s="487">
        <v>1000</v>
      </c>
      <c r="BG4" s="487">
        <v>5</v>
      </c>
      <c r="BH4" s="487">
        <v>1.10344799999999E-3</v>
      </c>
      <c r="BI4" s="487">
        <v>123.948269999999</v>
      </c>
      <c r="BJ4" s="487">
        <v>0.5</v>
      </c>
      <c r="BK4" s="487">
        <v>0.5</v>
      </c>
      <c r="BL4" s="487">
        <v>5.0000001000000002E-2</v>
      </c>
      <c r="BM4" s="487">
        <v>1</v>
      </c>
      <c r="BN4" s="487">
        <v>1</v>
      </c>
      <c r="BO4" s="487">
        <v>0</v>
      </c>
      <c r="BP4" s="157" t="str">
        <f>_xlfn.CONCAT(BE4+1,",",BD4+1)</f>
        <v>5,2</v>
      </c>
      <c r="BQ4" s="487"/>
      <c r="BR4" s="487"/>
      <c r="BS4" s="487"/>
      <c r="BT4" s="487"/>
      <c r="BU4" s="487"/>
      <c r="BV4" s="487"/>
      <c r="BW4" s="487"/>
      <c r="BX4" s="487"/>
      <c r="BY4" s="487"/>
      <c r="BZ4" s="487"/>
      <c r="CA4" s="487"/>
      <c r="CB4" s="487"/>
      <c r="CC4" s="487"/>
    </row>
    <row r="5" spans="1:81" ht="6.95" customHeight="1">
      <c r="A5" s="93">
        <v>1000</v>
      </c>
      <c r="B5" s="493">
        <f>B4+1</f>
        <v>1</v>
      </c>
      <c r="C5" s="369">
        <v>160</v>
      </c>
      <c r="D5" s="369">
        <v>159.01960784313701</v>
      </c>
      <c r="E5" s="369">
        <v>157.450980392156</v>
      </c>
      <c r="F5" s="369">
        <v>155.88235294117601</v>
      </c>
      <c r="G5" s="369">
        <v>154.31372549019599</v>
      </c>
      <c r="H5" s="369">
        <v>152.74509803921501</v>
      </c>
      <c r="I5" s="369">
        <v>151.56862745097999</v>
      </c>
      <c r="J5" s="369">
        <v>150.78431372548999</v>
      </c>
      <c r="K5" s="369">
        <v>150</v>
      </c>
      <c r="L5" s="369">
        <v>149.21568627450901</v>
      </c>
      <c r="M5" s="369">
        <v>148.43137254901899</v>
      </c>
      <c r="N5" s="369">
        <v>147.254901960784</v>
      </c>
      <c r="O5" s="369">
        <v>145.68627450980301</v>
      </c>
      <c r="P5" s="369">
        <v>144.117647058823</v>
      </c>
      <c r="Q5" s="369">
        <v>142.54901960784301</v>
      </c>
      <c r="R5" s="369">
        <v>140.980392156862</v>
      </c>
      <c r="S5" s="369">
        <v>140</v>
      </c>
      <c r="T5" s="109"/>
      <c r="U5" s="490">
        <v>1</v>
      </c>
      <c r="V5" s="488">
        <v>0</v>
      </c>
      <c r="W5" s="488">
        <v>1</v>
      </c>
      <c r="X5" s="488">
        <v>0</v>
      </c>
      <c r="Y5" s="488">
        <v>160</v>
      </c>
      <c r="Z5" s="157" t="str">
        <f t="shared" ref="Z5:Z68" si="1">_xlfn.CONCAT(X5+1,",",W5+1)</f>
        <v>1,2</v>
      </c>
      <c r="AA5" s="109"/>
      <c r="AB5" s="516">
        <v>1</v>
      </c>
      <c r="AC5" s="516">
        <v>0</v>
      </c>
      <c r="AD5" s="516">
        <v>1</v>
      </c>
      <c r="AE5" s="516" t="s">
        <v>246</v>
      </c>
      <c r="AF5" s="351" t="s">
        <v>707</v>
      </c>
      <c r="AG5" s="351">
        <v>0.1</v>
      </c>
      <c r="AH5" s="351">
        <v>102</v>
      </c>
      <c r="AI5" s="351">
        <v>200</v>
      </c>
      <c r="AJ5" s="351">
        <v>500</v>
      </c>
      <c r="AK5" s="351">
        <v>500</v>
      </c>
      <c r="AL5" s="516">
        <v>0</v>
      </c>
      <c r="AM5" s="516">
        <v>6</v>
      </c>
      <c r="AN5" s="516">
        <v>5</v>
      </c>
      <c r="AO5" s="157" t="str">
        <f t="shared" ref="AO5:AO68" si="2">_xlfn.CONCAT(AN5+1,",",AM5+1)</f>
        <v>6,7</v>
      </c>
      <c r="AP5" s="291" t="str">
        <f t="shared" ref="AP5:AP68" si="3">IF(AF5=$AF$4,"H","")</f>
        <v>H</v>
      </c>
      <c r="AQ5" s="93">
        <f t="shared" ref="AQ5:AR60" si="4">$AK5-AI5</f>
        <v>300</v>
      </c>
      <c r="AR5" s="93">
        <f t="shared" si="4"/>
        <v>0</v>
      </c>
      <c r="AS5" s="497">
        <v>2</v>
      </c>
      <c r="AT5" s="495">
        <v>97</v>
      </c>
      <c r="AU5" s="322">
        <f t="shared" ref="AU5:AU8" si="5">AT5</f>
        <v>97</v>
      </c>
      <c r="AV5" s="322">
        <f>AU5-MIN(AU$4:AU$8)+1</f>
        <v>31</v>
      </c>
      <c r="AW5" s="322">
        <f>AT4-AT5</f>
        <v>5</v>
      </c>
      <c r="AX5" s="500">
        <f t="shared" si="0"/>
        <v>7.9365079365079361E-2</v>
      </c>
      <c r="AY5" s="351">
        <f>AY4+1</f>
        <v>2</v>
      </c>
      <c r="AZ5" s="351">
        <f t="shared" ref="AZ5:AZ8" si="6">AZ4+1</f>
        <v>3</v>
      </c>
      <c r="BA5" s="109"/>
      <c r="BB5" s="487">
        <v>1</v>
      </c>
      <c r="BC5" s="487">
        <v>0</v>
      </c>
      <c r="BD5" s="487">
        <v>2</v>
      </c>
      <c r="BE5" s="487">
        <v>4</v>
      </c>
      <c r="BF5" s="487">
        <v>1000</v>
      </c>
      <c r="BG5" s="487">
        <v>5</v>
      </c>
      <c r="BH5" s="487">
        <v>1.10344799999999E-3</v>
      </c>
      <c r="BI5" s="487">
        <v>122.84483</v>
      </c>
      <c r="BJ5" s="487">
        <v>0.5</v>
      </c>
      <c r="BK5" s="487">
        <v>0.5</v>
      </c>
      <c r="BL5" s="487">
        <v>5.0000001000000002E-2</v>
      </c>
      <c r="BM5" s="487">
        <v>2</v>
      </c>
      <c r="BN5" s="487">
        <v>1</v>
      </c>
      <c r="BO5" s="487">
        <v>0</v>
      </c>
      <c r="BP5" s="157" t="str">
        <f t="shared" ref="BP5:BP25" si="7">_xlfn.CONCAT(BE5+1,",",BD5+1)</f>
        <v>5,3</v>
      </c>
      <c r="BQ5" s="487"/>
      <c r="BR5" s="487"/>
      <c r="BS5" s="487"/>
      <c r="BT5" s="487"/>
      <c r="BU5" s="487"/>
      <c r="BV5" s="487"/>
      <c r="BW5" s="487"/>
      <c r="BX5" s="487"/>
      <c r="BY5" s="487"/>
      <c r="BZ5" s="487"/>
      <c r="CA5" s="487"/>
      <c r="CB5" s="487"/>
      <c r="CC5" s="487"/>
    </row>
    <row r="6" spans="1:81" ht="6.95" customHeight="1">
      <c r="A6" s="93">
        <v>1000</v>
      </c>
      <c r="B6" s="493">
        <f t="shared" ref="B6:B30" si="8">B5+1</f>
        <v>2</v>
      </c>
      <c r="C6" s="369">
        <v>160</v>
      </c>
      <c r="D6" s="369">
        <v>159.01960784313701</v>
      </c>
      <c r="E6" s="369">
        <v>157.450980392156</v>
      </c>
      <c r="F6" s="369">
        <v>155.88235294117601</v>
      </c>
      <c r="G6" s="369">
        <v>154.31372549019599</v>
      </c>
      <c r="H6" s="369">
        <v>152.74509803921501</v>
      </c>
      <c r="I6" s="369">
        <v>151.56862745097999</v>
      </c>
      <c r="J6" s="369">
        <v>150.78431372548999</v>
      </c>
      <c r="K6" s="369">
        <v>150</v>
      </c>
      <c r="L6" s="369">
        <v>149.21568627450901</v>
      </c>
      <c r="M6" s="369">
        <v>148.43137254901899</v>
      </c>
      <c r="N6" s="369">
        <v>147.254901960784</v>
      </c>
      <c r="O6" s="369">
        <v>145.68627450980301</v>
      </c>
      <c r="P6" s="369">
        <v>144.117647058823</v>
      </c>
      <c r="Q6" s="369">
        <v>142.54901960784301</v>
      </c>
      <c r="R6" s="369">
        <v>140.980392156862</v>
      </c>
      <c r="S6" s="369">
        <v>140</v>
      </c>
      <c r="T6" s="109"/>
      <c r="U6" s="490">
        <v>2</v>
      </c>
      <c r="V6" s="488">
        <v>0</v>
      </c>
      <c r="W6" s="488">
        <v>2</v>
      </c>
      <c r="X6" s="488">
        <v>0</v>
      </c>
      <c r="Y6" s="488">
        <v>160</v>
      </c>
      <c r="Z6" s="157" t="str">
        <f t="shared" si="1"/>
        <v>1,3</v>
      </c>
      <c r="AA6" s="109"/>
      <c r="AB6" s="516">
        <v>2</v>
      </c>
      <c r="AC6" s="516">
        <v>0</v>
      </c>
      <c r="AD6" s="516">
        <v>2</v>
      </c>
      <c r="AE6" s="516" t="s">
        <v>337</v>
      </c>
      <c r="AF6" s="351" t="s">
        <v>708</v>
      </c>
      <c r="AG6" s="351">
        <v>0.1</v>
      </c>
      <c r="AH6" s="351">
        <v>0</v>
      </c>
      <c r="AI6" s="351">
        <v>0</v>
      </c>
      <c r="AJ6" s="351">
        <v>0</v>
      </c>
      <c r="AK6" s="351">
        <v>0</v>
      </c>
      <c r="AL6" s="516">
        <v>1</v>
      </c>
      <c r="AM6" s="516">
        <v>6</v>
      </c>
      <c r="AN6" s="516">
        <v>6</v>
      </c>
      <c r="AO6" s="157" t="str">
        <f t="shared" si="2"/>
        <v>7,7</v>
      </c>
      <c r="AP6" s="291" t="str">
        <f t="shared" si="3"/>
        <v/>
      </c>
      <c r="AQ6" s="93">
        <f t="shared" si="4"/>
        <v>0</v>
      </c>
      <c r="AR6" s="93">
        <f t="shared" si="4"/>
        <v>0</v>
      </c>
      <c r="AS6" s="497">
        <v>3</v>
      </c>
      <c r="AT6" s="495">
        <v>87</v>
      </c>
      <c r="AU6" s="322">
        <f t="shared" si="5"/>
        <v>87</v>
      </c>
      <c r="AV6" s="322">
        <f>AU6-MIN(AU$4:AU$8)+1</f>
        <v>21</v>
      </c>
      <c r="AW6" s="322">
        <f>AT5-AT6</f>
        <v>10</v>
      </c>
      <c r="AX6" s="500">
        <f t="shared" si="0"/>
        <v>0.15873015873015872</v>
      </c>
      <c r="AY6" s="351">
        <f>AY5+1</f>
        <v>3</v>
      </c>
      <c r="AZ6" s="351">
        <f t="shared" si="6"/>
        <v>4</v>
      </c>
      <c r="BA6" s="109"/>
      <c r="BB6" s="487">
        <v>2</v>
      </c>
      <c r="BC6" s="487">
        <v>0</v>
      </c>
      <c r="BD6" s="487">
        <v>3</v>
      </c>
      <c r="BE6" s="487">
        <v>4</v>
      </c>
      <c r="BF6" s="487">
        <v>1000</v>
      </c>
      <c r="BG6" s="487">
        <v>5</v>
      </c>
      <c r="BH6" s="487">
        <v>1.10344799999999E-3</v>
      </c>
      <c r="BI6" s="487">
        <v>121.74138000000001</v>
      </c>
      <c r="BJ6" s="487">
        <v>0.5</v>
      </c>
      <c r="BK6" s="487">
        <v>0.5</v>
      </c>
      <c r="BL6" s="487">
        <v>5.0000001000000002E-2</v>
      </c>
      <c r="BM6" s="487">
        <v>2</v>
      </c>
      <c r="BN6" s="487">
        <v>1</v>
      </c>
      <c r="BO6" s="487">
        <v>0</v>
      </c>
      <c r="BP6" s="157" t="str">
        <f t="shared" si="7"/>
        <v>5,4</v>
      </c>
      <c r="BQ6" s="487"/>
      <c r="BR6" s="487"/>
      <c r="BS6" s="487"/>
      <c r="BT6" s="487"/>
      <c r="BU6" s="487"/>
      <c r="BV6" s="487"/>
      <c r="BW6" s="487"/>
      <c r="BX6" s="487"/>
      <c r="BY6" s="487"/>
      <c r="BZ6" s="487"/>
      <c r="CA6" s="487"/>
      <c r="CB6" s="487"/>
      <c r="CC6" s="487"/>
    </row>
    <row r="7" spans="1:81" ht="6.95" customHeight="1">
      <c r="A7" s="93">
        <v>1000</v>
      </c>
      <c r="B7" s="493">
        <f t="shared" si="8"/>
        <v>3</v>
      </c>
      <c r="C7" s="369">
        <v>160</v>
      </c>
      <c r="D7" s="369">
        <v>159.01960784313701</v>
      </c>
      <c r="E7" s="369">
        <v>157.450980392156</v>
      </c>
      <c r="F7" s="369">
        <v>155.88235294117601</v>
      </c>
      <c r="G7" s="369">
        <v>154.31372549019599</v>
      </c>
      <c r="H7" s="369">
        <v>152.74509803921501</v>
      </c>
      <c r="I7" s="369">
        <v>151.56862745097999</v>
      </c>
      <c r="J7" s="369">
        <v>150.78431372548999</v>
      </c>
      <c r="K7" s="369">
        <v>150</v>
      </c>
      <c r="L7" s="369">
        <v>149.21568627450901</v>
      </c>
      <c r="M7" s="369">
        <v>148.43137254901899</v>
      </c>
      <c r="N7" s="369">
        <v>147.254901960784</v>
      </c>
      <c r="O7" s="369">
        <v>145.68627450980301</v>
      </c>
      <c r="P7" s="369">
        <v>144.117647058823</v>
      </c>
      <c r="Q7" s="369">
        <v>142.54901960784301</v>
      </c>
      <c r="R7" s="369">
        <v>140.980392156862</v>
      </c>
      <c r="S7" s="369">
        <v>140</v>
      </c>
      <c r="T7" s="109"/>
      <c r="U7" s="490">
        <v>3</v>
      </c>
      <c r="V7" s="488">
        <v>0</v>
      </c>
      <c r="W7" s="488">
        <v>3</v>
      </c>
      <c r="X7" s="488">
        <v>0</v>
      </c>
      <c r="Y7" s="488">
        <v>160</v>
      </c>
      <c r="Z7" s="157" t="str">
        <f t="shared" si="1"/>
        <v>1,4</v>
      </c>
      <c r="AA7" s="109"/>
      <c r="AB7" s="516">
        <v>3</v>
      </c>
      <c r="AC7" s="516">
        <v>0</v>
      </c>
      <c r="AD7" s="516">
        <v>3</v>
      </c>
      <c r="AE7" s="516" t="s">
        <v>240</v>
      </c>
      <c r="AF7" s="351" t="s">
        <v>707</v>
      </c>
      <c r="AG7" s="351">
        <v>0.1</v>
      </c>
      <c r="AH7" s="351">
        <v>102</v>
      </c>
      <c r="AI7" s="351">
        <v>200</v>
      </c>
      <c r="AJ7" s="351">
        <v>500</v>
      </c>
      <c r="AK7" s="351">
        <v>500</v>
      </c>
      <c r="AL7" s="516">
        <v>0</v>
      </c>
      <c r="AM7" s="516">
        <v>5</v>
      </c>
      <c r="AN7" s="516">
        <v>7</v>
      </c>
      <c r="AO7" s="157" t="str">
        <f t="shared" si="2"/>
        <v>8,6</v>
      </c>
      <c r="AP7" s="291" t="str">
        <f t="shared" si="3"/>
        <v>H</v>
      </c>
      <c r="AQ7" s="93">
        <f t="shared" si="4"/>
        <v>300</v>
      </c>
      <c r="AR7" s="93">
        <f t="shared" si="4"/>
        <v>0</v>
      </c>
      <c r="AS7" s="497">
        <v>4</v>
      </c>
      <c r="AT7" s="495">
        <v>77</v>
      </c>
      <c r="AU7" s="322">
        <f t="shared" si="5"/>
        <v>77</v>
      </c>
      <c r="AV7" s="322">
        <f>AU7-MIN(AU$4:AU$8)+1</f>
        <v>11</v>
      </c>
      <c r="AW7" s="322">
        <f>AT6-AT7</f>
        <v>10</v>
      </c>
      <c r="AX7" s="500">
        <f t="shared" si="0"/>
        <v>0.15873015873015872</v>
      </c>
      <c r="AY7" s="351">
        <f>AY6+1</f>
        <v>4</v>
      </c>
      <c r="AZ7" s="351">
        <f t="shared" si="6"/>
        <v>5</v>
      </c>
      <c r="BA7" s="109"/>
      <c r="BB7" s="487">
        <v>3</v>
      </c>
      <c r="BC7" s="487">
        <v>0</v>
      </c>
      <c r="BD7" s="487">
        <v>3</v>
      </c>
      <c r="BE7" s="487">
        <v>5</v>
      </c>
      <c r="BF7" s="487">
        <v>1000</v>
      </c>
      <c r="BG7" s="487">
        <v>5</v>
      </c>
      <c r="BH7" s="487">
        <v>1.10344799999999E-3</v>
      </c>
      <c r="BI7" s="487">
        <v>120.637929999999</v>
      </c>
      <c r="BJ7" s="487">
        <v>0.5</v>
      </c>
      <c r="BK7" s="487">
        <v>0.5</v>
      </c>
      <c r="BL7" s="487">
        <v>5.0000001000000002E-2</v>
      </c>
      <c r="BM7" s="487">
        <v>2</v>
      </c>
      <c r="BN7" s="487">
        <v>1</v>
      </c>
      <c r="BO7" s="487">
        <v>0</v>
      </c>
      <c r="BP7" s="157" t="str">
        <f t="shared" si="7"/>
        <v>6,4</v>
      </c>
      <c r="BQ7" s="487"/>
      <c r="BR7" s="487"/>
      <c r="BS7" s="487"/>
      <c r="BT7" s="487"/>
      <c r="BU7" s="487"/>
      <c r="BV7" s="487"/>
      <c r="BW7" s="487"/>
      <c r="BX7" s="487"/>
      <c r="BY7" s="487"/>
      <c r="BZ7" s="487"/>
      <c r="CA7" s="487"/>
      <c r="CB7" s="487"/>
      <c r="CC7" s="487"/>
    </row>
    <row r="8" spans="1:81" ht="6.95" customHeight="1">
      <c r="A8" s="93">
        <v>1000</v>
      </c>
      <c r="B8" s="493">
        <f t="shared" si="8"/>
        <v>4</v>
      </c>
      <c r="C8" s="369">
        <v>160</v>
      </c>
      <c r="D8" s="369">
        <v>159.01960784313701</v>
      </c>
      <c r="E8" s="369">
        <v>157.450980392156</v>
      </c>
      <c r="F8" s="369">
        <v>155.88235294117601</v>
      </c>
      <c r="G8" s="369">
        <v>154.31372549019599</v>
      </c>
      <c r="H8" s="369">
        <v>152.74509803921501</v>
      </c>
      <c r="I8" s="369">
        <v>151.56862745097999</v>
      </c>
      <c r="J8" s="369">
        <v>150.78431372548999</v>
      </c>
      <c r="K8" s="369">
        <v>150</v>
      </c>
      <c r="L8" s="369">
        <v>149.21568627450901</v>
      </c>
      <c r="M8" s="369">
        <v>148.43137254901899</v>
      </c>
      <c r="N8" s="369">
        <v>147.254901960784</v>
      </c>
      <c r="O8" s="369">
        <v>145.68627450980301</v>
      </c>
      <c r="P8" s="369">
        <v>144.117647058823</v>
      </c>
      <c r="Q8" s="369">
        <v>142.54901960784301</v>
      </c>
      <c r="R8" s="369">
        <v>140.980392156862</v>
      </c>
      <c r="S8" s="369">
        <v>140</v>
      </c>
      <c r="T8" s="109"/>
      <c r="U8" s="490">
        <v>4</v>
      </c>
      <c r="V8" s="488">
        <v>0</v>
      </c>
      <c r="W8" s="488">
        <v>4</v>
      </c>
      <c r="X8" s="488">
        <v>0</v>
      </c>
      <c r="Y8" s="488">
        <v>160</v>
      </c>
      <c r="Z8" s="157" t="str">
        <f t="shared" si="1"/>
        <v>1,5</v>
      </c>
      <c r="AA8" s="109"/>
      <c r="AB8" s="516">
        <v>4</v>
      </c>
      <c r="AC8" s="516">
        <v>0</v>
      </c>
      <c r="AD8" s="516">
        <v>4</v>
      </c>
      <c r="AE8" s="516" t="s">
        <v>338</v>
      </c>
      <c r="AF8" s="351" t="s">
        <v>708</v>
      </c>
      <c r="AG8" s="351">
        <v>0.1</v>
      </c>
      <c r="AH8" s="351">
        <v>0</v>
      </c>
      <c r="AI8" s="351">
        <v>0</v>
      </c>
      <c r="AJ8" s="351">
        <v>0</v>
      </c>
      <c r="AK8" s="351">
        <v>0</v>
      </c>
      <c r="AL8" s="516">
        <v>1</v>
      </c>
      <c r="AM8" s="516">
        <v>6</v>
      </c>
      <c r="AN8" s="516">
        <v>7</v>
      </c>
      <c r="AO8" s="157" t="str">
        <f t="shared" si="2"/>
        <v>8,7</v>
      </c>
      <c r="AP8" s="291" t="str">
        <f t="shared" si="3"/>
        <v/>
      </c>
      <c r="AQ8" s="93">
        <f t="shared" si="4"/>
        <v>0</v>
      </c>
      <c r="AR8" s="93">
        <f t="shared" si="4"/>
        <v>0</v>
      </c>
      <c r="AS8" s="497">
        <v>5</v>
      </c>
      <c r="AT8" s="495">
        <v>67</v>
      </c>
      <c r="AU8" s="322">
        <f t="shared" si="5"/>
        <v>67</v>
      </c>
      <c r="AV8" s="322">
        <f>AU8-MIN(AU$4:AU$8)+1</f>
        <v>1</v>
      </c>
      <c r="AW8" s="322">
        <f>AT7-AT8</f>
        <v>10</v>
      </c>
      <c r="AX8" s="500">
        <f>AW8/SUM($AW$4:$AW$8)</f>
        <v>0.15873015873015872</v>
      </c>
      <c r="AY8" s="351">
        <f>AY7+1</f>
        <v>5</v>
      </c>
      <c r="AZ8" s="351">
        <f t="shared" si="6"/>
        <v>6</v>
      </c>
      <c r="BA8" s="109"/>
      <c r="BB8" s="487">
        <v>4</v>
      </c>
      <c r="BC8" s="487">
        <v>0</v>
      </c>
      <c r="BD8" s="487">
        <v>3</v>
      </c>
      <c r="BE8" s="487">
        <v>6</v>
      </c>
      <c r="BF8" s="487">
        <v>500</v>
      </c>
      <c r="BG8" s="487">
        <v>5</v>
      </c>
      <c r="BH8" s="487">
        <v>1.10344799999999E-3</v>
      </c>
      <c r="BI8" s="487">
        <v>119.810349999999</v>
      </c>
      <c r="BJ8" s="487">
        <v>0.5</v>
      </c>
      <c r="BK8" s="487">
        <v>0.5</v>
      </c>
      <c r="BL8" s="487">
        <v>5.0000001000000002E-2</v>
      </c>
      <c r="BM8" s="487">
        <v>2</v>
      </c>
      <c r="BN8" s="487">
        <v>1</v>
      </c>
      <c r="BO8" s="487">
        <v>0</v>
      </c>
      <c r="BP8" s="157" t="str">
        <f t="shared" si="7"/>
        <v>7,4</v>
      </c>
      <c r="BQ8" s="487"/>
      <c r="BR8" s="487"/>
      <c r="BS8" s="487"/>
      <c r="BT8" s="487"/>
      <c r="BU8" s="487"/>
      <c r="BV8" s="487"/>
      <c r="BW8" s="487"/>
      <c r="BX8" s="487"/>
      <c r="BY8" s="487"/>
      <c r="BZ8" s="487"/>
      <c r="CA8" s="487"/>
      <c r="CB8" s="487"/>
      <c r="CC8" s="487"/>
    </row>
    <row r="9" spans="1:81" ht="6.95" customHeight="1">
      <c r="A9" s="93">
        <v>1000</v>
      </c>
      <c r="B9" s="493">
        <f t="shared" si="8"/>
        <v>5</v>
      </c>
      <c r="C9" s="369">
        <v>160</v>
      </c>
      <c r="D9" s="369">
        <v>159.01960784313701</v>
      </c>
      <c r="E9" s="369">
        <v>157.450980392156</v>
      </c>
      <c r="F9" s="369">
        <v>155.88235294117601</v>
      </c>
      <c r="G9" s="369">
        <v>154.31372549019599</v>
      </c>
      <c r="H9" s="369">
        <v>152.74509803921501</v>
      </c>
      <c r="I9" s="369">
        <v>151.56862745097999</v>
      </c>
      <c r="J9" s="369">
        <v>150.78431372548999</v>
      </c>
      <c r="K9" s="369">
        <v>150</v>
      </c>
      <c r="L9" s="369">
        <v>149.21568627450901</v>
      </c>
      <c r="M9" s="369">
        <v>148.43137254901899</v>
      </c>
      <c r="N9" s="369">
        <v>147.254901960784</v>
      </c>
      <c r="O9" s="369">
        <v>145.68627450980301</v>
      </c>
      <c r="P9" s="369">
        <v>144.117647058823</v>
      </c>
      <c r="Q9" s="369">
        <v>142.54901960784301</v>
      </c>
      <c r="R9" s="369">
        <v>140.980392156862</v>
      </c>
      <c r="S9" s="369">
        <v>140</v>
      </c>
      <c r="T9" s="109"/>
      <c r="U9" s="490">
        <v>5</v>
      </c>
      <c r="V9" s="488">
        <v>0</v>
      </c>
      <c r="W9" s="488">
        <v>5</v>
      </c>
      <c r="X9" s="488">
        <v>0</v>
      </c>
      <c r="Y9" s="488">
        <v>160</v>
      </c>
      <c r="Z9" s="157" t="str">
        <f t="shared" si="1"/>
        <v>1,6</v>
      </c>
      <c r="AA9" s="109"/>
      <c r="AB9" s="516">
        <v>5</v>
      </c>
      <c r="AC9" s="516">
        <v>0</v>
      </c>
      <c r="AD9" s="516">
        <v>5</v>
      </c>
      <c r="AE9" s="516" t="s">
        <v>120</v>
      </c>
      <c r="AF9" s="351" t="s">
        <v>707</v>
      </c>
      <c r="AG9" s="351">
        <v>0.1</v>
      </c>
      <c r="AH9" s="351">
        <v>102</v>
      </c>
      <c r="AI9" s="351">
        <v>200</v>
      </c>
      <c r="AJ9" s="351">
        <v>500</v>
      </c>
      <c r="AK9" s="351">
        <v>500</v>
      </c>
      <c r="AL9" s="516">
        <v>0</v>
      </c>
      <c r="AM9" s="516">
        <v>5</v>
      </c>
      <c r="AN9" s="516">
        <v>8</v>
      </c>
      <c r="AO9" s="157" t="str">
        <f t="shared" si="2"/>
        <v>9,6</v>
      </c>
      <c r="AP9" s="291" t="str">
        <f t="shared" si="3"/>
        <v>H</v>
      </c>
      <c r="AQ9" s="93">
        <f t="shared" si="4"/>
        <v>300</v>
      </c>
      <c r="AR9" s="93">
        <f t="shared" si="4"/>
        <v>0</v>
      </c>
      <c r="AS9" s="497"/>
      <c r="AT9" s="497"/>
      <c r="AU9" s="497"/>
      <c r="AV9" s="497"/>
      <c r="AW9" s="497"/>
      <c r="AX9" s="498">
        <f>SUM(AX5:AX8)</f>
        <v>0.55555555555555558</v>
      </c>
      <c r="AY9" s="351"/>
      <c r="AZ9" s="351"/>
      <c r="BA9" s="109"/>
      <c r="BB9" s="487">
        <v>5</v>
      </c>
      <c r="BC9" s="487">
        <v>0</v>
      </c>
      <c r="BD9" s="487">
        <v>3</v>
      </c>
      <c r="BE9" s="487">
        <v>7</v>
      </c>
      <c r="BF9" s="487">
        <v>750</v>
      </c>
      <c r="BG9" s="487">
        <v>5</v>
      </c>
      <c r="BH9" s="487">
        <v>1.10344799999999E-3</v>
      </c>
      <c r="BI9" s="487">
        <v>119.120689999999</v>
      </c>
      <c r="BJ9" s="487">
        <v>0.5</v>
      </c>
      <c r="BK9" s="487">
        <v>0.5</v>
      </c>
      <c r="BL9" s="487">
        <v>5.0000001000000002E-2</v>
      </c>
      <c r="BM9" s="487">
        <v>2</v>
      </c>
      <c r="BN9" s="487">
        <v>1</v>
      </c>
      <c r="BO9" s="487">
        <v>0</v>
      </c>
      <c r="BP9" s="157" t="str">
        <f t="shared" si="7"/>
        <v>8,4</v>
      </c>
      <c r="BQ9" s="487"/>
      <c r="BR9" s="487"/>
      <c r="BS9" s="487"/>
      <c r="BT9" s="487"/>
      <c r="BU9" s="487"/>
      <c r="BV9" s="487"/>
      <c r="BW9" s="487"/>
      <c r="BX9" s="487"/>
      <c r="BY9" s="487"/>
      <c r="BZ9" s="487"/>
      <c r="CA9" s="487"/>
      <c r="CB9" s="487"/>
      <c r="CC9" s="487"/>
    </row>
    <row r="10" spans="1:81" ht="6.95" customHeight="1">
      <c r="A10" s="93">
        <v>500</v>
      </c>
      <c r="B10" s="493">
        <f t="shared" si="8"/>
        <v>6</v>
      </c>
      <c r="C10" s="369">
        <v>160</v>
      </c>
      <c r="D10" s="369">
        <v>159.01960784313701</v>
      </c>
      <c r="E10" s="369">
        <v>157.450980392156</v>
      </c>
      <c r="F10" s="369">
        <v>155.88235294117601</v>
      </c>
      <c r="G10" s="369">
        <v>154.31372549019599</v>
      </c>
      <c r="H10" s="369">
        <v>152.74509803921501</v>
      </c>
      <c r="I10" s="369">
        <v>100</v>
      </c>
      <c r="J10" s="369">
        <v>100</v>
      </c>
      <c r="K10" s="369">
        <v>100</v>
      </c>
      <c r="L10" s="369">
        <v>100</v>
      </c>
      <c r="M10" s="369">
        <v>100</v>
      </c>
      <c r="N10" s="369">
        <v>147.254901960784</v>
      </c>
      <c r="O10" s="369">
        <v>145.68627450980301</v>
      </c>
      <c r="P10" s="369">
        <v>144.117647058823</v>
      </c>
      <c r="Q10" s="369">
        <v>142.54901960784301</v>
      </c>
      <c r="R10" s="369">
        <v>140.980392156862</v>
      </c>
      <c r="S10" s="369">
        <v>140</v>
      </c>
      <c r="T10" s="109"/>
      <c r="U10" s="490">
        <v>6</v>
      </c>
      <c r="V10" s="488">
        <v>0</v>
      </c>
      <c r="W10" s="488">
        <v>6</v>
      </c>
      <c r="X10" s="488">
        <v>0</v>
      </c>
      <c r="Y10" s="488">
        <v>160</v>
      </c>
      <c r="Z10" s="157" t="str">
        <f t="shared" si="1"/>
        <v>1,7</v>
      </c>
      <c r="AA10" s="109"/>
      <c r="AB10" s="516">
        <v>6</v>
      </c>
      <c r="AC10" s="516">
        <v>0</v>
      </c>
      <c r="AD10" s="516">
        <v>6</v>
      </c>
      <c r="AE10" s="516" t="s">
        <v>339</v>
      </c>
      <c r="AF10" s="351" t="s">
        <v>708</v>
      </c>
      <c r="AG10" s="351">
        <v>0.1</v>
      </c>
      <c r="AH10" s="351">
        <v>0</v>
      </c>
      <c r="AI10" s="351">
        <v>0</v>
      </c>
      <c r="AJ10" s="351">
        <v>0</v>
      </c>
      <c r="AK10" s="351">
        <v>0</v>
      </c>
      <c r="AL10" s="516">
        <v>1</v>
      </c>
      <c r="AM10" s="516">
        <v>6</v>
      </c>
      <c r="AN10" s="516">
        <v>8</v>
      </c>
      <c r="AO10" s="157" t="str">
        <f t="shared" si="2"/>
        <v>9,7</v>
      </c>
      <c r="AP10" s="291" t="str">
        <f t="shared" si="3"/>
        <v/>
      </c>
      <c r="AQ10" s="93">
        <f t="shared" si="4"/>
        <v>0</v>
      </c>
      <c r="AR10" s="93">
        <f t="shared" si="4"/>
        <v>0</v>
      </c>
      <c r="AS10" s="497"/>
      <c r="AT10" s="497"/>
      <c r="AU10" s="497"/>
      <c r="AV10" s="497"/>
      <c r="AW10" s="497"/>
      <c r="AX10" s="501"/>
      <c r="AY10" s="351"/>
      <c r="AZ10" s="351"/>
      <c r="BA10" s="109"/>
      <c r="BB10" s="487">
        <v>6</v>
      </c>
      <c r="BC10" s="487">
        <v>0</v>
      </c>
      <c r="BD10" s="487">
        <v>4</v>
      </c>
      <c r="BE10" s="487">
        <v>7</v>
      </c>
      <c r="BF10" s="487">
        <v>1000</v>
      </c>
      <c r="BG10" s="487">
        <v>5</v>
      </c>
      <c r="BH10" s="487">
        <v>1.10344799999999E-3</v>
      </c>
      <c r="BI10" s="487">
        <v>118.155169999999</v>
      </c>
      <c r="BJ10" s="487">
        <v>0.5</v>
      </c>
      <c r="BK10" s="487">
        <v>0.5</v>
      </c>
      <c r="BL10" s="487">
        <v>5.0000001000000002E-2</v>
      </c>
      <c r="BM10" s="487">
        <v>2</v>
      </c>
      <c r="BN10" s="487">
        <v>1</v>
      </c>
      <c r="BO10" s="487">
        <v>0</v>
      </c>
      <c r="BP10" s="157" t="str">
        <f t="shared" si="7"/>
        <v>8,5</v>
      </c>
      <c r="BQ10" s="487"/>
      <c r="BR10" s="487"/>
      <c r="BS10" s="487"/>
      <c r="BT10" s="487"/>
      <c r="BU10" s="487"/>
      <c r="BV10" s="487"/>
      <c r="BW10" s="487"/>
      <c r="BX10" s="487"/>
      <c r="BY10" s="487"/>
      <c r="BZ10" s="487"/>
      <c r="CA10" s="487"/>
      <c r="CB10" s="487"/>
      <c r="CC10" s="487"/>
    </row>
    <row r="11" spans="1:81" ht="6.95" customHeight="1">
      <c r="A11" s="93">
        <v>500</v>
      </c>
      <c r="B11" s="493">
        <f t="shared" si="8"/>
        <v>7</v>
      </c>
      <c r="C11" s="369">
        <v>160</v>
      </c>
      <c r="D11" s="369">
        <v>159.01960784313701</v>
      </c>
      <c r="E11" s="369">
        <v>157.450980392156</v>
      </c>
      <c r="F11" s="369">
        <v>155.88235294117601</v>
      </c>
      <c r="G11" s="369">
        <v>154.31372549019599</v>
      </c>
      <c r="H11" s="369">
        <v>152.74509803921501</v>
      </c>
      <c r="I11" s="369">
        <v>100</v>
      </c>
      <c r="J11" s="369">
        <v>95</v>
      </c>
      <c r="K11" s="369">
        <v>95</v>
      </c>
      <c r="L11" s="369">
        <v>95</v>
      </c>
      <c r="M11" s="369">
        <v>100</v>
      </c>
      <c r="N11" s="369">
        <v>147.254901960784</v>
      </c>
      <c r="O11" s="369">
        <v>145.68627450980301</v>
      </c>
      <c r="P11" s="369">
        <v>144.117647058823</v>
      </c>
      <c r="Q11" s="369">
        <v>142.54901960784301</v>
      </c>
      <c r="R11" s="369">
        <v>140.980392156862</v>
      </c>
      <c r="S11" s="369">
        <v>140</v>
      </c>
      <c r="T11" s="109"/>
      <c r="U11" s="490">
        <v>7</v>
      </c>
      <c r="V11" s="488">
        <v>0</v>
      </c>
      <c r="W11" s="488">
        <v>7</v>
      </c>
      <c r="X11" s="488">
        <v>0</v>
      </c>
      <c r="Y11" s="488">
        <v>160</v>
      </c>
      <c r="Z11" s="157" t="str">
        <f t="shared" si="1"/>
        <v>1,8</v>
      </c>
      <c r="AA11" s="109"/>
      <c r="AB11" s="516">
        <v>7</v>
      </c>
      <c r="AC11" s="516">
        <v>0</v>
      </c>
      <c r="AD11" s="516">
        <v>7</v>
      </c>
      <c r="AE11" s="516" t="s">
        <v>241</v>
      </c>
      <c r="AF11" s="351" t="s">
        <v>707</v>
      </c>
      <c r="AG11" s="351">
        <v>0.1</v>
      </c>
      <c r="AH11" s="351">
        <v>102</v>
      </c>
      <c r="AI11" s="351">
        <v>200</v>
      </c>
      <c r="AJ11" s="351">
        <v>500</v>
      </c>
      <c r="AK11" s="351">
        <v>500</v>
      </c>
      <c r="AL11" s="516">
        <v>0</v>
      </c>
      <c r="AM11" s="516">
        <v>5</v>
      </c>
      <c r="AN11" s="516">
        <v>9</v>
      </c>
      <c r="AO11" s="157" t="str">
        <f t="shared" si="2"/>
        <v>10,6</v>
      </c>
      <c r="AP11" s="291" t="str">
        <f t="shared" si="3"/>
        <v>H</v>
      </c>
      <c r="AQ11" s="93">
        <f t="shared" si="4"/>
        <v>300</v>
      </c>
      <c r="AR11" s="93">
        <f t="shared" si="4"/>
        <v>0</v>
      </c>
      <c r="AS11" s="351"/>
      <c r="AT11" s="351"/>
      <c r="AU11" s="351"/>
      <c r="AV11" s="351"/>
      <c r="AW11" s="351"/>
      <c r="AX11" s="351"/>
      <c r="AY11" s="351"/>
      <c r="AZ11" s="351"/>
      <c r="BA11" s="109"/>
      <c r="BB11" s="487">
        <v>7</v>
      </c>
      <c r="BC11" s="487">
        <v>0</v>
      </c>
      <c r="BD11" s="487">
        <v>5</v>
      </c>
      <c r="BE11" s="487">
        <v>7</v>
      </c>
      <c r="BF11" s="487">
        <v>1000</v>
      </c>
      <c r="BG11" s="487">
        <v>5</v>
      </c>
      <c r="BH11" s="487">
        <v>1.10344799999999E-3</v>
      </c>
      <c r="BI11" s="487">
        <v>117.05173000000001</v>
      </c>
      <c r="BJ11" s="487">
        <v>0.5</v>
      </c>
      <c r="BK11" s="487">
        <v>0.5</v>
      </c>
      <c r="BL11" s="487">
        <v>5.0000001000000002E-2</v>
      </c>
      <c r="BM11" s="487">
        <v>1</v>
      </c>
      <c r="BN11" s="487">
        <v>1</v>
      </c>
      <c r="BO11" s="487">
        <v>0</v>
      </c>
      <c r="BP11" s="157" t="str">
        <f t="shared" si="7"/>
        <v>8,6</v>
      </c>
      <c r="BQ11" s="487"/>
      <c r="BR11" s="487"/>
      <c r="BS11" s="487"/>
      <c r="BT11" s="487"/>
      <c r="BU11" s="487"/>
      <c r="BV11" s="487"/>
      <c r="BW11" s="487"/>
      <c r="BX11" s="487"/>
      <c r="BY11" s="487"/>
      <c r="BZ11" s="487"/>
      <c r="CA11" s="487"/>
      <c r="CB11" s="487"/>
      <c r="CC11" s="487"/>
    </row>
    <row r="12" spans="1:81" ht="6.95" customHeight="1">
      <c r="A12" s="93">
        <v>500</v>
      </c>
      <c r="B12" s="493">
        <f t="shared" si="8"/>
        <v>8</v>
      </c>
      <c r="C12" s="369">
        <v>160</v>
      </c>
      <c r="D12" s="369">
        <v>159.01960784313701</v>
      </c>
      <c r="E12" s="369">
        <v>157.450980392156</v>
      </c>
      <c r="F12" s="369">
        <v>155.88235294117601</v>
      </c>
      <c r="G12" s="369">
        <v>154.31372549019599</v>
      </c>
      <c r="H12" s="369">
        <v>152.74509803921501</v>
      </c>
      <c r="I12" s="369">
        <v>100</v>
      </c>
      <c r="J12" s="369">
        <v>95</v>
      </c>
      <c r="K12" s="369">
        <v>95</v>
      </c>
      <c r="L12" s="369">
        <v>95</v>
      </c>
      <c r="M12" s="369">
        <v>100</v>
      </c>
      <c r="N12" s="369">
        <v>147.254901960784</v>
      </c>
      <c r="O12" s="369">
        <v>145.68627450980301</v>
      </c>
      <c r="P12" s="369">
        <v>144.117647058823</v>
      </c>
      <c r="Q12" s="369">
        <v>142.54901960784301</v>
      </c>
      <c r="R12" s="369">
        <v>140.980392156862</v>
      </c>
      <c r="S12" s="369">
        <v>140</v>
      </c>
      <c r="T12" s="109"/>
      <c r="U12" s="490">
        <v>8</v>
      </c>
      <c r="V12" s="488">
        <v>0</v>
      </c>
      <c r="W12" s="488">
        <v>8</v>
      </c>
      <c r="X12" s="488">
        <v>0</v>
      </c>
      <c r="Y12" s="488">
        <v>160</v>
      </c>
      <c r="Z12" s="157" t="str">
        <f t="shared" si="1"/>
        <v>1,9</v>
      </c>
      <c r="AA12" s="109"/>
      <c r="AB12" s="516">
        <v>8</v>
      </c>
      <c r="AC12" s="516">
        <v>0</v>
      </c>
      <c r="AD12" s="516">
        <v>8</v>
      </c>
      <c r="AE12" s="516" t="s">
        <v>709</v>
      </c>
      <c r="AF12" s="351" t="s">
        <v>708</v>
      </c>
      <c r="AG12" s="351">
        <v>0.1</v>
      </c>
      <c r="AH12" s="351">
        <v>0</v>
      </c>
      <c r="AI12" s="351">
        <v>0</v>
      </c>
      <c r="AJ12" s="351">
        <v>0</v>
      </c>
      <c r="AK12" s="351">
        <v>0</v>
      </c>
      <c r="AL12" s="516">
        <v>1</v>
      </c>
      <c r="AM12" s="516">
        <v>6</v>
      </c>
      <c r="AN12" s="516">
        <v>9</v>
      </c>
      <c r="AO12" s="157" t="str">
        <f t="shared" si="2"/>
        <v>10,7</v>
      </c>
      <c r="AP12" s="291" t="str">
        <f t="shared" si="3"/>
        <v/>
      </c>
      <c r="AQ12" s="93">
        <f t="shared" si="4"/>
        <v>0</v>
      </c>
      <c r="AR12" s="93">
        <f t="shared" si="4"/>
        <v>0</v>
      </c>
      <c r="AS12" s="351"/>
      <c r="AT12" s="351"/>
      <c r="AU12" s="351"/>
      <c r="AV12" s="351"/>
      <c r="AW12" s="351"/>
      <c r="AX12" s="351"/>
      <c r="AY12" s="351"/>
      <c r="AZ12" s="351"/>
      <c r="BA12" s="109"/>
      <c r="BB12" s="487">
        <v>8</v>
      </c>
      <c r="BC12" s="487">
        <v>0</v>
      </c>
      <c r="BD12" s="487">
        <v>11</v>
      </c>
      <c r="BE12" s="487">
        <v>8</v>
      </c>
      <c r="BF12" s="487">
        <v>1000</v>
      </c>
      <c r="BG12" s="487">
        <v>5</v>
      </c>
      <c r="BH12" s="487">
        <v>8.2063199999999898E-4</v>
      </c>
      <c r="BI12" s="487">
        <v>114.439679999999</v>
      </c>
      <c r="BJ12" s="487">
        <v>0.5</v>
      </c>
      <c r="BK12" s="487">
        <v>0.5</v>
      </c>
      <c r="BL12" s="487">
        <v>5.0000001000000002E-2</v>
      </c>
      <c r="BM12" s="487">
        <v>1</v>
      </c>
      <c r="BN12" s="487">
        <v>1</v>
      </c>
      <c r="BO12" s="487">
        <v>0</v>
      </c>
      <c r="BP12" s="157" t="str">
        <f t="shared" si="7"/>
        <v>9,12</v>
      </c>
      <c r="BQ12" s="487"/>
      <c r="BR12" s="487"/>
      <c r="BS12" s="487"/>
      <c r="BT12" s="487"/>
      <c r="BU12" s="487"/>
      <c r="BV12" s="487"/>
      <c r="BW12" s="487"/>
      <c r="BX12" s="487"/>
      <c r="BY12" s="487"/>
      <c r="BZ12" s="487"/>
      <c r="CA12" s="487"/>
      <c r="CB12" s="487"/>
      <c r="CC12" s="487"/>
    </row>
    <row r="13" spans="1:81" ht="6.95" customHeight="1">
      <c r="A13" s="93">
        <v>500</v>
      </c>
      <c r="B13" s="493">
        <f t="shared" si="8"/>
        <v>9</v>
      </c>
      <c r="C13" s="369">
        <v>160</v>
      </c>
      <c r="D13" s="369">
        <v>159.01960784313701</v>
      </c>
      <c r="E13" s="369">
        <v>157.450980392156</v>
      </c>
      <c r="F13" s="369">
        <v>155.88235294117601</v>
      </c>
      <c r="G13" s="369">
        <v>154.31372549019599</v>
      </c>
      <c r="H13" s="369">
        <v>152.74509803921501</v>
      </c>
      <c r="I13" s="369">
        <v>100</v>
      </c>
      <c r="J13" s="369">
        <v>95</v>
      </c>
      <c r="K13" s="369">
        <v>95</v>
      </c>
      <c r="L13" s="369">
        <v>95</v>
      </c>
      <c r="M13" s="369">
        <v>100</v>
      </c>
      <c r="N13" s="369">
        <v>147.254901960784</v>
      </c>
      <c r="O13" s="369">
        <v>145.68627450980301</v>
      </c>
      <c r="P13" s="369">
        <v>144.117647058823</v>
      </c>
      <c r="Q13" s="369">
        <v>142.54901960784301</v>
      </c>
      <c r="R13" s="369">
        <v>140.980392156862</v>
      </c>
      <c r="S13" s="369">
        <v>140</v>
      </c>
      <c r="T13" s="109"/>
      <c r="U13" s="490">
        <v>9</v>
      </c>
      <c r="V13" s="488">
        <v>0</v>
      </c>
      <c r="W13" s="488">
        <v>9</v>
      </c>
      <c r="X13" s="488">
        <v>0</v>
      </c>
      <c r="Y13" s="488">
        <v>160</v>
      </c>
      <c r="Z13" s="157" t="str">
        <f t="shared" si="1"/>
        <v>1,10</v>
      </c>
      <c r="AA13" s="109"/>
      <c r="AB13" s="516">
        <v>9</v>
      </c>
      <c r="AC13" s="516">
        <v>0</v>
      </c>
      <c r="AD13" s="516">
        <v>9</v>
      </c>
      <c r="AE13" s="516" t="s">
        <v>710</v>
      </c>
      <c r="AF13" s="351" t="s">
        <v>707</v>
      </c>
      <c r="AG13" s="351">
        <v>0.1</v>
      </c>
      <c r="AH13" s="351">
        <v>102</v>
      </c>
      <c r="AI13" s="351">
        <v>200</v>
      </c>
      <c r="AJ13" s="351">
        <v>500</v>
      </c>
      <c r="AK13" s="351">
        <v>500</v>
      </c>
      <c r="AL13" s="516">
        <v>0</v>
      </c>
      <c r="AM13" s="516">
        <v>5</v>
      </c>
      <c r="AN13" s="516">
        <v>10</v>
      </c>
      <c r="AO13" s="157" t="str">
        <f t="shared" si="2"/>
        <v>11,6</v>
      </c>
      <c r="AP13" s="291" t="str">
        <f t="shared" si="3"/>
        <v>H</v>
      </c>
      <c r="AQ13" s="93">
        <f t="shared" si="4"/>
        <v>300</v>
      </c>
      <c r="AR13" s="93">
        <f t="shared" si="4"/>
        <v>0</v>
      </c>
      <c r="AS13" s="351"/>
      <c r="AT13" s="351"/>
      <c r="AU13" s="351"/>
      <c r="AV13" s="351"/>
      <c r="AW13" s="351"/>
      <c r="AX13" s="351"/>
      <c r="AY13" s="351"/>
      <c r="AZ13" s="351"/>
      <c r="BA13" s="109"/>
      <c r="BB13" s="487">
        <v>9</v>
      </c>
      <c r="BC13" s="487">
        <v>0</v>
      </c>
      <c r="BD13" s="487">
        <v>12</v>
      </c>
      <c r="BE13" s="487">
        <v>8</v>
      </c>
      <c r="BF13" s="487">
        <v>1000</v>
      </c>
      <c r="BG13" s="487">
        <v>5</v>
      </c>
      <c r="BH13" s="487">
        <v>8.2063199999999898E-4</v>
      </c>
      <c r="BI13" s="487">
        <v>113.61905</v>
      </c>
      <c r="BJ13" s="487">
        <v>0.5</v>
      </c>
      <c r="BK13" s="487">
        <v>0.5</v>
      </c>
      <c r="BL13" s="487">
        <v>5.0000001000000002E-2</v>
      </c>
      <c r="BM13" s="487">
        <v>2</v>
      </c>
      <c r="BN13" s="487">
        <v>1</v>
      </c>
      <c r="BO13" s="487">
        <v>0</v>
      </c>
      <c r="BP13" s="157" t="str">
        <f t="shared" si="7"/>
        <v>9,13</v>
      </c>
      <c r="BQ13" s="487"/>
      <c r="BR13" s="487"/>
      <c r="BS13" s="487"/>
      <c r="BT13" s="487"/>
      <c r="BU13" s="487"/>
      <c r="BV13" s="487"/>
      <c r="BW13" s="487"/>
      <c r="BX13" s="487"/>
      <c r="BY13" s="487"/>
      <c r="BZ13" s="487"/>
      <c r="CA13" s="487"/>
      <c r="CB13" s="487"/>
      <c r="CC13" s="487"/>
    </row>
    <row r="14" spans="1:81" ht="6.95" customHeight="1">
      <c r="A14" s="93">
        <v>500</v>
      </c>
      <c r="B14" s="493">
        <f t="shared" si="8"/>
        <v>10</v>
      </c>
      <c r="C14" s="369">
        <v>160</v>
      </c>
      <c r="D14" s="369">
        <v>159.01960784313701</v>
      </c>
      <c r="E14" s="369">
        <v>157.450980392156</v>
      </c>
      <c r="F14" s="369">
        <v>155.88235294117601</v>
      </c>
      <c r="G14" s="369">
        <v>154.31372549019599</v>
      </c>
      <c r="H14" s="369">
        <v>152.74509803921501</v>
      </c>
      <c r="I14" s="369">
        <v>100</v>
      </c>
      <c r="J14" s="369">
        <v>100</v>
      </c>
      <c r="K14" s="369">
        <v>100</v>
      </c>
      <c r="L14" s="369">
        <v>100</v>
      </c>
      <c r="M14" s="369">
        <v>100</v>
      </c>
      <c r="N14" s="369">
        <v>147.254901960784</v>
      </c>
      <c r="O14" s="369">
        <v>145.68627450980301</v>
      </c>
      <c r="P14" s="369">
        <v>144.117647058823</v>
      </c>
      <c r="Q14" s="369">
        <v>142.54901960784301</v>
      </c>
      <c r="R14" s="369">
        <v>140.980392156862</v>
      </c>
      <c r="S14" s="369">
        <v>140</v>
      </c>
      <c r="T14" s="109"/>
      <c r="U14" s="490">
        <v>10</v>
      </c>
      <c r="V14" s="488">
        <v>0</v>
      </c>
      <c r="W14" s="488">
        <v>10</v>
      </c>
      <c r="X14" s="488">
        <v>0</v>
      </c>
      <c r="Y14" s="488">
        <v>160</v>
      </c>
      <c r="Z14" s="157" t="str">
        <f t="shared" si="1"/>
        <v>1,11</v>
      </c>
      <c r="AA14" s="109"/>
      <c r="AB14" s="516">
        <v>10</v>
      </c>
      <c r="AC14" s="516">
        <v>0</v>
      </c>
      <c r="AD14" s="516">
        <v>10</v>
      </c>
      <c r="AE14" s="516" t="s">
        <v>711</v>
      </c>
      <c r="AF14" s="351" t="s">
        <v>707</v>
      </c>
      <c r="AG14" s="351">
        <v>0.1</v>
      </c>
      <c r="AH14" s="351">
        <v>102</v>
      </c>
      <c r="AI14" s="351">
        <v>200</v>
      </c>
      <c r="AJ14" s="351">
        <v>500</v>
      </c>
      <c r="AK14" s="351">
        <v>500</v>
      </c>
      <c r="AL14" s="516">
        <v>0</v>
      </c>
      <c r="AM14" s="516">
        <v>6</v>
      </c>
      <c r="AN14" s="516">
        <v>11</v>
      </c>
      <c r="AO14" s="157" t="str">
        <f t="shared" si="2"/>
        <v>12,7</v>
      </c>
      <c r="AP14" s="291" t="str">
        <f t="shared" si="3"/>
        <v>H</v>
      </c>
      <c r="AQ14" s="93">
        <f t="shared" si="4"/>
        <v>300</v>
      </c>
      <c r="AR14" s="93">
        <f t="shared" si="4"/>
        <v>0</v>
      </c>
      <c r="AS14" s="351"/>
      <c r="AT14" s="351"/>
      <c r="AU14" s="351"/>
      <c r="AV14" s="351"/>
      <c r="AW14" s="351"/>
      <c r="AX14" s="351"/>
      <c r="AY14" s="351"/>
      <c r="AZ14" s="351"/>
      <c r="BA14" s="109"/>
      <c r="BB14" s="487">
        <v>10</v>
      </c>
      <c r="BC14" s="487">
        <v>0</v>
      </c>
      <c r="BD14" s="487">
        <v>13</v>
      </c>
      <c r="BE14" s="487">
        <v>9</v>
      </c>
      <c r="BF14" s="487">
        <v>559</v>
      </c>
      <c r="BG14" s="487">
        <v>5</v>
      </c>
      <c r="BH14" s="487">
        <v>8.2063199999999898E-4</v>
      </c>
      <c r="BI14" s="487">
        <v>112.97937</v>
      </c>
      <c r="BJ14" s="487">
        <v>0.5</v>
      </c>
      <c r="BK14" s="487">
        <v>0.5</v>
      </c>
      <c r="BL14" s="487">
        <v>5.0000001000000002E-2</v>
      </c>
      <c r="BM14" s="487">
        <v>2</v>
      </c>
      <c r="BN14" s="487">
        <v>1</v>
      </c>
      <c r="BO14" s="487">
        <v>0</v>
      </c>
      <c r="BP14" s="157" t="str">
        <f t="shared" si="7"/>
        <v>10,14</v>
      </c>
      <c r="BQ14" s="487"/>
      <c r="BR14" s="487"/>
      <c r="BS14" s="487"/>
      <c r="BT14" s="487"/>
      <c r="BU14" s="487"/>
      <c r="BV14" s="487"/>
      <c r="BW14" s="487"/>
      <c r="BX14" s="487"/>
      <c r="BY14" s="487"/>
      <c r="BZ14" s="487"/>
      <c r="CA14" s="487"/>
      <c r="CB14" s="487"/>
      <c r="CC14" s="487"/>
    </row>
    <row r="15" spans="1:81" ht="6.95" customHeight="1">
      <c r="A15" s="93">
        <v>1000</v>
      </c>
      <c r="B15" s="493">
        <f t="shared" si="8"/>
        <v>11</v>
      </c>
      <c r="C15" s="369">
        <v>160</v>
      </c>
      <c r="D15" s="369">
        <v>159.01960784313701</v>
      </c>
      <c r="E15" s="369">
        <v>157.450980392156</v>
      </c>
      <c r="F15" s="369">
        <v>155.88235294117601</v>
      </c>
      <c r="G15" s="369">
        <v>154.31372549019599</v>
      </c>
      <c r="H15" s="369">
        <v>152.74509803921501</v>
      </c>
      <c r="I15" s="369">
        <v>151.56862745097999</v>
      </c>
      <c r="J15" s="369">
        <v>150.78431372548999</v>
      </c>
      <c r="K15" s="369">
        <v>150</v>
      </c>
      <c r="L15" s="369">
        <v>149.21568627450901</v>
      </c>
      <c r="M15" s="369">
        <v>148.43137254901899</v>
      </c>
      <c r="N15" s="369">
        <v>147.254901960784</v>
      </c>
      <c r="O15" s="369">
        <v>145.68627450980301</v>
      </c>
      <c r="P15" s="369">
        <v>144.117647058823</v>
      </c>
      <c r="Q15" s="369">
        <v>142.54901960784301</v>
      </c>
      <c r="R15" s="369">
        <v>140.980392156862</v>
      </c>
      <c r="S15" s="369">
        <v>140</v>
      </c>
      <c r="T15" s="109"/>
      <c r="U15" s="490">
        <v>11</v>
      </c>
      <c r="V15" s="488">
        <v>0</v>
      </c>
      <c r="W15" s="488">
        <v>11</v>
      </c>
      <c r="X15" s="488">
        <v>0</v>
      </c>
      <c r="Y15" s="488">
        <v>160</v>
      </c>
      <c r="Z15" s="157" t="str">
        <f t="shared" si="1"/>
        <v>1,12</v>
      </c>
      <c r="AA15" s="109"/>
      <c r="AB15" s="516">
        <v>11</v>
      </c>
      <c r="AC15" s="516">
        <v>0</v>
      </c>
      <c r="AD15" s="516">
        <v>11</v>
      </c>
      <c r="AE15" s="516" t="s">
        <v>712</v>
      </c>
      <c r="AF15" s="351" t="s">
        <v>708</v>
      </c>
      <c r="AG15" s="351">
        <v>0.1</v>
      </c>
      <c r="AH15" s="351">
        <v>0</v>
      </c>
      <c r="AI15" s="351">
        <v>0</v>
      </c>
      <c r="AJ15" s="351">
        <v>0</v>
      </c>
      <c r="AK15" s="351">
        <v>0</v>
      </c>
      <c r="AL15" s="516">
        <v>1</v>
      </c>
      <c r="AM15" s="516">
        <v>6</v>
      </c>
      <c r="AN15" s="516">
        <v>10</v>
      </c>
      <c r="AO15" s="157" t="str">
        <f t="shared" si="2"/>
        <v>11,7</v>
      </c>
      <c r="AP15" s="291" t="str">
        <f t="shared" si="3"/>
        <v/>
      </c>
      <c r="AQ15" s="93">
        <f t="shared" si="4"/>
        <v>0</v>
      </c>
      <c r="AR15" s="93">
        <f t="shared" si="4"/>
        <v>0</v>
      </c>
      <c r="AS15" s="351"/>
      <c r="AT15" s="351"/>
      <c r="AU15" s="351"/>
      <c r="AV15" s="351"/>
      <c r="AW15" s="351"/>
      <c r="AX15" s="351"/>
      <c r="AY15" s="351"/>
      <c r="AZ15" s="351"/>
      <c r="BA15" s="109"/>
      <c r="BB15" s="487">
        <v>11</v>
      </c>
      <c r="BC15" s="487">
        <v>0</v>
      </c>
      <c r="BD15" s="487">
        <v>13</v>
      </c>
      <c r="BE15" s="487">
        <v>9</v>
      </c>
      <c r="BF15" s="487">
        <v>559</v>
      </c>
      <c r="BG15" s="487">
        <v>5</v>
      </c>
      <c r="BH15" s="487">
        <v>8.2063199999999898E-4</v>
      </c>
      <c r="BI15" s="487">
        <v>112.520629999999</v>
      </c>
      <c r="BJ15" s="487">
        <v>0.5</v>
      </c>
      <c r="BK15" s="487">
        <v>0.5</v>
      </c>
      <c r="BL15" s="487">
        <v>5.0000001000000002E-2</v>
      </c>
      <c r="BM15" s="487">
        <v>2</v>
      </c>
      <c r="BN15" s="487">
        <v>1</v>
      </c>
      <c r="BO15" s="487">
        <v>0</v>
      </c>
      <c r="BP15" s="157" t="str">
        <f t="shared" si="7"/>
        <v>10,14</v>
      </c>
      <c r="BQ15" s="487"/>
      <c r="BR15" s="487"/>
      <c r="BS15" s="487"/>
      <c r="BT15" s="487"/>
      <c r="BU15" s="487"/>
      <c r="BV15" s="487"/>
      <c r="BW15" s="487"/>
      <c r="BX15" s="487"/>
      <c r="BY15" s="487"/>
      <c r="BZ15" s="487"/>
      <c r="CA15" s="487"/>
      <c r="CB15" s="487"/>
      <c r="CC15" s="487"/>
    </row>
    <row r="16" spans="1:81" ht="6.95" customHeight="1">
      <c r="A16" s="93">
        <v>1000</v>
      </c>
      <c r="B16" s="493">
        <f t="shared" si="8"/>
        <v>12</v>
      </c>
      <c r="C16" s="369">
        <v>160</v>
      </c>
      <c r="D16" s="369">
        <v>159.01960784313701</v>
      </c>
      <c r="E16" s="369">
        <v>157.450980392156</v>
      </c>
      <c r="F16" s="369">
        <v>155.88235294117601</v>
      </c>
      <c r="G16" s="369">
        <v>154.31372549019599</v>
      </c>
      <c r="H16" s="369">
        <v>152.74509803921501</v>
      </c>
      <c r="I16" s="369">
        <v>151.56862745097999</v>
      </c>
      <c r="J16" s="369">
        <v>150.78431372548999</v>
      </c>
      <c r="K16" s="369">
        <v>150</v>
      </c>
      <c r="L16" s="369">
        <v>149.21568627450901</v>
      </c>
      <c r="M16" s="369">
        <v>148.43137254901899</v>
      </c>
      <c r="N16" s="369">
        <v>147.254901960784</v>
      </c>
      <c r="O16" s="369">
        <v>145.68627450980301</v>
      </c>
      <c r="P16" s="369">
        <v>144.117647058823</v>
      </c>
      <c r="Q16" s="369">
        <v>142.54901960784301</v>
      </c>
      <c r="R16" s="369">
        <v>140.980392156862</v>
      </c>
      <c r="S16" s="369">
        <v>140</v>
      </c>
      <c r="T16" s="109"/>
      <c r="U16" s="490">
        <v>12</v>
      </c>
      <c r="V16" s="488">
        <v>0</v>
      </c>
      <c r="W16" s="488">
        <v>12</v>
      </c>
      <c r="X16" s="488">
        <v>0</v>
      </c>
      <c r="Y16" s="488">
        <v>160</v>
      </c>
      <c r="Z16" s="157" t="str">
        <f t="shared" si="1"/>
        <v>1,13</v>
      </c>
      <c r="AA16" s="109"/>
      <c r="AB16" s="516">
        <v>12</v>
      </c>
      <c r="AC16" s="516">
        <v>0</v>
      </c>
      <c r="AD16" s="516">
        <v>12</v>
      </c>
      <c r="AE16" s="516" t="s">
        <v>253</v>
      </c>
      <c r="AF16" s="351" t="s">
        <v>707</v>
      </c>
      <c r="AG16" s="351">
        <v>0.1</v>
      </c>
      <c r="AH16" s="351">
        <v>102</v>
      </c>
      <c r="AI16" s="351">
        <v>200</v>
      </c>
      <c r="AJ16" s="351">
        <v>500</v>
      </c>
      <c r="AK16" s="351">
        <v>500</v>
      </c>
      <c r="AL16" s="516">
        <v>0</v>
      </c>
      <c r="AM16" s="516">
        <v>7</v>
      </c>
      <c r="AN16" s="516">
        <v>5</v>
      </c>
      <c r="AO16" s="157" t="str">
        <f t="shared" si="2"/>
        <v>6,8</v>
      </c>
      <c r="AP16" s="291" t="str">
        <f t="shared" si="3"/>
        <v>H</v>
      </c>
      <c r="AQ16" s="93">
        <f t="shared" si="4"/>
        <v>300</v>
      </c>
      <c r="AR16" s="93">
        <f t="shared" si="4"/>
        <v>0</v>
      </c>
      <c r="AS16" s="351"/>
      <c r="AT16" s="351"/>
      <c r="AU16" s="351"/>
      <c r="AV16" s="351"/>
      <c r="AW16" s="351"/>
      <c r="AX16" s="351"/>
      <c r="AY16" s="351"/>
      <c r="AZ16" s="351"/>
      <c r="BA16" s="109"/>
      <c r="BB16" s="487">
        <v>12</v>
      </c>
      <c r="BC16" s="487">
        <v>0</v>
      </c>
      <c r="BD16" s="487">
        <v>14</v>
      </c>
      <c r="BE16" s="487">
        <v>9</v>
      </c>
      <c r="BF16" s="487">
        <v>1000</v>
      </c>
      <c r="BG16" s="487">
        <v>5</v>
      </c>
      <c r="BH16" s="487">
        <v>8.2063199999999898E-4</v>
      </c>
      <c r="BI16" s="487">
        <v>111.880949999999</v>
      </c>
      <c r="BJ16" s="487">
        <v>0.5</v>
      </c>
      <c r="BK16" s="487">
        <v>0.5</v>
      </c>
      <c r="BL16" s="487">
        <v>5.0000001000000002E-2</v>
      </c>
      <c r="BM16" s="487">
        <v>2</v>
      </c>
      <c r="BN16" s="487">
        <v>1</v>
      </c>
      <c r="BO16" s="487">
        <v>0</v>
      </c>
      <c r="BP16" s="157" t="str">
        <f t="shared" si="7"/>
        <v>10,15</v>
      </c>
      <c r="BQ16" s="487"/>
      <c r="BR16" s="487"/>
      <c r="BS16" s="487"/>
      <c r="BT16" s="487"/>
      <c r="BU16" s="487"/>
      <c r="BV16" s="487"/>
      <c r="BW16" s="487"/>
      <c r="BX16" s="487"/>
      <c r="BY16" s="487"/>
      <c r="BZ16" s="487"/>
      <c r="CA16" s="487"/>
      <c r="CB16" s="487"/>
      <c r="CC16" s="487"/>
    </row>
    <row r="17" spans="1:81" ht="6.95" customHeight="1">
      <c r="A17" s="93">
        <v>1000</v>
      </c>
      <c r="B17" s="493">
        <f t="shared" si="8"/>
        <v>13</v>
      </c>
      <c r="C17" s="369">
        <v>160</v>
      </c>
      <c r="D17" s="369">
        <v>159.01960784313701</v>
      </c>
      <c r="E17" s="369">
        <v>157.450980392156</v>
      </c>
      <c r="F17" s="369">
        <v>155.88235294117601</v>
      </c>
      <c r="G17" s="369">
        <v>154.31372549019599</v>
      </c>
      <c r="H17" s="369">
        <v>152.74509803921501</v>
      </c>
      <c r="I17" s="369">
        <v>151.56862745097999</v>
      </c>
      <c r="J17" s="369">
        <v>150.78431372548999</v>
      </c>
      <c r="K17" s="369">
        <v>150</v>
      </c>
      <c r="L17" s="369">
        <v>149.21568627450901</v>
      </c>
      <c r="M17" s="369">
        <v>148.43137254901899</v>
      </c>
      <c r="N17" s="369">
        <v>147.254901960784</v>
      </c>
      <c r="O17" s="369">
        <v>145.68627450980301</v>
      </c>
      <c r="P17" s="369">
        <v>144.117647058823</v>
      </c>
      <c r="Q17" s="369">
        <v>142.54901960784301</v>
      </c>
      <c r="R17" s="369">
        <v>140.980392156862</v>
      </c>
      <c r="S17" s="369">
        <v>140</v>
      </c>
      <c r="T17" s="109"/>
      <c r="U17" s="490">
        <v>13</v>
      </c>
      <c r="V17" s="488">
        <v>0</v>
      </c>
      <c r="W17" s="488">
        <v>13</v>
      </c>
      <c r="X17" s="488">
        <v>0</v>
      </c>
      <c r="Y17" s="488">
        <v>160</v>
      </c>
      <c r="Z17" s="157" t="str">
        <f t="shared" si="1"/>
        <v>1,14</v>
      </c>
      <c r="AA17" s="109"/>
      <c r="AB17" s="516">
        <v>13</v>
      </c>
      <c r="AC17" s="516">
        <v>0</v>
      </c>
      <c r="AD17" s="516">
        <v>13</v>
      </c>
      <c r="AE17" s="516" t="s">
        <v>345</v>
      </c>
      <c r="AF17" s="351" t="s">
        <v>708</v>
      </c>
      <c r="AG17" s="351">
        <v>0.1</v>
      </c>
      <c r="AH17" s="351">
        <v>0</v>
      </c>
      <c r="AI17" s="351">
        <v>0</v>
      </c>
      <c r="AJ17" s="351">
        <v>0</v>
      </c>
      <c r="AK17" s="351">
        <v>0</v>
      </c>
      <c r="AL17" s="516">
        <v>1</v>
      </c>
      <c r="AM17" s="516">
        <v>7</v>
      </c>
      <c r="AN17" s="516">
        <v>6</v>
      </c>
      <c r="AO17" s="157" t="str">
        <f t="shared" si="2"/>
        <v>7,8</v>
      </c>
      <c r="AP17" s="291" t="str">
        <f t="shared" si="3"/>
        <v/>
      </c>
      <c r="AQ17" s="93">
        <f t="shared" si="4"/>
        <v>0</v>
      </c>
      <c r="AR17" s="93">
        <f t="shared" si="4"/>
        <v>0</v>
      </c>
      <c r="AS17" s="351"/>
      <c r="AT17" s="351"/>
      <c r="AU17" s="351"/>
      <c r="AV17" s="351"/>
      <c r="AW17" s="351"/>
      <c r="AX17" s="351"/>
      <c r="AY17" s="351"/>
      <c r="AZ17" s="351"/>
      <c r="BA17" s="109"/>
      <c r="BB17" s="487">
        <v>13</v>
      </c>
      <c r="BC17" s="487">
        <v>0</v>
      </c>
      <c r="BD17" s="487">
        <v>15</v>
      </c>
      <c r="BE17" s="487">
        <v>9</v>
      </c>
      <c r="BF17" s="487">
        <v>1000</v>
      </c>
      <c r="BG17" s="487">
        <v>5</v>
      </c>
      <c r="BH17" s="487">
        <v>8.2063199999999898E-4</v>
      </c>
      <c r="BI17" s="487">
        <v>111.06032</v>
      </c>
      <c r="BJ17" s="487">
        <v>0.5</v>
      </c>
      <c r="BK17" s="487">
        <v>0.5</v>
      </c>
      <c r="BL17" s="487">
        <v>5.0000001000000002E-2</v>
      </c>
      <c r="BM17" s="487">
        <v>1</v>
      </c>
      <c r="BN17" s="487">
        <v>1</v>
      </c>
      <c r="BO17" s="487">
        <v>0</v>
      </c>
      <c r="BP17" s="157" t="str">
        <f t="shared" si="7"/>
        <v>10,16</v>
      </c>
      <c r="BQ17" s="487"/>
      <c r="BR17" s="487"/>
      <c r="BS17" s="487"/>
      <c r="BT17" s="487"/>
      <c r="BU17" s="487"/>
      <c r="BV17" s="487"/>
      <c r="BW17" s="487"/>
      <c r="BX17" s="487"/>
      <c r="BY17" s="487"/>
      <c r="BZ17" s="487"/>
      <c r="CA17" s="487"/>
      <c r="CB17" s="487"/>
      <c r="CC17" s="487"/>
    </row>
    <row r="18" spans="1:81" ht="6.95" customHeight="1">
      <c r="A18" s="93">
        <v>1000</v>
      </c>
      <c r="B18" s="493">
        <f t="shared" si="8"/>
        <v>14</v>
      </c>
      <c r="C18" s="369">
        <v>160</v>
      </c>
      <c r="D18" s="369">
        <v>159.01960784313701</v>
      </c>
      <c r="E18" s="369">
        <v>157.450980392156</v>
      </c>
      <c r="F18" s="369">
        <v>155.88235294117601</v>
      </c>
      <c r="G18" s="369">
        <v>154.31372549019599</v>
      </c>
      <c r="H18" s="369">
        <v>152.74509803921501</v>
      </c>
      <c r="I18" s="369">
        <v>151.56862745097999</v>
      </c>
      <c r="J18" s="369">
        <v>150.78431372548999</v>
      </c>
      <c r="K18" s="369">
        <v>150</v>
      </c>
      <c r="L18" s="369">
        <v>149.21568627450901</v>
      </c>
      <c r="M18" s="369">
        <v>148.43137254901899</v>
      </c>
      <c r="N18" s="369">
        <v>147.254901960784</v>
      </c>
      <c r="O18" s="369">
        <v>145.68627450980301</v>
      </c>
      <c r="P18" s="369">
        <v>144.117647058823</v>
      </c>
      <c r="Q18" s="369">
        <v>142.54901960784301</v>
      </c>
      <c r="R18" s="369">
        <v>140.980392156862</v>
      </c>
      <c r="S18" s="369">
        <v>140</v>
      </c>
      <c r="T18" s="109"/>
      <c r="U18" s="490">
        <v>14</v>
      </c>
      <c r="V18" s="488">
        <v>0</v>
      </c>
      <c r="W18" s="488">
        <v>14</v>
      </c>
      <c r="X18" s="488">
        <v>0</v>
      </c>
      <c r="Y18" s="488">
        <v>160</v>
      </c>
      <c r="Z18" s="157" t="str">
        <f t="shared" si="1"/>
        <v>1,15</v>
      </c>
      <c r="AA18" s="109"/>
      <c r="AB18" s="516">
        <v>14</v>
      </c>
      <c r="AC18" s="516">
        <v>0</v>
      </c>
      <c r="AD18" s="516">
        <v>14</v>
      </c>
      <c r="AE18" s="516" t="s">
        <v>713</v>
      </c>
      <c r="AF18" s="351" t="s">
        <v>707</v>
      </c>
      <c r="AG18" s="351">
        <v>0.1</v>
      </c>
      <c r="AH18" s="351">
        <v>102</v>
      </c>
      <c r="AI18" s="351">
        <v>200</v>
      </c>
      <c r="AJ18" s="351">
        <v>500</v>
      </c>
      <c r="AK18" s="351">
        <v>500</v>
      </c>
      <c r="AL18" s="516">
        <v>0</v>
      </c>
      <c r="AM18" s="516">
        <v>7</v>
      </c>
      <c r="AN18" s="516">
        <v>11</v>
      </c>
      <c r="AO18" s="157" t="str">
        <f t="shared" si="2"/>
        <v>12,8</v>
      </c>
      <c r="AP18" s="291" t="str">
        <f t="shared" si="3"/>
        <v>H</v>
      </c>
      <c r="AQ18" s="93">
        <f t="shared" si="4"/>
        <v>300</v>
      </c>
      <c r="AR18" s="93">
        <f t="shared" si="4"/>
        <v>0</v>
      </c>
      <c r="AS18" s="351"/>
      <c r="AT18" s="351"/>
      <c r="AU18" s="351"/>
      <c r="AV18" s="351"/>
      <c r="AW18" s="351"/>
      <c r="AX18" s="351"/>
      <c r="AY18" s="351"/>
      <c r="AZ18" s="351"/>
      <c r="BA18" s="109"/>
      <c r="BB18" s="487">
        <v>14</v>
      </c>
      <c r="BC18" s="487">
        <v>0</v>
      </c>
      <c r="BD18" s="487">
        <v>21</v>
      </c>
      <c r="BE18" s="487">
        <v>9</v>
      </c>
      <c r="BF18" s="487">
        <v>1000</v>
      </c>
      <c r="BG18" s="487">
        <v>5</v>
      </c>
      <c r="BH18" s="487">
        <v>9.4581999999999902E-4</v>
      </c>
      <c r="BI18" s="487">
        <v>108.95569</v>
      </c>
      <c r="BJ18" s="487">
        <v>0.5</v>
      </c>
      <c r="BK18" s="487">
        <v>0.5</v>
      </c>
      <c r="BL18" s="487">
        <v>5.0000001000000002E-2</v>
      </c>
      <c r="BM18" s="487">
        <v>1</v>
      </c>
      <c r="BN18" s="487">
        <v>1</v>
      </c>
      <c r="BO18" s="487">
        <v>0</v>
      </c>
      <c r="BP18" s="157" t="str">
        <f t="shared" si="7"/>
        <v>10,22</v>
      </c>
      <c r="BQ18" s="487"/>
      <c r="BR18" s="487"/>
      <c r="BS18" s="487"/>
      <c r="BT18" s="487"/>
      <c r="BU18" s="487"/>
      <c r="BV18" s="487"/>
      <c r="BW18" s="487"/>
      <c r="BX18" s="487"/>
      <c r="BY18" s="487"/>
      <c r="BZ18" s="487"/>
      <c r="CA18" s="487"/>
      <c r="CB18" s="487"/>
      <c r="CC18" s="487"/>
    </row>
    <row r="19" spans="1:81" ht="6.95" customHeight="1">
      <c r="A19" s="93">
        <v>1000</v>
      </c>
      <c r="B19" s="493">
        <f t="shared" si="8"/>
        <v>15</v>
      </c>
      <c r="C19" s="369">
        <v>160</v>
      </c>
      <c r="D19" s="369">
        <v>159.01960784313701</v>
      </c>
      <c r="E19" s="369">
        <v>157.450980392156</v>
      </c>
      <c r="F19" s="369">
        <v>155.88235294117601</v>
      </c>
      <c r="G19" s="369">
        <v>154.31372549019599</v>
      </c>
      <c r="H19" s="369">
        <v>152.74509803921501</v>
      </c>
      <c r="I19" s="369">
        <v>151.56862745097999</v>
      </c>
      <c r="J19" s="369">
        <v>150.78431372548999</v>
      </c>
      <c r="K19" s="369">
        <v>150</v>
      </c>
      <c r="L19" s="369">
        <v>149.21568627450901</v>
      </c>
      <c r="M19" s="369">
        <v>148.43137254901899</v>
      </c>
      <c r="N19" s="369">
        <v>147.254901960784</v>
      </c>
      <c r="O19" s="369">
        <v>145.68627450980301</v>
      </c>
      <c r="P19" s="369">
        <v>144.117647058823</v>
      </c>
      <c r="Q19" s="369">
        <v>142.54901960784301</v>
      </c>
      <c r="R19" s="369">
        <v>140.980392156862</v>
      </c>
      <c r="S19" s="369">
        <v>140</v>
      </c>
      <c r="T19" s="109"/>
      <c r="U19" s="490">
        <v>15</v>
      </c>
      <c r="V19" s="488">
        <v>0</v>
      </c>
      <c r="W19" s="488">
        <v>15</v>
      </c>
      <c r="X19" s="488">
        <v>0</v>
      </c>
      <c r="Y19" s="488">
        <v>160</v>
      </c>
      <c r="Z19" s="157" t="str">
        <f t="shared" si="1"/>
        <v>1,16</v>
      </c>
      <c r="AA19" s="109"/>
      <c r="AB19" s="516">
        <v>15</v>
      </c>
      <c r="AC19" s="516">
        <v>0</v>
      </c>
      <c r="AD19" s="516">
        <v>15</v>
      </c>
      <c r="AE19" s="516" t="s">
        <v>714</v>
      </c>
      <c r="AF19" s="351" t="s">
        <v>708</v>
      </c>
      <c r="AG19" s="351">
        <v>0.1</v>
      </c>
      <c r="AH19" s="351">
        <v>0</v>
      </c>
      <c r="AI19" s="351">
        <v>0</v>
      </c>
      <c r="AJ19" s="351">
        <v>0</v>
      </c>
      <c r="AK19" s="351">
        <v>0</v>
      </c>
      <c r="AL19" s="516">
        <v>1</v>
      </c>
      <c r="AM19" s="516">
        <v>7</v>
      </c>
      <c r="AN19" s="516">
        <v>10</v>
      </c>
      <c r="AO19" s="157" t="str">
        <f t="shared" si="2"/>
        <v>11,8</v>
      </c>
      <c r="AP19" s="291" t="str">
        <f t="shared" si="3"/>
        <v/>
      </c>
      <c r="AQ19" s="93">
        <f t="shared" si="4"/>
        <v>0</v>
      </c>
      <c r="AR19" s="93">
        <f t="shared" si="4"/>
        <v>0</v>
      </c>
      <c r="AS19" s="351"/>
      <c r="AT19" s="351"/>
      <c r="AU19" s="351"/>
      <c r="AV19" s="351"/>
      <c r="AW19" s="351"/>
      <c r="AX19" s="351"/>
      <c r="AY19" s="351"/>
      <c r="AZ19" s="351"/>
      <c r="BA19" s="109"/>
      <c r="BB19" s="487">
        <v>15</v>
      </c>
      <c r="BC19" s="487">
        <v>0</v>
      </c>
      <c r="BD19" s="487">
        <v>22</v>
      </c>
      <c r="BE19" s="487">
        <v>9</v>
      </c>
      <c r="BF19" s="487">
        <v>750</v>
      </c>
      <c r="BG19" s="487">
        <v>5</v>
      </c>
      <c r="BH19" s="487">
        <v>9.4581999999999902E-4</v>
      </c>
      <c r="BI19" s="487">
        <v>108.1281</v>
      </c>
      <c r="BJ19" s="487">
        <v>0.5</v>
      </c>
      <c r="BK19" s="487">
        <v>0.5</v>
      </c>
      <c r="BL19" s="487">
        <v>5.0000001000000002E-2</v>
      </c>
      <c r="BM19" s="487">
        <v>2</v>
      </c>
      <c r="BN19" s="487">
        <v>1</v>
      </c>
      <c r="BO19" s="487">
        <v>0</v>
      </c>
      <c r="BP19" s="157" t="str">
        <f t="shared" si="7"/>
        <v>10,23</v>
      </c>
      <c r="BQ19" s="487"/>
      <c r="BR19" s="487"/>
      <c r="BS19" s="487"/>
      <c r="BT19" s="487"/>
      <c r="BU19" s="487"/>
      <c r="BV19" s="487"/>
      <c r="BW19" s="487"/>
      <c r="BX19" s="487"/>
      <c r="BY19" s="487"/>
      <c r="BZ19" s="487"/>
      <c r="CA19" s="487"/>
      <c r="CB19" s="487"/>
      <c r="CC19" s="487"/>
    </row>
    <row r="20" spans="1:81" ht="6.95" customHeight="1">
      <c r="A20" s="93">
        <v>250</v>
      </c>
      <c r="B20" s="493">
        <f t="shared" si="8"/>
        <v>16</v>
      </c>
      <c r="C20" s="369">
        <v>160</v>
      </c>
      <c r="D20" s="369">
        <v>159.01960784313701</v>
      </c>
      <c r="E20" s="369">
        <v>157.450980392156</v>
      </c>
      <c r="F20" s="369">
        <v>155.88235294117601</v>
      </c>
      <c r="G20" s="369">
        <v>154.31372549019599</v>
      </c>
      <c r="H20" s="369">
        <v>152.74509803921501</v>
      </c>
      <c r="I20" s="369">
        <v>100</v>
      </c>
      <c r="J20" s="369">
        <v>100</v>
      </c>
      <c r="K20" s="369">
        <v>100</v>
      </c>
      <c r="L20" s="369">
        <v>100</v>
      </c>
      <c r="M20" s="369">
        <v>100</v>
      </c>
      <c r="N20" s="369">
        <v>147.254901960784</v>
      </c>
      <c r="O20" s="369">
        <v>145.68627450980301</v>
      </c>
      <c r="P20" s="369">
        <v>144.117647058823</v>
      </c>
      <c r="Q20" s="369">
        <v>142.54901960784301</v>
      </c>
      <c r="R20" s="369">
        <v>140.980392156862</v>
      </c>
      <c r="S20" s="369">
        <v>140</v>
      </c>
      <c r="T20" s="109"/>
      <c r="U20" s="490">
        <v>16</v>
      </c>
      <c r="V20" s="488">
        <v>0</v>
      </c>
      <c r="W20" s="488">
        <v>16</v>
      </c>
      <c r="X20" s="488">
        <v>0</v>
      </c>
      <c r="Y20" s="488">
        <v>160</v>
      </c>
      <c r="Z20" s="157" t="str">
        <f t="shared" si="1"/>
        <v>1,17</v>
      </c>
      <c r="AA20" s="109"/>
      <c r="AB20" s="516">
        <v>16</v>
      </c>
      <c r="AC20" s="516">
        <v>0</v>
      </c>
      <c r="AD20" s="516">
        <v>16</v>
      </c>
      <c r="AE20" s="516" t="s">
        <v>107</v>
      </c>
      <c r="AF20" s="351" t="s">
        <v>707</v>
      </c>
      <c r="AG20" s="351">
        <v>0.1</v>
      </c>
      <c r="AH20" s="351">
        <v>102</v>
      </c>
      <c r="AI20" s="351">
        <v>200</v>
      </c>
      <c r="AJ20" s="351">
        <v>500</v>
      </c>
      <c r="AK20" s="351">
        <v>500</v>
      </c>
      <c r="AL20" s="516">
        <v>0</v>
      </c>
      <c r="AM20" s="516">
        <v>8</v>
      </c>
      <c r="AN20" s="516">
        <v>5</v>
      </c>
      <c r="AO20" s="157" t="str">
        <f t="shared" si="2"/>
        <v>6,9</v>
      </c>
      <c r="AP20" s="291" t="str">
        <f t="shared" si="3"/>
        <v>H</v>
      </c>
      <c r="AQ20" s="93">
        <f t="shared" si="4"/>
        <v>300</v>
      </c>
      <c r="AR20" s="93">
        <f t="shared" si="4"/>
        <v>0</v>
      </c>
      <c r="AS20" s="351"/>
      <c r="AT20" s="351"/>
      <c r="AU20" s="351"/>
      <c r="AV20" s="351"/>
      <c r="AW20" s="351"/>
      <c r="AX20" s="351"/>
      <c r="AY20" s="351"/>
      <c r="AZ20" s="351"/>
      <c r="BA20" s="109"/>
      <c r="BB20" s="487">
        <v>16</v>
      </c>
      <c r="BC20" s="487">
        <v>0</v>
      </c>
      <c r="BD20" s="487">
        <v>22</v>
      </c>
      <c r="BE20" s="487">
        <v>10</v>
      </c>
      <c r="BF20" s="487">
        <v>500</v>
      </c>
      <c r="BG20" s="487">
        <v>5</v>
      </c>
      <c r="BH20" s="487">
        <v>9.4581999999999902E-4</v>
      </c>
      <c r="BI20" s="487">
        <v>107.536959999999</v>
      </c>
      <c r="BJ20" s="487">
        <v>0.5</v>
      </c>
      <c r="BK20" s="487">
        <v>0.5</v>
      </c>
      <c r="BL20" s="487">
        <v>5.0000001000000002E-2</v>
      </c>
      <c r="BM20" s="487">
        <v>2</v>
      </c>
      <c r="BN20" s="487">
        <v>1</v>
      </c>
      <c r="BO20" s="487">
        <v>0</v>
      </c>
      <c r="BP20" s="157" t="str">
        <f t="shared" si="7"/>
        <v>11,23</v>
      </c>
      <c r="BQ20" s="487"/>
      <c r="BR20" s="487"/>
      <c r="BS20" s="487"/>
      <c r="BT20" s="487"/>
      <c r="BU20" s="487"/>
      <c r="BV20" s="487"/>
      <c r="BW20" s="487"/>
      <c r="BX20" s="487"/>
      <c r="BY20" s="487"/>
      <c r="BZ20" s="487"/>
      <c r="CA20" s="487"/>
      <c r="CB20" s="487"/>
      <c r="CC20" s="487"/>
    </row>
    <row r="21" spans="1:81" ht="6.95" customHeight="1">
      <c r="A21" s="93">
        <v>250</v>
      </c>
      <c r="B21" s="493">
        <f t="shared" si="8"/>
        <v>17</v>
      </c>
      <c r="C21" s="369">
        <v>160</v>
      </c>
      <c r="D21" s="369">
        <v>159.01960784313701</v>
      </c>
      <c r="E21" s="369">
        <v>157.450980392156</v>
      </c>
      <c r="F21" s="369">
        <v>155.88235294117601</v>
      </c>
      <c r="G21" s="369">
        <v>154.31372549019599</v>
      </c>
      <c r="H21" s="369">
        <v>152.74509803921501</v>
      </c>
      <c r="I21" s="369">
        <v>100</v>
      </c>
      <c r="J21" s="369">
        <v>95</v>
      </c>
      <c r="K21" s="369">
        <v>95</v>
      </c>
      <c r="L21" s="369">
        <v>95</v>
      </c>
      <c r="M21" s="369">
        <v>100</v>
      </c>
      <c r="N21" s="369">
        <v>147.254901960784</v>
      </c>
      <c r="O21" s="369">
        <v>145.68627450980301</v>
      </c>
      <c r="P21" s="369">
        <v>144.117647058823</v>
      </c>
      <c r="Q21" s="369">
        <v>142.54901960784301</v>
      </c>
      <c r="R21" s="369">
        <v>140.980392156862</v>
      </c>
      <c r="S21" s="369">
        <v>140</v>
      </c>
      <c r="T21" s="109"/>
      <c r="U21" s="490">
        <v>17</v>
      </c>
      <c r="V21" s="488">
        <v>0</v>
      </c>
      <c r="W21" s="488">
        <v>17</v>
      </c>
      <c r="X21" s="488">
        <v>0</v>
      </c>
      <c r="Y21" s="488">
        <v>160</v>
      </c>
      <c r="Z21" s="157" t="str">
        <f t="shared" si="1"/>
        <v>1,18</v>
      </c>
      <c r="AA21" s="109"/>
      <c r="AB21" s="516">
        <v>17</v>
      </c>
      <c r="AC21" s="516">
        <v>0</v>
      </c>
      <c r="AD21" s="516">
        <v>17</v>
      </c>
      <c r="AE21" s="516" t="s">
        <v>353</v>
      </c>
      <c r="AF21" s="351" t="s">
        <v>708</v>
      </c>
      <c r="AG21" s="351">
        <v>0.1</v>
      </c>
      <c r="AH21" s="351">
        <v>0</v>
      </c>
      <c r="AI21" s="351">
        <v>0</v>
      </c>
      <c r="AJ21" s="351">
        <v>0</v>
      </c>
      <c r="AK21" s="351">
        <v>0</v>
      </c>
      <c r="AL21" s="516">
        <v>1</v>
      </c>
      <c r="AM21" s="516">
        <v>8</v>
      </c>
      <c r="AN21" s="516">
        <v>6</v>
      </c>
      <c r="AO21" s="157" t="str">
        <f t="shared" si="2"/>
        <v>7,9</v>
      </c>
      <c r="AP21" s="291" t="str">
        <f t="shared" si="3"/>
        <v/>
      </c>
      <c r="AQ21" s="93">
        <f t="shared" si="4"/>
        <v>0</v>
      </c>
      <c r="AR21" s="93">
        <f t="shared" si="4"/>
        <v>0</v>
      </c>
      <c r="AS21" s="351"/>
      <c r="AT21" s="351"/>
      <c r="AU21" s="351"/>
      <c r="AV21" s="351"/>
      <c r="AW21" s="351"/>
      <c r="AX21" s="351"/>
      <c r="AY21" s="351"/>
      <c r="AZ21" s="351"/>
      <c r="BA21" s="109"/>
      <c r="BB21" s="487">
        <v>17</v>
      </c>
      <c r="BC21" s="487">
        <v>0</v>
      </c>
      <c r="BD21" s="487">
        <v>22</v>
      </c>
      <c r="BE21" s="487">
        <v>11</v>
      </c>
      <c r="BF21" s="487">
        <v>1000</v>
      </c>
      <c r="BG21" s="487">
        <v>5</v>
      </c>
      <c r="BH21" s="487">
        <v>9.4581999999999902E-4</v>
      </c>
      <c r="BI21" s="487">
        <v>106.82759</v>
      </c>
      <c r="BJ21" s="487">
        <v>0.5</v>
      </c>
      <c r="BK21" s="487">
        <v>0.5</v>
      </c>
      <c r="BL21" s="487">
        <v>5.0000001000000002E-2</v>
      </c>
      <c r="BM21" s="487">
        <v>2</v>
      </c>
      <c r="BN21" s="487">
        <v>1</v>
      </c>
      <c r="BO21" s="487">
        <v>0</v>
      </c>
      <c r="BP21" s="157" t="str">
        <f t="shared" si="7"/>
        <v>12,23</v>
      </c>
      <c r="BQ21" s="487"/>
      <c r="BR21" s="487"/>
      <c r="BS21" s="487"/>
      <c r="BT21" s="487"/>
      <c r="BU21" s="487"/>
      <c r="BV21" s="487"/>
      <c r="BW21" s="487"/>
      <c r="BX21" s="487"/>
      <c r="BY21" s="487"/>
      <c r="BZ21" s="487"/>
      <c r="CA21" s="487"/>
      <c r="CB21" s="487"/>
      <c r="CC21" s="487"/>
    </row>
    <row r="22" spans="1:81" ht="6.95" customHeight="1">
      <c r="A22" s="93">
        <v>250</v>
      </c>
      <c r="B22" s="493">
        <f t="shared" si="8"/>
        <v>18</v>
      </c>
      <c r="C22" s="369">
        <v>160</v>
      </c>
      <c r="D22" s="369">
        <v>159.01960784313701</v>
      </c>
      <c r="E22" s="369">
        <v>157.450980392156</v>
      </c>
      <c r="F22" s="369">
        <v>155.88235294117601</v>
      </c>
      <c r="G22" s="369">
        <v>154.31372549019599</v>
      </c>
      <c r="H22" s="369">
        <v>152.74509803921501</v>
      </c>
      <c r="I22" s="369">
        <v>100</v>
      </c>
      <c r="J22" s="369">
        <v>95</v>
      </c>
      <c r="K22" s="369">
        <v>95</v>
      </c>
      <c r="L22" s="369">
        <v>95</v>
      </c>
      <c r="M22" s="369">
        <v>100</v>
      </c>
      <c r="N22" s="369">
        <v>147.254901960784</v>
      </c>
      <c r="O22" s="369">
        <v>145.68627450980301</v>
      </c>
      <c r="P22" s="369">
        <v>144.117647058823</v>
      </c>
      <c r="Q22" s="369">
        <v>142.54901960784301</v>
      </c>
      <c r="R22" s="369">
        <v>140.980392156862</v>
      </c>
      <c r="S22" s="369">
        <v>140</v>
      </c>
      <c r="T22" s="109"/>
      <c r="U22" s="490">
        <v>18</v>
      </c>
      <c r="V22" s="488">
        <v>0</v>
      </c>
      <c r="W22" s="488">
        <v>18</v>
      </c>
      <c r="X22" s="488">
        <v>0</v>
      </c>
      <c r="Y22" s="488">
        <v>160</v>
      </c>
      <c r="Z22" s="157" t="str">
        <f t="shared" si="1"/>
        <v>1,19</v>
      </c>
      <c r="AA22" s="109"/>
      <c r="AB22" s="516">
        <v>18</v>
      </c>
      <c r="AC22" s="516">
        <v>0</v>
      </c>
      <c r="AD22" s="516">
        <v>18</v>
      </c>
      <c r="AE22" s="516" t="s">
        <v>715</v>
      </c>
      <c r="AF22" s="351" t="s">
        <v>707</v>
      </c>
      <c r="AG22" s="351">
        <v>0.1</v>
      </c>
      <c r="AH22" s="351">
        <v>102</v>
      </c>
      <c r="AI22" s="351">
        <v>200</v>
      </c>
      <c r="AJ22" s="351">
        <v>500</v>
      </c>
      <c r="AK22" s="351">
        <v>500</v>
      </c>
      <c r="AL22" s="516">
        <v>0</v>
      </c>
      <c r="AM22" s="516">
        <v>8</v>
      </c>
      <c r="AN22" s="516">
        <v>11</v>
      </c>
      <c r="AO22" s="157" t="str">
        <f t="shared" si="2"/>
        <v>12,9</v>
      </c>
      <c r="AP22" s="291" t="str">
        <f t="shared" si="3"/>
        <v>H</v>
      </c>
      <c r="AQ22" s="93">
        <f t="shared" si="4"/>
        <v>300</v>
      </c>
      <c r="AR22" s="93">
        <f t="shared" si="4"/>
        <v>0</v>
      </c>
      <c r="AS22" s="351"/>
      <c r="AT22" s="351"/>
      <c r="AU22" s="351"/>
      <c r="AV22" s="351"/>
      <c r="AW22" s="351"/>
      <c r="AX22" s="351"/>
      <c r="AY22" s="351"/>
      <c r="AZ22" s="351"/>
      <c r="BA22" s="109"/>
      <c r="BB22" s="487">
        <v>18</v>
      </c>
      <c r="BC22" s="487">
        <v>0</v>
      </c>
      <c r="BD22" s="487">
        <v>22</v>
      </c>
      <c r="BE22" s="487">
        <v>12</v>
      </c>
      <c r="BF22" s="487">
        <v>1000</v>
      </c>
      <c r="BG22" s="487">
        <v>5</v>
      </c>
      <c r="BH22" s="487">
        <v>9.4581999999999902E-4</v>
      </c>
      <c r="BI22" s="487">
        <v>105.88177</v>
      </c>
      <c r="BJ22" s="487">
        <v>0.5</v>
      </c>
      <c r="BK22" s="487">
        <v>0.5</v>
      </c>
      <c r="BL22" s="487">
        <v>5.0000001000000002E-2</v>
      </c>
      <c r="BM22" s="487">
        <v>2</v>
      </c>
      <c r="BN22" s="487">
        <v>1</v>
      </c>
      <c r="BO22" s="487">
        <v>0</v>
      </c>
      <c r="BP22" s="157" t="str">
        <f t="shared" si="7"/>
        <v>13,23</v>
      </c>
      <c r="BQ22" s="487"/>
      <c r="BR22" s="487"/>
      <c r="BS22" s="487"/>
      <c r="BT22" s="487"/>
      <c r="BU22" s="487"/>
      <c r="BV22" s="487"/>
      <c r="BW22" s="487"/>
      <c r="BX22" s="487"/>
      <c r="BY22" s="487"/>
      <c r="BZ22" s="487"/>
      <c r="CA22" s="487"/>
      <c r="CB22" s="487"/>
      <c r="CC22" s="487"/>
    </row>
    <row r="23" spans="1:81" ht="6.95" customHeight="1">
      <c r="A23" s="93">
        <v>250</v>
      </c>
      <c r="B23" s="493">
        <f t="shared" si="8"/>
        <v>19</v>
      </c>
      <c r="C23" s="369">
        <v>160</v>
      </c>
      <c r="D23" s="369">
        <v>159.01960784313701</v>
      </c>
      <c r="E23" s="369">
        <v>157.450980392156</v>
      </c>
      <c r="F23" s="369">
        <v>155.88235294117601</v>
      </c>
      <c r="G23" s="369">
        <v>154.31372549019599</v>
      </c>
      <c r="H23" s="369">
        <v>152.74509803921501</v>
      </c>
      <c r="I23" s="369">
        <v>100</v>
      </c>
      <c r="J23" s="369">
        <v>95</v>
      </c>
      <c r="K23" s="369">
        <v>95</v>
      </c>
      <c r="L23" s="369">
        <v>95</v>
      </c>
      <c r="M23" s="369">
        <v>100</v>
      </c>
      <c r="N23" s="369">
        <v>147.254901960784</v>
      </c>
      <c r="O23" s="369">
        <v>145.68627450980301</v>
      </c>
      <c r="P23" s="369">
        <v>144.117647058823</v>
      </c>
      <c r="Q23" s="369">
        <v>142.54901960784301</v>
      </c>
      <c r="R23" s="369">
        <v>140.980392156862</v>
      </c>
      <c r="S23" s="369">
        <v>140</v>
      </c>
      <c r="T23" s="109"/>
      <c r="U23" s="490">
        <v>19</v>
      </c>
      <c r="V23" s="488">
        <v>0</v>
      </c>
      <c r="W23" s="488">
        <v>19</v>
      </c>
      <c r="X23" s="488">
        <v>0</v>
      </c>
      <c r="Y23" s="488">
        <v>160</v>
      </c>
      <c r="Z23" s="157" t="str">
        <f t="shared" si="1"/>
        <v>1,20</v>
      </c>
      <c r="AA23" s="109"/>
      <c r="AB23" s="516">
        <v>19</v>
      </c>
      <c r="AC23" s="516">
        <v>0</v>
      </c>
      <c r="AD23" s="516">
        <v>19</v>
      </c>
      <c r="AE23" s="516" t="s">
        <v>716</v>
      </c>
      <c r="AF23" s="351" t="s">
        <v>708</v>
      </c>
      <c r="AG23" s="351">
        <v>0.1</v>
      </c>
      <c r="AH23" s="351">
        <v>0</v>
      </c>
      <c r="AI23" s="351">
        <v>0</v>
      </c>
      <c r="AJ23" s="351">
        <v>0</v>
      </c>
      <c r="AK23" s="351">
        <v>0</v>
      </c>
      <c r="AL23" s="516">
        <v>1</v>
      </c>
      <c r="AM23" s="516">
        <v>8</v>
      </c>
      <c r="AN23" s="516">
        <v>10</v>
      </c>
      <c r="AO23" s="157" t="str">
        <f t="shared" si="2"/>
        <v>11,9</v>
      </c>
      <c r="AP23" s="291" t="str">
        <f t="shared" si="3"/>
        <v/>
      </c>
      <c r="AQ23" s="93">
        <f t="shared" si="4"/>
        <v>0</v>
      </c>
      <c r="AR23" s="93">
        <f t="shared" si="4"/>
        <v>0</v>
      </c>
      <c r="AS23" s="351"/>
      <c r="AT23" s="351"/>
      <c r="AU23" s="351"/>
      <c r="AV23" s="351"/>
      <c r="AW23" s="351"/>
      <c r="AX23" s="351"/>
      <c r="AY23" s="351"/>
      <c r="AZ23" s="351"/>
      <c r="BA23" s="109"/>
      <c r="BB23" s="487">
        <v>19</v>
      </c>
      <c r="BC23" s="487">
        <v>0</v>
      </c>
      <c r="BD23" s="487">
        <v>22</v>
      </c>
      <c r="BE23" s="487">
        <v>13</v>
      </c>
      <c r="BF23" s="487">
        <v>1000</v>
      </c>
      <c r="BG23" s="487">
        <v>5</v>
      </c>
      <c r="BH23" s="487">
        <v>9.4581999999999902E-4</v>
      </c>
      <c r="BI23" s="487">
        <v>104.93595000000001</v>
      </c>
      <c r="BJ23" s="487">
        <v>0.5</v>
      </c>
      <c r="BK23" s="487">
        <v>0.5</v>
      </c>
      <c r="BL23" s="487">
        <v>5.0000001000000002E-2</v>
      </c>
      <c r="BM23" s="487">
        <v>2</v>
      </c>
      <c r="BN23" s="487">
        <v>1</v>
      </c>
      <c r="BO23" s="487">
        <v>0</v>
      </c>
      <c r="BP23" s="157" t="str">
        <f t="shared" si="7"/>
        <v>14,23</v>
      </c>
      <c r="BQ23" s="487"/>
      <c r="BR23" s="487"/>
      <c r="BS23" s="487"/>
      <c r="BT23" s="487"/>
      <c r="BU23" s="487"/>
      <c r="BV23" s="487"/>
      <c r="BW23" s="487"/>
      <c r="BX23" s="487"/>
      <c r="BY23" s="487"/>
      <c r="BZ23" s="487"/>
      <c r="CA23" s="487"/>
      <c r="CB23" s="487"/>
      <c r="CC23" s="487"/>
    </row>
    <row r="24" spans="1:81" ht="6.95" customHeight="1">
      <c r="A24" s="93">
        <v>250</v>
      </c>
      <c r="B24" s="493">
        <f t="shared" si="8"/>
        <v>20</v>
      </c>
      <c r="C24" s="369">
        <v>160</v>
      </c>
      <c r="D24" s="369">
        <v>159.01960784313701</v>
      </c>
      <c r="E24" s="369">
        <v>157.450980392156</v>
      </c>
      <c r="F24" s="369">
        <v>155.88235294117601</v>
      </c>
      <c r="G24" s="369">
        <v>154.31372549019599</v>
      </c>
      <c r="H24" s="369">
        <v>152.74509803921501</v>
      </c>
      <c r="I24" s="369">
        <v>100</v>
      </c>
      <c r="J24" s="369">
        <v>100</v>
      </c>
      <c r="K24" s="369">
        <v>100</v>
      </c>
      <c r="L24" s="369">
        <v>100</v>
      </c>
      <c r="M24" s="369">
        <v>100</v>
      </c>
      <c r="N24" s="369">
        <v>147.254901960784</v>
      </c>
      <c r="O24" s="369">
        <v>145.68627450980301</v>
      </c>
      <c r="P24" s="369">
        <v>144.117647058823</v>
      </c>
      <c r="Q24" s="369">
        <v>142.54901960784301</v>
      </c>
      <c r="R24" s="369">
        <v>140.980392156862</v>
      </c>
      <c r="S24" s="369">
        <v>140</v>
      </c>
      <c r="T24" s="109"/>
      <c r="U24" s="490">
        <v>20</v>
      </c>
      <c r="V24" s="488">
        <v>0</v>
      </c>
      <c r="W24" s="488">
        <v>20</v>
      </c>
      <c r="X24" s="488">
        <v>0</v>
      </c>
      <c r="Y24" s="488">
        <v>160</v>
      </c>
      <c r="Z24" s="157" t="str">
        <f t="shared" si="1"/>
        <v>1,21</v>
      </c>
      <c r="AA24" s="109"/>
      <c r="AB24" s="516">
        <v>20</v>
      </c>
      <c r="AC24" s="516">
        <v>0</v>
      </c>
      <c r="AD24" s="516">
        <v>20</v>
      </c>
      <c r="AE24" s="516" t="s">
        <v>260</v>
      </c>
      <c r="AF24" s="351" t="s">
        <v>707</v>
      </c>
      <c r="AG24" s="351">
        <v>0.1</v>
      </c>
      <c r="AH24" s="351">
        <v>102</v>
      </c>
      <c r="AI24" s="351">
        <v>200</v>
      </c>
      <c r="AJ24" s="351">
        <v>500</v>
      </c>
      <c r="AK24" s="351">
        <v>500</v>
      </c>
      <c r="AL24" s="516">
        <v>0</v>
      </c>
      <c r="AM24" s="516">
        <v>9</v>
      </c>
      <c r="AN24" s="516">
        <v>5</v>
      </c>
      <c r="AO24" s="157" t="str">
        <f t="shared" si="2"/>
        <v>6,10</v>
      </c>
      <c r="AP24" s="291" t="str">
        <f t="shared" si="3"/>
        <v>H</v>
      </c>
      <c r="AQ24" s="93">
        <f t="shared" si="4"/>
        <v>300</v>
      </c>
      <c r="AR24" s="93">
        <f t="shared" si="4"/>
        <v>0</v>
      </c>
      <c r="AS24" s="351"/>
      <c r="AT24" s="351"/>
      <c r="AU24" s="351"/>
      <c r="AV24" s="351"/>
      <c r="AW24" s="351"/>
      <c r="AX24" s="351"/>
      <c r="AY24" s="351"/>
      <c r="AZ24" s="351"/>
      <c r="BA24" s="109"/>
      <c r="BB24" s="487">
        <v>20</v>
      </c>
      <c r="BC24" s="487">
        <v>0</v>
      </c>
      <c r="BD24" s="487">
        <v>22</v>
      </c>
      <c r="BE24" s="487">
        <v>14</v>
      </c>
      <c r="BF24" s="487">
        <v>1000</v>
      </c>
      <c r="BG24" s="487">
        <v>5</v>
      </c>
      <c r="BH24" s="487">
        <v>9.4581999999999902E-4</v>
      </c>
      <c r="BI24" s="487">
        <v>103.990139999999</v>
      </c>
      <c r="BJ24" s="487">
        <v>0.5</v>
      </c>
      <c r="BK24" s="487">
        <v>0.5</v>
      </c>
      <c r="BL24" s="487">
        <v>5.0000001000000002E-2</v>
      </c>
      <c r="BM24" s="487">
        <v>2</v>
      </c>
      <c r="BN24" s="487">
        <v>1</v>
      </c>
      <c r="BO24" s="487">
        <v>0</v>
      </c>
      <c r="BP24" s="157" t="str">
        <f t="shared" si="7"/>
        <v>15,23</v>
      </c>
      <c r="BQ24" s="487"/>
      <c r="BR24" s="487"/>
      <c r="BS24" s="487"/>
      <c r="BT24" s="487"/>
      <c r="BU24" s="487"/>
      <c r="BV24" s="487"/>
      <c r="BW24" s="487"/>
      <c r="BX24" s="487"/>
      <c r="BY24" s="487"/>
      <c r="BZ24" s="487"/>
      <c r="CA24" s="487"/>
      <c r="CB24" s="487"/>
      <c r="CC24" s="487"/>
    </row>
    <row r="25" spans="1:81" ht="6.95" customHeight="1">
      <c r="A25" s="93">
        <v>250</v>
      </c>
      <c r="B25" s="493">
        <f t="shared" si="8"/>
        <v>21</v>
      </c>
      <c r="C25" s="369">
        <v>160</v>
      </c>
      <c r="D25" s="369">
        <v>159.01960784313701</v>
      </c>
      <c r="E25" s="369">
        <v>157.450980392156</v>
      </c>
      <c r="F25" s="369">
        <v>155.88235294117601</v>
      </c>
      <c r="G25" s="369">
        <v>154.31372549019599</v>
      </c>
      <c r="H25" s="369">
        <v>152.74509803921501</v>
      </c>
      <c r="I25" s="369">
        <v>151.56862745097999</v>
      </c>
      <c r="J25" s="369">
        <v>150.78431372548999</v>
      </c>
      <c r="K25" s="369">
        <v>150</v>
      </c>
      <c r="L25" s="369">
        <v>149.21568627450901</v>
      </c>
      <c r="M25" s="369">
        <v>148.43137254901899</v>
      </c>
      <c r="N25" s="369">
        <v>147.254901960784</v>
      </c>
      <c r="O25" s="369">
        <v>145.68627450980301</v>
      </c>
      <c r="P25" s="369">
        <v>144.117647058823</v>
      </c>
      <c r="Q25" s="369">
        <v>142.54901960784301</v>
      </c>
      <c r="R25" s="369">
        <v>140.980392156862</v>
      </c>
      <c r="S25" s="369">
        <v>140</v>
      </c>
      <c r="T25" s="109"/>
      <c r="U25" s="490">
        <v>21</v>
      </c>
      <c r="V25" s="488">
        <v>0</v>
      </c>
      <c r="W25" s="488">
        <v>21</v>
      </c>
      <c r="X25" s="488">
        <v>0</v>
      </c>
      <c r="Y25" s="488">
        <v>160</v>
      </c>
      <c r="Z25" s="157" t="str">
        <f t="shared" si="1"/>
        <v>1,22</v>
      </c>
      <c r="AA25" s="109"/>
      <c r="AB25" s="516">
        <v>21</v>
      </c>
      <c r="AC25" s="516">
        <v>0</v>
      </c>
      <c r="AD25" s="516">
        <v>21</v>
      </c>
      <c r="AE25" s="516" t="s">
        <v>717</v>
      </c>
      <c r="AF25" s="351" t="s">
        <v>708</v>
      </c>
      <c r="AG25" s="351">
        <v>0.1</v>
      </c>
      <c r="AH25" s="351">
        <v>0</v>
      </c>
      <c r="AI25" s="351">
        <v>0</v>
      </c>
      <c r="AJ25" s="351">
        <v>0</v>
      </c>
      <c r="AK25" s="351">
        <v>0</v>
      </c>
      <c r="AL25" s="516">
        <v>1</v>
      </c>
      <c r="AM25" s="516">
        <v>9</v>
      </c>
      <c r="AN25" s="516">
        <v>6</v>
      </c>
      <c r="AO25" s="157" t="str">
        <f t="shared" si="2"/>
        <v>7,10</v>
      </c>
      <c r="AP25" s="291" t="str">
        <f t="shared" si="3"/>
        <v/>
      </c>
      <c r="AQ25" s="93">
        <f t="shared" si="4"/>
        <v>0</v>
      </c>
      <c r="AR25" s="93">
        <f t="shared" si="4"/>
        <v>0</v>
      </c>
      <c r="AS25" s="351"/>
      <c r="AT25" s="351"/>
      <c r="AU25" s="351"/>
      <c r="AV25" s="351"/>
      <c r="AW25" s="351"/>
      <c r="AX25" s="351"/>
      <c r="AY25" s="351"/>
      <c r="AZ25" s="351"/>
      <c r="BA25" s="109"/>
      <c r="BB25" s="487">
        <v>21</v>
      </c>
      <c r="BC25" s="487">
        <v>0</v>
      </c>
      <c r="BD25" s="487">
        <v>22</v>
      </c>
      <c r="BE25" s="487">
        <v>15</v>
      </c>
      <c r="BF25" s="487">
        <v>1000</v>
      </c>
      <c r="BG25" s="487">
        <v>5</v>
      </c>
      <c r="BH25" s="487">
        <v>9.4581999999999902E-4</v>
      </c>
      <c r="BI25" s="487">
        <v>103.044309999999</v>
      </c>
      <c r="BJ25" s="487">
        <v>0.5</v>
      </c>
      <c r="BK25" s="487">
        <v>0.5</v>
      </c>
      <c r="BL25" s="487">
        <v>5.0000001000000002E-2</v>
      </c>
      <c r="BM25" s="487">
        <v>1</v>
      </c>
      <c r="BN25" s="487">
        <v>1</v>
      </c>
      <c r="BO25" s="487">
        <v>0</v>
      </c>
      <c r="BP25" s="157" t="str">
        <f t="shared" si="7"/>
        <v>16,23</v>
      </c>
      <c r="BQ25" s="487"/>
      <c r="BR25" s="487"/>
      <c r="BS25" s="487"/>
      <c r="BT25" s="487"/>
      <c r="BU25" s="487"/>
      <c r="BV25" s="487"/>
      <c r="BW25" s="487"/>
      <c r="BX25" s="487"/>
      <c r="BY25" s="487"/>
      <c r="BZ25" s="487"/>
      <c r="CA25" s="487"/>
      <c r="CB25" s="487"/>
      <c r="CC25" s="487"/>
    </row>
    <row r="26" spans="1:81" ht="6.95" customHeight="1">
      <c r="A26" s="93">
        <v>250</v>
      </c>
      <c r="B26" s="493">
        <f t="shared" si="8"/>
        <v>22</v>
      </c>
      <c r="C26" s="369">
        <v>160</v>
      </c>
      <c r="D26" s="369">
        <v>159.01960784313701</v>
      </c>
      <c r="E26" s="369">
        <v>157.450980392156</v>
      </c>
      <c r="F26" s="369">
        <v>155.88235294117601</v>
      </c>
      <c r="G26" s="369">
        <v>154.31372549019599</v>
      </c>
      <c r="H26" s="369">
        <v>152.74509803921501</v>
      </c>
      <c r="I26" s="369">
        <v>151.56862745097999</v>
      </c>
      <c r="J26" s="369">
        <v>150.78431372548999</v>
      </c>
      <c r="K26" s="369">
        <v>150</v>
      </c>
      <c r="L26" s="369">
        <v>149.21568627450901</v>
      </c>
      <c r="M26" s="369">
        <v>148.43137254901899</v>
      </c>
      <c r="N26" s="369">
        <v>147.254901960784</v>
      </c>
      <c r="O26" s="369">
        <v>145.68627450980301</v>
      </c>
      <c r="P26" s="369">
        <v>144.117647058823</v>
      </c>
      <c r="Q26" s="369">
        <v>142.54901960784301</v>
      </c>
      <c r="R26" s="369">
        <v>140.980392156862</v>
      </c>
      <c r="S26" s="369">
        <v>140</v>
      </c>
      <c r="T26" s="109"/>
      <c r="U26" s="490">
        <v>22</v>
      </c>
      <c r="V26" s="488">
        <v>0</v>
      </c>
      <c r="W26" s="488">
        <v>22</v>
      </c>
      <c r="X26" s="488">
        <v>0</v>
      </c>
      <c r="Y26" s="488">
        <v>160</v>
      </c>
      <c r="Z26" s="157" t="str">
        <f t="shared" si="1"/>
        <v>1,23</v>
      </c>
      <c r="AA26" s="109"/>
      <c r="AB26" s="516">
        <v>22</v>
      </c>
      <c r="AC26" s="516">
        <v>0</v>
      </c>
      <c r="AD26" s="516">
        <v>22</v>
      </c>
      <c r="AE26" s="516" t="s">
        <v>718</v>
      </c>
      <c r="AF26" s="351" t="s">
        <v>707</v>
      </c>
      <c r="AG26" s="351">
        <v>0.1</v>
      </c>
      <c r="AH26" s="351">
        <v>102</v>
      </c>
      <c r="AI26" s="351">
        <v>200</v>
      </c>
      <c r="AJ26" s="351">
        <v>500</v>
      </c>
      <c r="AK26" s="351">
        <v>500</v>
      </c>
      <c r="AL26" s="516">
        <v>0</v>
      </c>
      <c r="AM26" s="516">
        <v>9</v>
      </c>
      <c r="AN26" s="516">
        <v>11</v>
      </c>
      <c r="AO26" s="157" t="str">
        <f t="shared" si="2"/>
        <v>12,10</v>
      </c>
      <c r="AP26" s="291" t="str">
        <f t="shared" si="3"/>
        <v>H</v>
      </c>
      <c r="AQ26" s="93">
        <f t="shared" si="4"/>
        <v>300</v>
      </c>
      <c r="AR26" s="93">
        <f t="shared" si="4"/>
        <v>0</v>
      </c>
      <c r="AS26" s="351"/>
      <c r="AT26" s="351"/>
      <c r="AU26" s="351"/>
      <c r="AV26" s="351"/>
      <c r="AW26" s="351"/>
      <c r="AX26" s="351"/>
      <c r="AY26" s="351"/>
      <c r="AZ26" s="351"/>
      <c r="BA26" s="109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09"/>
      <c r="BM26" s="109"/>
      <c r="BN26" s="109"/>
      <c r="BO26" s="109"/>
      <c r="BP26" s="109"/>
      <c r="BQ26" s="109"/>
      <c r="BR26" s="109"/>
      <c r="BS26" s="109"/>
      <c r="BT26" s="109"/>
      <c r="BU26" s="109"/>
      <c r="BV26" s="109"/>
      <c r="BW26" s="109"/>
      <c r="BX26" s="109"/>
      <c r="BY26" s="109"/>
      <c r="BZ26" s="109"/>
      <c r="CA26" s="109"/>
      <c r="CB26" s="109"/>
      <c r="CC26" s="109"/>
    </row>
    <row r="27" spans="1:81" ht="6.95" customHeight="1">
      <c r="A27" s="93">
        <v>250</v>
      </c>
      <c r="B27" s="493">
        <f t="shared" si="8"/>
        <v>23</v>
      </c>
      <c r="C27" s="369">
        <v>160</v>
      </c>
      <c r="D27" s="369">
        <v>159.01960784313701</v>
      </c>
      <c r="E27" s="369">
        <v>157.450980392156</v>
      </c>
      <c r="F27" s="369">
        <v>155.88235294117601</v>
      </c>
      <c r="G27" s="369">
        <v>154.31372549019599</v>
      </c>
      <c r="H27" s="369">
        <v>152.74509803921501</v>
      </c>
      <c r="I27" s="369">
        <v>151.56862745097999</v>
      </c>
      <c r="J27" s="369">
        <v>150.78431372548999</v>
      </c>
      <c r="K27" s="369">
        <v>150</v>
      </c>
      <c r="L27" s="369">
        <v>149.21568627450901</v>
      </c>
      <c r="M27" s="369">
        <v>148.43137254901899</v>
      </c>
      <c r="N27" s="369">
        <v>147.254901960784</v>
      </c>
      <c r="O27" s="369">
        <v>145.68627450980301</v>
      </c>
      <c r="P27" s="369">
        <v>144.117647058823</v>
      </c>
      <c r="Q27" s="369">
        <v>142.54901960784301</v>
      </c>
      <c r="R27" s="369">
        <v>140.980392156862</v>
      </c>
      <c r="S27" s="369">
        <v>140</v>
      </c>
      <c r="T27" s="109"/>
      <c r="U27" s="490">
        <v>23</v>
      </c>
      <c r="V27" s="488">
        <v>0</v>
      </c>
      <c r="W27" s="488">
        <v>23</v>
      </c>
      <c r="X27" s="488">
        <v>0</v>
      </c>
      <c r="Y27" s="488">
        <v>160</v>
      </c>
      <c r="Z27" s="157" t="str">
        <f t="shared" si="1"/>
        <v>1,24</v>
      </c>
      <c r="AA27" s="109"/>
      <c r="AB27" s="516">
        <v>23</v>
      </c>
      <c r="AC27" s="516">
        <v>0</v>
      </c>
      <c r="AD27" s="516">
        <v>23</v>
      </c>
      <c r="AE27" s="516" t="s">
        <v>719</v>
      </c>
      <c r="AF27" s="351" t="s">
        <v>708</v>
      </c>
      <c r="AG27" s="351">
        <v>0.1</v>
      </c>
      <c r="AH27" s="351">
        <v>0</v>
      </c>
      <c r="AI27" s="351">
        <v>0</v>
      </c>
      <c r="AJ27" s="351">
        <v>0</v>
      </c>
      <c r="AK27" s="351">
        <v>0</v>
      </c>
      <c r="AL27" s="516">
        <v>1</v>
      </c>
      <c r="AM27" s="516">
        <v>9</v>
      </c>
      <c r="AN27" s="516">
        <v>10</v>
      </c>
      <c r="AO27" s="157" t="str">
        <f t="shared" si="2"/>
        <v>11,10</v>
      </c>
      <c r="AP27" s="291" t="str">
        <f t="shared" si="3"/>
        <v/>
      </c>
      <c r="AQ27" s="93">
        <f t="shared" si="4"/>
        <v>0</v>
      </c>
      <c r="AR27" s="93">
        <f t="shared" si="4"/>
        <v>0</v>
      </c>
      <c r="AS27" s="351"/>
      <c r="AT27" s="351"/>
      <c r="AU27" s="351"/>
      <c r="AV27" s="351"/>
      <c r="AW27" s="351"/>
      <c r="AX27" s="351"/>
      <c r="AY27" s="351"/>
      <c r="AZ27" s="351"/>
      <c r="BA27" s="109"/>
      <c r="BB27" s="101" t="s">
        <v>798</v>
      </c>
      <c r="BC27" s="101"/>
      <c r="BD27" s="101"/>
      <c r="BE27" s="101"/>
      <c r="BF27" s="101"/>
      <c r="BG27" s="101"/>
      <c r="BH27" s="101"/>
      <c r="BI27" s="101"/>
      <c r="BJ27" s="109"/>
      <c r="BK27" s="109"/>
      <c r="BL27" s="109"/>
      <c r="BM27" s="109"/>
      <c r="BN27" s="109"/>
      <c r="BO27" s="109"/>
      <c r="BP27" s="109"/>
      <c r="BQ27" s="109"/>
      <c r="BR27" s="109"/>
      <c r="BS27" s="109"/>
      <c r="BT27" s="109"/>
      <c r="BU27" s="109"/>
      <c r="BV27" s="109"/>
      <c r="BW27" s="109"/>
      <c r="BX27" s="109"/>
      <c r="BY27" s="109"/>
      <c r="BZ27" s="109"/>
      <c r="CA27" s="109"/>
      <c r="CB27" s="109"/>
      <c r="CC27" s="109"/>
    </row>
    <row r="28" spans="1:81" ht="6.95" customHeight="1">
      <c r="A28" s="93">
        <v>250</v>
      </c>
      <c r="B28" s="493">
        <f t="shared" si="8"/>
        <v>24</v>
      </c>
      <c r="C28" s="369">
        <v>160</v>
      </c>
      <c r="D28" s="369">
        <v>159.01960784313701</v>
      </c>
      <c r="E28" s="369">
        <v>157.450980392156</v>
      </c>
      <c r="F28" s="369">
        <v>155.88235294117601</v>
      </c>
      <c r="G28" s="369">
        <v>154.31372549019599</v>
      </c>
      <c r="H28" s="369">
        <v>152.74509803921501</v>
      </c>
      <c r="I28" s="369">
        <v>151.56862745097999</v>
      </c>
      <c r="J28" s="369">
        <v>150.78431372548999</v>
      </c>
      <c r="K28" s="369">
        <v>150</v>
      </c>
      <c r="L28" s="369">
        <v>149.21568627450901</v>
      </c>
      <c r="M28" s="369">
        <v>148.43137254901899</v>
      </c>
      <c r="N28" s="369">
        <v>147.254901960784</v>
      </c>
      <c r="O28" s="369">
        <v>145.68627450980301</v>
      </c>
      <c r="P28" s="369">
        <v>144.117647058823</v>
      </c>
      <c r="Q28" s="369">
        <v>142.54901960784301</v>
      </c>
      <c r="R28" s="369">
        <v>140.980392156862</v>
      </c>
      <c r="S28" s="369">
        <v>140</v>
      </c>
      <c r="T28" s="109"/>
      <c r="U28" s="490">
        <v>24</v>
      </c>
      <c r="V28" s="488">
        <v>0</v>
      </c>
      <c r="W28" s="488">
        <v>24</v>
      </c>
      <c r="X28" s="488">
        <v>0</v>
      </c>
      <c r="Y28" s="488">
        <v>160</v>
      </c>
      <c r="Z28" s="157" t="str">
        <f t="shared" si="1"/>
        <v>1,25</v>
      </c>
      <c r="AA28" s="109"/>
      <c r="AB28" s="516">
        <v>24</v>
      </c>
      <c r="AC28" s="516">
        <v>0</v>
      </c>
      <c r="AD28" s="516">
        <v>24</v>
      </c>
      <c r="AE28" s="516" t="s">
        <v>264</v>
      </c>
      <c r="AF28" s="351" t="s">
        <v>707</v>
      </c>
      <c r="AG28" s="351">
        <v>0.1</v>
      </c>
      <c r="AH28" s="351">
        <v>102</v>
      </c>
      <c r="AI28" s="351">
        <v>200</v>
      </c>
      <c r="AJ28" s="351">
        <v>500</v>
      </c>
      <c r="AK28" s="351">
        <v>500</v>
      </c>
      <c r="AL28" s="516">
        <v>0</v>
      </c>
      <c r="AM28" s="516">
        <v>10</v>
      </c>
      <c r="AN28" s="516">
        <v>5</v>
      </c>
      <c r="AO28" s="157" t="str">
        <f t="shared" si="2"/>
        <v>6,11</v>
      </c>
      <c r="AP28" s="291" t="str">
        <f t="shared" si="3"/>
        <v>H</v>
      </c>
      <c r="AQ28" s="93">
        <f t="shared" si="4"/>
        <v>300</v>
      </c>
      <c r="AR28" s="93">
        <f t="shared" si="4"/>
        <v>0</v>
      </c>
      <c r="AS28" s="351"/>
      <c r="AT28" s="351"/>
      <c r="AU28" s="351"/>
      <c r="AV28" s="351"/>
      <c r="AW28" s="351"/>
      <c r="AX28" s="351"/>
      <c r="AY28" s="351"/>
      <c r="AZ28" s="351"/>
      <c r="BA28" s="109"/>
      <c r="BB28" s="487" t="s">
        <v>795</v>
      </c>
      <c r="BC28" s="487">
        <v>7</v>
      </c>
      <c r="BD28" s="487" t="s">
        <v>796</v>
      </c>
      <c r="BE28" s="487">
        <v>0</v>
      </c>
      <c r="BF28" s="487" t="s">
        <v>797</v>
      </c>
      <c r="BG28" s="487">
        <v>1</v>
      </c>
      <c r="BH28" s="487"/>
      <c r="BI28" s="487" t="s">
        <v>799</v>
      </c>
      <c r="BJ28" s="109"/>
      <c r="BK28" s="487" t="s">
        <v>805</v>
      </c>
      <c r="BL28" s="109"/>
      <c r="BM28" s="109"/>
      <c r="BN28" s="109"/>
      <c r="BO28" s="109"/>
      <c r="BP28" s="109"/>
      <c r="BQ28" s="109"/>
      <c r="BR28" s="109"/>
      <c r="BS28" s="109"/>
      <c r="BT28" s="109"/>
      <c r="BU28" s="109"/>
      <c r="BV28" s="109"/>
      <c r="BW28" s="109"/>
      <c r="BX28" s="109"/>
      <c r="BY28" s="109"/>
      <c r="BZ28" s="109"/>
      <c r="CA28" s="109"/>
      <c r="CB28" s="109"/>
      <c r="CC28" s="109"/>
    </row>
    <row r="29" spans="1:81" ht="6.95" customHeight="1">
      <c r="A29" s="93">
        <v>250</v>
      </c>
      <c r="B29" s="493">
        <f t="shared" si="8"/>
        <v>25</v>
      </c>
      <c r="C29" s="369">
        <v>160</v>
      </c>
      <c r="D29" s="369">
        <v>159.01960784313701</v>
      </c>
      <c r="E29" s="369">
        <v>157.450980392156</v>
      </c>
      <c r="F29" s="369">
        <v>155.88235294117601</v>
      </c>
      <c r="G29" s="369">
        <v>154.31372549019599</v>
      </c>
      <c r="H29" s="369">
        <v>152.74509803921501</v>
      </c>
      <c r="I29" s="369">
        <v>151.56862745097999</v>
      </c>
      <c r="J29" s="369">
        <v>150.78431372548999</v>
      </c>
      <c r="K29" s="369">
        <v>150</v>
      </c>
      <c r="L29" s="369">
        <v>149.21568627450901</v>
      </c>
      <c r="M29" s="369">
        <v>148.43137254901899</v>
      </c>
      <c r="N29" s="369">
        <v>147.254901960784</v>
      </c>
      <c r="O29" s="369">
        <v>145.68627450980301</v>
      </c>
      <c r="P29" s="369">
        <v>144.117647058823</v>
      </c>
      <c r="Q29" s="369">
        <v>142.54901960784301</v>
      </c>
      <c r="R29" s="369">
        <v>140.980392156862</v>
      </c>
      <c r="S29" s="369">
        <v>140</v>
      </c>
      <c r="T29" s="109"/>
      <c r="U29" s="490">
        <v>25</v>
      </c>
      <c r="V29" s="488">
        <v>0</v>
      </c>
      <c r="W29" s="488">
        <v>25</v>
      </c>
      <c r="X29" s="488">
        <v>0</v>
      </c>
      <c r="Y29" s="488">
        <v>160</v>
      </c>
      <c r="Z29" s="157" t="str">
        <f t="shared" si="1"/>
        <v>1,26</v>
      </c>
      <c r="AA29" s="109"/>
      <c r="AB29" s="516">
        <v>25</v>
      </c>
      <c r="AC29" s="516">
        <v>0</v>
      </c>
      <c r="AD29" s="516">
        <v>25</v>
      </c>
      <c r="AE29" s="516" t="s">
        <v>269</v>
      </c>
      <c r="AF29" s="351" t="s">
        <v>707</v>
      </c>
      <c r="AG29" s="351">
        <v>0.1</v>
      </c>
      <c r="AH29" s="351">
        <v>102</v>
      </c>
      <c r="AI29" s="351">
        <v>200</v>
      </c>
      <c r="AJ29" s="351">
        <v>500</v>
      </c>
      <c r="AK29" s="351">
        <v>500</v>
      </c>
      <c r="AL29" s="516">
        <v>0</v>
      </c>
      <c r="AM29" s="516">
        <v>11</v>
      </c>
      <c r="AN29" s="516">
        <v>6</v>
      </c>
      <c r="AO29" s="157" t="str">
        <f t="shared" si="2"/>
        <v>7,12</v>
      </c>
      <c r="AP29" s="291" t="str">
        <f t="shared" si="3"/>
        <v>H</v>
      </c>
      <c r="AQ29" s="93">
        <f t="shared" si="4"/>
        <v>300</v>
      </c>
      <c r="AR29" s="93">
        <f t="shared" si="4"/>
        <v>0</v>
      </c>
      <c r="AS29" s="351"/>
      <c r="AT29" s="351"/>
      <c r="AU29" s="351"/>
      <c r="AV29" s="351"/>
      <c r="AW29" s="351"/>
      <c r="AX29" s="351"/>
      <c r="AY29" s="351"/>
      <c r="AZ29" s="351"/>
      <c r="BA29" s="109"/>
      <c r="BB29" s="487" t="s">
        <v>796</v>
      </c>
      <c r="BC29" s="487">
        <v>0</v>
      </c>
      <c r="BD29" s="487" t="s">
        <v>795</v>
      </c>
      <c r="BE29" s="487">
        <v>8</v>
      </c>
      <c r="BF29" s="487" t="s">
        <v>797</v>
      </c>
      <c r="BG29" s="487">
        <v>1</v>
      </c>
      <c r="BH29" s="109"/>
      <c r="BI29" s="487" t="s">
        <v>799</v>
      </c>
      <c r="BJ29" s="109"/>
      <c r="BK29" s="109"/>
      <c r="BL29" s="109"/>
      <c r="BM29" s="109"/>
      <c r="BN29" s="109"/>
      <c r="BO29" s="109"/>
      <c r="BP29" s="109"/>
      <c r="BQ29" s="109"/>
      <c r="BR29" s="109"/>
      <c r="BS29" s="109"/>
      <c r="BT29" s="109"/>
      <c r="BU29" s="109"/>
      <c r="BV29" s="109"/>
      <c r="BW29" s="109"/>
      <c r="BX29" s="109"/>
      <c r="BY29" s="109"/>
      <c r="BZ29" s="109"/>
      <c r="CA29" s="109"/>
      <c r="CB29" s="109"/>
      <c r="CC29" s="109"/>
    </row>
    <row r="30" spans="1:81" ht="6.95" customHeight="1">
      <c r="A30" s="93">
        <v>250</v>
      </c>
      <c r="B30" s="493">
        <f t="shared" si="8"/>
        <v>26</v>
      </c>
      <c r="C30" s="369">
        <v>160</v>
      </c>
      <c r="D30" s="369">
        <v>159.01960784313701</v>
      </c>
      <c r="E30" s="369">
        <v>157.450980392156</v>
      </c>
      <c r="F30" s="369">
        <v>155.88235294117601</v>
      </c>
      <c r="G30" s="369">
        <v>154.31372549019599</v>
      </c>
      <c r="H30" s="369">
        <v>152.74509803921501</v>
      </c>
      <c r="I30" s="369">
        <v>151.56862745097999</v>
      </c>
      <c r="J30" s="369">
        <v>150.78431372548999</v>
      </c>
      <c r="K30" s="369">
        <v>150</v>
      </c>
      <c r="L30" s="369">
        <v>149.21568627450901</v>
      </c>
      <c r="M30" s="369">
        <v>148.43137254901899</v>
      </c>
      <c r="N30" s="369">
        <v>147.254901960784</v>
      </c>
      <c r="O30" s="369">
        <v>145.68627450980301</v>
      </c>
      <c r="P30" s="369">
        <v>144.117647058823</v>
      </c>
      <c r="Q30" s="369">
        <v>142.54901960784301</v>
      </c>
      <c r="R30" s="369">
        <v>140.980392156862</v>
      </c>
      <c r="S30" s="369">
        <v>140</v>
      </c>
      <c r="T30" s="109"/>
      <c r="U30" s="490">
        <v>26</v>
      </c>
      <c r="V30" s="488">
        <v>0</v>
      </c>
      <c r="W30" s="488">
        <v>26</v>
      </c>
      <c r="X30" s="488">
        <v>0</v>
      </c>
      <c r="Y30" s="488">
        <v>160</v>
      </c>
      <c r="Z30" s="157" t="str">
        <f t="shared" si="1"/>
        <v>1,27</v>
      </c>
      <c r="AA30" s="109"/>
      <c r="AB30" s="516">
        <v>26</v>
      </c>
      <c r="AC30" s="516">
        <v>0</v>
      </c>
      <c r="AD30" s="516">
        <v>26</v>
      </c>
      <c r="AE30" s="516" t="s">
        <v>720</v>
      </c>
      <c r="AF30" s="351" t="s">
        <v>708</v>
      </c>
      <c r="AG30" s="351">
        <v>0.1</v>
      </c>
      <c r="AH30" s="351">
        <v>0</v>
      </c>
      <c r="AI30" s="351">
        <v>0</v>
      </c>
      <c r="AJ30" s="351">
        <v>0</v>
      </c>
      <c r="AK30" s="351">
        <v>0</v>
      </c>
      <c r="AL30" s="516">
        <v>1</v>
      </c>
      <c r="AM30" s="516">
        <v>10</v>
      </c>
      <c r="AN30" s="516">
        <v>6</v>
      </c>
      <c r="AO30" s="157" t="str">
        <f t="shared" si="2"/>
        <v>7,11</v>
      </c>
      <c r="AP30" s="291" t="str">
        <f t="shared" si="3"/>
        <v/>
      </c>
      <c r="AQ30" s="93">
        <f t="shared" si="4"/>
        <v>0</v>
      </c>
      <c r="AR30" s="93">
        <f t="shared" si="4"/>
        <v>0</v>
      </c>
      <c r="AS30" s="351"/>
      <c r="AT30" s="351"/>
      <c r="AU30" s="351"/>
      <c r="AV30" s="351"/>
      <c r="AW30" s="351"/>
      <c r="AX30" s="351"/>
      <c r="AY30" s="351"/>
      <c r="AZ30" s="351"/>
      <c r="BA30" s="109"/>
      <c r="BB30" s="487" t="s">
        <v>795</v>
      </c>
      <c r="BC30" s="487">
        <v>13</v>
      </c>
      <c r="BD30" s="487" t="s">
        <v>796</v>
      </c>
      <c r="BE30" s="487">
        <v>1</v>
      </c>
      <c r="BF30" s="487" t="s">
        <v>797</v>
      </c>
      <c r="BG30" s="487">
        <v>1</v>
      </c>
      <c r="BH30" s="109"/>
      <c r="BI30" s="109"/>
      <c r="BJ30" s="109"/>
      <c r="BK30" s="109"/>
      <c r="BL30" s="109"/>
      <c r="BM30" s="109"/>
      <c r="BN30" s="109"/>
      <c r="BO30" s="109"/>
      <c r="BP30" s="109"/>
      <c r="BQ30" s="109"/>
      <c r="BR30" s="109"/>
      <c r="BS30" s="109"/>
      <c r="BT30" s="109"/>
      <c r="BU30" s="109"/>
      <c r="BV30" s="109"/>
      <c r="BW30" s="109"/>
      <c r="BX30" s="109"/>
      <c r="BY30" s="109"/>
      <c r="BZ30" s="109"/>
      <c r="CA30" s="109"/>
      <c r="CB30" s="109"/>
      <c r="CC30" s="109"/>
    </row>
    <row r="31" spans="1:81" ht="6.95" customHeight="1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490">
        <v>27</v>
      </c>
      <c r="V31" s="488">
        <v>0</v>
      </c>
      <c r="W31" s="488">
        <v>0</v>
      </c>
      <c r="X31" s="488">
        <v>16</v>
      </c>
      <c r="Y31" s="488">
        <v>140</v>
      </c>
      <c r="Z31" s="157" t="str">
        <f t="shared" si="1"/>
        <v>17,1</v>
      </c>
      <c r="AA31" s="109"/>
      <c r="AB31" s="516">
        <v>27</v>
      </c>
      <c r="AC31" s="516">
        <v>0</v>
      </c>
      <c r="AD31" s="516">
        <v>27</v>
      </c>
      <c r="AE31" s="516" t="s">
        <v>270</v>
      </c>
      <c r="AF31" s="351" t="s">
        <v>707</v>
      </c>
      <c r="AG31" s="351">
        <v>0.1</v>
      </c>
      <c r="AH31" s="351">
        <v>102</v>
      </c>
      <c r="AI31" s="351">
        <v>200</v>
      </c>
      <c r="AJ31" s="351">
        <v>500</v>
      </c>
      <c r="AK31" s="351">
        <v>500</v>
      </c>
      <c r="AL31" s="516">
        <v>0</v>
      </c>
      <c r="AM31" s="516">
        <v>11</v>
      </c>
      <c r="AN31" s="516">
        <v>7</v>
      </c>
      <c r="AO31" s="157" t="str">
        <f t="shared" si="2"/>
        <v>8,12</v>
      </c>
      <c r="AP31" s="291" t="str">
        <f t="shared" si="3"/>
        <v>H</v>
      </c>
      <c r="AQ31" s="93">
        <f t="shared" si="4"/>
        <v>300</v>
      </c>
      <c r="AR31" s="93">
        <f t="shared" si="4"/>
        <v>0</v>
      </c>
      <c r="AS31" s="351"/>
      <c r="AT31" s="351"/>
      <c r="AU31" s="351"/>
      <c r="AV31" s="351"/>
      <c r="AW31" s="351"/>
      <c r="AX31" s="351"/>
      <c r="AY31" s="351"/>
      <c r="AZ31" s="351"/>
      <c r="BA31" s="109"/>
      <c r="BB31" s="487" t="s">
        <v>796</v>
      </c>
      <c r="BC31" s="487">
        <v>1</v>
      </c>
      <c r="BD31" s="487" t="s">
        <v>795</v>
      </c>
      <c r="BE31" s="487">
        <v>14</v>
      </c>
      <c r="BF31" s="487" t="s">
        <v>797</v>
      </c>
      <c r="BG31" s="487">
        <v>0.5</v>
      </c>
      <c r="BH31" s="109"/>
      <c r="BI31" s="109"/>
      <c r="BJ31" s="109"/>
      <c r="BK31" s="109"/>
      <c r="BL31" s="109"/>
      <c r="BM31" s="109"/>
      <c r="BN31" s="109"/>
      <c r="BO31" s="109"/>
      <c r="BP31" s="109"/>
      <c r="BQ31" s="109"/>
      <c r="BR31" s="109"/>
      <c r="BS31" s="109"/>
      <c r="BT31" s="109"/>
      <c r="BU31" s="109"/>
      <c r="BV31" s="109"/>
      <c r="BW31" s="109"/>
      <c r="BX31" s="109"/>
      <c r="BY31" s="109"/>
      <c r="BZ31" s="109"/>
      <c r="CA31" s="109"/>
      <c r="CB31" s="109"/>
      <c r="CC31" s="109"/>
    </row>
    <row r="32" spans="1:81" ht="6.95" customHeight="1">
      <c r="A32" s="109"/>
      <c r="B32" s="4"/>
      <c r="C32" s="492">
        <v>1</v>
      </c>
      <c r="D32" s="492">
        <f t="shared" ref="D32:Q32" si="9">C32+1</f>
        <v>2</v>
      </c>
      <c r="E32" s="492">
        <f t="shared" si="9"/>
        <v>3</v>
      </c>
      <c r="F32" s="492">
        <f t="shared" si="9"/>
        <v>4</v>
      </c>
      <c r="G32" s="492">
        <f t="shared" si="9"/>
        <v>5</v>
      </c>
      <c r="H32" s="492">
        <f t="shared" si="9"/>
        <v>6</v>
      </c>
      <c r="I32" s="492">
        <f t="shared" si="9"/>
        <v>7</v>
      </c>
      <c r="J32" s="492">
        <f t="shared" si="9"/>
        <v>8</v>
      </c>
      <c r="K32" s="492">
        <f t="shared" si="9"/>
        <v>9</v>
      </c>
      <c r="L32" s="492">
        <f t="shared" si="9"/>
        <v>10</v>
      </c>
      <c r="M32" s="492">
        <f t="shared" si="9"/>
        <v>11</v>
      </c>
      <c r="N32" s="492">
        <f t="shared" si="9"/>
        <v>12</v>
      </c>
      <c r="O32" s="492">
        <f t="shared" si="9"/>
        <v>13</v>
      </c>
      <c r="P32" s="492">
        <f t="shared" si="9"/>
        <v>14</v>
      </c>
      <c r="Q32" s="492">
        <f t="shared" si="9"/>
        <v>15</v>
      </c>
      <c r="R32" s="492">
        <f t="shared" ref="R32:S32" si="10">Q32+1</f>
        <v>16</v>
      </c>
      <c r="S32" s="492">
        <f t="shared" si="10"/>
        <v>17</v>
      </c>
      <c r="T32" s="109"/>
      <c r="U32" s="490">
        <v>28</v>
      </c>
      <c r="V32" s="488">
        <v>0</v>
      </c>
      <c r="W32" s="488">
        <v>1</v>
      </c>
      <c r="X32" s="488">
        <v>16</v>
      </c>
      <c r="Y32" s="488">
        <v>140</v>
      </c>
      <c r="Z32" s="157" t="str">
        <f t="shared" si="1"/>
        <v>17,2</v>
      </c>
      <c r="AA32" s="109"/>
      <c r="AB32" s="516">
        <v>28</v>
      </c>
      <c r="AC32" s="516">
        <v>0</v>
      </c>
      <c r="AD32" s="516">
        <v>28</v>
      </c>
      <c r="AE32" s="516" t="s">
        <v>721</v>
      </c>
      <c r="AF32" s="351" t="s">
        <v>708</v>
      </c>
      <c r="AG32" s="351">
        <v>0.1</v>
      </c>
      <c r="AH32" s="351">
        <v>0</v>
      </c>
      <c r="AI32" s="351">
        <v>0</v>
      </c>
      <c r="AJ32" s="351">
        <v>0</v>
      </c>
      <c r="AK32" s="351">
        <v>0</v>
      </c>
      <c r="AL32" s="516">
        <v>1</v>
      </c>
      <c r="AM32" s="516">
        <v>10</v>
      </c>
      <c r="AN32" s="516">
        <v>7</v>
      </c>
      <c r="AO32" s="157" t="str">
        <f t="shared" si="2"/>
        <v>8,11</v>
      </c>
      <c r="AP32" s="291" t="str">
        <f t="shared" si="3"/>
        <v/>
      </c>
      <c r="AQ32" s="93">
        <f t="shared" si="4"/>
        <v>0</v>
      </c>
      <c r="AR32" s="93">
        <f t="shared" si="4"/>
        <v>0</v>
      </c>
      <c r="AS32" s="351"/>
      <c r="AT32" s="351"/>
      <c r="AU32" s="351"/>
      <c r="AV32" s="351"/>
      <c r="AW32" s="351"/>
      <c r="AX32" s="351"/>
      <c r="AY32" s="351"/>
      <c r="AZ32" s="351"/>
      <c r="BA32" s="109"/>
      <c r="BB32" s="109"/>
      <c r="BC32" s="109"/>
      <c r="BD32" s="109"/>
      <c r="BE32" s="109"/>
      <c r="BF32" s="109"/>
      <c r="BG32" s="109"/>
      <c r="BH32" s="109"/>
      <c r="BI32" s="109"/>
      <c r="BJ32" s="109"/>
      <c r="BK32" s="109"/>
      <c r="BL32" s="109"/>
      <c r="BM32" s="109"/>
      <c r="BN32" s="109"/>
      <c r="BO32" s="109"/>
      <c r="BP32" s="109"/>
      <c r="BQ32" s="109"/>
      <c r="BR32" s="109"/>
      <c r="BS32" s="109"/>
      <c r="BT32" s="109"/>
      <c r="BU32" s="109"/>
      <c r="BV32" s="109"/>
      <c r="BW32" s="109"/>
      <c r="BX32" s="109"/>
      <c r="BY32" s="109"/>
      <c r="BZ32" s="109"/>
      <c r="CA32" s="109"/>
      <c r="CB32" s="109"/>
      <c r="CC32" s="109"/>
    </row>
    <row r="33" spans="1:81" ht="6.95" customHeight="1">
      <c r="A33" s="109">
        <v>107</v>
      </c>
      <c r="B33" s="492">
        <v>1</v>
      </c>
      <c r="C33" s="369">
        <f>IF(C4&lt;=$I$10,C4,IF(ISNUMBER(MATCH('15'!C67,$Z$4:$Z$370,0)),$Z$2,IF(ISNUMBER(MATCH('15'!C67,$BP$4:$BP$370,0)),$AO$3,IF(ISNUMBER(MATCH('15'!C67,$AO$3:$AO$368,0)),$AM$2,$Y$2))))</f>
        <v>1</v>
      </c>
      <c r="D33" s="369">
        <f>IF(D4&lt;=$I$10,D4,IF(ISNUMBER(MATCH('15'!D67,$Z$4:$Z$370,0)),$Z$2,IF(ISNUMBER(MATCH('15'!D67,$BP$4:$BP$370,0)),$AO$3,IF(ISNUMBER(MATCH('15'!D67,$AO$3:$AO$368,0)),$AM$2,$Y$2))))</f>
        <v>0</v>
      </c>
      <c r="E33" s="369">
        <f>IF(E4&lt;=$I$10,E4,IF(ISNUMBER(MATCH('15'!E67,$Z$4:$Z$370,0)),$Z$2,IF(ISNUMBER(MATCH('15'!E67,$BP$4:$BP$370,0)),$AO$3,IF(ISNUMBER(MATCH('15'!E67,$AO$3:$AO$368,0)),$AM$2,$Y$2))))</f>
        <v>0</v>
      </c>
      <c r="F33" s="369">
        <f>IF(F4&lt;=$I$10,F4,IF(ISNUMBER(MATCH('15'!F67,$Z$4:$Z$370,0)),$Z$2,IF(ISNUMBER(MATCH('15'!F67,$BP$4:$BP$370,0)),$AO$3,IF(ISNUMBER(MATCH('15'!F67,$AO$3:$AO$368,0)),$AM$2,$Y$2))))</f>
        <v>0</v>
      </c>
      <c r="G33" s="369">
        <f>IF(G4&lt;=$I$10,G4,IF(ISNUMBER(MATCH('15'!G67,$Z$4:$Z$370,0)),$Z$2,IF(ISNUMBER(MATCH('15'!G67,$BP$4:$BP$370,0)),$AO$3,IF(ISNUMBER(MATCH('15'!G67,$AO$3:$AO$368,0)),$AM$2,$Y$2))))</f>
        <v>0</v>
      </c>
      <c r="H33" s="369">
        <f>IF(H4&lt;=$I$10,H4,IF(ISNUMBER(MATCH('15'!H67,$Z$4:$Z$370,0)),$Z$2,IF(ISNUMBER(MATCH('15'!H67,$BP$4:$BP$370,0)),$AO$3,IF(ISNUMBER(MATCH('15'!H67,$AO$3:$AO$368,0)),$AM$2,$Y$2))))</f>
        <v>0</v>
      </c>
      <c r="I33" s="369">
        <f>IF(I4&lt;=$I$10,I4,IF(ISNUMBER(MATCH('15'!I67,$Z$4:$Z$370,0)),$Z$2,IF(ISNUMBER(MATCH('15'!I67,$BP$4:$BP$370,0)),$AO$3,IF(ISNUMBER(MATCH('15'!I67,$AO$3:$AO$368,0)),$AM$2,$Y$2))))</f>
        <v>0</v>
      </c>
      <c r="J33" s="369">
        <f>IF(J4&lt;=$I$10,J4,IF(ISNUMBER(MATCH('15'!J67,$Z$4:$Z$370,0)),$Z$2,IF(ISNUMBER(MATCH('15'!J67,$BP$4:$BP$370,0)),$AO$3,IF(ISNUMBER(MATCH('15'!J67,$AO$3:$AO$368,0)),$AM$2,$Y$2))))</f>
        <v>0</v>
      </c>
      <c r="K33" s="369">
        <f>IF(K4&lt;=$I$10,K4,IF(ISNUMBER(MATCH('15'!K67,$Z$4:$Z$370,0)),$Z$2,IF(ISNUMBER(MATCH('15'!K67,$BP$4:$BP$370,0)),$AO$3,IF(ISNUMBER(MATCH('15'!K67,$AO$3:$AO$368,0)),$AM$2,$Y$2))))</f>
        <v>0</v>
      </c>
      <c r="L33" s="369">
        <f>IF(L4&lt;=$I$10,L4,IF(ISNUMBER(MATCH('15'!L67,$Z$4:$Z$370,0)),$Z$2,IF(ISNUMBER(MATCH('15'!L67,$BP$4:$BP$370,0)),$AO$3,IF(ISNUMBER(MATCH('15'!L67,$AO$3:$AO$368,0)),$AM$2,$Y$2))))</f>
        <v>0</v>
      </c>
      <c r="M33" s="369">
        <f>IF(M4&lt;=$I$10,M4,IF(ISNUMBER(MATCH('15'!M67,$Z$4:$Z$370,0)),$Z$2,IF(ISNUMBER(MATCH('15'!M67,$BP$4:$BP$370,0)),$AO$3,IF(ISNUMBER(MATCH('15'!M67,$AO$3:$AO$368,0)),$AM$2,$Y$2))))</f>
        <v>0</v>
      </c>
      <c r="N33" s="369">
        <f>IF(N4&lt;=$I$10,N4,IF(ISNUMBER(MATCH('15'!N67,$Z$4:$Z$370,0)),$Z$2,IF(ISNUMBER(MATCH('15'!N67,$BP$4:$BP$370,0)),$AO$3,IF(ISNUMBER(MATCH('15'!N67,$AO$3:$AO$368,0)),$AM$2,$Y$2))))</f>
        <v>0</v>
      </c>
      <c r="O33" s="369">
        <f>IF(O4&lt;=$I$10,O4,IF(ISNUMBER(MATCH('15'!O67,$Z$4:$Z$370,0)),$Z$2,IF(ISNUMBER(MATCH('15'!O67,$BP$4:$BP$370,0)),$AO$3,IF(ISNUMBER(MATCH('15'!O67,$AO$3:$AO$368,0)),$AM$2,$Y$2))))</f>
        <v>0</v>
      </c>
      <c r="P33" s="369">
        <f>IF(P4&lt;=$I$10,P4,IF(ISNUMBER(MATCH('15'!P67,$Z$4:$Z$370,0)),$Z$2,IF(ISNUMBER(MATCH('15'!P67,$BP$4:$BP$370,0)),$AO$3,IF(ISNUMBER(MATCH('15'!P67,$AO$3:$AO$368,0)),$AM$2,$Y$2))))</f>
        <v>0</v>
      </c>
      <c r="Q33" s="369">
        <f>IF(Q4&lt;=$I$10,Q4,IF(ISNUMBER(MATCH('15'!Q67,$Z$4:$Z$370,0)),$Z$2,IF(ISNUMBER(MATCH('15'!Q67,$BP$4:$BP$370,0)),$AO$3,IF(ISNUMBER(MATCH('15'!Q67,$AO$3:$AO$368,0)),$AM$2,$Y$2))))</f>
        <v>0</v>
      </c>
      <c r="R33" s="369">
        <f>IF(R4&lt;=$I$10,R4,IF(ISNUMBER(MATCH('15'!R67,$Z$4:$Z$370,0)),$Z$2,IF(ISNUMBER(MATCH('15'!R67,$BP$4:$BP$370,0)),$AO$3,IF(ISNUMBER(MATCH('15'!R67,$AO$3:$AO$368,0)),$AM$2,$Y$2))))</f>
        <v>0</v>
      </c>
      <c r="S33" s="369">
        <f>IF(S4&lt;=$I$10,S4,IF(ISNUMBER(MATCH('15'!S67,$Z$4:$Z$370,0)),$Z$2,IF(ISNUMBER(MATCH('15'!S67,$BP$4:$BP$370,0)),$AO$3,IF(ISNUMBER(MATCH('15'!S67,$AO$3:$AO$368,0)),$AM$2,$Y$2))))</f>
        <v>1</v>
      </c>
      <c r="T33" s="109"/>
      <c r="U33" s="490">
        <v>29</v>
      </c>
      <c r="V33" s="488">
        <v>0</v>
      </c>
      <c r="W33" s="488">
        <v>2</v>
      </c>
      <c r="X33" s="488">
        <v>16</v>
      </c>
      <c r="Y33" s="488">
        <v>140</v>
      </c>
      <c r="Z33" s="157" t="str">
        <f t="shared" si="1"/>
        <v>17,3</v>
      </c>
      <c r="AA33" s="109"/>
      <c r="AB33" s="516">
        <v>29</v>
      </c>
      <c r="AC33" s="516">
        <v>0</v>
      </c>
      <c r="AD33" s="516">
        <v>29</v>
      </c>
      <c r="AE33" s="516" t="s">
        <v>271</v>
      </c>
      <c r="AF33" s="351" t="s">
        <v>707</v>
      </c>
      <c r="AG33" s="351">
        <v>0.1</v>
      </c>
      <c r="AH33" s="351">
        <v>102</v>
      </c>
      <c r="AI33" s="351">
        <v>200</v>
      </c>
      <c r="AJ33" s="351">
        <v>500</v>
      </c>
      <c r="AK33" s="351">
        <v>500</v>
      </c>
      <c r="AL33" s="516">
        <v>0</v>
      </c>
      <c r="AM33" s="516">
        <v>11</v>
      </c>
      <c r="AN33" s="516">
        <v>8</v>
      </c>
      <c r="AO33" s="157" t="str">
        <f t="shared" si="2"/>
        <v>9,12</v>
      </c>
      <c r="AP33" s="291" t="str">
        <f t="shared" si="3"/>
        <v>H</v>
      </c>
      <c r="AQ33" s="93">
        <f t="shared" si="4"/>
        <v>300</v>
      </c>
      <c r="AR33" s="93">
        <f t="shared" si="4"/>
        <v>0</v>
      </c>
      <c r="AS33" s="351"/>
      <c r="AT33" s="351"/>
      <c r="AU33" s="351"/>
      <c r="AV33" s="351"/>
      <c r="AW33" s="351"/>
      <c r="AX33" s="351"/>
      <c r="AY33" s="351"/>
      <c r="AZ33" s="351"/>
      <c r="BA33" s="109"/>
      <c r="BB33" s="101" t="s">
        <v>804</v>
      </c>
      <c r="BC33" s="101"/>
      <c r="BD33" s="101"/>
      <c r="BE33" s="101"/>
      <c r="BF33" s="101"/>
      <c r="BG33" s="101"/>
      <c r="BH33" s="101"/>
      <c r="BI33" s="101"/>
      <c r="BJ33" s="109"/>
      <c r="BK33" s="109"/>
      <c r="BL33" s="109"/>
      <c r="BM33" s="109"/>
      <c r="BN33" s="109"/>
      <c r="BO33" s="109"/>
      <c r="BP33" s="109"/>
      <c r="BQ33" s="109"/>
      <c r="BR33" s="109"/>
      <c r="BS33" s="109"/>
      <c r="BT33" s="109"/>
      <c r="BU33" s="109"/>
      <c r="BV33" s="109"/>
      <c r="BW33" s="109"/>
      <c r="BX33" s="109"/>
      <c r="BY33" s="109"/>
      <c r="BZ33" s="109"/>
      <c r="CA33" s="109"/>
      <c r="CB33" s="109"/>
      <c r="CC33" s="109"/>
    </row>
    <row r="34" spans="1:81" ht="6.95" customHeight="1">
      <c r="A34" s="109">
        <v>97</v>
      </c>
      <c r="B34" s="492">
        <f t="shared" ref="B34:B47" si="11">B33+1</f>
        <v>2</v>
      </c>
      <c r="C34" s="369">
        <f>IF(C5&lt;=$I$10,C5,IF(ISNUMBER(MATCH('15'!C68,$Z$4:$Z$370,0)),$Z$2,IF(ISNUMBER(MATCH('15'!C68,$BP$4:$BP$370,0)),$AO$3,IF(ISNUMBER(MATCH('15'!C68,$AO$3:$AO$368,0)),$AM$2,$Y$2))))</f>
        <v>1</v>
      </c>
      <c r="D34" s="369">
        <f>IF(D5&lt;=$I$10,D5,IF(ISNUMBER(MATCH('15'!D68,$Z$4:$Z$370,0)),$Z$2,IF(ISNUMBER(MATCH('15'!D68,$BP$4:$BP$370,0)),$AO$3,IF(ISNUMBER(MATCH('15'!D68,$AO$3:$AO$368,0)),$AM$2,$Y$2))))</f>
        <v>0</v>
      </c>
      <c r="E34" s="369">
        <f>IF(E5&lt;=$I$10,E5,IF(ISNUMBER(MATCH('15'!E68,$Z$4:$Z$370,0)),$Z$2,IF(ISNUMBER(MATCH('15'!E68,$BP$4:$BP$370,0)),$AO$3,IF(ISNUMBER(MATCH('15'!E68,$AO$3:$AO$368,0)),$AM$2,$Y$2))))</f>
        <v>0</v>
      </c>
      <c r="F34" s="369">
        <f>IF(F5&lt;=$I$10,F5,IF(ISNUMBER(MATCH('15'!F68,$Z$4:$Z$370,0)),$Z$2,IF(ISNUMBER(MATCH('15'!F68,$BP$4:$BP$370,0)),$AO$3,IF(ISNUMBER(MATCH('15'!F68,$AO$3:$AO$368,0)),$AM$2,$Y$2))))</f>
        <v>0</v>
      </c>
      <c r="G34" s="369">
        <f>IF(G5&lt;=$I$10,G5,IF(ISNUMBER(MATCH('15'!G68,$Z$4:$Z$370,0)),$Z$2,IF(ISNUMBER(MATCH('15'!G68,$BP$4:$BP$370,0)),$AO$3,IF(ISNUMBER(MATCH('15'!G68,$AO$3:$AO$368,0)),$AM$2,$Y$2))))</f>
        <v>2</v>
      </c>
      <c r="H34" s="369">
        <f>IF(H5&lt;=$I$10,H5,IF(ISNUMBER(MATCH('15'!H68,$Z$4:$Z$370,0)),$Z$2,IF(ISNUMBER(MATCH('15'!H68,$BP$4:$BP$370,0)),$AO$3,IF(ISNUMBER(MATCH('15'!H68,$AO$3:$AO$368,0)),$AM$2,$Y$2))))</f>
        <v>0</v>
      </c>
      <c r="I34" s="369">
        <f>IF(I5&lt;=$I$10,I5,IF(ISNUMBER(MATCH('15'!I68,$Z$4:$Z$370,0)),$Z$2,IF(ISNUMBER(MATCH('15'!I68,$BP$4:$BP$370,0)),$AO$3,IF(ISNUMBER(MATCH('15'!I68,$AO$3:$AO$368,0)),$AM$2,$Y$2))))</f>
        <v>0</v>
      </c>
      <c r="J34" s="369">
        <f>IF(J5&lt;=$I$10,J5,IF(ISNUMBER(MATCH('15'!J68,$Z$4:$Z$370,0)),$Z$2,IF(ISNUMBER(MATCH('15'!J68,$BP$4:$BP$370,0)),$AO$3,IF(ISNUMBER(MATCH('15'!J68,$AO$3:$AO$368,0)),$AM$2,$Y$2))))</f>
        <v>0</v>
      </c>
      <c r="K34" s="369">
        <f>IF(K5&lt;=$I$10,K5,IF(ISNUMBER(MATCH('15'!K68,$Z$4:$Z$370,0)),$Z$2,IF(ISNUMBER(MATCH('15'!K68,$BP$4:$BP$370,0)),$AO$3,IF(ISNUMBER(MATCH('15'!K68,$AO$3:$AO$368,0)),$AM$2,$Y$2))))</f>
        <v>0</v>
      </c>
      <c r="L34" s="369">
        <f>IF(L5&lt;=$I$10,L5,IF(ISNUMBER(MATCH('15'!L68,$Z$4:$Z$370,0)),$Z$2,IF(ISNUMBER(MATCH('15'!L68,$BP$4:$BP$370,0)),$AO$3,IF(ISNUMBER(MATCH('15'!L68,$AO$3:$AO$368,0)),$AM$2,$Y$2))))</f>
        <v>0</v>
      </c>
      <c r="M34" s="369">
        <f>IF(M5&lt;=$I$10,M5,IF(ISNUMBER(MATCH('15'!M68,$Z$4:$Z$370,0)),$Z$2,IF(ISNUMBER(MATCH('15'!M68,$BP$4:$BP$370,0)),$AO$3,IF(ISNUMBER(MATCH('15'!M68,$AO$3:$AO$368,0)),$AM$2,$Y$2))))</f>
        <v>0</v>
      </c>
      <c r="N34" s="369">
        <f>IF(N5&lt;=$I$10,N5,IF(ISNUMBER(MATCH('15'!N68,$Z$4:$Z$370,0)),$Z$2,IF(ISNUMBER(MATCH('15'!N68,$BP$4:$BP$370,0)),$AO$3,IF(ISNUMBER(MATCH('15'!N68,$AO$3:$AO$368,0)),$AM$2,$Y$2))))</f>
        <v>0</v>
      </c>
      <c r="O34" s="369">
        <f>IF(O5&lt;=$I$10,O5,IF(ISNUMBER(MATCH('15'!O68,$Z$4:$Z$370,0)),$Z$2,IF(ISNUMBER(MATCH('15'!O68,$BP$4:$BP$370,0)),$AO$3,IF(ISNUMBER(MATCH('15'!O68,$AO$3:$AO$368,0)),$AM$2,$Y$2))))</f>
        <v>0</v>
      </c>
      <c r="P34" s="369">
        <f>IF(P5&lt;=$I$10,P5,IF(ISNUMBER(MATCH('15'!P68,$Z$4:$Z$370,0)),$Z$2,IF(ISNUMBER(MATCH('15'!P68,$BP$4:$BP$370,0)),$AO$3,IF(ISNUMBER(MATCH('15'!P68,$AO$3:$AO$368,0)),$AM$2,$Y$2))))</f>
        <v>0</v>
      </c>
      <c r="Q34" s="369">
        <f>IF(Q5&lt;=$I$10,Q5,IF(ISNUMBER(MATCH('15'!Q68,$Z$4:$Z$370,0)),$Z$2,IF(ISNUMBER(MATCH('15'!Q68,$BP$4:$BP$370,0)),$AO$3,IF(ISNUMBER(MATCH('15'!Q68,$AO$3:$AO$368,0)),$AM$2,$Y$2))))</f>
        <v>0</v>
      </c>
      <c r="R34" s="369">
        <f>IF(R5&lt;=$I$10,R5,IF(ISNUMBER(MATCH('15'!R68,$Z$4:$Z$370,0)),$Z$2,IF(ISNUMBER(MATCH('15'!R68,$BP$4:$BP$370,0)),$AO$3,IF(ISNUMBER(MATCH('15'!R68,$AO$3:$AO$368,0)),$AM$2,$Y$2))))</f>
        <v>0</v>
      </c>
      <c r="S34" s="369">
        <f>IF(S5&lt;=$I$10,S5,IF(ISNUMBER(MATCH('15'!S68,$Z$4:$Z$370,0)),$Z$2,IF(ISNUMBER(MATCH('15'!S68,$BP$4:$BP$370,0)),$AO$3,IF(ISNUMBER(MATCH('15'!S68,$AO$3:$AO$368,0)),$AM$2,$Y$2))))</f>
        <v>1</v>
      </c>
      <c r="T34" s="109"/>
      <c r="U34" s="490">
        <v>30</v>
      </c>
      <c r="V34" s="488">
        <v>0</v>
      </c>
      <c r="W34" s="488">
        <v>3</v>
      </c>
      <c r="X34" s="488">
        <v>16</v>
      </c>
      <c r="Y34" s="488">
        <v>140</v>
      </c>
      <c r="Z34" s="157" t="str">
        <f t="shared" si="1"/>
        <v>17,4</v>
      </c>
      <c r="AA34" s="109"/>
      <c r="AB34" s="516">
        <v>30</v>
      </c>
      <c r="AC34" s="516">
        <v>0</v>
      </c>
      <c r="AD34" s="516">
        <v>30</v>
      </c>
      <c r="AE34" s="516" t="s">
        <v>365</v>
      </c>
      <c r="AF34" s="351" t="s">
        <v>708</v>
      </c>
      <c r="AG34" s="351">
        <v>0.1</v>
      </c>
      <c r="AH34" s="351">
        <v>0</v>
      </c>
      <c r="AI34" s="351">
        <v>0</v>
      </c>
      <c r="AJ34" s="351">
        <v>0</v>
      </c>
      <c r="AK34" s="351">
        <v>0</v>
      </c>
      <c r="AL34" s="516">
        <v>1</v>
      </c>
      <c r="AM34" s="516">
        <v>10</v>
      </c>
      <c r="AN34" s="516">
        <v>8</v>
      </c>
      <c r="AO34" s="157" t="str">
        <f t="shared" si="2"/>
        <v>9,11</v>
      </c>
      <c r="AP34" s="291" t="str">
        <f t="shared" si="3"/>
        <v/>
      </c>
      <c r="AQ34" s="93">
        <f t="shared" si="4"/>
        <v>0</v>
      </c>
      <c r="AR34" s="93">
        <f t="shared" si="4"/>
        <v>0</v>
      </c>
      <c r="AS34" s="351"/>
      <c r="AT34" s="351"/>
      <c r="AU34" s="351"/>
      <c r="AV34" s="351"/>
      <c r="AW34" s="351"/>
      <c r="AX34" s="351"/>
      <c r="AY34" s="351"/>
      <c r="AZ34" s="351"/>
      <c r="BA34" s="109"/>
      <c r="BB34" s="520">
        <v>0</v>
      </c>
      <c r="BC34" s="520">
        <v>0</v>
      </c>
      <c r="BD34" s="520">
        <v>-1</v>
      </c>
      <c r="BE34" s="520" t="s">
        <v>800</v>
      </c>
      <c r="BF34" s="520">
        <v>114.85</v>
      </c>
      <c r="BG34" s="520">
        <v>5</v>
      </c>
      <c r="BH34" s="520">
        <v>0.05</v>
      </c>
      <c r="BI34" s="520">
        <v>8.2063244190062E-4</v>
      </c>
      <c r="BJ34" s="109"/>
      <c r="BK34" s="109"/>
      <c r="BL34" s="109"/>
      <c r="BM34" s="109"/>
      <c r="BN34" s="109"/>
      <c r="BO34" s="109"/>
      <c r="BP34" s="109"/>
      <c r="BQ34" s="109"/>
      <c r="BR34" s="109"/>
      <c r="BS34" s="109"/>
      <c r="BT34" s="109"/>
      <c r="BU34" s="109"/>
      <c r="BV34" s="109"/>
      <c r="BW34" s="109"/>
      <c r="BX34" s="109"/>
      <c r="BY34" s="109"/>
      <c r="BZ34" s="109"/>
      <c r="CA34" s="109"/>
      <c r="CB34" s="109"/>
      <c r="CC34" s="109"/>
    </row>
    <row r="35" spans="1:81" ht="6.95" customHeight="1">
      <c r="A35" s="109">
        <v>87</v>
      </c>
      <c r="B35" s="492">
        <f t="shared" si="11"/>
        <v>3</v>
      </c>
      <c r="C35" s="369">
        <f>IF(C6&lt;=$I$10,C6,IF(ISNUMBER(MATCH('15'!C69,$Z$4:$Z$370,0)),$Z$2,IF(ISNUMBER(MATCH('15'!C69,$BP$4:$BP$370,0)),$AO$3,IF(ISNUMBER(MATCH('15'!C69,$AO$3:$AO$368,0)),$AM$2,$Y$2))))</f>
        <v>1</v>
      </c>
      <c r="D35" s="369">
        <f>IF(D6&lt;=$I$10,D6,IF(ISNUMBER(MATCH('15'!D69,$Z$4:$Z$370,0)),$Z$2,IF(ISNUMBER(MATCH('15'!D69,$BP$4:$BP$370,0)),$AO$3,IF(ISNUMBER(MATCH('15'!D69,$AO$3:$AO$368,0)),$AM$2,$Y$2))))</f>
        <v>0</v>
      </c>
      <c r="E35" s="369">
        <f>IF(E6&lt;=$I$10,E6,IF(ISNUMBER(MATCH('15'!E69,$Z$4:$Z$370,0)),$Z$2,IF(ISNUMBER(MATCH('15'!E69,$BP$4:$BP$370,0)),$AO$3,IF(ISNUMBER(MATCH('15'!E69,$AO$3:$AO$368,0)),$AM$2,$Y$2))))</f>
        <v>0</v>
      </c>
      <c r="F35" s="369">
        <f>IF(F6&lt;=$I$10,F6,IF(ISNUMBER(MATCH('15'!F69,$Z$4:$Z$370,0)),$Z$2,IF(ISNUMBER(MATCH('15'!F69,$BP$4:$BP$370,0)),$AO$3,IF(ISNUMBER(MATCH('15'!F69,$AO$3:$AO$368,0)),$AM$2,$Y$2))))</f>
        <v>0</v>
      </c>
      <c r="G35" s="369">
        <f>IF(G6&lt;=$I$10,G6,IF(ISNUMBER(MATCH('15'!G69,$Z$4:$Z$370,0)),$Z$2,IF(ISNUMBER(MATCH('15'!G69,$BP$4:$BP$370,0)),$AO$3,IF(ISNUMBER(MATCH('15'!G69,$AO$3:$AO$368,0)),$AM$2,$Y$2))))</f>
        <v>2</v>
      </c>
      <c r="H35" s="369">
        <f>IF(H6&lt;=$I$10,H6,IF(ISNUMBER(MATCH('15'!H69,$Z$4:$Z$370,0)),$Z$2,IF(ISNUMBER(MATCH('15'!H69,$BP$4:$BP$370,0)),$AO$3,IF(ISNUMBER(MATCH('15'!H69,$AO$3:$AO$368,0)),$AM$2,$Y$2))))</f>
        <v>0</v>
      </c>
      <c r="I35" s="369">
        <f>IF(I6&lt;=$I$10,I6,IF(ISNUMBER(MATCH('15'!I69,$Z$4:$Z$370,0)),$Z$2,IF(ISNUMBER(MATCH('15'!I69,$BP$4:$BP$370,0)),$AO$3,IF(ISNUMBER(MATCH('15'!I69,$AO$3:$AO$368,0)),$AM$2,$Y$2))))</f>
        <v>0</v>
      </c>
      <c r="J35" s="369">
        <f>IF(J6&lt;=$I$10,J6,IF(ISNUMBER(MATCH('15'!J69,$Z$4:$Z$370,0)),$Z$2,IF(ISNUMBER(MATCH('15'!J69,$BP$4:$BP$370,0)),$AO$3,IF(ISNUMBER(MATCH('15'!J69,$AO$3:$AO$368,0)),$AM$2,$Y$2))))</f>
        <v>0</v>
      </c>
      <c r="K35" s="369">
        <f>IF(K6&lt;=$I$10,K6,IF(ISNUMBER(MATCH('15'!K69,$Z$4:$Z$370,0)),$Z$2,IF(ISNUMBER(MATCH('15'!K69,$BP$4:$BP$370,0)),$AO$3,IF(ISNUMBER(MATCH('15'!K69,$AO$3:$AO$368,0)),$AM$2,$Y$2))))</f>
        <v>0</v>
      </c>
      <c r="L35" s="369">
        <f>IF(L6&lt;=$I$10,L6,IF(ISNUMBER(MATCH('15'!L69,$Z$4:$Z$370,0)),$Z$2,IF(ISNUMBER(MATCH('15'!L69,$BP$4:$BP$370,0)),$AO$3,IF(ISNUMBER(MATCH('15'!L69,$AO$3:$AO$368,0)),$AM$2,$Y$2))))</f>
        <v>0</v>
      </c>
      <c r="M35" s="369">
        <f>IF(M6&lt;=$I$10,M6,IF(ISNUMBER(MATCH('15'!M69,$Z$4:$Z$370,0)),$Z$2,IF(ISNUMBER(MATCH('15'!M69,$BP$4:$BP$370,0)),$AO$3,IF(ISNUMBER(MATCH('15'!M69,$AO$3:$AO$368,0)),$AM$2,$Y$2))))</f>
        <v>0</v>
      </c>
      <c r="N35" s="369">
        <f>IF(N6&lt;=$I$10,N6,IF(ISNUMBER(MATCH('15'!N69,$Z$4:$Z$370,0)),$Z$2,IF(ISNUMBER(MATCH('15'!N69,$BP$4:$BP$370,0)),$AO$3,IF(ISNUMBER(MATCH('15'!N69,$AO$3:$AO$368,0)),$AM$2,$Y$2))))</f>
        <v>0</v>
      </c>
      <c r="O35" s="369">
        <f>IF(O6&lt;=$I$10,O6,IF(ISNUMBER(MATCH('15'!O69,$Z$4:$Z$370,0)),$Z$2,IF(ISNUMBER(MATCH('15'!O69,$BP$4:$BP$370,0)),$AO$3,IF(ISNUMBER(MATCH('15'!O69,$AO$3:$AO$368,0)),$AM$2,$Y$2))))</f>
        <v>0</v>
      </c>
      <c r="P35" s="369">
        <f>IF(P6&lt;=$I$10,P6,IF(ISNUMBER(MATCH('15'!P69,$Z$4:$Z$370,0)),$Z$2,IF(ISNUMBER(MATCH('15'!P69,$BP$4:$BP$370,0)),$AO$3,IF(ISNUMBER(MATCH('15'!P69,$AO$3:$AO$368,0)),$AM$2,$Y$2))))</f>
        <v>0</v>
      </c>
      <c r="Q35" s="369">
        <f>IF(Q6&lt;=$I$10,Q6,IF(ISNUMBER(MATCH('15'!Q69,$Z$4:$Z$370,0)),$Z$2,IF(ISNUMBER(MATCH('15'!Q69,$BP$4:$BP$370,0)),$AO$3,IF(ISNUMBER(MATCH('15'!Q69,$AO$3:$AO$368,0)),$AM$2,$Y$2))))</f>
        <v>0</v>
      </c>
      <c r="R35" s="369">
        <f>IF(R6&lt;=$I$10,R6,IF(ISNUMBER(MATCH('15'!R69,$Z$4:$Z$370,0)),$Z$2,IF(ISNUMBER(MATCH('15'!R69,$BP$4:$BP$370,0)),$AO$3,IF(ISNUMBER(MATCH('15'!R69,$AO$3:$AO$368,0)),$AM$2,$Y$2))))</f>
        <v>0</v>
      </c>
      <c r="S35" s="369">
        <f>IF(S6&lt;=$I$10,S6,IF(ISNUMBER(MATCH('15'!S69,$Z$4:$Z$370,0)),$Z$2,IF(ISNUMBER(MATCH('15'!S69,$BP$4:$BP$370,0)),$AO$3,IF(ISNUMBER(MATCH('15'!S69,$AO$3:$AO$368,0)),$AM$2,$Y$2))))</f>
        <v>1</v>
      </c>
      <c r="T35" s="109"/>
      <c r="U35" s="490">
        <v>31</v>
      </c>
      <c r="V35" s="488">
        <v>0</v>
      </c>
      <c r="W35" s="488">
        <v>4</v>
      </c>
      <c r="X35" s="488">
        <v>16</v>
      </c>
      <c r="Y35" s="488">
        <v>140</v>
      </c>
      <c r="Z35" s="157" t="str">
        <f t="shared" si="1"/>
        <v>17,5</v>
      </c>
      <c r="AA35" s="109"/>
      <c r="AB35" s="516">
        <v>31</v>
      </c>
      <c r="AC35" s="516">
        <v>0</v>
      </c>
      <c r="AD35" s="516">
        <v>31</v>
      </c>
      <c r="AE35" s="516" t="s">
        <v>722</v>
      </c>
      <c r="AF35" s="351" t="s">
        <v>707</v>
      </c>
      <c r="AG35" s="351">
        <v>0.1</v>
      </c>
      <c r="AH35" s="351">
        <v>102</v>
      </c>
      <c r="AI35" s="351">
        <v>200</v>
      </c>
      <c r="AJ35" s="351">
        <v>500</v>
      </c>
      <c r="AK35" s="351">
        <v>500</v>
      </c>
      <c r="AL35" s="516">
        <v>0</v>
      </c>
      <c r="AM35" s="516">
        <v>11</v>
      </c>
      <c r="AN35" s="516">
        <v>9</v>
      </c>
      <c r="AO35" s="157" t="str">
        <f t="shared" si="2"/>
        <v>10,12</v>
      </c>
      <c r="AP35" s="291" t="str">
        <f t="shared" si="3"/>
        <v>H</v>
      </c>
      <c r="AQ35" s="93">
        <f t="shared" si="4"/>
        <v>300</v>
      </c>
      <c r="AR35" s="93">
        <f t="shared" si="4"/>
        <v>0</v>
      </c>
      <c r="AS35" s="351"/>
      <c r="AT35" s="351"/>
      <c r="AU35" s="351"/>
      <c r="AV35" s="351"/>
      <c r="AW35" s="351"/>
      <c r="AX35" s="351"/>
      <c r="AY35" s="351"/>
      <c r="AZ35" s="351"/>
      <c r="BA35" s="109"/>
      <c r="BB35" s="520">
        <v>1</v>
      </c>
      <c r="BC35" s="520">
        <v>1</v>
      </c>
      <c r="BD35" s="520">
        <v>-1</v>
      </c>
      <c r="BE35" s="520" t="s">
        <v>800</v>
      </c>
      <c r="BF35" s="520">
        <v>109.4286</v>
      </c>
      <c r="BG35" s="520">
        <v>5</v>
      </c>
      <c r="BH35" s="520">
        <v>0.05</v>
      </c>
      <c r="BI35" s="520">
        <v>9.4581971643492504E-4</v>
      </c>
      <c r="BJ35" s="109"/>
      <c r="BK35" s="109"/>
      <c r="BL35" s="109"/>
      <c r="BM35" s="109"/>
      <c r="BN35" s="109"/>
      <c r="BO35" s="109"/>
      <c r="BP35" s="109"/>
      <c r="BQ35" s="109"/>
      <c r="BR35" s="109"/>
      <c r="BS35" s="109"/>
      <c r="BT35" s="109"/>
      <c r="BU35" s="109"/>
      <c r="BV35" s="109"/>
      <c r="BW35" s="109"/>
      <c r="BX35" s="109"/>
      <c r="BY35" s="109"/>
      <c r="BZ35" s="109"/>
      <c r="CA35" s="109"/>
      <c r="CB35" s="109"/>
      <c r="CC35" s="109"/>
    </row>
    <row r="36" spans="1:81" ht="6.95" customHeight="1">
      <c r="A36" s="109">
        <v>77</v>
      </c>
      <c r="B36" s="492">
        <f t="shared" si="11"/>
        <v>4</v>
      </c>
      <c r="C36" s="369">
        <f>IF(C7&lt;=$I$10,C7,IF(ISNUMBER(MATCH('15'!C70,$Z$4:$Z$370,0)),$Z$2,IF(ISNUMBER(MATCH('15'!C70,$BP$4:$BP$370,0)),$AO$3,IF(ISNUMBER(MATCH('15'!C70,$AO$3:$AO$368,0)),$AM$2,$Y$2))))</f>
        <v>1</v>
      </c>
      <c r="D36" s="369">
        <f>IF(D7&lt;=$I$10,D7,IF(ISNUMBER(MATCH('15'!D70,$Z$4:$Z$370,0)),$Z$2,IF(ISNUMBER(MATCH('15'!D70,$BP$4:$BP$370,0)),$AO$3,IF(ISNUMBER(MATCH('15'!D70,$AO$3:$AO$368,0)),$AM$2,$Y$2))))</f>
        <v>0</v>
      </c>
      <c r="E36" s="369">
        <f>IF(E7&lt;=$I$10,E7,IF(ISNUMBER(MATCH('15'!E70,$Z$4:$Z$370,0)),$Z$2,IF(ISNUMBER(MATCH('15'!E70,$BP$4:$BP$370,0)),$AO$3,IF(ISNUMBER(MATCH('15'!E70,$AO$3:$AO$368,0)),$AM$2,$Y$2))))</f>
        <v>0</v>
      </c>
      <c r="F36" s="369">
        <f>IF(F7&lt;=$I$10,F7,IF(ISNUMBER(MATCH('15'!F70,$Z$4:$Z$370,0)),$Z$2,IF(ISNUMBER(MATCH('15'!F70,$BP$4:$BP$370,0)),$AO$3,IF(ISNUMBER(MATCH('15'!F70,$AO$3:$AO$368,0)),$AM$2,$Y$2))))</f>
        <v>0</v>
      </c>
      <c r="G36" s="369">
        <f>IF(G7&lt;=$I$10,G7,IF(ISNUMBER(MATCH('15'!G70,$Z$4:$Z$370,0)),$Z$2,IF(ISNUMBER(MATCH('15'!G70,$BP$4:$BP$370,0)),$AO$3,IF(ISNUMBER(MATCH('15'!G70,$AO$3:$AO$368,0)),$AM$2,$Y$2))))</f>
        <v>2</v>
      </c>
      <c r="H36" s="369">
        <f>IF(H7&lt;=$I$10,H7,IF(ISNUMBER(MATCH('15'!H70,$Z$4:$Z$370,0)),$Z$2,IF(ISNUMBER(MATCH('15'!H70,$BP$4:$BP$370,0)),$AO$3,IF(ISNUMBER(MATCH('15'!H70,$AO$3:$AO$368,0)),$AM$2,$Y$2))))</f>
        <v>2</v>
      </c>
      <c r="I36" s="369">
        <f>IF(I7&lt;=$I$10,I7,IF(ISNUMBER(MATCH('15'!I70,$Z$4:$Z$370,0)),$Z$2,IF(ISNUMBER(MATCH('15'!I70,$BP$4:$BP$370,0)),$AO$3,IF(ISNUMBER(MATCH('15'!I70,$AO$3:$AO$368,0)),$AM$2,$Y$2))))</f>
        <v>2</v>
      </c>
      <c r="J36" s="369">
        <f>IF(J7&lt;=$I$10,J7,IF(ISNUMBER(MATCH('15'!J70,$Z$4:$Z$370,0)),$Z$2,IF(ISNUMBER(MATCH('15'!J70,$BP$4:$BP$370,0)),$AO$3,IF(ISNUMBER(MATCH('15'!J70,$AO$3:$AO$368,0)),$AM$2,$Y$2))))</f>
        <v>2</v>
      </c>
      <c r="K36" s="369">
        <f>IF(K7&lt;=$I$10,K7,IF(ISNUMBER(MATCH('15'!K70,$Z$4:$Z$370,0)),$Z$2,IF(ISNUMBER(MATCH('15'!K70,$BP$4:$BP$370,0)),$AO$3,IF(ISNUMBER(MATCH('15'!K70,$AO$3:$AO$368,0)),$AM$2,$Y$2))))</f>
        <v>0</v>
      </c>
      <c r="L36" s="369">
        <f>IF(L7&lt;=$I$10,L7,IF(ISNUMBER(MATCH('15'!L70,$Z$4:$Z$370,0)),$Z$2,IF(ISNUMBER(MATCH('15'!L70,$BP$4:$BP$370,0)),$AO$3,IF(ISNUMBER(MATCH('15'!L70,$AO$3:$AO$368,0)),$AM$2,$Y$2))))</f>
        <v>0</v>
      </c>
      <c r="M36" s="369">
        <f>IF(M7&lt;=$I$10,M7,IF(ISNUMBER(MATCH('15'!M70,$Z$4:$Z$370,0)),$Z$2,IF(ISNUMBER(MATCH('15'!M70,$BP$4:$BP$370,0)),$AO$3,IF(ISNUMBER(MATCH('15'!M70,$AO$3:$AO$368,0)),$AM$2,$Y$2))))</f>
        <v>0</v>
      </c>
      <c r="N36" s="369">
        <f>IF(N7&lt;=$I$10,N7,IF(ISNUMBER(MATCH('15'!N70,$Z$4:$Z$370,0)),$Z$2,IF(ISNUMBER(MATCH('15'!N70,$BP$4:$BP$370,0)),$AO$3,IF(ISNUMBER(MATCH('15'!N70,$AO$3:$AO$368,0)),$AM$2,$Y$2))))</f>
        <v>0</v>
      </c>
      <c r="O36" s="369">
        <f>IF(O7&lt;=$I$10,O7,IF(ISNUMBER(MATCH('15'!O70,$Z$4:$Z$370,0)),$Z$2,IF(ISNUMBER(MATCH('15'!O70,$BP$4:$BP$370,0)),$AO$3,IF(ISNUMBER(MATCH('15'!O70,$AO$3:$AO$368,0)),$AM$2,$Y$2))))</f>
        <v>0</v>
      </c>
      <c r="P36" s="369">
        <f>IF(P7&lt;=$I$10,P7,IF(ISNUMBER(MATCH('15'!P70,$Z$4:$Z$370,0)),$Z$2,IF(ISNUMBER(MATCH('15'!P70,$BP$4:$BP$370,0)),$AO$3,IF(ISNUMBER(MATCH('15'!P70,$AO$3:$AO$368,0)),$AM$2,$Y$2))))</f>
        <v>0</v>
      </c>
      <c r="Q36" s="369">
        <f>IF(Q7&lt;=$I$10,Q7,IF(ISNUMBER(MATCH('15'!Q70,$Z$4:$Z$370,0)),$Z$2,IF(ISNUMBER(MATCH('15'!Q70,$BP$4:$BP$370,0)),$AO$3,IF(ISNUMBER(MATCH('15'!Q70,$AO$3:$AO$368,0)),$AM$2,$Y$2))))</f>
        <v>0</v>
      </c>
      <c r="R36" s="369">
        <f>IF(R7&lt;=$I$10,R7,IF(ISNUMBER(MATCH('15'!R70,$Z$4:$Z$370,0)),$Z$2,IF(ISNUMBER(MATCH('15'!R70,$BP$4:$BP$370,0)),$AO$3,IF(ISNUMBER(MATCH('15'!R70,$AO$3:$AO$368,0)),$AM$2,$Y$2))))</f>
        <v>0</v>
      </c>
      <c r="S36" s="369">
        <f>IF(S7&lt;=$I$10,S7,IF(ISNUMBER(MATCH('15'!S70,$Z$4:$Z$370,0)),$Z$2,IF(ISNUMBER(MATCH('15'!S70,$BP$4:$BP$370,0)),$AO$3,IF(ISNUMBER(MATCH('15'!S70,$AO$3:$AO$368,0)),$AM$2,$Y$2))))</f>
        <v>1</v>
      </c>
      <c r="T36" s="109"/>
      <c r="U36" s="490">
        <v>32</v>
      </c>
      <c r="V36" s="488">
        <v>0</v>
      </c>
      <c r="W36" s="488">
        <v>5</v>
      </c>
      <c r="X36" s="488">
        <v>16</v>
      </c>
      <c r="Y36" s="488">
        <v>140</v>
      </c>
      <c r="Z36" s="157" t="str">
        <f t="shared" si="1"/>
        <v>17,6</v>
      </c>
      <c r="AA36" s="1"/>
      <c r="AB36" s="516">
        <v>32</v>
      </c>
      <c r="AC36" s="516">
        <v>0</v>
      </c>
      <c r="AD36" s="516">
        <v>32</v>
      </c>
      <c r="AE36" s="516" t="s">
        <v>723</v>
      </c>
      <c r="AF36" s="351" t="s">
        <v>708</v>
      </c>
      <c r="AG36" s="351">
        <v>0.1</v>
      </c>
      <c r="AH36" s="351">
        <v>0</v>
      </c>
      <c r="AI36" s="351">
        <v>0</v>
      </c>
      <c r="AJ36" s="351">
        <v>0</v>
      </c>
      <c r="AK36" s="351">
        <v>0</v>
      </c>
      <c r="AL36" s="516">
        <v>1</v>
      </c>
      <c r="AM36" s="516">
        <v>10</v>
      </c>
      <c r="AN36" s="516">
        <v>9</v>
      </c>
      <c r="AO36" s="157" t="str">
        <f t="shared" si="2"/>
        <v>10,11</v>
      </c>
      <c r="AP36" s="291" t="str">
        <f t="shared" si="3"/>
        <v/>
      </c>
      <c r="AQ36" s="93">
        <f t="shared" si="4"/>
        <v>0</v>
      </c>
      <c r="AR36" s="93">
        <f t="shared" si="4"/>
        <v>0</v>
      </c>
      <c r="AS36" s="351"/>
      <c r="AT36" s="351"/>
      <c r="AU36" s="351"/>
      <c r="AV36" s="351"/>
      <c r="AW36" s="351"/>
      <c r="AX36" s="351"/>
      <c r="AY36" s="351"/>
      <c r="AZ36" s="35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</row>
    <row r="37" spans="1:81" ht="6.95" customHeight="1">
      <c r="A37" s="109">
        <v>67</v>
      </c>
      <c r="B37" s="492">
        <f t="shared" si="11"/>
        <v>5</v>
      </c>
      <c r="C37" s="369">
        <f>IF(C8&lt;=$I$10,C8,IF(ISNUMBER(MATCH('15'!C71,$Z$4:$Z$370,0)),$Z$2,IF(ISNUMBER(MATCH('15'!C71,$BP$4:$BP$370,0)),$AO$3,IF(ISNUMBER(MATCH('15'!C71,$AO$3:$AO$368,0)),$AM$2,$Y$2))))</f>
        <v>1</v>
      </c>
      <c r="D37" s="369">
        <f>IF(D8&lt;=$I$10,D8,IF(ISNUMBER(MATCH('15'!D71,$Z$4:$Z$370,0)),$Z$2,IF(ISNUMBER(MATCH('15'!D71,$BP$4:$BP$370,0)),$AO$3,IF(ISNUMBER(MATCH('15'!D71,$AO$3:$AO$368,0)),$AM$2,$Y$2))))</f>
        <v>0</v>
      </c>
      <c r="E37" s="369">
        <f>IF(E8&lt;=$I$10,E8,IF(ISNUMBER(MATCH('15'!E71,$Z$4:$Z$370,0)),$Z$2,IF(ISNUMBER(MATCH('15'!E71,$BP$4:$BP$370,0)),$AO$3,IF(ISNUMBER(MATCH('15'!E71,$AO$3:$AO$368,0)),$AM$2,$Y$2))))</f>
        <v>0</v>
      </c>
      <c r="F37" s="369">
        <f>IF(F8&lt;=$I$10,F8,IF(ISNUMBER(MATCH('15'!F71,$Z$4:$Z$370,0)),$Z$2,IF(ISNUMBER(MATCH('15'!F71,$BP$4:$BP$370,0)),$AO$3,IF(ISNUMBER(MATCH('15'!F71,$AO$3:$AO$368,0)),$AM$2,$Y$2))))</f>
        <v>0</v>
      </c>
      <c r="G37" s="369">
        <f>IF(G8&lt;=$I$10,G8,IF(ISNUMBER(MATCH('15'!G71,$Z$4:$Z$370,0)),$Z$2,IF(ISNUMBER(MATCH('15'!G71,$BP$4:$BP$370,0)),$AO$3,IF(ISNUMBER(MATCH('15'!G71,$AO$3:$AO$368,0)),$AM$2,$Y$2))))</f>
        <v>0</v>
      </c>
      <c r="H37" s="369">
        <f>IF(H8&lt;=$I$10,H8,IF(ISNUMBER(MATCH('15'!H71,$Z$4:$Z$370,0)),$Z$2,IF(ISNUMBER(MATCH('15'!H71,$BP$4:$BP$370,0)),$AO$3,IF(ISNUMBER(MATCH('15'!H71,$AO$3:$AO$368,0)),$AM$2,$Y$2))))</f>
        <v>0</v>
      </c>
      <c r="I37" s="369">
        <f>IF(I8&lt;=$I$10,I8,IF(ISNUMBER(MATCH('15'!I71,$Z$4:$Z$370,0)),$Z$2,IF(ISNUMBER(MATCH('15'!I71,$BP$4:$BP$370,0)),$AO$3,IF(ISNUMBER(MATCH('15'!I71,$AO$3:$AO$368,0)),$AM$2,$Y$2))))</f>
        <v>0</v>
      </c>
      <c r="J37" s="369">
        <f>IF(J8&lt;=$I$10,J8,IF(ISNUMBER(MATCH('15'!J71,$Z$4:$Z$370,0)),$Z$2,IF(ISNUMBER(MATCH('15'!J71,$BP$4:$BP$370,0)),$AO$3,IF(ISNUMBER(MATCH('15'!J71,$AO$3:$AO$368,0)),$AM$2,$Y$2))))</f>
        <v>2</v>
      </c>
      <c r="K37" s="369">
        <f>IF(K8&lt;=$I$10,K8,IF(ISNUMBER(MATCH('15'!K71,$Z$4:$Z$370,0)),$Z$2,IF(ISNUMBER(MATCH('15'!K71,$BP$4:$BP$370,0)),$AO$3,IF(ISNUMBER(MATCH('15'!K71,$AO$3:$AO$368,0)),$AM$2,$Y$2))))</f>
        <v>0</v>
      </c>
      <c r="L37" s="369">
        <f>IF(L8&lt;=$I$10,L8,IF(ISNUMBER(MATCH('15'!L71,$Z$4:$Z$370,0)),$Z$2,IF(ISNUMBER(MATCH('15'!L71,$BP$4:$BP$370,0)),$AO$3,IF(ISNUMBER(MATCH('15'!L71,$AO$3:$AO$368,0)),$AM$2,$Y$2))))</f>
        <v>0</v>
      </c>
      <c r="M37" s="369">
        <f>IF(M8&lt;=$I$10,M8,IF(ISNUMBER(MATCH('15'!M71,$Z$4:$Z$370,0)),$Z$2,IF(ISNUMBER(MATCH('15'!M71,$BP$4:$BP$370,0)),$AO$3,IF(ISNUMBER(MATCH('15'!M71,$AO$3:$AO$368,0)),$AM$2,$Y$2))))</f>
        <v>0</v>
      </c>
      <c r="N37" s="369">
        <f>IF(N8&lt;=$I$10,N8,IF(ISNUMBER(MATCH('15'!N71,$Z$4:$Z$370,0)),$Z$2,IF(ISNUMBER(MATCH('15'!N71,$BP$4:$BP$370,0)),$AO$3,IF(ISNUMBER(MATCH('15'!N71,$AO$3:$AO$368,0)),$AM$2,$Y$2))))</f>
        <v>0</v>
      </c>
      <c r="O37" s="369">
        <f>IF(O8&lt;=$I$10,O8,IF(ISNUMBER(MATCH('15'!O71,$Z$4:$Z$370,0)),$Z$2,IF(ISNUMBER(MATCH('15'!O71,$BP$4:$BP$370,0)),$AO$3,IF(ISNUMBER(MATCH('15'!O71,$AO$3:$AO$368,0)),$AM$2,$Y$2))))</f>
        <v>0</v>
      </c>
      <c r="P37" s="369">
        <f>IF(P8&lt;=$I$10,P8,IF(ISNUMBER(MATCH('15'!P71,$Z$4:$Z$370,0)),$Z$2,IF(ISNUMBER(MATCH('15'!P71,$BP$4:$BP$370,0)),$AO$3,IF(ISNUMBER(MATCH('15'!P71,$AO$3:$AO$368,0)),$AM$2,$Y$2))))</f>
        <v>0</v>
      </c>
      <c r="Q37" s="369">
        <f>IF(Q8&lt;=$I$10,Q8,IF(ISNUMBER(MATCH('15'!Q71,$Z$4:$Z$370,0)),$Z$2,IF(ISNUMBER(MATCH('15'!Q71,$BP$4:$BP$370,0)),$AO$3,IF(ISNUMBER(MATCH('15'!Q71,$AO$3:$AO$368,0)),$AM$2,$Y$2))))</f>
        <v>0</v>
      </c>
      <c r="R37" s="369">
        <f>IF(R8&lt;=$I$10,R8,IF(ISNUMBER(MATCH('15'!R71,$Z$4:$Z$370,0)),$Z$2,IF(ISNUMBER(MATCH('15'!R71,$BP$4:$BP$370,0)),$AO$3,IF(ISNUMBER(MATCH('15'!R71,$AO$3:$AO$368,0)),$AM$2,$Y$2))))</f>
        <v>0</v>
      </c>
      <c r="S37" s="369">
        <f>IF(S8&lt;=$I$10,S8,IF(ISNUMBER(MATCH('15'!S71,$Z$4:$Z$370,0)),$Z$2,IF(ISNUMBER(MATCH('15'!S71,$BP$4:$BP$370,0)),$AO$3,IF(ISNUMBER(MATCH('15'!S71,$AO$3:$AO$368,0)),$AM$2,$Y$2))))</f>
        <v>1</v>
      </c>
      <c r="T37" s="109"/>
      <c r="U37" s="490">
        <v>33</v>
      </c>
      <c r="V37" s="488">
        <v>0</v>
      </c>
      <c r="W37" s="488">
        <v>6</v>
      </c>
      <c r="X37" s="488">
        <v>16</v>
      </c>
      <c r="Y37" s="488">
        <v>140</v>
      </c>
      <c r="Z37" s="157" t="str">
        <f t="shared" si="1"/>
        <v>17,7</v>
      </c>
      <c r="AA37" s="1"/>
      <c r="AB37" s="516">
        <v>33</v>
      </c>
      <c r="AC37" s="516">
        <v>0</v>
      </c>
      <c r="AD37" s="516">
        <v>33</v>
      </c>
      <c r="AE37" s="516" t="s">
        <v>724</v>
      </c>
      <c r="AF37" s="351" t="s">
        <v>707</v>
      </c>
      <c r="AG37" s="351">
        <v>0.1</v>
      </c>
      <c r="AH37" s="351">
        <v>102</v>
      </c>
      <c r="AI37" s="351">
        <v>200</v>
      </c>
      <c r="AJ37" s="351">
        <v>500</v>
      </c>
      <c r="AK37" s="351">
        <v>500</v>
      </c>
      <c r="AL37" s="516">
        <v>0</v>
      </c>
      <c r="AM37" s="516">
        <v>10</v>
      </c>
      <c r="AN37" s="516">
        <v>11</v>
      </c>
      <c r="AO37" s="157" t="str">
        <f t="shared" si="2"/>
        <v>12,11</v>
      </c>
      <c r="AP37" s="291" t="str">
        <f t="shared" si="3"/>
        <v>H</v>
      </c>
      <c r="AQ37" s="93">
        <f t="shared" si="4"/>
        <v>300</v>
      </c>
      <c r="AR37" s="93">
        <f t="shared" si="4"/>
        <v>0</v>
      </c>
      <c r="AS37" s="351"/>
      <c r="AT37" s="351"/>
      <c r="AU37" s="351"/>
      <c r="AV37" s="351"/>
      <c r="AW37" s="351"/>
      <c r="AX37" s="351"/>
      <c r="AY37" s="351"/>
      <c r="AZ37" s="351"/>
      <c r="BA37" s="1"/>
      <c r="BB37" s="101" t="s">
        <v>803</v>
      </c>
      <c r="BC37" s="101"/>
      <c r="BD37" s="101"/>
      <c r="BE37" s="101"/>
      <c r="BF37" s="101"/>
      <c r="BG37" s="101"/>
      <c r="BH37" s="101"/>
      <c r="BI37" s="10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</row>
    <row r="38" spans="1:81" ht="6.95" customHeight="1">
      <c r="A38" s="109"/>
      <c r="B38" s="492">
        <f t="shared" si="11"/>
        <v>6</v>
      </c>
      <c r="C38" s="369">
        <f>IF(C9&lt;=$I$10,C9,IF(ISNUMBER(MATCH('15'!C72,$Z$4:$Z$370,0)),$Z$2,IF(ISNUMBER(MATCH('15'!C72,$BP$4:$BP$370,0)),$AO$3,IF(ISNUMBER(MATCH('15'!C72,$AO$3:$AO$368,0)),$AM$2,$Y$2))))</f>
        <v>1</v>
      </c>
      <c r="D38" s="369">
        <f>IF(D9&lt;=$I$10,D9,IF(ISNUMBER(MATCH('15'!D72,$Z$4:$Z$370,0)),$Z$2,IF(ISNUMBER(MATCH('15'!D72,$BP$4:$BP$370,0)),$AO$3,IF(ISNUMBER(MATCH('15'!D72,$AO$3:$AO$368,0)),$AM$2,$Y$2))))</f>
        <v>0</v>
      </c>
      <c r="E38" s="369">
        <f>IF(E9&lt;=$I$10,E9,IF(ISNUMBER(MATCH('15'!E72,$Z$4:$Z$370,0)),$Z$2,IF(ISNUMBER(MATCH('15'!E72,$BP$4:$BP$370,0)),$AO$3,IF(ISNUMBER(MATCH('15'!E72,$AO$3:$AO$368,0)),$AM$2,$Y$2))))</f>
        <v>0</v>
      </c>
      <c r="F38" s="369">
        <f>IF(F9&lt;=$I$10,F9,IF(ISNUMBER(MATCH('15'!F72,$Z$4:$Z$370,0)),$Z$2,IF(ISNUMBER(MATCH('15'!F72,$BP$4:$BP$370,0)),$AO$3,IF(ISNUMBER(MATCH('15'!F72,$AO$3:$AO$368,0)),$AM$2,$Y$2))))</f>
        <v>0</v>
      </c>
      <c r="G38" s="369">
        <f>IF(G9&lt;=$I$10,G9,IF(ISNUMBER(MATCH('15'!G72,$Z$4:$Z$370,0)),$Z$2,IF(ISNUMBER(MATCH('15'!G72,$BP$4:$BP$370,0)),$AO$3,IF(ISNUMBER(MATCH('15'!G72,$AO$3:$AO$368,0)),$AM$2,$Y$2))))</f>
        <v>0</v>
      </c>
      <c r="H38" s="369">
        <f>IF(H9&lt;=$I$10,H9,IF(ISNUMBER(MATCH('15'!H72,$Z$4:$Z$370,0)),$Z$2,IF(ISNUMBER(MATCH('15'!H72,$BP$4:$BP$370,0)),$AO$3,IF(ISNUMBER(MATCH('15'!H72,$AO$3:$AO$368,0)),$AM$2,$Y$2))))</f>
        <v>0</v>
      </c>
      <c r="I38" s="369">
        <f>IF(I9&lt;=$I$10,I9,IF(ISNUMBER(MATCH('15'!I72,$Z$4:$Z$370,0)),$Z$2,IF(ISNUMBER(MATCH('15'!I72,$BP$4:$BP$370,0)),$AO$3,IF(ISNUMBER(MATCH('15'!I72,$AO$3:$AO$368,0)),$AM$2,$Y$2))))</f>
        <v>20</v>
      </c>
      <c r="J38" s="369">
        <f>IF(J9&lt;=$I$10,J9,IF(ISNUMBER(MATCH('15'!J72,$Z$4:$Z$370,0)),$Z$2,IF(ISNUMBER(MATCH('15'!J72,$BP$4:$BP$370,0)),$AO$3,IF(ISNUMBER(MATCH('15'!J72,$AO$3:$AO$368,0)),$AM$2,$Y$2))))</f>
        <v>2</v>
      </c>
      <c r="K38" s="369">
        <f>IF(K9&lt;=$I$10,K9,IF(ISNUMBER(MATCH('15'!K72,$Z$4:$Z$370,0)),$Z$2,IF(ISNUMBER(MATCH('15'!K72,$BP$4:$BP$370,0)),$AO$3,IF(ISNUMBER(MATCH('15'!K72,$AO$3:$AO$368,0)),$AM$2,$Y$2))))</f>
        <v>20</v>
      </c>
      <c r="L38" s="369">
        <f>IF(L9&lt;=$I$10,L9,IF(ISNUMBER(MATCH('15'!L72,$Z$4:$Z$370,0)),$Z$2,IF(ISNUMBER(MATCH('15'!L72,$BP$4:$BP$370,0)),$AO$3,IF(ISNUMBER(MATCH('15'!L72,$AO$3:$AO$368,0)),$AM$2,$Y$2))))</f>
        <v>20</v>
      </c>
      <c r="M38" s="369">
        <f>IF(M9&lt;=$I$10,M9,IF(ISNUMBER(MATCH('15'!M72,$Z$4:$Z$370,0)),$Z$2,IF(ISNUMBER(MATCH('15'!M72,$BP$4:$BP$370,0)),$AO$3,IF(ISNUMBER(MATCH('15'!M72,$AO$3:$AO$368,0)),$AM$2,$Y$2))))</f>
        <v>20</v>
      </c>
      <c r="N38" s="369">
        <f>IF(N9&lt;=$I$10,N9,IF(ISNUMBER(MATCH('15'!N72,$Z$4:$Z$370,0)),$Z$2,IF(ISNUMBER(MATCH('15'!N72,$BP$4:$BP$370,0)),$AO$3,IF(ISNUMBER(MATCH('15'!N72,$AO$3:$AO$368,0)),$AM$2,$Y$2))))</f>
        <v>0</v>
      </c>
      <c r="O38" s="369">
        <f>IF(O9&lt;=$I$10,O9,IF(ISNUMBER(MATCH('15'!O72,$Z$4:$Z$370,0)),$Z$2,IF(ISNUMBER(MATCH('15'!O72,$BP$4:$BP$370,0)),$AO$3,IF(ISNUMBER(MATCH('15'!O72,$AO$3:$AO$368,0)),$AM$2,$Y$2))))</f>
        <v>0</v>
      </c>
      <c r="P38" s="369">
        <f>IF(P9&lt;=$I$10,P9,IF(ISNUMBER(MATCH('15'!P72,$Z$4:$Z$370,0)),$Z$2,IF(ISNUMBER(MATCH('15'!P72,$BP$4:$BP$370,0)),$AO$3,IF(ISNUMBER(MATCH('15'!P72,$AO$3:$AO$368,0)),$AM$2,$Y$2))))</f>
        <v>0</v>
      </c>
      <c r="Q38" s="369">
        <f>IF(Q9&lt;=$I$10,Q9,IF(ISNUMBER(MATCH('15'!Q72,$Z$4:$Z$370,0)),$Z$2,IF(ISNUMBER(MATCH('15'!Q72,$BP$4:$BP$370,0)),$AO$3,IF(ISNUMBER(MATCH('15'!Q72,$AO$3:$AO$368,0)),$AM$2,$Y$2))))</f>
        <v>0</v>
      </c>
      <c r="R38" s="369">
        <f>IF(R9&lt;=$I$10,R9,IF(ISNUMBER(MATCH('15'!R72,$Z$4:$Z$370,0)),$Z$2,IF(ISNUMBER(MATCH('15'!R72,$BP$4:$BP$370,0)),$AO$3,IF(ISNUMBER(MATCH('15'!R72,$AO$3:$AO$368,0)),$AM$2,$Y$2))))</f>
        <v>0</v>
      </c>
      <c r="S38" s="369">
        <f>IF(S9&lt;=$I$10,S9,IF(ISNUMBER(MATCH('15'!S72,$Z$4:$Z$370,0)),$Z$2,IF(ISNUMBER(MATCH('15'!S72,$BP$4:$BP$370,0)),$AO$3,IF(ISNUMBER(MATCH('15'!S72,$AO$3:$AO$368,0)),$AM$2,$Y$2))))</f>
        <v>1</v>
      </c>
      <c r="T38" s="109"/>
      <c r="U38" s="490">
        <v>34</v>
      </c>
      <c r="V38" s="488">
        <v>0</v>
      </c>
      <c r="W38" s="488">
        <v>7</v>
      </c>
      <c r="X38" s="488">
        <v>16</v>
      </c>
      <c r="Y38" s="488">
        <v>140</v>
      </c>
      <c r="Z38" s="157" t="str">
        <f t="shared" si="1"/>
        <v>17,8</v>
      </c>
      <c r="AA38" s="1"/>
      <c r="AB38" s="516">
        <v>34</v>
      </c>
      <c r="AC38" s="516">
        <v>0</v>
      </c>
      <c r="AD38" s="516">
        <v>34</v>
      </c>
      <c r="AE38" s="516" t="s">
        <v>725</v>
      </c>
      <c r="AF38" s="351" t="s">
        <v>707</v>
      </c>
      <c r="AG38" s="351">
        <v>0.1</v>
      </c>
      <c r="AH38" s="351">
        <v>102</v>
      </c>
      <c r="AI38" s="351">
        <v>200</v>
      </c>
      <c r="AJ38" s="351">
        <v>500</v>
      </c>
      <c r="AK38" s="351">
        <v>500</v>
      </c>
      <c r="AL38" s="516">
        <v>0</v>
      </c>
      <c r="AM38" s="516">
        <v>11</v>
      </c>
      <c r="AN38" s="516">
        <v>10</v>
      </c>
      <c r="AO38" s="157" t="str">
        <f t="shared" si="2"/>
        <v>11,12</v>
      </c>
      <c r="AP38" s="291" t="str">
        <f t="shared" si="3"/>
        <v>H</v>
      </c>
      <c r="AQ38" s="93">
        <f t="shared" si="4"/>
        <v>300</v>
      </c>
      <c r="AR38" s="93">
        <f t="shared" si="4"/>
        <v>0</v>
      </c>
      <c r="AS38" s="351"/>
      <c r="AT38" s="351"/>
      <c r="AU38" s="351"/>
      <c r="AV38" s="351"/>
      <c r="AW38" s="351"/>
      <c r="AX38" s="351"/>
      <c r="AY38" s="351"/>
      <c r="AZ38" s="351"/>
      <c r="BA38" s="1"/>
      <c r="BB38" s="520">
        <v>0</v>
      </c>
      <c r="BC38" s="520" t="s">
        <v>801</v>
      </c>
      <c r="BD38" s="520">
        <v>1.1599999999999999E-2</v>
      </c>
      <c r="BE38" s="520"/>
      <c r="BF38" s="520"/>
      <c r="BG38" s="520"/>
      <c r="BH38" s="520"/>
      <c r="BI38" s="520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</row>
    <row r="39" spans="1:81" ht="6.95" customHeight="1">
      <c r="A39" s="109"/>
      <c r="B39" s="492">
        <f t="shared" si="11"/>
        <v>7</v>
      </c>
      <c r="C39" s="369">
        <f>IF(C10&lt;=$I$10,C10,IF(ISNUMBER(MATCH('15'!C73,$Z$4:$Z$370,0)),$Z$2,IF(ISNUMBER(MATCH('15'!C73,$BP$4:$BP$370,0)),$AO$3,IF(ISNUMBER(MATCH('15'!C73,$AO$3:$AO$368,0)),$AM$2,$Y$2))))</f>
        <v>1</v>
      </c>
      <c r="D39" s="369">
        <f>IF(D10&lt;=$I$10,D10,IF(ISNUMBER(MATCH('15'!D73,$Z$4:$Z$370,0)),$Z$2,IF(ISNUMBER(MATCH('15'!D73,$BP$4:$BP$370,0)),$AO$3,IF(ISNUMBER(MATCH('15'!D73,$AO$3:$AO$368,0)),$AM$2,$Y$2))))</f>
        <v>0</v>
      </c>
      <c r="E39" s="369">
        <f>IF(E10&lt;=$I$10,E10,IF(ISNUMBER(MATCH('15'!E73,$Z$4:$Z$370,0)),$Z$2,IF(ISNUMBER(MATCH('15'!E73,$BP$4:$BP$370,0)),$AO$3,IF(ISNUMBER(MATCH('15'!E73,$AO$3:$AO$368,0)),$AM$2,$Y$2))))</f>
        <v>0</v>
      </c>
      <c r="F39" s="369">
        <f>IF(F10&lt;=$I$10,F10,IF(ISNUMBER(MATCH('15'!F73,$Z$4:$Z$370,0)),$Z$2,IF(ISNUMBER(MATCH('15'!F73,$BP$4:$BP$370,0)),$AO$3,IF(ISNUMBER(MATCH('15'!F73,$AO$3:$AO$368,0)),$AM$2,$Y$2))))</f>
        <v>0</v>
      </c>
      <c r="G39" s="369">
        <f>IF(G10&lt;=$I$10,G10,IF(ISNUMBER(MATCH('15'!G73,$Z$4:$Z$370,0)),$Z$2,IF(ISNUMBER(MATCH('15'!G73,$BP$4:$BP$370,0)),$AO$3,IF(ISNUMBER(MATCH('15'!G73,$AO$3:$AO$368,0)),$AM$2,$Y$2))))</f>
        <v>0</v>
      </c>
      <c r="H39" s="369">
        <f>IF(H10&lt;=$I$10,H10,IF(ISNUMBER(MATCH('15'!H73,$Z$4:$Z$370,0)),$Z$2,IF(ISNUMBER(MATCH('15'!H73,$BP$4:$BP$370,0)),$AO$3,IF(ISNUMBER(MATCH('15'!H73,$AO$3:$AO$368,0)),$AM$2,$Y$2))))</f>
        <v>20</v>
      </c>
      <c r="I39" s="369">
        <f>IF(I10&lt;=$I$10,I10,IF(ISNUMBER(MATCH('15'!I73,$Z$4:$Z$370,0)),$Z$2,IF(ISNUMBER(MATCH('15'!I73,$BP$4:$BP$370,0)),$AO$3,IF(ISNUMBER(MATCH('15'!I73,$AO$3:$AO$368,0)),$AM$2,$Y$2))))</f>
        <v>100</v>
      </c>
      <c r="J39" s="369">
        <f>IF(J10&lt;=$I$10,J10,IF(ISNUMBER(MATCH('15'!J73,$Z$4:$Z$370,0)),$Z$2,IF(ISNUMBER(MATCH('15'!J73,$BP$4:$BP$370,0)),$AO$3,IF(ISNUMBER(MATCH('15'!J73,$AO$3:$AO$368,0)),$AM$2,$Y$2))))</f>
        <v>100</v>
      </c>
      <c r="K39" s="369">
        <f>IF(K10&lt;=$I$10,K10,IF(ISNUMBER(MATCH('15'!K73,$Z$4:$Z$370,0)),$Z$2,IF(ISNUMBER(MATCH('15'!K73,$BP$4:$BP$370,0)),$AO$3,IF(ISNUMBER(MATCH('15'!K73,$AO$3:$AO$368,0)),$AM$2,$Y$2))))</f>
        <v>100</v>
      </c>
      <c r="L39" s="369">
        <f>IF(L10&lt;=$I$10,L10,IF(ISNUMBER(MATCH('15'!L73,$Z$4:$Z$370,0)),$Z$2,IF(ISNUMBER(MATCH('15'!L73,$BP$4:$BP$370,0)),$AO$3,IF(ISNUMBER(MATCH('15'!L73,$AO$3:$AO$368,0)),$AM$2,$Y$2))))</f>
        <v>100</v>
      </c>
      <c r="M39" s="369">
        <f>IF(M10&lt;=$I$10,M10,IF(ISNUMBER(MATCH('15'!M73,$Z$4:$Z$370,0)),$Z$2,IF(ISNUMBER(MATCH('15'!M73,$BP$4:$BP$370,0)),$AO$3,IF(ISNUMBER(MATCH('15'!M73,$AO$3:$AO$368,0)),$AM$2,$Y$2))))</f>
        <v>100</v>
      </c>
      <c r="N39" s="369">
        <f>IF(N10&lt;=$I$10,N10,IF(ISNUMBER(MATCH('15'!N73,$Z$4:$Z$370,0)),$Z$2,IF(ISNUMBER(MATCH('15'!N73,$BP$4:$BP$370,0)),$AO$3,IF(ISNUMBER(MATCH('15'!N73,$AO$3:$AO$368,0)),$AM$2,$Y$2))))</f>
        <v>20</v>
      </c>
      <c r="O39" s="369">
        <f>IF(O10&lt;=$I$10,O10,IF(ISNUMBER(MATCH('15'!O73,$Z$4:$Z$370,0)),$Z$2,IF(ISNUMBER(MATCH('15'!O73,$BP$4:$BP$370,0)),$AO$3,IF(ISNUMBER(MATCH('15'!O73,$AO$3:$AO$368,0)),$AM$2,$Y$2))))</f>
        <v>0</v>
      </c>
      <c r="P39" s="369">
        <f>IF(P10&lt;=$I$10,P10,IF(ISNUMBER(MATCH('15'!P73,$Z$4:$Z$370,0)),$Z$2,IF(ISNUMBER(MATCH('15'!P73,$BP$4:$BP$370,0)),$AO$3,IF(ISNUMBER(MATCH('15'!P73,$AO$3:$AO$368,0)),$AM$2,$Y$2))))</f>
        <v>0</v>
      </c>
      <c r="Q39" s="369">
        <f>IF(Q10&lt;=$I$10,Q10,IF(ISNUMBER(MATCH('15'!Q73,$Z$4:$Z$370,0)),$Z$2,IF(ISNUMBER(MATCH('15'!Q73,$BP$4:$BP$370,0)),$AO$3,IF(ISNUMBER(MATCH('15'!Q73,$AO$3:$AO$368,0)),$AM$2,$Y$2))))</f>
        <v>0</v>
      </c>
      <c r="R39" s="369">
        <f>IF(R10&lt;=$I$10,R10,IF(ISNUMBER(MATCH('15'!R73,$Z$4:$Z$370,0)),$Z$2,IF(ISNUMBER(MATCH('15'!R73,$BP$4:$BP$370,0)),$AO$3,IF(ISNUMBER(MATCH('15'!R73,$AO$3:$AO$368,0)),$AM$2,$Y$2))))</f>
        <v>0</v>
      </c>
      <c r="S39" s="369">
        <f>IF(S10&lt;=$I$10,S10,IF(ISNUMBER(MATCH('15'!S73,$Z$4:$Z$370,0)),$Z$2,IF(ISNUMBER(MATCH('15'!S73,$BP$4:$BP$370,0)),$AO$3,IF(ISNUMBER(MATCH('15'!S73,$AO$3:$AO$368,0)),$AM$2,$Y$2))))</f>
        <v>1</v>
      </c>
      <c r="T39" s="109"/>
      <c r="U39" s="490">
        <v>35</v>
      </c>
      <c r="V39" s="488">
        <v>0</v>
      </c>
      <c r="W39" s="488">
        <v>8</v>
      </c>
      <c r="X39" s="488">
        <v>16</v>
      </c>
      <c r="Y39" s="488">
        <v>140</v>
      </c>
      <c r="Z39" s="157" t="str">
        <f t="shared" si="1"/>
        <v>17,9</v>
      </c>
      <c r="AA39" s="1"/>
      <c r="AB39" s="516">
        <v>35</v>
      </c>
      <c r="AC39" s="516">
        <v>0</v>
      </c>
      <c r="AD39" s="516">
        <v>35</v>
      </c>
      <c r="AE39" s="516" t="s">
        <v>726</v>
      </c>
      <c r="AF39" s="351" t="s">
        <v>708</v>
      </c>
      <c r="AG39" s="351">
        <v>0.1</v>
      </c>
      <c r="AH39" s="351">
        <v>0</v>
      </c>
      <c r="AI39" s="351">
        <v>0</v>
      </c>
      <c r="AJ39" s="351">
        <v>0</v>
      </c>
      <c r="AK39" s="351">
        <v>0</v>
      </c>
      <c r="AL39" s="516">
        <v>1</v>
      </c>
      <c r="AM39" s="516">
        <v>10</v>
      </c>
      <c r="AN39" s="516">
        <v>10</v>
      </c>
      <c r="AO39" s="157" t="str">
        <f t="shared" si="2"/>
        <v>11,11</v>
      </c>
      <c r="AP39" s="291" t="str">
        <f t="shared" si="3"/>
        <v/>
      </c>
      <c r="AQ39" s="93">
        <f t="shared" si="4"/>
        <v>0</v>
      </c>
      <c r="AR39" s="93">
        <f t="shared" si="4"/>
        <v>0</v>
      </c>
      <c r="AS39" s="351"/>
      <c r="AT39" s="351"/>
      <c r="AU39" s="351"/>
      <c r="AV39" s="351"/>
      <c r="AW39" s="351"/>
      <c r="AX39" s="351"/>
      <c r="AY39" s="351"/>
      <c r="AZ39" s="351"/>
      <c r="BA39" s="1"/>
      <c r="BB39" s="520">
        <v>0</v>
      </c>
      <c r="BC39" s="520" t="s">
        <v>802</v>
      </c>
      <c r="BD39" s="520">
        <v>1.03E-2</v>
      </c>
      <c r="BE39" s="520"/>
      <c r="BF39" s="520"/>
      <c r="BG39" s="520"/>
      <c r="BH39" s="520"/>
      <c r="BI39" s="520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</row>
    <row r="40" spans="1:81" ht="6.95" customHeight="1">
      <c r="A40" s="109"/>
      <c r="B40" s="492">
        <f t="shared" si="11"/>
        <v>8</v>
      </c>
      <c r="C40" s="369">
        <f>IF(C11&lt;=$I$10,C11,IF(ISNUMBER(MATCH('15'!C74,$Z$4:$Z$370,0)),$Z$2,IF(ISNUMBER(MATCH('15'!C74,$BP$4:$BP$370,0)),$AO$3,IF(ISNUMBER(MATCH('15'!C74,$AO$3:$AO$368,0)),$AM$2,$Y$2))))</f>
        <v>1</v>
      </c>
      <c r="D40" s="369">
        <f>IF(D11&lt;=$I$10,D11,IF(ISNUMBER(MATCH('15'!D74,$Z$4:$Z$370,0)),$Z$2,IF(ISNUMBER(MATCH('15'!D74,$BP$4:$BP$370,0)),$AO$3,IF(ISNUMBER(MATCH('15'!D74,$AO$3:$AO$368,0)),$AM$2,$Y$2))))</f>
        <v>0</v>
      </c>
      <c r="E40" s="369">
        <f>IF(E11&lt;=$I$10,E11,IF(ISNUMBER(MATCH('15'!E74,$Z$4:$Z$370,0)),$Z$2,IF(ISNUMBER(MATCH('15'!E74,$BP$4:$BP$370,0)),$AO$3,IF(ISNUMBER(MATCH('15'!E74,$AO$3:$AO$368,0)),$AM$2,$Y$2))))</f>
        <v>0</v>
      </c>
      <c r="F40" s="369">
        <f>IF(F11&lt;=$I$10,F11,IF(ISNUMBER(MATCH('15'!F74,$Z$4:$Z$370,0)),$Z$2,IF(ISNUMBER(MATCH('15'!F74,$BP$4:$BP$370,0)),$AO$3,IF(ISNUMBER(MATCH('15'!F74,$AO$3:$AO$368,0)),$AM$2,$Y$2))))</f>
        <v>0</v>
      </c>
      <c r="G40" s="369">
        <f>IF(G11&lt;=$I$10,G11,IF(ISNUMBER(MATCH('15'!G74,$Z$4:$Z$370,0)),$Z$2,IF(ISNUMBER(MATCH('15'!G74,$BP$4:$BP$370,0)),$AO$3,IF(ISNUMBER(MATCH('15'!G74,$AO$3:$AO$368,0)),$AM$2,$Y$2))))</f>
        <v>0</v>
      </c>
      <c r="H40" s="369">
        <f>IF(H11&lt;=$I$10,H11,IF(ISNUMBER(MATCH('15'!H74,$Z$4:$Z$370,0)),$Z$2,IF(ISNUMBER(MATCH('15'!H74,$BP$4:$BP$370,0)),$AO$3,IF(ISNUMBER(MATCH('15'!H74,$AO$3:$AO$368,0)),$AM$2,$Y$2))))</f>
        <v>20</v>
      </c>
      <c r="I40" s="369">
        <f>IF(I11&lt;=$I$10,I11,IF(ISNUMBER(MATCH('15'!I74,$Z$4:$Z$370,0)),$Z$2,IF(ISNUMBER(MATCH('15'!I74,$BP$4:$BP$370,0)),$AO$3,IF(ISNUMBER(MATCH('15'!I74,$AO$3:$AO$368,0)),$AM$2,$Y$2))))</f>
        <v>100</v>
      </c>
      <c r="J40" s="369">
        <f>IF(J11&lt;=$I$10,J11,IF(ISNUMBER(MATCH('15'!J74,$Z$4:$Z$370,0)),$Z$2,IF(ISNUMBER(MATCH('15'!J74,$BP$4:$BP$370,0)),$AO$3,IF(ISNUMBER(MATCH('15'!J74,$AO$3:$AO$368,0)),$AM$2,$Y$2))))</f>
        <v>95</v>
      </c>
      <c r="K40" s="369">
        <f>IF(K11&lt;=$I$10,K11,IF(ISNUMBER(MATCH('15'!K74,$Z$4:$Z$370,0)),$Z$2,IF(ISNUMBER(MATCH('15'!K74,$BP$4:$BP$370,0)),$AO$3,IF(ISNUMBER(MATCH('15'!K74,$AO$3:$AO$368,0)),$AM$2,$Y$2))))</f>
        <v>95</v>
      </c>
      <c r="L40" s="369">
        <f>IF(L11&lt;=$I$10,L11,IF(ISNUMBER(MATCH('15'!L74,$Z$4:$Z$370,0)),$Z$2,IF(ISNUMBER(MATCH('15'!L74,$BP$4:$BP$370,0)),$AO$3,IF(ISNUMBER(MATCH('15'!L74,$AO$3:$AO$368,0)),$AM$2,$Y$2))))</f>
        <v>95</v>
      </c>
      <c r="M40" s="369">
        <f>IF(M11&lt;=$I$10,M11,IF(ISNUMBER(MATCH('15'!M74,$Z$4:$Z$370,0)),$Z$2,IF(ISNUMBER(MATCH('15'!M74,$BP$4:$BP$370,0)),$AO$3,IF(ISNUMBER(MATCH('15'!M74,$AO$3:$AO$368,0)),$AM$2,$Y$2))))</f>
        <v>100</v>
      </c>
      <c r="N40" s="369">
        <f>IF(N11&lt;=$I$10,N11,IF(ISNUMBER(MATCH('15'!N74,$Z$4:$Z$370,0)),$Z$2,IF(ISNUMBER(MATCH('15'!N74,$BP$4:$BP$370,0)),$AO$3,IF(ISNUMBER(MATCH('15'!N74,$AO$3:$AO$368,0)),$AM$2,$Y$2))))</f>
        <v>20</v>
      </c>
      <c r="O40" s="369">
        <f>IF(O11&lt;=$I$10,O11,IF(ISNUMBER(MATCH('15'!O74,$Z$4:$Z$370,0)),$Z$2,IF(ISNUMBER(MATCH('15'!O74,$BP$4:$BP$370,0)),$AO$3,IF(ISNUMBER(MATCH('15'!O74,$AO$3:$AO$368,0)),$AM$2,$Y$2))))</f>
        <v>0</v>
      </c>
      <c r="P40" s="369">
        <f>IF(P11&lt;=$I$10,P11,IF(ISNUMBER(MATCH('15'!P74,$Z$4:$Z$370,0)),$Z$2,IF(ISNUMBER(MATCH('15'!P74,$BP$4:$BP$370,0)),$AO$3,IF(ISNUMBER(MATCH('15'!P74,$AO$3:$AO$368,0)),$AM$2,$Y$2))))</f>
        <v>0</v>
      </c>
      <c r="Q40" s="369">
        <f>IF(Q11&lt;=$I$10,Q11,IF(ISNUMBER(MATCH('15'!Q74,$Z$4:$Z$370,0)),$Z$2,IF(ISNUMBER(MATCH('15'!Q74,$BP$4:$BP$370,0)),$AO$3,IF(ISNUMBER(MATCH('15'!Q74,$AO$3:$AO$368,0)),$AM$2,$Y$2))))</f>
        <v>0</v>
      </c>
      <c r="R40" s="369">
        <f>IF(R11&lt;=$I$10,R11,IF(ISNUMBER(MATCH('15'!R74,$Z$4:$Z$370,0)),$Z$2,IF(ISNUMBER(MATCH('15'!R74,$BP$4:$BP$370,0)),$AO$3,IF(ISNUMBER(MATCH('15'!R74,$AO$3:$AO$368,0)),$AM$2,$Y$2))))</f>
        <v>0</v>
      </c>
      <c r="S40" s="369">
        <f>IF(S11&lt;=$I$10,S11,IF(ISNUMBER(MATCH('15'!S74,$Z$4:$Z$370,0)),$Z$2,IF(ISNUMBER(MATCH('15'!S74,$BP$4:$BP$370,0)),$AO$3,IF(ISNUMBER(MATCH('15'!S74,$AO$3:$AO$368,0)),$AM$2,$Y$2))))</f>
        <v>1</v>
      </c>
      <c r="T40" s="109"/>
      <c r="U40" s="490">
        <v>36</v>
      </c>
      <c r="V40" s="488">
        <v>0</v>
      </c>
      <c r="W40" s="488">
        <v>9</v>
      </c>
      <c r="X40" s="488">
        <v>16</v>
      </c>
      <c r="Y40" s="488">
        <v>140</v>
      </c>
      <c r="Z40" s="157" t="str">
        <f t="shared" si="1"/>
        <v>17,10</v>
      </c>
      <c r="AA40" s="1"/>
      <c r="AB40" s="516">
        <v>36</v>
      </c>
      <c r="AC40" s="516">
        <v>0</v>
      </c>
      <c r="AD40" s="516">
        <v>36</v>
      </c>
      <c r="AE40" s="516" t="s">
        <v>338</v>
      </c>
      <c r="AF40" s="351" t="s">
        <v>707</v>
      </c>
      <c r="AG40" s="351">
        <v>0.1</v>
      </c>
      <c r="AH40" s="351">
        <v>97</v>
      </c>
      <c r="AI40" s="351">
        <v>102</v>
      </c>
      <c r="AJ40" s="351">
        <v>250</v>
      </c>
      <c r="AK40" s="351">
        <v>500</v>
      </c>
      <c r="AL40" s="516">
        <v>1</v>
      </c>
      <c r="AM40" s="516">
        <v>6</v>
      </c>
      <c r="AN40" s="516">
        <v>7</v>
      </c>
      <c r="AO40" s="157" t="str">
        <f t="shared" si="2"/>
        <v>8,7</v>
      </c>
      <c r="AP40" s="291" t="str">
        <f t="shared" si="3"/>
        <v>H</v>
      </c>
      <c r="AQ40" s="93">
        <f t="shared" si="4"/>
        <v>398</v>
      </c>
      <c r="AR40" s="93">
        <f t="shared" si="4"/>
        <v>250</v>
      </c>
      <c r="AS40" s="351"/>
      <c r="AT40" s="351"/>
      <c r="AU40" s="351"/>
      <c r="AV40" s="351"/>
      <c r="AW40" s="351"/>
      <c r="AX40" s="351"/>
      <c r="AY40" s="351"/>
      <c r="AZ40" s="351"/>
      <c r="BA40" s="1"/>
      <c r="BB40" s="520">
        <v>1</v>
      </c>
      <c r="BC40" s="520" t="s">
        <v>801</v>
      </c>
      <c r="BD40" s="520">
        <v>1.1599999999999999E-2</v>
      </c>
      <c r="BE40" s="520"/>
      <c r="BF40" s="520"/>
      <c r="BG40" s="520"/>
      <c r="BH40" s="520"/>
      <c r="BI40" s="520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</row>
    <row r="41" spans="1:81" ht="6.95" customHeight="1">
      <c r="A41" s="109"/>
      <c r="B41" s="492">
        <f t="shared" si="11"/>
        <v>9</v>
      </c>
      <c r="C41" s="369">
        <f>IF(C12&lt;=$I$10,C12,IF(ISNUMBER(MATCH('15'!C75,$Z$4:$Z$370,0)),$Z$2,IF(ISNUMBER(MATCH('15'!C75,$BP$4:$BP$370,0)),$AO$3,IF(ISNUMBER(MATCH('15'!C75,$AO$3:$AO$368,0)),$AM$2,$Y$2))))</f>
        <v>1</v>
      </c>
      <c r="D41" s="369">
        <f>IF(D12&lt;=$I$10,D12,IF(ISNUMBER(MATCH('15'!D75,$Z$4:$Z$370,0)),$Z$2,IF(ISNUMBER(MATCH('15'!D75,$BP$4:$BP$370,0)),$AO$3,IF(ISNUMBER(MATCH('15'!D75,$AO$3:$AO$368,0)),$AM$2,$Y$2))))</f>
        <v>0</v>
      </c>
      <c r="E41" s="369">
        <f>IF(E12&lt;=$I$10,E12,IF(ISNUMBER(MATCH('15'!E75,$Z$4:$Z$370,0)),$Z$2,IF(ISNUMBER(MATCH('15'!E75,$BP$4:$BP$370,0)),$AO$3,IF(ISNUMBER(MATCH('15'!E75,$AO$3:$AO$368,0)),$AM$2,$Y$2))))</f>
        <v>0</v>
      </c>
      <c r="F41" s="369">
        <f>IF(F12&lt;=$I$10,F12,IF(ISNUMBER(MATCH('15'!F75,$Z$4:$Z$370,0)),$Z$2,IF(ISNUMBER(MATCH('15'!F75,$BP$4:$BP$370,0)),$AO$3,IF(ISNUMBER(MATCH('15'!F75,$AO$3:$AO$368,0)),$AM$2,$Y$2))))</f>
        <v>0</v>
      </c>
      <c r="G41" s="369">
        <f>IF(G12&lt;=$I$10,G12,IF(ISNUMBER(MATCH('15'!G75,$Z$4:$Z$370,0)),$Z$2,IF(ISNUMBER(MATCH('15'!G75,$BP$4:$BP$370,0)),$AO$3,IF(ISNUMBER(MATCH('15'!G75,$AO$3:$AO$368,0)),$AM$2,$Y$2))))</f>
        <v>0</v>
      </c>
      <c r="H41" s="369">
        <f>IF(H12&lt;=$I$10,H12,IF(ISNUMBER(MATCH('15'!H75,$Z$4:$Z$370,0)),$Z$2,IF(ISNUMBER(MATCH('15'!H75,$BP$4:$BP$370,0)),$AO$3,IF(ISNUMBER(MATCH('15'!H75,$AO$3:$AO$368,0)),$AM$2,$Y$2))))</f>
        <v>20</v>
      </c>
      <c r="I41" s="369">
        <f>IF(I12&lt;=$I$10,I12,IF(ISNUMBER(MATCH('15'!I75,$Z$4:$Z$370,0)),$Z$2,IF(ISNUMBER(MATCH('15'!I75,$BP$4:$BP$370,0)),$AO$3,IF(ISNUMBER(MATCH('15'!I75,$AO$3:$AO$368,0)),$AM$2,$Y$2))))</f>
        <v>100</v>
      </c>
      <c r="J41" s="369">
        <f>IF(J12&lt;=$I$10,J12,IF(ISNUMBER(MATCH('15'!J75,$Z$4:$Z$370,0)),$Z$2,IF(ISNUMBER(MATCH('15'!J75,$BP$4:$BP$370,0)),$AO$3,IF(ISNUMBER(MATCH('15'!J75,$AO$3:$AO$368,0)),$AM$2,$Y$2))))</f>
        <v>95</v>
      </c>
      <c r="K41" s="369">
        <f>IF(K12&lt;=$I$10,K12,IF(ISNUMBER(MATCH('15'!K75,$Z$4:$Z$370,0)),$Z$2,IF(ISNUMBER(MATCH('15'!K75,$BP$4:$BP$370,0)),$AO$3,IF(ISNUMBER(MATCH('15'!K75,$AO$3:$AO$368,0)),$AM$2,$Y$2))))</f>
        <v>95</v>
      </c>
      <c r="L41" s="369">
        <f>IF(L12&lt;=$I$10,L12,IF(ISNUMBER(MATCH('15'!L75,$Z$4:$Z$370,0)),$Z$2,IF(ISNUMBER(MATCH('15'!L75,$BP$4:$BP$370,0)),$AO$3,IF(ISNUMBER(MATCH('15'!L75,$AO$3:$AO$368,0)),$AM$2,$Y$2))))</f>
        <v>95</v>
      </c>
      <c r="M41" s="369">
        <f>IF(M12&lt;=$I$10,M12,IF(ISNUMBER(MATCH('15'!M75,$Z$4:$Z$370,0)),$Z$2,IF(ISNUMBER(MATCH('15'!M75,$BP$4:$BP$370,0)),$AO$3,IF(ISNUMBER(MATCH('15'!M75,$AO$3:$AO$368,0)),$AM$2,$Y$2))))</f>
        <v>100</v>
      </c>
      <c r="N41" s="369">
        <f>IF(N12&lt;=$I$10,N12,IF(ISNUMBER(MATCH('15'!N75,$Z$4:$Z$370,0)),$Z$2,IF(ISNUMBER(MATCH('15'!N75,$BP$4:$BP$370,0)),$AO$3,IF(ISNUMBER(MATCH('15'!N75,$AO$3:$AO$368,0)),$AM$2,$Y$2))))</f>
        <v>20</v>
      </c>
      <c r="O41" s="369">
        <f>IF(O12&lt;=$I$10,O12,IF(ISNUMBER(MATCH('15'!O75,$Z$4:$Z$370,0)),$Z$2,IF(ISNUMBER(MATCH('15'!O75,$BP$4:$BP$370,0)),$AO$3,IF(ISNUMBER(MATCH('15'!O75,$AO$3:$AO$368,0)),$AM$2,$Y$2))))</f>
        <v>0</v>
      </c>
      <c r="P41" s="369">
        <f>IF(P12&lt;=$I$10,P12,IF(ISNUMBER(MATCH('15'!P75,$Z$4:$Z$370,0)),$Z$2,IF(ISNUMBER(MATCH('15'!P75,$BP$4:$BP$370,0)),$AO$3,IF(ISNUMBER(MATCH('15'!P75,$AO$3:$AO$368,0)),$AM$2,$Y$2))))</f>
        <v>0</v>
      </c>
      <c r="Q41" s="369">
        <f>IF(Q12&lt;=$I$10,Q12,IF(ISNUMBER(MATCH('15'!Q75,$Z$4:$Z$370,0)),$Z$2,IF(ISNUMBER(MATCH('15'!Q75,$BP$4:$BP$370,0)),$AO$3,IF(ISNUMBER(MATCH('15'!Q75,$AO$3:$AO$368,0)),$AM$2,$Y$2))))</f>
        <v>0</v>
      </c>
      <c r="R41" s="369">
        <f>IF(R12&lt;=$I$10,R12,IF(ISNUMBER(MATCH('15'!R75,$Z$4:$Z$370,0)),$Z$2,IF(ISNUMBER(MATCH('15'!R75,$BP$4:$BP$370,0)),$AO$3,IF(ISNUMBER(MATCH('15'!R75,$AO$3:$AO$368,0)),$AM$2,$Y$2))))</f>
        <v>0</v>
      </c>
      <c r="S41" s="369">
        <f>IF(S12&lt;=$I$10,S12,IF(ISNUMBER(MATCH('15'!S75,$Z$4:$Z$370,0)),$Z$2,IF(ISNUMBER(MATCH('15'!S75,$BP$4:$BP$370,0)),$AO$3,IF(ISNUMBER(MATCH('15'!S75,$AO$3:$AO$368,0)),$AM$2,$Y$2))))</f>
        <v>1</v>
      </c>
      <c r="T41" s="109"/>
      <c r="U41" s="490">
        <v>37</v>
      </c>
      <c r="V41" s="488">
        <v>0</v>
      </c>
      <c r="W41" s="488">
        <v>10</v>
      </c>
      <c r="X41" s="488">
        <v>16</v>
      </c>
      <c r="Y41" s="488">
        <v>140</v>
      </c>
      <c r="Z41" s="157" t="str">
        <f t="shared" si="1"/>
        <v>17,11</v>
      </c>
      <c r="AA41" s="1"/>
      <c r="AB41" s="516">
        <v>37</v>
      </c>
      <c r="AC41" s="516">
        <v>0</v>
      </c>
      <c r="AD41" s="516">
        <v>37</v>
      </c>
      <c r="AE41" s="516" t="s">
        <v>345</v>
      </c>
      <c r="AF41" s="351" t="s">
        <v>707</v>
      </c>
      <c r="AG41" s="351">
        <v>0.1</v>
      </c>
      <c r="AH41" s="351">
        <v>97</v>
      </c>
      <c r="AI41" s="351">
        <v>102</v>
      </c>
      <c r="AJ41" s="351">
        <v>250</v>
      </c>
      <c r="AK41" s="351">
        <v>500</v>
      </c>
      <c r="AL41" s="516">
        <v>1</v>
      </c>
      <c r="AM41" s="516">
        <v>7</v>
      </c>
      <c r="AN41" s="516">
        <v>6</v>
      </c>
      <c r="AO41" s="157" t="str">
        <f t="shared" si="2"/>
        <v>7,8</v>
      </c>
      <c r="AP41" s="291" t="str">
        <f t="shared" si="3"/>
        <v>H</v>
      </c>
      <c r="AQ41" s="93">
        <f t="shared" si="4"/>
        <v>398</v>
      </c>
      <c r="AR41" s="93">
        <f t="shared" si="4"/>
        <v>250</v>
      </c>
      <c r="AS41" s="351"/>
      <c r="AT41" s="351"/>
      <c r="AU41" s="351"/>
      <c r="AV41" s="351"/>
      <c r="AW41" s="351"/>
      <c r="AX41" s="351"/>
      <c r="AY41" s="351"/>
      <c r="AZ41" s="351"/>
      <c r="BA41" s="1"/>
      <c r="BB41" s="520">
        <v>1</v>
      </c>
      <c r="BC41" s="520" t="s">
        <v>802</v>
      </c>
      <c r="BD41" s="520">
        <v>1.03E-2</v>
      </c>
      <c r="BE41" s="520"/>
      <c r="BF41" s="520"/>
      <c r="BG41" s="520"/>
      <c r="BH41" s="520"/>
      <c r="BI41" s="520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</row>
    <row r="42" spans="1:81" ht="6.95" customHeight="1">
      <c r="A42" s="109"/>
      <c r="B42" s="492">
        <f t="shared" si="11"/>
        <v>10</v>
      </c>
      <c r="C42" s="369">
        <f>IF(C13&lt;=$I$10,C13,IF(ISNUMBER(MATCH('15'!C76,$Z$4:$Z$370,0)),$Z$2,IF(ISNUMBER(MATCH('15'!C76,$BP$4:$BP$370,0)),$AO$3,IF(ISNUMBER(MATCH('15'!C76,$AO$3:$AO$368,0)),$AM$2,$Y$2))))</f>
        <v>1</v>
      </c>
      <c r="D42" s="369">
        <f>IF(D13&lt;=$I$10,D13,IF(ISNUMBER(MATCH('15'!D76,$Z$4:$Z$370,0)),$Z$2,IF(ISNUMBER(MATCH('15'!D76,$BP$4:$BP$370,0)),$AO$3,IF(ISNUMBER(MATCH('15'!D76,$AO$3:$AO$368,0)),$AM$2,$Y$2))))</f>
        <v>0</v>
      </c>
      <c r="E42" s="369">
        <f>IF(E13&lt;=$I$10,E13,IF(ISNUMBER(MATCH('15'!E76,$Z$4:$Z$370,0)),$Z$2,IF(ISNUMBER(MATCH('15'!E76,$BP$4:$BP$370,0)),$AO$3,IF(ISNUMBER(MATCH('15'!E76,$AO$3:$AO$368,0)),$AM$2,$Y$2))))</f>
        <v>0</v>
      </c>
      <c r="F42" s="369">
        <f>IF(F13&lt;=$I$10,F13,IF(ISNUMBER(MATCH('15'!F76,$Z$4:$Z$370,0)),$Z$2,IF(ISNUMBER(MATCH('15'!F76,$BP$4:$BP$370,0)),$AO$3,IF(ISNUMBER(MATCH('15'!F76,$AO$3:$AO$368,0)),$AM$2,$Y$2))))</f>
        <v>0</v>
      </c>
      <c r="G42" s="369">
        <f>IF(G13&lt;=$I$10,G13,IF(ISNUMBER(MATCH('15'!G76,$Z$4:$Z$370,0)),$Z$2,IF(ISNUMBER(MATCH('15'!G76,$BP$4:$BP$370,0)),$AO$3,IF(ISNUMBER(MATCH('15'!G76,$AO$3:$AO$368,0)),$AM$2,$Y$2))))</f>
        <v>0</v>
      </c>
      <c r="H42" s="369">
        <f>IF(H13&lt;=$I$10,H13,IF(ISNUMBER(MATCH('15'!H76,$Z$4:$Z$370,0)),$Z$2,IF(ISNUMBER(MATCH('15'!H76,$BP$4:$BP$370,0)),$AO$3,IF(ISNUMBER(MATCH('15'!H76,$AO$3:$AO$368,0)),$AM$2,$Y$2))))</f>
        <v>20</v>
      </c>
      <c r="I42" s="369">
        <f>IF(I13&lt;=$I$10,I13,IF(ISNUMBER(MATCH('15'!I76,$Z$4:$Z$370,0)),$Z$2,IF(ISNUMBER(MATCH('15'!I76,$BP$4:$BP$370,0)),$AO$3,IF(ISNUMBER(MATCH('15'!I76,$AO$3:$AO$368,0)),$AM$2,$Y$2))))</f>
        <v>100</v>
      </c>
      <c r="J42" s="369">
        <f>IF(J13&lt;=$I$10,J13,IF(ISNUMBER(MATCH('15'!J76,$Z$4:$Z$370,0)),$Z$2,IF(ISNUMBER(MATCH('15'!J76,$BP$4:$BP$370,0)),$AO$3,IF(ISNUMBER(MATCH('15'!J76,$AO$3:$AO$368,0)),$AM$2,$Y$2))))</f>
        <v>95</v>
      </c>
      <c r="K42" s="369">
        <f>IF(K13&lt;=$I$10,K13,IF(ISNUMBER(MATCH('15'!K76,$Z$4:$Z$370,0)),$Z$2,IF(ISNUMBER(MATCH('15'!K76,$BP$4:$BP$370,0)),$AO$3,IF(ISNUMBER(MATCH('15'!K76,$AO$3:$AO$368,0)),$AM$2,$Y$2))))</f>
        <v>95</v>
      </c>
      <c r="L42" s="369">
        <f>IF(L13&lt;=$I$10,L13,IF(ISNUMBER(MATCH('15'!L76,$Z$4:$Z$370,0)),$Z$2,IF(ISNUMBER(MATCH('15'!L76,$BP$4:$BP$370,0)),$AO$3,IF(ISNUMBER(MATCH('15'!L76,$AO$3:$AO$368,0)),$AM$2,$Y$2))))</f>
        <v>95</v>
      </c>
      <c r="M42" s="369">
        <f>IF(M13&lt;=$I$10,M13,IF(ISNUMBER(MATCH('15'!M76,$Z$4:$Z$370,0)),$Z$2,IF(ISNUMBER(MATCH('15'!M76,$BP$4:$BP$370,0)),$AO$3,IF(ISNUMBER(MATCH('15'!M76,$AO$3:$AO$368,0)),$AM$2,$Y$2))))</f>
        <v>100</v>
      </c>
      <c r="N42" s="369">
        <f>IF(N13&lt;=$I$10,N13,IF(ISNUMBER(MATCH('15'!N76,$Z$4:$Z$370,0)),$Z$2,IF(ISNUMBER(MATCH('15'!N76,$BP$4:$BP$370,0)),$AO$3,IF(ISNUMBER(MATCH('15'!N76,$AO$3:$AO$368,0)),$AM$2,$Y$2))))</f>
        <v>20</v>
      </c>
      <c r="O42" s="369">
        <f>IF(O13&lt;=$I$10,O13,IF(ISNUMBER(MATCH('15'!O76,$Z$4:$Z$370,0)),$Z$2,IF(ISNUMBER(MATCH('15'!O76,$BP$4:$BP$370,0)),$AO$3,IF(ISNUMBER(MATCH('15'!O76,$AO$3:$AO$368,0)),$AM$2,$Y$2))))</f>
        <v>0</v>
      </c>
      <c r="P42" s="369">
        <f>IF(P13&lt;=$I$10,P13,IF(ISNUMBER(MATCH('15'!P76,$Z$4:$Z$370,0)),$Z$2,IF(ISNUMBER(MATCH('15'!P76,$BP$4:$BP$370,0)),$AO$3,IF(ISNUMBER(MATCH('15'!P76,$AO$3:$AO$368,0)),$AM$2,$Y$2))))</f>
        <v>0</v>
      </c>
      <c r="Q42" s="369">
        <f>IF(Q13&lt;=$I$10,Q13,IF(ISNUMBER(MATCH('15'!Q76,$Z$4:$Z$370,0)),$Z$2,IF(ISNUMBER(MATCH('15'!Q76,$BP$4:$BP$370,0)),$AO$3,IF(ISNUMBER(MATCH('15'!Q76,$AO$3:$AO$368,0)),$AM$2,$Y$2))))</f>
        <v>0</v>
      </c>
      <c r="R42" s="369">
        <f>IF(R13&lt;=$I$10,R13,IF(ISNUMBER(MATCH('15'!R76,$Z$4:$Z$370,0)),$Z$2,IF(ISNUMBER(MATCH('15'!R76,$BP$4:$BP$370,0)),$AO$3,IF(ISNUMBER(MATCH('15'!R76,$AO$3:$AO$368,0)),$AM$2,$Y$2))))</f>
        <v>0</v>
      </c>
      <c r="S42" s="369">
        <f>IF(S13&lt;=$I$10,S13,IF(ISNUMBER(MATCH('15'!S76,$Z$4:$Z$370,0)),$Z$2,IF(ISNUMBER(MATCH('15'!S76,$BP$4:$BP$370,0)),$AO$3,IF(ISNUMBER(MATCH('15'!S76,$AO$3:$AO$368,0)),$AM$2,$Y$2))))</f>
        <v>1</v>
      </c>
      <c r="T42" s="109"/>
      <c r="U42" s="490">
        <v>38</v>
      </c>
      <c r="V42" s="488">
        <v>0</v>
      </c>
      <c r="W42" s="488">
        <v>11</v>
      </c>
      <c r="X42" s="488">
        <v>16</v>
      </c>
      <c r="Y42" s="488">
        <v>140</v>
      </c>
      <c r="Z42" s="157" t="str">
        <f t="shared" si="1"/>
        <v>17,12</v>
      </c>
      <c r="AA42" s="1"/>
      <c r="AB42" s="516">
        <v>38</v>
      </c>
      <c r="AC42" s="516">
        <v>0</v>
      </c>
      <c r="AD42" s="516">
        <v>38</v>
      </c>
      <c r="AE42" s="516" t="s">
        <v>727</v>
      </c>
      <c r="AF42" s="351" t="s">
        <v>708</v>
      </c>
      <c r="AG42" s="351">
        <v>0.1</v>
      </c>
      <c r="AH42" s="351">
        <v>0</v>
      </c>
      <c r="AI42" s="351">
        <v>0</v>
      </c>
      <c r="AJ42" s="351">
        <v>0</v>
      </c>
      <c r="AK42" s="351">
        <v>0</v>
      </c>
      <c r="AL42" s="516">
        <v>2</v>
      </c>
      <c r="AM42" s="516">
        <v>7</v>
      </c>
      <c r="AN42" s="516">
        <v>7</v>
      </c>
      <c r="AO42" s="157" t="str">
        <f t="shared" si="2"/>
        <v>8,8</v>
      </c>
      <c r="AP42" s="291" t="str">
        <f t="shared" si="3"/>
        <v/>
      </c>
      <c r="AQ42" s="93">
        <f t="shared" si="4"/>
        <v>0</v>
      </c>
      <c r="AR42" s="93">
        <f t="shared" si="4"/>
        <v>0</v>
      </c>
      <c r="AS42" s="351"/>
      <c r="AT42" s="351"/>
      <c r="AU42" s="351"/>
      <c r="AV42" s="351"/>
      <c r="AW42" s="351"/>
      <c r="AX42" s="351"/>
      <c r="AY42" s="351"/>
      <c r="AZ42" s="35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</row>
    <row r="43" spans="1:81" ht="6.95" customHeight="1">
      <c r="A43" s="109"/>
      <c r="B43" s="492">
        <f t="shared" si="11"/>
        <v>11</v>
      </c>
      <c r="C43" s="369">
        <f>IF(C14&lt;=$I$10,C14,IF(ISNUMBER(MATCH('15'!C77,$Z$4:$Z$370,0)),$Z$2,IF(ISNUMBER(MATCH('15'!C77,$BP$4:$BP$370,0)),$AO$3,IF(ISNUMBER(MATCH('15'!C77,$AO$3:$AO$368,0)),$AM$2,$Y$2))))</f>
        <v>1</v>
      </c>
      <c r="D43" s="369">
        <f>IF(D14&lt;=$I$10,D14,IF(ISNUMBER(MATCH('15'!D77,$Z$4:$Z$370,0)),$Z$2,IF(ISNUMBER(MATCH('15'!D77,$BP$4:$BP$370,0)),$AO$3,IF(ISNUMBER(MATCH('15'!D77,$AO$3:$AO$368,0)),$AM$2,$Y$2))))</f>
        <v>0</v>
      </c>
      <c r="E43" s="369">
        <f>IF(E14&lt;=$I$10,E14,IF(ISNUMBER(MATCH('15'!E77,$Z$4:$Z$370,0)),$Z$2,IF(ISNUMBER(MATCH('15'!E77,$BP$4:$BP$370,0)),$AO$3,IF(ISNUMBER(MATCH('15'!E77,$AO$3:$AO$368,0)),$AM$2,$Y$2))))</f>
        <v>0</v>
      </c>
      <c r="F43" s="369">
        <f>IF(F14&lt;=$I$10,F14,IF(ISNUMBER(MATCH('15'!F77,$Z$4:$Z$370,0)),$Z$2,IF(ISNUMBER(MATCH('15'!F77,$BP$4:$BP$370,0)),$AO$3,IF(ISNUMBER(MATCH('15'!F77,$AO$3:$AO$368,0)),$AM$2,$Y$2))))</f>
        <v>0</v>
      </c>
      <c r="G43" s="369">
        <f>IF(G14&lt;=$I$10,G14,IF(ISNUMBER(MATCH('15'!G77,$Z$4:$Z$370,0)),$Z$2,IF(ISNUMBER(MATCH('15'!G77,$BP$4:$BP$370,0)),$AO$3,IF(ISNUMBER(MATCH('15'!G77,$AO$3:$AO$368,0)),$AM$2,$Y$2))))</f>
        <v>0</v>
      </c>
      <c r="H43" s="369">
        <f>IF(H14&lt;=$I$10,H14,IF(ISNUMBER(MATCH('15'!H77,$Z$4:$Z$370,0)),$Z$2,IF(ISNUMBER(MATCH('15'!H77,$BP$4:$BP$370,0)),$AO$3,IF(ISNUMBER(MATCH('15'!H77,$AO$3:$AO$368,0)),$AM$2,$Y$2))))</f>
        <v>20</v>
      </c>
      <c r="I43" s="369">
        <f>IF(I14&lt;=$I$10,I14,IF(ISNUMBER(MATCH('15'!I77,$Z$4:$Z$370,0)),$Z$2,IF(ISNUMBER(MATCH('15'!I77,$BP$4:$BP$370,0)),$AO$3,IF(ISNUMBER(MATCH('15'!I77,$AO$3:$AO$368,0)),$AM$2,$Y$2))))</f>
        <v>100</v>
      </c>
      <c r="J43" s="369">
        <f>IF(J14&lt;=$I$10,J14,IF(ISNUMBER(MATCH('15'!J77,$Z$4:$Z$370,0)),$Z$2,IF(ISNUMBER(MATCH('15'!J77,$BP$4:$BP$370,0)),$AO$3,IF(ISNUMBER(MATCH('15'!J77,$AO$3:$AO$368,0)),$AM$2,$Y$2))))</f>
        <v>100</v>
      </c>
      <c r="K43" s="369">
        <f>IF(K14&lt;=$I$10,K14,IF(ISNUMBER(MATCH('15'!K77,$Z$4:$Z$370,0)),$Z$2,IF(ISNUMBER(MATCH('15'!K77,$BP$4:$BP$370,0)),$AO$3,IF(ISNUMBER(MATCH('15'!K77,$AO$3:$AO$368,0)),$AM$2,$Y$2))))</f>
        <v>100</v>
      </c>
      <c r="L43" s="369">
        <f>IF(L14&lt;=$I$10,L14,IF(ISNUMBER(MATCH('15'!L77,$Z$4:$Z$370,0)),$Z$2,IF(ISNUMBER(MATCH('15'!L77,$BP$4:$BP$370,0)),$AO$3,IF(ISNUMBER(MATCH('15'!L77,$AO$3:$AO$368,0)),$AM$2,$Y$2))))</f>
        <v>100</v>
      </c>
      <c r="M43" s="369">
        <f>IF(M14&lt;=$I$10,M14,IF(ISNUMBER(MATCH('15'!M77,$Z$4:$Z$370,0)),$Z$2,IF(ISNUMBER(MATCH('15'!M77,$BP$4:$BP$370,0)),$AO$3,IF(ISNUMBER(MATCH('15'!M77,$AO$3:$AO$368,0)),$AM$2,$Y$2))))</f>
        <v>100</v>
      </c>
      <c r="N43" s="369">
        <f>IF(N14&lt;=$I$10,N14,IF(ISNUMBER(MATCH('15'!N77,$Z$4:$Z$370,0)),$Z$2,IF(ISNUMBER(MATCH('15'!N77,$BP$4:$BP$370,0)),$AO$3,IF(ISNUMBER(MATCH('15'!N77,$AO$3:$AO$368,0)),$AM$2,$Y$2))))</f>
        <v>20</v>
      </c>
      <c r="O43" s="369">
        <f>IF(O14&lt;=$I$10,O14,IF(ISNUMBER(MATCH('15'!O77,$Z$4:$Z$370,0)),$Z$2,IF(ISNUMBER(MATCH('15'!O77,$BP$4:$BP$370,0)),$AO$3,IF(ISNUMBER(MATCH('15'!O77,$AO$3:$AO$368,0)),$AM$2,$Y$2))))</f>
        <v>0</v>
      </c>
      <c r="P43" s="369">
        <f>IF(P14&lt;=$I$10,P14,IF(ISNUMBER(MATCH('15'!P77,$Z$4:$Z$370,0)),$Z$2,IF(ISNUMBER(MATCH('15'!P77,$BP$4:$BP$370,0)),$AO$3,IF(ISNUMBER(MATCH('15'!P77,$AO$3:$AO$368,0)),$AM$2,$Y$2))))</f>
        <v>0</v>
      </c>
      <c r="Q43" s="369">
        <f>IF(Q14&lt;=$I$10,Q14,IF(ISNUMBER(MATCH('15'!Q77,$Z$4:$Z$370,0)),$Z$2,IF(ISNUMBER(MATCH('15'!Q77,$BP$4:$BP$370,0)),$AO$3,IF(ISNUMBER(MATCH('15'!Q77,$AO$3:$AO$368,0)),$AM$2,$Y$2))))</f>
        <v>0</v>
      </c>
      <c r="R43" s="369">
        <f>IF(R14&lt;=$I$10,R14,IF(ISNUMBER(MATCH('15'!R77,$Z$4:$Z$370,0)),$Z$2,IF(ISNUMBER(MATCH('15'!R77,$BP$4:$BP$370,0)),$AO$3,IF(ISNUMBER(MATCH('15'!R77,$AO$3:$AO$368,0)),$AM$2,$Y$2))))</f>
        <v>0</v>
      </c>
      <c r="S43" s="369">
        <f>IF(S14&lt;=$I$10,S14,IF(ISNUMBER(MATCH('15'!S77,$Z$4:$Z$370,0)),$Z$2,IF(ISNUMBER(MATCH('15'!S77,$BP$4:$BP$370,0)),$AO$3,IF(ISNUMBER(MATCH('15'!S77,$AO$3:$AO$368,0)),$AM$2,$Y$2))))</f>
        <v>1</v>
      </c>
      <c r="T43" s="109"/>
      <c r="U43" s="490">
        <v>39</v>
      </c>
      <c r="V43" s="488">
        <v>0</v>
      </c>
      <c r="W43" s="488">
        <v>12</v>
      </c>
      <c r="X43" s="488">
        <v>16</v>
      </c>
      <c r="Y43" s="488">
        <v>140</v>
      </c>
      <c r="Z43" s="157" t="str">
        <f t="shared" si="1"/>
        <v>17,13</v>
      </c>
      <c r="AA43" s="5"/>
      <c r="AB43" s="517">
        <v>39</v>
      </c>
      <c r="AC43" s="517">
        <v>0</v>
      </c>
      <c r="AD43" s="517">
        <v>39</v>
      </c>
      <c r="AE43" s="517" t="s">
        <v>339</v>
      </c>
      <c r="AF43" s="354" t="s">
        <v>707</v>
      </c>
      <c r="AG43" s="354">
        <v>0.1</v>
      </c>
      <c r="AH43" s="354">
        <v>97</v>
      </c>
      <c r="AI43" s="354">
        <v>102</v>
      </c>
      <c r="AJ43" s="354">
        <v>250</v>
      </c>
      <c r="AK43" s="354">
        <v>500</v>
      </c>
      <c r="AL43" s="517">
        <v>1</v>
      </c>
      <c r="AM43" s="517">
        <v>6</v>
      </c>
      <c r="AN43" s="517">
        <v>8</v>
      </c>
      <c r="AO43" s="157" t="str">
        <f t="shared" si="2"/>
        <v>9,7</v>
      </c>
      <c r="AP43" s="291" t="str">
        <f t="shared" si="3"/>
        <v>H</v>
      </c>
      <c r="AQ43" s="93">
        <f t="shared" si="4"/>
        <v>398</v>
      </c>
      <c r="AR43" s="93">
        <f t="shared" si="4"/>
        <v>250</v>
      </c>
      <c r="AS43" s="351"/>
      <c r="AT43" s="351"/>
      <c r="AU43" s="351"/>
      <c r="AV43" s="351"/>
      <c r="AW43" s="351"/>
      <c r="AX43" s="351"/>
      <c r="AY43" s="351"/>
      <c r="AZ43" s="351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</row>
    <row r="44" spans="1:81" ht="6.95" customHeight="1">
      <c r="A44" s="109"/>
      <c r="B44" s="492">
        <f t="shared" si="11"/>
        <v>12</v>
      </c>
      <c r="C44" s="369">
        <f>IF(C15&lt;=$I$10,C15,IF(ISNUMBER(MATCH('15'!C78,$Z$4:$Z$370,0)),$Z$2,IF(ISNUMBER(MATCH('15'!C78,$BP$4:$BP$370,0)),$AO$3,IF(ISNUMBER(MATCH('15'!C78,$AO$3:$AO$368,0)),$AM$2,$Y$2))))</f>
        <v>1</v>
      </c>
      <c r="D44" s="369">
        <f>IF(D15&lt;=$I$10,D15,IF(ISNUMBER(MATCH('15'!D78,$Z$4:$Z$370,0)),$Z$2,IF(ISNUMBER(MATCH('15'!D78,$BP$4:$BP$370,0)),$AO$3,IF(ISNUMBER(MATCH('15'!D78,$AO$3:$AO$368,0)),$AM$2,$Y$2))))</f>
        <v>0</v>
      </c>
      <c r="E44" s="369">
        <f>IF(E15&lt;=$I$10,E15,IF(ISNUMBER(MATCH('15'!E78,$Z$4:$Z$370,0)),$Z$2,IF(ISNUMBER(MATCH('15'!E78,$BP$4:$BP$370,0)),$AO$3,IF(ISNUMBER(MATCH('15'!E78,$AO$3:$AO$368,0)),$AM$2,$Y$2))))</f>
        <v>0</v>
      </c>
      <c r="F44" s="369">
        <f>IF(F15&lt;=$I$10,F15,IF(ISNUMBER(MATCH('15'!F78,$Z$4:$Z$370,0)),$Z$2,IF(ISNUMBER(MATCH('15'!F78,$BP$4:$BP$370,0)),$AO$3,IF(ISNUMBER(MATCH('15'!F78,$AO$3:$AO$368,0)),$AM$2,$Y$2))))</f>
        <v>0</v>
      </c>
      <c r="G44" s="369">
        <f>IF(G15&lt;=$I$10,G15,IF(ISNUMBER(MATCH('15'!G78,$Z$4:$Z$370,0)),$Z$2,IF(ISNUMBER(MATCH('15'!G78,$BP$4:$BP$370,0)),$AO$3,IF(ISNUMBER(MATCH('15'!G78,$AO$3:$AO$368,0)),$AM$2,$Y$2))))</f>
        <v>0</v>
      </c>
      <c r="H44" s="369">
        <f>IF(H15&lt;=$I$10,H15,IF(ISNUMBER(MATCH('15'!H78,$Z$4:$Z$370,0)),$Z$2,IF(ISNUMBER(MATCH('15'!H78,$BP$4:$BP$370,0)),$AO$3,IF(ISNUMBER(MATCH('15'!H78,$AO$3:$AO$368,0)),$AM$2,$Y$2))))</f>
        <v>0</v>
      </c>
      <c r="I44" s="369">
        <f>IF(I15&lt;=$I$10,I15,IF(ISNUMBER(MATCH('15'!I78,$Z$4:$Z$370,0)),$Z$2,IF(ISNUMBER(MATCH('15'!I78,$BP$4:$BP$370,0)),$AO$3,IF(ISNUMBER(MATCH('15'!I78,$AO$3:$AO$368,0)),$AM$2,$Y$2))))</f>
        <v>20</v>
      </c>
      <c r="J44" s="369">
        <f>IF(J15&lt;=$I$10,J15,IF(ISNUMBER(MATCH('15'!J78,$Z$4:$Z$370,0)),$Z$2,IF(ISNUMBER(MATCH('15'!J78,$BP$4:$BP$370,0)),$AO$3,IF(ISNUMBER(MATCH('15'!J78,$AO$3:$AO$368,0)),$AM$2,$Y$2))))</f>
        <v>20</v>
      </c>
      <c r="K44" s="369">
        <f>IF(K15&lt;=$I$10,K15,IF(ISNUMBER(MATCH('15'!K78,$Z$4:$Z$370,0)),$Z$2,IF(ISNUMBER(MATCH('15'!K78,$BP$4:$BP$370,0)),$AO$3,IF(ISNUMBER(MATCH('15'!K78,$AO$3:$AO$368,0)),$AM$2,$Y$2))))</f>
        <v>2</v>
      </c>
      <c r="L44" s="369">
        <f>IF(L15&lt;=$I$10,L15,IF(ISNUMBER(MATCH('15'!L78,$Z$4:$Z$370,0)),$Z$2,IF(ISNUMBER(MATCH('15'!L78,$BP$4:$BP$370,0)),$AO$3,IF(ISNUMBER(MATCH('15'!L78,$AO$3:$AO$368,0)),$AM$2,$Y$2))))</f>
        <v>20</v>
      </c>
      <c r="M44" s="369">
        <f>IF(M15&lt;=$I$10,M15,IF(ISNUMBER(MATCH('15'!M78,$Z$4:$Z$370,0)),$Z$2,IF(ISNUMBER(MATCH('15'!M78,$BP$4:$BP$370,0)),$AO$3,IF(ISNUMBER(MATCH('15'!M78,$AO$3:$AO$368,0)),$AM$2,$Y$2))))</f>
        <v>20</v>
      </c>
      <c r="N44" s="369">
        <f>IF(N15&lt;=$I$10,N15,IF(ISNUMBER(MATCH('15'!N78,$Z$4:$Z$370,0)),$Z$2,IF(ISNUMBER(MATCH('15'!N78,$BP$4:$BP$370,0)),$AO$3,IF(ISNUMBER(MATCH('15'!N78,$AO$3:$AO$368,0)),$AM$2,$Y$2))))</f>
        <v>0</v>
      </c>
      <c r="O44" s="369">
        <f>IF(O15&lt;=$I$10,O15,IF(ISNUMBER(MATCH('15'!O78,$Z$4:$Z$370,0)),$Z$2,IF(ISNUMBER(MATCH('15'!O78,$BP$4:$BP$370,0)),$AO$3,IF(ISNUMBER(MATCH('15'!O78,$AO$3:$AO$368,0)),$AM$2,$Y$2))))</f>
        <v>0</v>
      </c>
      <c r="P44" s="369">
        <f>IF(P15&lt;=$I$10,P15,IF(ISNUMBER(MATCH('15'!P78,$Z$4:$Z$370,0)),$Z$2,IF(ISNUMBER(MATCH('15'!P78,$BP$4:$BP$370,0)),$AO$3,IF(ISNUMBER(MATCH('15'!P78,$AO$3:$AO$368,0)),$AM$2,$Y$2))))</f>
        <v>0</v>
      </c>
      <c r="Q44" s="369">
        <f>IF(Q15&lt;=$I$10,Q15,IF(ISNUMBER(MATCH('15'!Q78,$Z$4:$Z$370,0)),$Z$2,IF(ISNUMBER(MATCH('15'!Q78,$BP$4:$BP$370,0)),$AO$3,IF(ISNUMBER(MATCH('15'!Q78,$AO$3:$AO$368,0)),$AM$2,$Y$2))))</f>
        <v>0</v>
      </c>
      <c r="R44" s="369">
        <f>IF(R15&lt;=$I$10,R15,IF(ISNUMBER(MATCH('15'!R78,$Z$4:$Z$370,0)),$Z$2,IF(ISNUMBER(MATCH('15'!R78,$BP$4:$BP$370,0)),$AO$3,IF(ISNUMBER(MATCH('15'!R78,$AO$3:$AO$368,0)),$AM$2,$Y$2))))</f>
        <v>0</v>
      </c>
      <c r="S44" s="369">
        <f>IF(S15&lt;=$I$10,S15,IF(ISNUMBER(MATCH('15'!S78,$Z$4:$Z$370,0)),$Z$2,IF(ISNUMBER(MATCH('15'!S78,$BP$4:$BP$370,0)),$AO$3,IF(ISNUMBER(MATCH('15'!S78,$AO$3:$AO$368,0)),$AM$2,$Y$2))))</f>
        <v>1</v>
      </c>
      <c r="T44" s="109"/>
      <c r="U44" s="490">
        <v>40</v>
      </c>
      <c r="V44" s="488">
        <v>0</v>
      </c>
      <c r="W44" s="488">
        <v>13</v>
      </c>
      <c r="X44" s="488">
        <v>16</v>
      </c>
      <c r="Y44" s="488">
        <v>140</v>
      </c>
      <c r="Z44" s="157" t="str">
        <f t="shared" si="1"/>
        <v>17,14</v>
      </c>
      <c r="AA44" s="5"/>
      <c r="AB44" s="517">
        <v>40</v>
      </c>
      <c r="AC44" s="517">
        <v>0</v>
      </c>
      <c r="AD44" s="517">
        <v>40</v>
      </c>
      <c r="AE44" s="517" t="s">
        <v>728</v>
      </c>
      <c r="AF44" s="354" t="s">
        <v>708</v>
      </c>
      <c r="AG44" s="354">
        <v>0.1</v>
      </c>
      <c r="AH44" s="354">
        <v>0</v>
      </c>
      <c r="AI44" s="354">
        <v>0</v>
      </c>
      <c r="AJ44" s="354">
        <v>0</v>
      </c>
      <c r="AK44" s="354">
        <v>0</v>
      </c>
      <c r="AL44" s="517">
        <v>2</v>
      </c>
      <c r="AM44" s="517">
        <v>7</v>
      </c>
      <c r="AN44" s="517">
        <v>8</v>
      </c>
      <c r="AO44" s="157" t="str">
        <f t="shared" si="2"/>
        <v>9,8</v>
      </c>
      <c r="AP44" s="291" t="str">
        <f t="shared" si="3"/>
        <v/>
      </c>
      <c r="AQ44" s="93">
        <f t="shared" si="4"/>
        <v>0</v>
      </c>
      <c r="AR44" s="93">
        <f t="shared" si="4"/>
        <v>0</v>
      </c>
      <c r="AS44" s="351"/>
      <c r="AT44" s="351"/>
      <c r="AU44" s="351"/>
      <c r="AV44" s="351"/>
      <c r="AW44" s="351"/>
      <c r="AX44" s="351"/>
      <c r="AY44" s="351"/>
      <c r="AZ44" s="351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</row>
    <row r="45" spans="1:81" ht="6.95" customHeight="1">
      <c r="A45" s="109"/>
      <c r="B45" s="492">
        <f t="shared" si="11"/>
        <v>13</v>
      </c>
      <c r="C45" s="369">
        <f>IF(C16&lt;=$I$10,C16,IF(ISNUMBER(MATCH('15'!C79,$Z$4:$Z$370,0)),$Z$2,IF(ISNUMBER(MATCH('15'!C79,$BP$4:$BP$370,0)),$AO$3,IF(ISNUMBER(MATCH('15'!C79,$AO$3:$AO$368,0)),$AM$2,$Y$2))))</f>
        <v>1</v>
      </c>
      <c r="D45" s="369">
        <f>IF(D16&lt;=$I$10,D16,IF(ISNUMBER(MATCH('15'!D79,$Z$4:$Z$370,0)),$Z$2,IF(ISNUMBER(MATCH('15'!D79,$BP$4:$BP$370,0)),$AO$3,IF(ISNUMBER(MATCH('15'!D79,$AO$3:$AO$368,0)),$AM$2,$Y$2))))</f>
        <v>0</v>
      </c>
      <c r="E45" s="369">
        <f>IF(E16&lt;=$I$10,E16,IF(ISNUMBER(MATCH('15'!E79,$Z$4:$Z$370,0)),$Z$2,IF(ISNUMBER(MATCH('15'!E79,$BP$4:$BP$370,0)),$AO$3,IF(ISNUMBER(MATCH('15'!E79,$AO$3:$AO$368,0)),$AM$2,$Y$2))))</f>
        <v>0</v>
      </c>
      <c r="F45" s="369">
        <f>IF(F16&lt;=$I$10,F16,IF(ISNUMBER(MATCH('15'!F79,$Z$4:$Z$370,0)),$Z$2,IF(ISNUMBER(MATCH('15'!F79,$BP$4:$BP$370,0)),$AO$3,IF(ISNUMBER(MATCH('15'!F79,$AO$3:$AO$368,0)),$AM$2,$Y$2))))</f>
        <v>0</v>
      </c>
      <c r="G45" s="369">
        <f>IF(G16&lt;=$I$10,G16,IF(ISNUMBER(MATCH('15'!G79,$Z$4:$Z$370,0)),$Z$2,IF(ISNUMBER(MATCH('15'!G79,$BP$4:$BP$370,0)),$AO$3,IF(ISNUMBER(MATCH('15'!G79,$AO$3:$AO$368,0)),$AM$2,$Y$2))))</f>
        <v>0</v>
      </c>
      <c r="H45" s="369">
        <f>IF(H16&lt;=$I$10,H16,IF(ISNUMBER(MATCH('15'!H79,$Z$4:$Z$370,0)),$Z$2,IF(ISNUMBER(MATCH('15'!H79,$BP$4:$BP$370,0)),$AO$3,IF(ISNUMBER(MATCH('15'!H79,$AO$3:$AO$368,0)),$AM$2,$Y$2))))</f>
        <v>0</v>
      </c>
      <c r="I45" s="369">
        <f>IF(I16&lt;=$I$10,I16,IF(ISNUMBER(MATCH('15'!I79,$Z$4:$Z$370,0)),$Z$2,IF(ISNUMBER(MATCH('15'!I79,$BP$4:$BP$370,0)),$AO$3,IF(ISNUMBER(MATCH('15'!I79,$AO$3:$AO$368,0)),$AM$2,$Y$2))))</f>
        <v>0</v>
      </c>
      <c r="J45" s="369">
        <f>IF(J16&lt;=$I$10,J16,IF(ISNUMBER(MATCH('15'!J79,$Z$4:$Z$370,0)),$Z$2,IF(ISNUMBER(MATCH('15'!J79,$BP$4:$BP$370,0)),$AO$3,IF(ISNUMBER(MATCH('15'!J79,$AO$3:$AO$368,0)),$AM$2,$Y$2))))</f>
        <v>0</v>
      </c>
      <c r="K45" s="369">
        <f>IF(K16&lt;=$I$10,K16,IF(ISNUMBER(MATCH('15'!K79,$Z$4:$Z$370,0)),$Z$2,IF(ISNUMBER(MATCH('15'!K79,$BP$4:$BP$370,0)),$AO$3,IF(ISNUMBER(MATCH('15'!K79,$AO$3:$AO$368,0)),$AM$2,$Y$2))))</f>
        <v>2</v>
      </c>
      <c r="L45" s="369">
        <f>IF(L16&lt;=$I$10,L16,IF(ISNUMBER(MATCH('15'!L79,$Z$4:$Z$370,0)),$Z$2,IF(ISNUMBER(MATCH('15'!L79,$BP$4:$BP$370,0)),$AO$3,IF(ISNUMBER(MATCH('15'!L79,$AO$3:$AO$368,0)),$AM$2,$Y$2))))</f>
        <v>0</v>
      </c>
      <c r="M45" s="369">
        <f>IF(M16&lt;=$I$10,M16,IF(ISNUMBER(MATCH('15'!M79,$Z$4:$Z$370,0)),$Z$2,IF(ISNUMBER(MATCH('15'!M79,$BP$4:$BP$370,0)),$AO$3,IF(ISNUMBER(MATCH('15'!M79,$AO$3:$AO$368,0)),$AM$2,$Y$2))))</f>
        <v>0</v>
      </c>
      <c r="N45" s="369">
        <f>IF(N16&lt;=$I$10,N16,IF(ISNUMBER(MATCH('15'!N79,$Z$4:$Z$370,0)),$Z$2,IF(ISNUMBER(MATCH('15'!N79,$BP$4:$BP$370,0)),$AO$3,IF(ISNUMBER(MATCH('15'!N79,$AO$3:$AO$368,0)),$AM$2,$Y$2))))</f>
        <v>0</v>
      </c>
      <c r="O45" s="369">
        <f>IF(O16&lt;=$I$10,O16,IF(ISNUMBER(MATCH('15'!O79,$Z$4:$Z$370,0)),$Z$2,IF(ISNUMBER(MATCH('15'!O79,$BP$4:$BP$370,0)),$AO$3,IF(ISNUMBER(MATCH('15'!O79,$AO$3:$AO$368,0)),$AM$2,$Y$2))))</f>
        <v>0</v>
      </c>
      <c r="P45" s="369">
        <f>IF(P16&lt;=$I$10,P16,IF(ISNUMBER(MATCH('15'!P79,$Z$4:$Z$370,0)),$Z$2,IF(ISNUMBER(MATCH('15'!P79,$BP$4:$BP$370,0)),$AO$3,IF(ISNUMBER(MATCH('15'!P79,$AO$3:$AO$368,0)),$AM$2,$Y$2))))</f>
        <v>0</v>
      </c>
      <c r="Q45" s="369">
        <f>IF(Q16&lt;=$I$10,Q16,IF(ISNUMBER(MATCH('15'!Q79,$Z$4:$Z$370,0)),$Z$2,IF(ISNUMBER(MATCH('15'!Q79,$BP$4:$BP$370,0)),$AO$3,IF(ISNUMBER(MATCH('15'!Q79,$AO$3:$AO$368,0)),$AM$2,$Y$2))))</f>
        <v>0</v>
      </c>
      <c r="R45" s="369">
        <f>IF(R16&lt;=$I$10,R16,IF(ISNUMBER(MATCH('15'!R79,$Z$4:$Z$370,0)),$Z$2,IF(ISNUMBER(MATCH('15'!R79,$BP$4:$BP$370,0)),$AO$3,IF(ISNUMBER(MATCH('15'!R79,$AO$3:$AO$368,0)),$AM$2,$Y$2))))</f>
        <v>0</v>
      </c>
      <c r="S45" s="369">
        <f>IF(S16&lt;=$I$10,S16,IF(ISNUMBER(MATCH('15'!S79,$Z$4:$Z$370,0)),$Z$2,IF(ISNUMBER(MATCH('15'!S79,$BP$4:$BP$370,0)),$AO$3,IF(ISNUMBER(MATCH('15'!S79,$AO$3:$AO$368,0)),$AM$2,$Y$2))))</f>
        <v>1</v>
      </c>
      <c r="T45" s="109"/>
      <c r="U45" s="490">
        <v>41</v>
      </c>
      <c r="V45" s="488">
        <v>0</v>
      </c>
      <c r="W45" s="488">
        <v>14</v>
      </c>
      <c r="X45" s="488">
        <v>16</v>
      </c>
      <c r="Y45" s="488">
        <v>140</v>
      </c>
      <c r="Z45" s="157" t="str">
        <f t="shared" si="1"/>
        <v>17,15</v>
      </c>
      <c r="AA45" s="5"/>
      <c r="AB45" s="517">
        <v>41</v>
      </c>
      <c r="AC45" s="517">
        <v>0</v>
      </c>
      <c r="AD45" s="517">
        <v>41</v>
      </c>
      <c r="AE45" s="517" t="s">
        <v>709</v>
      </c>
      <c r="AF45" s="354" t="s">
        <v>707</v>
      </c>
      <c r="AG45" s="354">
        <v>0.1</v>
      </c>
      <c r="AH45" s="354">
        <v>97</v>
      </c>
      <c r="AI45" s="354">
        <v>102</v>
      </c>
      <c r="AJ45" s="354">
        <v>250</v>
      </c>
      <c r="AK45" s="354">
        <v>500</v>
      </c>
      <c r="AL45" s="517">
        <v>1</v>
      </c>
      <c r="AM45" s="517">
        <v>6</v>
      </c>
      <c r="AN45" s="517">
        <v>9</v>
      </c>
      <c r="AO45" s="157" t="str">
        <f t="shared" si="2"/>
        <v>10,7</v>
      </c>
      <c r="AP45" s="291" t="str">
        <f t="shared" si="3"/>
        <v>H</v>
      </c>
      <c r="AQ45" s="93">
        <f t="shared" si="4"/>
        <v>398</v>
      </c>
      <c r="AR45" s="93">
        <f t="shared" si="4"/>
        <v>250</v>
      </c>
      <c r="AS45" s="351"/>
      <c r="AT45" s="351"/>
      <c r="AU45" s="351"/>
      <c r="AV45" s="351"/>
      <c r="AW45" s="351"/>
      <c r="AX45" s="351"/>
      <c r="AY45" s="351"/>
      <c r="AZ45" s="351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</row>
    <row r="46" spans="1:81" ht="6.95" customHeight="1">
      <c r="A46" s="1"/>
      <c r="B46" s="492">
        <f t="shared" si="11"/>
        <v>14</v>
      </c>
      <c r="C46" s="369">
        <f>IF(C17&lt;=$I$10,C17,IF(ISNUMBER(MATCH('15'!C80,$Z$4:$Z$370,0)),$Z$2,IF(ISNUMBER(MATCH('15'!C80,$BP$4:$BP$370,0)),$AO$3,IF(ISNUMBER(MATCH('15'!C80,$AO$3:$AO$368,0)),$AM$2,$Y$2))))</f>
        <v>1</v>
      </c>
      <c r="D46" s="369">
        <f>IF(D17&lt;=$I$10,D17,IF(ISNUMBER(MATCH('15'!D80,$Z$4:$Z$370,0)),$Z$2,IF(ISNUMBER(MATCH('15'!D80,$BP$4:$BP$370,0)),$AO$3,IF(ISNUMBER(MATCH('15'!D80,$AO$3:$AO$368,0)),$AM$2,$Y$2))))</f>
        <v>0</v>
      </c>
      <c r="E46" s="369">
        <f>IF(E17&lt;=$I$10,E17,IF(ISNUMBER(MATCH('15'!E80,$Z$4:$Z$370,0)),$Z$2,IF(ISNUMBER(MATCH('15'!E80,$BP$4:$BP$370,0)),$AO$3,IF(ISNUMBER(MATCH('15'!E80,$AO$3:$AO$368,0)),$AM$2,$Y$2))))</f>
        <v>0</v>
      </c>
      <c r="F46" s="369">
        <f>IF(F17&lt;=$I$10,F17,IF(ISNUMBER(MATCH('15'!F80,$Z$4:$Z$370,0)),$Z$2,IF(ISNUMBER(MATCH('15'!F80,$BP$4:$BP$370,0)),$AO$3,IF(ISNUMBER(MATCH('15'!F80,$AO$3:$AO$368,0)),$AM$2,$Y$2))))</f>
        <v>0</v>
      </c>
      <c r="G46" s="369">
        <f>IF(G17&lt;=$I$10,G17,IF(ISNUMBER(MATCH('15'!G80,$Z$4:$Z$370,0)),$Z$2,IF(ISNUMBER(MATCH('15'!G80,$BP$4:$BP$370,0)),$AO$3,IF(ISNUMBER(MATCH('15'!G80,$AO$3:$AO$368,0)),$AM$2,$Y$2))))</f>
        <v>0</v>
      </c>
      <c r="H46" s="369">
        <f>IF(H17&lt;=$I$10,H17,IF(ISNUMBER(MATCH('15'!H80,$Z$4:$Z$370,0)),$Z$2,IF(ISNUMBER(MATCH('15'!H80,$BP$4:$BP$370,0)),$AO$3,IF(ISNUMBER(MATCH('15'!H80,$AO$3:$AO$368,0)),$AM$2,$Y$2))))</f>
        <v>0</v>
      </c>
      <c r="I46" s="369">
        <f>IF(I17&lt;=$I$10,I17,IF(ISNUMBER(MATCH('15'!I80,$Z$4:$Z$370,0)),$Z$2,IF(ISNUMBER(MATCH('15'!I80,$BP$4:$BP$370,0)),$AO$3,IF(ISNUMBER(MATCH('15'!I80,$AO$3:$AO$368,0)),$AM$2,$Y$2))))</f>
        <v>0</v>
      </c>
      <c r="J46" s="369">
        <f>IF(J17&lt;=$I$10,J17,IF(ISNUMBER(MATCH('15'!J80,$Z$4:$Z$370,0)),$Z$2,IF(ISNUMBER(MATCH('15'!J80,$BP$4:$BP$370,0)),$AO$3,IF(ISNUMBER(MATCH('15'!J80,$AO$3:$AO$368,0)),$AM$2,$Y$2))))</f>
        <v>0</v>
      </c>
      <c r="K46" s="369">
        <f>IF(K17&lt;=$I$10,K17,IF(ISNUMBER(MATCH('15'!K80,$Z$4:$Z$370,0)),$Z$2,IF(ISNUMBER(MATCH('15'!K80,$BP$4:$BP$370,0)),$AO$3,IF(ISNUMBER(MATCH('15'!K80,$AO$3:$AO$368,0)),$AM$2,$Y$2))))</f>
        <v>0</v>
      </c>
      <c r="L46" s="369">
        <f>IF(L17&lt;=$I$10,L17,IF(ISNUMBER(MATCH('15'!L80,$Z$4:$Z$370,0)),$Z$2,IF(ISNUMBER(MATCH('15'!L80,$BP$4:$BP$370,0)),$AO$3,IF(ISNUMBER(MATCH('15'!L80,$AO$3:$AO$368,0)),$AM$2,$Y$2))))</f>
        <v>2</v>
      </c>
      <c r="M46" s="369">
        <f>IF(M17&lt;=$I$10,M17,IF(ISNUMBER(MATCH('15'!M80,$Z$4:$Z$370,0)),$Z$2,IF(ISNUMBER(MATCH('15'!M80,$BP$4:$BP$370,0)),$AO$3,IF(ISNUMBER(MATCH('15'!M80,$AO$3:$AO$368,0)),$AM$2,$Y$2))))</f>
        <v>0</v>
      </c>
      <c r="N46" s="369">
        <f>IF(N17&lt;=$I$10,N17,IF(ISNUMBER(MATCH('15'!N80,$Z$4:$Z$370,0)),$Z$2,IF(ISNUMBER(MATCH('15'!N80,$BP$4:$BP$370,0)),$AO$3,IF(ISNUMBER(MATCH('15'!N80,$AO$3:$AO$368,0)),$AM$2,$Y$2))))</f>
        <v>0</v>
      </c>
      <c r="O46" s="369">
        <f>IF(O17&lt;=$I$10,O17,IF(ISNUMBER(MATCH('15'!O80,$Z$4:$Z$370,0)),$Z$2,IF(ISNUMBER(MATCH('15'!O80,$BP$4:$BP$370,0)),$AO$3,IF(ISNUMBER(MATCH('15'!O80,$AO$3:$AO$368,0)),$AM$2,$Y$2))))</f>
        <v>0</v>
      </c>
      <c r="P46" s="369">
        <f>IF(P17&lt;=$I$10,P17,IF(ISNUMBER(MATCH('15'!P80,$Z$4:$Z$370,0)),$Z$2,IF(ISNUMBER(MATCH('15'!P80,$BP$4:$BP$370,0)),$AO$3,IF(ISNUMBER(MATCH('15'!P80,$AO$3:$AO$368,0)),$AM$2,$Y$2))))</f>
        <v>0</v>
      </c>
      <c r="Q46" s="369">
        <f>IF(Q17&lt;=$I$10,Q17,IF(ISNUMBER(MATCH('15'!Q80,$Z$4:$Z$370,0)),$Z$2,IF(ISNUMBER(MATCH('15'!Q80,$BP$4:$BP$370,0)),$AO$3,IF(ISNUMBER(MATCH('15'!Q80,$AO$3:$AO$368,0)),$AM$2,$Y$2))))</f>
        <v>0</v>
      </c>
      <c r="R46" s="369">
        <f>IF(R17&lt;=$I$10,R17,IF(ISNUMBER(MATCH('15'!R80,$Z$4:$Z$370,0)),$Z$2,IF(ISNUMBER(MATCH('15'!R80,$BP$4:$BP$370,0)),$AO$3,IF(ISNUMBER(MATCH('15'!R80,$AO$3:$AO$368,0)),$AM$2,$Y$2))))</f>
        <v>0</v>
      </c>
      <c r="S46" s="369">
        <f>IF(S17&lt;=$I$10,S17,IF(ISNUMBER(MATCH('15'!S80,$Z$4:$Z$370,0)),$Z$2,IF(ISNUMBER(MATCH('15'!S80,$BP$4:$BP$370,0)),$AO$3,IF(ISNUMBER(MATCH('15'!S80,$AO$3:$AO$368,0)),$AM$2,$Y$2))))</f>
        <v>1</v>
      </c>
      <c r="T46" s="1"/>
      <c r="U46" s="490">
        <v>42</v>
      </c>
      <c r="V46" s="488">
        <v>0</v>
      </c>
      <c r="W46" s="488">
        <v>15</v>
      </c>
      <c r="X46" s="488">
        <v>16</v>
      </c>
      <c r="Y46" s="488">
        <v>140</v>
      </c>
      <c r="Z46" s="157" t="str">
        <f t="shared" si="1"/>
        <v>17,16</v>
      </c>
      <c r="AA46" s="5"/>
      <c r="AB46" s="517">
        <v>42</v>
      </c>
      <c r="AC46" s="517">
        <v>0</v>
      </c>
      <c r="AD46" s="517">
        <v>42</v>
      </c>
      <c r="AE46" s="517" t="s">
        <v>714</v>
      </c>
      <c r="AF46" s="354" t="s">
        <v>707</v>
      </c>
      <c r="AG46" s="354">
        <v>0.1</v>
      </c>
      <c r="AH46" s="354">
        <v>97</v>
      </c>
      <c r="AI46" s="354">
        <v>102</v>
      </c>
      <c r="AJ46" s="354">
        <v>250</v>
      </c>
      <c r="AK46" s="354">
        <v>500</v>
      </c>
      <c r="AL46" s="517">
        <v>1</v>
      </c>
      <c r="AM46" s="517">
        <v>7</v>
      </c>
      <c r="AN46" s="517">
        <v>10</v>
      </c>
      <c r="AO46" s="157" t="str">
        <f t="shared" si="2"/>
        <v>11,8</v>
      </c>
      <c r="AP46" s="291" t="str">
        <f t="shared" si="3"/>
        <v>H</v>
      </c>
      <c r="AQ46" s="93">
        <f t="shared" si="4"/>
        <v>398</v>
      </c>
      <c r="AR46" s="93">
        <f t="shared" si="4"/>
        <v>250</v>
      </c>
      <c r="AS46" s="351"/>
      <c r="AT46" s="351"/>
      <c r="AU46" s="351"/>
      <c r="AV46" s="351"/>
      <c r="AW46" s="351"/>
      <c r="AX46" s="351"/>
      <c r="AY46" s="351"/>
      <c r="AZ46" s="351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</row>
    <row r="47" spans="1:81" ht="6.95" customHeight="1">
      <c r="A47" s="1"/>
      <c r="B47" s="492">
        <f t="shared" si="11"/>
        <v>15</v>
      </c>
      <c r="C47" s="369">
        <f>IF(C18&lt;=$I$10,C18,IF(ISNUMBER(MATCH('15'!C81,$Z$4:$Z$370,0)),$Z$2,IF(ISNUMBER(MATCH('15'!C81,$BP$4:$BP$370,0)),$AO$3,IF(ISNUMBER(MATCH('15'!C81,$AO$3:$AO$368,0)),$AM$2,$Y$2))))</f>
        <v>1</v>
      </c>
      <c r="D47" s="369">
        <f>IF(D18&lt;=$I$10,D18,IF(ISNUMBER(MATCH('15'!D81,$Z$4:$Z$370,0)),$Z$2,IF(ISNUMBER(MATCH('15'!D81,$BP$4:$BP$370,0)),$AO$3,IF(ISNUMBER(MATCH('15'!D81,$AO$3:$AO$368,0)),$AM$2,$Y$2))))</f>
        <v>0</v>
      </c>
      <c r="E47" s="369">
        <f>IF(E18&lt;=$I$10,E18,IF(ISNUMBER(MATCH('15'!E81,$Z$4:$Z$370,0)),$Z$2,IF(ISNUMBER(MATCH('15'!E81,$BP$4:$BP$370,0)),$AO$3,IF(ISNUMBER(MATCH('15'!E81,$AO$3:$AO$368,0)),$AM$2,$Y$2))))</f>
        <v>0</v>
      </c>
      <c r="F47" s="369">
        <f>IF(F18&lt;=$I$10,F18,IF(ISNUMBER(MATCH('15'!F81,$Z$4:$Z$370,0)),$Z$2,IF(ISNUMBER(MATCH('15'!F81,$BP$4:$BP$370,0)),$AO$3,IF(ISNUMBER(MATCH('15'!F81,$AO$3:$AO$368,0)),$AM$2,$Y$2))))</f>
        <v>0</v>
      </c>
      <c r="G47" s="369">
        <f>IF(G18&lt;=$I$10,G18,IF(ISNUMBER(MATCH('15'!G81,$Z$4:$Z$370,0)),$Z$2,IF(ISNUMBER(MATCH('15'!G81,$BP$4:$BP$370,0)),$AO$3,IF(ISNUMBER(MATCH('15'!G81,$AO$3:$AO$368,0)),$AM$2,$Y$2))))</f>
        <v>0</v>
      </c>
      <c r="H47" s="369">
        <f>IF(H18&lt;=$I$10,H18,IF(ISNUMBER(MATCH('15'!H81,$Z$4:$Z$370,0)),$Z$2,IF(ISNUMBER(MATCH('15'!H81,$BP$4:$BP$370,0)),$AO$3,IF(ISNUMBER(MATCH('15'!H81,$AO$3:$AO$368,0)),$AM$2,$Y$2))))</f>
        <v>0</v>
      </c>
      <c r="I47" s="369">
        <f>IF(I18&lt;=$I$10,I18,IF(ISNUMBER(MATCH('15'!I81,$Z$4:$Z$370,0)),$Z$2,IF(ISNUMBER(MATCH('15'!I81,$BP$4:$BP$370,0)),$AO$3,IF(ISNUMBER(MATCH('15'!I81,$AO$3:$AO$368,0)),$AM$2,$Y$2))))</f>
        <v>0</v>
      </c>
      <c r="J47" s="369">
        <f>IF(J18&lt;=$I$10,J18,IF(ISNUMBER(MATCH('15'!J81,$Z$4:$Z$370,0)),$Z$2,IF(ISNUMBER(MATCH('15'!J81,$BP$4:$BP$370,0)),$AO$3,IF(ISNUMBER(MATCH('15'!J81,$AO$3:$AO$368,0)),$AM$2,$Y$2))))</f>
        <v>0</v>
      </c>
      <c r="K47" s="369">
        <f>IF(K18&lt;=$I$10,K18,IF(ISNUMBER(MATCH('15'!K81,$Z$4:$Z$370,0)),$Z$2,IF(ISNUMBER(MATCH('15'!K81,$BP$4:$BP$370,0)),$AO$3,IF(ISNUMBER(MATCH('15'!K81,$AO$3:$AO$368,0)),$AM$2,$Y$2))))</f>
        <v>0</v>
      </c>
      <c r="L47" s="369">
        <f>IF(L18&lt;=$I$10,L18,IF(ISNUMBER(MATCH('15'!L81,$Z$4:$Z$370,0)),$Z$2,IF(ISNUMBER(MATCH('15'!L81,$BP$4:$BP$370,0)),$AO$3,IF(ISNUMBER(MATCH('15'!L81,$AO$3:$AO$368,0)),$AM$2,$Y$2))))</f>
        <v>2</v>
      </c>
      <c r="M47" s="369">
        <f>IF(M18&lt;=$I$10,M18,IF(ISNUMBER(MATCH('15'!M81,$Z$4:$Z$370,0)),$Z$2,IF(ISNUMBER(MATCH('15'!M81,$BP$4:$BP$370,0)),$AO$3,IF(ISNUMBER(MATCH('15'!M81,$AO$3:$AO$368,0)),$AM$2,$Y$2))))</f>
        <v>0</v>
      </c>
      <c r="N47" s="369">
        <f>IF(N18&lt;=$I$10,N18,IF(ISNUMBER(MATCH('15'!N81,$Z$4:$Z$370,0)),$Z$2,IF(ISNUMBER(MATCH('15'!N81,$BP$4:$BP$370,0)),$AO$3,IF(ISNUMBER(MATCH('15'!N81,$AO$3:$AO$368,0)),$AM$2,$Y$2))))</f>
        <v>0</v>
      </c>
      <c r="O47" s="369">
        <f>IF(O18&lt;=$I$10,O18,IF(ISNUMBER(MATCH('15'!O81,$Z$4:$Z$370,0)),$Z$2,IF(ISNUMBER(MATCH('15'!O81,$BP$4:$BP$370,0)),$AO$3,IF(ISNUMBER(MATCH('15'!O81,$AO$3:$AO$368,0)),$AM$2,$Y$2))))</f>
        <v>0</v>
      </c>
      <c r="P47" s="369">
        <f>IF(P18&lt;=$I$10,P18,IF(ISNUMBER(MATCH('15'!P81,$Z$4:$Z$370,0)),$Z$2,IF(ISNUMBER(MATCH('15'!P81,$BP$4:$BP$370,0)),$AO$3,IF(ISNUMBER(MATCH('15'!P81,$AO$3:$AO$368,0)),$AM$2,$Y$2))))</f>
        <v>0</v>
      </c>
      <c r="Q47" s="369">
        <f>IF(Q18&lt;=$I$10,Q18,IF(ISNUMBER(MATCH('15'!Q81,$Z$4:$Z$370,0)),$Z$2,IF(ISNUMBER(MATCH('15'!Q81,$BP$4:$BP$370,0)),$AO$3,IF(ISNUMBER(MATCH('15'!Q81,$AO$3:$AO$368,0)),$AM$2,$Y$2))))</f>
        <v>0</v>
      </c>
      <c r="R47" s="369">
        <f>IF(R18&lt;=$I$10,R18,IF(ISNUMBER(MATCH('15'!R81,$Z$4:$Z$370,0)),$Z$2,IF(ISNUMBER(MATCH('15'!R81,$BP$4:$BP$370,0)),$AO$3,IF(ISNUMBER(MATCH('15'!R81,$AO$3:$AO$368,0)),$AM$2,$Y$2))))</f>
        <v>0</v>
      </c>
      <c r="S47" s="369">
        <f>IF(S18&lt;=$I$10,S18,IF(ISNUMBER(MATCH('15'!S81,$Z$4:$Z$370,0)),$Z$2,IF(ISNUMBER(MATCH('15'!S81,$BP$4:$BP$370,0)),$AO$3,IF(ISNUMBER(MATCH('15'!S81,$AO$3:$AO$368,0)),$AM$2,$Y$2))))</f>
        <v>1</v>
      </c>
      <c r="T47" s="1"/>
      <c r="U47" s="490">
        <v>43</v>
      </c>
      <c r="V47" s="488">
        <v>0</v>
      </c>
      <c r="W47" s="488">
        <v>16</v>
      </c>
      <c r="X47" s="488">
        <v>16</v>
      </c>
      <c r="Y47" s="488">
        <v>140</v>
      </c>
      <c r="Z47" s="157" t="str">
        <f t="shared" si="1"/>
        <v>17,17</v>
      </c>
      <c r="AA47" s="5"/>
      <c r="AB47" s="517">
        <v>43</v>
      </c>
      <c r="AC47" s="517">
        <v>0</v>
      </c>
      <c r="AD47" s="517">
        <v>43</v>
      </c>
      <c r="AE47" s="517" t="s">
        <v>729</v>
      </c>
      <c r="AF47" s="354" t="s">
        <v>708</v>
      </c>
      <c r="AG47" s="354">
        <v>0.1</v>
      </c>
      <c r="AH47" s="354">
        <v>0</v>
      </c>
      <c r="AI47" s="354">
        <v>0</v>
      </c>
      <c r="AJ47" s="354">
        <v>0</v>
      </c>
      <c r="AK47" s="354">
        <v>0</v>
      </c>
      <c r="AL47" s="517">
        <v>2</v>
      </c>
      <c r="AM47" s="517">
        <v>7</v>
      </c>
      <c r="AN47" s="517">
        <v>9</v>
      </c>
      <c r="AO47" s="157" t="str">
        <f t="shared" si="2"/>
        <v>10,8</v>
      </c>
      <c r="AP47" s="291" t="str">
        <f t="shared" si="3"/>
        <v/>
      </c>
      <c r="AQ47" s="93">
        <f t="shared" si="4"/>
        <v>0</v>
      </c>
      <c r="AR47" s="93">
        <f t="shared" si="4"/>
        <v>0</v>
      </c>
      <c r="AS47" s="351"/>
      <c r="AT47" s="351"/>
      <c r="AU47" s="351"/>
      <c r="AV47" s="351"/>
      <c r="AW47" s="351"/>
      <c r="AX47" s="351"/>
      <c r="AY47" s="351"/>
      <c r="AZ47" s="351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</row>
    <row r="48" spans="1:81" ht="6.95" customHeight="1">
      <c r="A48" s="1"/>
      <c r="B48" s="492">
        <f t="shared" ref="B48:B58" si="12">B47+1</f>
        <v>16</v>
      </c>
      <c r="C48" s="369">
        <f>IF(C19&lt;=$I$10,C19,IF(ISNUMBER(MATCH('15'!C82,$Z$4:$Z$370,0)),$Z$2,IF(ISNUMBER(MATCH('15'!C82,$BP$4:$BP$370,0)),$AO$3,IF(ISNUMBER(MATCH('15'!C82,$AO$3:$AO$368,0)),$AM$2,$Y$2))))</f>
        <v>1</v>
      </c>
      <c r="D48" s="369">
        <f>IF(D19&lt;=$I$10,D19,IF(ISNUMBER(MATCH('15'!D82,$Z$4:$Z$370,0)),$Z$2,IF(ISNUMBER(MATCH('15'!D82,$BP$4:$BP$370,0)),$AO$3,IF(ISNUMBER(MATCH('15'!D82,$AO$3:$AO$368,0)),$AM$2,$Y$2))))</f>
        <v>0</v>
      </c>
      <c r="E48" s="369">
        <f>IF(E19&lt;=$I$10,E19,IF(ISNUMBER(MATCH('15'!E82,$Z$4:$Z$370,0)),$Z$2,IF(ISNUMBER(MATCH('15'!E82,$BP$4:$BP$370,0)),$AO$3,IF(ISNUMBER(MATCH('15'!E82,$AO$3:$AO$368,0)),$AM$2,$Y$2))))</f>
        <v>0</v>
      </c>
      <c r="F48" s="369">
        <f>IF(F19&lt;=$I$10,F19,IF(ISNUMBER(MATCH('15'!F82,$Z$4:$Z$370,0)),$Z$2,IF(ISNUMBER(MATCH('15'!F82,$BP$4:$BP$370,0)),$AO$3,IF(ISNUMBER(MATCH('15'!F82,$AO$3:$AO$368,0)),$AM$2,$Y$2))))</f>
        <v>0</v>
      </c>
      <c r="G48" s="369">
        <f>IF(G19&lt;=$I$10,G19,IF(ISNUMBER(MATCH('15'!G82,$Z$4:$Z$370,0)),$Z$2,IF(ISNUMBER(MATCH('15'!G82,$BP$4:$BP$370,0)),$AO$3,IF(ISNUMBER(MATCH('15'!G82,$AO$3:$AO$368,0)),$AM$2,$Y$2))))</f>
        <v>0</v>
      </c>
      <c r="H48" s="369">
        <f>IF(H19&lt;=$I$10,H19,IF(ISNUMBER(MATCH('15'!H82,$Z$4:$Z$370,0)),$Z$2,IF(ISNUMBER(MATCH('15'!H82,$BP$4:$BP$370,0)),$AO$3,IF(ISNUMBER(MATCH('15'!H82,$AO$3:$AO$368,0)),$AM$2,$Y$2))))</f>
        <v>0</v>
      </c>
      <c r="I48" s="369">
        <f>IF(I19&lt;=$I$10,I19,IF(ISNUMBER(MATCH('15'!I82,$Z$4:$Z$370,0)),$Z$2,IF(ISNUMBER(MATCH('15'!I82,$BP$4:$BP$370,0)),$AO$3,IF(ISNUMBER(MATCH('15'!I82,$AO$3:$AO$368,0)),$AM$2,$Y$2))))</f>
        <v>20</v>
      </c>
      <c r="J48" s="369">
        <f>IF(J19&lt;=$I$10,J19,IF(ISNUMBER(MATCH('15'!J82,$Z$4:$Z$370,0)),$Z$2,IF(ISNUMBER(MATCH('15'!J82,$BP$4:$BP$370,0)),$AO$3,IF(ISNUMBER(MATCH('15'!J82,$AO$3:$AO$368,0)),$AM$2,$Y$2))))</f>
        <v>20</v>
      </c>
      <c r="K48" s="369">
        <f>IF(K19&lt;=$I$10,K19,IF(ISNUMBER(MATCH('15'!K82,$Z$4:$Z$370,0)),$Z$2,IF(ISNUMBER(MATCH('15'!K82,$BP$4:$BP$370,0)),$AO$3,IF(ISNUMBER(MATCH('15'!K82,$AO$3:$AO$368,0)),$AM$2,$Y$2))))</f>
        <v>20</v>
      </c>
      <c r="L48" s="369">
        <f>IF(L19&lt;=$I$10,L19,IF(ISNUMBER(MATCH('15'!L82,$Z$4:$Z$370,0)),$Z$2,IF(ISNUMBER(MATCH('15'!L82,$BP$4:$BP$370,0)),$AO$3,IF(ISNUMBER(MATCH('15'!L82,$AO$3:$AO$368,0)),$AM$2,$Y$2))))</f>
        <v>2</v>
      </c>
      <c r="M48" s="369">
        <f>IF(M19&lt;=$I$10,M19,IF(ISNUMBER(MATCH('15'!M82,$Z$4:$Z$370,0)),$Z$2,IF(ISNUMBER(MATCH('15'!M82,$BP$4:$BP$370,0)),$AO$3,IF(ISNUMBER(MATCH('15'!M82,$AO$3:$AO$368,0)),$AM$2,$Y$2))))</f>
        <v>20</v>
      </c>
      <c r="N48" s="369">
        <f>IF(N19&lt;=$I$10,N19,IF(ISNUMBER(MATCH('15'!N82,$Z$4:$Z$370,0)),$Z$2,IF(ISNUMBER(MATCH('15'!N82,$BP$4:$BP$370,0)),$AO$3,IF(ISNUMBER(MATCH('15'!N82,$AO$3:$AO$368,0)),$AM$2,$Y$2))))</f>
        <v>0</v>
      </c>
      <c r="O48" s="369">
        <f>IF(O19&lt;=$I$10,O19,IF(ISNUMBER(MATCH('15'!O82,$Z$4:$Z$370,0)),$Z$2,IF(ISNUMBER(MATCH('15'!O82,$BP$4:$BP$370,0)),$AO$3,IF(ISNUMBER(MATCH('15'!O82,$AO$3:$AO$368,0)),$AM$2,$Y$2))))</f>
        <v>0</v>
      </c>
      <c r="P48" s="369">
        <f>IF(P19&lt;=$I$10,P19,IF(ISNUMBER(MATCH('15'!P82,$Z$4:$Z$370,0)),$Z$2,IF(ISNUMBER(MATCH('15'!P82,$BP$4:$BP$370,0)),$AO$3,IF(ISNUMBER(MATCH('15'!P82,$AO$3:$AO$368,0)),$AM$2,$Y$2))))</f>
        <v>0</v>
      </c>
      <c r="Q48" s="369">
        <f>IF(Q19&lt;=$I$10,Q19,IF(ISNUMBER(MATCH('15'!Q82,$Z$4:$Z$370,0)),$Z$2,IF(ISNUMBER(MATCH('15'!Q82,$BP$4:$BP$370,0)),$AO$3,IF(ISNUMBER(MATCH('15'!Q82,$AO$3:$AO$368,0)),$AM$2,$Y$2))))</f>
        <v>0</v>
      </c>
      <c r="R48" s="369">
        <f>IF(R19&lt;=$I$10,R19,IF(ISNUMBER(MATCH('15'!R82,$Z$4:$Z$370,0)),$Z$2,IF(ISNUMBER(MATCH('15'!R82,$BP$4:$BP$370,0)),$AO$3,IF(ISNUMBER(MATCH('15'!R82,$AO$3:$AO$368,0)),$AM$2,$Y$2))))</f>
        <v>0</v>
      </c>
      <c r="S48" s="369">
        <f>IF(S19&lt;=$I$10,S19,IF(ISNUMBER(MATCH('15'!S82,$Z$4:$Z$370,0)),$Z$2,IF(ISNUMBER(MATCH('15'!S82,$BP$4:$BP$370,0)),$AO$3,IF(ISNUMBER(MATCH('15'!S82,$AO$3:$AO$368,0)),$AM$2,$Y$2))))</f>
        <v>1</v>
      </c>
      <c r="T48" s="1"/>
      <c r="U48" s="490">
        <v>44</v>
      </c>
      <c r="V48" s="488">
        <v>0</v>
      </c>
      <c r="W48" s="488">
        <v>17</v>
      </c>
      <c r="X48" s="488">
        <v>16</v>
      </c>
      <c r="Y48" s="488">
        <v>140</v>
      </c>
      <c r="Z48" s="157" t="str">
        <f t="shared" si="1"/>
        <v>17,18</v>
      </c>
      <c r="AA48" s="5"/>
      <c r="AB48" s="517">
        <v>44</v>
      </c>
      <c r="AC48" s="517">
        <v>0</v>
      </c>
      <c r="AD48" s="517">
        <v>44</v>
      </c>
      <c r="AE48" s="517" t="s">
        <v>353</v>
      </c>
      <c r="AF48" s="354" t="s">
        <v>707</v>
      </c>
      <c r="AG48" s="354">
        <v>0.1</v>
      </c>
      <c r="AH48" s="354">
        <v>97</v>
      </c>
      <c r="AI48" s="354">
        <v>102</v>
      </c>
      <c r="AJ48" s="354">
        <v>250</v>
      </c>
      <c r="AK48" s="354">
        <v>500</v>
      </c>
      <c r="AL48" s="517">
        <v>1</v>
      </c>
      <c r="AM48" s="517">
        <v>8</v>
      </c>
      <c r="AN48" s="517">
        <v>6</v>
      </c>
      <c r="AO48" s="157" t="str">
        <f t="shared" si="2"/>
        <v>7,9</v>
      </c>
      <c r="AP48" s="291" t="str">
        <f t="shared" si="3"/>
        <v>H</v>
      </c>
      <c r="AQ48" s="93">
        <f t="shared" si="4"/>
        <v>398</v>
      </c>
      <c r="AR48" s="93">
        <f t="shared" si="4"/>
        <v>250</v>
      </c>
      <c r="AS48" s="351"/>
      <c r="AT48" s="351"/>
      <c r="AU48" s="351"/>
      <c r="AV48" s="351"/>
      <c r="AW48" s="351"/>
      <c r="AX48" s="351"/>
      <c r="AY48" s="351"/>
      <c r="AZ48" s="351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</row>
    <row r="49" spans="1:81" ht="6.95" customHeight="1">
      <c r="A49" s="1"/>
      <c r="B49" s="492">
        <f t="shared" si="12"/>
        <v>17</v>
      </c>
      <c r="C49" s="369">
        <f>IF(C20&lt;=$I$10,C20,IF(ISNUMBER(MATCH('15'!C83,$Z$4:$Z$370,0)),$Z$2,IF(ISNUMBER(MATCH('15'!C83,$BP$4:$BP$370,0)),$AO$3,IF(ISNUMBER(MATCH('15'!C83,$AO$3:$AO$368,0)),$AM$2,$Y$2))))</f>
        <v>1</v>
      </c>
      <c r="D49" s="369">
        <f>IF(D20&lt;=$I$10,D20,IF(ISNUMBER(MATCH('15'!D83,$Z$4:$Z$370,0)),$Z$2,IF(ISNUMBER(MATCH('15'!D83,$BP$4:$BP$370,0)),$AO$3,IF(ISNUMBER(MATCH('15'!D83,$AO$3:$AO$368,0)),$AM$2,$Y$2))))</f>
        <v>0</v>
      </c>
      <c r="E49" s="369">
        <f>IF(E20&lt;=$I$10,E20,IF(ISNUMBER(MATCH('15'!E83,$Z$4:$Z$370,0)),$Z$2,IF(ISNUMBER(MATCH('15'!E83,$BP$4:$BP$370,0)),$AO$3,IF(ISNUMBER(MATCH('15'!E83,$AO$3:$AO$368,0)),$AM$2,$Y$2))))</f>
        <v>0</v>
      </c>
      <c r="F49" s="369">
        <f>IF(F20&lt;=$I$10,F20,IF(ISNUMBER(MATCH('15'!F83,$Z$4:$Z$370,0)),$Z$2,IF(ISNUMBER(MATCH('15'!F83,$BP$4:$BP$370,0)),$AO$3,IF(ISNUMBER(MATCH('15'!F83,$AO$3:$AO$368,0)),$AM$2,$Y$2))))</f>
        <v>0</v>
      </c>
      <c r="G49" s="369">
        <f>IF(G20&lt;=$I$10,G20,IF(ISNUMBER(MATCH('15'!G83,$Z$4:$Z$370,0)),$Z$2,IF(ISNUMBER(MATCH('15'!G83,$BP$4:$BP$370,0)),$AO$3,IF(ISNUMBER(MATCH('15'!G83,$AO$3:$AO$368,0)),$AM$2,$Y$2))))</f>
        <v>0</v>
      </c>
      <c r="H49" s="369">
        <f>IF(H20&lt;=$I$10,H20,IF(ISNUMBER(MATCH('15'!H83,$Z$4:$Z$370,0)),$Z$2,IF(ISNUMBER(MATCH('15'!H83,$BP$4:$BP$370,0)),$AO$3,IF(ISNUMBER(MATCH('15'!H83,$AO$3:$AO$368,0)),$AM$2,$Y$2))))</f>
        <v>20</v>
      </c>
      <c r="I49" s="369">
        <f>IF(I20&lt;=$I$10,I20,IF(ISNUMBER(MATCH('15'!I83,$Z$4:$Z$370,0)),$Z$2,IF(ISNUMBER(MATCH('15'!I83,$BP$4:$BP$370,0)),$AO$3,IF(ISNUMBER(MATCH('15'!I83,$AO$3:$AO$368,0)),$AM$2,$Y$2))))</f>
        <v>100</v>
      </c>
      <c r="J49" s="369">
        <f>IF(J20&lt;=$I$10,J20,IF(ISNUMBER(MATCH('15'!J83,$Z$4:$Z$370,0)),$Z$2,IF(ISNUMBER(MATCH('15'!J83,$BP$4:$BP$370,0)),$AO$3,IF(ISNUMBER(MATCH('15'!J83,$AO$3:$AO$368,0)),$AM$2,$Y$2))))</f>
        <v>100</v>
      </c>
      <c r="K49" s="369">
        <f>IF(K20&lt;=$I$10,K20,IF(ISNUMBER(MATCH('15'!K83,$Z$4:$Z$370,0)),$Z$2,IF(ISNUMBER(MATCH('15'!K83,$BP$4:$BP$370,0)),$AO$3,IF(ISNUMBER(MATCH('15'!K83,$AO$3:$AO$368,0)),$AM$2,$Y$2))))</f>
        <v>100</v>
      </c>
      <c r="L49" s="369">
        <f>IF(L20&lt;=$I$10,L20,IF(ISNUMBER(MATCH('15'!L83,$Z$4:$Z$370,0)),$Z$2,IF(ISNUMBER(MATCH('15'!L83,$BP$4:$BP$370,0)),$AO$3,IF(ISNUMBER(MATCH('15'!L83,$AO$3:$AO$368,0)),$AM$2,$Y$2))))</f>
        <v>100</v>
      </c>
      <c r="M49" s="369">
        <f>IF(M20&lt;=$I$10,M20,IF(ISNUMBER(MATCH('15'!M83,$Z$4:$Z$370,0)),$Z$2,IF(ISNUMBER(MATCH('15'!M83,$BP$4:$BP$370,0)),$AO$3,IF(ISNUMBER(MATCH('15'!M83,$AO$3:$AO$368,0)),$AM$2,$Y$2))))</f>
        <v>100</v>
      </c>
      <c r="N49" s="369">
        <f>IF(N20&lt;=$I$10,N20,IF(ISNUMBER(MATCH('15'!N83,$Z$4:$Z$370,0)),$Z$2,IF(ISNUMBER(MATCH('15'!N83,$BP$4:$BP$370,0)),$AO$3,IF(ISNUMBER(MATCH('15'!N83,$AO$3:$AO$368,0)),$AM$2,$Y$2))))</f>
        <v>20</v>
      </c>
      <c r="O49" s="369">
        <f>IF(O20&lt;=$I$10,O20,IF(ISNUMBER(MATCH('15'!O83,$Z$4:$Z$370,0)),$Z$2,IF(ISNUMBER(MATCH('15'!O83,$BP$4:$BP$370,0)),$AO$3,IF(ISNUMBER(MATCH('15'!O83,$AO$3:$AO$368,0)),$AM$2,$Y$2))))</f>
        <v>0</v>
      </c>
      <c r="P49" s="369">
        <f>IF(P20&lt;=$I$10,P20,IF(ISNUMBER(MATCH('15'!P83,$Z$4:$Z$370,0)),$Z$2,IF(ISNUMBER(MATCH('15'!P83,$BP$4:$BP$370,0)),$AO$3,IF(ISNUMBER(MATCH('15'!P83,$AO$3:$AO$368,0)),$AM$2,$Y$2))))</f>
        <v>0</v>
      </c>
      <c r="Q49" s="369">
        <f>IF(Q20&lt;=$I$10,Q20,IF(ISNUMBER(MATCH('15'!Q83,$Z$4:$Z$370,0)),$Z$2,IF(ISNUMBER(MATCH('15'!Q83,$BP$4:$BP$370,0)),$AO$3,IF(ISNUMBER(MATCH('15'!Q83,$AO$3:$AO$368,0)),$AM$2,$Y$2))))</f>
        <v>0</v>
      </c>
      <c r="R49" s="369">
        <f>IF(R20&lt;=$I$10,R20,IF(ISNUMBER(MATCH('15'!R83,$Z$4:$Z$370,0)),$Z$2,IF(ISNUMBER(MATCH('15'!R83,$BP$4:$BP$370,0)),$AO$3,IF(ISNUMBER(MATCH('15'!R83,$AO$3:$AO$368,0)),$AM$2,$Y$2))))</f>
        <v>0</v>
      </c>
      <c r="S49" s="369">
        <f>IF(S20&lt;=$I$10,S20,IF(ISNUMBER(MATCH('15'!S83,$Z$4:$Z$370,0)),$Z$2,IF(ISNUMBER(MATCH('15'!S83,$BP$4:$BP$370,0)),$AO$3,IF(ISNUMBER(MATCH('15'!S83,$AO$3:$AO$368,0)),$AM$2,$Y$2))))</f>
        <v>1</v>
      </c>
      <c r="T49" s="1"/>
      <c r="U49" s="490">
        <v>45</v>
      </c>
      <c r="V49" s="488">
        <v>0</v>
      </c>
      <c r="W49" s="488">
        <v>18</v>
      </c>
      <c r="X49" s="488">
        <v>16</v>
      </c>
      <c r="Y49" s="488">
        <v>140</v>
      </c>
      <c r="Z49" s="157" t="str">
        <f t="shared" si="1"/>
        <v>17,19</v>
      </c>
      <c r="AA49" s="5"/>
      <c r="AB49" s="517">
        <v>45</v>
      </c>
      <c r="AC49" s="517">
        <v>0</v>
      </c>
      <c r="AD49" s="517">
        <v>45</v>
      </c>
      <c r="AE49" s="517" t="s">
        <v>730</v>
      </c>
      <c r="AF49" s="354" t="s">
        <v>708</v>
      </c>
      <c r="AG49" s="354">
        <v>0.1</v>
      </c>
      <c r="AH49" s="354">
        <v>0</v>
      </c>
      <c r="AI49" s="354">
        <v>0</v>
      </c>
      <c r="AJ49" s="354">
        <v>0</v>
      </c>
      <c r="AK49" s="354">
        <v>0</v>
      </c>
      <c r="AL49" s="517">
        <v>2</v>
      </c>
      <c r="AM49" s="517">
        <v>8</v>
      </c>
      <c r="AN49" s="517">
        <v>7</v>
      </c>
      <c r="AO49" s="157" t="str">
        <f t="shared" si="2"/>
        <v>8,9</v>
      </c>
      <c r="AP49" s="291" t="str">
        <f t="shared" si="3"/>
        <v/>
      </c>
      <c r="AQ49" s="93">
        <f t="shared" si="4"/>
        <v>0</v>
      </c>
      <c r="AR49" s="93">
        <f t="shared" si="4"/>
        <v>0</v>
      </c>
      <c r="AS49" s="351"/>
      <c r="AT49" s="351"/>
      <c r="AU49" s="351"/>
      <c r="AV49" s="351"/>
      <c r="AW49" s="351"/>
      <c r="AX49" s="351"/>
      <c r="AY49" s="351"/>
      <c r="AZ49" s="351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</row>
    <row r="50" spans="1:81" ht="6.95" customHeight="1">
      <c r="A50" s="1"/>
      <c r="B50" s="492">
        <f t="shared" si="12"/>
        <v>18</v>
      </c>
      <c r="C50" s="369">
        <f>IF(C21&lt;=$I$10,C21,IF(ISNUMBER(MATCH('15'!C84,$Z$4:$Z$370,0)),$Z$2,IF(ISNUMBER(MATCH('15'!C84,$BP$4:$BP$370,0)),$AO$3,IF(ISNUMBER(MATCH('15'!C84,$AO$3:$AO$368,0)),$AM$2,$Y$2))))</f>
        <v>1</v>
      </c>
      <c r="D50" s="369">
        <f>IF(D21&lt;=$I$10,D21,IF(ISNUMBER(MATCH('15'!D84,$Z$4:$Z$370,0)),$Z$2,IF(ISNUMBER(MATCH('15'!D84,$BP$4:$BP$370,0)),$AO$3,IF(ISNUMBER(MATCH('15'!D84,$AO$3:$AO$368,0)),$AM$2,$Y$2))))</f>
        <v>0</v>
      </c>
      <c r="E50" s="369">
        <f>IF(E21&lt;=$I$10,E21,IF(ISNUMBER(MATCH('15'!E84,$Z$4:$Z$370,0)),$Z$2,IF(ISNUMBER(MATCH('15'!E84,$BP$4:$BP$370,0)),$AO$3,IF(ISNUMBER(MATCH('15'!E84,$AO$3:$AO$368,0)),$AM$2,$Y$2))))</f>
        <v>0</v>
      </c>
      <c r="F50" s="369">
        <f>IF(F21&lt;=$I$10,F21,IF(ISNUMBER(MATCH('15'!F84,$Z$4:$Z$370,0)),$Z$2,IF(ISNUMBER(MATCH('15'!F84,$BP$4:$BP$370,0)),$AO$3,IF(ISNUMBER(MATCH('15'!F84,$AO$3:$AO$368,0)),$AM$2,$Y$2))))</f>
        <v>0</v>
      </c>
      <c r="G50" s="369">
        <f>IF(G21&lt;=$I$10,G21,IF(ISNUMBER(MATCH('15'!G84,$Z$4:$Z$370,0)),$Z$2,IF(ISNUMBER(MATCH('15'!G84,$BP$4:$BP$370,0)),$AO$3,IF(ISNUMBER(MATCH('15'!G84,$AO$3:$AO$368,0)),$AM$2,$Y$2))))</f>
        <v>0</v>
      </c>
      <c r="H50" s="369">
        <f>IF(H21&lt;=$I$10,H21,IF(ISNUMBER(MATCH('15'!H84,$Z$4:$Z$370,0)),$Z$2,IF(ISNUMBER(MATCH('15'!H84,$BP$4:$BP$370,0)),$AO$3,IF(ISNUMBER(MATCH('15'!H84,$AO$3:$AO$368,0)),$AM$2,$Y$2))))</f>
        <v>20</v>
      </c>
      <c r="I50" s="369">
        <f>IF(I21&lt;=$I$10,I21,IF(ISNUMBER(MATCH('15'!I84,$Z$4:$Z$370,0)),$Z$2,IF(ISNUMBER(MATCH('15'!I84,$BP$4:$BP$370,0)),$AO$3,IF(ISNUMBER(MATCH('15'!I84,$AO$3:$AO$368,0)),$AM$2,$Y$2))))</f>
        <v>100</v>
      </c>
      <c r="J50" s="369">
        <f>IF(J21&lt;=$I$10,J21,IF(ISNUMBER(MATCH('15'!J84,$Z$4:$Z$370,0)),$Z$2,IF(ISNUMBER(MATCH('15'!J84,$BP$4:$BP$370,0)),$AO$3,IF(ISNUMBER(MATCH('15'!J84,$AO$3:$AO$368,0)),$AM$2,$Y$2))))</f>
        <v>95</v>
      </c>
      <c r="K50" s="369">
        <f>IF(K21&lt;=$I$10,K21,IF(ISNUMBER(MATCH('15'!K84,$Z$4:$Z$370,0)),$Z$2,IF(ISNUMBER(MATCH('15'!K84,$BP$4:$BP$370,0)),$AO$3,IF(ISNUMBER(MATCH('15'!K84,$AO$3:$AO$368,0)),$AM$2,$Y$2))))</f>
        <v>95</v>
      </c>
      <c r="L50" s="369">
        <f>IF(L21&lt;=$I$10,L21,IF(ISNUMBER(MATCH('15'!L84,$Z$4:$Z$370,0)),$Z$2,IF(ISNUMBER(MATCH('15'!L84,$BP$4:$BP$370,0)),$AO$3,IF(ISNUMBER(MATCH('15'!L84,$AO$3:$AO$368,0)),$AM$2,$Y$2))))</f>
        <v>95</v>
      </c>
      <c r="M50" s="369">
        <f>IF(M21&lt;=$I$10,M21,IF(ISNUMBER(MATCH('15'!M84,$Z$4:$Z$370,0)),$Z$2,IF(ISNUMBER(MATCH('15'!M84,$BP$4:$BP$370,0)),$AO$3,IF(ISNUMBER(MATCH('15'!M84,$AO$3:$AO$368,0)),$AM$2,$Y$2))))</f>
        <v>100</v>
      </c>
      <c r="N50" s="369">
        <f>IF(N21&lt;=$I$10,N21,IF(ISNUMBER(MATCH('15'!N84,$Z$4:$Z$370,0)),$Z$2,IF(ISNUMBER(MATCH('15'!N84,$BP$4:$BP$370,0)),$AO$3,IF(ISNUMBER(MATCH('15'!N84,$AO$3:$AO$368,0)),$AM$2,$Y$2))))</f>
        <v>20</v>
      </c>
      <c r="O50" s="369">
        <f>IF(O21&lt;=$I$10,O21,IF(ISNUMBER(MATCH('15'!O84,$Z$4:$Z$370,0)),$Z$2,IF(ISNUMBER(MATCH('15'!O84,$BP$4:$BP$370,0)),$AO$3,IF(ISNUMBER(MATCH('15'!O84,$AO$3:$AO$368,0)),$AM$2,$Y$2))))</f>
        <v>0</v>
      </c>
      <c r="P50" s="369">
        <f>IF(P21&lt;=$I$10,P21,IF(ISNUMBER(MATCH('15'!P84,$Z$4:$Z$370,0)),$Z$2,IF(ISNUMBER(MATCH('15'!P84,$BP$4:$BP$370,0)),$AO$3,IF(ISNUMBER(MATCH('15'!P84,$AO$3:$AO$368,0)),$AM$2,$Y$2))))</f>
        <v>0</v>
      </c>
      <c r="Q50" s="369">
        <f>IF(Q21&lt;=$I$10,Q21,IF(ISNUMBER(MATCH('15'!Q84,$Z$4:$Z$370,0)),$Z$2,IF(ISNUMBER(MATCH('15'!Q84,$BP$4:$BP$370,0)),$AO$3,IF(ISNUMBER(MATCH('15'!Q84,$AO$3:$AO$368,0)),$AM$2,$Y$2))))</f>
        <v>0</v>
      </c>
      <c r="R50" s="369">
        <f>IF(R21&lt;=$I$10,R21,IF(ISNUMBER(MATCH('15'!R84,$Z$4:$Z$370,0)),$Z$2,IF(ISNUMBER(MATCH('15'!R84,$BP$4:$BP$370,0)),$AO$3,IF(ISNUMBER(MATCH('15'!R84,$AO$3:$AO$368,0)),$AM$2,$Y$2))))</f>
        <v>0</v>
      </c>
      <c r="S50" s="369">
        <f>IF(S21&lt;=$I$10,S21,IF(ISNUMBER(MATCH('15'!S84,$Z$4:$Z$370,0)),$Z$2,IF(ISNUMBER(MATCH('15'!S84,$BP$4:$BP$370,0)),$AO$3,IF(ISNUMBER(MATCH('15'!S84,$AO$3:$AO$368,0)),$AM$2,$Y$2))))</f>
        <v>1</v>
      </c>
      <c r="T50" s="1"/>
      <c r="U50" s="490">
        <v>46</v>
      </c>
      <c r="V50" s="488">
        <v>0</v>
      </c>
      <c r="W50" s="488">
        <v>19</v>
      </c>
      <c r="X50" s="488">
        <v>16</v>
      </c>
      <c r="Y50" s="488">
        <v>140</v>
      </c>
      <c r="Z50" s="157" t="str">
        <f t="shared" si="1"/>
        <v>17,20</v>
      </c>
      <c r="AA50" s="5"/>
      <c r="AB50" s="517">
        <v>46</v>
      </c>
      <c r="AC50" s="517">
        <v>0</v>
      </c>
      <c r="AD50" s="517">
        <v>46</v>
      </c>
      <c r="AE50" s="517" t="s">
        <v>731</v>
      </c>
      <c r="AF50" s="354" t="s">
        <v>708</v>
      </c>
      <c r="AG50" s="354">
        <v>0.1</v>
      </c>
      <c r="AH50" s="354">
        <v>0</v>
      </c>
      <c r="AI50" s="354">
        <v>0</v>
      </c>
      <c r="AJ50" s="354">
        <v>0</v>
      </c>
      <c r="AK50" s="354">
        <v>0</v>
      </c>
      <c r="AL50" s="517">
        <v>2</v>
      </c>
      <c r="AM50" s="517">
        <v>8</v>
      </c>
      <c r="AN50" s="517">
        <v>8</v>
      </c>
      <c r="AO50" s="157" t="str">
        <f t="shared" si="2"/>
        <v>9,9</v>
      </c>
      <c r="AP50" s="291" t="str">
        <f t="shared" si="3"/>
        <v/>
      </c>
      <c r="AQ50" s="93">
        <f t="shared" si="4"/>
        <v>0</v>
      </c>
      <c r="AR50" s="93">
        <f t="shared" si="4"/>
        <v>0</v>
      </c>
      <c r="AS50" s="351"/>
      <c r="AT50" s="351"/>
      <c r="AU50" s="351"/>
      <c r="AV50" s="351"/>
      <c r="AW50" s="351"/>
      <c r="AX50" s="351"/>
      <c r="AY50" s="351"/>
      <c r="AZ50" s="351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</row>
    <row r="51" spans="1:81" ht="6.95" customHeight="1">
      <c r="A51" s="1"/>
      <c r="B51" s="492">
        <f t="shared" si="12"/>
        <v>19</v>
      </c>
      <c r="C51" s="369">
        <f>IF(C22&lt;=$I$10,C22,IF(ISNUMBER(MATCH('15'!C85,$Z$4:$Z$370,0)),$Z$2,IF(ISNUMBER(MATCH('15'!C85,$BP$4:$BP$370,0)),$AO$3,IF(ISNUMBER(MATCH('15'!C85,$AO$3:$AO$368,0)),$AM$2,$Y$2))))</f>
        <v>1</v>
      </c>
      <c r="D51" s="369">
        <f>IF(D22&lt;=$I$10,D22,IF(ISNUMBER(MATCH('15'!D85,$Z$4:$Z$370,0)),$Z$2,IF(ISNUMBER(MATCH('15'!D85,$BP$4:$BP$370,0)),$AO$3,IF(ISNUMBER(MATCH('15'!D85,$AO$3:$AO$368,0)),$AM$2,$Y$2))))</f>
        <v>0</v>
      </c>
      <c r="E51" s="369">
        <f>IF(E22&lt;=$I$10,E22,IF(ISNUMBER(MATCH('15'!E85,$Z$4:$Z$370,0)),$Z$2,IF(ISNUMBER(MATCH('15'!E85,$BP$4:$BP$370,0)),$AO$3,IF(ISNUMBER(MATCH('15'!E85,$AO$3:$AO$368,0)),$AM$2,$Y$2))))</f>
        <v>0</v>
      </c>
      <c r="F51" s="369">
        <f>IF(F22&lt;=$I$10,F22,IF(ISNUMBER(MATCH('15'!F85,$Z$4:$Z$370,0)),$Z$2,IF(ISNUMBER(MATCH('15'!F85,$BP$4:$BP$370,0)),$AO$3,IF(ISNUMBER(MATCH('15'!F85,$AO$3:$AO$368,0)),$AM$2,$Y$2))))</f>
        <v>0</v>
      </c>
      <c r="G51" s="369">
        <f>IF(G22&lt;=$I$10,G22,IF(ISNUMBER(MATCH('15'!G85,$Z$4:$Z$370,0)),$Z$2,IF(ISNUMBER(MATCH('15'!G85,$BP$4:$BP$370,0)),$AO$3,IF(ISNUMBER(MATCH('15'!G85,$AO$3:$AO$368,0)),$AM$2,$Y$2))))</f>
        <v>0</v>
      </c>
      <c r="H51" s="369">
        <f>IF(H22&lt;=$I$10,H22,IF(ISNUMBER(MATCH('15'!H85,$Z$4:$Z$370,0)),$Z$2,IF(ISNUMBER(MATCH('15'!H85,$BP$4:$BP$370,0)),$AO$3,IF(ISNUMBER(MATCH('15'!H85,$AO$3:$AO$368,0)),$AM$2,$Y$2))))</f>
        <v>20</v>
      </c>
      <c r="I51" s="369">
        <f>IF(I22&lt;=$I$10,I22,IF(ISNUMBER(MATCH('15'!I85,$Z$4:$Z$370,0)),$Z$2,IF(ISNUMBER(MATCH('15'!I85,$BP$4:$BP$370,0)),$AO$3,IF(ISNUMBER(MATCH('15'!I85,$AO$3:$AO$368,0)),$AM$2,$Y$2))))</f>
        <v>100</v>
      </c>
      <c r="J51" s="369">
        <f>IF(J22&lt;=$I$10,J22,IF(ISNUMBER(MATCH('15'!J85,$Z$4:$Z$370,0)),$Z$2,IF(ISNUMBER(MATCH('15'!J85,$BP$4:$BP$370,0)),$AO$3,IF(ISNUMBER(MATCH('15'!J85,$AO$3:$AO$368,0)),$AM$2,$Y$2))))</f>
        <v>95</v>
      </c>
      <c r="K51" s="369">
        <f>IF(K22&lt;=$I$10,K22,IF(ISNUMBER(MATCH('15'!K85,$Z$4:$Z$370,0)),$Z$2,IF(ISNUMBER(MATCH('15'!K85,$BP$4:$BP$370,0)),$AO$3,IF(ISNUMBER(MATCH('15'!K85,$AO$3:$AO$368,0)),$AM$2,$Y$2))))</f>
        <v>95</v>
      </c>
      <c r="L51" s="369">
        <f>IF(L22&lt;=$I$10,L22,IF(ISNUMBER(MATCH('15'!L85,$Z$4:$Z$370,0)),$Z$2,IF(ISNUMBER(MATCH('15'!L85,$BP$4:$BP$370,0)),$AO$3,IF(ISNUMBER(MATCH('15'!L85,$AO$3:$AO$368,0)),$AM$2,$Y$2))))</f>
        <v>95</v>
      </c>
      <c r="M51" s="369">
        <f>IF(M22&lt;=$I$10,M22,IF(ISNUMBER(MATCH('15'!M85,$Z$4:$Z$370,0)),$Z$2,IF(ISNUMBER(MATCH('15'!M85,$BP$4:$BP$370,0)),$AO$3,IF(ISNUMBER(MATCH('15'!M85,$AO$3:$AO$368,0)),$AM$2,$Y$2))))</f>
        <v>100</v>
      </c>
      <c r="N51" s="369">
        <f>IF(N22&lt;=$I$10,N22,IF(ISNUMBER(MATCH('15'!N85,$Z$4:$Z$370,0)),$Z$2,IF(ISNUMBER(MATCH('15'!N85,$BP$4:$BP$370,0)),$AO$3,IF(ISNUMBER(MATCH('15'!N85,$AO$3:$AO$368,0)),$AM$2,$Y$2))))</f>
        <v>20</v>
      </c>
      <c r="O51" s="369">
        <f>IF(O22&lt;=$I$10,O22,IF(ISNUMBER(MATCH('15'!O85,$Z$4:$Z$370,0)),$Z$2,IF(ISNUMBER(MATCH('15'!O85,$BP$4:$BP$370,0)),$AO$3,IF(ISNUMBER(MATCH('15'!O85,$AO$3:$AO$368,0)),$AM$2,$Y$2))))</f>
        <v>0</v>
      </c>
      <c r="P51" s="369">
        <f>IF(P22&lt;=$I$10,P22,IF(ISNUMBER(MATCH('15'!P85,$Z$4:$Z$370,0)),$Z$2,IF(ISNUMBER(MATCH('15'!P85,$BP$4:$BP$370,0)),$AO$3,IF(ISNUMBER(MATCH('15'!P85,$AO$3:$AO$368,0)),$AM$2,$Y$2))))</f>
        <v>0</v>
      </c>
      <c r="Q51" s="369">
        <f>IF(Q22&lt;=$I$10,Q22,IF(ISNUMBER(MATCH('15'!Q85,$Z$4:$Z$370,0)),$Z$2,IF(ISNUMBER(MATCH('15'!Q85,$BP$4:$BP$370,0)),$AO$3,IF(ISNUMBER(MATCH('15'!Q85,$AO$3:$AO$368,0)),$AM$2,$Y$2))))</f>
        <v>0</v>
      </c>
      <c r="R51" s="369">
        <f>IF(R22&lt;=$I$10,R22,IF(ISNUMBER(MATCH('15'!R85,$Z$4:$Z$370,0)),$Z$2,IF(ISNUMBER(MATCH('15'!R85,$BP$4:$BP$370,0)),$AO$3,IF(ISNUMBER(MATCH('15'!R85,$AO$3:$AO$368,0)),$AM$2,$Y$2))))</f>
        <v>0</v>
      </c>
      <c r="S51" s="369">
        <f>IF(S22&lt;=$I$10,S22,IF(ISNUMBER(MATCH('15'!S85,$Z$4:$Z$370,0)),$Z$2,IF(ISNUMBER(MATCH('15'!S85,$BP$4:$BP$370,0)),$AO$3,IF(ISNUMBER(MATCH('15'!S85,$AO$3:$AO$368,0)),$AM$2,$Y$2))))</f>
        <v>1</v>
      </c>
      <c r="T51" s="1"/>
      <c r="U51" s="490">
        <v>47</v>
      </c>
      <c r="V51" s="488">
        <v>0</v>
      </c>
      <c r="W51" s="488">
        <v>20</v>
      </c>
      <c r="X51" s="488">
        <v>16</v>
      </c>
      <c r="Y51" s="488">
        <v>140</v>
      </c>
      <c r="Z51" s="157" t="str">
        <f t="shared" si="1"/>
        <v>17,21</v>
      </c>
      <c r="AA51" s="5"/>
      <c r="AB51" s="517">
        <v>47</v>
      </c>
      <c r="AC51" s="517">
        <v>0</v>
      </c>
      <c r="AD51" s="517">
        <v>47</v>
      </c>
      <c r="AE51" s="517" t="s">
        <v>716</v>
      </c>
      <c r="AF51" s="354" t="s">
        <v>707</v>
      </c>
      <c r="AG51" s="354">
        <v>0.1</v>
      </c>
      <c r="AH51" s="354">
        <v>97</v>
      </c>
      <c r="AI51" s="354">
        <v>102</v>
      </c>
      <c r="AJ51" s="354">
        <v>250</v>
      </c>
      <c r="AK51" s="354">
        <v>500</v>
      </c>
      <c r="AL51" s="517">
        <v>1</v>
      </c>
      <c r="AM51" s="517">
        <v>8</v>
      </c>
      <c r="AN51" s="517">
        <v>10</v>
      </c>
      <c r="AO51" s="157" t="str">
        <f t="shared" si="2"/>
        <v>11,9</v>
      </c>
      <c r="AP51" s="291" t="str">
        <f t="shared" si="3"/>
        <v>H</v>
      </c>
      <c r="AQ51" s="93">
        <f t="shared" si="4"/>
        <v>398</v>
      </c>
      <c r="AR51" s="93">
        <f t="shared" si="4"/>
        <v>250</v>
      </c>
      <c r="AS51" s="351"/>
      <c r="AT51" s="351"/>
      <c r="AU51" s="351"/>
      <c r="AV51" s="351"/>
      <c r="AW51" s="351"/>
      <c r="AX51" s="351"/>
      <c r="AY51" s="351"/>
      <c r="AZ51" s="351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</row>
    <row r="52" spans="1:81" ht="6.95" customHeight="1">
      <c r="A52" s="1"/>
      <c r="B52" s="492">
        <f t="shared" si="12"/>
        <v>20</v>
      </c>
      <c r="C52" s="369">
        <f>IF(C23&lt;=$I$10,C23,IF(ISNUMBER(MATCH('15'!C86,$Z$4:$Z$370,0)),$Z$2,IF(ISNUMBER(MATCH('15'!C86,$BP$4:$BP$370,0)),$AO$3,IF(ISNUMBER(MATCH('15'!C86,$AO$3:$AO$368,0)),$AM$2,$Y$2))))</f>
        <v>1</v>
      </c>
      <c r="D52" s="369">
        <f>IF(D23&lt;=$I$10,D23,IF(ISNUMBER(MATCH('15'!D86,$Z$4:$Z$370,0)),$Z$2,IF(ISNUMBER(MATCH('15'!D86,$BP$4:$BP$370,0)),$AO$3,IF(ISNUMBER(MATCH('15'!D86,$AO$3:$AO$368,0)),$AM$2,$Y$2))))</f>
        <v>0</v>
      </c>
      <c r="E52" s="369">
        <f>IF(E23&lt;=$I$10,E23,IF(ISNUMBER(MATCH('15'!E86,$Z$4:$Z$370,0)),$Z$2,IF(ISNUMBER(MATCH('15'!E86,$BP$4:$BP$370,0)),$AO$3,IF(ISNUMBER(MATCH('15'!E86,$AO$3:$AO$368,0)),$AM$2,$Y$2))))</f>
        <v>0</v>
      </c>
      <c r="F52" s="369">
        <f>IF(F23&lt;=$I$10,F23,IF(ISNUMBER(MATCH('15'!F86,$Z$4:$Z$370,0)),$Z$2,IF(ISNUMBER(MATCH('15'!F86,$BP$4:$BP$370,0)),$AO$3,IF(ISNUMBER(MATCH('15'!F86,$AO$3:$AO$368,0)),$AM$2,$Y$2))))</f>
        <v>0</v>
      </c>
      <c r="G52" s="369">
        <f>IF(G23&lt;=$I$10,G23,IF(ISNUMBER(MATCH('15'!G86,$Z$4:$Z$370,0)),$Z$2,IF(ISNUMBER(MATCH('15'!G86,$BP$4:$BP$370,0)),$AO$3,IF(ISNUMBER(MATCH('15'!G86,$AO$3:$AO$368,0)),$AM$2,$Y$2))))</f>
        <v>0</v>
      </c>
      <c r="H52" s="369">
        <f>IF(H23&lt;=$I$10,H23,IF(ISNUMBER(MATCH('15'!H86,$Z$4:$Z$370,0)),$Z$2,IF(ISNUMBER(MATCH('15'!H86,$BP$4:$BP$370,0)),$AO$3,IF(ISNUMBER(MATCH('15'!H86,$AO$3:$AO$368,0)),$AM$2,$Y$2))))</f>
        <v>20</v>
      </c>
      <c r="I52" s="369">
        <f>IF(I23&lt;=$I$10,I23,IF(ISNUMBER(MATCH('15'!I86,$Z$4:$Z$370,0)),$Z$2,IF(ISNUMBER(MATCH('15'!I86,$BP$4:$BP$370,0)),$AO$3,IF(ISNUMBER(MATCH('15'!I86,$AO$3:$AO$368,0)),$AM$2,$Y$2))))</f>
        <v>100</v>
      </c>
      <c r="J52" s="369">
        <f>IF(J23&lt;=$I$10,J23,IF(ISNUMBER(MATCH('15'!J86,$Z$4:$Z$370,0)),$Z$2,IF(ISNUMBER(MATCH('15'!J86,$BP$4:$BP$370,0)),$AO$3,IF(ISNUMBER(MATCH('15'!J86,$AO$3:$AO$368,0)),$AM$2,$Y$2))))</f>
        <v>95</v>
      </c>
      <c r="K52" s="369">
        <f>IF(K23&lt;=$I$10,K23,IF(ISNUMBER(MATCH('15'!K86,$Z$4:$Z$370,0)),$Z$2,IF(ISNUMBER(MATCH('15'!K86,$BP$4:$BP$370,0)),$AO$3,IF(ISNUMBER(MATCH('15'!K86,$AO$3:$AO$368,0)),$AM$2,$Y$2))))</f>
        <v>95</v>
      </c>
      <c r="L52" s="369">
        <f>IF(L23&lt;=$I$10,L23,IF(ISNUMBER(MATCH('15'!L86,$Z$4:$Z$370,0)),$Z$2,IF(ISNUMBER(MATCH('15'!L86,$BP$4:$BP$370,0)),$AO$3,IF(ISNUMBER(MATCH('15'!L86,$AO$3:$AO$368,0)),$AM$2,$Y$2))))</f>
        <v>95</v>
      </c>
      <c r="M52" s="369">
        <f>IF(M23&lt;=$I$10,M23,IF(ISNUMBER(MATCH('15'!M86,$Z$4:$Z$370,0)),$Z$2,IF(ISNUMBER(MATCH('15'!M86,$BP$4:$BP$370,0)),$AO$3,IF(ISNUMBER(MATCH('15'!M86,$AO$3:$AO$368,0)),$AM$2,$Y$2))))</f>
        <v>100</v>
      </c>
      <c r="N52" s="369">
        <f>IF(N23&lt;=$I$10,N23,IF(ISNUMBER(MATCH('15'!N86,$Z$4:$Z$370,0)),$Z$2,IF(ISNUMBER(MATCH('15'!N86,$BP$4:$BP$370,0)),$AO$3,IF(ISNUMBER(MATCH('15'!N86,$AO$3:$AO$368,0)),$AM$2,$Y$2))))</f>
        <v>20</v>
      </c>
      <c r="O52" s="369">
        <f>IF(O23&lt;=$I$10,O23,IF(ISNUMBER(MATCH('15'!O86,$Z$4:$Z$370,0)),$Z$2,IF(ISNUMBER(MATCH('15'!O86,$BP$4:$BP$370,0)),$AO$3,IF(ISNUMBER(MATCH('15'!O86,$AO$3:$AO$368,0)),$AM$2,$Y$2))))</f>
        <v>0</v>
      </c>
      <c r="P52" s="369">
        <f>IF(P23&lt;=$I$10,P23,IF(ISNUMBER(MATCH('15'!P86,$Z$4:$Z$370,0)),$Z$2,IF(ISNUMBER(MATCH('15'!P86,$BP$4:$BP$370,0)),$AO$3,IF(ISNUMBER(MATCH('15'!P86,$AO$3:$AO$368,0)),$AM$2,$Y$2))))</f>
        <v>0</v>
      </c>
      <c r="Q52" s="369">
        <f>IF(Q23&lt;=$I$10,Q23,IF(ISNUMBER(MATCH('15'!Q86,$Z$4:$Z$370,0)),$Z$2,IF(ISNUMBER(MATCH('15'!Q86,$BP$4:$BP$370,0)),$AO$3,IF(ISNUMBER(MATCH('15'!Q86,$AO$3:$AO$368,0)),$AM$2,$Y$2))))</f>
        <v>0</v>
      </c>
      <c r="R52" s="369">
        <f>IF(R23&lt;=$I$10,R23,IF(ISNUMBER(MATCH('15'!R86,$Z$4:$Z$370,0)),$Z$2,IF(ISNUMBER(MATCH('15'!R86,$BP$4:$BP$370,0)),$AO$3,IF(ISNUMBER(MATCH('15'!R86,$AO$3:$AO$368,0)),$AM$2,$Y$2))))</f>
        <v>0</v>
      </c>
      <c r="S52" s="369">
        <f>IF(S23&lt;=$I$10,S23,IF(ISNUMBER(MATCH('15'!S86,$Z$4:$Z$370,0)),$Z$2,IF(ISNUMBER(MATCH('15'!S86,$BP$4:$BP$370,0)),$AO$3,IF(ISNUMBER(MATCH('15'!S86,$AO$3:$AO$368,0)),$AM$2,$Y$2))))</f>
        <v>1</v>
      </c>
      <c r="T52" s="1"/>
      <c r="U52" s="490">
        <v>48</v>
      </c>
      <c r="V52" s="488">
        <v>0</v>
      </c>
      <c r="W52" s="488">
        <v>21</v>
      </c>
      <c r="X52" s="488">
        <v>16</v>
      </c>
      <c r="Y52" s="488">
        <v>140</v>
      </c>
      <c r="Z52" s="157" t="str">
        <f t="shared" si="1"/>
        <v>17,22</v>
      </c>
      <c r="AA52" s="5"/>
      <c r="AB52" s="517">
        <v>48</v>
      </c>
      <c r="AC52" s="517">
        <v>0</v>
      </c>
      <c r="AD52" s="517">
        <v>48</v>
      </c>
      <c r="AE52" s="517" t="s">
        <v>732</v>
      </c>
      <c r="AF52" s="354" t="s">
        <v>708</v>
      </c>
      <c r="AG52" s="354">
        <v>0.1</v>
      </c>
      <c r="AH52" s="354">
        <v>0</v>
      </c>
      <c r="AI52" s="354">
        <v>0</v>
      </c>
      <c r="AJ52" s="354">
        <v>0</v>
      </c>
      <c r="AK52" s="354">
        <v>0</v>
      </c>
      <c r="AL52" s="517">
        <v>2</v>
      </c>
      <c r="AM52" s="517">
        <v>8</v>
      </c>
      <c r="AN52" s="517">
        <v>9</v>
      </c>
      <c r="AO52" s="157" t="str">
        <f t="shared" si="2"/>
        <v>10,9</v>
      </c>
      <c r="AP52" s="291" t="str">
        <f t="shared" si="3"/>
        <v/>
      </c>
      <c r="AQ52" s="93">
        <f t="shared" si="4"/>
        <v>0</v>
      </c>
      <c r="AR52" s="93">
        <f t="shared" si="4"/>
        <v>0</v>
      </c>
      <c r="AS52" s="351"/>
      <c r="AT52" s="351"/>
      <c r="AU52" s="351"/>
      <c r="AV52" s="351"/>
      <c r="AW52" s="351"/>
      <c r="AX52" s="351"/>
      <c r="AY52" s="351"/>
      <c r="AZ52" s="351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</row>
    <row r="53" spans="1:81" ht="6.95" customHeight="1">
      <c r="A53" s="1"/>
      <c r="B53" s="492">
        <f t="shared" si="12"/>
        <v>21</v>
      </c>
      <c r="C53" s="369">
        <f>IF(C24&lt;=$I$10,C24,IF(ISNUMBER(MATCH('15'!C87,$Z$4:$Z$370,0)),$Z$2,IF(ISNUMBER(MATCH('15'!C87,$BP$4:$BP$370,0)),$AO$3,IF(ISNUMBER(MATCH('15'!C87,$AO$3:$AO$368,0)),$AM$2,$Y$2))))</f>
        <v>1</v>
      </c>
      <c r="D53" s="369">
        <f>IF(D24&lt;=$I$10,D24,IF(ISNUMBER(MATCH('15'!D87,$Z$4:$Z$370,0)),$Z$2,IF(ISNUMBER(MATCH('15'!D87,$BP$4:$BP$370,0)),$AO$3,IF(ISNUMBER(MATCH('15'!D87,$AO$3:$AO$368,0)),$AM$2,$Y$2))))</f>
        <v>0</v>
      </c>
      <c r="E53" s="369">
        <f>IF(E24&lt;=$I$10,E24,IF(ISNUMBER(MATCH('15'!E87,$Z$4:$Z$370,0)),$Z$2,IF(ISNUMBER(MATCH('15'!E87,$BP$4:$BP$370,0)),$AO$3,IF(ISNUMBER(MATCH('15'!E87,$AO$3:$AO$368,0)),$AM$2,$Y$2))))</f>
        <v>0</v>
      </c>
      <c r="F53" s="369">
        <f>IF(F24&lt;=$I$10,F24,IF(ISNUMBER(MATCH('15'!F87,$Z$4:$Z$370,0)),$Z$2,IF(ISNUMBER(MATCH('15'!F87,$BP$4:$BP$370,0)),$AO$3,IF(ISNUMBER(MATCH('15'!F87,$AO$3:$AO$368,0)),$AM$2,$Y$2))))</f>
        <v>0</v>
      </c>
      <c r="G53" s="369">
        <f>IF(G24&lt;=$I$10,G24,IF(ISNUMBER(MATCH('15'!G87,$Z$4:$Z$370,0)),$Z$2,IF(ISNUMBER(MATCH('15'!G87,$BP$4:$BP$370,0)),$AO$3,IF(ISNUMBER(MATCH('15'!G87,$AO$3:$AO$368,0)),$AM$2,$Y$2))))</f>
        <v>0</v>
      </c>
      <c r="H53" s="369">
        <f>IF(H24&lt;=$I$10,H24,IF(ISNUMBER(MATCH('15'!H87,$Z$4:$Z$370,0)),$Z$2,IF(ISNUMBER(MATCH('15'!H87,$BP$4:$BP$370,0)),$AO$3,IF(ISNUMBER(MATCH('15'!H87,$AO$3:$AO$368,0)),$AM$2,$Y$2))))</f>
        <v>20</v>
      </c>
      <c r="I53" s="369">
        <f>IF(I24&lt;=$I$10,I24,IF(ISNUMBER(MATCH('15'!I87,$Z$4:$Z$370,0)),$Z$2,IF(ISNUMBER(MATCH('15'!I87,$BP$4:$BP$370,0)),$AO$3,IF(ISNUMBER(MATCH('15'!I87,$AO$3:$AO$368,0)),$AM$2,$Y$2))))</f>
        <v>100</v>
      </c>
      <c r="J53" s="369">
        <f>IF(J24&lt;=$I$10,J24,IF(ISNUMBER(MATCH('15'!J87,$Z$4:$Z$370,0)),$Z$2,IF(ISNUMBER(MATCH('15'!J87,$BP$4:$BP$370,0)),$AO$3,IF(ISNUMBER(MATCH('15'!J87,$AO$3:$AO$368,0)),$AM$2,$Y$2))))</f>
        <v>100</v>
      </c>
      <c r="K53" s="369">
        <f>IF(K24&lt;=$I$10,K24,IF(ISNUMBER(MATCH('15'!K87,$Z$4:$Z$370,0)),$Z$2,IF(ISNUMBER(MATCH('15'!K87,$BP$4:$BP$370,0)),$AO$3,IF(ISNUMBER(MATCH('15'!K87,$AO$3:$AO$368,0)),$AM$2,$Y$2))))</f>
        <v>100</v>
      </c>
      <c r="L53" s="369">
        <f>IF(L24&lt;=$I$10,L24,IF(ISNUMBER(MATCH('15'!L87,$Z$4:$Z$370,0)),$Z$2,IF(ISNUMBER(MATCH('15'!L87,$BP$4:$BP$370,0)),$AO$3,IF(ISNUMBER(MATCH('15'!L87,$AO$3:$AO$368,0)),$AM$2,$Y$2))))</f>
        <v>100</v>
      </c>
      <c r="M53" s="369">
        <f>IF(M24&lt;=$I$10,M24,IF(ISNUMBER(MATCH('15'!M87,$Z$4:$Z$370,0)),$Z$2,IF(ISNUMBER(MATCH('15'!M87,$BP$4:$BP$370,0)),$AO$3,IF(ISNUMBER(MATCH('15'!M87,$AO$3:$AO$368,0)),$AM$2,$Y$2))))</f>
        <v>100</v>
      </c>
      <c r="N53" s="369">
        <f>IF(N24&lt;=$I$10,N24,IF(ISNUMBER(MATCH('15'!N87,$Z$4:$Z$370,0)),$Z$2,IF(ISNUMBER(MATCH('15'!N87,$BP$4:$BP$370,0)),$AO$3,IF(ISNUMBER(MATCH('15'!N87,$AO$3:$AO$368,0)),$AM$2,$Y$2))))</f>
        <v>20</v>
      </c>
      <c r="O53" s="369">
        <f>IF(O24&lt;=$I$10,O24,IF(ISNUMBER(MATCH('15'!O87,$Z$4:$Z$370,0)),$Z$2,IF(ISNUMBER(MATCH('15'!O87,$BP$4:$BP$370,0)),$AO$3,IF(ISNUMBER(MATCH('15'!O87,$AO$3:$AO$368,0)),$AM$2,$Y$2))))</f>
        <v>0</v>
      </c>
      <c r="P53" s="369">
        <f>IF(P24&lt;=$I$10,P24,IF(ISNUMBER(MATCH('15'!P87,$Z$4:$Z$370,0)),$Z$2,IF(ISNUMBER(MATCH('15'!P87,$BP$4:$BP$370,0)),$AO$3,IF(ISNUMBER(MATCH('15'!P87,$AO$3:$AO$368,0)),$AM$2,$Y$2))))</f>
        <v>0</v>
      </c>
      <c r="Q53" s="369">
        <f>IF(Q24&lt;=$I$10,Q24,IF(ISNUMBER(MATCH('15'!Q87,$Z$4:$Z$370,0)),$Z$2,IF(ISNUMBER(MATCH('15'!Q87,$BP$4:$BP$370,0)),$AO$3,IF(ISNUMBER(MATCH('15'!Q87,$AO$3:$AO$368,0)),$AM$2,$Y$2))))</f>
        <v>0</v>
      </c>
      <c r="R53" s="369">
        <f>IF(R24&lt;=$I$10,R24,IF(ISNUMBER(MATCH('15'!R87,$Z$4:$Z$370,0)),$Z$2,IF(ISNUMBER(MATCH('15'!R87,$BP$4:$BP$370,0)),$AO$3,IF(ISNUMBER(MATCH('15'!R87,$AO$3:$AO$368,0)),$AM$2,$Y$2))))</f>
        <v>0</v>
      </c>
      <c r="S53" s="369">
        <f>IF(S24&lt;=$I$10,S24,IF(ISNUMBER(MATCH('15'!S87,$Z$4:$Z$370,0)),$Z$2,IF(ISNUMBER(MATCH('15'!S87,$BP$4:$BP$370,0)),$AO$3,IF(ISNUMBER(MATCH('15'!S87,$AO$3:$AO$368,0)),$AM$2,$Y$2))))</f>
        <v>1</v>
      </c>
      <c r="T53" s="1"/>
      <c r="U53" s="490">
        <v>49</v>
      </c>
      <c r="V53" s="488">
        <v>0</v>
      </c>
      <c r="W53" s="488">
        <v>22</v>
      </c>
      <c r="X53" s="488">
        <v>16</v>
      </c>
      <c r="Y53" s="488">
        <v>140</v>
      </c>
      <c r="Z53" s="157" t="str">
        <f t="shared" si="1"/>
        <v>17,23</v>
      </c>
      <c r="AA53" s="5"/>
      <c r="AB53" s="517">
        <v>49</v>
      </c>
      <c r="AC53" s="517">
        <v>0</v>
      </c>
      <c r="AD53" s="517">
        <v>49</v>
      </c>
      <c r="AE53" s="517" t="s">
        <v>717</v>
      </c>
      <c r="AF53" s="354" t="s">
        <v>707</v>
      </c>
      <c r="AG53" s="354">
        <v>0.1</v>
      </c>
      <c r="AH53" s="354">
        <v>97</v>
      </c>
      <c r="AI53" s="354">
        <v>102</v>
      </c>
      <c r="AJ53" s="354">
        <v>250</v>
      </c>
      <c r="AK53" s="354">
        <v>500</v>
      </c>
      <c r="AL53" s="517">
        <v>1</v>
      </c>
      <c r="AM53" s="517">
        <v>9</v>
      </c>
      <c r="AN53" s="517">
        <v>6</v>
      </c>
      <c r="AO53" s="157" t="str">
        <f t="shared" si="2"/>
        <v>7,10</v>
      </c>
      <c r="AP53" s="291" t="str">
        <f t="shared" si="3"/>
        <v>H</v>
      </c>
      <c r="AQ53" s="93">
        <f t="shared" si="4"/>
        <v>398</v>
      </c>
      <c r="AR53" s="93">
        <f t="shared" si="4"/>
        <v>250</v>
      </c>
      <c r="AS53" s="351"/>
      <c r="AT53" s="351"/>
      <c r="AU53" s="351"/>
      <c r="AV53" s="351"/>
      <c r="AW53" s="351"/>
      <c r="AX53" s="351"/>
      <c r="AY53" s="351"/>
      <c r="AZ53" s="351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</row>
    <row r="54" spans="1:81" ht="6.95" customHeight="1">
      <c r="A54" s="1"/>
      <c r="B54" s="492">
        <f t="shared" si="12"/>
        <v>22</v>
      </c>
      <c r="C54" s="369">
        <f>IF(C25&lt;=$I$10,C25,IF(ISNUMBER(MATCH('15'!C88,$Z$4:$Z$370,0)),$Z$2,IF(ISNUMBER(MATCH('15'!C88,$BP$4:$BP$370,0)),$AO$3,IF(ISNUMBER(MATCH('15'!C88,$AO$3:$AO$368,0)),$AM$2,$Y$2))))</f>
        <v>1</v>
      </c>
      <c r="D54" s="369">
        <f>IF(D25&lt;=$I$10,D25,IF(ISNUMBER(MATCH('15'!D88,$Z$4:$Z$370,0)),$Z$2,IF(ISNUMBER(MATCH('15'!D88,$BP$4:$BP$370,0)),$AO$3,IF(ISNUMBER(MATCH('15'!D88,$AO$3:$AO$368,0)),$AM$2,$Y$2))))</f>
        <v>0</v>
      </c>
      <c r="E54" s="369">
        <f>IF(E25&lt;=$I$10,E25,IF(ISNUMBER(MATCH('15'!E88,$Z$4:$Z$370,0)),$Z$2,IF(ISNUMBER(MATCH('15'!E88,$BP$4:$BP$370,0)),$AO$3,IF(ISNUMBER(MATCH('15'!E88,$AO$3:$AO$368,0)),$AM$2,$Y$2))))</f>
        <v>0</v>
      </c>
      <c r="F54" s="369">
        <f>IF(F25&lt;=$I$10,F25,IF(ISNUMBER(MATCH('15'!F88,$Z$4:$Z$370,0)),$Z$2,IF(ISNUMBER(MATCH('15'!F88,$BP$4:$BP$370,0)),$AO$3,IF(ISNUMBER(MATCH('15'!F88,$AO$3:$AO$368,0)),$AM$2,$Y$2))))</f>
        <v>0</v>
      </c>
      <c r="G54" s="369">
        <f>IF(G25&lt;=$I$10,G25,IF(ISNUMBER(MATCH('15'!G88,$Z$4:$Z$370,0)),$Z$2,IF(ISNUMBER(MATCH('15'!G88,$BP$4:$BP$370,0)),$AO$3,IF(ISNUMBER(MATCH('15'!G88,$AO$3:$AO$368,0)),$AM$2,$Y$2))))</f>
        <v>0</v>
      </c>
      <c r="H54" s="369">
        <f>IF(H25&lt;=$I$10,H25,IF(ISNUMBER(MATCH('15'!H88,$Z$4:$Z$370,0)),$Z$2,IF(ISNUMBER(MATCH('15'!H88,$BP$4:$BP$370,0)),$AO$3,IF(ISNUMBER(MATCH('15'!H88,$AO$3:$AO$368,0)),$AM$2,$Y$2))))</f>
        <v>0</v>
      </c>
      <c r="I54" s="369">
        <f>IF(I25&lt;=$I$10,I25,IF(ISNUMBER(MATCH('15'!I88,$Z$4:$Z$370,0)),$Z$2,IF(ISNUMBER(MATCH('15'!I88,$BP$4:$BP$370,0)),$AO$3,IF(ISNUMBER(MATCH('15'!I88,$AO$3:$AO$368,0)),$AM$2,$Y$2))))</f>
        <v>20</v>
      </c>
      <c r="J54" s="369">
        <f>IF(J25&lt;=$I$10,J25,IF(ISNUMBER(MATCH('15'!J88,$Z$4:$Z$370,0)),$Z$2,IF(ISNUMBER(MATCH('15'!J88,$BP$4:$BP$370,0)),$AO$3,IF(ISNUMBER(MATCH('15'!J88,$AO$3:$AO$368,0)),$AM$2,$Y$2))))</f>
        <v>20</v>
      </c>
      <c r="K54" s="369">
        <f>IF(K25&lt;=$I$10,K25,IF(ISNUMBER(MATCH('15'!K88,$Z$4:$Z$370,0)),$Z$2,IF(ISNUMBER(MATCH('15'!K88,$BP$4:$BP$370,0)),$AO$3,IF(ISNUMBER(MATCH('15'!K88,$AO$3:$AO$368,0)),$AM$2,$Y$2))))</f>
        <v>20</v>
      </c>
      <c r="L54" s="369">
        <f>IF(L25&lt;=$I$10,L25,IF(ISNUMBER(MATCH('15'!L88,$Z$4:$Z$370,0)),$Z$2,IF(ISNUMBER(MATCH('15'!L88,$BP$4:$BP$370,0)),$AO$3,IF(ISNUMBER(MATCH('15'!L88,$AO$3:$AO$368,0)),$AM$2,$Y$2))))</f>
        <v>2</v>
      </c>
      <c r="M54" s="369">
        <f>IF(M25&lt;=$I$10,M25,IF(ISNUMBER(MATCH('15'!M88,$Z$4:$Z$370,0)),$Z$2,IF(ISNUMBER(MATCH('15'!M88,$BP$4:$BP$370,0)),$AO$3,IF(ISNUMBER(MATCH('15'!M88,$AO$3:$AO$368,0)),$AM$2,$Y$2))))</f>
        <v>20</v>
      </c>
      <c r="N54" s="369">
        <f>IF(N25&lt;=$I$10,N25,IF(ISNUMBER(MATCH('15'!N88,$Z$4:$Z$370,0)),$Z$2,IF(ISNUMBER(MATCH('15'!N88,$BP$4:$BP$370,0)),$AO$3,IF(ISNUMBER(MATCH('15'!N88,$AO$3:$AO$368,0)),$AM$2,$Y$2))))</f>
        <v>0</v>
      </c>
      <c r="O54" s="369">
        <f>IF(O25&lt;=$I$10,O25,IF(ISNUMBER(MATCH('15'!O88,$Z$4:$Z$370,0)),$Z$2,IF(ISNUMBER(MATCH('15'!O88,$BP$4:$BP$370,0)),$AO$3,IF(ISNUMBER(MATCH('15'!O88,$AO$3:$AO$368,0)),$AM$2,$Y$2))))</f>
        <v>0</v>
      </c>
      <c r="P54" s="369">
        <f>IF(P25&lt;=$I$10,P25,IF(ISNUMBER(MATCH('15'!P88,$Z$4:$Z$370,0)),$Z$2,IF(ISNUMBER(MATCH('15'!P88,$BP$4:$BP$370,0)),$AO$3,IF(ISNUMBER(MATCH('15'!P88,$AO$3:$AO$368,0)),$AM$2,$Y$2))))</f>
        <v>0</v>
      </c>
      <c r="Q54" s="369">
        <f>IF(Q25&lt;=$I$10,Q25,IF(ISNUMBER(MATCH('15'!Q88,$Z$4:$Z$370,0)),$Z$2,IF(ISNUMBER(MATCH('15'!Q88,$BP$4:$BP$370,0)),$AO$3,IF(ISNUMBER(MATCH('15'!Q88,$AO$3:$AO$368,0)),$AM$2,$Y$2))))</f>
        <v>0</v>
      </c>
      <c r="R54" s="369">
        <f>IF(R25&lt;=$I$10,R25,IF(ISNUMBER(MATCH('15'!R88,$Z$4:$Z$370,0)),$Z$2,IF(ISNUMBER(MATCH('15'!R88,$BP$4:$BP$370,0)),$AO$3,IF(ISNUMBER(MATCH('15'!R88,$AO$3:$AO$368,0)),$AM$2,$Y$2))))</f>
        <v>0</v>
      </c>
      <c r="S54" s="369">
        <f>IF(S25&lt;=$I$10,S25,IF(ISNUMBER(MATCH('15'!S88,$Z$4:$Z$370,0)),$Z$2,IF(ISNUMBER(MATCH('15'!S88,$BP$4:$BP$370,0)),$AO$3,IF(ISNUMBER(MATCH('15'!S88,$AO$3:$AO$368,0)),$AM$2,$Y$2))))</f>
        <v>1</v>
      </c>
      <c r="T54" s="1"/>
      <c r="U54" s="490">
        <v>50</v>
      </c>
      <c r="V54" s="488">
        <v>0</v>
      </c>
      <c r="W54" s="488">
        <v>23</v>
      </c>
      <c r="X54" s="488">
        <v>16</v>
      </c>
      <c r="Y54" s="488">
        <v>140</v>
      </c>
      <c r="Z54" s="157" t="str">
        <f t="shared" si="1"/>
        <v>17,24</v>
      </c>
      <c r="AA54" s="5"/>
      <c r="AB54" s="517">
        <v>50</v>
      </c>
      <c r="AC54" s="517">
        <v>0</v>
      </c>
      <c r="AD54" s="517">
        <v>50</v>
      </c>
      <c r="AE54" s="517" t="s">
        <v>721</v>
      </c>
      <c r="AF54" s="354" t="s">
        <v>707</v>
      </c>
      <c r="AG54" s="354">
        <v>0.1</v>
      </c>
      <c r="AH54" s="354">
        <v>97</v>
      </c>
      <c r="AI54" s="354">
        <v>102</v>
      </c>
      <c r="AJ54" s="354">
        <v>250</v>
      </c>
      <c r="AK54" s="354">
        <v>500</v>
      </c>
      <c r="AL54" s="517">
        <v>1</v>
      </c>
      <c r="AM54" s="517">
        <v>10</v>
      </c>
      <c r="AN54" s="517">
        <v>7</v>
      </c>
      <c r="AO54" s="157" t="str">
        <f t="shared" si="2"/>
        <v>8,11</v>
      </c>
      <c r="AP54" s="291" t="str">
        <f t="shared" si="3"/>
        <v>H</v>
      </c>
      <c r="AQ54" s="93">
        <f t="shared" si="4"/>
        <v>398</v>
      </c>
      <c r="AR54" s="93">
        <f t="shared" si="4"/>
        <v>250</v>
      </c>
      <c r="AS54" s="351"/>
      <c r="AT54" s="351"/>
      <c r="AU54" s="351"/>
      <c r="AV54" s="351"/>
      <c r="AW54" s="351"/>
      <c r="AX54" s="351"/>
      <c r="AY54" s="351"/>
      <c r="AZ54" s="351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</row>
    <row r="55" spans="1:81" ht="6.95" customHeight="1">
      <c r="A55" s="1"/>
      <c r="B55" s="492">
        <f t="shared" si="12"/>
        <v>23</v>
      </c>
      <c r="C55" s="369">
        <f>IF(C26&lt;=$I$10,C26,IF(ISNUMBER(MATCH('15'!C89,$Z$4:$Z$370,0)),$Z$2,IF(ISNUMBER(MATCH('15'!C89,$BP$4:$BP$370,0)),$AO$3,IF(ISNUMBER(MATCH('15'!C89,$AO$3:$AO$368,0)),$AM$2,$Y$2))))</f>
        <v>1</v>
      </c>
      <c r="D55" s="369">
        <f>IF(D26&lt;=$I$10,D26,IF(ISNUMBER(MATCH('15'!D89,$Z$4:$Z$370,0)),$Z$2,IF(ISNUMBER(MATCH('15'!D89,$BP$4:$BP$370,0)),$AO$3,IF(ISNUMBER(MATCH('15'!D89,$AO$3:$AO$368,0)),$AM$2,$Y$2))))</f>
        <v>0</v>
      </c>
      <c r="E55" s="369">
        <f>IF(E26&lt;=$I$10,E26,IF(ISNUMBER(MATCH('15'!E89,$Z$4:$Z$370,0)),$Z$2,IF(ISNUMBER(MATCH('15'!E89,$BP$4:$BP$370,0)),$AO$3,IF(ISNUMBER(MATCH('15'!E89,$AO$3:$AO$368,0)),$AM$2,$Y$2))))</f>
        <v>0</v>
      </c>
      <c r="F55" s="369">
        <f>IF(F26&lt;=$I$10,F26,IF(ISNUMBER(MATCH('15'!F89,$Z$4:$Z$370,0)),$Z$2,IF(ISNUMBER(MATCH('15'!F89,$BP$4:$BP$370,0)),$AO$3,IF(ISNUMBER(MATCH('15'!F89,$AO$3:$AO$368,0)),$AM$2,$Y$2))))</f>
        <v>0</v>
      </c>
      <c r="G55" s="369">
        <f>IF(G26&lt;=$I$10,G26,IF(ISNUMBER(MATCH('15'!G89,$Z$4:$Z$370,0)),$Z$2,IF(ISNUMBER(MATCH('15'!G89,$BP$4:$BP$370,0)),$AO$3,IF(ISNUMBER(MATCH('15'!G89,$AO$3:$AO$368,0)),$AM$2,$Y$2))))</f>
        <v>0</v>
      </c>
      <c r="H55" s="369">
        <f>IF(H26&lt;=$I$10,H26,IF(ISNUMBER(MATCH('15'!H89,$Z$4:$Z$370,0)),$Z$2,IF(ISNUMBER(MATCH('15'!H89,$BP$4:$BP$370,0)),$AO$3,IF(ISNUMBER(MATCH('15'!H89,$AO$3:$AO$368,0)),$AM$2,$Y$2))))</f>
        <v>0</v>
      </c>
      <c r="I55" s="369">
        <f>IF(I26&lt;=$I$10,I26,IF(ISNUMBER(MATCH('15'!I89,$Z$4:$Z$370,0)),$Z$2,IF(ISNUMBER(MATCH('15'!I89,$BP$4:$BP$370,0)),$AO$3,IF(ISNUMBER(MATCH('15'!I89,$AO$3:$AO$368,0)),$AM$2,$Y$2))))</f>
        <v>0</v>
      </c>
      <c r="J55" s="369">
        <f>IF(J26&lt;=$I$10,J26,IF(ISNUMBER(MATCH('15'!J89,$Z$4:$Z$370,0)),$Z$2,IF(ISNUMBER(MATCH('15'!J89,$BP$4:$BP$370,0)),$AO$3,IF(ISNUMBER(MATCH('15'!J89,$AO$3:$AO$368,0)),$AM$2,$Y$2))))</f>
        <v>0</v>
      </c>
      <c r="K55" s="369">
        <f>IF(K26&lt;=$I$10,K26,IF(ISNUMBER(MATCH('15'!K89,$Z$4:$Z$370,0)),$Z$2,IF(ISNUMBER(MATCH('15'!K89,$BP$4:$BP$370,0)),$AO$3,IF(ISNUMBER(MATCH('15'!K89,$AO$3:$AO$368,0)),$AM$2,$Y$2))))</f>
        <v>0</v>
      </c>
      <c r="L55" s="369">
        <f>IF(L26&lt;=$I$10,L26,IF(ISNUMBER(MATCH('15'!L89,$Z$4:$Z$370,0)),$Z$2,IF(ISNUMBER(MATCH('15'!L89,$BP$4:$BP$370,0)),$AO$3,IF(ISNUMBER(MATCH('15'!L89,$AO$3:$AO$368,0)),$AM$2,$Y$2))))</f>
        <v>2</v>
      </c>
      <c r="M55" s="369">
        <f>IF(M26&lt;=$I$10,M26,IF(ISNUMBER(MATCH('15'!M89,$Z$4:$Z$370,0)),$Z$2,IF(ISNUMBER(MATCH('15'!M89,$BP$4:$BP$370,0)),$AO$3,IF(ISNUMBER(MATCH('15'!M89,$AO$3:$AO$368,0)),$AM$2,$Y$2))))</f>
        <v>2</v>
      </c>
      <c r="N55" s="369">
        <f>IF(N26&lt;=$I$10,N26,IF(ISNUMBER(MATCH('15'!N89,$Z$4:$Z$370,0)),$Z$2,IF(ISNUMBER(MATCH('15'!N89,$BP$4:$BP$370,0)),$AO$3,IF(ISNUMBER(MATCH('15'!N89,$AO$3:$AO$368,0)),$AM$2,$Y$2))))</f>
        <v>2</v>
      </c>
      <c r="O55" s="369">
        <f>IF(O26&lt;=$I$10,O26,IF(ISNUMBER(MATCH('15'!O89,$Z$4:$Z$370,0)),$Z$2,IF(ISNUMBER(MATCH('15'!O89,$BP$4:$BP$370,0)),$AO$3,IF(ISNUMBER(MATCH('15'!O89,$AO$3:$AO$368,0)),$AM$2,$Y$2))))</f>
        <v>2</v>
      </c>
      <c r="P55" s="369">
        <f>IF(P26&lt;=$I$10,P26,IF(ISNUMBER(MATCH('15'!P89,$Z$4:$Z$370,0)),$Z$2,IF(ISNUMBER(MATCH('15'!P89,$BP$4:$BP$370,0)),$AO$3,IF(ISNUMBER(MATCH('15'!P89,$AO$3:$AO$368,0)),$AM$2,$Y$2))))</f>
        <v>2</v>
      </c>
      <c r="Q55" s="369">
        <f>IF(Q26&lt;=$I$10,Q26,IF(ISNUMBER(MATCH('15'!Q89,$Z$4:$Z$370,0)),$Z$2,IF(ISNUMBER(MATCH('15'!Q89,$BP$4:$BP$370,0)),$AO$3,IF(ISNUMBER(MATCH('15'!Q89,$AO$3:$AO$368,0)),$AM$2,$Y$2))))</f>
        <v>2</v>
      </c>
      <c r="R55" s="369">
        <f>IF(R26&lt;=$I$10,R26,IF(ISNUMBER(MATCH('15'!R89,$Z$4:$Z$370,0)),$Z$2,IF(ISNUMBER(MATCH('15'!R89,$BP$4:$BP$370,0)),$AO$3,IF(ISNUMBER(MATCH('15'!R89,$AO$3:$AO$368,0)),$AM$2,$Y$2))))</f>
        <v>2</v>
      </c>
      <c r="S55" s="369">
        <f>IF(S26&lt;=$I$10,S26,IF(ISNUMBER(MATCH('15'!S89,$Z$4:$Z$370,0)),$Z$2,IF(ISNUMBER(MATCH('15'!S89,$BP$4:$BP$370,0)),$AO$3,IF(ISNUMBER(MATCH('15'!S89,$AO$3:$AO$368,0)),$AM$2,$Y$2))))</f>
        <v>1</v>
      </c>
      <c r="T55" s="1"/>
      <c r="U55" s="490">
        <v>51</v>
      </c>
      <c r="V55" s="488">
        <v>0</v>
      </c>
      <c r="W55" s="488">
        <v>24</v>
      </c>
      <c r="X55" s="488">
        <v>16</v>
      </c>
      <c r="Y55" s="488">
        <v>140</v>
      </c>
      <c r="Z55" s="157" t="str">
        <f t="shared" si="1"/>
        <v>17,25</v>
      </c>
      <c r="AA55" s="5"/>
      <c r="AB55" s="517">
        <v>51</v>
      </c>
      <c r="AC55" s="517">
        <v>0</v>
      </c>
      <c r="AD55" s="517">
        <v>51</v>
      </c>
      <c r="AE55" s="517" t="s">
        <v>733</v>
      </c>
      <c r="AF55" s="354" t="s">
        <v>708</v>
      </c>
      <c r="AG55" s="354">
        <v>0.1</v>
      </c>
      <c r="AH55" s="354">
        <v>0</v>
      </c>
      <c r="AI55" s="354">
        <v>0</v>
      </c>
      <c r="AJ55" s="354">
        <v>0</v>
      </c>
      <c r="AK55" s="354">
        <v>0</v>
      </c>
      <c r="AL55" s="517">
        <v>2</v>
      </c>
      <c r="AM55" s="517">
        <v>9</v>
      </c>
      <c r="AN55" s="517">
        <v>7</v>
      </c>
      <c r="AO55" s="157" t="str">
        <f t="shared" si="2"/>
        <v>8,10</v>
      </c>
      <c r="AP55" s="291" t="str">
        <f t="shared" si="3"/>
        <v/>
      </c>
      <c r="AQ55" s="93">
        <f t="shared" si="4"/>
        <v>0</v>
      </c>
      <c r="AR55" s="93">
        <f t="shared" si="4"/>
        <v>0</v>
      </c>
      <c r="AS55" s="351"/>
      <c r="AT55" s="351"/>
      <c r="AU55" s="351"/>
      <c r="AV55" s="351"/>
      <c r="AW55" s="351"/>
      <c r="AX55" s="351"/>
      <c r="AY55" s="351"/>
      <c r="AZ55" s="351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</row>
    <row r="56" spans="1:81" ht="6.95" customHeight="1">
      <c r="A56" s="1"/>
      <c r="B56" s="492">
        <f t="shared" si="12"/>
        <v>24</v>
      </c>
      <c r="C56" s="369">
        <f>IF(C27&lt;=$I$10,C27,IF(ISNUMBER(MATCH('15'!C90,$Z$4:$Z$370,0)),$Z$2,IF(ISNUMBER(MATCH('15'!C90,$BP$4:$BP$370,0)),$AO$3,IF(ISNUMBER(MATCH('15'!C90,$AO$3:$AO$368,0)),$AM$2,$Y$2))))</f>
        <v>1</v>
      </c>
      <c r="D56" s="369">
        <f>IF(D27&lt;=$I$10,D27,IF(ISNUMBER(MATCH('15'!D90,$Z$4:$Z$370,0)),$Z$2,IF(ISNUMBER(MATCH('15'!D90,$BP$4:$BP$370,0)),$AO$3,IF(ISNUMBER(MATCH('15'!D90,$AO$3:$AO$368,0)),$AM$2,$Y$2))))</f>
        <v>0</v>
      </c>
      <c r="E56" s="369">
        <f>IF(E27&lt;=$I$10,E27,IF(ISNUMBER(MATCH('15'!E90,$Z$4:$Z$370,0)),$Z$2,IF(ISNUMBER(MATCH('15'!E90,$BP$4:$BP$370,0)),$AO$3,IF(ISNUMBER(MATCH('15'!E90,$AO$3:$AO$368,0)),$AM$2,$Y$2))))</f>
        <v>0</v>
      </c>
      <c r="F56" s="369">
        <f>IF(F27&lt;=$I$10,F27,IF(ISNUMBER(MATCH('15'!F90,$Z$4:$Z$370,0)),$Z$2,IF(ISNUMBER(MATCH('15'!F90,$BP$4:$BP$370,0)),$AO$3,IF(ISNUMBER(MATCH('15'!F90,$AO$3:$AO$368,0)),$AM$2,$Y$2))))</f>
        <v>0</v>
      </c>
      <c r="G56" s="369">
        <f>IF(G27&lt;=$I$10,G27,IF(ISNUMBER(MATCH('15'!G90,$Z$4:$Z$370,0)),$Z$2,IF(ISNUMBER(MATCH('15'!G90,$BP$4:$BP$370,0)),$AO$3,IF(ISNUMBER(MATCH('15'!G90,$AO$3:$AO$368,0)),$AM$2,$Y$2))))</f>
        <v>0</v>
      </c>
      <c r="H56" s="369">
        <f>IF(H27&lt;=$I$10,H27,IF(ISNUMBER(MATCH('15'!H90,$Z$4:$Z$370,0)),$Z$2,IF(ISNUMBER(MATCH('15'!H90,$BP$4:$BP$370,0)),$AO$3,IF(ISNUMBER(MATCH('15'!H90,$AO$3:$AO$368,0)),$AM$2,$Y$2))))</f>
        <v>0</v>
      </c>
      <c r="I56" s="369">
        <f>IF(I27&lt;=$I$10,I27,IF(ISNUMBER(MATCH('15'!I90,$Z$4:$Z$370,0)),$Z$2,IF(ISNUMBER(MATCH('15'!I90,$BP$4:$BP$370,0)),$AO$3,IF(ISNUMBER(MATCH('15'!I90,$AO$3:$AO$368,0)),$AM$2,$Y$2))))</f>
        <v>0</v>
      </c>
      <c r="J56" s="369">
        <f>IF(J27&lt;=$I$10,J27,IF(ISNUMBER(MATCH('15'!J90,$Z$4:$Z$370,0)),$Z$2,IF(ISNUMBER(MATCH('15'!J90,$BP$4:$BP$370,0)),$AO$3,IF(ISNUMBER(MATCH('15'!J90,$AO$3:$AO$368,0)),$AM$2,$Y$2))))</f>
        <v>0</v>
      </c>
      <c r="K56" s="369">
        <f>IF(K27&lt;=$I$10,K27,IF(ISNUMBER(MATCH('15'!K90,$Z$4:$Z$370,0)),$Z$2,IF(ISNUMBER(MATCH('15'!K90,$BP$4:$BP$370,0)),$AO$3,IF(ISNUMBER(MATCH('15'!K90,$AO$3:$AO$368,0)),$AM$2,$Y$2))))</f>
        <v>0</v>
      </c>
      <c r="L56" s="369">
        <f>IF(L27&lt;=$I$10,L27,IF(ISNUMBER(MATCH('15'!L90,$Z$4:$Z$370,0)),$Z$2,IF(ISNUMBER(MATCH('15'!L90,$BP$4:$BP$370,0)),$AO$3,IF(ISNUMBER(MATCH('15'!L90,$AO$3:$AO$368,0)),$AM$2,$Y$2))))</f>
        <v>0</v>
      </c>
      <c r="M56" s="369">
        <f>IF(M27&lt;=$I$10,M27,IF(ISNUMBER(MATCH('15'!M90,$Z$4:$Z$370,0)),$Z$2,IF(ISNUMBER(MATCH('15'!M90,$BP$4:$BP$370,0)),$AO$3,IF(ISNUMBER(MATCH('15'!M90,$AO$3:$AO$368,0)),$AM$2,$Y$2))))</f>
        <v>0</v>
      </c>
      <c r="N56" s="369">
        <f>IF(N27&lt;=$I$10,N27,IF(ISNUMBER(MATCH('15'!N90,$Z$4:$Z$370,0)),$Z$2,IF(ISNUMBER(MATCH('15'!N90,$BP$4:$BP$370,0)),$AO$3,IF(ISNUMBER(MATCH('15'!N90,$AO$3:$AO$368,0)),$AM$2,$Y$2))))</f>
        <v>0</v>
      </c>
      <c r="O56" s="369">
        <f>IF(O27&lt;=$I$10,O27,IF(ISNUMBER(MATCH('15'!O90,$Z$4:$Z$370,0)),$Z$2,IF(ISNUMBER(MATCH('15'!O90,$BP$4:$BP$370,0)),$AO$3,IF(ISNUMBER(MATCH('15'!O90,$AO$3:$AO$368,0)),$AM$2,$Y$2))))</f>
        <v>0</v>
      </c>
      <c r="P56" s="369">
        <f>IF(P27&lt;=$I$10,P27,IF(ISNUMBER(MATCH('15'!P90,$Z$4:$Z$370,0)),$Z$2,IF(ISNUMBER(MATCH('15'!P90,$BP$4:$BP$370,0)),$AO$3,IF(ISNUMBER(MATCH('15'!P90,$AO$3:$AO$368,0)),$AM$2,$Y$2))))</f>
        <v>0</v>
      </c>
      <c r="Q56" s="369">
        <f>IF(Q27&lt;=$I$10,Q27,IF(ISNUMBER(MATCH('15'!Q90,$Z$4:$Z$370,0)),$Z$2,IF(ISNUMBER(MATCH('15'!Q90,$BP$4:$BP$370,0)),$AO$3,IF(ISNUMBER(MATCH('15'!Q90,$AO$3:$AO$368,0)),$AM$2,$Y$2))))</f>
        <v>0</v>
      </c>
      <c r="R56" s="369">
        <f>IF(R27&lt;=$I$10,R27,IF(ISNUMBER(MATCH('15'!R90,$Z$4:$Z$370,0)),$Z$2,IF(ISNUMBER(MATCH('15'!R90,$BP$4:$BP$370,0)),$AO$3,IF(ISNUMBER(MATCH('15'!R90,$AO$3:$AO$368,0)),$AM$2,$Y$2))))</f>
        <v>0</v>
      </c>
      <c r="S56" s="369">
        <f>IF(S27&lt;=$I$10,S27,IF(ISNUMBER(MATCH('15'!S90,$Z$4:$Z$370,0)),$Z$2,IF(ISNUMBER(MATCH('15'!S90,$BP$4:$BP$370,0)),$AO$3,IF(ISNUMBER(MATCH('15'!S90,$AO$3:$AO$368,0)),$AM$2,$Y$2))))</f>
        <v>1</v>
      </c>
      <c r="T56" s="1"/>
      <c r="U56" s="490">
        <v>52</v>
      </c>
      <c r="V56" s="488">
        <v>0</v>
      </c>
      <c r="W56" s="488">
        <v>25</v>
      </c>
      <c r="X56" s="488">
        <v>16</v>
      </c>
      <c r="Y56" s="488">
        <v>140</v>
      </c>
      <c r="Z56" s="157" t="str">
        <f t="shared" si="1"/>
        <v>17,26</v>
      </c>
      <c r="AA56" s="5"/>
      <c r="AB56" s="517">
        <v>52</v>
      </c>
      <c r="AC56" s="517">
        <v>0</v>
      </c>
      <c r="AD56" s="517">
        <v>52</v>
      </c>
      <c r="AE56" s="517" t="s">
        <v>365</v>
      </c>
      <c r="AF56" s="354" t="s">
        <v>707</v>
      </c>
      <c r="AG56" s="354">
        <v>0.1</v>
      </c>
      <c r="AH56" s="354">
        <v>97</v>
      </c>
      <c r="AI56" s="354">
        <v>102</v>
      </c>
      <c r="AJ56" s="354">
        <v>250</v>
      </c>
      <c r="AK56" s="354">
        <v>500</v>
      </c>
      <c r="AL56" s="517">
        <v>1</v>
      </c>
      <c r="AM56" s="517">
        <v>10</v>
      </c>
      <c r="AN56" s="517">
        <v>8</v>
      </c>
      <c r="AO56" s="157" t="str">
        <f t="shared" si="2"/>
        <v>9,11</v>
      </c>
      <c r="AP56" s="291" t="str">
        <f t="shared" si="3"/>
        <v>H</v>
      </c>
      <c r="AQ56" s="93">
        <f t="shared" si="4"/>
        <v>398</v>
      </c>
      <c r="AR56" s="93">
        <f t="shared" si="4"/>
        <v>250</v>
      </c>
      <c r="AS56" s="351"/>
      <c r="AT56" s="351"/>
      <c r="AU56" s="351"/>
      <c r="AV56" s="351"/>
      <c r="AW56" s="351"/>
      <c r="AX56" s="351"/>
      <c r="AY56" s="351"/>
      <c r="AZ56" s="351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</row>
    <row r="57" spans="1:81" ht="6.95" customHeight="1">
      <c r="A57" s="1"/>
      <c r="B57" s="492">
        <f t="shared" si="12"/>
        <v>25</v>
      </c>
      <c r="C57" s="369">
        <f>IF(C28&lt;=$I$10,C28,IF(ISNUMBER(MATCH('15'!C91,$Z$4:$Z$370,0)),$Z$2,IF(ISNUMBER(MATCH('15'!C91,$BP$4:$BP$370,0)),$AO$3,IF(ISNUMBER(MATCH('15'!C91,$AO$3:$AO$368,0)),$AM$2,$Y$2))))</f>
        <v>1</v>
      </c>
      <c r="D57" s="369">
        <f>IF(D28&lt;=$I$10,D28,IF(ISNUMBER(MATCH('15'!D91,$Z$4:$Z$370,0)),$Z$2,IF(ISNUMBER(MATCH('15'!D91,$BP$4:$BP$370,0)),$AO$3,IF(ISNUMBER(MATCH('15'!D91,$AO$3:$AO$368,0)),$AM$2,$Y$2))))</f>
        <v>0</v>
      </c>
      <c r="E57" s="369">
        <f>IF(E28&lt;=$I$10,E28,IF(ISNUMBER(MATCH('15'!E91,$Z$4:$Z$370,0)),$Z$2,IF(ISNUMBER(MATCH('15'!E91,$BP$4:$BP$370,0)),$AO$3,IF(ISNUMBER(MATCH('15'!E91,$AO$3:$AO$368,0)),$AM$2,$Y$2))))</f>
        <v>0</v>
      </c>
      <c r="F57" s="369">
        <f>IF(F28&lt;=$I$10,F28,IF(ISNUMBER(MATCH('15'!F91,$Z$4:$Z$370,0)),$Z$2,IF(ISNUMBER(MATCH('15'!F91,$BP$4:$BP$370,0)),$AO$3,IF(ISNUMBER(MATCH('15'!F91,$AO$3:$AO$368,0)),$AM$2,$Y$2))))</f>
        <v>0</v>
      </c>
      <c r="G57" s="369">
        <f>IF(G28&lt;=$I$10,G28,IF(ISNUMBER(MATCH('15'!G91,$Z$4:$Z$370,0)),$Z$2,IF(ISNUMBER(MATCH('15'!G91,$BP$4:$BP$370,0)),$AO$3,IF(ISNUMBER(MATCH('15'!G91,$AO$3:$AO$368,0)),$AM$2,$Y$2))))</f>
        <v>0</v>
      </c>
      <c r="H57" s="369">
        <f>IF(H28&lt;=$I$10,H28,IF(ISNUMBER(MATCH('15'!H91,$Z$4:$Z$370,0)),$Z$2,IF(ISNUMBER(MATCH('15'!H91,$BP$4:$BP$370,0)),$AO$3,IF(ISNUMBER(MATCH('15'!H91,$AO$3:$AO$368,0)),$AM$2,$Y$2))))</f>
        <v>0</v>
      </c>
      <c r="I57" s="369">
        <f>IF(I28&lt;=$I$10,I28,IF(ISNUMBER(MATCH('15'!I91,$Z$4:$Z$370,0)),$Z$2,IF(ISNUMBER(MATCH('15'!I91,$BP$4:$BP$370,0)),$AO$3,IF(ISNUMBER(MATCH('15'!I91,$AO$3:$AO$368,0)),$AM$2,$Y$2))))</f>
        <v>0</v>
      </c>
      <c r="J57" s="369">
        <f>IF(J28&lt;=$I$10,J28,IF(ISNUMBER(MATCH('15'!J91,$Z$4:$Z$370,0)),$Z$2,IF(ISNUMBER(MATCH('15'!J91,$BP$4:$BP$370,0)),$AO$3,IF(ISNUMBER(MATCH('15'!J91,$AO$3:$AO$368,0)),$AM$2,$Y$2))))</f>
        <v>0</v>
      </c>
      <c r="K57" s="369">
        <f>IF(K28&lt;=$I$10,K28,IF(ISNUMBER(MATCH('15'!K91,$Z$4:$Z$370,0)),$Z$2,IF(ISNUMBER(MATCH('15'!K91,$BP$4:$BP$370,0)),$AO$3,IF(ISNUMBER(MATCH('15'!K91,$AO$3:$AO$368,0)),$AM$2,$Y$2))))</f>
        <v>0</v>
      </c>
      <c r="L57" s="369">
        <f>IF(L28&lt;=$I$10,L28,IF(ISNUMBER(MATCH('15'!L91,$Z$4:$Z$370,0)),$Z$2,IF(ISNUMBER(MATCH('15'!L91,$BP$4:$BP$370,0)),$AO$3,IF(ISNUMBER(MATCH('15'!L91,$AO$3:$AO$368,0)),$AM$2,$Y$2))))</f>
        <v>0</v>
      </c>
      <c r="M57" s="369">
        <f>IF(M28&lt;=$I$10,M28,IF(ISNUMBER(MATCH('15'!M91,$Z$4:$Z$370,0)),$Z$2,IF(ISNUMBER(MATCH('15'!M91,$BP$4:$BP$370,0)),$AO$3,IF(ISNUMBER(MATCH('15'!M91,$AO$3:$AO$368,0)),$AM$2,$Y$2))))</f>
        <v>0</v>
      </c>
      <c r="N57" s="369">
        <f>IF(N28&lt;=$I$10,N28,IF(ISNUMBER(MATCH('15'!N91,$Z$4:$Z$370,0)),$Z$2,IF(ISNUMBER(MATCH('15'!N91,$BP$4:$BP$370,0)),$AO$3,IF(ISNUMBER(MATCH('15'!N91,$AO$3:$AO$368,0)),$AM$2,$Y$2))))</f>
        <v>0</v>
      </c>
      <c r="O57" s="369">
        <f>IF(O28&lt;=$I$10,O28,IF(ISNUMBER(MATCH('15'!O91,$Z$4:$Z$370,0)),$Z$2,IF(ISNUMBER(MATCH('15'!O91,$BP$4:$BP$370,0)),$AO$3,IF(ISNUMBER(MATCH('15'!O91,$AO$3:$AO$368,0)),$AM$2,$Y$2))))</f>
        <v>0</v>
      </c>
      <c r="P57" s="369">
        <f>IF(P28&lt;=$I$10,P28,IF(ISNUMBER(MATCH('15'!P91,$Z$4:$Z$370,0)),$Z$2,IF(ISNUMBER(MATCH('15'!P91,$BP$4:$BP$370,0)),$AO$3,IF(ISNUMBER(MATCH('15'!P91,$AO$3:$AO$368,0)),$AM$2,$Y$2))))</f>
        <v>0</v>
      </c>
      <c r="Q57" s="369">
        <f>IF(Q28&lt;=$I$10,Q28,IF(ISNUMBER(MATCH('15'!Q91,$Z$4:$Z$370,0)),$Z$2,IF(ISNUMBER(MATCH('15'!Q91,$BP$4:$BP$370,0)),$AO$3,IF(ISNUMBER(MATCH('15'!Q91,$AO$3:$AO$368,0)),$AM$2,$Y$2))))</f>
        <v>0</v>
      </c>
      <c r="R57" s="369">
        <f>IF(R28&lt;=$I$10,R28,IF(ISNUMBER(MATCH('15'!R91,$Z$4:$Z$370,0)),$Z$2,IF(ISNUMBER(MATCH('15'!R91,$BP$4:$BP$370,0)),$AO$3,IF(ISNUMBER(MATCH('15'!R91,$AO$3:$AO$368,0)),$AM$2,$Y$2))))</f>
        <v>0</v>
      </c>
      <c r="S57" s="369">
        <f>IF(S28&lt;=$I$10,S28,IF(ISNUMBER(MATCH('15'!S91,$Z$4:$Z$370,0)),$Z$2,IF(ISNUMBER(MATCH('15'!S91,$BP$4:$BP$370,0)),$AO$3,IF(ISNUMBER(MATCH('15'!S91,$AO$3:$AO$368,0)),$AM$2,$Y$2))))</f>
        <v>1</v>
      </c>
      <c r="T57" s="1"/>
      <c r="U57" s="490">
        <v>53</v>
      </c>
      <c r="V57" s="488">
        <v>0</v>
      </c>
      <c r="W57" s="488">
        <v>26</v>
      </c>
      <c r="X57" s="488">
        <v>16</v>
      </c>
      <c r="Y57" s="488">
        <v>140</v>
      </c>
      <c r="Z57" s="157" t="str">
        <f t="shared" si="1"/>
        <v>17,27</v>
      </c>
      <c r="AA57" s="5"/>
      <c r="AB57" s="517">
        <v>53</v>
      </c>
      <c r="AC57" s="517">
        <v>0</v>
      </c>
      <c r="AD57" s="517">
        <v>53</v>
      </c>
      <c r="AE57" s="517" t="s">
        <v>734</v>
      </c>
      <c r="AF57" s="354" t="s">
        <v>708</v>
      </c>
      <c r="AG57" s="354">
        <v>0.1</v>
      </c>
      <c r="AH57" s="354">
        <v>0</v>
      </c>
      <c r="AI57" s="354">
        <v>0</v>
      </c>
      <c r="AJ57" s="354">
        <v>0</v>
      </c>
      <c r="AK57" s="354">
        <v>0</v>
      </c>
      <c r="AL57" s="517">
        <v>2</v>
      </c>
      <c r="AM57" s="517">
        <v>9</v>
      </c>
      <c r="AN57" s="517">
        <v>8</v>
      </c>
      <c r="AO57" s="157" t="str">
        <f t="shared" si="2"/>
        <v>9,10</v>
      </c>
      <c r="AP57" s="291" t="str">
        <f t="shared" si="3"/>
        <v/>
      </c>
      <c r="AQ57" s="93">
        <f t="shared" si="4"/>
        <v>0</v>
      </c>
      <c r="AR57" s="93">
        <f t="shared" si="4"/>
        <v>0</v>
      </c>
      <c r="AS57" s="351"/>
      <c r="AT57" s="512" t="s">
        <v>806</v>
      </c>
      <c r="AU57" s="349"/>
      <c r="AV57" s="349">
        <v>130</v>
      </c>
      <c r="AW57" s="349">
        <f>AV57</f>
        <v>130</v>
      </c>
      <c r="AX57" s="351"/>
      <c r="AY57" s="351"/>
      <c r="AZ57" s="351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</row>
    <row r="58" spans="1:81" ht="6.95" customHeight="1">
      <c r="A58" s="1"/>
      <c r="B58" s="492">
        <f t="shared" si="12"/>
        <v>26</v>
      </c>
      <c r="C58" s="369">
        <f>IF(C29&lt;=$I$10,C29,IF(ISNUMBER(MATCH('15'!C92,$Z$4:$Z$370,0)),$Z$2,IF(ISNUMBER(MATCH('15'!C92,$BP$4:$BP$370,0)),$AO$3,IF(ISNUMBER(MATCH('15'!C92,$AO$3:$AO$368,0)),$AM$2,$Y$2))))</f>
        <v>1</v>
      </c>
      <c r="D58" s="369">
        <f>IF(D29&lt;=$I$10,D29,IF(ISNUMBER(MATCH('15'!D92,$Z$4:$Z$370,0)),$Z$2,IF(ISNUMBER(MATCH('15'!D92,$BP$4:$BP$370,0)),$AO$3,IF(ISNUMBER(MATCH('15'!D92,$AO$3:$AO$368,0)),$AM$2,$Y$2))))</f>
        <v>0</v>
      </c>
      <c r="E58" s="369">
        <f>IF(E29&lt;=$I$10,E29,IF(ISNUMBER(MATCH('15'!E92,$Z$4:$Z$370,0)),$Z$2,IF(ISNUMBER(MATCH('15'!E92,$BP$4:$BP$370,0)),$AO$3,IF(ISNUMBER(MATCH('15'!E92,$AO$3:$AO$368,0)),$AM$2,$Y$2))))</f>
        <v>0</v>
      </c>
      <c r="F58" s="369">
        <f>IF(F29&lt;=$I$10,F29,IF(ISNUMBER(MATCH('15'!F92,$Z$4:$Z$370,0)),$Z$2,IF(ISNUMBER(MATCH('15'!F92,$BP$4:$BP$370,0)),$AO$3,IF(ISNUMBER(MATCH('15'!F92,$AO$3:$AO$368,0)),$AM$2,$Y$2))))</f>
        <v>0</v>
      </c>
      <c r="G58" s="369">
        <f>IF(G29&lt;=$I$10,G29,IF(ISNUMBER(MATCH('15'!G92,$Z$4:$Z$370,0)),$Z$2,IF(ISNUMBER(MATCH('15'!G92,$BP$4:$BP$370,0)),$AO$3,IF(ISNUMBER(MATCH('15'!G92,$AO$3:$AO$368,0)),$AM$2,$Y$2))))</f>
        <v>0</v>
      </c>
      <c r="H58" s="369">
        <f>IF(H29&lt;=$I$10,H29,IF(ISNUMBER(MATCH('15'!H92,$Z$4:$Z$370,0)),$Z$2,IF(ISNUMBER(MATCH('15'!H92,$BP$4:$BP$370,0)),$AO$3,IF(ISNUMBER(MATCH('15'!H92,$AO$3:$AO$368,0)),$AM$2,$Y$2))))</f>
        <v>0</v>
      </c>
      <c r="I58" s="369">
        <f>IF(I29&lt;=$I$10,I29,IF(ISNUMBER(MATCH('15'!I92,$Z$4:$Z$370,0)),$Z$2,IF(ISNUMBER(MATCH('15'!I92,$BP$4:$BP$370,0)),$AO$3,IF(ISNUMBER(MATCH('15'!I92,$AO$3:$AO$368,0)),$AM$2,$Y$2))))</f>
        <v>0</v>
      </c>
      <c r="J58" s="369">
        <f>IF(J29&lt;=$I$10,J29,IF(ISNUMBER(MATCH('15'!J92,$Z$4:$Z$370,0)),$Z$2,IF(ISNUMBER(MATCH('15'!J92,$BP$4:$BP$370,0)),$AO$3,IF(ISNUMBER(MATCH('15'!J92,$AO$3:$AO$368,0)),$AM$2,$Y$2))))</f>
        <v>0</v>
      </c>
      <c r="K58" s="369">
        <f>IF(K29&lt;=$I$10,K29,IF(ISNUMBER(MATCH('15'!K92,$Z$4:$Z$370,0)),$Z$2,IF(ISNUMBER(MATCH('15'!K92,$BP$4:$BP$370,0)),$AO$3,IF(ISNUMBER(MATCH('15'!K92,$AO$3:$AO$368,0)),$AM$2,$Y$2))))</f>
        <v>0</v>
      </c>
      <c r="L58" s="369">
        <f>IF(L29&lt;=$I$10,L29,IF(ISNUMBER(MATCH('15'!L92,$Z$4:$Z$370,0)),$Z$2,IF(ISNUMBER(MATCH('15'!L92,$BP$4:$BP$370,0)),$AO$3,IF(ISNUMBER(MATCH('15'!L92,$AO$3:$AO$368,0)),$AM$2,$Y$2))))</f>
        <v>0</v>
      </c>
      <c r="M58" s="369">
        <f>IF(M29&lt;=$I$10,M29,IF(ISNUMBER(MATCH('15'!M92,$Z$4:$Z$370,0)),$Z$2,IF(ISNUMBER(MATCH('15'!M92,$BP$4:$BP$370,0)),$AO$3,IF(ISNUMBER(MATCH('15'!M92,$AO$3:$AO$368,0)),$AM$2,$Y$2))))</f>
        <v>0</v>
      </c>
      <c r="N58" s="369">
        <f>IF(N29&lt;=$I$10,N29,IF(ISNUMBER(MATCH('15'!N92,$Z$4:$Z$370,0)),$Z$2,IF(ISNUMBER(MATCH('15'!N92,$BP$4:$BP$370,0)),$AO$3,IF(ISNUMBER(MATCH('15'!N92,$AO$3:$AO$368,0)),$AM$2,$Y$2))))</f>
        <v>0</v>
      </c>
      <c r="O58" s="369">
        <f>IF(O29&lt;=$I$10,O29,IF(ISNUMBER(MATCH('15'!O92,$Z$4:$Z$370,0)),$Z$2,IF(ISNUMBER(MATCH('15'!O92,$BP$4:$BP$370,0)),$AO$3,IF(ISNUMBER(MATCH('15'!O92,$AO$3:$AO$368,0)),$AM$2,$Y$2))))</f>
        <v>0</v>
      </c>
      <c r="P58" s="369">
        <f>IF(P29&lt;=$I$10,P29,IF(ISNUMBER(MATCH('15'!P92,$Z$4:$Z$370,0)),$Z$2,IF(ISNUMBER(MATCH('15'!P92,$BP$4:$BP$370,0)),$AO$3,IF(ISNUMBER(MATCH('15'!P92,$AO$3:$AO$368,0)),$AM$2,$Y$2))))</f>
        <v>0</v>
      </c>
      <c r="Q58" s="369">
        <f>IF(Q29&lt;=$I$10,Q29,IF(ISNUMBER(MATCH('15'!Q92,$Z$4:$Z$370,0)),$Z$2,IF(ISNUMBER(MATCH('15'!Q92,$BP$4:$BP$370,0)),$AO$3,IF(ISNUMBER(MATCH('15'!Q92,$AO$3:$AO$368,0)),$AM$2,$Y$2))))</f>
        <v>0</v>
      </c>
      <c r="R58" s="369">
        <f>IF(R29&lt;=$I$10,R29,IF(ISNUMBER(MATCH('15'!R92,$Z$4:$Z$370,0)),$Z$2,IF(ISNUMBER(MATCH('15'!R92,$BP$4:$BP$370,0)),$AO$3,IF(ISNUMBER(MATCH('15'!R92,$AO$3:$AO$368,0)),$AM$2,$Y$2))))</f>
        <v>0</v>
      </c>
      <c r="S58" s="369">
        <f>IF(S29&lt;=$I$10,S29,IF(ISNUMBER(MATCH('15'!S92,$Z$4:$Z$370,0)),$Z$2,IF(ISNUMBER(MATCH('15'!S92,$BP$4:$BP$370,0)),$AO$3,IF(ISNUMBER(MATCH('15'!S92,$AO$3:$AO$368,0)),$AM$2,$Y$2))))</f>
        <v>1</v>
      </c>
      <c r="T58" s="1"/>
      <c r="U58" s="490">
        <v>54</v>
      </c>
      <c r="V58" s="488">
        <v>1</v>
      </c>
      <c r="W58" s="488">
        <v>0</v>
      </c>
      <c r="X58" s="488">
        <v>0</v>
      </c>
      <c r="Y58" s="488">
        <v>160</v>
      </c>
      <c r="Z58" s="157" t="str">
        <f t="shared" si="1"/>
        <v>1,1</v>
      </c>
      <c r="AA58" s="5"/>
      <c r="AB58" s="517">
        <v>54</v>
      </c>
      <c r="AC58" s="517">
        <v>0</v>
      </c>
      <c r="AD58" s="517">
        <v>54</v>
      </c>
      <c r="AE58" s="517" t="s">
        <v>719</v>
      </c>
      <c r="AF58" s="354" t="s">
        <v>707</v>
      </c>
      <c r="AG58" s="354">
        <v>0.1</v>
      </c>
      <c r="AH58" s="354">
        <v>97</v>
      </c>
      <c r="AI58" s="354">
        <v>102</v>
      </c>
      <c r="AJ58" s="354">
        <v>250</v>
      </c>
      <c r="AK58" s="354">
        <v>500</v>
      </c>
      <c r="AL58" s="517">
        <v>1</v>
      </c>
      <c r="AM58" s="517">
        <v>9</v>
      </c>
      <c r="AN58" s="517">
        <v>10</v>
      </c>
      <c r="AO58" s="157" t="str">
        <f t="shared" si="2"/>
        <v>11,10</v>
      </c>
      <c r="AP58" s="291" t="str">
        <f t="shared" si="3"/>
        <v>H</v>
      </c>
      <c r="AQ58" s="93">
        <f t="shared" si="4"/>
        <v>398</v>
      </c>
      <c r="AR58" s="93">
        <f t="shared" si="4"/>
        <v>250</v>
      </c>
      <c r="AS58" s="351"/>
      <c r="AT58" s="351"/>
      <c r="AU58" s="351" t="s">
        <v>745</v>
      </c>
      <c r="AV58" s="322">
        <f>MAX($C$4:$S$30)</f>
        <v>160</v>
      </c>
      <c r="AW58" s="351">
        <f>AV58</f>
        <v>160</v>
      </c>
      <c r="AX58" s="351"/>
      <c r="AY58" s="351"/>
      <c r="AZ58" s="351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</row>
    <row r="59" spans="1:81" ht="6.95" customHeight="1">
      <c r="A59" s="1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1"/>
      <c r="U59" s="490">
        <v>55</v>
      </c>
      <c r="V59" s="488">
        <v>1</v>
      </c>
      <c r="W59" s="488">
        <v>1</v>
      </c>
      <c r="X59" s="488">
        <v>0</v>
      </c>
      <c r="Y59" s="488">
        <v>160</v>
      </c>
      <c r="Z59" s="157" t="str">
        <f t="shared" si="1"/>
        <v>1,2</v>
      </c>
      <c r="AA59" s="5"/>
      <c r="AB59" s="517">
        <v>55</v>
      </c>
      <c r="AC59" s="517">
        <v>0</v>
      </c>
      <c r="AD59" s="517">
        <v>55</v>
      </c>
      <c r="AE59" s="517" t="s">
        <v>723</v>
      </c>
      <c r="AF59" s="354" t="s">
        <v>707</v>
      </c>
      <c r="AG59" s="354">
        <v>0.1</v>
      </c>
      <c r="AH59" s="354">
        <v>97</v>
      </c>
      <c r="AI59" s="354">
        <v>102</v>
      </c>
      <c r="AJ59" s="354">
        <v>250</v>
      </c>
      <c r="AK59" s="354">
        <v>500</v>
      </c>
      <c r="AL59" s="517">
        <v>1</v>
      </c>
      <c r="AM59" s="517">
        <v>10</v>
      </c>
      <c r="AN59" s="517">
        <v>9</v>
      </c>
      <c r="AO59" s="157" t="str">
        <f t="shared" si="2"/>
        <v>10,11</v>
      </c>
      <c r="AP59" s="291" t="str">
        <f t="shared" si="3"/>
        <v>H</v>
      </c>
      <c r="AQ59" s="93">
        <f t="shared" si="4"/>
        <v>398</v>
      </c>
      <c r="AR59" s="93">
        <f t="shared" si="4"/>
        <v>250</v>
      </c>
      <c r="AS59" s="351"/>
      <c r="AT59" s="351"/>
      <c r="AU59" s="351" t="s">
        <v>739</v>
      </c>
      <c r="AV59" s="322">
        <f>MEDIAN($C$4:$S$30)</f>
        <v>149.21568627450901</v>
      </c>
      <c r="AW59" s="351">
        <f>AV59</f>
        <v>149.21568627450901</v>
      </c>
      <c r="AX59" s="351"/>
      <c r="AY59" s="351"/>
      <c r="AZ59" s="351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</row>
    <row r="60" spans="1:81" ht="6.95" customHeight="1">
      <c r="A60" s="1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1"/>
      <c r="U60" s="490">
        <v>56</v>
      </c>
      <c r="V60" s="488">
        <v>1</v>
      </c>
      <c r="W60" s="488">
        <v>2</v>
      </c>
      <c r="X60" s="488">
        <v>0</v>
      </c>
      <c r="Y60" s="488">
        <v>160</v>
      </c>
      <c r="Z60" s="157" t="str">
        <f t="shared" si="1"/>
        <v>1,3</v>
      </c>
      <c r="AA60" s="5"/>
      <c r="AB60" s="517">
        <v>56</v>
      </c>
      <c r="AC60" s="517">
        <v>0</v>
      </c>
      <c r="AD60" s="517">
        <v>56</v>
      </c>
      <c r="AE60" s="517" t="s">
        <v>735</v>
      </c>
      <c r="AF60" s="354" t="s">
        <v>708</v>
      </c>
      <c r="AG60" s="354">
        <v>0.1</v>
      </c>
      <c r="AH60" s="354">
        <v>0</v>
      </c>
      <c r="AI60" s="354">
        <v>0</v>
      </c>
      <c r="AJ60" s="354">
        <v>0</v>
      </c>
      <c r="AK60" s="354">
        <v>0</v>
      </c>
      <c r="AL60" s="516">
        <v>2</v>
      </c>
      <c r="AM60" s="516">
        <v>9</v>
      </c>
      <c r="AN60" s="516">
        <v>9</v>
      </c>
      <c r="AO60" s="157" t="str">
        <f t="shared" si="2"/>
        <v>10,10</v>
      </c>
      <c r="AP60" s="291" t="str">
        <f t="shared" si="3"/>
        <v/>
      </c>
      <c r="AQ60" s="93">
        <f t="shared" si="4"/>
        <v>0</v>
      </c>
      <c r="AR60" s="93">
        <f t="shared" si="4"/>
        <v>0</v>
      </c>
      <c r="AS60" s="351"/>
      <c r="AT60" s="351"/>
      <c r="AU60" s="351" t="s">
        <v>740</v>
      </c>
      <c r="AV60" s="322">
        <f>MIN($C$4:$S$30)</f>
        <v>95</v>
      </c>
      <c r="AW60" s="351">
        <f>AV60</f>
        <v>95</v>
      </c>
      <c r="AX60" s="351"/>
      <c r="AY60" s="351"/>
      <c r="AZ60" s="351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</row>
    <row r="61" spans="1:81" ht="6.95" customHeight="1">
      <c r="A61" s="1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1"/>
      <c r="U61" s="490">
        <v>57</v>
      </c>
      <c r="V61" s="488">
        <v>1</v>
      </c>
      <c r="W61" s="488">
        <v>3</v>
      </c>
      <c r="X61" s="488">
        <v>0</v>
      </c>
      <c r="Y61" s="488">
        <v>160</v>
      </c>
      <c r="Z61" s="157" t="str">
        <f t="shared" si="1"/>
        <v>1,4</v>
      </c>
      <c r="AA61" s="5"/>
      <c r="AB61" s="517">
        <v>57</v>
      </c>
      <c r="AC61" s="517">
        <v>1</v>
      </c>
      <c r="AD61" s="517">
        <v>0</v>
      </c>
      <c r="AE61" s="517" t="s">
        <v>748</v>
      </c>
      <c r="AF61" s="354" t="s">
        <v>707</v>
      </c>
      <c r="AG61" s="354">
        <v>0.1</v>
      </c>
      <c r="AH61" s="354">
        <v>102</v>
      </c>
      <c r="AI61" s="354">
        <v>200</v>
      </c>
      <c r="AJ61" s="354">
        <v>500</v>
      </c>
      <c r="AK61" s="354">
        <v>500</v>
      </c>
      <c r="AL61" s="517">
        <v>0</v>
      </c>
      <c r="AM61" s="517">
        <v>15</v>
      </c>
      <c r="AN61" s="517">
        <v>6</v>
      </c>
      <c r="AO61" s="157" t="str">
        <f t="shared" si="2"/>
        <v>7,16</v>
      </c>
      <c r="AP61" s="291" t="str">
        <f t="shared" si="3"/>
        <v>H</v>
      </c>
      <c r="AQ61" s="93">
        <f t="shared" ref="AQ61:AQ117" si="13">$AK61-AI61</f>
        <v>300</v>
      </c>
      <c r="AR61" s="93">
        <f t="shared" ref="AR61:AR117" si="14">$AK61-AJ61</f>
        <v>0</v>
      </c>
      <c r="AS61" s="351"/>
      <c r="AT61" s="351"/>
      <c r="AU61" s="351"/>
      <c r="AV61" s="322"/>
      <c r="AW61" s="351"/>
      <c r="AX61" s="351"/>
      <c r="AY61" s="351"/>
      <c r="AZ61" s="351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</row>
    <row r="62" spans="1:81" ht="6.95" customHeight="1">
      <c r="A62" s="1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1"/>
      <c r="U62" s="490">
        <v>58</v>
      </c>
      <c r="V62" s="488">
        <v>1</v>
      </c>
      <c r="W62" s="488">
        <v>4</v>
      </c>
      <c r="X62" s="488">
        <v>0</v>
      </c>
      <c r="Y62" s="488">
        <v>160</v>
      </c>
      <c r="Z62" s="157" t="str">
        <f t="shared" si="1"/>
        <v>1,5</v>
      </c>
      <c r="AA62" s="5"/>
      <c r="AB62" s="517">
        <v>58</v>
      </c>
      <c r="AC62" s="517">
        <v>1</v>
      </c>
      <c r="AD62" s="517">
        <v>1</v>
      </c>
      <c r="AE62" s="517" t="s">
        <v>749</v>
      </c>
      <c r="AF62" s="354" t="s">
        <v>707</v>
      </c>
      <c r="AG62" s="354">
        <v>0.1</v>
      </c>
      <c r="AH62" s="354">
        <v>102</v>
      </c>
      <c r="AI62" s="354">
        <v>200</v>
      </c>
      <c r="AJ62" s="354">
        <v>500</v>
      </c>
      <c r="AK62" s="354">
        <v>500</v>
      </c>
      <c r="AL62" s="517">
        <v>0</v>
      </c>
      <c r="AM62" s="517">
        <v>16</v>
      </c>
      <c r="AN62" s="517">
        <v>5</v>
      </c>
      <c r="AO62" s="157" t="str">
        <f t="shared" si="2"/>
        <v>6,17</v>
      </c>
      <c r="AP62" s="291" t="str">
        <f t="shared" si="3"/>
        <v>H</v>
      </c>
      <c r="AQ62" s="93">
        <f t="shared" si="13"/>
        <v>300</v>
      </c>
      <c r="AR62" s="93">
        <f t="shared" si="14"/>
        <v>0</v>
      </c>
      <c r="AS62" s="351"/>
      <c r="AT62" s="351"/>
      <c r="AU62" s="351"/>
      <c r="AV62" s="322"/>
      <c r="AW62" s="351"/>
      <c r="AX62" s="351"/>
      <c r="AY62" s="351"/>
      <c r="AZ62" s="351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</row>
    <row r="63" spans="1:81" ht="6.95" customHeight="1">
      <c r="A63" s="1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1"/>
      <c r="U63" s="490">
        <v>59</v>
      </c>
      <c r="V63" s="488">
        <v>1</v>
      </c>
      <c r="W63" s="488">
        <v>5</v>
      </c>
      <c r="X63" s="488">
        <v>0</v>
      </c>
      <c r="Y63" s="488">
        <v>160</v>
      </c>
      <c r="Z63" s="157" t="str">
        <f t="shared" si="1"/>
        <v>1,6</v>
      </c>
      <c r="AA63" s="5"/>
      <c r="AB63" s="517">
        <v>59</v>
      </c>
      <c r="AC63" s="517">
        <v>1</v>
      </c>
      <c r="AD63" s="517">
        <v>2</v>
      </c>
      <c r="AE63" s="517" t="s">
        <v>750</v>
      </c>
      <c r="AF63" s="354" t="s">
        <v>708</v>
      </c>
      <c r="AG63" s="354">
        <v>0.1</v>
      </c>
      <c r="AH63" s="354">
        <v>0</v>
      </c>
      <c r="AI63" s="354">
        <v>0</v>
      </c>
      <c r="AJ63" s="354">
        <v>0</v>
      </c>
      <c r="AK63" s="354">
        <v>0</v>
      </c>
      <c r="AL63" s="517">
        <v>1</v>
      </c>
      <c r="AM63" s="517">
        <v>16</v>
      </c>
      <c r="AN63" s="517">
        <v>6</v>
      </c>
      <c r="AO63" s="157" t="str">
        <f t="shared" si="2"/>
        <v>7,17</v>
      </c>
      <c r="AP63" s="291" t="str">
        <f t="shared" si="3"/>
        <v/>
      </c>
      <c r="AQ63" s="93">
        <f t="shared" si="13"/>
        <v>0</v>
      </c>
      <c r="AR63" s="93">
        <f t="shared" si="14"/>
        <v>0</v>
      </c>
      <c r="AS63" s="351"/>
      <c r="AT63" s="351"/>
      <c r="AU63" s="351"/>
      <c r="AV63" s="322"/>
      <c r="AW63" s="351"/>
      <c r="AX63" s="351"/>
      <c r="AY63" s="351"/>
      <c r="AZ63" s="351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</row>
    <row r="64" spans="1:81" ht="6.95" customHeight="1">
      <c r="A64" s="1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1"/>
      <c r="U64" s="490">
        <v>60</v>
      </c>
      <c r="V64" s="488">
        <v>1</v>
      </c>
      <c r="W64" s="488">
        <v>6</v>
      </c>
      <c r="X64" s="488">
        <v>0</v>
      </c>
      <c r="Y64" s="488">
        <v>160</v>
      </c>
      <c r="Z64" s="157" t="str">
        <f t="shared" si="1"/>
        <v>1,7</v>
      </c>
      <c r="AA64" s="5"/>
      <c r="AB64" s="517">
        <v>60</v>
      </c>
      <c r="AC64" s="517">
        <v>1</v>
      </c>
      <c r="AD64" s="517">
        <v>3</v>
      </c>
      <c r="AE64" s="517" t="s">
        <v>751</v>
      </c>
      <c r="AF64" s="354" t="s">
        <v>707</v>
      </c>
      <c r="AG64" s="354">
        <v>0.1</v>
      </c>
      <c r="AH64" s="354">
        <v>102</v>
      </c>
      <c r="AI64" s="354">
        <v>200</v>
      </c>
      <c r="AJ64" s="354">
        <v>500</v>
      </c>
      <c r="AK64" s="354">
        <v>500</v>
      </c>
      <c r="AL64" s="517">
        <v>0</v>
      </c>
      <c r="AM64" s="517">
        <v>15</v>
      </c>
      <c r="AN64" s="517">
        <v>7</v>
      </c>
      <c r="AO64" s="157" t="str">
        <f t="shared" si="2"/>
        <v>8,16</v>
      </c>
      <c r="AP64" s="291" t="str">
        <f t="shared" si="3"/>
        <v>H</v>
      </c>
      <c r="AQ64" s="93">
        <f t="shared" si="13"/>
        <v>300</v>
      </c>
      <c r="AR64" s="93">
        <f t="shared" si="14"/>
        <v>0</v>
      </c>
      <c r="AS64" s="351"/>
      <c r="AT64" s="351"/>
      <c r="AU64" s="351"/>
      <c r="AV64" s="322"/>
      <c r="AW64" s="351"/>
      <c r="AX64" s="351"/>
      <c r="AY64" s="351"/>
      <c r="AZ64" s="351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</row>
    <row r="65" spans="1:81" ht="6.95" customHeight="1">
      <c r="A65" s="1"/>
      <c r="B65" s="5"/>
      <c r="C65" s="492">
        <v>1</v>
      </c>
      <c r="D65" s="492">
        <f t="shared" ref="D65:Q65" si="15">C65+1</f>
        <v>2</v>
      </c>
      <c r="E65" s="492">
        <f t="shared" si="15"/>
        <v>3</v>
      </c>
      <c r="F65" s="492">
        <f t="shared" si="15"/>
        <v>4</v>
      </c>
      <c r="G65" s="492">
        <f t="shared" si="15"/>
        <v>5</v>
      </c>
      <c r="H65" s="492">
        <f t="shared" si="15"/>
        <v>6</v>
      </c>
      <c r="I65" s="492">
        <f t="shared" si="15"/>
        <v>7</v>
      </c>
      <c r="J65" s="492">
        <f t="shared" si="15"/>
        <v>8</v>
      </c>
      <c r="K65" s="492">
        <f t="shared" si="15"/>
        <v>9</v>
      </c>
      <c r="L65" s="492">
        <f t="shared" si="15"/>
        <v>10</v>
      </c>
      <c r="M65" s="492">
        <f t="shared" si="15"/>
        <v>11</v>
      </c>
      <c r="N65" s="492">
        <f t="shared" si="15"/>
        <v>12</v>
      </c>
      <c r="O65" s="492">
        <f t="shared" si="15"/>
        <v>13</v>
      </c>
      <c r="P65" s="492">
        <f t="shared" si="15"/>
        <v>14</v>
      </c>
      <c r="Q65" s="492">
        <f t="shared" si="15"/>
        <v>15</v>
      </c>
      <c r="R65" s="492">
        <f t="shared" ref="R65:S65" si="16">Q65+1</f>
        <v>16</v>
      </c>
      <c r="S65" s="492">
        <f t="shared" si="16"/>
        <v>17</v>
      </c>
      <c r="T65" s="1"/>
      <c r="U65" s="490">
        <v>61</v>
      </c>
      <c r="V65" s="488">
        <v>1</v>
      </c>
      <c r="W65" s="488">
        <v>7</v>
      </c>
      <c r="X65" s="488">
        <v>0</v>
      </c>
      <c r="Y65" s="488">
        <v>160</v>
      </c>
      <c r="Z65" s="157" t="str">
        <f t="shared" si="1"/>
        <v>1,8</v>
      </c>
      <c r="AA65" s="5"/>
      <c r="AB65" s="517">
        <v>61</v>
      </c>
      <c r="AC65" s="517">
        <v>1</v>
      </c>
      <c r="AD65" s="517">
        <v>4</v>
      </c>
      <c r="AE65" s="517" t="s">
        <v>752</v>
      </c>
      <c r="AF65" s="354" t="s">
        <v>708</v>
      </c>
      <c r="AG65" s="354">
        <v>0.1</v>
      </c>
      <c r="AH65" s="354">
        <v>0</v>
      </c>
      <c r="AI65" s="354">
        <v>0</v>
      </c>
      <c r="AJ65" s="354">
        <v>0</v>
      </c>
      <c r="AK65" s="354">
        <v>0</v>
      </c>
      <c r="AL65" s="517">
        <v>1</v>
      </c>
      <c r="AM65" s="517">
        <v>16</v>
      </c>
      <c r="AN65" s="517">
        <v>7</v>
      </c>
      <c r="AO65" s="157" t="str">
        <f t="shared" si="2"/>
        <v>8,17</v>
      </c>
      <c r="AP65" s="291" t="str">
        <f t="shared" si="3"/>
        <v/>
      </c>
      <c r="AQ65" s="93">
        <f t="shared" si="13"/>
        <v>0</v>
      </c>
      <c r="AR65" s="93">
        <f t="shared" si="14"/>
        <v>0</v>
      </c>
      <c r="AS65" s="351"/>
      <c r="AT65" s="351"/>
      <c r="AU65" s="351"/>
      <c r="AV65" s="322"/>
      <c r="AW65" s="351"/>
      <c r="AX65" s="351"/>
      <c r="AY65" s="351"/>
      <c r="AZ65" s="351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</row>
    <row r="66" spans="1:81" ht="6.95" customHeight="1">
      <c r="A66" s="1"/>
      <c r="B66" s="1"/>
      <c r="C66" s="11">
        <f>ROW()</f>
        <v>66</v>
      </c>
      <c r="D66" s="11">
        <f>ROW()</f>
        <v>66</v>
      </c>
      <c r="E66" s="11">
        <f>ROW()</f>
        <v>66</v>
      </c>
      <c r="F66" s="11">
        <f>ROW()</f>
        <v>66</v>
      </c>
      <c r="G66" s="11">
        <f>ROW()</f>
        <v>66</v>
      </c>
      <c r="H66" s="11">
        <f>ROW()</f>
        <v>66</v>
      </c>
      <c r="I66" s="11">
        <f>ROW()</f>
        <v>66</v>
      </c>
      <c r="J66" s="11">
        <f>ROW()</f>
        <v>66</v>
      </c>
      <c r="K66" s="11">
        <f>ROW()</f>
        <v>66</v>
      </c>
      <c r="L66" s="11">
        <f>ROW()</f>
        <v>66</v>
      </c>
      <c r="M66" s="11">
        <f>ROW()</f>
        <v>66</v>
      </c>
      <c r="N66" s="11">
        <f>ROW()</f>
        <v>66</v>
      </c>
      <c r="O66" s="11">
        <f>ROW()</f>
        <v>66</v>
      </c>
      <c r="P66" s="11">
        <f>ROW()</f>
        <v>66</v>
      </c>
      <c r="Q66" s="11">
        <f>ROW()</f>
        <v>66</v>
      </c>
      <c r="R66" s="11">
        <f>ROW()</f>
        <v>66</v>
      </c>
      <c r="S66" s="11">
        <f>ROW()</f>
        <v>66</v>
      </c>
      <c r="T66" s="1"/>
      <c r="U66" s="490">
        <v>62</v>
      </c>
      <c r="V66" s="488">
        <v>1</v>
      </c>
      <c r="W66" s="488">
        <v>8</v>
      </c>
      <c r="X66" s="488">
        <v>0</v>
      </c>
      <c r="Y66" s="488">
        <v>160</v>
      </c>
      <c r="Z66" s="157" t="str">
        <f t="shared" si="1"/>
        <v>1,9</v>
      </c>
      <c r="AA66" s="5"/>
      <c r="AB66" s="517">
        <v>62</v>
      </c>
      <c r="AC66" s="517">
        <v>1</v>
      </c>
      <c r="AD66" s="517">
        <v>5</v>
      </c>
      <c r="AE66" s="517" t="s">
        <v>753</v>
      </c>
      <c r="AF66" s="354" t="s">
        <v>707</v>
      </c>
      <c r="AG66" s="354">
        <v>0.1</v>
      </c>
      <c r="AH66" s="354">
        <v>102</v>
      </c>
      <c r="AI66" s="354">
        <v>200</v>
      </c>
      <c r="AJ66" s="354">
        <v>500</v>
      </c>
      <c r="AK66" s="354">
        <v>500</v>
      </c>
      <c r="AL66" s="517">
        <v>0</v>
      </c>
      <c r="AM66" s="517">
        <v>15</v>
      </c>
      <c r="AN66" s="517">
        <v>8</v>
      </c>
      <c r="AO66" s="157" t="str">
        <f t="shared" si="2"/>
        <v>9,16</v>
      </c>
      <c r="AP66" s="291" t="str">
        <f t="shared" si="3"/>
        <v>H</v>
      </c>
      <c r="AQ66" s="93">
        <f t="shared" si="13"/>
        <v>300</v>
      </c>
      <c r="AR66" s="93">
        <f t="shared" si="14"/>
        <v>0</v>
      </c>
      <c r="AS66" s="351"/>
      <c r="AT66" s="351"/>
      <c r="AU66" s="351"/>
      <c r="AV66" s="322"/>
      <c r="AW66" s="351"/>
      <c r="AX66" s="351"/>
      <c r="AY66" s="351"/>
      <c r="AZ66" s="351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</row>
    <row r="67" spans="1:81" ht="6.95" customHeight="1">
      <c r="A67" s="492">
        <v>1</v>
      </c>
      <c r="B67" s="11">
        <f>COLUMN()</f>
        <v>2</v>
      </c>
      <c r="C67" s="10" t="str">
        <f t="shared" ref="C67:L76" si="17">_xlfn.CONCAT(COLUMN()-$B67,",",ROW()-C$66)</f>
        <v>1,1</v>
      </c>
      <c r="D67" s="10" t="str">
        <f t="shared" si="17"/>
        <v>2,1</v>
      </c>
      <c r="E67" s="10" t="str">
        <f t="shared" si="17"/>
        <v>3,1</v>
      </c>
      <c r="F67" s="10" t="str">
        <f t="shared" si="17"/>
        <v>4,1</v>
      </c>
      <c r="G67" s="10" t="str">
        <f t="shared" si="17"/>
        <v>5,1</v>
      </c>
      <c r="H67" s="10" t="str">
        <f t="shared" si="17"/>
        <v>6,1</v>
      </c>
      <c r="I67" s="10" t="str">
        <f t="shared" si="17"/>
        <v>7,1</v>
      </c>
      <c r="J67" s="10" t="str">
        <f t="shared" si="17"/>
        <v>8,1</v>
      </c>
      <c r="K67" s="10" t="str">
        <f t="shared" si="17"/>
        <v>9,1</v>
      </c>
      <c r="L67" s="10" t="str">
        <f t="shared" si="17"/>
        <v>10,1</v>
      </c>
      <c r="M67" s="10" t="str">
        <f t="shared" ref="M67:S76" si="18">_xlfn.CONCAT(COLUMN()-$B67,",",ROW()-M$66)</f>
        <v>11,1</v>
      </c>
      <c r="N67" s="10" t="str">
        <f t="shared" si="18"/>
        <v>12,1</v>
      </c>
      <c r="O67" s="10" t="str">
        <f t="shared" si="18"/>
        <v>13,1</v>
      </c>
      <c r="P67" s="10" t="str">
        <f t="shared" si="18"/>
        <v>14,1</v>
      </c>
      <c r="Q67" s="10" t="str">
        <f t="shared" si="18"/>
        <v>15,1</v>
      </c>
      <c r="R67" s="10" t="str">
        <f t="shared" si="18"/>
        <v>16,1</v>
      </c>
      <c r="S67" s="10" t="str">
        <f t="shared" si="18"/>
        <v>17,1</v>
      </c>
      <c r="T67" s="5"/>
      <c r="U67" s="490">
        <v>63</v>
      </c>
      <c r="V67" s="488">
        <v>1</v>
      </c>
      <c r="W67" s="488">
        <v>9</v>
      </c>
      <c r="X67" s="488">
        <v>0</v>
      </c>
      <c r="Y67" s="488">
        <v>160</v>
      </c>
      <c r="Z67" s="157" t="str">
        <f t="shared" si="1"/>
        <v>1,10</v>
      </c>
      <c r="AA67" s="5"/>
      <c r="AB67" s="517">
        <v>63</v>
      </c>
      <c r="AC67" s="517">
        <v>1</v>
      </c>
      <c r="AD67" s="517">
        <v>6</v>
      </c>
      <c r="AE67" s="517" t="s">
        <v>754</v>
      </c>
      <c r="AF67" s="354" t="s">
        <v>708</v>
      </c>
      <c r="AG67" s="354">
        <v>0.1</v>
      </c>
      <c r="AH67" s="354">
        <v>0</v>
      </c>
      <c r="AI67" s="354">
        <v>0</v>
      </c>
      <c r="AJ67" s="354">
        <v>0</v>
      </c>
      <c r="AK67" s="354">
        <v>0</v>
      </c>
      <c r="AL67" s="517">
        <v>1</v>
      </c>
      <c r="AM67" s="517">
        <v>16</v>
      </c>
      <c r="AN67" s="517">
        <v>8</v>
      </c>
      <c r="AO67" s="157" t="str">
        <f t="shared" si="2"/>
        <v>9,17</v>
      </c>
      <c r="AP67" s="291" t="str">
        <f t="shared" si="3"/>
        <v/>
      </c>
      <c r="AQ67" s="93">
        <f t="shared" si="13"/>
        <v>0</v>
      </c>
      <c r="AR67" s="93">
        <f t="shared" si="14"/>
        <v>0</v>
      </c>
      <c r="AS67" s="351"/>
      <c r="AT67" s="351"/>
      <c r="AU67" s="351"/>
      <c r="AV67" s="322"/>
      <c r="AW67" s="351"/>
      <c r="AX67" s="351"/>
      <c r="AY67" s="351"/>
      <c r="AZ67" s="351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</row>
    <row r="68" spans="1:81" ht="6.95" customHeight="1">
      <c r="A68" s="492">
        <f t="shared" ref="A68:A81" si="19">A67+1</f>
        <v>2</v>
      </c>
      <c r="B68" s="11">
        <f>COLUMN()</f>
        <v>2</v>
      </c>
      <c r="C68" s="10" t="str">
        <f t="shared" si="17"/>
        <v>1,2</v>
      </c>
      <c r="D68" s="10" t="str">
        <f t="shared" si="17"/>
        <v>2,2</v>
      </c>
      <c r="E68" s="10" t="str">
        <f t="shared" si="17"/>
        <v>3,2</v>
      </c>
      <c r="F68" s="10" t="str">
        <f t="shared" si="17"/>
        <v>4,2</v>
      </c>
      <c r="G68" s="10" t="str">
        <f t="shared" si="17"/>
        <v>5,2</v>
      </c>
      <c r="H68" s="10" t="str">
        <f t="shared" si="17"/>
        <v>6,2</v>
      </c>
      <c r="I68" s="10" t="str">
        <f t="shared" si="17"/>
        <v>7,2</v>
      </c>
      <c r="J68" s="10" t="str">
        <f t="shared" si="17"/>
        <v>8,2</v>
      </c>
      <c r="K68" s="10" t="str">
        <f t="shared" si="17"/>
        <v>9,2</v>
      </c>
      <c r="L68" s="10" t="str">
        <f t="shared" si="17"/>
        <v>10,2</v>
      </c>
      <c r="M68" s="10" t="str">
        <f t="shared" si="18"/>
        <v>11,2</v>
      </c>
      <c r="N68" s="10" t="str">
        <f t="shared" si="18"/>
        <v>12,2</v>
      </c>
      <c r="O68" s="10" t="str">
        <f t="shared" si="18"/>
        <v>13,2</v>
      </c>
      <c r="P68" s="10" t="str">
        <f t="shared" si="18"/>
        <v>14,2</v>
      </c>
      <c r="Q68" s="10" t="str">
        <f t="shared" si="18"/>
        <v>15,2</v>
      </c>
      <c r="R68" s="10" t="str">
        <f t="shared" si="18"/>
        <v>16,2</v>
      </c>
      <c r="S68" s="10" t="str">
        <f t="shared" si="18"/>
        <v>17,2</v>
      </c>
      <c r="T68" s="5"/>
      <c r="U68" s="490">
        <v>64</v>
      </c>
      <c r="V68" s="488">
        <v>1</v>
      </c>
      <c r="W68" s="488">
        <v>10</v>
      </c>
      <c r="X68" s="488">
        <v>0</v>
      </c>
      <c r="Y68" s="488">
        <v>160</v>
      </c>
      <c r="Z68" s="157" t="str">
        <f t="shared" si="1"/>
        <v>1,11</v>
      </c>
      <c r="AA68" s="5"/>
      <c r="AB68" s="517">
        <v>64</v>
      </c>
      <c r="AC68" s="517">
        <v>1</v>
      </c>
      <c r="AD68" s="517">
        <v>7</v>
      </c>
      <c r="AE68" s="517" t="s">
        <v>755</v>
      </c>
      <c r="AF68" s="354" t="s">
        <v>707</v>
      </c>
      <c r="AG68" s="354">
        <v>0.1</v>
      </c>
      <c r="AH68" s="354">
        <v>102</v>
      </c>
      <c r="AI68" s="354">
        <v>200</v>
      </c>
      <c r="AJ68" s="354">
        <v>500</v>
      </c>
      <c r="AK68" s="354">
        <v>500</v>
      </c>
      <c r="AL68" s="517">
        <v>0</v>
      </c>
      <c r="AM68" s="517">
        <v>15</v>
      </c>
      <c r="AN68" s="517">
        <v>9</v>
      </c>
      <c r="AO68" s="157" t="str">
        <f t="shared" si="2"/>
        <v>10,16</v>
      </c>
      <c r="AP68" s="291" t="str">
        <f t="shared" si="3"/>
        <v>H</v>
      </c>
      <c r="AQ68" s="93">
        <f t="shared" si="13"/>
        <v>300</v>
      </c>
      <c r="AR68" s="93">
        <f t="shared" si="14"/>
        <v>0</v>
      </c>
      <c r="AS68" s="351"/>
      <c r="AT68" s="351"/>
      <c r="AU68" s="351"/>
      <c r="AV68" s="322"/>
      <c r="AW68" s="351"/>
      <c r="AX68" s="351"/>
      <c r="AY68" s="351"/>
      <c r="AZ68" s="351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</row>
    <row r="69" spans="1:81" ht="6.95" customHeight="1">
      <c r="A69" s="492">
        <f t="shared" si="19"/>
        <v>3</v>
      </c>
      <c r="B69" s="11">
        <f>COLUMN()</f>
        <v>2</v>
      </c>
      <c r="C69" s="10" t="str">
        <f t="shared" si="17"/>
        <v>1,3</v>
      </c>
      <c r="D69" s="10" t="str">
        <f t="shared" si="17"/>
        <v>2,3</v>
      </c>
      <c r="E69" s="10" t="str">
        <f t="shared" si="17"/>
        <v>3,3</v>
      </c>
      <c r="F69" s="10" t="str">
        <f t="shared" si="17"/>
        <v>4,3</v>
      </c>
      <c r="G69" s="10" t="str">
        <f t="shared" si="17"/>
        <v>5,3</v>
      </c>
      <c r="H69" s="10" t="str">
        <f t="shared" si="17"/>
        <v>6,3</v>
      </c>
      <c r="I69" s="10" t="str">
        <f t="shared" si="17"/>
        <v>7,3</v>
      </c>
      <c r="J69" s="10" t="str">
        <f t="shared" si="17"/>
        <v>8,3</v>
      </c>
      <c r="K69" s="10" t="str">
        <f t="shared" si="17"/>
        <v>9,3</v>
      </c>
      <c r="L69" s="10" t="str">
        <f t="shared" si="17"/>
        <v>10,3</v>
      </c>
      <c r="M69" s="10" t="str">
        <f t="shared" si="18"/>
        <v>11,3</v>
      </c>
      <c r="N69" s="10" t="str">
        <f t="shared" si="18"/>
        <v>12,3</v>
      </c>
      <c r="O69" s="10" t="str">
        <f t="shared" si="18"/>
        <v>13,3</v>
      </c>
      <c r="P69" s="10" t="str">
        <f t="shared" si="18"/>
        <v>14,3</v>
      </c>
      <c r="Q69" s="10" t="str">
        <f t="shared" si="18"/>
        <v>15,3</v>
      </c>
      <c r="R69" s="10" t="str">
        <f t="shared" si="18"/>
        <v>16,3</v>
      </c>
      <c r="S69" s="10" t="str">
        <f t="shared" si="18"/>
        <v>17,3</v>
      </c>
      <c r="T69" s="5"/>
      <c r="U69" s="490">
        <v>65</v>
      </c>
      <c r="V69" s="488">
        <v>1</v>
      </c>
      <c r="W69" s="488">
        <v>11</v>
      </c>
      <c r="X69" s="488">
        <v>0</v>
      </c>
      <c r="Y69" s="488">
        <v>160</v>
      </c>
      <c r="Z69" s="157" t="str">
        <f t="shared" ref="Z69:Z132" si="20">_xlfn.CONCAT(X69+1,",",W69+1)</f>
        <v>1,12</v>
      </c>
      <c r="AA69" s="5"/>
      <c r="AB69" s="517">
        <v>65</v>
      </c>
      <c r="AC69" s="517">
        <v>1</v>
      </c>
      <c r="AD69" s="517">
        <v>8</v>
      </c>
      <c r="AE69" s="517" t="s">
        <v>756</v>
      </c>
      <c r="AF69" s="354" t="s">
        <v>708</v>
      </c>
      <c r="AG69" s="354">
        <v>0.1</v>
      </c>
      <c r="AH69" s="354">
        <v>0</v>
      </c>
      <c r="AI69" s="354">
        <v>0</v>
      </c>
      <c r="AJ69" s="354">
        <v>0</v>
      </c>
      <c r="AK69" s="354">
        <v>0</v>
      </c>
      <c r="AL69" s="517">
        <v>1</v>
      </c>
      <c r="AM69" s="517">
        <v>16</v>
      </c>
      <c r="AN69" s="517">
        <v>9</v>
      </c>
      <c r="AO69" s="157" t="str">
        <f t="shared" ref="AO69:AO115" si="21">_xlfn.CONCAT(AN69+1,",",AM69+1)</f>
        <v>10,17</v>
      </c>
      <c r="AP69" s="291" t="str">
        <f t="shared" ref="AP69:AP115" si="22">IF(AF69=$AF$4,"H","")</f>
        <v/>
      </c>
      <c r="AQ69" s="93">
        <f t="shared" si="13"/>
        <v>0</v>
      </c>
      <c r="AR69" s="93">
        <f t="shared" si="14"/>
        <v>0</v>
      </c>
      <c r="AS69" s="351"/>
      <c r="AT69" s="351"/>
      <c r="AU69" s="351"/>
      <c r="AV69" s="322"/>
      <c r="AW69" s="351"/>
      <c r="AX69" s="351"/>
      <c r="AY69" s="351"/>
      <c r="AZ69" s="351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</row>
    <row r="70" spans="1:81" ht="6.95" customHeight="1">
      <c r="A70" s="492">
        <f t="shared" si="19"/>
        <v>4</v>
      </c>
      <c r="B70" s="11">
        <f>COLUMN()</f>
        <v>2</v>
      </c>
      <c r="C70" s="10" t="str">
        <f t="shared" si="17"/>
        <v>1,4</v>
      </c>
      <c r="D70" s="10" t="str">
        <f t="shared" si="17"/>
        <v>2,4</v>
      </c>
      <c r="E70" s="10" t="str">
        <f t="shared" si="17"/>
        <v>3,4</v>
      </c>
      <c r="F70" s="10" t="str">
        <f t="shared" si="17"/>
        <v>4,4</v>
      </c>
      <c r="G70" s="10" t="str">
        <f t="shared" si="17"/>
        <v>5,4</v>
      </c>
      <c r="H70" s="10" t="str">
        <f t="shared" si="17"/>
        <v>6,4</v>
      </c>
      <c r="I70" s="10" t="str">
        <f t="shared" si="17"/>
        <v>7,4</v>
      </c>
      <c r="J70" s="10" t="str">
        <f t="shared" si="17"/>
        <v>8,4</v>
      </c>
      <c r="K70" s="10" t="str">
        <f t="shared" si="17"/>
        <v>9,4</v>
      </c>
      <c r="L70" s="10" t="str">
        <f t="shared" si="17"/>
        <v>10,4</v>
      </c>
      <c r="M70" s="10" t="str">
        <f t="shared" si="18"/>
        <v>11,4</v>
      </c>
      <c r="N70" s="10" t="str">
        <f t="shared" si="18"/>
        <v>12,4</v>
      </c>
      <c r="O70" s="10" t="str">
        <f t="shared" si="18"/>
        <v>13,4</v>
      </c>
      <c r="P70" s="10" t="str">
        <f t="shared" si="18"/>
        <v>14,4</v>
      </c>
      <c r="Q70" s="10" t="str">
        <f t="shared" si="18"/>
        <v>15,4</v>
      </c>
      <c r="R70" s="10" t="str">
        <f t="shared" si="18"/>
        <v>16,4</v>
      </c>
      <c r="S70" s="10" t="str">
        <f t="shared" si="18"/>
        <v>17,4</v>
      </c>
      <c r="T70" s="5"/>
      <c r="U70" s="490">
        <v>66</v>
      </c>
      <c r="V70" s="488">
        <v>1</v>
      </c>
      <c r="W70" s="488">
        <v>12</v>
      </c>
      <c r="X70" s="488">
        <v>0</v>
      </c>
      <c r="Y70" s="488">
        <v>160</v>
      </c>
      <c r="Z70" s="157" t="str">
        <f t="shared" si="20"/>
        <v>1,13</v>
      </c>
      <c r="AA70" s="5"/>
      <c r="AB70" s="517">
        <v>66</v>
      </c>
      <c r="AC70" s="517">
        <v>1</v>
      </c>
      <c r="AD70" s="517">
        <v>9</v>
      </c>
      <c r="AE70" s="517" t="s">
        <v>757</v>
      </c>
      <c r="AF70" s="354" t="s">
        <v>707</v>
      </c>
      <c r="AG70" s="354">
        <v>0.1</v>
      </c>
      <c r="AH70" s="354">
        <v>102</v>
      </c>
      <c r="AI70" s="354">
        <v>200</v>
      </c>
      <c r="AJ70" s="354">
        <v>500</v>
      </c>
      <c r="AK70" s="354">
        <v>500</v>
      </c>
      <c r="AL70" s="517">
        <v>0</v>
      </c>
      <c r="AM70" s="517">
        <v>15</v>
      </c>
      <c r="AN70" s="517">
        <v>10</v>
      </c>
      <c r="AO70" s="157" t="str">
        <f t="shared" si="21"/>
        <v>11,16</v>
      </c>
      <c r="AP70" s="291" t="str">
        <f t="shared" si="22"/>
        <v>H</v>
      </c>
      <c r="AQ70" s="93">
        <f t="shared" si="13"/>
        <v>300</v>
      </c>
      <c r="AR70" s="93">
        <f t="shared" si="14"/>
        <v>0</v>
      </c>
      <c r="AS70" s="351"/>
      <c r="AT70" s="351"/>
      <c r="AU70" s="351"/>
      <c r="AV70" s="322"/>
      <c r="AW70" s="351"/>
      <c r="AX70" s="351"/>
      <c r="AY70" s="351"/>
      <c r="AZ70" s="351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</row>
    <row r="71" spans="1:81" ht="6.95" customHeight="1">
      <c r="A71" s="492">
        <f t="shared" si="19"/>
        <v>5</v>
      </c>
      <c r="B71" s="11">
        <f>COLUMN()</f>
        <v>2</v>
      </c>
      <c r="C71" s="10" t="str">
        <f t="shared" si="17"/>
        <v>1,5</v>
      </c>
      <c r="D71" s="10" t="str">
        <f t="shared" si="17"/>
        <v>2,5</v>
      </c>
      <c r="E71" s="10" t="str">
        <f t="shared" si="17"/>
        <v>3,5</v>
      </c>
      <c r="F71" s="10" t="str">
        <f t="shared" si="17"/>
        <v>4,5</v>
      </c>
      <c r="G71" s="10" t="str">
        <f t="shared" si="17"/>
        <v>5,5</v>
      </c>
      <c r="H71" s="10" t="str">
        <f t="shared" si="17"/>
        <v>6,5</v>
      </c>
      <c r="I71" s="10" t="str">
        <f t="shared" si="17"/>
        <v>7,5</v>
      </c>
      <c r="J71" s="10" t="str">
        <f t="shared" si="17"/>
        <v>8,5</v>
      </c>
      <c r="K71" s="10" t="str">
        <f t="shared" si="17"/>
        <v>9,5</v>
      </c>
      <c r="L71" s="10" t="str">
        <f t="shared" si="17"/>
        <v>10,5</v>
      </c>
      <c r="M71" s="10" t="str">
        <f t="shared" si="18"/>
        <v>11,5</v>
      </c>
      <c r="N71" s="10" t="str">
        <f t="shared" si="18"/>
        <v>12,5</v>
      </c>
      <c r="O71" s="10" t="str">
        <f t="shared" si="18"/>
        <v>13,5</v>
      </c>
      <c r="P71" s="10" t="str">
        <f t="shared" si="18"/>
        <v>14,5</v>
      </c>
      <c r="Q71" s="10" t="str">
        <f t="shared" si="18"/>
        <v>15,5</v>
      </c>
      <c r="R71" s="10" t="str">
        <f t="shared" si="18"/>
        <v>16,5</v>
      </c>
      <c r="S71" s="10" t="str">
        <f t="shared" si="18"/>
        <v>17,5</v>
      </c>
      <c r="T71" s="5"/>
      <c r="U71" s="490">
        <v>67</v>
      </c>
      <c r="V71" s="488">
        <v>1</v>
      </c>
      <c r="W71" s="488">
        <v>13</v>
      </c>
      <c r="X71" s="488">
        <v>0</v>
      </c>
      <c r="Y71" s="488">
        <v>160</v>
      </c>
      <c r="Z71" s="157" t="str">
        <f t="shared" si="20"/>
        <v>1,14</v>
      </c>
      <c r="AA71" s="5"/>
      <c r="AB71" s="517">
        <v>67</v>
      </c>
      <c r="AC71" s="517">
        <v>1</v>
      </c>
      <c r="AD71" s="517">
        <v>10</v>
      </c>
      <c r="AE71" s="517" t="s">
        <v>758</v>
      </c>
      <c r="AF71" s="354" t="s">
        <v>707</v>
      </c>
      <c r="AG71" s="354">
        <v>0.1</v>
      </c>
      <c r="AH71" s="354">
        <v>102</v>
      </c>
      <c r="AI71" s="354">
        <v>200</v>
      </c>
      <c r="AJ71" s="354">
        <v>500</v>
      </c>
      <c r="AK71" s="354">
        <v>500</v>
      </c>
      <c r="AL71" s="517">
        <v>0</v>
      </c>
      <c r="AM71" s="517">
        <v>16</v>
      </c>
      <c r="AN71" s="517">
        <v>11</v>
      </c>
      <c r="AO71" s="157" t="str">
        <f t="shared" si="21"/>
        <v>12,17</v>
      </c>
      <c r="AP71" s="291" t="str">
        <f t="shared" si="22"/>
        <v>H</v>
      </c>
      <c r="AQ71" s="93">
        <f t="shared" si="13"/>
        <v>300</v>
      </c>
      <c r="AR71" s="93">
        <f t="shared" si="14"/>
        <v>0</v>
      </c>
      <c r="AS71" s="351"/>
      <c r="AT71" s="351"/>
      <c r="AU71" s="351"/>
      <c r="AV71" s="322"/>
      <c r="AW71" s="351"/>
      <c r="AX71" s="351"/>
      <c r="AY71" s="351"/>
      <c r="AZ71" s="351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</row>
    <row r="72" spans="1:81" ht="6.95" customHeight="1">
      <c r="A72" s="492">
        <f t="shared" si="19"/>
        <v>6</v>
      </c>
      <c r="B72" s="11">
        <f>COLUMN()</f>
        <v>2</v>
      </c>
      <c r="C72" s="10" t="str">
        <f t="shared" si="17"/>
        <v>1,6</v>
      </c>
      <c r="D72" s="10" t="str">
        <f t="shared" si="17"/>
        <v>2,6</v>
      </c>
      <c r="E72" s="10" t="str">
        <f t="shared" si="17"/>
        <v>3,6</v>
      </c>
      <c r="F72" s="10" t="str">
        <f t="shared" si="17"/>
        <v>4,6</v>
      </c>
      <c r="G72" s="10" t="str">
        <f t="shared" si="17"/>
        <v>5,6</v>
      </c>
      <c r="H72" s="10" t="str">
        <f t="shared" si="17"/>
        <v>6,6</v>
      </c>
      <c r="I72" s="10" t="str">
        <f t="shared" si="17"/>
        <v>7,6</v>
      </c>
      <c r="J72" s="10" t="str">
        <f t="shared" si="17"/>
        <v>8,6</v>
      </c>
      <c r="K72" s="10" t="str">
        <f t="shared" si="17"/>
        <v>9,6</v>
      </c>
      <c r="L72" s="10" t="str">
        <f t="shared" si="17"/>
        <v>10,6</v>
      </c>
      <c r="M72" s="10" t="str">
        <f t="shared" si="18"/>
        <v>11,6</v>
      </c>
      <c r="N72" s="10" t="str">
        <f t="shared" si="18"/>
        <v>12,6</v>
      </c>
      <c r="O72" s="10" t="str">
        <f t="shared" si="18"/>
        <v>13,6</v>
      </c>
      <c r="P72" s="10" t="str">
        <f t="shared" si="18"/>
        <v>14,6</v>
      </c>
      <c r="Q72" s="10" t="str">
        <f t="shared" si="18"/>
        <v>15,6</v>
      </c>
      <c r="R72" s="10" t="str">
        <f t="shared" si="18"/>
        <v>16,6</v>
      </c>
      <c r="S72" s="10" t="str">
        <f t="shared" si="18"/>
        <v>17,6</v>
      </c>
      <c r="T72" s="5"/>
      <c r="U72" s="490">
        <v>68</v>
      </c>
      <c r="V72" s="488">
        <v>1</v>
      </c>
      <c r="W72" s="488">
        <v>14</v>
      </c>
      <c r="X72" s="488">
        <v>0</v>
      </c>
      <c r="Y72" s="488">
        <v>160</v>
      </c>
      <c r="Z72" s="157" t="str">
        <f t="shared" si="20"/>
        <v>1,15</v>
      </c>
      <c r="AA72" s="5"/>
      <c r="AB72" s="517">
        <v>68</v>
      </c>
      <c r="AC72" s="517">
        <v>1</v>
      </c>
      <c r="AD72" s="517">
        <v>11</v>
      </c>
      <c r="AE72" s="517" t="s">
        <v>759</v>
      </c>
      <c r="AF72" s="354" t="s">
        <v>708</v>
      </c>
      <c r="AG72" s="354">
        <v>0.1</v>
      </c>
      <c r="AH72" s="354">
        <v>0</v>
      </c>
      <c r="AI72" s="354">
        <v>0</v>
      </c>
      <c r="AJ72" s="354">
        <v>0</v>
      </c>
      <c r="AK72" s="354">
        <v>0</v>
      </c>
      <c r="AL72" s="517">
        <v>1</v>
      </c>
      <c r="AM72" s="517">
        <v>16</v>
      </c>
      <c r="AN72" s="517">
        <v>10</v>
      </c>
      <c r="AO72" s="157" t="str">
        <f t="shared" si="21"/>
        <v>11,17</v>
      </c>
      <c r="AP72" s="291" t="str">
        <f t="shared" si="22"/>
        <v/>
      </c>
      <c r="AQ72" s="93">
        <f t="shared" si="13"/>
        <v>0</v>
      </c>
      <c r="AR72" s="93">
        <f t="shared" si="14"/>
        <v>0</v>
      </c>
      <c r="AS72" s="351"/>
      <c r="AT72" s="351"/>
      <c r="AU72" s="351"/>
      <c r="AV72" s="322"/>
      <c r="AW72" s="351"/>
      <c r="AX72" s="351"/>
      <c r="AY72" s="351"/>
      <c r="AZ72" s="351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</row>
    <row r="73" spans="1:81" ht="6.95" customHeight="1">
      <c r="A73" s="492">
        <f t="shared" si="19"/>
        <v>7</v>
      </c>
      <c r="B73" s="11">
        <f>COLUMN()</f>
        <v>2</v>
      </c>
      <c r="C73" s="10" t="str">
        <f t="shared" si="17"/>
        <v>1,7</v>
      </c>
      <c r="D73" s="10" t="str">
        <f t="shared" si="17"/>
        <v>2,7</v>
      </c>
      <c r="E73" s="10" t="str">
        <f t="shared" si="17"/>
        <v>3,7</v>
      </c>
      <c r="F73" s="10" t="str">
        <f t="shared" si="17"/>
        <v>4,7</v>
      </c>
      <c r="G73" s="10" t="str">
        <f t="shared" si="17"/>
        <v>5,7</v>
      </c>
      <c r="H73" s="10" t="str">
        <f t="shared" si="17"/>
        <v>6,7</v>
      </c>
      <c r="I73" s="10" t="str">
        <f t="shared" si="17"/>
        <v>7,7</v>
      </c>
      <c r="J73" s="10" t="str">
        <f t="shared" si="17"/>
        <v>8,7</v>
      </c>
      <c r="K73" s="10" t="str">
        <f t="shared" si="17"/>
        <v>9,7</v>
      </c>
      <c r="L73" s="10" t="str">
        <f t="shared" si="17"/>
        <v>10,7</v>
      </c>
      <c r="M73" s="10" t="str">
        <f t="shared" si="18"/>
        <v>11,7</v>
      </c>
      <c r="N73" s="10" t="str">
        <f t="shared" si="18"/>
        <v>12,7</v>
      </c>
      <c r="O73" s="10" t="str">
        <f t="shared" si="18"/>
        <v>13,7</v>
      </c>
      <c r="P73" s="10" t="str">
        <f t="shared" si="18"/>
        <v>14,7</v>
      </c>
      <c r="Q73" s="10" t="str">
        <f t="shared" si="18"/>
        <v>15,7</v>
      </c>
      <c r="R73" s="10" t="str">
        <f t="shared" si="18"/>
        <v>16,7</v>
      </c>
      <c r="S73" s="10" t="str">
        <f t="shared" si="18"/>
        <v>17,7</v>
      </c>
      <c r="T73" s="5"/>
      <c r="U73" s="490">
        <v>69</v>
      </c>
      <c r="V73" s="488">
        <v>1</v>
      </c>
      <c r="W73" s="488">
        <v>15</v>
      </c>
      <c r="X73" s="488">
        <v>0</v>
      </c>
      <c r="Y73" s="488">
        <v>160</v>
      </c>
      <c r="Z73" s="157" t="str">
        <f t="shared" si="20"/>
        <v>1,16</v>
      </c>
      <c r="AA73" s="5"/>
      <c r="AB73" s="517">
        <v>69</v>
      </c>
      <c r="AC73" s="517">
        <v>1</v>
      </c>
      <c r="AD73" s="517">
        <v>12</v>
      </c>
      <c r="AE73" s="517" t="s">
        <v>760</v>
      </c>
      <c r="AF73" s="354" t="s">
        <v>707</v>
      </c>
      <c r="AG73" s="354">
        <v>0.1</v>
      </c>
      <c r="AH73" s="354">
        <v>102</v>
      </c>
      <c r="AI73" s="354">
        <v>200</v>
      </c>
      <c r="AJ73" s="354">
        <v>500</v>
      </c>
      <c r="AK73" s="354">
        <v>500</v>
      </c>
      <c r="AL73" s="517">
        <v>0</v>
      </c>
      <c r="AM73" s="517">
        <v>17</v>
      </c>
      <c r="AN73" s="517">
        <v>5</v>
      </c>
      <c r="AO73" s="157" t="str">
        <f t="shared" si="21"/>
        <v>6,18</v>
      </c>
      <c r="AP73" s="291" t="str">
        <f t="shared" si="22"/>
        <v>H</v>
      </c>
      <c r="AQ73" s="93">
        <f t="shared" si="13"/>
        <v>300</v>
      </c>
      <c r="AR73" s="93">
        <f t="shared" si="14"/>
        <v>0</v>
      </c>
      <c r="AS73" s="351"/>
      <c r="AT73" s="351"/>
      <c r="AU73" s="351"/>
      <c r="AV73" s="322"/>
      <c r="AW73" s="351"/>
      <c r="AX73" s="351"/>
      <c r="AY73" s="351"/>
      <c r="AZ73" s="351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</row>
    <row r="74" spans="1:81" ht="6.95" customHeight="1">
      <c r="A74" s="492">
        <f t="shared" si="19"/>
        <v>8</v>
      </c>
      <c r="B74" s="11">
        <f>COLUMN()</f>
        <v>2</v>
      </c>
      <c r="C74" s="10" t="str">
        <f t="shared" si="17"/>
        <v>1,8</v>
      </c>
      <c r="D74" s="10" t="str">
        <f t="shared" si="17"/>
        <v>2,8</v>
      </c>
      <c r="E74" s="10" t="str">
        <f t="shared" si="17"/>
        <v>3,8</v>
      </c>
      <c r="F74" s="10" t="str">
        <f t="shared" si="17"/>
        <v>4,8</v>
      </c>
      <c r="G74" s="10" t="str">
        <f t="shared" si="17"/>
        <v>5,8</v>
      </c>
      <c r="H74" s="10" t="str">
        <f t="shared" si="17"/>
        <v>6,8</v>
      </c>
      <c r="I74" s="10" t="str">
        <f t="shared" si="17"/>
        <v>7,8</v>
      </c>
      <c r="J74" s="10" t="str">
        <f t="shared" si="17"/>
        <v>8,8</v>
      </c>
      <c r="K74" s="10" t="str">
        <f t="shared" si="17"/>
        <v>9,8</v>
      </c>
      <c r="L74" s="10" t="str">
        <f t="shared" si="17"/>
        <v>10,8</v>
      </c>
      <c r="M74" s="10" t="str">
        <f t="shared" si="18"/>
        <v>11,8</v>
      </c>
      <c r="N74" s="10" t="str">
        <f t="shared" si="18"/>
        <v>12,8</v>
      </c>
      <c r="O74" s="10" t="str">
        <f t="shared" si="18"/>
        <v>13,8</v>
      </c>
      <c r="P74" s="10" t="str">
        <f t="shared" si="18"/>
        <v>14,8</v>
      </c>
      <c r="Q74" s="10" t="str">
        <f t="shared" si="18"/>
        <v>15,8</v>
      </c>
      <c r="R74" s="10" t="str">
        <f t="shared" si="18"/>
        <v>16,8</v>
      </c>
      <c r="S74" s="10" t="str">
        <f t="shared" si="18"/>
        <v>17,8</v>
      </c>
      <c r="T74" s="5"/>
      <c r="U74" s="490">
        <v>70</v>
      </c>
      <c r="V74" s="488">
        <v>1</v>
      </c>
      <c r="W74" s="488">
        <v>16</v>
      </c>
      <c r="X74" s="488">
        <v>0</v>
      </c>
      <c r="Y74" s="488">
        <v>160</v>
      </c>
      <c r="Z74" s="157" t="str">
        <f t="shared" si="20"/>
        <v>1,17</v>
      </c>
      <c r="AA74" s="5"/>
      <c r="AB74" s="517">
        <v>70</v>
      </c>
      <c r="AC74" s="517">
        <v>1</v>
      </c>
      <c r="AD74" s="517">
        <v>13</v>
      </c>
      <c r="AE74" s="517" t="s">
        <v>761</v>
      </c>
      <c r="AF74" s="354" t="s">
        <v>708</v>
      </c>
      <c r="AG74" s="354">
        <v>0.1</v>
      </c>
      <c r="AH74" s="354">
        <v>0</v>
      </c>
      <c r="AI74" s="354">
        <v>0</v>
      </c>
      <c r="AJ74" s="354">
        <v>0</v>
      </c>
      <c r="AK74" s="354">
        <v>0</v>
      </c>
      <c r="AL74" s="517">
        <v>1</v>
      </c>
      <c r="AM74" s="517">
        <v>17</v>
      </c>
      <c r="AN74" s="517">
        <v>6</v>
      </c>
      <c r="AO74" s="157" t="str">
        <f t="shared" si="21"/>
        <v>7,18</v>
      </c>
      <c r="AP74" s="291" t="str">
        <f t="shared" si="22"/>
        <v/>
      </c>
      <c r="AQ74" s="93">
        <f t="shared" si="13"/>
        <v>0</v>
      </c>
      <c r="AR74" s="93">
        <f t="shared" si="14"/>
        <v>0</v>
      </c>
      <c r="AS74" s="351"/>
      <c r="AT74" s="351"/>
      <c r="AU74" s="351"/>
      <c r="AV74" s="322"/>
      <c r="AW74" s="351"/>
      <c r="AX74" s="351"/>
      <c r="AY74" s="351"/>
      <c r="AZ74" s="351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</row>
    <row r="75" spans="1:81" ht="6.95" customHeight="1">
      <c r="A75" s="492">
        <f t="shared" si="19"/>
        <v>9</v>
      </c>
      <c r="B75" s="11">
        <f>COLUMN()</f>
        <v>2</v>
      </c>
      <c r="C75" s="10" t="str">
        <f t="shared" si="17"/>
        <v>1,9</v>
      </c>
      <c r="D75" s="10" t="str">
        <f t="shared" si="17"/>
        <v>2,9</v>
      </c>
      <c r="E75" s="10" t="str">
        <f t="shared" si="17"/>
        <v>3,9</v>
      </c>
      <c r="F75" s="10" t="str">
        <f t="shared" si="17"/>
        <v>4,9</v>
      </c>
      <c r="G75" s="10" t="str">
        <f t="shared" si="17"/>
        <v>5,9</v>
      </c>
      <c r="H75" s="10" t="str">
        <f t="shared" si="17"/>
        <v>6,9</v>
      </c>
      <c r="I75" s="10" t="str">
        <f t="shared" si="17"/>
        <v>7,9</v>
      </c>
      <c r="J75" s="10" t="str">
        <f t="shared" si="17"/>
        <v>8,9</v>
      </c>
      <c r="K75" s="10" t="str">
        <f t="shared" si="17"/>
        <v>9,9</v>
      </c>
      <c r="L75" s="10" t="str">
        <f t="shared" si="17"/>
        <v>10,9</v>
      </c>
      <c r="M75" s="10" t="str">
        <f t="shared" si="18"/>
        <v>11,9</v>
      </c>
      <c r="N75" s="10" t="str">
        <f t="shared" si="18"/>
        <v>12,9</v>
      </c>
      <c r="O75" s="10" t="str">
        <f t="shared" si="18"/>
        <v>13,9</v>
      </c>
      <c r="P75" s="10" t="str">
        <f t="shared" si="18"/>
        <v>14,9</v>
      </c>
      <c r="Q75" s="10" t="str">
        <f t="shared" si="18"/>
        <v>15,9</v>
      </c>
      <c r="R75" s="10" t="str">
        <f t="shared" si="18"/>
        <v>16,9</v>
      </c>
      <c r="S75" s="10" t="str">
        <f t="shared" si="18"/>
        <v>17,9</v>
      </c>
      <c r="T75" s="5"/>
      <c r="U75" s="490">
        <v>71</v>
      </c>
      <c r="V75" s="488">
        <v>1</v>
      </c>
      <c r="W75" s="488">
        <v>17</v>
      </c>
      <c r="X75" s="488">
        <v>0</v>
      </c>
      <c r="Y75" s="488">
        <v>160</v>
      </c>
      <c r="Z75" s="157" t="str">
        <f t="shared" si="20"/>
        <v>1,18</v>
      </c>
      <c r="AA75" s="5"/>
      <c r="AB75" s="517">
        <v>71</v>
      </c>
      <c r="AC75" s="517">
        <v>1</v>
      </c>
      <c r="AD75" s="517">
        <v>14</v>
      </c>
      <c r="AE75" s="517" t="s">
        <v>762</v>
      </c>
      <c r="AF75" s="354" t="s">
        <v>707</v>
      </c>
      <c r="AG75" s="354">
        <v>0.1</v>
      </c>
      <c r="AH75" s="354">
        <v>102</v>
      </c>
      <c r="AI75" s="354">
        <v>200</v>
      </c>
      <c r="AJ75" s="354">
        <v>500</v>
      </c>
      <c r="AK75" s="354">
        <v>500</v>
      </c>
      <c r="AL75" s="517">
        <v>0</v>
      </c>
      <c r="AM75" s="517">
        <v>17</v>
      </c>
      <c r="AN75" s="517">
        <v>11</v>
      </c>
      <c r="AO75" s="157" t="str">
        <f t="shared" si="21"/>
        <v>12,18</v>
      </c>
      <c r="AP75" s="291" t="str">
        <f t="shared" si="22"/>
        <v>H</v>
      </c>
      <c r="AQ75" s="93">
        <f t="shared" si="13"/>
        <v>300</v>
      </c>
      <c r="AR75" s="93">
        <f t="shared" si="14"/>
        <v>0</v>
      </c>
      <c r="AS75" s="351"/>
      <c r="AT75" s="351"/>
      <c r="AU75" s="351"/>
      <c r="AV75" s="322"/>
      <c r="AW75" s="351"/>
      <c r="AX75" s="351"/>
      <c r="AY75" s="351"/>
      <c r="AZ75" s="351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</row>
    <row r="76" spans="1:81" ht="6.95" customHeight="1">
      <c r="A76" s="492">
        <f t="shared" si="19"/>
        <v>10</v>
      </c>
      <c r="B76" s="11">
        <f>COLUMN()</f>
        <v>2</v>
      </c>
      <c r="C76" s="10" t="str">
        <f t="shared" si="17"/>
        <v>1,10</v>
      </c>
      <c r="D76" s="10" t="str">
        <f t="shared" si="17"/>
        <v>2,10</v>
      </c>
      <c r="E76" s="10" t="str">
        <f t="shared" si="17"/>
        <v>3,10</v>
      </c>
      <c r="F76" s="10" t="str">
        <f t="shared" si="17"/>
        <v>4,10</v>
      </c>
      <c r="G76" s="10" t="str">
        <f t="shared" si="17"/>
        <v>5,10</v>
      </c>
      <c r="H76" s="10" t="str">
        <f t="shared" si="17"/>
        <v>6,10</v>
      </c>
      <c r="I76" s="10" t="str">
        <f t="shared" si="17"/>
        <v>7,10</v>
      </c>
      <c r="J76" s="10" t="str">
        <f t="shared" si="17"/>
        <v>8,10</v>
      </c>
      <c r="K76" s="10" t="str">
        <f t="shared" si="17"/>
        <v>9,10</v>
      </c>
      <c r="L76" s="10" t="str">
        <f t="shared" si="17"/>
        <v>10,10</v>
      </c>
      <c r="M76" s="10" t="str">
        <f t="shared" si="18"/>
        <v>11,10</v>
      </c>
      <c r="N76" s="10" t="str">
        <f t="shared" si="18"/>
        <v>12,10</v>
      </c>
      <c r="O76" s="10" t="str">
        <f t="shared" si="18"/>
        <v>13,10</v>
      </c>
      <c r="P76" s="10" t="str">
        <f t="shared" si="18"/>
        <v>14,10</v>
      </c>
      <c r="Q76" s="10" t="str">
        <f t="shared" si="18"/>
        <v>15,10</v>
      </c>
      <c r="R76" s="10" t="str">
        <f t="shared" si="18"/>
        <v>16,10</v>
      </c>
      <c r="S76" s="10" t="str">
        <f t="shared" si="18"/>
        <v>17,10</v>
      </c>
      <c r="T76" s="5"/>
      <c r="U76" s="490">
        <v>72</v>
      </c>
      <c r="V76" s="488">
        <v>1</v>
      </c>
      <c r="W76" s="488">
        <v>18</v>
      </c>
      <c r="X76" s="488">
        <v>0</v>
      </c>
      <c r="Y76" s="488">
        <v>160</v>
      </c>
      <c r="Z76" s="157" t="str">
        <f t="shared" si="20"/>
        <v>1,19</v>
      </c>
      <c r="AA76" s="5"/>
      <c r="AB76" s="517">
        <v>72</v>
      </c>
      <c r="AC76" s="517">
        <v>1</v>
      </c>
      <c r="AD76" s="517">
        <v>15</v>
      </c>
      <c r="AE76" s="517" t="s">
        <v>763</v>
      </c>
      <c r="AF76" s="354" t="s">
        <v>708</v>
      </c>
      <c r="AG76" s="354">
        <v>0.1</v>
      </c>
      <c r="AH76" s="354">
        <v>0</v>
      </c>
      <c r="AI76" s="354">
        <v>0</v>
      </c>
      <c r="AJ76" s="354">
        <v>0</v>
      </c>
      <c r="AK76" s="354">
        <v>0</v>
      </c>
      <c r="AL76" s="517">
        <v>1</v>
      </c>
      <c r="AM76" s="517">
        <v>17</v>
      </c>
      <c r="AN76" s="517">
        <v>10</v>
      </c>
      <c r="AO76" s="157" t="str">
        <f t="shared" si="21"/>
        <v>11,18</v>
      </c>
      <c r="AP76" s="291" t="str">
        <f t="shared" si="22"/>
        <v/>
      </c>
      <c r="AQ76" s="93">
        <f t="shared" si="13"/>
        <v>0</v>
      </c>
      <c r="AR76" s="93">
        <f t="shared" si="14"/>
        <v>0</v>
      </c>
      <c r="AS76" s="351"/>
      <c r="AT76" s="351"/>
      <c r="AU76" s="351"/>
      <c r="AV76" s="322"/>
      <c r="AW76" s="351"/>
      <c r="AX76" s="351"/>
      <c r="AY76" s="351"/>
      <c r="AZ76" s="351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</row>
    <row r="77" spans="1:81" ht="6.95" customHeight="1">
      <c r="A77" s="492">
        <f t="shared" si="19"/>
        <v>11</v>
      </c>
      <c r="B77" s="11">
        <f>COLUMN()</f>
        <v>2</v>
      </c>
      <c r="C77" s="10" t="str">
        <f t="shared" ref="C77:L86" si="23">_xlfn.CONCAT(COLUMN()-$B77,",",ROW()-C$66)</f>
        <v>1,11</v>
      </c>
      <c r="D77" s="10" t="str">
        <f t="shared" si="23"/>
        <v>2,11</v>
      </c>
      <c r="E77" s="10" t="str">
        <f t="shared" si="23"/>
        <v>3,11</v>
      </c>
      <c r="F77" s="10" t="str">
        <f t="shared" si="23"/>
        <v>4,11</v>
      </c>
      <c r="G77" s="10" t="str">
        <f t="shared" si="23"/>
        <v>5,11</v>
      </c>
      <c r="H77" s="10" t="str">
        <f t="shared" si="23"/>
        <v>6,11</v>
      </c>
      <c r="I77" s="10" t="str">
        <f t="shared" si="23"/>
        <v>7,11</v>
      </c>
      <c r="J77" s="10" t="str">
        <f t="shared" si="23"/>
        <v>8,11</v>
      </c>
      <c r="K77" s="10" t="str">
        <f t="shared" si="23"/>
        <v>9,11</v>
      </c>
      <c r="L77" s="10" t="str">
        <f t="shared" si="23"/>
        <v>10,11</v>
      </c>
      <c r="M77" s="10" t="str">
        <f t="shared" ref="M77:S86" si="24">_xlfn.CONCAT(COLUMN()-$B77,",",ROW()-M$66)</f>
        <v>11,11</v>
      </c>
      <c r="N77" s="10" t="str">
        <f t="shared" si="24"/>
        <v>12,11</v>
      </c>
      <c r="O77" s="10" t="str">
        <f t="shared" si="24"/>
        <v>13,11</v>
      </c>
      <c r="P77" s="10" t="str">
        <f t="shared" si="24"/>
        <v>14,11</v>
      </c>
      <c r="Q77" s="10" t="str">
        <f t="shared" si="24"/>
        <v>15,11</v>
      </c>
      <c r="R77" s="10" t="str">
        <f t="shared" si="24"/>
        <v>16,11</v>
      </c>
      <c r="S77" s="10" t="str">
        <f t="shared" si="24"/>
        <v>17,11</v>
      </c>
      <c r="T77" s="5"/>
      <c r="U77" s="490">
        <v>73</v>
      </c>
      <c r="V77" s="488">
        <v>1</v>
      </c>
      <c r="W77" s="488">
        <v>19</v>
      </c>
      <c r="X77" s="488">
        <v>0</v>
      </c>
      <c r="Y77" s="488">
        <v>160</v>
      </c>
      <c r="Z77" s="157" t="str">
        <f t="shared" si="20"/>
        <v>1,20</v>
      </c>
      <c r="AA77" s="5"/>
      <c r="AB77" s="517">
        <v>73</v>
      </c>
      <c r="AC77" s="517">
        <v>1</v>
      </c>
      <c r="AD77" s="517">
        <v>16</v>
      </c>
      <c r="AE77" s="517" t="s">
        <v>764</v>
      </c>
      <c r="AF77" s="354" t="s">
        <v>707</v>
      </c>
      <c r="AG77" s="354">
        <v>0.1</v>
      </c>
      <c r="AH77" s="354">
        <v>102</v>
      </c>
      <c r="AI77" s="354">
        <v>200</v>
      </c>
      <c r="AJ77" s="354">
        <v>500</v>
      </c>
      <c r="AK77" s="354">
        <v>500</v>
      </c>
      <c r="AL77" s="517">
        <v>0</v>
      </c>
      <c r="AM77" s="517">
        <v>18</v>
      </c>
      <c r="AN77" s="517">
        <v>5</v>
      </c>
      <c r="AO77" s="157" t="str">
        <f t="shared" si="21"/>
        <v>6,19</v>
      </c>
      <c r="AP77" s="291" t="str">
        <f t="shared" si="22"/>
        <v>H</v>
      </c>
      <c r="AQ77" s="93">
        <f t="shared" si="13"/>
        <v>300</v>
      </c>
      <c r="AR77" s="93">
        <f t="shared" si="14"/>
        <v>0</v>
      </c>
      <c r="AS77" s="351"/>
      <c r="AT77" s="351"/>
      <c r="AU77" s="351"/>
      <c r="AV77" s="322"/>
      <c r="AW77" s="351"/>
      <c r="AX77" s="351"/>
      <c r="AY77" s="351"/>
      <c r="AZ77" s="351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</row>
    <row r="78" spans="1:81" ht="6.95" customHeight="1">
      <c r="A78" s="492">
        <f t="shared" si="19"/>
        <v>12</v>
      </c>
      <c r="B78" s="11">
        <f>COLUMN()</f>
        <v>2</v>
      </c>
      <c r="C78" s="10" t="str">
        <f t="shared" si="23"/>
        <v>1,12</v>
      </c>
      <c r="D78" s="10" t="str">
        <f t="shared" si="23"/>
        <v>2,12</v>
      </c>
      <c r="E78" s="10" t="str">
        <f t="shared" si="23"/>
        <v>3,12</v>
      </c>
      <c r="F78" s="10" t="str">
        <f t="shared" si="23"/>
        <v>4,12</v>
      </c>
      <c r="G78" s="10" t="str">
        <f t="shared" si="23"/>
        <v>5,12</v>
      </c>
      <c r="H78" s="10" t="str">
        <f t="shared" si="23"/>
        <v>6,12</v>
      </c>
      <c r="I78" s="10" t="str">
        <f t="shared" si="23"/>
        <v>7,12</v>
      </c>
      <c r="J78" s="10" t="str">
        <f t="shared" si="23"/>
        <v>8,12</v>
      </c>
      <c r="K78" s="10" t="str">
        <f t="shared" si="23"/>
        <v>9,12</v>
      </c>
      <c r="L78" s="10" t="str">
        <f t="shared" si="23"/>
        <v>10,12</v>
      </c>
      <c r="M78" s="10" t="str">
        <f t="shared" si="24"/>
        <v>11,12</v>
      </c>
      <c r="N78" s="10" t="str">
        <f t="shared" si="24"/>
        <v>12,12</v>
      </c>
      <c r="O78" s="10" t="str">
        <f t="shared" si="24"/>
        <v>13,12</v>
      </c>
      <c r="P78" s="10" t="str">
        <f t="shared" si="24"/>
        <v>14,12</v>
      </c>
      <c r="Q78" s="10" t="str">
        <f t="shared" si="24"/>
        <v>15,12</v>
      </c>
      <c r="R78" s="10" t="str">
        <f t="shared" si="24"/>
        <v>16,12</v>
      </c>
      <c r="S78" s="10" t="str">
        <f t="shared" si="24"/>
        <v>17,12</v>
      </c>
      <c r="T78" s="5"/>
      <c r="U78" s="490">
        <v>74</v>
      </c>
      <c r="V78" s="488">
        <v>1</v>
      </c>
      <c r="W78" s="488">
        <v>20</v>
      </c>
      <c r="X78" s="488">
        <v>0</v>
      </c>
      <c r="Y78" s="488">
        <v>160</v>
      </c>
      <c r="Z78" s="157" t="str">
        <f t="shared" si="20"/>
        <v>1,21</v>
      </c>
      <c r="AA78" s="5"/>
      <c r="AB78" s="517">
        <v>74</v>
      </c>
      <c r="AC78" s="517">
        <v>1</v>
      </c>
      <c r="AD78" s="517">
        <v>17</v>
      </c>
      <c r="AE78" s="517" t="s">
        <v>765</v>
      </c>
      <c r="AF78" s="354" t="s">
        <v>708</v>
      </c>
      <c r="AG78" s="354">
        <v>0.1</v>
      </c>
      <c r="AH78" s="354">
        <v>0</v>
      </c>
      <c r="AI78" s="354">
        <v>0</v>
      </c>
      <c r="AJ78" s="354">
        <v>0</v>
      </c>
      <c r="AK78" s="354">
        <v>0</v>
      </c>
      <c r="AL78" s="517">
        <v>1</v>
      </c>
      <c r="AM78" s="517">
        <v>18</v>
      </c>
      <c r="AN78" s="517">
        <v>6</v>
      </c>
      <c r="AO78" s="157" t="str">
        <f t="shared" si="21"/>
        <v>7,19</v>
      </c>
      <c r="AP78" s="291" t="str">
        <f t="shared" si="22"/>
        <v/>
      </c>
      <c r="AQ78" s="93">
        <f t="shared" si="13"/>
        <v>0</v>
      </c>
      <c r="AR78" s="93">
        <f t="shared" si="14"/>
        <v>0</v>
      </c>
      <c r="AS78" s="351"/>
      <c r="AT78" s="351"/>
      <c r="AU78" s="351"/>
      <c r="AV78" s="322"/>
      <c r="AW78" s="351"/>
      <c r="AX78" s="351"/>
      <c r="AY78" s="351"/>
      <c r="AZ78" s="351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</row>
    <row r="79" spans="1:81" ht="6.95" customHeight="1">
      <c r="A79" s="492">
        <f t="shared" si="19"/>
        <v>13</v>
      </c>
      <c r="B79" s="11">
        <f>COLUMN()</f>
        <v>2</v>
      </c>
      <c r="C79" s="10" t="str">
        <f t="shared" si="23"/>
        <v>1,13</v>
      </c>
      <c r="D79" s="10" t="str">
        <f t="shared" si="23"/>
        <v>2,13</v>
      </c>
      <c r="E79" s="10" t="str">
        <f t="shared" si="23"/>
        <v>3,13</v>
      </c>
      <c r="F79" s="10" t="str">
        <f t="shared" si="23"/>
        <v>4,13</v>
      </c>
      <c r="G79" s="10" t="str">
        <f t="shared" si="23"/>
        <v>5,13</v>
      </c>
      <c r="H79" s="10" t="str">
        <f t="shared" si="23"/>
        <v>6,13</v>
      </c>
      <c r="I79" s="10" t="str">
        <f t="shared" si="23"/>
        <v>7,13</v>
      </c>
      <c r="J79" s="10" t="str">
        <f t="shared" si="23"/>
        <v>8,13</v>
      </c>
      <c r="K79" s="10" t="str">
        <f t="shared" si="23"/>
        <v>9,13</v>
      </c>
      <c r="L79" s="10" t="str">
        <f t="shared" si="23"/>
        <v>10,13</v>
      </c>
      <c r="M79" s="10" t="str">
        <f t="shared" si="24"/>
        <v>11,13</v>
      </c>
      <c r="N79" s="10" t="str">
        <f t="shared" si="24"/>
        <v>12,13</v>
      </c>
      <c r="O79" s="10" t="str">
        <f t="shared" si="24"/>
        <v>13,13</v>
      </c>
      <c r="P79" s="10" t="str">
        <f t="shared" si="24"/>
        <v>14,13</v>
      </c>
      <c r="Q79" s="10" t="str">
        <f t="shared" si="24"/>
        <v>15,13</v>
      </c>
      <c r="R79" s="10" t="str">
        <f t="shared" si="24"/>
        <v>16,13</v>
      </c>
      <c r="S79" s="10" t="str">
        <f t="shared" si="24"/>
        <v>17,13</v>
      </c>
      <c r="T79" s="5"/>
      <c r="U79" s="490">
        <v>75</v>
      </c>
      <c r="V79" s="488">
        <v>1</v>
      </c>
      <c r="W79" s="488">
        <v>21</v>
      </c>
      <c r="X79" s="488">
        <v>0</v>
      </c>
      <c r="Y79" s="488">
        <v>160</v>
      </c>
      <c r="Z79" s="157" t="str">
        <f t="shared" si="20"/>
        <v>1,22</v>
      </c>
      <c r="AA79" s="5"/>
      <c r="AB79" s="517">
        <v>75</v>
      </c>
      <c r="AC79" s="517">
        <v>1</v>
      </c>
      <c r="AD79" s="517">
        <v>18</v>
      </c>
      <c r="AE79" s="517" t="s">
        <v>766</v>
      </c>
      <c r="AF79" s="354" t="s">
        <v>707</v>
      </c>
      <c r="AG79" s="354">
        <v>0.1</v>
      </c>
      <c r="AH79" s="354">
        <v>102</v>
      </c>
      <c r="AI79" s="354">
        <v>200</v>
      </c>
      <c r="AJ79" s="354">
        <v>500</v>
      </c>
      <c r="AK79" s="354">
        <v>500</v>
      </c>
      <c r="AL79" s="517">
        <v>0</v>
      </c>
      <c r="AM79" s="517">
        <v>18</v>
      </c>
      <c r="AN79" s="517">
        <v>11</v>
      </c>
      <c r="AO79" s="157" t="str">
        <f t="shared" si="21"/>
        <v>12,19</v>
      </c>
      <c r="AP79" s="291" t="str">
        <f t="shared" si="22"/>
        <v>H</v>
      </c>
      <c r="AQ79" s="93">
        <f t="shared" si="13"/>
        <v>300</v>
      </c>
      <c r="AR79" s="93">
        <f t="shared" si="14"/>
        <v>0</v>
      </c>
      <c r="AS79" s="351"/>
      <c r="AT79" s="351"/>
      <c r="AU79" s="351"/>
      <c r="AV79" s="322"/>
      <c r="AW79" s="351"/>
      <c r="AX79" s="351"/>
      <c r="AY79" s="351"/>
      <c r="AZ79" s="351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</row>
    <row r="80" spans="1:81" ht="6.95" customHeight="1">
      <c r="A80" s="492">
        <f t="shared" si="19"/>
        <v>14</v>
      </c>
      <c r="B80" s="11">
        <f>COLUMN()</f>
        <v>2</v>
      </c>
      <c r="C80" s="10" t="str">
        <f t="shared" si="23"/>
        <v>1,14</v>
      </c>
      <c r="D80" s="10" t="str">
        <f t="shared" si="23"/>
        <v>2,14</v>
      </c>
      <c r="E80" s="10" t="str">
        <f t="shared" si="23"/>
        <v>3,14</v>
      </c>
      <c r="F80" s="10" t="str">
        <f t="shared" si="23"/>
        <v>4,14</v>
      </c>
      <c r="G80" s="10" t="str">
        <f t="shared" si="23"/>
        <v>5,14</v>
      </c>
      <c r="H80" s="10" t="str">
        <f t="shared" si="23"/>
        <v>6,14</v>
      </c>
      <c r="I80" s="10" t="str">
        <f t="shared" si="23"/>
        <v>7,14</v>
      </c>
      <c r="J80" s="10" t="str">
        <f t="shared" si="23"/>
        <v>8,14</v>
      </c>
      <c r="K80" s="10" t="str">
        <f t="shared" si="23"/>
        <v>9,14</v>
      </c>
      <c r="L80" s="10" t="str">
        <f t="shared" si="23"/>
        <v>10,14</v>
      </c>
      <c r="M80" s="10" t="str">
        <f t="shared" si="24"/>
        <v>11,14</v>
      </c>
      <c r="N80" s="10" t="str">
        <f t="shared" si="24"/>
        <v>12,14</v>
      </c>
      <c r="O80" s="10" t="str">
        <f t="shared" si="24"/>
        <v>13,14</v>
      </c>
      <c r="P80" s="10" t="str">
        <f t="shared" si="24"/>
        <v>14,14</v>
      </c>
      <c r="Q80" s="10" t="str">
        <f t="shared" si="24"/>
        <v>15,14</v>
      </c>
      <c r="R80" s="10" t="str">
        <f t="shared" si="24"/>
        <v>16,14</v>
      </c>
      <c r="S80" s="10" t="str">
        <f t="shared" si="24"/>
        <v>17,14</v>
      </c>
      <c r="T80" s="5"/>
      <c r="U80" s="490">
        <v>76</v>
      </c>
      <c r="V80" s="488">
        <v>1</v>
      </c>
      <c r="W80" s="488">
        <v>22</v>
      </c>
      <c r="X80" s="488">
        <v>0</v>
      </c>
      <c r="Y80" s="488">
        <v>160</v>
      </c>
      <c r="Z80" s="157" t="str">
        <f t="shared" si="20"/>
        <v>1,23</v>
      </c>
      <c r="AA80" s="5"/>
      <c r="AB80" s="517">
        <v>76</v>
      </c>
      <c r="AC80" s="517">
        <v>1</v>
      </c>
      <c r="AD80" s="517">
        <v>19</v>
      </c>
      <c r="AE80" s="517" t="s">
        <v>767</v>
      </c>
      <c r="AF80" s="354" t="s">
        <v>708</v>
      </c>
      <c r="AG80" s="354">
        <v>0.1</v>
      </c>
      <c r="AH80" s="354">
        <v>0</v>
      </c>
      <c r="AI80" s="354">
        <v>0</v>
      </c>
      <c r="AJ80" s="354">
        <v>0</v>
      </c>
      <c r="AK80" s="354">
        <v>0</v>
      </c>
      <c r="AL80" s="517">
        <v>1</v>
      </c>
      <c r="AM80" s="517">
        <v>18</v>
      </c>
      <c r="AN80" s="517">
        <v>10</v>
      </c>
      <c r="AO80" s="157" t="str">
        <f t="shared" si="21"/>
        <v>11,19</v>
      </c>
      <c r="AP80" s="291" t="str">
        <f t="shared" si="22"/>
        <v/>
      </c>
      <c r="AQ80" s="93">
        <f t="shared" si="13"/>
        <v>0</v>
      </c>
      <c r="AR80" s="93">
        <f t="shared" si="14"/>
        <v>0</v>
      </c>
      <c r="AS80" s="351"/>
      <c r="AT80" s="351"/>
      <c r="AU80" s="351"/>
      <c r="AV80" s="322"/>
      <c r="AW80" s="351"/>
      <c r="AX80" s="351"/>
      <c r="AY80" s="351"/>
      <c r="AZ80" s="351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</row>
    <row r="81" spans="1:81" ht="6.95" customHeight="1">
      <c r="A81" s="492">
        <f t="shared" si="19"/>
        <v>15</v>
      </c>
      <c r="B81" s="11">
        <f>COLUMN()</f>
        <v>2</v>
      </c>
      <c r="C81" s="10" t="str">
        <f t="shared" si="23"/>
        <v>1,15</v>
      </c>
      <c r="D81" s="10" t="str">
        <f t="shared" si="23"/>
        <v>2,15</v>
      </c>
      <c r="E81" s="10" t="str">
        <f t="shared" si="23"/>
        <v>3,15</v>
      </c>
      <c r="F81" s="10" t="str">
        <f t="shared" si="23"/>
        <v>4,15</v>
      </c>
      <c r="G81" s="10" t="str">
        <f t="shared" si="23"/>
        <v>5,15</v>
      </c>
      <c r="H81" s="10" t="str">
        <f t="shared" si="23"/>
        <v>6,15</v>
      </c>
      <c r="I81" s="10" t="str">
        <f t="shared" si="23"/>
        <v>7,15</v>
      </c>
      <c r="J81" s="10" t="str">
        <f t="shared" si="23"/>
        <v>8,15</v>
      </c>
      <c r="K81" s="10" t="str">
        <f t="shared" si="23"/>
        <v>9,15</v>
      </c>
      <c r="L81" s="10" t="str">
        <f t="shared" si="23"/>
        <v>10,15</v>
      </c>
      <c r="M81" s="10" t="str">
        <f t="shared" si="24"/>
        <v>11,15</v>
      </c>
      <c r="N81" s="10" t="str">
        <f t="shared" si="24"/>
        <v>12,15</v>
      </c>
      <c r="O81" s="10" t="str">
        <f t="shared" si="24"/>
        <v>13,15</v>
      </c>
      <c r="P81" s="10" t="str">
        <f t="shared" si="24"/>
        <v>14,15</v>
      </c>
      <c r="Q81" s="10" t="str">
        <f t="shared" si="24"/>
        <v>15,15</v>
      </c>
      <c r="R81" s="10" t="str">
        <f t="shared" si="24"/>
        <v>16,15</v>
      </c>
      <c r="S81" s="10" t="str">
        <f t="shared" si="24"/>
        <v>17,15</v>
      </c>
      <c r="T81" s="5"/>
      <c r="U81" s="490">
        <v>77</v>
      </c>
      <c r="V81" s="488">
        <v>1</v>
      </c>
      <c r="W81" s="488">
        <v>23</v>
      </c>
      <c r="X81" s="488">
        <v>0</v>
      </c>
      <c r="Y81" s="488">
        <v>160</v>
      </c>
      <c r="Z81" s="157" t="str">
        <f t="shared" si="20"/>
        <v>1,24</v>
      </c>
      <c r="AA81" s="5"/>
      <c r="AB81" s="517">
        <v>77</v>
      </c>
      <c r="AC81" s="517">
        <v>1</v>
      </c>
      <c r="AD81" s="517">
        <v>20</v>
      </c>
      <c r="AE81" s="517" t="s">
        <v>768</v>
      </c>
      <c r="AF81" s="354" t="s">
        <v>707</v>
      </c>
      <c r="AG81" s="354">
        <v>0.1</v>
      </c>
      <c r="AH81" s="354">
        <v>102</v>
      </c>
      <c r="AI81" s="354">
        <v>200</v>
      </c>
      <c r="AJ81" s="354">
        <v>500</v>
      </c>
      <c r="AK81" s="354">
        <v>500</v>
      </c>
      <c r="AL81" s="517">
        <v>0</v>
      </c>
      <c r="AM81" s="517">
        <v>19</v>
      </c>
      <c r="AN81" s="517">
        <v>5</v>
      </c>
      <c r="AO81" s="157" t="str">
        <f t="shared" si="21"/>
        <v>6,20</v>
      </c>
      <c r="AP81" s="291" t="str">
        <f t="shared" si="22"/>
        <v>H</v>
      </c>
      <c r="AQ81" s="93">
        <f t="shared" si="13"/>
        <v>300</v>
      </c>
      <c r="AR81" s="93">
        <f t="shared" si="14"/>
        <v>0</v>
      </c>
      <c r="AS81" s="351"/>
      <c r="AT81" s="351"/>
      <c r="AU81" s="351"/>
      <c r="AV81" s="322"/>
      <c r="AW81" s="351"/>
      <c r="AX81" s="351"/>
      <c r="AY81" s="351"/>
      <c r="AZ81" s="351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</row>
    <row r="82" spans="1:81" ht="6.95" customHeight="1">
      <c r="A82" s="492">
        <f t="shared" ref="A82:A83" si="25">A81+1</f>
        <v>16</v>
      </c>
      <c r="B82" s="11">
        <f>COLUMN()</f>
        <v>2</v>
      </c>
      <c r="C82" s="10" t="str">
        <f t="shared" si="23"/>
        <v>1,16</v>
      </c>
      <c r="D82" s="10" t="str">
        <f t="shared" si="23"/>
        <v>2,16</v>
      </c>
      <c r="E82" s="10" t="str">
        <f t="shared" si="23"/>
        <v>3,16</v>
      </c>
      <c r="F82" s="10" t="str">
        <f t="shared" si="23"/>
        <v>4,16</v>
      </c>
      <c r="G82" s="10" t="str">
        <f t="shared" si="23"/>
        <v>5,16</v>
      </c>
      <c r="H82" s="10" t="str">
        <f t="shared" si="23"/>
        <v>6,16</v>
      </c>
      <c r="I82" s="10" t="str">
        <f t="shared" si="23"/>
        <v>7,16</v>
      </c>
      <c r="J82" s="10" t="str">
        <f t="shared" si="23"/>
        <v>8,16</v>
      </c>
      <c r="K82" s="10" t="str">
        <f t="shared" si="23"/>
        <v>9,16</v>
      </c>
      <c r="L82" s="10" t="str">
        <f t="shared" si="23"/>
        <v>10,16</v>
      </c>
      <c r="M82" s="10" t="str">
        <f t="shared" si="24"/>
        <v>11,16</v>
      </c>
      <c r="N82" s="10" t="str">
        <f t="shared" si="24"/>
        <v>12,16</v>
      </c>
      <c r="O82" s="10" t="str">
        <f t="shared" si="24"/>
        <v>13,16</v>
      </c>
      <c r="P82" s="10" t="str">
        <f t="shared" si="24"/>
        <v>14,16</v>
      </c>
      <c r="Q82" s="10" t="str">
        <f t="shared" si="24"/>
        <v>15,16</v>
      </c>
      <c r="R82" s="10" t="str">
        <f t="shared" si="24"/>
        <v>16,16</v>
      </c>
      <c r="S82" s="10" t="str">
        <f t="shared" si="24"/>
        <v>17,16</v>
      </c>
      <c r="T82" s="5"/>
      <c r="U82" s="490">
        <v>78</v>
      </c>
      <c r="V82" s="488">
        <v>1</v>
      </c>
      <c r="W82" s="488">
        <v>24</v>
      </c>
      <c r="X82" s="488">
        <v>0</v>
      </c>
      <c r="Y82" s="488">
        <v>160</v>
      </c>
      <c r="Z82" s="157" t="str">
        <f t="shared" si="20"/>
        <v>1,25</v>
      </c>
      <c r="AA82" s="5"/>
      <c r="AB82" s="517">
        <v>78</v>
      </c>
      <c r="AC82" s="517">
        <v>1</v>
      </c>
      <c r="AD82" s="517">
        <v>21</v>
      </c>
      <c r="AE82" s="517" t="s">
        <v>769</v>
      </c>
      <c r="AF82" s="354" t="s">
        <v>708</v>
      </c>
      <c r="AG82" s="354">
        <v>0.1</v>
      </c>
      <c r="AH82" s="354">
        <v>0</v>
      </c>
      <c r="AI82" s="354">
        <v>0</v>
      </c>
      <c r="AJ82" s="354">
        <v>0</v>
      </c>
      <c r="AK82" s="354">
        <v>0</v>
      </c>
      <c r="AL82" s="517">
        <v>1</v>
      </c>
      <c r="AM82" s="517">
        <v>19</v>
      </c>
      <c r="AN82" s="517">
        <v>6</v>
      </c>
      <c r="AO82" s="157" t="str">
        <f t="shared" si="21"/>
        <v>7,20</v>
      </c>
      <c r="AP82" s="291" t="str">
        <f t="shared" si="22"/>
        <v/>
      </c>
      <c r="AQ82" s="93">
        <f t="shared" si="13"/>
        <v>0</v>
      </c>
      <c r="AR82" s="93">
        <f t="shared" si="14"/>
        <v>0</v>
      </c>
      <c r="AS82" s="351"/>
      <c r="AT82" s="351"/>
      <c r="AU82" s="351"/>
      <c r="AV82" s="322"/>
      <c r="AW82" s="351"/>
      <c r="AX82" s="351"/>
      <c r="AY82" s="351"/>
      <c r="AZ82" s="351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</row>
    <row r="83" spans="1:81" ht="6.95" customHeight="1">
      <c r="A83" s="492">
        <f t="shared" si="25"/>
        <v>17</v>
      </c>
      <c r="B83" s="11">
        <f>COLUMN()</f>
        <v>2</v>
      </c>
      <c r="C83" s="10" t="str">
        <f t="shared" si="23"/>
        <v>1,17</v>
      </c>
      <c r="D83" s="10" t="str">
        <f t="shared" si="23"/>
        <v>2,17</v>
      </c>
      <c r="E83" s="10" t="str">
        <f t="shared" si="23"/>
        <v>3,17</v>
      </c>
      <c r="F83" s="10" t="str">
        <f t="shared" si="23"/>
        <v>4,17</v>
      </c>
      <c r="G83" s="10" t="str">
        <f t="shared" si="23"/>
        <v>5,17</v>
      </c>
      <c r="H83" s="10" t="str">
        <f t="shared" si="23"/>
        <v>6,17</v>
      </c>
      <c r="I83" s="10" t="str">
        <f t="shared" si="23"/>
        <v>7,17</v>
      </c>
      <c r="J83" s="10" t="str">
        <f t="shared" si="23"/>
        <v>8,17</v>
      </c>
      <c r="K83" s="10" t="str">
        <f t="shared" si="23"/>
        <v>9,17</v>
      </c>
      <c r="L83" s="10" t="str">
        <f t="shared" si="23"/>
        <v>10,17</v>
      </c>
      <c r="M83" s="10" t="str">
        <f t="shared" si="24"/>
        <v>11,17</v>
      </c>
      <c r="N83" s="10" t="str">
        <f t="shared" si="24"/>
        <v>12,17</v>
      </c>
      <c r="O83" s="10" t="str">
        <f t="shared" si="24"/>
        <v>13,17</v>
      </c>
      <c r="P83" s="10" t="str">
        <f t="shared" si="24"/>
        <v>14,17</v>
      </c>
      <c r="Q83" s="10" t="str">
        <f t="shared" si="24"/>
        <v>15,17</v>
      </c>
      <c r="R83" s="10" t="str">
        <f t="shared" si="24"/>
        <v>16,17</v>
      </c>
      <c r="S83" s="10" t="str">
        <f t="shared" si="24"/>
        <v>17,17</v>
      </c>
      <c r="T83" s="5"/>
      <c r="U83" s="490">
        <v>79</v>
      </c>
      <c r="V83" s="488">
        <v>1</v>
      </c>
      <c r="W83" s="488">
        <v>25</v>
      </c>
      <c r="X83" s="488">
        <v>0</v>
      </c>
      <c r="Y83" s="488">
        <v>160</v>
      </c>
      <c r="Z83" s="157" t="str">
        <f t="shared" si="20"/>
        <v>1,26</v>
      </c>
      <c r="AA83" s="5"/>
      <c r="AB83" s="517">
        <v>79</v>
      </c>
      <c r="AC83" s="517">
        <v>1</v>
      </c>
      <c r="AD83" s="517">
        <v>22</v>
      </c>
      <c r="AE83" s="517" t="s">
        <v>770</v>
      </c>
      <c r="AF83" s="354" t="s">
        <v>707</v>
      </c>
      <c r="AG83" s="354">
        <v>0.1</v>
      </c>
      <c r="AH83" s="354">
        <v>102</v>
      </c>
      <c r="AI83" s="354">
        <v>200</v>
      </c>
      <c r="AJ83" s="354">
        <v>500</v>
      </c>
      <c r="AK83" s="354">
        <v>500</v>
      </c>
      <c r="AL83" s="517">
        <v>0</v>
      </c>
      <c r="AM83" s="517">
        <v>19</v>
      </c>
      <c r="AN83" s="517">
        <v>11</v>
      </c>
      <c r="AO83" s="157" t="str">
        <f t="shared" si="21"/>
        <v>12,20</v>
      </c>
      <c r="AP83" s="291" t="str">
        <f t="shared" si="22"/>
        <v>H</v>
      </c>
      <c r="AQ83" s="93">
        <f t="shared" si="13"/>
        <v>300</v>
      </c>
      <c r="AR83" s="93">
        <f t="shared" si="14"/>
        <v>0</v>
      </c>
      <c r="AS83" s="351"/>
      <c r="AT83" s="351"/>
      <c r="AU83" s="351"/>
      <c r="AV83" s="322"/>
      <c r="AW83" s="351"/>
      <c r="AX83" s="351"/>
      <c r="AY83" s="351"/>
      <c r="AZ83" s="351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</row>
    <row r="84" spans="1:81" ht="6.95" customHeight="1">
      <c r="A84" s="492">
        <f t="shared" ref="A84:A92" si="26">A83+1</f>
        <v>18</v>
      </c>
      <c r="B84" s="11">
        <f>COLUMN()</f>
        <v>2</v>
      </c>
      <c r="C84" s="10" t="str">
        <f t="shared" si="23"/>
        <v>1,18</v>
      </c>
      <c r="D84" s="10" t="str">
        <f t="shared" si="23"/>
        <v>2,18</v>
      </c>
      <c r="E84" s="10" t="str">
        <f t="shared" si="23"/>
        <v>3,18</v>
      </c>
      <c r="F84" s="10" t="str">
        <f t="shared" si="23"/>
        <v>4,18</v>
      </c>
      <c r="G84" s="10" t="str">
        <f t="shared" si="23"/>
        <v>5,18</v>
      </c>
      <c r="H84" s="10" t="str">
        <f t="shared" si="23"/>
        <v>6,18</v>
      </c>
      <c r="I84" s="10" t="str">
        <f t="shared" si="23"/>
        <v>7,18</v>
      </c>
      <c r="J84" s="10" t="str">
        <f t="shared" si="23"/>
        <v>8,18</v>
      </c>
      <c r="K84" s="10" t="str">
        <f t="shared" si="23"/>
        <v>9,18</v>
      </c>
      <c r="L84" s="10" t="str">
        <f t="shared" si="23"/>
        <v>10,18</v>
      </c>
      <c r="M84" s="10" t="str">
        <f t="shared" si="24"/>
        <v>11,18</v>
      </c>
      <c r="N84" s="10" t="str">
        <f t="shared" si="24"/>
        <v>12,18</v>
      </c>
      <c r="O84" s="10" t="str">
        <f t="shared" si="24"/>
        <v>13,18</v>
      </c>
      <c r="P84" s="10" t="str">
        <f t="shared" si="24"/>
        <v>14,18</v>
      </c>
      <c r="Q84" s="10" t="str">
        <f t="shared" si="24"/>
        <v>15,18</v>
      </c>
      <c r="R84" s="10" t="str">
        <f t="shared" si="24"/>
        <v>16,18</v>
      </c>
      <c r="S84" s="10" t="str">
        <f t="shared" si="24"/>
        <v>17,18</v>
      </c>
      <c r="T84" s="5"/>
      <c r="U84" s="490">
        <v>80</v>
      </c>
      <c r="V84" s="488">
        <v>1</v>
      </c>
      <c r="W84" s="488">
        <v>26</v>
      </c>
      <c r="X84" s="488">
        <v>0</v>
      </c>
      <c r="Y84" s="488">
        <v>160</v>
      </c>
      <c r="Z84" s="157" t="str">
        <f t="shared" si="20"/>
        <v>1,27</v>
      </c>
      <c r="AA84" s="5"/>
      <c r="AB84" s="517">
        <v>80</v>
      </c>
      <c r="AC84" s="517">
        <v>1</v>
      </c>
      <c r="AD84" s="517">
        <v>23</v>
      </c>
      <c r="AE84" s="517" t="s">
        <v>771</v>
      </c>
      <c r="AF84" s="354" t="s">
        <v>708</v>
      </c>
      <c r="AG84" s="354">
        <v>0.1</v>
      </c>
      <c r="AH84" s="354">
        <v>0</v>
      </c>
      <c r="AI84" s="354">
        <v>0</v>
      </c>
      <c r="AJ84" s="354">
        <v>0</v>
      </c>
      <c r="AK84" s="354">
        <v>0</v>
      </c>
      <c r="AL84" s="517">
        <v>1</v>
      </c>
      <c r="AM84" s="517">
        <v>19</v>
      </c>
      <c r="AN84" s="517">
        <v>10</v>
      </c>
      <c r="AO84" s="157" t="str">
        <f t="shared" si="21"/>
        <v>11,20</v>
      </c>
      <c r="AP84" s="291" t="str">
        <f t="shared" si="22"/>
        <v/>
      </c>
      <c r="AQ84" s="93">
        <f t="shared" si="13"/>
        <v>0</v>
      </c>
      <c r="AR84" s="93">
        <f t="shared" si="14"/>
        <v>0</v>
      </c>
      <c r="AS84" s="351"/>
      <c r="AT84" s="351"/>
      <c r="AU84" s="351"/>
      <c r="AV84" s="322"/>
      <c r="AW84" s="351"/>
      <c r="AX84" s="351"/>
      <c r="AY84" s="351"/>
      <c r="AZ84" s="351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</row>
    <row r="85" spans="1:81" ht="6.95" customHeight="1">
      <c r="A85" s="492">
        <f t="shared" si="26"/>
        <v>19</v>
      </c>
      <c r="B85" s="11">
        <f>COLUMN()</f>
        <v>2</v>
      </c>
      <c r="C85" s="10" t="str">
        <f t="shared" si="23"/>
        <v>1,19</v>
      </c>
      <c r="D85" s="10" t="str">
        <f t="shared" si="23"/>
        <v>2,19</v>
      </c>
      <c r="E85" s="10" t="str">
        <f t="shared" si="23"/>
        <v>3,19</v>
      </c>
      <c r="F85" s="10" t="str">
        <f t="shared" si="23"/>
        <v>4,19</v>
      </c>
      <c r="G85" s="10" t="str">
        <f t="shared" si="23"/>
        <v>5,19</v>
      </c>
      <c r="H85" s="10" t="str">
        <f t="shared" si="23"/>
        <v>6,19</v>
      </c>
      <c r="I85" s="10" t="str">
        <f t="shared" si="23"/>
        <v>7,19</v>
      </c>
      <c r="J85" s="10" t="str">
        <f t="shared" si="23"/>
        <v>8,19</v>
      </c>
      <c r="K85" s="10" t="str">
        <f t="shared" si="23"/>
        <v>9,19</v>
      </c>
      <c r="L85" s="10" t="str">
        <f t="shared" si="23"/>
        <v>10,19</v>
      </c>
      <c r="M85" s="10" t="str">
        <f t="shared" si="24"/>
        <v>11,19</v>
      </c>
      <c r="N85" s="10" t="str">
        <f t="shared" si="24"/>
        <v>12,19</v>
      </c>
      <c r="O85" s="10" t="str">
        <f t="shared" si="24"/>
        <v>13,19</v>
      </c>
      <c r="P85" s="10" t="str">
        <f t="shared" si="24"/>
        <v>14,19</v>
      </c>
      <c r="Q85" s="10" t="str">
        <f t="shared" si="24"/>
        <v>15,19</v>
      </c>
      <c r="R85" s="10" t="str">
        <f t="shared" si="24"/>
        <v>16,19</v>
      </c>
      <c r="S85" s="10" t="str">
        <f t="shared" si="24"/>
        <v>17,19</v>
      </c>
      <c r="T85" s="5"/>
      <c r="U85" s="490">
        <v>81</v>
      </c>
      <c r="V85" s="488">
        <v>1</v>
      </c>
      <c r="W85" s="488">
        <v>0</v>
      </c>
      <c r="X85" s="488">
        <v>16</v>
      </c>
      <c r="Y85" s="488">
        <v>140</v>
      </c>
      <c r="Z85" s="157" t="str">
        <f t="shared" si="20"/>
        <v>17,1</v>
      </c>
      <c r="AA85" s="5"/>
      <c r="AB85" s="517">
        <v>81</v>
      </c>
      <c r="AC85" s="517">
        <v>1</v>
      </c>
      <c r="AD85" s="517">
        <v>24</v>
      </c>
      <c r="AE85" s="517" t="s">
        <v>772</v>
      </c>
      <c r="AF85" s="354" t="s">
        <v>707</v>
      </c>
      <c r="AG85" s="354">
        <v>0.1</v>
      </c>
      <c r="AH85" s="354">
        <v>102</v>
      </c>
      <c r="AI85" s="354">
        <v>200</v>
      </c>
      <c r="AJ85" s="354">
        <v>500</v>
      </c>
      <c r="AK85" s="354">
        <v>500</v>
      </c>
      <c r="AL85" s="517">
        <v>0</v>
      </c>
      <c r="AM85" s="517">
        <v>20</v>
      </c>
      <c r="AN85" s="517">
        <v>5</v>
      </c>
      <c r="AO85" s="157" t="str">
        <f t="shared" si="21"/>
        <v>6,21</v>
      </c>
      <c r="AP85" s="291" t="str">
        <f t="shared" si="22"/>
        <v>H</v>
      </c>
      <c r="AQ85" s="93">
        <f t="shared" si="13"/>
        <v>300</v>
      </c>
      <c r="AR85" s="93">
        <f t="shared" si="14"/>
        <v>0</v>
      </c>
      <c r="AS85" s="351"/>
      <c r="AT85" s="351"/>
      <c r="AU85" s="351"/>
      <c r="AV85" s="322"/>
      <c r="AW85" s="351"/>
      <c r="AX85" s="351"/>
      <c r="AY85" s="351"/>
      <c r="AZ85" s="351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</row>
    <row r="86" spans="1:81" ht="6.95" customHeight="1">
      <c r="A86" s="492">
        <f t="shared" si="26"/>
        <v>20</v>
      </c>
      <c r="B86" s="11">
        <f>COLUMN()</f>
        <v>2</v>
      </c>
      <c r="C86" s="10" t="str">
        <f t="shared" si="23"/>
        <v>1,20</v>
      </c>
      <c r="D86" s="10" t="str">
        <f t="shared" si="23"/>
        <v>2,20</v>
      </c>
      <c r="E86" s="10" t="str">
        <f t="shared" si="23"/>
        <v>3,20</v>
      </c>
      <c r="F86" s="10" t="str">
        <f t="shared" si="23"/>
        <v>4,20</v>
      </c>
      <c r="G86" s="10" t="str">
        <f t="shared" si="23"/>
        <v>5,20</v>
      </c>
      <c r="H86" s="10" t="str">
        <f t="shared" si="23"/>
        <v>6,20</v>
      </c>
      <c r="I86" s="10" t="str">
        <f t="shared" si="23"/>
        <v>7,20</v>
      </c>
      <c r="J86" s="10" t="str">
        <f t="shared" si="23"/>
        <v>8,20</v>
      </c>
      <c r="K86" s="10" t="str">
        <f t="shared" si="23"/>
        <v>9,20</v>
      </c>
      <c r="L86" s="10" t="str">
        <f t="shared" si="23"/>
        <v>10,20</v>
      </c>
      <c r="M86" s="10" t="str">
        <f t="shared" si="24"/>
        <v>11,20</v>
      </c>
      <c r="N86" s="10" t="str">
        <f t="shared" si="24"/>
        <v>12,20</v>
      </c>
      <c r="O86" s="10" t="str">
        <f t="shared" si="24"/>
        <v>13,20</v>
      </c>
      <c r="P86" s="10" t="str">
        <f t="shared" si="24"/>
        <v>14,20</v>
      </c>
      <c r="Q86" s="10" t="str">
        <f t="shared" si="24"/>
        <v>15,20</v>
      </c>
      <c r="R86" s="10" t="str">
        <f t="shared" si="24"/>
        <v>16,20</v>
      </c>
      <c r="S86" s="10" t="str">
        <f t="shared" si="24"/>
        <v>17,20</v>
      </c>
      <c r="T86" s="5"/>
      <c r="U86" s="490">
        <v>82</v>
      </c>
      <c r="V86" s="488">
        <v>1</v>
      </c>
      <c r="W86" s="488">
        <v>1</v>
      </c>
      <c r="X86" s="488">
        <v>16</v>
      </c>
      <c r="Y86" s="488">
        <v>140</v>
      </c>
      <c r="Z86" s="157" t="str">
        <f t="shared" si="20"/>
        <v>17,2</v>
      </c>
      <c r="AA86" s="5"/>
      <c r="AB86" s="517">
        <v>82</v>
      </c>
      <c r="AC86" s="517">
        <v>1</v>
      </c>
      <c r="AD86" s="517">
        <v>25</v>
      </c>
      <c r="AE86" s="517" t="s">
        <v>773</v>
      </c>
      <c r="AF86" s="354" t="s">
        <v>707</v>
      </c>
      <c r="AG86" s="354">
        <v>0.1</v>
      </c>
      <c r="AH86" s="354">
        <v>102</v>
      </c>
      <c r="AI86" s="354">
        <v>200</v>
      </c>
      <c r="AJ86" s="354">
        <v>500</v>
      </c>
      <c r="AK86" s="354">
        <v>500</v>
      </c>
      <c r="AL86" s="517">
        <v>0</v>
      </c>
      <c r="AM86" s="517">
        <v>21</v>
      </c>
      <c r="AN86" s="517">
        <v>6</v>
      </c>
      <c r="AO86" s="157" t="str">
        <f t="shared" si="21"/>
        <v>7,22</v>
      </c>
      <c r="AP86" s="291" t="str">
        <f t="shared" si="22"/>
        <v>H</v>
      </c>
      <c r="AQ86" s="93">
        <f t="shared" si="13"/>
        <v>300</v>
      </c>
      <c r="AR86" s="93">
        <f t="shared" si="14"/>
        <v>0</v>
      </c>
      <c r="AS86" s="351"/>
      <c r="AT86" s="351"/>
      <c r="AU86" s="351"/>
      <c r="AV86" s="322"/>
      <c r="AW86" s="351"/>
      <c r="AX86" s="351"/>
      <c r="AY86" s="351"/>
      <c r="AZ86" s="351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</row>
    <row r="87" spans="1:81" ht="6.95" customHeight="1">
      <c r="A87" s="492">
        <f t="shared" si="26"/>
        <v>21</v>
      </c>
      <c r="B87" s="11">
        <f>COLUMN()</f>
        <v>2</v>
      </c>
      <c r="C87" s="10" t="str">
        <f t="shared" ref="C87:L92" si="27">_xlfn.CONCAT(COLUMN()-$B87,",",ROW()-C$66)</f>
        <v>1,21</v>
      </c>
      <c r="D87" s="10" t="str">
        <f t="shared" si="27"/>
        <v>2,21</v>
      </c>
      <c r="E87" s="10" t="str">
        <f t="shared" si="27"/>
        <v>3,21</v>
      </c>
      <c r="F87" s="10" t="str">
        <f t="shared" si="27"/>
        <v>4,21</v>
      </c>
      <c r="G87" s="10" t="str">
        <f t="shared" si="27"/>
        <v>5,21</v>
      </c>
      <c r="H87" s="10" t="str">
        <f t="shared" si="27"/>
        <v>6,21</v>
      </c>
      <c r="I87" s="10" t="str">
        <f t="shared" si="27"/>
        <v>7,21</v>
      </c>
      <c r="J87" s="10" t="str">
        <f t="shared" si="27"/>
        <v>8,21</v>
      </c>
      <c r="K87" s="10" t="str">
        <f t="shared" si="27"/>
        <v>9,21</v>
      </c>
      <c r="L87" s="10" t="str">
        <f t="shared" si="27"/>
        <v>10,21</v>
      </c>
      <c r="M87" s="10" t="str">
        <f t="shared" ref="M87:S92" si="28">_xlfn.CONCAT(COLUMN()-$B87,",",ROW()-M$66)</f>
        <v>11,21</v>
      </c>
      <c r="N87" s="10" t="str">
        <f t="shared" si="28"/>
        <v>12,21</v>
      </c>
      <c r="O87" s="10" t="str">
        <f t="shared" si="28"/>
        <v>13,21</v>
      </c>
      <c r="P87" s="10" t="str">
        <f t="shared" si="28"/>
        <v>14,21</v>
      </c>
      <c r="Q87" s="10" t="str">
        <f t="shared" si="28"/>
        <v>15,21</v>
      </c>
      <c r="R87" s="10" t="str">
        <f t="shared" si="28"/>
        <v>16,21</v>
      </c>
      <c r="S87" s="10" t="str">
        <f t="shared" si="28"/>
        <v>17,21</v>
      </c>
      <c r="T87" s="5"/>
      <c r="U87" s="490">
        <v>83</v>
      </c>
      <c r="V87" s="488">
        <v>1</v>
      </c>
      <c r="W87" s="488">
        <v>2</v>
      </c>
      <c r="X87" s="488">
        <v>16</v>
      </c>
      <c r="Y87" s="488">
        <v>140</v>
      </c>
      <c r="Z87" s="157" t="str">
        <f t="shared" si="20"/>
        <v>17,3</v>
      </c>
      <c r="AA87" s="5"/>
      <c r="AB87" s="517">
        <v>83</v>
      </c>
      <c r="AC87" s="517">
        <v>1</v>
      </c>
      <c r="AD87" s="517">
        <v>26</v>
      </c>
      <c r="AE87" s="517" t="s">
        <v>774</v>
      </c>
      <c r="AF87" s="354" t="s">
        <v>708</v>
      </c>
      <c r="AG87" s="354">
        <v>0.1</v>
      </c>
      <c r="AH87" s="354">
        <v>0</v>
      </c>
      <c r="AI87" s="354">
        <v>0</v>
      </c>
      <c r="AJ87" s="354">
        <v>0</v>
      </c>
      <c r="AK87" s="354">
        <v>0</v>
      </c>
      <c r="AL87" s="517">
        <v>1</v>
      </c>
      <c r="AM87" s="517">
        <v>20</v>
      </c>
      <c r="AN87" s="517">
        <v>6</v>
      </c>
      <c r="AO87" s="157" t="str">
        <f t="shared" si="21"/>
        <v>7,21</v>
      </c>
      <c r="AP87" s="291" t="str">
        <f t="shared" si="22"/>
        <v/>
      </c>
      <c r="AQ87" s="93">
        <f t="shared" si="13"/>
        <v>0</v>
      </c>
      <c r="AR87" s="93">
        <f t="shared" si="14"/>
        <v>0</v>
      </c>
      <c r="AS87" s="351"/>
      <c r="AT87" s="351"/>
      <c r="AU87" s="351"/>
      <c r="AV87" s="322"/>
      <c r="AW87" s="351"/>
      <c r="AX87" s="351"/>
      <c r="AY87" s="351"/>
      <c r="AZ87" s="351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</row>
    <row r="88" spans="1:81" ht="6.95" customHeight="1">
      <c r="A88" s="492">
        <f t="shared" si="26"/>
        <v>22</v>
      </c>
      <c r="B88" s="11">
        <f>COLUMN()</f>
        <v>2</v>
      </c>
      <c r="C88" s="10" t="str">
        <f t="shared" si="27"/>
        <v>1,22</v>
      </c>
      <c r="D88" s="10" t="str">
        <f t="shared" si="27"/>
        <v>2,22</v>
      </c>
      <c r="E88" s="10" t="str">
        <f t="shared" si="27"/>
        <v>3,22</v>
      </c>
      <c r="F88" s="10" t="str">
        <f t="shared" si="27"/>
        <v>4,22</v>
      </c>
      <c r="G88" s="10" t="str">
        <f t="shared" si="27"/>
        <v>5,22</v>
      </c>
      <c r="H88" s="10" t="str">
        <f t="shared" si="27"/>
        <v>6,22</v>
      </c>
      <c r="I88" s="10" t="str">
        <f t="shared" si="27"/>
        <v>7,22</v>
      </c>
      <c r="J88" s="10" t="str">
        <f t="shared" si="27"/>
        <v>8,22</v>
      </c>
      <c r="K88" s="10" t="str">
        <f t="shared" si="27"/>
        <v>9,22</v>
      </c>
      <c r="L88" s="10" t="str">
        <f t="shared" si="27"/>
        <v>10,22</v>
      </c>
      <c r="M88" s="10" t="str">
        <f t="shared" si="28"/>
        <v>11,22</v>
      </c>
      <c r="N88" s="10" t="str">
        <f t="shared" si="28"/>
        <v>12,22</v>
      </c>
      <c r="O88" s="10" t="str">
        <f t="shared" si="28"/>
        <v>13,22</v>
      </c>
      <c r="P88" s="10" t="str">
        <f t="shared" si="28"/>
        <v>14,22</v>
      </c>
      <c r="Q88" s="10" t="str">
        <f t="shared" si="28"/>
        <v>15,22</v>
      </c>
      <c r="R88" s="10" t="str">
        <f t="shared" si="28"/>
        <v>16,22</v>
      </c>
      <c r="S88" s="10" t="str">
        <f t="shared" si="28"/>
        <v>17,22</v>
      </c>
      <c r="T88" s="5"/>
      <c r="U88" s="490">
        <v>84</v>
      </c>
      <c r="V88" s="488">
        <v>1</v>
      </c>
      <c r="W88" s="488">
        <v>3</v>
      </c>
      <c r="X88" s="488">
        <v>16</v>
      </c>
      <c r="Y88" s="488">
        <v>140</v>
      </c>
      <c r="Z88" s="157" t="str">
        <f t="shared" si="20"/>
        <v>17,4</v>
      </c>
      <c r="AA88" s="5"/>
      <c r="AB88" s="517">
        <v>84</v>
      </c>
      <c r="AC88" s="517">
        <v>1</v>
      </c>
      <c r="AD88" s="517">
        <v>27</v>
      </c>
      <c r="AE88" s="517" t="s">
        <v>775</v>
      </c>
      <c r="AF88" s="354" t="s">
        <v>707</v>
      </c>
      <c r="AG88" s="354">
        <v>0.1</v>
      </c>
      <c r="AH88" s="354">
        <v>102</v>
      </c>
      <c r="AI88" s="354">
        <v>200</v>
      </c>
      <c r="AJ88" s="354">
        <v>500</v>
      </c>
      <c r="AK88" s="354">
        <v>500</v>
      </c>
      <c r="AL88" s="517">
        <v>0</v>
      </c>
      <c r="AM88" s="517">
        <v>21</v>
      </c>
      <c r="AN88" s="517">
        <v>7</v>
      </c>
      <c r="AO88" s="157" t="str">
        <f t="shared" si="21"/>
        <v>8,22</v>
      </c>
      <c r="AP88" s="291" t="str">
        <f t="shared" si="22"/>
        <v>H</v>
      </c>
      <c r="AQ88" s="93">
        <f t="shared" si="13"/>
        <v>300</v>
      </c>
      <c r="AR88" s="93">
        <f t="shared" si="14"/>
        <v>0</v>
      </c>
      <c r="AS88" s="351"/>
      <c r="AT88" s="351"/>
      <c r="AU88" s="351"/>
      <c r="AV88" s="322"/>
      <c r="AW88" s="351"/>
      <c r="AX88" s="351"/>
      <c r="AY88" s="351"/>
      <c r="AZ88" s="351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</row>
    <row r="89" spans="1:81" ht="6.95" customHeight="1">
      <c r="A89" s="492">
        <f t="shared" si="26"/>
        <v>23</v>
      </c>
      <c r="B89" s="11">
        <f>COLUMN()</f>
        <v>2</v>
      </c>
      <c r="C89" s="10" t="str">
        <f t="shared" si="27"/>
        <v>1,23</v>
      </c>
      <c r="D89" s="10" t="str">
        <f t="shared" si="27"/>
        <v>2,23</v>
      </c>
      <c r="E89" s="10" t="str">
        <f t="shared" si="27"/>
        <v>3,23</v>
      </c>
      <c r="F89" s="10" t="str">
        <f t="shared" si="27"/>
        <v>4,23</v>
      </c>
      <c r="G89" s="10" t="str">
        <f t="shared" si="27"/>
        <v>5,23</v>
      </c>
      <c r="H89" s="10" t="str">
        <f t="shared" si="27"/>
        <v>6,23</v>
      </c>
      <c r="I89" s="10" t="str">
        <f t="shared" si="27"/>
        <v>7,23</v>
      </c>
      <c r="J89" s="10" t="str">
        <f t="shared" si="27"/>
        <v>8,23</v>
      </c>
      <c r="K89" s="10" t="str">
        <f t="shared" si="27"/>
        <v>9,23</v>
      </c>
      <c r="L89" s="10" t="str">
        <f t="shared" si="27"/>
        <v>10,23</v>
      </c>
      <c r="M89" s="10" t="str">
        <f t="shared" si="28"/>
        <v>11,23</v>
      </c>
      <c r="N89" s="10" t="str">
        <f t="shared" si="28"/>
        <v>12,23</v>
      </c>
      <c r="O89" s="10" t="str">
        <f t="shared" si="28"/>
        <v>13,23</v>
      </c>
      <c r="P89" s="10" t="str">
        <f t="shared" si="28"/>
        <v>14,23</v>
      </c>
      <c r="Q89" s="10" t="str">
        <f t="shared" si="28"/>
        <v>15,23</v>
      </c>
      <c r="R89" s="10" t="str">
        <f t="shared" si="28"/>
        <v>16,23</v>
      </c>
      <c r="S89" s="10" t="str">
        <f t="shared" si="28"/>
        <v>17,23</v>
      </c>
      <c r="T89" s="5"/>
      <c r="U89" s="490">
        <v>85</v>
      </c>
      <c r="V89" s="488">
        <v>1</v>
      </c>
      <c r="W89" s="488">
        <v>4</v>
      </c>
      <c r="X89" s="488">
        <v>16</v>
      </c>
      <c r="Y89" s="488">
        <v>140</v>
      </c>
      <c r="Z89" s="157" t="str">
        <f t="shared" si="20"/>
        <v>17,5</v>
      </c>
      <c r="AA89" s="5"/>
      <c r="AB89" s="517">
        <v>85</v>
      </c>
      <c r="AC89" s="517">
        <v>1</v>
      </c>
      <c r="AD89" s="517">
        <v>28</v>
      </c>
      <c r="AE89" s="517" t="s">
        <v>776</v>
      </c>
      <c r="AF89" s="354" t="s">
        <v>708</v>
      </c>
      <c r="AG89" s="354">
        <v>0.1</v>
      </c>
      <c r="AH89" s="354">
        <v>0</v>
      </c>
      <c r="AI89" s="354">
        <v>0</v>
      </c>
      <c r="AJ89" s="354">
        <v>0</v>
      </c>
      <c r="AK89" s="354">
        <v>0</v>
      </c>
      <c r="AL89" s="517">
        <v>1</v>
      </c>
      <c r="AM89" s="517">
        <v>20</v>
      </c>
      <c r="AN89" s="517">
        <v>7</v>
      </c>
      <c r="AO89" s="157" t="str">
        <f t="shared" si="21"/>
        <v>8,21</v>
      </c>
      <c r="AP89" s="291" t="str">
        <f t="shared" si="22"/>
        <v/>
      </c>
      <c r="AQ89" s="93">
        <f t="shared" si="13"/>
        <v>0</v>
      </c>
      <c r="AR89" s="93">
        <f t="shared" si="14"/>
        <v>0</v>
      </c>
      <c r="AS89" s="351"/>
      <c r="AT89" s="351"/>
      <c r="AU89" s="351"/>
      <c r="AV89" s="322"/>
      <c r="AW89" s="351"/>
      <c r="AX89" s="351"/>
      <c r="AY89" s="351"/>
      <c r="AZ89" s="351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</row>
    <row r="90" spans="1:81" ht="6.95" customHeight="1">
      <c r="A90" s="492">
        <f t="shared" si="26"/>
        <v>24</v>
      </c>
      <c r="B90" s="11">
        <f>COLUMN()</f>
        <v>2</v>
      </c>
      <c r="C90" s="10" t="str">
        <f t="shared" si="27"/>
        <v>1,24</v>
      </c>
      <c r="D90" s="10" t="str">
        <f t="shared" si="27"/>
        <v>2,24</v>
      </c>
      <c r="E90" s="10" t="str">
        <f t="shared" si="27"/>
        <v>3,24</v>
      </c>
      <c r="F90" s="10" t="str">
        <f t="shared" si="27"/>
        <v>4,24</v>
      </c>
      <c r="G90" s="10" t="str">
        <f t="shared" si="27"/>
        <v>5,24</v>
      </c>
      <c r="H90" s="10" t="str">
        <f t="shared" si="27"/>
        <v>6,24</v>
      </c>
      <c r="I90" s="10" t="str">
        <f t="shared" si="27"/>
        <v>7,24</v>
      </c>
      <c r="J90" s="10" t="str">
        <f t="shared" si="27"/>
        <v>8,24</v>
      </c>
      <c r="K90" s="10" t="str">
        <f t="shared" si="27"/>
        <v>9,24</v>
      </c>
      <c r="L90" s="10" t="str">
        <f t="shared" si="27"/>
        <v>10,24</v>
      </c>
      <c r="M90" s="10" t="str">
        <f t="shared" si="28"/>
        <v>11,24</v>
      </c>
      <c r="N90" s="10" t="str">
        <f t="shared" si="28"/>
        <v>12,24</v>
      </c>
      <c r="O90" s="10" t="str">
        <f t="shared" si="28"/>
        <v>13,24</v>
      </c>
      <c r="P90" s="10" t="str">
        <f t="shared" si="28"/>
        <v>14,24</v>
      </c>
      <c r="Q90" s="10" t="str">
        <f t="shared" si="28"/>
        <v>15,24</v>
      </c>
      <c r="R90" s="10" t="str">
        <f t="shared" si="28"/>
        <v>16,24</v>
      </c>
      <c r="S90" s="10" t="str">
        <f t="shared" si="28"/>
        <v>17,24</v>
      </c>
      <c r="T90" s="5"/>
      <c r="U90" s="490">
        <v>86</v>
      </c>
      <c r="V90" s="488">
        <v>1</v>
      </c>
      <c r="W90" s="488">
        <v>5</v>
      </c>
      <c r="X90" s="488">
        <v>16</v>
      </c>
      <c r="Y90" s="488">
        <v>140</v>
      </c>
      <c r="Z90" s="157" t="str">
        <f t="shared" si="20"/>
        <v>17,6</v>
      </c>
      <c r="AA90" s="5"/>
      <c r="AB90" s="517">
        <v>86</v>
      </c>
      <c r="AC90" s="517">
        <v>1</v>
      </c>
      <c r="AD90" s="517">
        <v>29</v>
      </c>
      <c r="AE90" s="517" t="s">
        <v>777</v>
      </c>
      <c r="AF90" s="354" t="s">
        <v>707</v>
      </c>
      <c r="AG90" s="354">
        <v>0.1</v>
      </c>
      <c r="AH90" s="354">
        <v>102</v>
      </c>
      <c r="AI90" s="354">
        <v>200</v>
      </c>
      <c r="AJ90" s="354">
        <v>500</v>
      </c>
      <c r="AK90" s="354">
        <v>500</v>
      </c>
      <c r="AL90" s="517">
        <v>0</v>
      </c>
      <c r="AM90" s="517">
        <v>21</v>
      </c>
      <c r="AN90" s="517">
        <v>8</v>
      </c>
      <c r="AO90" s="157" t="str">
        <f t="shared" si="21"/>
        <v>9,22</v>
      </c>
      <c r="AP90" s="291" t="str">
        <f t="shared" si="22"/>
        <v>H</v>
      </c>
      <c r="AQ90" s="93">
        <f t="shared" si="13"/>
        <v>300</v>
      </c>
      <c r="AR90" s="93">
        <f t="shared" si="14"/>
        <v>0</v>
      </c>
      <c r="AS90" s="351"/>
      <c r="AT90" s="351"/>
      <c r="AU90" s="351"/>
      <c r="AV90" s="322"/>
      <c r="AW90" s="351"/>
      <c r="AX90" s="351"/>
      <c r="AY90" s="351"/>
      <c r="AZ90" s="351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</row>
    <row r="91" spans="1:81" ht="6.95" customHeight="1">
      <c r="A91" s="492">
        <f t="shared" si="26"/>
        <v>25</v>
      </c>
      <c r="B91" s="11">
        <f>COLUMN()</f>
        <v>2</v>
      </c>
      <c r="C91" s="10" t="str">
        <f t="shared" si="27"/>
        <v>1,25</v>
      </c>
      <c r="D91" s="10" t="str">
        <f t="shared" si="27"/>
        <v>2,25</v>
      </c>
      <c r="E91" s="10" t="str">
        <f t="shared" si="27"/>
        <v>3,25</v>
      </c>
      <c r="F91" s="10" t="str">
        <f t="shared" si="27"/>
        <v>4,25</v>
      </c>
      <c r="G91" s="10" t="str">
        <f t="shared" si="27"/>
        <v>5,25</v>
      </c>
      <c r="H91" s="10" t="str">
        <f t="shared" si="27"/>
        <v>6,25</v>
      </c>
      <c r="I91" s="10" t="str">
        <f t="shared" si="27"/>
        <v>7,25</v>
      </c>
      <c r="J91" s="10" t="str">
        <f t="shared" si="27"/>
        <v>8,25</v>
      </c>
      <c r="K91" s="10" t="str">
        <f t="shared" si="27"/>
        <v>9,25</v>
      </c>
      <c r="L91" s="10" t="str">
        <f t="shared" si="27"/>
        <v>10,25</v>
      </c>
      <c r="M91" s="10" t="str">
        <f t="shared" si="28"/>
        <v>11,25</v>
      </c>
      <c r="N91" s="10" t="str">
        <f t="shared" si="28"/>
        <v>12,25</v>
      </c>
      <c r="O91" s="10" t="str">
        <f t="shared" si="28"/>
        <v>13,25</v>
      </c>
      <c r="P91" s="10" t="str">
        <f t="shared" si="28"/>
        <v>14,25</v>
      </c>
      <c r="Q91" s="10" t="str">
        <f t="shared" si="28"/>
        <v>15,25</v>
      </c>
      <c r="R91" s="10" t="str">
        <f t="shared" si="28"/>
        <v>16,25</v>
      </c>
      <c r="S91" s="10" t="str">
        <f t="shared" si="28"/>
        <v>17,25</v>
      </c>
      <c r="T91" s="5"/>
      <c r="U91" s="490">
        <v>87</v>
      </c>
      <c r="V91" s="488">
        <v>1</v>
      </c>
      <c r="W91" s="488">
        <v>6</v>
      </c>
      <c r="X91" s="488">
        <v>16</v>
      </c>
      <c r="Y91" s="488">
        <v>140</v>
      </c>
      <c r="Z91" s="157" t="str">
        <f t="shared" si="20"/>
        <v>17,7</v>
      </c>
      <c r="AA91" s="5"/>
      <c r="AB91" s="517">
        <v>87</v>
      </c>
      <c r="AC91" s="517">
        <v>1</v>
      </c>
      <c r="AD91" s="517">
        <v>30</v>
      </c>
      <c r="AE91" s="517" t="s">
        <v>778</v>
      </c>
      <c r="AF91" s="354" t="s">
        <v>708</v>
      </c>
      <c r="AG91" s="354">
        <v>0.1</v>
      </c>
      <c r="AH91" s="354">
        <v>0</v>
      </c>
      <c r="AI91" s="354">
        <v>0</v>
      </c>
      <c r="AJ91" s="354">
        <v>0</v>
      </c>
      <c r="AK91" s="354">
        <v>0</v>
      </c>
      <c r="AL91" s="517">
        <v>1</v>
      </c>
      <c r="AM91" s="517">
        <v>20</v>
      </c>
      <c r="AN91" s="517">
        <v>8</v>
      </c>
      <c r="AO91" s="157" t="str">
        <f t="shared" si="21"/>
        <v>9,21</v>
      </c>
      <c r="AP91" s="291" t="str">
        <f t="shared" si="22"/>
        <v/>
      </c>
      <c r="AQ91" s="93">
        <f t="shared" si="13"/>
        <v>0</v>
      </c>
      <c r="AR91" s="93">
        <f t="shared" si="14"/>
        <v>0</v>
      </c>
      <c r="AS91" s="351"/>
      <c r="AT91" s="351"/>
      <c r="AU91" s="351"/>
      <c r="AV91" s="322"/>
      <c r="AW91" s="351"/>
      <c r="AX91" s="351"/>
      <c r="AY91" s="351"/>
      <c r="AZ91" s="351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</row>
    <row r="92" spans="1:81" ht="6.95" customHeight="1">
      <c r="A92" s="492">
        <f t="shared" si="26"/>
        <v>26</v>
      </c>
      <c r="B92" s="11">
        <f>COLUMN()</f>
        <v>2</v>
      </c>
      <c r="C92" s="10" t="str">
        <f t="shared" si="27"/>
        <v>1,26</v>
      </c>
      <c r="D92" s="10" t="str">
        <f t="shared" si="27"/>
        <v>2,26</v>
      </c>
      <c r="E92" s="10" t="str">
        <f t="shared" si="27"/>
        <v>3,26</v>
      </c>
      <c r="F92" s="10" t="str">
        <f t="shared" si="27"/>
        <v>4,26</v>
      </c>
      <c r="G92" s="10" t="str">
        <f t="shared" si="27"/>
        <v>5,26</v>
      </c>
      <c r="H92" s="10" t="str">
        <f t="shared" si="27"/>
        <v>6,26</v>
      </c>
      <c r="I92" s="10" t="str">
        <f t="shared" si="27"/>
        <v>7,26</v>
      </c>
      <c r="J92" s="10" t="str">
        <f t="shared" si="27"/>
        <v>8,26</v>
      </c>
      <c r="K92" s="10" t="str">
        <f t="shared" si="27"/>
        <v>9,26</v>
      </c>
      <c r="L92" s="10" t="str">
        <f t="shared" si="27"/>
        <v>10,26</v>
      </c>
      <c r="M92" s="10" t="str">
        <f t="shared" si="28"/>
        <v>11,26</v>
      </c>
      <c r="N92" s="10" t="str">
        <f t="shared" si="28"/>
        <v>12,26</v>
      </c>
      <c r="O92" s="10" t="str">
        <f t="shared" si="28"/>
        <v>13,26</v>
      </c>
      <c r="P92" s="10" t="str">
        <f t="shared" si="28"/>
        <v>14,26</v>
      </c>
      <c r="Q92" s="10" t="str">
        <f t="shared" si="28"/>
        <v>15,26</v>
      </c>
      <c r="R92" s="10" t="str">
        <f t="shared" si="28"/>
        <v>16,26</v>
      </c>
      <c r="S92" s="10" t="str">
        <f t="shared" si="28"/>
        <v>17,26</v>
      </c>
      <c r="T92" s="5"/>
      <c r="U92" s="490">
        <v>88</v>
      </c>
      <c r="V92" s="488">
        <v>1</v>
      </c>
      <c r="W92" s="488">
        <v>7</v>
      </c>
      <c r="X92" s="488">
        <v>16</v>
      </c>
      <c r="Y92" s="488">
        <v>140</v>
      </c>
      <c r="Z92" s="157" t="str">
        <f t="shared" si="20"/>
        <v>17,8</v>
      </c>
      <c r="AA92" s="5"/>
      <c r="AB92" s="517">
        <v>88</v>
      </c>
      <c r="AC92" s="517">
        <v>1</v>
      </c>
      <c r="AD92" s="517">
        <v>31</v>
      </c>
      <c r="AE92" s="517" t="s">
        <v>779</v>
      </c>
      <c r="AF92" s="354" t="s">
        <v>707</v>
      </c>
      <c r="AG92" s="354">
        <v>0.1</v>
      </c>
      <c r="AH92" s="354">
        <v>102</v>
      </c>
      <c r="AI92" s="354">
        <v>200</v>
      </c>
      <c r="AJ92" s="354">
        <v>500</v>
      </c>
      <c r="AK92" s="354">
        <v>500</v>
      </c>
      <c r="AL92" s="517">
        <v>0</v>
      </c>
      <c r="AM92" s="517">
        <v>21</v>
      </c>
      <c r="AN92" s="517">
        <v>9</v>
      </c>
      <c r="AO92" s="157" t="str">
        <f t="shared" si="21"/>
        <v>10,22</v>
      </c>
      <c r="AP92" s="291" t="str">
        <f t="shared" si="22"/>
        <v>H</v>
      </c>
      <c r="AQ92" s="93">
        <f t="shared" si="13"/>
        <v>300</v>
      </c>
      <c r="AR92" s="93">
        <f t="shared" si="14"/>
        <v>0</v>
      </c>
      <c r="AS92" s="351"/>
      <c r="AT92" s="351"/>
      <c r="AU92" s="351"/>
      <c r="AV92" s="322"/>
      <c r="AW92" s="351"/>
      <c r="AX92" s="351"/>
      <c r="AY92" s="351"/>
      <c r="AZ92" s="351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</row>
    <row r="93" spans="1:81" ht="6.9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490">
        <v>89</v>
      </c>
      <c r="V93" s="488">
        <v>1</v>
      </c>
      <c r="W93" s="488">
        <v>8</v>
      </c>
      <c r="X93" s="488">
        <v>16</v>
      </c>
      <c r="Y93" s="488">
        <v>140</v>
      </c>
      <c r="Z93" s="157" t="str">
        <f t="shared" si="20"/>
        <v>17,9</v>
      </c>
      <c r="AA93" s="5"/>
      <c r="AB93" s="517">
        <v>89</v>
      </c>
      <c r="AC93" s="517">
        <v>1</v>
      </c>
      <c r="AD93" s="517">
        <v>32</v>
      </c>
      <c r="AE93" s="517" t="s">
        <v>780</v>
      </c>
      <c r="AF93" s="354" t="s">
        <v>708</v>
      </c>
      <c r="AG93" s="354">
        <v>0.1</v>
      </c>
      <c r="AH93" s="354">
        <v>0</v>
      </c>
      <c r="AI93" s="354">
        <v>0</v>
      </c>
      <c r="AJ93" s="354">
        <v>0</v>
      </c>
      <c r="AK93" s="354">
        <v>0</v>
      </c>
      <c r="AL93" s="517">
        <v>1</v>
      </c>
      <c r="AM93" s="517">
        <v>20</v>
      </c>
      <c r="AN93" s="517">
        <v>9</v>
      </c>
      <c r="AO93" s="157" t="str">
        <f t="shared" si="21"/>
        <v>10,21</v>
      </c>
      <c r="AP93" s="291" t="str">
        <f t="shared" si="22"/>
        <v/>
      </c>
      <c r="AQ93" s="93">
        <f t="shared" si="13"/>
        <v>0</v>
      </c>
      <c r="AR93" s="93">
        <f t="shared" si="14"/>
        <v>0</v>
      </c>
      <c r="AS93" s="351"/>
      <c r="AT93" s="351"/>
      <c r="AU93" s="351"/>
      <c r="AV93" s="322"/>
      <c r="AW93" s="351"/>
      <c r="AX93" s="351"/>
      <c r="AY93" s="351"/>
      <c r="AZ93" s="351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</row>
    <row r="94" spans="1:81" ht="6.9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490">
        <v>90</v>
      </c>
      <c r="V94" s="488">
        <v>1</v>
      </c>
      <c r="W94" s="488">
        <v>9</v>
      </c>
      <c r="X94" s="488">
        <v>16</v>
      </c>
      <c r="Y94" s="488">
        <v>140</v>
      </c>
      <c r="Z94" s="157" t="str">
        <f t="shared" si="20"/>
        <v>17,10</v>
      </c>
      <c r="AA94" s="5"/>
      <c r="AB94" s="517">
        <v>90</v>
      </c>
      <c r="AC94" s="517">
        <v>1</v>
      </c>
      <c r="AD94" s="517">
        <v>33</v>
      </c>
      <c r="AE94" s="517" t="s">
        <v>781</v>
      </c>
      <c r="AF94" s="354" t="s">
        <v>707</v>
      </c>
      <c r="AG94" s="354">
        <v>0.1</v>
      </c>
      <c r="AH94" s="354">
        <v>102</v>
      </c>
      <c r="AI94" s="354">
        <v>200</v>
      </c>
      <c r="AJ94" s="354">
        <v>500</v>
      </c>
      <c r="AK94" s="354">
        <v>500</v>
      </c>
      <c r="AL94" s="517">
        <v>0</v>
      </c>
      <c r="AM94" s="517">
        <v>20</v>
      </c>
      <c r="AN94" s="517">
        <v>11</v>
      </c>
      <c r="AO94" s="157" t="str">
        <f t="shared" si="21"/>
        <v>12,21</v>
      </c>
      <c r="AP94" s="291" t="str">
        <f t="shared" si="22"/>
        <v>H</v>
      </c>
      <c r="AQ94" s="93">
        <f t="shared" si="13"/>
        <v>300</v>
      </c>
      <c r="AR94" s="93">
        <f t="shared" si="14"/>
        <v>0</v>
      </c>
      <c r="AS94" s="351"/>
      <c r="AT94" s="351"/>
      <c r="AU94" s="351"/>
      <c r="AV94" s="322"/>
      <c r="AW94" s="351"/>
      <c r="AX94" s="351"/>
      <c r="AY94" s="351"/>
      <c r="AZ94" s="351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</row>
    <row r="95" spans="1:81" ht="6.9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490">
        <v>91</v>
      </c>
      <c r="V95" s="488">
        <v>1</v>
      </c>
      <c r="W95" s="488">
        <v>10</v>
      </c>
      <c r="X95" s="488">
        <v>16</v>
      </c>
      <c r="Y95" s="488">
        <v>140</v>
      </c>
      <c r="Z95" s="157" t="str">
        <f t="shared" si="20"/>
        <v>17,11</v>
      </c>
      <c r="AA95" s="5"/>
      <c r="AB95" s="517">
        <v>91</v>
      </c>
      <c r="AC95" s="517">
        <v>1</v>
      </c>
      <c r="AD95" s="517">
        <v>34</v>
      </c>
      <c r="AE95" s="517" t="s">
        <v>782</v>
      </c>
      <c r="AF95" s="354" t="s">
        <v>707</v>
      </c>
      <c r="AG95" s="354">
        <v>0.1</v>
      </c>
      <c r="AH95" s="354">
        <v>102</v>
      </c>
      <c r="AI95" s="354">
        <v>200</v>
      </c>
      <c r="AJ95" s="354">
        <v>500</v>
      </c>
      <c r="AK95" s="354">
        <v>500</v>
      </c>
      <c r="AL95" s="517">
        <v>0</v>
      </c>
      <c r="AM95" s="517">
        <v>21</v>
      </c>
      <c r="AN95" s="517">
        <v>10</v>
      </c>
      <c r="AO95" s="157" t="str">
        <f t="shared" si="21"/>
        <v>11,22</v>
      </c>
      <c r="AP95" s="291" t="str">
        <f t="shared" si="22"/>
        <v>H</v>
      </c>
      <c r="AQ95" s="93">
        <f t="shared" si="13"/>
        <v>300</v>
      </c>
      <c r="AR95" s="93">
        <f t="shared" si="14"/>
        <v>0</v>
      </c>
      <c r="AS95" s="351"/>
      <c r="AT95" s="351"/>
      <c r="AU95" s="351"/>
      <c r="AV95" s="322"/>
      <c r="AW95" s="351"/>
      <c r="AX95" s="351"/>
      <c r="AY95" s="351"/>
      <c r="AZ95" s="351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</row>
    <row r="96" spans="1:81" ht="6.9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490">
        <v>92</v>
      </c>
      <c r="V96" s="488">
        <v>1</v>
      </c>
      <c r="W96" s="488">
        <v>11</v>
      </c>
      <c r="X96" s="488">
        <v>16</v>
      </c>
      <c r="Y96" s="488">
        <v>140</v>
      </c>
      <c r="Z96" s="157" t="str">
        <f t="shared" si="20"/>
        <v>17,12</v>
      </c>
      <c r="AA96" s="5"/>
      <c r="AB96" s="517">
        <v>92</v>
      </c>
      <c r="AC96" s="517">
        <v>1</v>
      </c>
      <c r="AD96" s="517">
        <v>35</v>
      </c>
      <c r="AE96" s="517" t="s">
        <v>783</v>
      </c>
      <c r="AF96" s="354" t="s">
        <v>708</v>
      </c>
      <c r="AG96" s="354">
        <v>0.1</v>
      </c>
      <c r="AH96" s="354">
        <v>0</v>
      </c>
      <c r="AI96" s="354">
        <v>0</v>
      </c>
      <c r="AJ96" s="354">
        <v>0</v>
      </c>
      <c r="AK96" s="354">
        <v>0</v>
      </c>
      <c r="AL96" s="517">
        <v>1</v>
      </c>
      <c r="AM96" s="517">
        <v>20</v>
      </c>
      <c r="AN96" s="517">
        <v>10</v>
      </c>
      <c r="AO96" s="157" t="str">
        <f t="shared" si="21"/>
        <v>11,21</v>
      </c>
      <c r="AP96" s="291" t="str">
        <f t="shared" si="22"/>
        <v/>
      </c>
      <c r="AQ96" s="93">
        <f t="shared" si="13"/>
        <v>0</v>
      </c>
      <c r="AR96" s="93">
        <f t="shared" si="14"/>
        <v>0</v>
      </c>
      <c r="AS96" s="351"/>
      <c r="AT96" s="351"/>
      <c r="AU96" s="351"/>
      <c r="AV96" s="322"/>
      <c r="AW96" s="351"/>
      <c r="AX96" s="351"/>
      <c r="AY96" s="351"/>
      <c r="AZ96" s="351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</row>
    <row r="97" spans="1:81" ht="6.9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490">
        <v>93</v>
      </c>
      <c r="V97" s="488">
        <v>1</v>
      </c>
      <c r="W97" s="488">
        <v>12</v>
      </c>
      <c r="X97" s="488">
        <v>16</v>
      </c>
      <c r="Y97" s="488">
        <v>140</v>
      </c>
      <c r="Z97" s="157" t="str">
        <f t="shared" si="20"/>
        <v>17,13</v>
      </c>
      <c r="AA97" s="5"/>
      <c r="AB97" s="517">
        <v>93</v>
      </c>
      <c r="AC97" s="517">
        <v>1</v>
      </c>
      <c r="AD97" s="517">
        <v>36</v>
      </c>
      <c r="AE97" s="517" t="s">
        <v>752</v>
      </c>
      <c r="AF97" s="354" t="s">
        <v>707</v>
      </c>
      <c r="AG97" s="354">
        <v>0.1</v>
      </c>
      <c r="AH97" s="354">
        <v>97</v>
      </c>
      <c r="AI97" s="354">
        <v>102</v>
      </c>
      <c r="AJ97" s="354">
        <v>250</v>
      </c>
      <c r="AK97" s="354">
        <v>500</v>
      </c>
      <c r="AL97" s="517">
        <v>1</v>
      </c>
      <c r="AM97" s="517">
        <v>16</v>
      </c>
      <c r="AN97" s="517">
        <v>7</v>
      </c>
      <c r="AO97" s="157" t="str">
        <f t="shared" si="21"/>
        <v>8,17</v>
      </c>
      <c r="AP97" s="291" t="str">
        <f t="shared" si="22"/>
        <v>H</v>
      </c>
      <c r="AQ97" s="93">
        <f t="shared" si="13"/>
        <v>398</v>
      </c>
      <c r="AR97" s="93">
        <f t="shared" si="14"/>
        <v>250</v>
      </c>
      <c r="AS97" s="351"/>
      <c r="AT97" s="351"/>
      <c r="AU97" s="351"/>
      <c r="AV97" s="322"/>
      <c r="AW97" s="351"/>
      <c r="AX97" s="351"/>
      <c r="AY97" s="351"/>
      <c r="AZ97" s="351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</row>
    <row r="98" spans="1:81" ht="6.95" customHeight="1">
      <c r="U98" s="490">
        <v>94</v>
      </c>
      <c r="V98" s="488">
        <v>1</v>
      </c>
      <c r="W98" s="488">
        <v>13</v>
      </c>
      <c r="X98" s="488">
        <v>16</v>
      </c>
      <c r="Y98" s="488">
        <v>140</v>
      </c>
      <c r="Z98" s="157" t="str">
        <f t="shared" si="20"/>
        <v>17,14</v>
      </c>
      <c r="AA98" s="5"/>
      <c r="AB98" s="517">
        <v>94</v>
      </c>
      <c r="AC98" s="517">
        <v>1</v>
      </c>
      <c r="AD98" s="517">
        <v>37</v>
      </c>
      <c r="AE98" s="517" t="s">
        <v>761</v>
      </c>
      <c r="AF98" s="354" t="s">
        <v>707</v>
      </c>
      <c r="AG98" s="354">
        <v>0.1</v>
      </c>
      <c r="AH98" s="354">
        <v>97</v>
      </c>
      <c r="AI98" s="354">
        <v>102</v>
      </c>
      <c r="AJ98" s="354">
        <v>250</v>
      </c>
      <c r="AK98" s="354">
        <v>500</v>
      </c>
      <c r="AL98" s="517">
        <v>1</v>
      </c>
      <c r="AM98" s="517">
        <v>17</v>
      </c>
      <c r="AN98" s="517">
        <v>6</v>
      </c>
      <c r="AO98" s="157" t="str">
        <f t="shared" si="21"/>
        <v>7,18</v>
      </c>
      <c r="AP98" s="291" t="str">
        <f t="shared" si="22"/>
        <v>H</v>
      </c>
      <c r="AQ98" s="93">
        <f t="shared" si="13"/>
        <v>398</v>
      </c>
      <c r="AR98" s="93">
        <f t="shared" si="14"/>
        <v>250</v>
      </c>
      <c r="AS98" s="351"/>
      <c r="AT98" s="351"/>
      <c r="AU98" s="351"/>
      <c r="AV98" s="322"/>
      <c r="AW98" s="351"/>
      <c r="AX98" s="351"/>
      <c r="AY98" s="351"/>
      <c r="AZ98" s="351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</row>
    <row r="99" spans="1:81" ht="6.95" customHeight="1">
      <c r="U99" s="490">
        <v>95</v>
      </c>
      <c r="V99" s="488">
        <v>1</v>
      </c>
      <c r="W99" s="488">
        <v>14</v>
      </c>
      <c r="X99" s="488">
        <v>16</v>
      </c>
      <c r="Y99" s="488">
        <v>140</v>
      </c>
      <c r="Z99" s="157" t="str">
        <f t="shared" si="20"/>
        <v>17,15</v>
      </c>
      <c r="AA99" s="5"/>
      <c r="AB99" s="517">
        <v>95</v>
      </c>
      <c r="AC99" s="517">
        <v>1</v>
      </c>
      <c r="AD99" s="517">
        <v>38</v>
      </c>
      <c r="AE99" s="517" t="s">
        <v>784</v>
      </c>
      <c r="AF99" s="354" t="s">
        <v>708</v>
      </c>
      <c r="AG99" s="354">
        <v>0.1</v>
      </c>
      <c r="AH99" s="354">
        <v>0</v>
      </c>
      <c r="AI99" s="354">
        <v>0</v>
      </c>
      <c r="AJ99" s="354">
        <v>0</v>
      </c>
      <c r="AK99" s="354">
        <v>0</v>
      </c>
      <c r="AL99" s="517">
        <v>2</v>
      </c>
      <c r="AM99" s="517">
        <v>17</v>
      </c>
      <c r="AN99" s="517">
        <v>7</v>
      </c>
      <c r="AO99" s="157" t="str">
        <f t="shared" si="21"/>
        <v>8,18</v>
      </c>
      <c r="AP99" s="291" t="str">
        <f t="shared" si="22"/>
        <v/>
      </c>
      <c r="AQ99" s="93">
        <f t="shared" si="13"/>
        <v>0</v>
      </c>
      <c r="AR99" s="93">
        <f t="shared" si="14"/>
        <v>0</v>
      </c>
      <c r="AS99" s="351"/>
      <c r="AT99" s="351"/>
      <c r="AU99" s="351"/>
      <c r="AV99" s="322"/>
      <c r="AW99" s="351"/>
      <c r="AX99" s="351"/>
      <c r="AY99" s="351"/>
      <c r="AZ99" s="351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</row>
    <row r="100" spans="1:81" ht="6.95" customHeight="1">
      <c r="U100" s="490">
        <v>96</v>
      </c>
      <c r="V100" s="488">
        <v>1</v>
      </c>
      <c r="W100" s="488">
        <v>15</v>
      </c>
      <c r="X100" s="488">
        <v>16</v>
      </c>
      <c r="Y100" s="488">
        <v>140</v>
      </c>
      <c r="Z100" s="157" t="str">
        <f t="shared" si="20"/>
        <v>17,16</v>
      </c>
      <c r="AA100" s="5"/>
      <c r="AB100" s="517">
        <v>96</v>
      </c>
      <c r="AC100" s="517">
        <v>1</v>
      </c>
      <c r="AD100" s="517">
        <v>39</v>
      </c>
      <c r="AE100" s="517" t="s">
        <v>754</v>
      </c>
      <c r="AF100" s="354" t="s">
        <v>707</v>
      </c>
      <c r="AG100" s="354">
        <v>0.1</v>
      </c>
      <c r="AH100" s="354">
        <v>97</v>
      </c>
      <c r="AI100" s="354">
        <v>102</v>
      </c>
      <c r="AJ100" s="354">
        <v>250</v>
      </c>
      <c r="AK100" s="354">
        <v>500</v>
      </c>
      <c r="AL100" s="517">
        <v>1</v>
      </c>
      <c r="AM100" s="517">
        <v>16</v>
      </c>
      <c r="AN100" s="517">
        <v>8</v>
      </c>
      <c r="AO100" s="157" t="str">
        <f t="shared" si="21"/>
        <v>9,17</v>
      </c>
      <c r="AP100" s="291" t="str">
        <f t="shared" si="22"/>
        <v>H</v>
      </c>
      <c r="AQ100" s="93">
        <f t="shared" si="13"/>
        <v>398</v>
      </c>
      <c r="AR100" s="93">
        <f t="shared" si="14"/>
        <v>250</v>
      </c>
      <c r="AS100" s="351"/>
      <c r="AT100" s="351"/>
      <c r="AU100" s="351"/>
      <c r="AV100" s="322"/>
      <c r="AW100" s="351"/>
      <c r="AX100" s="351"/>
      <c r="AY100" s="351"/>
      <c r="AZ100" s="351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</row>
    <row r="101" spans="1:81" ht="6.95" customHeight="1">
      <c r="U101" s="490">
        <v>97</v>
      </c>
      <c r="V101" s="488">
        <v>1</v>
      </c>
      <c r="W101" s="488">
        <v>16</v>
      </c>
      <c r="X101" s="488">
        <v>16</v>
      </c>
      <c r="Y101" s="488">
        <v>140</v>
      </c>
      <c r="Z101" s="157" t="str">
        <f t="shared" si="20"/>
        <v>17,17</v>
      </c>
      <c r="AA101" s="5"/>
      <c r="AB101" s="517">
        <v>97</v>
      </c>
      <c r="AC101" s="517">
        <v>1</v>
      </c>
      <c r="AD101" s="517">
        <v>40</v>
      </c>
      <c r="AE101" s="517" t="s">
        <v>785</v>
      </c>
      <c r="AF101" s="354" t="s">
        <v>708</v>
      </c>
      <c r="AG101" s="354">
        <v>0.1</v>
      </c>
      <c r="AH101" s="354">
        <v>0</v>
      </c>
      <c r="AI101" s="354">
        <v>0</v>
      </c>
      <c r="AJ101" s="354">
        <v>0</v>
      </c>
      <c r="AK101" s="354">
        <v>0</v>
      </c>
      <c r="AL101" s="517">
        <v>2</v>
      </c>
      <c r="AM101" s="517">
        <v>17</v>
      </c>
      <c r="AN101" s="517">
        <v>8</v>
      </c>
      <c r="AO101" s="157" t="str">
        <f t="shared" si="21"/>
        <v>9,18</v>
      </c>
      <c r="AP101" s="291" t="str">
        <f t="shared" si="22"/>
        <v/>
      </c>
      <c r="AQ101" s="93">
        <f t="shared" si="13"/>
        <v>0</v>
      </c>
      <c r="AR101" s="93">
        <f t="shared" si="14"/>
        <v>0</v>
      </c>
      <c r="AS101" s="351"/>
      <c r="AT101" s="351"/>
      <c r="AU101" s="351"/>
      <c r="AV101" s="322"/>
      <c r="AW101" s="351"/>
      <c r="AX101" s="351"/>
      <c r="AY101" s="351"/>
      <c r="AZ101" s="351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</row>
    <row r="102" spans="1:81" ht="6.95" customHeight="1">
      <c r="U102" s="490">
        <v>98</v>
      </c>
      <c r="V102" s="488">
        <v>1</v>
      </c>
      <c r="W102" s="488">
        <v>17</v>
      </c>
      <c r="X102" s="488">
        <v>16</v>
      </c>
      <c r="Y102" s="488">
        <v>140</v>
      </c>
      <c r="Z102" s="157" t="str">
        <f t="shared" si="20"/>
        <v>17,18</v>
      </c>
      <c r="AA102" s="5"/>
      <c r="AB102" s="517">
        <v>98</v>
      </c>
      <c r="AC102" s="517">
        <v>1</v>
      </c>
      <c r="AD102" s="517">
        <v>41</v>
      </c>
      <c r="AE102" s="517" t="s">
        <v>756</v>
      </c>
      <c r="AF102" s="354" t="s">
        <v>707</v>
      </c>
      <c r="AG102" s="354">
        <v>0.1</v>
      </c>
      <c r="AH102" s="354">
        <v>97</v>
      </c>
      <c r="AI102" s="354">
        <v>102</v>
      </c>
      <c r="AJ102" s="354">
        <v>250</v>
      </c>
      <c r="AK102" s="354">
        <v>500</v>
      </c>
      <c r="AL102" s="517">
        <v>1</v>
      </c>
      <c r="AM102" s="517">
        <v>16</v>
      </c>
      <c r="AN102" s="517">
        <v>9</v>
      </c>
      <c r="AO102" s="157" t="str">
        <f t="shared" si="21"/>
        <v>10,17</v>
      </c>
      <c r="AP102" s="291" t="str">
        <f t="shared" si="22"/>
        <v>H</v>
      </c>
      <c r="AQ102" s="93">
        <f t="shared" si="13"/>
        <v>398</v>
      </c>
      <c r="AR102" s="93">
        <f t="shared" si="14"/>
        <v>250</v>
      </c>
      <c r="AS102" s="351"/>
      <c r="AT102" s="351"/>
      <c r="AU102" s="351"/>
      <c r="AV102" s="322"/>
      <c r="AW102" s="351"/>
      <c r="AX102" s="351"/>
      <c r="AY102" s="351"/>
      <c r="AZ102" s="351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</row>
    <row r="103" spans="1:81" ht="6.95" customHeight="1">
      <c r="U103" s="490">
        <v>99</v>
      </c>
      <c r="V103" s="488">
        <v>1</v>
      </c>
      <c r="W103" s="488">
        <v>18</v>
      </c>
      <c r="X103" s="488">
        <v>16</v>
      </c>
      <c r="Y103" s="488">
        <v>140</v>
      </c>
      <c r="Z103" s="157" t="str">
        <f t="shared" si="20"/>
        <v>17,19</v>
      </c>
      <c r="AA103" s="5"/>
      <c r="AB103" s="517">
        <v>99</v>
      </c>
      <c r="AC103" s="517">
        <v>1</v>
      </c>
      <c r="AD103" s="517">
        <v>42</v>
      </c>
      <c r="AE103" s="517" t="s">
        <v>763</v>
      </c>
      <c r="AF103" s="354" t="s">
        <v>707</v>
      </c>
      <c r="AG103" s="354">
        <v>0.1</v>
      </c>
      <c r="AH103" s="354">
        <v>97</v>
      </c>
      <c r="AI103" s="354">
        <v>102</v>
      </c>
      <c r="AJ103" s="354">
        <v>250</v>
      </c>
      <c r="AK103" s="354">
        <v>500</v>
      </c>
      <c r="AL103" s="517">
        <v>1</v>
      </c>
      <c r="AM103" s="517">
        <v>17</v>
      </c>
      <c r="AN103" s="517">
        <v>10</v>
      </c>
      <c r="AO103" s="157" t="str">
        <f t="shared" si="21"/>
        <v>11,18</v>
      </c>
      <c r="AP103" s="291" t="str">
        <f t="shared" si="22"/>
        <v>H</v>
      </c>
      <c r="AQ103" s="93">
        <f t="shared" si="13"/>
        <v>398</v>
      </c>
      <c r="AR103" s="93">
        <f t="shared" si="14"/>
        <v>250</v>
      </c>
      <c r="AS103" s="351"/>
      <c r="AT103" s="351"/>
      <c r="AU103" s="351"/>
      <c r="AV103" s="322"/>
      <c r="AW103" s="351"/>
      <c r="AX103" s="351"/>
      <c r="AY103" s="351"/>
      <c r="AZ103" s="351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</row>
    <row r="104" spans="1:81" ht="6.95" customHeight="1">
      <c r="U104" s="490">
        <v>100</v>
      </c>
      <c r="V104" s="488">
        <v>1</v>
      </c>
      <c r="W104" s="488">
        <v>19</v>
      </c>
      <c r="X104" s="488">
        <v>16</v>
      </c>
      <c r="Y104" s="488">
        <v>140</v>
      </c>
      <c r="Z104" s="157" t="str">
        <f t="shared" si="20"/>
        <v>17,20</v>
      </c>
      <c r="AA104" s="5"/>
      <c r="AB104" s="517">
        <v>100</v>
      </c>
      <c r="AC104" s="517">
        <v>1</v>
      </c>
      <c r="AD104" s="517">
        <v>43</v>
      </c>
      <c r="AE104" s="517" t="s">
        <v>786</v>
      </c>
      <c r="AF104" s="354" t="s">
        <v>708</v>
      </c>
      <c r="AG104" s="354">
        <v>0.1</v>
      </c>
      <c r="AH104" s="354">
        <v>0</v>
      </c>
      <c r="AI104" s="354">
        <v>0</v>
      </c>
      <c r="AJ104" s="354">
        <v>0</v>
      </c>
      <c r="AK104" s="354">
        <v>0</v>
      </c>
      <c r="AL104" s="517">
        <v>2</v>
      </c>
      <c r="AM104" s="517">
        <v>17</v>
      </c>
      <c r="AN104" s="517">
        <v>9</v>
      </c>
      <c r="AO104" s="157" t="str">
        <f t="shared" si="21"/>
        <v>10,18</v>
      </c>
      <c r="AP104" s="291" t="str">
        <f t="shared" si="22"/>
        <v/>
      </c>
      <c r="AQ104" s="93">
        <f t="shared" si="13"/>
        <v>0</v>
      </c>
      <c r="AR104" s="93">
        <f t="shared" si="14"/>
        <v>0</v>
      </c>
      <c r="AS104" s="351"/>
      <c r="AT104" s="351"/>
      <c r="AU104" s="351"/>
      <c r="AV104" s="322"/>
      <c r="AW104" s="351"/>
      <c r="AX104" s="351"/>
      <c r="AY104" s="351"/>
      <c r="AZ104" s="351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</row>
    <row r="105" spans="1:81" ht="6.95" customHeight="1">
      <c r="U105" s="490">
        <v>101</v>
      </c>
      <c r="V105" s="488">
        <v>1</v>
      </c>
      <c r="W105" s="488">
        <v>20</v>
      </c>
      <c r="X105" s="488">
        <v>16</v>
      </c>
      <c r="Y105" s="488">
        <v>140</v>
      </c>
      <c r="Z105" s="157" t="str">
        <f t="shared" si="20"/>
        <v>17,21</v>
      </c>
      <c r="AA105" s="5"/>
      <c r="AB105" s="517">
        <v>101</v>
      </c>
      <c r="AC105" s="517">
        <v>1</v>
      </c>
      <c r="AD105" s="517">
        <v>44</v>
      </c>
      <c r="AE105" s="517" t="s">
        <v>765</v>
      </c>
      <c r="AF105" s="354" t="s">
        <v>707</v>
      </c>
      <c r="AG105" s="354">
        <v>0.1</v>
      </c>
      <c r="AH105" s="354">
        <v>97</v>
      </c>
      <c r="AI105" s="354">
        <v>102</v>
      </c>
      <c r="AJ105" s="354">
        <v>250</v>
      </c>
      <c r="AK105" s="354">
        <v>500</v>
      </c>
      <c r="AL105" s="517">
        <v>1</v>
      </c>
      <c r="AM105" s="517">
        <v>18</v>
      </c>
      <c r="AN105" s="517">
        <v>6</v>
      </c>
      <c r="AO105" s="157" t="str">
        <f t="shared" si="21"/>
        <v>7,19</v>
      </c>
      <c r="AP105" s="291" t="str">
        <f t="shared" si="22"/>
        <v>H</v>
      </c>
      <c r="AQ105" s="93">
        <f t="shared" si="13"/>
        <v>398</v>
      </c>
      <c r="AR105" s="93">
        <f t="shared" si="14"/>
        <v>250</v>
      </c>
      <c r="AS105" s="351"/>
      <c r="AT105" s="351"/>
      <c r="AU105" s="351"/>
      <c r="AV105" s="322"/>
      <c r="AW105" s="351"/>
      <c r="AX105" s="351"/>
      <c r="AY105" s="351"/>
      <c r="AZ105" s="351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</row>
    <row r="106" spans="1:81" ht="6.95" customHeight="1">
      <c r="U106" s="490">
        <v>102</v>
      </c>
      <c r="V106" s="488">
        <v>1</v>
      </c>
      <c r="W106" s="488">
        <v>21</v>
      </c>
      <c r="X106" s="488">
        <v>16</v>
      </c>
      <c r="Y106" s="488">
        <v>140</v>
      </c>
      <c r="Z106" s="157" t="str">
        <f t="shared" si="20"/>
        <v>17,22</v>
      </c>
      <c r="AA106" s="5"/>
      <c r="AB106" s="517">
        <v>102</v>
      </c>
      <c r="AC106" s="517">
        <v>1</v>
      </c>
      <c r="AD106" s="517">
        <v>45</v>
      </c>
      <c r="AE106" s="517" t="s">
        <v>787</v>
      </c>
      <c r="AF106" s="354" t="s">
        <v>708</v>
      </c>
      <c r="AG106" s="354">
        <v>0.1</v>
      </c>
      <c r="AH106" s="354">
        <v>0</v>
      </c>
      <c r="AI106" s="354">
        <v>0</v>
      </c>
      <c r="AJ106" s="354">
        <v>0</v>
      </c>
      <c r="AK106" s="354">
        <v>0</v>
      </c>
      <c r="AL106" s="517">
        <v>2</v>
      </c>
      <c r="AM106" s="517">
        <v>18</v>
      </c>
      <c r="AN106" s="517">
        <v>7</v>
      </c>
      <c r="AO106" s="157" t="str">
        <f t="shared" si="21"/>
        <v>8,19</v>
      </c>
      <c r="AP106" s="291" t="str">
        <f t="shared" si="22"/>
        <v/>
      </c>
      <c r="AQ106" s="93">
        <f t="shared" si="13"/>
        <v>0</v>
      </c>
      <c r="AR106" s="93">
        <f t="shared" si="14"/>
        <v>0</v>
      </c>
      <c r="AS106" s="351"/>
      <c r="AT106" s="351"/>
      <c r="AU106" s="351"/>
      <c r="AV106" s="322"/>
      <c r="AW106" s="351"/>
      <c r="AX106" s="351"/>
      <c r="AY106" s="351"/>
      <c r="AZ106" s="351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</row>
    <row r="107" spans="1:81" ht="6.95" customHeight="1">
      <c r="U107" s="490">
        <v>103</v>
      </c>
      <c r="V107" s="488">
        <v>1</v>
      </c>
      <c r="W107" s="488">
        <v>22</v>
      </c>
      <c r="X107" s="488">
        <v>16</v>
      </c>
      <c r="Y107" s="488">
        <v>140</v>
      </c>
      <c r="Z107" s="157" t="str">
        <f t="shared" si="20"/>
        <v>17,23</v>
      </c>
      <c r="AA107" s="5"/>
      <c r="AB107" s="517">
        <v>103</v>
      </c>
      <c r="AC107" s="517">
        <v>1</v>
      </c>
      <c r="AD107" s="517">
        <v>46</v>
      </c>
      <c r="AE107" s="517" t="s">
        <v>788</v>
      </c>
      <c r="AF107" s="354" t="s">
        <v>708</v>
      </c>
      <c r="AG107" s="354">
        <v>0.1</v>
      </c>
      <c r="AH107" s="354">
        <v>0</v>
      </c>
      <c r="AI107" s="354">
        <v>0</v>
      </c>
      <c r="AJ107" s="354">
        <v>0</v>
      </c>
      <c r="AK107" s="354">
        <v>0</v>
      </c>
      <c r="AL107" s="517">
        <v>2</v>
      </c>
      <c r="AM107" s="517">
        <v>18</v>
      </c>
      <c r="AN107" s="517">
        <v>8</v>
      </c>
      <c r="AO107" s="157" t="str">
        <f t="shared" si="21"/>
        <v>9,19</v>
      </c>
      <c r="AP107" s="291" t="str">
        <f t="shared" si="22"/>
        <v/>
      </c>
      <c r="AQ107" s="93">
        <f t="shared" si="13"/>
        <v>0</v>
      </c>
      <c r="AR107" s="93">
        <f t="shared" si="14"/>
        <v>0</v>
      </c>
      <c r="AS107" s="351"/>
      <c r="AT107" s="351"/>
      <c r="AU107" s="351"/>
      <c r="AV107" s="322"/>
      <c r="AW107" s="351"/>
      <c r="AX107" s="351"/>
      <c r="AY107" s="351"/>
      <c r="AZ107" s="351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</row>
    <row r="108" spans="1:81" ht="6.95" customHeight="1">
      <c r="U108" s="490">
        <v>104</v>
      </c>
      <c r="V108" s="488">
        <v>1</v>
      </c>
      <c r="W108" s="488">
        <v>23</v>
      </c>
      <c r="X108" s="488">
        <v>16</v>
      </c>
      <c r="Y108" s="488">
        <v>140</v>
      </c>
      <c r="Z108" s="157" t="str">
        <f t="shared" si="20"/>
        <v>17,24</v>
      </c>
      <c r="AA108" s="5"/>
      <c r="AB108" s="517">
        <v>104</v>
      </c>
      <c r="AC108" s="517">
        <v>1</v>
      </c>
      <c r="AD108" s="517">
        <v>47</v>
      </c>
      <c r="AE108" s="517" t="s">
        <v>767</v>
      </c>
      <c r="AF108" s="354" t="s">
        <v>707</v>
      </c>
      <c r="AG108" s="354">
        <v>0.1</v>
      </c>
      <c r="AH108" s="354">
        <v>97</v>
      </c>
      <c r="AI108" s="354">
        <v>102</v>
      </c>
      <c r="AJ108" s="354">
        <v>250</v>
      </c>
      <c r="AK108" s="354">
        <v>500</v>
      </c>
      <c r="AL108" s="517">
        <v>1</v>
      </c>
      <c r="AM108" s="517">
        <v>18</v>
      </c>
      <c r="AN108" s="517">
        <v>10</v>
      </c>
      <c r="AO108" s="157" t="str">
        <f t="shared" si="21"/>
        <v>11,19</v>
      </c>
      <c r="AP108" s="291" t="str">
        <f t="shared" si="22"/>
        <v>H</v>
      </c>
      <c r="AQ108" s="93">
        <f t="shared" si="13"/>
        <v>398</v>
      </c>
      <c r="AR108" s="93">
        <f t="shared" si="14"/>
        <v>250</v>
      </c>
      <c r="AS108" s="351"/>
      <c r="AT108" s="351"/>
      <c r="AU108" s="351"/>
      <c r="AV108" s="322"/>
      <c r="AW108" s="351"/>
      <c r="AX108" s="351"/>
      <c r="AY108" s="351"/>
      <c r="AZ108" s="351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</row>
    <row r="109" spans="1:81" ht="6.95" customHeight="1">
      <c r="U109" s="490">
        <v>105</v>
      </c>
      <c r="V109" s="488">
        <v>1</v>
      </c>
      <c r="W109" s="488">
        <v>24</v>
      </c>
      <c r="X109" s="488">
        <v>16</v>
      </c>
      <c r="Y109" s="488">
        <v>140</v>
      </c>
      <c r="Z109" s="157" t="str">
        <f t="shared" si="20"/>
        <v>17,25</v>
      </c>
      <c r="AA109" s="5"/>
      <c r="AB109" s="517">
        <v>105</v>
      </c>
      <c r="AC109" s="517">
        <v>1</v>
      </c>
      <c r="AD109" s="517">
        <v>48</v>
      </c>
      <c r="AE109" s="517" t="s">
        <v>789</v>
      </c>
      <c r="AF109" s="354" t="s">
        <v>708</v>
      </c>
      <c r="AG109" s="354">
        <v>0.1</v>
      </c>
      <c r="AH109" s="354">
        <v>0</v>
      </c>
      <c r="AI109" s="354">
        <v>0</v>
      </c>
      <c r="AJ109" s="354">
        <v>0</v>
      </c>
      <c r="AK109" s="354">
        <v>0</v>
      </c>
      <c r="AL109" s="517">
        <v>2</v>
      </c>
      <c r="AM109" s="517">
        <v>18</v>
      </c>
      <c r="AN109" s="517">
        <v>9</v>
      </c>
      <c r="AO109" s="157" t="str">
        <f t="shared" si="21"/>
        <v>10,19</v>
      </c>
      <c r="AP109" s="291" t="str">
        <f t="shared" si="22"/>
        <v/>
      </c>
      <c r="AQ109" s="93">
        <f t="shared" si="13"/>
        <v>0</v>
      </c>
      <c r="AR109" s="93">
        <f t="shared" si="14"/>
        <v>0</v>
      </c>
      <c r="AS109" s="351"/>
      <c r="AT109" s="351"/>
      <c r="AU109" s="351"/>
      <c r="AV109" s="322"/>
      <c r="AW109" s="351"/>
      <c r="AX109" s="351"/>
      <c r="AY109" s="351"/>
      <c r="AZ109" s="351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</row>
    <row r="110" spans="1:81" ht="6.95" customHeight="1">
      <c r="U110" s="490">
        <v>106</v>
      </c>
      <c r="V110" s="488">
        <v>1</v>
      </c>
      <c r="W110" s="488">
        <v>25</v>
      </c>
      <c r="X110" s="488">
        <v>16</v>
      </c>
      <c r="Y110" s="488">
        <v>140</v>
      </c>
      <c r="Z110" s="157" t="str">
        <f t="shared" si="20"/>
        <v>17,26</v>
      </c>
      <c r="AA110" s="5"/>
      <c r="AB110" s="517">
        <v>106</v>
      </c>
      <c r="AC110" s="517">
        <v>1</v>
      </c>
      <c r="AD110" s="517">
        <v>49</v>
      </c>
      <c r="AE110" s="517" t="s">
        <v>769</v>
      </c>
      <c r="AF110" s="354" t="s">
        <v>707</v>
      </c>
      <c r="AG110" s="354">
        <v>0.1</v>
      </c>
      <c r="AH110" s="354">
        <v>97</v>
      </c>
      <c r="AI110" s="354">
        <v>102</v>
      </c>
      <c r="AJ110" s="354">
        <v>250</v>
      </c>
      <c r="AK110" s="354">
        <v>500</v>
      </c>
      <c r="AL110" s="517">
        <v>1</v>
      </c>
      <c r="AM110" s="517">
        <v>19</v>
      </c>
      <c r="AN110" s="517">
        <v>6</v>
      </c>
      <c r="AO110" s="157" t="str">
        <f t="shared" si="21"/>
        <v>7,20</v>
      </c>
      <c r="AP110" s="291" t="str">
        <f t="shared" si="22"/>
        <v>H</v>
      </c>
      <c r="AQ110" s="93">
        <f t="shared" si="13"/>
        <v>398</v>
      </c>
      <c r="AR110" s="93">
        <f t="shared" si="14"/>
        <v>250</v>
      </c>
      <c r="AS110" s="351"/>
      <c r="AT110" s="351"/>
      <c r="AU110" s="351"/>
      <c r="AV110" s="322"/>
      <c r="AW110" s="351"/>
      <c r="AX110" s="351"/>
      <c r="AY110" s="351"/>
      <c r="AZ110" s="351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</row>
    <row r="111" spans="1:81" ht="6.95" customHeight="1">
      <c r="U111" s="490">
        <v>107</v>
      </c>
      <c r="V111" s="488">
        <v>1</v>
      </c>
      <c r="W111" s="488">
        <v>26</v>
      </c>
      <c r="X111" s="488">
        <v>16</v>
      </c>
      <c r="Y111" s="488">
        <v>140</v>
      </c>
      <c r="Z111" s="157" t="str">
        <f t="shared" si="20"/>
        <v>17,27</v>
      </c>
      <c r="AA111" s="5"/>
      <c r="AB111" s="517">
        <v>107</v>
      </c>
      <c r="AC111" s="517">
        <v>1</v>
      </c>
      <c r="AD111" s="517">
        <v>50</v>
      </c>
      <c r="AE111" s="517" t="s">
        <v>776</v>
      </c>
      <c r="AF111" s="354" t="s">
        <v>707</v>
      </c>
      <c r="AG111" s="354">
        <v>0.1</v>
      </c>
      <c r="AH111" s="354">
        <v>97</v>
      </c>
      <c r="AI111" s="354">
        <v>102</v>
      </c>
      <c r="AJ111" s="354">
        <v>250</v>
      </c>
      <c r="AK111" s="354">
        <v>500</v>
      </c>
      <c r="AL111" s="517">
        <v>1</v>
      </c>
      <c r="AM111" s="517">
        <v>20</v>
      </c>
      <c r="AN111" s="517">
        <v>7</v>
      </c>
      <c r="AO111" s="157" t="str">
        <f t="shared" si="21"/>
        <v>8,21</v>
      </c>
      <c r="AP111" s="291" t="str">
        <f t="shared" si="22"/>
        <v>H</v>
      </c>
      <c r="AQ111" s="93">
        <f t="shared" si="13"/>
        <v>398</v>
      </c>
      <c r="AR111" s="93">
        <f t="shared" si="14"/>
        <v>250</v>
      </c>
      <c r="AS111" s="351"/>
      <c r="AT111" s="351"/>
      <c r="AU111" s="351"/>
      <c r="AV111" s="322"/>
      <c r="AW111" s="351"/>
      <c r="AX111" s="351"/>
      <c r="AY111" s="351"/>
      <c r="AZ111" s="351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</row>
    <row r="112" spans="1:81" ht="6.95" customHeight="1">
      <c r="U112" s="490">
        <v>108</v>
      </c>
      <c r="V112" s="488">
        <v>2</v>
      </c>
      <c r="W112" s="488">
        <v>0</v>
      </c>
      <c r="X112" s="488">
        <v>0</v>
      </c>
      <c r="Y112" s="488">
        <v>160</v>
      </c>
      <c r="Z112" s="157" t="str">
        <f t="shared" si="20"/>
        <v>1,1</v>
      </c>
      <c r="AA112" s="5"/>
      <c r="AB112" s="517">
        <v>108</v>
      </c>
      <c r="AC112" s="517">
        <v>1</v>
      </c>
      <c r="AD112" s="517">
        <v>51</v>
      </c>
      <c r="AE112" s="517" t="s">
        <v>790</v>
      </c>
      <c r="AF112" s="354" t="s">
        <v>708</v>
      </c>
      <c r="AG112" s="354">
        <v>0.1</v>
      </c>
      <c r="AH112" s="354">
        <v>0</v>
      </c>
      <c r="AI112" s="354">
        <v>0</v>
      </c>
      <c r="AJ112" s="354">
        <v>0</v>
      </c>
      <c r="AK112" s="354">
        <v>0</v>
      </c>
      <c r="AL112" s="517">
        <v>2</v>
      </c>
      <c r="AM112" s="517">
        <v>19</v>
      </c>
      <c r="AN112" s="517">
        <v>7</v>
      </c>
      <c r="AO112" s="157" t="str">
        <f t="shared" si="21"/>
        <v>8,20</v>
      </c>
      <c r="AP112" s="291" t="str">
        <f t="shared" si="22"/>
        <v/>
      </c>
      <c r="AQ112" s="93">
        <f t="shared" si="13"/>
        <v>0</v>
      </c>
      <c r="AR112" s="93">
        <f t="shared" si="14"/>
        <v>0</v>
      </c>
      <c r="AS112" s="351"/>
      <c r="AT112" s="351"/>
      <c r="AU112" s="351"/>
      <c r="AV112" s="322"/>
      <c r="AW112" s="351"/>
      <c r="AX112" s="351"/>
      <c r="AY112" s="351"/>
      <c r="AZ112" s="351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</row>
    <row r="113" spans="21:81" ht="6.95" customHeight="1">
      <c r="U113" s="490">
        <v>109</v>
      </c>
      <c r="V113" s="488">
        <v>2</v>
      </c>
      <c r="W113" s="488">
        <v>1</v>
      </c>
      <c r="X113" s="488">
        <v>0</v>
      </c>
      <c r="Y113" s="488">
        <v>160</v>
      </c>
      <c r="Z113" s="157" t="str">
        <f t="shared" si="20"/>
        <v>1,2</v>
      </c>
      <c r="AA113" s="5"/>
      <c r="AB113" s="517">
        <v>109</v>
      </c>
      <c r="AC113" s="517">
        <v>1</v>
      </c>
      <c r="AD113" s="517">
        <v>52</v>
      </c>
      <c r="AE113" s="517" t="s">
        <v>778</v>
      </c>
      <c r="AF113" s="354" t="s">
        <v>707</v>
      </c>
      <c r="AG113" s="354">
        <v>0.1</v>
      </c>
      <c r="AH113" s="354">
        <v>97</v>
      </c>
      <c r="AI113" s="354">
        <v>102</v>
      </c>
      <c r="AJ113" s="354">
        <v>250</v>
      </c>
      <c r="AK113" s="354">
        <v>500</v>
      </c>
      <c r="AL113" s="517">
        <v>1</v>
      </c>
      <c r="AM113" s="517">
        <v>20</v>
      </c>
      <c r="AN113" s="517">
        <v>8</v>
      </c>
      <c r="AO113" s="157" t="str">
        <f t="shared" si="21"/>
        <v>9,21</v>
      </c>
      <c r="AP113" s="291" t="str">
        <f t="shared" si="22"/>
        <v>H</v>
      </c>
      <c r="AQ113" s="93">
        <f t="shared" si="13"/>
        <v>398</v>
      </c>
      <c r="AR113" s="93">
        <f t="shared" si="14"/>
        <v>250</v>
      </c>
      <c r="AS113" s="351"/>
      <c r="AT113" s="351"/>
      <c r="AU113" s="351"/>
      <c r="AV113" s="322"/>
      <c r="AW113" s="351"/>
      <c r="AX113" s="351"/>
      <c r="AY113" s="351"/>
      <c r="AZ113" s="351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</row>
    <row r="114" spans="21:81" ht="6.95" customHeight="1">
      <c r="U114" s="490">
        <v>110</v>
      </c>
      <c r="V114" s="488">
        <v>2</v>
      </c>
      <c r="W114" s="488">
        <v>2</v>
      </c>
      <c r="X114" s="488">
        <v>0</v>
      </c>
      <c r="Y114" s="488">
        <v>160</v>
      </c>
      <c r="Z114" s="157" t="str">
        <f t="shared" si="20"/>
        <v>1,3</v>
      </c>
      <c r="AA114" s="5"/>
      <c r="AB114" s="517">
        <v>110</v>
      </c>
      <c r="AC114" s="517">
        <v>1</v>
      </c>
      <c r="AD114" s="517">
        <v>53</v>
      </c>
      <c r="AE114" s="517" t="s">
        <v>791</v>
      </c>
      <c r="AF114" s="354" t="s">
        <v>708</v>
      </c>
      <c r="AG114" s="354">
        <v>0.1</v>
      </c>
      <c r="AH114" s="354">
        <v>0</v>
      </c>
      <c r="AI114" s="354">
        <v>0</v>
      </c>
      <c r="AJ114" s="354">
        <v>0</v>
      </c>
      <c r="AK114" s="354">
        <v>0</v>
      </c>
      <c r="AL114" s="517">
        <v>2</v>
      </c>
      <c r="AM114" s="517">
        <v>19</v>
      </c>
      <c r="AN114" s="517">
        <v>8</v>
      </c>
      <c r="AO114" s="157" t="str">
        <f t="shared" si="21"/>
        <v>9,20</v>
      </c>
      <c r="AP114" s="291" t="str">
        <f t="shared" si="22"/>
        <v/>
      </c>
      <c r="AQ114" s="93">
        <f t="shared" si="13"/>
        <v>0</v>
      </c>
      <c r="AR114" s="93">
        <f t="shared" si="14"/>
        <v>0</v>
      </c>
      <c r="AS114" s="351"/>
      <c r="AT114" s="351"/>
      <c r="AU114" s="351"/>
      <c r="AV114" s="322"/>
      <c r="AW114" s="351"/>
      <c r="AX114" s="351"/>
      <c r="AY114" s="351"/>
      <c r="AZ114" s="351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</row>
    <row r="115" spans="21:81" ht="6.95" customHeight="1">
      <c r="U115" s="490">
        <v>111</v>
      </c>
      <c r="V115" s="488">
        <v>2</v>
      </c>
      <c r="W115" s="488">
        <v>3</v>
      </c>
      <c r="X115" s="488">
        <v>0</v>
      </c>
      <c r="Y115" s="488">
        <v>160</v>
      </c>
      <c r="Z115" s="157" t="str">
        <f t="shared" si="20"/>
        <v>1,4</v>
      </c>
      <c r="AA115" s="5"/>
      <c r="AB115" s="517">
        <v>111</v>
      </c>
      <c r="AC115" s="517">
        <v>1</v>
      </c>
      <c r="AD115" s="517">
        <v>54</v>
      </c>
      <c r="AE115" s="517" t="s">
        <v>771</v>
      </c>
      <c r="AF115" s="354" t="s">
        <v>707</v>
      </c>
      <c r="AG115" s="354">
        <v>0.1</v>
      </c>
      <c r="AH115" s="354">
        <v>97</v>
      </c>
      <c r="AI115" s="354">
        <v>102</v>
      </c>
      <c r="AJ115" s="354">
        <v>250</v>
      </c>
      <c r="AK115" s="354">
        <v>500</v>
      </c>
      <c r="AL115" s="517">
        <v>1</v>
      </c>
      <c r="AM115" s="517">
        <v>19</v>
      </c>
      <c r="AN115" s="517">
        <v>10</v>
      </c>
      <c r="AO115" s="157" t="str">
        <f t="shared" si="21"/>
        <v>11,20</v>
      </c>
      <c r="AP115" s="291" t="str">
        <f t="shared" si="22"/>
        <v>H</v>
      </c>
      <c r="AQ115" s="93">
        <f t="shared" si="13"/>
        <v>398</v>
      </c>
      <c r="AR115" s="93">
        <f t="shared" si="14"/>
        <v>250</v>
      </c>
      <c r="AS115" s="351"/>
      <c r="AT115" s="351"/>
      <c r="AU115" s="351"/>
      <c r="AV115" s="322"/>
      <c r="AW115" s="351"/>
      <c r="AX115" s="351"/>
      <c r="AY115" s="351"/>
      <c r="AZ115" s="351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</row>
    <row r="116" spans="21:81" ht="6.95" customHeight="1">
      <c r="U116" s="490">
        <v>112</v>
      </c>
      <c r="V116" s="488">
        <v>2</v>
      </c>
      <c r="W116" s="488">
        <v>4</v>
      </c>
      <c r="X116" s="488">
        <v>0</v>
      </c>
      <c r="Y116" s="488">
        <v>160</v>
      </c>
      <c r="Z116" s="157" t="str">
        <f t="shared" si="20"/>
        <v>1,5</v>
      </c>
      <c r="AA116" s="5"/>
      <c r="AB116" s="517">
        <v>112</v>
      </c>
      <c r="AC116" s="517">
        <v>1</v>
      </c>
      <c r="AD116" s="517">
        <v>55</v>
      </c>
      <c r="AE116" s="517" t="s">
        <v>780</v>
      </c>
      <c r="AF116" s="354" t="s">
        <v>707</v>
      </c>
      <c r="AG116" s="354">
        <v>0.1</v>
      </c>
      <c r="AH116" s="354">
        <v>97</v>
      </c>
      <c r="AI116" s="354">
        <v>102</v>
      </c>
      <c r="AJ116" s="354">
        <v>250</v>
      </c>
      <c r="AK116" s="354">
        <v>500</v>
      </c>
      <c r="AL116" s="517">
        <v>1</v>
      </c>
      <c r="AM116" s="517">
        <v>20</v>
      </c>
      <c r="AN116" s="517">
        <v>9</v>
      </c>
      <c r="AO116" s="157" t="str">
        <f t="shared" ref="AO116:AO117" si="29">_xlfn.CONCAT(AN116+1,",",AM116+1)</f>
        <v>10,21</v>
      </c>
      <c r="AP116" s="291" t="str">
        <f t="shared" ref="AP116:AP117" si="30">IF(AF116=$AF$4,"H","")</f>
        <v>H</v>
      </c>
      <c r="AQ116" s="93">
        <f t="shared" si="13"/>
        <v>398</v>
      </c>
      <c r="AR116" s="93">
        <f t="shared" si="14"/>
        <v>250</v>
      </c>
      <c r="AS116" s="351"/>
      <c r="AT116" s="351"/>
      <c r="AU116" s="351"/>
      <c r="AV116" s="322"/>
      <c r="AW116" s="351"/>
      <c r="AX116" s="351"/>
      <c r="AY116" s="351"/>
      <c r="AZ116" s="351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</row>
    <row r="117" spans="21:81" ht="6.95" customHeight="1">
      <c r="U117" s="490">
        <v>113</v>
      </c>
      <c r="V117" s="488">
        <v>2</v>
      </c>
      <c r="W117" s="488">
        <v>5</v>
      </c>
      <c r="X117" s="488">
        <v>0</v>
      </c>
      <c r="Y117" s="488">
        <v>160</v>
      </c>
      <c r="Z117" s="157" t="str">
        <f t="shared" si="20"/>
        <v>1,6</v>
      </c>
      <c r="AA117" s="5"/>
      <c r="AB117" s="517">
        <v>113</v>
      </c>
      <c r="AC117" s="517">
        <v>1</v>
      </c>
      <c r="AD117" s="517">
        <v>56</v>
      </c>
      <c r="AE117" s="517" t="s">
        <v>792</v>
      </c>
      <c r="AF117" s="354" t="s">
        <v>708</v>
      </c>
      <c r="AG117" s="354">
        <v>0.1</v>
      </c>
      <c r="AH117" s="354">
        <v>0</v>
      </c>
      <c r="AI117" s="354">
        <v>0</v>
      </c>
      <c r="AJ117" s="354">
        <v>0</v>
      </c>
      <c r="AK117" s="354">
        <v>0</v>
      </c>
      <c r="AL117" s="517">
        <v>2</v>
      </c>
      <c r="AM117" s="517">
        <v>19</v>
      </c>
      <c r="AN117" s="517">
        <v>9</v>
      </c>
      <c r="AO117" s="157" t="str">
        <f t="shared" si="29"/>
        <v>10,20</v>
      </c>
      <c r="AP117" s="291" t="str">
        <f t="shared" si="30"/>
        <v/>
      </c>
      <c r="AQ117" s="93">
        <f t="shared" si="13"/>
        <v>0</v>
      </c>
      <c r="AR117" s="93">
        <f t="shared" si="14"/>
        <v>0</v>
      </c>
      <c r="AS117" s="351"/>
      <c r="AT117" s="351"/>
      <c r="AU117" s="351"/>
      <c r="AV117" s="322"/>
      <c r="AW117" s="351"/>
      <c r="AX117" s="351"/>
      <c r="AY117" s="351"/>
      <c r="AZ117" s="351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</row>
    <row r="118" spans="21:81" ht="6.95" customHeight="1">
      <c r="U118" s="490">
        <v>114</v>
      </c>
      <c r="V118" s="488">
        <v>2</v>
      </c>
      <c r="W118" s="488">
        <v>6</v>
      </c>
      <c r="X118" s="488">
        <v>0</v>
      </c>
      <c r="Y118" s="488">
        <v>160</v>
      </c>
      <c r="Z118" s="157" t="str">
        <f t="shared" si="20"/>
        <v>1,7</v>
      </c>
      <c r="AA118" s="5"/>
      <c r="AB118" s="517"/>
      <c r="AC118" s="517"/>
      <c r="AD118" s="517"/>
      <c r="AE118" s="517"/>
      <c r="AF118" s="354"/>
      <c r="AG118" s="354"/>
      <c r="AH118" s="354"/>
      <c r="AI118" s="354"/>
      <c r="AJ118" s="354"/>
      <c r="AK118" s="354"/>
      <c r="AL118" s="517"/>
      <c r="AM118" s="517"/>
      <c r="AN118" s="517"/>
      <c r="AO118" s="157"/>
      <c r="AP118" s="291"/>
      <c r="AQ118" s="93"/>
      <c r="AR118" s="93"/>
      <c r="AS118" s="351"/>
      <c r="AT118" s="351"/>
      <c r="AU118" s="351"/>
      <c r="AV118" s="322"/>
      <c r="AW118" s="351"/>
      <c r="AX118" s="351"/>
      <c r="AY118" s="351"/>
      <c r="AZ118" s="351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</row>
    <row r="119" spans="21:81" ht="6.95" customHeight="1">
      <c r="U119" s="490">
        <v>115</v>
      </c>
      <c r="V119" s="488">
        <v>2</v>
      </c>
      <c r="W119" s="488">
        <v>7</v>
      </c>
      <c r="X119" s="488">
        <v>0</v>
      </c>
      <c r="Y119" s="488">
        <v>160</v>
      </c>
      <c r="Z119" s="157" t="str">
        <f t="shared" si="20"/>
        <v>1,8</v>
      </c>
      <c r="AA119" s="5"/>
      <c r="AB119" s="517"/>
      <c r="AC119" s="517"/>
      <c r="AD119" s="517"/>
      <c r="AE119" s="517"/>
      <c r="AF119" s="354"/>
      <c r="AG119" s="354"/>
      <c r="AH119" s="354"/>
      <c r="AI119" s="354"/>
      <c r="AJ119" s="354"/>
      <c r="AK119" s="354"/>
      <c r="AL119" s="517"/>
      <c r="AM119" s="517"/>
      <c r="AN119" s="517"/>
      <c r="AO119" s="157"/>
      <c r="AP119" s="291"/>
      <c r="AQ119" s="93"/>
      <c r="AR119" s="93"/>
      <c r="AS119" s="351"/>
      <c r="AT119" s="351"/>
      <c r="AU119" s="351"/>
      <c r="AV119" s="322"/>
      <c r="AW119" s="351"/>
      <c r="AX119" s="351"/>
      <c r="AY119" s="351"/>
      <c r="AZ119" s="351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</row>
    <row r="120" spans="21:81" ht="6.95" customHeight="1">
      <c r="U120" s="490">
        <v>116</v>
      </c>
      <c r="V120" s="488">
        <v>2</v>
      </c>
      <c r="W120" s="488">
        <v>8</v>
      </c>
      <c r="X120" s="488">
        <v>0</v>
      </c>
      <c r="Y120" s="488">
        <v>160</v>
      </c>
      <c r="Z120" s="157" t="str">
        <f t="shared" si="20"/>
        <v>1,9</v>
      </c>
      <c r="AA120" s="5"/>
      <c r="AB120" s="517"/>
      <c r="AC120" s="517"/>
      <c r="AD120" s="517"/>
      <c r="AE120" s="517"/>
      <c r="AF120" s="354"/>
      <c r="AG120" s="354"/>
      <c r="AH120" s="354"/>
      <c r="AI120" s="354"/>
      <c r="AJ120" s="354"/>
      <c r="AK120" s="354"/>
      <c r="AL120" s="517"/>
      <c r="AM120" s="517"/>
      <c r="AN120" s="517"/>
      <c r="AO120" s="157"/>
      <c r="AP120" s="291"/>
      <c r="AQ120" s="93"/>
      <c r="AR120" s="93"/>
      <c r="AS120" s="351"/>
      <c r="AT120" s="351"/>
      <c r="AU120" s="351"/>
      <c r="AV120" s="322"/>
      <c r="AW120" s="351"/>
      <c r="AX120" s="351"/>
      <c r="AY120" s="351"/>
      <c r="AZ120" s="351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</row>
    <row r="121" spans="21:81" ht="6.95" customHeight="1">
      <c r="U121" s="490">
        <v>117</v>
      </c>
      <c r="V121" s="488">
        <v>2</v>
      </c>
      <c r="W121" s="488">
        <v>9</v>
      </c>
      <c r="X121" s="488">
        <v>0</v>
      </c>
      <c r="Y121" s="488">
        <v>160</v>
      </c>
      <c r="Z121" s="157" t="str">
        <f t="shared" si="20"/>
        <v>1,10</v>
      </c>
      <c r="AA121" s="5"/>
      <c r="AB121" s="517"/>
      <c r="AC121" s="517"/>
      <c r="AD121" s="517"/>
      <c r="AE121" s="517"/>
      <c r="AF121" s="354"/>
      <c r="AG121" s="354"/>
      <c r="AH121" s="354"/>
      <c r="AI121" s="354"/>
      <c r="AJ121" s="354"/>
      <c r="AK121" s="354"/>
      <c r="AL121" s="517"/>
      <c r="AM121" s="517"/>
      <c r="AN121" s="517"/>
      <c r="AO121" s="157"/>
      <c r="AP121" s="291"/>
      <c r="AQ121" s="93"/>
      <c r="AR121" s="93"/>
      <c r="AS121" s="351"/>
      <c r="AT121" s="351"/>
      <c r="AU121" s="351"/>
      <c r="AV121" s="322"/>
      <c r="AW121" s="351"/>
      <c r="AX121" s="351"/>
      <c r="AY121" s="351"/>
      <c r="AZ121" s="351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</row>
    <row r="122" spans="21:81" ht="6.95" customHeight="1">
      <c r="U122" s="490">
        <v>118</v>
      </c>
      <c r="V122" s="488">
        <v>2</v>
      </c>
      <c r="W122" s="488">
        <v>10</v>
      </c>
      <c r="X122" s="488">
        <v>0</v>
      </c>
      <c r="Y122" s="488">
        <v>160</v>
      </c>
      <c r="Z122" s="157" t="str">
        <f t="shared" si="20"/>
        <v>1,11</v>
      </c>
      <c r="AA122" s="5"/>
      <c r="AB122" s="517"/>
      <c r="AC122" s="517"/>
      <c r="AD122" s="517"/>
      <c r="AE122" s="517"/>
      <c r="AF122" s="354"/>
      <c r="AG122" s="354"/>
      <c r="AH122" s="354"/>
      <c r="AI122" s="354"/>
      <c r="AJ122" s="354"/>
      <c r="AK122" s="354"/>
      <c r="AL122" s="517"/>
      <c r="AM122" s="517"/>
      <c r="AN122" s="517"/>
      <c r="AO122" s="157"/>
      <c r="AP122" s="291"/>
      <c r="AQ122" s="93"/>
      <c r="AR122" s="93"/>
      <c r="AS122" s="351"/>
      <c r="AT122" s="351"/>
      <c r="AU122" s="351"/>
      <c r="AV122" s="322"/>
      <c r="AW122" s="351"/>
      <c r="AX122" s="351"/>
      <c r="AY122" s="351"/>
      <c r="AZ122" s="351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</row>
    <row r="123" spans="21:81" ht="6.95" customHeight="1">
      <c r="U123" s="490">
        <v>119</v>
      </c>
      <c r="V123" s="488">
        <v>2</v>
      </c>
      <c r="W123" s="488">
        <v>11</v>
      </c>
      <c r="X123" s="488">
        <v>0</v>
      </c>
      <c r="Y123" s="488">
        <v>160</v>
      </c>
      <c r="Z123" s="157" t="str">
        <f t="shared" si="20"/>
        <v>1,12</v>
      </c>
      <c r="AA123" s="5"/>
      <c r="AB123" s="517"/>
      <c r="AC123" s="517"/>
      <c r="AD123" s="517"/>
      <c r="AE123" s="517"/>
      <c r="AF123" s="354"/>
      <c r="AG123" s="354"/>
      <c r="AH123" s="354"/>
      <c r="AI123" s="354"/>
      <c r="AJ123" s="354"/>
      <c r="AK123" s="354"/>
      <c r="AL123" s="517"/>
      <c r="AM123" s="517"/>
      <c r="AN123" s="517"/>
      <c r="AO123" s="157"/>
      <c r="AP123" s="291"/>
      <c r="AQ123" s="93"/>
      <c r="AR123" s="93"/>
      <c r="AS123" s="351"/>
      <c r="AT123" s="351"/>
      <c r="AU123" s="351"/>
      <c r="AV123" s="322"/>
      <c r="AW123" s="351"/>
      <c r="AX123" s="351"/>
      <c r="AY123" s="351"/>
      <c r="AZ123" s="351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</row>
    <row r="124" spans="21:81" ht="6.95" customHeight="1">
      <c r="U124" s="490">
        <v>120</v>
      </c>
      <c r="V124" s="488">
        <v>2</v>
      </c>
      <c r="W124" s="488">
        <v>12</v>
      </c>
      <c r="X124" s="488">
        <v>0</v>
      </c>
      <c r="Y124" s="488">
        <v>160</v>
      </c>
      <c r="Z124" s="157" t="str">
        <f t="shared" si="20"/>
        <v>1,13</v>
      </c>
      <c r="AA124" s="5"/>
      <c r="AB124" s="517"/>
      <c r="AC124" s="517"/>
      <c r="AD124" s="517"/>
      <c r="AE124" s="517"/>
      <c r="AF124" s="354"/>
      <c r="AG124" s="354"/>
      <c r="AH124" s="354"/>
      <c r="AI124" s="354"/>
      <c r="AJ124" s="354"/>
      <c r="AK124" s="354"/>
      <c r="AL124" s="517"/>
      <c r="AM124" s="517"/>
      <c r="AN124" s="517"/>
      <c r="AO124" s="157"/>
      <c r="AP124" s="291"/>
      <c r="AQ124" s="93"/>
      <c r="AR124" s="93"/>
      <c r="AS124" s="351"/>
      <c r="AT124" s="351"/>
      <c r="AU124" s="351"/>
      <c r="AV124" s="322"/>
      <c r="AW124" s="351"/>
      <c r="AX124" s="351"/>
      <c r="AY124" s="351"/>
      <c r="AZ124" s="351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</row>
    <row r="125" spans="21:81" ht="6.95" customHeight="1">
      <c r="U125" s="490">
        <v>121</v>
      </c>
      <c r="V125" s="488">
        <v>2</v>
      </c>
      <c r="W125" s="488">
        <v>13</v>
      </c>
      <c r="X125" s="488">
        <v>0</v>
      </c>
      <c r="Y125" s="488">
        <v>160</v>
      </c>
      <c r="Z125" s="157" t="str">
        <f t="shared" si="20"/>
        <v>1,14</v>
      </c>
      <c r="AA125" s="5"/>
      <c r="AB125" s="517"/>
      <c r="AC125" s="517"/>
      <c r="AD125" s="517"/>
      <c r="AE125" s="517"/>
      <c r="AF125" s="354"/>
      <c r="AG125" s="354"/>
      <c r="AH125" s="354"/>
      <c r="AI125" s="354"/>
      <c r="AJ125" s="354"/>
      <c r="AK125" s="354"/>
      <c r="AL125" s="517"/>
      <c r="AM125" s="517"/>
      <c r="AN125" s="517"/>
      <c r="AO125" s="157"/>
      <c r="AP125" s="291"/>
      <c r="AQ125" s="93"/>
      <c r="AR125" s="93"/>
      <c r="AS125" s="351"/>
      <c r="AT125" s="351"/>
      <c r="AU125" s="351"/>
      <c r="AV125" s="322"/>
      <c r="AW125" s="351"/>
      <c r="AX125" s="351"/>
      <c r="AY125" s="351"/>
      <c r="AZ125" s="351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</row>
    <row r="126" spans="21:81" ht="6.95" customHeight="1">
      <c r="U126" s="490">
        <v>122</v>
      </c>
      <c r="V126" s="488">
        <v>2</v>
      </c>
      <c r="W126" s="488">
        <v>14</v>
      </c>
      <c r="X126" s="488">
        <v>0</v>
      </c>
      <c r="Y126" s="488">
        <v>160</v>
      </c>
      <c r="Z126" s="157" t="str">
        <f t="shared" si="20"/>
        <v>1,15</v>
      </c>
      <c r="AA126" s="5"/>
      <c r="AB126" s="517"/>
      <c r="AC126" s="517"/>
      <c r="AD126" s="517"/>
      <c r="AE126" s="517"/>
      <c r="AF126" s="354"/>
      <c r="AG126" s="354"/>
      <c r="AH126" s="354"/>
      <c r="AI126" s="354"/>
      <c r="AJ126" s="354"/>
      <c r="AK126" s="354"/>
      <c r="AL126" s="517"/>
      <c r="AM126" s="517"/>
      <c r="AN126" s="517"/>
      <c r="AO126" s="157"/>
      <c r="AP126" s="291"/>
      <c r="AQ126" s="93"/>
      <c r="AR126" s="93"/>
      <c r="AS126" s="351"/>
      <c r="AT126" s="351"/>
      <c r="AU126" s="351"/>
      <c r="AV126" s="322"/>
      <c r="AW126" s="351"/>
      <c r="AX126" s="351"/>
      <c r="AY126" s="351"/>
      <c r="AZ126" s="351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</row>
    <row r="127" spans="21:81" ht="6.95" customHeight="1">
      <c r="U127" s="490">
        <v>123</v>
      </c>
      <c r="V127" s="488">
        <v>2</v>
      </c>
      <c r="W127" s="488">
        <v>15</v>
      </c>
      <c r="X127" s="488">
        <v>0</v>
      </c>
      <c r="Y127" s="488">
        <v>160</v>
      </c>
      <c r="Z127" s="157" t="str">
        <f t="shared" si="20"/>
        <v>1,16</v>
      </c>
      <c r="AA127" s="5"/>
      <c r="AB127" s="517"/>
      <c r="AC127" s="517"/>
      <c r="AD127" s="517"/>
      <c r="AE127" s="517"/>
      <c r="AF127" s="354"/>
      <c r="AG127" s="354"/>
      <c r="AH127" s="354"/>
      <c r="AI127" s="354"/>
      <c r="AJ127" s="354"/>
      <c r="AK127" s="354"/>
      <c r="AL127" s="517"/>
      <c r="AM127" s="517"/>
      <c r="AN127" s="517"/>
      <c r="AO127" s="157"/>
      <c r="AP127" s="291"/>
      <c r="AQ127" s="93"/>
      <c r="AR127" s="93"/>
      <c r="AS127" s="351"/>
      <c r="AT127" s="351"/>
      <c r="AU127" s="351"/>
      <c r="AV127" s="322"/>
      <c r="AW127" s="351"/>
      <c r="AX127" s="351"/>
      <c r="AY127" s="351"/>
      <c r="AZ127" s="351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</row>
    <row r="128" spans="21:81" ht="6.95" customHeight="1">
      <c r="U128" s="490">
        <v>124</v>
      </c>
      <c r="V128" s="488">
        <v>2</v>
      </c>
      <c r="W128" s="488">
        <v>16</v>
      </c>
      <c r="X128" s="488">
        <v>0</v>
      </c>
      <c r="Y128" s="488">
        <v>160</v>
      </c>
      <c r="Z128" s="157" t="str">
        <f t="shared" si="20"/>
        <v>1,17</v>
      </c>
      <c r="AA128" s="5"/>
      <c r="AB128" s="517"/>
      <c r="AC128" s="517"/>
      <c r="AD128" s="517"/>
      <c r="AE128" s="517"/>
      <c r="AF128" s="354"/>
      <c r="AG128" s="354"/>
      <c r="AH128" s="354"/>
      <c r="AI128" s="354"/>
      <c r="AJ128" s="354"/>
      <c r="AK128" s="354"/>
      <c r="AL128" s="517"/>
      <c r="AM128" s="517"/>
      <c r="AN128" s="517"/>
      <c r="AO128" s="157"/>
      <c r="AP128" s="291"/>
      <c r="AQ128" s="93"/>
      <c r="AR128" s="93"/>
      <c r="AS128" s="351"/>
      <c r="AT128" s="351"/>
      <c r="AU128" s="351"/>
      <c r="AV128" s="322"/>
      <c r="AW128" s="351"/>
      <c r="AX128" s="351"/>
      <c r="AY128" s="351"/>
      <c r="AZ128" s="351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</row>
    <row r="129" spans="21:81" ht="6.95" customHeight="1">
      <c r="U129" s="490">
        <v>125</v>
      </c>
      <c r="V129" s="488">
        <v>2</v>
      </c>
      <c r="W129" s="488">
        <v>17</v>
      </c>
      <c r="X129" s="488">
        <v>0</v>
      </c>
      <c r="Y129" s="488">
        <v>160</v>
      </c>
      <c r="Z129" s="157" t="str">
        <f t="shared" si="20"/>
        <v>1,18</v>
      </c>
      <c r="AA129" s="5"/>
      <c r="AB129" s="517"/>
      <c r="AC129" s="517"/>
      <c r="AD129" s="517"/>
      <c r="AE129" s="517"/>
      <c r="AF129" s="354"/>
      <c r="AG129" s="354"/>
      <c r="AH129" s="354"/>
      <c r="AI129" s="354"/>
      <c r="AJ129" s="354"/>
      <c r="AK129" s="354"/>
      <c r="AL129" s="517"/>
      <c r="AM129" s="517"/>
      <c r="AN129" s="517"/>
      <c r="AO129" s="157"/>
      <c r="AP129" s="291"/>
      <c r="AQ129" s="93"/>
      <c r="AR129" s="93"/>
      <c r="AS129" s="351"/>
      <c r="AT129" s="351"/>
      <c r="AU129" s="351"/>
      <c r="AV129" s="322"/>
      <c r="AW129" s="351"/>
      <c r="AX129" s="351"/>
      <c r="AY129" s="351"/>
      <c r="AZ129" s="351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</row>
    <row r="130" spans="21:81" ht="6.95" customHeight="1">
      <c r="U130" s="490">
        <v>126</v>
      </c>
      <c r="V130" s="488">
        <v>2</v>
      </c>
      <c r="W130" s="488">
        <v>18</v>
      </c>
      <c r="X130" s="488">
        <v>0</v>
      </c>
      <c r="Y130" s="488">
        <v>160</v>
      </c>
      <c r="Z130" s="157" t="str">
        <f t="shared" si="20"/>
        <v>1,19</v>
      </c>
      <c r="AA130" s="5"/>
      <c r="AB130" s="517"/>
      <c r="AC130" s="517"/>
      <c r="AD130" s="517"/>
      <c r="AE130" s="517"/>
      <c r="AF130" s="354"/>
      <c r="AG130" s="354"/>
      <c r="AH130" s="354"/>
      <c r="AI130" s="354"/>
      <c r="AJ130" s="354"/>
      <c r="AK130" s="354"/>
      <c r="AL130" s="517"/>
      <c r="AM130" s="517"/>
      <c r="AN130" s="517"/>
      <c r="AO130" s="157"/>
      <c r="AP130" s="291"/>
      <c r="AQ130" s="93"/>
      <c r="AR130" s="93"/>
      <c r="AS130" s="351"/>
      <c r="AT130" s="351"/>
      <c r="AU130" s="351"/>
      <c r="AV130" s="322"/>
      <c r="AW130" s="351"/>
      <c r="AX130" s="351"/>
      <c r="AY130" s="351"/>
      <c r="AZ130" s="351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</row>
    <row r="131" spans="21:81" ht="6.95" customHeight="1">
      <c r="U131" s="490">
        <v>127</v>
      </c>
      <c r="V131" s="488">
        <v>2</v>
      </c>
      <c r="W131" s="488">
        <v>19</v>
      </c>
      <c r="X131" s="488">
        <v>0</v>
      </c>
      <c r="Y131" s="488">
        <v>160</v>
      </c>
      <c r="Z131" s="157" t="str">
        <f t="shared" si="20"/>
        <v>1,20</v>
      </c>
      <c r="AA131" s="5"/>
      <c r="AB131" s="517"/>
      <c r="AC131" s="517"/>
      <c r="AD131" s="517"/>
      <c r="AE131" s="517"/>
      <c r="AF131" s="354"/>
      <c r="AG131" s="354"/>
      <c r="AH131" s="354"/>
      <c r="AI131" s="354"/>
      <c r="AJ131" s="354"/>
      <c r="AK131" s="354"/>
      <c r="AL131" s="517"/>
      <c r="AM131" s="517"/>
      <c r="AN131" s="517"/>
      <c r="AO131" s="157"/>
      <c r="AP131" s="291"/>
      <c r="AQ131" s="93"/>
      <c r="AR131" s="93"/>
      <c r="AS131" s="351"/>
      <c r="AT131" s="351"/>
      <c r="AU131" s="351"/>
      <c r="AV131" s="322"/>
      <c r="AW131" s="351"/>
      <c r="AX131" s="351"/>
      <c r="AY131" s="351"/>
      <c r="AZ131" s="351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</row>
    <row r="132" spans="21:81" ht="6.95" customHeight="1">
      <c r="U132" s="490">
        <v>128</v>
      </c>
      <c r="V132" s="488">
        <v>2</v>
      </c>
      <c r="W132" s="488">
        <v>20</v>
      </c>
      <c r="X132" s="488">
        <v>0</v>
      </c>
      <c r="Y132" s="488">
        <v>160</v>
      </c>
      <c r="Z132" s="157" t="str">
        <f t="shared" si="20"/>
        <v>1,21</v>
      </c>
      <c r="AA132" s="5"/>
      <c r="AB132" s="517"/>
      <c r="AC132" s="517"/>
      <c r="AD132" s="517"/>
      <c r="AE132" s="517"/>
      <c r="AF132" s="354"/>
      <c r="AG132" s="354"/>
      <c r="AH132" s="354"/>
      <c r="AI132" s="354"/>
      <c r="AJ132" s="354"/>
      <c r="AK132" s="354"/>
      <c r="AL132" s="517"/>
      <c r="AM132" s="517"/>
      <c r="AN132" s="517"/>
      <c r="AO132" s="157"/>
      <c r="AP132" s="291"/>
      <c r="AQ132" s="93"/>
      <c r="AR132" s="93"/>
      <c r="AS132" s="351"/>
      <c r="AT132" s="351"/>
      <c r="AU132" s="351"/>
      <c r="AV132" s="322"/>
      <c r="AW132" s="351"/>
      <c r="AX132" s="351"/>
      <c r="AY132" s="351"/>
      <c r="AZ132" s="351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</row>
    <row r="133" spans="21:81" ht="6.95" customHeight="1">
      <c r="U133" s="490">
        <v>129</v>
      </c>
      <c r="V133" s="488">
        <v>2</v>
      </c>
      <c r="W133" s="488">
        <v>21</v>
      </c>
      <c r="X133" s="488">
        <v>0</v>
      </c>
      <c r="Y133" s="488">
        <v>160</v>
      </c>
      <c r="Z133" s="157" t="str">
        <f t="shared" ref="Z133:Z173" si="31">_xlfn.CONCAT(X133+1,",",W133+1)</f>
        <v>1,22</v>
      </c>
      <c r="AA133" s="5"/>
      <c r="AB133" s="517"/>
      <c r="AC133" s="517"/>
      <c r="AD133" s="517"/>
      <c r="AE133" s="517"/>
      <c r="AF133" s="354"/>
      <c r="AG133" s="354"/>
      <c r="AH133" s="354"/>
      <c r="AI133" s="354"/>
      <c r="AJ133" s="354"/>
      <c r="AK133" s="354"/>
      <c r="AL133" s="517"/>
      <c r="AM133" s="517"/>
      <c r="AN133" s="517"/>
      <c r="AO133" s="157"/>
      <c r="AP133" s="291"/>
      <c r="AQ133" s="93"/>
      <c r="AR133" s="93"/>
      <c r="AS133" s="351"/>
      <c r="AT133" s="351"/>
      <c r="AU133" s="351"/>
      <c r="AV133" s="322"/>
      <c r="AW133" s="351"/>
      <c r="AX133" s="351"/>
      <c r="AY133" s="351"/>
      <c r="AZ133" s="351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</row>
    <row r="134" spans="21:81" ht="6.95" customHeight="1">
      <c r="U134" s="490">
        <v>130</v>
      </c>
      <c r="V134" s="488">
        <v>2</v>
      </c>
      <c r="W134" s="488">
        <v>22</v>
      </c>
      <c r="X134" s="488">
        <v>0</v>
      </c>
      <c r="Y134" s="488">
        <v>160</v>
      </c>
      <c r="Z134" s="157" t="str">
        <f t="shared" si="31"/>
        <v>1,23</v>
      </c>
      <c r="AA134" s="5"/>
      <c r="AB134" s="517"/>
      <c r="AC134" s="517"/>
      <c r="AD134" s="517"/>
      <c r="AE134" s="517"/>
      <c r="AF134" s="354"/>
      <c r="AG134" s="354"/>
      <c r="AH134" s="354"/>
      <c r="AI134" s="354"/>
      <c r="AJ134" s="354"/>
      <c r="AK134" s="354"/>
      <c r="AL134" s="517"/>
      <c r="AM134" s="517"/>
      <c r="AN134" s="517"/>
      <c r="AO134" s="157"/>
      <c r="AP134" s="291"/>
      <c r="AQ134" s="93"/>
      <c r="AR134" s="93"/>
      <c r="AS134" s="351"/>
      <c r="AT134" s="351"/>
      <c r="AU134" s="351"/>
      <c r="AV134" s="322"/>
      <c r="AW134" s="351"/>
      <c r="AX134" s="351"/>
      <c r="AY134" s="351"/>
      <c r="AZ134" s="351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</row>
    <row r="135" spans="21:81" ht="6.95" customHeight="1">
      <c r="U135" s="490">
        <v>131</v>
      </c>
      <c r="V135" s="488">
        <v>2</v>
      </c>
      <c r="W135" s="488">
        <v>23</v>
      </c>
      <c r="X135" s="488">
        <v>0</v>
      </c>
      <c r="Y135" s="488">
        <v>160</v>
      </c>
      <c r="Z135" s="157" t="str">
        <f t="shared" si="31"/>
        <v>1,24</v>
      </c>
      <c r="AA135" s="5"/>
      <c r="AB135" s="517"/>
      <c r="AC135" s="517"/>
      <c r="AD135" s="517"/>
      <c r="AE135" s="517"/>
      <c r="AF135" s="354"/>
      <c r="AG135" s="354"/>
      <c r="AH135" s="354"/>
      <c r="AI135" s="354"/>
      <c r="AJ135" s="354"/>
      <c r="AK135" s="354"/>
      <c r="AL135" s="517"/>
      <c r="AM135" s="517"/>
      <c r="AN135" s="517"/>
      <c r="AO135" s="157"/>
      <c r="AP135" s="291"/>
      <c r="AQ135" s="93"/>
      <c r="AR135" s="93"/>
      <c r="AS135" s="351"/>
      <c r="AT135" s="351"/>
      <c r="AU135" s="351"/>
      <c r="AV135" s="322"/>
      <c r="AW135" s="351"/>
      <c r="AX135" s="351"/>
      <c r="AY135" s="351"/>
      <c r="AZ135" s="351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</row>
    <row r="136" spans="21:81" ht="6.95" customHeight="1">
      <c r="U136" s="490">
        <v>132</v>
      </c>
      <c r="V136" s="488">
        <v>2</v>
      </c>
      <c r="W136" s="488">
        <v>24</v>
      </c>
      <c r="X136" s="488">
        <v>0</v>
      </c>
      <c r="Y136" s="488">
        <v>160</v>
      </c>
      <c r="Z136" s="157" t="str">
        <f t="shared" si="31"/>
        <v>1,25</v>
      </c>
      <c r="AA136" s="5"/>
      <c r="AB136" s="517"/>
      <c r="AC136" s="517"/>
      <c r="AD136" s="517"/>
      <c r="AE136" s="517"/>
      <c r="AF136" s="354"/>
      <c r="AG136" s="354"/>
      <c r="AH136" s="354"/>
      <c r="AI136" s="354"/>
      <c r="AJ136" s="354"/>
      <c r="AK136" s="354"/>
      <c r="AL136" s="517"/>
      <c r="AM136" s="517"/>
      <c r="AN136" s="517"/>
      <c r="AO136" s="157"/>
      <c r="AP136" s="291"/>
      <c r="AQ136" s="93"/>
      <c r="AR136" s="93"/>
      <c r="AS136" s="351"/>
      <c r="AT136" s="351"/>
      <c r="AU136" s="351"/>
      <c r="AV136" s="322"/>
      <c r="AW136" s="351"/>
      <c r="AX136" s="351"/>
      <c r="AY136" s="351"/>
      <c r="AZ136" s="351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</row>
    <row r="137" spans="21:81" ht="6.95" customHeight="1">
      <c r="U137" s="490">
        <v>133</v>
      </c>
      <c r="V137" s="488">
        <v>2</v>
      </c>
      <c r="W137" s="488">
        <v>25</v>
      </c>
      <c r="X137" s="488">
        <v>0</v>
      </c>
      <c r="Y137" s="488">
        <v>160</v>
      </c>
      <c r="Z137" s="157" t="str">
        <f t="shared" si="31"/>
        <v>1,26</v>
      </c>
      <c r="AA137" s="5"/>
      <c r="AB137" s="517"/>
      <c r="AC137" s="517"/>
      <c r="AD137" s="517"/>
      <c r="AE137" s="517"/>
      <c r="AF137" s="354"/>
      <c r="AG137" s="354"/>
      <c r="AH137" s="354"/>
      <c r="AI137" s="354"/>
      <c r="AJ137" s="354"/>
      <c r="AK137" s="354"/>
      <c r="AL137" s="517"/>
      <c r="AM137" s="517"/>
      <c r="AN137" s="517"/>
      <c r="AO137" s="157"/>
      <c r="AP137" s="291"/>
      <c r="AQ137" s="93"/>
      <c r="AR137" s="93"/>
      <c r="AS137" s="351"/>
      <c r="AT137" s="351"/>
      <c r="AU137" s="351"/>
      <c r="AV137" s="322"/>
      <c r="AW137" s="351"/>
      <c r="AX137" s="351"/>
      <c r="AY137" s="351"/>
      <c r="AZ137" s="351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</row>
    <row r="138" spans="21:81" ht="6.95" customHeight="1">
      <c r="U138" s="490">
        <v>134</v>
      </c>
      <c r="V138" s="488">
        <v>2</v>
      </c>
      <c r="W138" s="488">
        <v>26</v>
      </c>
      <c r="X138" s="488">
        <v>0</v>
      </c>
      <c r="Y138" s="488">
        <v>160</v>
      </c>
      <c r="Z138" s="157" t="str">
        <f t="shared" si="31"/>
        <v>1,27</v>
      </c>
      <c r="AA138" s="5"/>
      <c r="AB138" s="517"/>
      <c r="AC138" s="517"/>
      <c r="AD138" s="517"/>
      <c r="AE138" s="517"/>
      <c r="AF138" s="354"/>
      <c r="AG138" s="354"/>
      <c r="AH138" s="354"/>
      <c r="AI138" s="354"/>
      <c r="AJ138" s="354"/>
      <c r="AK138" s="354"/>
      <c r="AL138" s="517"/>
      <c r="AM138" s="517"/>
      <c r="AN138" s="517"/>
      <c r="AO138" s="157"/>
      <c r="AP138" s="291"/>
      <c r="AQ138" s="93"/>
      <c r="AR138" s="93"/>
      <c r="AS138" s="351"/>
      <c r="AT138" s="351"/>
      <c r="AU138" s="351"/>
      <c r="AV138" s="322"/>
      <c r="AW138" s="351"/>
      <c r="AX138" s="351"/>
      <c r="AY138" s="351"/>
      <c r="AZ138" s="351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</row>
    <row r="139" spans="21:81" ht="6.95" customHeight="1">
      <c r="U139" s="490">
        <v>135</v>
      </c>
      <c r="V139" s="488">
        <v>2</v>
      </c>
      <c r="W139" s="488">
        <v>0</v>
      </c>
      <c r="X139" s="488">
        <v>16</v>
      </c>
      <c r="Y139" s="488">
        <v>140</v>
      </c>
      <c r="Z139" s="157" t="str">
        <f t="shared" si="31"/>
        <v>17,1</v>
      </c>
      <c r="AA139" s="5"/>
      <c r="AB139" s="517"/>
      <c r="AC139" s="517"/>
      <c r="AD139" s="517"/>
      <c r="AE139" s="517"/>
      <c r="AF139" s="354"/>
      <c r="AG139" s="354"/>
      <c r="AH139" s="354"/>
      <c r="AI139" s="354"/>
      <c r="AJ139" s="354"/>
      <c r="AK139" s="354"/>
      <c r="AL139" s="517"/>
      <c r="AM139" s="517"/>
      <c r="AN139" s="517"/>
      <c r="AO139" s="157"/>
      <c r="AP139" s="291"/>
      <c r="AQ139" s="93"/>
      <c r="AR139" s="93"/>
      <c r="AS139" s="351"/>
      <c r="AT139" s="351"/>
      <c r="AU139" s="351"/>
      <c r="AV139" s="322"/>
      <c r="AW139" s="351"/>
      <c r="AX139" s="351"/>
      <c r="AY139" s="351"/>
      <c r="AZ139" s="351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</row>
    <row r="140" spans="21:81" ht="6.95" customHeight="1">
      <c r="U140" s="490">
        <v>136</v>
      </c>
      <c r="V140" s="488">
        <v>2</v>
      </c>
      <c r="W140" s="488">
        <v>1</v>
      </c>
      <c r="X140" s="488">
        <v>16</v>
      </c>
      <c r="Y140" s="488">
        <v>140</v>
      </c>
      <c r="Z140" s="157" t="str">
        <f t="shared" si="31"/>
        <v>17,2</v>
      </c>
      <c r="AA140" s="5"/>
      <c r="AB140" s="517"/>
      <c r="AC140" s="517"/>
      <c r="AD140" s="517"/>
      <c r="AE140" s="517"/>
      <c r="AF140" s="354"/>
      <c r="AG140" s="354"/>
      <c r="AH140" s="354"/>
      <c r="AI140" s="354"/>
      <c r="AJ140" s="354"/>
      <c r="AK140" s="354"/>
      <c r="AL140" s="517"/>
      <c r="AM140" s="517"/>
      <c r="AN140" s="517"/>
      <c r="AO140" s="157"/>
      <c r="AP140" s="291"/>
      <c r="AQ140" s="93"/>
      <c r="AR140" s="93"/>
      <c r="AS140" s="351"/>
      <c r="AT140" s="351"/>
      <c r="AU140" s="351"/>
      <c r="AV140" s="322"/>
      <c r="AW140" s="351"/>
      <c r="AX140" s="351"/>
      <c r="AY140" s="351"/>
      <c r="AZ140" s="351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</row>
    <row r="141" spans="21:81" ht="6.95" customHeight="1">
      <c r="U141" s="490">
        <v>137</v>
      </c>
      <c r="V141" s="488">
        <v>2</v>
      </c>
      <c r="W141" s="488">
        <v>2</v>
      </c>
      <c r="X141" s="488">
        <v>16</v>
      </c>
      <c r="Y141" s="488">
        <v>140</v>
      </c>
      <c r="Z141" s="157" t="str">
        <f t="shared" si="31"/>
        <v>17,3</v>
      </c>
      <c r="AA141" s="5"/>
      <c r="AB141" s="517"/>
      <c r="AC141" s="517"/>
      <c r="AD141" s="517"/>
      <c r="AE141" s="517"/>
      <c r="AF141" s="354"/>
      <c r="AG141" s="354"/>
      <c r="AH141" s="354"/>
      <c r="AI141" s="354"/>
      <c r="AJ141" s="354"/>
      <c r="AK141" s="354"/>
      <c r="AL141" s="517"/>
      <c r="AM141" s="517"/>
      <c r="AN141" s="517"/>
      <c r="AO141" s="157"/>
      <c r="AP141" s="291"/>
      <c r="AQ141" s="93"/>
      <c r="AR141" s="93"/>
      <c r="AS141" s="351"/>
      <c r="AT141" s="351"/>
      <c r="AU141" s="351"/>
      <c r="AV141" s="322"/>
      <c r="AW141" s="351"/>
      <c r="AX141" s="351"/>
      <c r="AY141" s="351"/>
      <c r="AZ141" s="351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</row>
    <row r="142" spans="21:81" ht="6.95" customHeight="1">
      <c r="U142" s="490">
        <v>138</v>
      </c>
      <c r="V142" s="488">
        <v>2</v>
      </c>
      <c r="W142" s="488">
        <v>3</v>
      </c>
      <c r="X142" s="488">
        <v>16</v>
      </c>
      <c r="Y142" s="488">
        <v>140</v>
      </c>
      <c r="Z142" s="157" t="str">
        <f t="shared" si="31"/>
        <v>17,4</v>
      </c>
      <c r="AA142" s="5"/>
      <c r="AB142" s="517"/>
      <c r="AC142" s="517"/>
      <c r="AD142" s="517"/>
      <c r="AE142" s="517"/>
      <c r="AF142" s="354"/>
      <c r="AG142" s="354"/>
      <c r="AH142" s="354"/>
      <c r="AI142" s="354"/>
      <c r="AJ142" s="354"/>
      <c r="AK142" s="354"/>
      <c r="AL142" s="517"/>
      <c r="AM142" s="517"/>
      <c r="AN142" s="517"/>
      <c r="AO142" s="157"/>
      <c r="AP142" s="291"/>
      <c r="AQ142" s="93"/>
      <c r="AR142" s="93"/>
      <c r="AS142" s="351"/>
      <c r="AT142" s="351"/>
      <c r="AU142" s="351"/>
      <c r="AV142" s="322"/>
      <c r="AW142" s="351"/>
      <c r="AX142" s="351"/>
      <c r="AY142" s="351"/>
      <c r="AZ142" s="351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</row>
    <row r="143" spans="21:81" ht="6.95" customHeight="1">
      <c r="U143" s="490">
        <v>139</v>
      </c>
      <c r="V143" s="488">
        <v>2</v>
      </c>
      <c r="W143" s="488">
        <v>4</v>
      </c>
      <c r="X143" s="488">
        <v>16</v>
      </c>
      <c r="Y143" s="488">
        <v>140</v>
      </c>
      <c r="Z143" s="157" t="str">
        <f t="shared" si="31"/>
        <v>17,5</v>
      </c>
      <c r="AA143" s="5"/>
      <c r="AB143" s="517"/>
      <c r="AC143" s="517"/>
      <c r="AD143" s="517"/>
      <c r="AE143" s="517"/>
      <c r="AF143" s="354"/>
      <c r="AG143" s="354"/>
      <c r="AH143" s="354"/>
      <c r="AI143" s="354"/>
      <c r="AJ143" s="354"/>
      <c r="AK143" s="354"/>
      <c r="AL143" s="517"/>
      <c r="AM143" s="517"/>
      <c r="AN143" s="517"/>
      <c r="AO143" s="157"/>
      <c r="AP143" s="291"/>
      <c r="AQ143" s="93"/>
      <c r="AR143" s="93"/>
      <c r="AS143" s="351"/>
      <c r="AT143" s="351"/>
      <c r="AU143" s="351"/>
      <c r="AV143" s="322"/>
      <c r="AW143" s="351"/>
      <c r="AX143" s="351"/>
      <c r="AY143" s="351"/>
      <c r="AZ143" s="351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</row>
    <row r="144" spans="21:81" ht="6.95" customHeight="1">
      <c r="U144" s="490">
        <v>140</v>
      </c>
      <c r="V144" s="488">
        <v>2</v>
      </c>
      <c r="W144" s="488">
        <v>5</v>
      </c>
      <c r="X144" s="488">
        <v>16</v>
      </c>
      <c r="Y144" s="488">
        <v>140</v>
      </c>
      <c r="Z144" s="157" t="str">
        <f t="shared" si="31"/>
        <v>17,6</v>
      </c>
      <c r="AA144" s="5"/>
      <c r="AB144" s="517"/>
      <c r="AC144" s="517"/>
      <c r="AD144" s="517"/>
      <c r="AE144" s="517"/>
      <c r="AF144" s="354"/>
      <c r="AG144" s="354"/>
      <c r="AH144" s="354"/>
      <c r="AI144" s="354"/>
      <c r="AJ144" s="354"/>
      <c r="AK144" s="354"/>
      <c r="AL144" s="517"/>
      <c r="AM144" s="517"/>
      <c r="AN144" s="517"/>
      <c r="AO144" s="157"/>
      <c r="AP144" s="291"/>
      <c r="AQ144" s="93"/>
      <c r="AR144" s="93"/>
      <c r="AS144" s="351"/>
      <c r="AT144" s="351"/>
      <c r="AU144" s="351"/>
      <c r="AV144" s="322"/>
      <c r="AW144" s="351"/>
      <c r="AX144" s="351"/>
      <c r="AY144" s="351"/>
      <c r="AZ144" s="351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</row>
    <row r="145" spans="21:81" ht="6.95" customHeight="1">
      <c r="U145" s="490">
        <v>141</v>
      </c>
      <c r="V145" s="488">
        <v>2</v>
      </c>
      <c r="W145" s="488">
        <v>6</v>
      </c>
      <c r="X145" s="488">
        <v>16</v>
      </c>
      <c r="Y145" s="488">
        <v>140</v>
      </c>
      <c r="Z145" s="157" t="str">
        <f t="shared" si="31"/>
        <v>17,7</v>
      </c>
      <c r="AA145" s="5"/>
      <c r="AB145" s="517"/>
      <c r="AC145" s="517"/>
      <c r="AD145" s="517"/>
      <c r="AE145" s="517"/>
      <c r="AF145" s="354"/>
      <c r="AG145" s="354"/>
      <c r="AH145" s="354"/>
      <c r="AI145" s="354"/>
      <c r="AJ145" s="354"/>
      <c r="AK145" s="354"/>
      <c r="AL145" s="517"/>
      <c r="AM145" s="517"/>
      <c r="AN145" s="517"/>
      <c r="AO145" s="157"/>
      <c r="AP145" s="291"/>
      <c r="AQ145" s="93"/>
      <c r="AR145" s="93"/>
      <c r="AS145" s="351"/>
      <c r="AT145" s="351"/>
      <c r="AU145" s="351"/>
      <c r="AV145" s="322"/>
      <c r="AW145" s="351"/>
      <c r="AX145" s="351"/>
      <c r="AY145" s="351"/>
      <c r="AZ145" s="351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</row>
    <row r="146" spans="21:81" ht="6.95" customHeight="1">
      <c r="U146" s="490">
        <v>142</v>
      </c>
      <c r="V146" s="488">
        <v>2</v>
      </c>
      <c r="W146" s="488">
        <v>7</v>
      </c>
      <c r="X146" s="488">
        <v>16</v>
      </c>
      <c r="Y146" s="488">
        <v>140</v>
      </c>
      <c r="Z146" s="157" t="str">
        <f t="shared" si="31"/>
        <v>17,8</v>
      </c>
      <c r="AA146" s="5"/>
      <c r="AB146" s="517"/>
      <c r="AC146" s="517"/>
      <c r="AD146" s="517"/>
      <c r="AE146" s="517"/>
      <c r="AF146" s="354"/>
      <c r="AG146" s="354"/>
      <c r="AH146" s="354"/>
      <c r="AI146" s="354"/>
      <c r="AJ146" s="354"/>
      <c r="AK146" s="354"/>
      <c r="AL146" s="517"/>
      <c r="AM146" s="517"/>
      <c r="AN146" s="517"/>
      <c r="AO146" s="157"/>
      <c r="AP146" s="291"/>
      <c r="AQ146" s="93"/>
      <c r="AR146" s="93"/>
      <c r="AS146" s="351"/>
      <c r="AT146" s="351"/>
      <c r="AU146" s="351"/>
      <c r="AV146" s="322"/>
      <c r="AW146" s="351"/>
      <c r="AX146" s="351"/>
      <c r="AY146" s="351"/>
      <c r="AZ146" s="351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</row>
    <row r="147" spans="21:81" ht="6.95" customHeight="1">
      <c r="U147" s="490">
        <v>143</v>
      </c>
      <c r="V147" s="488">
        <v>2</v>
      </c>
      <c r="W147" s="488">
        <v>8</v>
      </c>
      <c r="X147" s="488">
        <v>16</v>
      </c>
      <c r="Y147" s="488">
        <v>140</v>
      </c>
      <c r="Z147" s="157" t="str">
        <f t="shared" si="31"/>
        <v>17,9</v>
      </c>
      <c r="AA147" s="5"/>
      <c r="AB147" s="517"/>
      <c r="AC147" s="517"/>
      <c r="AD147" s="517"/>
      <c r="AE147" s="517"/>
      <c r="AF147" s="354"/>
      <c r="AG147" s="354"/>
      <c r="AH147" s="354"/>
      <c r="AI147" s="354"/>
      <c r="AJ147" s="354"/>
      <c r="AK147" s="354"/>
      <c r="AL147" s="517"/>
      <c r="AM147" s="517"/>
      <c r="AN147" s="517"/>
      <c r="AO147" s="157"/>
      <c r="AP147" s="291"/>
      <c r="AQ147" s="93"/>
      <c r="AR147" s="93"/>
      <c r="AS147" s="351"/>
      <c r="AT147" s="351"/>
      <c r="AU147" s="351"/>
      <c r="AV147" s="322"/>
      <c r="AW147" s="351"/>
      <c r="AX147" s="351"/>
      <c r="AY147" s="351"/>
      <c r="AZ147" s="351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</row>
    <row r="148" spans="21:81" ht="6.95" customHeight="1">
      <c r="U148" s="490">
        <v>144</v>
      </c>
      <c r="V148" s="488">
        <v>2</v>
      </c>
      <c r="W148" s="488">
        <v>9</v>
      </c>
      <c r="X148" s="488">
        <v>16</v>
      </c>
      <c r="Y148" s="488">
        <v>140</v>
      </c>
      <c r="Z148" s="157" t="str">
        <f t="shared" si="31"/>
        <v>17,10</v>
      </c>
      <c r="AA148" s="5"/>
      <c r="AB148" s="517"/>
      <c r="AC148" s="517"/>
      <c r="AD148" s="517"/>
      <c r="AE148" s="517"/>
      <c r="AF148" s="354"/>
      <c r="AG148" s="354"/>
      <c r="AH148" s="354"/>
      <c r="AI148" s="354"/>
      <c r="AJ148" s="354"/>
      <c r="AK148" s="354"/>
      <c r="AL148" s="517"/>
      <c r="AM148" s="517"/>
      <c r="AN148" s="517"/>
      <c r="AO148" s="157"/>
      <c r="AP148" s="291"/>
      <c r="AQ148" s="93"/>
      <c r="AR148" s="93"/>
      <c r="AS148" s="351"/>
      <c r="AT148" s="351"/>
      <c r="AU148" s="351"/>
      <c r="AV148" s="322"/>
      <c r="AW148" s="351"/>
      <c r="AX148" s="351"/>
      <c r="AY148" s="351"/>
      <c r="AZ148" s="351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</row>
    <row r="149" spans="21:81" ht="6.95" customHeight="1">
      <c r="U149" s="490">
        <v>145</v>
      </c>
      <c r="V149" s="488">
        <v>2</v>
      </c>
      <c r="W149" s="488">
        <v>10</v>
      </c>
      <c r="X149" s="488">
        <v>16</v>
      </c>
      <c r="Y149" s="488">
        <v>140</v>
      </c>
      <c r="Z149" s="157" t="str">
        <f t="shared" si="31"/>
        <v>17,11</v>
      </c>
      <c r="AA149" s="5"/>
      <c r="AB149" s="517"/>
      <c r="AC149" s="517"/>
      <c r="AD149" s="517"/>
      <c r="AE149" s="517"/>
      <c r="AF149" s="354"/>
      <c r="AG149" s="354"/>
      <c r="AH149" s="354"/>
      <c r="AI149" s="354"/>
      <c r="AJ149" s="354"/>
      <c r="AK149" s="354"/>
      <c r="AL149" s="517"/>
      <c r="AM149" s="517"/>
      <c r="AN149" s="517"/>
      <c r="AO149" s="157"/>
      <c r="AP149" s="291"/>
      <c r="AQ149" s="93"/>
      <c r="AR149" s="93"/>
      <c r="AS149" s="351"/>
      <c r="AT149" s="351"/>
      <c r="AU149" s="351"/>
      <c r="AV149" s="322"/>
      <c r="AW149" s="351"/>
      <c r="AX149" s="351"/>
      <c r="AY149" s="351"/>
      <c r="AZ149" s="351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</row>
    <row r="150" spans="21:81" ht="6.95" customHeight="1">
      <c r="U150" s="490">
        <v>146</v>
      </c>
      <c r="V150" s="488">
        <v>2</v>
      </c>
      <c r="W150" s="488">
        <v>11</v>
      </c>
      <c r="X150" s="488">
        <v>16</v>
      </c>
      <c r="Y150" s="488">
        <v>140</v>
      </c>
      <c r="Z150" s="157" t="str">
        <f t="shared" si="31"/>
        <v>17,12</v>
      </c>
      <c r="AA150" s="5"/>
      <c r="AB150" s="517"/>
      <c r="AC150" s="517"/>
      <c r="AD150" s="517"/>
      <c r="AE150" s="517"/>
      <c r="AF150" s="354"/>
      <c r="AG150" s="354"/>
      <c r="AH150" s="354"/>
      <c r="AI150" s="354"/>
      <c r="AJ150" s="354"/>
      <c r="AK150" s="354"/>
      <c r="AL150" s="517"/>
      <c r="AM150" s="517"/>
      <c r="AN150" s="517"/>
      <c r="AO150" s="157"/>
      <c r="AP150" s="291"/>
      <c r="AQ150" s="93"/>
      <c r="AR150" s="93"/>
      <c r="AS150" s="351"/>
      <c r="AT150" s="351"/>
      <c r="AU150" s="351"/>
      <c r="AV150" s="322"/>
      <c r="AW150" s="351"/>
      <c r="AX150" s="351"/>
      <c r="AY150" s="351"/>
      <c r="AZ150" s="351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</row>
    <row r="151" spans="21:81" ht="6.95" customHeight="1">
      <c r="U151" s="490">
        <v>147</v>
      </c>
      <c r="V151" s="488">
        <v>2</v>
      </c>
      <c r="W151" s="488">
        <v>12</v>
      </c>
      <c r="X151" s="488">
        <v>16</v>
      </c>
      <c r="Y151" s="488">
        <v>140</v>
      </c>
      <c r="Z151" s="157" t="str">
        <f t="shared" si="31"/>
        <v>17,13</v>
      </c>
      <c r="AA151" s="5"/>
      <c r="AB151" s="517"/>
      <c r="AC151" s="517"/>
      <c r="AD151" s="517"/>
      <c r="AE151" s="517"/>
      <c r="AF151" s="354"/>
      <c r="AG151" s="354"/>
      <c r="AH151" s="354"/>
      <c r="AI151" s="354"/>
      <c r="AJ151" s="354"/>
      <c r="AK151" s="354"/>
      <c r="AL151" s="517"/>
      <c r="AM151" s="517"/>
      <c r="AN151" s="517"/>
      <c r="AO151" s="157"/>
      <c r="AP151" s="291"/>
      <c r="AQ151" s="93"/>
      <c r="AR151" s="93"/>
      <c r="AS151" s="351"/>
      <c r="AT151" s="351"/>
      <c r="AU151" s="351"/>
      <c r="AV151" s="322"/>
      <c r="AW151" s="351"/>
      <c r="AX151" s="351"/>
      <c r="AY151" s="351"/>
      <c r="AZ151" s="351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</row>
    <row r="152" spans="21:81" ht="6.95" customHeight="1">
      <c r="U152" s="490">
        <v>148</v>
      </c>
      <c r="V152" s="488">
        <v>2</v>
      </c>
      <c r="W152" s="488">
        <v>13</v>
      </c>
      <c r="X152" s="488">
        <v>16</v>
      </c>
      <c r="Y152" s="488">
        <v>140</v>
      </c>
      <c r="Z152" s="157" t="str">
        <f t="shared" si="31"/>
        <v>17,14</v>
      </c>
      <c r="AA152" s="5"/>
      <c r="AB152" s="517"/>
      <c r="AC152" s="517"/>
      <c r="AD152" s="517"/>
      <c r="AE152" s="517"/>
      <c r="AF152" s="354"/>
      <c r="AG152" s="354"/>
      <c r="AH152" s="354"/>
      <c r="AI152" s="354"/>
      <c r="AJ152" s="354"/>
      <c r="AK152" s="354"/>
      <c r="AL152" s="517"/>
      <c r="AM152" s="517"/>
      <c r="AN152" s="517"/>
      <c r="AO152" s="157"/>
      <c r="AP152" s="291"/>
      <c r="AQ152" s="93"/>
      <c r="AR152" s="93"/>
      <c r="AS152" s="351"/>
      <c r="AT152" s="351"/>
      <c r="AU152" s="351"/>
      <c r="AV152" s="322"/>
      <c r="AW152" s="351"/>
      <c r="AX152" s="351"/>
      <c r="AY152" s="351"/>
      <c r="AZ152" s="351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</row>
    <row r="153" spans="21:81" ht="6.95" customHeight="1">
      <c r="U153" s="490">
        <v>149</v>
      </c>
      <c r="V153" s="488">
        <v>2</v>
      </c>
      <c r="W153" s="488">
        <v>14</v>
      </c>
      <c r="X153" s="488">
        <v>16</v>
      </c>
      <c r="Y153" s="488">
        <v>140</v>
      </c>
      <c r="Z153" s="157" t="str">
        <f t="shared" si="31"/>
        <v>17,15</v>
      </c>
      <c r="AA153" s="5"/>
      <c r="AB153" s="517"/>
      <c r="AC153" s="517"/>
      <c r="AD153" s="517"/>
      <c r="AE153" s="517"/>
      <c r="AF153" s="354"/>
      <c r="AG153" s="354"/>
      <c r="AH153" s="354"/>
      <c r="AI153" s="354"/>
      <c r="AJ153" s="354"/>
      <c r="AK153" s="354"/>
      <c r="AL153" s="517"/>
      <c r="AM153" s="517"/>
      <c r="AN153" s="517"/>
      <c r="AO153" s="157"/>
      <c r="AP153" s="291"/>
      <c r="AQ153" s="93"/>
      <c r="AR153" s="93"/>
      <c r="AS153" s="351"/>
      <c r="AT153" s="351"/>
      <c r="AU153" s="351"/>
      <c r="AV153" s="322"/>
      <c r="AW153" s="351"/>
      <c r="AX153" s="351"/>
      <c r="AY153" s="351"/>
      <c r="AZ153" s="351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</row>
    <row r="154" spans="21:81" ht="6.95" customHeight="1">
      <c r="U154" s="490">
        <v>150</v>
      </c>
      <c r="V154" s="488">
        <v>2</v>
      </c>
      <c r="W154" s="488">
        <v>15</v>
      </c>
      <c r="X154" s="488">
        <v>16</v>
      </c>
      <c r="Y154" s="488">
        <v>140</v>
      </c>
      <c r="Z154" s="157" t="str">
        <f t="shared" si="31"/>
        <v>17,16</v>
      </c>
      <c r="AA154" s="5"/>
      <c r="AB154" s="517"/>
      <c r="AC154" s="517"/>
      <c r="AD154" s="517"/>
      <c r="AE154" s="517"/>
      <c r="AF154" s="354"/>
      <c r="AG154" s="354"/>
      <c r="AH154" s="354"/>
      <c r="AI154" s="354"/>
      <c r="AJ154" s="354"/>
      <c r="AK154" s="354"/>
      <c r="AL154" s="517"/>
      <c r="AM154" s="517"/>
      <c r="AN154" s="517"/>
      <c r="AO154" s="157"/>
      <c r="AP154" s="291"/>
      <c r="AQ154" s="93"/>
      <c r="AR154" s="93"/>
      <c r="AS154" s="351"/>
      <c r="AT154" s="351"/>
      <c r="AU154" s="351"/>
      <c r="AV154" s="322"/>
      <c r="AW154" s="351"/>
      <c r="AX154" s="351"/>
      <c r="AY154" s="351"/>
      <c r="AZ154" s="351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</row>
    <row r="155" spans="21:81" ht="6.95" customHeight="1">
      <c r="U155" s="490">
        <v>151</v>
      </c>
      <c r="V155" s="488">
        <v>2</v>
      </c>
      <c r="W155" s="488">
        <v>16</v>
      </c>
      <c r="X155" s="488">
        <v>16</v>
      </c>
      <c r="Y155" s="488">
        <v>140</v>
      </c>
      <c r="Z155" s="157" t="str">
        <f t="shared" si="31"/>
        <v>17,17</v>
      </c>
      <c r="AA155" s="5"/>
      <c r="AB155" s="517"/>
      <c r="AC155" s="517"/>
      <c r="AD155" s="517"/>
      <c r="AE155" s="517"/>
      <c r="AF155" s="354"/>
      <c r="AG155" s="354"/>
      <c r="AH155" s="354"/>
      <c r="AI155" s="354"/>
      <c r="AJ155" s="354"/>
      <c r="AK155" s="354"/>
      <c r="AL155" s="517"/>
      <c r="AM155" s="517"/>
      <c r="AN155" s="517"/>
      <c r="AO155" s="157"/>
      <c r="AP155" s="291"/>
      <c r="AQ155" s="93"/>
      <c r="AR155" s="93"/>
      <c r="AS155" s="351"/>
      <c r="AT155" s="351"/>
      <c r="AU155" s="351"/>
      <c r="AV155" s="322"/>
      <c r="AW155" s="351"/>
      <c r="AX155" s="351"/>
      <c r="AY155" s="351"/>
      <c r="AZ155" s="351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</row>
    <row r="156" spans="21:81" ht="6.95" customHeight="1">
      <c r="U156" s="490">
        <v>152</v>
      </c>
      <c r="V156" s="488">
        <v>2</v>
      </c>
      <c r="W156" s="488">
        <v>17</v>
      </c>
      <c r="X156" s="488">
        <v>16</v>
      </c>
      <c r="Y156" s="488">
        <v>140</v>
      </c>
      <c r="Z156" s="157" t="str">
        <f t="shared" si="31"/>
        <v>17,18</v>
      </c>
      <c r="AA156" s="5"/>
      <c r="AB156" s="517"/>
      <c r="AC156" s="517"/>
      <c r="AD156" s="517"/>
      <c r="AE156" s="517"/>
      <c r="AF156" s="354"/>
      <c r="AG156" s="354"/>
      <c r="AH156" s="354"/>
      <c r="AI156" s="354"/>
      <c r="AJ156" s="354"/>
      <c r="AK156" s="354"/>
      <c r="AL156" s="517"/>
      <c r="AM156" s="517"/>
      <c r="AN156" s="517"/>
      <c r="AO156" s="157"/>
      <c r="AP156" s="291"/>
      <c r="AQ156" s="93"/>
      <c r="AR156" s="93"/>
      <c r="AS156" s="351"/>
      <c r="AT156" s="351"/>
      <c r="AU156" s="351"/>
      <c r="AV156" s="322"/>
      <c r="AW156" s="351"/>
      <c r="AX156" s="351"/>
      <c r="AY156" s="351"/>
      <c r="AZ156" s="351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</row>
    <row r="157" spans="21:81" ht="6.95" customHeight="1">
      <c r="U157" s="490">
        <v>153</v>
      </c>
      <c r="V157" s="488">
        <v>2</v>
      </c>
      <c r="W157" s="488">
        <v>18</v>
      </c>
      <c r="X157" s="488">
        <v>16</v>
      </c>
      <c r="Y157" s="488">
        <v>140</v>
      </c>
      <c r="Z157" s="157" t="str">
        <f t="shared" si="31"/>
        <v>17,19</v>
      </c>
      <c r="AA157" s="5"/>
      <c r="AB157" s="517"/>
      <c r="AC157" s="517"/>
      <c r="AD157" s="517"/>
      <c r="AE157" s="517"/>
      <c r="AF157" s="354"/>
      <c r="AG157" s="354"/>
      <c r="AH157" s="354"/>
      <c r="AI157" s="354"/>
      <c r="AJ157" s="354"/>
      <c r="AK157" s="354"/>
      <c r="AL157" s="517"/>
      <c r="AM157" s="517"/>
      <c r="AN157" s="517"/>
      <c r="AO157" s="157"/>
      <c r="AP157" s="291"/>
      <c r="AQ157" s="93"/>
      <c r="AR157" s="93"/>
      <c r="AS157" s="351"/>
      <c r="AT157" s="351"/>
      <c r="AU157" s="351"/>
      <c r="AV157" s="322"/>
      <c r="AW157" s="351"/>
      <c r="AX157" s="351"/>
      <c r="AY157" s="351"/>
      <c r="AZ157" s="351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</row>
    <row r="158" spans="21:81" ht="6.95" customHeight="1">
      <c r="U158" s="490">
        <v>154</v>
      </c>
      <c r="V158" s="488">
        <v>2</v>
      </c>
      <c r="W158" s="488">
        <v>19</v>
      </c>
      <c r="X158" s="488">
        <v>16</v>
      </c>
      <c r="Y158" s="488">
        <v>140</v>
      </c>
      <c r="Z158" s="157" t="str">
        <f t="shared" si="31"/>
        <v>17,20</v>
      </c>
      <c r="AA158" s="5"/>
      <c r="AB158" s="517"/>
      <c r="AC158" s="517"/>
      <c r="AD158" s="517"/>
      <c r="AE158" s="517"/>
      <c r="AF158" s="354"/>
      <c r="AG158" s="354"/>
      <c r="AH158" s="354"/>
      <c r="AI158" s="354"/>
      <c r="AJ158" s="354"/>
      <c r="AK158" s="354"/>
      <c r="AL158" s="517"/>
      <c r="AM158" s="517"/>
      <c r="AN158" s="517"/>
      <c r="AO158" s="157"/>
      <c r="AP158" s="291"/>
      <c r="AQ158" s="93"/>
      <c r="AR158" s="93"/>
      <c r="AS158" s="351"/>
      <c r="AT158" s="351"/>
      <c r="AU158" s="351"/>
      <c r="AV158" s="322"/>
      <c r="AW158" s="351"/>
      <c r="AX158" s="351"/>
      <c r="AY158" s="351"/>
      <c r="AZ158" s="351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</row>
    <row r="159" spans="21:81" ht="6.95" customHeight="1">
      <c r="U159" s="490">
        <v>155</v>
      </c>
      <c r="V159" s="488">
        <v>2</v>
      </c>
      <c r="W159" s="488">
        <v>20</v>
      </c>
      <c r="X159" s="488">
        <v>16</v>
      </c>
      <c r="Y159" s="488">
        <v>140</v>
      </c>
      <c r="Z159" s="157" t="str">
        <f t="shared" si="31"/>
        <v>17,21</v>
      </c>
      <c r="AA159" s="5"/>
      <c r="AB159" s="517"/>
      <c r="AC159" s="517"/>
      <c r="AD159" s="517"/>
      <c r="AE159" s="517"/>
      <c r="AF159" s="354"/>
      <c r="AG159" s="354"/>
      <c r="AH159" s="354"/>
      <c r="AI159" s="354"/>
      <c r="AJ159" s="354"/>
      <c r="AK159" s="354"/>
      <c r="AL159" s="517"/>
      <c r="AM159" s="517"/>
      <c r="AN159" s="517"/>
      <c r="AO159" s="157"/>
      <c r="AP159" s="291"/>
      <c r="AQ159" s="93"/>
      <c r="AR159" s="93"/>
      <c r="AS159" s="351"/>
      <c r="AT159" s="351"/>
      <c r="AU159" s="351"/>
      <c r="AV159" s="322"/>
      <c r="AW159" s="351"/>
      <c r="AX159" s="351"/>
      <c r="AY159" s="351"/>
      <c r="AZ159" s="351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</row>
    <row r="160" spans="21:81" ht="6.95" customHeight="1">
      <c r="U160" s="490">
        <v>156</v>
      </c>
      <c r="V160" s="488">
        <v>2</v>
      </c>
      <c r="W160" s="488">
        <v>21</v>
      </c>
      <c r="X160" s="488">
        <v>16</v>
      </c>
      <c r="Y160" s="488">
        <v>140</v>
      </c>
      <c r="Z160" s="157" t="str">
        <f t="shared" si="31"/>
        <v>17,22</v>
      </c>
      <c r="AA160" s="5"/>
      <c r="AB160" s="517"/>
      <c r="AC160" s="517"/>
      <c r="AD160" s="517"/>
      <c r="AE160" s="517"/>
      <c r="AF160" s="354"/>
      <c r="AG160" s="354"/>
      <c r="AH160" s="354"/>
      <c r="AI160" s="354"/>
      <c r="AJ160" s="354"/>
      <c r="AK160" s="354"/>
      <c r="AL160" s="517"/>
      <c r="AM160" s="517"/>
      <c r="AN160" s="517"/>
      <c r="AO160" s="157"/>
      <c r="AP160" s="291"/>
      <c r="AQ160" s="93"/>
      <c r="AR160" s="93"/>
      <c r="AS160" s="351"/>
      <c r="AT160" s="351"/>
      <c r="AU160" s="351"/>
      <c r="AV160" s="322"/>
      <c r="AW160" s="351"/>
      <c r="AX160" s="351"/>
      <c r="AY160" s="351"/>
      <c r="AZ160" s="351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</row>
    <row r="161" spans="21:81" ht="6.95" customHeight="1">
      <c r="U161" s="490">
        <v>157</v>
      </c>
      <c r="V161" s="488">
        <v>2</v>
      </c>
      <c r="W161" s="488">
        <v>22</v>
      </c>
      <c r="X161" s="488">
        <v>16</v>
      </c>
      <c r="Y161" s="488">
        <v>140</v>
      </c>
      <c r="Z161" s="157" t="str">
        <f t="shared" si="31"/>
        <v>17,23</v>
      </c>
      <c r="AA161" s="5"/>
      <c r="AB161" s="517"/>
      <c r="AC161" s="517"/>
      <c r="AD161" s="517"/>
      <c r="AE161" s="517"/>
      <c r="AF161" s="354"/>
      <c r="AG161" s="354"/>
      <c r="AH161" s="354"/>
      <c r="AI161" s="354"/>
      <c r="AJ161" s="354"/>
      <c r="AK161" s="354"/>
      <c r="AL161" s="517"/>
      <c r="AM161" s="517"/>
      <c r="AN161" s="517"/>
      <c r="AO161" s="157"/>
      <c r="AP161" s="291"/>
      <c r="AQ161" s="93"/>
      <c r="AR161" s="93"/>
      <c r="AS161" s="351"/>
      <c r="AT161" s="351"/>
      <c r="AU161" s="351"/>
      <c r="AV161" s="322"/>
      <c r="AW161" s="351"/>
      <c r="AX161" s="351"/>
      <c r="AY161" s="351"/>
      <c r="AZ161" s="351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</row>
    <row r="162" spans="21:81" ht="6.95" customHeight="1">
      <c r="U162" s="490">
        <v>158</v>
      </c>
      <c r="V162" s="488">
        <v>2</v>
      </c>
      <c r="W162" s="488">
        <v>23</v>
      </c>
      <c r="X162" s="488">
        <v>16</v>
      </c>
      <c r="Y162" s="488">
        <v>140</v>
      </c>
      <c r="Z162" s="157" t="str">
        <f t="shared" si="31"/>
        <v>17,24</v>
      </c>
      <c r="AA162" s="5"/>
      <c r="AB162" s="517"/>
      <c r="AC162" s="517"/>
      <c r="AD162" s="517"/>
      <c r="AE162" s="517"/>
      <c r="AF162" s="354"/>
      <c r="AG162" s="354"/>
      <c r="AH162" s="354"/>
      <c r="AI162" s="354"/>
      <c r="AJ162" s="354"/>
      <c r="AK162" s="354"/>
      <c r="AL162" s="517"/>
      <c r="AM162" s="517"/>
      <c r="AN162" s="517"/>
      <c r="AO162" s="157"/>
      <c r="AP162" s="291"/>
      <c r="AQ162" s="93"/>
      <c r="AR162" s="93"/>
      <c r="AS162" s="351"/>
      <c r="AT162" s="351"/>
      <c r="AU162" s="351"/>
      <c r="AV162" s="322"/>
      <c r="AW162" s="351"/>
      <c r="AX162" s="351"/>
      <c r="AY162" s="351"/>
      <c r="AZ162" s="351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</row>
    <row r="163" spans="21:81" ht="6.95" customHeight="1">
      <c r="U163" s="490">
        <v>159</v>
      </c>
      <c r="V163" s="488">
        <v>2</v>
      </c>
      <c r="W163" s="488">
        <v>24</v>
      </c>
      <c r="X163" s="488">
        <v>16</v>
      </c>
      <c r="Y163" s="488">
        <v>140</v>
      </c>
      <c r="Z163" s="157" t="str">
        <f t="shared" si="31"/>
        <v>17,25</v>
      </c>
      <c r="AA163" s="5"/>
      <c r="AB163" s="517"/>
      <c r="AC163" s="517"/>
      <c r="AD163" s="517"/>
      <c r="AE163" s="517"/>
      <c r="AF163" s="354"/>
      <c r="AG163" s="354"/>
      <c r="AH163" s="354"/>
      <c r="AI163" s="354"/>
      <c r="AJ163" s="354"/>
      <c r="AK163" s="354"/>
      <c r="AL163" s="517"/>
      <c r="AM163" s="517"/>
      <c r="AN163" s="517"/>
      <c r="AO163" s="157"/>
      <c r="AP163" s="291"/>
      <c r="AQ163" s="93"/>
      <c r="AR163" s="93"/>
      <c r="AS163" s="351"/>
      <c r="AT163" s="351"/>
      <c r="AU163" s="351"/>
      <c r="AV163" s="322"/>
      <c r="AW163" s="351"/>
      <c r="AX163" s="351"/>
      <c r="AY163" s="351"/>
      <c r="AZ163" s="351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</row>
    <row r="164" spans="21:81" ht="6.95" customHeight="1">
      <c r="U164" s="490">
        <v>160</v>
      </c>
      <c r="V164" s="488">
        <v>2</v>
      </c>
      <c r="W164" s="488">
        <v>25</v>
      </c>
      <c r="X164" s="488">
        <v>16</v>
      </c>
      <c r="Y164" s="488">
        <v>140</v>
      </c>
      <c r="Z164" s="157" t="str">
        <f t="shared" si="31"/>
        <v>17,26</v>
      </c>
      <c r="AA164" s="5"/>
      <c r="AB164" s="517"/>
      <c r="AC164" s="517"/>
      <c r="AD164" s="517"/>
      <c r="AE164" s="517"/>
      <c r="AF164" s="354"/>
      <c r="AG164" s="354"/>
      <c r="AH164" s="354"/>
      <c r="AI164" s="354"/>
      <c r="AJ164" s="354"/>
      <c r="AK164" s="354"/>
      <c r="AL164" s="517"/>
      <c r="AM164" s="517"/>
      <c r="AN164" s="517"/>
      <c r="AO164" s="157"/>
      <c r="AP164" s="291"/>
      <c r="AQ164" s="93"/>
      <c r="AR164" s="93"/>
      <c r="AS164" s="351"/>
      <c r="AT164" s="351"/>
      <c r="AU164" s="351"/>
      <c r="AV164" s="322"/>
      <c r="AW164" s="351"/>
      <c r="AX164" s="351"/>
      <c r="AY164" s="351"/>
      <c r="AZ164" s="351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</row>
    <row r="165" spans="21:81" ht="6.95" customHeight="1">
      <c r="U165" s="490">
        <v>161</v>
      </c>
      <c r="V165" s="488">
        <v>2</v>
      </c>
      <c r="W165" s="488">
        <v>26</v>
      </c>
      <c r="X165" s="488">
        <v>16</v>
      </c>
      <c r="Y165" s="488">
        <v>140</v>
      </c>
      <c r="Z165" s="157" t="str">
        <f t="shared" si="31"/>
        <v>17,27</v>
      </c>
      <c r="AA165" s="5"/>
      <c r="AB165" s="517"/>
      <c r="AC165" s="517"/>
      <c r="AD165" s="517"/>
      <c r="AE165" s="517"/>
      <c r="AF165" s="354"/>
      <c r="AG165" s="354"/>
      <c r="AH165" s="354"/>
      <c r="AI165" s="354"/>
      <c r="AJ165" s="354"/>
      <c r="AK165" s="354"/>
      <c r="AL165" s="517"/>
      <c r="AM165" s="517"/>
      <c r="AN165" s="517"/>
      <c r="AO165" s="157"/>
      <c r="AP165" s="291"/>
      <c r="AQ165" s="93"/>
      <c r="AR165" s="93"/>
      <c r="AS165" s="351"/>
      <c r="AT165" s="351"/>
      <c r="AU165" s="351"/>
      <c r="AV165" s="322"/>
      <c r="AW165" s="351"/>
      <c r="AX165" s="351"/>
      <c r="AY165" s="351"/>
      <c r="AZ165" s="351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</row>
    <row r="166" spans="21:81" ht="6.95" customHeight="1">
      <c r="U166" s="490">
        <v>162</v>
      </c>
      <c r="V166" s="488">
        <v>3</v>
      </c>
      <c r="W166" s="488">
        <v>0</v>
      </c>
      <c r="X166" s="488">
        <v>0</v>
      </c>
      <c r="Y166" s="488">
        <v>160</v>
      </c>
      <c r="Z166" s="157" t="str">
        <f t="shared" si="31"/>
        <v>1,1</v>
      </c>
      <c r="AA166" s="5"/>
      <c r="AB166" s="517"/>
      <c r="AC166" s="517"/>
      <c r="AD166" s="517"/>
      <c r="AE166" s="517"/>
      <c r="AF166" s="354"/>
      <c r="AG166" s="354"/>
      <c r="AH166" s="354"/>
      <c r="AI166" s="354"/>
      <c r="AJ166" s="354"/>
      <c r="AK166" s="354"/>
      <c r="AL166" s="517"/>
      <c r="AM166" s="517"/>
      <c r="AN166" s="517"/>
      <c r="AO166" s="157"/>
      <c r="AP166" s="291"/>
      <c r="AQ166" s="93"/>
      <c r="AR166" s="93"/>
      <c r="AS166" s="351"/>
      <c r="AT166" s="351"/>
      <c r="AU166" s="351"/>
      <c r="AV166" s="322"/>
      <c r="AW166" s="351"/>
      <c r="AX166" s="351"/>
      <c r="AY166" s="351"/>
      <c r="AZ166" s="351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</row>
    <row r="167" spans="21:81" ht="6.95" customHeight="1">
      <c r="U167" s="490">
        <v>163</v>
      </c>
      <c r="V167" s="488">
        <v>3</v>
      </c>
      <c r="W167" s="488">
        <v>1</v>
      </c>
      <c r="X167" s="488">
        <v>0</v>
      </c>
      <c r="Y167" s="488">
        <v>160</v>
      </c>
      <c r="Z167" s="157" t="str">
        <f t="shared" si="31"/>
        <v>1,2</v>
      </c>
      <c r="AA167" s="5"/>
      <c r="AB167" s="517"/>
      <c r="AC167" s="517"/>
      <c r="AD167" s="517"/>
      <c r="AE167" s="517"/>
      <c r="AF167" s="354"/>
      <c r="AG167" s="354"/>
      <c r="AH167" s="354"/>
      <c r="AI167" s="354"/>
      <c r="AJ167" s="354"/>
      <c r="AK167" s="354"/>
      <c r="AL167" s="517"/>
      <c r="AM167" s="517"/>
      <c r="AN167" s="517"/>
      <c r="AO167" s="157"/>
      <c r="AP167" s="291"/>
      <c r="AQ167" s="93"/>
      <c r="AR167" s="93"/>
      <c r="AS167" s="351"/>
      <c r="AT167" s="351"/>
      <c r="AU167" s="351"/>
      <c r="AV167" s="322"/>
      <c r="AW167" s="351"/>
      <c r="AX167" s="351"/>
      <c r="AY167" s="351"/>
      <c r="AZ167" s="351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</row>
    <row r="168" spans="21:81" ht="6.95" customHeight="1">
      <c r="U168" s="490">
        <v>164</v>
      </c>
      <c r="V168" s="488">
        <v>3</v>
      </c>
      <c r="W168" s="488">
        <v>2</v>
      </c>
      <c r="X168" s="488">
        <v>0</v>
      </c>
      <c r="Y168" s="488">
        <v>160</v>
      </c>
      <c r="Z168" s="157" t="str">
        <f t="shared" si="31"/>
        <v>1,3</v>
      </c>
      <c r="AA168" s="5"/>
      <c r="AB168" s="517"/>
      <c r="AC168" s="517"/>
      <c r="AD168" s="517"/>
      <c r="AE168" s="517"/>
      <c r="AF168" s="354"/>
      <c r="AG168" s="354"/>
      <c r="AH168" s="354"/>
      <c r="AI168" s="354"/>
      <c r="AJ168" s="354"/>
      <c r="AK168" s="354"/>
      <c r="AL168" s="517"/>
      <c r="AM168" s="517"/>
      <c r="AN168" s="517"/>
      <c r="AO168" s="157"/>
      <c r="AP168" s="291"/>
      <c r="AQ168" s="93"/>
      <c r="AR168" s="93"/>
      <c r="AS168" s="351"/>
      <c r="AT168" s="351"/>
      <c r="AU168" s="351"/>
      <c r="AV168" s="322"/>
      <c r="AW168" s="351"/>
      <c r="AX168" s="351"/>
      <c r="AY168" s="351"/>
      <c r="AZ168" s="351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</row>
    <row r="169" spans="21:81" ht="6.95" customHeight="1">
      <c r="U169" s="490">
        <v>165</v>
      </c>
      <c r="V169" s="488">
        <v>3</v>
      </c>
      <c r="W169" s="488">
        <v>3</v>
      </c>
      <c r="X169" s="488">
        <v>0</v>
      </c>
      <c r="Y169" s="488">
        <v>160</v>
      </c>
      <c r="Z169" s="157" t="str">
        <f t="shared" si="31"/>
        <v>1,4</v>
      </c>
      <c r="AA169" s="5"/>
      <c r="AB169" s="517"/>
      <c r="AC169" s="517"/>
      <c r="AD169" s="517"/>
      <c r="AE169" s="517"/>
      <c r="AF169" s="354"/>
      <c r="AG169" s="354"/>
      <c r="AH169" s="354"/>
      <c r="AI169" s="354"/>
      <c r="AJ169" s="354"/>
      <c r="AK169" s="354"/>
      <c r="AL169" s="517"/>
      <c r="AM169" s="517"/>
      <c r="AN169" s="517"/>
      <c r="AO169" s="157"/>
      <c r="AP169" s="291"/>
      <c r="AQ169" s="93"/>
      <c r="AR169" s="93"/>
      <c r="AS169" s="351"/>
      <c r="AT169" s="351"/>
      <c r="AU169" s="351"/>
      <c r="AV169" s="322"/>
      <c r="AW169" s="351"/>
      <c r="AX169" s="351"/>
      <c r="AY169" s="351"/>
      <c r="AZ169" s="351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</row>
    <row r="170" spans="21:81" ht="6.95" customHeight="1">
      <c r="U170" s="490">
        <v>166</v>
      </c>
      <c r="V170" s="488">
        <v>3</v>
      </c>
      <c r="W170" s="488">
        <v>4</v>
      </c>
      <c r="X170" s="488">
        <v>0</v>
      </c>
      <c r="Y170" s="488">
        <v>160</v>
      </c>
      <c r="Z170" s="157" t="str">
        <f t="shared" si="31"/>
        <v>1,5</v>
      </c>
      <c r="AA170" s="5"/>
      <c r="AB170" s="517"/>
      <c r="AC170" s="517"/>
      <c r="AD170" s="517"/>
      <c r="AE170" s="517"/>
      <c r="AF170" s="354"/>
      <c r="AG170" s="354"/>
      <c r="AH170" s="354"/>
      <c r="AI170" s="354"/>
      <c r="AJ170" s="354"/>
      <c r="AK170" s="354"/>
      <c r="AL170" s="517"/>
      <c r="AM170" s="517"/>
      <c r="AN170" s="517"/>
      <c r="AO170" s="157"/>
      <c r="AP170" s="291"/>
      <c r="AQ170" s="93"/>
      <c r="AR170" s="93"/>
      <c r="AS170" s="351"/>
      <c r="AT170" s="351"/>
      <c r="AU170" s="351"/>
      <c r="AV170" s="322"/>
      <c r="AW170" s="351"/>
      <c r="AX170" s="351"/>
      <c r="AY170" s="351"/>
      <c r="AZ170" s="351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</row>
    <row r="171" spans="21:81" ht="6.95" customHeight="1">
      <c r="U171" s="490">
        <v>167</v>
      </c>
      <c r="V171" s="488">
        <v>3</v>
      </c>
      <c r="W171" s="488">
        <v>5</v>
      </c>
      <c r="X171" s="488">
        <v>0</v>
      </c>
      <c r="Y171" s="488">
        <v>160</v>
      </c>
      <c r="Z171" s="157" t="str">
        <f t="shared" si="31"/>
        <v>1,6</v>
      </c>
      <c r="AA171" s="5"/>
      <c r="AB171" s="517"/>
      <c r="AC171" s="517"/>
      <c r="AD171" s="517"/>
      <c r="AE171" s="517"/>
      <c r="AF171" s="354"/>
      <c r="AG171" s="354"/>
      <c r="AH171" s="354"/>
      <c r="AI171" s="354"/>
      <c r="AJ171" s="354"/>
      <c r="AK171" s="354"/>
      <c r="AL171" s="517"/>
      <c r="AM171" s="517"/>
      <c r="AN171" s="517"/>
      <c r="AO171" s="157"/>
      <c r="AP171" s="291"/>
      <c r="AQ171" s="93"/>
      <c r="AR171" s="93"/>
      <c r="AS171" s="351"/>
      <c r="AT171" s="351"/>
      <c r="AU171" s="351"/>
      <c r="AV171" s="322"/>
      <c r="AW171" s="351"/>
      <c r="AX171" s="351"/>
      <c r="AY171" s="351"/>
      <c r="AZ171" s="351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</row>
    <row r="172" spans="21:81" ht="6.95" customHeight="1">
      <c r="U172" s="490">
        <v>168</v>
      </c>
      <c r="V172" s="488">
        <v>3</v>
      </c>
      <c r="W172" s="488">
        <v>6</v>
      </c>
      <c r="X172" s="488">
        <v>0</v>
      </c>
      <c r="Y172" s="488">
        <v>160</v>
      </c>
      <c r="Z172" s="157" t="str">
        <f t="shared" si="31"/>
        <v>1,7</v>
      </c>
      <c r="AA172" s="5"/>
      <c r="AB172" s="517"/>
      <c r="AC172" s="517"/>
      <c r="AD172" s="517"/>
      <c r="AE172" s="517"/>
      <c r="AF172" s="354"/>
      <c r="AG172" s="354"/>
      <c r="AH172" s="354"/>
      <c r="AI172" s="354"/>
      <c r="AJ172" s="354"/>
      <c r="AK172" s="354"/>
      <c r="AL172" s="517"/>
      <c r="AM172" s="517"/>
      <c r="AN172" s="517"/>
      <c r="AO172" s="157"/>
      <c r="AP172" s="291"/>
      <c r="AQ172" s="93"/>
      <c r="AR172" s="93"/>
      <c r="AS172" s="351"/>
      <c r="AT172" s="351"/>
      <c r="AU172" s="351"/>
      <c r="AV172" s="322"/>
      <c r="AW172" s="351"/>
      <c r="AX172" s="351"/>
      <c r="AY172" s="351"/>
      <c r="AZ172" s="351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</row>
    <row r="173" spans="21:81" ht="6.95" customHeight="1">
      <c r="U173" s="490">
        <v>169</v>
      </c>
      <c r="V173" s="488">
        <v>3</v>
      </c>
      <c r="W173" s="488">
        <v>7</v>
      </c>
      <c r="X173" s="488">
        <v>0</v>
      </c>
      <c r="Y173" s="488">
        <v>160</v>
      </c>
      <c r="Z173" s="157" t="str">
        <f t="shared" si="31"/>
        <v>1,8</v>
      </c>
      <c r="AA173" s="5"/>
      <c r="AB173" s="517"/>
      <c r="AC173" s="517"/>
      <c r="AD173" s="517"/>
      <c r="AE173" s="517"/>
      <c r="AF173" s="354"/>
      <c r="AG173" s="354"/>
      <c r="AH173" s="354"/>
      <c r="AI173" s="354"/>
      <c r="AJ173" s="354"/>
      <c r="AK173" s="354"/>
      <c r="AL173" s="517"/>
      <c r="AM173" s="517"/>
      <c r="AN173" s="517"/>
      <c r="AO173" s="157"/>
      <c r="AP173" s="291"/>
      <c r="AQ173" s="93"/>
      <c r="AR173" s="93"/>
      <c r="AS173" s="351"/>
      <c r="AT173" s="351"/>
      <c r="AU173" s="351"/>
      <c r="AV173" s="322"/>
      <c r="AW173" s="351"/>
      <c r="AX173" s="351"/>
      <c r="AY173" s="351"/>
      <c r="AZ173" s="351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</row>
    <row r="174" spans="21:81" ht="6.95" customHeight="1">
      <c r="U174" s="489">
        <v>170</v>
      </c>
      <c r="V174" s="489">
        <v>3</v>
      </c>
      <c r="W174" s="489">
        <v>8</v>
      </c>
      <c r="X174" s="489">
        <v>0</v>
      </c>
      <c r="Y174" s="489">
        <v>160</v>
      </c>
      <c r="AO174"/>
    </row>
    <row r="175" spans="21:81" ht="6.95" customHeight="1">
      <c r="U175" s="489">
        <v>171</v>
      </c>
      <c r="V175" s="489">
        <v>3</v>
      </c>
      <c r="W175" s="489">
        <v>9</v>
      </c>
      <c r="X175" s="489">
        <v>0</v>
      </c>
      <c r="Y175" s="489">
        <v>160</v>
      </c>
      <c r="AO175"/>
    </row>
    <row r="176" spans="21:81" ht="6.95" customHeight="1">
      <c r="U176" s="489">
        <v>172</v>
      </c>
      <c r="V176" s="489">
        <v>3</v>
      </c>
      <c r="W176" s="489">
        <v>10</v>
      </c>
      <c r="X176" s="489">
        <v>0</v>
      </c>
      <c r="Y176" s="489">
        <v>160</v>
      </c>
      <c r="AO176"/>
    </row>
    <row r="177" spans="21:41" ht="6.95" customHeight="1">
      <c r="U177" s="489">
        <v>173</v>
      </c>
      <c r="V177" s="489">
        <v>3</v>
      </c>
      <c r="W177" s="489">
        <v>11</v>
      </c>
      <c r="X177" s="489">
        <v>0</v>
      </c>
      <c r="Y177" s="489">
        <v>160</v>
      </c>
      <c r="AO177"/>
    </row>
    <row r="178" spans="21:41" ht="6.95" customHeight="1">
      <c r="U178" s="489">
        <v>174</v>
      </c>
      <c r="V178" s="489">
        <v>3</v>
      </c>
      <c r="W178" s="489">
        <v>12</v>
      </c>
      <c r="X178" s="489">
        <v>0</v>
      </c>
      <c r="Y178" s="489">
        <v>160</v>
      </c>
      <c r="AO178"/>
    </row>
    <row r="179" spans="21:41" ht="6.95" customHeight="1">
      <c r="U179" s="489">
        <v>175</v>
      </c>
      <c r="V179" s="489">
        <v>3</v>
      </c>
      <c r="W179" s="489">
        <v>13</v>
      </c>
      <c r="X179" s="489">
        <v>0</v>
      </c>
      <c r="Y179" s="489">
        <v>160</v>
      </c>
      <c r="AO179"/>
    </row>
    <row r="180" spans="21:41" ht="6.95" customHeight="1">
      <c r="U180" s="489">
        <v>176</v>
      </c>
      <c r="V180" s="489">
        <v>3</v>
      </c>
      <c r="W180" s="489">
        <v>14</v>
      </c>
      <c r="X180" s="489">
        <v>0</v>
      </c>
      <c r="Y180" s="489">
        <v>160</v>
      </c>
      <c r="AO180"/>
    </row>
    <row r="181" spans="21:41" ht="6.95" customHeight="1">
      <c r="U181" s="489">
        <v>177</v>
      </c>
      <c r="V181" s="489">
        <v>3</v>
      </c>
      <c r="W181" s="489">
        <v>15</v>
      </c>
      <c r="X181" s="489">
        <v>0</v>
      </c>
      <c r="Y181" s="489">
        <v>160</v>
      </c>
      <c r="AO181"/>
    </row>
    <row r="182" spans="21:41" ht="6.95" customHeight="1">
      <c r="U182" s="489">
        <v>178</v>
      </c>
      <c r="V182" s="489">
        <v>3</v>
      </c>
      <c r="W182" s="489">
        <v>16</v>
      </c>
      <c r="X182" s="489">
        <v>0</v>
      </c>
      <c r="Y182" s="489">
        <v>160</v>
      </c>
      <c r="AO182"/>
    </row>
    <row r="183" spans="21:41" ht="6.95" customHeight="1">
      <c r="U183" s="489">
        <v>179</v>
      </c>
      <c r="V183" s="489">
        <v>3</v>
      </c>
      <c r="W183" s="489">
        <v>17</v>
      </c>
      <c r="X183" s="489">
        <v>0</v>
      </c>
      <c r="Y183" s="489">
        <v>160</v>
      </c>
      <c r="AO183"/>
    </row>
    <row r="184" spans="21:41" ht="6.95" customHeight="1">
      <c r="U184" s="489">
        <v>180</v>
      </c>
      <c r="V184" s="489">
        <v>3</v>
      </c>
      <c r="W184" s="489">
        <v>18</v>
      </c>
      <c r="X184" s="489">
        <v>0</v>
      </c>
      <c r="Y184" s="489">
        <v>160</v>
      </c>
      <c r="AO184"/>
    </row>
    <row r="185" spans="21:41" ht="6.95" customHeight="1">
      <c r="U185" s="489">
        <v>181</v>
      </c>
      <c r="V185" s="489">
        <v>3</v>
      </c>
      <c r="W185" s="489">
        <v>19</v>
      </c>
      <c r="X185" s="489">
        <v>0</v>
      </c>
      <c r="Y185" s="489">
        <v>160</v>
      </c>
      <c r="AO185"/>
    </row>
    <row r="186" spans="21:41" ht="6.95" customHeight="1">
      <c r="U186" s="489">
        <v>182</v>
      </c>
      <c r="V186" s="489">
        <v>3</v>
      </c>
      <c r="W186" s="489">
        <v>20</v>
      </c>
      <c r="X186" s="489">
        <v>0</v>
      </c>
      <c r="Y186" s="489">
        <v>160</v>
      </c>
      <c r="AO186"/>
    </row>
    <row r="187" spans="21:41" ht="6.95" customHeight="1">
      <c r="U187" s="489">
        <v>183</v>
      </c>
      <c r="V187" s="489">
        <v>3</v>
      </c>
      <c r="W187" s="489">
        <v>21</v>
      </c>
      <c r="X187" s="489">
        <v>0</v>
      </c>
      <c r="Y187" s="489">
        <v>160</v>
      </c>
      <c r="AO187"/>
    </row>
    <row r="188" spans="21:41" ht="6.95" customHeight="1">
      <c r="U188" s="489">
        <v>184</v>
      </c>
      <c r="V188" s="489">
        <v>3</v>
      </c>
      <c r="W188" s="489">
        <v>22</v>
      </c>
      <c r="X188" s="489">
        <v>0</v>
      </c>
      <c r="Y188" s="489">
        <v>160</v>
      </c>
      <c r="AO188"/>
    </row>
    <row r="189" spans="21:41" ht="6.95" customHeight="1">
      <c r="U189" s="489">
        <v>185</v>
      </c>
      <c r="V189" s="489">
        <v>3</v>
      </c>
      <c r="W189" s="489">
        <v>23</v>
      </c>
      <c r="X189" s="489">
        <v>0</v>
      </c>
      <c r="Y189" s="489">
        <v>160</v>
      </c>
      <c r="AO189"/>
    </row>
    <row r="190" spans="21:41" ht="6.95" customHeight="1">
      <c r="U190" s="489">
        <v>186</v>
      </c>
      <c r="V190" s="489">
        <v>3</v>
      </c>
      <c r="W190" s="489">
        <v>24</v>
      </c>
      <c r="X190" s="489">
        <v>0</v>
      </c>
      <c r="Y190" s="489">
        <v>160</v>
      </c>
      <c r="AO190"/>
    </row>
    <row r="191" spans="21:41" ht="6.95" customHeight="1">
      <c r="U191" s="489">
        <v>187</v>
      </c>
      <c r="V191" s="489">
        <v>3</v>
      </c>
      <c r="W191" s="489">
        <v>25</v>
      </c>
      <c r="X191" s="489">
        <v>0</v>
      </c>
      <c r="Y191" s="489">
        <v>160</v>
      </c>
      <c r="AO191"/>
    </row>
    <row r="192" spans="21:41" ht="6.95" customHeight="1">
      <c r="U192" s="489">
        <v>188</v>
      </c>
      <c r="V192" s="489">
        <v>3</v>
      </c>
      <c r="W192" s="489">
        <v>26</v>
      </c>
      <c r="X192" s="489">
        <v>0</v>
      </c>
      <c r="Y192" s="489">
        <v>160</v>
      </c>
      <c r="AO192"/>
    </row>
    <row r="193" spans="21:41" ht="6.95" customHeight="1">
      <c r="U193" s="489">
        <v>189</v>
      </c>
      <c r="V193" s="489">
        <v>3</v>
      </c>
      <c r="W193" s="489">
        <v>0</v>
      </c>
      <c r="X193" s="489">
        <v>16</v>
      </c>
      <c r="Y193" s="489">
        <v>140</v>
      </c>
      <c r="AO193"/>
    </row>
    <row r="194" spans="21:41" ht="6.95" customHeight="1">
      <c r="U194" s="489">
        <v>190</v>
      </c>
      <c r="V194" s="489">
        <v>3</v>
      </c>
      <c r="W194" s="489">
        <v>1</v>
      </c>
      <c r="X194" s="489">
        <v>16</v>
      </c>
      <c r="Y194" s="489">
        <v>140</v>
      </c>
      <c r="AO194"/>
    </row>
    <row r="195" spans="21:41" ht="6.95" customHeight="1">
      <c r="U195" s="489">
        <v>191</v>
      </c>
      <c r="V195" s="489">
        <v>3</v>
      </c>
      <c r="W195" s="489">
        <v>2</v>
      </c>
      <c r="X195" s="489">
        <v>16</v>
      </c>
      <c r="Y195" s="489">
        <v>140</v>
      </c>
      <c r="AO195"/>
    </row>
    <row r="196" spans="21:41" ht="6.95" customHeight="1">
      <c r="U196" s="489">
        <v>192</v>
      </c>
      <c r="V196" s="489">
        <v>3</v>
      </c>
      <c r="W196" s="489">
        <v>3</v>
      </c>
      <c r="X196" s="489">
        <v>16</v>
      </c>
      <c r="Y196" s="489">
        <v>140</v>
      </c>
      <c r="AO196"/>
    </row>
    <row r="197" spans="21:41" ht="6.95" customHeight="1">
      <c r="U197" s="489">
        <v>193</v>
      </c>
      <c r="V197" s="489">
        <v>3</v>
      </c>
      <c r="W197" s="489">
        <v>4</v>
      </c>
      <c r="X197" s="489">
        <v>16</v>
      </c>
      <c r="Y197" s="489">
        <v>140</v>
      </c>
      <c r="AO197"/>
    </row>
    <row r="198" spans="21:41" ht="6.95" customHeight="1">
      <c r="U198" s="489">
        <v>194</v>
      </c>
      <c r="V198" s="489">
        <v>3</v>
      </c>
      <c r="W198" s="489">
        <v>5</v>
      </c>
      <c r="X198" s="489">
        <v>16</v>
      </c>
      <c r="Y198" s="489">
        <v>140</v>
      </c>
      <c r="AO198"/>
    </row>
    <row r="199" spans="21:41" ht="6.95" customHeight="1">
      <c r="U199" s="489">
        <v>195</v>
      </c>
      <c r="V199" s="489">
        <v>3</v>
      </c>
      <c r="W199" s="489">
        <v>6</v>
      </c>
      <c r="X199" s="489">
        <v>16</v>
      </c>
      <c r="Y199" s="489">
        <v>140</v>
      </c>
      <c r="AO199"/>
    </row>
    <row r="200" spans="21:41" ht="6.95" customHeight="1">
      <c r="U200" s="489">
        <v>196</v>
      </c>
      <c r="V200" s="489">
        <v>3</v>
      </c>
      <c r="W200" s="489">
        <v>7</v>
      </c>
      <c r="X200" s="489">
        <v>16</v>
      </c>
      <c r="Y200" s="489">
        <v>140</v>
      </c>
      <c r="AO200"/>
    </row>
    <row r="201" spans="21:41" ht="6.95" customHeight="1">
      <c r="U201" s="489">
        <v>197</v>
      </c>
      <c r="V201" s="489">
        <v>3</v>
      </c>
      <c r="W201" s="489">
        <v>8</v>
      </c>
      <c r="X201" s="489">
        <v>16</v>
      </c>
      <c r="Y201" s="489">
        <v>140</v>
      </c>
      <c r="AO201"/>
    </row>
    <row r="202" spans="21:41" ht="6.95" customHeight="1">
      <c r="U202" s="489">
        <v>198</v>
      </c>
      <c r="V202" s="489">
        <v>3</v>
      </c>
      <c r="W202" s="489">
        <v>9</v>
      </c>
      <c r="X202" s="489">
        <v>16</v>
      </c>
      <c r="Y202" s="489">
        <v>140</v>
      </c>
      <c r="AO202"/>
    </row>
    <row r="203" spans="21:41" ht="6.95" customHeight="1">
      <c r="U203" s="489">
        <v>199</v>
      </c>
      <c r="V203" s="489">
        <v>3</v>
      </c>
      <c r="W203" s="489">
        <v>10</v>
      </c>
      <c r="X203" s="489">
        <v>16</v>
      </c>
      <c r="Y203" s="489">
        <v>140</v>
      </c>
      <c r="AO203"/>
    </row>
    <row r="204" spans="21:41" ht="6.95" customHeight="1">
      <c r="U204" s="489">
        <v>200</v>
      </c>
      <c r="V204" s="489">
        <v>3</v>
      </c>
      <c r="W204" s="489">
        <v>11</v>
      </c>
      <c r="X204" s="489">
        <v>16</v>
      </c>
      <c r="Y204" s="489">
        <v>140</v>
      </c>
      <c r="AO204"/>
    </row>
    <row r="205" spans="21:41" ht="6.95" customHeight="1">
      <c r="U205" s="489">
        <v>201</v>
      </c>
      <c r="V205" s="489">
        <v>3</v>
      </c>
      <c r="W205" s="489">
        <v>12</v>
      </c>
      <c r="X205" s="489">
        <v>16</v>
      </c>
      <c r="Y205" s="489">
        <v>140</v>
      </c>
      <c r="AO205"/>
    </row>
    <row r="206" spans="21:41" ht="6.95" customHeight="1">
      <c r="U206" s="489">
        <v>202</v>
      </c>
      <c r="V206" s="489">
        <v>3</v>
      </c>
      <c r="W206" s="489">
        <v>13</v>
      </c>
      <c r="X206" s="489">
        <v>16</v>
      </c>
      <c r="Y206" s="489">
        <v>140</v>
      </c>
      <c r="AO206"/>
    </row>
    <row r="207" spans="21:41" ht="6.95" customHeight="1">
      <c r="U207" s="489">
        <v>203</v>
      </c>
      <c r="V207" s="489">
        <v>3</v>
      </c>
      <c r="W207" s="489">
        <v>14</v>
      </c>
      <c r="X207" s="489">
        <v>16</v>
      </c>
      <c r="Y207" s="489">
        <v>140</v>
      </c>
      <c r="AO207"/>
    </row>
    <row r="208" spans="21:41" ht="6.95" customHeight="1">
      <c r="U208" s="489">
        <v>204</v>
      </c>
      <c r="V208" s="489">
        <v>3</v>
      </c>
      <c r="W208" s="489">
        <v>15</v>
      </c>
      <c r="X208" s="489">
        <v>16</v>
      </c>
      <c r="Y208" s="489">
        <v>140</v>
      </c>
      <c r="AO208"/>
    </row>
    <row r="209" spans="21:41" ht="6.95" customHeight="1">
      <c r="U209" s="489">
        <v>205</v>
      </c>
      <c r="V209" s="489">
        <v>3</v>
      </c>
      <c r="W209" s="489">
        <v>16</v>
      </c>
      <c r="X209" s="489">
        <v>16</v>
      </c>
      <c r="Y209" s="489">
        <v>140</v>
      </c>
      <c r="AO209"/>
    </row>
    <row r="210" spans="21:41" ht="6.95" customHeight="1">
      <c r="U210" s="489">
        <v>206</v>
      </c>
      <c r="V210" s="489">
        <v>3</v>
      </c>
      <c r="W210" s="489">
        <v>17</v>
      </c>
      <c r="X210" s="489">
        <v>16</v>
      </c>
      <c r="Y210" s="489">
        <v>140</v>
      </c>
      <c r="AO210"/>
    </row>
    <row r="211" spans="21:41" ht="6.95" customHeight="1">
      <c r="U211" s="489">
        <v>207</v>
      </c>
      <c r="V211" s="489">
        <v>3</v>
      </c>
      <c r="W211" s="489">
        <v>18</v>
      </c>
      <c r="X211" s="489">
        <v>16</v>
      </c>
      <c r="Y211" s="489">
        <v>140</v>
      </c>
      <c r="AO211"/>
    </row>
    <row r="212" spans="21:41" ht="6.95" customHeight="1">
      <c r="U212" s="489">
        <v>208</v>
      </c>
      <c r="V212" s="489">
        <v>3</v>
      </c>
      <c r="W212" s="489">
        <v>19</v>
      </c>
      <c r="X212" s="489">
        <v>16</v>
      </c>
      <c r="Y212" s="489">
        <v>140</v>
      </c>
      <c r="AO212"/>
    </row>
    <row r="213" spans="21:41" ht="6.95" customHeight="1">
      <c r="U213" s="489">
        <v>209</v>
      </c>
      <c r="V213" s="489">
        <v>3</v>
      </c>
      <c r="W213" s="489">
        <v>20</v>
      </c>
      <c r="X213" s="489">
        <v>16</v>
      </c>
      <c r="Y213" s="489">
        <v>140</v>
      </c>
      <c r="AO213"/>
    </row>
    <row r="214" spans="21:41" ht="6.95" customHeight="1">
      <c r="U214" s="489">
        <v>210</v>
      </c>
      <c r="V214" s="489">
        <v>3</v>
      </c>
      <c r="W214" s="489">
        <v>21</v>
      </c>
      <c r="X214" s="489">
        <v>16</v>
      </c>
      <c r="Y214" s="489">
        <v>140</v>
      </c>
      <c r="AO214"/>
    </row>
    <row r="215" spans="21:41" ht="6.95" customHeight="1">
      <c r="U215" s="489">
        <v>211</v>
      </c>
      <c r="V215" s="489">
        <v>3</v>
      </c>
      <c r="W215" s="489">
        <v>22</v>
      </c>
      <c r="X215" s="489">
        <v>16</v>
      </c>
      <c r="Y215" s="489">
        <v>140</v>
      </c>
      <c r="AO215"/>
    </row>
    <row r="216" spans="21:41" ht="6.95" customHeight="1">
      <c r="U216" s="489">
        <v>212</v>
      </c>
      <c r="V216" s="489">
        <v>3</v>
      </c>
      <c r="W216" s="489">
        <v>23</v>
      </c>
      <c r="X216" s="489">
        <v>16</v>
      </c>
      <c r="Y216" s="489">
        <v>140</v>
      </c>
      <c r="AO216"/>
    </row>
    <row r="217" spans="21:41" ht="6.95" customHeight="1">
      <c r="U217" s="489">
        <v>213</v>
      </c>
      <c r="V217" s="489">
        <v>3</v>
      </c>
      <c r="W217" s="489">
        <v>24</v>
      </c>
      <c r="X217" s="489">
        <v>16</v>
      </c>
      <c r="Y217" s="489">
        <v>140</v>
      </c>
      <c r="AO217"/>
    </row>
    <row r="218" spans="21:41" ht="6.95" customHeight="1">
      <c r="U218" s="489">
        <v>214</v>
      </c>
      <c r="V218" s="489">
        <v>3</v>
      </c>
      <c r="W218" s="489">
        <v>25</v>
      </c>
      <c r="X218" s="489">
        <v>16</v>
      </c>
      <c r="Y218" s="489">
        <v>140</v>
      </c>
      <c r="AO218"/>
    </row>
    <row r="219" spans="21:41" ht="6.95" customHeight="1">
      <c r="U219" s="489">
        <v>215</v>
      </c>
      <c r="V219" s="489">
        <v>3</v>
      </c>
      <c r="W219" s="489">
        <v>26</v>
      </c>
      <c r="X219" s="489">
        <v>16</v>
      </c>
      <c r="Y219" s="489">
        <v>140</v>
      </c>
      <c r="AO219"/>
    </row>
    <row r="220" spans="21:41" ht="6.95" customHeight="1">
      <c r="U220" s="489">
        <v>216</v>
      </c>
      <c r="V220" s="489">
        <v>4</v>
      </c>
      <c r="W220" s="489">
        <v>0</v>
      </c>
      <c r="X220" s="489">
        <v>0</v>
      </c>
      <c r="Y220" s="489">
        <v>160</v>
      </c>
      <c r="AO220"/>
    </row>
    <row r="221" spans="21:41" ht="6.95" customHeight="1">
      <c r="U221" s="489">
        <v>217</v>
      </c>
      <c r="V221" s="489">
        <v>4</v>
      </c>
      <c r="W221" s="489">
        <v>1</v>
      </c>
      <c r="X221" s="489">
        <v>0</v>
      </c>
      <c r="Y221" s="489">
        <v>160</v>
      </c>
      <c r="AO221"/>
    </row>
    <row r="222" spans="21:41" ht="6.95" customHeight="1">
      <c r="U222" s="489">
        <v>218</v>
      </c>
      <c r="V222" s="489">
        <v>4</v>
      </c>
      <c r="W222" s="489">
        <v>2</v>
      </c>
      <c r="X222" s="489">
        <v>0</v>
      </c>
      <c r="Y222" s="489">
        <v>160</v>
      </c>
      <c r="AO222"/>
    </row>
    <row r="223" spans="21:41" ht="6.95" customHeight="1">
      <c r="U223" s="489">
        <v>219</v>
      </c>
      <c r="V223" s="489">
        <v>4</v>
      </c>
      <c r="W223" s="489">
        <v>3</v>
      </c>
      <c r="X223" s="489">
        <v>0</v>
      </c>
      <c r="Y223" s="489">
        <v>160</v>
      </c>
      <c r="AO223"/>
    </row>
    <row r="224" spans="21:41" ht="6.95" customHeight="1">
      <c r="U224" s="489">
        <v>220</v>
      </c>
      <c r="V224" s="489">
        <v>4</v>
      </c>
      <c r="W224" s="489">
        <v>4</v>
      </c>
      <c r="X224" s="489">
        <v>0</v>
      </c>
      <c r="Y224" s="489">
        <v>160</v>
      </c>
      <c r="AO224"/>
    </row>
    <row r="225" spans="21:41" ht="6.95" customHeight="1">
      <c r="U225" s="489">
        <v>221</v>
      </c>
      <c r="V225" s="489">
        <v>4</v>
      </c>
      <c r="W225" s="489">
        <v>5</v>
      </c>
      <c r="X225" s="489">
        <v>0</v>
      </c>
      <c r="Y225" s="489">
        <v>160</v>
      </c>
      <c r="AO225"/>
    </row>
    <row r="226" spans="21:41" ht="6.95" customHeight="1">
      <c r="U226" s="489">
        <v>222</v>
      </c>
      <c r="V226" s="489">
        <v>4</v>
      </c>
      <c r="W226" s="489">
        <v>6</v>
      </c>
      <c r="X226" s="489">
        <v>0</v>
      </c>
      <c r="Y226" s="489">
        <v>160</v>
      </c>
      <c r="AO226"/>
    </row>
    <row r="227" spans="21:41" ht="6.95" customHeight="1">
      <c r="U227" s="489">
        <v>223</v>
      </c>
      <c r="V227" s="489">
        <v>4</v>
      </c>
      <c r="W227" s="489">
        <v>7</v>
      </c>
      <c r="X227" s="489">
        <v>0</v>
      </c>
      <c r="Y227" s="489">
        <v>160</v>
      </c>
      <c r="AO227"/>
    </row>
    <row r="228" spans="21:41" ht="6.95" customHeight="1">
      <c r="U228" s="489">
        <v>224</v>
      </c>
      <c r="V228" s="489">
        <v>4</v>
      </c>
      <c r="W228" s="489">
        <v>8</v>
      </c>
      <c r="X228" s="489">
        <v>0</v>
      </c>
      <c r="Y228" s="489">
        <v>160</v>
      </c>
      <c r="AO228"/>
    </row>
    <row r="229" spans="21:41" ht="6.95" customHeight="1">
      <c r="U229" s="489">
        <v>225</v>
      </c>
      <c r="V229" s="489">
        <v>4</v>
      </c>
      <c r="W229" s="489">
        <v>9</v>
      </c>
      <c r="X229" s="489">
        <v>0</v>
      </c>
      <c r="Y229" s="489">
        <v>160</v>
      </c>
      <c r="AO229"/>
    </row>
    <row r="230" spans="21:41" ht="6.95" customHeight="1">
      <c r="U230" s="489">
        <v>226</v>
      </c>
      <c r="V230" s="489">
        <v>4</v>
      </c>
      <c r="W230" s="489">
        <v>10</v>
      </c>
      <c r="X230" s="489">
        <v>0</v>
      </c>
      <c r="Y230" s="489">
        <v>160</v>
      </c>
      <c r="AO230"/>
    </row>
    <row r="231" spans="21:41" ht="6.95" customHeight="1">
      <c r="U231" s="489">
        <v>227</v>
      </c>
      <c r="V231" s="489">
        <v>4</v>
      </c>
      <c r="W231" s="489">
        <v>11</v>
      </c>
      <c r="X231" s="489">
        <v>0</v>
      </c>
      <c r="Y231" s="489">
        <v>160</v>
      </c>
      <c r="AO231"/>
    </row>
    <row r="232" spans="21:41" ht="6.95" customHeight="1">
      <c r="U232" s="489">
        <v>228</v>
      </c>
      <c r="V232" s="489">
        <v>4</v>
      </c>
      <c r="W232" s="489">
        <v>12</v>
      </c>
      <c r="X232" s="489">
        <v>0</v>
      </c>
      <c r="Y232" s="489">
        <v>160</v>
      </c>
      <c r="AO232"/>
    </row>
    <row r="233" spans="21:41" ht="6.95" customHeight="1">
      <c r="U233" s="489">
        <v>229</v>
      </c>
      <c r="V233" s="489">
        <v>4</v>
      </c>
      <c r="W233" s="489">
        <v>13</v>
      </c>
      <c r="X233" s="489">
        <v>0</v>
      </c>
      <c r="Y233" s="489">
        <v>160</v>
      </c>
      <c r="AO233"/>
    </row>
    <row r="234" spans="21:41" ht="6.95" customHeight="1">
      <c r="U234" s="489">
        <v>230</v>
      </c>
      <c r="V234" s="489">
        <v>4</v>
      </c>
      <c r="W234" s="489">
        <v>14</v>
      </c>
      <c r="X234" s="489">
        <v>0</v>
      </c>
      <c r="Y234" s="489">
        <v>160</v>
      </c>
      <c r="AO234"/>
    </row>
    <row r="235" spans="21:41" ht="6.95" customHeight="1">
      <c r="U235" s="489">
        <v>231</v>
      </c>
      <c r="V235" s="489">
        <v>4</v>
      </c>
      <c r="W235" s="489">
        <v>15</v>
      </c>
      <c r="X235" s="489">
        <v>0</v>
      </c>
      <c r="Y235" s="489">
        <v>160</v>
      </c>
      <c r="AO235"/>
    </row>
    <row r="236" spans="21:41" ht="6.95" customHeight="1">
      <c r="U236" s="489">
        <v>232</v>
      </c>
      <c r="V236" s="489">
        <v>4</v>
      </c>
      <c r="W236" s="489">
        <v>16</v>
      </c>
      <c r="X236" s="489">
        <v>0</v>
      </c>
      <c r="Y236" s="489">
        <v>160</v>
      </c>
      <c r="AO236"/>
    </row>
    <row r="237" spans="21:41" ht="6.95" customHeight="1">
      <c r="U237" s="489">
        <v>233</v>
      </c>
      <c r="V237" s="489">
        <v>4</v>
      </c>
      <c r="W237" s="489">
        <v>17</v>
      </c>
      <c r="X237" s="489">
        <v>0</v>
      </c>
      <c r="Y237" s="489">
        <v>160</v>
      </c>
      <c r="AO237"/>
    </row>
    <row r="238" spans="21:41" ht="6.95" customHeight="1">
      <c r="U238" s="489">
        <v>234</v>
      </c>
      <c r="V238" s="489">
        <v>4</v>
      </c>
      <c r="W238" s="489">
        <v>18</v>
      </c>
      <c r="X238" s="489">
        <v>0</v>
      </c>
      <c r="Y238" s="489">
        <v>160</v>
      </c>
      <c r="AO238"/>
    </row>
    <row r="239" spans="21:41" ht="6.95" customHeight="1">
      <c r="U239" s="489">
        <v>235</v>
      </c>
      <c r="V239" s="489">
        <v>4</v>
      </c>
      <c r="W239" s="489">
        <v>19</v>
      </c>
      <c r="X239" s="489">
        <v>0</v>
      </c>
      <c r="Y239" s="489">
        <v>160</v>
      </c>
      <c r="AO239"/>
    </row>
    <row r="240" spans="21:41" ht="6.95" customHeight="1">
      <c r="U240" s="489">
        <v>236</v>
      </c>
      <c r="V240" s="489">
        <v>4</v>
      </c>
      <c r="W240" s="489">
        <v>20</v>
      </c>
      <c r="X240" s="489">
        <v>0</v>
      </c>
      <c r="Y240" s="489">
        <v>160</v>
      </c>
      <c r="AO240"/>
    </row>
    <row r="241" spans="21:41" ht="6.95" customHeight="1">
      <c r="U241" s="489">
        <v>237</v>
      </c>
      <c r="V241" s="489">
        <v>4</v>
      </c>
      <c r="W241" s="489">
        <v>21</v>
      </c>
      <c r="X241" s="489">
        <v>0</v>
      </c>
      <c r="Y241" s="489">
        <v>160</v>
      </c>
      <c r="AO241"/>
    </row>
    <row r="242" spans="21:41" ht="6.95" customHeight="1">
      <c r="U242" s="489">
        <v>238</v>
      </c>
      <c r="V242" s="489">
        <v>4</v>
      </c>
      <c r="W242" s="489">
        <v>22</v>
      </c>
      <c r="X242" s="489">
        <v>0</v>
      </c>
      <c r="Y242" s="489">
        <v>160</v>
      </c>
      <c r="AO242"/>
    </row>
    <row r="243" spans="21:41" ht="6.95" customHeight="1">
      <c r="U243" s="489">
        <v>239</v>
      </c>
      <c r="V243" s="489">
        <v>4</v>
      </c>
      <c r="W243" s="489">
        <v>23</v>
      </c>
      <c r="X243" s="489">
        <v>0</v>
      </c>
      <c r="Y243" s="489">
        <v>160</v>
      </c>
      <c r="AO243"/>
    </row>
    <row r="244" spans="21:41" ht="6.95" customHeight="1">
      <c r="U244" s="489">
        <v>240</v>
      </c>
      <c r="V244" s="489">
        <v>4</v>
      </c>
      <c r="W244" s="489">
        <v>24</v>
      </c>
      <c r="X244" s="489">
        <v>0</v>
      </c>
      <c r="Y244" s="489">
        <v>160</v>
      </c>
      <c r="AO244"/>
    </row>
    <row r="245" spans="21:41" ht="6.95" customHeight="1">
      <c r="U245" s="489">
        <v>241</v>
      </c>
      <c r="V245" s="489">
        <v>4</v>
      </c>
      <c r="W245" s="489">
        <v>25</v>
      </c>
      <c r="X245" s="489">
        <v>0</v>
      </c>
      <c r="Y245" s="489">
        <v>160</v>
      </c>
      <c r="AO245"/>
    </row>
    <row r="246" spans="21:41" ht="6.95" customHeight="1">
      <c r="U246" s="489">
        <v>242</v>
      </c>
      <c r="V246" s="489">
        <v>4</v>
      </c>
      <c r="W246" s="489">
        <v>26</v>
      </c>
      <c r="X246" s="489">
        <v>0</v>
      </c>
      <c r="Y246" s="489">
        <v>160</v>
      </c>
      <c r="AO246"/>
    </row>
    <row r="247" spans="21:41" ht="6.95" customHeight="1">
      <c r="U247" s="489">
        <v>243</v>
      </c>
      <c r="V247" s="489">
        <v>4</v>
      </c>
      <c r="W247" s="489">
        <v>0</v>
      </c>
      <c r="X247" s="489">
        <v>16</v>
      </c>
      <c r="Y247" s="489">
        <v>140</v>
      </c>
      <c r="AO247"/>
    </row>
    <row r="248" spans="21:41" ht="6.95" customHeight="1">
      <c r="U248" s="489">
        <v>244</v>
      </c>
      <c r="V248" s="489">
        <v>4</v>
      </c>
      <c r="W248" s="489">
        <v>1</v>
      </c>
      <c r="X248" s="489">
        <v>16</v>
      </c>
      <c r="Y248" s="489">
        <v>140</v>
      </c>
      <c r="AO248"/>
    </row>
    <row r="249" spans="21:41" ht="6.95" customHeight="1">
      <c r="U249" s="489">
        <v>245</v>
      </c>
      <c r="V249" s="489">
        <v>4</v>
      </c>
      <c r="W249" s="489">
        <v>2</v>
      </c>
      <c r="X249" s="489">
        <v>16</v>
      </c>
      <c r="Y249" s="489">
        <v>140</v>
      </c>
      <c r="AO249"/>
    </row>
    <row r="250" spans="21:41" ht="6.95" customHeight="1">
      <c r="U250" s="489">
        <v>246</v>
      </c>
      <c r="V250" s="489">
        <v>4</v>
      </c>
      <c r="W250" s="489">
        <v>3</v>
      </c>
      <c r="X250" s="489">
        <v>16</v>
      </c>
      <c r="Y250" s="489">
        <v>140</v>
      </c>
      <c r="AO250"/>
    </row>
    <row r="251" spans="21:41" ht="6.95" customHeight="1">
      <c r="U251" s="489">
        <v>247</v>
      </c>
      <c r="V251" s="489">
        <v>4</v>
      </c>
      <c r="W251" s="489">
        <v>4</v>
      </c>
      <c r="X251" s="489">
        <v>16</v>
      </c>
      <c r="Y251" s="489">
        <v>140</v>
      </c>
      <c r="AO251"/>
    </row>
    <row r="252" spans="21:41" ht="6.95" customHeight="1">
      <c r="U252" s="489">
        <v>248</v>
      </c>
      <c r="V252" s="489">
        <v>4</v>
      </c>
      <c r="W252" s="489">
        <v>5</v>
      </c>
      <c r="X252" s="489">
        <v>16</v>
      </c>
      <c r="Y252" s="489">
        <v>140</v>
      </c>
      <c r="AO252"/>
    </row>
    <row r="253" spans="21:41" ht="6.95" customHeight="1">
      <c r="U253" s="489">
        <v>249</v>
      </c>
      <c r="V253" s="489">
        <v>4</v>
      </c>
      <c r="W253" s="489">
        <v>6</v>
      </c>
      <c r="X253" s="489">
        <v>16</v>
      </c>
      <c r="Y253" s="489">
        <v>140</v>
      </c>
      <c r="AO253"/>
    </row>
    <row r="254" spans="21:41" ht="6.95" customHeight="1">
      <c r="U254" s="489">
        <v>250</v>
      </c>
      <c r="V254" s="489">
        <v>4</v>
      </c>
      <c r="W254" s="489">
        <v>7</v>
      </c>
      <c r="X254" s="489">
        <v>16</v>
      </c>
      <c r="Y254" s="489">
        <v>140</v>
      </c>
      <c r="AO254"/>
    </row>
    <row r="255" spans="21:41" ht="6.95" customHeight="1">
      <c r="U255" s="489">
        <v>251</v>
      </c>
      <c r="V255" s="489">
        <v>4</v>
      </c>
      <c r="W255" s="489">
        <v>8</v>
      </c>
      <c r="X255" s="489">
        <v>16</v>
      </c>
      <c r="Y255" s="489">
        <v>140</v>
      </c>
      <c r="AO255"/>
    </row>
    <row r="256" spans="21:41" ht="6.95" customHeight="1">
      <c r="U256" s="489">
        <v>252</v>
      </c>
      <c r="V256" s="489">
        <v>4</v>
      </c>
      <c r="W256" s="489">
        <v>9</v>
      </c>
      <c r="X256" s="489">
        <v>16</v>
      </c>
      <c r="Y256" s="489">
        <v>140</v>
      </c>
      <c r="AO256"/>
    </row>
    <row r="257" spans="21:41" ht="6.95" customHeight="1">
      <c r="U257" s="489">
        <v>253</v>
      </c>
      <c r="V257" s="489">
        <v>4</v>
      </c>
      <c r="W257" s="489">
        <v>10</v>
      </c>
      <c r="X257" s="489">
        <v>16</v>
      </c>
      <c r="Y257" s="489">
        <v>140</v>
      </c>
      <c r="AO257"/>
    </row>
    <row r="258" spans="21:41" ht="6.95" customHeight="1">
      <c r="U258" s="489">
        <v>254</v>
      </c>
      <c r="V258" s="489">
        <v>4</v>
      </c>
      <c r="W258" s="489">
        <v>11</v>
      </c>
      <c r="X258" s="489">
        <v>16</v>
      </c>
      <c r="Y258" s="489">
        <v>140</v>
      </c>
      <c r="AO258"/>
    </row>
    <row r="259" spans="21:41" ht="6.95" customHeight="1">
      <c r="U259" s="489">
        <v>255</v>
      </c>
      <c r="V259" s="489">
        <v>4</v>
      </c>
      <c r="W259" s="489">
        <v>12</v>
      </c>
      <c r="X259" s="489">
        <v>16</v>
      </c>
      <c r="Y259" s="489">
        <v>140</v>
      </c>
      <c r="AO259"/>
    </row>
    <row r="260" spans="21:41" ht="6.95" customHeight="1">
      <c r="U260" s="489">
        <v>256</v>
      </c>
      <c r="V260" s="489">
        <v>4</v>
      </c>
      <c r="W260" s="489">
        <v>13</v>
      </c>
      <c r="X260" s="489">
        <v>16</v>
      </c>
      <c r="Y260" s="489">
        <v>140</v>
      </c>
      <c r="AO260"/>
    </row>
    <row r="261" spans="21:41" ht="6.95" customHeight="1">
      <c r="U261" s="489">
        <v>257</v>
      </c>
      <c r="V261" s="489">
        <v>4</v>
      </c>
      <c r="W261" s="489">
        <v>14</v>
      </c>
      <c r="X261" s="489">
        <v>16</v>
      </c>
      <c r="Y261" s="489">
        <v>140</v>
      </c>
      <c r="AO261"/>
    </row>
    <row r="262" spans="21:41" ht="6.95" customHeight="1">
      <c r="U262" s="489">
        <v>258</v>
      </c>
      <c r="V262" s="489">
        <v>4</v>
      </c>
      <c r="W262" s="489">
        <v>15</v>
      </c>
      <c r="X262" s="489">
        <v>16</v>
      </c>
      <c r="Y262" s="489">
        <v>140</v>
      </c>
      <c r="AO262"/>
    </row>
    <row r="263" spans="21:41" ht="6.95" customHeight="1">
      <c r="U263" s="489">
        <v>259</v>
      </c>
      <c r="V263" s="489">
        <v>4</v>
      </c>
      <c r="W263" s="489">
        <v>16</v>
      </c>
      <c r="X263" s="489">
        <v>16</v>
      </c>
      <c r="Y263" s="489">
        <v>140</v>
      </c>
      <c r="AO263"/>
    </row>
    <row r="264" spans="21:41" ht="6.95" customHeight="1">
      <c r="U264" s="489">
        <v>260</v>
      </c>
      <c r="V264" s="489">
        <v>4</v>
      </c>
      <c r="W264" s="489">
        <v>17</v>
      </c>
      <c r="X264" s="489">
        <v>16</v>
      </c>
      <c r="Y264" s="489">
        <v>140</v>
      </c>
      <c r="AO264"/>
    </row>
    <row r="265" spans="21:41" ht="6.95" customHeight="1">
      <c r="U265" s="489">
        <v>261</v>
      </c>
      <c r="V265" s="489">
        <v>4</v>
      </c>
      <c r="W265" s="489">
        <v>18</v>
      </c>
      <c r="X265" s="489">
        <v>16</v>
      </c>
      <c r="Y265" s="489">
        <v>140</v>
      </c>
      <c r="AO265"/>
    </row>
    <row r="266" spans="21:41" ht="6.95" customHeight="1">
      <c r="U266" s="489">
        <v>262</v>
      </c>
      <c r="V266" s="489">
        <v>4</v>
      </c>
      <c r="W266" s="489">
        <v>19</v>
      </c>
      <c r="X266" s="489">
        <v>16</v>
      </c>
      <c r="Y266" s="489">
        <v>140</v>
      </c>
      <c r="AO266"/>
    </row>
    <row r="267" spans="21:41" ht="6.95" customHeight="1">
      <c r="U267" s="489">
        <v>263</v>
      </c>
      <c r="V267" s="489">
        <v>4</v>
      </c>
      <c r="W267" s="489">
        <v>20</v>
      </c>
      <c r="X267" s="489">
        <v>16</v>
      </c>
      <c r="Y267" s="489">
        <v>140</v>
      </c>
      <c r="AO267"/>
    </row>
    <row r="268" spans="21:41" ht="6.95" customHeight="1">
      <c r="U268" s="489">
        <v>264</v>
      </c>
      <c r="V268" s="489">
        <v>4</v>
      </c>
      <c r="W268" s="489">
        <v>21</v>
      </c>
      <c r="X268" s="489">
        <v>16</v>
      </c>
      <c r="Y268" s="489">
        <v>140</v>
      </c>
      <c r="AO268"/>
    </row>
    <row r="269" spans="21:41" ht="6.95" customHeight="1">
      <c r="U269" s="489">
        <v>265</v>
      </c>
      <c r="V269" s="489">
        <v>4</v>
      </c>
      <c r="W269" s="489">
        <v>22</v>
      </c>
      <c r="X269" s="489">
        <v>16</v>
      </c>
      <c r="Y269" s="489">
        <v>140</v>
      </c>
      <c r="AO269"/>
    </row>
    <row r="270" spans="21:41" ht="6.95" customHeight="1">
      <c r="U270" s="489">
        <v>266</v>
      </c>
      <c r="V270" s="489">
        <v>4</v>
      </c>
      <c r="W270" s="489">
        <v>23</v>
      </c>
      <c r="X270" s="489">
        <v>16</v>
      </c>
      <c r="Y270" s="489">
        <v>140</v>
      </c>
      <c r="AO270"/>
    </row>
    <row r="271" spans="21:41" ht="6.95" customHeight="1">
      <c r="U271" s="489">
        <v>267</v>
      </c>
      <c r="V271" s="489">
        <v>4</v>
      </c>
      <c r="W271" s="489">
        <v>24</v>
      </c>
      <c r="X271" s="489">
        <v>16</v>
      </c>
      <c r="Y271" s="489">
        <v>140</v>
      </c>
      <c r="AO271"/>
    </row>
    <row r="272" spans="21:41" ht="6.95" customHeight="1">
      <c r="U272" s="489">
        <v>268</v>
      </c>
      <c r="V272" s="489">
        <v>4</v>
      </c>
      <c r="W272" s="489">
        <v>25</v>
      </c>
      <c r="X272" s="489">
        <v>16</v>
      </c>
      <c r="Y272" s="489">
        <v>140</v>
      </c>
      <c r="AO272"/>
    </row>
    <row r="273" spans="21:41" ht="6.95" customHeight="1">
      <c r="U273" s="489">
        <v>269</v>
      </c>
      <c r="V273" s="489">
        <v>4</v>
      </c>
      <c r="W273" s="489">
        <v>26</v>
      </c>
      <c r="X273" s="489">
        <v>16</v>
      </c>
      <c r="Y273" s="489">
        <v>140</v>
      </c>
      <c r="AO273"/>
    </row>
    <row r="274" spans="21:41" ht="6.95" customHeight="1">
      <c r="AO274"/>
    </row>
    <row r="275" spans="21:41" ht="6.95" customHeight="1">
      <c r="AO275"/>
    </row>
    <row r="276" spans="21:41" ht="6.95" customHeight="1">
      <c r="AO276"/>
    </row>
    <row r="277" spans="21:41" ht="6.95" customHeight="1">
      <c r="AO277"/>
    </row>
    <row r="278" spans="21:41" ht="6.95" customHeight="1">
      <c r="AO278"/>
    </row>
    <row r="279" spans="21:41" ht="6.95" customHeight="1">
      <c r="AO279"/>
    </row>
    <row r="280" spans="21:41" ht="6.95" customHeight="1">
      <c r="AO280"/>
    </row>
    <row r="281" spans="21:41" ht="6.95" customHeight="1">
      <c r="AO281"/>
    </row>
    <row r="282" spans="21:41" ht="6.95" customHeight="1">
      <c r="AO282"/>
    </row>
    <row r="283" spans="21:41" ht="6.95" customHeight="1">
      <c r="AO283"/>
    </row>
    <row r="284" spans="21:41" ht="6.95" customHeight="1">
      <c r="AO284"/>
    </row>
    <row r="285" spans="21:41" ht="6.95" customHeight="1">
      <c r="AO285"/>
    </row>
  </sheetData>
  <conditionalFormatting sqref="A4:A30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{B1A7B469-5805-45C9-9C08-4BBDE8F2E7B5}</x14:id>
        </ext>
      </extLst>
    </cfRule>
  </conditionalFormatting>
  <conditionalFormatting sqref="B3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:E68 D67:E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S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{1F086EA9-0A0B-47B5-94BD-764C19EEE9E6}</x14:id>
        </ext>
      </extLst>
    </cfRule>
  </conditionalFormatting>
  <conditionalFormatting sqref="C4:S3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S5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S9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L173 AP4:AP17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17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{DD61BEE5-3817-43BE-95F3-1C7F761B9C3F}</x14:id>
        </ext>
      </extLst>
    </cfRule>
  </conditionalFormatting>
  <conditionalFormatting sqref="AT4:AU8">
    <cfRule type="colorScale" priority="5">
      <colorScale>
        <cfvo type="min"/>
        <cfvo type="max"/>
        <color rgb="FFFCFCFF"/>
        <color rgb="FF63BE7B"/>
      </colorScale>
    </cfRule>
  </conditionalFormatting>
  <conditionalFormatting sqref="AX4:AX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{4351A6B1-9D59-4660-935C-0AE185549568}</x14:id>
        </ext>
      </extLst>
    </cfRule>
  </conditionalFormatting>
  <conditionalFormatting sqref="AX9:AZ9">
    <cfRule type="cellIs" dxfId="0" priority="4" operator="greaterThan">
      <formula>1</formula>
    </cfRule>
  </conditionalFormatting>
  <conditionalFormatting sqref="AY4:AY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Z3:AZ8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A7B469-5805-45C9-9C08-4BBDE8F2E7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A4:A30</xm:sqref>
        </x14:conditionalFormatting>
        <x14:conditionalFormatting xmlns:xm="http://schemas.microsoft.com/office/excel/2006/main">
          <x14:cfRule type="dataBar" id="{1F086EA9-0A0B-47B5-94BD-764C19EEE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DD61BEE5-3817-43BE-95F3-1C7F761B9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AQ4:AR173</xm:sqref>
        </x14:conditionalFormatting>
        <x14:conditionalFormatting xmlns:xm="http://schemas.microsoft.com/office/excel/2006/main">
          <x14:cfRule type="dataBar" id="{4351A6B1-9D59-4660-935C-0AE1855495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7ED23-4CBC-4471-8F38-061C9E7F9CCC}">
  <dimension ref="A1:DU102"/>
  <sheetViews>
    <sheetView workbookViewId="0">
      <selection activeCell="DR1" sqref="DR1:DS1"/>
    </sheetView>
  </sheetViews>
  <sheetFormatPr defaultRowHeight="7.5" customHeight="1"/>
  <cols>
    <col min="1" max="1" width="4.7109375" customWidth="1"/>
    <col min="2" max="8" width="6.140625" style="147" customWidth="1"/>
    <col min="9" max="9" width="8.85546875" style="147" customWidth="1"/>
    <col min="10" max="10" width="6.140625" style="147" customWidth="1"/>
    <col min="11" max="11" width="5.85546875" customWidth="1"/>
    <col min="12" max="12" width="2.28515625" style="71" customWidth="1"/>
    <col min="13" max="113" width="0.7109375" style="135" customWidth="1"/>
    <col min="114" max="114" width="2.28515625" customWidth="1"/>
    <col min="115" max="115" width="4.7109375" customWidth="1"/>
    <col min="116" max="120" width="6.140625" style="147" customWidth="1"/>
    <col min="121" max="121" width="8.7109375" style="147" customWidth="1"/>
    <col min="122" max="122" width="6.140625" style="147" customWidth="1"/>
    <col min="123" max="123" width="8.85546875" style="147" customWidth="1"/>
    <col min="124" max="124" width="6.140625" style="147" customWidth="1"/>
    <col min="125" max="125" width="5.85546875" customWidth="1"/>
  </cols>
  <sheetData>
    <row r="1" spans="1:125" ht="16.5" customHeight="1">
      <c r="B1" s="147" t="s">
        <v>819</v>
      </c>
      <c r="C1" s="135"/>
      <c r="D1" s="135"/>
      <c r="E1" s="135"/>
      <c r="F1" s="543"/>
      <c r="G1" s="529" t="s">
        <v>832</v>
      </c>
      <c r="H1" s="135"/>
      <c r="I1" s="542">
        <v>16</v>
      </c>
      <c r="J1" s="135"/>
      <c r="M1" s="71">
        <v>0</v>
      </c>
      <c r="N1" s="71">
        <v>1</v>
      </c>
      <c r="O1" s="71">
        <v>2</v>
      </c>
      <c r="P1" s="71">
        <v>3</v>
      </c>
      <c r="Q1" s="71">
        <v>4</v>
      </c>
      <c r="R1" s="71">
        <v>5</v>
      </c>
      <c r="S1" s="71">
        <v>6</v>
      </c>
      <c r="T1" s="71">
        <v>7</v>
      </c>
      <c r="U1" s="71">
        <v>8</v>
      </c>
      <c r="V1" s="71">
        <v>9</v>
      </c>
      <c r="W1" s="71">
        <v>10</v>
      </c>
      <c r="X1" s="71">
        <v>11</v>
      </c>
      <c r="Y1" s="71">
        <v>12</v>
      </c>
      <c r="Z1" s="71">
        <v>13</v>
      </c>
      <c r="AA1" s="71">
        <v>14</v>
      </c>
      <c r="AB1" s="71">
        <v>15</v>
      </c>
      <c r="AC1" s="71">
        <v>16</v>
      </c>
      <c r="AD1" s="71">
        <v>17</v>
      </c>
      <c r="AE1" s="71">
        <v>18</v>
      </c>
      <c r="AF1" s="71">
        <v>19</v>
      </c>
      <c r="AG1" s="71">
        <v>20</v>
      </c>
      <c r="AH1" s="71">
        <v>21</v>
      </c>
      <c r="AI1" s="71">
        <v>22</v>
      </c>
      <c r="AJ1" s="71">
        <v>23</v>
      </c>
      <c r="AK1" s="71">
        <v>24</v>
      </c>
      <c r="AL1" s="71">
        <v>25</v>
      </c>
      <c r="AM1" s="71">
        <v>26</v>
      </c>
      <c r="AN1" s="71">
        <v>27</v>
      </c>
      <c r="AO1" s="71">
        <v>28</v>
      </c>
      <c r="AP1" s="71">
        <v>29</v>
      </c>
      <c r="AQ1" s="71">
        <v>30</v>
      </c>
      <c r="AR1" s="71">
        <v>31</v>
      </c>
      <c r="AS1" s="71">
        <v>32</v>
      </c>
      <c r="AT1" s="71">
        <v>33</v>
      </c>
      <c r="AU1" s="71">
        <v>34</v>
      </c>
      <c r="AV1" s="71">
        <v>35</v>
      </c>
      <c r="AW1" s="71">
        <v>36</v>
      </c>
      <c r="AX1" s="71">
        <v>37</v>
      </c>
      <c r="AY1" s="71">
        <v>38</v>
      </c>
      <c r="AZ1" s="71">
        <v>39</v>
      </c>
      <c r="BA1" s="71">
        <v>40</v>
      </c>
      <c r="BB1" s="71">
        <v>41</v>
      </c>
      <c r="BC1" s="71">
        <v>42</v>
      </c>
      <c r="BD1" s="71">
        <v>43</v>
      </c>
      <c r="BE1" s="71">
        <v>44</v>
      </c>
      <c r="BF1" s="71">
        <v>45</v>
      </c>
      <c r="BG1" s="71">
        <v>46</v>
      </c>
      <c r="BH1" s="71">
        <v>47</v>
      </c>
      <c r="BI1" s="71">
        <v>48</v>
      </c>
      <c r="BJ1" s="71">
        <v>49</v>
      </c>
      <c r="BK1" s="71">
        <v>50</v>
      </c>
      <c r="BL1" s="71">
        <v>51</v>
      </c>
      <c r="BM1" s="71">
        <v>52</v>
      </c>
      <c r="BN1" s="71">
        <v>53</v>
      </c>
      <c r="BO1" s="71">
        <v>54</v>
      </c>
      <c r="BP1" s="71">
        <v>55</v>
      </c>
      <c r="BQ1" s="71">
        <v>56</v>
      </c>
      <c r="BR1" s="71">
        <v>57</v>
      </c>
      <c r="BS1" s="71">
        <v>58</v>
      </c>
      <c r="BT1" s="71">
        <v>59</v>
      </c>
      <c r="BU1" s="71">
        <v>60</v>
      </c>
      <c r="BV1" s="71">
        <v>61</v>
      </c>
      <c r="BW1" s="71">
        <v>62</v>
      </c>
      <c r="BX1" s="71">
        <v>63</v>
      </c>
      <c r="BY1" s="71">
        <v>64</v>
      </c>
      <c r="BZ1" s="71">
        <v>65</v>
      </c>
      <c r="CA1" s="71">
        <v>66</v>
      </c>
      <c r="CB1" s="71">
        <v>67</v>
      </c>
      <c r="CC1" s="71">
        <v>68</v>
      </c>
      <c r="CD1" s="71">
        <v>69</v>
      </c>
      <c r="CE1" s="71">
        <v>70</v>
      </c>
      <c r="CF1" s="71">
        <v>71</v>
      </c>
      <c r="CG1" s="71">
        <v>72</v>
      </c>
      <c r="CH1" s="71">
        <v>73</v>
      </c>
      <c r="CI1" s="71">
        <v>74</v>
      </c>
      <c r="CJ1" s="71">
        <v>75</v>
      </c>
      <c r="CK1" s="71">
        <v>76</v>
      </c>
      <c r="CL1" s="71">
        <v>77</v>
      </c>
      <c r="CM1" s="71">
        <v>78</v>
      </c>
      <c r="CN1" s="71">
        <v>79</v>
      </c>
      <c r="CO1" s="71">
        <v>80</v>
      </c>
      <c r="CP1" s="71">
        <v>81</v>
      </c>
      <c r="CQ1" s="71">
        <v>82</v>
      </c>
      <c r="CR1" s="71">
        <v>83</v>
      </c>
      <c r="CS1" s="71">
        <v>84</v>
      </c>
      <c r="CT1" s="71">
        <v>85</v>
      </c>
      <c r="CU1" s="71">
        <v>86</v>
      </c>
      <c r="CV1" s="71">
        <v>87</v>
      </c>
      <c r="CW1" s="71">
        <v>88</v>
      </c>
      <c r="CX1" s="71">
        <v>89</v>
      </c>
      <c r="CY1" s="71">
        <v>90</v>
      </c>
      <c r="CZ1" s="71">
        <v>91</v>
      </c>
      <c r="DA1" s="71">
        <v>92</v>
      </c>
      <c r="DB1" s="71">
        <v>93</v>
      </c>
      <c r="DC1" s="71">
        <v>94</v>
      </c>
      <c r="DD1" s="71">
        <v>95</v>
      </c>
      <c r="DE1" s="71">
        <v>96</v>
      </c>
      <c r="DF1" s="71">
        <v>97</v>
      </c>
      <c r="DG1" s="71">
        <v>98</v>
      </c>
      <c r="DH1" s="71">
        <v>99</v>
      </c>
      <c r="DI1" s="71">
        <v>100</v>
      </c>
      <c r="DJ1" s="90">
        <f>DI1+1</f>
        <v>101</v>
      </c>
      <c r="DL1" s="147" t="s">
        <v>819</v>
      </c>
      <c r="DM1" s="135"/>
      <c r="DN1" s="135"/>
      <c r="DO1" s="135"/>
      <c r="DP1" s="543"/>
      <c r="DQ1" s="529" t="s">
        <v>832</v>
      </c>
      <c r="DR1" s="135"/>
      <c r="DS1" s="542">
        <v>17</v>
      </c>
      <c r="DT1" s="135"/>
    </row>
    <row r="2" spans="1:125" ht="12" customHeight="1">
      <c r="B2" s="526"/>
      <c r="C2" s="526" t="s">
        <v>81</v>
      </c>
      <c r="D2" s="527" t="s">
        <v>830</v>
      </c>
      <c r="E2" s="526" t="s">
        <v>831</v>
      </c>
      <c r="F2" s="526"/>
      <c r="G2" s="528" t="s">
        <v>835</v>
      </c>
      <c r="H2" s="526"/>
      <c r="I2" s="542"/>
      <c r="J2" s="526">
        <f>SUM(J3:J4)</f>
        <v>-657.4</v>
      </c>
      <c r="L2" s="71">
        <v>0</v>
      </c>
      <c r="M2" s="135">
        <v>0</v>
      </c>
      <c r="N2" s="135">
        <v>0</v>
      </c>
      <c r="O2" s="135">
        <v>0</v>
      </c>
      <c r="P2" s="135">
        <v>0</v>
      </c>
      <c r="Q2" s="135">
        <v>0</v>
      </c>
      <c r="R2" s="135">
        <v>0</v>
      </c>
      <c r="S2" s="135">
        <v>0</v>
      </c>
      <c r="T2" s="135">
        <v>0</v>
      </c>
      <c r="U2" s="135">
        <v>0</v>
      </c>
      <c r="V2" s="135">
        <v>0</v>
      </c>
      <c r="W2" s="135">
        <v>0</v>
      </c>
      <c r="X2" s="135">
        <v>0</v>
      </c>
      <c r="Y2" s="135">
        <v>0</v>
      </c>
      <c r="Z2" s="135">
        <v>0</v>
      </c>
      <c r="AA2" s="135">
        <v>0</v>
      </c>
      <c r="AB2" s="135">
        <v>0</v>
      </c>
      <c r="AC2" s="135">
        <v>0</v>
      </c>
      <c r="AD2" s="135">
        <v>0</v>
      </c>
      <c r="AE2" s="135">
        <v>0</v>
      </c>
      <c r="AF2" s="135">
        <v>0</v>
      </c>
      <c r="AG2" s="135">
        <v>0</v>
      </c>
      <c r="AH2" s="135">
        <v>0</v>
      </c>
      <c r="AI2" s="135">
        <v>0</v>
      </c>
      <c r="AJ2" s="135">
        <v>0</v>
      </c>
      <c r="AK2" s="135">
        <v>0</v>
      </c>
      <c r="AL2" s="135">
        <v>0</v>
      </c>
      <c r="AM2" s="135">
        <v>0</v>
      </c>
      <c r="AN2" s="135">
        <v>0</v>
      </c>
      <c r="AO2" s="135">
        <v>0</v>
      </c>
      <c r="AP2" s="135">
        <v>0</v>
      </c>
      <c r="AQ2" s="135">
        <v>0</v>
      </c>
      <c r="AR2" s="135">
        <v>0</v>
      </c>
      <c r="AS2" s="135">
        <v>0</v>
      </c>
      <c r="AT2" s="135">
        <v>0</v>
      </c>
      <c r="AU2" s="135">
        <v>0</v>
      </c>
      <c r="AV2" s="135">
        <v>0</v>
      </c>
      <c r="AW2" s="135">
        <v>0</v>
      </c>
      <c r="AX2" s="135">
        <v>0</v>
      </c>
      <c r="AY2" s="135">
        <v>0</v>
      </c>
      <c r="AZ2" s="135">
        <v>0</v>
      </c>
      <c r="BA2" s="135">
        <v>0</v>
      </c>
      <c r="BB2" s="135">
        <v>0</v>
      </c>
      <c r="BC2" s="135">
        <v>0</v>
      </c>
      <c r="BD2" s="135">
        <v>0</v>
      </c>
      <c r="BE2" s="135">
        <v>1</v>
      </c>
      <c r="BF2" s="135">
        <v>1</v>
      </c>
      <c r="BG2" s="135">
        <v>1</v>
      </c>
      <c r="BH2" s="135">
        <v>1</v>
      </c>
      <c r="BI2" s="135">
        <v>1</v>
      </c>
      <c r="BJ2" s="135">
        <v>1</v>
      </c>
      <c r="BK2" s="135">
        <v>1</v>
      </c>
      <c r="BL2" s="135">
        <v>1</v>
      </c>
      <c r="BM2" s="135">
        <v>1</v>
      </c>
      <c r="BN2" s="135">
        <v>1</v>
      </c>
      <c r="BO2" s="135">
        <v>1</v>
      </c>
      <c r="BP2" s="135">
        <v>1</v>
      </c>
      <c r="BQ2" s="135">
        <v>1</v>
      </c>
      <c r="BR2" s="135">
        <v>0</v>
      </c>
      <c r="BS2" s="135">
        <v>0</v>
      </c>
      <c r="BT2" s="135">
        <v>0</v>
      </c>
      <c r="BU2" s="135">
        <v>0</v>
      </c>
      <c r="BV2" s="135">
        <v>0</v>
      </c>
      <c r="BW2" s="135">
        <v>0</v>
      </c>
      <c r="BX2" s="135">
        <v>0</v>
      </c>
      <c r="BY2" s="135">
        <v>0</v>
      </c>
      <c r="BZ2" s="135">
        <v>0</v>
      </c>
      <c r="CA2" s="135">
        <v>0</v>
      </c>
      <c r="CB2" s="135">
        <v>0</v>
      </c>
      <c r="CC2" s="135">
        <v>0</v>
      </c>
      <c r="CD2" s="135">
        <v>0</v>
      </c>
      <c r="CE2" s="135">
        <v>0</v>
      </c>
      <c r="CF2" s="135">
        <v>0</v>
      </c>
      <c r="CG2" s="135">
        <v>0</v>
      </c>
      <c r="CH2" s="135">
        <v>0</v>
      </c>
      <c r="CI2" s="135">
        <v>0</v>
      </c>
      <c r="CJ2" s="135">
        <v>0</v>
      </c>
      <c r="CK2" s="135">
        <v>0</v>
      </c>
      <c r="CL2" s="135">
        <v>0</v>
      </c>
      <c r="CM2" s="135">
        <v>0</v>
      </c>
      <c r="CN2" s="135">
        <v>0</v>
      </c>
      <c r="CO2" s="135">
        <v>0</v>
      </c>
      <c r="CP2" s="135">
        <v>0</v>
      </c>
      <c r="CQ2" s="135">
        <v>0</v>
      </c>
      <c r="CR2" s="135">
        <v>0</v>
      </c>
      <c r="CS2" s="135">
        <v>0</v>
      </c>
      <c r="CT2" s="135">
        <v>0</v>
      </c>
      <c r="CU2" s="135">
        <v>0</v>
      </c>
      <c r="CV2" s="135">
        <v>0</v>
      </c>
      <c r="CW2" s="135">
        <v>0</v>
      </c>
      <c r="CX2" s="135">
        <v>0</v>
      </c>
      <c r="CY2" s="135">
        <v>0</v>
      </c>
      <c r="CZ2" s="135">
        <v>0</v>
      </c>
      <c r="DA2" s="135">
        <v>0</v>
      </c>
      <c r="DB2" s="135">
        <v>0</v>
      </c>
      <c r="DC2" s="135">
        <v>0</v>
      </c>
      <c r="DD2" s="135">
        <v>0</v>
      </c>
      <c r="DE2" s="135">
        <v>0</v>
      </c>
      <c r="DF2" s="135">
        <v>0</v>
      </c>
      <c r="DG2" s="135">
        <v>0</v>
      </c>
      <c r="DH2" s="135">
        <v>0</v>
      </c>
      <c r="DI2" s="135">
        <v>0</v>
      </c>
      <c r="DL2" s="526"/>
      <c r="DM2" s="526" t="s">
        <v>81</v>
      </c>
      <c r="DN2" s="527" t="s">
        <v>830</v>
      </c>
      <c r="DO2" s="526" t="s">
        <v>831</v>
      </c>
      <c r="DP2" s="526"/>
      <c r="DQ2" s="528" t="s">
        <v>835</v>
      </c>
      <c r="DR2" s="526"/>
      <c r="DS2" s="542"/>
      <c r="DT2" s="526"/>
    </row>
    <row r="3" spans="1:125" ht="12" customHeight="1">
      <c r="B3" s="136">
        <v>0</v>
      </c>
      <c r="C3" s="136">
        <v>0.15</v>
      </c>
      <c r="D3" s="136">
        <v>-514.5</v>
      </c>
      <c r="E3" s="136">
        <v>9.14</v>
      </c>
      <c r="F3" s="136" t="s">
        <v>818</v>
      </c>
      <c r="G3" s="136">
        <v>2</v>
      </c>
      <c r="H3" s="136"/>
      <c r="I3" s="542"/>
      <c r="J3" s="136">
        <v>-142.9</v>
      </c>
      <c r="L3" s="71">
        <v>1</v>
      </c>
      <c r="M3" s="135">
        <v>0</v>
      </c>
      <c r="N3" s="135">
        <v>0</v>
      </c>
      <c r="O3" s="135">
        <v>0</v>
      </c>
      <c r="P3" s="135">
        <v>0</v>
      </c>
      <c r="Q3" s="135">
        <v>0</v>
      </c>
      <c r="R3" s="135">
        <v>0</v>
      </c>
      <c r="S3" s="135">
        <v>0</v>
      </c>
      <c r="T3" s="135">
        <v>0</v>
      </c>
      <c r="U3" s="135">
        <v>0</v>
      </c>
      <c r="V3" s="135">
        <v>0</v>
      </c>
      <c r="W3" s="135">
        <v>0</v>
      </c>
      <c r="X3" s="135">
        <v>0</v>
      </c>
      <c r="Y3" s="135">
        <v>0</v>
      </c>
      <c r="Z3" s="135">
        <v>0</v>
      </c>
      <c r="AA3" s="135">
        <v>0</v>
      </c>
      <c r="AB3" s="135">
        <v>0</v>
      </c>
      <c r="AC3" s="135">
        <v>0</v>
      </c>
      <c r="AD3" s="135">
        <v>0</v>
      </c>
      <c r="AE3" s="135">
        <v>0</v>
      </c>
      <c r="AF3" s="135">
        <v>0</v>
      </c>
      <c r="AG3" s="135">
        <v>0</v>
      </c>
      <c r="AH3" s="135">
        <v>0</v>
      </c>
      <c r="AI3" s="135">
        <v>0</v>
      </c>
      <c r="AJ3" s="135">
        <v>0</v>
      </c>
      <c r="AK3" s="135">
        <v>0</v>
      </c>
      <c r="AL3" s="135">
        <v>0</v>
      </c>
      <c r="AM3" s="135">
        <v>0</v>
      </c>
      <c r="AN3" s="135">
        <v>0</v>
      </c>
      <c r="AO3" s="135">
        <v>0</v>
      </c>
      <c r="AP3" s="135">
        <v>0</v>
      </c>
      <c r="AQ3" s="135">
        <v>0</v>
      </c>
      <c r="AR3" s="135">
        <v>0</v>
      </c>
      <c r="AS3" s="135">
        <v>0</v>
      </c>
      <c r="AT3" s="135">
        <v>0</v>
      </c>
      <c r="AU3" s="135">
        <v>0</v>
      </c>
      <c r="AV3" s="135">
        <v>0</v>
      </c>
      <c r="AW3" s="135">
        <v>0</v>
      </c>
      <c r="AX3" s="135">
        <v>0</v>
      </c>
      <c r="AY3" s="135">
        <v>0</v>
      </c>
      <c r="AZ3" s="135">
        <v>1</v>
      </c>
      <c r="BA3" s="135">
        <v>1</v>
      </c>
      <c r="BB3" s="135">
        <v>1</v>
      </c>
      <c r="BC3" s="135">
        <v>1</v>
      </c>
      <c r="BD3" s="135">
        <v>1</v>
      </c>
      <c r="BE3" s="135">
        <v>1</v>
      </c>
      <c r="BF3" s="135">
        <v>1</v>
      </c>
      <c r="BG3" s="135">
        <v>1</v>
      </c>
      <c r="BH3" s="135">
        <v>1</v>
      </c>
      <c r="BI3" s="135">
        <v>1</v>
      </c>
      <c r="BJ3" s="135">
        <v>1</v>
      </c>
      <c r="BK3" s="135">
        <v>1</v>
      </c>
      <c r="BL3" s="135">
        <v>1</v>
      </c>
      <c r="BM3" s="135">
        <v>1</v>
      </c>
      <c r="BN3" s="135">
        <v>1</v>
      </c>
      <c r="BO3" s="135">
        <v>1</v>
      </c>
      <c r="BP3" s="135">
        <v>1</v>
      </c>
      <c r="BQ3" s="135">
        <v>1</v>
      </c>
      <c r="BR3" s="135">
        <v>1</v>
      </c>
      <c r="BS3" s="135">
        <v>1</v>
      </c>
      <c r="BT3" s="135">
        <v>1</v>
      </c>
      <c r="BU3" s="135">
        <v>1</v>
      </c>
      <c r="BV3" s="135">
        <v>1</v>
      </c>
      <c r="BW3" s="135">
        <v>0</v>
      </c>
      <c r="BX3" s="135">
        <v>0</v>
      </c>
      <c r="BY3" s="135">
        <v>0</v>
      </c>
      <c r="BZ3" s="135">
        <v>0</v>
      </c>
      <c r="CA3" s="135">
        <v>0</v>
      </c>
      <c r="CB3" s="135">
        <v>0</v>
      </c>
      <c r="CC3" s="135">
        <v>0</v>
      </c>
      <c r="CD3" s="135">
        <v>0</v>
      </c>
      <c r="CE3" s="135">
        <v>0</v>
      </c>
      <c r="CF3" s="135">
        <v>0</v>
      </c>
      <c r="CG3" s="135">
        <v>0</v>
      </c>
      <c r="CH3" s="135">
        <v>0</v>
      </c>
      <c r="CI3" s="135">
        <v>0</v>
      </c>
      <c r="CJ3" s="135">
        <v>0</v>
      </c>
      <c r="CK3" s="135">
        <v>0</v>
      </c>
      <c r="CL3" s="135">
        <v>0</v>
      </c>
      <c r="CM3" s="135">
        <v>0</v>
      </c>
      <c r="CN3" s="135">
        <v>0</v>
      </c>
      <c r="CO3" s="135">
        <v>0</v>
      </c>
      <c r="CP3" s="135">
        <v>0</v>
      </c>
      <c r="CQ3" s="135">
        <v>0</v>
      </c>
      <c r="CR3" s="135">
        <v>0</v>
      </c>
      <c r="CS3" s="135">
        <v>0</v>
      </c>
      <c r="CT3" s="135">
        <v>0</v>
      </c>
      <c r="CU3" s="135">
        <v>0</v>
      </c>
      <c r="CV3" s="135">
        <v>0</v>
      </c>
      <c r="CW3" s="135">
        <v>0</v>
      </c>
      <c r="CX3" s="135">
        <v>0</v>
      </c>
      <c r="CY3" s="135">
        <v>0</v>
      </c>
      <c r="CZ3" s="135">
        <v>0</v>
      </c>
      <c r="DA3" s="135">
        <v>0</v>
      </c>
      <c r="DB3" s="135">
        <v>0</v>
      </c>
      <c r="DC3" s="135">
        <v>0</v>
      </c>
      <c r="DD3" s="135">
        <v>0</v>
      </c>
      <c r="DE3" s="135">
        <v>0</v>
      </c>
      <c r="DF3" s="135">
        <v>0</v>
      </c>
      <c r="DG3" s="135">
        <v>0</v>
      </c>
      <c r="DH3" s="135">
        <v>0</v>
      </c>
      <c r="DI3" s="135">
        <v>0</v>
      </c>
      <c r="DL3" s="136">
        <v>0</v>
      </c>
      <c r="DM3" s="136">
        <v>0.15</v>
      </c>
      <c r="DN3" s="136">
        <v>-514.5</v>
      </c>
      <c r="DO3" s="136">
        <v>9.14</v>
      </c>
      <c r="DP3" s="136" t="s">
        <v>818</v>
      </c>
      <c r="DQ3" s="136">
        <v>2</v>
      </c>
      <c r="DR3" s="136"/>
      <c r="DS3" s="542"/>
      <c r="DT3" s="136"/>
    </row>
    <row r="4" spans="1:125" ht="12" customHeight="1">
      <c r="B4" s="136"/>
      <c r="C4" s="136"/>
      <c r="D4" s="136"/>
      <c r="E4" s="136"/>
      <c r="F4" s="136"/>
      <c r="G4" s="136"/>
      <c r="H4" s="136"/>
      <c r="I4" s="542"/>
      <c r="J4" s="136">
        <v>-514.5</v>
      </c>
      <c r="L4" s="71">
        <v>2</v>
      </c>
      <c r="M4" s="135">
        <v>0</v>
      </c>
      <c r="N4" s="135">
        <v>0</v>
      </c>
      <c r="O4" s="135">
        <v>0</v>
      </c>
      <c r="P4" s="135">
        <v>0</v>
      </c>
      <c r="Q4" s="135">
        <v>0</v>
      </c>
      <c r="R4" s="135">
        <v>0</v>
      </c>
      <c r="S4" s="135">
        <v>0</v>
      </c>
      <c r="T4" s="135">
        <v>0</v>
      </c>
      <c r="U4" s="135">
        <v>0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A4" s="135">
        <v>0</v>
      </c>
      <c r="AB4" s="135">
        <v>0</v>
      </c>
      <c r="AC4" s="135">
        <v>0</v>
      </c>
      <c r="AD4" s="135">
        <v>0</v>
      </c>
      <c r="AE4" s="135">
        <v>0</v>
      </c>
      <c r="AF4" s="135">
        <v>0</v>
      </c>
      <c r="AG4" s="135">
        <v>0</v>
      </c>
      <c r="AH4" s="135">
        <v>0</v>
      </c>
      <c r="AI4" s="135">
        <v>0</v>
      </c>
      <c r="AJ4" s="135">
        <v>0</v>
      </c>
      <c r="AK4" s="135">
        <v>0</v>
      </c>
      <c r="AL4" s="135">
        <v>0</v>
      </c>
      <c r="AM4" s="135">
        <v>0</v>
      </c>
      <c r="AN4" s="135">
        <v>0</v>
      </c>
      <c r="AO4" s="135">
        <v>0</v>
      </c>
      <c r="AP4" s="135">
        <v>0</v>
      </c>
      <c r="AQ4" s="135">
        <v>0</v>
      </c>
      <c r="AR4" s="135">
        <v>0</v>
      </c>
      <c r="AS4" s="135">
        <v>0</v>
      </c>
      <c r="AT4" s="135">
        <v>0</v>
      </c>
      <c r="AU4" s="135">
        <v>0</v>
      </c>
      <c r="AV4" s="135">
        <v>1</v>
      </c>
      <c r="AW4" s="135">
        <v>1</v>
      </c>
      <c r="AX4" s="135">
        <v>1</v>
      </c>
      <c r="AY4" s="135">
        <v>1</v>
      </c>
      <c r="AZ4" s="135">
        <v>1</v>
      </c>
      <c r="BA4" s="135">
        <v>1</v>
      </c>
      <c r="BB4" s="135">
        <v>1</v>
      </c>
      <c r="BC4" s="135">
        <v>1</v>
      </c>
      <c r="BD4" s="135">
        <v>1</v>
      </c>
      <c r="BE4" s="135">
        <v>1</v>
      </c>
      <c r="BF4" s="135">
        <v>1</v>
      </c>
      <c r="BG4" s="135">
        <v>1</v>
      </c>
      <c r="BH4" s="135">
        <v>1</v>
      </c>
      <c r="BI4" s="135">
        <v>1</v>
      </c>
      <c r="BJ4" s="135">
        <v>1</v>
      </c>
      <c r="BK4" s="135">
        <v>1</v>
      </c>
      <c r="BL4" s="135">
        <v>1</v>
      </c>
      <c r="BM4" s="135">
        <v>1</v>
      </c>
      <c r="BN4" s="135">
        <v>1</v>
      </c>
      <c r="BO4" s="135">
        <v>1</v>
      </c>
      <c r="BP4" s="135">
        <v>1</v>
      </c>
      <c r="BQ4" s="135">
        <v>1</v>
      </c>
      <c r="BR4" s="135">
        <v>1</v>
      </c>
      <c r="BS4" s="135">
        <v>1</v>
      </c>
      <c r="BT4" s="135">
        <v>1</v>
      </c>
      <c r="BU4" s="135">
        <v>1</v>
      </c>
      <c r="BV4" s="135">
        <v>1</v>
      </c>
      <c r="BW4" s="135">
        <v>1</v>
      </c>
      <c r="BX4" s="135">
        <v>1</v>
      </c>
      <c r="BY4" s="135">
        <v>1</v>
      </c>
      <c r="BZ4" s="135">
        <v>1</v>
      </c>
      <c r="CA4" s="135">
        <v>0</v>
      </c>
      <c r="CB4" s="135">
        <v>0</v>
      </c>
      <c r="CC4" s="135">
        <v>0</v>
      </c>
      <c r="CD4" s="135">
        <v>0</v>
      </c>
      <c r="CE4" s="135">
        <v>0</v>
      </c>
      <c r="CF4" s="135">
        <v>0</v>
      </c>
      <c r="CG4" s="135">
        <v>0</v>
      </c>
      <c r="CH4" s="135">
        <v>0</v>
      </c>
      <c r="CI4" s="135">
        <v>0</v>
      </c>
      <c r="CJ4" s="135">
        <v>0</v>
      </c>
      <c r="CK4" s="135">
        <v>0</v>
      </c>
      <c r="CL4" s="135">
        <v>0</v>
      </c>
      <c r="CM4" s="135">
        <v>0</v>
      </c>
      <c r="CN4" s="135">
        <v>0</v>
      </c>
      <c r="CO4" s="135">
        <v>0</v>
      </c>
      <c r="CP4" s="135">
        <v>0</v>
      </c>
      <c r="CQ4" s="135">
        <v>0</v>
      </c>
      <c r="CR4" s="135">
        <v>0</v>
      </c>
      <c r="CS4" s="135">
        <v>0</v>
      </c>
      <c r="CT4" s="135">
        <v>0</v>
      </c>
      <c r="CU4" s="135">
        <v>0</v>
      </c>
      <c r="CV4" s="135">
        <v>0</v>
      </c>
      <c r="CW4" s="135">
        <v>0</v>
      </c>
      <c r="CX4" s="135">
        <v>0</v>
      </c>
      <c r="CY4" s="135">
        <v>0</v>
      </c>
      <c r="CZ4" s="135">
        <v>0</v>
      </c>
      <c r="DA4" s="135">
        <v>0</v>
      </c>
      <c r="DB4" s="135">
        <v>0</v>
      </c>
      <c r="DC4" s="135">
        <v>0</v>
      </c>
      <c r="DD4" s="135">
        <v>0</v>
      </c>
      <c r="DE4" s="135">
        <v>0</v>
      </c>
      <c r="DF4" s="135">
        <v>0</v>
      </c>
      <c r="DG4" s="135">
        <v>0</v>
      </c>
      <c r="DH4" s="135">
        <v>0</v>
      </c>
      <c r="DI4" s="135">
        <v>0</v>
      </c>
      <c r="DL4" s="136"/>
      <c r="DM4" s="136"/>
      <c r="DN4" s="136"/>
      <c r="DO4" s="136"/>
      <c r="DP4" s="136"/>
      <c r="DQ4" s="136"/>
      <c r="DR4" s="136"/>
      <c r="DS4" s="542" t="s">
        <v>839</v>
      </c>
      <c r="DT4" s="136"/>
    </row>
    <row r="5" spans="1:125" ht="12" customHeight="1">
      <c r="B5" s="147" t="s">
        <v>820</v>
      </c>
      <c r="C5" s="135"/>
      <c r="E5" s="135" t="s">
        <v>9</v>
      </c>
      <c r="F5" s="135" t="s">
        <v>7</v>
      </c>
      <c r="G5" s="135"/>
      <c r="H5" s="135"/>
      <c r="I5" s="542" t="s">
        <v>818</v>
      </c>
      <c r="J5" s="135"/>
      <c r="L5" s="71">
        <v>3</v>
      </c>
      <c r="M5" s="135">
        <v>0</v>
      </c>
      <c r="N5" s="135">
        <v>0</v>
      </c>
      <c r="O5" s="135">
        <v>0</v>
      </c>
      <c r="P5" s="135">
        <v>0</v>
      </c>
      <c r="Q5" s="135">
        <v>0</v>
      </c>
      <c r="R5" s="135">
        <v>0</v>
      </c>
      <c r="S5" s="135">
        <v>0</v>
      </c>
      <c r="T5" s="135">
        <v>0</v>
      </c>
      <c r="U5" s="135">
        <v>0</v>
      </c>
      <c r="V5" s="135">
        <v>0</v>
      </c>
      <c r="W5" s="135">
        <v>0</v>
      </c>
      <c r="X5" s="135">
        <v>0</v>
      </c>
      <c r="Y5" s="135">
        <v>0</v>
      </c>
      <c r="Z5" s="135">
        <v>0</v>
      </c>
      <c r="AA5" s="135">
        <v>0</v>
      </c>
      <c r="AB5" s="135">
        <v>0</v>
      </c>
      <c r="AC5" s="135">
        <v>0</v>
      </c>
      <c r="AD5" s="135">
        <v>0</v>
      </c>
      <c r="AE5" s="135">
        <v>0</v>
      </c>
      <c r="AF5" s="135">
        <v>0</v>
      </c>
      <c r="AG5" s="135">
        <v>0</v>
      </c>
      <c r="AH5" s="135">
        <v>0</v>
      </c>
      <c r="AI5" s="135">
        <v>0</v>
      </c>
      <c r="AJ5" s="135">
        <v>0</v>
      </c>
      <c r="AK5" s="135">
        <v>0</v>
      </c>
      <c r="AL5" s="135">
        <v>0</v>
      </c>
      <c r="AM5" s="135">
        <v>0</v>
      </c>
      <c r="AN5" s="135">
        <v>0</v>
      </c>
      <c r="AO5" s="135">
        <v>0</v>
      </c>
      <c r="AP5" s="135">
        <v>0</v>
      </c>
      <c r="AQ5" s="135">
        <v>0</v>
      </c>
      <c r="AR5" s="135">
        <v>0</v>
      </c>
      <c r="AS5" s="135">
        <v>1</v>
      </c>
      <c r="AT5" s="135">
        <v>1</v>
      </c>
      <c r="AU5" s="135">
        <v>1</v>
      </c>
      <c r="AV5" s="135">
        <v>1</v>
      </c>
      <c r="AW5" s="135">
        <v>1</v>
      </c>
      <c r="AX5" s="135">
        <v>1</v>
      </c>
      <c r="AY5" s="135">
        <v>1</v>
      </c>
      <c r="AZ5" s="135">
        <v>1</v>
      </c>
      <c r="BA5" s="135">
        <v>1</v>
      </c>
      <c r="BB5" s="135">
        <v>1</v>
      </c>
      <c r="BC5" s="135">
        <v>1</v>
      </c>
      <c r="BD5" s="135">
        <v>1</v>
      </c>
      <c r="BE5" s="135">
        <v>1</v>
      </c>
      <c r="BF5" s="135">
        <v>1</v>
      </c>
      <c r="BG5" s="135">
        <v>1</v>
      </c>
      <c r="BH5" s="135">
        <v>1</v>
      </c>
      <c r="BI5" s="135">
        <v>1</v>
      </c>
      <c r="BJ5" s="135">
        <v>1</v>
      </c>
      <c r="BK5" s="135">
        <v>1</v>
      </c>
      <c r="BL5" s="135">
        <v>1</v>
      </c>
      <c r="BM5" s="135">
        <v>1</v>
      </c>
      <c r="BN5" s="135">
        <v>1</v>
      </c>
      <c r="BO5" s="135">
        <v>1</v>
      </c>
      <c r="BP5" s="135">
        <v>1</v>
      </c>
      <c r="BQ5" s="135">
        <v>1</v>
      </c>
      <c r="BR5" s="135">
        <v>1</v>
      </c>
      <c r="BS5" s="135">
        <v>1</v>
      </c>
      <c r="BT5" s="135">
        <v>1</v>
      </c>
      <c r="BU5" s="135">
        <v>1</v>
      </c>
      <c r="BV5" s="135">
        <v>1</v>
      </c>
      <c r="BW5" s="135">
        <v>1</v>
      </c>
      <c r="BX5" s="135">
        <v>1</v>
      </c>
      <c r="BY5" s="135">
        <v>1</v>
      </c>
      <c r="BZ5" s="135">
        <v>1</v>
      </c>
      <c r="CA5" s="135">
        <v>1</v>
      </c>
      <c r="CB5" s="135">
        <v>1</v>
      </c>
      <c r="CC5" s="135">
        <v>1</v>
      </c>
      <c r="CD5" s="135">
        <v>0</v>
      </c>
      <c r="CE5" s="135">
        <v>0</v>
      </c>
      <c r="CF5" s="135">
        <v>0</v>
      </c>
      <c r="CG5" s="135">
        <v>0</v>
      </c>
      <c r="CH5" s="135">
        <v>0</v>
      </c>
      <c r="CI5" s="135">
        <v>0</v>
      </c>
      <c r="CJ5" s="135">
        <v>0</v>
      </c>
      <c r="CK5" s="135">
        <v>0</v>
      </c>
      <c r="CL5" s="135">
        <v>0</v>
      </c>
      <c r="CM5" s="135">
        <v>0</v>
      </c>
      <c r="CN5" s="135">
        <v>0</v>
      </c>
      <c r="CO5" s="135">
        <v>0</v>
      </c>
      <c r="CP5" s="135">
        <v>0</v>
      </c>
      <c r="CQ5" s="135">
        <v>0</v>
      </c>
      <c r="CR5" s="135">
        <v>0</v>
      </c>
      <c r="CS5" s="135">
        <v>0</v>
      </c>
      <c r="CT5" s="135">
        <v>0</v>
      </c>
      <c r="CU5" s="135">
        <v>0</v>
      </c>
      <c r="CV5" s="135">
        <v>0</v>
      </c>
      <c r="CW5" s="135">
        <v>0</v>
      </c>
      <c r="CX5" s="135">
        <v>0</v>
      </c>
      <c r="CY5" s="135">
        <v>0</v>
      </c>
      <c r="CZ5" s="135">
        <v>0</v>
      </c>
      <c r="DA5" s="135">
        <v>0</v>
      </c>
      <c r="DB5" s="135">
        <v>0</v>
      </c>
      <c r="DC5" s="135">
        <v>0</v>
      </c>
      <c r="DD5" s="135">
        <v>0</v>
      </c>
      <c r="DE5" s="135">
        <v>0</v>
      </c>
      <c r="DF5" s="135">
        <v>0</v>
      </c>
      <c r="DG5" s="135">
        <v>0</v>
      </c>
      <c r="DH5" s="135">
        <v>0</v>
      </c>
      <c r="DI5" s="135">
        <v>0</v>
      </c>
      <c r="DL5" s="147" t="s">
        <v>820</v>
      </c>
      <c r="DM5" s="135"/>
      <c r="DO5" s="135" t="s">
        <v>9</v>
      </c>
      <c r="DP5" s="135" t="s">
        <v>7</v>
      </c>
      <c r="DQ5" s="135"/>
      <c r="DR5" s="135"/>
      <c r="DS5" s="542" t="s">
        <v>838</v>
      </c>
      <c r="DT5" s="135"/>
      <c r="DU5" s="214">
        <f>DS8+DS7</f>
        <v>557.36119999999903</v>
      </c>
    </row>
    <row r="6" spans="1:125" ht="12" customHeight="1">
      <c r="B6" s="526"/>
      <c r="C6" s="526" t="s">
        <v>834</v>
      </c>
      <c r="D6" s="182" t="s">
        <v>833</v>
      </c>
      <c r="E6" s="530" t="s">
        <v>827</v>
      </c>
      <c r="F6" s="530" t="s">
        <v>828</v>
      </c>
      <c r="G6" s="531" t="s">
        <v>829</v>
      </c>
      <c r="H6" s="527" t="s">
        <v>830</v>
      </c>
      <c r="I6" s="542"/>
      <c r="J6" s="526"/>
      <c r="L6" s="71">
        <v>4</v>
      </c>
      <c r="M6" s="135">
        <v>0</v>
      </c>
      <c r="N6" s="135">
        <v>0</v>
      </c>
      <c r="O6" s="135">
        <v>0</v>
      </c>
      <c r="P6" s="135">
        <v>0</v>
      </c>
      <c r="Q6" s="135">
        <v>0</v>
      </c>
      <c r="R6" s="135">
        <v>0</v>
      </c>
      <c r="S6" s="135">
        <v>0</v>
      </c>
      <c r="T6" s="135">
        <v>0</v>
      </c>
      <c r="U6" s="135">
        <v>0</v>
      </c>
      <c r="V6" s="135">
        <v>0</v>
      </c>
      <c r="W6" s="135">
        <v>0</v>
      </c>
      <c r="X6" s="135">
        <v>0</v>
      </c>
      <c r="Y6" s="135">
        <v>0</v>
      </c>
      <c r="Z6" s="135">
        <v>0</v>
      </c>
      <c r="AA6" s="135">
        <v>0</v>
      </c>
      <c r="AB6" s="135">
        <v>0</v>
      </c>
      <c r="AC6" s="135">
        <v>0</v>
      </c>
      <c r="AD6" s="135">
        <v>0</v>
      </c>
      <c r="AE6" s="135">
        <v>0</v>
      </c>
      <c r="AF6" s="135">
        <v>0</v>
      </c>
      <c r="AG6" s="135">
        <v>0</v>
      </c>
      <c r="AH6" s="135">
        <v>0</v>
      </c>
      <c r="AI6" s="135">
        <v>0</v>
      </c>
      <c r="AJ6" s="135">
        <v>0</v>
      </c>
      <c r="AK6" s="135">
        <v>0</v>
      </c>
      <c r="AL6" s="135">
        <v>0</v>
      </c>
      <c r="AM6" s="135">
        <v>0</v>
      </c>
      <c r="AN6" s="135">
        <v>0</v>
      </c>
      <c r="AO6" s="135">
        <v>0</v>
      </c>
      <c r="AP6" s="135">
        <v>0</v>
      </c>
      <c r="AQ6" s="135">
        <v>1</v>
      </c>
      <c r="AR6" s="135">
        <v>1</v>
      </c>
      <c r="AS6" s="135">
        <v>1</v>
      </c>
      <c r="AT6" s="135">
        <v>1</v>
      </c>
      <c r="AU6" s="135">
        <v>1</v>
      </c>
      <c r="AV6" s="135">
        <v>1</v>
      </c>
      <c r="AW6" s="135">
        <v>1</v>
      </c>
      <c r="AX6" s="135">
        <v>1</v>
      </c>
      <c r="AY6" s="135">
        <v>1</v>
      </c>
      <c r="AZ6" s="135">
        <v>1</v>
      </c>
      <c r="BA6" s="135">
        <v>1</v>
      </c>
      <c r="BB6" s="135">
        <v>1</v>
      </c>
      <c r="BC6" s="135">
        <v>1</v>
      </c>
      <c r="BD6" s="135">
        <v>1</v>
      </c>
      <c r="BE6" s="135">
        <v>1</v>
      </c>
      <c r="BF6" s="135">
        <v>1</v>
      </c>
      <c r="BG6" s="135">
        <v>1</v>
      </c>
      <c r="BH6" s="135">
        <v>1</v>
      </c>
      <c r="BI6" s="135">
        <v>1</v>
      </c>
      <c r="BJ6" s="135">
        <v>1</v>
      </c>
      <c r="BK6" s="135">
        <v>1</v>
      </c>
      <c r="BL6" s="135">
        <v>1</v>
      </c>
      <c r="BM6" s="135">
        <v>1</v>
      </c>
      <c r="BN6" s="135">
        <v>1</v>
      </c>
      <c r="BO6" s="135">
        <v>1</v>
      </c>
      <c r="BP6" s="135">
        <v>1</v>
      </c>
      <c r="BQ6" s="135">
        <v>1</v>
      </c>
      <c r="BR6" s="135">
        <v>1</v>
      </c>
      <c r="BS6" s="135">
        <v>1</v>
      </c>
      <c r="BT6" s="135">
        <v>1</v>
      </c>
      <c r="BU6" s="135">
        <v>1</v>
      </c>
      <c r="BV6" s="135">
        <v>1</v>
      </c>
      <c r="BW6" s="135">
        <v>1</v>
      </c>
      <c r="BX6" s="135">
        <v>1</v>
      </c>
      <c r="BY6" s="135">
        <v>1</v>
      </c>
      <c r="BZ6" s="135">
        <v>1</v>
      </c>
      <c r="CA6" s="135">
        <v>1</v>
      </c>
      <c r="CB6" s="135">
        <v>1</v>
      </c>
      <c r="CC6" s="135">
        <v>1</v>
      </c>
      <c r="CD6" s="135">
        <v>1</v>
      </c>
      <c r="CE6" s="135">
        <v>1</v>
      </c>
      <c r="CF6" s="135">
        <v>0</v>
      </c>
      <c r="CG6" s="135">
        <v>0</v>
      </c>
      <c r="CH6" s="135">
        <v>0</v>
      </c>
      <c r="CI6" s="135">
        <v>0</v>
      </c>
      <c r="CJ6" s="135">
        <v>0</v>
      </c>
      <c r="CK6" s="135">
        <v>0</v>
      </c>
      <c r="CL6" s="135">
        <v>0</v>
      </c>
      <c r="CM6" s="135">
        <v>0</v>
      </c>
      <c r="CN6" s="135">
        <v>0</v>
      </c>
      <c r="CO6" s="135">
        <v>0</v>
      </c>
      <c r="CP6" s="135">
        <v>0</v>
      </c>
      <c r="CQ6" s="135">
        <v>0</v>
      </c>
      <c r="CR6" s="135">
        <v>0</v>
      </c>
      <c r="CS6" s="135">
        <v>0</v>
      </c>
      <c r="CT6" s="135">
        <v>0</v>
      </c>
      <c r="CU6" s="135">
        <v>0</v>
      </c>
      <c r="CV6" s="135">
        <v>0</v>
      </c>
      <c r="CW6" s="135">
        <v>0</v>
      </c>
      <c r="CX6" s="135">
        <v>0</v>
      </c>
      <c r="CY6" s="135">
        <v>0</v>
      </c>
      <c r="CZ6" s="135">
        <v>0</v>
      </c>
      <c r="DA6" s="135">
        <v>0</v>
      </c>
      <c r="DB6" s="135">
        <v>0</v>
      </c>
      <c r="DC6" s="135">
        <v>0</v>
      </c>
      <c r="DD6" s="135">
        <v>0</v>
      </c>
      <c r="DE6" s="135">
        <v>0</v>
      </c>
      <c r="DF6" s="135">
        <v>0</v>
      </c>
      <c r="DG6" s="135">
        <v>0</v>
      </c>
      <c r="DH6" s="135">
        <v>0</v>
      </c>
      <c r="DI6" s="135">
        <v>0</v>
      </c>
      <c r="DL6" s="526"/>
      <c r="DM6" s="526" t="s">
        <v>834</v>
      </c>
      <c r="DN6" s="182" t="s">
        <v>833</v>
      </c>
      <c r="DO6" s="530" t="s">
        <v>827</v>
      </c>
      <c r="DP6" s="530" t="s">
        <v>828</v>
      </c>
      <c r="DQ6" s="531" t="s">
        <v>829</v>
      </c>
      <c r="DR6" s="527" t="s">
        <v>830</v>
      </c>
      <c r="DS6" s="542"/>
      <c r="DT6" s="526"/>
    </row>
    <row r="7" spans="1:125" ht="12" customHeight="1">
      <c r="A7" s="82" t="s">
        <v>814</v>
      </c>
      <c r="B7" s="532">
        <v>0</v>
      </c>
      <c r="C7" s="532">
        <v>0</v>
      </c>
      <c r="D7" s="533">
        <v>0</v>
      </c>
      <c r="E7" s="532">
        <v>50</v>
      </c>
      <c r="F7" s="532">
        <v>50</v>
      </c>
      <c r="G7" s="534">
        <v>-50</v>
      </c>
      <c r="H7" s="532">
        <v>-514.5</v>
      </c>
      <c r="I7" s="541">
        <v>-999</v>
      </c>
      <c r="J7" s="532">
        <v>-999</v>
      </c>
      <c r="K7" s="287" t="str">
        <f>_xlfn.CONCAT(F7+1,",",E7+1)</f>
        <v>51,51</v>
      </c>
      <c r="L7" s="71">
        <v>5</v>
      </c>
      <c r="M7" s="135">
        <v>0</v>
      </c>
      <c r="N7" s="135">
        <v>0</v>
      </c>
      <c r="O7" s="135">
        <v>0</v>
      </c>
      <c r="P7" s="135">
        <v>0</v>
      </c>
      <c r="Q7" s="135">
        <v>0</v>
      </c>
      <c r="R7" s="135">
        <v>0</v>
      </c>
      <c r="S7" s="135">
        <v>0</v>
      </c>
      <c r="T7" s="135">
        <v>0</v>
      </c>
      <c r="U7" s="135">
        <v>0</v>
      </c>
      <c r="V7" s="135">
        <v>0</v>
      </c>
      <c r="W7" s="135">
        <v>0</v>
      </c>
      <c r="X7" s="135">
        <v>0</v>
      </c>
      <c r="Y7" s="135">
        <v>0</v>
      </c>
      <c r="Z7" s="135">
        <v>0</v>
      </c>
      <c r="AA7" s="135">
        <v>0</v>
      </c>
      <c r="AB7" s="135">
        <v>0</v>
      </c>
      <c r="AC7" s="135">
        <v>0</v>
      </c>
      <c r="AD7" s="135">
        <v>0</v>
      </c>
      <c r="AE7" s="135">
        <v>0</v>
      </c>
      <c r="AF7" s="135">
        <v>0</v>
      </c>
      <c r="AG7" s="135">
        <v>0</v>
      </c>
      <c r="AH7" s="135">
        <v>0</v>
      </c>
      <c r="AI7" s="135">
        <v>0</v>
      </c>
      <c r="AJ7" s="135">
        <v>0</v>
      </c>
      <c r="AK7" s="135">
        <v>0</v>
      </c>
      <c r="AL7" s="135">
        <v>0</v>
      </c>
      <c r="AM7" s="135">
        <v>0</v>
      </c>
      <c r="AN7" s="135">
        <v>0</v>
      </c>
      <c r="AO7" s="135">
        <v>1</v>
      </c>
      <c r="AP7" s="135">
        <v>1</v>
      </c>
      <c r="AQ7" s="135">
        <v>1</v>
      </c>
      <c r="AR7" s="135">
        <v>1</v>
      </c>
      <c r="AS7" s="135">
        <v>1</v>
      </c>
      <c r="AT7" s="135">
        <v>1</v>
      </c>
      <c r="AU7" s="135">
        <v>1</v>
      </c>
      <c r="AV7" s="135">
        <v>1</v>
      </c>
      <c r="AW7" s="135">
        <v>1</v>
      </c>
      <c r="AX7" s="135">
        <v>1</v>
      </c>
      <c r="AY7" s="135">
        <v>1</v>
      </c>
      <c r="AZ7" s="135">
        <v>1</v>
      </c>
      <c r="BA7" s="135">
        <v>1</v>
      </c>
      <c r="BB7" s="135">
        <v>1</v>
      </c>
      <c r="BC7" s="135">
        <v>1</v>
      </c>
      <c r="BD7" s="135">
        <v>1</v>
      </c>
      <c r="BE7" s="135">
        <v>1</v>
      </c>
      <c r="BF7" s="135">
        <v>1</v>
      </c>
      <c r="BG7" s="135">
        <v>1</v>
      </c>
      <c r="BH7" s="135">
        <v>1</v>
      </c>
      <c r="BI7" s="135">
        <v>1</v>
      </c>
      <c r="BJ7" s="135">
        <v>1</v>
      </c>
      <c r="BK7" s="135">
        <v>1</v>
      </c>
      <c r="BL7" s="135">
        <v>1</v>
      </c>
      <c r="BM7" s="135">
        <v>1</v>
      </c>
      <c r="BN7" s="135">
        <v>1</v>
      </c>
      <c r="BO7" s="135">
        <v>1</v>
      </c>
      <c r="BP7" s="135">
        <v>1</v>
      </c>
      <c r="BQ7" s="135">
        <v>1</v>
      </c>
      <c r="BR7" s="135">
        <v>1</v>
      </c>
      <c r="BS7" s="135">
        <v>1</v>
      </c>
      <c r="BT7" s="135">
        <v>1</v>
      </c>
      <c r="BU7" s="135">
        <v>1</v>
      </c>
      <c r="BV7" s="135">
        <v>1</v>
      </c>
      <c r="BW7" s="135">
        <v>1</v>
      </c>
      <c r="BX7" s="135">
        <v>1</v>
      </c>
      <c r="BY7" s="135">
        <v>1</v>
      </c>
      <c r="BZ7" s="135">
        <v>1</v>
      </c>
      <c r="CA7" s="135">
        <v>1</v>
      </c>
      <c r="CB7" s="135">
        <v>1</v>
      </c>
      <c r="CC7" s="135">
        <v>1</v>
      </c>
      <c r="CD7" s="135">
        <v>1</v>
      </c>
      <c r="CE7" s="135">
        <v>1</v>
      </c>
      <c r="CF7" s="135">
        <v>1</v>
      </c>
      <c r="CG7" s="135">
        <v>1</v>
      </c>
      <c r="CH7" s="135">
        <v>0</v>
      </c>
      <c r="CI7" s="135">
        <v>0</v>
      </c>
      <c r="CJ7" s="135">
        <v>0</v>
      </c>
      <c r="CK7" s="135">
        <v>0</v>
      </c>
      <c r="CL7" s="135">
        <v>0</v>
      </c>
      <c r="CM7" s="135">
        <v>0</v>
      </c>
      <c r="CN7" s="135">
        <v>0</v>
      </c>
      <c r="CO7" s="135">
        <v>0</v>
      </c>
      <c r="CP7" s="135">
        <v>0</v>
      </c>
      <c r="CQ7" s="135">
        <v>0</v>
      </c>
      <c r="CR7" s="135">
        <v>0</v>
      </c>
      <c r="CS7" s="135">
        <v>0</v>
      </c>
      <c r="CT7" s="135">
        <v>0</v>
      </c>
      <c r="CU7" s="135">
        <v>0</v>
      </c>
      <c r="CV7" s="135">
        <v>0</v>
      </c>
      <c r="CW7" s="135">
        <v>0</v>
      </c>
      <c r="CX7" s="135">
        <v>0</v>
      </c>
      <c r="CY7" s="135">
        <v>0</v>
      </c>
      <c r="CZ7" s="135">
        <v>0</v>
      </c>
      <c r="DA7" s="135">
        <v>0</v>
      </c>
      <c r="DB7" s="135">
        <v>0</v>
      </c>
      <c r="DC7" s="135">
        <v>0</v>
      </c>
      <c r="DD7" s="135">
        <v>0</v>
      </c>
      <c r="DE7" s="135">
        <v>0</v>
      </c>
      <c r="DF7" s="135">
        <v>0</v>
      </c>
      <c r="DG7" s="135">
        <v>0</v>
      </c>
      <c r="DH7" s="135">
        <v>0</v>
      </c>
      <c r="DI7" s="135">
        <v>0</v>
      </c>
      <c r="DK7" s="82" t="s">
        <v>814</v>
      </c>
      <c r="DL7" s="532">
        <v>0</v>
      </c>
      <c r="DM7" s="532">
        <v>0</v>
      </c>
      <c r="DN7" s="533">
        <v>0</v>
      </c>
      <c r="DO7" s="532">
        <v>50</v>
      </c>
      <c r="DP7" s="532">
        <v>50</v>
      </c>
      <c r="DQ7" s="534">
        <v>-50</v>
      </c>
      <c r="DR7" s="532">
        <v>-514.5</v>
      </c>
      <c r="DS7" s="541">
        <v>111.3763</v>
      </c>
      <c r="DT7" s="532">
        <v>-999</v>
      </c>
      <c r="DU7" s="287" t="str">
        <f>_xlfn.CONCAT(DP7+1,",",DO7+1)</f>
        <v>51,51</v>
      </c>
    </row>
    <row r="8" spans="1:125" ht="12" customHeight="1">
      <c r="A8" s="82" t="s">
        <v>815</v>
      </c>
      <c r="B8" s="532">
        <v>0</v>
      </c>
      <c r="C8" s="532">
        <v>1</v>
      </c>
      <c r="D8" s="533">
        <v>1</v>
      </c>
      <c r="E8" s="532">
        <v>50</v>
      </c>
      <c r="F8" s="532">
        <v>50</v>
      </c>
      <c r="G8" s="534">
        <v>-50</v>
      </c>
      <c r="H8" s="532">
        <v>-514.5</v>
      </c>
      <c r="I8" s="541">
        <v>-999</v>
      </c>
      <c r="J8" s="532">
        <v>-999</v>
      </c>
      <c r="K8" s="287" t="str">
        <f>_xlfn.CONCAT(F8+1,",",E8+1)</f>
        <v>51,51</v>
      </c>
      <c r="L8" s="71">
        <v>6</v>
      </c>
      <c r="M8" s="135">
        <v>0</v>
      </c>
      <c r="N8" s="135">
        <v>0</v>
      </c>
      <c r="O8" s="135">
        <v>0</v>
      </c>
      <c r="P8" s="135">
        <v>0</v>
      </c>
      <c r="Q8" s="135">
        <v>0</v>
      </c>
      <c r="R8" s="135">
        <v>0</v>
      </c>
      <c r="S8" s="135">
        <v>0</v>
      </c>
      <c r="T8" s="135">
        <v>0</v>
      </c>
      <c r="U8" s="135">
        <v>0</v>
      </c>
      <c r="V8" s="135">
        <v>0</v>
      </c>
      <c r="W8" s="135">
        <v>0</v>
      </c>
      <c r="X8" s="135">
        <v>0</v>
      </c>
      <c r="Y8" s="135">
        <v>0</v>
      </c>
      <c r="Z8" s="135">
        <v>0</v>
      </c>
      <c r="AA8" s="135">
        <v>0</v>
      </c>
      <c r="AB8" s="135">
        <v>0</v>
      </c>
      <c r="AC8" s="135">
        <v>0</v>
      </c>
      <c r="AD8" s="135">
        <v>0</v>
      </c>
      <c r="AE8" s="135">
        <v>0</v>
      </c>
      <c r="AF8" s="135">
        <v>0</v>
      </c>
      <c r="AG8" s="135">
        <v>0</v>
      </c>
      <c r="AH8" s="135">
        <v>0</v>
      </c>
      <c r="AI8" s="135">
        <v>0</v>
      </c>
      <c r="AJ8" s="135">
        <v>0</v>
      </c>
      <c r="AK8" s="135">
        <v>0</v>
      </c>
      <c r="AL8" s="135">
        <v>0</v>
      </c>
      <c r="AM8" s="135">
        <v>1</v>
      </c>
      <c r="AN8" s="135">
        <v>1</v>
      </c>
      <c r="AO8" s="135">
        <v>1</v>
      </c>
      <c r="AP8" s="135">
        <v>1</v>
      </c>
      <c r="AQ8" s="135">
        <v>1</v>
      </c>
      <c r="AR8" s="135">
        <v>1</v>
      </c>
      <c r="AS8" s="135">
        <v>1</v>
      </c>
      <c r="AT8" s="135">
        <v>1</v>
      </c>
      <c r="AU8" s="135">
        <v>1</v>
      </c>
      <c r="AV8" s="135">
        <v>1</v>
      </c>
      <c r="AW8" s="135">
        <v>1</v>
      </c>
      <c r="AX8" s="135">
        <v>1</v>
      </c>
      <c r="AY8" s="135">
        <v>1</v>
      </c>
      <c r="AZ8" s="135">
        <v>1</v>
      </c>
      <c r="BA8" s="135">
        <v>1</v>
      </c>
      <c r="BB8" s="135">
        <v>1</v>
      </c>
      <c r="BC8" s="135">
        <v>1</v>
      </c>
      <c r="BD8" s="135">
        <v>1</v>
      </c>
      <c r="BE8" s="135">
        <v>1</v>
      </c>
      <c r="BF8" s="135">
        <v>1</v>
      </c>
      <c r="BG8" s="135">
        <v>1</v>
      </c>
      <c r="BH8" s="135">
        <v>1</v>
      </c>
      <c r="BI8" s="135">
        <v>1</v>
      </c>
      <c r="BJ8" s="135">
        <v>1</v>
      </c>
      <c r="BK8" s="135">
        <v>1</v>
      </c>
      <c r="BL8" s="135">
        <v>1</v>
      </c>
      <c r="BM8" s="135">
        <v>1</v>
      </c>
      <c r="BN8" s="135">
        <v>1</v>
      </c>
      <c r="BO8" s="135">
        <v>1</v>
      </c>
      <c r="BP8" s="135">
        <v>1</v>
      </c>
      <c r="BQ8" s="135">
        <v>1</v>
      </c>
      <c r="BR8" s="135">
        <v>1</v>
      </c>
      <c r="BS8" s="135">
        <v>1</v>
      </c>
      <c r="BT8" s="135">
        <v>1</v>
      </c>
      <c r="BU8" s="135">
        <v>1</v>
      </c>
      <c r="BV8" s="135">
        <v>1</v>
      </c>
      <c r="BW8" s="135">
        <v>1</v>
      </c>
      <c r="BX8" s="135">
        <v>1</v>
      </c>
      <c r="BY8" s="135">
        <v>1</v>
      </c>
      <c r="BZ8" s="135">
        <v>1</v>
      </c>
      <c r="CA8" s="135">
        <v>1</v>
      </c>
      <c r="CB8" s="135">
        <v>1</v>
      </c>
      <c r="CC8" s="135">
        <v>1</v>
      </c>
      <c r="CD8" s="135">
        <v>1</v>
      </c>
      <c r="CE8" s="135">
        <v>1</v>
      </c>
      <c r="CF8" s="135">
        <v>1</v>
      </c>
      <c r="CG8" s="135">
        <v>1</v>
      </c>
      <c r="CH8" s="135">
        <v>1</v>
      </c>
      <c r="CI8" s="135">
        <v>1</v>
      </c>
      <c r="CJ8" s="135">
        <v>0</v>
      </c>
      <c r="CK8" s="135">
        <v>0</v>
      </c>
      <c r="CL8" s="135">
        <v>0</v>
      </c>
      <c r="CM8" s="135">
        <v>0</v>
      </c>
      <c r="CN8" s="135">
        <v>0</v>
      </c>
      <c r="CO8" s="135">
        <v>0</v>
      </c>
      <c r="CP8" s="135">
        <v>0</v>
      </c>
      <c r="CQ8" s="135">
        <v>0</v>
      </c>
      <c r="CR8" s="135">
        <v>0</v>
      </c>
      <c r="CS8" s="135">
        <v>0</v>
      </c>
      <c r="CT8" s="135">
        <v>0</v>
      </c>
      <c r="CU8" s="135">
        <v>0</v>
      </c>
      <c r="CV8" s="135">
        <v>0</v>
      </c>
      <c r="CW8" s="135">
        <v>0</v>
      </c>
      <c r="CX8" s="135">
        <v>0</v>
      </c>
      <c r="CY8" s="135">
        <v>0</v>
      </c>
      <c r="CZ8" s="135">
        <v>0</v>
      </c>
      <c r="DA8" s="135">
        <v>0</v>
      </c>
      <c r="DB8" s="135">
        <v>0</v>
      </c>
      <c r="DC8" s="135">
        <v>0</v>
      </c>
      <c r="DD8" s="135">
        <v>0</v>
      </c>
      <c r="DE8" s="135">
        <v>0</v>
      </c>
      <c r="DF8" s="135">
        <v>0</v>
      </c>
      <c r="DG8" s="135">
        <v>0</v>
      </c>
      <c r="DH8" s="135">
        <v>0</v>
      </c>
      <c r="DI8" s="135">
        <v>0</v>
      </c>
      <c r="DK8" s="82" t="s">
        <v>815</v>
      </c>
      <c r="DL8" s="532">
        <v>0</v>
      </c>
      <c r="DM8" s="532">
        <v>1</v>
      </c>
      <c r="DN8" s="533">
        <v>1</v>
      </c>
      <c r="DO8" s="532">
        <v>50</v>
      </c>
      <c r="DP8" s="532">
        <v>50</v>
      </c>
      <c r="DQ8" s="534">
        <v>-50</v>
      </c>
      <c r="DR8" s="532">
        <v>-514.5</v>
      </c>
      <c r="DS8" s="541">
        <v>445.98489999999902</v>
      </c>
      <c r="DT8" s="532">
        <v>-999</v>
      </c>
      <c r="DU8" s="287" t="str">
        <f>_xlfn.CONCAT(DP8+1,",",DO8+1)</f>
        <v>51,51</v>
      </c>
    </row>
    <row r="9" spans="1:125" ht="12" customHeight="1">
      <c r="B9" s="147" t="s">
        <v>821</v>
      </c>
      <c r="C9" s="135"/>
      <c r="D9" s="135"/>
      <c r="E9" s="135"/>
      <c r="F9" s="135"/>
      <c r="G9" s="135"/>
      <c r="H9" s="135"/>
      <c r="I9" s="135"/>
      <c r="J9" s="135"/>
      <c r="K9">
        <f>COUNT(M1:DI1)</f>
        <v>101</v>
      </c>
      <c r="L9" s="71">
        <v>7</v>
      </c>
      <c r="M9" s="135">
        <v>0</v>
      </c>
      <c r="N9" s="135">
        <v>0</v>
      </c>
      <c r="O9" s="135">
        <v>0</v>
      </c>
      <c r="P9" s="135">
        <v>0</v>
      </c>
      <c r="Q9" s="135">
        <v>0</v>
      </c>
      <c r="R9" s="135">
        <v>0</v>
      </c>
      <c r="S9" s="135">
        <v>0</v>
      </c>
      <c r="T9" s="135">
        <v>0</v>
      </c>
      <c r="U9" s="135">
        <v>0</v>
      </c>
      <c r="V9" s="135">
        <v>0</v>
      </c>
      <c r="W9" s="135">
        <v>0</v>
      </c>
      <c r="X9" s="135">
        <v>0</v>
      </c>
      <c r="Y9" s="135">
        <v>0</v>
      </c>
      <c r="Z9" s="135">
        <v>0</v>
      </c>
      <c r="AA9" s="135">
        <v>0</v>
      </c>
      <c r="AB9" s="135">
        <v>0</v>
      </c>
      <c r="AC9" s="135">
        <v>0</v>
      </c>
      <c r="AD9" s="135">
        <v>0</v>
      </c>
      <c r="AE9" s="135">
        <v>0</v>
      </c>
      <c r="AF9" s="135">
        <v>0</v>
      </c>
      <c r="AG9" s="135">
        <v>0</v>
      </c>
      <c r="AH9" s="135">
        <v>0</v>
      </c>
      <c r="AI9" s="135">
        <v>0</v>
      </c>
      <c r="AJ9" s="135">
        <v>0</v>
      </c>
      <c r="AK9" s="135">
        <v>1</v>
      </c>
      <c r="AL9" s="135">
        <v>1</v>
      </c>
      <c r="AM9" s="135">
        <v>1</v>
      </c>
      <c r="AN9" s="135">
        <v>1</v>
      </c>
      <c r="AO9" s="135">
        <v>1</v>
      </c>
      <c r="AP9" s="135">
        <v>1</v>
      </c>
      <c r="AQ9" s="135">
        <v>1</v>
      </c>
      <c r="AR9" s="135">
        <v>1</v>
      </c>
      <c r="AS9" s="135">
        <v>1</v>
      </c>
      <c r="AT9" s="135">
        <v>1</v>
      </c>
      <c r="AU9" s="135">
        <v>1</v>
      </c>
      <c r="AV9" s="135">
        <v>1</v>
      </c>
      <c r="AW9" s="135">
        <v>1</v>
      </c>
      <c r="AX9" s="135">
        <v>1</v>
      </c>
      <c r="AY9" s="135">
        <v>1</v>
      </c>
      <c r="AZ9" s="135">
        <v>1</v>
      </c>
      <c r="BA9" s="135">
        <v>1</v>
      </c>
      <c r="BB9" s="135">
        <v>1</v>
      </c>
      <c r="BC9" s="135">
        <v>1</v>
      </c>
      <c r="BD9" s="135">
        <v>1</v>
      </c>
      <c r="BE9" s="135">
        <v>1</v>
      </c>
      <c r="BF9" s="135">
        <v>1</v>
      </c>
      <c r="BG9" s="135">
        <v>1</v>
      </c>
      <c r="BH9" s="135">
        <v>1</v>
      </c>
      <c r="BI9" s="135">
        <v>1</v>
      </c>
      <c r="BJ9" s="135">
        <v>1</v>
      </c>
      <c r="BK9" s="135">
        <v>1</v>
      </c>
      <c r="BL9" s="135">
        <v>1</v>
      </c>
      <c r="BM9" s="135">
        <v>1</v>
      </c>
      <c r="BN9" s="135">
        <v>1</v>
      </c>
      <c r="BO9" s="135">
        <v>1</v>
      </c>
      <c r="BP9" s="135">
        <v>1</v>
      </c>
      <c r="BQ9" s="135">
        <v>1</v>
      </c>
      <c r="BR9" s="135">
        <v>1</v>
      </c>
      <c r="BS9" s="135">
        <v>1</v>
      </c>
      <c r="BT9" s="135">
        <v>1</v>
      </c>
      <c r="BU9" s="135">
        <v>1</v>
      </c>
      <c r="BV9" s="135">
        <v>1</v>
      </c>
      <c r="BW9" s="135">
        <v>1</v>
      </c>
      <c r="BX9" s="135">
        <v>1</v>
      </c>
      <c r="BY9" s="135">
        <v>1</v>
      </c>
      <c r="BZ9" s="135">
        <v>1</v>
      </c>
      <c r="CA9" s="135">
        <v>1</v>
      </c>
      <c r="CB9" s="135">
        <v>1</v>
      </c>
      <c r="CC9" s="135">
        <v>1</v>
      </c>
      <c r="CD9" s="135">
        <v>1</v>
      </c>
      <c r="CE9" s="135">
        <v>1</v>
      </c>
      <c r="CF9" s="135">
        <v>1</v>
      </c>
      <c r="CG9" s="135">
        <v>1</v>
      </c>
      <c r="CH9" s="135">
        <v>1</v>
      </c>
      <c r="CI9" s="135">
        <v>1</v>
      </c>
      <c r="CJ9" s="135">
        <v>1</v>
      </c>
      <c r="CK9" s="135">
        <v>1</v>
      </c>
      <c r="CL9" s="135">
        <v>0</v>
      </c>
      <c r="CM9" s="135">
        <v>0</v>
      </c>
      <c r="CN9" s="135">
        <v>0</v>
      </c>
      <c r="CO9" s="135">
        <v>0</v>
      </c>
      <c r="CP9" s="135">
        <v>0</v>
      </c>
      <c r="CQ9" s="135">
        <v>0</v>
      </c>
      <c r="CR9" s="135">
        <v>0</v>
      </c>
      <c r="CS9" s="135">
        <v>0</v>
      </c>
      <c r="CT9" s="135">
        <v>0</v>
      </c>
      <c r="CU9" s="135">
        <v>0</v>
      </c>
      <c r="CV9" s="135">
        <v>0</v>
      </c>
      <c r="CW9" s="135">
        <v>0</v>
      </c>
      <c r="CX9" s="135">
        <v>0</v>
      </c>
      <c r="CY9" s="135">
        <v>0</v>
      </c>
      <c r="CZ9" s="135">
        <v>0</v>
      </c>
      <c r="DA9" s="135">
        <v>0</v>
      </c>
      <c r="DB9" s="135">
        <v>0</v>
      </c>
      <c r="DC9" s="135">
        <v>0</v>
      </c>
      <c r="DD9" s="135">
        <v>0</v>
      </c>
      <c r="DE9" s="135">
        <v>0</v>
      </c>
      <c r="DF9" s="135">
        <v>0</v>
      </c>
      <c r="DG9" s="135">
        <v>0</v>
      </c>
      <c r="DH9" s="135">
        <v>0</v>
      </c>
      <c r="DI9" s="135">
        <v>0</v>
      </c>
      <c r="DL9" s="147" t="s">
        <v>821</v>
      </c>
      <c r="DM9" s="135"/>
      <c r="DN9" s="135"/>
      <c r="DO9" s="135"/>
      <c r="DP9" s="135"/>
      <c r="DQ9" s="135"/>
      <c r="DR9" s="135"/>
      <c r="DS9" s="135"/>
      <c r="DT9" s="135"/>
      <c r="DU9">
        <f>COUNT(DW1:HS1)</f>
        <v>0</v>
      </c>
    </row>
    <row r="10" spans="1:125" ht="12" customHeight="1">
      <c r="B10" s="526"/>
      <c r="C10" s="526">
        <v>0</v>
      </c>
      <c r="D10" s="526">
        <v>1</v>
      </c>
      <c r="E10" s="526">
        <v>2</v>
      </c>
      <c r="F10" s="526">
        <v>3</v>
      </c>
      <c r="G10" s="526"/>
      <c r="H10" s="526" t="s">
        <v>951</v>
      </c>
      <c r="I10" s="526" t="s">
        <v>950</v>
      </c>
      <c r="J10" s="526"/>
      <c r="K10">
        <f>COUNT(L2:L102)</f>
        <v>101</v>
      </c>
      <c r="L10" s="71">
        <v>8</v>
      </c>
      <c r="M10" s="135">
        <v>0</v>
      </c>
      <c r="N10" s="135">
        <v>0</v>
      </c>
      <c r="O10" s="135">
        <v>0</v>
      </c>
      <c r="P10" s="135">
        <v>0</v>
      </c>
      <c r="Q10" s="135">
        <v>0</v>
      </c>
      <c r="R10" s="135">
        <v>0</v>
      </c>
      <c r="S10" s="135">
        <v>0</v>
      </c>
      <c r="T10" s="135">
        <v>0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  <c r="Z10" s="135">
        <v>0</v>
      </c>
      <c r="AA10" s="135">
        <v>0</v>
      </c>
      <c r="AB10" s="135">
        <v>0</v>
      </c>
      <c r="AC10" s="135">
        <v>0</v>
      </c>
      <c r="AD10" s="135">
        <v>0</v>
      </c>
      <c r="AE10" s="135">
        <v>0</v>
      </c>
      <c r="AF10" s="135">
        <v>0</v>
      </c>
      <c r="AG10" s="135">
        <v>0</v>
      </c>
      <c r="AH10" s="135">
        <v>0</v>
      </c>
      <c r="AI10" s="135">
        <v>0</v>
      </c>
      <c r="AJ10" s="135">
        <v>1</v>
      </c>
      <c r="AK10" s="135">
        <v>1</v>
      </c>
      <c r="AL10" s="135">
        <v>1</v>
      </c>
      <c r="AM10" s="135">
        <v>1</v>
      </c>
      <c r="AN10" s="135">
        <v>1</v>
      </c>
      <c r="AO10" s="135">
        <v>1</v>
      </c>
      <c r="AP10" s="135">
        <v>1</v>
      </c>
      <c r="AQ10" s="135">
        <v>1</v>
      </c>
      <c r="AR10" s="135">
        <v>1</v>
      </c>
      <c r="AS10" s="135">
        <v>1</v>
      </c>
      <c r="AT10" s="135">
        <v>1</v>
      </c>
      <c r="AU10" s="135">
        <v>1</v>
      </c>
      <c r="AV10" s="135">
        <v>1</v>
      </c>
      <c r="AW10" s="135">
        <v>1</v>
      </c>
      <c r="AX10" s="135">
        <v>1</v>
      </c>
      <c r="AY10" s="135">
        <v>1</v>
      </c>
      <c r="AZ10" s="135">
        <v>1</v>
      </c>
      <c r="BA10" s="135">
        <v>1</v>
      </c>
      <c r="BB10" s="135">
        <v>1</v>
      </c>
      <c r="BC10" s="135">
        <v>1</v>
      </c>
      <c r="BD10" s="135">
        <v>1</v>
      </c>
      <c r="BE10" s="135">
        <v>1</v>
      </c>
      <c r="BF10" s="135">
        <v>1</v>
      </c>
      <c r="BG10" s="135">
        <v>1</v>
      </c>
      <c r="BH10" s="135">
        <v>1</v>
      </c>
      <c r="BI10" s="135">
        <v>1</v>
      </c>
      <c r="BJ10" s="135">
        <v>1</v>
      </c>
      <c r="BK10" s="135">
        <v>1</v>
      </c>
      <c r="BL10" s="135">
        <v>1</v>
      </c>
      <c r="BM10" s="135">
        <v>1</v>
      </c>
      <c r="BN10" s="135">
        <v>1</v>
      </c>
      <c r="BO10" s="135">
        <v>1</v>
      </c>
      <c r="BP10" s="135">
        <v>1</v>
      </c>
      <c r="BQ10" s="135">
        <v>1</v>
      </c>
      <c r="BR10" s="135">
        <v>1</v>
      </c>
      <c r="BS10" s="135">
        <v>1</v>
      </c>
      <c r="BT10" s="135">
        <v>1</v>
      </c>
      <c r="BU10" s="135">
        <v>1</v>
      </c>
      <c r="BV10" s="135">
        <v>1</v>
      </c>
      <c r="BW10" s="135">
        <v>1</v>
      </c>
      <c r="BX10" s="135">
        <v>1</v>
      </c>
      <c r="BY10" s="135">
        <v>1</v>
      </c>
      <c r="BZ10" s="135">
        <v>1</v>
      </c>
      <c r="CA10" s="135">
        <v>1</v>
      </c>
      <c r="CB10" s="135">
        <v>1</v>
      </c>
      <c r="CC10" s="135">
        <v>1</v>
      </c>
      <c r="CD10" s="135">
        <v>1</v>
      </c>
      <c r="CE10" s="135">
        <v>1</v>
      </c>
      <c r="CF10" s="135">
        <v>1</v>
      </c>
      <c r="CG10" s="135">
        <v>1</v>
      </c>
      <c r="CH10" s="135">
        <v>1</v>
      </c>
      <c r="CI10" s="135">
        <v>1</v>
      </c>
      <c r="CJ10" s="135">
        <v>1</v>
      </c>
      <c r="CK10" s="135">
        <v>1</v>
      </c>
      <c r="CL10" s="135">
        <v>1</v>
      </c>
      <c r="CM10" s="135">
        <v>0</v>
      </c>
      <c r="CN10" s="135">
        <v>0</v>
      </c>
      <c r="CO10" s="135">
        <v>0</v>
      </c>
      <c r="CP10" s="135">
        <v>0</v>
      </c>
      <c r="CQ10" s="135">
        <v>0</v>
      </c>
      <c r="CR10" s="135">
        <v>0</v>
      </c>
      <c r="CS10" s="135">
        <v>0</v>
      </c>
      <c r="CT10" s="135">
        <v>0</v>
      </c>
      <c r="CU10" s="135">
        <v>0</v>
      </c>
      <c r="CV10" s="135">
        <v>0</v>
      </c>
      <c r="CW10" s="135">
        <v>0</v>
      </c>
      <c r="CX10" s="135">
        <v>0</v>
      </c>
      <c r="CY10" s="135">
        <v>0</v>
      </c>
      <c r="CZ10" s="135">
        <v>0</v>
      </c>
      <c r="DA10" s="135">
        <v>0</v>
      </c>
      <c r="DB10" s="135">
        <v>0</v>
      </c>
      <c r="DC10" s="135">
        <v>0</v>
      </c>
      <c r="DD10" s="135">
        <v>0</v>
      </c>
      <c r="DE10" s="135">
        <v>0</v>
      </c>
      <c r="DF10" s="135">
        <v>0</v>
      </c>
      <c r="DG10" s="135">
        <v>0</v>
      </c>
      <c r="DH10" s="135">
        <v>0</v>
      </c>
      <c r="DI10" s="135">
        <v>0</v>
      </c>
      <c r="DL10" s="526"/>
      <c r="DM10" s="526">
        <v>0</v>
      </c>
      <c r="DN10" s="526">
        <v>1</v>
      </c>
      <c r="DO10" s="526">
        <v>2</v>
      </c>
      <c r="DP10" s="526">
        <v>3</v>
      </c>
      <c r="DQ10" s="526"/>
      <c r="DR10" s="526" t="s">
        <v>951</v>
      </c>
      <c r="DS10" s="526" t="s">
        <v>950</v>
      </c>
      <c r="DT10" s="526"/>
      <c r="DU10">
        <f>COUNT(DV2:DV104)</f>
        <v>0</v>
      </c>
    </row>
    <row r="11" spans="1:125" ht="12" customHeight="1">
      <c r="B11" s="136">
        <v>0</v>
      </c>
      <c r="C11" s="136" t="s">
        <v>822</v>
      </c>
      <c r="D11" s="136" t="s">
        <v>822</v>
      </c>
      <c r="E11" s="136" t="s">
        <v>823</v>
      </c>
      <c r="F11" s="136"/>
      <c r="G11" s="136"/>
      <c r="H11" s="136">
        <v>0</v>
      </c>
      <c r="I11" s="136"/>
      <c r="J11" s="136"/>
      <c r="L11" s="71">
        <v>9</v>
      </c>
      <c r="M11" s="135">
        <v>0</v>
      </c>
      <c r="N11" s="135">
        <v>0</v>
      </c>
      <c r="O11" s="135">
        <v>0</v>
      </c>
      <c r="P11" s="135">
        <v>0</v>
      </c>
      <c r="Q11" s="135">
        <v>0</v>
      </c>
      <c r="R11" s="135">
        <v>0</v>
      </c>
      <c r="S11" s="135">
        <v>0</v>
      </c>
      <c r="T11" s="135">
        <v>0</v>
      </c>
      <c r="U11" s="135">
        <v>0</v>
      </c>
      <c r="V11" s="135">
        <v>0</v>
      </c>
      <c r="W11" s="135">
        <v>0</v>
      </c>
      <c r="X11" s="135">
        <v>0</v>
      </c>
      <c r="Y11" s="135">
        <v>0</v>
      </c>
      <c r="Z11" s="135">
        <v>0</v>
      </c>
      <c r="AA11" s="135">
        <v>0</v>
      </c>
      <c r="AB11" s="135">
        <v>0</v>
      </c>
      <c r="AC11" s="135">
        <v>0</v>
      </c>
      <c r="AD11" s="135">
        <v>0</v>
      </c>
      <c r="AE11" s="135">
        <v>0</v>
      </c>
      <c r="AF11" s="135">
        <v>0</v>
      </c>
      <c r="AG11" s="135">
        <v>0</v>
      </c>
      <c r="AH11" s="135">
        <v>1</v>
      </c>
      <c r="AI11" s="135">
        <v>1</v>
      </c>
      <c r="AJ11" s="135">
        <v>1</v>
      </c>
      <c r="AK11" s="135">
        <v>1</v>
      </c>
      <c r="AL11" s="135">
        <v>1</v>
      </c>
      <c r="AM11" s="135">
        <v>1</v>
      </c>
      <c r="AN11" s="135">
        <v>1</v>
      </c>
      <c r="AO11" s="135">
        <v>1</v>
      </c>
      <c r="AP11" s="135">
        <v>1</v>
      </c>
      <c r="AQ11" s="135">
        <v>1</v>
      </c>
      <c r="AR11" s="135">
        <v>1</v>
      </c>
      <c r="AS11" s="135">
        <v>1</v>
      </c>
      <c r="AT11" s="135">
        <v>1</v>
      </c>
      <c r="AU11" s="135">
        <v>1</v>
      </c>
      <c r="AV11" s="135">
        <v>1</v>
      </c>
      <c r="AW11" s="135">
        <v>1</v>
      </c>
      <c r="AX11" s="135">
        <v>1</v>
      </c>
      <c r="AY11" s="135">
        <v>1</v>
      </c>
      <c r="AZ11" s="135">
        <v>1</v>
      </c>
      <c r="BA11" s="135">
        <v>1</v>
      </c>
      <c r="BB11" s="135">
        <v>1</v>
      </c>
      <c r="BC11" s="135">
        <v>1</v>
      </c>
      <c r="BD11" s="135">
        <v>1</v>
      </c>
      <c r="BE11" s="135">
        <v>1</v>
      </c>
      <c r="BF11" s="135">
        <v>1</v>
      </c>
      <c r="BG11" s="135">
        <v>1</v>
      </c>
      <c r="BH11" s="135">
        <v>1</v>
      </c>
      <c r="BI11" s="135">
        <v>1</v>
      </c>
      <c r="BJ11" s="135">
        <v>1</v>
      </c>
      <c r="BK11" s="135">
        <v>1</v>
      </c>
      <c r="BL11" s="135">
        <v>1</v>
      </c>
      <c r="BM11" s="135">
        <v>1</v>
      </c>
      <c r="BN11" s="135">
        <v>1</v>
      </c>
      <c r="BO11" s="135">
        <v>1</v>
      </c>
      <c r="BP11" s="135">
        <v>1</v>
      </c>
      <c r="BQ11" s="135">
        <v>1</v>
      </c>
      <c r="BR11" s="135">
        <v>1</v>
      </c>
      <c r="BS11" s="135">
        <v>1</v>
      </c>
      <c r="BT11" s="135">
        <v>1</v>
      </c>
      <c r="BU11" s="135">
        <v>1</v>
      </c>
      <c r="BV11" s="135">
        <v>1</v>
      </c>
      <c r="BW11" s="135">
        <v>1</v>
      </c>
      <c r="BX11" s="135">
        <v>1</v>
      </c>
      <c r="BY11" s="135">
        <v>1</v>
      </c>
      <c r="BZ11" s="135">
        <v>1</v>
      </c>
      <c r="CA11" s="135">
        <v>1</v>
      </c>
      <c r="CB11" s="135">
        <v>1</v>
      </c>
      <c r="CC11" s="135">
        <v>1</v>
      </c>
      <c r="CD11" s="135">
        <v>1</v>
      </c>
      <c r="CE11" s="135">
        <v>1</v>
      </c>
      <c r="CF11" s="135">
        <v>1</v>
      </c>
      <c r="CG11" s="135">
        <v>1</v>
      </c>
      <c r="CH11" s="135">
        <v>1</v>
      </c>
      <c r="CI11" s="135">
        <v>1</v>
      </c>
      <c r="CJ11" s="135">
        <v>1</v>
      </c>
      <c r="CK11" s="135">
        <v>1</v>
      </c>
      <c r="CL11" s="135">
        <v>1</v>
      </c>
      <c r="CM11" s="135">
        <v>1</v>
      </c>
      <c r="CN11" s="135">
        <v>1</v>
      </c>
      <c r="CO11" s="135">
        <v>0</v>
      </c>
      <c r="CP11" s="135">
        <v>0</v>
      </c>
      <c r="CQ11" s="135">
        <v>0</v>
      </c>
      <c r="CR11" s="135">
        <v>0</v>
      </c>
      <c r="CS11" s="135">
        <v>0</v>
      </c>
      <c r="CT11" s="135">
        <v>0</v>
      </c>
      <c r="CU11" s="135">
        <v>0</v>
      </c>
      <c r="CV11" s="135">
        <v>0</v>
      </c>
      <c r="CW11" s="135">
        <v>0</v>
      </c>
      <c r="CX11" s="135">
        <v>0</v>
      </c>
      <c r="CY11" s="135">
        <v>0</v>
      </c>
      <c r="CZ11" s="135">
        <v>0</v>
      </c>
      <c r="DA11" s="135">
        <v>0</v>
      </c>
      <c r="DB11" s="135">
        <v>0</v>
      </c>
      <c r="DC11" s="135">
        <v>0</v>
      </c>
      <c r="DD11" s="135">
        <v>0</v>
      </c>
      <c r="DE11" s="135">
        <v>0</v>
      </c>
      <c r="DF11" s="135">
        <v>0</v>
      </c>
      <c r="DG11" s="135">
        <v>0</v>
      </c>
      <c r="DH11" s="135">
        <v>0</v>
      </c>
      <c r="DI11" s="135">
        <v>0</v>
      </c>
      <c r="DL11" s="136">
        <v>0</v>
      </c>
      <c r="DM11" s="136" t="s">
        <v>822</v>
      </c>
      <c r="DN11" s="136" t="s">
        <v>822</v>
      </c>
      <c r="DO11" s="136" t="s">
        <v>823</v>
      </c>
      <c r="DP11" s="136"/>
      <c r="DQ11" s="136"/>
      <c r="DR11" s="136">
        <v>0</v>
      </c>
      <c r="DS11" s="136"/>
      <c r="DT11" s="136"/>
    </row>
    <row r="12" spans="1:125" ht="12" customHeight="1">
      <c r="A12" s="82" t="str">
        <f>C12</f>
        <v>Q1</v>
      </c>
      <c r="B12" s="136">
        <v>1</v>
      </c>
      <c r="C12" s="136" t="s">
        <v>814</v>
      </c>
      <c r="D12" s="136" t="s">
        <v>824</v>
      </c>
      <c r="E12" s="136" t="s">
        <v>823</v>
      </c>
      <c r="F12" s="182" t="s">
        <v>823</v>
      </c>
      <c r="G12" s="136"/>
      <c r="H12" s="136">
        <v>0</v>
      </c>
      <c r="I12" s="182">
        <v>0</v>
      </c>
      <c r="J12" s="136"/>
      <c r="L12" s="71">
        <v>10</v>
      </c>
      <c r="M12" s="135">
        <v>0</v>
      </c>
      <c r="N12" s="135">
        <v>0</v>
      </c>
      <c r="O12" s="135">
        <v>0</v>
      </c>
      <c r="P12" s="135">
        <v>0</v>
      </c>
      <c r="Q12" s="135">
        <v>0</v>
      </c>
      <c r="R12" s="135">
        <v>0</v>
      </c>
      <c r="S12" s="135">
        <v>0</v>
      </c>
      <c r="T12" s="135">
        <v>0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  <c r="Z12" s="135">
        <v>0</v>
      </c>
      <c r="AA12" s="135">
        <v>0</v>
      </c>
      <c r="AB12" s="135">
        <v>0</v>
      </c>
      <c r="AC12" s="135">
        <v>0</v>
      </c>
      <c r="AD12" s="135">
        <v>0</v>
      </c>
      <c r="AE12" s="135">
        <v>0</v>
      </c>
      <c r="AF12" s="135">
        <v>0</v>
      </c>
      <c r="AG12" s="135">
        <v>1</v>
      </c>
      <c r="AH12" s="135">
        <v>1</v>
      </c>
      <c r="AI12" s="135">
        <v>1</v>
      </c>
      <c r="AJ12" s="135">
        <v>1</v>
      </c>
      <c r="AK12" s="135">
        <v>1</v>
      </c>
      <c r="AL12" s="135">
        <v>1</v>
      </c>
      <c r="AM12" s="135">
        <v>1</v>
      </c>
      <c r="AN12" s="135">
        <v>1</v>
      </c>
      <c r="AO12" s="135">
        <v>1</v>
      </c>
      <c r="AP12" s="135">
        <v>1</v>
      </c>
      <c r="AQ12" s="135">
        <v>1</v>
      </c>
      <c r="AR12" s="135">
        <v>1</v>
      </c>
      <c r="AS12" s="135">
        <v>1</v>
      </c>
      <c r="AT12" s="135">
        <v>1</v>
      </c>
      <c r="AU12" s="135">
        <v>1</v>
      </c>
      <c r="AV12" s="135">
        <v>1</v>
      </c>
      <c r="AW12" s="135">
        <v>1</v>
      </c>
      <c r="AX12" s="135">
        <v>1</v>
      </c>
      <c r="AY12" s="135">
        <v>1</v>
      </c>
      <c r="AZ12" s="135">
        <v>1</v>
      </c>
      <c r="BA12" s="135">
        <v>1</v>
      </c>
      <c r="BB12" s="135">
        <v>1</v>
      </c>
      <c r="BC12" s="135">
        <v>1</v>
      </c>
      <c r="BD12" s="135">
        <v>1</v>
      </c>
      <c r="BE12" s="135">
        <v>1</v>
      </c>
      <c r="BF12" s="135">
        <v>1</v>
      </c>
      <c r="BG12" s="135">
        <v>1</v>
      </c>
      <c r="BH12" s="135">
        <v>1</v>
      </c>
      <c r="BI12" s="135">
        <v>1</v>
      </c>
      <c r="BJ12" s="135">
        <v>1</v>
      </c>
      <c r="BK12" s="135">
        <v>1</v>
      </c>
      <c r="BL12" s="135">
        <v>1</v>
      </c>
      <c r="BM12" s="135">
        <v>1</v>
      </c>
      <c r="BN12" s="135">
        <v>1</v>
      </c>
      <c r="BO12" s="135">
        <v>1</v>
      </c>
      <c r="BP12" s="135">
        <v>1</v>
      </c>
      <c r="BQ12" s="135">
        <v>1</v>
      </c>
      <c r="BR12" s="135">
        <v>1</v>
      </c>
      <c r="BS12" s="135">
        <v>1</v>
      </c>
      <c r="BT12" s="135">
        <v>1</v>
      </c>
      <c r="BU12" s="135">
        <v>1</v>
      </c>
      <c r="BV12" s="135">
        <v>1</v>
      </c>
      <c r="BW12" s="135">
        <v>1</v>
      </c>
      <c r="BX12" s="135">
        <v>1</v>
      </c>
      <c r="BY12" s="135">
        <v>1</v>
      </c>
      <c r="BZ12" s="135">
        <v>1</v>
      </c>
      <c r="CA12" s="135">
        <v>1</v>
      </c>
      <c r="CB12" s="135">
        <v>1</v>
      </c>
      <c r="CC12" s="135">
        <v>1</v>
      </c>
      <c r="CD12" s="135">
        <v>1</v>
      </c>
      <c r="CE12" s="135">
        <v>1</v>
      </c>
      <c r="CF12" s="135">
        <v>1</v>
      </c>
      <c r="CG12" s="135">
        <v>1</v>
      </c>
      <c r="CH12" s="135">
        <v>1</v>
      </c>
      <c r="CI12" s="135">
        <v>1</v>
      </c>
      <c r="CJ12" s="135">
        <v>1</v>
      </c>
      <c r="CK12" s="135">
        <v>1</v>
      </c>
      <c r="CL12" s="135">
        <v>1</v>
      </c>
      <c r="CM12" s="135">
        <v>1</v>
      </c>
      <c r="CN12" s="135">
        <v>1</v>
      </c>
      <c r="CO12" s="135">
        <v>1</v>
      </c>
      <c r="CP12" s="135">
        <v>0</v>
      </c>
      <c r="CQ12" s="135">
        <v>0</v>
      </c>
      <c r="CR12" s="135">
        <v>0</v>
      </c>
      <c r="CS12" s="135">
        <v>0</v>
      </c>
      <c r="CT12" s="135">
        <v>0</v>
      </c>
      <c r="CU12" s="135">
        <v>0</v>
      </c>
      <c r="CV12" s="135">
        <v>0</v>
      </c>
      <c r="CW12" s="135">
        <v>0</v>
      </c>
      <c r="CX12" s="135">
        <v>0</v>
      </c>
      <c r="CY12" s="135">
        <v>0</v>
      </c>
      <c r="CZ12" s="135">
        <v>0</v>
      </c>
      <c r="DA12" s="135">
        <v>0</v>
      </c>
      <c r="DB12" s="135">
        <v>0</v>
      </c>
      <c r="DC12" s="135">
        <v>0</v>
      </c>
      <c r="DD12" s="135">
        <v>0</v>
      </c>
      <c r="DE12" s="135">
        <v>0</v>
      </c>
      <c r="DF12" s="135">
        <v>0</v>
      </c>
      <c r="DG12" s="135">
        <v>0</v>
      </c>
      <c r="DH12" s="135">
        <v>0</v>
      </c>
      <c r="DI12" s="135">
        <v>0</v>
      </c>
      <c r="DK12" s="82" t="str">
        <f>DM12</f>
        <v>Q1</v>
      </c>
      <c r="DL12" s="136">
        <v>1</v>
      </c>
      <c r="DM12" s="136" t="s">
        <v>814</v>
      </c>
      <c r="DN12" s="136" t="s">
        <v>824</v>
      </c>
      <c r="DO12" s="136" t="s">
        <v>823</v>
      </c>
      <c r="DP12" s="182" t="s">
        <v>823</v>
      </c>
      <c r="DQ12" s="136"/>
      <c r="DR12" s="136">
        <v>0</v>
      </c>
      <c r="DS12" s="182">
        <v>0</v>
      </c>
      <c r="DT12" s="136"/>
    </row>
    <row r="13" spans="1:125" ht="12" customHeight="1">
      <c r="A13" s="82" t="str">
        <f t="shared" ref="A13" si="0">C13</f>
        <v>Q2</v>
      </c>
      <c r="B13" s="136">
        <v>2</v>
      </c>
      <c r="C13" s="136" t="s">
        <v>815</v>
      </c>
      <c r="D13" s="136" t="s">
        <v>824</v>
      </c>
      <c r="E13" s="136" t="s">
        <v>823</v>
      </c>
      <c r="F13" s="182" t="s">
        <v>825</v>
      </c>
      <c r="G13" s="136"/>
      <c r="H13" s="136">
        <v>0</v>
      </c>
      <c r="I13" s="182">
        <v>1</v>
      </c>
      <c r="J13" s="136" t="s">
        <v>20</v>
      </c>
      <c r="L13" s="71">
        <v>11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5">
        <v>0</v>
      </c>
      <c r="AC13" s="135">
        <v>0</v>
      </c>
      <c r="AD13" s="135">
        <v>0</v>
      </c>
      <c r="AE13" s="135">
        <v>0</v>
      </c>
      <c r="AF13" s="135">
        <v>1</v>
      </c>
      <c r="AG13" s="135">
        <v>1</v>
      </c>
      <c r="AH13" s="135">
        <v>1</v>
      </c>
      <c r="AI13" s="135">
        <v>1</v>
      </c>
      <c r="AJ13" s="135">
        <v>1</v>
      </c>
      <c r="AK13" s="135">
        <v>1</v>
      </c>
      <c r="AL13" s="135">
        <v>1</v>
      </c>
      <c r="AM13" s="135">
        <v>1</v>
      </c>
      <c r="AN13" s="135">
        <v>1</v>
      </c>
      <c r="AO13" s="135">
        <v>1</v>
      </c>
      <c r="AP13" s="135">
        <v>1</v>
      </c>
      <c r="AQ13" s="135">
        <v>1</v>
      </c>
      <c r="AR13" s="135">
        <v>1</v>
      </c>
      <c r="AS13" s="135">
        <v>1</v>
      </c>
      <c r="AT13" s="135">
        <v>1</v>
      </c>
      <c r="AU13" s="135">
        <v>1</v>
      </c>
      <c r="AV13" s="135">
        <v>1</v>
      </c>
      <c r="AW13" s="135">
        <v>1</v>
      </c>
      <c r="AX13" s="135">
        <v>1</v>
      </c>
      <c r="AY13" s="135">
        <v>1</v>
      </c>
      <c r="AZ13" s="135">
        <v>1</v>
      </c>
      <c r="BA13" s="135">
        <v>1</v>
      </c>
      <c r="BB13" s="135">
        <v>1</v>
      </c>
      <c r="BC13" s="135">
        <v>1</v>
      </c>
      <c r="BD13" s="135">
        <v>1</v>
      </c>
      <c r="BE13" s="135">
        <v>1</v>
      </c>
      <c r="BF13" s="135">
        <v>1</v>
      </c>
      <c r="BG13" s="135">
        <v>1</v>
      </c>
      <c r="BH13" s="135">
        <v>1</v>
      </c>
      <c r="BI13" s="135">
        <v>1</v>
      </c>
      <c r="BJ13" s="135">
        <v>1</v>
      </c>
      <c r="BK13" s="135">
        <v>1</v>
      </c>
      <c r="BL13" s="135">
        <v>1</v>
      </c>
      <c r="BM13" s="135">
        <v>1</v>
      </c>
      <c r="BN13" s="135">
        <v>1</v>
      </c>
      <c r="BO13" s="135">
        <v>1</v>
      </c>
      <c r="BP13" s="135">
        <v>1</v>
      </c>
      <c r="BQ13" s="135">
        <v>1</v>
      </c>
      <c r="BR13" s="135">
        <v>1</v>
      </c>
      <c r="BS13" s="135">
        <v>1</v>
      </c>
      <c r="BT13" s="135">
        <v>1</v>
      </c>
      <c r="BU13" s="135">
        <v>1</v>
      </c>
      <c r="BV13" s="135">
        <v>1</v>
      </c>
      <c r="BW13" s="135">
        <v>1</v>
      </c>
      <c r="BX13" s="135">
        <v>1</v>
      </c>
      <c r="BY13" s="135">
        <v>1</v>
      </c>
      <c r="BZ13" s="135">
        <v>1</v>
      </c>
      <c r="CA13" s="135">
        <v>1</v>
      </c>
      <c r="CB13" s="135">
        <v>1</v>
      </c>
      <c r="CC13" s="135">
        <v>1</v>
      </c>
      <c r="CD13" s="135">
        <v>1</v>
      </c>
      <c r="CE13" s="135">
        <v>1</v>
      </c>
      <c r="CF13" s="135">
        <v>1</v>
      </c>
      <c r="CG13" s="135">
        <v>1</v>
      </c>
      <c r="CH13" s="135">
        <v>1</v>
      </c>
      <c r="CI13" s="135">
        <v>1</v>
      </c>
      <c r="CJ13" s="135">
        <v>1</v>
      </c>
      <c r="CK13" s="135">
        <v>1</v>
      </c>
      <c r="CL13" s="135">
        <v>1</v>
      </c>
      <c r="CM13" s="135">
        <v>1</v>
      </c>
      <c r="CN13" s="135">
        <v>1</v>
      </c>
      <c r="CO13" s="135">
        <v>1</v>
      </c>
      <c r="CP13" s="135">
        <v>1</v>
      </c>
      <c r="CQ13" s="135">
        <v>0</v>
      </c>
      <c r="CR13" s="135">
        <v>0</v>
      </c>
      <c r="CS13" s="135">
        <v>0</v>
      </c>
      <c r="CT13" s="135">
        <v>0</v>
      </c>
      <c r="CU13" s="135">
        <v>0</v>
      </c>
      <c r="CV13" s="135">
        <v>0</v>
      </c>
      <c r="CW13" s="135">
        <v>0</v>
      </c>
      <c r="CX13" s="135">
        <v>0</v>
      </c>
      <c r="CY13" s="135">
        <v>0</v>
      </c>
      <c r="CZ13" s="135">
        <v>0</v>
      </c>
      <c r="DA13" s="135">
        <v>0</v>
      </c>
      <c r="DB13" s="135">
        <v>0</v>
      </c>
      <c r="DC13" s="135">
        <v>0</v>
      </c>
      <c r="DD13" s="135">
        <v>0</v>
      </c>
      <c r="DE13" s="135">
        <v>0</v>
      </c>
      <c r="DF13" s="135">
        <v>0</v>
      </c>
      <c r="DG13" s="135">
        <v>0</v>
      </c>
      <c r="DH13" s="135">
        <v>0</v>
      </c>
      <c r="DI13" s="135">
        <v>0</v>
      </c>
      <c r="DK13" s="82" t="str">
        <f t="shared" ref="DK13:DK14" si="1">DM13</f>
        <v>Q2</v>
      </c>
      <c r="DL13" s="136">
        <v>2</v>
      </c>
      <c r="DM13" s="136" t="s">
        <v>815</v>
      </c>
      <c r="DN13" s="136" t="s">
        <v>824</v>
      </c>
      <c r="DO13" s="136" t="s">
        <v>823</v>
      </c>
      <c r="DP13" s="182" t="s">
        <v>825</v>
      </c>
      <c r="DQ13" s="136"/>
      <c r="DR13" s="136">
        <v>0</v>
      </c>
      <c r="DS13" s="182">
        <v>1</v>
      </c>
      <c r="DT13" s="136" t="s">
        <v>20</v>
      </c>
    </row>
    <row r="14" spans="1:125" ht="12" customHeight="1">
      <c r="B14" s="136"/>
      <c r="C14" s="136"/>
      <c r="D14" s="136"/>
      <c r="E14" s="136"/>
      <c r="F14" s="136"/>
      <c r="G14" s="136"/>
      <c r="H14" s="136"/>
      <c r="I14" s="136"/>
      <c r="J14" s="136"/>
      <c r="L14" s="71">
        <v>12</v>
      </c>
      <c r="M14" s="135">
        <v>0</v>
      </c>
      <c r="N14" s="135">
        <v>0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0</v>
      </c>
      <c r="U14" s="135">
        <v>0</v>
      </c>
      <c r="V14" s="135">
        <v>0</v>
      </c>
      <c r="W14" s="135">
        <v>0</v>
      </c>
      <c r="X14" s="135">
        <v>0</v>
      </c>
      <c r="Y14" s="135">
        <v>0</v>
      </c>
      <c r="Z14" s="135">
        <v>0</v>
      </c>
      <c r="AA14" s="135">
        <v>0</v>
      </c>
      <c r="AB14" s="135">
        <v>0</v>
      </c>
      <c r="AC14" s="135">
        <v>0</v>
      </c>
      <c r="AD14" s="135">
        <v>1</v>
      </c>
      <c r="AE14" s="135">
        <v>1</v>
      </c>
      <c r="AF14" s="135">
        <v>1</v>
      </c>
      <c r="AG14" s="135">
        <v>1</v>
      </c>
      <c r="AH14" s="135">
        <v>1</v>
      </c>
      <c r="AI14" s="135">
        <v>1</v>
      </c>
      <c r="AJ14" s="135">
        <v>1</v>
      </c>
      <c r="AK14" s="135">
        <v>1</v>
      </c>
      <c r="AL14" s="135">
        <v>1</v>
      </c>
      <c r="AM14" s="135">
        <v>1</v>
      </c>
      <c r="AN14" s="135">
        <v>1</v>
      </c>
      <c r="AO14" s="135">
        <v>1</v>
      </c>
      <c r="AP14" s="135">
        <v>1</v>
      </c>
      <c r="AQ14" s="135">
        <v>1</v>
      </c>
      <c r="AR14" s="135">
        <v>1</v>
      </c>
      <c r="AS14" s="135">
        <v>1</v>
      </c>
      <c r="AT14" s="135">
        <v>1</v>
      </c>
      <c r="AU14" s="135">
        <v>1</v>
      </c>
      <c r="AV14" s="135">
        <v>1</v>
      </c>
      <c r="AW14" s="135">
        <v>1</v>
      </c>
      <c r="AX14" s="135">
        <v>1</v>
      </c>
      <c r="AY14" s="135">
        <v>1</v>
      </c>
      <c r="AZ14" s="135">
        <v>1</v>
      </c>
      <c r="BA14" s="135">
        <v>1</v>
      </c>
      <c r="BB14" s="135">
        <v>1</v>
      </c>
      <c r="BC14" s="135">
        <v>1</v>
      </c>
      <c r="BD14" s="135">
        <v>1</v>
      </c>
      <c r="BE14" s="135">
        <v>1</v>
      </c>
      <c r="BF14" s="135">
        <v>1</v>
      </c>
      <c r="BG14" s="135">
        <v>1</v>
      </c>
      <c r="BH14" s="135">
        <v>1</v>
      </c>
      <c r="BI14" s="135">
        <v>1</v>
      </c>
      <c r="BJ14" s="135">
        <v>1</v>
      </c>
      <c r="BK14" s="135">
        <v>1</v>
      </c>
      <c r="BL14" s="135">
        <v>1</v>
      </c>
      <c r="BM14" s="135">
        <v>1</v>
      </c>
      <c r="BN14" s="135">
        <v>1</v>
      </c>
      <c r="BO14" s="135">
        <v>1</v>
      </c>
      <c r="BP14" s="135">
        <v>1</v>
      </c>
      <c r="BQ14" s="135">
        <v>1</v>
      </c>
      <c r="BR14" s="135">
        <v>1</v>
      </c>
      <c r="BS14" s="135">
        <v>1</v>
      </c>
      <c r="BT14" s="135">
        <v>1</v>
      </c>
      <c r="BU14" s="135">
        <v>1</v>
      </c>
      <c r="BV14" s="135">
        <v>1</v>
      </c>
      <c r="BW14" s="135">
        <v>1</v>
      </c>
      <c r="BX14" s="135">
        <v>1</v>
      </c>
      <c r="BY14" s="135">
        <v>1</v>
      </c>
      <c r="BZ14" s="135">
        <v>1</v>
      </c>
      <c r="CA14" s="135">
        <v>1</v>
      </c>
      <c r="CB14" s="135">
        <v>1</v>
      </c>
      <c r="CC14" s="135">
        <v>1</v>
      </c>
      <c r="CD14" s="135">
        <v>1</v>
      </c>
      <c r="CE14" s="135">
        <v>1</v>
      </c>
      <c r="CF14" s="135">
        <v>1</v>
      </c>
      <c r="CG14" s="135">
        <v>1</v>
      </c>
      <c r="CH14" s="135">
        <v>1</v>
      </c>
      <c r="CI14" s="135">
        <v>1</v>
      </c>
      <c r="CJ14" s="135">
        <v>1</v>
      </c>
      <c r="CK14" s="135">
        <v>1</v>
      </c>
      <c r="CL14" s="135">
        <v>1</v>
      </c>
      <c r="CM14" s="135">
        <v>1</v>
      </c>
      <c r="CN14" s="135">
        <v>1</v>
      </c>
      <c r="CO14" s="135">
        <v>1</v>
      </c>
      <c r="CP14" s="135">
        <v>1</v>
      </c>
      <c r="CQ14" s="135">
        <v>1</v>
      </c>
      <c r="CR14" s="135">
        <v>1</v>
      </c>
      <c r="CS14" s="135">
        <v>0</v>
      </c>
      <c r="CT14" s="135">
        <v>0</v>
      </c>
      <c r="CU14" s="135">
        <v>0</v>
      </c>
      <c r="CV14" s="135">
        <v>0</v>
      </c>
      <c r="CW14" s="135">
        <v>0</v>
      </c>
      <c r="CX14" s="135">
        <v>0</v>
      </c>
      <c r="CY14" s="135">
        <v>0</v>
      </c>
      <c r="CZ14" s="135">
        <v>0</v>
      </c>
      <c r="DA14" s="135">
        <v>0</v>
      </c>
      <c r="DB14" s="135">
        <v>0</v>
      </c>
      <c r="DC14" s="135">
        <v>0</v>
      </c>
      <c r="DD14" s="135">
        <v>0</v>
      </c>
      <c r="DE14" s="135">
        <v>0</v>
      </c>
      <c r="DF14" s="135">
        <v>0</v>
      </c>
      <c r="DG14" s="135">
        <v>0</v>
      </c>
      <c r="DH14" s="135">
        <v>0</v>
      </c>
      <c r="DI14" s="135">
        <v>0</v>
      </c>
      <c r="DK14" s="42" t="str">
        <f t="shared" si="1"/>
        <v>FW</v>
      </c>
      <c r="DL14" s="136">
        <v>3</v>
      </c>
      <c r="DM14" s="136" t="s">
        <v>836</v>
      </c>
      <c r="DN14" s="136" t="s">
        <v>837</v>
      </c>
      <c r="DO14" s="136" t="s">
        <v>823</v>
      </c>
      <c r="DP14" s="182"/>
      <c r="DQ14" s="136"/>
      <c r="DR14" s="136"/>
      <c r="DS14" s="182"/>
      <c r="DT14" s="136"/>
    </row>
    <row r="15" spans="1:125" ht="12" customHeight="1">
      <c r="B15" s="147" t="s">
        <v>826</v>
      </c>
      <c r="G15" s="147" t="s">
        <v>826</v>
      </c>
      <c r="L15" s="71">
        <v>13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0</v>
      </c>
      <c r="AA15" s="135">
        <v>0</v>
      </c>
      <c r="AB15" s="135">
        <v>0</v>
      </c>
      <c r="AC15" s="135">
        <v>1</v>
      </c>
      <c r="AD15" s="135">
        <v>1</v>
      </c>
      <c r="AE15" s="135">
        <v>1</v>
      </c>
      <c r="AF15" s="135">
        <v>1</v>
      </c>
      <c r="AG15" s="135">
        <v>1</v>
      </c>
      <c r="AH15" s="135">
        <v>1</v>
      </c>
      <c r="AI15" s="135">
        <v>1</v>
      </c>
      <c r="AJ15" s="135">
        <v>1</v>
      </c>
      <c r="AK15" s="135">
        <v>1</v>
      </c>
      <c r="AL15" s="135">
        <v>1</v>
      </c>
      <c r="AM15" s="135">
        <v>1</v>
      </c>
      <c r="AN15" s="135">
        <v>1</v>
      </c>
      <c r="AO15" s="135">
        <v>1</v>
      </c>
      <c r="AP15" s="135">
        <v>1</v>
      </c>
      <c r="AQ15" s="135">
        <v>1</v>
      </c>
      <c r="AR15" s="135">
        <v>1</v>
      </c>
      <c r="AS15" s="135">
        <v>1</v>
      </c>
      <c r="AT15" s="135">
        <v>1</v>
      </c>
      <c r="AU15" s="135">
        <v>1</v>
      </c>
      <c r="AV15" s="135">
        <v>1</v>
      </c>
      <c r="AW15" s="135">
        <v>1</v>
      </c>
      <c r="AX15" s="135">
        <v>1</v>
      </c>
      <c r="AY15" s="135">
        <v>1</v>
      </c>
      <c r="AZ15" s="135">
        <v>1</v>
      </c>
      <c r="BA15" s="135">
        <v>1</v>
      </c>
      <c r="BB15" s="135">
        <v>1</v>
      </c>
      <c r="BC15" s="135">
        <v>1</v>
      </c>
      <c r="BD15" s="135">
        <v>1</v>
      </c>
      <c r="BE15" s="135">
        <v>1</v>
      </c>
      <c r="BF15" s="135">
        <v>1</v>
      </c>
      <c r="BG15" s="135">
        <v>1</v>
      </c>
      <c r="BH15" s="135">
        <v>1</v>
      </c>
      <c r="BI15" s="135">
        <v>1</v>
      </c>
      <c r="BJ15" s="135">
        <v>1</v>
      </c>
      <c r="BK15" s="135">
        <v>1</v>
      </c>
      <c r="BL15" s="135">
        <v>1</v>
      </c>
      <c r="BM15" s="135">
        <v>1</v>
      </c>
      <c r="BN15" s="135">
        <v>1</v>
      </c>
      <c r="BO15" s="135">
        <v>1</v>
      </c>
      <c r="BP15" s="135">
        <v>1</v>
      </c>
      <c r="BQ15" s="135">
        <v>1</v>
      </c>
      <c r="BR15" s="135">
        <v>1</v>
      </c>
      <c r="BS15" s="135">
        <v>1</v>
      </c>
      <c r="BT15" s="135">
        <v>1</v>
      </c>
      <c r="BU15" s="135">
        <v>1</v>
      </c>
      <c r="BV15" s="135">
        <v>1</v>
      </c>
      <c r="BW15" s="135">
        <v>1</v>
      </c>
      <c r="BX15" s="135">
        <v>1</v>
      </c>
      <c r="BY15" s="135">
        <v>1</v>
      </c>
      <c r="BZ15" s="135">
        <v>1</v>
      </c>
      <c r="CA15" s="135">
        <v>1</v>
      </c>
      <c r="CB15" s="135">
        <v>1</v>
      </c>
      <c r="CC15" s="135">
        <v>1</v>
      </c>
      <c r="CD15" s="135">
        <v>1</v>
      </c>
      <c r="CE15" s="135">
        <v>1</v>
      </c>
      <c r="CF15" s="135">
        <v>1</v>
      </c>
      <c r="CG15" s="135">
        <v>1</v>
      </c>
      <c r="CH15" s="135">
        <v>1</v>
      </c>
      <c r="CI15" s="135">
        <v>1</v>
      </c>
      <c r="CJ15" s="135">
        <v>1</v>
      </c>
      <c r="CK15" s="135">
        <v>1</v>
      </c>
      <c r="CL15" s="135">
        <v>1</v>
      </c>
      <c r="CM15" s="135">
        <v>1</v>
      </c>
      <c r="CN15" s="135">
        <v>1</v>
      </c>
      <c r="CO15" s="135">
        <v>1</v>
      </c>
      <c r="CP15" s="135">
        <v>1</v>
      </c>
      <c r="CQ15" s="135">
        <v>1</v>
      </c>
      <c r="CR15" s="135">
        <v>1</v>
      </c>
      <c r="CS15" s="135">
        <v>1</v>
      </c>
      <c r="CT15" s="135">
        <v>0</v>
      </c>
      <c r="CU15" s="135">
        <v>0</v>
      </c>
      <c r="CV15" s="135">
        <v>0</v>
      </c>
      <c r="CW15" s="135">
        <v>0</v>
      </c>
      <c r="CX15" s="135">
        <v>0</v>
      </c>
      <c r="CY15" s="135">
        <v>0</v>
      </c>
      <c r="CZ15" s="135">
        <v>0</v>
      </c>
      <c r="DA15" s="135">
        <v>0</v>
      </c>
      <c r="DB15" s="135">
        <v>0</v>
      </c>
      <c r="DC15" s="135">
        <v>0</v>
      </c>
      <c r="DD15" s="135">
        <v>0</v>
      </c>
      <c r="DE15" s="135">
        <v>0</v>
      </c>
      <c r="DF15" s="135">
        <v>0</v>
      </c>
      <c r="DG15" s="135">
        <v>0</v>
      </c>
      <c r="DH15" s="135">
        <v>0</v>
      </c>
      <c r="DI15" s="135">
        <v>0</v>
      </c>
      <c r="DL15" s="147" t="s">
        <v>826</v>
      </c>
      <c r="DQ15" s="147" t="s">
        <v>826</v>
      </c>
    </row>
    <row r="16" spans="1:125" ht="12" customHeight="1">
      <c r="A16" s="523"/>
      <c r="B16" s="535"/>
      <c r="C16" s="536">
        <f>MIN(C19:C68)</f>
        <v>7.9219999999999997</v>
      </c>
      <c r="D16" s="536">
        <f>MIN(D19:D68)</f>
        <v>-542.60908040000004</v>
      </c>
      <c r="E16" s="536">
        <f>MIN(E19:E68)</f>
        <v>388.29366670000002</v>
      </c>
      <c r="F16" s="535"/>
      <c r="G16" s="535"/>
      <c r="H16" s="536">
        <f>MIN(H19:H68)</f>
        <v>3.5421018559999999</v>
      </c>
      <c r="I16" s="536">
        <f>MIN(I19:I68)</f>
        <v>-189.2090804</v>
      </c>
      <c r="J16" s="536">
        <f>MIN(J19:J68)</f>
        <v>1801.8936670000001</v>
      </c>
      <c r="L16" s="71">
        <v>14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1</v>
      </c>
      <c r="AC16" s="135">
        <v>1</v>
      </c>
      <c r="AD16" s="135">
        <v>1</v>
      </c>
      <c r="AE16" s="135">
        <v>1</v>
      </c>
      <c r="AF16" s="135">
        <v>1</v>
      </c>
      <c r="AG16" s="135">
        <v>1</v>
      </c>
      <c r="AH16" s="135">
        <v>1</v>
      </c>
      <c r="AI16" s="135">
        <v>1</v>
      </c>
      <c r="AJ16" s="135">
        <v>1</v>
      </c>
      <c r="AK16" s="135">
        <v>1</v>
      </c>
      <c r="AL16" s="135">
        <v>1</v>
      </c>
      <c r="AM16" s="135">
        <v>1</v>
      </c>
      <c r="AN16" s="135">
        <v>1</v>
      </c>
      <c r="AO16" s="135">
        <v>1</v>
      </c>
      <c r="AP16" s="135">
        <v>1</v>
      </c>
      <c r="AQ16" s="135">
        <v>1</v>
      </c>
      <c r="AR16" s="135">
        <v>1</v>
      </c>
      <c r="AS16" s="135">
        <v>1</v>
      </c>
      <c r="AT16" s="135">
        <v>1</v>
      </c>
      <c r="AU16" s="135">
        <v>1</v>
      </c>
      <c r="AV16" s="135">
        <v>1</v>
      </c>
      <c r="AW16" s="135">
        <v>1</v>
      </c>
      <c r="AX16" s="135">
        <v>1</v>
      </c>
      <c r="AY16" s="135">
        <v>1</v>
      </c>
      <c r="AZ16" s="135">
        <v>1</v>
      </c>
      <c r="BA16" s="135">
        <v>1</v>
      </c>
      <c r="BB16" s="135">
        <v>1</v>
      </c>
      <c r="BC16" s="135">
        <v>1</v>
      </c>
      <c r="BD16" s="135">
        <v>1</v>
      </c>
      <c r="BE16" s="135">
        <v>1</v>
      </c>
      <c r="BF16" s="135">
        <v>1</v>
      </c>
      <c r="BG16" s="135">
        <v>1</v>
      </c>
      <c r="BH16" s="135">
        <v>1</v>
      </c>
      <c r="BI16" s="135">
        <v>1</v>
      </c>
      <c r="BJ16" s="135">
        <v>1</v>
      </c>
      <c r="BK16" s="135">
        <v>1</v>
      </c>
      <c r="BL16" s="135">
        <v>1</v>
      </c>
      <c r="BM16" s="135">
        <v>1</v>
      </c>
      <c r="BN16" s="135">
        <v>1</v>
      </c>
      <c r="BO16" s="135">
        <v>1</v>
      </c>
      <c r="BP16" s="135">
        <v>1</v>
      </c>
      <c r="BQ16" s="135">
        <v>1</v>
      </c>
      <c r="BR16" s="135">
        <v>1</v>
      </c>
      <c r="BS16" s="135">
        <v>1</v>
      </c>
      <c r="BT16" s="135">
        <v>1</v>
      </c>
      <c r="BU16" s="135">
        <v>1</v>
      </c>
      <c r="BV16" s="135">
        <v>1</v>
      </c>
      <c r="BW16" s="135">
        <v>1</v>
      </c>
      <c r="BX16" s="135">
        <v>1</v>
      </c>
      <c r="BY16" s="135">
        <v>1</v>
      </c>
      <c r="BZ16" s="135">
        <v>1</v>
      </c>
      <c r="CA16" s="135">
        <v>1</v>
      </c>
      <c r="CB16" s="135">
        <v>1</v>
      </c>
      <c r="CC16" s="135">
        <v>1</v>
      </c>
      <c r="CD16" s="135">
        <v>1</v>
      </c>
      <c r="CE16" s="135">
        <v>1</v>
      </c>
      <c r="CF16" s="135">
        <v>1</v>
      </c>
      <c r="CG16" s="135">
        <v>1</v>
      </c>
      <c r="CH16" s="135">
        <v>1</v>
      </c>
      <c r="CI16" s="135">
        <v>1</v>
      </c>
      <c r="CJ16" s="135">
        <v>1</v>
      </c>
      <c r="CK16" s="135">
        <v>1</v>
      </c>
      <c r="CL16" s="135">
        <v>1</v>
      </c>
      <c r="CM16" s="135">
        <v>1</v>
      </c>
      <c r="CN16" s="135">
        <v>1</v>
      </c>
      <c r="CO16" s="135">
        <v>1</v>
      </c>
      <c r="CP16" s="135">
        <v>1</v>
      </c>
      <c r="CQ16" s="135">
        <v>1</v>
      </c>
      <c r="CR16" s="135">
        <v>1</v>
      </c>
      <c r="CS16" s="135">
        <v>1</v>
      </c>
      <c r="CT16" s="135">
        <v>1</v>
      </c>
      <c r="CU16" s="135">
        <v>0</v>
      </c>
      <c r="CV16" s="135">
        <v>0</v>
      </c>
      <c r="CW16" s="135">
        <v>0</v>
      </c>
      <c r="CX16" s="135">
        <v>0</v>
      </c>
      <c r="CY16" s="135">
        <v>0</v>
      </c>
      <c r="CZ16" s="135">
        <v>0</v>
      </c>
      <c r="DA16" s="135">
        <v>0</v>
      </c>
      <c r="DB16" s="135">
        <v>0</v>
      </c>
      <c r="DC16" s="135">
        <v>0</v>
      </c>
      <c r="DD16" s="135">
        <v>0</v>
      </c>
      <c r="DE16" s="135">
        <v>0</v>
      </c>
      <c r="DF16" s="135">
        <v>0</v>
      </c>
      <c r="DG16" s="135">
        <v>0</v>
      </c>
      <c r="DH16" s="135">
        <v>0</v>
      </c>
      <c r="DI16" s="135">
        <v>0</v>
      </c>
      <c r="DK16" s="523"/>
      <c r="DL16" s="535"/>
      <c r="DM16" s="536">
        <f>MIN(DM19:DM68)</f>
        <v>7.9219999999999997</v>
      </c>
      <c r="DN16" s="536">
        <f>MIN(DN19:DN68)</f>
        <v>-542.60908040000004</v>
      </c>
      <c r="DO16" s="536">
        <f>MIN(DO19:DO68)</f>
        <v>388.29366670000002</v>
      </c>
      <c r="DP16" s="535"/>
      <c r="DQ16" s="535"/>
      <c r="DR16" s="536">
        <f>MIN(DR19:DR68)</f>
        <v>3.5421018559999999</v>
      </c>
      <c r="DS16" s="536">
        <f>MIN(DS19:DS68)</f>
        <v>-189.2090804</v>
      </c>
      <c r="DT16" s="536">
        <f>MIN(DT19:DT68)</f>
        <v>1801.8936670000001</v>
      </c>
    </row>
    <row r="17" spans="1:125" ht="7.5" customHeight="1">
      <c r="A17" s="523"/>
      <c r="B17" s="537">
        <f>MAX(B19:B68)</f>
        <v>2.3148149999999998</v>
      </c>
      <c r="C17" s="537">
        <f t="shared" ref="C17:E17" si="2">MAX(C19:C68)</f>
        <v>7.9219999999999997</v>
      </c>
      <c r="D17" s="536">
        <f t="shared" si="2"/>
        <v>-388.29366670000002</v>
      </c>
      <c r="E17" s="536">
        <f t="shared" si="2"/>
        <v>542.60908040000004</v>
      </c>
      <c r="F17" s="535"/>
      <c r="G17" s="537">
        <f>MAX(G19:G68)</f>
        <v>2.3148149999999998</v>
      </c>
      <c r="H17" s="537">
        <f>MAX(H19:H68)</f>
        <v>4.7488780190000002</v>
      </c>
      <c r="I17" s="536">
        <f>MAX(I19:I68)</f>
        <v>-34.893666680000003</v>
      </c>
      <c r="J17" s="536">
        <f>MAX(J19:J68)</f>
        <v>1956.2090800000001</v>
      </c>
      <c r="L17" s="71">
        <v>15</v>
      </c>
      <c r="M17" s="135">
        <v>0</v>
      </c>
      <c r="N17" s="135">
        <v>0</v>
      </c>
      <c r="O17" s="135">
        <v>0</v>
      </c>
      <c r="P17" s="135">
        <v>0</v>
      </c>
      <c r="Q17" s="135">
        <v>0</v>
      </c>
      <c r="R17" s="135">
        <v>0</v>
      </c>
      <c r="S17" s="135">
        <v>0</v>
      </c>
      <c r="T17" s="135">
        <v>0</v>
      </c>
      <c r="U17" s="135">
        <v>0</v>
      </c>
      <c r="V17" s="135">
        <v>0</v>
      </c>
      <c r="W17" s="135">
        <v>0</v>
      </c>
      <c r="X17" s="135">
        <v>0</v>
      </c>
      <c r="Y17" s="135">
        <v>0</v>
      </c>
      <c r="Z17" s="135">
        <v>0</v>
      </c>
      <c r="AA17" s="135">
        <v>1</v>
      </c>
      <c r="AB17" s="135">
        <v>1</v>
      </c>
      <c r="AC17" s="135">
        <v>1</v>
      </c>
      <c r="AD17" s="135">
        <v>1</v>
      </c>
      <c r="AE17" s="135">
        <v>1</v>
      </c>
      <c r="AF17" s="135">
        <v>1</v>
      </c>
      <c r="AG17" s="135">
        <v>1</v>
      </c>
      <c r="AH17" s="135">
        <v>1</v>
      </c>
      <c r="AI17" s="135">
        <v>1</v>
      </c>
      <c r="AJ17" s="135">
        <v>1</v>
      </c>
      <c r="AK17" s="135">
        <v>1</v>
      </c>
      <c r="AL17" s="135">
        <v>1</v>
      </c>
      <c r="AM17" s="135">
        <v>1</v>
      </c>
      <c r="AN17" s="135">
        <v>1</v>
      </c>
      <c r="AO17" s="135">
        <v>1</v>
      </c>
      <c r="AP17" s="135">
        <v>1</v>
      </c>
      <c r="AQ17" s="135">
        <v>1</v>
      </c>
      <c r="AR17" s="135">
        <v>1</v>
      </c>
      <c r="AS17" s="135">
        <v>1</v>
      </c>
      <c r="AT17" s="135">
        <v>1</v>
      </c>
      <c r="AU17" s="135">
        <v>1</v>
      </c>
      <c r="AV17" s="135">
        <v>1</v>
      </c>
      <c r="AW17" s="135">
        <v>1</v>
      </c>
      <c r="AX17" s="135">
        <v>1</v>
      </c>
      <c r="AY17" s="135">
        <v>1</v>
      </c>
      <c r="AZ17" s="135">
        <v>1</v>
      </c>
      <c r="BA17" s="135">
        <v>1</v>
      </c>
      <c r="BB17" s="135">
        <v>1</v>
      </c>
      <c r="BC17" s="135">
        <v>1</v>
      </c>
      <c r="BD17" s="135">
        <v>1</v>
      </c>
      <c r="BE17" s="135">
        <v>1</v>
      </c>
      <c r="BF17" s="135">
        <v>1</v>
      </c>
      <c r="BG17" s="135">
        <v>1</v>
      </c>
      <c r="BH17" s="135">
        <v>1</v>
      </c>
      <c r="BI17" s="135">
        <v>1</v>
      </c>
      <c r="BJ17" s="135">
        <v>1</v>
      </c>
      <c r="BK17" s="135">
        <v>1</v>
      </c>
      <c r="BL17" s="135">
        <v>1</v>
      </c>
      <c r="BM17" s="135">
        <v>1</v>
      </c>
      <c r="BN17" s="135">
        <v>1</v>
      </c>
      <c r="BO17" s="135">
        <v>1</v>
      </c>
      <c r="BP17" s="135">
        <v>1</v>
      </c>
      <c r="BQ17" s="135">
        <v>1</v>
      </c>
      <c r="BR17" s="135">
        <v>1</v>
      </c>
      <c r="BS17" s="135">
        <v>1</v>
      </c>
      <c r="BT17" s="135">
        <v>1</v>
      </c>
      <c r="BU17" s="135">
        <v>1</v>
      </c>
      <c r="BV17" s="135">
        <v>1</v>
      </c>
      <c r="BW17" s="135">
        <v>1</v>
      </c>
      <c r="BX17" s="135">
        <v>1</v>
      </c>
      <c r="BY17" s="135">
        <v>1</v>
      </c>
      <c r="BZ17" s="135">
        <v>1</v>
      </c>
      <c r="CA17" s="135">
        <v>1</v>
      </c>
      <c r="CB17" s="135">
        <v>1</v>
      </c>
      <c r="CC17" s="135">
        <v>1</v>
      </c>
      <c r="CD17" s="135">
        <v>1</v>
      </c>
      <c r="CE17" s="135">
        <v>1</v>
      </c>
      <c r="CF17" s="135">
        <v>1</v>
      </c>
      <c r="CG17" s="135">
        <v>1</v>
      </c>
      <c r="CH17" s="135">
        <v>1</v>
      </c>
      <c r="CI17" s="135">
        <v>1</v>
      </c>
      <c r="CJ17" s="135">
        <v>1</v>
      </c>
      <c r="CK17" s="135">
        <v>1</v>
      </c>
      <c r="CL17" s="135">
        <v>1</v>
      </c>
      <c r="CM17" s="135">
        <v>1</v>
      </c>
      <c r="CN17" s="135">
        <v>1</v>
      </c>
      <c r="CO17" s="135">
        <v>1</v>
      </c>
      <c r="CP17" s="135">
        <v>1</v>
      </c>
      <c r="CQ17" s="135">
        <v>1</v>
      </c>
      <c r="CR17" s="135">
        <v>1</v>
      </c>
      <c r="CS17" s="135">
        <v>1</v>
      </c>
      <c r="CT17" s="135">
        <v>1</v>
      </c>
      <c r="CU17" s="135">
        <v>1</v>
      </c>
      <c r="CV17" s="135">
        <v>0</v>
      </c>
      <c r="CW17" s="135">
        <v>0</v>
      </c>
      <c r="CX17" s="135">
        <v>0</v>
      </c>
      <c r="CY17" s="135">
        <v>0</v>
      </c>
      <c r="CZ17" s="135">
        <v>0</v>
      </c>
      <c r="DA17" s="135">
        <v>0</v>
      </c>
      <c r="DB17" s="135">
        <v>0</v>
      </c>
      <c r="DC17" s="135">
        <v>0</v>
      </c>
      <c r="DD17" s="135">
        <v>0</v>
      </c>
      <c r="DE17" s="135">
        <v>0</v>
      </c>
      <c r="DF17" s="135">
        <v>0</v>
      </c>
      <c r="DG17" s="135">
        <v>0</v>
      </c>
      <c r="DH17" s="135">
        <v>0</v>
      </c>
      <c r="DI17" s="135">
        <v>0</v>
      </c>
      <c r="DK17" s="523"/>
      <c r="DL17" s="537">
        <f>MAX(DL19:DL68)</f>
        <v>2.3148149999999998</v>
      </c>
      <c r="DM17" s="537">
        <f t="shared" ref="DM17:DO17" si="3">MAX(DM19:DM68)</f>
        <v>7.9219999999999997</v>
      </c>
      <c r="DN17" s="536">
        <f t="shared" si="3"/>
        <v>-388.29366670000002</v>
      </c>
      <c r="DO17" s="536">
        <f t="shared" si="3"/>
        <v>542.60908040000004</v>
      </c>
      <c r="DP17" s="535"/>
      <c r="DQ17" s="537">
        <f>MAX(DQ19:DQ68)</f>
        <v>2.3148149999999998</v>
      </c>
      <c r="DR17" s="537">
        <f>MAX(DR19:DR68)</f>
        <v>4.7488780190000002</v>
      </c>
      <c r="DS17" s="536">
        <f>MAX(DS19:DS68)</f>
        <v>-34.893666680000003</v>
      </c>
      <c r="DT17" s="536">
        <f>MAX(DT19:DT68)</f>
        <v>1956.2090800000001</v>
      </c>
    </row>
    <row r="18" spans="1:125" ht="7.5" customHeight="1">
      <c r="A18" s="523"/>
      <c r="B18" s="535" t="s">
        <v>35</v>
      </c>
      <c r="C18" s="535" t="s">
        <v>813</v>
      </c>
      <c r="D18" s="536" t="s">
        <v>814</v>
      </c>
      <c r="E18" s="536" t="s">
        <v>815</v>
      </c>
      <c r="F18" s="535">
        <f>24</f>
        <v>24</v>
      </c>
      <c r="G18" s="535" t="s">
        <v>35</v>
      </c>
      <c r="H18" s="535" t="s">
        <v>813</v>
      </c>
      <c r="I18" s="536" t="s">
        <v>816</v>
      </c>
      <c r="J18" s="536" t="s">
        <v>817</v>
      </c>
      <c r="L18" s="71">
        <v>16</v>
      </c>
      <c r="M18" s="135">
        <v>0</v>
      </c>
      <c r="N18" s="135">
        <v>0</v>
      </c>
      <c r="O18" s="135">
        <v>0</v>
      </c>
      <c r="P18" s="135">
        <v>0</v>
      </c>
      <c r="Q18" s="135">
        <v>0</v>
      </c>
      <c r="R18" s="135">
        <v>0</v>
      </c>
      <c r="S18" s="135">
        <v>0</v>
      </c>
      <c r="T18" s="135">
        <v>0</v>
      </c>
      <c r="U18" s="135">
        <v>0</v>
      </c>
      <c r="V18" s="135">
        <v>0</v>
      </c>
      <c r="W18" s="135">
        <v>0</v>
      </c>
      <c r="X18" s="135">
        <v>0</v>
      </c>
      <c r="Y18" s="135">
        <v>0</v>
      </c>
      <c r="Z18" s="135">
        <v>1</v>
      </c>
      <c r="AA18" s="135">
        <v>1</v>
      </c>
      <c r="AB18" s="135">
        <v>1</v>
      </c>
      <c r="AC18" s="135">
        <v>1</v>
      </c>
      <c r="AD18" s="135">
        <v>1</v>
      </c>
      <c r="AE18" s="135">
        <v>1</v>
      </c>
      <c r="AF18" s="135">
        <v>1</v>
      </c>
      <c r="AG18" s="135">
        <v>1</v>
      </c>
      <c r="AH18" s="135">
        <v>1</v>
      </c>
      <c r="AI18" s="135">
        <v>1</v>
      </c>
      <c r="AJ18" s="135">
        <v>1</v>
      </c>
      <c r="AK18" s="135">
        <v>1</v>
      </c>
      <c r="AL18" s="135">
        <v>1</v>
      </c>
      <c r="AM18" s="135">
        <v>1</v>
      </c>
      <c r="AN18" s="135">
        <v>1</v>
      </c>
      <c r="AO18" s="135">
        <v>1</v>
      </c>
      <c r="AP18" s="135">
        <v>1</v>
      </c>
      <c r="AQ18" s="135">
        <v>1</v>
      </c>
      <c r="AR18" s="135">
        <v>1</v>
      </c>
      <c r="AS18" s="135">
        <v>1</v>
      </c>
      <c r="AT18" s="135">
        <v>1</v>
      </c>
      <c r="AU18" s="135">
        <v>1</v>
      </c>
      <c r="AV18" s="135">
        <v>1</v>
      </c>
      <c r="AW18" s="135">
        <v>1</v>
      </c>
      <c r="AX18" s="135">
        <v>1</v>
      </c>
      <c r="AY18" s="135">
        <v>1</v>
      </c>
      <c r="AZ18" s="135">
        <v>1</v>
      </c>
      <c r="BA18" s="135">
        <v>1</v>
      </c>
      <c r="BB18" s="135">
        <v>1</v>
      </c>
      <c r="BC18" s="135">
        <v>1</v>
      </c>
      <c r="BD18" s="135">
        <v>1</v>
      </c>
      <c r="BE18" s="135">
        <v>1</v>
      </c>
      <c r="BF18" s="135">
        <v>1</v>
      </c>
      <c r="BG18" s="135">
        <v>1</v>
      </c>
      <c r="BH18" s="135">
        <v>1</v>
      </c>
      <c r="BI18" s="135">
        <v>1</v>
      </c>
      <c r="BJ18" s="135">
        <v>1</v>
      </c>
      <c r="BK18" s="135">
        <v>1</v>
      </c>
      <c r="BL18" s="135">
        <v>1</v>
      </c>
      <c r="BM18" s="135">
        <v>1</v>
      </c>
      <c r="BN18" s="135">
        <v>1</v>
      </c>
      <c r="BO18" s="135">
        <v>1</v>
      </c>
      <c r="BP18" s="135">
        <v>1</v>
      </c>
      <c r="BQ18" s="135">
        <v>1</v>
      </c>
      <c r="BR18" s="135">
        <v>1</v>
      </c>
      <c r="BS18" s="135">
        <v>1</v>
      </c>
      <c r="BT18" s="135">
        <v>1</v>
      </c>
      <c r="BU18" s="135">
        <v>1</v>
      </c>
      <c r="BV18" s="135">
        <v>1</v>
      </c>
      <c r="BW18" s="135">
        <v>1</v>
      </c>
      <c r="BX18" s="135">
        <v>1</v>
      </c>
      <c r="BY18" s="135">
        <v>1</v>
      </c>
      <c r="BZ18" s="135">
        <v>1</v>
      </c>
      <c r="CA18" s="135">
        <v>1</v>
      </c>
      <c r="CB18" s="135">
        <v>1</v>
      </c>
      <c r="CC18" s="135">
        <v>1</v>
      </c>
      <c r="CD18" s="135">
        <v>1</v>
      </c>
      <c r="CE18" s="135">
        <v>1</v>
      </c>
      <c r="CF18" s="135">
        <v>1</v>
      </c>
      <c r="CG18" s="135">
        <v>1</v>
      </c>
      <c r="CH18" s="135">
        <v>1</v>
      </c>
      <c r="CI18" s="135">
        <v>1</v>
      </c>
      <c r="CJ18" s="135">
        <v>1</v>
      </c>
      <c r="CK18" s="135">
        <v>1</v>
      </c>
      <c r="CL18" s="135">
        <v>1</v>
      </c>
      <c r="CM18" s="135">
        <v>1</v>
      </c>
      <c r="CN18" s="135">
        <v>1</v>
      </c>
      <c r="CO18" s="135">
        <v>1</v>
      </c>
      <c r="CP18" s="135">
        <v>1</v>
      </c>
      <c r="CQ18" s="135">
        <v>1</v>
      </c>
      <c r="CR18" s="135">
        <v>1</v>
      </c>
      <c r="CS18" s="135">
        <v>1</v>
      </c>
      <c r="CT18" s="135">
        <v>1</v>
      </c>
      <c r="CU18" s="135">
        <v>1</v>
      </c>
      <c r="CV18" s="135">
        <v>1</v>
      </c>
      <c r="CW18" s="135">
        <v>0</v>
      </c>
      <c r="CX18" s="135">
        <v>0</v>
      </c>
      <c r="CY18" s="135">
        <v>0</v>
      </c>
      <c r="CZ18" s="135">
        <v>0</v>
      </c>
      <c r="DA18" s="135">
        <v>0</v>
      </c>
      <c r="DB18" s="135">
        <v>0</v>
      </c>
      <c r="DC18" s="135">
        <v>0</v>
      </c>
      <c r="DD18" s="135">
        <v>0</v>
      </c>
      <c r="DE18" s="135">
        <v>0</v>
      </c>
      <c r="DF18" s="135">
        <v>0</v>
      </c>
      <c r="DG18" s="135">
        <v>0</v>
      </c>
      <c r="DH18" s="135">
        <v>0</v>
      </c>
      <c r="DI18" s="135">
        <v>0</v>
      </c>
      <c r="DK18" s="523"/>
      <c r="DL18" s="535" t="s">
        <v>35</v>
      </c>
      <c r="DM18" s="535" t="s">
        <v>813</v>
      </c>
      <c r="DN18" s="536" t="s">
        <v>814</v>
      </c>
      <c r="DO18" s="536" t="s">
        <v>815</v>
      </c>
      <c r="DP18" s="535">
        <f>24</f>
        <v>24</v>
      </c>
      <c r="DQ18" s="535" t="s">
        <v>35</v>
      </c>
      <c r="DR18" s="535" t="s">
        <v>813</v>
      </c>
      <c r="DS18" s="536" t="s">
        <v>816</v>
      </c>
      <c r="DT18" s="536" t="s">
        <v>817</v>
      </c>
    </row>
    <row r="19" spans="1:125" ht="7.5" customHeight="1">
      <c r="A19" s="523">
        <v>1</v>
      </c>
      <c r="B19" s="136">
        <v>5.0878196254339999E-5</v>
      </c>
      <c r="C19" s="147">
        <v>7.9219999999999997</v>
      </c>
      <c r="D19" s="538">
        <v>-542.60908040000004</v>
      </c>
      <c r="E19" s="538">
        <v>542.60908040000004</v>
      </c>
      <c r="F19" s="539">
        <f t="shared" ref="F19:F50" si="4">B19*$F$18</f>
        <v>1.2210767101041599E-3</v>
      </c>
      <c r="G19" s="147">
        <v>5.0878196254339999E-5</v>
      </c>
      <c r="H19" s="147">
        <v>4.7488780190000002</v>
      </c>
      <c r="I19" s="538">
        <v>-189.2090804</v>
      </c>
      <c r="J19" s="538">
        <v>1956.2090800000001</v>
      </c>
      <c r="K19" s="82">
        <v>0</v>
      </c>
      <c r="L19" s="71">
        <v>17</v>
      </c>
      <c r="M19" s="135">
        <v>0</v>
      </c>
      <c r="N19" s="135">
        <v>0</v>
      </c>
      <c r="O19" s="135">
        <v>0</v>
      </c>
      <c r="P19" s="135">
        <v>0</v>
      </c>
      <c r="Q19" s="135">
        <v>0</v>
      </c>
      <c r="R19" s="135">
        <v>0</v>
      </c>
      <c r="S19" s="135">
        <v>0</v>
      </c>
      <c r="T19" s="135">
        <v>0</v>
      </c>
      <c r="U19" s="135">
        <v>0</v>
      </c>
      <c r="V19" s="135">
        <v>0</v>
      </c>
      <c r="W19" s="135">
        <v>0</v>
      </c>
      <c r="X19" s="135">
        <v>0</v>
      </c>
      <c r="Y19" s="135">
        <v>1</v>
      </c>
      <c r="Z19" s="135">
        <v>1</v>
      </c>
      <c r="AA19" s="135">
        <v>1</v>
      </c>
      <c r="AB19" s="135">
        <v>1</v>
      </c>
      <c r="AC19" s="135">
        <v>1</v>
      </c>
      <c r="AD19" s="135">
        <v>1</v>
      </c>
      <c r="AE19" s="135">
        <v>1</v>
      </c>
      <c r="AF19" s="135">
        <v>1</v>
      </c>
      <c r="AG19" s="135">
        <v>1</v>
      </c>
      <c r="AH19" s="135">
        <v>1</v>
      </c>
      <c r="AI19" s="135">
        <v>1</v>
      </c>
      <c r="AJ19" s="135">
        <v>1</v>
      </c>
      <c r="AK19" s="135">
        <v>1</v>
      </c>
      <c r="AL19" s="135">
        <v>1</v>
      </c>
      <c r="AM19" s="135">
        <v>1</v>
      </c>
      <c r="AN19" s="135">
        <v>1</v>
      </c>
      <c r="AO19" s="135">
        <v>1</v>
      </c>
      <c r="AP19" s="135">
        <v>1</v>
      </c>
      <c r="AQ19" s="135">
        <v>1</v>
      </c>
      <c r="AR19" s="135">
        <v>1</v>
      </c>
      <c r="AS19" s="135">
        <v>1</v>
      </c>
      <c r="AT19" s="135">
        <v>1</v>
      </c>
      <c r="AU19" s="135">
        <v>1</v>
      </c>
      <c r="AV19" s="135">
        <v>1</v>
      </c>
      <c r="AW19" s="135">
        <v>1</v>
      </c>
      <c r="AX19" s="135">
        <v>1</v>
      </c>
      <c r="AY19" s="135">
        <v>1</v>
      </c>
      <c r="AZ19" s="135">
        <v>1</v>
      </c>
      <c r="BA19" s="135">
        <v>1</v>
      </c>
      <c r="BB19" s="135">
        <v>1</v>
      </c>
      <c r="BC19" s="135">
        <v>1</v>
      </c>
      <c r="BD19" s="135">
        <v>1</v>
      </c>
      <c r="BE19" s="135">
        <v>1</v>
      </c>
      <c r="BF19" s="135">
        <v>1</v>
      </c>
      <c r="BG19" s="135">
        <v>1</v>
      </c>
      <c r="BH19" s="135">
        <v>1</v>
      </c>
      <c r="BI19" s="135">
        <v>1</v>
      </c>
      <c r="BJ19" s="135">
        <v>1</v>
      </c>
      <c r="BK19" s="135">
        <v>1</v>
      </c>
      <c r="BL19" s="135">
        <v>1</v>
      </c>
      <c r="BM19" s="135">
        <v>1</v>
      </c>
      <c r="BN19" s="135">
        <v>1</v>
      </c>
      <c r="BO19" s="135">
        <v>1</v>
      </c>
      <c r="BP19" s="135">
        <v>1</v>
      </c>
      <c r="BQ19" s="135">
        <v>1</v>
      </c>
      <c r="BR19" s="135">
        <v>1</v>
      </c>
      <c r="BS19" s="135">
        <v>1</v>
      </c>
      <c r="BT19" s="135">
        <v>1</v>
      </c>
      <c r="BU19" s="135">
        <v>1</v>
      </c>
      <c r="BV19" s="135">
        <v>1</v>
      </c>
      <c r="BW19" s="135">
        <v>1</v>
      </c>
      <c r="BX19" s="135">
        <v>1</v>
      </c>
      <c r="BY19" s="135">
        <v>1</v>
      </c>
      <c r="BZ19" s="135">
        <v>1</v>
      </c>
      <c r="CA19" s="135">
        <v>1</v>
      </c>
      <c r="CB19" s="135">
        <v>1</v>
      </c>
      <c r="CC19" s="135">
        <v>1</v>
      </c>
      <c r="CD19" s="135">
        <v>1</v>
      </c>
      <c r="CE19" s="135">
        <v>1</v>
      </c>
      <c r="CF19" s="135">
        <v>1</v>
      </c>
      <c r="CG19" s="135">
        <v>1</v>
      </c>
      <c r="CH19" s="135">
        <v>1</v>
      </c>
      <c r="CI19" s="135">
        <v>1</v>
      </c>
      <c r="CJ19" s="135">
        <v>1</v>
      </c>
      <c r="CK19" s="135">
        <v>1</v>
      </c>
      <c r="CL19" s="135">
        <v>1</v>
      </c>
      <c r="CM19" s="135">
        <v>1</v>
      </c>
      <c r="CN19" s="135">
        <v>1</v>
      </c>
      <c r="CO19" s="135">
        <v>1</v>
      </c>
      <c r="CP19" s="135">
        <v>1</v>
      </c>
      <c r="CQ19" s="135">
        <v>1</v>
      </c>
      <c r="CR19" s="135">
        <v>1</v>
      </c>
      <c r="CS19" s="135">
        <v>1</v>
      </c>
      <c r="CT19" s="135">
        <v>1</v>
      </c>
      <c r="CU19" s="135">
        <v>1</v>
      </c>
      <c r="CV19" s="135">
        <v>1</v>
      </c>
      <c r="CW19" s="135">
        <v>1</v>
      </c>
      <c r="CX19" s="135">
        <v>0</v>
      </c>
      <c r="CY19" s="135">
        <v>0</v>
      </c>
      <c r="CZ19" s="135">
        <v>0</v>
      </c>
      <c r="DA19" s="135">
        <v>0</v>
      </c>
      <c r="DB19" s="135">
        <v>0</v>
      </c>
      <c r="DC19" s="135">
        <v>0</v>
      </c>
      <c r="DD19" s="135">
        <v>0</v>
      </c>
      <c r="DE19" s="135">
        <v>0</v>
      </c>
      <c r="DF19" s="135">
        <v>0</v>
      </c>
      <c r="DG19" s="135">
        <v>0</v>
      </c>
      <c r="DH19" s="135">
        <v>0</v>
      </c>
      <c r="DI19" s="135">
        <v>0</v>
      </c>
      <c r="DK19" s="523">
        <v>1</v>
      </c>
      <c r="DL19" s="136">
        <v>5.0878196254339999E-5</v>
      </c>
      <c r="DM19" s="147">
        <v>7.9219999999999997</v>
      </c>
      <c r="DN19" s="538">
        <v>-542.60908040000004</v>
      </c>
      <c r="DO19" s="538">
        <v>542.60908040000004</v>
      </c>
      <c r="DP19" s="539">
        <f>DL19*$F$18</f>
        <v>1.2210767101041599E-3</v>
      </c>
      <c r="DQ19" s="147">
        <v>5.0878196254339999E-5</v>
      </c>
      <c r="DR19" s="147">
        <v>4.7488780190000002</v>
      </c>
      <c r="DS19" s="538">
        <v>-189.2090804</v>
      </c>
      <c r="DT19" s="538">
        <v>1956.2090800000001</v>
      </c>
      <c r="DU19" s="82">
        <v>0</v>
      </c>
    </row>
    <row r="20" spans="1:125" ht="7.5" customHeight="1">
      <c r="A20" s="523">
        <f>A19+1</f>
        <v>2</v>
      </c>
      <c r="B20" s="136">
        <v>1.119320317595E-4</v>
      </c>
      <c r="C20" s="147">
        <v>7.9219999999999997</v>
      </c>
      <c r="D20" s="538">
        <v>-542.58938850000004</v>
      </c>
      <c r="E20" s="538">
        <v>542.58938850000004</v>
      </c>
      <c r="F20" s="539">
        <f t="shared" si="4"/>
        <v>2.6863687622280001E-3</v>
      </c>
      <c r="G20" s="540">
        <v>1.119320317595E-4</v>
      </c>
      <c r="H20" s="147">
        <v>4.7487628620000004</v>
      </c>
      <c r="I20" s="538">
        <v>-189.18938850000001</v>
      </c>
      <c r="J20" s="538">
        <v>1956.1893889999999</v>
      </c>
      <c r="K20" s="82">
        <v>4.7241122448979503E-2</v>
      </c>
      <c r="L20" s="71">
        <v>18</v>
      </c>
      <c r="M20" s="135">
        <v>0</v>
      </c>
      <c r="N20" s="135">
        <v>0</v>
      </c>
      <c r="O20" s="135">
        <v>0</v>
      </c>
      <c r="P20" s="135">
        <v>0</v>
      </c>
      <c r="Q20" s="135">
        <v>0</v>
      </c>
      <c r="R20" s="135">
        <v>0</v>
      </c>
      <c r="S20" s="135">
        <v>0</v>
      </c>
      <c r="T20" s="135">
        <v>0</v>
      </c>
      <c r="U20" s="135">
        <v>0</v>
      </c>
      <c r="V20" s="135">
        <v>0</v>
      </c>
      <c r="W20" s="135">
        <v>0</v>
      </c>
      <c r="X20" s="135">
        <v>0</v>
      </c>
      <c r="Y20" s="135">
        <v>1</v>
      </c>
      <c r="Z20" s="135">
        <v>1</v>
      </c>
      <c r="AA20" s="135">
        <v>1</v>
      </c>
      <c r="AB20" s="135">
        <v>1</v>
      </c>
      <c r="AC20" s="135">
        <v>1</v>
      </c>
      <c r="AD20" s="135">
        <v>1</v>
      </c>
      <c r="AE20" s="135">
        <v>1</v>
      </c>
      <c r="AF20" s="135">
        <v>1</v>
      </c>
      <c r="AG20" s="135">
        <v>1</v>
      </c>
      <c r="AH20" s="135">
        <v>1</v>
      </c>
      <c r="AI20" s="135">
        <v>1</v>
      </c>
      <c r="AJ20" s="135">
        <v>1</v>
      </c>
      <c r="AK20" s="135">
        <v>1</v>
      </c>
      <c r="AL20" s="135">
        <v>1</v>
      </c>
      <c r="AM20" s="135">
        <v>1</v>
      </c>
      <c r="AN20" s="135">
        <v>1</v>
      </c>
      <c r="AO20" s="135">
        <v>1</v>
      </c>
      <c r="AP20" s="135">
        <v>1</v>
      </c>
      <c r="AQ20" s="135">
        <v>1</v>
      </c>
      <c r="AR20" s="135">
        <v>1</v>
      </c>
      <c r="AS20" s="135">
        <v>1</v>
      </c>
      <c r="AT20" s="135">
        <v>1</v>
      </c>
      <c r="AU20" s="135">
        <v>1</v>
      </c>
      <c r="AV20" s="135">
        <v>1</v>
      </c>
      <c r="AW20" s="135">
        <v>1</v>
      </c>
      <c r="AX20" s="135">
        <v>1</v>
      </c>
      <c r="AY20" s="135">
        <v>1</v>
      </c>
      <c r="AZ20" s="135">
        <v>1</v>
      </c>
      <c r="BA20" s="135">
        <v>1</v>
      </c>
      <c r="BB20" s="135">
        <v>1</v>
      </c>
      <c r="BC20" s="135">
        <v>1</v>
      </c>
      <c r="BD20" s="135">
        <v>1</v>
      </c>
      <c r="BE20" s="135">
        <v>1</v>
      </c>
      <c r="BF20" s="135">
        <v>1</v>
      </c>
      <c r="BG20" s="135">
        <v>1</v>
      </c>
      <c r="BH20" s="135">
        <v>1</v>
      </c>
      <c r="BI20" s="135">
        <v>1</v>
      </c>
      <c r="BJ20" s="135">
        <v>1</v>
      </c>
      <c r="BK20" s="135">
        <v>1</v>
      </c>
      <c r="BL20" s="135">
        <v>1</v>
      </c>
      <c r="BM20" s="135">
        <v>1</v>
      </c>
      <c r="BN20" s="135">
        <v>1</v>
      </c>
      <c r="BO20" s="135">
        <v>1</v>
      </c>
      <c r="BP20" s="135">
        <v>1</v>
      </c>
      <c r="BQ20" s="135">
        <v>1</v>
      </c>
      <c r="BR20" s="135">
        <v>1</v>
      </c>
      <c r="BS20" s="135">
        <v>1</v>
      </c>
      <c r="BT20" s="135">
        <v>1</v>
      </c>
      <c r="BU20" s="135">
        <v>1</v>
      </c>
      <c r="BV20" s="135">
        <v>1</v>
      </c>
      <c r="BW20" s="135">
        <v>1</v>
      </c>
      <c r="BX20" s="135">
        <v>1</v>
      </c>
      <c r="BY20" s="135">
        <v>1</v>
      </c>
      <c r="BZ20" s="135">
        <v>1</v>
      </c>
      <c r="CA20" s="135">
        <v>1</v>
      </c>
      <c r="CB20" s="135">
        <v>1</v>
      </c>
      <c r="CC20" s="135">
        <v>1</v>
      </c>
      <c r="CD20" s="135">
        <v>1</v>
      </c>
      <c r="CE20" s="135">
        <v>1</v>
      </c>
      <c r="CF20" s="135">
        <v>1</v>
      </c>
      <c r="CG20" s="135">
        <v>1</v>
      </c>
      <c r="CH20" s="135">
        <v>1</v>
      </c>
      <c r="CI20" s="135">
        <v>1</v>
      </c>
      <c r="CJ20" s="135">
        <v>1</v>
      </c>
      <c r="CK20" s="135">
        <v>1</v>
      </c>
      <c r="CL20" s="135">
        <v>1</v>
      </c>
      <c r="CM20" s="135">
        <v>1</v>
      </c>
      <c r="CN20" s="135">
        <v>1</v>
      </c>
      <c r="CO20" s="135">
        <v>1</v>
      </c>
      <c r="CP20" s="135">
        <v>1</v>
      </c>
      <c r="CQ20" s="135">
        <v>1</v>
      </c>
      <c r="CR20" s="135">
        <v>1</v>
      </c>
      <c r="CS20" s="135">
        <v>1</v>
      </c>
      <c r="CT20" s="135">
        <v>1</v>
      </c>
      <c r="CU20" s="135">
        <v>1</v>
      </c>
      <c r="CV20" s="135">
        <v>1</v>
      </c>
      <c r="CW20" s="135">
        <v>1</v>
      </c>
      <c r="CX20" s="135">
        <v>0</v>
      </c>
      <c r="CY20" s="135">
        <v>0</v>
      </c>
      <c r="CZ20" s="135">
        <v>0</v>
      </c>
      <c r="DA20" s="135">
        <v>0</v>
      </c>
      <c r="DB20" s="135">
        <v>0</v>
      </c>
      <c r="DC20" s="135">
        <v>0</v>
      </c>
      <c r="DD20" s="135">
        <v>0</v>
      </c>
      <c r="DE20" s="135">
        <v>0</v>
      </c>
      <c r="DF20" s="135">
        <v>0</v>
      </c>
      <c r="DG20" s="135">
        <v>0</v>
      </c>
      <c r="DH20" s="135">
        <v>0</v>
      </c>
      <c r="DI20" s="135">
        <v>0</v>
      </c>
      <c r="DK20" s="523">
        <f>DK19+1</f>
        <v>2</v>
      </c>
      <c r="DL20" s="136">
        <v>1.119320317595E-4</v>
      </c>
      <c r="DM20" s="147">
        <v>7.9219999999999997</v>
      </c>
      <c r="DN20" s="538">
        <v>-542.58938850000004</v>
      </c>
      <c r="DO20" s="538">
        <v>542.58938850000004</v>
      </c>
      <c r="DP20" s="539">
        <f t="shared" ref="DP20:DP68" si="5">DL20*$F$18</f>
        <v>2.6863687622280001E-3</v>
      </c>
      <c r="DQ20" s="540">
        <v>1.119320317595E-4</v>
      </c>
      <c r="DR20" s="147">
        <v>4.7487628620000004</v>
      </c>
      <c r="DS20" s="538">
        <v>-189.18938850000001</v>
      </c>
      <c r="DT20" s="538">
        <v>1956.1893889999999</v>
      </c>
      <c r="DU20" s="82">
        <v>4.7241122448979503E-2</v>
      </c>
    </row>
    <row r="21" spans="1:125" ht="7.5" customHeight="1">
      <c r="A21" s="523">
        <f t="shared" ref="A21:A68" si="6">A20+1</f>
        <v>3</v>
      </c>
      <c r="B21" s="136">
        <v>1.8519663436580001E-4</v>
      </c>
      <c r="C21" s="147">
        <v>7.9219999999999997</v>
      </c>
      <c r="D21" s="538">
        <v>-542.56576259999997</v>
      </c>
      <c r="E21" s="538">
        <v>542.56576259999997</v>
      </c>
      <c r="F21" s="539">
        <f t="shared" si="4"/>
        <v>4.4447192247792002E-3</v>
      </c>
      <c r="G21" s="540">
        <v>1.8519663436580001E-4</v>
      </c>
      <c r="H21" s="147">
        <v>4.7486246940000001</v>
      </c>
      <c r="I21" s="538">
        <v>-189.16576269999999</v>
      </c>
      <c r="J21" s="538">
        <v>1956.165763</v>
      </c>
      <c r="K21" s="82">
        <v>9.4482244897959103E-2</v>
      </c>
      <c r="L21" s="71">
        <v>19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1</v>
      </c>
      <c r="Y21" s="135">
        <v>1</v>
      </c>
      <c r="Z21" s="135">
        <v>1</v>
      </c>
      <c r="AA21" s="135">
        <v>1</v>
      </c>
      <c r="AB21" s="135">
        <v>1</v>
      </c>
      <c r="AC21" s="135">
        <v>1</v>
      </c>
      <c r="AD21" s="135">
        <v>1</v>
      </c>
      <c r="AE21" s="135">
        <v>1</v>
      </c>
      <c r="AF21" s="135">
        <v>1</v>
      </c>
      <c r="AG21" s="135">
        <v>1</v>
      </c>
      <c r="AH21" s="135">
        <v>1</v>
      </c>
      <c r="AI21" s="135">
        <v>1</v>
      </c>
      <c r="AJ21" s="135">
        <v>1</v>
      </c>
      <c r="AK21" s="135">
        <v>1</v>
      </c>
      <c r="AL21" s="135">
        <v>1</v>
      </c>
      <c r="AM21" s="135">
        <v>1</v>
      </c>
      <c r="AN21" s="135">
        <v>1</v>
      </c>
      <c r="AO21" s="135">
        <v>1</v>
      </c>
      <c r="AP21" s="135">
        <v>1</v>
      </c>
      <c r="AQ21" s="135">
        <v>1</v>
      </c>
      <c r="AR21" s="135">
        <v>1</v>
      </c>
      <c r="AS21" s="135">
        <v>1</v>
      </c>
      <c r="AT21" s="135">
        <v>1</v>
      </c>
      <c r="AU21" s="135">
        <v>1</v>
      </c>
      <c r="AV21" s="135">
        <v>1</v>
      </c>
      <c r="AW21" s="135">
        <v>1</v>
      </c>
      <c r="AX21" s="135">
        <v>1</v>
      </c>
      <c r="AY21" s="135">
        <v>1</v>
      </c>
      <c r="AZ21" s="135">
        <v>1</v>
      </c>
      <c r="BA21" s="135">
        <v>1</v>
      </c>
      <c r="BB21" s="135">
        <v>1</v>
      </c>
      <c r="BC21" s="135">
        <v>1</v>
      </c>
      <c r="BD21" s="135">
        <v>1</v>
      </c>
      <c r="BE21" s="135">
        <v>1</v>
      </c>
      <c r="BF21" s="135">
        <v>1</v>
      </c>
      <c r="BG21" s="135">
        <v>1</v>
      </c>
      <c r="BH21" s="135">
        <v>1</v>
      </c>
      <c r="BI21" s="135">
        <v>1</v>
      </c>
      <c r="BJ21" s="135">
        <v>1</v>
      </c>
      <c r="BK21" s="135">
        <v>1</v>
      </c>
      <c r="BL21" s="135">
        <v>1</v>
      </c>
      <c r="BM21" s="135">
        <v>1</v>
      </c>
      <c r="BN21" s="135">
        <v>1</v>
      </c>
      <c r="BO21" s="135">
        <v>1</v>
      </c>
      <c r="BP21" s="135">
        <v>1</v>
      </c>
      <c r="BQ21" s="135">
        <v>1</v>
      </c>
      <c r="BR21" s="135">
        <v>1</v>
      </c>
      <c r="BS21" s="135">
        <v>1</v>
      </c>
      <c r="BT21" s="135">
        <v>1</v>
      </c>
      <c r="BU21" s="135">
        <v>1</v>
      </c>
      <c r="BV21" s="135">
        <v>1</v>
      </c>
      <c r="BW21" s="135">
        <v>1</v>
      </c>
      <c r="BX21" s="135">
        <v>1</v>
      </c>
      <c r="BY21" s="135">
        <v>1</v>
      </c>
      <c r="BZ21" s="135">
        <v>1</v>
      </c>
      <c r="CA21" s="135">
        <v>1</v>
      </c>
      <c r="CB21" s="135">
        <v>1</v>
      </c>
      <c r="CC21" s="135">
        <v>1</v>
      </c>
      <c r="CD21" s="135">
        <v>1</v>
      </c>
      <c r="CE21" s="135">
        <v>1</v>
      </c>
      <c r="CF21" s="135">
        <v>1</v>
      </c>
      <c r="CG21" s="135">
        <v>1</v>
      </c>
      <c r="CH21" s="135">
        <v>1</v>
      </c>
      <c r="CI21" s="135">
        <v>1</v>
      </c>
      <c r="CJ21" s="135">
        <v>1</v>
      </c>
      <c r="CK21" s="135">
        <v>1</v>
      </c>
      <c r="CL21" s="135">
        <v>1</v>
      </c>
      <c r="CM21" s="135">
        <v>1</v>
      </c>
      <c r="CN21" s="135">
        <v>1</v>
      </c>
      <c r="CO21" s="135">
        <v>1</v>
      </c>
      <c r="CP21" s="135">
        <v>1</v>
      </c>
      <c r="CQ21" s="135">
        <v>1</v>
      </c>
      <c r="CR21" s="135">
        <v>1</v>
      </c>
      <c r="CS21" s="135">
        <v>1</v>
      </c>
      <c r="CT21" s="135">
        <v>1</v>
      </c>
      <c r="CU21" s="135">
        <v>1</v>
      </c>
      <c r="CV21" s="135">
        <v>1</v>
      </c>
      <c r="CW21" s="135">
        <v>1</v>
      </c>
      <c r="CX21" s="135">
        <v>1</v>
      </c>
      <c r="CY21" s="135">
        <v>0</v>
      </c>
      <c r="CZ21" s="135">
        <v>0</v>
      </c>
      <c r="DA21" s="135">
        <v>0</v>
      </c>
      <c r="DB21" s="135">
        <v>0</v>
      </c>
      <c r="DC21" s="135">
        <v>0</v>
      </c>
      <c r="DD21" s="135">
        <v>0</v>
      </c>
      <c r="DE21" s="135">
        <v>0</v>
      </c>
      <c r="DF21" s="135">
        <v>0</v>
      </c>
      <c r="DG21" s="135">
        <v>0</v>
      </c>
      <c r="DH21" s="135">
        <v>0</v>
      </c>
      <c r="DI21" s="135">
        <v>0</v>
      </c>
      <c r="DK21" s="523">
        <f t="shared" ref="DK21:DK68" si="7">DK20+1</f>
        <v>3</v>
      </c>
      <c r="DL21" s="136">
        <v>1.8519663436580001E-4</v>
      </c>
      <c r="DM21" s="147">
        <v>7.9219999999999997</v>
      </c>
      <c r="DN21" s="538">
        <v>-542.56576259999997</v>
      </c>
      <c r="DO21" s="538">
        <v>542.56576259999997</v>
      </c>
      <c r="DP21" s="539">
        <f t="shared" si="5"/>
        <v>4.4447192247792002E-3</v>
      </c>
      <c r="DQ21" s="540">
        <v>1.8519663436580001E-4</v>
      </c>
      <c r="DR21" s="147">
        <v>4.7486246940000001</v>
      </c>
      <c r="DS21" s="538">
        <v>-189.16576269999999</v>
      </c>
      <c r="DT21" s="538">
        <v>1956.165763</v>
      </c>
      <c r="DU21" s="82">
        <v>9.4482244897959103E-2</v>
      </c>
    </row>
    <row r="22" spans="1:125" ht="7.5" customHeight="1">
      <c r="A22" s="523">
        <f t="shared" si="6"/>
        <v>4</v>
      </c>
      <c r="B22" s="136">
        <v>2.7311415749330001E-4</v>
      </c>
      <c r="C22" s="147">
        <v>7.9219999999999997</v>
      </c>
      <c r="D22" s="538">
        <v>-542.537418</v>
      </c>
      <c r="E22" s="538">
        <v>542.537418</v>
      </c>
      <c r="F22" s="539">
        <f t="shared" si="4"/>
        <v>6.5547397798392006E-3</v>
      </c>
      <c r="G22" s="540">
        <v>2.7311415749330001E-4</v>
      </c>
      <c r="H22" s="147">
        <v>4.7484589210000001</v>
      </c>
      <c r="I22" s="538">
        <v>-189.137418</v>
      </c>
      <c r="J22" s="538">
        <v>1956.137418</v>
      </c>
      <c r="K22" s="82">
        <v>0.141723367346938</v>
      </c>
      <c r="L22" s="71">
        <v>20</v>
      </c>
      <c r="M22" s="135">
        <v>0</v>
      </c>
      <c r="N22" s="135">
        <v>0</v>
      </c>
      <c r="O22" s="135">
        <v>0</v>
      </c>
      <c r="P22" s="135">
        <v>0</v>
      </c>
      <c r="Q22" s="135">
        <v>0</v>
      </c>
      <c r="R22" s="135">
        <v>0</v>
      </c>
      <c r="S22" s="135">
        <v>0</v>
      </c>
      <c r="T22" s="135">
        <v>0</v>
      </c>
      <c r="U22" s="135">
        <v>0</v>
      </c>
      <c r="V22" s="135">
        <v>0</v>
      </c>
      <c r="W22" s="135">
        <v>1</v>
      </c>
      <c r="X22" s="135">
        <v>1</v>
      </c>
      <c r="Y22" s="135">
        <v>1</v>
      </c>
      <c r="Z22" s="135">
        <v>1</v>
      </c>
      <c r="AA22" s="135">
        <v>1</v>
      </c>
      <c r="AB22" s="135">
        <v>1</v>
      </c>
      <c r="AC22" s="135">
        <v>1</v>
      </c>
      <c r="AD22" s="135">
        <v>1</v>
      </c>
      <c r="AE22" s="135">
        <v>1</v>
      </c>
      <c r="AF22" s="135">
        <v>1</v>
      </c>
      <c r="AG22" s="135">
        <v>1</v>
      </c>
      <c r="AH22" s="135">
        <v>1</v>
      </c>
      <c r="AI22" s="135">
        <v>1</v>
      </c>
      <c r="AJ22" s="135">
        <v>1</v>
      </c>
      <c r="AK22" s="135">
        <v>1</v>
      </c>
      <c r="AL22" s="135">
        <v>1</v>
      </c>
      <c r="AM22" s="135">
        <v>1</v>
      </c>
      <c r="AN22" s="135">
        <v>1</v>
      </c>
      <c r="AO22" s="135">
        <v>1</v>
      </c>
      <c r="AP22" s="135">
        <v>1</v>
      </c>
      <c r="AQ22" s="135">
        <v>1</v>
      </c>
      <c r="AR22" s="135">
        <v>1</v>
      </c>
      <c r="AS22" s="135">
        <v>1</v>
      </c>
      <c r="AT22" s="135">
        <v>1</v>
      </c>
      <c r="AU22" s="135">
        <v>1</v>
      </c>
      <c r="AV22" s="135">
        <v>1</v>
      </c>
      <c r="AW22" s="135">
        <v>1</v>
      </c>
      <c r="AX22" s="135">
        <v>1</v>
      </c>
      <c r="AY22" s="135">
        <v>1</v>
      </c>
      <c r="AZ22" s="135">
        <v>1</v>
      </c>
      <c r="BA22" s="135">
        <v>1</v>
      </c>
      <c r="BB22" s="135">
        <v>1</v>
      </c>
      <c r="BC22" s="135">
        <v>1</v>
      </c>
      <c r="BD22" s="135">
        <v>1</v>
      </c>
      <c r="BE22" s="135">
        <v>1</v>
      </c>
      <c r="BF22" s="135">
        <v>1</v>
      </c>
      <c r="BG22" s="135">
        <v>1</v>
      </c>
      <c r="BH22" s="135">
        <v>1</v>
      </c>
      <c r="BI22" s="135">
        <v>1</v>
      </c>
      <c r="BJ22" s="135">
        <v>1</v>
      </c>
      <c r="BK22" s="135">
        <v>1</v>
      </c>
      <c r="BL22" s="135">
        <v>1</v>
      </c>
      <c r="BM22" s="135">
        <v>1</v>
      </c>
      <c r="BN22" s="135">
        <v>1</v>
      </c>
      <c r="BO22" s="135">
        <v>1</v>
      </c>
      <c r="BP22" s="135">
        <v>1</v>
      </c>
      <c r="BQ22" s="135">
        <v>1</v>
      </c>
      <c r="BR22" s="135">
        <v>1</v>
      </c>
      <c r="BS22" s="135">
        <v>1</v>
      </c>
      <c r="BT22" s="135">
        <v>1</v>
      </c>
      <c r="BU22" s="135">
        <v>1</v>
      </c>
      <c r="BV22" s="135">
        <v>1</v>
      </c>
      <c r="BW22" s="135">
        <v>1</v>
      </c>
      <c r="BX22" s="135">
        <v>1</v>
      </c>
      <c r="BY22" s="135">
        <v>1</v>
      </c>
      <c r="BZ22" s="135">
        <v>1</v>
      </c>
      <c r="CA22" s="135">
        <v>1</v>
      </c>
      <c r="CB22" s="135">
        <v>1</v>
      </c>
      <c r="CC22" s="135">
        <v>1</v>
      </c>
      <c r="CD22" s="135">
        <v>1</v>
      </c>
      <c r="CE22" s="135">
        <v>1</v>
      </c>
      <c r="CF22" s="135">
        <v>1</v>
      </c>
      <c r="CG22" s="135">
        <v>1</v>
      </c>
      <c r="CH22" s="135">
        <v>1</v>
      </c>
      <c r="CI22" s="135">
        <v>1</v>
      </c>
      <c r="CJ22" s="135">
        <v>1</v>
      </c>
      <c r="CK22" s="135">
        <v>1</v>
      </c>
      <c r="CL22" s="135">
        <v>1</v>
      </c>
      <c r="CM22" s="135">
        <v>1</v>
      </c>
      <c r="CN22" s="135">
        <v>1</v>
      </c>
      <c r="CO22" s="135">
        <v>1</v>
      </c>
      <c r="CP22" s="135">
        <v>1</v>
      </c>
      <c r="CQ22" s="135">
        <v>1</v>
      </c>
      <c r="CR22" s="135">
        <v>1</v>
      </c>
      <c r="CS22" s="135">
        <v>1</v>
      </c>
      <c r="CT22" s="135">
        <v>1</v>
      </c>
      <c r="CU22" s="135">
        <v>1</v>
      </c>
      <c r="CV22" s="135">
        <v>1</v>
      </c>
      <c r="CW22" s="135">
        <v>1</v>
      </c>
      <c r="CX22" s="135">
        <v>1</v>
      </c>
      <c r="CY22" s="135">
        <v>1</v>
      </c>
      <c r="CZ22" s="135">
        <v>0</v>
      </c>
      <c r="DA22" s="135">
        <v>0</v>
      </c>
      <c r="DB22" s="135">
        <v>0</v>
      </c>
      <c r="DC22" s="135">
        <v>0</v>
      </c>
      <c r="DD22" s="135">
        <v>0</v>
      </c>
      <c r="DE22" s="135">
        <v>0</v>
      </c>
      <c r="DF22" s="135">
        <v>0</v>
      </c>
      <c r="DG22" s="135">
        <v>0</v>
      </c>
      <c r="DH22" s="135">
        <v>0</v>
      </c>
      <c r="DI22" s="135">
        <v>0</v>
      </c>
      <c r="DK22" s="523">
        <f t="shared" si="7"/>
        <v>4</v>
      </c>
      <c r="DL22" s="136">
        <v>2.7311415749330001E-4</v>
      </c>
      <c r="DM22" s="147">
        <v>7.9219999999999997</v>
      </c>
      <c r="DN22" s="538">
        <v>-542.537418</v>
      </c>
      <c r="DO22" s="538">
        <v>542.537418</v>
      </c>
      <c r="DP22" s="539">
        <f t="shared" si="5"/>
        <v>6.5547397798392006E-3</v>
      </c>
      <c r="DQ22" s="540">
        <v>2.7311415749330001E-4</v>
      </c>
      <c r="DR22" s="147">
        <v>4.7484589210000001</v>
      </c>
      <c r="DS22" s="538">
        <v>-189.137418</v>
      </c>
      <c r="DT22" s="538">
        <v>1956.137418</v>
      </c>
      <c r="DU22" s="82">
        <v>0.141723367346938</v>
      </c>
    </row>
    <row r="23" spans="1:125" ht="7.5" customHeight="1">
      <c r="A23" s="523">
        <f t="shared" si="6"/>
        <v>5</v>
      </c>
      <c r="B23" s="136">
        <v>3.7861518524630002E-4</v>
      </c>
      <c r="C23" s="147">
        <v>7.9219999999999997</v>
      </c>
      <c r="D23" s="538">
        <v>-542.50341379999998</v>
      </c>
      <c r="E23" s="538">
        <v>542.50341379999998</v>
      </c>
      <c r="F23" s="539">
        <f t="shared" si="4"/>
        <v>9.086764445911201E-3</v>
      </c>
      <c r="G23" s="540">
        <v>3.7861518524630002E-4</v>
      </c>
      <c r="H23" s="147">
        <v>4.7482600340000003</v>
      </c>
      <c r="I23" s="538">
        <v>-189.1034138</v>
      </c>
      <c r="J23" s="538">
        <v>1956.1034139999999</v>
      </c>
      <c r="K23" s="82">
        <v>0.18896448979591801</v>
      </c>
      <c r="L23" s="71">
        <v>21</v>
      </c>
      <c r="M23" s="135">
        <v>0</v>
      </c>
      <c r="N23" s="135">
        <v>0</v>
      </c>
      <c r="O23" s="135">
        <v>0</v>
      </c>
      <c r="P23" s="135">
        <v>0</v>
      </c>
      <c r="Q23" s="135">
        <v>0</v>
      </c>
      <c r="R23" s="135">
        <v>0</v>
      </c>
      <c r="S23" s="135">
        <v>0</v>
      </c>
      <c r="T23" s="135">
        <v>0</v>
      </c>
      <c r="U23" s="135">
        <v>0</v>
      </c>
      <c r="V23" s="135">
        <v>1</v>
      </c>
      <c r="W23" s="135">
        <v>1</v>
      </c>
      <c r="X23" s="135">
        <v>1</v>
      </c>
      <c r="Y23" s="135">
        <v>1</v>
      </c>
      <c r="Z23" s="135">
        <v>1</v>
      </c>
      <c r="AA23" s="135">
        <v>1</v>
      </c>
      <c r="AB23" s="135">
        <v>1</v>
      </c>
      <c r="AC23" s="135">
        <v>1</v>
      </c>
      <c r="AD23" s="135">
        <v>1</v>
      </c>
      <c r="AE23" s="135">
        <v>1</v>
      </c>
      <c r="AF23" s="135">
        <v>1</v>
      </c>
      <c r="AG23" s="135">
        <v>1</v>
      </c>
      <c r="AH23" s="135">
        <v>1</v>
      </c>
      <c r="AI23" s="135">
        <v>1</v>
      </c>
      <c r="AJ23" s="135">
        <v>1</v>
      </c>
      <c r="AK23" s="135">
        <v>1</v>
      </c>
      <c r="AL23" s="135">
        <v>1</v>
      </c>
      <c r="AM23" s="135">
        <v>1</v>
      </c>
      <c r="AN23" s="135">
        <v>1</v>
      </c>
      <c r="AO23" s="135">
        <v>1</v>
      </c>
      <c r="AP23" s="135">
        <v>1</v>
      </c>
      <c r="AQ23" s="135">
        <v>1</v>
      </c>
      <c r="AR23" s="135">
        <v>1</v>
      </c>
      <c r="AS23" s="135">
        <v>1</v>
      </c>
      <c r="AT23" s="135">
        <v>1</v>
      </c>
      <c r="AU23" s="135">
        <v>1</v>
      </c>
      <c r="AV23" s="135">
        <v>1</v>
      </c>
      <c r="AW23" s="135">
        <v>1</v>
      </c>
      <c r="AX23" s="135">
        <v>1</v>
      </c>
      <c r="AY23" s="135">
        <v>1</v>
      </c>
      <c r="AZ23" s="135">
        <v>1</v>
      </c>
      <c r="BA23" s="135">
        <v>1</v>
      </c>
      <c r="BB23" s="135">
        <v>1</v>
      </c>
      <c r="BC23" s="135">
        <v>1</v>
      </c>
      <c r="BD23" s="135">
        <v>1</v>
      </c>
      <c r="BE23" s="135">
        <v>1</v>
      </c>
      <c r="BF23" s="135">
        <v>1</v>
      </c>
      <c r="BG23" s="135">
        <v>1</v>
      </c>
      <c r="BH23" s="135">
        <v>1</v>
      </c>
      <c r="BI23" s="135">
        <v>1</v>
      </c>
      <c r="BJ23" s="135">
        <v>1</v>
      </c>
      <c r="BK23" s="135">
        <v>1</v>
      </c>
      <c r="BL23" s="135">
        <v>1</v>
      </c>
      <c r="BM23" s="135">
        <v>1</v>
      </c>
      <c r="BN23" s="135">
        <v>1</v>
      </c>
      <c r="BO23" s="135">
        <v>1</v>
      </c>
      <c r="BP23" s="135">
        <v>1</v>
      </c>
      <c r="BQ23" s="135">
        <v>1</v>
      </c>
      <c r="BR23" s="135">
        <v>1</v>
      </c>
      <c r="BS23" s="135">
        <v>1</v>
      </c>
      <c r="BT23" s="135">
        <v>1</v>
      </c>
      <c r="BU23" s="135">
        <v>1</v>
      </c>
      <c r="BV23" s="135">
        <v>1</v>
      </c>
      <c r="BW23" s="135">
        <v>1</v>
      </c>
      <c r="BX23" s="135">
        <v>1</v>
      </c>
      <c r="BY23" s="135">
        <v>1</v>
      </c>
      <c r="BZ23" s="135">
        <v>1</v>
      </c>
      <c r="CA23" s="135">
        <v>1</v>
      </c>
      <c r="CB23" s="135">
        <v>1</v>
      </c>
      <c r="CC23" s="135">
        <v>1</v>
      </c>
      <c r="CD23" s="135">
        <v>1</v>
      </c>
      <c r="CE23" s="135">
        <v>1</v>
      </c>
      <c r="CF23" s="135">
        <v>1</v>
      </c>
      <c r="CG23" s="135">
        <v>1</v>
      </c>
      <c r="CH23" s="135">
        <v>1</v>
      </c>
      <c r="CI23" s="135">
        <v>1</v>
      </c>
      <c r="CJ23" s="135">
        <v>1</v>
      </c>
      <c r="CK23" s="135">
        <v>1</v>
      </c>
      <c r="CL23" s="135">
        <v>1</v>
      </c>
      <c r="CM23" s="135">
        <v>1</v>
      </c>
      <c r="CN23" s="135">
        <v>1</v>
      </c>
      <c r="CO23" s="135">
        <v>1</v>
      </c>
      <c r="CP23" s="135">
        <v>1</v>
      </c>
      <c r="CQ23" s="135">
        <v>1</v>
      </c>
      <c r="CR23" s="135">
        <v>1</v>
      </c>
      <c r="CS23" s="135">
        <v>1</v>
      </c>
      <c r="CT23" s="135">
        <v>1</v>
      </c>
      <c r="CU23" s="135">
        <v>1</v>
      </c>
      <c r="CV23" s="135">
        <v>1</v>
      </c>
      <c r="CW23" s="135">
        <v>1</v>
      </c>
      <c r="CX23" s="135">
        <v>1</v>
      </c>
      <c r="CY23" s="135">
        <v>1</v>
      </c>
      <c r="CZ23" s="135">
        <v>1</v>
      </c>
      <c r="DA23" s="135">
        <v>0</v>
      </c>
      <c r="DB23" s="135">
        <v>0</v>
      </c>
      <c r="DC23" s="135">
        <v>0</v>
      </c>
      <c r="DD23" s="135">
        <v>0</v>
      </c>
      <c r="DE23" s="135">
        <v>0</v>
      </c>
      <c r="DF23" s="135">
        <v>0</v>
      </c>
      <c r="DG23" s="135">
        <v>0</v>
      </c>
      <c r="DH23" s="135">
        <v>0</v>
      </c>
      <c r="DI23" s="135">
        <v>0</v>
      </c>
      <c r="DK23" s="523">
        <f t="shared" si="7"/>
        <v>5</v>
      </c>
      <c r="DL23" s="136">
        <v>3.7861518524630002E-4</v>
      </c>
      <c r="DM23" s="147">
        <v>7.9219999999999997</v>
      </c>
      <c r="DN23" s="538">
        <v>-542.50341379999998</v>
      </c>
      <c r="DO23" s="538">
        <v>542.50341379999998</v>
      </c>
      <c r="DP23" s="539">
        <f t="shared" si="5"/>
        <v>9.086764445911201E-3</v>
      </c>
      <c r="DQ23" s="540">
        <v>3.7861518524630002E-4</v>
      </c>
      <c r="DR23" s="147">
        <v>4.7482600340000003</v>
      </c>
      <c r="DS23" s="538">
        <v>-189.1034138</v>
      </c>
      <c r="DT23" s="538">
        <v>1956.1034139999999</v>
      </c>
      <c r="DU23" s="82">
        <v>0.18896448979591801</v>
      </c>
    </row>
    <row r="24" spans="1:125" ht="7.5" customHeight="1">
      <c r="A24" s="523">
        <f t="shared" si="6"/>
        <v>6</v>
      </c>
      <c r="B24" s="136">
        <v>5.0521641854989999E-4</v>
      </c>
      <c r="C24" s="147">
        <v>7.9219999999999997</v>
      </c>
      <c r="D24" s="538">
        <v>-542.46262200000001</v>
      </c>
      <c r="E24" s="538">
        <v>542.46262200000001</v>
      </c>
      <c r="F24" s="539">
        <f t="shared" si="4"/>
        <v>1.21251940451976E-2</v>
      </c>
      <c r="G24" s="540">
        <v>5.0521641854989999E-4</v>
      </c>
      <c r="H24" s="147">
        <v>4.7480214309999997</v>
      </c>
      <c r="I24" s="538">
        <v>-189.062622</v>
      </c>
      <c r="J24" s="538">
        <v>1956.0626219999999</v>
      </c>
      <c r="K24" s="82">
        <v>0.236205612244897</v>
      </c>
      <c r="L24" s="71">
        <v>22</v>
      </c>
      <c r="M24" s="135">
        <v>0</v>
      </c>
      <c r="N24" s="135">
        <v>0</v>
      </c>
      <c r="O24" s="135">
        <v>0</v>
      </c>
      <c r="P24" s="135">
        <v>0</v>
      </c>
      <c r="Q24" s="135">
        <v>0</v>
      </c>
      <c r="R24" s="135">
        <v>0</v>
      </c>
      <c r="S24" s="135">
        <v>0</v>
      </c>
      <c r="T24" s="135">
        <v>0</v>
      </c>
      <c r="U24" s="135">
        <v>0</v>
      </c>
      <c r="V24" s="135">
        <v>1</v>
      </c>
      <c r="W24" s="135">
        <v>1</v>
      </c>
      <c r="X24" s="135">
        <v>1</v>
      </c>
      <c r="Y24" s="135">
        <v>1</v>
      </c>
      <c r="Z24" s="135">
        <v>1</v>
      </c>
      <c r="AA24" s="135">
        <v>1</v>
      </c>
      <c r="AB24" s="135">
        <v>1</v>
      </c>
      <c r="AC24" s="135">
        <v>1</v>
      </c>
      <c r="AD24" s="135">
        <v>1</v>
      </c>
      <c r="AE24" s="135">
        <v>1</v>
      </c>
      <c r="AF24" s="135">
        <v>1</v>
      </c>
      <c r="AG24" s="135">
        <v>1</v>
      </c>
      <c r="AH24" s="135">
        <v>1</v>
      </c>
      <c r="AI24" s="135">
        <v>1</v>
      </c>
      <c r="AJ24" s="135">
        <v>1</v>
      </c>
      <c r="AK24" s="135">
        <v>1</v>
      </c>
      <c r="AL24" s="135">
        <v>1</v>
      </c>
      <c r="AM24" s="135">
        <v>1</v>
      </c>
      <c r="AN24" s="135">
        <v>1</v>
      </c>
      <c r="AO24" s="135">
        <v>1</v>
      </c>
      <c r="AP24" s="135">
        <v>1</v>
      </c>
      <c r="AQ24" s="135">
        <v>1</v>
      </c>
      <c r="AR24" s="135">
        <v>1</v>
      </c>
      <c r="AS24" s="135">
        <v>1</v>
      </c>
      <c r="AT24" s="135">
        <v>1</v>
      </c>
      <c r="AU24" s="135">
        <v>1</v>
      </c>
      <c r="AV24" s="135">
        <v>1</v>
      </c>
      <c r="AW24" s="135">
        <v>1</v>
      </c>
      <c r="AX24" s="135">
        <v>1</v>
      </c>
      <c r="AY24" s="135">
        <v>1</v>
      </c>
      <c r="AZ24" s="135">
        <v>1</v>
      </c>
      <c r="BA24" s="135">
        <v>1</v>
      </c>
      <c r="BB24" s="135">
        <v>1</v>
      </c>
      <c r="BC24" s="135">
        <v>1</v>
      </c>
      <c r="BD24" s="135">
        <v>1</v>
      </c>
      <c r="BE24" s="135">
        <v>1</v>
      </c>
      <c r="BF24" s="135">
        <v>1</v>
      </c>
      <c r="BG24" s="135">
        <v>1</v>
      </c>
      <c r="BH24" s="135">
        <v>1</v>
      </c>
      <c r="BI24" s="135">
        <v>1</v>
      </c>
      <c r="BJ24" s="135">
        <v>1</v>
      </c>
      <c r="BK24" s="135">
        <v>1</v>
      </c>
      <c r="BL24" s="135">
        <v>1</v>
      </c>
      <c r="BM24" s="135">
        <v>1</v>
      </c>
      <c r="BN24" s="135">
        <v>1</v>
      </c>
      <c r="BO24" s="135">
        <v>1</v>
      </c>
      <c r="BP24" s="135">
        <v>1</v>
      </c>
      <c r="BQ24" s="135">
        <v>1</v>
      </c>
      <c r="BR24" s="135">
        <v>1</v>
      </c>
      <c r="BS24" s="135">
        <v>1</v>
      </c>
      <c r="BT24" s="135">
        <v>1</v>
      </c>
      <c r="BU24" s="135">
        <v>1</v>
      </c>
      <c r="BV24" s="135">
        <v>1</v>
      </c>
      <c r="BW24" s="135">
        <v>1</v>
      </c>
      <c r="BX24" s="135">
        <v>1</v>
      </c>
      <c r="BY24" s="135">
        <v>1</v>
      </c>
      <c r="BZ24" s="135">
        <v>1</v>
      </c>
      <c r="CA24" s="135">
        <v>1</v>
      </c>
      <c r="CB24" s="135">
        <v>1</v>
      </c>
      <c r="CC24" s="135">
        <v>1</v>
      </c>
      <c r="CD24" s="135">
        <v>1</v>
      </c>
      <c r="CE24" s="135">
        <v>1</v>
      </c>
      <c r="CF24" s="135">
        <v>1</v>
      </c>
      <c r="CG24" s="135">
        <v>1</v>
      </c>
      <c r="CH24" s="135">
        <v>1</v>
      </c>
      <c r="CI24" s="135">
        <v>1</v>
      </c>
      <c r="CJ24" s="135">
        <v>1</v>
      </c>
      <c r="CK24" s="135">
        <v>1</v>
      </c>
      <c r="CL24" s="135">
        <v>1</v>
      </c>
      <c r="CM24" s="135">
        <v>1</v>
      </c>
      <c r="CN24" s="135">
        <v>1</v>
      </c>
      <c r="CO24" s="135">
        <v>1</v>
      </c>
      <c r="CP24" s="135">
        <v>1</v>
      </c>
      <c r="CQ24" s="135">
        <v>1</v>
      </c>
      <c r="CR24" s="135">
        <v>1</v>
      </c>
      <c r="CS24" s="135">
        <v>1</v>
      </c>
      <c r="CT24" s="135">
        <v>1</v>
      </c>
      <c r="CU24" s="135">
        <v>1</v>
      </c>
      <c r="CV24" s="135">
        <v>1</v>
      </c>
      <c r="CW24" s="135">
        <v>1</v>
      </c>
      <c r="CX24" s="135">
        <v>1</v>
      </c>
      <c r="CY24" s="135">
        <v>1</v>
      </c>
      <c r="CZ24" s="135">
        <v>1</v>
      </c>
      <c r="DA24" s="135">
        <v>0</v>
      </c>
      <c r="DB24" s="135">
        <v>0</v>
      </c>
      <c r="DC24" s="135">
        <v>0</v>
      </c>
      <c r="DD24" s="135">
        <v>0</v>
      </c>
      <c r="DE24" s="135">
        <v>0</v>
      </c>
      <c r="DF24" s="135">
        <v>0</v>
      </c>
      <c r="DG24" s="135">
        <v>0</v>
      </c>
      <c r="DH24" s="135">
        <v>0</v>
      </c>
      <c r="DI24" s="135">
        <v>0</v>
      </c>
      <c r="DK24" s="523">
        <f t="shared" si="7"/>
        <v>6</v>
      </c>
      <c r="DL24" s="136">
        <v>5.0521641854989999E-4</v>
      </c>
      <c r="DM24" s="147">
        <v>7.9219999999999997</v>
      </c>
      <c r="DN24" s="538">
        <v>-542.46262200000001</v>
      </c>
      <c r="DO24" s="538">
        <v>542.46262200000001</v>
      </c>
      <c r="DP24" s="539">
        <f t="shared" si="5"/>
        <v>1.21251940451976E-2</v>
      </c>
      <c r="DQ24" s="540">
        <v>5.0521641854989999E-4</v>
      </c>
      <c r="DR24" s="147">
        <v>4.7480214309999997</v>
      </c>
      <c r="DS24" s="538">
        <v>-189.062622</v>
      </c>
      <c r="DT24" s="538">
        <v>1956.0626219999999</v>
      </c>
      <c r="DU24" s="82">
        <v>0.236205612244897</v>
      </c>
    </row>
    <row r="25" spans="1:125" ht="7.5" customHeight="1">
      <c r="A25" s="523">
        <f t="shared" si="6"/>
        <v>7</v>
      </c>
      <c r="B25" s="136">
        <v>6.5713789851420002E-4</v>
      </c>
      <c r="C25" s="147">
        <v>7.9219999999999997</v>
      </c>
      <c r="D25" s="538">
        <v>-542.41369090000001</v>
      </c>
      <c r="E25" s="538">
        <v>542.41369090000001</v>
      </c>
      <c r="F25" s="539">
        <f t="shared" si="4"/>
        <v>1.5771309564340801E-2</v>
      </c>
      <c r="G25" s="540">
        <v>6.5713789851420002E-4</v>
      </c>
      <c r="H25" s="147">
        <v>4.7477351929999996</v>
      </c>
      <c r="I25" s="538">
        <v>-189.0136909</v>
      </c>
      <c r="J25" s="538">
        <v>1956.0136910000001</v>
      </c>
      <c r="K25" s="82">
        <v>0.28344673469387699</v>
      </c>
      <c r="L25" s="71">
        <v>23</v>
      </c>
      <c r="M25" s="135">
        <v>0</v>
      </c>
      <c r="N25" s="135">
        <v>0</v>
      </c>
      <c r="O25" s="135">
        <v>0</v>
      </c>
      <c r="P25" s="135">
        <v>0</v>
      </c>
      <c r="Q25" s="135">
        <v>0</v>
      </c>
      <c r="R25" s="135">
        <v>0</v>
      </c>
      <c r="S25" s="135">
        <v>0</v>
      </c>
      <c r="T25" s="135">
        <v>0</v>
      </c>
      <c r="U25" s="135">
        <v>1</v>
      </c>
      <c r="V25" s="135">
        <v>1</v>
      </c>
      <c r="W25" s="135">
        <v>1</v>
      </c>
      <c r="X25" s="135">
        <v>1</v>
      </c>
      <c r="Y25" s="135">
        <v>1</v>
      </c>
      <c r="Z25" s="135">
        <v>1</v>
      </c>
      <c r="AA25" s="135">
        <v>1</v>
      </c>
      <c r="AB25" s="135">
        <v>1</v>
      </c>
      <c r="AC25" s="135">
        <v>1</v>
      </c>
      <c r="AD25" s="135">
        <v>1</v>
      </c>
      <c r="AE25" s="135">
        <v>1</v>
      </c>
      <c r="AF25" s="135">
        <v>1</v>
      </c>
      <c r="AG25" s="135">
        <v>1</v>
      </c>
      <c r="AH25" s="135">
        <v>1</v>
      </c>
      <c r="AI25" s="135">
        <v>1</v>
      </c>
      <c r="AJ25" s="135">
        <v>1</v>
      </c>
      <c r="AK25" s="135">
        <v>1</v>
      </c>
      <c r="AL25" s="135">
        <v>1</v>
      </c>
      <c r="AM25" s="135">
        <v>1</v>
      </c>
      <c r="AN25" s="135">
        <v>1</v>
      </c>
      <c r="AO25" s="135">
        <v>1</v>
      </c>
      <c r="AP25" s="135">
        <v>1</v>
      </c>
      <c r="AQ25" s="135">
        <v>1</v>
      </c>
      <c r="AR25" s="135">
        <v>1</v>
      </c>
      <c r="AS25" s="135">
        <v>1</v>
      </c>
      <c r="AT25" s="135">
        <v>1</v>
      </c>
      <c r="AU25" s="135">
        <v>1</v>
      </c>
      <c r="AV25" s="135">
        <v>1</v>
      </c>
      <c r="AW25" s="135">
        <v>1</v>
      </c>
      <c r="AX25" s="135">
        <v>1</v>
      </c>
      <c r="AY25" s="135">
        <v>1</v>
      </c>
      <c r="AZ25" s="135">
        <v>1</v>
      </c>
      <c r="BA25" s="135">
        <v>1</v>
      </c>
      <c r="BB25" s="135">
        <v>1</v>
      </c>
      <c r="BC25" s="135">
        <v>1</v>
      </c>
      <c r="BD25" s="135">
        <v>1</v>
      </c>
      <c r="BE25" s="135">
        <v>1</v>
      </c>
      <c r="BF25" s="135">
        <v>1</v>
      </c>
      <c r="BG25" s="135">
        <v>1</v>
      </c>
      <c r="BH25" s="135">
        <v>1</v>
      </c>
      <c r="BI25" s="135">
        <v>1</v>
      </c>
      <c r="BJ25" s="135">
        <v>1</v>
      </c>
      <c r="BK25" s="135">
        <v>1</v>
      </c>
      <c r="BL25" s="135">
        <v>1</v>
      </c>
      <c r="BM25" s="135">
        <v>1</v>
      </c>
      <c r="BN25" s="135">
        <v>1</v>
      </c>
      <c r="BO25" s="135">
        <v>1</v>
      </c>
      <c r="BP25" s="135">
        <v>1</v>
      </c>
      <c r="BQ25" s="135">
        <v>1</v>
      </c>
      <c r="BR25" s="135">
        <v>1</v>
      </c>
      <c r="BS25" s="135">
        <v>1</v>
      </c>
      <c r="BT25" s="135">
        <v>1</v>
      </c>
      <c r="BU25" s="135">
        <v>1</v>
      </c>
      <c r="BV25" s="135">
        <v>1</v>
      </c>
      <c r="BW25" s="135">
        <v>1</v>
      </c>
      <c r="BX25" s="135">
        <v>1</v>
      </c>
      <c r="BY25" s="135">
        <v>1</v>
      </c>
      <c r="BZ25" s="135">
        <v>1</v>
      </c>
      <c r="CA25" s="135">
        <v>1</v>
      </c>
      <c r="CB25" s="135">
        <v>1</v>
      </c>
      <c r="CC25" s="135">
        <v>1</v>
      </c>
      <c r="CD25" s="135">
        <v>1</v>
      </c>
      <c r="CE25" s="135">
        <v>1</v>
      </c>
      <c r="CF25" s="135">
        <v>1</v>
      </c>
      <c r="CG25" s="135">
        <v>1</v>
      </c>
      <c r="CH25" s="135">
        <v>1</v>
      </c>
      <c r="CI25" s="135">
        <v>1</v>
      </c>
      <c r="CJ25" s="135">
        <v>1</v>
      </c>
      <c r="CK25" s="135">
        <v>1</v>
      </c>
      <c r="CL25" s="135">
        <v>1</v>
      </c>
      <c r="CM25" s="135">
        <v>1</v>
      </c>
      <c r="CN25" s="135">
        <v>1</v>
      </c>
      <c r="CO25" s="135">
        <v>1</v>
      </c>
      <c r="CP25" s="135">
        <v>1</v>
      </c>
      <c r="CQ25" s="135">
        <v>1</v>
      </c>
      <c r="CR25" s="135">
        <v>1</v>
      </c>
      <c r="CS25" s="135">
        <v>1</v>
      </c>
      <c r="CT25" s="135">
        <v>1</v>
      </c>
      <c r="CU25" s="135">
        <v>1</v>
      </c>
      <c r="CV25" s="135">
        <v>1</v>
      </c>
      <c r="CW25" s="135">
        <v>1</v>
      </c>
      <c r="CX25" s="135">
        <v>1</v>
      </c>
      <c r="CY25" s="135">
        <v>1</v>
      </c>
      <c r="CZ25" s="135">
        <v>1</v>
      </c>
      <c r="DA25" s="135">
        <v>1</v>
      </c>
      <c r="DB25" s="135">
        <v>0</v>
      </c>
      <c r="DC25" s="135">
        <v>0</v>
      </c>
      <c r="DD25" s="135">
        <v>0</v>
      </c>
      <c r="DE25" s="135">
        <v>0</v>
      </c>
      <c r="DF25" s="135">
        <v>0</v>
      </c>
      <c r="DG25" s="135">
        <v>0</v>
      </c>
      <c r="DH25" s="135">
        <v>0</v>
      </c>
      <c r="DI25" s="135">
        <v>0</v>
      </c>
      <c r="DK25" s="523">
        <f t="shared" si="7"/>
        <v>7</v>
      </c>
      <c r="DL25" s="136">
        <v>6.5713789851420002E-4</v>
      </c>
      <c r="DM25" s="147">
        <v>7.9219999999999997</v>
      </c>
      <c r="DN25" s="538">
        <v>-542.41369090000001</v>
      </c>
      <c r="DO25" s="538">
        <v>542.41369090000001</v>
      </c>
      <c r="DP25" s="539">
        <f t="shared" si="5"/>
        <v>1.5771309564340801E-2</v>
      </c>
      <c r="DQ25" s="540">
        <v>6.5713789851420002E-4</v>
      </c>
      <c r="DR25" s="147">
        <v>4.7477351929999996</v>
      </c>
      <c r="DS25" s="538">
        <v>-189.0136909</v>
      </c>
      <c r="DT25" s="538">
        <v>1956.0136910000001</v>
      </c>
      <c r="DU25" s="82">
        <v>0.28344673469387699</v>
      </c>
    </row>
    <row r="26" spans="1:125" ht="7.5" customHeight="1">
      <c r="A26" s="523">
        <f t="shared" si="6"/>
        <v>8</v>
      </c>
      <c r="B26" s="136">
        <v>8.3944367447130004E-4</v>
      </c>
      <c r="C26" s="147">
        <v>7.9219999999999997</v>
      </c>
      <c r="D26" s="538">
        <v>-542.35500130000003</v>
      </c>
      <c r="E26" s="538">
        <v>542.35500130000003</v>
      </c>
      <c r="F26" s="539">
        <f t="shared" si="4"/>
        <v>2.0146648187311201E-2</v>
      </c>
      <c r="G26" s="540">
        <v>8.3944367447130004E-4</v>
      </c>
      <c r="H26" s="147">
        <v>4.7473918309999998</v>
      </c>
      <c r="I26" s="538">
        <v>-188.95500129999999</v>
      </c>
      <c r="J26" s="538">
        <v>1955.955001</v>
      </c>
      <c r="K26" s="82">
        <v>0.33068785714285698</v>
      </c>
      <c r="L26" s="71">
        <v>24</v>
      </c>
      <c r="M26" s="135">
        <v>0</v>
      </c>
      <c r="N26" s="135">
        <v>0</v>
      </c>
      <c r="O26" s="135">
        <v>0</v>
      </c>
      <c r="P26" s="135">
        <v>0</v>
      </c>
      <c r="Q26" s="135">
        <v>0</v>
      </c>
      <c r="R26" s="135">
        <v>0</v>
      </c>
      <c r="S26" s="135">
        <v>0</v>
      </c>
      <c r="T26" s="135">
        <v>1</v>
      </c>
      <c r="U26" s="135">
        <v>1</v>
      </c>
      <c r="V26" s="135">
        <v>1</v>
      </c>
      <c r="W26" s="135">
        <v>1</v>
      </c>
      <c r="X26" s="135">
        <v>1</v>
      </c>
      <c r="Y26" s="135">
        <v>1</v>
      </c>
      <c r="Z26" s="135">
        <v>1</v>
      </c>
      <c r="AA26" s="135">
        <v>1</v>
      </c>
      <c r="AB26" s="135">
        <v>1</v>
      </c>
      <c r="AC26" s="135">
        <v>1</v>
      </c>
      <c r="AD26" s="135">
        <v>1</v>
      </c>
      <c r="AE26" s="135">
        <v>1</v>
      </c>
      <c r="AF26" s="135">
        <v>1</v>
      </c>
      <c r="AG26" s="135">
        <v>1</v>
      </c>
      <c r="AH26" s="135">
        <v>1</v>
      </c>
      <c r="AI26" s="135">
        <v>1</v>
      </c>
      <c r="AJ26" s="135">
        <v>1</v>
      </c>
      <c r="AK26" s="135">
        <v>1</v>
      </c>
      <c r="AL26" s="135">
        <v>1</v>
      </c>
      <c r="AM26" s="135">
        <v>1</v>
      </c>
      <c r="AN26" s="135">
        <v>1</v>
      </c>
      <c r="AO26" s="135">
        <v>1</v>
      </c>
      <c r="AP26" s="135">
        <v>1</v>
      </c>
      <c r="AQ26" s="135">
        <v>1</v>
      </c>
      <c r="AR26" s="135">
        <v>1</v>
      </c>
      <c r="AS26" s="135">
        <v>1</v>
      </c>
      <c r="AT26" s="135">
        <v>1</v>
      </c>
      <c r="AU26" s="135">
        <v>1</v>
      </c>
      <c r="AV26" s="135">
        <v>1</v>
      </c>
      <c r="AW26" s="135">
        <v>1</v>
      </c>
      <c r="AX26" s="135">
        <v>1</v>
      </c>
      <c r="AY26" s="135">
        <v>1</v>
      </c>
      <c r="AZ26" s="135">
        <v>1</v>
      </c>
      <c r="BA26" s="135">
        <v>1</v>
      </c>
      <c r="BB26" s="135">
        <v>1</v>
      </c>
      <c r="BC26" s="135">
        <v>1</v>
      </c>
      <c r="BD26" s="135">
        <v>1</v>
      </c>
      <c r="BE26" s="135">
        <v>1</v>
      </c>
      <c r="BF26" s="135">
        <v>1</v>
      </c>
      <c r="BG26" s="135">
        <v>1</v>
      </c>
      <c r="BH26" s="135">
        <v>1</v>
      </c>
      <c r="BI26" s="135">
        <v>1</v>
      </c>
      <c r="BJ26" s="135">
        <v>1</v>
      </c>
      <c r="BK26" s="135">
        <v>1</v>
      </c>
      <c r="BL26" s="135">
        <v>1</v>
      </c>
      <c r="BM26" s="135">
        <v>1</v>
      </c>
      <c r="BN26" s="135">
        <v>1</v>
      </c>
      <c r="BO26" s="135">
        <v>1</v>
      </c>
      <c r="BP26" s="135">
        <v>1</v>
      </c>
      <c r="BQ26" s="135">
        <v>1</v>
      </c>
      <c r="BR26" s="135">
        <v>1</v>
      </c>
      <c r="BS26" s="135">
        <v>1</v>
      </c>
      <c r="BT26" s="135">
        <v>1</v>
      </c>
      <c r="BU26" s="135">
        <v>1</v>
      </c>
      <c r="BV26" s="135">
        <v>1</v>
      </c>
      <c r="BW26" s="135">
        <v>1</v>
      </c>
      <c r="BX26" s="135">
        <v>1</v>
      </c>
      <c r="BY26" s="135">
        <v>1</v>
      </c>
      <c r="BZ26" s="135">
        <v>1</v>
      </c>
      <c r="CA26" s="135">
        <v>1</v>
      </c>
      <c r="CB26" s="135">
        <v>1</v>
      </c>
      <c r="CC26" s="135">
        <v>1</v>
      </c>
      <c r="CD26" s="135">
        <v>1</v>
      </c>
      <c r="CE26" s="135">
        <v>1</v>
      </c>
      <c r="CF26" s="135">
        <v>1</v>
      </c>
      <c r="CG26" s="135">
        <v>1</v>
      </c>
      <c r="CH26" s="135">
        <v>1</v>
      </c>
      <c r="CI26" s="135">
        <v>1</v>
      </c>
      <c r="CJ26" s="135">
        <v>1</v>
      </c>
      <c r="CK26" s="135">
        <v>1</v>
      </c>
      <c r="CL26" s="135">
        <v>1</v>
      </c>
      <c r="CM26" s="135">
        <v>1</v>
      </c>
      <c r="CN26" s="135">
        <v>1</v>
      </c>
      <c r="CO26" s="135">
        <v>1</v>
      </c>
      <c r="CP26" s="135">
        <v>1</v>
      </c>
      <c r="CQ26" s="135">
        <v>1</v>
      </c>
      <c r="CR26" s="135">
        <v>1</v>
      </c>
      <c r="CS26" s="135">
        <v>1</v>
      </c>
      <c r="CT26" s="135">
        <v>1</v>
      </c>
      <c r="CU26" s="135">
        <v>1</v>
      </c>
      <c r="CV26" s="135">
        <v>1</v>
      </c>
      <c r="CW26" s="135">
        <v>1</v>
      </c>
      <c r="CX26" s="135">
        <v>1</v>
      </c>
      <c r="CY26" s="135">
        <v>1</v>
      </c>
      <c r="CZ26" s="135">
        <v>1</v>
      </c>
      <c r="DA26" s="135">
        <v>1</v>
      </c>
      <c r="DB26" s="135">
        <v>1</v>
      </c>
      <c r="DC26" s="135">
        <v>0</v>
      </c>
      <c r="DD26" s="135">
        <v>0</v>
      </c>
      <c r="DE26" s="135">
        <v>0</v>
      </c>
      <c r="DF26" s="135">
        <v>0</v>
      </c>
      <c r="DG26" s="135">
        <v>0</v>
      </c>
      <c r="DH26" s="135">
        <v>0</v>
      </c>
      <c r="DI26" s="135">
        <v>0</v>
      </c>
      <c r="DK26" s="523">
        <f t="shared" si="7"/>
        <v>8</v>
      </c>
      <c r="DL26" s="136">
        <v>8.3944367447130004E-4</v>
      </c>
      <c r="DM26" s="147">
        <v>7.9219999999999997</v>
      </c>
      <c r="DN26" s="538">
        <v>-542.35500130000003</v>
      </c>
      <c r="DO26" s="538">
        <v>542.35500130000003</v>
      </c>
      <c r="DP26" s="539">
        <f t="shared" si="5"/>
        <v>2.0146648187311201E-2</v>
      </c>
      <c r="DQ26" s="540">
        <v>8.3944367447130004E-4</v>
      </c>
      <c r="DR26" s="147">
        <v>4.7473918309999998</v>
      </c>
      <c r="DS26" s="538">
        <v>-188.95500129999999</v>
      </c>
      <c r="DT26" s="538">
        <v>1955.955001</v>
      </c>
      <c r="DU26" s="82">
        <v>0.33068785714285698</v>
      </c>
    </row>
    <row r="27" spans="1:125" ht="7.5" customHeight="1">
      <c r="A27" s="523">
        <f t="shared" si="6"/>
        <v>9</v>
      </c>
      <c r="B27" s="136">
        <v>1.0582106056200001E-3</v>
      </c>
      <c r="C27" s="147">
        <v>7.9219999999999997</v>
      </c>
      <c r="D27" s="538">
        <v>-542.28461340000001</v>
      </c>
      <c r="E27" s="538">
        <v>542.28461340000001</v>
      </c>
      <c r="F27" s="539">
        <f t="shared" si="4"/>
        <v>2.5397054534880004E-2</v>
      </c>
      <c r="G27" s="540">
        <v>1.0582106056200001E-3</v>
      </c>
      <c r="H27" s="147">
        <v>4.7469799760000004</v>
      </c>
      <c r="I27" s="538">
        <v>-188.88461340000001</v>
      </c>
      <c r="J27" s="538">
        <v>1955.8846129999999</v>
      </c>
      <c r="K27" s="82">
        <v>0.37792897959183602</v>
      </c>
      <c r="L27" s="71">
        <v>25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T27" s="135">
        <v>1</v>
      </c>
      <c r="U27" s="135">
        <v>1</v>
      </c>
      <c r="V27" s="135">
        <v>1</v>
      </c>
      <c r="W27" s="135">
        <v>1</v>
      </c>
      <c r="X27" s="135">
        <v>1</v>
      </c>
      <c r="Y27" s="135">
        <v>1</v>
      </c>
      <c r="Z27" s="135">
        <v>1</v>
      </c>
      <c r="AA27" s="135">
        <v>1</v>
      </c>
      <c r="AB27" s="135">
        <v>1</v>
      </c>
      <c r="AC27" s="135">
        <v>1</v>
      </c>
      <c r="AD27" s="135">
        <v>1</v>
      </c>
      <c r="AE27" s="135">
        <v>1</v>
      </c>
      <c r="AF27" s="135">
        <v>1</v>
      </c>
      <c r="AG27" s="135">
        <v>1</v>
      </c>
      <c r="AH27" s="135">
        <v>1</v>
      </c>
      <c r="AI27" s="135">
        <v>1</v>
      </c>
      <c r="AJ27" s="135">
        <v>1</v>
      </c>
      <c r="AK27" s="135">
        <v>1</v>
      </c>
      <c r="AL27" s="135">
        <v>1</v>
      </c>
      <c r="AM27" s="135">
        <v>1</v>
      </c>
      <c r="AN27" s="135">
        <v>1</v>
      </c>
      <c r="AO27" s="135">
        <v>1</v>
      </c>
      <c r="AP27" s="135">
        <v>1</v>
      </c>
      <c r="AQ27" s="135">
        <v>1</v>
      </c>
      <c r="AR27" s="135">
        <v>1</v>
      </c>
      <c r="AS27" s="135">
        <v>1</v>
      </c>
      <c r="AT27" s="135">
        <v>1</v>
      </c>
      <c r="AU27" s="135">
        <v>1</v>
      </c>
      <c r="AV27" s="135">
        <v>1</v>
      </c>
      <c r="AW27" s="135">
        <v>1</v>
      </c>
      <c r="AX27" s="135">
        <v>1</v>
      </c>
      <c r="AY27" s="135">
        <v>1</v>
      </c>
      <c r="AZ27" s="135">
        <v>1</v>
      </c>
      <c r="BA27" s="135">
        <v>1</v>
      </c>
      <c r="BB27" s="135">
        <v>1</v>
      </c>
      <c r="BC27" s="135">
        <v>1</v>
      </c>
      <c r="BD27" s="135">
        <v>1</v>
      </c>
      <c r="BE27" s="135">
        <v>1</v>
      </c>
      <c r="BF27" s="135">
        <v>1</v>
      </c>
      <c r="BG27" s="135">
        <v>1</v>
      </c>
      <c r="BH27" s="135">
        <v>1</v>
      </c>
      <c r="BI27" s="135">
        <v>1</v>
      </c>
      <c r="BJ27" s="135">
        <v>1</v>
      </c>
      <c r="BK27" s="135">
        <v>1</v>
      </c>
      <c r="BL27" s="135">
        <v>1</v>
      </c>
      <c r="BM27" s="135">
        <v>1</v>
      </c>
      <c r="BN27" s="135">
        <v>1</v>
      </c>
      <c r="BO27" s="135">
        <v>1</v>
      </c>
      <c r="BP27" s="135">
        <v>1</v>
      </c>
      <c r="BQ27" s="135">
        <v>1</v>
      </c>
      <c r="BR27" s="135">
        <v>1</v>
      </c>
      <c r="BS27" s="135">
        <v>1</v>
      </c>
      <c r="BT27" s="135">
        <v>1</v>
      </c>
      <c r="BU27" s="135">
        <v>1</v>
      </c>
      <c r="BV27" s="135">
        <v>1</v>
      </c>
      <c r="BW27" s="135">
        <v>1</v>
      </c>
      <c r="BX27" s="135">
        <v>1</v>
      </c>
      <c r="BY27" s="135">
        <v>1</v>
      </c>
      <c r="BZ27" s="135">
        <v>1</v>
      </c>
      <c r="CA27" s="135">
        <v>1</v>
      </c>
      <c r="CB27" s="135">
        <v>1</v>
      </c>
      <c r="CC27" s="135">
        <v>1</v>
      </c>
      <c r="CD27" s="135">
        <v>1</v>
      </c>
      <c r="CE27" s="135">
        <v>1</v>
      </c>
      <c r="CF27" s="135">
        <v>1</v>
      </c>
      <c r="CG27" s="135">
        <v>1</v>
      </c>
      <c r="CH27" s="135">
        <v>1</v>
      </c>
      <c r="CI27" s="135">
        <v>1</v>
      </c>
      <c r="CJ27" s="135">
        <v>1</v>
      </c>
      <c r="CK27" s="135">
        <v>1</v>
      </c>
      <c r="CL27" s="135">
        <v>1</v>
      </c>
      <c r="CM27" s="135">
        <v>1</v>
      </c>
      <c r="CN27" s="135">
        <v>1</v>
      </c>
      <c r="CO27" s="135">
        <v>1</v>
      </c>
      <c r="CP27" s="135">
        <v>1</v>
      </c>
      <c r="CQ27" s="135">
        <v>1</v>
      </c>
      <c r="CR27" s="135">
        <v>1</v>
      </c>
      <c r="CS27" s="135">
        <v>1</v>
      </c>
      <c r="CT27" s="135">
        <v>1</v>
      </c>
      <c r="CU27" s="135">
        <v>1</v>
      </c>
      <c r="CV27" s="135">
        <v>1</v>
      </c>
      <c r="CW27" s="135">
        <v>1</v>
      </c>
      <c r="CX27" s="135">
        <v>1</v>
      </c>
      <c r="CY27" s="135">
        <v>1</v>
      </c>
      <c r="CZ27" s="135">
        <v>1</v>
      </c>
      <c r="DA27" s="135">
        <v>1</v>
      </c>
      <c r="DB27" s="135">
        <v>1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K27" s="523">
        <f t="shared" si="7"/>
        <v>9</v>
      </c>
      <c r="DL27" s="136">
        <v>1.0582106056200001E-3</v>
      </c>
      <c r="DM27" s="147">
        <v>7.9219999999999997</v>
      </c>
      <c r="DN27" s="538">
        <v>-542.28461340000001</v>
      </c>
      <c r="DO27" s="538">
        <v>542.28461340000001</v>
      </c>
      <c r="DP27" s="539">
        <f t="shared" si="5"/>
        <v>2.5397054534880004E-2</v>
      </c>
      <c r="DQ27" s="540">
        <v>1.0582106056200001E-3</v>
      </c>
      <c r="DR27" s="147">
        <v>4.7469799760000004</v>
      </c>
      <c r="DS27" s="538">
        <v>-188.88461340000001</v>
      </c>
      <c r="DT27" s="538">
        <v>1955.8846129999999</v>
      </c>
      <c r="DU27" s="82">
        <v>0.37792897959183602</v>
      </c>
    </row>
    <row r="28" spans="1:125" ht="7.5" customHeight="1">
      <c r="A28" s="523">
        <f t="shared" si="6"/>
        <v>10</v>
      </c>
      <c r="B28" s="136">
        <v>1.3207309229980001E-3</v>
      </c>
      <c r="C28" s="147">
        <v>7.9219999999999997</v>
      </c>
      <c r="D28" s="538">
        <v>-542.20020499999998</v>
      </c>
      <c r="E28" s="538">
        <v>542.20020499999998</v>
      </c>
      <c r="F28" s="539">
        <f t="shared" si="4"/>
        <v>3.1697542151952002E-2</v>
      </c>
      <c r="G28" s="540">
        <v>1.3207309229980001E-3</v>
      </c>
      <c r="H28" s="147">
        <v>4.7464860069999997</v>
      </c>
      <c r="I28" s="538">
        <v>-188.80020500000001</v>
      </c>
      <c r="J28" s="538">
        <v>1955.800205</v>
      </c>
      <c r="K28" s="82">
        <v>0.42517010204081601</v>
      </c>
      <c r="L28" s="71">
        <v>26</v>
      </c>
      <c r="M28" s="135">
        <v>0</v>
      </c>
      <c r="N28" s="135">
        <v>0</v>
      </c>
      <c r="O28" s="135">
        <v>0</v>
      </c>
      <c r="P28" s="135">
        <v>0</v>
      </c>
      <c r="Q28" s="135">
        <v>0</v>
      </c>
      <c r="R28" s="135">
        <v>0</v>
      </c>
      <c r="S28" s="135">
        <v>1</v>
      </c>
      <c r="T28" s="135">
        <v>1</v>
      </c>
      <c r="U28" s="135">
        <v>1</v>
      </c>
      <c r="V28" s="135">
        <v>1</v>
      </c>
      <c r="W28" s="135">
        <v>1</v>
      </c>
      <c r="X28" s="135">
        <v>1</v>
      </c>
      <c r="Y28" s="135">
        <v>1</v>
      </c>
      <c r="Z28" s="135">
        <v>1</v>
      </c>
      <c r="AA28" s="135">
        <v>1</v>
      </c>
      <c r="AB28" s="135">
        <v>1</v>
      </c>
      <c r="AC28" s="135">
        <v>1</v>
      </c>
      <c r="AD28" s="135">
        <v>1</v>
      </c>
      <c r="AE28" s="135">
        <v>1</v>
      </c>
      <c r="AF28" s="135">
        <v>1</v>
      </c>
      <c r="AG28" s="135">
        <v>1</v>
      </c>
      <c r="AH28" s="135">
        <v>1</v>
      </c>
      <c r="AI28" s="135">
        <v>1</v>
      </c>
      <c r="AJ28" s="135">
        <v>1</v>
      </c>
      <c r="AK28" s="135">
        <v>1</v>
      </c>
      <c r="AL28" s="135">
        <v>1</v>
      </c>
      <c r="AM28" s="135">
        <v>1</v>
      </c>
      <c r="AN28" s="135">
        <v>1</v>
      </c>
      <c r="AO28" s="135">
        <v>1</v>
      </c>
      <c r="AP28" s="135">
        <v>1</v>
      </c>
      <c r="AQ28" s="135">
        <v>1</v>
      </c>
      <c r="AR28" s="135">
        <v>1</v>
      </c>
      <c r="AS28" s="135">
        <v>1</v>
      </c>
      <c r="AT28" s="135">
        <v>1</v>
      </c>
      <c r="AU28" s="135">
        <v>1</v>
      </c>
      <c r="AV28" s="135">
        <v>1</v>
      </c>
      <c r="AW28" s="135">
        <v>1</v>
      </c>
      <c r="AX28" s="135">
        <v>1</v>
      </c>
      <c r="AY28" s="135">
        <v>1</v>
      </c>
      <c r="AZ28" s="135">
        <v>1</v>
      </c>
      <c r="BA28" s="135">
        <v>1</v>
      </c>
      <c r="BB28" s="135">
        <v>1</v>
      </c>
      <c r="BC28" s="135">
        <v>1</v>
      </c>
      <c r="BD28" s="135">
        <v>1</v>
      </c>
      <c r="BE28" s="135">
        <v>1</v>
      </c>
      <c r="BF28" s="135">
        <v>1</v>
      </c>
      <c r="BG28" s="135">
        <v>1</v>
      </c>
      <c r="BH28" s="135">
        <v>1</v>
      </c>
      <c r="BI28" s="135">
        <v>1</v>
      </c>
      <c r="BJ28" s="135">
        <v>1</v>
      </c>
      <c r="BK28" s="135">
        <v>1</v>
      </c>
      <c r="BL28" s="135">
        <v>1</v>
      </c>
      <c r="BM28" s="135">
        <v>1</v>
      </c>
      <c r="BN28" s="135">
        <v>1</v>
      </c>
      <c r="BO28" s="135">
        <v>1</v>
      </c>
      <c r="BP28" s="135">
        <v>1</v>
      </c>
      <c r="BQ28" s="135">
        <v>1</v>
      </c>
      <c r="BR28" s="135">
        <v>1</v>
      </c>
      <c r="BS28" s="135">
        <v>1</v>
      </c>
      <c r="BT28" s="135">
        <v>1</v>
      </c>
      <c r="BU28" s="135">
        <v>1</v>
      </c>
      <c r="BV28" s="135">
        <v>1</v>
      </c>
      <c r="BW28" s="135">
        <v>1</v>
      </c>
      <c r="BX28" s="135">
        <v>1</v>
      </c>
      <c r="BY28" s="135">
        <v>1</v>
      </c>
      <c r="BZ28" s="135">
        <v>1</v>
      </c>
      <c r="CA28" s="135">
        <v>1</v>
      </c>
      <c r="CB28" s="135">
        <v>1</v>
      </c>
      <c r="CC28" s="135">
        <v>1</v>
      </c>
      <c r="CD28" s="135">
        <v>1</v>
      </c>
      <c r="CE28" s="135">
        <v>1</v>
      </c>
      <c r="CF28" s="135">
        <v>1</v>
      </c>
      <c r="CG28" s="135">
        <v>1</v>
      </c>
      <c r="CH28" s="135">
        <v>1</v>
      </c>
      <c r="CI28" s="135">
        <v>1</v>
      </c>
      <c r="CJ28" s="135">
        <v>1</v>
      </c>
      <c r="CK28" s="135">
        <v>1</v>
      </c>
      <c r="CL28" s="135">
        <v>1</v>
      </c>
      <c r="CM28" s="135">
        <v>1</v>
      </c>
      <c r="CN28" s="135">
        <v>1</v>
      </c>
      <c r="CO28" s="135">
        <v>1</v>
      </c>
      <c r="CP28" s="135">
        <v>1</v>
      </c>
      <c r="CQ28" s="135">
        <v>1</v>
      </c>
      <c r="CR28" s="135">
        <v>1</v>
      </c>
      <c r="CS28" s="135">
        <v>1</v>
      </c>
      <c r="CT28" s="135">
        <v>1</v>
      </c>
      <c r="CU28" s="135">
        <v>1</v>
      </c>
      <c r="CV28" s="135">
        <v>1</v>
      </c>
      <c r="CW28" s="135">
        <v>1</v>
      </c>
      <c r="CX28" s="135">
        <v>1</v>
      </c>
      <c r="CY28" s="135">
        <v>1</v>
      </c>
      <c r="CZ28" s="135">
        <v>1</v>
      </c>
      <c r="DA28" s="135">
        <v>1</v>
      </c>
      <c r="DB28" s="135">
        <v>1</v>
      </c>
      <c r="DC28" s="135">
        <v>1</v>
      </c>
      <c r="DD28" s="135">
        <v>0</v>
      </c>
      <c r="DE28" s="135">
        <v>0</v>
      </c>
      <c r="DF28" s="135">
        <v>0</v>
      </c>
      <c r="DG28" s="135">
        <v>0</v>
      </c>
      <c r="DH28" s="135">
        <v>0</v>
      </c>
      <c r="DI28" s="135">
        <v>0</v>
      </c>
      <c r="DK28" s="523">
        <f t="shared" si="7"/>
        <v>10</v>
      </c>
      <c r="DL28" s="136">
        <v>1.3207309229980001E-3</v>
      </c>
      <c r="DM28" s="147">
        <v>7.9219999999999997</v>
      </c>
      <c r="DN28" s="538">
        <v>-542.20020499999998</v>
      </c>
      <c r="DO28" s="538">
        <v>542.20020499999998</v>
      </c>
      <c r="DP28" s="539">
        <f t="shared" si="5"/>
        <v>3.1697542151952002E-2</v>
      </c>
      <c r="DQ28" s="540">
        <v>1.3207309229980001E-3</v>
      </c>
      <c r="DR28" s="147">
        <v>4.7464860069999997</v>
      </c>
      <c r="DS28" s="538">
        <v>-188.80020500000001</v>
      </c>
      <c r="DT28" s="538">
        <v>1955.800205</v>
      </c>
      <c r="DU28" s="82">
        <v>0.42517010204081601</v>
      </c>
    </row>
    <row r="29" spans="1:125" ht="7.5" customHeight="1">
      <c r="A29" s="523">
        <f t="shared" si="6"/>
        <v>11</v>
      </c>
      <c r="B29" s="136">
        <v>1.635755303852E-3</v>
      </c>
      <c r="C29" s="147">
        <v>7.9219999999999997</v>
      </c>
      <c r="D29" s="538">
        <v>-542.09899710000002</v>
      </c>
      <c r="E29" s="538">
        <v>542.09899710000002</v>
      </c>
      <c r="F29" s="539">
        <f t="shared" si="4"/>
        <v>3.9258127292448E-2</v>
      </c>
      <c r="G29" s="540">
        <v>1.635755303852E-3</v>
      </c>
      <c r="H29" s="147">
        <v>4.7458936139999999</v>
      </c>
      <c r="I29" s="538">
        <v>-188.69899710000001</v>
      </c>
      <c r="J29" s="538">
        <v>1955.698997</v>
      </c>
      <c r="K29" s="82">
        <v>0.472411224489795</v>
      </c>
      <c r="L29" s="71">
        <v>27</v>
      </c>
      <c r="M29" s="135">
        <v>0</v>
      </c>
      <c r="N29" s="135">
        <v>0</v>
      </c>
      <c r="O29" s="135">
        <v>0</v>
      </c>
      <c r="P29" s="135">
        <v>0</v>
      </c>
      <c r="Q29" s="135">
        <v>0</v>
      </c>
      <c r="R29" s="135">
        <v>0</v>
      </c>
      <c r="S29" s="135">
        <v>1</v>
      </c>
      <c r="T29" s="135">
        <v>1</v>
      </c>
      <c r="U29" s="135">
        <v>1</v>
      </c>
      <c r="V29" s="135">
        <v>1</v>
      </c>
      <c r="W29" s="135">
        <v>1</v>
      </c>
      <c r="X29" s="135">
        <v>1</v>
      </c>
      <c r="Y29" s="135">
        <v>1</v>
      </c>
      <c r="Z29" s="135">
        <v>1</v>
      </c>
      <c r="AA29" s="135">
        <v>1</v>
      </c>
      <c r="AB29" s="135">
        <v>1</v>
      </c>
      <c r="AC29" s="135">
        <v>1</v>
      </c>
      <c r="AD29" s="135">
        <v>1</v>
      </c>
      <c r="AE29" s="135">
        <v>1</v>
      </c>
      <c r="AF29" s="135">
        <v>1</v>
      </c>
      <c r="AG29" s="135">
        <v>1</v>
      </c>
      <c r="AH29" s="135">
        <v>1</v>
      </c>
      <c r="AI29" s="135">
        <v>1</v>
      </c>
      <c r="AJ29" s="135">
        <v>1</v>
      </c>
      <c r="AK29" s="135">
        <v>1</v>
      </c>
      <c r="AL29" s="135">
        <v>1</v>
      </c>
      <c r="AM29" s="135">
        <v>1</v>
      </c>
      <c r="AN29" s="135">
        <v>1</v>
      </c>
      <c r="AO29" s="135">
        <v>1</v>
      </c>
      <c r="AP29" s="135">
        <v>1</v>
      </c>
      <c r="AQ29" s="135">
        <v>1</v>
      </c>
      <c r="AR29" s="135">
        <v>1</v>
      </c>
      <c r="AS29" s="135">
        <v>1</v>
      </c>
      <c r="AT29" s="135">
        <v>1</v>
      </c>
      <c r="AU29" s="135">
        <v>1</v>
      </c>
      <c r="AV29" s="135">
        <v>1</v>
      </c>
      <c r="AW29" s="135">
        <v>1</v>
      </c>
      <c r="AX29" s="135">
        <v>1</v>
      </c>
      <c r="AY29" s="135">
        <v>1</v>
      </c>
      <c r="AZ29" s="135">
        <v>1</v>
      </c>
      <c r="BA29" s="135">
        <v>1</v>
      </c>
      <c r="BB29" s="135">
        <v>1</v>
      </c>
      <c r="BC29" s="135">
        <v>1</v>
      </c>
      <c r="BD29" s="135">
        <v>1</v>
      </c>
      <c r="BE29" s="135">
        <v>1</v>
      </c>
      <c r="BF29" s="135">
        <v>1</v>
      </c>
      <c r="BG29" s="135">
        <v>1</v>
      </c>
      <c r="BH29" s="135">
        <v>1</v>
      </c>
      <c r="BI29" s="135">
        <v>1</v>
      </c>
      <c r="BJ29" s="135">
        <v>1</v>
      </c>
      <c r="BK29" s="135">
        <v>1</v>
      </c>
      <c r="BL29" s="135">
        <v>1</v>
      </c>
      <c r="BM29" s="135">
        <v>1</v>
      </c>
      <c r="BN29" s="135">
        <v>1</v>
      </c>
      <c r="BO29" s="135">
        <v>1</v>
      </c>
      <c r="BP29" s="135">
        <v>1</v>
      </c>
      <c r="BQ29" s="135">
        <v>1</v>
      </c>
      <c r="BR29" s="135">
        <v>1</v>
      </c>
      <c r="BS29" s="135">
        <v>1</v>
      </c>
      <c r="BT29" s="135">
        <v>1</v>
      </c>
      <c r="BU29" s="135">
        <v>1</v>
      </c>
      <c r="BV29" s="135">
        <v>1</v>
      </c>
      <c r="BW29" s="135">
        <v>1</v>
      </c>
      <c r="BX29" s="135">
        <v>1</v>
      </c>
      <c r="BY29" s="135">
        <v>1</v>
      </c>
      <c r="BZ29" s="135">
        <v>1</v>
      </c>
      <c r="CA29" s="135">
        <v>1</v>
      </c>
      <c r="CB29" s="135">
        <v>1</v>
      </c>
      <c r="CC29" s="135">
        <v>1</v>
      </c>
      <c r="CD29" s="135">
        <v>1</v>
      </c>
      <c r="CE29" s="135">
        <v>1</v>
      </c>
      <c r="CF29" s="135">
        <v>1</v>
      </c>
      <c r="CG29" s="135">
        <v>1</v>
      </c>
      <c r="CH29" s="135">
        <v>1</v>
      </c>
      <c r="CI29" s="135">
        <v>1</v>
      </c>
      <c r="CJ29" s="135">
        <v>1</v>
      </c>
      <c r="CK29" s="135">
        <v>1</v>
      </c>
      <c r="CL29" s="135">
        <v>1</v>
      </c>
      <c r="CM29" s="135">
        <v>1</v>
      </c>
      <c r="CN29" s="135">
        <v>1</v>
      </c>
      <c r="CO29" s="135">
        <v>1</v>
      </c>
      <c r="CP29" s="135">
        <v>1</v>
      </c>
      <c r="CQ29" s="135">
        <v>1</v>
      </c>
      <c r="CR29" s="135">
        <v>1</v>
      </c>
      <c r="CS29" s="135">
        <v>1</v>
      </c>
      <c r="CT29" s="135">
        <v>1</v>
      </c>
      <c r="CU29" s="135">
        <v>1</v>
      </c>
      <c r="CV29" s="135">
        <v>1</v>
      </c>
      <c r="CW29" s="135">
        <v>1</v>
      </c>
      <c r="CX29" s="135">
        <v>1</v>
      </c>
      <c r="CY29" s="135">
        <v>1</v>
      </c>
      <c r="CZ29" s="135">
        <v>1</v>
      </c>
      <c r="DA29" s="135">
        <v>1</v>
      </c>
      <c r="DB29" s="135">
        <v>1</v>
      </c>
      <c r="DC29" s="135">
        <v>1</v>
      </c>
      <c r="DD29" s="135">
        <v>0</v>
      </c>
      <c r="DE29" s="135">
        <v>0</v>
      </c>
      <c r="DF29" s="135">
        <v>0</v>
      </c>
      <c r="DG29" s="135">
        <v>0</v>
      </c>
      <c r="DH29" s="135">
        <v>0</v>
      </c>
      <c r="DI29" s="135">
        <v>0</v>
      </c>
      <c r="DK29" s="523">
        <f t="shared" si="7"/>
        <v>11</v>
      </c>
      <c r="DL29" s="136">
        <v>1.635755303852E-3</v>
      </c>
      <c r="DM29" s="147">
        <v>7.9219999999999997</v>
      </c>
      <c r="DN29" s="538">
        <v>-542.09899710000002</v>
      </c>
      <c r="DO29" s="538">
        <v>542.09899710000002</v>
      </c>
      <c r="DP29" s="539">
        <f t="shared" si="5"/>
        <v>3.9258127292448E-2</v>
      </c>
      <c r="DQ29" s="540">
        <v>1.635755303852E-3</v>
      </c>
      <c r="DR29" s="147">
        <v>4.7458936139999999</v>
      </c>
      <c r="DS29" s="538">
        <v>-188.69899710000001</v>
      </c>
      <c r="DT29" s="538">
        <v>1955.698997</v>
      </c>
      <c r="DU29" s="82">
        <v>0.472411224489795</v>
      </c>
    </row>
    <row r="30" spans="1:125" ht="7.5" customHeight="1">
      <c r="A30" s="523">
        <f t="shared" si="6"/>
        <v>12</v>
      </c>
      <c r="B30" s="136">
        <v>2.013784560877E-3</v>
      </c>
      <c r="C30" s="147">
        <v>7.9219999999999997</v>
      </c>
      <c r="D30" s="538">
        <v>-541.97766590000003</v>
      </c>
      <c r="E30" s="538">
        <v>541.97766590000003</v>
      </c>
      <c r="F30" s="539">
        <f t="shared" si="4"/>
        <v>4.8330829461047997E-2</v>
      </c>
      <c r="G30" s="540">
        <v>2.013784560877E-3</v>
      </c>
      <c r="H30" s="147">
        <v>4.7451832740000004</v>
      </c>
      <c r="I30" s="538">
        <v>-188.5776659</v>
      </c>
      <c r="J30" s="538">
        <v>1955.5776659999999</v>
      </c>
      <c r="K30" s="82">
        <v>0.51965234693877504</v>
      </c>
      <c r="L30" s="71">
        <v>28</v>
      </c>
      <c r="M30" s="135">
        <v>0</v>
      </c>
      <c r="N30" s="135">
        <v>0</v>
      </c>
      <c r="O30" s="135">
        <v>0</v>
      </c>
      <c r="P30" s="135">
        <v>0</v>
      </c>
      <c r="Q30" s="135">
        <v>0</v>
      </c>
      <c r="R30" s="135">
        <v>1</v>
      </c>
      <c r="S30" s="135">
        <v>1</v>
      </c>
      <c r="T30" s="135">
        <v>1</v>
      </c>
      <c r="U30" s="135">
        <v>1</v>
      </c>
      <c r="V30" s="135">
        <v>1</v>
      </c>
      <c r="W30" s="135">
        <v>1</v>
      </c>
      <c r="X30" s="135">
        <v>1</v>
      </c>
      <c r="Y30" s="135">
        <v>1</v>
      </c>
      <c r="Z30" s="135">
        <v>1</v>
      </c>
      <c r="AA30" s="135">
        <v>1</v>
      </c>
      <c r="AB30" s="135">
        <v>1</v>
      </c>
      <c r="AC30" s="135">
        <v>1</v>
      </c>
      <c r="AD30" s="135">
        <v>1</v>
      </c>
      <c r="AE30" s="135">
        <v>1</v>
      </c>
      <c r="AF30" s="135">
        <v>1</v>
      </c>
      <c r="AG30" s="135">
        <v>1</v>
      </c>
      <c r="AH30" s="135">
        <v>1</v>
      </c>
      <c r="AI30" s="135">
        <v>1</v>
      </c>
      <c r="AJ30" s="135">
        <v>1</v>
      </c>
      <c r="AK30" s="135">
        <v>1</v>
      </c>
      <c r="AL30" s="135">
        <v>1</v>
      </c>
      <c r="AM30" s="135">
        <v>1</v>
      </c>
      <c r="AN30" s="135">
        <v>1</v>
      </c>
      <c r="AO30" s="135">
        <v>1</v>
      </c>
      <c r="AP30" s="135">
        <v>1</v>
      </c>
      <c r="AQ30" s="135">
        <v>1</v>
      </c>
      <c r="AR30" s="135">
        <v>1</v>
      </c>
      <c r="AS30" s="135">
        <v>1</v>
      </c>
      <c r="AT30" s="135">
        <v>1</v>
      </c>
      <c r="AU30" s="135">
        <v>1</v>
      </c>
      <c r="AV30" s="135">
        <v>1</v>
      </c>
      <c r="AW30" s="135">
        <v>1</v>
      </c>
      <c r="AX30" s="135">
        <v>1</v>
      </c>
      <c r="AY30" s="135">
        <v>1</v>
      </c>
      <c r="AZ30" s="135">
        <v>1</v>
      </c>
      <c r="BA30" s="135">
        <v>1</v>
      </c>
      <c r="BB30" s="135">
        <v>1</v>
      </c>
      <c r="BC30" s="135">
        <v>1</v>
      </c>
      <c r="BD30" s="135">
        <v>1</v>
      </c>
      <c r="BE30" s="135">
        <v>1</v>
      </c>
      <c r="BF30" s="135">
        <v>1</v>
      </c>
      <c r="BG30" s="135">
        <v>1</v>
      </c>
      <c r="BH30" s="135">
        <v>1</v>
      </c>
      <c r="BI30" s="135">
        <v>1</v>
      </c>
      <c r="BJ30" s="135">
        <v>1</v>
      </c>
      <c r="BK30" s="135">
        <v>1</v>
      </c>
      <c r="BL30" s="135">
        <v>1</v>
      </c>
      <c r="BM30" s="135">
        <v>1</v>
      </c>
      <c r="BN30" s="135">
        <v>1</v>
      </c>
      <c r="BO30" s="135">
        <v>1</v>
      </c>
      <c r="BP30" s="135">
        <v>1</v>
      </c>
      <c r="BQ30" s="135">
        <v>1</v>
      </c>
      <c r="BR30" s="135">
        <v>1</v>
      </c>
      <c r="BS30" s="135">
        <v>1</v>
      </c>
      <c r="BT30" s="135">
        <v>1</v>
      </c>
      <c r="BU30" s="135">
        <v>1</v>
      </c>
      <c r="BV30" s="135">
        <v>1</v>
      </c>
      <c r="BW30" s="135">
        <v>1</v>
      </c>
      <c r="BX30" s="135">
        <v>1</v>
      </c>
      <c r="BY30" s="135">
        <v>1</v>
      </c>
      <c r="BZ30" s="135">
        <v>1</v>
      </c>
      <c r="CA30" s="135">
        <v>1</v>
      </c>
      <c r="CB30" s="135">
        <v>1</v>
      </c>
      <c r="CC30" s="135">
        <v>1</v>
      </c>
      <c r="CD30" s="135">
        <v>1</v>
      </c>
      <c r="CE30" s="135">
        <v>1</v>
      </c>
      <c r="CF30" s="135">
        <v>1</v>
      </c>
      <c r="CG30" s="135">
        <v>1</v>
      </c>
      <c r="CH30" s="135">
        <v>1</v>
      </c>
      <c r="CI30" s="135">
        <v>1</v>
      </c>
      <c r="CJ30" s="135">
        <v>1</v>
      </c>
      <c r="CK30" s="135">
        <v>1</v>
      </c>
      <c r="CL30" s="135">
        <v>1</v>
      </c>
      <c r="CM30" s="135">
        <v>1</v>
      </c>
      <c r="CN30" s="135">
        <v>1</v>
      </c>
      <c r="CO30" s="135">
        <v>1</v>
      </c>
      <c r="CP30" s="135">
        <v>1</v>
      </c>
      <c r="CQ30" s="135">
        <v>1</v>
      </c>
      <c r="CR30" s="135">
        <v>1</v>
      </c>
      <c r="CS30" s="135">
        <v>1</v>
      </c>
      <c r="CT30" s="135">
        <v>1</v>
      </c>
      <c r="CU30" s="135">
        <v>1</v>
      </c>
      <c r="CV30" s="135">
        <v>1</v>
      </c>
      <c r="CW30" s="135">
        <v>1</v>
      </c>
      <c r="CX30" s="135">
        <v>1</v>
      </c>
      <c r="CY30" s="135">
        <v>1</v>
      </c>
      <c r="CZ30" s="135">
        <v>1</v>
      </c>
      <c r="DA30" s="135">
        <v>1</v>
      </c>
      <c r="DB30" s="135">
        <v>1</v>
      </c>
      <c r="DC30" s="135">
        <v>1</v>
      </c>
      <c r="DD30" s="135">
        <v>1</v>
      </c>
      <c r="DE30" s="135">
        <v>0</v>
      </c>
      <c r="DF30" s="135">
        <v>0</v>
      </c>
      <c r="DG30" s="135">
        <v>0</v>
      </c>
      <c r="DH30" s="135">
        <v>0</v>
      </c>
      <c r="DI30" s="135">
        <v>0</v>
      </c>
      <c r="DK30" s="523">
        <f t="shared" si="7"/>
        <v>12</v>
      </c>
      <c r="DL30" s="136">
        <v>2.013784560877E-3</v>
      </c>
      <c r="DM30" s="147">
        <v>7.9219999999999997</v>
      </c>
      <c r="DN30" s="538">
        <v>-541.97766590000003</v>
      </c>
      <c r="DO30" s="538">
        <v>541.97766590000003</v>
      </c>
      <c r="DP30" s="539">
        <f t="shared" si="5"/>
        <v>4.8330829461047997E-2</v>
      </c>
      <c r="DQ30" s="540">
        <v>2.013784560877E-3</v>
      </c>
      <c r="DR30" s="147">
        <v>4.7451832740000004</v>
      </c>
      <c r="DS30" s="538">
        <v>-188.5776659</v>
      </c>
      <c r="DT30" s="538">
        <v>1955.5776659999999</v>
      </c>
      <c r="DU30" s="82">
        <v>0.51965234693877504</v>
      </c>
    </row>
    <row r="31" spans="1:125" ht="7.5" customHeight="1">
      <c r="A31" s="523">
        <f t="shared" si="6"/>
        <v>13</v>
      </c>
      <c r="B31" s="136">
        <v>2.4674196693069998E-3</v>
      </c>
      <c r="C31" s="147">
        <v>7.9219999999999997</v>
      </c>
      <c r="D31" s="538">
        <v>-541.83223820000001</v>
      </c>
      <c r="E31" s="538">
        <v>541.83223820000001</v>
      </c>
      <c r="F31" s="539">
        <f t="shared" si="4"/>
        <v>5.9218072063367995E-2</v>
      </c>
      <c r="G31" s="540">
        <v>2.4674196693069998E-3</v>
      </c>
      <c r="H31" s="147">
        <v>4.7443316319999997</v>
      </c>
      <c r="I31" s="538">
        <v>-188.4322382</v>
      </c>
      <c r="J31" s="538">
        <v>1955.4322380000001</v>
      </c>
      <c r="K31" s="82">
        <v>0.56689346938775398</v>
      </c>
      <c r="L31" s="71">
        <v>29</v>
      </c>
      <c r="M31" s="135">
        <v>0</v>
      </c>
      <c r="N31" s="135">
        <v>0</v>
      </c>
      <c r="O31" s="135">
        <v>0</v>
      </c>
      <c r="P31" s="135">
        <v>0</v>
      </c>
      <c r="Q31" s="135">
        <v>0</v>
      </c>
      <c r="R31" s="135">
        <v>1</v>
      </c>
      <c r="S31" s="135">
        <v>1</v>
      </c>
      <c r="T31" s="135">
        <v>1</v>
      </c>
      <c r="U31" s="135">
        <v>1</v>
      </c>
      <c r="V31" s="135">
        <v>1</v>
      </c>
      <c r="W31" s="135">
        <v>1</v>
      </c>
      <c r="X31" s="135">
        <v>1</v>
      </c>
      <c r="Y31" s="135">
        <v>1</v>
      </c>
      <c r="Z31" s="135">
        <v>1</v>
      </c>
      <c r="AA31" s="135">
        <v>1</v>
      </c>
      <c r="AB31" s="135">
        <v>1</v>
      </c>
      <c r="AC31" s="135">
        <v>1</v>
      </c>
      <c r="AD31" s="135">
        <v>1</v>
      </c>
      <c r="AE31" s="135">
        <v>1</v>
      </c>
      <c r="AF31" s="135">
        <v>1</v>
      </c>
      <c r="AG31" s="135">
        <v>1</v>
      </c>
      <c r="AH31" s="135">
        <v>1</v>
      </c>
      <c r="AI31" s="135">
        <v>1</v>
      </c>
      <c r="AJ31" s="135">
        <v>1</v>
      </c>
      <c r="AK31" s="135">
        <v>1</v>
      </c>
      <c r="AL31" s="135">
        <v>1</v>
      </c>
      <c r="AM31" s="135">
        <v>1</v>
      </c>
      <c r="AN31" s="135">
        <v>1</v>
      </c>
      <c r="AO31" s="135">
        <v>1</v>
      </c>
      <c r="AP31" s="135">
        <v>1</v>
      </c>
      <c r="AQ31" s="135">
        <v>1</v>
      </c>
      <c r="AR31" s="135">
        <v>1</v>
      </c>
      <c r="AS31" s="135">
        <v>1</v>
      </c>
      <c r="AT31" s="135">
        <v>1</v>
      </c>
      <c r="AU31" s="135">
        <v>1</v>
      </c>
      <c r="AV31" s="135">
        <v>1</v>
      </c>
      <c r="AW31" s="135">
        <v>1</v>
      </c>
      <c r="AX31" s="135">
        <v>1</v>
      </c>
      <c r="AY31" s="135">
        <v>1</v>
      </c>
      <c r="AZ31" s="135">
        <v>1</v>
      </c>
      <c r="BA31" s="135">
        <v>1</v>
      </c>
      <c r="BB31" s="135">
        <v>1</v>
      </c>
      <c r="BC31" s="135">
        <v>1</v>
      </c>
      <c r="BD31" s="135">
        <v>1</v>
      </c>
      <c r="BE31" s="135">
        <v>1</v>
      </c>
      <c r="BF31" s="135">
        <v>1</v>
      </c>
      <c r="BG31" s="135">
        <v>1</v>
      </c>
      <c r="BH31" s="135">
        <v>1</v>
      </c>
      <c r="BI31" s="135">
        <v>1</v>
      </c>
      <c r="BJ31" s="135">
        <v>1</v>
      </c>
      <c r="BK31" s="135">
        <v>1</v>
      </c>
      <c r="BL31" s="135">
        <v>1</v>
      </c>
      <c r="BM31" s="135">
        <v>1</v>
      </c>
      <c r="BN31" s="135">
        <v>1</v>
      </c>
      <c r="BO31" s="135">
        <v>1</v>
      </c>
      <c r="BP31" s="135">
        <v>1</v>
      </c>
      <c r="BQ31" s="135">
        <v>1</v>
      </c>
      <c r="BR31" s="135">
        <v>1</v>
      </c>
      <c r="BS31" s="135">
        <v>1</v>
      </c>
      <c r="BT31" s="135">
        <v>1</v>
      </c>
      <c r="BU31" s="135">
        <v>1</v>
      </c>
      <c r="BV31" s="135">
        <v>1</v>
      </c>
      <c r="BW31" s="135">
        <v>1</v>
      </c>
      <c r="BX31" s="135">
        <v>1</v>
      </c>
      <c r="BY31" s="135">
        <v>1</v>
      </c>
      <c r="BZ31" s="135">
        <v>1</v>
      </c>
      <c r="CA31" s="135">
        <v>1</v>
      </c>
      <c r="CB31" s="135">
        <v>1</v>
      </c>
      <c r="CC31" s="135">
        <v>1</v>
      </c>
      <c r="CD31" s="135">
        <v>1</v>
      </c>
      <c r="CE31" s="135">
        <v>1</v>
      </c>
      <c r="CF31" s="135">
        <v>1</v>
      </c>
      <c r="CG31" s="135">
        <v>1</v>
      </c>
      <c r="CH31" s="135">
        <v>1</v>
      </c>
      <c r="CI31" s="135">
        <v>1</v>
      </c>
      <c r="CJ31" s="135">
        <v>1</v>
      </c>
      <c r="CK31" s="135">
        <v>1</v>
      </c>
      <c r="CL31" s="135">
        <v>1</v>
      </c>
      <c r="CM31" s="135">
        <v>1</v>
      </c>
      <c r="CN31" s="135">
        <v>1</v>
      </c>
      <c r="CO31" s="135">
        <v>1</v>
      </c>
      <c r="CP31" s="135">
        <v>1</v>
      </c>
      <c r="CQ31" s="135">
        <v>1</v>
      </c>
      <c r="CR31" s="135">
        <v>1</v>
      </c>
      <c r="CS31" s="135">
        <v>1</v>
      </c>
      <c r="CT31" s="135">
        <v>1</v>
      </c>
      <c r="CU31" s="135">
        <v>1</v>
      </c>
      <c r="CV31" s="135">
        <v>1</v>
      </c>
      <c r="CW31" s="135">
        <v>1</v>
      </c>
      <c r="CX31" s="135">
        <v>1</v>
      </c>
      <c r="CY31" s="135">
        <v>1</v>
      </c>
      <c r="CZ31" s="135">
        <v>1</v>
      </c>
      <c r="DA31" s="135">
        <v>1</v>
      </c>
      <c r="DB31" s="135">
        <v>1</v>
      </c>
      <c r="DC31" s="135">
        <v>1</v>
      </c>
      <c r="DD31" s="135">
        <v>1</v>
      </c>
      <c r="DE31" s="135">
        <v>0</v>
      </c>
      <c r="DF31" s="135">
        <v>0</v>
      </c>
      <c r="DG31" s="135">
        <v>0</v>
      </c>
      <c r="DH31" s="135">
        <v>0</v>
      </c>
      <c r="DI31" s="135">
        <v>0</v>
      </c>
      <c r="DK31" s="523">
        <f t="shared" si="7"/>
        <v>13</v>
      </c>
      <c r="DL31" s="136">
        <v>2.4674196693069998E-3</v>
      </c>
      <c r="DM31" s="147">
        <v>7.9219999999999997</v>
      </c>
      <c r="DN31" s="538">
        <v>-541.83223820000001</v>
      </c>
      <c r="DO31" s="538">
        <v>541.83223820000001</v>
      </c>
      <c r="DP31" s="539">
        <f t="shared" si="5"/>
        <v>5.9218072063367995E-2</v>
      </c>
      <c r="DQ31" s="540">
        <v>2.4674196693069998E-3</v>
      </c>
      <c r="DR31" s="147">
        <v>4.7443316319999997</v>
      </c>
      <c r="DS31" s="538">
        <v>-188.4322382</v>
      </c>
      <c r="DT31" s="538">
        <v>1955.4322380000001</v>
      </c>
      <c r="DU31" s="82">
        <v>0.56689346938775398</v>
      </c>
    </row>
    <row r="32" spans="1:125" ht="7.5" customHeight="1">
      <c r="A32" s="523">
        <f t="shared" si="6"/>
        <v>14</v>
      </c>
      <c r="B32" s="136">
        <v>3.0117817994219998E-3</v>
      </c>
      <c r="C32" s="147">
        <v>7.9219999999999997</v>
      </c>
      <c r="D32" s="538">
        <v>-541.65796939999996</v>
      </c>
      <c r="E32" s="538">
        <v>541.65796939999996</v>
      </c>
      <c r="F32" s="539">
        <f t="shared" si="4"/>
        <v>7.2282763186128002E-2</v>
      </c>
      <c r="G32" s="540">
        <v>3.0117817994219998E-3</v>
      </c>
      <c r="H32" s="147">
        <v>4.7433107630000002</v>
      </c>
      <c r="I32" s="538">
        <v>-188.25796940000001</v>
      </c>
      <c r="J32" s="538">
        <v>1955.257969</v>
      </c>
      <c r="K32" s="82">
        <v>0.61413459183673402</v>
      </c>
      <c r="L32" s="71">
        <v>30</v>
      </c>
      <c r="M32" s="135">
        <v>0</v>
      </c>
      <c r="N32" s="135">
        <v>0</v>
      </c>
      <c r="O32" s="135">
        <v>0</v>
      </c>
      <c r="P32" s="135">
        <v>0</v>
      </c>
      <c r="Q32" s="135">
        <v>1</v>
      </c>
      <c r="R32" s="135">
        <v>1</v>
      </c>
      <c r="S32" s="135">
        <v>1</v>
      </c>
      <c r="T32" s="135">
        <v>1</v>
      </c>
      <c r="U32" s="135">
        <v>1</v>
      </c>
      <c r="V32" s="135">
        <v>1</v>
      </c>
      <c r="W32" s="135">
        <v>1</v>
      </c>
      <c r="X32" s="135">
        <v>1</v>
      </c>
      <c r="Y32" s="135">
        <v>1</v>
      </c>
      <c r="Z32" s="135">
        <v>1</v>
      </c>
      <c r="AA32" s="135">
        <v>1</v>
      </c>
      <c r="AB32" s="135">
        <v>1</v>
      </c>
      <c r="AC32" s="135">
        <v>1</v>
      </c>
      <c r="AD32" s="135">
        <v>1</v>
      </c>
      <c r="AE32" s="135">
        <v>1</v>
      </c>
      <c r="AF32" s="135">
        <v>1</v>
      </c>
      <c r="AG32" s="135">
        <v>1</v>
      </c>
      <c r="AH32" s="135">
        <v>1</v>
      </c>
      <c r="AI32" s="135">
        <v>1</v>
      </c>
      <c r="AJ32" s="135">
        <v>1</v>
      </c>
      <c r="AK32" s="135">
        <v>1</v>
      </c>
      <c r="AL32" s="135">
        <v>1</v>
      </c>
      <c r="AM32" s="135">
        <v>1</v>
      </c>
      <c r="AN32" s="135">
        <v>1</v>
      </c>
      <c r="AO32" s="135">
        <v>1</v>
      </c>
      <c r="AP32" s="135">
        <v>1</v>
      </c>
      <c r="AQ32" s="135">
        <v>1</v>
      </c>
      <c r="AR32" s="135">
        <v>1</v>
      </c>
      <c r="AS32" s="135">
        <v>1</v>
      </c>
      <c r="AT32" s="135">
        <v>1</v>
      </c>
      <c r="AU32" s="135">
        <v>1</v>
      </c>
      <c r="AV32" s="135">
        <v>1</v>
      </c>
      <c r="AW32" s="135">
        <v>1</v>
      </c>
      <c r="AX32" s="135">
        <v>1</v>
      </c>
      <c r="AY32" s="135">
        <v>1</v>
      </c>
      <c r="AZ32" s="135">
        <v>1</v>
      </c>
      <c r="BA32" s="135">
        <v>1</v>
      </c>
      <c r="BB32" s="135">
        <v>1</v>
      </c>
      <c r="BC32" s="135">
        <v>1</v>
      </c>
      <c r="BD32" s="135">
        <v>1</v>
      </c>
      <c r="BE32" s="135">
        <v>1</v>
      </c>
      <c r="BF32" s="135">
        <v>1</v>
      </c>
      <c r="BG32" s="135">
        <v>1</v>
      </c>
      <c r="BH32" s="135">
        <v>1</v>
      </c>
      <c r="BI32" s="135">
        <v>1</v>
      </c>
      <c r="BJ32" s="135">
        <v>1</v>
      </c>
      <c r="BK32" s="135">
        <v>1</v>
      </c>
      <c r="BL32" s="135">
        <v>1</v>
      </c>
      <c r="BM32" s="135">
        <v>1</v>
      </c>
      <c r="BN32" s="135">
        <v>1</v>
      </c>
      <c r="BO32" s="135">
        <v>1</v>
      </c>
      <c r="BP32" s="135">
        <v>1</v>
      </c>
      <c r="BQ32" s="135">
        <v>1</v>
      </c>
      <c r="BR32" s="135">
        <v>1</v>
      </c>
      <c r="BS32" s="135">
        <v>1</v>
      </c>
      <c r="BT32" s="135">
        <v>1</v>
      </c>
      <c r="BU32" s="135">
        <v>1</v>
      </c>
      <c r="BV32" s="135">
        <v>1</v>
      </c>
      <c r="BW32" s="135">
        <v>1</v>
      </c>
      <c r="BX32" s="135">
        <v>1</v>
      </c>
      <c r="BY32" s="135">
        <v>1</v>
      </c>
      <c r="BZ32" s="135">
        <v>1</v>
      </c>
      <c r="CA32" s="135">
        <v>1</v>
      </c>
      <c r="CB32" s="135">
        <v>1</v>
      </c>
      <c r="CC32" s="135">
        <v>1</v>
      </c>
      <c r="CD32" s="135">
        <v>1</v>
      </c>
      <c r="CE32" s="135">
        <v>1</v>
      </c>
      <c r="CF32" s="135">
        <v>1</v>
      </c>
      <c r="CG32" s="135">
        <v>1</v>
      </c>
      <c r="CH32" s="135">
        <v>1</v>
      </c>
      <c r="CI32" s="135">
        <v>1</v>
      </c>
      <c r="CJ32" s="135">
        <v>1</v>
      </c>
      <c r="CK32" s="135">
        <v>1</v>
      </c>
      <c r="CL32" s="135">
        <v>1</v>
      </c>
      <c r="CM32" s="135">
        <v>1</v>
      </c>
      <c r="CN32" s="135">
        <v>1</v>
      </c>
      <c r="CO32" s="135">
        <v>1</v>
      </c>
      <c r="CP32" s="135">
        <v>1</v>
      </c>
      <c r="CQ32" s="135">
        <v>1</v>
      </c>
      <c r="CR32" s="135">
        <v>1</v>
      </c>
      <c r="CS32" s="135">
        <v>1</v>
      </c>
      <c r="CT32" s="135">
        <v>1</v>
      </c>
      <c r="CU32" s="135">
        <v>1</v>
      </c>
      <c r="CV32" s="135">
        <v>1</v>
      </c>
      <c r="CW32" s="135">
        <v>1</v>
      </c>
      <c r="CX32" s="135">
        <v>1</v>
      </c>
      <c r="CY32" s="135">
        <v>1</v>
      </c>
      <c r="CZ32" s="135">
        <v>1</v>
      </c>
      <c r="DA32" s="135">
        <v>1</v>
      </c>
      <c r="DB32" s="135">
        <v>1</v>
      </c>
      <c r="DC32" s="135">
        <v>1</v>
      </c>
      <c r="DD32" s="135">
        <v>1</v>
      </c>
      <c r="DE32" s="135">
        <v>1</v>
      </c>
      <c r="DF32" s="135">
        <v>0</v>
      </c>
      <c r="DG32" s="135">
        <v>0</v>
      </c>
      <c r="DH32" s="135">
        <v>0</v>
      </c>
      <c r="DI32" s="135">
        <v>0</v>
      </c>
      <c r="DK32" s="523">
        <f t="shared" si="7"/>
        <v>14</v>
      </c>
      <c r="DL32" s="136">
        <v>3.0117817994219998E-3</v>
      </c>
      <c r="DM32" s="147">
        <v>7.9219999999999997</v>
      </c>
      <c r="DN32" s="538">
        <v>-541.65796939999996</v>
      </c>
      <c r="DO32" s="538">
        <v>541.65796939999996</v>
      </c>
      <c r="DP32" s="539">
        <f t="shared" si="5"/>
        <v>7.2282763186128002E-2</v>
      </c>
      <c r="DQ32" s="540">
        <v>3.0117817994219998E-3</v>
      </c>
      <c r="DR32" s="147">
        <v>4.7433107630000002</v>
      </c>
      <c r="DS32" s="538">
        <v>-188.25796940000001</v>
      </c>
      <c r="DT32" s="538">
        <v>1955.257969</v>
      </c>
      <c r="DU32" s="82">
        <v>0.61413459183673402</v>
      </c>
    </row>
    <row r="33" spans="1:125" ht="7.5" customHeight="1">
      <c r="A33" s="523">
        <f t="shared" si="6"/>
        <v>15</v>
      </c>
      <c r="B33" s="136">
        <v>3.665016355561E-3</v>
      </c>
      <c r="C33" s="147">
        <v>7.9219999999999997</v>
      </c>
      <c r="D33" s="538">
        <v>-541.44919789999994</v>
      </c>
      <c r="E33" s="538">
        <v>541.44919789999994</v>
      </c>
      <c r="F33" s="539">
        <f t="shared" si="4"/>
        <v>8.7960392533463994E-2</v>
      </c>
      <c r="G33" s="540">
        <v>3.665016355561E-3</v>
      </c>
      <c r="H33" s="147">
        <v>4.7420873019999998</v>
      </c>
      <c r="I33" s="538">
        <v>-188.0491979</v>
      </c>
      <c r="J33" s="538">
        <v>1955.0491979999999</v>
      </c>
      <c r="K33" s="82">
        <v>0.66137571428571396</v>
      </c>
      <c r="L33" s="71">
        <v>31</v>
      </c>
      <c r="M33" s="135">
        <v>0</v>
      </c>
      <c r="N33" s="135">
        <v>0</v>
      </c>
      <c r="O33" s="135">
        <v>0</v>
      </c>
      <c r="P33" s="135">
        <v>0</v>
      </c>
      <c r="Q33" s="135">
        <v>1</v>
      </c>
      <c r="R33" s="135">
        <v>1</v>
      </c>
      <c r="S33" s="135">
        <v>1</v>
      </c>
      <c r="T33" s="135">
        <v>1</v>
      </c>
      <c r="U33" s="135">
        <v>1</v>
      </c>
      <c r="V33" s="135">
        <v>1</v>
      </c>
      <c r="W33" s="135">
        <v>1</v>
      </c>
      <c r="X33" s="135">
        <v>1</v>
      </c>
      <c r="Y33" s="135">
        <v>1</v>
      </c>
      <c r="Z33" s="135">
        <v>1</v>
      </c>
      <c r="AA33" s="135">
        <v>1</v>
      </c>
      <c r="AB33" s="135">
        <v>1</v>
      </c>
      <c r="AC33" s="135">
        <v>1</v>
      </c>
      <c r="AD33" s="135">
        <v>1</v>
      </c>
      <c r="AE33" s="135">
        <v>1</v>
      </c>
      <c r="AF33" s="135">
        <v>1</v>
      </c>
      <c r="AG33" s="135">
        <v>1</v>
      </c>
      <c r="AH33" s="135">
        <v>1</v>
      </c>
      <c r="AI33" s="135">
        <v>1</v>
      </c>
      <c r="AJ33" s="135">
        <v>1</v>
      </c>
      <c r="AK33" s="135">
        <v>1</v>
      </c>
      <c r="AL33" s="135">
        <v>1</v>
      </c>
      <c r="AM33" s="135">
        <v>1</v>
      </c>
      <c r="AN33" s="135">
        <v>1</v>
      </c>
      <c r="AO33" s="135">
        <v>1</v>
      </c>
      <c r="AP33" s="135">
        <v>1</v>
      </c>
      <c r="AQ33" s="135">
        <v>1</v>
      </c>
      <c r="AR33" s="135">
        <v>1</v>
      </c>
      <c r="AS33" s="135">
        <v>1</v>
      </c>
      <c r="AT33" s="135">
        <v>1</v>
      </c>
      <c r="AU33" s="135">
        <v>1</v>
      </c>
      <c r="AV33" s="135">
        <v>1</v>
      </c>
      <c r="AW33" s="135">
        <v>1</v>
      </c>
      <c r="AX33" s="135">
        <v>1</v>
      </c>
      <c r="AY33" s="135">
        <v>1</v>
      </c>
      <c r="AZ33" s="135">
        <v>1</v>
      </c>
      <c r="BA33" s="135">
        <v>1</v>
      </c>
      <c r="BB33" s="135">
        <v>1</v>
      </c>
      <c r="BC33" s="135">
        <v>1</v>
      </c>
      <c r="BD33" s="135">
        <v>1</v>
      </c>
      <c r="BE33" s="135">
        <v>1</v>
      </c>
      <c r="BF33" s="135">
        <v>1</v>
      </c>
      <c r="BG33" s="135">
        <v>1</v>
      </c>
      <c r="BH33" s="135">
        <v>1</v>
      </c>
      <c r="BI33" s="135">
        <v>1</v>
      </c>
      <c r="BJ33" s="135">
        <v>1</v>
      </c>
      <c r="BK33" s="135">
        <v>1</v>
      </c>
      <c r="BL33" s="135">
        <v>1</v>
      </c>
      <c r="BM33" s="135">
        <v>1</v>
      </c>
      <c r="BN33" s="135">
        <v>1</v>
      </c>
      <c r="BO33" s="135">
        <v>1</v>
      </c>
      <c r="BP33" s="135">
        <v>1</v>
      </c>
      <c r="BQ33" s="135">
        <v>1</v>
      </c>
      <c r="BR33" s="135">
        <v>1</v>
      </c>
      <c r="BS33" s="135">
        <v>1</v>
      </c>
      <c r="BT33" s="135">
        <v>1</v>
      </c>
      <c r="BU33" s="135">
        <v>1</v>
      </c>
      <c r="BV33" s="135">
        <v>1</v>
      </c>
      <c r="BW33" s="135">
        <v>1</v>
      </c>
      <c r="BX33" s="135">
        <v>1</v>
      </c>
      <c r="BY33" s="135">
        <v>1</v>
      </c>
      <c r="BZ33" s="135">
        <v>1</v>
      </c>
      <c r="CA33" s="135">
        <v>1</v>
      </c>
      <c r="CB33" s="135">
        <v>1</v>
      </c>
      <c r="CC33" s="135">
        <v>1</v>
      </c>
      <c r="CD33" s="135">
        <v>1</v>
      </c>
      <c r="CE33" s="135">
        <v>1</v>
      </c>
      <c r="CF33" s="135">
        <v>1</v>
      </c>
      <c r="CG33" s="135">
        <v>1</v>
      </c>
      <c r="CH33" s="135">
        <v>1</v>
      </c>
      <c r="CI33" s="135">
        <v>1</v>
      </c>
      <c r="CJ33" s="135">
        <v>1</v>
      </c>
      <c r="CK33" s="135">
        <v>1</v>
      </c>
      <c r="CL33" s="135">
        <v>1</v>
      </c>
      <c r="CM33" s="135">
        <v>1</v>
      </c>
      <c r="CN33" s="135">
        <v>1</v>
      </c>
      <c r="CO33" s="135">
        <v>1</v>
      </c>
      <c r="CP33" s="135">
        <v>1</v>
      </c>
      <c r="CQ33" s="135">
        <v>1</v>
      </c>
      <c r="CR33" s="135">
        <v>1</v>
      </c>
      <c r="CS33" s="135">
        <v>1</v>
      </c>
      <c r="CT33" s="135">
        <v>1</v>
      </c>
      <c r="CU33" s="135">
        <v>1</v>
      </c>
      <c r="CV33" s="135">
        <v>1</v>
      </c>
      <c r="CW33" s="135">
        <v>1</v>
      </c>
      <c r="CX33" s="135">
        <v>1</v>
      </c>
      <c r="CY33" s="135">
        <v>1</v>
      </c>
      <c r="CZ33" s="135">
        <v>1</v>
      </c>
      <c r="DA33" s="135">
        <v>1</v>
      </c>
      <c r="DB33" s="135">
        <v>1</v>
      </c>
      <c r="DC33" s="135">
        <v>1</v>
      </c>
      <c r="DD33" s="135">
        <v>1</v>
      </c>
      <c r="DE33" s="135">
        <v>1</v>
      </c>
      <c r="DF33" s="135">
        <v>0</v>
      </c>
      <c r="DG33" s="135">
        <v>0</v>
      </c>
      <c r="DH33" s="135">
        <v>0</v>
      </c>
      <c r="DI33" s="135">
        <v>0</v>
      </c>
      <c r="DK33" s="523">
        <f t="shared" si="7"/>
        <v>15</v>
      </c>
      <c r="DL33" s="136">
        <v>3.665016355561E-3</v>
      </c>
      <c r="DM33" s="147">
        <v>7.9219999999999997</v>
      </c>
      <c r="DN33" s="538">
        <v>-541.44919789999994</v>
      </c>
      <c r="DO33" s="538">
        <v>541.44919789999994</v>
      </c>
      <c r="DP33" s="539">
        <f t="shared" si="5"/>
        <v>8.7960392533463994E-2</v>
      </c>
      <c r="DQ33" s="540">
        <v>3.665016355561E-3</v>
      </c>
      <c r="DR33" s="147">
        <v>4.7420873019999998</v>
      </c>
      <c r="DS33" s="538">
        <v>-188.0491979</v>
      </c>
      <c r="DT33" s="538">
        <v>1955.0491979999999</v>
      </c>
      <c r="DU33" s="82">
        <v>0.66137571428571396</v>
      </c>
    </row>
    <row r="34" spans="1:125" ht="7.5" customHeight="1">
      <c r="A34" s="523">
        <f t="shared" si="6"/>
        <v>16</v>
      </c>
      <c r="B34" s="136">
        <v>4.4488978229280003E-3</v>
      </c>
      <c r="C34" s="147">
        <v>7.9219999999999997</v>
      </c>
      <c r="D34" s="538">
        <v>-541.19917659999999</v>
      </c>
      <c r="E34" s="538">
        <v>541.19917659999999</v>
      </c>
      <c r="F34" s="539">
        <f t="shared" si="4"/>
        <v>0.10677354775027201</v>
      </c>
      <c r="G34" s="540">
        <v>4.4488978229280003E-3</v>
      </c>
      <c r="H34" s="147">
        <v>4.7406214230000003</v>
      </c>
      <c r="I34" s="538">
        <v>-187.79917660000001</v>
      </c>
      <c r="J34" s="538">
        <v>1954.7991770000001</v>
      </c>
      <c r="K34" s="82">
        <v>0.708616836734693</v>
      </c>
      <c r="L34" s="71">
        <v>32</v>
      </c>
      <c r="M34" s="135">
        <v>0</v>
      </c>
      <c r="N34" s="135">
        <v>0</v>
      </c>
      <c r="O34" s="135">
        <v>0</v>
      </c>
      <c r="P34" s="135">
        <v>1</v>
      </c>
      <c r="Q34" s="135">
        <v>1</v>
      </c>
      <c r="R34" s="135">
        <v>1</v>
      </c>
      <c r="S34" s="135">
        <v>1</v>
      </c>
      <c r="T34" s="135">
        <v>1</v>
      </c>
      <c r="U34" s="135">
        <v>1</v>
      </c>
      <c r="V34" s="135">
        <v>1</v>
      </c>
      <c r="W34" s="135">
        <v>1</v>
      </c>
      <c r="X34" s="135">
        <v>1</v>
      </c>
      <c r="Y34" s="135">
        <v>1</v>
      </c>
      <c r="Z34" s="135">
        <v>1</v>
      </c>
      <c r="AA34" s="135">
        <v>1</v>
      </c>
      <c r="AB34" s="135">
        <v>1</v>
      </c>
      <c r="AC34" s="135">
        <v>1</v>
      </c>
      <c r="AD34" s="135">
        <v>1</v>
      </c>
      <c r="AE34" s="135">
        <v>1</v>
      </c>
      <c r="AF34" s="135">
        <v>1</v>
      </c>
      <c r="AG34" s="135">
        <v>1</v>
      </c>
      <c r="AH34" s="135">
        <v>1</v>
      </c>
      <c r="AI34" s="135">
        <v>1</v>
      </c>
      <c r="AJ34" s="135">
        <v>1</v>
      </c>
      <c r="AK34" s="135">
        <v>1</v>
      </c>
      <c r="AL34" s="135">
        <v>1</v>
      </c>
      <c r="AM34" s="135">
        <v>1</v>
      </c>
      <c r="AN34" s="135">
        <v>1</v>
      </c>
      <c r="AO34" s="135">
        <v>1</v>
      </c>
      <c r="AP34" s="135">
        <v>1</v>
      </c>
      <c r="AQ34" s="135">
        <v>1</v>
      </c>
      <c r="AR34" s="135">
        <v>1</v>
      </c>
      <c r="AS34" s="135">
        <v>1</v>
      </c>
      <c r="AT34" s="135">
        <v>1</v>
      </c>
      <c r="AU34" s="135">
        <v>1</v>
      </c>
      <c r="AV34" s="135">
        <v>1</v>
      </c>
      <c r="AW34" s="135">
        <v>1</v>
      </c>
      <c r="AX34" s="135">
        <v>1</v>
      </c>
      <c r="AY34" s="135">
        <v>1</v>
      </c>
      <c r="AZ34" s="135">
        <v>1</v>
      </c>
      <c r="BA34" s="135">
        <v>1</v>
      </c>
      <c r="BB34" s="135">
        <v>1</v>
      </c>
      <c r="BC34" s="135">
        <v>1</v>
      </c>
      <c r="BD34" s="135">
        <v>1</v>
      </c>
      <c r="BE34" s="135">
        <v>1</v>
      </c>
      <c r="BF34" s="135">
        <v>1</v>
      </c>
      <c r="BG34" s="135">
        <v>1</v>
      </c>
      <c r="BH34" s="135">
        <v>1</v>
      </c>
      <c r="BI34" s="135">
        <v>1</v>
      </c>
      <c r="BJ34" s="135">
        <v>1</v>
      </c>
      <c r="BK34" s="135">
        <v>1</v>
      </c>
      <c r="BL34" s="135">
        <v>1</v>
      </c>
      <c r="BM34" s="135">
        <v>1</v>
      </c>
      <c r="BN34" s="135">
        <v>1</v>
      </c>
      <c r="BO34" s="135">
        <v>1</v>
      </c>
      <c r="BP34" s="135">
        <v>1</v>
      </c>
      <c r="BQ34" s="135">
        <v>1</v>
      </c>
      <c r="BR34" s="135">
        <v>1</v>
      </c>
      <c r="BS34" s="135">
        <v>1</v>
      </c>
      <c r="BT34" s="135">
        <v>1</v>
      </c>
      <c r="BU34" s="135">
        <v>1</v>
      </c>
      <c r="BV34" s="135">
        <v>1</v>
      </c>
      <c r="BW34" s="135">
        <v>1</v>
      </c>
      <c r="BX34" s="135">
        <v>1</v>
      </c>
      <c r="BY34" s="135">
        <v>1</v>
      </c>
      <c r="BZ34" s="135">
        <v>1</v>
      </c>
      <c r="CA34" s="135">
        <v>1</v>
      </c>
      <c r="CB34" s="135">
        <v>1</v>
      </c>
      <c r="CC34" s="135">
        <v>1</v>
      </c>
      <c r="CD34" s="135">
        <v>1</v>
      </c>
      <c r="CE34" s="135">
        <v>1</v>
      </c>
      <c r="CF34" s="135">
        <v>1</v>
      </c>
      <c r="CG34" s="135">
        <v>1</v>
      </c>
      <c r="CH34" s="135">
        <v>1</v>
      </c>
      <c r="CI34" s="135">
        <v>1</v>
      </c>
      <c r="CJ34" s="135">
        <v>1</v>
      </c>
      <c r="CK34" s="135">
        <v>1</v>
      </c>
      <c r="CL34" s="135">
        <v>1</v>
      </c>
      <c r="CM34" s="135">
        <v>1</v>
      </c>
      <c r="CN34" s="135">
        <v>1</v>
      </c>
      <c r="CO34" s="135">
        <v>1</v>
      </c>
      <c r="CP34" s="135">
        <v>1</v>
      </c>
      <c r="CQ34" s="135">
        <v>1</v>
      </c>
      <c r="CR34" s="135">
        <v>1</v>
      </c>
      <c r="CS34" s="135">
        <v>1</v>
      </c>
      <c r="CT34" s="135">
        <v>1</v>
      </c>
      <c r="CU34" s="135">
        <v>1</v>
      </c>
      <c r="CV34" s="135">
        <v>1</v>
      </c>
      <c r="CW34" s="135">
        <v>1</v>
      </c>
      <c r="CX34" s="135">
        <v>1</v>
      </c>
      <c r="CY34" s="135">
        <v>1</v>
      </c>
      <c r="CZ34" s="135">
        <v>1</v>
      </c>
      <c r="DA34" s="135">
        <v>1</v>
      </c>
      <c r="DB34" s="135">
        <v>1</v>
      </c>
      <c r="DC34" s="135">
        <v>1</v>
      </c>
      <c r="DD34" s="135">
        <v>1</v>
      </c>
      <c r="DE34" s="135">
        <v>1</v>
      </c>
      <c r="DF34" s="135">
        <v>1</v>
      </c>
      <c r="DG34" s="135">
        <v>0</v>
      </c>
      <c r="DH34" s="135">
        <v>0</v>
      </c>
      <c r="DI34" s="135">
        <v>0</v>
      </c>
      <c r="DK34" s="523">
        <f t="shared" si="7"/>
        <v>16</v>
      </c>
      <c r="DL34" s="136">
        <v>4.4488978229280003E-3</v>
      </c>
      <c r="DM34" s="147">
        <v>7.9219999999999997</v>
      </c>
      <c r="DN34" s="538">
        <v>-541.19917659999999</v>
      </c>
      <c r="DO34" s="538">
        <v>541.19917659999999</v>
      </c>
      <c r="DP34" s="539">
        <f t="shared" si="5"/>
        <v>0.10677354775027201</v>
      </c>
      <c r="DQ34" s="540">
        <v>4.4488978229280003E-3</v>
      </c>
      <c r="DR34" s="147">
        <v>4.7406214230000003</v>
      </c>
      <c r="DS34" s="538">
        <v>-187.79917660000001</v>
      </c>
      <c r="DT34" s="538">
        <v>1954.7991770000001</v>
      </c>
      <c r="DU34" s="82">
        <v>0.708616836734693</v>
      </c>
    </row>
    <row r="35" spans="1:125" ht="7.5" customHeight="1">
      <c r="A35" s="523">
        <f t="shared" si="6"/>
        <v>17</v>
      </c>
      <c r="B35" s="136">
        <v>5.389555583768E-3</v>
      </c>
      <c r="C35" s="147">
        <v>7.9219999999999997</v>
      </c>
      <c r="D35" s="538">
        <v>-540.89987540000004</v>
      </c>
      <c r="E35" s="538">
        <v>540.89987540000004</v>
      </c>
      <c r="F35" s="539">
        <f t="shared" si="4"/>
        <v>0.129349334010432</v>
      </c>
      <c r="G35" s="540">
        <v>5.389555583768E-3</v>
      </c>
      <c r="H35" s="147">
        <v>4.7388656359999999</v>
      </c>
      <c r="I35" s="538">
        <v>-187.49987540000001</v>
      </c>
      <c r="J35" s="538">
        <v>1954.499875</v>
      </c>
      <c r="K35" s="82">
        <v>0.75585795918367304</v>
      </c>
      <c r="L35" s="71">
        <v>33</v>
      </c>
      <c r="M35" s="135">
        <v>0</v>
      </c>
      <c r="N35" s="135">
        <v>0</v>
      </c>
      <c r="O35" s="135">
        <v>0</v>
      </c>
      <c r="P35" s="135">
        <v>1</v>
      </c>
      <c r="Q35" s="135">
        <v>1</v>
      </c>
      <c r="R35" s="135">
        <v>1</v>
      </c>
      <c r="S35" s="135">
        <v>1</v>
      </c>
      <c r="T35" s="135">
        <v>1</v>
      </c>
      <c r="U35" s="135">
        <v>1</v>
      </c>
      <c r="V35" s="135">
        <v>1</v>
      </c>
      <c r="W35" s="135">
        <v>1</v>
      </c>
      <c r="X35" s="135">
        <v>1</v>
      </c>
      <c r="Y35" s="135">
        <v>1</v>
      </c>
      <c r="Z35" s="135">
        <v>1</v>
      </c>
      <c r="AA35" s="135">
        <v>1</v>
      </c>
      <c r="AB35" s="135">
        <v>1</v>
      </c>
      <c r="AC35" s="135">
        <v>1</v>
      </c>
      <c r="AD35" s="135">
        <v>1</v>
      </c>
      <c r="AE35" s="135">
        <v>1</v>
      </c>
      <c r="AF35" s="135">
        <v>1</v>
      </c>
      <c r="AG35" s="135">
        <v>1</v>
      </c>
      <c r="AH35" s="135">
        <v>1</v>
      </c>
      <c r="AI35" s="135">
        <v>1</v>
      </c>
      <c r="AJ35" s="135">
        <v>1</v>
      </c>
      <c r="AK35" s="135">
        <v>1</v>
      </c>
      <c r="AL35" s="135">
        <v>1</v>
      </c>
      <c r="AM35" s="135">
        <v>1</v>
      </c>
      <c r="AN35" s="135">
        <v>1</v>
      </c>
      <c r="AO35" s="135">
        <v>1</v>
      </c>
      <c r="AP35" s="135">
        <v>1</v>
      </c>
      <c r="AQ35" s="135">
        <v>1</v>
      </c>
      <c r="AR35" s="135">
        <v>1</v>
      </c>
      <c r="AS35" s="135">
        <v>1</v>
      </c>
      <c r="AT35" s="135">
        <v>1</v>
      </c>
      <c r="AU35" s="135">
        <v>1</v>
      </c>
      <c r="AV35" s="135">
        <v>1</v>
      </c>
      <c r="AW35" s="135">
        <v>1</v>
      </c>
      <c r="AX35" s="135">
        <v>1</v>
      </c>
      <c r="AY35" s="135">
        <v>1</v>
      </c>
      <c r="AZ35" s="135">
        <v>1</v>
      </c>
      <c r="BA35" s="135">
        <v>1</v>
      </c>
      <c r="BB35" s="135">
        <v>1</v>
      </c>
      <c r="BC35" s="135">
        <v>1</v>
      </c>
      <c r="BD35" s="135">
        <v>1</v>
      </c>
      <c r="BE35" s="135">
        <v>1</v>
      </c>
      <c r="BF35" s="135">
        <v>1</v>
      </c>
      <c r="BG35" s="135">
        <v>1</v>
      </c>
      <c r="BH35" s="135">
        <v>1</v>
      </c>
      <c r="BI35" s="135">
        <v>1</v>
      </c>
      <c r="BJ35" s="135">
        <v>1</v>
      </c>
      <c r="BK35" s="135">
        <v>1</v>
      </c>
      <c r="BL35" s="135">
        <v>1</v>
      </c>
      <c r="BM35" s="135">
        <v>1</v>
      </c>
      <c r="BN35" s="135">
        <v>1</v>
      </c>
      <c r="BO35" s="135">
        <v>1</v>
      </c>
      <c r="BP35" s="135">
        <v>1</v>
      </c>
      <c r="BQ35" s="135">
        <v>1</v>
      </c>
      <c r="BR35" s="135">
        <v>1</v>
      </c>
      <c r="BS35" s="135">
        <v>1</v>
      </c>
      <c r="BT35" s="135">
        <v>1</v>
      </c>
      <c r="BU35" s="135">
        <v>1</v>
      </c>
      <c r="BV35" s="135">
        <v>1</v>
      </c>
      <c r="BW35" s="135">
        <v>1</v>
      </c>
      <c r="BX35" s="135">
        <v>1</v>
      </c>
      <c r="BY35" s="135">
        <v>1</v>
      </c>
      <c r="BZ35" s="135">
        <v>1</v>
      </c>
      <c r="CA35" s="135">
        <v>1</v>
      </c>
      <c r="CB35" s="135">
        <v>1</v>
      </c>
      <c r="CC35" s="135">
        <v>1</v>
      </c>
      <c r="CD35" s="135">
        <v>1</v>
      </c>
      <c r="CE35" s="135">
        <v>1</v>
      </c>
      <c r="CF35" s="135">
        <v>1</v>
      </c>
      <c r="CG35" s="135">
        <v>1</v>
      </c>
      <c r="CH35" s="135">
        <v>1</v>
      </c>
      <c r="CI35" s="135">
        <v>1</v>
      </c>
      <c r="CJ35" s="135">
        <v>1</v>
      </c>
      <c r="CK35" s="135">
        <v>1</v>
      </c>
      <c r="CL35" s="135">
        <v>1</v>
      </c>
      <c r="CM35" s="135">
        <v>1</v>
      </c>
      <c r="CN35" s="135">
        <v>1</v>
      </c>
      <c r="CO35" s="135">
        <v>1</v>
      </c>
      <c r="CP35" s="135">
        <v>1</v>
      </c>
      <c r="CQ35" s="135">
        <v>1</v>
      </c>
      <c r="CR35" s="135">
        <v>1</v>
      </c>
      <c r="CS35" s="135">
        <v>1</v>
      </c>
      <c r="CT35" s="135">
        <v>1</v>
      </c>
      <c r="CU35" s="135">
        <v>1</v>
      </c>
      <c r="CV35" s="135">
        <v>1</v>
      </c>
      <c r="CW35" s="135">
        <v>1</v>
      </c>
      <c r="CX35" s="135">
        <v>1</v>
      </c>
      <c r="CY35" s="135">
        <v>1</v>
      </c>
      <c r="CZ35" s="135">
        <v>1</v>
      </c>
      <c r="DA35" s="135">
        <v>1</v>
      </c>
      <c r="DB35" s="135">
        <v>1</v>
      </c>
      <c r="DC35" s="135">
        <v>1</v>
      </c>
      <c r="DD35" s="135">
        <v>1</v>
      </c>
      <c r="DE35" s="135">
        <v>1</v>
      </c>
      <c r="DF35" s="135">
        <v>1</v>
      </c>
      <c r="DG35" s="135">
        <v>0</v>
      </c>
      <c r="DH35" s="135">
        <v>0</v>
      </c>
      <c r="DI35" s="135">
        <v>0</v>
      </c>
      <c r="DK35" s="523">
        <f t="shared" si="7"/>
        <v>17</v>
      </c>
      <c r="DL35" s="136">
        <v>5.389555583768E-3</v>
      </c>
      <c r="DM35" s="147">
        <v>7.9219999999999997</v>
      </c>
      <c r="DN35" s="538">
        <v>-540.89987540000004</v>
      </c>
      <c r="DO35" s="538">
        <v>540.89987540000004</v>
      </c>
      <c r="DP35" s="539">
        <f t="shared" si="5"/>
        <v>0.129349334010432</v>
      </c>
      <c r="DQ35" s="540">
        <v>5.389555583768E-3</v>
      </c>
      <c r="DR35" s="147">
        <v>4.7388656359999999</v>
      </c>
      <c r="DS35" s="538">
        <v>-187.49987540000001</v>
      </c>
      <c r="DT35" s="538">
        <v>1954.499875</v>
      </c>
      <c r="DU35" s="82">
        <v>0.75585795918367304</v>
      </c>
    </row>
    <row r="36" spans="1:125" ht="7.5" customHeight="1">
      <c r="A36" s="523">
        <f t="shared" si="6"/>
        <v>18</v>
      </c>
      <c r="B36" s="136">
        <v>6.5183448967760004E-3</v>
      </c>
      <c r="C36" s="147">
        <v>7.9219999999999997</v>
      </c>
      <c r="D36" s="538">
        <v>-540.54175369999996</v>
      </c>
      <c r="E36" s="538">
        <v>540.54175369999996</v>
      </c>
      <c r="F36" s="539">
        <f t="shared" si="4"/>
        <v>0.15644027752262402</v>
      </c>
      <c r="G36" s="540">
        <v>6.5183448967760004E-3</v>
      </c>
      <c r="H36" s="147">
        <v>4.7367633839999996</v>
      </c>
      <c r="I36" s="538">
        <v>-187.14175370000001</v>
      </c>
      <c r="J36" s="538">
        <v>1954.141754</v>
      </c>
      <c r="K36" s="82">
        <v>0.80309908163265198</v>
      </c>
      <c r="L36" s="71">
        <v>34</v>
      </c>
      <c r="M36" s="135">
        <v>0</v>
      </c>
      <c r="N36" s="135">
        <v>0</v>
      </c>
      <c r="O36" s="135">
        <v>0</v>
      </c>
      <c r="P36" s="135">
        <v>1</v>
      </c>
      <c r="Q36" s="135">
        <v>1</v>
      </c>
      <c r="R36" s="135">
        <v>1</v>
      </c>
      <c r="S36" s="135">
        <v>1</v>
      </c>
      <c r="T36" s="135">
        <v>1</v>
      </c>
      <c r="U36" s="135">
        <v>1</v>
      </c>
      <c r="V36" s="135">
        <v>1</v>
      </c>
      <c r="W36" s="135">
        <v>1</v>
      </c>
      <c r="X36" s="135">
        <v>1</v>
      </c>
      <c r="Y36" s="135">
        <v>1</v>
      </c>
      <c r="Z36" s="135">
        <v>1</v>
      </c>
      <c r="AA36" s="135">
        <v>1</v>
      </c>
      <c r="AB36" s="135">
        <v>1</v>
      </c>
      <c r="AC36" s="135">
        <v>1</v>
      </c>
      <c r="AD36" s="135">
        <v>1</v>
      </c>
      <c r="AE36" s="135">
        <v>1</v>
      </c>
      <c r="AF36" s="135">
        <v>1</v>
      </c>
      <c r="AG36" s="135">
        <v>1</v>
      </c>
      <c r="AH36" s="135">
        <v>1</v>
      </c>
      <c r="AI36" s="135">
        <v>1</v>
      </c>
      <c r="AJ36" s="135">
        <v>1</v>
      </c>
      <c r="AK36" s="135">
        <v>1</v>
      </c>
      <c r="AL36" s="135">
        <v>1</v>
      </c>
      <c r="AM36" s="135">
        <v>1</v>
      </c>
      <c r="AN36" s="135">
        <v>1</v>
      </c>
      <c r="AO36" s="135">
        <v>1</v>
      </c>
      <c r="AP36" s="135">
        <v>1</v>
      </c>
      <c r="AQ36" s="135">
        <v>1</v>
      </c>
      <c r="AR36" s="135">
        <v>1</v>
      </c>
      <c r="AS36" s="135">
        <v>1</v>
      </c>
      <c r="AT36" s="135">
        <v>1</v>
      </c>
      <c r="AU36" s="135">
        <v>1</v>
      </c>
      <c r="AV36" s="135">
        <v>1</v>
      </c>
      <c r="AW36" s="135">
        <v>1</v>
      </c>
      <c r="AX36" s="135">
        <v>1</v>
      </c>
      <c r="AY36" s="135">
        <v>1</v>
      </c>
      <c r="AZ36" s="135">
        <v>1</v>
      </c>
      <c r="BA36" s="135">
        <v>1</v>
      </c>
      <c r="BB36" s="135">
        <v>1</v>
      </c>
      <c r="BC36" s="135">
        <v>1</v>
      </c>
      <c r="BD36" s="135">
        <v>1</v>
      </c>
      <c r="BE36" s="135">
        <v>1</v>
      </c>
      <c r="BF36" s="135">
        <v>1</v>
      </c>
      <c r="BG36" s="135">
        <v>1</v>
      </c>
      <c r="BH36" s="135">
        <v>1</v>
      </c>
      <c r="BI36" s="135">
        <v>1</v>
      </c>
      <c r="BJ36" s="135">
        <v>1</v>
      </c>
      <c r="BK36" s="135">
        <v>1</v>
      </c>
      <c r="BL36" s="135">
        <v>1</v>
      </c>
      <c r="BM36" s="135">
        <v>1</v>
      </c>
      <c r="BN36" s="135">
        <v>1</v>
      </c>
      <c r="BO36" s="135">
        <v>1</v>
      </c>
      <c r="BP36" s="135">
        <v>1</v>
      </c>
      <c r="BQ36" s="135">
        <v>1</v>
      </c>
      <c r="BR36" s="135">
        <v>1</v>
      </c>
      <c r="BS36" s="135">
        <v>1</v>
      </c>
      <c r="BT36" s="135">
        <v>1</v>
      </c>
      <c r="BU36" s="135">
        <v>1</v>
      </c>
      <c r="BV36" s="135">
        <v>1</v>
      </c>
      <c r="BW36" s="135">
        <v>1</v>
      </c>
      <c r="BX36" s="135">
        <v>1</v>
      </c>
      <c r="BY36" s="135">
        <v>1</v>
      </c>
      <c r="BZ36" s="135">
        <v>1</v>
      </c>
      <c r="CA36" s="135">
        <v>1</v>
      </c>
      <c r="CB36" s="135">
        <v>1</v>
      </c>
      <c r="CC36" s="135">
        <v>1</v>
      </c>
      <c r="CD36" s="135">
        <v>1</v>
      </c>
      <c r="CE36" s="135">
        <v>1</v>
      </c>
      <c r="CF36" s="135">
        <v>1</v>
      </c>
      <c r="CG36" s="135">
        <v>1</v>
      </c>
      <c r="CH36" s="135">
        <v>1</v>
      </c>
      <c r="CI36" s="135">
        <v>1</v>
      </c>
      <c r="CJ36" s="135">
        <v>1</v>
      </c>
      <c r="CK36" s="135">
        <v>1</v>
      </c>
      <c r="CL36" s="135">
        <v>1</v>
      </c>
      <c r="CM36" s="135">
        <v>1</v>
      </c>
      <c r="CN36" s="135">
        <v>1</v>
      </c>
      <c r="CO36" s="135">
        <v>1</v>
      </c>
      <c r="CP36" s="135">
        <v>1</v>
      </c>
      <c r="CQ36" s="135">
        <v>1</v>
      </c>
      <c r="CR36" s="135">
        <v>1</v>
      </c>
      <c r="CS36" s="135">
        <v>1</v>
      </c>
      <c r="CT36" s="135">
        <v>1</v>
      </c>
      <c r="CU36" s="135">
        <v>1</v>
      </c>
      <c r="CV36" s="135">
        <v>1</v>
      </c>
      <c r="CW36" s="135">
        <v>1</v>
      </c>
      <c r="CX36" s="135">
        <v>1</v>
      </c>
      <c r="CY36" s="135">
        <v>1</v>
      </c>
      <c r="CZ36" s="135">
        <v>1</v>
      </c>
      <c r="DA36" s="135">
        <v>1</v>
      </c>
      <c r="DB36" s="135">
        <v>1</v>
      </c>
      <c r="DC36" s="135">
        <v>1</v>
      </c>
      <c r="DD36" s="135">
        <v>1</v>
      </c>
      <c r="DE36" s="135">
        <v>1</v>
      </c>
      <c r="DF36" s="135">
        <v>1</v>
      </c>
      <c r="DG36" s="135">
        <v>0</v>
      </c>
      <c r="DH36" s="135">
        <v>0</v>
      </c>
      <c r="DI36" s="135">
        <v>0</v>
      </c>
      <c r="DK36" s="523">
        <f t="shared" si="7"/>
        <v>18</v>
      </c>
      <c r="DL36" s="136">
        <v>6.5183448967760004E-3</v>
      </c>
      <c r="DM36" s="147">
        <v>7.9219999999999997</v>
      </c>
      <c r="DN36" s="538">
        <v>-540.54175369999996</v>
      </c>
      <c r="DO36" s="538">
        <v>540.54175369999996</v>
      </c>
      <c r="DP36" s="539">
        <f t="shared" si="5"/>
        <v>0.15644027752262402</v>
      </c>
      <c r="DQ36" s="540">
        <v>6.5183448967760004E-3</v>
      </c>
      <c r="DR36" s="147">
        <v>4.7367633839999996</v>
      </c>
      <c r="DS36" s="538">
        <v>-187.14175370000001</v>
      </c>
      <c r="DT36" s="538">
        <v>1954.141754</v>
      </c>
      <c r="DU36" s="82">
        <v>0.80309908163265198</v>
      </c>
    </row>
    <row r="37" spans="1:125" ht="7.5" customHeight="1">
      <c r="A37" s="523">
        <f t="shared" si="6"/>
        <v>19</v>
      </c>
      <c r="B37" s="136">
        <v>7.8728920723850002E-3</v>
      </c>
      <c r="C37" s="147">
        <v>7.9219999999999997</v>
      </c>
      <c r="D37" s="538">
        <v>-540.1134988</v>
      </c>
      <c r="E37" s="538">
        <v>540.1134988</v>
      </c>
      <c r="F37" s="539">
        <f t="shared" si="4"/>
        <v>0.18894940973724</v>
      </c>
      <c r="G37" s="540">
        <v>7.8728920723850002E-3</v>
      </c>
      <c r="H37" s="147">
        <v>4.7342474149999996</v>
      </c>
      <c r="I37" s="538">
        <v>-186.7134988</v>
      </c>
      <c r="J37" s="538">
        <v>1953.713499</v>
      </c>
      <c r="K37" s="82">
        <v>0.85034020408163202</v>
      </c>
      <c r="L37" s="71">
        <v>35</v>
      </c>
      <c r="M37" s="135">
        <v>0</v>
      </c>
      <c r="N37" s="135">
        <v>0</v>
      </c>
      <c r="O37" s="135">
        <v>1</v>
      </c>
      <c r="P37" s="135">
        <v>1</v>
      </c>
      <c r="Q37" s="135">
        <v>1</v>
      </c>
      <c r="R37" s="135">
        <v>1</v>
      </c>
      <c r="S37" s="135">
        <v>1</v>
      </c>
      <c r="T37" s="135">
        <v>1</v>
      </c>
      <c r="U37" s="135">
        <v>1</v>
      </c>
      <c r="V37" s="135">
        <v>1</v>
      </c>
      <c r="W37" s="135">
        <v>1</v>
      </c>
      <c r="X37" s="135">
        <v>1</v>
      </c>
      <c r="Y37" s="135">
        <v>1</v>
      </c>
      <c r="Z37" s="135">
        <v>1</v>
      </c>
      <c r="AA37" s="135">
        <v>1</v>
      </c>
      <c r="AB37" s="135">
        <v>1</v>
      </c>
      <c r="AC37" s="135">
        <v>1</v>
      </c>
      <c r="AD37" s="135">
        <v>1</v>
      </c>
      <c r="AE37" s="135">
        <v>1</v>
      </c>
      <c r="AF37" s="135">
        <v>1</v>
      </c>
      <c r="AG37" s="135">
        <v>1</v>
      </c>
      <c r="AH37" s="135">
        <v>1</v>
      </c>
      <c r="AI37" s="135">
        <v>1</v>
      </c>
      <c r="AJ37" s="135">
        <v>1</v>
      </c>
      <c r="AK37" s="135">
        <v>1</v>
      </c>
      <c r="AL37" s="135">
        <v>1</v>
      </c>
      <c r="AM37" s="135">
        <v>1</v>
      </c>
      <c r="AN37" s="135">
        <v>1</v>
      </c>
      <c r="AO37" s="135">
        <v>1</v>
      </c>
      <c r="AP37" s="135">
        <v>1</v>
      </c>
      <c r="AQ37" s="135">
        <v>1</v>
      </c>
      <c r="AR37" s="135">
        <v>1</v>
      </c>
      <c r="AS37" s="135">
        <v>1</v>
      </c>
      <c r="AT37" s="135">
        <v>1</v>
      </c>
      <c r="AU37" s="135">
        <v>1</v>
      </c>
      <c r="AV37" s="135">
        <v>1</v>
      </c>
      <c r="AW37" s="135">
        <v>1</v>
      </c>
      <c r="AX37" s="135">
        <v>1</v>
      </c>
      <c r="AY37" s="135">
        <v>1</v>
      </c>
      <c r="AZ37" s="135">
        <v>1</v>
      </c>
      <c r="BA37" s="135">
        <v>1</v>
      </c>
      <c r="BB37" s="135">
        <v>1</v>
      </c>
      <c r="BC37" s="135">
        <v>1</v>
      </c>
      <c r="BD37" s="135">
        <v>1</v>
      </c>
      <c r="BE37" s="135">
        <v>1</v>
      </c>
      <c r="BF37" s="135">
        <v>1</v>
      </c>
      <c r="BG37" s="135">
        <v>1</v>
      </c>
      <c r="BH37" s="135">
        <v>1</v>
      </c>
      <c r="BI37" s="135">
        <v>1</v>
      </c>
      <c r="BJ37" s="135">
        <v>1</v>
      </c>
      <c r="BK37" s="135">
        <v>1</v>
      </c>
      <c r="BL37" s="135">
        <v>1</v>
      </c>
      <c r="BM37" s="135">
        <v>1</v>
      </c>
      <c r="BN37" s="135">
        <v>1</v>
      </c>
      <c r="BO37" s="135">
        <v>1</v>
      </c>
      <c r="BP37" s="135">
        <v>1</v>
      </c>
      <c r="BQ37" s="135">
        <v>1</v>
      </c>
      <c r="BR37" s="135">
        <v>1</v>
      </c>
      <c r="BS37" s="135">
        <v>1</v>
      </c>
      <c r="BT37" s="135">
        <v>1</v>
      </c>
      <c r="BU37" s="135">
        <v>1</v>
      </c>
      <c r="BV37" s="135">
        <v>1</v>
      </c>
      <c r="BW37" s="135">
        <v>1</v>
      </c>
      <c r="BX37" s="135">
        <v>1</v>
      </c>
      <c r="BY37" s="135">
        <v>1</v>
      </c>
      <c r="BZ37" s="135">
        <v>1</v>
      </c>
      <c r="CA37" s="135">
        <v>1</v>
      </c>
      <c r="CB37" s="135">
        <v>1</v>
      </c>
      <c r="CC37" s="135">
        <v>1</v>
      </c>
      <c r="CD37" s="135">
        <v>1</v>
      </c>
      <c r="CE37" s="135">
        <v>1</v>
      </c>
      <c r="CF37" s="135">
        <v>1</v>
      </c>
      <c r="CG37" s="135">
        <v>1</v>
      </c>
      <c r="CH37" s="135">
        <v>1</v>
      </c>
      <c r="CI37" s="135">
        <v>1</v>
      </c>
      <c r="CJ37" s="135">
        <v>1</v>
      </c>
      <c r="CK37" s="135">
        <v>1</v>
      </c>
      <c r="CL37" s="135">
        <v>1</v>
      </c>
      <c r="CM37" s="135">
        <v>1</v>
      </c>
      <c r="CN37" s="135">
        <v>1</v>
      </c>
      <c r="CO37" s="135">
        <v>1</v>
      </c>
      <c r="CP37" s="135">
        <v>1</v>
      </c>
      <c r="CQ37" s="135">
        <v>1</v>
      </c>
      <c r="CR37" s="135">
        <v>1</v>
      </c>
      <c r="CS37" s="135">
        <v>1</v>
      </c>
      <c r="CT37" s="135">
        <v>1</v>
      </c>
      <c r="CU37" s="135">
        <v>1</v>
      </c>
      <c r="CV37" s="135">
        <v>1</v>
      </c>
      <c r="CW37" s="135">
        <v>1</v>
      </c>
      <c r="CX37" s="135">
        <v>1</v>
      </c>
      <c r="CY37" s="135">
        <v>1</v>
      </c>
      <c r="CZ37" s="135">
        <v>1</v>
      </c>
      <c r="DA37" s="135">
        <v>1</v>
      </c>
      <c r="DB37" s="135">
        <v>1</v>
      </c>
      <c r="DC37" s="135">
        <v>1</v>
      </c>
      <c r="DD37" s="135">
        <v>1</v>
      </c>
      <c r="DE37" s="135">
        <v>1</v>
      </c>
      <c r="DF37" s="135">
        <v>1</v>
      </c>
      <c r="DG37" s="135">
        <v>1</v>
      </c>
      <c r="DH37" s="135">
        <v>0</v>
      </c>
      <c r="DI37" s="135">
        <v>0</v>
      </c>
      <c r="DK37" s="523">
        <f t="shared" si="7"/>
        <v>19</v>
      </c>
      <c r="DL37" s="136">
        <v>7.8728920723850002E-3</v>
      </c>
      <c r="DM37" s="147">
        <v>7.9219999999999997</v>
      </c>
      <c r="DN37" s="538">
        <v>-540.1134988</v>
      </c>
      <c r="DO37" s="538">
        <v>540.1134988</v>
      </c>
      <c r="DP37" s="539">
        <f t="shared" si="5"/>
        <v>0.18894940973724</v>
      </c>
      <c r="DQ37" s="540">
        <v>7.8728920723850002E-3</v>
      </c>
      <c r="DR37" s="147">
        <v>4.7342474149999996</v>
      </c>
      <c r="DS37" s="538">
        <v>-186.7134988</v>
      </c>
      <c r="DT37" s="538">
        <v>1953.713499</v>
      </c>
      <c r="DU37" s="82">
        <v>0.85034020408163202</v>
      </c>
    </row>
    <row r="38" spans="1:125" ht="7.5" customHeight="1">
      <c r="A38" s="523">
        <f t="shared" si="6"/>
        <v>20</v>
      </c>
      <c r="B38" s="136">
        <v>9.4983486831170007E-3</v>
      </c>
      <c r="C38" s="147">
        <v>7.9219999999999997</v>
      </c>
      <c r="D38" s="538">
        <v>-539.60172990000001</v>
      </c>
      <c r="E38" s="538">
        <v>539.60172990000001</v>
      </c>
      <c r="F38" s="539">
        <f t="shared" si="4"/>
        <v>0.22796036839480802</v>
      </c>
      <c r="G38" s="540">
        <v>9.4983486831170007E-3</v>
      </c>
      <c r="H38" s="147">
        <v>4.7312379120000001</v>
      </c>
      <c r="I38" s="538">
        <v>-186.2017299</v>
      </c>
      <c r="J38" s="538">
        <v>1953.20173</v>
      </c>
      <c r="K38" s="82">
        <v>0.89758132653061196</v>
      </c>
      <c r="L38" s="71">
        <v>36</v>
      </c>
      <c r="M38" s="135">
        <v>0</v>
      </c>
      <c r="N38" s="135">
        <v>0</v>
      </c>
      <c r="O38" s="135">
        <v>1</v>
      </c>
      <c r="P38" s="135">
        <v>1</v>
      </c>
      <c r="Q38" s="135">
        <v>1</v>
      </c>
      <c r="R38" s="135">
        <v>1</v>
      </c>
      <c r="S38" s="135">
        <v>1</v>
      </c>
      <c r="T38" s="135">
        <v>1</v>
      </c>
      <c r="U38" s="135">
        <v>1</v>
      </c>
      <c r="V38" s="135">
        <v>1</v>
      </c>
      <c r="W38" s="135">
        <v>1</v>
      </c>
      <c r="X38" s="135">
        <v>1</v>
      </c>
      <c r="Y38" s="135">
        <v>1</v>
      </c>
      <c r="Z38" s="135">
        <v>1</v>
      </c>
      <c r="AA38" s="135">
        <v>1</v>
      </c>
      <c r="AB38" s="135">
        <v>1</v>
      </c>
      <c r="AC38" s="135">
        <v>1</v>
      </c>
      <c r="AD38" s="135">
        <v>1</v>
      </c>
      <c r="AE38" s="135">
        <v>1</v>
      </c>
      <c r="AF38" s="135">
        <v>1</v>
      </c>
      <c r="AG38" s="135">
        <v>1</v>
      </c>
      <c r="AH38" s="135">
        <v>1</v>
      </c>
      <c r="AI38" s="135">
        <v>1</v>
      </c>
      <c r="AJ38" s="135">
        <v>1</v>
      </c>
      <c r="AK38" s="135">
        <v>1</v>
      </c>
      <c r="AL38" s="135">
        <v>1</v>
      </c>
      <c r="AM38" s="135">
        <v>1</v>
      </c>
      <c r="AN38" s="135">
        <v>1</v>
      </c>
      <c r="AO38" s="135">
        <v>1</v>
      </c>
      <c r="AP38" s="135">
        <v>1</v>
      </c>
      <c r="AQ38" s="135">
        <v>1</v>
      </c>
      <c r="AR38" s="135">
        <v>1</v>
      </c>
      <c r="AS38" s="135">
        <v>1</v>
      </c>
      <c r="AT38" s="135">
        <v>1</v>
      </c>
      <c r="AU38" s="135">
        <v>1</v>
      </c>
      <c r="AV38" s="135">
        <v>1</v>
      </c>
      <c r="AW38" s="135">
        <v>1</v>
      </c>
      <c r="AX38" s="135">
        <v>1</v>
      </c>
      <c r="AY38" s="135">
        <v>1</v>
      </c>
      <c r="AZ38" s="135">
        <v>1</v>
      </c>
      <c r="BA38" s="135">
        <v>1</v>
      </c>
      <c r="BB38" s="135">
        <v>1</v>
      </c>
      <c r="BC38" s="135">
        <v>1</v>
      </c>
      <c r="BD38" s="135">
        <v>1</v>
      </c>
      <c r="BE38" s="135">
        <v>1</v>
      </c>
      <c r="BF38" s="135">
        <v>1</v>
      </c>
      <c r="BG38" s="135">
        <v>1</v>
      </c>
      <c r="BH38" s="135">
        <v>1</v>
      </c>
      <c r="BI38" s="135">
        <v>1</v>
      </c>
      <c r="BJ38" s="135">
        <v>1</v>
      </c>
      <c r="BK38" s="135">
        <v>1</v>
      </c>
      <c r="BL38" s="135">
        <v>1</v>
      </c>
      <c r="BM38" s="135">
        <v>1</v>
      </c>
      <c r="BN38" s="135">
        <v>1</v>
      </c>
      <c r="BO38" s="135">
        <v>1</v>
      </c>
      <c r="BP38" s="135">
        <v>1</v>
      </c>
      <c r="BQ38" s="135">
        <v>1</v>
      </c>
      <c r="BR38" s="135">
        <v>1</v>
      </c>
      <c r="BS38" s="135">
        <v>1</v>
      </c>
      <c r="BT38" s="135">
        <v>1</v>
      </c>
      <c r="BU38" s="135">
        <v>1</v>
      </c>
      <c r="BV38" s="135">
        <v>1</v>
      </c>
      <c r="BW38" s="135">
        <v>1</v>
      </c>
      <c r="BX38" s="135">
        <v>1</v>
      </c>
      <c r="BY38" s="135">
        <v>1</v>
      </c>
      <c r="BZ38" s="135">
        <v>1</v>
      </c>
      <c r="CA38" s="135">
        <v>1</v>
      </c>
      <c r="CB38" s="135">
        <v>1</v>
      </c>
      <c r="CC38" s="135">
        <v>1</v>
      </c>
      <c r="CD38" s="135">
        <v>1</v>
      </c>
      <c r="CE38" s="135">
        <v>1</v>
      </c>
      <c r="CF38" s="135">
        <v>1</v>
      </c>
      <c r="CG38" s="135">
        <v>1</v>
      </c>
      <c r="CH38" s="135">
        <v>1</v>
      </c>
      <c r="CI38" s="135">
        <v>1</v>
      </c>
      <c r="CJ38" s="135">
        <v>1</v>
      </c>
      <c r="CK38" s="135">
        <v>1</v>
      </c>
      <c r="CL38" s="135">
        <v>1</v>
      </c>
      <c r="CM38" s="135">
        <v>1</v>
      </c>
      <c r="CN38" s="135">
        <v>1</v>
      </c>
      <c r="CO38" s="135">
        <v>1</v>
      </c>
      <c r="CP38" s="135">
        <v>1</v>
      </c>
      <c r="CQ38" s="135">
        <v>1</v>
      </c>
      <c r="CR38" s="135">
        <v>1</v>
      </c>
      <c r="CS38" s="135">
        <v>1</v>
      </c>
      <c r="CT38" s="135">
        <v>1</v>
      </c>
      <c r="CU38" s="135">
        <v>1</v>
      </c>
      <c r="CV38" s="135">
        <v>1</v>
      </c>
      <c r="CW38" s="135">
        <v>1</v>
      </c>
      <c r="CX38" s="135">
        <v>1</v>
      </c>
      <c r="CY38" s="135">
        <v>1</v>
      </c>
      <c r="CZ38" s="135">
        <v>1</v>
      </c>
      <c r="DA38" s="135">
        <v>1</v>
      </c>
      <c r="DB38" s="135">
        <v>1</v>
      </c>
      <c r="DC38" s="135">
        <v>1</v>
      </c>
      <c r="DD38" s="135">
        <v>1</v>
      </c>
      <c r="DE38" s="135">
        <v>1</v>
      </c>
      <c r="DF38" s="135">
        <v>1</v>
      </c>
      <c r="DG38" s="135">
        <v>1</v>
      </c>
      <c r="DH38" s="135">
        <v>0</v>
      </c>
      <c r="DI38" s="135">
        <v>0</v>
      </c>
      <c r="DK38" s="523">
        <f t="shared" si="7"/>
        <v>20</v>
      </c>
      <c r="DL38" s="136">
        <v>9.4983486831170007E-3</v>
      </c>
      <c r="DM38" s="147">
        <v>7.9219999999999997</v>
      </c>
      <c r="DN38" s="538">
        <v>-539.60172990000001</v>
      </c>
      <c r="DO38" s="538">
        <v>539.60172990000001</v>
      </c>
      <c r="DP38" s="539">
        <f t="shared" si="5"/>
        <v>0.22796036839480802</v>
      </c>
      <c r="DQ38" s="540">
        <v>9.4983486831170007E-3</v>
      </c>
      <c r="DR38" s="147">
        <v>4.7312379120000001</v>
      </c>
      <c r="DS38" s="538">
        <v>-186.2017299</v>
      </c>
      <c r="DT38" s="538">
        <v>1953.20173</v>
      </c>
      <c r="DU38" s="82">
        <v>0.89758132653061196</v>
      </c>
    </row>
    <row r="39" spans="1:125" ht="7.5" customHeight="1">
      <c r="A39" s="523">
        <f t="shared" si="6"/>
        <v>21</v>
      </c>
      <c r="B39" s="136">
        <v>1.144889661599E-2</v>
      </c>
      <c r="C39" s="147">
        <v>7.9219999999999997</v>
      </c>
      <c r="D39" s="538">
        <v>-538.99066679999999</v>
      </c>
      <c r="E39" s="538">
        <v>538.99066679999999</v>
      </c>
      <c r="F39" s="539">
        <f t="shared" si="4"/>
        <v>0.27477351878376</v>
      </c>
      <c r="G39" s="540">
        <v>1.144889661599E-2</v>
      </c>
      <c r="H39" s="147">
        <v>4.7276403489999996</v>
      </c>
      <c r="I39" s="538">
        <v>-185.59066680000001</v>
      </c>
      <c r="J39" s="538">
        <v>1952.5906669999999</v>
      </c>
      <c r="K39" s="82">
        <v>0.944822448979591</v>
      </c>
      <c r="L39" s="71">
        <v>37</v>
      </c>
      <c r="M39" s="135">
        <v>0</v>
      </c>
      <c r="N39" s="135">
        <v>0</v>
      </c>
      <c r="O39" s="135">
        <v>1</v>
      </c>
      <c r="P39" s="135">
        <v>1</v>
      </c>
      <c r="Q39" s="135">
        <v>1</v>
      </c>
      <c r="R39" s="135">
        <v>1</v>
      </c>
      <c r="S39" s="135">
        <v>1</v>
      </c>
      <c r="T39" s="135">
        <v>1</v>
      </c>
      <c r="U39" s="135">
        <v>1</v>
      </c>
      <c r="V39" s="135">
        <v>1</v>
      </c>
      <c r="W39" s="135">
        <v>1</v>
      </c>
      <c r="X39" s="135">
        <v>1</v>
      </c>
      <c r="Y39" s="135">
        <v>1</v>
      </c>
      <c r="Z39" s="135">
        <v>1</v>
      </c>
      <c r="AA39" s="135">
        <v>1</v>
      </c>
      <c r="AB39" s="135">
        <v>1</v>
      </c>
      <c r="AC39" s="135">
        <v>1</v>
      </c>
      <c r="AD39" s="135">
        <v>1</v>
      </c>
      <c r="AE39" s="135">
        <v>1</v>
      </c>
      <c r="AF39" s="135">
        <v>1</v>
      </c>
      <c r="AG39" s="135">
        <v>1</v>
      </c>
      <c r="AH39" s="135">
        <v>1</v>
      </c>
      <c r="AI39" s="135">
        <v>1</v>
      </c>
      <c r="AJ39" s="135">
        <v>1</v>
      </c>
      <c r="AK39" s="135">
        <v>1</v>
      </c>
      <c r="AL39" s="135">
        <v>1</v>
      </c>
      <c r="AM39" s="135">
        <v>1</v>
      </c>
      <c r="AN39" s="135">
        <v>1</v>
      </c>
      <c r="AO39" s="135">
        <v>1</v>
      </c>
      <c r="AP39" s="135">
        <v>1</v>
      </c>
      <c r="AQ39" s="135">
        <v>1</v>
      </c>
      <c r="AR39" s="135">
        <v>1</v>
      </c>
      <c r="AS39" s="135">
        <v>1</v>
      </c>
      <c r="AT39" s="135">
        <v>1</v>
      </c>
      <c r="AU39" s="135">
        <v>1</v>
      </c>
      <c r="AV39" s="135">
        <v>1</v>
      </c>
      <c r="AW39" s="135">
        <v>1</v>
      </c>
      <c r="AX39" s="135">
        <v>1</v>
      </c>
      <c r="AY39" s="135">
        <v>1</v>
      </c>
      <c r="AZ39" s="135">
        <v>1</v>
      </c>
      <c r="BA39" s="135">
        <v>1</v>
      </c>
      <c r="BB39" s="135">
        <v>1</v>
      </c>
      <c r="BC39" s="135">
        <v>1</v>
      </c>
      <c r="BD39" s="135">
        <v>1</v>
      </c>
      <c r="BE39" s="135">
        <v>1</v>
      </c>
      <c r="BF39" s="135">
        <v>1</v>
      </c>
      <c r="BG39" s="135">
        <v>1</v>
      </c>
      <c r="BH39" s="135">
        <v>1</v>
      </c>
      <c r="BI39" s="135">
        <v>1</v>
      </c>
      <c r="BJ39" s="135">
        <v>1</v>
      </c>
      <c r="BK39" s="135">
        <v>1</v>
      </c>
      <c r="BL39" s="135">
        <v>1</v>
      </c>
      <c r="BM39" s="135">
        <v>1</v>
      </c>
      <c r="BN39" s="135">
        <v>1</v>
      </c>
      <c r="BO39" s="135">
        <v>1</v>
      </c>
      <c r="BP39" s="135">
        <v>1</v>
      </c>
      <c r="BQ39" s="135">
        <v>1</v>
      </c>
      <c r="BR39" s="135">
        <v>1</v>
      </c>
      <c r="BS39" s="135">
        <v>1</v>
      </c>
      <c r="BT39" s="135">
        <v>1</v>
      </c>
      <c r="BU39" s="135">
        <v>1</v>
      </c>
      <c r="BV39" s="135">
        <v>1</v>
      </c>
      <c r="BW39" s="135">
        <v>1</v>
      </c>
      <c r="BX39" s="135">
        <v>1</v>
      </c>
      <c r="BY39" s="135">
        <v>1</v>
      </c>
      <c r="BZ39" s="135">
        <v>1</v>
      </c>
      <c r="CA39" s="135">
        <v>1</v>
      </c>
      <c r="CB39" s="135">
        <v>1</v>
      </c>
      <c r="CC39" s="135">
        <v>1</v>
      </c>
      <c r="CD39" s="135">
        <v>1</v>
      </c>
      <c r="CE39" s="135">
        <v>1</v>
      </c>
      <c r="CF39" s="135">
        <v>1</v>
      </c>
      <c r="CG39" s="135">
        <v>1</v>
      </c>
      <c r="CH39" s="135">
        <v>1</v>
      </c>
      <c r="CI39" s="135">
        <v>1</v>
      </c>
      <c r="CJ39" s="135">
        <v>1</v>
      </c>
      <c r="CK39" s="135">
        <v>1</v>
      </c>
      <c r="CL39" s="135">
        <v>1</v>
      </c>
      <c r="CM39" s="135">
        <v>1</v>
      </c>
      <c r="CN39" s="135">
        <v>1</v>
      </c>
      <c r="CO39" s="135">
        <v>1</v>
      </c>
      <c r="CP39" s="135">
        <v>1</v>
      </c>
      <c r="CQ39" s="135">
        <v>1</v>
      </c>
      <c r="CR39" s="135">
        <v>1</v>
      </c>
      <c r="CS39" s="135">
        <v>1</v>
      </c>
      <c r="CT39" s="135">
        <v>1</v>
      </c>
      <c r="CU39" s="135">
        <v>1</v>
      </c>
      <c r="CV39" s="135">
        <v>1</v>
      </c>
      <c r="CW39" s="135">
        <v>1</v>
      </c>
      <c r="CX39" s="135">
        <v>1</v>
      </c>
      <c r="CY39" s="135">
        <v>1</v>
      </c>
      <c r="CZ39" s="135">
        <v>1</v>
      </c>
      <c r="DA39" s="135">
        <v>1</v>
      </c>
      <c r="DB39" s="135">
        <v>1</v>
      </c>
      <c r="DC39" s="135">
        <v>1</v>
      </c>
      <c r="DD39" s="135">
        <v>1</v>
      </c>
      <c r="DE39" s="135">
        <v>1</v>
      </c>
      <c r="DF39" s="135">
        <v>1</v>
      </c>
      <c r="DG39" s="135">
        <v>1</v>
      </c>
      <c r="DH39" s="135">
        <v>0</v>
      </c>
      <c r="DI39" s="135">
        <v>0</v>
      </c>
      <c r="DK39" s="523">
        <f t="shared" si="7"/>
        <v>21</v>
      </c>
      <c r="DL39" s="136">
        <v>1.144889661599E-2</v>
      </c>
      <c r="DM39" s="147">
        <v>7.9219999999999997</v>
      </c>
      <c r="DN39" s="538">
        <v>-538.99066679999999</v>
      </c>
      <c r="DO39" s="538">
        <v>538.99066679999999</v>
      </c>
      <c r="DP39" s="539">
        <f t="shared" si="5"/>
        <v>0.27477351878376</v>
      </c>
      <c r="DQ39" s="540">
        <v>1.144889661599E-2</v>
      </c>
      <c r="DR39" s="147">
        <v>4.7276403489999996</v>
      </c>
      <c r="DS39" s="538">
        <v>-185.59066680000001</v>
      </c>
      <c r="DT39" s="538">
        <v>1952.5906669999999</v>
      </c>
      <c r="DU39" s="82">
        <v>0.944822448979591</v>
      </c>
    </row>
    <row r="40" spans="1:125" ht="7.5" customHeight="1">
      <c r="A40" s="523">
        <f t="shared" si="6"/>
        <v>22</v>
      </c>
      <c r="B40" s="136">
        <v>1.3789554135449999E-2</v>
      </c>
      <c r="C40" s="147">
        <v>7.9219999999999997</v>
      </c>
      <c r="D40" s="538">
        <v>-538.26176680000003</v>
      </c>
      <c r="E40" s="538">
        <v>538.26176680000003</v>
      </c>
      <c r="F40" s="539">
        <f t="shared" si="4"/>
        <v>0.33094929925079997</v>
      </c>
      <c r="G40" s="540">
        <v>1.3789554135449999E-2</v>
      </c>
      <c r="H40" s="147">
        <v>4.7233430900000002</v>
      </c>
      <c r="I40" s="538">
        <v>-184.86176689999999</v>
      </c>
      <c r="J40" s="538">
        <v>1951.8617670000001</v>
      </c>
      <c r="K40" s="82">
        <v>0.99206357142857104</v>
      </c>
      <c r="L40" s="71">
        <v>38</v>
      </c>
      <c r="M40" s="135">
        <v>0</v>
      </c>
      <c r="N40" s="135">
        <v>0</v>
      </c>
      <c r="O40" s="135">
        <v>1</v>
      </c>
      <c r="P40" s="135">
        <v>1</v>
      </c>
      <c r="Q40" s="135">
        <v>1</v>
      </c>
      <c r="R40" s="135">
        <v>1</v>
      </c>
      <c r="S40" s="135">
        <v>1</v>
      </c>
      <c r="T40" s="135">
        <v>1</v>
      </c>
      <c r="U40" s="135">
        <v>1</v>
      </c>
      <c r="V40" s="135">
        <v>1</v>
      </c>
      <c r="W40" s="135">
        <v>1</v>
      </c>
      <c r="X40" s="135">
        <v>1</v>
      </c>
      <c r="Y40" s="135">
        <v>1</v>
      </c>
      <c r="Z40" s="135">
        <v>1</v>
      </c>
      <c r="AA40" s="135">
        <v>1</v>
      </c>
      <c r="AB40" s="135">
        <v>1</v>
      </c>
      <c r="AC40" s="135">
        <v>1</v>
      </c>
      <c r="AD40" s="135">
        <v>1</v>
      </c>
      <c r="AE40" s="135">
        <v>1</v>
      </c>
      <c r="AF40" s="135">
        <v>1</v>
      </c>
      <c r="AG40" s="135">
        <v>1</v>
      </c>
      <c r="AH40" s="135">
        <v>1</v>
      </c>
      <c r="AI40" s="135">
        <v>1</v>
      </c>
      <c r="AJ40" s="135">
        <v>1</v>
      </c>
      <c r="AK40" s="135">
        <v>1</v>
      </c>
      <c r="AL40" s="135">
        <v>1</v>
      </c>
      <c r="AM40" s="135">
        <v>1</v>
      </c>
      <c r="AN40" s="135">
        <v>1</v>
      </c>
      <c r="AO40" s="135">
        <v>1</v>
      </c>
      <c r="AP40" s="135">
        <v>1</v>
      </c>
      <c r="AQ40" s="135">
        <v>1</v>
      </c>
      <c r="AR40" s="135">
        <v>1</v>
      </c>
      <c r="AS40" s="135">
        <v>1</v>
      </c>
      <c r="AT40" s="135">
        <v>1</v>
      </c>
      <c r="AU40" s="135">
        <v>1</v>
      </c>
      <c r="AV40" s="135">
        <v>1</v>
      </c>
      <c r="AW40" s="135">
        <v>1</v>
      </c>
      <c r="AX40" s="135">
        <v>1</v>
      </c>
      <c r="AY40" s="135">
        <v>1</v>
      </c>
      <c r="AZ40" s="135">
        <v>1</v>
      </c>
      <c r="BA40" s="135">
        <v>1</v>
      </c>
      <c r="BB40" s="135">
        <v>1</v>
      </c>
      <c r="BC40" s="135">
        <v>1</v>
      </c>
      <c r="BD40" s="135">
        <v>1</v>
      </c>
      <c r="BE40" s="135">
        <v>1</v>
      </c>
      <c r="BF40" s="135">
        <v>1</v>
      </c>
      <c r="BG40" s="135">
        <v>1</v>
      </c>
      <c r="BH40" s="135">
        <v>1</v>
      </c>
      <c r="BI40" s="135">
        <v>1</v>
      </c>
      <c r="BJ40" s="135">
        <v>1</v>
      </c>
      <c r="BK40" s="135">
        <v>1</v>
      </c>
      <c r="BL40" s="135">
        <v>1</v>
      </c>
      <c r="BM40" s="135">
        <v>1</v>
      </c>
      <c r="BN40" s="135">
        <v>1</v>
      </c>
      <c r="BO40" s="135">
        <v>1</v>
      </c>
      <c r="BP40" s="135">
        <v>1</v>
      </c>
      <c r="BQ40" s="135">
        <v>1</v>
      </c>
      <c r="BR40" s="135">
        <v>1</v>
      </c>
      <c r="BS40" s="135">
        <v>1</v>
      </c>
      <c r="BT40" s="135">
        <v>1</v>
      </c>
      <c r="BU40" s="135">
        <v>1</v>
      </c>
      <c r="BV40" s="135">
        <v>1</v>
      </c>
      <c r="BW40" s="135">
        <v>1</v>
      </c>
      <c r="BX40" s="135">
        <v>1</v>
      </c>
      <c r="BY40" s="135">
        <v>1</v>
      </c>
      <c r="BZ40" s="135">
        <v>1</v>
      </c>
      <c r="CA40" s="135">
        <v>1</v>
      </c>
      <c r="CB40" s="135">
        <v>1</v>
      </c>
      <c r="CC40" s="135">
        <v>1</v>
      </c>
      <c r="CD40" s="135">
        <v>1</v>
      </c>
      <c r="CE40" s="135">
        <v>1</v>
      </c>
      <c r="CF40" s="135">
        <v>1</v>
      </c>
      <c r="CG40" s="135">
        <v>1</v>
      </c>
      <c r="CH40" s="135">
        <v>1</v>
      </c>
      <c r="CI40" s="135">
        <v>1</v>
      </c>
      <c r="CJ40" s="135">
        <v>1</v>
      </c>
      <c r="CK40" s="135">
        <v>1</v>
      </c>
      <c r="CL40" s="135">
        <v>1</v>
      </c>
      <c r="CM40" s="135">
        <v>1</v>
      </c>
      <c r="CN40" s="135">
        <v>1</v>
      </c>
      <c r="CO40" s="135">
        <v>1</v>
      </c>
      <c r="CP40" s="135">
        <v>1</v>
      </c>
      <c r="CQ40" s="135">
        <v>1</v>
      </c>
      <c r="CR40" s="135">
        <v>1</v>
      </c>
      <c r="CS40" s="135">
        <v>1</v>
      </c>
      <c r="CT40" s="135">
        <v>1</v>
      </c>
      <c r="CU40" s="135">
        <v>1</v>
      </c>
      <c r="CV40" s="135">
        <v>1</v>
      </c>
      <c r="CW40" s="135">
        <v>1</v>
      </c>
      <c r="CX40" s="135">
        <v>1</v>
      </c>
      <c r="CY40" s="135">
        <v>1</v>
      </c>
      <c r="CZ40" s="135">
        <v>1</v>
      </c>
      <c r="DA40" s="135">
        <v>1</v>
      </c>
      <c r="DB40" s="135">
        <v>1</v>
      </c>
      <c r="DC40" s="135">
        <v>1</v>
      </c>
      <c r="DD40" s="135">
        <v>1</v>
      </c>
      <c r="DE40" s="135">
        <v>1</v>
      </c>
      <c r="DF40" s="135">
        <v>1</v>
      </c>
      <c r="DG40" s="135">
        <v>1</v>
      </c>
      <c r="DH40" s="135">
        <v>0</v>
      </c>
      <c r="DI40" s="135">
        <v>0</v>
      </c>
      <c r="DK40" s="523">
        <f t="shared" si="7"/>
        <v>22</v>
      </c>
      <c r="DL40" s="136">
        <v>1.3789554135449999E-2</v>
      </c>
      <c r="DM40" s="147">
        <v>7.9219999999999997</v>
      </c>
      <c r="DN40" s="538">
        <v>-538.26176680000003</v>
      </c>
      <c r="DO40" s="538">
        <v>538.26176680000003</v>
      </c>
      <c r="DP40" s="539">
        <f t="shared" si="5"/>
        <v>0.33094929925079997</v>
      </c>
      <c r="DQ40" s="540">
        <v>1.3789554135449999E-2</v>
      </c>
      <c r="DR40" s="147">
        <v>4.7233430900000002</v>
      </c>
      <c r="DS40" s="538">
        <v>-184.86176689999999</v>
      </c>
      <c r="DT40" s="538">
        <v>1951.8617670000001</v>
      </c>
      <c r="DU40" s="82">
        <v>0.99206357142857104</v>
      </c>
    </row>
    <row r="41" spans="1:125" ht="7.5" customHeight="1">
      <c r="A41" s="523">
        <f t="shared" si="6"/>
        <v>23</v>
      </c>
      <c r="B41" s="136">
        <v>1.659834315879E-2</v>
      </c>
      <c r="C41" s="147">
        <v>7.9219999999999997</v>
      </c>
      <c r="D41" s="538">
        <v>-537.39333610000006</v>
      </c>
      <c r="E41" s="538">
        <v>537.39333610000006</v>
      </c>
      <c r="F41" s="539">
        <f t="shared" si="4"/>
        <v>0.39836023581096003</v>
      </c>
      <c r="G41" s="540">
        <v>1.659834315879E-2</v>
      </c>
      <c r="H41" s="147">
        <v>4.7182147199999998</v>
      </c>
      <c r="I41" s="538">
        <v>-183.99333609999999</v>
      </c>
      <c r="J41" s="538">
        <v>1950.993336</v>
      </c>
      <c r="K41" s="82">
        <v>1.0393046938775501</v>
      </c>
      <c r="L41" s="71">
        <v>39</v>
      </c>
      <c r="M41" s="135">
        <v>0</v>
      </c>
      <c r="N41" s="135">
        <v>1</v>
      </c>
      <c r="O41" s="135">
        <v>1</v>
      </c>
      <c r="P41" s="135">
        <v>1</v>
      </c>
      <c r="Q41" s="135">
        <v>1</v>
      </c>
      <c r="R41" s="135">
        <v>1</v>
      </c>
      <c r="S41" s="135">
        <v>1</v>
      </c>
      <c r="T41" s="135">
        <v>1</v>
      </c>
      <c r="U41" s="135">
        <v>1</v>
      </c>
      <c r="V41" s="135">
        <v>1</v>
      </c>
      <c r="W41" s="135">
        <v>1</v>
      </c>
      <c r="X41" s="135">
        <v>1</v>
      </c>
      <c r="Y41" s="135">
        <v>1</v>
      </c>
      <c r="Z41" s="135">
        <v>1</v>
      </c>
      <c r="AA41" s="135">
        <v>1</v>
      </c>
      <c r="AB41" s="135">
        <v>1</v>
      </c>
      <c r="AC41" s="135">
        <v>1</v>
      </c>
      <c r="AD41" s="135">
        <v>1</v>
      </c>
      <c r="AE41" s="135">
        <v>1</v>
      </c>
      <c r="AF41" s="135">
        <v>1</v>
      </c>
      <c r="AG41" s="135">
        <v>1</v>
      </c>
      <c r="AH41" s="135">
        <v>1</v>
      </c>
      <c r="AI41" s="135">
        <v>1</v>
      </c>
      <c r="AJ41" s="135">
        <v>1</v>
      </c>
      <c r="AK41" s="135">
        <v>1</v>
      </c>
      <c r="AL41" s="135">
        <v>1</v>
      </c>
      <c r="AM41" s="135">
        <v>1</v>
      </c>
      <c r="AN41" s="135">
        <v>1</v>
      </c>
      <c r="AO41" s="135">
        <v>1</v>
      </c>
      <c r="AP41" s="135">
        <v>1</v>
      </c>
      <c r="AQ41" s="135">
        <v>1</v>
      </c>
      <c r="AR41" s="135">
        <v>1</v>
      </c>
      <c r="AS41" s="135">
        <v>1</v>
      </c>
      <c r="AT41" s="135">
        <v>1</v>
      </c>
      <c r="AU41" s="135">
        <v>1</v>
      </c>
      <c r="AV41" s="135">
        <v>1</v>
      </c>
      <c r="AW41" s="135">
        <v>1</v>
      </c>
      <c r="AX41" s="135">
        <v>1</v>
      </c>
      <c r="AY41" s="135">
        <v>1</v>
      </c>
      <c r="AZ41" s="135">
        <v>1</v>
      </c>
      <c r="BA41" s="135">
        <v>1</v>
      </c>
      <c r="BB41" s="135">
        <v>1</v>
      </c>
      <c r="BC41" s="135">
        <v>1</v>
      </c>
      <c r="BD41" s="135">
        <v>1</v>
      </c>
      <c r="BE41" s="135">
        <v>1</v>
      </c>
      <c r="BF41" s="135">
        <v>1</v>
      </c>
      <c r="BG41" s="135">
        <v>1</v>
      </c>
      <c r="BH41" s="135">
        <v>1</v>
      </c>
      <c r="BI41" s="135">
        <v>1</v>
      </c>
      <c r="BJ41" s="135">
        <v>1</v>
      </c>
      <c r="BK41" s="135">
        <v>1</v>
      </c>
      <c r="BL41" s="135">
        <v>1</v>
      </c>
      <c r="BM41" s="135">
        <v>1</v>
      </c>
      <c r="BN41" s="135">
        <v>1</v>
      </c>
      <c r="BO41" s="135">
        <v>1</v>
      </c>
      <c r="BP41" s="135">
        <v>1</v>
      </c>
      <c r="BQ41" s="135">
        <v>1</v>
      </c>
      <c r="BR41" s="135">
        <v>1</v>
      </c>
      <c r="BS41" s="135">
        <v>1</v>
      </c>
      <c r="BT41" s="135">
        <v>1</v>
      </c>
      <c r="BU41" s="135">
        <v>1</v>
      </c>
      <c r="BV41" s="135">
        <v>1</v>
      </c>
      <c r="BW41" s="135">
        <v>1</v>
      </c>
      <c r="BX41" s="135">
        <v>1</v>
      </c>
      <c r="BY41" s="135">
        <v>1</v>
      </c>
      <c r="BZ41" s="135">
        <v>1</v>
      </c>
      <c r="CA41" s="135">
        <v>1</v>
      </c>
      <c r="CB41" s="135">
        <v>1</v>
      </c>
      <c r="CC41" s="135">
        <v>1</v>
      </c>
      <c r="CD41" s="135">
        <v>1</v>
      </c>
      <c r="CE41" s="135">
        <v>1</v>
      </c>
      <c r="CF41" s="135">
        <v>1</v>
      </c>
      <c r="CG41" s="135">
        <v>1</v>
      </c>
      <c r="CH41" s="135">
        <v>1</v>
      </c>
      <c r="CI41" s="135">
        <v>1</v>
      </c>
      <c r="CJ41" s="135">
        <v>1</v>
      </c>
      <c r="CK41" s="135">
        <v>1</v>
      </c>
      <c r="CL41" s="135">
        <v>1</v>
      </c>
      <c r="CM41" s="135">
        <v>1</v>
      </c>
      <c r="CN41" s="135">
        <v>1</v>
      </c>
      <c r="CO41" s="135">
        <v>1</v>
      </c>
      <c r="CP41" s="135">
        <v>1</v>
      </c>
      <c r="CQ41" s="135">
        <v>1</v>
      </c>
      <c r="CR41" s="135">
        <v>1</v>
      </c>
      <c r="CS41" s="135">
        <v>1</v>
      </c>
      <c r="CT41" s="135">
        <v>1</v>
      </c>
      <c r="CU41" s="135">
        <v>1</v>
      </c>
      <c r="CV41" s="135">
        <v>1</v>
      </c>
      <c r="CW41" s="135">
        <v>1</v>
      </c>
      <c r="CX41" s="135">
        <v>1</v>
      </c>
      <c r="CY41" s="135">
        <v>1</v>
      </c>
      <c r="CZ41" s="135">
        <v>1</v>
      </c>
      <c r="DA41" s="135">
        <v>1</v>
      </c>
      <c r="DB41" s="135">
        <v>1</v>
      </c>
      <c r="DC41" s="135">
        <v>1</v>
      </c>
      <c r="DD41" s="135">
        <v>1</v>
      </c>
      <c r="DE41" s="135">
        <v>1</v>
      </c>
      <c r="DF41" s="135">
        <v>1</v>
      </c>
      <c r="DG41" s="135">
        <v>1</v>
      </c>
      <c r="DH41" s="135">
        <v>1</v>
      </c>
      <c r="DI41" s="135">
        <v>0</v>
      </c>
      <c r="DK41" s="523">
        <f t="shared" si="7"/>
        <v>23</v>
      </c>
      <c r="DL41" s="136">
        <v>1.659834315879E-2</v>
      </c>
      <c r="DM41" s="147">
        <v>7.9219999999999997</v>
      </c>
      <c r="DN41" s="538">
        <v>-537.39333610000006</v>
      </c>
      <c r="DO41" s="538">
        <v>537.39333610000006</v>
      </c>
      <c r="DP41" s="539">
        <f t="shared" si="5"/>
        <v>0.39836023581096003</v>
      </c>
      <c r="DQ41" s="540">
        <v>1.659834315879E-2</v>
      </c>
      <c r="DR41" s="147">
        <v>4.7182147199999998</v>
      </c>
      <c r="DS41" s="538">
        <v>-183.99333609999999</v>
      </c>
      <c r="DT41" s="538">
        <v>1950.993336</v>
      </c>
      <c r="DU41" s="82">
        <v>1.0393046938775501</v>
      </c>
    </row>
    <row r="42" spans="1:125" ht="7.5" customHeight="1">
      <c r="A42" s="523">
        <f t="shared" si="6"/>
        <v>24</v>
      </c>
      <c r="B42" s="136">
        <v>1.9968889986799999E-2</v>
      </c>
      <c r="C42" s="147">
        <v>7.9219999999999997</v>
      </c>
      <c r="D42" s="538">
        <v>-536.36012949999997</v>
      </c>
      <c r="E42" s="538">
        <v>536.36012949999997</v>
      </c>
      <c r="F42" s="539">
        <f t="shared" si="4"/>
        <v>0.47925335968319999</v>
      </c>
      <c r="G42" s="540">
        <v>1.9968889986799999E-2</v>
      </c>
      <c r="H42" s="147">
        <v>4.7121011499999996</v>
      </c>
      <c r="I42" s="538">
        <v>-182.96012949999999</v>
      </c>
      <c r="J42" s="538">
        <v>1949.9601290000001</v>
      </c>
      <c r="K42" s="82">
        <v>1.08654581632653</v>
      </c>
      <c r="L42" s="71">
        <v>40</v>
      </c>
      <c r="M42" s="135">
        <v>0</v>
      </c>
      <c r="N42" s="135">
        <v>1</v>
      </c>
      <c r="O42" s="135">
        <v>1</v>
      </c>
      <c r="P42" s="135">
        <v>1</v>
      </c>
      <c r="Q42" s="135">
        <v>1</v>
      </c>
      <c r="R42" s="135">
        <v>1</v>
      </c>
      <c r="S42" s="135">
        <v>1</v>
      </c>
      <c r="T42" s="135">
        <v>1</v>
      </c>
      <c r="U42" s="135">
        <v>1</v>
      </c>
      <c r="V42" s="135">
        <v>1</v>
      </c>
      <c r="W42" s="135">
        <v>1</v>
      </c>
      <c r="X42" s="135">
        <v>1</v>
      </c>
      <c r="Y42" s="135">
        <v>1</v>
      </c>
      <c r="Z42" s="135">
        <v>1</v>
      </c>
      <c r="AA42" s="135">
        <v>1</v>
      </c>
      <c r="AB42" s="135">
        <v>1</v>
      </c>
      <c r="AC42" s="135">
        <v>1</v>
      </c>
      <c r="AD42" s="135">
        <v>1</v>
      </c>
      <c r="AE42" s="135">
        <v>1</v>
      </c>
      <c r="AF42" s="135">
        <v>1</v>
      </c>
      <c r="AG42" s="135">
        <v>1</v>
      </c>
      <c r="AH42" s="135">
        <v>1</v>
      </c>
      <c r="AI42" s="135">
        <v>1</v>
      </c>
      <c r="AJ42" s="135">
        <v>1</v>
      </c>
      <c r="AK42" s="135">
        <v>1</v>
      </c>
      <c r="AL42" s="135">
        <v>1</v>
      </c>
      <c r="AM42" s="135">
        <v>1</v>
      </c>
      <c r="AN42" s="135">
        <v>1</v>
      </c>
      <c r="AO42" s="135">
        <v>1</v>
      </c>
      <c r="AP42" s="135">
        <v>1</v>
      </c>
      <c r="AQ42" s="135">
        <v>1</v>
      </c>
      <c r="AR42" s="135">
        <v>1</v>
      </c>
      <c r="AS42" s="135">
        <v>1</v>
      </c>
      <c r="AT42" s="135">
        <v>1</v>
      </c>
      <c r="AU42" s="135">
        <v>1</v>
      </c>
      <c r="AV42" s="135">
        <v>1</v>
      </c>
      <c r="AW42" s="135">
        <v>1</v>
      </c>
      <c r="AX42" s="135">
        <v>1</v>
      </c>
      <c r="AY42" s="135">
        <v>1</v>
      </c>
      <c r="AZ42" s="135">
        <v>1</v>
      </c>
      <c r="BA42" s="135">
        <v>1</v>
      </c>
      <c r="BB42" s="135">
        <v>1</v>
      </c>
      <c r="BC42" s="135">
        <v>1</v>
      </c>
      <c r="BD42" s="135">
        <v>1</v>
      </c>
      <c r="BE42" s="135">
        <v>1</v>
      </c>
      <c r="BF42" s="135">
        <v>1</v>
      </c>
      <c r="BG42" s="135">
        <v>1</v>
      </c>
      <c r="BH42" s="135">
        <v>1</v>
      </c>
      <c r="BI42" s="135">
        <v>1</v>
      </c>
      <c r="BJ42" s="135">
        <v>1</v>
      </c>
      <c r="BK42" s="135">
        <v>1</v>
      </c>
      <c r="BL42" s="135">
        <v>1</v>
      </c>
      <c r="BM42" s="135">
        <v>1</v>
      </c>
      <c r="BN42" s="135">
        <v>1</v>
      </c>
      <c r="BO42" s="135">
        <v>1</v>
      </c>
      <c r="BP42" s="135">
        <v>1</v>
      </c>
      <c r="BQ42" s="135">
        <v>1</v>
      </c>
      <c r="BR42" s="135">
        <v>1</v>
      </c>
      <c r="BS42" s="135">
        <v>1</v>
      </c>
      <c r="BT42" s="135">
        <v>1</v>
      </c>
      <c r="BU42" s="135">
        <v>1</v>
      </c>
      <c r="BV42" s="135">
        <v>1</v>
      </c>
      <c r="BW42" s="135">
        <v>1</v>
      </c>
      <c r="BX42" s="135">
        <v>1</v>
      </c>
      <c r="BY42" s="135">
        <v>1</v>
      </c>
      <c r="BZ42" s="135">
        <v>1</v>
      </c>
      <c r="CA42" s="135">
        <v>1</v>
      </c>
      <c r="CB42" s="135">
        <v>1</v>
      </c>
      <c r="CC42" s="135">
        <v>1</v>
      </c>
      <c r="CD42" s="135">
        <v>1</v>
      </c>
      <c r="CE42" s="135">
        <v>1</v>
      </c>
      <c r="CF42" s="135">
        <v>1</v>
      </c>
      <c r="CG42" s="135">
        <v>1</v>
      </c>
      <c r="CH42" s="135">
        <v>1</v>
      </c>
      <c r="CI42" s="135">
        <v>1</v>
      </c>
      <c r="CJ42" s="135">
        <v>1</v>
      </c>
      <c r="CK42" s="135">
        <v>1</v>
      </c>
      <c r="CL42" s="135">
        <v>1</v>
      </c>
      <c r="CM42" s="135">
        <v>1</v>
      </c>
      <c r="CN42" s="135">
        <v>1</v>
      </c>
      <c r="CO42" s="135">
        <v>1</v>
      </c>
      <c r="CP42" s="135">
        <v>1</v>
      </c>
      <c r="CQ42" s="135">
        <v>1</v>
      </c>
      <c r="CR42" s="135">
        <v>1</v>
      </c>
      <c r="CS42" s="135">
        <v>1</v>
      </c>
      <c r="CT42" s="135">
        <v>1</v>
      </c>
      <c r="CU42" s="135">
        <v>1</v>
      </c>
      <c r="CV42" s="135">
        <v>1</v>
      </c>
      <c r="CW42" s="135">
        <v>1</v>
      </c>
      <c r="CX42" s="135">
        <v>1</v>
      </c>
      <c r="CY42" s="135">
        <v>1</v>
      </c>
      <c r="CZ42" s="135">
        <v>1</v>
      </c>
      <c r="DA42" s="135">
        <v>1</v>
      </c>
      <c r="DB42" s="135">
        <v>1</v>
      </c>
      <c r="DC42" s="135">
        <v>1</v>
      </c>
      <c r="DD42" s="135">
        <v>1</v>
      </c>
      <c r="DE42" s="135">
        <v>1</v>
      </c>
      <c r="DF42" s="135">
        <v>1</v>
      </c>
      <c r="DG42" s="135">
        <v>1</v>
      </c>
      <c r="DH42" s="135">
        <v>1</v>
      </c>
      <c r="DI42" s="135">
        <v>0</v>
      </c>
      <c r="DK42" s="523">
        <f t="shared" si="7"/>
        <v>24</v>
      </c>
      <c r="DL42" s="136">
        <v>1.9968889986799999E-2</v>
      </c>
      <c r="DM42" s="147">
        <v>7.9219999999999997</v>
      </c>
      <c r="DN42" s="538">
        <v>-536.36012949999997</v>
      </c>
      <c r="DO42" s="538">
        <v>536.36012949999997</v>
      </c>
      <c r="DP42" s="539">
        <f t="shared" si="5"/>
        <v>0.47925335968319999</v>
      </c>
      <c r="DQ42" s="540">
        <v>1.9968889986799999E-2</v>
      </c>
      <c r="DR42" s="147">
        <v>4.7121011499999996</v>
      </c>
      <c r="DS42" s="538">
        <v>-182.96012949999999</v>
      </c>
      <c r="DT42" s="538">
        <v>1949.9601290000001</v>
      </c>
      <c r="DU42" s="82">
        <v>1.08654581632653</v>
      </c>
    </row>
    <row r="43" spans="1:125" ht="7.5" customHeight="1">
      <c r="A43" s="523">
        <f t="shared" si="6"/>
        <v>25</v>
      </c>
      <c r="B43" s="136">
        <v>2.4013546180419999E-2</v>
      </c>
      <c r="C43" s="147">
        <v>7.9219999999999997</v>
      </c>
      <c r="D43" s="538">
        <v>-535.1329614</v>
      </c>
      <c r="E43" s="538">
        <v>535.1329614</v>
      </c>
      <c r="F43" s="539">
        <f t="shared" si="4"/>
        <v>0.57632510833007999</v>
      </c>
      <c r="G43" s="540">
        <v>2.4013546180419999E-2</v>
      </c>
      <c r="H43" s="147">
        <v>4.7048225730000004</v>
      </c>
      <c r="I43" s="538">
        <v>-181.73296139999999</v>
      </c>
      <c r="J43" s="538">
        <v>1948.7329609999999</v>
      </c>
      <c r="K43" s="82">
        <v>1.1337869387755</v>
      </c>
      <c r="L43" s="71">
        <v>41</v>
      </c>
      <c r="M43" s="135">
        <v>0</v>
      </c>
      <c r="N43" s="135">
        <v>1</v>
      </c>
      <c r="O43" s="135">
        <v>1</v>
      </c>
      <c r="P43" s="135">
        <v>1</v>
      </c>
      <c r="Q43" s="135">
        <v>1</v>
      </c>
      <c r="R43" s="135">
        <v>1</v>
      </c>
      <c r="S43" s="135">
        <v>1</v>
      </c>
      <c r="T43" s="135">
        <v>1</v>
      </c>
      <c r="U43" s="135">
        <v>1</v>
      </c>
      <c r="V43" s="135">
        <v>1</v>
      </c>
      <c r="W43" s="135">
        <v>1</v>
      </c>
      <c r="X43" s="135">
        <v>1</v>
      </c>
      <c r="Y43" s="135">
        <v>1</v>
      </c>
      <c r="Z43" s="135">
        <v>1</v>
      </c>
      <c r="AA43" s="135">
        <v>1</v>
      </c>
      <c r="AB43" s="135">
        <v>1</v>
      </c>
      <c r="AC43" s="135">
        <v>1</v>
      </c>
      <c r="AD43" s="135">
        <v>1</v>
      </c>
      <c r="AE43" s="135">
        <v>1</v>
      </c>
      <c r="AF43" s="135">
        <v>1</v>
      </c>
      <c r="AG43" s="135">
        <v>1</v>
      </c>
      <c r="AH43" s="135">
        <v>1</v>
      </c>
      <c r="AI43" s="135">
        <v>1</v>
      </c>
      <c r="AJ43" s="135">
        <v>1</v>
      </c>
      <c r="AK43" s="135">
        <v>1</v>
      </c>
      <c r="AL43" s="135">
        <v>1</v>
      </c>
      <c r="AM43" s="135">
        <v>1</v>
      </c>
      <c r="AN43" s="135">
        <v>1</v>
      </c>
      <c r="AO43" s="135">
        <v>1</v>
      </c>
      <c r="AP43" s="135">
        <v>1</v>
      </c>
      <c r="AQ43" s="135">
        <v>1</v>
      </c>
      <c r="AR43" s="135">
        <v>1</v>
      </c>
      <c r="AS43" s="135">
        <v>1</v>
      </c>
      <c r="AT43" s="135">
        <v>1</v>
      </c>
      <c r="AU43" s="135">
        <v>1</v>
      </c>
      <c r="AV43" s="135">
        <v>1</v>
      </c>
      <c r="AW43" s="135">
        <v>1</v>
      </c>
      <c r="AX43" s="135">
        <v>1</v>
      </c>
      <c r="AY43" s="135">
        <v>1</v>
      </c>
      <c r="AZ43" s="135">
        <v>1</v>
      </c>
      <c r="BA43" s="135">
        <v>1</v>
      </c>
      <c r="BB43" s="135">
        <v>1</v>
      </c>
      <c r="BC43" s="135">
        <v>1</v>
      </c>
      <c r="BD43" s="135">
        <v>1</v>
      </c>
      <c r="BE43" s="135">
        <v>1</v>
      </c>
      <c r="BF43" s="135">
        <v>1</v>
      </c>
      <c r="BG43" s="135">
        <v>1</v>
      </c>
      <c r="BH43" s="135">
        <v>1</v>
      </c>
      <c r="BI43" s="135">
        <v>1</v>
      </c>
      <c r="BJ43" s="135">
        <v>1</v>
      </c>
      <c r="BK43" s="135">
        <v>1</v>
      </c>
      <c r="BL43" s="135">
        <v>1</v>
      </c>
      <c r="BM43" s="135">
        <v>1</v>
      </c>
      <c r="BN43" s="135">
        <v>1</v>
      </c>
      <c r="BO43" s="135">
        <v>1</v>
      </c>
      <c r="BP43" s="135">
        <v>1</v>
      </c>
      <c r="BQ43" s="135">
        <v>1</v>
      </c>
      <c r="BR43" s="135">
        <v>1</v>
      </c>
      <c r="BS43" s="135">
        <v>1</v>
      </c>
      <c r="BT43" s="135">
        <v>1</v>
      </c>
      <c r="BU43" s="135">
        <v>1</v>
      </c>
      <c r="BV43" s="135">
        <v>1</v>
      </c>
      <c r="BW43" s="135">
        <v>1</v>
      </c>
      <c r="BX43" s="135">
        <v>1</v>
      </c>
      <c r="BY43" s="135">
        <v>1</v>
      </c>
      <c r="BZ43" s="135">
        <v>1</v>
      </c>
      <c r="CA43" s="135">
        <v>1</v>
      </c>
      <c r="CB43" s="135">
        <v>1</v>
      </c>
      <c r="CC43" s="135">
        <v>1</v>
      </c>
      <c r="CD43" s="135">
        <v>1</v>
      </c>
      <c r="CE43" s="135">
        <v>1</v>
      </c>
      <c r="CF43" s="135">
        <v>1</v>
      </c>
      <c r="CG43" s="135">
        <v>1</v>
      </c>
      <c r="CH43" s="135">
        <v>1</v>
      </c>
      <c r="CI43" s="135">
        <v>1</v>
      </c>
      <c r="CJ43" s="135">
        <v>1</v>
      </c>
      <c r="CK43" s="135">
        <v>1</v>
      </c>
      <c r="CL43" s="135">
        <v>1</v>
      </c>
      <c r="CM43" s="135">
        <v>1</v>
      </c>
      <c r="CN43" s="135">
        <v>1</v>
      </c>
      <c r="CO43" s="135">
        <v>1</v>
      </c>
      <c r="CP43" s="135">
        <v>1</v>
      </c>
      <c r="CQ43" s="135">
        <v>1</v>
      </c>
      <c r="CR43" s="135">
        <v>1</v>
      </c>
      <c r="CS43" s="135">
        <v>1</v>
      </c>
      <c r="CT43" s="135">
        <v>1</v>
      </c>
      <c r="CU43" s="135">
        <v>1</v>
      </c>
      <c r="CV43" s="135">
        <v>1</v>
      </c>
      <c r="CW43" s="135">
        <v>1</v>
      </c>
      <c r="CX43" s="135">
        <v>1</v>
      </c>
      <c r="CY43" s="135">
        <v>1</v>
      </c>
      <c r="CZ43" s="135">
        <v>1</v>
      </c>
      <c r="DA43" s="135">
        <v>1</v>
      </c>
      <c r="DB43" s="135">
        <v>1</v>
      </c>
      <c r="DC43" s="135">
        <v>1</v>
      </c>
      <c r="DD43" s="135">
        <v>1</v>
      </c>
      <c r="DE43" s="135">
        <v>1</v>
      </c>
      <c r="DF43" s="135">
        <v>1</v>
      </c>
      <c r="DG43" s="135">
        <v>1</v>
      </c>
      <c r="DH43" s="135">
        <v>1</v>
      </c>
      <c r="DI43" s="135">
        <v>0</v>
      </c>
      <c r="DK43" s="523">
        <f t="shared" si="7"/>
        <v>25</v>
      </c>
      <c r="DL43" s="136">
        <v>2.4013546180419999E-2</v>
      </c>
      <c r="DM43" s="147">
        <v>7.9219999999999997</v>
      </c>
      <c r="DN43" s="538">
        <v>-535.1329614</v>
      </c>
      <c r="DO43" s="538">
        <v>535.1329614</v>
      </c>
      <c r="DP43" s="539">
        <f t="shared" si="5"/>
        <v>0.57632510833007999</v>
      </c>
      <c r="DQ43" s="540">
        <v>2.4013546180419999E-2</v>
      </c>
      <c r="DR43" s="147">
        <v>4.7048225730000004</v>
      </c>
      <c r="DS43" s="538">
        <v>-181.73296139999999</v>
      </c>
      <c r="DT43" s="538">
        <v>1948.7329609999999</v>
      </c>
      <c r="DU43" s="82">
        <v>1.1337869387755</v>
      </c>
    </row>
    <row r="44" spans="1:125" ht="7.5" customHeight="1">
      <c r="A44" s="523">
        <f t="shared" si="6"/>
        <v>26</v>
      </c>
      <c r="B44" s="136">
        <v>2.8867133612759999E-2</v>
      </c>
      <c r="C44" s="147">
        <v>7.9219999999999997</v>
      </c>
      <c r="D44" s="538">
        <v>-533.67836160000002</v>
      </c>
      <c r="E44" s="538">
        <v>533.67836160000002</v>
      </c>
      <c r="F44" s="539">
        <f t="shared" si="4"/>
        <v>0.69281120670623997</v>
      </c>
      <c r="G44" s="540">
        <v>2.8867133612759999E-2</v>
      </c>
      <c r="H44" s="147">
        <v>4.6961703999999997</v>
      </c>
      <c r="I44" s="538">
        <v>-180.27836160000001</v>
      </c>
      <c r="J44" s="538">
        <v>1947.278362</v>
      </c>
      <c r="K44" s="82">
        <v>1.1810280612244799</v>
      </c>
      <c r="L44" s="71">
        <v>42</v>
      </c>
      <c r="M44" s="135">
        <v>0</v>
      </c>
      <c r="N44" s="135">
        <v>1</v>
      </c>
      <c r="O44" s="135">
        <v>1</v>
      </c>
      <c r="P44" s="135">
        <v>1</v>
      </c>
      <c r="Q44" s="135">
        <v>1</v>
      </c>
      <c r="R44" s="135">
        <v>1</v>
      </c>
      <c r="S44" s="135">
        <v>1</v>
      </c>
      <c r="T44" s="135">
        <v>1</v>
      </c>
      <c r="U44" s="135">
        <v>1</v>
      </c>
      <c r="V44" s="135">
        <v>1</v>
      </c>
      <c r="W44" s="135">
        <v>1</v>
      </c>
      <c r="X44" s="135">
        <v>1</v>
      </c>
      <c r="Y44" s="135">
        <v>1</v>
      </c>
      <c r="Z44" s="135">
        <v>1</v>
      </c>
      <c r="AA44" s="135">
        <v>1</v>
      </c>
      <c r="AB44" s="135">
        <v>1</v>
      </c>
      <c r="AC44" s="135">
        <v>1</v>
      </c>
      <c r="AD44" s="135">
        <v>1</v>
      </c>
      <c r="AE44" s="135">
        <v>1</v>
      </c>
      <c r="AF44" s="135">
        <v>1</v>
      </c>
      <c r="AG44" s="135">
        <v>1</v>
      </c>
      <c r="AH44" s="135">
        <v>1</v>
      </c>
      <c r="AI44" s="135">
        <v>1</v>
      </c>
      <c r="AJ44" s="135">
        <v>1</v>
      </c>
      <c r="AK44" s="135">
        <v>1</v>
      </c>
      <c r="AL44" s="135">
        <v>1</v>
      </c>
      <c r="AM44" s="135">
        <v>1</v>
      </c>
      <c r="AN44" s="135">
        <v>1</v>
      </c>
      <c r="AO44" s="135">
        <v>1</v>
      </c>
      <c r="AP44" s="135">
        <v>1</v>
      </c>
      <c r="AQ44" s="135">
        <v>1</v>
      </c>
      <c r="AR44" s="135">
        <v>1</v>
      </c>
      <c r="AS44" s="135">
        <v>1</v>
      </c>
      <c r="AT44" s="135">
        <v>1</v>
      </c>
      <c r="AU44" s="135">
        <v>1</v>
      </c>
      <c r="AV44" s="135">
        <v>1</v>
      </c>
      <c r="AW44" s="135">
        <v>1</v>
      </c>
      <c r="AX44" s="135">
        <v>1</v>
      </c>
      <c r="AY44" s="135">
        <v>1</v>
      </c>
      <c r="AZ44" s="135">
        <v>1</v>
      </c>
      <c r="BA44" s="135">
        <v>1</v>
      </c>
      <c r="BB44" s="135">
        <v>1</v>
      </c>
      <c r="BC44" s="135">
        <v>1</v>
      </c>
      <c r="BD44" s="135">
        <v>1</v>
      </c>
      <c r="BE44" s="135">
        <v>1</v>
      </c>
      <c r="BF44" s="135">
        <v>1</v>
      </c>
      <c r="BG44" s="135">
        <v>1</v>
      </c>
      <c r="BH44" s="135">
        <v>1</v>
      </c>
      <c r="BI44" s="135">
        <v>1</v>
      </c>
      <c r="BJ44" s="135">
        <v>1</v>
      </c>
      <c r="BK44" s="135">
        <v>1</v>
      </c>
      <c r="BL44" s="135">
        <v>1</v>
      </c>
      <c r="BM44" s="135">
        <v>1</v>
      </c>
      <c r="BN44" s="135">
        <v>1</v>
      </c>
      <c r="BO44" s="135">
        <v>1</v>
      </c>
      <c r="BP44" s="135">
        <v>1</v>
      </c>
      <c r="BQ44" s="135">
        <v>1</v>
      </c>
      <c r="BR44" s="135">
        <v>1</v>
      </c>
      <c r="BS44" s="135">
        <v>1</v>
      </c>
      <c r="BT44" s="135">
        <v>1</v>
      </c>
      <c r="BU44" s="135">
        <v>1</v>
      </c>
      <c r="BV44" s="135">
        <v>1</v>
      </c>
      <c r="BW44" s="135">
        <v>1</v>
      </c>
      <c r="BX44" s="135">
        <v>1</v>
      </c>
      <c r="BY44" s="135">
        <v>1</v>
      </c>
      <c r="BZ44" s="135">
        <v>1</v>
      </c>
      <c r="CA44" s="135">
        <v>1</v>
      </c>
      <c r="CB44" s="135">
        <v>1</v>
      </c>
      <c r="CC44" s="135">
        <v>1</v>
      </c>
      <c r="CD44" s="135">
        <v>1</v>
      </c>
      <c r="CE44" s="135">
        <v>1</v>
      </c>
      <c r="CF44" s="135">
        <v>1</v>
      </c>
      <c r="CG44" s="135">
        <v>1</v>
      </c>
      <c r="CH44" s="135">
        <v>1</v>
      </c>
      <c r="CI44" s="135">
        <v>1</v>
      </c>
      <c r="CJ44" s="135">
        <v>1</v>
      </c>
      <c r="CK44" s="135">
        <v>1</v>
      </c>
      <c r="CL44" s="135">
        <v>1</v>
      </c>
      <c r="CM44" s="135">
        <v>1</v>
      </c>
      <c r="CN44" s="135">
        <v>1</v>
      </c>
      <c r="CO44" s="135">
        <v>1</v>
      </c>
      <c r="CP44" s="135">
        <v>1</v>
      </c>
      <c r="CQ44" s="135">
        <v>1</v>
      </c>
      <c r="CR44" s="135">
        <v>1</v>
      </c>
      <c r="CS44" s="135">
        <v>1</v>
      </c>
      <c r="CT44" s="135">
        <v>1</v>
      </c>
      <c r="CU44" s="135">
        <v>1</v>
      </c>
      <c r="CV44" s="135">
        <v>1</v>
      </c>
      <c r="CW44" s="135">
        <v>1</v>
      </c>
      <c r="CX44" s="135">
        <v>1</v>
      </c>
      <c r="CY44" s="135">
        <v>1</v>
      </c>
      <c r="CZ44" s="135">
        <v>1</v>
      </c>
      <c r="DA44" s="135">
        <v>1</v>
      </c>
      <c r="DB44" s="135">
        <v>1</v>
      </c>
      <c r="DC44" s="135">
        <v>1</v>
      </c>
      <c r="DD44" s="135">
        <v>1</v>
      </c>
      <c r="DE44" s="135">
        <v>1</v>
      </c>
      <c r="DF44" s="135">
        <v>1</v>
      </c>
      <c r="DG44" s="135">
        <v>1</v>
      </c>
      <c r="DH44" s="135">
        <v>1</v>
      </c>
      <c r="DI44" s="135">
        <v>0</v>
      </c>
      <c r="DK44" s="523">
        <f t="shared" si="7"/>
        <v>26</v>
      </c>
      <c r="DL44" s="136">
        <v>2.8867133612759999E-2</v>
      </c>
      <c r="DM44" s="147">
        <v>7.9219999999999997</v>
      </c>
      <c r="DN44" s="538">
        <v>-533.67836160000002</v>
      </c>
      <c r="DO44" s="538">
        <v>533.67836160000002</v>
      </c>
      <c r="DP44" s="539">
        <f t="shared" si="5"/>
        <v>0.69281120670623997</v>
      </c>
      <c r="DQ44" s="540">
        <v>2.8867133612759999E-2</v>
      </c>
      <c r="DR44" s="147">
        <v>4.6961703999999997</v>
      </c>
      <c r="DS44" s="538">
        <v>-180.27836160000001</v>
      </c>
      <c r="DT44" s="538">
        <v>1947.278362</v>
      </c>
      <c r="DU44" s="82">
        <v>1.1810280612244799</v>
      </c>
    </row>
    <row r="45" spans="1:125" ht="7.5" customHeight="1">
      <c r="A45" s="523">
        <f t="shared" si="6"/>
        <v>27</v>
      </c>
      <c r="B45" s="136">
        <v>3.4691438531560002E-2</v>
      </c>
      <c r="C45" s="147">
        <v>7.9219999999999997</v>
      </c>
      <c r="D45" s="538">
        <v>-531.95832829999995</v>
      </c>
      <c r="E45" s="538">
        <v>531.95832829999995</v>
      </c>
      <c r="F45" s="539">
        <f t="shared" si="4"/>
        <v>0.83259452475744</v>
      </c>
      <c r="G45" s="540">
        <v>3.4691438531560002E-2</v>
      </c>
      <c r="H45" s="147">
        <v>4.6859043759999999</v>
      </c>
      <c r="I45" s="538">
        <v>-178.55832839999999</v>
      </c>
      <c r="J45" s="538">
        <v>1945.5583280000001</v>
      </c>
      <c r="K45" s="82">
        <v>1.2282691836734601</v>
      </c>
      <c r="L45" s="71">
        <v>43</v>
      </c>
      <c r="M45" s="135">
        <v>0</v>
      </c>
      <c r="N45" s="135">
        <v>1</v>
      </c>
      <c r="O45" s="135">
        <v>1</v>
      </c>
      <c r="P45" s="135">
        <v>1</v>
      </c>
      <c r="Q45" s="135">
        <v>1</v>
      </c>
      <c r="R45" s="135">
        <v>1</v>
      </c>
      <c r="S45" s="135">
        <v>1</v>
      </c>
      <c r="T45" s="135">
        <v>1</v>
      </c>
      <c r="U45" s="135">
        <v>1</v>
      </c>
      <c r="V45" s="135">
        <v>1</v>
      </c>
      <c r="W45" s="135">
        <v>1</v>
      </c>
      <c r="X45" s="135">
        <v>1</v>
      </c>
      <c r="Y45" s="135">
        <v>1</v>
      </c>
      <c r="Z45" s="135">
        <v>1</v>
      </c>
      <c r="AA45" s="135">
        <v>1</v>
      </c>
      <c r="AB45" s="135">
        <v>1</v>
      </c>
      <c r="AC45" s="135">
        <v>1</v>
      </c>
      <c r="AD45" s="135">
        <v>1</v>
      </c>
      <c r="AE45" s="135">
        <v>1</v>
      </c>
      <c r="AF45" s="135">
        <v>1</v>
      </c>
      <c r="AG45" s="135">
        <v>1</v>
      </c>
      <c r="AH45" s="135">
        <v>1</v>
      </c>
      <c r="AI45" s="135">
        <v>1</v>
      </c>
      <c r="AJ45" s="135">
        <v>1</v>
      </c>
      <c r="AK45" s="135">
        <v>1</v>
      </c>
      <c r="AL45" s="135">
        <v>1</v>
      </c>
      <c r="AM45" s="135">
        <v>1</v>
      </c>
      <c r="AN45" s="135">
        <v>1</v>
      </c>
      <c r="AO45" s="135">
        <v>1</v>
      </c>
      <c r="AP45" s="135">
        <v>1</v>
      </c>
      <c r="AQ45" s="135">
        <v>1</v>
      </c>
      <c r="AR45" s="135">
        <v>1</v>
      </c>
      <c r="AS45" s="135">
        <v>1</v>
      </c>
      <c r="AT45" s="135">
        <v>1</v>
      </c>
      <c r="AU45" s="135">
        <v>1</v>
      </c>
      <c r="AV45" s="135">
        <v>1</v>
      </c>
      <c r="AW45" s="135">
        <v>1</v>
      </c>
      <c r="AX45" s="135">
        <v>1</v>
      </c>
      <c r="AY45" s="135">
        <v>1</v>
      </c>
      <c r="AZ45" s="135">
        <v>1</v>
      </c>
      <c r="BA45" s="135">
        <v>1</v>
      </c>
      <c r="BB45" s="135">
        <v>1</v>
      </c>
      <c r="BC45" s="135">
        <v>1</v>
      </c>
      <c r="BD45" s="135">
        <v>1</v>
      </c>
      <c r="BE45" s="135">
        <v>1</v>
      </c>
      <c r="BF45" s="135">
        <v>1</v>
      </c>
      <c r="BG45" s="135">
        <v>1</v>
      </c>
      <c r="BH45" s="135">
        <v>1</v>
      </c>
      <c r="BI45" s="135">
        <v>1</v>
      </c>
      <c r="BJ45" s="135">
        <v>1</v>
      </c>
      <c r="BK45" s="135">
        <v>1</v>
      </c>
      <c r="BL45" s="135">
        <v>1</v>
      </c>
      <c r="BM45" s="135">
        <v>1</v>
      </c>
      <c r="BN45" s="135">
        <v>1</v>
      </c>
      <c r="BO45" s="135">
        <v>1</v>
      </c>
      <c r="BP45" s="135">
        <v>1</v>
      </c>
      <c r="BQ45" s="135">
        <v>1</v>
      </c>
      <c r="BR45" s="135">
        <v>1</v>
      </c>
      <c r="BS45" s="135">
        <v>1</v>
      </c>
      <c r="BT45" s="135">
        <v>1</v>
      </c>
      <c r="BU45" s="135">
        <v>1</v>
      </c>
      <c r="BV45" s="135">
        <v>1</v>
      </c>
      <c r="BW45" s="135">
        <v>1</v>
      </c>
      <c r="BX45" s="135">
        <v>1</v>
      </c>
      <c r="BY45" s="135">
        <v>1</v>
      </c>
      <c r="BZ45" s="135">
        <v>1</v>
      </c>
      <c r="CA45" s="135">
        <v>1</v>
      </c>
      <c r="CB45" s="135">
        <v>1</v>
      </c>
      <c r="CC45" s="135">
        <v>1</v>
      </c>
      <c r="CD45" s="135">
        <v>1</v>
      </c>
      <c r="CE45" s="135">
        <v>1</v>
      </c>
      <c r="CF45" s="135">
        <v>1</v>
      </c>
      <c r="CG45" s="135">
        <v>1</v>
      </c>
      <c r="CH45" s="135">
        <v>1</v>
      </c>
      <c r="CI45" s="135">
        <v>1</v>
      </c>
      <c r="CJ45" s="135">
        <v>1</v>
      </c>
      <c r="CK45" s="135">
        <v>1</v>
      </c>
      <c r="CL45" s="135">
        <v>1</v>
      </c>
      <c r="CM45" s="135">
        <v>1</v>
      </c>
      <c r="CN45" s="135">
        <v>1</v>
      </c>
      <c r="CO45" s="135">
        <v>1</v>
      </c>
      <c r="CP45" s="135">
        <v>1</v>
      </c>
      <c r="CQ45" s="135">
        <v>1</v>
      </c>
      <c r="CR45" s="135">
        <v>1</v>
      </c>
      <c r="CS45" s="135">
        <v>1</v>
      </c>
      <c r="CT45" s="135">
        <v>1</v>
      </c>
      <c r="CU45" s="135">
        <v>1</v>
      </c>
      <c r="CV45" s="135">
        <v>1</v>
      </c>
      <c r="CW45" s="135">
        <v>1</v>
      </c>
      <c r="CX45" s="135">
        <v>1</v>
      </c>
      <c r="CY45" s="135">
        <v>1</v>
      </c>
      <c r="CZ45" s="135">
        <v>1</v>
      </c>
      <c r="DA45" s="135">
        <v>1</v>
      </c>
      <c r="DB45" s="135">
        <v>1</v>
      </c>
      <c r="DC45" s="135">
        <v>1</v>
      </c>
      <c r="DD45" s="135">
        <v>1</v>
      </c>
      <c r="DE45" s="135">
        <v>1</v>
      </c>
      <c r="DF45" s="135">
        <v>1</v>
      </c>
      <c r="DG45" s="135">
        <v>1</v>
      </c>
      <c r="DH45" s="135">
        <v>1</v>
      </c>
      <c r="DI45" s="135">
        <v>0</v>
      </c>
      <c r="DK45" s="523">
        <f t="shared" si="7"/>
        <v>27</v>
      </c>
      <c r="DL45" s="136">
        <v>3.4691438531560002E-2</v>
      </c>
      <c r="DM45" s="147">
        <v>7.9219999999999997</v>
      </c>
      <c r="DN45" s="538">
        <v>-531.95832829999995</v>
      </c>
      <c r="DO45" s="538">
        <v>531.95832829999995</v>
      </c>
      <c r="DP45" s="539">
        <f t="shared" si="5"/>
        <v>0.83259452475744</v>
      </c>
      <c r="DQ45" s="540">
        <v>3.4691438531560002E-2</v>
      </c>
      <c r="DR45" s="147">
        <v>4.6859043759999999</v>
      </c>
      <c r="DS45" s="538">
        <v>-178.55832839999999</v>
      </c>
      <c r="DT45" s="538">
        <v>1945.5583280000001</v>
      </c>
      <c r="DU45" s="82">
        <v>1.2282691836734601</v>
      </c>
    </row>
    <row r="46" spans="1:125" ht="7.5" customHeight="1">
      <c r="A46" s="523">
        <f t="shared" si="6"/>
        <v>28</v>
      </c>
      <c r="B46" s="136">
        <v>4.1680604434129999E-2</v>
      </c>
      <c r="C46" s="147">
        <v>7.9219999999999997</v>
      </c>
      <c r="D46" s="538">
        <v>-529.93025139999997</v>
      </c>
      <c r="E46" s="538">
        <v>529.93025139999997</v>
      </c>
      <c r="F46" s="539">
        <f t="shared" si="4"/>
        <v>1.00033450641912</v>
      </c>
      <c r="G46" s="540">
        <v>4.1680604434129999E-2</v>
      </c>
      <c r="H46" s="147">
        <v>4.6737502040000001</v>
      </c>
      <c r="I46" s="538">
        <v>-176.5302514</v>
      </c>
      <c r="J46" s="538">
        <v>1943.5302509999999</v>
      </c>
      <c r="K46" s="82">
        <v>1.27551030612244</v>
      </c>
      <c r="L46" s="71">
        <v>44</v>
      </c>
      <c r="M46" s="135">
        <v>1</v>
      </c>
      <c r="N46" s="135">
        <v>1</v>
      </c>
      <c r="O46" s="135">
        <v>1</v>
      </c>
      <c r="P46" s="135">
        <v>1</v>
      </c>
      <c r="Q46" s="135">
        <v>1</v>
      </c>
      <c r="R46" s="135">
        <v>1</v>
      </c>
      <c r="S46" s="135">
        <v>1</v>
      </c>
      <c r="T46" s="135">
        <v>1</v>
      </c>
      <c r="U46" s="135">
        <v>1</v>
      </c>
      <c r="V46" s="135">
        <v>1</v>
      </c>
      <c r="W46" s="135">
        <v>1</v>
      </c>
      <c r="X46" s="135">
        <v>1</v>
      </c>
      <c r="Y46" s="135">
        <v>1</v>
      </c>
      <c r="Z46" s="135">
        <v>1</v>
      </c>
      <c r="AA46" s="135">
        <v>1</v>
      </c>
      <c r="AB46" s="135">
        <v>1</v>
      </c>
      <c r="AC46" s="135">
        <v>1</v>
      </c>
      <c r="AD46" s="135">
        <v>1</v>
      </c>
      <c r="AE46" s="135">
        <v>1</v>
      </c>
      <c r="AF46" s="135">
        <v>1</v>
      </c>
      <c r="AG46" s="135">
        <v>1</v>
      </c>
      <c r="AH46" s="135">
        <v>1</v>
      </c>
      <c r="AI46" s="135">
        <v>1</v>
      </c>
      <c r="AJ46" s="135">
        <v>1</v>
      </c>
      <c r="AK46" s="135">
        <v>1</v>
      </c>
      <c r="AL46" s="135">
        <v>1</v>
      </c>
      <c r="AM46" s="135">
        <v>1</v>
      </c>
      <c r="AN46" s="135">
        <v>1</v>
      </c>
      <c r="AO46" s="135">
        <v>1</v>
      </c>
      <c r="AP46" s="135">
        <v>1</v>
      </c>
      <c r="AQ46" s="135">
        <v>1</v>
      </c>
      <c r="AR46" s="135">
        <v>1</v>
      </c>
      <c r="AS46" s="135">
        <v>1</v>
      </c>
      <c r="AT46" s="135">
        <v>1</v>
      </c>
      <c r="AU46" s="135">
        <v>1</v>
      </c>
      <c r="AV46" s="135">
        <v>1</v>
      </c>
      <c r="AW46" s="135">
        <v>1</v>
      </c>
      <c r="AX46" s="135">
        <v>1</v>
      </c>
      <c r="AY46" s="135">
        <v>1</v>
      </c>
      <c r="AZ46" s="135">
        <v>1</v>
      </c>
      <c r="BA46" s="135">
        <v>1</v>
      </c>
      <c r="BB46" s="135">
        <v>1</v>
      </c>
      <c r="BC46" s="135">
        <v>1</v>
      </c>
      <c r="BD46" s="135">
        <v>1</v>
      </c>
      <c r="BE46" s="135">
        <v>1</v>
      </c>
      <c r="BF46" s="135">
        <v>1</v>
      </c>
      <c r="BG46" s="135">
        <v>1</v>
      </c>
      <c r="BH46" s="135">
        <v>1</v>
      </c>
      <c r="BI46" s="135">
        <v>1</v>
      </c>
      <c r="BJ46" s="135">
        <v>1</v>
      </c>
      <c r="BK46" s="135">
        <v>1</v>
      </c>
      <c r="BL46" s="135">
        <v>1</v>
      </c>
      <c r="BM46" s="135">
        <v>1</v>
      </c>
      <c r="BN46" s="135">
        <v>1</v>
      </c>
      <c r="BO46" s="135">
        <v>1</v>
      </c>
      <c r="BP46" s="135">
        <v>1</v>
      </c>
      <c r="BQ46" s="135">
        <v>1</v>
      </c>
      <c r="BR46" s="135">
        <v>1</v>
      </c>
      <c r="BS46" s="135">
        <v>1</v>
      </c>
      <c r="BT46" s="135">
        <v>1</v>
      </c>
      <c r="BU46" s="135">
        <v>1</v>
      </c>
      <c r="BV46" s="135">
        <v>1</v>
      </c>
      <c r="BW46" s="135">
        <v>1</v>
      </c>
      <c r="BX46" s="135">
        <v>1</v>
      </c>
      <c r="BY46" s="135">
        <v>1</v>
      </c>
      <c r="BZ46" s="135">
        <v>1</v>
      </c>
      <c r="CA46" s="135">
        <v>1</v>
      </c>
      <c r="CB46" s="135">
        <v>1</v>
      </c>
      <c r="CC46" s="135">
        <v>1</v>
      </c>
      <c r="CD46" s="135">
        <v>1</v>
      </c>
      <c r="CE46" s="135">
        <v>1</v>
      </c>
      <c r="CF46" s="135">
        <v>1</v>
      </c>
      <c r="CG46" s="135">
        <v>1</v>
      </c>
      <c r="CH46" s="135">
        <v>1</v>
      </c>
      <c r="CI46" s="135">
        <v>1</v>
      </c>
      <c r="CJ46" s="135">
        <v>1</v>
      </c>
      <c r="CK46" s="135">
        <v>1</v>
      </c>
      <c r="CL46" s="135">
        <v>1</v>
      </c>
      <c r="CM46" s="135">
        <v>1</v>
      </c>
      <c r="CN46" s="135">
        <v>1</v>
      </c>
      <c r="CO46" s="135">
        <v>1</v>
      </c>
      <c r="CP46" s="135">
        <v>1</v>
      </c>
      <c r="CQ46" s="135">
        <v>1</v>
      </c>
      <c r="CR46" s="135">
        <v>1</v>
      </c>
      <c r="CS46" s="135">
        <v>1</v>
      </c>
      <c r="CT46" s="135">
        <v>1</v>
      </c>
      <c r="CU46" s="135">
        <v>1</v>
      </c>
      <c r="CV46" s="135">
        <v>1</v>
      </c>
      <c r="CW46" s="135">
        <v>1</v>
      </c>
      <c r="CX46" s="135">
        <v>1</v>
      </c>
      <c r="CY46" s="135">
        <v>1</v>
      </c>
      <c r="CZ46" s="135">
        <v>1</v>
      </c>
      <c r="DA46" s="135">
        <v>1</v>
      </c>
      <c r="DB46" s="135">
        <v>1</v>
      </c>
      <c r="DC46" s="135">
        <v>1</v>
      </c>
      <c r="DD46" s="135">
        <v>1</v>
      </c>
      <c r="DE46" s="135">
        <v>1</v>
      </c>
      <c r="DF46" s="135">
        <v>1</v>
      </c>
      <c r="DG46" s="135">
        <v>1</v>
      </c>
      <c r="DH46" s="135">
        <v>1</v>
      </c>
      <c r="DI46" s="135">
        <v>1</v>
      </c>
      <c r="DK46" s="523">
        <f t="shared" si="7"/>
        <v>28</v>
      </c>
      <c r="DL46" s="136">
        <v>4.1680604434129999E-2</v>
      </c>
      <c r="DM46" s="147">
        <v>7.9219999999999997</v>
      </c>
      <c r="DN46" s="538">
        <v>-529.93025139999997</v>
      </c>
      <c r="DO46" s="538">
        <v>529.93025139999997</v>
      </c>
      <c r="DP46" s="539">
        <f t="shared" si="5"/>
        <v>1.00033450641912</v>
      </c>
      <c r="DQ46" s="540">
        <v>4.1680604434129999E-2</v>
      </c>
      <c r="DR46" s="147">
        <v>4.6737502040000001</v>
      </c>
      <c r="DS46" s="538">
        <v>-176.5302514</v>
      </c>
      <c r="DT46" s="538">
        <v>1943.5302509999999</v>
      </c>
      <c r="DU46" s="82">
        <v>1.27551030612244</v>
      </c>
    </row>
    <row r="47" spans="1:125" ht="7.5" customHeight="1">
      <c r="A47" s="523">
        <f t="shared" si="6"/>
        <v>29</v>
      </c>
      <c r="B47" s="136">
        <v>5.0067603517209999E-2</v>
      </c>
      <c r="C47" s="147">
        <v>7.9219999999999997</v>
      </c>
      <c r="D47" s="538">
        <v>-527.54710409999996</v>
      </c>
      <c r="E47" s="538">
        <v>527.54710409999996</v>
      </c>
      <c r="F47" s="539">
        <f t="shared" si="4"/>
        <v>1.2016224844130399</v>
      </c>
      <c r="G47" s="540">
        <v>5.0067603517209999E-2</v>
      </c>
      <c r="H47" s="147">
        <v>4.6593981070000003</v>
      </c>
      <c r="I47" s="538">
        <v>-174.14710410000001</v>
      </c>
      <c r="J47" s="538">
        <v>1941.1471039999999</v>
      </c>
      <c r="K47" s="82">
        <v>1.3227514285714199</v>
      </c>
      <c r="L47" s="71">
        <v>45</v>
      </c>
      <c r="M47" s="135">
        <v>1</v>
      </c>
      <c r="N47" s="135">
        <v>1</v>
      </c>
      <c r="O47" s="135">
        <v>1</v>
      </c>
      <c r="P47" s="135">
        <v>1</v>
      </c>
      <c r="Q47" s="135">
        <v>1</v>
      </c>
      <c r="R47" s="135">
        <v>1</v>
      </c>
      <c r="S47" s="135">
        <v>1</v>
      </c>
      <c r="T47" s="135">
        <v>1</v>
      </c>
      <c r="U47" s="135">
        <v>1</v>
      </c>
      <c r="V47" s="135">
        <v>1</v>
      </c>
      <c r="W47" s="135">
        <v>1</v>
      </c>
      <c r="X47" s="135">
        <v>1</v>
      </c>
      <c r="Y47" s="135">
        <v>1</v>
      </c>
      <c r="Z47" s="135">
        <v>1</v>
      </c>
      <c r="AA47" s="135">
        <v>1</v>
      </c>
      <c r="AB47" s="135">
        <v>1</v>
      </c>
      <c r="AC47" s="135">
        <v>1</v>
      </c>
      <c r="AD47" s="135">
        <v>1</v>
      </c>
      <c r="AE47" s="135">
        <v>1</v>
      </c>
      <c r="AF47" s="135">
        <v>1</v>
      </c>
      <c r="AG47" s="135">
        <v>1</v>
      </c>
      <c r="AH47" s="135">
        <v>1</v>
      </c>
      <c r="AI47" s="135">
        <v>1</v>
      </c>
      <c r="AJ47" s="135">
        <v>1</v>
      </c>
      <c r="AK47" s="135">
        <v>1</v>
      </c>
      <c r="AL47" s="135">
        <v>1</v>
      </c>
      <c r="AM47" s="135">
        <v>1</v>
      </c>
      <c r="AN47" s="135">
        <v>1</v>
      </c>
      <c r="AO47" s="135">
        <v>1</v>
      </c>
      <c r="AP47" s="135">
        <v>1</v>
      </c>
      <c r="AQ47" s="135">
        <v>1</v>
      </c>
      <c r="AR47" s="135">
        <v>1</v>
      </c>
      <c r="AS47" s="135">
        <v>1</v>
      </c>
      <c r="AT47" s="135">
        <v>1</v>
      </c>
      <c r="AU47" s="135">
        <v>1</v>
      </c>
      <c r="AV47" s="135">
        <v>1</v>
      </c>
      <c r="AW47" s="135">
        <v>1</v>
      </c>
      <c r="AX47" s="135">
        <v>1</v>
      </c>
      <c r="AY47" s="135">
        <v>1</v>
      </c>
      <c r="AZ47" s="135">
        <v>1</v>
      </c>
      <c r="BA47" s="135">
        <v>1</v>
      </c>
      <c r="BB47" s="135">
        <v>1</v>
      </c>
      <c r="BC47" s="135">
        <v>1</v>
      </c>
      <c r="BD47" s="135">
        <v>1</v>
      </c>
      <c r="BE47" s="135">
        <v>1</v>
      </c>
      <c r="BF47" s="135">
        <v>1</v>
      </c>
      <c r="BG47" s="135">
        <v>1</v>
      </c>
      <c r="BH47" s="135">
        <v>1</v>
      </c>
      <c r="BI47" s="135">
        <v>1</v>
      </c>
      <c r="BJ47" s="135">
        <v>1</v>
      </c>
      <c r="BK47" s="135">
        <v>1</v>
      </c>
      <c r="BL47" s="135">
        <v>1</v>
      </c>
      <c r="BM47" s="135">
        <v>1</v>
      </c>
      <c r="BN47" s="135">
        <v>1</v>
      </c>
      <c r="BO47" s="135">
        <v>1</v>
      </c>
      <c r="BP47" s="135">
        <v>1</v>
      </c>
      <c r="BQ47" s="135">
        <v>1</v>
      </c>
      <c r="BR47" s="135">
        <v>1</v>
      </c>
      <c r="BS47" s="135">
        <v>1</v>
      </c>
      <c r="BT47" s="135">
        <v>1</v>
      </c>
      <c r="BU47" s="135">
        <v>1</v>
      </c>
      <c r="BV47" s="135">
        <v>1</v>
      </c>
      <c r="BW47" s="135">
        <v>1</v>
      </c>
      <c r="BX47" s="135">
        <v>1</v>
      </c>
      <c r="BY47" s="135">
        <v>1</v>
      </c>
      <c r="BZ47" s="135">
        <v>1</v>
      </c>
      <c r="CA47" s="135">
        <v>1</v>
      </c>
      <c r="CB47" s="135">
        <v>1</v>
      </c>
      <c r="CC47" s="135">
        <v>1</v>
      </c>
      <c r="CD47" s="135">
        <v>1</v>
      </c>
      <c r="CE47" s="135">
        <v>1</v>
      </c>
      <c r="CF47" s="135">
        <v>1</v>
      </c>
      <c r="CG47" s="135">
        <v>1</v>
      </c>
      <c r="CH47" s="135">
        <v>1</v>
      </c>
      <c r="CI47" s="135">
        <v>1</v>
      </c>
      <c r="CJ47" s="135">
        <v>1</v>
      </c>
      <c r="CK47" s="135">
        <v>1</v>
      </c>
      <c r="CL47" s="135">
        <v>1</v>
      </c>
      <c r="CM47" s="135">
        <v>1</v>
      </c>
      <c r="CN47" s="135">
        <v>1</v>
      </c>
      <c r="CO47" s="135">
        <v>1</v>
      </c>
      <c r="CP47" s="135">
        <v>1</v>
      </c>
      <c r="CQ47" s="135">
        <v>1</v>
      </c>
      <c r="CR47" s="135">
        <v>1</v>
      </c>
      <c r="CS47" s="135">
        <v>1</v>
      </c>
      <c r="CT47" s="135">
        <v>1</v>
      </c>
      <c r="CU47" s="135">
        <v>1</v>
      </c>
      <c r="CV47" s="135">
        <v>1</v>
      </c>
      <c r="CW47" s="135">
        <v>1</v>
      </c>
      <c r="CX47" s="135">
        <v>1</v>
      </c>
      <c r="CY47" s="135">
        <v>1</v>
      </c>
      <c r="CZ47" s="135">
        <v>1</v>
      </c>
      <c r="DA47" s="135">
        <v>1</v>
      </c>
      <c r="DB47" s="135">
        <v>1</v>
      </c>
      <c r="DC47" s="135">
        <v>1</v>
      </c>
      <c r="DD47" s="135">
        <v>1</v>
      </c>
      <c r="DE47" s="135">
        <v>1</v>
      </c>
      <c r="DF47" s="135">
        <v>1</v>
      </c>
      <c r="DG47" s="135">
        <v>1</v>
      </c>
      <c r="DH47" s="135">
        <v>1</v>
      </c>
      <c r="DI47" s="135">
        <v>1</v>
      </c>
      <c r="DK47" s="523">
        <f t="shared" si="7"/>
        <v>29</v>
      </c>
      <c r="DL47" s="136">
        <v>5.0067603517209999E-2</v>
      </c>
      <c r="DM47" s="147">
        <v>7.9219999999999997</v>
      </c>
      <c r="DN47" s="538">
        <v>-527.54710409999996</v>
      </c>
      <c r="DO47" s="538">
        <v>527.54710409999996</v>
      </c>
      <c r="DP47" s="539">
        <f t="shared" si="5"/>
        <v>1.2016224844130399</v>
      </c>
      <c r="DQ47" s="540">
        <v>5.0067603517209999E-2</v>
      </c>
      <c r="DR47" s="147">
        <v>4.6593981070000003</v>
      </c>
      <c r="DS47" s="538">
        <v>-174.14710410000001</v>
      </c>
      <c r="DT47" s="538">
        <v>1941.1471039999999</v>
      </c>
      <c r="DU47" s="82">
        <v>1.3227514285714199</v>
      </c>
    </row>
    <row r="48" spans="1:125" ht="7.5" customHeight="1">
      <c r="A48" s="523">
        <f t="shared" si="6"/>
        <v>30</v>
      </c>
      <c r="B48" s="136">
        <v>6.0132002416910003E-2</v>
      </c>
      <c r="C48" s="147">
        <v>7.9219999999999997</v>
      </c>
      <c r="D48" s="538">
        <v>-524.75803199999996</v>
      </c>
      <c r="E48" s="538">
        <v>524.75803199999996</v>
      </c>
      <c r="F48" s="539">
        <f t="shared" si="4"/>
        <v>1.4431680580058401</v>
      </c>
      <c r="G48" s="540">
        <v>6.0132002416910003E-2</v>
      </c>
      <c r="H48" s="147">
        <v>4.6425029550000003</v>
      </c>
      <c r="I48" s="538">
        <v>-171.35803200000001</v>
      </c>
      <c r="J48" s="538">
        <v>1938.3580320000001</v>
      </c>
      <c r="K48" s="82">
        <v>1.3699925510204001</v>
      </c>
      <c r="L48" s="71">
        <v>46</v>
      </c>
      <c r="M48" s="135">
        <v>1</v>
      </c>
      <c r="N48" s="135">
        <v>1</v>
      </c>
      <c r="O48" s="135">
        <v>1</v>
      </c>
      <c r="P48" s="135">
        <v>1</v>
      </c>
      <c r="Q48" s="135">
        <v>1</v>
      </c>
      <c r="R48" s="135">
        <v>1</v>
      </c>
      <c r="S48" s="135">
        <v>1</v>
      </c>
      <c r="T48" s="135">
        <v>1</v>
      </c>
      <c r="U48" s="135">
        <v>1</v>
      </c>
      <c r="V48" s="135">
        <v>1</v>
      </c>
      <c r="W48" s="135">
        <v>1</v>
      </c>
      <c r="X48" s="135">
        <v>1</v>
      </c>
      <c r="Y48" s="135">
        <v>1</v>
      </c>
      <c r="Z48" s="135">
        <v>1</v>
      </c>
      <c r="AA48" s="135">
        <v>1</v>
      </c>
      <c r="AB48" s="135">
        <v>1</v>
      </c>
      <c r="AC48" s="135">
        <v>1</v>
      </c>
      <c r="AD48" s="135">
        <v>1</v>
      </c>
      <c r="AE48" s="135">
        <v>1</v>
      </c>
      <c r="AF48" s="135">
        <v>1</v>
      </c>
      <c r="AG48" s="135">
        <v>1</v>
      </c>
      <c r="AH48" s="135">
        <v>1</v>
      </c>
      <c r="AI48" s="135">
        <v>1</v>
      </c>
      <c r="AJ48" s="135">
        <v>1</v>
      </c>
      <c r="AK48" s="135">
        <v>1</v>
      </c>
      <c r="AL48" s="135">
        <v>1</v>
      </c>
      <c r="AM48" s="135">
        <v>1</v>
      </c>
      <c r="AN48" s="135">
        <v>1</v>
      </c>
      <c r="AO48" s="135">
        <v>1</v>
      </c>
      <c r="AP48" s="135">
        <v>1</v>
      </c>
      <c r="AQ48" s="135">
        <v>1</v>
      </c>
      <c r="AR48" s="135">
        <v>1</v>
      </c>
      <c r="AS48" s="135">
        <v>1</v>
      </c>
      <c r="AT48" s="135">
        <v>1</v>
      </c>
      <c r="AU48" s="135">
        <v>1</v>
      </c>
      <c r="AV48" s="135">
        <v>1</v>
      </c>
      <c r="AW48" s="135">
        <v>1</v>
      </c>
      <c r="AX48" s="135">
        <v>1</v>
      </c>
      <c r="AY48" s="135">
        <v>1</v>
      </c>
      <c r="AZ48" s="135">
        <v>1</v>
      </c>
      <c r="BA48" s="135">
        <v>1</v>
      </c>
      <c r="BB48" s="135">
        <v>1</v>
      </c>
      <c r="BC48" s="135">
        <v>1</v>
      </c>
      <c r="BD48" s="135">
        <v>1</v>
      </c>
      <c r="BE48" s="135">
        <v>1</v>
      </c>
      <c r="BF48" s="135">
        <v>1</v>
      </c>
      <c r="BG48" s="135">
        <v>1</v>
      </c>
      <c r="BH48" s="135">
        <v>1</v>
      </c>
      <c r="BI48" s="135">
        <v>1</v>
      </c>
      <c r="BJ48" s="135">
        <v>1</v>
      </c>
      <c r="BK48" s="135">
        <v>1</v>
      </c>
      <c r="BL48" s="135">
        <v>1</v>
      </c>
      <c r="BM48" s="135">
        <v>1</v>
      </c>
      <c r="BN48" s="135">
        <v>1</v>
      </c>
      <c r="BO48" s="135">
        <v>1</v>
      </c>
      <c r="BP48" s="135">
        <v>1</v>
      </c>
      <c r="BQ48" s="135">
        <v>1</v>
      </c>
      <c r="BR48" s="135">
        <v>1</v>
      </c>
      <c r="BS48" s="135">
        <v>1</v>
      </c>
      <c r="BT48" s="135">
        <v>1</v>
      </c>
      <c r="BU48" s="135">
        <v>1</v>
      </c>
      <c r="BV48" s="135">
        <v>1</v>
      </c>
      <c r="BW48" s="135">
        <v>1</v>
      </c>
      <c r="BX48" s="135">
        <v>1</v>
      </c>
      <c r="BY48" s="135">
        <v>1</v>
      </c>
      <c r="BZ48" s="135">
        <v>1</v>
      </c>
      <c r="CA48" s="135">
        <v>1</v>
      </c>
      <c r="CB48" s="135">
        <v>1</v>
      </c>
      <c r="CC48" s="135">
        <v>1</v>
      </c>
      <c r="CD48" s="135">
        <v>1</v>
      </c>
      <c r="CE48" s="135">
        <v>1</v>
      </c>
      <c r="CF48" s="135">
        <v>1</v>
      </c>
      <c r="CG48" s="135">
        <v>1</v>
      </c>
      <c r="CH48" s="135">
        <v>1</v>
      </c>
      <c r="CI48" s="135">
        <v>1</v>
      </c>
      <c r="CJ48" s="135">
        <v>1</v>
      </c>
      <c r="CK48" s="135">
        <v>1</v>
      </c>
      <c r="CL48" s="135">
        <v>1</v>
      </c>
      <c r="CM48" s="135">
        <v>1</v>
      </c>
      <c r="CN48" s="135">
        <v>1</v>
      </c>
      <c r="CO48" s="135">
        <v>1</v>
      </c>
      <c r="CP48" s="135">
        <v>1</v>
      </c>
      <c r="CQ48" s="135">
        <v>1</v>
      </c>
      <c r="CR48" s="135">
        <v>1</v>
      </c>
      <c r="CS48" s="135">
        <v>1</v>
      </c>
      <c r="CT48" s="135">
        <v>1</v>
      </c>
      <c r="CU48" s="135">
        <v>1</v>
      </c>
      <c r="CV48" s="135">
        <v>1</v>
      </c>
      <c r="CW48" s="135">
        <v>1</v>
      </c>
      <c r="CX48" s="135">
        <v>1</v>
      </c>
      <c r="CY48" s="135">
        <v>1</v>
      </c>
      <c r="CZ48" s="135">
        <v>1</v>
      </c>
      <c r="DA48" s="135">
        <v>1</v>
      </c>
      <c r="DB48" s="135">
        <v>1</v>
      </c>
      <c r="DC48" s="135">
        <v>1</v>
      </c>
      <c r="DD48" s="135">
        <v>1</v>
      </c>
      <c r="DE48" s="135">
        <v>1</v>
      </c>
      <c r="DF48" s="135">
        <v>1</v>
      </c>
      <c r="DG48" s="135">
        <v>1</v>
      </c>
      <c r="DH48" s="135">
        <v>1</v>
      </c>
      <c r="DI48" s="135">
        <v>1</v>
      </c>
      <c r="DK48" s="523">
        <f t="shared" si="7"/>
        <v>30</v>
      </c>
      <c r="DL48" s="136">
        <v>6.0132002416910003E-2</v>
      </c>
      <c r="DM48" s="147">
        <v>7.9219999999999997</v>
      </c>
      <c r="DN48" s="538">
        <v>-524.75803199999996</v>
      </c>
      <c r="DO48" s="538">
        <v>524.75803199999996</v>
      </c>
      <c r="DP48" s="539">
        <f t="shared" si="5"/>
        <v>1.4431680580058401</v>
      </c>
      <c r="DQ48" s="540">
        <v>6.0132002416910003E-2</v>
      </c>
      <c r="DR48" s="147">
        <v>4.6425029550000003</v>
      </c>
      <c r="DS48" s="538">
        <v>-171.35803200000001</v>
      </c>
      <c r="DT48" s="538">
        <v>1938.3580320000001</v>
      </c>
      <c r="DU48" s="82">
        <v>1.3699925510204001</v>
      </c>
    </row>
    <row r="49" spans="1:125" ht="7.5" customHeight="1">
      <c r="A49" s="523">
        <f t="shared" si="6"/>
        <v>31</v>
      </c>
      <c r="B49" s="136">
        <v>7.2209281096539998E-2</v>
      </c>
      <c r="C49" s="147">
        <v>7.9219999999999997</v>
      </c>
      <c r="D49" s="538">
        <v>-521.50949720000006</v>
      </c>
      <c r="E49" s="538">
        <v>521.50949720000006</v>
      </c>
      <c r="F49" s="539">
        <f t="shared" si="4"/>
        <v>1.7330227463169599</v>
      </c>
      <c r="G49" s="540">
        <v>7.2209281096539998E-2</v>
      </c>
      <c r="H49" s="147">
        <v>4.622686753</v>
      </c>
      <c r="I49" s="538">
        <v>-168.10949719999999</v>
      </c>
      <c r="J49" s="538">
        <v>1935.1094969999999</v>
      </c>
      <c r="K49" s="82">
        <v>1.41723367346938</v>
      </c>
      <c r="L49" s="71">
        <v>47</v>
      </c>
      <c r="M49" s="135">
        <v>1</v>
      </c>
      <c r="N49" s="135">
        <v>1</v>
      </c>
      <c r="O49" s="135">
        <v>1</v>
      </c>
      <c r="P49" s="135">
        <v>1</v>
      </c>
      <c r="Q49" s="135">
        <v>1</v>
      </c>
      <c r="R49" s="135">
        <v>1</v>
      </c>
      <c r="S49" s="135">
        <v>1</v>
      </c>
      <c r="T49" s="135">
        <v>1</v>
      </c>
      <c r="U49" s="135">
        <v>1</v>
      </c>
      <c r="V49" s="135">
        <v>1</v>
      </c>
      <c r="W49" s="135">
        <v>1</v>
      </c>
      <c r="X49" s="135">
        <v>1</v>
      </c>
      <c r="Y49" s="135">
        <v>1</v>
      </c>
      <c r="Z49" s="135">
        <v>1</v>
      </c>
      <c r="AA49" s="135">
        <v>1</v>
      </c>
      <c r="AB49" s="135">
        <v>1</v>
      </c>
      <c r="AC49" s="135">
        <v>1</v>
      </c>
      <c r="AD49" s="135">
        <v>1</v>
      </c>
      <c r="AE49" s="135">
        <v>1</v>
      </c>
      <c r="AF49" s="135">
        <v>1</v>
      </c>
      <c r="AG49" s="135">
        <v>1</v>
      </c>
      <c r="AH49" s="135">
        <v>1</v>
      </c>
      <c r="AI49" s="135">
        <v>1</v>
      </c>
      <c r="AJ49" s="135">
        <v>1</v>
      </c>
      <c r="AK49" s="135">
        <v>1</v>
      </c>
      <c r="AL49" s="135">
        <v>1</v>
      </c>
      <c r="AM49" s="135">
        <v>1</v>
      </c>
      <c r="AN49" s="135">
        <v>1</v>
      </c>
      <c r="AO49" s="135">
        <v>1</v>
      </c>
      <c r="AP49" s="135">
        <v>1</v>
      </c>
      <c r="AQ49" s="135">
        <v>1</v>
      </c>
      <c r="AR49" s="135">
        <v>1</v>
      </c>
      <c r="AS49" s="135">
        <v>1</v>
      </c>
      <c r="AT49" s="135">
        <v>1</v>
      </c>
      <c r="AU49" s="135">
        <v>1</v>
      </c>
      <c r="AV49" s="135">
        <v>1</v>
      </c>
      <c r="AW49" s="135">
        <v>1</v>
      </c>
      <c r="AX49" s="135">
        <v>1</v>
      </c>
      <c r="AY49" s="135">
        <v>1</v>
      </c>
      <c r="AZ49" s="135">
        <v>1</v>
      </c>
      <c r="BA49" s="135">
        <v>1</v>
      </c>
      <c r="BB49" s="135">
        <v>1</v>
      </c>
      <c r="BC49" s="135">
        <v>1</v>
      </c>
      <c r="BD49" s="135">
        <v>1</v>
      </c>
      <c r="BE49" s="525">
        <v>1</v>
      </c>
      <c r="BF49" s="525">
        <v>1</v>
      </c>
      <c r="BG49" s="525">
        <v>1</v>
      </c>
      <c r="BH49" s="525">
        <v>1</v>
      </c>
      <c r="BI49" s="525">
        <v>1</v>
      </c>
      <c r="BJ49" s="525">
        <v>1</v>
      </c>
      <c r="BK49" s="525">
        <v>1</v>
      </c>
      <c r="BL49" s="525">
        <v>1</v>
      </c>
      <c r="BM49" s="525">
        <v>1</v>
      </c>
      <c r="BN49" s="525">
        <v>1</v>
      </c>
      <c r="BO49" s="525">
        <v>1</v>
      </c>
      <c r="BP49" s="525">
        <v>1</v>
      </c>
      <c r="BQ49" s="525">
        <v>1</v>
      </c>
      <c r="BR49" s="135">
        <v>1</v>
      </c>
      <c r="BS49" s="135">
        <v>1</v>
      </c>
      <c r="BT49" s="135">
        <v>1</v>
      </c>
      <c r="BU49" s="135">
        <v>1</v>
      </c>
      <c r="BV49" s="135">
        <v>1</v>
      </c>
      <c r="BW49" s="135">
        <v>1</v>
      </c>
      <c r="BX49" s="135">
        <v>1</v>
      </c>
      <c r="BY49" s="135">
        <v>1</v>
      </c>
      <c r="BZ49" s="135">
        <v>1</v>
      </c>
      <c r="CA49" s="135">
        <v>1</v>
      </c>
      <c r="CB49" s="135">
        <v>1</v>
      </c>
      <c r="CC49" s="135">
        <v>1</v>
      </c>
      <c r="CD49" s="135">
        <v>1</v>
      </c>
      <c r="CE49" s="135">
        <v>1</v>
      </c>
      <c r="CF49" s="135">
        <v>1</v>
      </c>
      <c r="CG49" s="135">
        <v>1</v>
      </c>
      <c r="CH49" s="135">
        <v>1</v>
      </c>
      <c r="CI49" s="135">
        <v>1</v>
      </c>
      <c r="CJ49" s="135">
        <v>1</v>
      </c>
      <c r="CK49" s="135">
        <v>1</v>
      </c>
      <c r="CL49" s="135">
        <v>1</v>
      </c>
      <c r="CM49" s="135">
        <v>1</v>
      </c>
      <c r="CN49" s="135">
        <v>1</v>
      </c>
      <c r="CO49" s="135">
        <v>1</v>
      </c>
      <c r="CP49" s="135">
        <v>1</v>
      </c>
      <c r="CQ49" s="135">
        <v>1</v>
      </c>
      <c r="CR49" s="135">
        <v>1</v>
      </c>
      <c r="CS49" s="135">
        <v>1</v>
      </c>
      <c r="CT49" s="135">
        <v>1</v>
      </c>
      <c r="CU49" s="135">
        <v>1</v>
      </c>
      <c r="CV49" s="135">
        <v>1</v>
      </c>
      <c r="CW49" s="135">
        <v>1</v>
      </c>
      <c r="CX49" s="135">
        <v>1</v>
      </c>
      <c r="CY49" s="135">
        <v>1</v>
      </c>
      <c r="CZ49" s="135">
        <v>1</v>
      </c>
      <c r="DA49" s="135">
        <v>1</v>
      </c>
      <c r="DB49" s="135">
        <v>1</v>
      </c>
      <c r="DC49" s="135">
        <v>1</v>
      </c>
      <c r="DD49" s="135">
        <v>1</v>
      </c>
      <c r="DE49" s="135">
        <v>1</v>
      </c>
      <c r="DF49" s="135">
        <v>1</v>
      </c>
      <c r="DG49" s="135">
        <v>1</v>
      </c>
      <c r="DH49" s="135">
        <v>1</v>
      </c>
      <c r="DI49" s="135">
        <v>1</v>
      </c>
      <c r="DK49" s="523">
        <f t="shared" si="7"/>
        <v>31</v>
      </c>
      <c r="DL49" s="136">
        <v>7.2209281096539998E-2</v>
      </c>
      <c r="DM49" s="147">
        <v>7.9219999999999997</v>
      </c>
      <c r="DN49" s="538">
        <v>-521.50949720000006</v>
      </c>
      <c r="DO49" s="538">
        <v>521.50949720000006</v>
      </c>
      <c r="DP49" s="539">
        <f t="shared" si="5"/>
        <v>1.7330227463169599</v>
      </c>
      <c r="DQ49" s="540">
        <v>7.2209281096539998E-2</v>
      </c>
      <c r="DR49" s="147">
        <v>4.622686753</v>
      </c>
      <c r="DS49" s="538">
        <v>-168.10949719999999</v>
      </c>
      <c r="DT49" s="538">
        <v>1935.1094969999999</v>
      </c>
      <c r="DU49" s="82">
        <v>1.41723367346938</v>
      </c>
    </row>
    <row r="50" spans="1:125" ht="7.5" customHeight="1">
      <c r="A50" s="523">
        <f t="shared" si="6"/>
        <v>32</v>
      </c>
      <c r="B50" s="136">
        <v>8.6702015512099995E-2</v>
      </c>
      <c r="C50" s="147">
        <v>7.9219999999999997</v>
      </c>
      <c r="D50" s="538">
        <v>-517.74715709999998</v>
      </c>
      <c r="E50" s="538">
        <v>517.74715709999998</v>
      </c>
      <c r="F50" s="539">
        <f t="shared" si="4"/>
        <v>2.0808483722903999</v>
      </c>
      <c r="G50" s="540">
        <v>8.6702015512099995E-2</v>
      </c>
      <c r="H50" s="147">
        <v>4.5995444900000004</v>
      </c>
      <c r="I50" s="538">
        <v>-164.3471571</v>
      </c>
      <c r="J50" s="538">
        <v>1931.3471569999999</v>
      </c>
      <c r="K50" s="82">
        <v>1.4644747959183599</v>
      </c>
      <c r="L50" s="71">
        <v>48</v>
      </c>
      <c r="M50" s="135">
        <v>1</v>
      </c>
      <c r="N50" s="135">
        <v>1</v>
      </c>
      <c r="O50" s="135">
        <v>1</v>
      </c>
      <c r="P50" s="135">
        <v>1</v>
      </c>
      <c r="Q50" s="135">
        <v>1</v>
      </c>
      <c r="R50" s="135">
        <v>1</v>
      </c>
      <c r="S50" s="135">
        <v>1</v>
      </c>
      <c r="T50" s="135">
        <v>1</v>
      </c>
      <c r="U50" s="135">
        <v>1</v>
      </c>
      <c r="V50" s="135">
        <v>1</v>
      </c>
      <c r="W50" s="135">
        <v>1</v>
      </c>
      <c r="X50" s="135">
        <v>1</v>
      </c>
      <c r="Y50" s="135">
        <v>1</v>
      </c>
      <c r="Z50" s="135">
        <v>1</v>
      </c>
      <c r="AA50" s="135">
        <v>1</v>
      </c>
      <c r="AB50" s="135">
        <v>1</v>
      </c>
      <c r="AC50" s="135">
        <v>1</v>
      </c>
      <c r="AD50" s="135">
        <v>1</v>
      </c>
      <c r="AE50" s="135">
        <v>1</v>
      </c>
      <c r="AF50" s="135">
        <v>1</v>
      </c>
      <c r="AG50" s="135">
        <v>1</v>
      </c>
      <c r="AH50" s="135">
        <v>1</v>
      </c>
      <c r="AI50" s="135">
        <v>1</v>
      </c>
      <c r="AJ50" s="135">
        <v>1</v>
      </c>
      <c r="AK50" s="135">
        <v>1</v>
      </c>
      <c r="AL50" s="135">
        <v>1</v>
      </c>
      <c r="AM50" s="135">
        <v>1</v>
      </c>
      <c r="AN50" s="135">
        <v>1</v>
      </c>
      <c r="AO50" s="135">
        <v>1</v>
      </c>
      <c r="AP50" s="135">
        <v>1</v>
      </c>
      <c r="AQ50" s="135">
        <v>1</v>
      </c>
      <c r="AR50" s="135">
        <v>1</v>
      </c>
      <c r="AS50" s="135">
        <v>1</v>
      </c>
      <c r="AT50" s="135">
        <v>1</v>
      </c>
      <c r="AU50" s="135">
        <v>1</v>
      </c>
      <c r="AV50" s="135">
        <v>1</v>
      </c>
      <c r="AW50" s="135">
        <v>1</v>
      </c>
      <c r="AX50" s="135">
        <v>1</v>
      </c>
      <c r="AY50" s="135">
        <v>1</v>
      </c>
      <c r="AZ50" s="135">
        <v>1</v>
      </c>
      <c r="BA50" s="135">
        <v>1</v>
      </c>
      <c r="BB50" s="135">
        <v>1</v>
      </c>
      <c r="BC50" s="135">
        <v>1</v>
      </c>
      <c r="BD50" s="135">
        <v>1</v>
      </c>
      <c r="BE50" s="525">
        <v>1</v>
      </c>
      <c r="BF50" s="525">
        <v>1</v>
      </c>
      <c r="BG50" s="525">
        <v>1</v>
      </c>
      <c r="BH50" s="525">
        <v>1</v>
      </c>
      <c r="BI50" s="525">
        <v>1</v>
      </c>
      <c r="BJ50" s="525">
        <v>1</v>
      </c>
      <c r="BK50" s="525">
        <v>1</v>
      </c>
      <c r="BL50" s="525">
        <v>1</v>
      </c>
      <c r="BM50" s="525">
        <v>1</v>
      </c>
      <c r="BN50" s="525">
        <v>1</v>
      </c>
      <c r="BO50" s="525">
        <v>1</v>
      </c>
      <c r="BP50" s="525">
        <v>1</v>
      </c>
      <c r="BQ50" s="525">
        <v>1</v>
      </c>
      <c r="BR50" s="135">
        <v>1</v>
      </c>
      <c r="BS50" s="135">
        <v>1</v>
      </c>
      <c r="BT50" s="135">
        <v>1</v>
      </c>
      <c r="BU50" s="135">
        <v>1</v>
      </c>
      <c r="BV50" s="135">
        <v>1</v>
      </c>
      <c r="BW50" s="135">
        <v>1</v>
      </c>
      <c r="BX50" s="135">
        <v>1</v>
      </c>
      <c r="BY50" s="135">
        <v>1</v>
      </c>
      <c r="BZ50" s="135">
        <v>1</v>
      </c>
      <c r="CA50" s="135">
        <v>1</v>
      </c>
      <c r="CB50" s="135">
        <v>1</v>
      </c>
      <c r="CC50" s="135">
        <v>1</v>
      </c>
      <c r="CD50" s="135">
        <v>1</v>
      </c>
      <c r="CE50" s="135">
        <v>1</v>
      </c>
      <c r="CF50" s="135">
        <v>1</v>
      </c>
      <c r="CG50" s="135">
        <v>1</v>
      </c>
      <c r="CH50" s="135">
        <v>1</v>
      </c>
      <c r="CI50" s="135">
        <v>1</v>
      </c>
      <c r="CJ50" s="135">
        <v>1</v>
      </c>
      <c r="CK50" s="135">
        <v>1</v>
      </c>
      <c r="CL50" s="135">
        <v>1</v>
      </c>
      <c r="CM50" s="135">
        <v>1</v>
      </c>
      <c r="CN50" s="135">
        <v>1</v>
      </c>
      <c r="CO50" s="135">
        <v>1</v>
      </c>
      <c r="CP50" s="135">
        <v>1</v>
      </c>
      <c r="CQ50" s="135">
        <v>1</v>
      </c>
      <c r="CR50" s="135">
        <v>1</v>
      </c>
      <c r="CS50" s="135">
        <v>1</v>
      </c>
      <c r="CT50" s="135">
        <v>1</v>
      </c>
      <c r="CU50" s="135">
        <v>1</v>
      </c>
      <c r="CV50" s="135">
        <v>1</v>
      </c>
      <c r="CW50" s="135">
        <v>1</v>
      </c>
      <c r="CX50" s="135">
        <v>1</v>
      </c>
      <c r="CY50" s="135">
        <v>1</v>
      </c>
      <c r="CZ50" s="135">
        <v>1</v>
      </c>
      <c r="DA50" s="135">
        <v>1</v>
      </c>
      <c r="DB50" s="135">
        <v>1</v>
      </c>
      <c r="DC50" s="135">
        <v>1</v>
      </c>
      <c r="DD50" s="135">
        <v>1</v>
      </c>
      <c r="DE50" s="135">
        <v>1</v>
      </c>
      <c r="DF50" s="135">
        <v>1</v>
      </c>
      <c r="DG50" s="135">
        <v>1</v>
      </c>
      <c r="DH50" s="135">
        <v>1</v>
      </c>
      <c r="DI50" s="135">
        <v>1</v>
      </c>
      <c r="DK50" s="523">
        <f t="shared" si="7"/>
        <v>32</v>
      </c>
      <c r="DL50" s="136">
        <v>8.6702015512099995E-2</v>
      </c>
      <c r="DM50" s="147">
        <v>7.9219999999999997</v>
      </c>
      <c r="DN50" s="538">
        <v>-517.74715709999998</v>
      </c>
      <c r="DO50" s="538">
        <v>517.74715709999998</v>
      </c>
      <c r="DP50" s="539">
        <f t="shared" si="5"/>
        <v>2.0808483722903999</v>
      </c>
      <c r="DQ50" s="540">
        <v>8.6702015512099995E-2</v>
      </c>
      <c r="DR50" s="147">
        <v>4.5995444900000004</v>
      </c>
      <c r="DS50" s="538">
        <v>-164.3471571</v>
      </c>
      <c r="DT50" s="538">
        <v>1931.3471569999999</v>
      </c>
      <c r="DU50" s="82">
        <v>1.4644747959183599</v>
      </c>
    </row>
    <row r="51" spans="1:125" ht="7.5" customHeight="1">
      <c r="A51" s="523">
        <f t="shared" si="6"/>
        <v>33</v>
      </c>
      <c r="B51" s="136">
        <v>0.1040932968108</v>
      </c>
      <c r="C51" s="147">
        <v>7.9219999999999997</v>
      </c>
      <c r="D51" s="538">
        <v>-513.41866379999999</v>
      </c>
      <c r="E51" s="538">
        <v>513.41866379999999</v>
      </c>
      <c r="F51" s="539">
        <f t="shared" ref="F51:F68" si="8">B51*$F$18</f>
        <v>2.4982391234592001</v>
      </c>
      <c r="G51" s="540">
        <v>0.1040932968108</v>
      </c>
      <c r="H51" s="147">
        <v>4.5726544899999997</v>
      </c>
      <c r="I51" s="538">
        <v>-160.01866380000001</v>
      </c>
      <c r="J51" s="538">
        <v>1927.0186639999999</v>
      </c>
      <c r="K51" s="82">
        <v>1.5117159183673401</v>
      </c>
      <c r="L51" s="71">
        <v>49</v>
      </c>
      <c r="M51" s="135">
        <v>1</v>
      </c>
      <c r="N51" s="135">
        <v>1</v>
      </c>
      <c r="O51" s="135">
        <v>1</v>
      </c>
      <c r="P51" s="135">
        <v>1</v>
      </c>
      <c r="Q51" s="135">
        <v>1</v>
      </c>
      <c r="R51" s="135">
        <v>1</v>
      </c>
      <c r="S51" s="135">
        <v>1</v>
      </c>
      <c r="T51" s="135">
        <v>1</v>
      </c>
      <c r="U51" s="135">
        <v>1</v>
      </c>
      <c r="V51" s="135">
        <v>1</v>
      </c>
      <c r="W51" s="135">
        <v>1</v>
      </c>
      <c r="X51" s="135">
        <v>1</v>
      </c>
      <c r="Y51" s="135">
        <v>1</v>
      </c>
      <c r="Z51" s="135">
        <v>1</v>
      </c>
      <c r="AA51" s="135">
        <v>1</v>
      </c>
      <c r="AB51" s="135">
        <v>1</v>
      </c>
      <c r="AC51" s="135">
        <v>1</v>
      </c>
      <c r="AD51" s="135">
        <v>1</v>
      </c>
      <c r="AE51" s="135">
        <v>1</v>
      </c>
      <c r="AF51" s="135">
        <v>1</v>
      </c>
      <c r="AG51" s="135">
        <v>1</v>
      </c>
      <c r="AH51" s="135">
        <v>1</v>
      </c>
      <c r="AI51" s="135">
        <v>1</v>
      </c>
      <c r="AJ51" s="135">
        <v>1</v>
      </c>
      <c r="AK51" s="135">
        <v>1</v>
      </c>
      <c r="AL51" s="135">
        <v>1</v>
      </c>
      <c r="AM51" s="135">
        <v>1</v>
      </c>
      <c r="AN51" s="135">
        <v>1</v>
      </c>
      <c r="AO51" s="135">
        <v>1</v>
      </c>
      <c r="AP51" s="135">
        <v>1</v>
      </c>
      <c r="AQ51" s="135">
        <v>1</v>
      </c>
      <c r="AR51" s="135">
        <v>1</v>
      </c>
      <c r="AS51" s="135">
        <v>1</v>
      </c>
      <c r="AT51" s="135">
        <v>1</v>
      </c>
      <c r="AU51" s="135">
        <v>1</v>
      </c>
      <c r="AV51" s="135">
        <v>1</v>
      </c>
      <c r="AW51" s="135">
        <v>1</v>
      </c>
      <c r="AX51" s="135">
        <v>1</v>
      </c>
      <c r="AY51" s="135">
        <v>1</v>
      </c>
      <c r="AZ51" s="135">
        <v>1</v>
      </c>
      <c r="BA51" s="135">
        <v>1</v>
      </c>
      <c r="BB51" s="135">
        <v>1</v>
      </c>
      <c r="BC51" s="135">
        <v>1</v>
      </c>
      <c r="BD51" s="135">
        <v>1</v>
      </c>
      <c r="BE51" s="525">
        <v>1</v>
      </c>
      <c r="BF51" s="525">
        <v>1</v>
      </c>
      <c r="BG51" s="525">
        <v>1</v>
      </c>
      <c r="BH51" s="525">
        <v>1</v>
      </c>
      <c r="BI51" s="525">
        <v>1</v>
      </c>
      <c r="BJ51" s="525">
        <v>1</v>
      </c>
      <c r="BK51" s="525">
        <v>1</v>
      </c>
      <c r="BL51" s="525">
        <v>1</v>
      </c>
      <c r="BM51" s="525">
        <v>1</v>
      </c>
      <c r="BN51" s="525">
        <v>1</v>
      </c>
      <c r="BO51" s="525">
        <v>1</v>
      </c>
      <c r="BP51" s="525">
        <v>1</v>
      </c>
      <c r="BQ51" s="525">
        <v>1</v>
      </c>
      <c r="BR51" s="135">
        <v>1</v>
      </c>
      <c r="BS51" s="135">
        <v>1</v>
      </c>
      <c r="BT51" s="135">
        <v>1</v>
      </c>
      <c r="BU51" s="135">
        <v>1</v>
      </c>
      <c r="BV51" s="135">
        <v>1</v>
      </c>
      <c r="BW51" s="135">
        <v>1</v>
      </c>
      <c r="BX51" s="135">
        <v>1</v>
      </c>
      <c r="BY51" s="135">
        <v>1</v>
      </c>
      <c r="BZ51" s="135">
        <v>1</v>
      </c>
      <c r="CA51" s="135">
        <v>1</v>
      </c>
      <c r="CB51" s="135">
        <v>1</v>
      </c>
      <c r="CC51" s="135">
        <v>1</v>
      </c>
      <c r="CD51" s="135">
        <v>1</v>
      </c>
      <c r="CE51" s="135">
        <v>1</v>
      </c>
      <c r="CF51" s="135">
        <v>1</v>
      </c>
      <c r="CG51" s="135">
        <v>1</v>
      </c>
      <c r="CH51" s="135">
        <v>1</v>
      </c>
      <c r="CI51" s="135">
        <v>1</v>
      </c>
      <c r="CJ51" s="135">
        <v>1</v>
      </c>
      <c r="CK51" s="135">
        <v>1</v>
      </c>
      <c r="CL51" s="135">
        <v>1</v>
      </c>
      <c r="CM51" s="135">
        <v>1</v>
      </c>
      <c r="CN51" s="135">
        <v>1</v>
      </c>
      <c r="CO51" s="135">
        <v>1</v>
      </c>
      <c r="CP51" s="135">
        <v>1</v>
      </c>
      <c r="CQ51" s="135">
        <v>1</v>
      </c>
      <c r="CR51" s="135">
        <v>1</v>
      </c>
      <c r="CS51" s="135">
        <v>1</v>
      </c>
      <c r="CT51" s="135">
        <v>1</v>
      </c>
      <c r="CU51" s="135">
        <v>1</v>
      </c>
      <c r="CV51" s="135">
        <v>1</v>
      </c>
      <c r="CW51" s="135">
        <v>1</v>
      </c>
      <c r="CX51" s="135">
        <v>1</v>
      </c>
      <c r="CY51" s="135">
        <v>1</v>
      </c>
      <c r="CZ51" s="135">
        <v>1</v>
      </c>
      <c r="DA51" s="135">
        <v>1</v>
      </c>
      <c r="DB51" s="135">
        <v>1</v>
      </c>
      <c r="DC51" s="135">
        <v>1</v>
      </c>
      <c r="DD51" s="135">
        <v>1</v>
      </c>
      <c r="DE51" s="135">
        <v>1</v>
      </c>
      <c r="DF51" s="135">
        <v>1</v>
      </c>
      <c r="DG51" s="135">
        <v>1</v>
      </c>
      <c r="DH51" s="135">
        <v>1</v>
      </c>
      <c r="DI51" s="135">
        <v>1</v>
      </c>
      <c r="DK51" s="523">
        <f t="shared" si="7"/>
        <v>33</v>
      </c>
      <c r="DL51" s="136">
        <v>0.1040932968108</v>
      </c>
      <c r="DM51" s="147">
        <v>7.9219999999999997</v>
      </c>
      <c r="DN51" s="538">
        <v>-513.41866379999999</v>
      </c>
      <c r="DO51" s="538">
        <v>513.41866379999999</v>
      </c>
      <c r="DP51" s="539">
        <f t="shared" si="5"/>
        <v>2.4982391234592001</v>
      </c>
      <c r="DQ51" s="540">
        <v>0.1040932968108</v>
      </c>
      <c r="DR51" s="147">
        <v>4.5726544899999997</v>
      </c>
      <c r="DS51" s="538">
        <v>-160.01866380000001</v>
      </c>
      <c r="DT51" s="538">
        <v>1927.0186639999999</v>
      </c>
      <c r="DU51" s="82">
        <v>1.5117159183673401</v>
      </c>
    </row>
    <row r="52" spans="1:125" ht="7.5" customHeight="1">
      <c r="A52" s="523">
        <f t="shared" si="6"/>
        <v>34</v>
      </c>
      <c r="B52" s="136">
        <v>0.1249628343692</v>
      </c>
      <c r="C52" s="147">
        <v>7.9219999999999997</v>
      </c>
      <c r="D52" s="538">
        <v>-508.47753890000001</v>
      </c>
      <c r="E52" s="538">
        <v>508.47753890000001</v>
      </c>
      <c r="F52" s="539">
        <f t="shared" si="8"/>
        <v>2.9991080248608002</v>
      </c>
      <c r="G52" s="540">
        <v>0.1249628343692</v>
      </c>
      <c r="H52" s="147">
        <v>4.5415944919999998</v>
      </c>
      <c r="I52" s="538">
        <v>-155.07753890000001</v>
      </c>
      <c r="J52" s="538">
        <v>1922.0775389999999</v>
      </c>
      <c r="K52" s="82">
        <v>1.55895704081632</v>
      </c>
      <c r="L52" s="71">
        <v>50</v>
      </c>
      <c r="M52" s="135">
        <v>1</v>
      </c>
      <c r="N52" s="135">
        <v>1</v>
      </c>
      <c r="O52" s="135">
        <v>1</v>
      </c>
      <c r="P52" s="135">
        <v>1</v>
      </c>
      <c r="Q52" s="135">
        <v>1</v>
      </c>
      <c r="R52" s="135">
        <v>1</v>
      </c>
      <c r="S52" s="135">
        <v>1</v>
      </c>
      <c r="T52" s="135">
        <v>1</v>
      </c>
      <c r="U52" s="135">
        <v>1</v>
      </c>
      <c r="V52" s="135">
        <v>1</v>
      </c>
      <c r="W52" s="135">
        <v>1</v>
      </c>
      <c r="X52" s="135">
        <v>1</v>
      </c>
      <c r="Y52" s="135">
        <v>1</v>
      </c>
      <c r="Z52" s="135">
        <v>1</v>
      </c>
      <c r="AA52" s="135">
        <v>1</v>
      </c>
      <c r="AB52" s="135">
        <v>1</v>
      </c>
      <c r="AC52" s="135">
        <v>1</v>
      </c>
      <c r="AD52" s="135">
        <v>1</v>
      </c>
      <c r="AE52" s="135">
        <v>1</v>
      </c>
      <c r="AF52" s="135">
        <v>1</v>
      </c>
      <c r="AG52" s="135">
        <v>1</v>
      </c>
      <c r="AH52" s="135">
        <v>1</v>
      </c>
      <c r="AI52" s="135">
        <v>1</v>
      </c>
      <c r="AJ52" s="135">
        <v>1</v>
      </c>
      <c r="AK52" s="135">
        <v>1</v>
      </c>
      <c r="AL52" s="135">
        <v>1</v>
      </c>
      <c r="AM52" s="135">
        <v>1</v>
      </c>
      <c r="AN52" s="135">
        <v>1</v>
      </c>
      <c r="AO52" s="135">
        <v>1</v>
      </c>
      <c r="AP52" s="135">
        <v>1</v>
      </c>
      <c r="AQ52" s="135">
        <v>1</v>
      </c>
      <c r="AR52" s="135">
        <v>1</v>
      </c>
      <c r="AS52" s="135">
        <v>1</v>
      </c>
      <c r="AT52" s="135">
        <v>1</v>
      </c>
      <c r="AU52" s="135">
        <v>1</v>
      </c>
      <c r="AV52" s="135">
        <v>1</v>
      </c>
      <c r="AW52" s="135">
        <v>1</v>
      </c>
      <c r="AX52" s="135">
        <v>1</v>
      </c>
      <c r="AY52" s="135">
        <v>1</v>
      </c>
      <c r="AZ52" s="135">
        <v>1</v>
      </c>
      <c r="BA52" s="135">
        <v>1</v>
      </c>
      <c r="BB52" s="135">
        <v>1</v>
      </c>
      <c r="BC52" s="135">
        <v>1</v>
      </c>
      <c r="BD52" s="135">
        <v>1</v>
      </c>
      <c r="BE52" s="525">
        <v>1</v>
      </c>
      <c r="BF52" s="525">
        <v>1</v>
      </c>
      <c r="BG52" s="525">
        <v>1</v>
      </c>
      <c r="BH52" s="525">
        <v>1</v>
      </c>
      <c r="BI52" s="525">
        <v>1</v>
      </c>
      <c r="BJ52" s="525">
        <v>1</v>
      </c>
      <c r="BK52" s="525">
        <v>1</v>
      </c>
      <c r="BL52" s="525">
        <v>1</v>
      </c>
      <c r="BM52" s="525">
        <v>1</v>
      </c>
      <c r="BN52" s="525">
        <v>1</v>
      </c>
      <c r="BO52" s="525">
        <v>1</v>
      </c>
      <c r="BP52" s="525">
        <v>1</v>
      </c>
      <c r="BQ52" s="525">
        <v>1</v>
      </c>
      <c r="BR52" s="135">
        <v>1</v>
      </c>
      <c r="BS52" s="135">
        <v>1</v>
      </c>
      <c r="BT52" s="135">
        <v>1</v>
      </c>
      <c r="BU52" s="135">
        <v>1</v>
      </c>
      <c r="BV52" s="135">
        <v>1</v>
      </c>
      <c r="BW52" s="135">
        <v>1</v>
      </c>
      <c r="BX52" s="135">
        <v>1</v>
      </c>
      <c r="BY52" s="135">
        <v>1</v>
      </c>
      <c r="BZ52" s="135">
        <v>1</v>
      </c>
      <c r="CA52" s="135">
        <v>1</v>
      </c>
      <c r="CB52" s="135">
        <v>1</v>
      </c>
      <c r="CC52" s="135">
        <v>1</v>
      </c>
      <c r="CD52" s="135">
        <v>1</v>
      </c>
      <c r="CE52" s="135">
        <v>1</v>
      </c>
      <c r="CF52" s="135">
        <v>1</v>
      </c>
      <c r="CG52" s="135">
        <v>1</v>
      </c>
      <c r="CH52" s="135">
        <v>1</v>
      </c>
      <c r="CI52" s="135">
        <v>1</v>
      </c>
      <c r="CJ52" s="135">
        <v>1</v>
      </c>
      <c r="CK52" s="135">
        <v>1</v>
      </c>
      <c r="CL52" s="135">
        <v>1</v>
      </c>
      <c r="CM52" s="135">
        <v>1</v>
      </c>
      <c r="CN52" s="135">
        <v>1</v>
      </c>
      <c r="CO52" s="135">
        <v>1</v>
      </c>
      <c r="CP52" s="135">
        <v>1</v>
      </c>
      <c r="CQ52" s="135">
        <v>1</v>
      </c>
      <c r="CR52" s="135">
        <v>1</v>
      </c>
      <c r="CS52" s="135">
        <v>1</v>
      </c>
      <c r="CT52" s="135">
        <v>1</v>
      </c>
      <c r="CU52" s="135">
        <v>1</v>
      </c>
      <c r="CV52" s="135">
        <v>1</v>
      </c>
      <c r="CW52" s="135">
        <v>1</v>
      </c>
      <c r="CX52" s="135">
        <v>1</v>
      </c>
      <c r="CY52" s="135">
        <v>1</v>
      </c>
      <c r="CZ52" s="135">
        <v>1</v>
      </c>
      <c r="DA52" s="135">
        <v>1</v>
      </c>
      <c r="DB52" s="135">
        <v>1</v>
      </c>
      <c r="DC52" s="135">
        <v>1</v>
      </c>
      <c r="DD52" s="135">
        <v>1</v>
      </c>
      <c r="DE52" s="135">
        <v>1</v>
      </c>
      <c r="DF52" s="135">
        <v>1</v>
      </c>
      <c r="DG52" s="135">
        <v>1</v>
      </c>
      <c r="DH52" s="135">
        <v>1</v>
      </c>
      <c r="DI52" s="135">
        <v>1</v>
      </c>
      <c r="DK52" s="523">
        <f t="shared" si="7"/>
        <v>34</v>
      </c>
      <c r="DL52" s="136">
        <v>0.1249628343692</v>
      </c>
      <c r="DM52" s="147">
        <v>7.9219999999999997</v>
      </c>
      <c r="DN52" s="538">
        <v>-508.47753890000001</v>
      </c>
      <c r="DO52" s="538">
        <v>508.47753890000001</v>
      </c>
      <c r="DP52" s="539">
        <f t="shared" si="5"/>
        <v>2.9991080248608002</v>
      </c>
      <c r="DQ52" s="540">
        <v>0.1249628343692</v>
      </c>
      <c r="DR52" s="147">
        <v>4.5415944919999998</v>
      </c>
      <c r="DS52" s="538">
        <v>-155.07753890000001</v>
      </c>
      <c r="DT52" s="538">
        <v>1922.0775389999999</v>
      </c>
      <c r="DU52" s="82">
        <v>1.55895704081632</v>
      </c>
    </row>
    <row r="53" spans="1:125" ht="7.5" customHeight="1">
      <c r="A53" s="523">
        <f t="shared" si="6"/>
        <v>35</v>
      </c>
      <c r="B53" s="136">
        <v>0.15000627943930001</v>
      </c>
      <c r="C53" s="147">
        <v>7.9219999999999997</v>
      </c>
      <c r="D53" s="538">
        <v>-502.88819000000001</v>
      </c>
      <c r="E53" s="538">
        <v>502.88819000000001</v>
      </c>
      <c r="F53" s="539">
        <f t="shared" si="8"/>
        <v>3.6001507065432001</v>
      </c>
      <c r="G53" s="540">
        <v>0.15000627943930001</v>
      </c>
      <c r="H53" s="147">
        <v>4.505964509</v>
      </c>
      <c r="I53" s="538">
        <v>-149.48819</v>
      </c>
      <c r="J53" s="538">
        <v>1916.48819</v>
      </c>
      <c r="K53" s="82">
        <v>1.6061981632653</v>
      </c>
      <c r="L53" s="71">
        <v>51</v>
      </c>
      <c r="M53" s="135">
        <v>1</v>
      </c>
      <c r="N53" s="135">
        <v>1</v>
      </c>
      <c r="O53" s="135">
        <v>1</v>
      </c>
      <c r="P53" s="135">
        <v>1</v>
      </c>
      <c r="Q53" s="135">
        <v>1</v>
      </c>
      <c r="R53" s="135">
        <v>1</v>
      </c>
      <c r="S53" s="135">
        <v>1</v>
      </c>
      <c r="T53" s="135">
        <v>1</v>
      </c>
      <c r="U53" s="135">
        <v>1</v>
      </c>
      <c r="V53" s="135">
        <v>1</v>
      </c>
      <c r="W53" s="135">
        <v>1</v>
      </c>
      <c r="X53" s="135">
        <v>1</v>
      </c>
      <c r="Y53" s="135">
        <v>1</v>
      </c>
      <c r="Z53" s="135">
        <v>1</v>
      </c>
      <c r="AA53" s="135">
        <v>1</v>
      </c>
      <c r="AB53" s="135">
        <v>1</v>
      </c>
      <c r="AC53" s="135">
        <v>1</v>
      </c>
      <c r="AD53" s="135">
        <v>1</v>
      </c>
      <c r="AE53" s="135">
        <v>1</v>
      </c>
      <c r="AF53" s="135">
        <v>1</v>
      </c>
      <c r="AG53" s="135">
        <v>1</v>
      </c>
      <c r="AH53" s="135">
        <v>1</v>
      </c>
      <c r="AI53" s="135">
        <v>1</v>
      </c>
      <c r="AJ53" s="135">
        <v>1</v>
      </c>
      <c r="AK53" s="135">
        <v>1</v>
      </c>
      <c r="AL53" s="135">
        <v>1</v>
      </c>
      <c r="AM53" s="135">
        <v>1</v>
      </c>
      <c r="AN53" s="135">
        <v>1</v>
      </c>
      <c r="AO53" s="135">
        <v>1</v>
      </c>
      <c r="AP53" s="135">
        <v>1</v>
      </c>
      <c r="AQ53" s="135">
        <v>1</v>
      </c>
      <c r="AR53" s="135">
        <v>1</v>
      </c>
      <c r="AS53" s="135">
        <v>1</v>
      </c>
      <c r="AT53" s="135">
        <v>1</v>
      </c>
      <c r="AU53" s="135">
        <v>1</v>
      </c>
      <c r="AV53" s="135">
        <v>1</v>
      </c>
      <c r="AW53" s="135">
        <v>1</v>
      </c>
      <c r="AX53" s="135">
        <v>1</v>
      </c>
      <c r="AY53" s="135">
        <v>1</v>
      </c>
      <c r="AZ53" s="135">
        <v>1</v>
      </c>
      <c r="BA53" s="135">
        <v>1</v>
      </c>
      <c r="BB53" s="135">
        <v>1</v>
      </c>
      <c r="BC53" s="135">
        <v>1</v>
      </c>
      <c r="BD53" s="135">
        <v>1</v>
      </c>
      <c r="BE53" s="525">
        <v>1</v>
      </c>
      <c r="BF53" s="525">
        <v>1</v>
      </c>
      <c r="BG53" s="525">
        <v>1</v>
      </c>
      <c r="BH53" s="525">
        <v>1</v>
      </c>
      <c r="BI53" s="525">
        <v>1</v>
      </c>
      <c r="BJ53" s="525">
        <v>1</v>
      </c>
      <c r="BK53" s="524"/>
      <c r="BL53" s="525">
        <v>1</v>
      </c>
      <c r="BM53" s="525">
        <v>1</v>
      </c>
      <c r="BN53" s="525">
        <v>1</v>
      </c>
      <c r="BO53" s="525">
        <v>1</v>
      </c>
      <c r="BP53" s="525">
        <v>1</v>
      </c>
      <c r="BQ53" s="525">
        <v>1</v>
      </c>
      <c r="BR53" s="135">
        <v>1</v>
      </c>
      <c r="BS53" s="135">
        <v>1</v>
      </c>
      <c r="BT53" s="135">
        <v>1</v>
      </c>
      <c r="BU53" s="135">
        <v>1</v>
      </c>
      <c r="BV53" s="135">
        <v>1</v>
      </c>
      <c r="BW53" s="135">
        <v>1</v>
      </c>
      <c r="BX53" s="135">
        <v>1</v>
      </c>
      <c r="BY53" s="135">
        <v>1</v>
      </c>
      <c r="BZ53" s="135">
        <v>1</v>
      </c>
      <c r="CA53" s="135">
        <v>1</v>
      </c>
      <c r="CB53" s="135">
        <v>1</v>
      </c>
      <c r="CC53" s="135">
        <v>1</v>
      </c>
      <c r="CD53" s="135">
        <v>1</v>
      </c>
      <c r="CE53" s="135">
        <v>1</v>
      </c>
      <c r="CF53" s="135">
        <v>1</v>
      </c>
      <c r="CG53" s="135">
        <v>1</v>
      </c>
      <c r="CH53" s="135">
        <v>1</v>
      </c>
      <c r="CI53" s="135">
        <v>1</v>
      </c>
      <c r="CJ53" s="135">
        <v>1</v>
      </c>
      <c r="CK53" s="135">
        <v>1</v>
      </c>
      <c r="CL53" s="135">
        <v>1</v>
      </c>
      <c r="CM53" s="135">
        <v>1</v>
      </c>
      <c r="CN53" s="135">
        <v>1</v>
      </c>
      <c r="CO53" s="135">
        <v>1</v>
      </c>
      <c r="CP53" s="135">
        <v>1</v>
      </c>
      <c r="CQ53" s="135">
        <v>1</v>
      </c>
      <c r="CR53" s="135">
        <v>1</v>
      </c>
      <c r="CS53" s="135">
        <v>1</v>
      </c>
      <c r="CT53" s="135">
        <v>1</v>
      </c>
      <c r="CU53" s="135">
        <v>1</v>
      </c>
      <c r="CV53" s="135">
        <v>1</v>
      </c>
      <c r="CW53" s="135">
        <v>1</v>
      </c>
      <c r="CX53" s="135">
        <v>1</v>
      </c>
      <c r="CY53" s="135">
        <v>1</v>
      </c>
      <c r="CZ53" s="135">
        <v>1</v>
      </c>
      <c r="DA53" s="135">
        <v>1</v>
      </c>
      <c r="DB53" s="135">
        <v>1</v>
      </c>
      <c r="DC53" s="135">
        <v>1</v>
      </c>
      <c r="DD53" s="135">
        <v>1</v>
      </c>
      <c r="DE53" s="135">
        <v>1</v>
      </c>
      <c r="DF53" s="135">
        <v>1</v>
      </c>
      <c r="DG53" s="135">
        <v>1</v>
      </c>
      <c r="DH53" s="135">
        <v>1</v>
      </c>
      <c r="DI53" s="135">
        <v>1</v>
      </c>
      <c r="DK53" s="523">
        <f t="shared" si="7"/>
        <v>35</v>
      </c>
      <c r="DL53" s="136">
        <v>0.15000627943930001</v>
      </c>
      <c r="DM53" s="147">
        <v>7.9219999999999997</v>
      </c>
      <c r="DN53" s="538">
        <v>-502.88819000000001</v>
      </c>
      <c r="DO53" s="538">
        <v>502.88819000000001</v>
      </c>
      <c r="DP53" s="539">
        <f t="shared" si="5"/>
        <v>3.6001507065432001</v>
      </c>
      <c r="DQ53" s="540">
        <v>0.15000627943930001</v>
      </c>
      <c r="DR53" s="147">
        <v>4.505964509</v>
      </c>
      <c r="DS53" s="538">
        <v>-149.48819</v>
      </c>
      <c r="DT53" s="538">
        <v>1916.48819</v>
      </c>
      <c r="DU53" s="82">
        <v>1.6061981632653</v>
      </c>
    </row>
    <row r="54" spans="1:125" ht="7.5" customHeight="1">
      <c r="A54" s="523">
        <f t="shared" si="6"/>
        <v>36</v>
      </c>
      <c r="B54" s="136">
        <v>0.18005841352339999</v>
      </c>
      <c r="C54" s="147">
        <v>7.9219999999999997</v>
      </c>
      <c r="D54" s="538">
        <v>-496.63196219999998</v>
      </c>
      <c r="E54" s="538">
        <v>496.63196219999998</v>
      </c>
      <c r="F54" s="539">
        <f t="shared" si="8"/>
        <v>4.3214019245615996</v>
      </c>
      <c r="G54" s="540">
        <v>0.18005841352339999</v>
      </c>
      <c r="H54" s="147">
        <v>4.4654170510000002</v>
      </c>
      <c r="I54" s="538">
        <v>-143.2319622</v>
      </c>
      <c r="J54" s="538">
        <v>1910.2319620000001</v>
      </c>
      <c r="K54" s="82">
        <v>1.6534392857142799</v>
      </c>
      <c r="L54" s="71">
        <v>52</v>
      </c>
      <c r="M54" s="135">
        <v>1</v>
      </c>
      <c r="N54" s="135">
        <v>1</v>
      </c>
      <c r="O54" s="135">
        <v>1</v>
      </c>
      <c r="P54" s="135">
        <v>1</v>
      </c>
      <c r="Q54" s="135">
        <v>1</v>
      </c>
      <c r="R54" s="135">
        <v>1</v>
      </c>
      <c r="S54" s="135">
        <v>1</v>
      </c>
      <c r="T54" s="135">
        <v>1</v>
      </c>
      <c r="U54" s="135">
        <v>1</v>
      </c>
      <c r="V54" s="135">
        <v>1</v>
      </c>
      <c r="W54" s="135">
        <v>1</v>
      </c>
      <c r="X54" s="135">
        <v>1</v>
      </c>
      <c r="Y54" s="135">
        <v>1</v>
      </c>
      <c r="Z54" s="135">
        <v>1</v>
      </c>
      <c r="AA54" s="135">
        <v>1</v>
      </c>
      <c r="AB54" s="135">
        <v>1</v>
      </c>
      <c r="AC54" s="135">
        <v>1</v>
      </c>
      <c r="AD54" s="135">
        <v>1</v>
      </c>
      <c r="AE54" s="135">
        <v>1</v>
      </c>
      <c r="AF54" s="135">
        <v>1</v>
      </c>
      <c r="AG54" s="135">
        <v>1</v>
      </c>
      <c r="AH54" s="135">
        <v>1</v>
      </c>
      <c r="AI54" s="135">
        <v>1</v>
      </c>
      <c r="AJ54" s="135">
        <v>1</v>
      </c>
      <c r="AK54" s="135">
        <v>1</v>
      </c>
      <c r="AL54" s="135">
        <v>1</v>
      </c>
      <c r="AM54" s="135">
        <v>1</v>
      </c>
      <c r="AN54" s="135">
        <v>1</v>
      </c>
      <c r="AO54" s="135">
        <v>1</v>
      </c>
      <c r="AP54" s="135">
        <v>1</v>
      </c>
      <c r="AQ54" s="135">
        <v>1</v>
      </c>
      <c r="AR54" s="135">
        <v>1</v>
      </c>
      <c r="AS54" s="135">
        <v>1</v>
      </c>
      <c r="AT54" s="135">
        <v>1</v>
      </c>
      <c r="AU54" s="135">
        <v>1</v>
      </c>
      <c r="AV54" s="135">
        <v>1</v>
      </c>
      <c r="AW54" s="135">
        <v>1</v>
      </c>
      <c r="AX54" s="135">
        <v>1</v>
      </c>
      <c r="AY54" s="135">
        <v>1</v>
      </c>
      <c r="AZ54" s="135">
        <v>1</v>
      </c>
      <c r="BA54" s="135">
        <v>1</v>
      </c>
      <c r="BB54" s="135">
        <v>1</v>
      </c>
      <c r="BC54" s="135">
        <v>1</v>
      </c>
      <c r="BD54" s="135">
        <v>1</v>
      </c>
      <c r="BE54" s="525">
        <v>1</v>
      </c>
      <c r="BF54" s="525">
        <v>1</v>
      </c>
      <c r="BG54" s="525">
        <v>1</v>
      </c>
      <c r="BH54" s="525">
        <v>1</v>
      </c>
      <c r="BI54" s="525">
        <v>1</v>
      </c>
      <c r="BJ54" s="525">
        <v>1</v>
      </c>
      <c r="BK54" s="525">
        <v>1</v>
      </c>
      <c r="BL54" s="525">
        <v>1</v>
      </c>
      <c r="BM54" s="525">
        <v>1</v>
      </c>
      <c r="BN54" s="525">
        <v>1</v>
      </c>
      <c r="BO54" s="525">
        <v>1</v>
      </c>
      <c r="BP54" s="525">
        <v>1</v>
      </c>
      <c r="BQ54" s="525">
        <v>1</v>
      </c>
      <c r="BR54" s="135">
        <v>1</v>
      </c>
      <c r="BS54" s="135">
        <v>1</v>
      </c>
      <c r="BT54" s="135">
        <v>1</v>
      </c>
      <c r="BU54" s="135">
        <v>1</v>
      </c>
      <c r="BV54" s="135">
        <v>1</v>
      </c>
      <c r="BW54" s="135">
        <v>1</v>
      </c>
      <c r="BX54" s="135">
        <v>1</v>
      </c>
      <c r="BY54" s="135">
        <v>1</v>
      </c>
      <c r="BZ54" s="135">
        <v>1</v>
      </c>
      <c r="CA54" s="135">
        <v>1</v>
      </c>
      <c r="CB54" s="135">
        <v>1</v>
      </c>
      <c r="CC54" s="135">
        <v>1</v>
      </c>
      <c r="CD54" s="135">
        <v>1</v>
      </c>
      <c r="CE54" s="135">
        <v>1</v>
      </c>
      <c r="CF54" s="135">
        <v>1</v>
      </c>
      <c r="CG54" s="135">
        <v>1</v>
      </c>
      <c r="CH54" s="135">
        <v>1</v>
      </c>
      <c r="CI54" s="135">
        <v>1</v>
      </c>
      <c r="CJ54" s="135">
        <v>1</v>
      </c>
      <c r="CK54" s="135">
        <v>1</v>
      </c>
      <c r="CL54" s="135">
        <v>1</v>
      </c>
      <c r="CM54" s="135">
        <v>1</v>
      </c>
      <c r="CN54" s="135">
        <v>1</v>
      </c>
      <c r="CO54" s="135">
        <v>1</v>
      </c>
      <c r="CP54" s="135">
        <v>1</v>
      </c>
      <c r="CQ54" s="135">
        <v>1</v>
      </c>
      <c r="CR54" s="135">
        <v>1</v>
      </c>
      <c r="CS54" s="135">
        <v>1</v>
      </c>
      <c r="CT54" s="135">
        <v>1</v>
      </c>
      <c r="CU54" s="135">
        <v>1</v>
      </c>
      <c r="CV54" s="135">
        <v>1</v>
      </c>
      <c r="CW54" s="135">
        <v>1</v>
      </c>
      <c r="CX54" s="135">
        <v>1</v>
      </c>
      <c r="CY54" s="135">
        <v>1</v>
      </c>
      <c r="CZ54" s="135">
        <v>1</v>
      </c>
      <c r="DA54" s="135">
        <v>1</v>
      </c>
      <c r="DB54" s="135">
        <v>1</v>
      </c>
      <c r="DC54" s="135">
        <v>1</v>
      </c>
      <c r="DD54" s="135">
        <v>1</v>
      </c>
      <c r="DE54" s="135">
        <v>1</v>
      </c>
      <c r="DF54" s="135">
        <v>1</v>
      </c>
      <c r="DG54" s="135">
        <v>1</v>
      </c>
      <c r="DH54" s="135">
        <v>1</v>
      </c>
      <c r="DI54" s="135">
        <v>1</v>
      </c>
      <c r="DK54" s="523">
        <f t="shared" si="7"/>
        <v>36</v>
      </c>
      <c r="DL54" s="136">
        <v>0.18005841352339999</v>
      </c>
      <c r="DM54" s="147">
        <v>7.9219999999999997</v>
      </c>
      <c r="DN54" s="538">
        <v>-496.63196219999998</v>
      </c>
      <c r="DO54" s="538">
        <v>496.63196219999998</v>
      </c>
      <c r="DP54" s="539">
        <f t="shared" si="5"/>
        <v>4.3214019245615996</v>
      </c>
      <c r="DQ54" s="540">
        <v>0.18005841352339999</v>
      </c>
      <c r="DR54" s="147">
        <v>4.4654170510000002</v>
      </c>
      <c r="DS54" s="538">
        <v>-143.2319622</v>
      </c>
      <c r="DT54" s="538">
        <v>1910.2319620000001</v>
      </c>
      <c r="DU54" s="82">
        <v>1.6534392857142799</v>
      </c>
    </row>
    <row r="55" spans="1:125" ht="7.5" customHeight="1">
      <c r="A55" s="523">
        <f t="shared" si="6"/>
        <v>37</v>
      </c>
      <c r="B55" s="136">
        <v>0.21612097442430001</v>
      </c>
      <c r="C55" s="147">
        <v>7.9219999999999997</v>
      </c>
      <c r="D55" s="538">
        <v>-489.71384640000002</v>
      </c>
      <c r="E55" s="538">
        <v>489.71384640000002</v>
      </c>
      <c r="F55" s="539">
        <f t="shared" si="8"/>
        <v>5.1869033861832001</v>
      </c>
      <c r="G55" s="540">
        <v>0.21612097442430001</v>
      </c>
      <c r="H55" s="147">
        <v>4.4196943629999996</v>
      </c>
      <c r="I55" s="538">
        <v>-136.31384639999999</v>
      </c>
      <c r="J55" s="538">
        <v>1903.313846</v>
      </c>
      <c r="K55" s="82">
        <v>1.70068040816326</v>
      </c>
      <c r="L55" s="71">
        <v>53</v>
      </c>
      <c r="M55" s="135">
        <v>1</v>
      </c>
      <c r="N55" s="135">
        <v>1</v>
      </c>
      <c r="O55" s="135">
        <v>1</v>
      </c>
      <c r="P55" s="135">
        <v>1</v>
      </c>
      <c r="Q55" s="135">
        <v>1</v>
      </c>
      <c r="R55" s="135">
        <v>1</v>
      </c>
      <c r="S55" s="135">
        <v>1</v>
      </c>
      <c r="T55" s="135">
        <v>1</v>
      </c>
      <c r="U55" s="135">
        <v>1</v>
      </c>
      <c r="V55" s="135">
        <v>1</v>
      </c>
      <c r="W55" s="135">
        <v>1</v>
      </c>
      <c r="X55" s="135">
        <v>1</v>
      </c>
      <c r="Y55" s="135">
        <v>1</v>
      </c>
      <c r="Z55" s="135">
        <v>1</v>
      </c>
      <c r="AA55" s="135">
        <v>1</v>
      </c>
      <c r="AB55" s="135">
        <v>1</v>
      </c>
      <c r="AC55" s="135">
        <v>1</v>
      </c>
      <c r="AD55" s="135">
        <v>1</v>
      </c>
      <c r="AE55" s="135">
        <v>1</v>
      </c>
      <c r="AF55" s="135">
        <v>1</v>
      </c>
      <c r="AG55" s="135">
        <v>1</v>
      </c>
      <c r="AH55" s="135">
        <v>1</v>
      </c>
      <c r="AI55" s="135">
        <v>1</v>
      </c>
      <c r="AJ55" s="135">
        <v>1</v>
      </c>
      <c r="AK55" s="135">
        <v>1</v>
      </c>
      <c r="AL55" s="135">
        <v>1</v>
      </c>
      <c r="AM55" s="135">
        <v>1</v>
      </c>
      <c r="AN55" s="135">
        <v>1</v>
      </c>
      <c r="AO55" s="135">
        <v>1</v>
      </c>
      <c r="AP55" s="135">
        <v>1</v>
      </c>
      <c r="AQ55" s="135">
        <v>1</v>
      </c>
      <c r="AR55" s="135">
        <v>1</v>
      </c>
      <c r="AS55" s="135">
        <v>1</v>
      </c>
      <c r="AT55" s="135">
        <v>1</v>
      </c>
      <c r="AU55" s="135">
        <v>1</v>
      </c>
      <c r="AV55" s="135">
        <v>1</v>
      </c>
      <c r="AW55" s="135">
        <v>1</v>
      </c>
      <c r="AX55" s="135">
        <v>1</v>
      </c>
      <c r="AY55" s="135">
        <v>1</v>
      </c>
      <c r="AZ55" s="135">
        <v>1</v>
      </c>
      <c r="BA55" s="135">
        <v>1</v>
      </c>
      <c r="BB55" s="135">
        <v>1</v>
      </c>
      <c r="BC55" s="135">
        <v>1</v>
      </c>
      <c r="BD55" s="135">
        <v>1</v>
      </c>
      <c r="BE55" s="525">
        <v>1</v>
      </c>
      <c r="BF55" s="525">
        <v>1</v>
      </c>
      <c r="BG55" s="525">
        <v>1</v>
      </c>
      <c r="BH55" s="525">
        <v>1</v>
      </c>
      <c r="BI55" s="525">
        <v>1</v>
      </c>
      <c r="BJ55" s="525">
        <v>1</v>
      </c>
      <c r="BK55" s="525">
        <v>1</v>
      </c>
      <c r="BL55" s="525">
        <v>1</v>
      </c>
      <c r="BM55" s="525">
        <v>1</v>
      </c>
      <c r="BN55" s="525">
        <v>1</v>
      </c>
      <c r="BO55" s="525">
        <v>1</v>
      </c>
      <c r="BP55" s="525">
        <v>1</v>
      </c>
      <c r="BQ55" s="525">
        <v>1</v>
      </c>
      <c r="BR55" s="135">
        <v>1</v>
      </c>
      <c r="BS55" s="135">
        <v>1</v>
      </c>
      <c r="BT55" s="135">
        <v>1</v>
      </c>
      <c r="BU55" s="135">
        <v>1</v>
      </c>
      <c r="BV55" s="135">
        <v>1</v>
      </c>
      <c r="BW55" s="135">
        <v>1</v>
      </c>
      <c r="BX55" s="135">
        <v>1</v>
      </c>
      <c r="BY55" s="135">
        <v>1</v>
      </c>
      <c r="BZ55" s="135">
        <v>1</v>
      </c>
      <c r="CA55" s="135">
        <v>1</v>
      </c>
      <c r="CB55" s="135">
        <v>1</v>
      </c>
      <c r="CC55" s="135">
        <v>1</v>
      </c>
      <c r="CD55" s="135">
        <v>1</v>
      </c>
      <c r="CE55" s="135">
        <v>1</v>
      </c>
      <c r="CF55" s="135">
        <v>1</v>
      </c>
      <c r="CG55" s="135">
        <v>1</v>
      </c>
      <c r="CH55" s="135">
        <v>1</v>
      </c>
      <c r="CI55" s="135">
        <v>1</v>
      </c>
      <c r="CJ55" s="135">
        <v>1</v>
      </c>
      <c r="CK55" s="135">
        <v>1</v>
      </c>
      <c r="CL55" s="135">
        <v>1</v>
      </c>
      <c r="CM55" s="135">
        <v>1</v>
      </c>
      <c r="CN55" s="135">
        <v>1</v>
      </c>
      <c r="CO55" s="135">
        <v>1</v>
      </c>
      <c r="CP55" s="135">
        <v>1</v>
      </c>
      <c r="CQ55" s="135">
        <v>1</v>
      </c>
      <c r="CR55" s="135">
        <v>1</v>
      </c>
      <c r="CS55" s="135">
        <v>1</v>
      </c>
      <c r="CT55" s="135">
        <v>1</v>
      </c>
      <c r="CU55" s="135">
        <v>1</v>
      </c>
      <c r="CV55" s="135">
        <v>1</v>
      </c>
      <c r="CW55" s="135">
        <v>1</v>
      </c>
      <c r="CX55" s="135">
        <v>1</v>
      </c>
      <c r="CY55" s="135">
        <v>1</v>
      </c>
      <c r="CZ55" s="135">
        <v>1</v>
      </c>
      <c r="DA55" s="135">
        <v>1</v>
      </c>
      <c r="DB55" s="135">
        <v>1</v>
      </c>
      <c r="DC55" s="135">
        <v>1</v>
      </c>
      <c r="DD55" s="135">
        <v>1</v>
      </c>
      <c r="DE55" s="135">
        <v>1</v>
      </c>
      <c r="DF55" s="135">
        <v>1</v>
      </c>
      <c r="DG55" s="135">
        <v>1</v>
      </c>
      <c r="DH55" s="135">
        <v>1</v>
      </c>
      <c r="DI55" s="135">
        <v>1</v>
      </c>
      <c r="DK55" s="523">
        <f t="shared" si="7"/>
        <v>37</v>
      </c>
      <c r="DL55" s="136">
        <v>0.21612097442430001</v>
      </c>
      <c r="DM55" s="147">
        <v>7.9219999999999997</v>
      </c>
      <c r="DN55" s="538">
        <v>-489.71384640000002</v>
      </c>
      <c r="DO55" s="538">
        <v>489.71384640000002</v>
      </c>
      <c r="DP55" s="539">
        <f t="shared" si="5"/>
        <v>5.1869033861832001</v>
      </c>
      <c r="DQ55" s="540">
        <v>0.21612097442430001</v>
      </c>
      <c r="DR55" s="147">
        <v>4.4196943629999996</v>
      </c>
      <c r="DS55" s="538">
        <v>-136.31384639999999</v>
      </c>
      <c r="DT55" s="538">
        <v>1903.313846</v>
      </c>
      <c r="DU55" s="82">
        <v>1.70068040816326</v>
      </c>
    </row>
    <row r="56" spans="1:125" ht="7.5" customHeight="1">
      <c r="A56" s="523">
        <f t="shared" si="6"/>
        <v>38</v>
      </c>
      <c r="B56" s="136">
        <v>0.25939604750540002</v>
      </c>
      <c r="C56" s="147">
        <v>7.9219999999999997</v>
      </c>
      <c r="D56" s="538">
        <v>-482.16908460000002</v>
      </c>
      <c r="E56" s="538">
        <v>482.16908460000002</v>
      </c>
      <c r="F56" s="539">
        <f t="shared" si="8"/>
        <v>6.2255051401296004</v>
      </c>
      <c r="G56" s="540">
        <v>0.25939604750540002</v>
      </c>
      <c r="H56" s="147">
        <v>4.3686707379999996</v>
      </c>
      <c r="I56" s="538">
        <v>-128.76908470000001</v>
      </c>
      <c r="J56" s="538">
        <v>1895.7690849999999</v>
      </c>
      <c r="K56" s="82">
        <v>1.74792153061224</v>
      </c>
      <c r="L56" s="71">
        <v>54</v>
      </c>
      <c r="M56" s="135">
        <v>1</v>
      </c>
      <c r="N56" s="135">
        <v>1</v>
      </c>
      <c r="O56" s="135">
        <v>1</v>
      </c>
      <c r="P56" s="135">
        <v>1</v>
      </c>
      <c r="Q56" s="135">
        <v>1</v>
      </c>
      <c r="R56" s="135">
        <v>1</v>
      </c>
      <c r="S56" s="135">
        <v>1</v>
      </c>
      <c r="T56" s="135">
        <v>1</v>
      </c>
      <c r="U56" s="135">
        <v>1</v>
      </c>
      <c r="V56" s="135">
        <v>1</v>
      </c>
      <c r="W56" s="135">
        <v>1</v>
      </c>
      <c r="X56" s="135">
        <v>1</v>
      </c>
      <c r="Y56" s="135">
        <v>1</v>
      </c>
      <c r="Z56" s="135">
        <v>1</v>
      </c>
      <c r="AA56" s="135">
        <v>1</v>
      </c>
      <c r="AB56" s="135">
        <v>1</v>
      </c>
      <c r="AC56" s="135">
        <v>1</v>
      </c>
      <c r="AD56" s="135">
        <v>1</v>
      </c>
      <c r="AE56" s="135">
        <v>1</v>
      </c>
      <c r="AF56" s="135">
        <v>1</v>
      </c>
      <c r="AG56" s="135">
        <v>1</v>
      </c>
      <c r="AH56" s="135">
        <v>1</v>
      </c>
      <c r="AI56" s="135">
        <v>1</v>
      </c>
      <c r="AJ56" s="135">
        <v>1</v>
      </c>
      <c r="AK56" s="135">
        <v>1</v>
      </c>
      <c r="AL56" s="135">
        <v>1</v>
      </c>
      <c r="AM56" s="135">
        <v>1</v>
      </c>
      <c r="AN56" s="135">
        <v>1</v>
      </c>
      <c r="AO56" s="135">
        <v>1</v>
      </c>
      <c r="AP56" s="135">
        <v>1</v>
      </c>
      <c r="AQ56" s="135">
        <v>1</v>
      </c>
      <c r="AR56" s="135">
        <v>1</v>
      </c>
      <c r="AS56" s="135">
        <v>1</v>
      </c>
      <c r="AT56" s="135">
        <v>1</v>
      </c>
      <c r="AU56" s="135">
        <v>1</v>
      </c>
      <c r="AV56" s="135">
        <v>1</v>
      </c>
      <c r="AW56" s="135">
        <v>1</v>
      </c>
      <c r="AX56" s="135">
        <v>1</v>
      </c>
      <c r="AY56" s="135">
        <v>1</v>
      </c>
      <c r="AZ56" s="135">
        <v>1</v>
      </c>
      <c r="BA56" s="135">
        <v>1</v>
      </c>
      <c r="BB56" s="135">
        <v>1</v>
      </c>
      <c r="BC56" s="135">
        <v>1</v>
      </c>
      <c r="BD56" s="135">
        <v>1</v>
      </c>
      <c r="BE56" s="525">
        <v>1</v>
      </c>
      <c r="BF56" s="525">
        <v>1</v>
      </c>
      <c r="BG56" s="525">
        <v>1</v>
      </c>
      <c r="BH56" s="525">
        <v>1</v>
      </c>
      <c r="BI56" s="525">
        <v>1</v>
      </c>
      <c r="BJ56" s="525">
        <v>1</v>
      </c>
      <c r="BK56" s="525">
        <v>1</v>
      </c>
      <c r="BL56" s="525">
        <v>1</v>
      </c>
      <c r="BM56" s="525">
        <v>1</v>
      </c>
      <c r="BN56" s="525">
        <v>1</v>
      </c>
      <c r="BO56" s="525">
        <v>1</v>
      </c>
      <c r="BP56" s="525">
        <v>1</v>
      </c>
      <c r="BQ56" s="525">
        <v>1</v>
      </c>
      <c r="BR56" s="135">
        <v>1</v>
      </c>
      <c r="BS56" s="135">
        <v>1</v>
      </c>
      <c r="BT56" s="135">
        <v>1</v>
      </c>
      <c r="BU56" s="135">
        <v>1</v>
      </c>
      <c r="BV56" s="135">
        <v>1</v>
      </c>
      <c r="BW56" s="135">
        <v>1</v>
      </c>
      <c r="BX56" s="135">
        <v>1</v>
      </c>
      <c r="BY56" s="135">
        <v>1</v>
      </c>
      <c r="BZ56" s="135">
        <v>1</v>
      </c>
      <c r="CA56" s="135">
        <v>1</v>
      </c>
      <c r="CB56" s="135">
        <v>1</v>
      </c>
      <c r="CC56" s="135">
        <v>1</v>
      </c>
      <c r="CD56" s="135">
        <v>1</v>
      </c>
      <c r="CE56" s="135">
        <v>1</v>
      </c>
      <c r="CF56" s="135">
        <v>1</v>
      </c>
      <c r="CG56" s="135">
        <v>1</v>
      </c>
      <c r="CH56" s="135">
        <v>1</v>
      </c>
      <c r="CI56" s="135">
        <v>1</v>
      </c>
      <c r="CJ56" s="135">
        <v>1</v>
      </c>
      <c r="CK56" s="135">
        <v>1</v>
      </c>
      <c r="CL56" s="135">
        <v>1</v>
      </c>
      <c r="CM56" s="135">
        <v>1</v>
      </c>
      <c r="CN56" s="135">
        <v>1</v>
      </c>
      <c r="CO56" s="135">
        <v>1</v>
      </c>
      <c r="CP56" s="135">
        <v>1</v>
      </c>
      <c r="CQ56" s="135">
        <v>1</v>
      </c>
      <c r="CR56" s="135">
        <v>1</v>
      </c>
      <c r="CS56" s="135">
        <v>1</v>
      </c>
      <c r="CT56" s="135">
        <v>1</v>
      </c>
      <c r="CU56" s="135">
        <v>1</v>
      </c>
      <c r="CV56" s="135">
        <v>1</v>
      </c>
      <c r="CW56" s="135">
        <v>1</v>
      </c>
      <c r="CX56" s="135">
        <v>1</v>
      </c>
      <c r="CY56" s="135">
        <v>1</v>
      </c>
      <c r="CZ56" s="135">
        <v>1</v>
      </c>
      <c r="DA56" s="135">
        <v>1</v>
      </c>
      <c r="DB56" s="135">
        <v>1</v>
      </c>
      <c r="DC56" s="135">
        <v>1</v>
      </c>
      <c r="DD56" s="135">
        <v>1</v>
      </c>
      <c r="DE56" s="135">
        <v>1</v>
      </c>
      <c r="DF56" s="135">
        <v>1</v>
      </c>
      <c r="DG56" s="135">
        <v>1</v>
      </c>
      <c r="DH56" s="135">
        <v>1</v>
      </c>
      <c r="DI56" s="135">
        <v>1</v>
      </c>
      <c r="DK56" s="523">
        <f t="shared" si="7"/>
        <v>38</v>
      </c>
      <c r="DL56" s="136">
        <v>0.25939604750540002</v>
      </c>
      <c r="DM56" s="147">
        <v>7.9219999999999997</v>
      </c>
      <c r="DN56" s="538">
        <v>-482.16908460000002</v>
      </c>
      <c r="DO56" s="538">
        <v>482.16908460000002</v>
      </c>
      <c r="DP56" s="539">
        <f t="shared" si="5"/>
        <v>6.2255051401296004</v>
      </c>
      <c r="DQ56" s="540">
        <v>0.25939604750540002</v>
      </c>
      <c r="DR56" s="147">
        <v>4.3686707379999996</v>
      </c>
      <c r="DS56" s="538">
        <v>-128.76908470000001</v>
      </c>
      <c r="DT56" s="538">
        <v>1895.7690849999999</v>
      </c>
      <c r="DU56" s="82">
        <v>1.74792153061224</v>
      </c>
    </row>
    <row r="57" spans="1:125" ht="7.5" customHeight="1">
      <c r="A57" s="523">
        <f t="shared" si="6"/>
        <v>39</v>
      </c>
      <c r="B57" s="136">
        <v>0.3113261352028</v>
      </c>
      <c r="C57" s="147">
        <v>7.9219999999999997</v>
      </c>
      <c r="D57" s="538">
        <v>-474.06848489999999</v>
      </c>
      <c r="E57" s="538">
        <v>474.06848489999999</v>
      </c>
      <c r="F57" s="539">
        <f t="shared" si="8"/>
        <v>7.4718272448671996</v>
      </c>
      <c r="G57" s="540">
        <v>0.3113261352028</v>
      </c>
      <c r="H57" s="147">
        <v>4.3123959049999998</v>
      </c>
      <c r="I57" s="538">
        <v>-120.6684849</v>
      </c>
      <c r="J57" s="538">
        <v>1887.6684849999999</v>
      </c>
      <c r="K57" s="82">
        <v>1.7951626530612199</v>
      </c>
      <c r="L57" s="71">
        <v>55</v>
      </c>
      <c r="M57" s="135">
        <v>1</v>
      </c>
      <c r="N57" s="135">
        <v>1</v>
      </c>
      <c r="O57" s="135">
        <v>1</v>
      </c>
      <c r="P57" s="135">
        <v>1</v>
      </c>
      <c r="Q57" s="135">
        <v>1</v>
      </c>
      <c r="R57" s="135">
        <v>1</v>
      </c>
      <c r="S57" s="135">
        <v>1</v>
      </c>
      <c r="T57" s="135">
        <v>1</v>
      </c>
      <c r="U57" s="135">
        <v>1</v>
      </c>
      <c r="V57" s="135">
        <v>1</v>
      </c>
      <c r="W57" s="135">
        <v>1</v>
      </c>
      <c r="X57" s="135">
        <v>1</v>
      </c>
      <c r="Y57" s="135">
        <v>1</v>
      </c>
      <c r="Z57" s="135">
        <v>1</v>
      </c>
      <c r="AA57" s="135">
        <v>1</v>
      </c>
      <c r="AB57" s="135">
        <v>1</v>
      </c>
      <c r="AC57" s="135">
        <v>1</v>
      </c>
      <c r="AD57" s="135">
        <v>1</v>
      </c>
      <c r="AE57" s="135">
        <v>1</v>
      </c>
      <c r="AF57" s="135">
        <v>1</v>
      </c>
      <c r="AG57" s="135">
        <v>1</v>
      </c>
      <c r="AH57" s="135">
        <v>1</v>
      </c>
      <c r="AI57" s="135">
        <v>1</v>
      </c>
      <c r="AJ57" s="135">
        <v>1</v>
      </c>
      <c r="AK57" s="135">
        <v>1</v>
      </c>
      <c r="AL57" s="135">
        <v>1</v>
      </c>
      <c r="AM57" s="135">
        <v>1</v>
      </c>
      <c r="AN57" s="135">
        <v>1</v>
      </c>
      <c r="AO57" s="135">
        <v>1</v>
      </c>
      <c r="AP57" s="135">
        <v>1</v>
      </c>
      <c r="AQ57" s="135">
        <v>1</v>
      </c>
      <c r="AR57" s="135">
        <v>1</v>
      </c>
      <c r="AS57" s="135">
        <v>1</v>
      </c>
      <c r="AT57" s="135">
        <v>1</v>
      </c>
      <c r="AU57" s="135">
        <v>1</v>
      </c>
      <c r="AV57" s="135">
        <v>1</v>
      </c>
      <c r="AW57" s="135">
        <v>1</v>
      </c>
      <c r="AX57" s="135">
        <v>1</v>
      </c>
      <c r="AY57" s="135">
        <v>1</v>
      </c>
      <c r="AZ57" s="135">
        <v>1</v>
      </c>
      <c r="BA57" s="135">
        <v>1</v>
      </c>
      <c r="BB57" s="135">
        <v>1</v>
      </c>
      <c r="BC57" s="135">
        <v>1</v>
      </c>
      <c r="BD57" s="135">
        <v>1</v>
      </c>
      <c r="BE57" s="525">
        <v>1</v>
      </c>
      <c r="BF57" s="525">
        <v>1</v>
      </c>
      <c r="BG57" s="525">
        <v>1</v>
      </c>
      <c r="BH57" s="525">
        <v>1</v>
      </c>
      <c r="BI57" s="525">
        <v>1</v>
      </c>
      <c r="BJ57" s="525">
        <v>1</v>
      </c>
      <c r="BK57" s="525">
        <v>1</v>
      </c>
      <c r="BL57" s="525">
        <v>1</v>
      </c>
      <c r="BM57" s="525">
        <v>1</v>
      </c>
      <c r="BN57" s="525">
        <v>1</v>
      </c>
      <c r="BO57" s="525">
        <v>1</v>
      </c>
      <c r="BP57" s="525">
        <v>1</v>
      </c>
      <c r="BQ57" s="525">
        <v>1</v>
      </c>
      <c r="BR57" s="135">
        <v>1</v>
      </c>
      <c r="BS57" s="135">
        <v>1</v>
      </c>
      <c r="BT57" s="135">
        <v>1</v>
      </c>
      <c r="BU57" s="135">
        <v>1</v>
      </c>
      <c r="BV57" s="135">
        <v>1</v>
      </c>
      <c r="BW57" s="135">
        <v>1</v>
      </c>
      <c r="BX57" s="135">
        <v>1</v>
      </c>
      <c r="BY57" s="135">
        <v>1</v>
      </c>
      <c r="BZ57" s="135">
        <v>1</v>
      </c>
      <c r="CA57" s="135">
        <v>1</v>
      </c>
      <c r="CB57" s="135">
        <v>1</v>
      </c>
      <c r="CC57" s="135">
        <v>1</v>
      </c>
      <c r="CD57" s="135">
        <v>1</v>
      </c>
      <c r="CE57" s="135">
        <v>1</v>
      </c>
      <c r="CF57" s="135">
        <v>1</v>
      </c>
      <c r="CG57" s="135">
        <v>1</v>
      </c>
      <c r="CH57" s="135">
        <v>1</v>
      </c>
      <c r="CI57" s="135">
        <v>1</v>
      </c>
      <c r="CJ57" s="135">
        <v>1</v>
      </c>
      <c r="CK57" s="135">
        <v>1</v>
      </c>
      <c r="CL57" s="135">
        <v>1</v>
      </c>
      <c r="CM57" s="135">
        <v>1</v>
      </c>
      <c r="CN57" s="135">
        <v>1</v>
      </c>
      <c r="CO57" s="135">
        <v>1</v>
      </c>
      <c r="CP57" s="135">
        <v>1</v>
      </c>
      <c r="CQ57" s="135">
        <v>1</v>
      </c>
      <c r="CR57" s="135">
        <v>1</v>
      </c>
      <c r="CS57" s="135">
        <v>1</v>
      </c>
      <c r="CT57" s="135">
        <v>1</v>
      </c>
      <c r="CU57" s="135">
        <v>1</v>
      </c>
      <c r="CV57" s="135">
        <v>1</v>
      </c>
      <c r="CW57" s="135">
        <v>1</v>
      </c>
      <c r="CX57" s="135">
        <v>1</v>
      </c>
      <c r="CY57" s="135">
        <v>1</v>
      </c>
      <c r="CZ57" s="135">
        <v>1</v>
      </c>
      <c r="DA57" s="135">
        <v>1</v>
      </c>
      <c r="DB57" s="135">
        <v>1</v>
      </c>
      <c r="DC57" s="135">
        <v>1</v>
      </c>
      <c r="DD57" s="135">
        <v>1</v>
      </c>
      <c r="DE57" s="135">
        <v>1</v>
      </c>
      <c r="DF57" s="135">
        <v>1</v>
      </c>
      <c r="DG57" s="135">
        <v>1</v>
      </c>
      <c r="DH57" s="135">
        <v>1</v>
      </c>
      <c r="DI57" s="135">
        <v>1</v>
      </c>
      <c r="DK57" s="523">
        <f t="shared" si="7"/>
        <v>39</v>
      </c>
      <c r="DL57" s="136">
        <v>0.3113261352028</v>
      </c>
      <c r="DM57" s="147">
        <v>7.9219999999999997</v>
      </c>
      <c r="DN57" s="538">
        <v>-474.06848489999999</v>
      </c>
      <c r="DO57" s="538">
        <v>474.06848489999999</v>
      </c>
      <c r="DP57" s="539">
        <f t="shared" si="5"/>
        <v>7.4718272448671996</v>
      </c>
      <c r="DQ57" s="540">
        <v>0.3113261352028</v>
      </c>
      <c r="DR57" s="147">
        <v>4.3123959049999998</v>
      </c>
      <c r="DS57" s="538">
        <v>-120.6684849</v>
      </c>
      <c r="DT57" s="538">
        <v>1887.6684849999999</v>
      </c>
      <c r="DU57" s="82">
        <v>1.7951626530612199</v>
      </c>
    </row>
    <row r="58" spans="1:125" ht="7.5" customHeight="1">
      <c r="A58" s="523">
        <f t="shared" si="6"/>
        <v>40</v>
      </c>
      <c r="B58" s="136">
        <v>0.37364224043959998</v>
      </c>
      <c r="C58" s="147">
        <v>7.9219999999999997</v>
      </c>
      <c r="D58" s="538">
        <v>-465.52087879999999</v>
      </c>
      <c r="E58" s="538">
        <v>465.52087879999999</v>
      </c>
      <c r="F58" s="539">
        <f t="shared" si="8"/>
        <v>8.9674137705503991</v>
      </c>
      <c r="G58" s="540">
        <v>0.37364224043959998</v>
      </c>
      <c r="H58" s="147">
        <v>4.2511330090000001</v>
      </c>
      <c r="I58" s="538">
        <v>-112.1208788</v>
      </c>
      <c r="J58" s="538">
        <v>1879.1208790000001</v>
      </c>
      <c r="K58" s="82">
        <v>1.8424037755102001</v>
      </c>
      <c r="L58" s="71">
        <v>56</v>
      </c>
      <c r="M58" s="135">
        <v>1</v>
      </c>
      <c r="N58" s="135">
        <v>1</v>
      </c>
      <c r="O58" s="135">
        <v>1</v>
      </c>
      <c r="P58" s="135">
        <v>1</v>
      </c>
      <c r="Q58" s="135">
        <v>1</v>
      </c>
      <c r="R58" s="135">
        <v>1</v>
      </c>
      <c r="S58" s="135">
        <v>1</v>
      </c>
      <c r="T58" s="135">
        <v>1</v>
      </c>
      <c r="U58" s="135">
        <v>1</v>
      </c>
      <c r="V58" s="135">
        <v>1</v>
      </c>
      <c r="W58" s="135">
        <v>1</v>
      </c>
      <c r="X58" s="135">
        <v>1</v>
      </c>
      <c r="Y58" s="135">
        <v>1</v>
      </c>
      <c r="Z58" s="135">
        <v>1</v>
      </c>
      <c r="AA58" s="135">
        <v>1</v>
      </c>
      <c r="AB58" s="135">
        <v>1</v>
      </c>
      <c r="AC58" s="135">
        <v>1</v>
      </c>
      <c r="AD58" s="135">
        <v>1</v>
      </c>
      <c r="AE58" s="135">
        <v>1</v>
      </c>
      <c r="AF58" s="135">
        <v>1</v>
      </c>
      <c r="AG58" s="135">
        <v>1</v>
      </c>
      <c r="AH58" s="135">
        <v>1</v>
      </c>
      <c r="AI58" s="135">
        <v>1</v>
      </c>
      <c r="AJ58" s="135">
        <v>1</v>
      </c>
      <c r="AK58" s="135">
        <v>1</v>
      </c>
      <c r="AL58" s="135">
        <v>1</v>
      </c>
      <c r="AM58" s="135">
        <v>1</v>
      </c>
      <c r="AN58" s="135">
        <v>1</v>
      </c>
      <c r="AO58" s="135">
        <v>1</v>
      </c>
      <c r="AP58" s="135">
        <v>1</v>
      </c>
      <c r="AQ58" s="135">
        <v>1</v>
      </c>
      <c r="AR58" s="135">
        <v>1</v>
      </c>
      <c r="AS58" s="135">
        <v>1</v>
      </c>
      <c r="AT58" s="135">
        <v>1</v>
      </c>
      <c r="AU58" s="135">
        <v>1</v>
      </c>
      <c r="AV58" s="135">
        <v>1</v>
      </c>
      <c r="AW58" s="135">
        <v>1</v>
      </c>
      <c r="AX58" s="135">
        <v>1</v>
      </c>
      <c r="AY58" s="135">
        <v>1</v>
      </c>
      <c r="AZ58" s="135">
        <v>1</v>
      </c>
      <c r="BA58" s="135">
        <v>1</v>
      </c>
      <c r="BB58" s="135">
        <v>1</v>
      </c>
      <c r="BC58" s="135">
        <v>1</v>
      </c>
      <c r="BD58" s="135">
        <v>1</v>
      </c>
      <c r="BE58" s="135">
        <v>1</v>
      </c>
      <c r="BF58" s="135">
        <v>1</v>
      </c>
      <c r="BG58" s="135">
        <v>1</v>
      </c>
      <c r="BH58" s="135">
        <v>1</v>
      </c>
      <c r="BI58" s="135">
        <v>1</v>
      </c>
      <c r="BJ58" s="135">
        <v>1</v>
      </c>
      <c r="BK58" s="135">
        <v>1</v>
      </c>
      <c r="BL58" s="135">
        <v>1</v>
      </c>
      <c r="BM58" s="135">
        <v>1</v>
      </c>
      <c r="BN58" s="135">
        <v>1</v>
      </c>
      <c r="BO58" s="135">
        <v>1</v>
      </c>
      <c r="BP58" s="135">
        <v>1</v>
      </c>
      <c r="BQ58" s="135">
        <v>1</v>
      </c>
      <c r="BR58" s="135">
        <v>1</v>
      </c>
      <c r="BS58" s="135">
        <v>1</v>
      </c>
      <c r="BT58" s="135">
        <v>1</v>
      </c>
      <c r="BU58" s="135">
        <v>1</v>
      </c>
      <c r="BV58" s="135">
        <v>1</v>
      </c>
      <c r="BW58" s="135">
        <v>1</v>
      </c>
      <c r="BX58" s="135">
        <v>1</v>
      </c>
      <c r="BY58" s="135">
        <v>1</v>
      </c>
      <c r="BZ58" s="135">
        <v>1</v>
      </c>
      <c r="CA58" s="135">
        <v>1</v>
      </c>
      <c r="CB58" s="135">
        <v>1</v>
      </c>
      <c r="CC58" s="135">
        <v>1</v>
      </c>
      <c r="CD58" s="135">
        <v>1</v>
      </c>
      <c r="CE58" s="135">
        <v>1</v>
      </c>
      <c r="CF58" s="135">
        <v>1</v>
      </c>
      <c r="CG58" s="135">
        <v>1</v>
      </c>
      <c r="CH58" s="135">
        <v>1</v>
      </c>
      <c r="CI58" s="135">
        <v>1</v>
      </c>
      <c r="CJ58" s="135">
        <v>1</v>
      </c>
      <c r="CK58" s="135">
        <v>1</v>
      </c>
      <c r="CL58" s="135">
        <v>1</v>
      </c>
      <c r="CM58" s="135">
        <v>1</v>
      </c>
      <c r="CN58" s="135">
        <v>1</v>
      </c>
      <c r="CO58" s="135">
        <v>1</v>
      </c>
      <c r="CP58" s="135">
        <v>1</v>
      </c>
      <c r="CQ58" s="135">
        <v>1</v>
      </c>
      <c r="CR58" s="135">
        <v>1</v>
      </c>
      <c r="CS58" s="135">
        <v>1</v>
      </c>
      <c r="CT58" s="135">
        <v>1</v>
      </c>
      <c r="CU58" s="135">
        <v>1</v>
      </c>
      <c r="CV58" s="135">
        <v>1</v>
      </c>
      <c r="CW58" s="135">
        <v>1</v>
      </c>
      <c r="CX58" s="135">
        <v>1</v>
      </c>
      <c r="CY58" s="135">
        <v>1</v>
      </c>
      <c r="CZ58" s="135">
        <v>1</v>
      </c>
      <c r="DA58" s="135">
        <v>1</v>
      </c>
      <c r="DB58" s="135">
        <v>1</v>
      </c>
      <c r="DC58" s="135">
        <v>1</v>
      </c>
      <c r="DD58" s="135">
        <v>1</v>
      </c>
      <c r="DE58" s="135">
        <v>1</v>
      </c>
      <c r="DF58" s="135">
        <v>1</v>
      </c>
      <c r="DG58" s="135">
        <v>1</v>
      </c>
      <c r="DH58" s="135">
        <v>1</v>
      </c>
      <c r="DI58" s="135">
        <v>1</v>
      </c>
      <c r="DK58" s="523">
        <f t="shared" si="7"/>
        <v>40</v>
      </c>
      <c r="DL58" s="136">
        <v>0.37364224043959998</v>
      </c>
      <c r="DM58" s="147">
        <v>7.9219999999999997</v>
      </c>
      <c r="DN58" s="538">
        <v>-465.52087879999999</v>
      </c>
      <c r="DO58" s="538">
        <v>465.52087879999999</v>
      </c>
      <c r="DP58" s="539">
        <f t="shared" si="5"/>
        <v>8.9674137705503991</v>
      </c>
      <c r="DQ58" s="540">
        <v>0.37364224043959998</v>
      </c>
      <c r="DR58" s="147">
        <v>4.2511330090000001</v>
      </c>
      <c r="DS58" s="538">
        <v>-112.1208788</v>
      </c>
      <c r="DT58" s="538">
        <v>1879.1208790000001</v>
      </c>
      <c r="DU58" s="82">
        <v>1.8424037755102001</v>
      </c>
    </row>
    <row r="59" spans="1:125" ht="7.5" customHeight="1">
      <c r="A59" s="523">
        <f t="shared" si="6"/>
        <v>41</v>
      </c>
      <c r="B59" s="136">
        <v>0.44842156672380001</v>
      </c>
      <c r="C59" s="147">
        <v>7.9219999999999997</v>
      </c>
      <c r="D59" s="538">
        <v>-456.67103059999999</v>
      </c>
      <c r="E59" s="538">
        <v>456.67103059999999</v>
      </c>
      <c r="F59" s="539">
        <f t="shared" si="8"/>
        <v>10.7621176013712</v>
      </c>
      <c r="G59" s="540">
        <v>0.44842156672380001</v>
      </c>
      <c r="H59" s="147">
        <v>4.185382529</v>
      </c>
      <c r="I59" s="538">
        <v>-103.2710306</v>
      </c>
      <c r="J59" s="538">
        <v>1870.271031</v>
      </c>
      <c r="K59" s="82">
        <v>1.88964489795918</v>
      </c>
      <c r="L59" s="71">
        <v>57</v>
      </c>
      <c r="M59" s="135">
        <v>0</v>
      </c>
      <c r="N59" s="135">
        <v>1</v>
      </c>
      <c r="O59" s="135">
        <v>1</v>
      </c>
      <c r="P59" s="135">
        <v>1</v>
      </c>
      <c r="Q59" s="135">
        <v>1</v>
      </c>
      <c r="R59" s="135">
        <v>1</v>
      </c>
      <c r="S59" s="135">
        <v>1</v>
      </c>
      <c r="T59" s="135">
        <v>1</v>
      </c>
      <c r="U59" s="135">
        <v>1</v>
      </c>
      <c r="V59" s="135">
        <v>1</v>
      </c>
      <c r="W59" s="135">
        <v>1</v>
      </c>
      <c r="X59" s="135">
        <v>1</v>
      </c>
      <c r="Y59" s="135">
        <v>1</v>
      </c>
      <c r="Z59" s="135">
        <v>1</v>
      </c>
      <c r="AA59" s="135">
        <v>1</v>
      </c>
      <c r="AB59" s="135">
        <v>1</v>
      </c>
      <c r="AC59" s="135">
        <v>1</v>
      </c>
      <c r="AD59" s="135">
        <v>1</v>
      </c>
      <c r="AE59" s="135">
        <v>1</v>
      </c>
      <c r="AF59" s="135">
        <v>1</v>
      </c>
      <c r="AG59" s="135">
        <v>1</v>
      </c>
      <c r="AH59" s="135">
        <v>1</v>
      </c>
      <c r="AI59" s="135">
        <v>1</v>
      </c>
      <c r="AJ59" s="135">
        <v>1</v>
      </c>
      <c r="AK59" s="135">
        <v>1</v>
      </c>
      <c r="AL59" s="135">
        <v>1</v>
      </c>
      <c r="AM59" s="135">
        <v>1</v>
      </c>
      <c r="AN59" s="135">
        <v>1</v>
      </c>
      <c r="AO59" s="135">
        <v>1</v>
      </c>
      <c r="AP59" s="135">
        <v>1</v>
      </c>
      <c r="AQ59" s="135">
        <v>1</v>
      </c>
      <c r="AR59" s="135">
        <v>1</v>
      </c>
      <c r="AS59" s="135">
        <v>1</v>
      </c>
      <c r="AT59" s="135">
        <v>1</v>
      </c>
      <c r="AU59" s="135">
        <v>1</v>
      </c>
      <c r="AV59" s="135">
        <v>1</v>
      </c>
      <c r="AW59" s="135">
        <v>1</v>
      </c>
      <c r="AX59" s="135">
        <v>1</v>
      </c>
      <c r="AY59" s="135">
        <v>1</v>
      </c>
      <c r="AZ59" s="135">
        <v>1</v>
      </c>
      <c r="BA59" s="135">
        <v>1</v>
      </c>
      <c r="BB59" s="135">
        <v>1</v>
      </c>
      <c r="BC59" s="135">
        <v>1</v>
      </c>
      <c r="BD59" s="135">
        <v>1</v>
      </c>
      <c r="BE59" s="135">
        <v>1</v>
      </c>
      <c r="BF59" s="135">
        <v>1</v>
      </c>
      <c r="BG59" s="135">
        <v>1</v>
      </c>
      <c r="BH59" s="135">
        <v>1</v>
      </c>
      <c r="BI59" s="135">
        <v>1</v>
      </c>
      <c r="BJ59" s="135">
        <v>1</v>
      </c>
      <c r="BK59" s="135">
        <v>1</v>
      </c>
      <c r="BL59" s="135">
        <v>1</v>
      </c>
      <c r="BM59" s="135">
        <v>1</v>
      </c>
      <c r="BN59" s="135">
        <v>1</v>
      </c>
      <c r="BO59" s="135">
        <v>1</v>
      </c>
      <c r="BP59" s="135">
        <v>1</v>
      </c>
      <c r="BQ59" s="135">
        <v>1</v>
      </c>
      <c r="BR59" s="135">
        <v>1</v>
      </c>
      <c r="BS59" s="135">
        <v>1</v>
      </c>
      <c r="BT59" s="135">
        <v>1</v>
      </c>
      <c r="BU59" s="135">
        <v>1</v>
      </c>
      <c r="BV59" s="135">
        <v>1</v>
      </c>
      <c r="BW59" s="135">
        <v>1</v>
      </c>
      <c r="BX59" s="135">
        <v>1</v>
      </c>
      <c r="BY59" s="135">
        <v>1</v>
      </c>
      <c r="BZ59" s="135">
        <v>1</v>
      </c>
      <c r="CA59" s="135">
        <v>1</v>
      </c>
      <c r="CB59" s="135">
        <v>1</v>
      </c>
      <c r="CC59" s="135">
        <v>1</v>
      </c>
      <c r="CD59" s="135">
        <v>1</v>
      </c>
      <c r="CE59" s="135">
        <v>1</v>
      </c>
      <c r="CF59" s="135">
        <v>1</v>
      </c>
      <c r="CG59" s="135">
        <v>1</v>
      </c>
      <c r="CH59" s="135">
        <v>1</v>
      </c>
      <c r="CI59" s="135">
        <v>1</v>
      </c>
      <c r="CJ59" s="135">
        <v>1</v>
      </c>
      <c r="CK59" s="135">
        <v>1</v>
      </c>
      <c r="CL59" s="135">
        <v>1</v>
      </c>
      <c r="CM59" s="135">
        <v>1</v>
      </c>
      <c r="CN59" s="135">
        <v>1</v>
      </c>
      <c r="CO59" s="135">
        <v>1</v>
      </c>
      <c r="CP59" s="135">
        <v>1</v>
      </c>
      <c r="CQ59" s="135">
        <v>1</v>
      </c>
      <c r="CR59" s="135">
        <v>1</v>
      </c>
      <c r="CS59" s="135">
        <v>1</v>
      </c>
      <c r="CT59" s="135">
        <v>1</v>
      </c>
      <c r="CU59" s="135">
        <v>1</v>
      </c>
      <c r="CV59" s="135">
        <v>1</v>
      </c>
      <c r="CW59" s="135">
        <v>1</v>
      </c>
      <c r="CX59" s="135">
        <v>1</v>
      </c>
      <c r="CY59" s="135">
        <v>1</v>
      </c>
      <c r="CZ59" s="135">
        <v>1</v>
      </c>
      <c r="DA59" s="135">
        <v>1</v>
      </c>
      <c r="DB59" s="135">
        <v>1</v>
      </c>
      <c r="DC59" s="135">
        <v>1</v>
      </c>
      <c r="DD59" s="135">
        <v>1</v>
      </c>
      <c r="DE59" s="135">
        <v>1</v>
      </c>
      <c r="DF59" s="135">
        <v>1</v>
      </c>
      <c r="DG59" s="135">
        <v>1</v>
      </c>
      <c r="DH59" s="135">
        <v>1</v>
      </c>
      <c r="DI59" s="135">
        <v>0</v>
      </c>
      <c r="DK59" s="523">
        <f t="shared" si="7"/>
        <v>41</v>
      </c>
      <c r="DL59" s="136">
        <v>0.44842156672380001</v>
      </c>
      <c r="DM59" s="147">
        <v>7.9219999999999997</v>
      </c>
      <c r="DN59" s="538">
        <v>-456.67103059999999</v>
      </c>
      <c r="DO59" s="538">
        <v>456.67103059999999</v>
      </c>
      <c r="DP59" s="539">
        <f t="shared" si="5"/>
        <v>10.7621176013712</v>
      </c>
      <c r="DQ59" s="540">
        <v>0.44842156672380001</v>
      </c>
      <c r="DR59" s="147">
        <v>4.185382529</v>
      </c>
      <c r="DS59" s="538">
        <v>-103.2710306</v>
      </c>
      <c r="DT59" s="538">
        <v>1870.271031</v>
      </c>
      <c r="DU59" s="82">
        <v>1.88964489795918</v>
      </c>
    </row>
    <row r="60" spans="1:125" ht="7.5" customHeight="1">
      <c r="A60" s="523">
        <f t="shared" si="6"/>
        <v>42</v>
      </c>
      <c r="B60" s="136">
        <v>0.53815675826480003</v>
      </c>
      <c r="C60" s="147">
        <v>7.9219999999999997</v>
      </c>
      <c r="D60" s="538">
        <v>-447.69165750000002</v>
      </c>
      <c r="E60" s="538">
        <v>447.69165750000002</v>
      </c>
      <c r="F60" s="539">
        <f t="shared" si="8"/>
        <v>12.9157621983552</v>
      </c>
      <c r="G60" s="540">
        <v>0.53815675826480003</v>
      </c>
      <c r="H60" s="147">
        <v>4.1158825480000001</v>
      </c>
      <c r="I60" s="538">
        <v>-94.291657520000001</v>
      </c>
      <c r="J60" s="538">
        <v>1861.2916580000001</v>
      </c>
      <c r="K60" s="82">
        <v>1.9368860204081599</v>
      </c>
      <c r="L60" s="71">
        <v>58</v>
      </c>
      <c r="M60" s="135">
        <v>0</v>
      </c>
      <c r="N60" s="135">
        <v>1</v>
      </c>
      <c r="O60" s="135">
        <v>1</v>
      </c>
      <c r="P60" s="135">
        <v>1</v>
      </c>
      <c r="Q60" s="135">
        <v>1</v>
      </c>
      <c r="R60" s="135">
        <v>1</v>
      </c>
      <c r="S60" s="135">
        <v>1</v>
      </c>
      <c r="T60" s="135">
        <v>1</v>
      </c>
      <c r="U60" s="135">
        <v>1</v>
      </c>
      <c r="V60" s="135">
        <v>1</v>
      </c>
      <c r="W60" s="135">
        <v>1</v>
      </c>
      <c r="X60" s="135">
        <v>1</v>
      </c>
      <c r="Y60" s="135">
        <v>1</v>
      </c>
      <c r="Z60" s="135">
        <v>1</v>
      </c>
      <c r="AA60" s="135">
        <v>1</v>
      </c>
      <c r="AB60" s="135">
        <v>1</v>
      </c>
      <c r="AC60" s="135">
        <v>1</v>
      </c>
      <c r="AD60" s="135">
        <v>1</v>
      </c>
      <c r="AE60" s="135">
        <v>1</v>
      </c>
      <c r="AF60" s="135">
        <v>1</v>
      </c>
      <c r="AG60" s="135">
        <v>1</v>
      </c>
      <c r="AH60" s="135">
        <v>1</v>
      </c>
      <c r="AI60" s="135">
        <v>1</v>
      </c>
      <c r="AJ60" s="135">
        <v>1</v>
      </c>
      <c r="AK60" s="135">
        <v>1</v>
      </c>
      <c r="AL60" s="135">
        <v>1</v>
      </c>
      <c r="AM60" s="135">
        <v>1</v>
      </c>
      <c r="AN60" s="135">
        <v>1</v>
      </c>
      <c r="AO60" s="135">
        <v>1</v>
      </c>
      <c r="AP60" s="135">
        <v>1</v>
      </c>
      <c r="AQ60" s="135">
        <v>1</v>
      </c>
      <c r="AR60" s="135">
        <v>1</v>
      </c>
      <c r="AS60" s="135">
        <v>1</v>
      </c>
      <c r="AT60" s="135">
        <v>1</v>
      </c>
      <c r="AU60" s="135">
        <v>1</v>
      </c>
      <c r="AV60" s="135">
        <v>1</v>
      </c>
      <c r="AW60" s="135">
        <v>1</v>
      </c>
      <c r="AX60" s="135">
        <v>1</v>
      </c>
      <c r="AY60" s="135">
        <v>1</v>
      </c>
      <c r="AZ60" s="135">
        <v>1</v>
      </c>
      <c r="BA60" s="135">
        <v>1</v>
      </c>
      <c r="BB60" s="135">
        <v>1</v>
      </c>
      <c r="BC60" s="135">
        <v>1</v>
      </c>
      <c r="BD60" s="135">
        <v>1</v>
      </c>
      <c r="BE60" s="135">
        <v>1</v>
      </c>
      <c r="BF60" s="135">
        <v>1</v>
      </c>
      <c r="BG60" s="135">
        <v>1</v>
      </c>
      <c r="BH60" s="135">
        <v>1</v>
      </c>
      <c r="BI60" s="135">
        <v>1</v>
      </c>
      <c r="BJ60" s="135">
        <v>1</v>
      </c>
      <c r="BK60" s="135">
        <v>1</v>
      </c>
      <c r="BL60" s="135">
        <v>1</v>
      </c>
      <c r="BM60" s="135">
        <v>1</v>
      </c>
      <c r="BN60" s="135">
        <v>1</v>
      </c>
      <c r="BO60" s="135">
        <v>1</v>
      </c>
      <c r="BP60" s="135">
        <v>1</v>
      </c>
      <c r="BQ60" s="135">
        <v>1</v>
      </c>
      <c r="BR60" s="135">
        <v>1</v>
      </c>
      <c r="BS60" s="135">
        <v>1</v>
      </c>
      <c r="BT60" s="135">
        <v>1</v>
      </c>
      <c r="BU60" s="135">
        <v>1</v>
      </c>
      <c r="BV60" s="135">
        <v>1</v>
      </c>
      <c r="BW60" s="135">
        <v>1</v>
      </c>
      <c r="BX60" s="135">
        <v>1</v>
      </c>
      <c r="BY60" s="135">
        <v>1</v>
      </c>
      <c r="BZ60" s="135">
        <v>1</v>
      </c>
      <c r="CA60" s="135">
        <v>1</v>
      </c>
      <c r="CB60" s="135">
        <v>1</v>
      </c>
      <c r="CC60" s="135">
        <v>1</v>
      </c>
      <c r="CD60" s="135">
        <v>1</v>
      </c>
      <c r="CE60" s="135">
        <v>1</v>
      </c>
      <c r="CF60" s="135">
        <v>1</v>
      </c>
      <c r="CG60" s="135">
        <v>1</v>
      </c>
      <c r="CH60" s="135">
        <v>1</v>
      </c>
      <c r="CI60" s="135">
        <v>1</v>
      </c>
      <c r="CJ60" s="135">
        <v>1</v>
      </c>
      <c r="CK60" s="135">
        <v>1</v>
      </c>
      <c r="CL60" s="135">
        <v>1</v>
      </c>
      <c r="CM60" s="135">
        <v>1</v>
      </c>
      <c r="CN60" s="135">
        <v>1</v>
      </c>
      <c r="CO60" s="135">
        <v>1</v>
      </c>
      <c r="CP60" s="135">
        <v>1</v>
      </c>
      <c r="CQ60" s="135">
        <v>1</v>
      </c>
      <c r="CR60" s="135">
        <v>1</v>
      </c>
      <c r="CS60" s="135">
        <v>1</v>
      </c>
      <c r="CT60" s="135">
        <v>1</v>
      </c>
      <c r="CU60" s="135">
        <v>1</v>
      </c>
      <c r="CV60" s="135">
        <v>1</v>
      </c>
      <c r="CW60" s="135">
        <v>1</v>
      </c>
      <c r="CX60" s="135">
        <v>1</v>
      </c>
      <c r="CY60" s="135">
        <v>1</v>
      </c>
      <c r="CZ60" s="135">
        <v>1</v>
      </c>
      <c r="DA60" s="135">
        <v>1</v>
      </c>
      <c r="DB60" s="135">
        <v>1</v>
      </c>
      <c r="DC60" s="135">
        <v>1</v>
      </c>
      <c r="DD60" s="135">
        <v>1</v>
      </c>
      <c r="DE60" s="135">
        <v>1</v>
      </c>
      <c r="DF60" s="135">
        <v>1</v>
      </c>
      <c r="DG60" s="135">
        <v>1</v>
      </c>
      <c r="DH60" s="135">
        <v>1</v>
      </c>
      <c r="DI60" s="135">
        <v>0</v>
      </c>
      <c r="DK60" s="523">
        <f t="shared" si="7"/>
        <v>42</v>
      </c>
      <c r="DL60" s="136">
        <v>0.53815675826480003</v>
      </c>
      <c r="DM60" s="147">
        <v>7.9219999999999997</v>
      </c>
      <c r="DN60" s="538">
        <v>-447.69165750000002</v>
      </c>
      <c r="DO60" s="538">
        <v>447.69165750000002</v>
      </c>
      <c r="DP60" s="539">
        <f t="shared" si="5"/>
        <v>12.9157621983552</v>
      </c>
      <c r="DQ60" s="540">
        <v>0.53815675826480003</v>
      </c>
      <c r="DR60" s="147">
        <v>4.1158825480000001</v>
      </c>
      <c r="DS60" s="538">
        <v>-94.291657520000001</v>
      </c>
      <c r="DT60" s="538">
        <v>1861.2916580000001</v>
      </c>
      <c r="DU60" s="82">
        <v>1.9368860204081599</v>
      </c>
    </row>
    <row r="61" spans="1:125" ht="7.5" customHeight="1">
      <c r="A61" s="523">
        <f t="shared" si="6"/>
        <v>43</v>
      </c>
      <c r="B61" s="136">
        <v>0.64583898811399998</v>
      </c>
      <c r="C61" s="147">
        <v>7.9219999999999997</v>
      </c>
      <c r="D61" s="538">
        <v>-438.76923779999998</v>
      </c>
      <c r="E61" s="538">
        <v>438.76923779999998</v>
      </c>
      <c r="F61" s="539">
        <f t="shared" si="8"/>
        <v>15.500135714736</v>
      </c>
      <c r="G61" s="540">
        <v>0.64583898811399998</v>
      </c>
      <c r="H61" s="147">
        <v>4.0435772459999999</v>
      </c>
      <c r="I61" s="538">
        <v>-85.369237810000001</v>
      </c>
      <c r="J61" s="538">
        <v>1852.369238</v>
      </c>
      <c r="K61" s="82">
        <v>1.9841271428571401</v>
      </c>
      <c r="L61" s="71">
        <v>59</v>
      </c>
      <c r="M61" s="135">
        <v>0</v>
      </c>
      <c r="N61" s="135">
        <v>1</v>
      </c>
      <c r="O61" s="135">
        <v>1</v>
      </c>
      <c r="P61" s="135">
        <v>1</v>
      </c>
      <c r="Q61" s="135">
        <v>1</v>
      </c>
      <c r="R61" s="135">
        <v>1</v>
      </c>
      <c r="S61" s="135">
        <v>1</v>
      </c>
      <c r="T61" s="135">
        <v>1</v>
      </c>
      <c r="U61" s="135">
        <v>1</v>
      </c>
      <c r="V61" s="135">
        <v>1</v>
      </c>
      <c r="W61" s="135">
        <v>1</v>
      </c>
      <c r="X61" s="135">
        <v>1</v>
      </c>
      <c r="Y61" s="135">
        <v>1</v>
      </c>
      <c r="Z61" s="135">
        <v>1</v>
      </c>
      <c r="AA61" s="135">
        <v>1</v>
      </c>
      <c r="AB61" s="135">
        <v>1</v>
      </c>
      <c r="AC61" s="135">
        <v>1</v>
      </c>
      <c r="AD61" s="135">
        <v>1</v>
      </c>
      <c r="AE61" s="135">
        <v>1</v>
      </c>
      <c r="AF61" s="135">
        <v>1</v>
      </c>
      <c r="AG61" s="135">
        <v>1</v>
      </c>
      <c r="AH61" s="135">
        <v>1</v>
      </c>
      <c r="AI61" s="135">
        <v>1</v>
      </c>
      <c r="AJ61" s="135">
        <v>1</v>
      </c>
      <c r="AK61" s="135">
        <v>1</v>
      </c>
      <c r="AL61" s="135">
        <v>1</v>
      </c>
      <c r="AM61" s="135">
        <v>1</v>
      </c>
      <c r="AN61" s="135">
        <v>1</v>
      </c>
      <c r="AO61" s="135">
        <v>1</v>
      </c>
      <c r="AP61" s="135">
        <v>1</v>
      </c>
      <c r="AQ61" s="135">
        <v>1</v>
      </c>
      <c r="AR61" s="135">
        <v>1</v>
      </c>
      <c r="AS61" s="135">
        <v>1</v>
      </c>
      <c r="AT61" s="135">
        <v>1</v>
      </c>
      <c r="AU61" s="135">
        <v>1</v>
      </c>
      <c r="AV61" s="135">
        <v>1</v>
      </c>
      <c r="AW61" s="135">
        <v>1</v>
      </c>
      <c r="AX61" s="135">
        <v>1</v>
      </c>
      <c r="AY61" s="135">
        <v>1</v>
      </c>
      <c r="AZ61" s="135">
        <v>1</v>
      </c>
      <c r="BA61" s="135">
        <v>1</v>
      </c>
      <c r="BB61" s="135">
        <v>1</v>
      </c>
      <c r="BC61" s="135">
        <v>1</v>
      </c>
      <c r="BD61" s="135">
        <v>1</v>
      </c>
      <c r="BE61" s="135">
        <v>1</v>
      </c>
      <c r="BF61" s="135">
        <v>1</v>
      </c>
      <c r="BG61" s="135">
        <v>1</v>
      </c>
      <c r="BH61" s="135">
        <v>1</v>
      </c>
      <c r="BI61" s="135">
        <v>1</v>
      </c>
      <c r="BJ61" s="135">
        <v>1</v>
      </c>
      <c r="BK61" s="135">
        <v>1</v>
      </c>
      <c r="BL61" s="135">
        <v>1</v>
      </c>
      <c r="BM61" s="135">
        <v>1</v>
      </c>
      <c r="BN61" s="135">
        <v>1</v>
      </c>
      <c r="BO61" s="135">
        <v>1</v>
      </c>
      <c r="BP61" s="135">
        <v>1</v>
      </c>
      <c r="BQ61" s="135">
        <v>1</v>
      </c>
      <c r="BR61" s="135">
        <v>1</v>
      </c>
      <c r="BS61" s="135">
        <v>1</v>
      </c>
      <c r="BT61" s="135">
        <v>1</v>
      </c>
      <c r="BU61" s="135">
        <v>1</v>
      </c>
      <c r="BV61" s="135">
        <v>1</v>
      </c>
      <c r="BW61" s="135">
        <v>1</v>
      </c>
      <c r="BX61" s="135">
        <v>1</v>
      </c>
      <c r="BY61" s="135">
        <v>1</v>
      </c>
      <c r="BZ61" s="135">
        <v>1</v>
      </c>
      <c r="CA61" s="135">
        <v>1</v>
      </c>
      <c r="CB61" s="135">
        <v>1</v>
      </c>
      <c r="CC61" s="135">
        <v>1</v>
      </c>
      <c r="CD61" s="135">
        <v>1</v>
      </c>
      <c r="CE61" s="135">
        <v>1</v>
      </c>
      <c r="CF61" s="135">
        <v>1</v>
      </c>
      <c r="CG61" s="135">
        <v>1</v>
      </c>
      <c r="CH61" s="135">
        <v>1</v>
      </c>
      <c r="CI61" s="135">
        <v>1</v>
      </c>
      <c r="CJ61" s="135">
        <v>1</v>
      </c>
      <c r="CK61" s="135">
        <v>1</v>
      </c>
      <c r="CL61" s="135">
        <v>1</v>
      </c>
      <c r="CM61" s="135">
        <v>1</v>
      </c>
      <c r="CN61" s="135">
        <v>1</v>
      </c>
      <c r="CO61" s="135">
        <v>1</v>
      </c>
      <c r="CP61" s="135">
        <v>1</v>
      </c>
      <c r="CQ61" s="135">
        <v>1</v>
      </c>
      <c r="CR61" s="135">
        <v>1</v>
      </c>
      <c r="CS61" s="135">
        <v>1</v>
      </c>
      <c r="CT61" s="135">
        <v>1</v>
      </c>
      <c r="CU61" s="135">
        <v>1</v>
      </c>
      <c r="CV61" s="135">
        <v>1</v>
      </c>
      <c r="CW61" s="135">
        <v>1</v>
      </c>
      <c r="CX61" s="135">
        <v>1</v>
      </c>
      <c r="CY61" s="135">
        <v>1</v>
      </c>
      <c r="CZ61" s="135">
        <v>1</v>
      </c>
      <c r="DA61" s="135">
        <v>1</v>
      </c>
      <c r="DB61" s="135">
        <v>1</v>
      </c>
      <c r="DC61" s="135">
        <v>1</v>
      </c>
      <c r="DD61" s="135">
        <v>1</v>
      </c>
      <c r="DE61" s="135">
        <v>1</v>
      </c>
      <c r="DF61" s="135">
        <v>1</v>
      </c>
      <c r="DG61" s="135">
        <v>1</v>
      </c>
      <c r="DH61" s="135">
        <v>1</v>
      </c>
      <c r="DI61" s="135">
        <v>0</v>
      </c>
      <c r="DK61" s="523">
        <f t="shared" si="7"/>
        <v>43</v>
      </c>
      <c r="DL61" s="136">
        <v>0.64583898811399998</v>
      </c>
      <c r="DM61" s="147">
        <v>7.9219999999999997</v>
      </c>
      <c r="DN61" s="538">
        <v>-438.76923779999998</v>
      </c>
      <c r="DO61" s="538">
        <v>438.76923779999998</v>
      </c>
      <c r="DP61" s="539">
        <f t="shared" si="5"/>
        <v>15.500135714736</v>
      </c>
      <c r="DQ61" s="540">
        <v>0.64583898811399998</v>
      </c>
      <c r="DR61" s="147">
        <v>4.0435772459999999</v>
      </c>
      <c r="DS61" s="538">
        <v>-85.369237810000001</v>
      </c>
      <c r="DT61" s="538">
        <v>1852.369238</v>
      </c>
      <c r="DU61" s="82">
        <v>1.9841271428571401</v>
      </c>
    </row>
    <row r="62" spans="1:125" ht="7.5" customHeight="1">
      <c r="A62" s="523">
        <f t="shared" si="6"/>
        <v>44</v>
      </c>
      <c r="B62" s="136">
        <v>0.77505766393300002</v>
      </c>
      <c r="C62" s="147">
        <v>7.9219999999999997</v>
      </c>
      <c r="D62" s="538">
        <v>-430.08492769999998</v>
      </c>
      <c r="E62" s="538">
        <v>430.08492769999998</v>
      </c>
      <c r="F62" s="539">
        <f t="shared" si="8"/>
        <v>18.601383934392</v>
      </c>
      <c r="G62" s="540">
        <v>0.77505766393300002</v>
      </c>
      <c r="H62" s="147">
        <v>3.9695502359999999</v>
      </c>
      <c r="I62" s="538">
        <v>-76.684927680000001</v>
      </c>
      <c r="J62" s="538">
        <v>1843.6849279999999</v>
      </c>
      <c r="K62" s="82">
        <v>2.0313682653061198</v>
      </c>
      <c r="L62" s="71">
        <v>60</v>
      </c>
      <c r="M62" s="135">
        <v>0</v>
      </c>
      <c r="N62" s="135">
        <v>1</v>
      </c>
      <c r="O62" s="135">
        <v>1</v>
      </c>
      <c r="P62" s="135">
        <v>1</v>
      </c>
      <c r="Q62" s="135">
        <v>1</v>
      </c>
      <c r="R62" s="135">
        <v>1</v>
      </c>
      <c r="S62" s="135">
        <v>1</v>
      </c>
      <c r="T62" s="135">
        <v>1</v>
      </c>
      <c r="U62" s="135">
        <v>1</v>
      </c>
      <c r="V62" s="135">
        <v>1</v>
      </c>
      <c r="W62" s="135">
        <v>1</v>
      </c>
      <c r="X62" s="135">
        <v>1</v>
      </c>
      <c r="Y62" s="135">
        <v>1</v>
      </c>
      <c r="Z62" s="135">
        <v>1</v>
      </c>
      <c r="AA62" s="135">
        <v>1</v>
      </c>
      <c r="AB62" s="135">
        <v>1</v>
      </c>
      <c r="AC62" s="135">
        <v>1</v>
      </c>
      <c r="AD62" s="135">
        <v>1</v>
      </c>
      <c r="AE62" s="135">
        <v>1</v>
      </c>
      <c r="AF62" s="135">
        <v>1</v>
      </c>
      <c r="AG62" s="135">
        <v>1</v>
      </c>
      <c r="AH62" s="135">
        <v>1</v>
      </c>
      <c r="AI62" s="135">
        <v>1</v>
      </c>
      <c r="AJ62" s="135">
        <v>1</v>
      </c>
      <c r="AK62" s="135">
        <v>1</v>
      </c>
      <c r="AL62" s="135">
        <v>1</v>
      </c>
      <c r="AM62" s="135">
        <v>1</v>
      </c>
      <c r="AN62" s="135">
        <v>1</v>
      </c>
      <c r="AO62" s="135">
        <v>1</v>
      </c>
      <c r="AP62" s="135">
        <v>1</v>
      </c>
      <c r="AQ62" s="135">
        <v>1</v>
      </c>
      <c r="AR62" s="135">
        <v>1</v>
      </c>
      <c r="AS62" s="135">
        <v>1</v>
      </c>
      <c r="AT62" s="135">
        <v>1</v>
      </c>
      <c r="AU62" s="135">
        <v>1</v>
      </c>
      <c r="AV62" s="135">
        <v>1</v>
      </c>
      <c r="AW62" s="135">
        <v>1</v>
      </c>
      <c r="AX62" s="135">
        <v>1</v>
      </c>
      <c r="AY62" s="135">
        <v>1</v>
      </c>
      <c r="AZ62" s="135">
        <v>1</v>
      </c>
      <c r="BA62" s="135">
        <v>1</v>
      </c>
      <c r="BB62" s="135">
        <v>1</v>
      </c>
      <c r="BC62" s="135">
        <v>1</v>
      </c>
      <c r="BD62" s="135">
        <v>1</v>
      </c>
      <c r="BE62" s="135">
        <v>1</v>
      </c>
      <c r="BF62" s="135">
        <v>1</v>
      </c>
      <c r="BG62" s="135">
        <v>1</v>
      </c>
      <c r="BH62" s="135">
        <v>1</v>
      </c>
      <c r="BI62" s="135">
        <v>1</v>
      </c>
      <c r="BJ62" s="135">
        <v>1</v>
      </c>
      <c r="BK62" s="135">
        <v>1</v>
      </c>
      <c r="BL62" s="135">
        <v>1</v>
      </c>
      <c r="BM62" s="135">
        <v>1</v>
      </c>
      <c r="BN62" s="135">
        <v>1</v>
      </c>
      <c r="BO62" s="135">
        <v>1</v>
      </c>
      <c r="BP62" s="135">
        <v>1</v>
      </c>
      <c r="BQ62" s="135">
        <v>1</v>
      </c>
      <c r="BR62" s="135">
        <v>1</v>
      </c>
      <c r="BS62" s="135">
        <v>1</v>
      </c>
      <c r="BT62" s="135">
        <v>1</v>
      </c>
      <c r="BU62" s="135">
        <v>1</v>
      </c>
      <c r="BV62" s="135">
        <v>1</v>
      </c>
      <c r="BW62" s="135">
        <v>1</v>
      </c>
      <c r="BX62" s="135">
        <v>1</v>
      </c>
      <c r="BY62" s="135">
        <v>1</v>
      </c>
      <c r="BZ62" s="135">
        <v>1</v>
      </c>
      <c r="CA62" s="135">
        <v>1</v>
      </c>
      <c r="CB62" s="135">
        <v>1</v>
      </c>
      <c r="CC62" s="135">
        <v>1</v>
      </c>
      <c r="CD62" s="135">
        <v>1</v>
      </c>
      <c r="CE62" s="135">
        <v>1</v>
      </c>
      <c r="CF62" s="135">
        <v>1</v>
      </c>
      <c r="CG62" s="135">
        <v>1</v>
      </c>
      <c r="CH62" s="135">
        <v>1</v>
      </c>
      <c r="CI62" s="135">
        <v>1</v>
      </c>
      <c r="CJ62" s="135">
        <v>1</v>
      </c>
      <c r="CK62" s="135">
        <v>1</v>
      </c>
      <c r="CL62" s="135">
        <v>1</v>
      </c>
      <c r="CM62" s="135">
        <v>1</v>
      </c>
      <c r="CN62" s="135">
        <v>1</v>
      </c>
      <c r="CO62" s="135">
        <v>1</v>
      </c>
      <c r="CP62" s="135">
        <v>1</v>
      </c>
      <c r="CQ62" s="135">
        <v>1</v>
      </c>
      <c r="CR62" s="135">
        <v>1</v>
      </c>
      <c r="CS62" s="135">
        <v>1</v>
      </c>
      <c r="CT62" s="135">
        <v>1</v>
      </c>
      <c r="CU62" s="135">
        <v>1</v>
      </c>
      <c r="CV62" s="135">
        <v>1</v>
      </c>
      <c r="CW62" s="135">
        <v>1</v>
      </c>
      <c r="CX62" s="135">
        <v>1</v>
      </c>
      <c r="CY62" s="135">
        <v>1</v>
      </c>
      <c r="CZ62" s="135">
        <v>1</v>
      </c>
      <c r="DA62" s="135">
        <v>1</v>
      </c>
      <c r="DB62" s="135">
        <v>1</v>
      </c>
      <c r="DC62" s="135">
        <v>1</v>
      </c>
      <c r="DD62" s="135">
        <v>1</v>
      </c>
      <c r="DE62" s="135">
        <v>1</v>
      </c>
      <c r="DF62" s="135">
        <v>1</v>
      </c>
      <c r="DG62" s="135">
        <v>1</v>
      </c>
      <c r="DH62" s="135">
        <v>1</v>
      </c>
      <c r="DI62" s="135">
        <v>0</v>
      </c>
      <c r="DK62" s="523">
        <f t="shared" si="7"/>
        <v>44</v>
      </c>
      <c r="DL62" s="136">
        <v>0.77505766393300002</v>
      </c>
      <c r="DM62" s="147">
        <v>7.9219999999999997</v>
      </c>
      <c r="DN62" s="538">
        <v>-430.08492769999998</v>
      </c>
      <c r="DO62" s="538">
        <v>430.08492769999998</v>
      </c>
      <c r="DP62" s="539">
        <f t="shared" si="5"/>
        <v>18.601383934392</v>
      </c>
      <c r="DQ62" s="540">
        <v>0.77505766393300002</v>
      </c>
      <c r="DR62" s="147">
        <v>3.9695502359999999</v>
      </c>
      <c r="DS62" s="538">
        <v>-76.684927680000001</v>
      </c>
      <c r="DT62" s="538">
        <v>1843.6849279999999</v>
      </c>
      <c r="DU62" s="82">
        <v>2.0313682653061198</v>
      </c>
    </row>
    <row r="63" spans="1:125" ht="7.5" customHeight="1">
      <c r="A63" s="523">
        <f t="shared" si="6"/>
        <v>45</v>
      </c>
      <c r="B63" s="136">
        <v>0.93012007491589999</v>
      </c>
      <c r="C63" s="147">
        <v>7.9219999999999997</v>
      </c>
      <c r="D63" s="538">
        <v>-421.7938001</v>
      </c>
      <c r="E63" s="538">
        <v>421.7938001</v>
      </c>
      <c r="F63" s="539">
        <f t="shared" si="8"/>
        <v>22.322881797981601</v>
      </c>
      <c r="G63" s="540">
        <v>0.93012007491589999</v>
      </c>
      <c r="H63" s="147">
        <v>3.894927311</v>
      </c>
      <c r="I63" s="538">
        <v>-68.393800139999996</v>
      </c>
      <c r="J63" s="538">
        <v>1835.3938000000001</v>
      </c>
      <c r="K63" s="82">
        <v>2.0786093877551002</v>
      </c>
      <c r="L63" s="71">
        <v>61</v>
      </c>
      <c r="M63" s="135">
        <v>0</v>
      </c>
      <c r="N63" s="135">
        <v>1</v>
      </c>
      <c r="O63" s="135">
        <v>1</v>
      </c>
      <c r="P63" s="135">
        <v>1</v>
      </c>
      <c r="Q63" s="135">
        <v>1</v>
      </c>
      <c r="R63" s="135">
        <v>1</v>
      </c>
      <c r="S63" s="135">
        <v>1</v>
      </c>
      <c r="T63" s="135">
        <v>1</v>
      </c>
      <c r="U63" s="135">
        <v>1</v>
      </c>
      <c r="V63" s="135">
        <v>1</v>
      </c>
      <c r="W63" s="135">
        <v>1</v>
      </c>
      <c r="X63" s="135">
        <v>1</v>
      </c>
      <c r="Y63" s="135">
        <v>1</v>
      </c>
      <c r="Z63" s="135">
        <v>1</v>
      </c>
      <c r="AA63" s="135">
        <v>1</v>
      </c>
      <c r="AB63" s="135">
        <v>1</v>
      </c>
      <c r="AC63" s="135">
        <v>1</v>
      </c>
      <c r="AD63" s="135">
        <v>1</v>
      </c>
      <c r="AE63" s="135">
        <v>1</v>
      </c>
      <c r="AF63" s="135">
        <v>1</v>
      </c>
      <c r="AG63" s="135">
        <v>1</v>
      </c>
      <c r="AH63" s="135">
        <v>1</v>
      </c>
      <c r="AI63" s="135">
        <v>1</v>
      </c>
      <c r="AJ63" s="135">
        <v>1</v>
      </c>
      <c r="AK63" s="135">
        <v>1</v>
      </c>
      <c r="AL63" s="135">
        <v>1</v>
      </c>
      <c r="AM63" s="135">
        <v>1</v>
      </c>
      <c r="AN63" s="135">
        <v>1</v>
      </c>
      <c r="AO63" s="135">
        <v>1</v>
      </c>
      <c r="AP63" s="135">
        <v>1</v>
      </c>
      <c r="AQ63" s="135">
        <v>1</v>
      </c>
      <c r="AR63" s="135">
        <v>1</v>
      </c>
      <c r="AS63" s="135">
        <v>1</v>
      </c>
      <c r="AT63" s="135">
        <v>1</v>
      </c>
      <c r="AU63" s="135">
        <v>1</v>
      </c>
      <c r="AV63" s="135">
        <v>1</v>
      </c>
      <c r="AW63" s="135">
        <v>1</v>
      </c>
      <c r="AX63" s="135">
        <v>1</v>
      </c>
      <c r="AY63" s="135">
        <v>1</v>
      </c>
      <c r="AZ63" s="135">
        <v>1</v>
      </c>
      <c r="BA63" s="135">
        <v>1</v>
      </c>
      <c r="BB63" s="135">
        <v>1</v>
      </c>
      <c r="BC63" s="135">
        <v>1</v>
      </c>
      <c r="BD63" s="135">
        <v>1</v>
      </c>
      <c r="BE63" s="135">
        <v>1</v>
      </c>
      <c r="BF63" s="135">
        <v>1</v>
      </c>
      <c r="BG63" s="135">
        <v>1</v>
      </c>
      <c r="BH63" s="135">
        <v>1</v>
      </c>
      <c r="BI63" s="135">
        <v>1</v>
      </c>
      <c r="BJ63" s="135">
        <v>1</v>
      </c>
      <c r="BK63" s="135">
        <v>1</v>
      </c>
      <c r="BL63" s="135">
        <v>1</v>
      </c>
      <c r="BM63" s="135">
        <v>1</v>
      </c>
      <c r="BN63" s="135">
        <v>1</v>
      </c>
      <c r="BO63" s="135">
        <v>1</v>
      </c>
      <c r="BP63" s="135">
        <v>1</v>
      </c>
      <c r="BQ63" s="135">
        <v>1</v>
      </c>
      <c r="BR63" s="135">
        <v>1</v>
      </c>
      <c r="BS63" s="135">
        <v>1</v>
      </c>
      <c r="BT63" s="135">
        <v>1</v>
      </c>
      <c r="BU63" s="135">
        <v>1</v>
      </c>
      <c r="BV63" s="135">
        <v>1</v>
      </c>
      <c r="BW63" s="135">
        <v>1</v>
      </c>
      <c r="BX63" s="135">
        <v>1</v>
      </c>
      <c r="BY63" s="135">
        <v>1</v>
      </c>
      <c r="BZ63" s="135">
        <v>1</v>
      </c>
      <c r="CA63" s="135">
        <v>1</v>
      </c>
      <c r="CB63" s="135">
        <v>1</v>
      </c>
      <c r="CC63" s="135">
        <v>1</v>
      </c>
      <c r="CD63" s="135">
        <v>1</v>
      </c>
      <c r="CE63" s="135">
        <v>1</v>
      </c>
      <c r="CF63" s="135">
        <v>1</v>
      </c>
      <c r="CG63" s="135">
        <v>1</v>
      </c>
      <c r="CH63" s="135">
        <v>1</v>
      </c>
      <c r="CI63" s="135">
        <v>1</v>
      </c>
      <c r="CJ63" s="135">
        <v>1</v>
      </c>
      <c r="CK63" s="135">
        <v>1</v>
      </c>
      <c r="CL63" s="135">
        <v>1</v>
      </c>
      <c r="CM63" s="135">
        <v>1</v>
      </c>
      <c r="CN63" s="135">
        <v>1</v>
      </c>
      <c r="CO63" s="135">
        <v>1</v>
      </c>
      <c r="CP63" s="135">
        <v>1</v>
      </c>
      <c r="CQ63" s="135">
        <v>1</v>
      </c>
      <c r="CR63" s="135">
        <v>1</v>
      </c>
      <c r="CS63" s="135">
        <v>1</v>
      </c>
      <c r="CT63" s="135">
        <v>1</v>
      </c>
      <c r="CU63" s="135">
        <v>1</v>
      </c>
      <c r="CV63" s="135">
        <v>1</v>
      </c>
      <c r="CW63" s="135">
        <v>1</v>
      </c>
      <c r="CX63" s="135">
        <v>1</v>
      </c>
      <c r="CY63" s="135">
        <v>1</v>
      </c>
      <c r="CZ63" s="135">
        <v>1</v>
      </c>
      <c r="DA63" s="135">
        <v>1</v>
      </c>
      <c r="DB63" s="135">
        <v>1</v>
      </c>
      <c r="DC63" s="135">
        <v>1</v>
      </c>
      <c r="DD63" s="135">
        <v>1</v>
      </c>
      <c r="DE63" s="135">
        <v>1</v>
      </c>
      <c r="DF63" s="135">
        <v>1</v>
      </c>
      <c r="DG63" s="135">
        <v>1</v>
      </c>
      <c r="DH63" s="135">
        <v>1</v>
      </c>
      <c r="DI63" s="135">
        <v>0</v>
      </c>
      <c r="DK63" s="523">
        <f t="shared" si="7"/>
        <v>45</v>
      </c>
      <c r="DL63" s="136">
        <v>0.93012007491589999</v>
      </c>
      <c r="DM63" s="147">
        <v>7.9219999999999997</v>
      </c>
      <c r="DN63" s="538">
        <v>-421.7938001</v>
      </c>
      <c r="DO63" s="538">
        <v>421.7938001</v>
      </c>
      <c r="DP63" s="539">
        <f t="shared" si="5"/>
        <v>22.322881797981601</v>
      </c>
      <c r="DQ63" s="540">
        <v>0.93012007491589999</v>
      </c>
      <c r="DR63" s="147">
        <v>3.894927311</v>
      </c>
      <c r="DS63" s="538">
        <v>-68.393800139999996</v>
      </c>
      <c r="DT63" s="538">
        <v>1835.3938000000001</v>
      </c>
      <c r="DU63" s="82">
        <v>2.0786093877551002</v>
      </c>
    </row>
    <row r="64" spans="1:125" ht="7.5" customHeight="1">
      <c r="A64" s="523">
        <f t="shared" si="6"/>
        <v>46</v>
      </c>
      <c r="B64" s="136">
        <v>1.1161949680950001</v>
      </c>
      <c r="C64" s="147">
        <v>7.9219999999999997</v>
      </c>
      <c r="D64" s="538">
        <v>-414.00699520000001</v>
      </c>
      <c r="E64" s="538">
        <v>414.00699520000001</v>
      </c>
      <c r="F64" s="539">
        <f t="shared" si="8"/>
        <v>26.788679234280004</v>
      </c>
      <c r="G64" s="540">
        <v>1.1161949680950001</v>
      </c>
      <c r="H64" s="147">
        <v>3.8207625639999998</v>
      </c>
      <c r="I64" s="538">
        <v>-60.606995150000003</v>
      </c>
      <c r="J64" s="538">
        <v>1827.6069950000001</v>
      </c>
      <c r="K64" s="82">
        <v>2.1258505102040801</v>
      </c>
      <c r="L64" s="71">
        <v>62</v>
      </c>
      <c r="M64" s="135">
        <v>0</v>
      </c>
      <c r="N64" s="135">
        <v>0</v>
      </c>
      <c r="O64" s="135">
        <v>1</v>
      </c>
      <c r="P64" s="135">
        <v>1</v>
      </c>
      <c r="Q64" s="135">
        <v>1</v>
      </c>
      <c r="R64" s="135">
        <v>1</v>
      </c>
      <c r="S64" s="135">
        <v>1</v>
      </c>
      <c r="T64" s="135">
        <v>1</v>
      </c>
      <c r="U64" s="135">
        <v>1</v>
      </c>
      <c r="V64" s="135">
        <v>1</v>
      </c>
      <c r="W64" s="135">
        <v>1</v>
      </c>
      <c r="X64" s="135">
        <v>1</v>
      </c>
      <c r="Y64" s="135">
        <v>1</v>
      </c>
      <c r="Z64" s="135">
        <v>1</v>
      </c>
      <c r="AA64" s="135">
        <v>1</v>
      </c>
      <c r="AB64" s="135">
        <v>1</v>
      </c>
      <c r="AC64" s="135">
        <v>1</v>
      </c>
      <c r="AD64" s="135">
        <v>1</v>
      </c>
      <c r="AE64" s="135">
        <v>1</v>
      </c>
      <c r="AF64" s="135">
        <v>1</v>
      </c>
      <c r="AG64" s="135">
        <v>1</v>
      </c>
      <c r="AH64" s="135">
        <v>1</v>
      </c>
      <c r="AI64" s="135">
        <v>1</v>
      </c>
      <c r="AJ64" s="135">
        <v>1</v>
      </c>
      <c r="AK64" s="135">
        <v>1</v>
      </c>
      <c r="AL64" s="135">
        <v>1</v>
      </c>
      <c r="AM64" s="135">
        <v>1</v>
      </c>
      <c r="AN64" s="135">
        <v>1</v>
      </c>
      <c r="AO64" s="135">
        <v>1</v>
      </c>
      <c r="AP64" s="135">
        <v>1</v>
      </c>
      <c r="AQ64" s="135">
        <v>1</v>
      </c>
      <c r="AR64" s="135">
        <v>1</v>
      </c>
      <c r="AS64" s="135">
        <v>1</v>
      </c>
      <c r="AT64" s="135">
        <v>1</v>
      </c>
      <c r="AU64" s="135">
        <v>1</v>
      </c>
      <c r="AV64" s="135">
        <v>1</v>
      </c>
      <c r="AW64" s="135">
        <v>1</v>
      </c>
      <c r="AX64" s="135">
        <v>1</v>
      </c>
      <c r="AY64" s="135">
        <v>1</v>
      </c>
      <c r="AZ64" s="135">
        <v>1</v>
      </c>
      <c r="BA64" s="135">
        <v>1</v>
      </c>
      <c r="BB64" s="135">
        <v>1</v>
      </c>
      <c r="BC64" s="135">
        <v>1</v>
      </c>
      <c r="BD64" s="135">
        <v>1</v>
      </c>
      <c r="BE64" s="135">
        <v>1</v>
      </c>
      <c r="BF64" s="135">
        <v>1</v>
      </c>
      <c r="BG64" s="135">
        <v>1</v>
      </c>
      <c r="BH64" s="135">
        <v>1</v>
      </c>
      <c r="BI64" s="135">
        <v>1</v>
      </c>
      <c r="BJ64" s="135">
        <v>1</v>
      </c>
      <c r="BK64" s="135">
        <v>1</v>
      </c>
      <c r="BL64" s="135">
        <v>1</v>
      </c>
      <c r="BM64" s="135">
        <v>1</v>
      </c>
      <c r="BN64" s="135">
        <v>1</v>
      </c>
      <c r="BO64" s="135">
        <v>1</v>
      </c>
      <c r="BP64" s="135">
        <v>1</v>
      </c>
      <c r="BQ64" s="135">
        <v>1</v>
      </c>
      <c r="BR64" s="135">
        <v>1</v>
      </c>
      <c r="BS64" s="135">
        <v>1</v>
      </c>
      <c r="BT64" s="135">
        <v>1</v>
      </c>
      <c r="BU64" s="135">
        <v>1</v>
      </c>
      <c r="BV64" s="135">
        <v>1</v>
      </c>
      <c r="BW64" s="135">
        <v>1</v>
      </c>
      <c r="BX64" s="135">
        <v>1</v>
      </c>
      <c r="BY64" s="135">
        <v>1</v>
      </c>
      <c r="BZ64" s="135">
        <v>1</v>
      </c>
      <c r="CA64" s="135">
        <v>1</v>
      </c>
      <c r="CB64" s="135">
        <v>1</v>
      </c>
      <c r="CC64" s="135">
        <v>1</v>
      </c>
      <c r="CD64" s="135">
        <v>1</v>
      </c>
      <c r="CE64" s="135">
        <v>1</v>
      </c>
      <c r="CF64" s="135">
        <v>1</v>
      </c>
      <c r="CG64" s="135">
        <v>1</v>
      </c>
      <c r="CH64" s="135">
        <v>1</v>
      </c>
      <c r="CI64" s="135">
        <v>1</v>
      </c>
      <c r="CJ64" s="135">
        <v>1</v>
      </c>
      <c r="CK64" s="135">
        <v>1</v>
      </c>
      <c r="CL64" s="135">
        <v>1</v>
      </c>
      <c r="CM64" s="135">
        <v>1</v>
      </c>
      <c r="CN64" s="135">
        <v>1</v>
      </c>
      <c r="CO64" s="135">
        <v>1</v>
      </c>
      <c r="CP64" s="135">
        <v>1</v>
      </c>
      <c r="CQ64" s="135">
        <v>1</v>
      </c>
      <c r="CR64" s="135">
        <v>1</v>
      </c>
      <c r="CS64" s="135">
        <v>1</v>
      </c>
      <c r="CT64" s="135">
        <v>1</v>
      </c>
      <c r="CU64" s="135">
        <v>1</v>
      </c>
      <c r="CV64" s="135">
        <v>1</v>
      </c>
      <c r="CW64" s="135">
        <v>1</v>
      </c>
      <c r="CX64" s="135">
        <v>1</v>
      </c>
      <c r="CY64" s="135">
        <v>1</v>
      </c>
      <c r="CZ64" s="135">
        <v>1</v>
      </c>
      <c r="DA64" s="135">
        <v>1</v>
      </c>
      <c r="DB64" s="135">
        <v>1</v>
      </c>
      <c r="DC64" s="135">
        <v>1</v>
      </c>
      <c r="DD64" s="135">
        <v>1</v>
      </c>
      <c r="DE64" s="135">
        <v>1</v>
      </c>
      <c r="DF64" s="135">
        <v>1</v>
      </c>
      <c r="DG64" s="135">
        <v>1</v>
      </c>
      <c r="DH64" s="135">
        <v>0</v>
      </c>
      <c r="DI64" s="135">
        <v>0</v>
      </c>
      <c r="DK64" s="523">
        <f t="shared" si="7"/>
        <v>46</v>
      </c>
      <c r="DL64" s="136">
        <v>1.1161949680950001</v>
      </c>
      <c r="DM64" s="147">
        <v>7.9219999999999997</v>
      </c>
      <c r="DN64" s="538">
        <v>-414.00699520000001</v>
      </c>
      <c r="DO64" s="538">
        <v>414.00699520000001</v>
      </c>
      <c r="DP64" s="539">
        <f t="shared" si="5"/>
        <v>26.788679234280004</v>
      </c>
      <c r="DQ64" s="540">
        <v>1.1161949680950001</v>
      </c>
      <c r="DR64" s="147">
        <v>3.8207625639999998</v>
      </c>
      <c r="DS64" s="538">
        <v>-60.606995150000003</v>
      </c>
      <c r="DT64" s="538">
        <v>1827.6069950000001</v>
      </c>
      <c r="DU64" s="82">
        <v>2.1258505102040801</v>
      </c>
    </row>
    <row r="65" spans="1:125" ht="7.5" customHeight="1">
      <c r="A65" s="523">
        <f t="shared" si="6"/>
        <v>47</v>
      </c>
      <c r="B65" s="136">
        <v>1.339484839911</v>
      </c>
      <c r="C65" s="147">
        <v>7.9219999999999997</v>
      </c>
      <c r="D65" s="538">
        <v>-406.7813888</v>
      </c>
      <c r="E65" s="538">
        <v>406.7813888</v>
      </c>
      <c r="F65" s="539">
        <f t="shared" si="8"/>
        <v>32.147636157864</v>
      </c>
      <c r="G65" s="540">
        <v>1.339484839911</v>
      </c>
      <c r="H65" s="147">
        <v>3.7479295420000001</v>
      </c>
      <c r="I65" s="538">
        <v>-53.381388790000003</v>
      </c>
      <c r="J65" s="538">
        <v>1820.3813889999999</v>
      </c>
      <c r="K65" s="82">
        <v>2.17309163265306</v>
      </c>
      <c r="L65" s="71">
        <v>63</v>
      </c>
      <c r="M65" s="135">
        <v>0</v>
      </c>
      <c r="N65" s="135">
        <v>0</v>
      </c>
      <c r="O65" s="135">
        <v>1</v>
      </c>
      <c r="P65" s="135">
        <v>1</v>
      </c>
      <c r="Q65" s="135">
        <v>1</v>
      </c>
      <c r="R65" s="135">
        <v>1</v>
      </c>
      <c r="S65" s="135">
        <v>1</v>
      </c>
      <c r="T65" s="135">
        <v>1</v>
      </c>
      <c r="U65" s="135">
        <v>1</v>
      </c>
      <c r="V65" s="135">
        <v>1</v>
      </c>
      <c r="W65" s="135">
        <v>1</v>
      </c>
      <c r="X65" s="135">
        <v>1</v>
      </c>
      <c r="Y65" s="135">
        <v>1</v>
      </c>
      <c r="Z65" s="135">
        <v>1</v>
      </c>
      <c r="AA65" s="135">
        <v>1</v>
      </c>
      <c r="AB65" s="135">
        <v>1</v>
      </c>
      <c r="AC65" s="135">
        <v>1</v>
      </c>
      <c r="AD65" s="135">
        <v>1</v>
      </c>
      <c r="AE65" s="135">
        <v>1</v>
      </c>
      <c r="AF65" s="135">
        <v>1</v>
      </c>
      <c r="AG65" s="135">
        <v>1</v>
      </c>
      <c r="AH65" s="135">
        <v>1</v>
      </c>
      <c r="AI65" s="135">
        <v>1</v>
      </c>
      <c r="AJ65" s="135">
        <v>1</v>
      </c>
      <c r="AK65" s="135">
        <v>1</v>
      </c>
      <c r="AL65" s="135">
        <v>1</v>
      </c>
      <c r="AM65" s="135">
        <v>1</v>
      </c>
      <c r="AN65" s="135">
        <v>1</v>
      </c>
      <c r="AO65" s="135">
        <v>1</v>
      </c>
      <c r="AP65" s="135">
        <v>1</v>
      </c>
      <c r="AQ65" s="135">
        <v>1</v>
      </c>
      <c r="AR65" s="135">
        <v>1</v>
      </c>
      <c r="AS65" s="135">
        <v>1</v>
      </c>
      <c r="AT65" s="135">
        <v>1</v>
      </c>
      <c r="AU65" s="135">
        <v>1</v>
      </c>
      <c r="AV65" s="135">
        <v>1</v>
      </c>
      <c r="AW65" s="135">
        <v>1</v>
      </c>
      <c r="AX65" s="135">
        <v>1</v>
      </c>
      <c r="AY65" s="135">
        <v>1</v>
      </c>
      <c r="AZ65" s="135">
        <v>1</v>
      </c>
      <c r="BA65" s="135">
        <v>1</v>
      </c>
      <c r="BB65" s="135">
        <v>1</v>
      </c>
      <c r="BC65" s="135">
        <v>1</v>
      </c>
      <c r="BD65" s="135">
        <v>1</v>
      </c>
      <c r="BE65" s="135">
        <v>1</v>
      </c>
      <c r="BF65" s="135">
        <v>1</v>
      </c>
      <c r="BG65" s="135">
        <v>1</v>
      </c>
      <c r="BH65" s="135">
        <v>1</v>
      </c>
      <c r="BI65" s="135">
        <v>1</v>
      </c>
      <c r="BJ65" s="135">
        <v>1</v>
      </c>
      <c r="BK65" s="135">
        <v>1</v>
      </c>
      <c r="BL65" s="135">
        <v>1</v>
      </c>
      <c r="BM65" s="135">
        <v>1</v>
      </c>
      <c r="BN65" s="135">
        <v>1</v>
      </c>
      <c r="BO65" s="135">
        <v>1</v>
      </c>
      <c r="BP65" s="135">
        <v>1</v>
      </c>
      <c r="BQ65" s="135">
        <v>1</v>
      </c>
      <c r="BR65" s="135">
        <v>1</v>
      </c>
      <c r="BS65" s="135">
        <v>1</v>
      </c>
      <c r="BT65" s="135">
        <v>1</v>
      </c>
      <c r="BU65" s="135">
        <v>1</v>
      </c>
      <c r="BV65" s="135">
        <v>1</v>
      </c>
      <c r="BW65" s="135">
        <v>1</v>
      </c>
      <c r="BX65" s="135">
        <v>1</v>
      </c>
      <c r="BY65" s="135">
        <v>1</v>
      </c>
      <c r="BZ65" s="135">
        <v>1</v>
      </c>
      <c r="CA65" s="135">
        <v>1</v>
      </c>
      <c r="CB65" s="135">
        <v>1</v>
      </c>
      <c r="CC65" s="135">
        <v>1</v>
      </c>
      <c r="CD65" s="135">
        <v>1</v>
      </c>
      <c r="CE65" s="135">
        <v>1</v>
      </c>
      <c r="CF65" s="135">
        <v>1</v>
      </c>
      <c r="CG65" s="135">
        <v>1</v>
      </c>
      <c r="CH65" s="135">
        <v>1</v>
      </c>
      <c r="CI65" s="135">
        <v>1</v>
      </c>
      <c r="CJ65" s="135">
        <v>1</v>
      </c>
      <c r="CK65" s="135">
        <v>1</v>
      </c>
      <c r="CL65" s="135">
        <v>1</v>
      </c>
      <c r="CM65" s="135">
        <v>1</v>
      </c>
      <c r="CN65" s="135">
        <v>1</v>
      </c>
      <c r="CO65" s="135">
        <v>1</v>
      </c>
      <c r="CP65" s="135">
        <v>1</v>
      </c>
      <c r="CQ65" s="135">
        <v>1</v>
      </c>
      <c r="CR65" s="135">
        <v>1</v>
      </c>
      <c r="CS65" s="135">
        <v>1</v>
      </c>
      <c r="CT65" s="135">
        <v>1</v>
      </c>
      <c r="CU65" s="135">
        <v>1</v>
      </c>
      <c r="CV65" s="135">
        <v>1</v>
      </c>
      <c r="CW65" s="135">
        <v>1</v>
      </c>
      <c r="CX65" s="135">
        <v>1</v>
      </c>
      <c r="CY65" s="135">
        <v>1</v>
      </c>
      <c r="CZ65" s="135">
        <v>1</v>
      </c>
      <c r="DA65" s="135">
        <v>1</v>
      </c>
      <c r="DB65" s="135">
        <v>1</v>
      </c>
      <c r="DC65" s="135">
        <v>1</v>
      </c>
      <c r="DD65" s="135">
        <v>1</v>
      </c>
      <c r="DE65" s="135">
        <v>1</v>
      </c>
      <c r="DF65" s="135">
        <v>1</v>
      </c>
      <c r="DG65" s="135">
        <v>1</v>
      </c>
      <c r="DH65" s="135">
        <v>0</v>
      </c>
      <c r="DI65" s="135">
        <v>0</v>
      </c>
      <c r="DK65" s="523">
        <f t="shared" si="7"/>
        <v>47</v>
      </c>
      <c r="DL65" s="136">
        <v>1.339484839911</v>
      </c>
      <c r="DM65" s="147">
        <v>7.9219999999999997</v>
      </c>
      <c r="DN65" s="538">
        <v>-406.7813888</v>
      </c>
      <c r="DO65" s="538">
        <v>406.7813888</v>
      </c>
      <c r="DP65" s="539">
        <f t="shared" si="5"/>
        <v>32.147636157864</v>
      </c>
      <c r="DQ65" s="540">
        <v>1.339484839911</v>
      </c>
      <c r="DR65" s="147">
        <v>3.7479295420000001</v>
      </c>
      <c r="DS65" s="538">
        <v>-53.381388790000003</v>
      </c>
      <c r="DT65" s="538">
        <v>1820.3813889999999</v>
      </c>
      <c r="DU65" s="82">
        <v>2.17309163265306</v>
      </c>
    </row>
    <row r="66" spans="1:125" ht="7.5" customHeight="1">
      <c r="A66" s="523">
        <f t="shared" si="6"/>
        <v>48</v>
      </c>
      <c r="B66" s="136">
        <v>1.607432686089</v>
      </c>
      <c r="C66" s="147">
        <v>7.9219999999999997</v>
      </c>
      <c r="D66" s="538">
        <v>-400.1196094</v>
      </c>
      <c r="E66" s="538">
        <v>400.1196094</v>
      </c>
      <c r="F66" s="539">
        <f t="shared" si="8"/>
        <v>38.578384466136001</v>
      </c>
      <c r="G66" s="540">
        <v>1.607432686089</v>
      </c>
      <c r="H66" s="147">
        <v>3.6770412179999998</v>
      </c>
      <c r="I66" s="538">
        <v>-46.719609380000001</v>
      </c>
      <c r="J66" s="538">
        <v>1813.719609</v>
      </c>
      <c r="K66" s="82">
        <v>2.22033275510204</v>
      </c>
      <c r="L66" s="71">
        <v>64</v>
      </c>
      <c r="M66" s="135">
        <v>0</v>
      </c>
      <c r="N66" s="135">
        <v>0</v>
      </c>
      <c r="O66" s="135">
        <v>1</v>
      </c>
      <c r="P66" s="135">
        <v>1</v>
      </c>
      <c r="Q66" s="135">
        <v>1</v>
      </c>
      <c r="R66" s="135">
        <v>1</v>
      </c>
      <c r="S66" s="135">
        <v>1</v>
      </c>
      <c r="T66" s="135">
        <v>1</v>
      </c>
      <c r="U66" s="135">
        <v>1</v>
      </c>
      <c r="V66" s="135">
        <v>1</v>
      </c>
      <c r="W66" s="135">
        <v>1</v>
      </c>
      <c r="X66" s="135">
        <v>1</v>
      </c>
      <c r="Y66" s="135">
        <v>1</v>
      </c>
      <c r="Z66" s="135">
        <v>1</v>
      </c>
      <c r="AA66" s="135">
        <v>1</v>
      </c>
      <c r="AB66" s="135">
        <v>1</v>
      </c>
      <c r="AC66" s="135">
        <v>1</v>
      </c>
      <c r="AD66" s="135">
        <v>1</v>
      </c>
      <c r="AE66" s="135">
        <v>1</v>
      </c>
      <c r="AF66" s="135">
        <v>1</v>
      </c>
      <c r="AG66" s="135">
        <v>1</v>
      </c>
      <c r="AH66" s="135">
        <v>1</v>
      </c>
      <c r="AI66" s="135">
        <v>1</v>
      </c>
      <c r="AJ66" s="135">
        <v>1</v>
      </c>
      <c r="AK66" s="135">
        <v>1</v>
      </c>
      <c r="AL66" s="135">
        <v>1</v>
      </c>
      <c r="AM66" s="135">
        <v>1</v>
      </c>
      <c r="AN66" s="135">
        <v>1</v>
      </c>
      <c r="AO66" s="135">
        <v>1</v>
      </c>
      <c r="AP66" s="135">
        <v>1</v>
      </c>
      <c r="AQ66" s="135">
        <v>1</v>
      </c>
      <c r="AR66" s="135">
        <v>1</v>
      </c>
      <c r="AS66" s="135">
        <v>1</v>
      </c>
      <c r="AT66" s="135">
        <v>1</v>
      </c>
      <c r="AU66" s="135">
        <v>1</v>
      </c>
      <c r="AV66" s="135">
        <v>1</v>
      </c>
      <c r="AW66" s="135">
        <v>1</v>
      </c>
      <c r="AX66" s="135">
        <v>1</v>
      </c>
      <c r="AY66" s="135">
        <v>1</v>
      </c>
      <c r="AZ66" s="135">
        <v>1</v>
      </c>
      <c r="BA66" s="135">
        <v>1</v>
      </c>
      <c r="BB66" s="135">
        <v>1</v>
      </c>
      <c r="BC66" s="135">
        <v>1</v>
      </c>
      <c r="BD66" s="135">
        <v>1</v>
      </c>
      <c r="BE66" s="135">
        <v>1</v>
      </c>
      <c r="BF66" s="135">
        <v>1</v>
      </c>
      <c r="BG66" s="135">
        <v>1</v>
      </c>
      <c r="BH66" s="135">
        <v>1</v>
      </c>
      <c r="BI66" s="135">
        <v>1</v>
      </c>
      <c r="BJ66" s="135">
        <v>1</v>
      </c>
      <c r="BK66" s="135">
        <v>1</v>
      </c>
      <c r="BL66" s="135">
        <v>1</v>
      </c>
      <c r="BM66" s="135">
        <v>1</v>
      </c>
      <c r="BN66" s="135">
        <v>1</v>
      </c>
      <c r="BO66" s="135">
        <v>1</v>
      </c>
      <c r="BP66" s="135">
        <v>1</v>
      </c>
      <c r="BQ66" s="135">
        <v>1</v>
      </c>
      <c r="BR66" s="135">
        <v>1</v>
      </c>
      <c r="BS66" s="135">
        <v>1</v>
      </c>
      <c r="BT66" s="135">
        <v>1</v>
      </c>
      <c r="BU66" s="135">
        <v>1</v>
      </c>
      <c r="BV66" s="135">
        <v>1</v>
      </c>
      <c r="BW66" s="135">
        <v>1</v>
      </c>
      <c r="BX66" s="135">
        <v>1</v>
      </c>
      <c r="BY66" s="135">
        <v>1</v>
      </c>
      <c r="BZ66" s="135">
        <v>1</v>
      </c>
      <c r="CA66" s="135">
        <v>1</v>
      </c>
      <c r="CB66" s="135">
        <v>1</v>
      </c>
      <c r="CC66" s="135">
        <v>1</v>
      </c>
      <c r="CD66" s="135">
        <v>1</v>
      </c>
      <c r="CE66" s="135">
        <v>1</v>
      </c>
      <c r="CF66" s="135">
        <v>1</v>
      </c>
      <c r="CG66" s="135">
        <v>1</v>
      </c>
      <c r="CH66" s="135">
        <v>1</v>
      </c>
      <c r="CI66" s="135">
        <v>1</v>
      </c>
      <c r="CJ66" s="135">
        <v>1</v>
      </c>
      <c r="CK66" s="135">
        <v>1</v>
      </c>
      <c r="CL66" s="135">
        <v>1</v>
      </c>
      <c r="CM66" s="135">
        <v>1</v>
      </c>
      <c r="CN66" s="135">
        <v>1</v>
      </c>
      <c r="CO66" s="135">
        <v>1</v>
      </c>
      <c r="CP66" s="135">
        <v>1</v>
      </c>
      <c r="CQ66" s="135">
        <v>1</v>
      </c>
      <c r="CR66" s="135">
        <v>1</v>
      </c>
      <c r="CS66" s="135">
        <v>1</v>
      </c>
      <c r="CT66" s="135">
        <v>1</v>
      </c>
      <c r="CU66" s="135">
        <v>1</v>
      </c>
      <c r="CV66" s="135">
        <v>1</v>
      </c>
      <c r="CW66" s="135">
        <v>1</v>
      </c>
      <c r="CX66" s="135">
        <v>1</v>
      </c>
      <c r="CY66" s="135">
        <v>1</v>
      </c>
      <c r="CZ66" s="135">
        <v>1</v>
      </c>
      <c r="DA66" s="135">
        <v>1</v>
      </c>
      <c r="DB66" s="135">
        <v>1</v>
      </c>
      <c r="DC66" s="135">
        <v>1</v>
      </c>
      <c r="DD66" s="135">
        <v>1</v>
      </c>
      <c r="DE66" s="135">
        <v>1</v>
      </c>
      <c r="DF66" s="135">
        <v>1</v>
      </c>
      <c r="DG66" s="135">
        <v>1</v>
      </c>
      <c r="DH66" s="135">
        <v>0</v>
      </c>
      <c r="DI66" s="135">
        <v>0</v>
      </c>
      <c r="DK66" s="523">
        <f t="shared" si="7"/>
        <v>48</v>
      </c>
      <c r="DL66" s="136">
        <v>1.607432686089</v>
      </c>
      <c r="DM66" s="147">
        <v>7.9219999999999997</v>
      </c>
      <c r="DN66" s="538">
        <v>-400.1196094</v>
      </c>
      <c r="DO66" s="538">
        <v>400.1196094</v>
      </c>
      <c r="DP66" s="539">
        <f t="shared" si="5"/>
        <v>38.578384466136001</v>
      </c>
      <c r="DQ66" s="540">
        <v>1.607432686089</v>
      </c>
      <c r="DR66" s="147">
        <v>3.6770412179999998</v>
      </c>
      <c r="DS66" s="538">
        <v>-46.719609380000001</v>
      </c>
      <c r="DT66" s="538">
        <v>1813.719609</v>
      </c>
      <c r="DU66" s="82">
        <v>2.22033275510204</v>
      </c>
    </row>
    <row r="67" spans="1:125" ht="7.5" customHeight="1">
      <c r="A67" s="523">
        <f t="shared" si="6"/>
        <v>49</v>
      </c>
      <c r="B67" s="136">
        <v>1.9289701015030001</v>
      </c>
      <c r="C67" s="147">
        <v>7.9219999999999997</v>
      </c>
      <c r="D67" s="538">
        <v>-393.9800917</v>
      </c>
      <c r="E67" s="538">
        <v>393.9800917</v>
      </c>
      <c r="F67" s="539">
        <f t="shared" si="8"/>
        <v>46.295282436072</v>
      </c>
      <c r="G67" s="540">
        <v>1.9289701015030001</v>
      </c>
      <c r="H67" s="147">
        <v>3.6084169300000002</v>
      </c>
      <c r="I67" s="538">
        <v>-40.580091709999998</v>
      </c>
      <c r="J67" s="538">
        <v>1807.5800919999999</v>
      </c>
      <c r="K67" s="82">
        <v>2.2675738775510101</v>
      </c>
      <c r="L67" s="71">
        <v>65</v>
      </c>
      <c r="M67" s="135">
        <v>0</v>
      </c>
      <c r="N67" s="135">
        <v>0</v>
      </c>
      <c r="O67" s="135">
        <v>1</v>
      </c>
      <c r="P67" s="135">
        <v>1</v>
      </c>
      <c r="Q67" s="135">
        <v>1</v>
      </c>
      <c r="R67" s="135">
        <v>1</v>
      </c>
      <c r="S67" s="135">
        <v>1</v>
      </c>
      <c r="T67" s="135">
        <v>1</v>
      </c>
      <c r="U67" s="135">
        <v>1</v>
      </c>
      <c r="V67" s="135">
        <v>1</v>
      </c>
      <c r="W67" s="135">
        <v>1</v>
      </c>
      <c r="X67" s="135">
        <v>1</v>
      </c>
      <c r="Y67" s="135">
        <v>1</v>
      </c>
      <c r="Z67" s="135">
        <v>1</v>
      </c>
      <c r="AA67" s="135">
        <v>1</v>
      </c>
      <c r="AB67" s="135">
        <v>1</v>
      </c>
      <c r="AC67" s="135">
        <v>1</v>
      </c>
      <c r="AD67" s="135">
        <v>1</v>
      </c>
      <c r="AE67" s="135">
        <v>1</v>
      </c>
      <c r="AF67" s="135">
        <v>1</v>
      </c>
      <c r="AG67" s="135">
        <v>1</v>
      </c>
      <c r="AH67" s="135">
        <v>1</v>
      </c>
      <c r="AI67" s="135">
        <v>1</v>
      </c>
      <c r="AJ67" s="135">
        <v>1</v>
      </c>
      <c r="AK67" s="135">
        <v>1</v>
      </c>
      <c r="AL67" s="135">
        <v>1</v>
      </c>
      <c r="AM67" s="135">
        <v>1</v>
      </c>
      <c r="AN67" s="135">
        <v>1</v>
      </c>
      <c r="AO67" s="135">
        <v>1</v>
      </c>
      <c r="AP67" s="135">
        <v>1</v>
      </c>
      <c r="AQ67" s="135">
        <v>1</v>
      </c>
      <c r="AR67" s="135">
        <v>1</v>
      </c>
      <c r="AS67" s="135">
        <v>1</v>
      </c>
      <c r="AT67" s="135">
        <v>1</v>
      </c>
      <c r="AU67" s="135">
        <v>1</v>
      </c>
      <c r="AV67" s="135">
        <v>1</v>
      </c>
      <c r="AW67" s="135">
        <v>1</v>
      </c>
      <c r="AX67" s="135">
        <v>1</v>
      </c>
      <c r="AY67" s="135">
        <v>1</v>
      </c>
      <c r="AZ67" s="135">
        <v>1</v>
      </c>
      <c r="BA67" s="135">
        <v>1</v>
      </c>
      <c r="BB67" s="135">
        <v>1</v>
      </c>
      <c r="BC67" s="135">
        <v>1</v>
      </c>
      <c r="BD67" s="135">
        <v>1</v>
      </c>
      <c r="BE67" s="135">
        <v>1</v>
      </c>
      <c r="BF67" s="135">
        <v>1</v>
      </c>
      <c r="BG67" s="135">
        <v>1</v>
      </c>
      <c r="BH67" s="135">
        <v>1</v>
      </c>
      <c r="BI67" s="135">
        <v>1</v>
      </c>
      <c r="BJ67" s="135">
        <v>1</v>
      </c>
      <c r="BK67" s="135">
        <v>1</v>
      </c>
      <c r="BL67" s="135">
        <v>1</v>
      </c>
      <c r="BM67" s="135">
        <v>1</v>
      </c>
      <c r="BN67" s="135">
        <v>1</v>
      </c>
      <c r="BO67" s="135">
        <v>1</v>
      </c>
      <c r="BP67" s="135">
        <v>1</v>
      </c>
      <c r="BQ67" s="135">
        <v>1</v>
      </c>
      <c r="BR67" s="135">
        <v>1</v>
      </c>
      <c r="BS67" s="135">
        <v>1</v>
      </c>
      <c r="BT67" s="135">
        <v>1</v>
      </c>
      <c r="BU67" s="135">
        <v>1</v>
      </c>
      <c r="BV67" s="135">
        <v>1</v>
      </c>
      <c r="BW67" s="135">
        <v>1</v>
      </c>
      <c r="BX67" s="135">
        <v>1</v>
      </c>
      <c r="BY67" s="135">
        <v>1</v>
      </c>
      <c r="BZ67" s="135">
        <v>1</v>
      </c>
      <c r="CA67" s="135">
        <v>1</v>
      </c>
      <c r="CB67" s="135">
        <v>1</v>
      </c>
      <c r="CC67" s="135">
        <v>1</v>
      </c>
      <c r="CD67" s="135">
        <v>1</v>
      </c>
      <c r="CE67" s="135">
        <v>1</v>
      </c>
      <c r="CF67" s="135">
        <v>1</v>
      </c>
      <c r="CG67" s="135">
        <v>1</v>
      </c>
      <c r="CH67" s="135">
        <v>1</v>
      </c>
      <c r="CI67" s="135">
        <v>1</v>
      </c>
      <c r="CJ67" s="135">
        <v>1</v>
      </c>
      <c r="CK67" s="135">
        <v>1</v>
      </c>
      <c r="CL67" s="135">
        <v>1</v>
      </c>
      <c r="CM67" s="135">
        <v>1</v>
      </c>
      <c r="CN67" s="135">
        <v>1</v>
      </c>
      <c r="CO67" s="135">
        <v>1</v>
      </c>
      <c r="CP67" s="135">
        <v>1</v>
      </c>
      <c r="CQ67" s="135">
        <v>1</v>
      </c>
      <c r="CR67" s="135">
        <v>1</v>
      </c>
      <c r="CS67" s="135">
        <v>1</v>
      </c>
      <c r="CT67" s="135">
        <v>1</v>
      </c>
      <c r="CU67" s="135">
        <v>1</v>
      </c>
      <c r="CV67" s="135">
        <v>1</v>
      </c>
      <c r="CW67" s="135">
        <v>1</v>
      </c>
      <c r="CX67" s="135">
        <v>1</v>
      </c>
      <c r="CY67" s="135">
        <v>1</v>
      </c>
      <c r="CZ67" s="135">
        <v>1</v>
      </c>
      <c r="DA67" s="135">
        <v>1</v>
      </c>
      <c r="DB67" s="135">
        <v>1</v>
      </c>
      <c r="DC67" s="135">
        <v>1</v>
      </c>
      <c r="DD67" s="135">
        <v>1</v>
      </c>
      <c r="DE67" s="135">
        <v>1</v>
      </c>
      <c r="DF67" s="135">
        <v>1</v>
      </c>
      <c r="DG67" s="135">
        <v>1</v>
      </c>
      <c r="DH67" s="135">
        <v>0</v>
      </c>
      <c r="DI67" s="135">
        <v>0</v>
      </c>
      <c r="DK67" s="523">
        <f t="shared" si="7"/>
        <v>49</v>
      </c>
      <c r="DL67" s="136">
        <v>1.9289701015030001</v>
      </c>
      <c r="DM67" s="147">
        <v>7.9219999999999997</v>
      </c>
      <c r="DN67" s="538">
        <v>-393.9800917</v>
      </c>
      <c r="DO67" s="538">
        <v>393.9800917</v>
      </c>
      <c r="DP67" s="539">
        <f t="shared" si="5"/>
        <v>46.295282436072</v>
      </c>
      <c r="DQ67" s="540">
        <v>1.9289701015030001</v>
      </c>
      <c r="DR67" s="147">
        <v>3.6084169300000002</v>
      </c>
      <c r="DS67" s="538">
        <v>-40.580091709999998</v>
      </c>
      <c r="DT67" s="538">
        <v>1807.5800919999999</v>
      </c>
      <c r="DU67" s="82">
        <v>2.2675738775510101</v>
      </c>
    </row>
    <row r="68" spans="1:125" ht="7.5" customHeight="1">
      <c r="A68" s="523">
        <f t="shared" si="6"/>
        <v>50</v>
      </c>
      <c r="B68" s="136">
        <v>2.3148149999999998</v>
      </c>
      <c r="C68" s="147">
        <v>7.9219999999999997</v>
      </c>
      <c r="D68" s="538">
        <v>-388.29366670000002</v>
      </c>
      <c r="E68" s="538">
        <v>388.29366670000002</v>
      </c>
      <c r="F68" s="539">
        <f t="shared" si="8"/>
        <v>55.55556</v>
      </c>
      <c r="G68" s="540">
        <v>2.3148149999999998</v>
      </c>
      <c r="H68" s="147">
        <v>3.5421018559999999</v>
      </c>
      <c r="I68" s="538">
        <v>-34.893666680000003</v>
      </c>
      <c r="J68" s="538">
        <v>1801.8936670000001</v>
      </c>
      <c r="K68" s="82">
        <v>2.3148149999999901</v>
      </c>
      <c r="L68" s="71">
        <v>66</v>
      </c>
      <c r="M68" s="135">
        <v>0</v>
      </c>
      <c r="N68" s="135">
        <v>0</v>
      </c>
      <c r="O68" s="135">
        <v>0</v>
      </c>
      <c r="P68" s="135">
        <v>1</v>
      </c>
      <c r="Q68" s="135">
        <v>1</v>
      </c>
      <c r="R68" s="135">
        <v>1</v>
      </c>
      <c r="S68" s="135">
        <v>1</v>
      </c>
      <c r="T68" s="135">
        <v>1</v>
      </c>
      <c r="U68" s="135">
        <v>1</v>
      </c>
      <c r="V68" s="135">
        <v>1</v>
      </c>
      <c r="W68" s="135">
        <v>1</v>
      </c>
      <c r="X68" s="135">
        <v>1</v>
      </c>
      <c r="Y68" s="135">
        <v>1</v>
      </c>
      <c r="Z68" s="135">
        <v>1</v>
      </c>
      <c r="AA68" s="135">
        <v>1</v>
      </c>
      <c r="AB68" s="135">
        <v>1</v>
      </c>
      <c r="AC68" s="135">
        <v>1</v>
      </c>
      <c r="AD68" s="135">
        <v>1</v>
      </c>
      <c r="AE68" s="135">
        <v>1</v>
      </c>
      <c r="AF68" s="135">
        <v>1</v>
      </c>
      <c r="AG68" s="135">
        <v>1</v>
      </c>
      <c r="AH68" s="135">
        <v>1</v>
      </c>
      <c r="AI68" s="135">
        <v>1</v>
      </c>
      <c r="AJ68" s="135">
        <v>1</v>
      </c>
      <c r="AK68" s="135">
        <v>1</v>
      </c>
      <c r="AL68" s="135">
        <v>1</v>
      </c>
      <c r="AM68" s="135">
        <v>1</v>
      </c>
      <c r="AN68" s="135">
        <v>1</v>
      </c>
      <c r="AO68" s="135">
        <v>1</v>
      </c>
      <c r="AP68" s="135">
        <v>1</v>
      </c>
      <c r="AQ68" s="135">
        <v>1</v>
      </c>
      <c r="AR68" s="135">
        <v>1</v>
      </c>
      <c r="AS68" s="135">
        <v>1</v>
      </c>
      <c r="AT68" s="135">
        <v>1</v>
      </c>
      <c r="AU68" s="135">
        <v>1</v>
      </c>
      <c r="AV68" s="135">
        <v>1</v>
      </c>
      <c r="AW68" s="135">
        <v>1</v>
      </c>
      <c r="AX68" s="135">
        <v>1</v>
      </c>
      <c r="AY68" s="135">
        <v>1</v>
      </c>
      <c r="AZ68" s="135">
        <v>1</v>
      </c>
      <c r="BA68" s="135">
        <v>1</v>
      </c>
      <c r="BB68" s="135">
        <v>1</v>
      </c>
      <c r="BC68" s="135">
        <v>1</v>
      </c>
      <c r="BD68" s="135">
        <v>1</v>
      </c>
      <c r="BE68" s="135">
        <v>1</v>
      </c>
      <c r="BF68" s="135">
        <v>1</v>
      </c>
      <c r="BG68" s="135">
        <v>1</v>
      </c>
      <c r="BH68" s="135">
        <v>1</v>
      </c>
      <c r="BI68" s="135">
        <v>1</v>
      </c>
      <c r="BJ68" s="135">
        <v>1</v>
      </c>
      <c r="BK68" s="135">
        <v>1</v>
      </c>
      <c r="BL68" s="135">
        <v>1</v>
      </c>
      <c r="BM68" s="135">
        <v>1</v>
      </c>
      <c r="BN68" s="135">
        <v>1</v>
      </c>
      <c r="BO68" s="135">
        <v>1</v>
      </c>
      <c r="BP68" s="135">
        <v>1</v>
      </c>
      <c r="BQ68" s="135">
        <v>1</v>
      </c>
      <c r="BR68" s="135">
        <v>1</v>
      </c>
      <c r="BS68" s="135">
        <v>1</v>
      </c>
      <c r="BT68" s="135">
        <v>1</v>
      </c>
      <c r="BU68" s="135">
        <v>1</v>
      </c>
      <c r="BV68" s="135">
        <v>1</v>
      </c>
      <c r="BW68" s="135">
        <v>1</v>
      </c>
      <c r="BX68" s="135">
        <v>1</v>
      </c>
      <c r="BY68" s="135">
        <v>1</v>
      </c>
      <c r="BZ68" s="135">
        <v>1</v>
      </c>
      <c r="CA68" s="135">
        <v>1</v>
      </c>
      <c r="CB68" s="135">
        <v>1</v>
      </c>
      <c r="CC68" s="135">
        <v>1</v>
      </c>
      <c r="CD68" s="135">
        <v>1</v>
      </c>
      <c r="CE68" s="135">
        <v>1</v>
      </c>
      <c r="CF68" s="135">
        <v>1</v>
      </c>
      <c r="CG68" s="135">
        <v>1</v>
      </c>
      <c r="CH68" s="135">
        <v>1</v>
      </c>
      <c r="CI68" s="135">
        <v>1</v>
      </c>
      <c r="CJ68" s="135">
        <v>1</v>
      </c>
      <c r="CK68" s="135">
        <v>1</v>
      </c>
      <c r="CL68" s="135">
        <v>1</v>
      </c>
      <c r="CM68" s="135">
        <v>1</v>
      </c>
      <c r="CN68" s="135">
        <v>1</v>
      </c>
      <c r="CO68" s="135">
        <v>1</v>
      </c>
      <c r="CP68" s="135">
        <v>1</v>
      </c>
      <c r="CQ68" s="135">
        <v>1</v>
      </c>
      <c r="CR68" s="135">
        <v>1</v>
      </c>
      <c r="CS68" s="135">
        <v>1</v>
      </c>
      <c r="CT68" s="135">
        <v>1</v>
      </c>
      <c r="CU68" s="135">
        <v>1</v>
      </c>
      <c r="CV68" s="135">
        <v>1</v>
      </c>
      <c r="CW68" s="135">
        <v>1</v>
      </c>
      <c r="CX68" s="135">
        <v>1</v>
      </c>
      <c r="CY68" s="135">
        <v>1</v>
      </c>
      <c r="CZ68" s="135">
        <v>1</v>
      </c>
      <c r="DA68" s="135">
        <v>1</v>
      </c>
      <c r="DB68" s="135">
        <v>1</v>
      </c>
      <c r="DC68" s="135">
        <v>1</v>
      </c>
      <c r="DD68" s="135">
        <v>1</v>
      </c>
      <c r="DE68" s="135">
        <v>1</v>
      </c>
      <c r="DF68" s="135">
        <v>1</v>
      </c>
      <c r="DG68" s="135">
        <v>0</v>
      </c>
      <c r="DH68" s="135">
        <v>0</v>
      </c>
      <c r="DI68" s="135">
        <v>0</v>
      </c>
      <c r="DK68" s="523">
        <f t="shared" si="7"/>
        <v>50</v>
      </c>
      <c r="DL68" s="136">
        <v>2.3148149999999998</v>
      </c>
      <c r="DM68" s="147">
        <v>7.9219999999999997</v>
      </c>
      <c r="DN68" s="538">
        <v>-388.29366670000002</v>
      </c>
      <c r="DO68" s="538">
        <v>388.29366670000002</v>
      </c>
      <c r="DP68" s="539">
        <f t="shared" si="5"/>
        <v>55.55556</v>
      </c>
      <c r="DQ68" s="540">
        <v>2.3148149999999998</v>
      </c>
      <c r="DR68" s="147">
        <v>3.5421018559999999</v>
      </c>
      <c r="DS68" s="538">
        <v>-34.893666680000003</v>
      </c>
      <c r="DT68" s="538">
        <v>1801.8936670000001</v>
      </c>
      <c r="DU68" s="82">
        <v>2.3148149999999901</v>
      </c>
    </row>
    <row r="69" spans="1:125" ht="3.95" customHeight="1">
      <c r="G69" s="540"/>
      <c r="I69" s="538"/>
      <c r="J69" s="538"/>
      <c r="L69" s="71">
        <v>67</v>
      </c>
      <c r="M69" s="135">
        <v>0</v>
      </c>
      <c r="N69" s="135">
        <v>0</v>
      </c>
      <c r="O69" s="135">
        <v>0</v>
      </c>
      <c r="P69" s="135">
        <v>1</v>
      </c>
      <c r="Q69" s="135">
        <v>1</v>
      </c>
      <c r="R69" s="135">
        <v>1</v>
      </c>
      <c r="S69" s="135">
        <v>1</v>
      </c>
      <c r="T69" s="135">
        <v>1</v>
      </c>
      <c r="U69" s="135">
        <v>1</v>
      </c>
      <c r="V69" s="135">
        <v>1</v>
      </c>
      <c r="W69" s="135">
        <v>1</v>
      </c>
      <c r="X69" s="135">
        <v>1</v>
      </c>
      <c r="Y69" s="135">
        <v>1</v>
      </c>
      <c r="Z69" s="135">
        <v>1</v>
      </c>
      <c r="AA69" s="135">
        <v>1</v>
      </c>
      <c r="AB69" s="135">
        <v>1</v>
      </c>
      <c r="AC69" s="135">
        <v>1</v>
      </c>
      <c r="AD69" s="135">
        <v>1</v>
      </c>
      <c r="AE69" s="135">
        <v>1</v>
      </c>
      <c r="AF69" s="135">
        <v>1</v>
      </c>
      <c r="AG69" s="135">
        <v>1</v>
      </c>
      <c r="AH69" s="135">
        <v>1</v>
      </c>
      <c r="AI69" s="135">
        <v>1</v>
      </c>
      <c r="AJ69" s="135">
        <v>1</v>
      </c>
      <c r="AK69" s="135">
        <v>1</v>
      </c>
      <c r="AL69" s="135">
        <v>1</v>
      </c>
      <c r="AM69" s="135">
        <v>1</v>
      </c>
      <c r="AN69" s="135">
        <v>1</v>
      </c>
      <c r="AO69" s="135">
        <v>1</v>
      </c>
      <c r="AP69" s="135">
        <v>1</v>
      </c>
      <c r="AQ69" s="135">
        <v>1</v>
      </c>
      <c r="AR69" s="135">
        <v>1</v>
      </c>
      <c r="AS69" s="135">
        <v>1</v>
      </c>
      <c r="AT69" s="135">
        <v>1</v>
      </c>
      <c r="AU69" s="135">
        <v>1</v>
      </c>
      <c r="AV69" s="135">
        <v>1</v>
      </c>
      <c r="AW69" s="135">
        <v>1</v>
      </c>
      <c r="AX69" s="135">
        <v>1</v>
      </c>
      <c r="AY69" s="135">
        <v>1</v>
      </c>
      <c r="AZ69" s="135">
        <v>1</v>
      </c>
      <c r="BA69" s="135">
        <v>1</v>
      </c>
      <c r="BB69" s="135">
        <v>1</v>
      </c>
      <c r="BC69" s="135">
        <v>1</v>
      </c>
      <c r="BD69" s="135">
        <v>1</v>
      </c>
      <c r="BE69" s="135">
        <v>1</v>
      </c>
      <c r="BF69" s="135">
        <v>1</v>
      </c>
      <c r="BG69" s="135">
        <v>1</v>
      </c>
      <c r="BH69" s="135">
        <v>1</v>
      </c>
      <c r="BI69" s="135">
        <v>1</v>
      </c>
      <c r="BJ69" s="135">
        <v>1</v>
      </c>
      <c r="BK69" s="135">
        <v>1</v>
      </c>
      <c r="BL69" s="135">
        <v>1</v>
      </c>
      <c r="BM69" s="135">
        <v>1</v>
      </c>
      <c r="BN69" s="135">
        <v>1</v>
      </c>
      <c r="BO69" s="135">
        <v>1</v>
      </c>
      <c r="BP69" s="135">
        <v>1</v>
      </c>
      <c r="BQ69" s="135">
        <v>1</v>
      </c>
      <c r="BR69" s="135">
        <v>1</v>
      </c>
      <c r="BS69" s="135">
        <v>1</v>
      </c>
      <c r="BT69" s="135">
        <v>1</v>
      </c>
      <c r="BU69" s="135">
        <v>1</v>
      </c>
      <c r="BV69" s="135">
        <v>1</v>
      </c>
      <c r="BW69" s="135">
        <v>1</v>
      </c>
      <c r="BX69" s="135">
        <v>1</v>
      </c>
      <c r="BY69" s="135">
        <v>1</v>
      </c>
      <c r="BZ69" s="135">
        <v>1</v>
      </c>
      <c r="CA69" s="135">
        <v>1</v>
      </c>
      <c r="CB69" s="135">
        <v>1</v>
      </c>
      <c r="CC69" s="135">
        <v>1</v>
      </c>
      <c r="CD69" s="135">
        <v>1</v>
      </c>
      <c r="CE69" s="135">
        <v>1</v>
      </c>
      <c r="CF69" s="135">
        <v>1</v>
      </c>
      <c r="CG69" s="135">
        <v>1</v>
      </c>
      <c r="CH69" s="135">
        <v>1</v>
      </c>
      <c r="CI69" s="135">
        <v>1</v>
      </c>
      <c r="CJ69" s="135">
        <v>1</v>
      </c>
      <c r="CK69" s="135">
        <v>1</v>
      </c>
      <c r="CL69" s="135">
        <v>1</v>
      </c>
      <c r="CM69" s="135">
        <v>1</v>
      </c>
      <c r="CN69" s="135">
        <v>1</v>
      </c>
      <c r="CO69" s="135">
        <v>1</v>
      </c>
      <c r="CP69" s="135">
        <v>1</v>
      </c>
      <c r="CQ69" s="135">
        <v>1</v>
      </c>
      <c r="CR69" s="135">
        <v>1</v>
      </c>
      <c r="CS69" s="135">
        <v>1</v>
      </c>
      <c r="CT69" s="135">
        <v>1</v>
      </c>
      <c r="CU69" s="135">
        <v>1</v>
      </c>
      <c r="CV69" s="135">
        <v>1</v>
      </c>
      <c r="CW69" s="135">
        <v>1</v>
      </c>
      <c r="CX69" s="135">
        <v>1</v>
      </c>
      <c r="CY69" s="135">
        <v>1</v>
      </c>
      <c r="CZ69" s="135">
        <v>1</v>
      </c>
      <c r="DA69" s="135">
        <v>1</v>
      </c>
      <c r="DB69" s="135">
        <v>1</v>
      </c>
      <c r="DC69" s="135">
        <v>1</v>
      </c>
      <c r="DD69" s="135">
        <v>1</v>
      </c>
      <c r="DE69" s="135">
        <v>1</v>
      </c>
      <c r="DF69" s="135">
        <v>1</v>
      </c>
      <c r="DG69" s="135">
        <v>0</v>
      </c>
      <c r="DH69" s="135">
        <v>0</v>
      </c>
      <c r="DI69" s="135">
        <v>0</v>
      </c>
      <c r="DQ69" s="540"/>
      <c r="DS69" s="538"/>
      <c r="DT69" s="538"/>
    </row>
    <row r="70" spans="1:125" ht="3.95" customHeight="1">
      <c r="L70" s="71">
        <v>68</v>
      </c>
      <c r="M70" s="135">
        <v>0</v>
      </c>
      <c r="N70" s="135">
        <v>0</v>
      </c>
      <c r="O70" s="135">
        <v>0</v>
      </c>
      <c r="P70" s="135">
        <v>1</v>
      </c>
      <c r="Q70" s="135">
        <v>1</v>
      </c>
      <c r="R70" s="135">
        <v>1</v>
      </c>
      <c r="S70" s="135">
        <v>1</v>
      </c>
      <c r="T70" s="135">
        <v>1</v>
      </c>
      <c r="U70" s="135">
        <v>1</v>
      </c>
      <c r="V70" s="135">
        <v>1</v>
      </c>
      <c r="W70" s="135">
        <v>1</v>
      </c>
      <c r="X70" s="135">
        <v>1</v>
      </c>
      <c r="Y70" s="135">
        <v>1</v>
      </c>
      <c r="Z70" s="135">
        <v>1</v>
      </c>
      <c r="AA70" s="135">
        <v>1</v>
      </c>
      <c r="AB70" s="135">
        <v>1</v>
      </c>
      <c r="AC70" s="135">
        <v>1</v>
      </c>
      <c r="AD70" s="135">
        <v>1</v>
      </c>
      <c r="AE70" s="135">
        <v>1</v>
      </c>
      <c r="AF70" s="135">
        <v>1</v>
      </c>
      <c r="AG70" s="135">
        <v>1</v>
      </c>
      <c r="AH70" s="135">
        <v>1</v>
      </c>
      <c r="AI70" s="135">
        <v>1</v>
      </c>
      <c r="AJ70" s="135">
        <v>1</v>
      </c>
      <c r="AK70" s="135">
        <v>1</v>
      </c>
      <c r="AL70" s="135">
        <v>1</v>
      </c>
      <c r="AM70" s="135">
        <v>1</v>
      </c>
      <c r="AN70" s="135">
        <v>1</v>
      </c>
      <c r="AO70" s="135">
        <v>1</v>
      </c>
      <c r="AP70" s="135">
        <v>1</v>
      </c>
      <c r="AQ70" s="135">
        <v>1</v>
      </c>
      <c r="AR70" s="135">
        <v>1</v>
      </c>
      <c r="AS70" s="135">
        <v>1</v>
      </c>
      <c r="AT70" s="135">
        <v>1</v>
      </c>
      <c r="AU70" s="135">
        <v>1</v>
      </c>
      <c r="AV70" s="135">
        <v>1</v>
      </c>
      <c r="AW70" s="135">
        <v>1</v>
      </c>
      <c r="AX70" s="135">
        <v>1</v>
      </c>
      <c r="AY70" s="135">
        <v>1</v>
      </c>
      <c r="AZ70" s="135">
        <v>1</v>
      </c>
      <c r="BA70" s="135">
        <v>1</v>
      </c>
      <c r="BB70" s="135">
        <v>1</v>
      </c>
      <c r="BC70" s="135">
        <v>1</v>
      </c>
      <c r="BD70" s="135">
        <v>1</v>
      </c>
      <c r="BE70" s="135">
        <v>1</v>
      </c>
      <c r="BF70" s="135">
        <v>1</v>
      </c>
      <c r="BG70" s="135">
        <v>1</v>
      </c>
      <c r="BH70" s="135">
        <v>1</v>
      </c>
      <c r="BI70" s="135">
        <v>1</v>
      </c>
      <c r="BJ70" s="135">
        <v>1</v>
      </c>
      <c r="BK70" s="135">
        <v>1</v>
      </c>
      <c r="BL70" s="135">
        <v>1</v>
      </c>
      <c r="BM70" s="135">
        <v>1</v>
      </c>
      <c r="BN70" s="135">
        <v>1</v>
      </c>
      <c r="BO70" s="135">
        <v>1</v>
      </c>
      <c r="BP70" s="135">
        <v>1</v>
      </c>
      <c r="BQ70" s="135">
        <v>1</v>
      </c>
      <c r="BR70" s="135">
        <v>1</v>
      </c>
      <c r="BS70" s="135">
        <v>1</v>
      </c>
      <c r="BT70" s="135">
        <v>1</v>
      </c>
      <c r="BU70" s="135">
        <v>1</v>
      </c>
      <c r="BV70" s="135">
        <v>1</v>
      </c>
      <c r="BW70" s="135">
        <v>1</v>
      </c>
      <c r="BX70" s="135">
        <v>1</v>
      </c>
      <c r="BY70" s="135">
        <v>1</v>
      </c>
      <c r="BZ70" s="135">
        <v>1</v>
      </c>
      <c r="CA70" s="135">
        <v>1</v>
      </c>
      <c r="CB70" s="135">
        <v>1</v>
      </c>
      <c r="CC70" s="135">
        <v>1</v>
      </c>
      <c r="CD70" s="135">
        <v>1</v>
      </c>
      <c r="CE70" s="135">
        <v>1</v>
      </c>
      <c r="CF70" s="135">
        <v>1</v>
      </c>
      <c r="CG70" s="135">
        <v>1</v>
      </c>
      <c r="CH70" s="135">
        <v>1</v>
      </c>
      <c r="CI70" s="135">
        <v>1</v>
      </c>
      <c r="CJ70" s="135">
        <v>1</v>
      </c>
      <c r="CK70" s="135">
        <v>1</v>
      </c>
      <c r="CL70" s="135">
        <v>1</v>
      </c>
      <c r="CM70" s="135">
        <v>1</v>
      </c>
      <c r="CN70" s="135">
        <v>1</v>
      </c>
      <c r="CO70" s="135">
        <v>1</v>
      </c>
      <c r="CP70" s="135">
        <v>1</v>
      </c>
      <c r="CQ70" s="135">
        <v>1</v>
      </c>
      <c r="CR70" s="135">
        <v>1</v>
      </c>
      <c r="CS70" s="135">
        <v>1</v>
      </c>
      <c r="CT70" s="135">
        <v>1</v>
      </c>
      <c r="CU70" s="135">
        <v>1</v>
      </c>
      <c r="CV70" s="135">
        <v>1</v>
      </c>
      <c r="CW70" s="135">
        <v>1</v>
      </c>
      <c r="CX70" s="135">
        <v>1</v>
      </c>
      <c r="CY70" s="135">
        <v>1</v>
      </c>
      <c r="CZ70" s="135">
        <v>1</v>
      </c>
      <c r="DA70" s="135">
        <v>1</v>
      </c>
      <c r="DB70" s="135">
        <v>1</v>
      </c>
      <c r="DC70" s="135">
        <v>1</v>
      </c>
      <c r="DD70" s="135">
        <v>1</v>
      </c>
      <c r="DE70" s="135">
        <v>1</v>
      </c>
      <c r="DF70" s="135">
        <v>1</v>
      </c>
      <c r="DG70" s="135">
        <v>0</v>
      </c>
      <c r="DH70" s="135">
        <v>0</v>
      </c>
      <c r="DI70" s="135">
        <v>0</v>
      </c>
    </row>
    <row r="71" spans="1:125" ht="3.95" customHeight="1">
      <c r="L71" s="71">
        <v>69</v>
      </c>
      <c r="M71" s="135">
        <v>0</v>
      </c>
      <c r="N71" s="135">
        <v>0</v>
      </c>
      <c r="O71" s="135">
        <v>0</v>
      </c>
      <c r="P71" s="135">
        <v>0</v>
      </c>
      <c r="Q71" s="135">
        <v>1</v>
      </c>
      <c r="R71" s="135">
        <v>1</v>
      </c>
      <c r="S71" s="135">
        <v>1</v>
      </c>
      <c r="T71" s="135">
        <v>1</v>
      </c>
      <c r="U71" s="135">
        <v>1</v>
      </c>
      <c r="V71" s="135">
        <v>1</v>
      </c>
      <c r="W71" s="135">
        <v>1</v>
      </c>
      <c r="X71" s="135">
        <v>1</v>
      </c>
      <c r="Y71" s="135">
        <v>1</v>
      </c>
      <c r="Z71" s="135">
        <v>1</v>
      </c>
      <c r="AA71" s="135">
        <v>1</v>
      </c>
      <c r="AB71" s="135">
        <v>1</v>
      </c>
      <c r="AC71" s="135">
        <v>1</v>
      </c>
      <c r="AD71" s="135">
        <v>1</v>
      </c>
      <c r="AE71" s="135">
        <v>1</v>
      </c>
      <c r="AF71" s="135">
        <v>1</v>
      </c>
      <c r="AG71" s="135">
        <v>1</v>
      </c>
      <c r="AH71" s="135">
        <v>1</v>
      </c>
      <c r="AI71" s="135">
        <v>1</v>
      </c>
      <c r="AJ71" s="135">
        <v>1</v>
      </c>
      <c r="AK71" s="135">
        <v>1</v>
      </c>
      <c r="AL71" s="135">
        <v>1</v>
      </c>
      <c r="AM71" s="135">
        <v>1</v>
      </c>
      <c r="AN71" s="135">
        <v>1</v>
      </c>
      <c r="AO71" s="135">
        <v>1</v>
      </c>
      <c r="AP71" s="135">
        <v>1</v>
      </c>
      <c r="AQ71" s="135">
        <v>1</v>
      </c>
      <c r="AR71" s="135">
        <v>1</v>
      </c>
      <c r="AS71" s="135">
        <v>1</v>
      </c>
      <c r="AT71" s="135">
        <v>1</v>
      </c>
      <c r="AU71" s="135">
        <v>1</v>
      </c>
      <c r="AV71" s="135">
        <v>1</v>
      </c>
      <c r="AW71" s="135">
        <v>1</v>
      </c>
      <c r="AX71" s="135">
        <v>1</v>
      </c>
      <c r="AY71" s="135">
        <v>1</v>
      </c>
      <c r="AZ71" s="135">
        <v>1</v>
      </c>
      <c r="BA71" s="135">
        <v>1</v>
      </c>
      <c r="BB71" s="135">
        <v>1</v>
      </c>
      <c r="BC71" s="135">
        <v>1</v>
      </c>
      <c r="BD71" s="135">
        <v>1</v>
      </c>
      <c r="BE71" s="135">
        <v>1</v>
      </c>
      <c r="BF71" s="135">
        <v>1</v>
      </c>
      <c r="BG71" s="135">
        <v>1</v>
      </c>
      <c r="BH71" s="135">
        <v>1</v>
      </c>
      <c r="BI71" s="135">
        <v>1</v>
      </c>
      <c r="BJ71" s="135">
        <v>1</v>
      </c>
      <c r="BK71" s="135">
        <v>1</v>
      </c>
      <c r="BL71" s="135">
        <v>1</v>
      </c>
      <c r="BM71" s="135">
        <v>1</v>
      </c>
      <c r="BN71" s="135">
        <v>1</v>
      </c>
      <c r="BO71" s="135">
        <v>1</v>
      </c>
      <c r="BP71" s="135">
        <v>1</v>
      </c>
      <c r="BQ71" s="135">
        <v>1</v>
      </c>
      <c r="BR71" s="135">
        <v>1</v>
      </c>
      <c r="BS71" s="135">
        <v>1</v>
      </c>
      <c r="BT71" s="135">
        <v>1</v>
      </c>
      <c r="BU71" s="135">
        <v>1</v>
      </c>
      <c r="BV71" s="135">
        <v>1</v>
      </c>
      <c r="BW71" s="135">
        <v>1</v>
      </c>
      <c r="BX71" s="135">
        <v>1</v>
      </c>
      <c r="BY71" s="135">
        <v>1</v>
      </c>
      <c r="BZ71" s="135">
        <v>1</v>
      </c>
      <c r="CA71" s="135">
        <v>1</v>
      </c>
      <c r="CB71" s="135">
        <v>1</v>
      </c>
      <c r="CC71" s="135">
        <v>1</v>
      </c>
      <c r="CD71" s="135">
        <v>1</v>
      </c>
      <c r="CE71" s="135">
        <v>1</v>
      </c>
      <c r="CF71" s="135">
        <v>1</v>
      </c>
      <c r="CG71" s="135">
        <v>1</v>
      </c>
      <c r="CH71" s="135">
        <v>1</v>
      </c>
      <c r="CI71" s="135">
        <v>1</v>
      </c>
      <c r="CJ71" s="135">
        <v>1</v>
      </c>
      <c r="CK71" s="135">
        <v>1</v>
      </c>
      <c r="CL71" s="135">
        <v>1</v>
      </c>
      <c r="CM71" s="135">
        <v>1</v>
      </c>
      <c r="CN71" s="135">
        <v>1</v>
      </c>
      <c r="CO71" s="135">
        <v>1</v>
      </c>
      <c r="CP71" s="135">
        <v>1</v>
      </c>
      <c r="CQ71" s="135">
        <v>1</v>
      </c>
      <c r="CR71" s="135">
        <v>1</v>
      </c>
      <c r="CS71" s="135">
        <v>1</v>
      </c>
      <c r="CT71" s="135">
        <v>1</v>
      </c>
      <c r="CU71" s="135">
        <v>1</v>
      </c>
      <c r="CV71" s="135">
        <v>1</v>
      </c>
      <c r="CW71" s="135">
        <v>1</v>
      </c>
      <c r="CX71" s="135">
        <v>1</v>
      </c>
      <c r="CY71" s="135">
        <v>1</v>
      </c>
      <c r="CZ71" s="135">
        <v>1</v>
      </c>
      <c r="DA71" s="135">
        <v>1</v>
      </c>
      <c r="DB71" s="135">
        <v>1</v>
      </c>
      <c r="DC71" s="135">
        <v>1</v>
      </c>
      <c r="DD71" s="135">
        <v>1</v>
      </c>
      <c r="DE71" s="135">
        <v>1</v>
      </c>
      <c r="DF71" s="135">
        <v>0</v>
      </c>
      <c r="DG71" s="135">
        <v>0</v>
      </c>
      <c r="DH71" s="135">
        <v>0</v>
      </c>
      <c r="DI71" s="135">
        <v>0</v>
      </c>
    </row>
    <row r="72" spans="1:125" ht="3.95" customHeight="1">
      <c r="L72" s="71">
        <v>70</v>
      </c>
      <c r="M72" s="135">
        <v>0</v>
      </c>
      <c r="N72" s="135">
        <v>0</v>
      </c>
      <c r="O72" s="135">
        <v>0</v>
      </c>
      <c r="P72" s="135">
        <v>0</v>
      </c>
      <c r="Q72" s="135">
        <v>1</v>
      </c>
      <c r="R72" s="135">
        <v>1</v>
      </c>
      <c r="S72" s="135">
        <v>1</v>
      </c>
      <c r="T72" s="135">
        <v>1</v>
      </c>
      <c r="U72" s="135">
        <v>1</v>
      </c>
      <c r="V72" s="135">
        <v>1</v>
      </c>
      <c r="W72" s="135">
        <v>1</v>
      </c>
      <c r="X72" s="135">
        <v>1</v>
      </c>
      <c r="Y72" s="135">
        <v>1</v>
      </c>
      <c r="Z72" s="135">
        <v>1</v>
      </c>
      <c r="AA72" s="135">
        <v>1</v>
      </c>
      <c r="AB72" s="135">
        <v>1</v>
      </c>
      <c r="AC72" s="135">
        <v>1</v>
      </c>
      <c r="AD72" s="135">
        <v>1</v>
      </c>
      <c r="AE72" s="135">
        <v>1</v>
      </c>
      <c r="AF72" s="135">
        <v>1</v>
      </c>
      <c r="AG72" s="135">
        <v>1</v>
      </c>
      <c r="AH72" s="135">
        <v>1</v>
      </c>
      <c r="AI72" s="135">
        <v>1</v>
      </c>
      <c r="AJ72" s="135">
        <v>1</v>
      </c>
      <c r="AK72" s="135">
        <v>1</v>
      </c>
      <c r="AL72" s="135">
        <v>1</v>
      </c>
      <c r="AM72" s="135">
        <v>1</v>
      </c>
      <c r="AN72" s="135">
        <v>1</v>
      </c>
      <c r="AO72" s="135">
        <v>1</v>
      </c>
      <c r="AP72" s="135">
        <v>1</v>
      </c>
      <c r="AQ72" s="135">
        <v>1</v>
      </c>
      <c r="AR72" s="135">
        <v>1</v>
      </c>
      <c r="AS72" s="135">
        <v>1</v>
      </c>
      <c r="AT72" s="135">
        <v>1</v>
      </c>
      <c r="AU72" s="135">
        <v>1</v>
      </c>
      <c r="AV72" s="135">
        <v>1</v>
      </c>
      <c r="AW72" s="135">
        <v>1</v>
      </c>
      <c r="AX72" s="135">
        <v>1</v>
      </c>
      <c r="AY72" s="135">
        <v>1</v>
      </c>
      <c r="AZ72" s="135">
        <v>1</v>
      </c>
      <c r="BA72" s="135">
        <v>1</v>
      </c>
      <c r="BB72" s="135">
        <v>1</v>
      </c>
      <c r="BC72" s="135">
        <v>1</v>
      </c>
      <c r="BD72" s="135">
        <v>1</v>
      </c>
      <c r="BE72" s="135">
        <v>1</v>
      </c>
      <c r="BF72" s="135">
        <v>1</v>
      </c>
      <c r="BG72" s="135">
        <v>1</v>
      </c>
      <c r="BH72" s="135">
        <v>1</v>
      </c>
      <c r="BI72" s="135">
        <v>1</v>
      </c>
      <c r="BJ72" s="135">
        <v>1</v>
      </c>
      <c r="BK72" s="135">
        <v>1</v>
      </c>
      <c r="BL72" s="135">
        <v>1</v>
      </c>
      <c r="BM72" s="135">
        <v>1</v>
      </c>
      <c r="BN72" s="135">
        <v>1</v>
      </c>
      <c r="BO72" s="135">
        <v>1</v>
      </c>
      <c r="BP72" s="135">
        <v>1</v>
      </c>
      <c r="BQ72" s="135">
        <v>1</v>
      </c>
      <c r="BR72" s="135">
        <v>1</v>
      </c>
      <c r="BS72" s="135">
        <v>1</v>
      </c>
      <c r="BT72" s="135">
        <v>1</v>
      </c>
      <c r="BU72" s="135">
        <v>1</v>
      </c>
      <c r="BV72" s="135">
        <v>1</v>
      </c>
      <c r="BW72" s="135">
        <v>1</v>
      </c>
      <c r="BX72" s="135">
        <v>1</v>
      </c>
      <c r="BY72" s="135">
        <v>1</v>
      </c>
      <c r="BZ72" s="135">
        <v>1</v>
      </c>
      <c r="CA72" s="135">
        <v>1</v>
      </c>
      <c r="CB72" s="135">
        <v>1</v>
      </c>
      <c r="CC72" s="135">
        <v>1</v>
      </c>
      <c r="CD72" s="135">
        <v>1</v>
      </c>
      <c r="CE72" s="135">
        <v>1</v>
      </c>
      <c r="CF72" s="135">
        <v>1</v>
      </c>
      <c r="CG72" s="135">
        <v>1</v>
      </c>
      <c r="CH72" s="135">
        <v>1</v>
      </c>
      <c r="CI72" s="135">
        <v>1</v>
      </c>
      <c r="CJ72" s="135">
        <v>1</v>
      </c>
      <c r="CK72" s="135">
        <v>1</v>
      </c>
      <c r="CL72" s="135">
        <v>1</v>
      </c>
      <c r="CM72" s="135">
        <v>1</v>
      </c>
      <c r="CN72" s="135">
        <v>1</v>
      </c>
      <c r="CO72" s="135">
        <v>1</v>
      </c>
      <c r="CP72" s="135">
        <v>1</v>
      </c>
      <c r="CQ72" s="135">
        <v>1</v>
      </c>
      <c r="CR72" s="135">
        <v>1</v>
      </c>
      <c r="CS72" s="135">
        <v>1</v>
      </c>
      <c r="CT72" s="135">
        <v>1</v>
      </c>
      <c r="CU72" s="135">
        <v>1</v>
      </c>
      <c r="CV72" s="135">
        <v>1</v>
      </c>
      <c r="CW72" s="135">
        <v>1</v>
      </c>
      <c r="CX72" s="135">
        <v>1</v>
      </c>
      <c r="CY72" s="135">
        <v>1</v>
      </c>
      <c r="CZ72" s="135">
        <v>1</v>
      </c>
      <c r="DA72" s="135">
        <v>1</v>
      </c>
      <c r="DB72" s="135">
        <v>1</v>
      </c>
      <c r="DC72" s="135">
        <v>1</v>
      </c>
      <c r="DD72" s="135">
        <v>1</v>
      </c>
      <c r="DE72" s="135">
        <v>1</v>
      </c>
      <c r="DF72" s="135">
        <v>0</v>
      </c>
      <c r="DG72" s="135">
        <v>0</v>
      </c>
      <c r="DH72" s="135">
        <v>0</v>
      </c>
      <c r="DI72" s="135">
        <v>0</v>
      </c>
    </row>
    <row r="73" spans="1:125" ht="3.95" customHeight="1">
      <c r="L73" s="71">
        <v>71</v>
      </c>
      <c r="M73" s="135">
        <v>0</v>
      </c>
      <c r="N73" s="135">
        <v>0</v>
      </c>
      <c r="O73" s="135">
        <v>0</v>
      </c>
      <c r="P73" s="135">
        <v>0</v>
      </c>
      <c r="Q73" s="135">
        <v>0</v>
      </c>
      <c r="R73" s="135">
        <v>1</v>
      </c>
      <c r="S73" s="135">
        <v>1</v>
      </c>
      <c r="T73" s="135">
        <v>1</v>
      </c>
      <c r="U73" s="135">
        <v>1</v>
      </c>
      <c r="V73" s="135">
        <v>1</v>
      </c>
      <c r="W73" s="135">
        <v>1</v>
      </c>
      <c r="X73" s="135">
        <v>1</v>
      </c>
      <c r="Y73" s="135">
        <v>1</v>
      </c>
      <c r="Z73" s="135">
        <v>1</v>
      </c>
      <c r="AA73" s="135">
        <v>1</v>
      </c>
      <c r="AB73" s="135">
        <v>1</v>
      </c>
      <c r="AC73" s="135">
        <v>1</v>
      </c>
      <c r="AD73" s="135">
        <v>1</v>
      </c>
      <c r="AE73" s="135">
        <v>1</v>
      </c>
      <c r="AF73" s="135">
        <v>1</v>
      </c>
      <c r="AG73" s="135">
        <v>1</v>
      </c>
      <c r="AH73" s="135">
        <v>1</v>
      </c>
      <c r="AI73" s="135">
        <v>1</v>
      </c>
      <c r="AJ73" s="135">
        <v>1</v>
      </c>
      <c r="AK73" s="135">
        <v>1</v>
      </c>
      <c r="AL73" s="135">
        <v>1</v>
      </c>
      <c r="AM73" s="135">
        <v>1</v>
      </c>
      <c r="AN73" s="135">
        <v>1</v>
      </c>
      <c r="AO73" s="135">
        <v>1</v>
      </c>
      <c r="AP73" s="135">
        <v>1</v>
      </c>
      <c r="AQ73" s="135">
        <v>1</v>
      </c>
      <c r="AR73" s="135">
        <v>1</v>
      </c>
      <c r="AS73" s="135">
        <v>1</v>
      </c>
      <c r="AT73" s="135">
        <v>1</v>
      </c>
      <c r="AU73" s="135">
        <v>1</v>
      </c>
      <c r="AV73" s="135">
        <v>1</v>
      </c>
      <c r="AW73" s="135">
        <v>1</v>
      </c>
      <c r="AX73" s="135">
        <v>1</v>
      </c>
      <c r="AY73" s="135">
        <v>1</v>
      </c>
      <c r="AZ73" s="135">
        <v>1</v>
      </c>
      <c r="BA73" s="135">
        <v>1</v>
      </c>
      <c r="BB73" s="135">
        <v>1</v>
      </c>
      <c r="BC73" s="135">
        <v>1</v>
      </c>
      <c r="BD73" s="135">
        <v>1</v>
      </c>
      <c r="BE73" s="135">
        <v>1</v>
      </c>
      <c r="BF73" s="135">
        <v>1</v>
      </c>
      <c r="BG73" s="135">
        <v>1</v>
      </c>
      <c r="BH73" s="135">
        <v>1</v>
      </c>
      <c r="BI73" s="135">
        <v>1</v>
      </c>
      <c r="BJ73" s="135">
        <v>1</v>
      </c>
      <c r="BK73" s="135">
        <v>1</v>
      </c>
      <c r="BL73" s="135">
        <v>1</v>
      </c>
      <c r="BM73" s="135">
        <v>1</v>
      </c>
      <c r="BN73" s="135">
        <v>1</v>
      </c>
      <c r="BO73" s="135">
        <v>1</v>
      </c>
      <c r="BP73" s="135">
        <v>1</v>
      </c>
      <c r="BQ73" s="135">
        <v>1</v>
      </c>
      <c r="BR73" s="135">
        <v>1</v>
      </c>
      <c r="BS73" s="135">
        <v>1</v>
      </c>
      <c r="BT73" s="135">
        <v>1</v>
      </c>
      <c r="BU73" s="135">
        <v>1</v>
      </c>
      <c r="BV73" s="135">
        <v>1</v>
      </c>
      <c r="BW73" s="135">
        <v>1</v>
      </c>
      <c r="BX73" s="135">
        <v>1</v>
      </c>
      <c r="BY73" s="135">
        <v>1</v>
      </c>
      <c r="BZ73" s="135">
        <v>1</v>
      </c>
      <c r="CA73" s="135">
        <v>1</v>
      </c>
      <c r="CB73" s="135">
        <v>1</v>
      </c>
      <c r="CC73" s="135">
        <v>1</v>
      </c>
      <c r="CD73" s="135">
        <v>1</v>
      </c>
      <c r="CE73" s="135">
        <v>1</v>
      </c>
      <c r="CF73" s="135">
        <v>1</v>
      </c>
      <c r="CG73" s="135">
        <v>1</v>
      </c>
      <c r="CH73" s="135">
        <v>1</v>
      </c>
      <c r="CI73" s="135">
        <v>1</v>
      </c>
      <c r="CJ73" s="135">
        <v>1</v>
      </c>
      <c r="CK73" s="135">
        <v>1</v>
      </c>
      <c r="CL73" s="135">
        <v>1</v>
      </c>
      <c r="CM73" s="135">
        <v>1</v>
      </c>
      <c r="CN73" s="135">
        <v>1</v>
      </c>
      <c r="CO73" s="135">
        <v>1</v>
      </c>
      <c r="CP73" s="135">
        <v>1</v>
      </c>
      <c r="CQ73" s="135">
        <v>1</v>
      </c>
      <c r="CR73" s="135">
        <v>1</v>
      </c>
      <c r="CS73" s="135">
        <v>1</v>
      </c>
      <c r="CT73" s="135">
        <v>1</v>
      </c>
      <c r="CU73" s="135">
        <v>1</v>
      </c>
      <c r="CV73" s="135">
        <v>1</v>
      </c>
      <c r="CW73" s="135">
        <v>1</v>
      </c>
      <c r="CX73" s="135">
        <v>1</v>
      </c>
      <c r="CY73" s="135">
        <v>1</v>
      </c>
      <c r="CZ73" s="135">
        <v>1</v>
      </c>
      <c r="DA73" s="135">
        <v>1</v>
      </c>
      <c r="DB73" s="135">
        <v>1</v>
      </c>
      <c r="DC73" s="135">
        <v>1</v>
      </c>
      <c r="DD73" s="135">
        <v>1</v>
      </c>
      <c r="DE73" s="135">
        <v>0</v>
      </c>
      <c r="DF73" s="135">
        <v>0</v>
      </c>
      <c r="DG73" s="135">
        <v>0</v>
      </c>
      <c r="DH73" s="135">
        <v>0</v>
      </c>
      <c r="DI73" s="135">
        <v>0</v>
      </c>
    </row>
    <row r="74" spans="1:125" ht="3.95" customHeight="1">
      <c r="L74" s="71">
        <v>72</v>
      </c>
      <c r="M74" s="135">
        <v>0</v>
      </c>
      <c r="N74" s="135">
        <v>0</v>
      </c>
      <c r="O74" s="135">
        <v>0</v>
      </c>
      <c r="P74" s="135">
        <v>0</v>
      </c>
      <c r="Q74" s="135">
        <v>0</v>
      </c>
      <c r="R74" s="135">
        <v>1</v>
      </c>
      <c r="S74" s="135">
        <v>1</v>
      </c>
      <c r="T74" s="135">
        <v>1</v>
      </c>
      <c r="U74" s="135">
        <v>1</v>
      </c>
      <c r="V74" s="135">
        <v>1</v>
      </c>
      <c r="W74" s="135">
        <v>1</v>
      </c>
      <c r="X74" s="135">
        <v>1</v>
      </c>
      <c r="Y74" s="135">
        <v>1</v>
      </c>
      <c r="Z74" s="135">
        <v>1</v>
      </c>
      <c r="AA74" s="135">
        <v>1</v>
      </c>
      <c r="AB74" s="135">
        <v>1</v>
      </c>
      <c r="AC74" s="135">
        <v>1</v>
      </c>
      <c r="AD74" s="135">
        <v>1</v>
      </c>
      <c r="AE74" s="135">
        <v>1</v>
      </c>
      <c r="AF74" s="135">
        <v>1</v>
      </c>
      <c r="AG74" s="135">
        <v>1</v>
      </c>
      <c r="AH74" s="135">
        <v>1</v>
      </c>
      <c r="AI74" s="135">
        <v>1</v>
      </c>
      <c r="AJ74" s="135">
        <v>1</v>
      </c>
      <c r="AK74" s="135">
        <v>1</v>
      </c>
      <c r="AL74" s="135">
        <v>1</v>
      </c>
      <c r="AM74" s="135">
        <v>1</v>
      </c>
      <c r="AN74" s="135">
        <v>1</v>
      </c>
      <c r="AO74" s="135">
        <v>1</v>
      </c>
      <c r="AP74" s="135">
        <v>1</v>
      </c>
      <c r="AQ74" s="135">
        <v>1</v>
      </c>
      <c r="AR74" s="135">
        <v>1</v>
      </c>
      <c r="AS74" s="135">
        <v>1</v>
      </c>
      <c r="AT74" s="135">
        <v>1</v>
      </c>
      <c r="AU74" s="135">
        <v>1</v>
      </c>
      <c r="AV74" s="135">
        <v>1</v>
      </c>
      <c r="AW74" s="135">
        <v>1</v>
      </c>
      <c r="AX74" s="135">
        <v>1</v>
      </c>
      <c r="AY74" s="135">
        <v>1</v>
      </c>
      <c r="AZ74" s="135">
        <v>1</v>
      </c>
      <c r="BA74" s="135">
        <v>1</v>
      </c>
      <c r="BB74" s="135">
        <v>1</v>
      </c>
      <c r="BC74" s="135">
        <v>1</v>
      </c>
      <c r="BD74" s="135">
        <v>1</v>
      </c>
      <c r="BE74" s="135">
        <v>1</v>
      </c>
      <c r="BF74" s="135">
        <v>1</v>
      </c>
      <c r="BG74" s="135">
        <v>1</v>
      </c>
      <c r="BH74" s="135">
        <v>1</v>
      </c>
      <c r="BI74" s="135">
        <v>1</v>
      </c>
      <c r="BJ74" s="135">
        <v>1</v>
      </c>
      <c r="BK74" s="135">
        <v>1</v>
      </c>
      <c r="BL74" s="135">
        <v>1</v>
      </c>
      <c r="BM74" s="135">
        <v>1</v>
      </c>
      <c r="BN74" s="135">
        <v>1</v>
      </c>
      <c r="BO74" s="135">
        <v>1</v>
      </c>
      <c r="BP74" s="135">
        <v>1</v>
      </c>
      <c r="BQ74" s="135">
        <v>1</v>
      </c>
      <c r="BR74" s="135">
        <v>1</v>
      </c>
      <c r="BS74" s="135">
        <v>1</v>
      </c>
      <c r="BT74" s="135">
        <v>1</v>
      </c>
      <c r="BU74" s="135">
        <v>1</v>
      </c>
      <c r="BV74" s="135">
        <v>1</v>
      </c>
      <c r="BW74" s="135">
        <v>1</v>
      </c>
      <c r="BX74" s="135">
        <v>1</v>
      </c>
      <c r="BY74" s="135">
        <v>1</v>
      </c>
      <c r="BZ74" s="135">
        <v>1</v>
      </c>
      <c r="CA74" s="135">
        <v>1</v>
      </c>
      <c r="CB74" s="135">
        <v>1</v>
      </c>
      <c r="CC74" s="135">
        <v>1</v>
      </c>
      <c r="CD74" s="135">
        <v>1</v>
      </c>
      <c r="CE74" s="135">
        <v>1</v>
      </c>
      <c r="CF74" s="135">
        <v>1</v>
      </c>
      <c r="CG74" s="135">
        <v>1</v>
      </c>
      <c r="CH74" s="135">
        <v>1</v>
      </c>
      <c r="CI74" s="135">
        <v>1</v>
      </c>
      <c r="CJ74" s="135">
        <v>1</v>
      </c>
      <c r="CK74" s="135">
        <v>1</v>
      </c>
      <c r="CL74" s="135">
        <v>1</v>
      </c>
      <c r="CM74" s="135">
        <v>1</v>
      </c>
      <c r="CN74" s="135">
        <v>1</v>
      </c>
      <c r="CO74" s="135">
        <v>1</v>
      </c>
      <c r="CP74" s="135">
        <v>1</v>
      </c>
      <c r="CQ74" s="135">
        <v>1</v>
      </c>
      <c r="CR74" s="135">
        <v>1</v>
      </c>
      <c r="CS74" s="135">
        <v>1</v>
      </c>
      <c r="CT74" s="135">
        <v>1</v>
      </c>
      <c r="CU74" s="135">
        <v>1</v>
      </c>
      <c r="CV74" s="135">
        <v>1</v>
      </c>
      <c r="CW74" s="135">
        <v>1</v>
      </c>
      <c r="CX74" s="135">
        <v>1</v>
      </c>
      <c r="CY74" s="135">
        <v>1</v>
      </c>
      <c r="CZ74" s="135">
        <v>1</v>
      </c>
      <c r="DA74" s="135">
        <v>1</v>
      </c>
      <c r="DB74" s="135">
        <v>1</v>
      </c>
      <c r="DC74" s="135">
        <v>1</v>
      </c>
      <c r="DD74" s="135">
        <v>1</v>
      </c>
      <c r="DE74" s="135">
        <v>0</v>
      </c>
      <c r="DF74" s="135">
        <v>0</v>
      </c>
      <c r="DG74" s="135">
        <v>0</v>
      </c>
      <c r="DH74" s="135">
        <v>0</v>
      </c>
      <c r="DI74" s="135">
        <v>0</v>
      </c>
    </row>
    <row r="75" spans="1:125" ht="3.95" customHeight="1">
      <c r="L75" s="71">
        <v>73</v>
      </c>
      <c r="M75" s="135">
        <v>0</v>
      </c>
      <c r="N75" s="135">
        <v>0</v>
      </c>
      <c r="O75" s="135">
        <v>0</v>
      </c>
      <c r="P75" s="135">
        <v>0</v>
      </c>
      <c r="Q75" s="135">
        <v>0</v>
      </c>
      <c r="R75" s="135">
        <v>0</v>
      </c>
      <c r="S75" s="135">
        <v>1</v>
      </c>
      <c r="T75" s="135">
        <v>1</v>
      </c>
      <c r="U75" s="135">
        <v>1</v>
      </c>
      <c r="V75" s="135">
        <v>1</v>
      </c>
      <c r="W75" s="135">
        <v>1</v>
      </c>
      <c r="X75" s="135">
        <v>1</v>
      </c>
      <c r="Y75" s="135">
        <v>1</v>
      </c>
      <c r="Z75" s="135">
        <v>1</v>
      </c>
      <c r="AA75" s="135">
        <v>1</v>
      </c>
      <c r="AB75" s="135">
        <v>1</v>
      </c>
      <c r="AC75" s="135">
        <v>1</v>
      </c>
      <c r="AD75" s="135">
        <v>1</v>
      </c>
      <c r="AE75" s="135">
        <v>1</v>
      </c>
      <c r="AF75" s="135">
        <v>1</v>
      </c>
      <c r="AG75" s="135">
        <v>1</v>
      </c>
      <c r="AH75" s="135">
        <v>1</v>
      </c>
      <c r="AI75" s="135">
        <v>1</v>
      </c>
      <c r="AJ75" s="135">
        <v>1</v>
      </c>
      <c r="AK75" s="135">
        <v>1</v>
      </c>
      <c r="AL75" s="135">
        <v>1</v>
      </c>
      <c r="AM75" s="135">
        <v>1</v>
      </c>
      <c r="AN75" s="135">
        <v>1</v>
      </c>
      <c r="AO75" s="135">
        <v>1</v>
      </c>
      <c r="AP75" s="135">
        <v>1</v>
      </c>
      <c r="AQ75" s="135">
        <v>1</v>
      </c>
      <c r="AR75" s="135">
        <v>1</v>
      </c>
      <c r="AS75" s="135">
        <v>1</v>
      </c>
      <c r="AT75" s="135">
        <v>1</v>
      </c>
      <c r="AU75" s="135">
        <v>1</v>
      </c>
      <c r="AV75" s="135">
        <v>1</v>
      </c>
      <c r="AW75" s="135">
        <v>1</v>
      </c>
      <c r="AX75" s="135">
        <v>1</v>
      </c>
      <c r="AY75" s="135">
        <v>1</v>
      </c>
      <c r="AZ75" s="135">
        <v>1</v>
      </c>
      <c r="BA75" s="135">
        <v>1</v>
      </c>
      <c r="BB75" s="135">
        <v>1</v>
      </c>
      <c r="BC75" s="135">
        <v>1</v>
      </c>
      <c r="BD75" s="135">
        <v>1</v>
      </c>
      <c r="BE75" s="135">
        <v>1</v>
      </c>
      <c r="BF75" s="135">
        <v>1</v>
      </c>
      <c r="BG75" s="135">
        <v>1</v>
      </c>
      <c r="BH75" s="135">
        <v>1</v>
      </c>
      <c r="BI75" s="135">
        <v>1</v>
      </c>
      <c r="BJ75" s="135">
        <v>1</v>
      </c>
      <c r="BK75" s="135">
        <v>1</v>
      </c>
      <c r="BL75" s="135">
        <v>1</v>
      </c>
      <c r="BM75" s="135">
        <v>1</v>
      </c>
      <c r="BN75" s="135">
        <v>1</v>
      </c>
      <c r="BO75" s="135">
        <v>1</v>
      </c>
      <c r="BP75" s="135">
        <v>1</v>
      </c>
      <c r="BQ75" s="135">
        <v>1</v>
      </c>
      <c r="BR75" s="135">
        <v>1</v>
      </c>
      <c r="BS75" s="135">
        <v>1</v>
      </c>
      <c r="BT75" s="135">
        <v>1</v>
      </c>
      <c r="BU75" s="135">
        <v>1</v>
      </c>
      <c r="BV75" s="135">
        <v>1</v>
      </c>
      <c r="BW75" s="135">
        <v>1</v>
      </c>
      <c r="BX75" s="135">
        <v>1</v>
      </c>
      <c r="BY75" s="135">
        <v>1</v>
      </c>
      <c r="BZ75" s="135">
        <v>1</v>
      </c>
      <c r="CA75" s="135">
        <v>1</v>
      </c>
      <c r="CB75" s="135">
        <v>1</v>
      </c>
      <c r="CC75" s="135">
        <v>1</v>
      </c>
      <c r="CD75" s="135">
        <v>1</v>
      </c>
      <c r="CE75" s="135">
        <v>1</v>
      </c>
      <c r="CF75" s="135">
        <v>1</v>
      </c>
      <c r="CG75" s="135">
        <v>1</v>
      </c>
      <c r="CH75" s="135">
        <v>1</v>
      </c>
      <c r="CI75" s="135">
        <v>1</v>
      </c>
      <c r="CJ75" s="135">
        <v>1</v>
      </c>
      <c r="CK75" s="135">
        <v>1</v>
      </c>
      <c r="CL75" s="135">
        <v>1</v>
      </c>
      <c r="CM75" s="135">
        <v>1</v>
      </c>
      <c r="CN75" s="135">
        <v>1</v>
      </c>
      <c r="CO75" s="135">
        <v>1</v>
      </c>
      <c r="CP75" s="135">
        <v>1</v>
      </c>
      <c r="CQ75" s="135">
        <v>1</v>
      </c>
      <c r="CR75" s="135">
        <v>1</v>
      </c>
      <c r="CS75" s="135">
        <v>1</v>
      </c>
      <c r="CT75" s="135">
        <v>1</v>
      </c>
      <c r="CU75" s="135">
        <v>1</v>
      </c>
      <c r="CV75" s="135">
        <v>1</v>
      </c>
      <c r="CW75" s="135">
        <v>1</v>
      </c>
      <c r="CX75" s="135">
        <v>1</v>
      </c>
      <c r="CY75" s="135">
        <v>1</v>
      </c>
      <c r="CZ75" s="135">
        <v>1</v>
      </c>
      <c r="DA75" s="135">
        <v>1</v>
      </c>
      <c r="DB75" s="135">
        <v>1</v>
      </c>
      <c r="DC75" s="135">
        <v>1</v>
      </c>
      <c r="DD75" s="135">
        <v>0</v>
      </c>
      <c r="DE75" s="135">
        <v>0</v>
      </c>
      <c r="DF75" s="135">
        <v>0</v>
      </c>
      <c r="DG75" s="135">
        <v>0</v>
      </c>
      <c r="DH75" s="135">
        <v>0</v>
      </c>
      <c r="DI75" s="135">
        <v>0</v>
      </c>
    </row>
    <row r="76" spans="1:125" ht="3.95" customHeight="1">
      <c r="L76" s="71">
        <v>74</v>
      </c>
      <c r="M76" s="135">
        <v>0</v>
      </c>
      <c r="N76" s="135">
        <v>0</v>
      </c>
      <c r="O76" s="135">
        <v>0</v>
      </c>
      <c r="P76" s="135">
        <v>0</v>
      </c>
      <c r="Q76" s="135">
        <v>0</v>
      </c>
      <c r="R76" s="135">
        <v>0</v>
      </c>
      <c r="S76" s="135">
        <v>1</v>
      </c>
      <c r="T76" s="135">
        <v>1</v>
      </c>
      <c r="U76" s="135">
        <v>1</v>
      </c>
      <c r="V76" s="135">
        <v>1</v>
      </c>
      <c r="W76" s="135">
        <v>1</v>
      </c>
      <c r="X76" s="135">
        <v>1</v>
      </c>
      <c r="Y76" s="135">
        <v>1</v>
      </c>
      <c r="Z76" s="135">
        <v>1</v>
      </c>
      <c r="AA76" s="135">
        <v>1</v>
      </c>
      <c r="AB76" s="135">
        <v>1</v>
      </c>
      <c r="AC76" s="135">
        <v>1</v>
      </c>
      <c r="AD76" s="135">
        <v>1</v>
      </c>
      <c r="AE76" s="135">
        <v>1</v>
      </c>
      <c r="AF76" s="135">
        <v>1</v>
      </c>
      <c r="AG76" s="135">
        <v>1</v>
      </c>
      <c r="AH76" s="135">
        <v>1</v>
      </c>
      <c r="AI76" s="135">
        <v>1</v>
      </c>
      <c r="AJ76" s="135">
        <v>1</v>
      </c>
      <c r="AK76" s="135">
        <v>1</v>
      </c>
      <c r="AL76" s="135">
        <v>1</v>
      </c>
      <c r="AM76" s="135">
        <v>1</v>
      </c>
      <c r="AN76" s="135">
        <v>1</v>
      </c>
      <c r="AO76" s="135">
        <v>1</v>
      </c>
      <c r="AP76" s="135">
        <v>1</v>
      </c>
      <c r="AQ76" s="135">
        <v>1</v>
      </c>
      <c r="AR76" s="135">
        <v>1</v>
      </c>
      <c r="AS76" s="135">
        <v>1</v>
      </c>
      <c r="AT76" s="135">
        <v>1</v>
      </c>
      <c r="AU76" s="135">
        <v>1</v>
      </c>
      <c r="AV76" s="135">
        <v>1</v>
      </c>
      <c r="AW76" s="135">
        <v>1</v>
      </c>
      <c r="AX76" s="135">
        <v>1</v>
      </c>
      <c r="AY76" s="135">
        <v>1</v>
      </c>
      <c r="AZ76" s="135">
        <v>1</v>
      </c>
      <c r="BA76" s="135">
        <v>1</v>
      </c>
      <c r="BB76" s="135">
        <v>1</v>
      </c>
      <c r="BC76" s="135">
        <v>1</v>
      </c>
      <c r="BD76" s="135">
        <v>1</v>
      </c>
      <c r="BE76" s="135">
        <v>1</v>
      </c>
      <c r="BF76" s="135">
        <v>1</v>
      </c>
      <c r="BG76" s="135">
        <v>1</v>
      </c>
      <c r="BH76" s="135">
        <v>1</v>
      </c>
      <c r="BI76" s="135">
        <v>1</v>
      </c>
      <c r="BJ76" s="135">
        <v>1</v>
      </c>
      <c r="BK76" s="135">
        <v>1</v>
      </c>
      <c r="BL76" s="135">
        <v>1</v>
      </c>
      <c r="BM76" s="135">
        <v>1</v>
      </c>
      <c r="BN76" s="135">
        <v>1</v>
      </c>
      <c r="BO76" s="135">
        <v>1</v>
      </c>
      <c r="BP76" s="135">
        <v>1</v>
      </c>
      <c r="BQ76" s="135">
        <v>1</v>
      </c>
      <c r="BR76" s="135">
        <v>1</v>
      </c>
      <c r="BS76" s="135">
        <v>1</v>
      </c>
      <c r="BT76" s="135">
        <v>1</v>
      </c>
      <c r="BU76" s="135">
        <v>1</v>
      </c>
      <c r="BV76" s="135">
        <v>1</v>
      </c>
      <c r="BW76" s="135">
        <v>1</v>
      </c>
      <c r="BX76" s="135">
        <v>1</v>
      </c>
      <c r="BY76" s="135">
        <v>1</v>
      </c>
      <c r="BZ76" s="135">
        <v>1</v>
      </c>
      <c r="CA76" s="135">
        <v>1</v>
      </c>
      <c r="CB76" s="135">
        <v>1</v>
      </c>
      <c r="CC76" s="135">
        <v>1</v>
      </c>
      <c r="CD76" s="135">
        <v>1</v>
      </c>
      <c r="CE76" s="135">
        <v>1</v>
      </c>
      <c r="CF76" s="135">
        <v>1</v>
      </c>
      <c r="CG76" s="135">
        <v>1</v>
      </c>
      <c r="CH76" s="135">
        <v>1</v>
      </c>
      <c r="CI76" s="135">
        <v>1</v>
      </c>
      <c r="CJ76" s="135">
        <v>1</v>
      </c>
      <c r="CK76" s="135">
        <v>1</v>
      </c>
      <c r="CL76" s="135">
        <v>1</v>
      </c>
      <c r="CM76" s="135">
        <v>1</v>
      </c>
      <c r="CN76" s="135">
        <v>1</v>
      </c>
      <c r="CO76" s="135">
        <v>1</v>
      </c>
      <c r="CP76" s="135">
        <v>1</v>
      </c>
      <c r="CQ76" s="135">
        <v>1</v>
      </c>
      <c r="CR76" s="135">
        <v>1</v>
      </c>
      <c r="CS76" s="135">
        <v>1</v>
      </c>
      <c r="CT76" s="135">
        <v>1</v>
      </c>
      <c r="CU76" s="135">
        <v>1</v>
      </c>
      <c r="CV76" s="135">
        <v>1</v>
      </c>
      <c r="CW76" s="135">
        <v>1</v>
      </c>
      <c r="CX76" s="135">
        <v>1</v>
      </c>
      <c r="CY76" s="135">
        <v>1</v>
      </c>
      <c r="CZ76" s="135">
        <v>1</v>
      </c>
      <c r="DA76" s="135">
        <v>1</v>
      </c>
      <c r="DB76" s="135">
        <v>1</v>
      </c>
      <c r="DC76" s="135">
        <v>1</v>
      </c>
      <c r="DD76" s="135">
        <v>0</v>
      </c>
      <c r="DE76" s="135">
        <v>0</v>
      </c>
      <c r="DF76" s="135">
        <v>0</v>
      </c>
      <c r="DG76" s="135">
        <v>0</v>
      </c>
      <c r="DH76" s="135">
        <v>0</v>
      </c>
      <c r="DI76" s="135">
        <v>0</v>
      </c>
    </row>
    <row r="77" spans="1:125" ht="3.95" customHeight="1">
      <c r="L77" s="71">
        <v>75</v>
      </c>
      <c r="M77" s="135">
        <v>0</v>
      </c>
      <c r="N77" s="135">
        <v>0</v>
      </c>
      <c r="O77" s="135">
        <v>0</v>
      </c>
      <c r="P77" s="135">
        <v>0</v>
      </c>
      <c r="Q77" s="135">
        <v>0</v>
      </c>
      <c r="R77" s="135">
        <v>0</v>
      </c>
      <c r="S77" s="135">
        <v>0</v>
      </c>
      <c r="T77" s="135">
        <v>1</v>
      </c>
      <c r="U77" s="135">
        <v>1</v>
      </c>
      <c r="V77" s="135">
        <v>1</v>
      </c>
      <c r="W77" s="135">
        <v>1</v>
      </c>
      <c r="X77" s="135">
        <v>1</v>
      </c>
      <c r="Y77" s="135">
        <v>1</v>
      </c>
      <c r="Z77" s="135">
        <v>1</v>
      </c>
      <c r="AA77" s="135">
        <v>1</v>
      </c>
      <c r="AB77" s="135">
        <v>1</v>
      </c>
      <c r="AC77" s="135">
        <v>1</v>
      </c>
      <c r="AD77" s="135">
        <v>1</v>
      </c>
      <c r="AE77" s="135">
        <v>1</v>
      </c>
      <c r="AF77" s="135">
        <v>1</v>
      </c>
      <c r="AG77" s="135">
        <v>1</v>
      </c>
      <c r="AH77" s="135">
        <v>1</v>
      </c>
      <c r="AI77" s="135">
        <v>1</v>
      </c>
      <c r="AJ77" s="135">
        <v>1</v>
      </c>
      <c r="AK77" s="135">
        <v>1</v>
      </c>
      <c r="AL77" s="135">
        <v>1</v>
      </c>
      <c r="AM77" s="135">
        <v>1</v>
      </c>
      <c r="AN77" s="135">
        <v>1</v>
      </c>
      <c r="AO77" s="135">
        <v>1</v>
      </c>
      <c r="AP77" s="135">
        <v>1</v>
      </c>
      <c r="AQ77" s="135">
        <v>1</v>
      </c>
      <c r="AR77" s="135">
        <v>1</v>
      </c>
      <c r="AS77" s="135">
        <v>1</v>
      </c>
      <c r="AT77" s="135">
        <v>1</v>
      </c>
      <c r="AU77" s="135">
        <v>1</v>
      </c>
      <c r="AV77" s="135">
        <v>1</v>
      </c>
      <c r="AW77" s="135">
        <v>1</v>
      </c>
      <c r="AX77" s="135">
        <v>1</v>
      </c>
      <c r="AY77" s="135">
        <v>1</v>
      </c>
      <c r="AZ77" s="135">
        <v>1</v>
      </c>
      <c r="BA77" s="135">
        <v>1</v>
      </c>
      <c r="BB77" s="135">
        <v>1</v>
      </c>
      <c r="BC77" s="135">
        <v>1</v>
      </c>
      <c r="BD77" s="135">
        <v>1</v>
      </c>
      <c r="BE77" s="135">
        <v>1</v>
      </c>
      <c r="BF77" s="135">
        <v>1</v>
      </c>
      <c r="BG77" s="135">
        <v>1</v>
      </c>
      <c r="BH77" s="135">
        <v>1</v>
      </c>
      <c r="BI77" s="135">
        <v>1</v>
      </c>
      <c r="BJ77" s="135">
        <v>1</v>
      </c>
      <c r="BK77" s="135">
        <v>1</v>
      </c>
      <c r="BL77" s="135">
        <v>1</v>
      </c>
      <c r="BM77" s="135">
        <v>1</v>
      </c>
      <c r="BN77" s="135">
        <v>1</v>
      </c>
      <c r="BO77" s="135">
        <v>1</v>
      </c>
      <c r="BP77" s="135">
        <v>1</v>
      </c>
      <c r="BQ77" s="135">
        <v>1</v>
      </c>
      <c r="BR77" s="135">
        <v>1</v>
      </c>
      <c r="BS77" s="135">
        <v>1</v>
      </c>
      <c r="BT77" s="135">
        <v>1</v>
      </c>
      <c r="BU77" s="135">
        <v>1</v>
      </c>
      <c r="BV77" s="135">
        <v>1</v>
      </c>
      <c r="BW77" s="135">
        <v>1</v>
      </c>
      <c r="BX77" s="135">
        <v>1</v>
      </c>
      <c r="BY77" s="135">
        <v>1</v>
      </c>
      <c r="BZ77" s="135">
        <v>1</v>
      </c>
      <c r="CA77" s="135">
        <v>1</v>
      </c>
      <c r="CB77" s="135">
        <v>1</v>
      </c>
      <c r="CC77" s="135">
        <v>1</v>
      </c>
      <c r="CD77" s="135">
        <v>1</v>
      </c>
      <c r="CE77" s="135">
        <v>1</v>
      </c>
      <c r="CF77" s="135">
        <v>1</v>
      </c>
      <c r="CG77" s="135">
        <v>1</v>
      </c>
      <c r="CH77" s="135">
        <v>1</v>
      </c>
      <c r="CI77" s="135">
        <v>1</v>
      </c>
      <c r="CJ77" s="135">
        <v>1</v>
      </c>
      <c r="CK77" s="135">
        <v>1</v>
      </c>
      <c r="CL77" s="135">
        <v>1</v>
      </c>
      <c r="CM77" s="135">
        <v>1</v>
      </c>
      <c r="CN77" s="135">
        <v>1</v>
      </c>
      <c r="CO77" s="135">
        <v>1</v>
      </c>
      <c r="CP77" s="135">
        <v>1</v>
      </c>
      <c r="CQ77" s="135">
        <v>1</v>
      </c>
      <c r="CR77" s="135">
        <v>1</v>
      </c>
      <c r="CS77" s="135">
        <v>1</v>
      </c>
      <c r="CT77" s="135">
        <v>1</v>
      </c>
      <c r="CU77" s="135">
        <v>1</v>
      </c>
      <c r="CV77" s="135">
        <v>1</v>
      </c>
      <c r="CW77" s="135">
        <v>1</v>
      </c>
      <c r="CX77" s="135">
        <v>1</v>
      </c>
      <c r="CY77" s="135">
        <v>1</v>
      </c>
      <c r="CZ77" s="135">
        <v>1</v>
      </c>
      <c r="DA77" s="135">
        <v>1</v>
      </c>
      <c r="DB77" s="135">
        <v>1</v>
      </c>
      <c r="DC77" s="135">
        <v>0</v>
      </c>
      <c r="DD77" s="135">
        <v>0</v>
      </c>
      <c r="DE77" s="135">
        <v>0</v>
      </c>
      <c r="DF77" s="135">
        <v>0</v>
      </c>
      <c r="DG77" s="135">
        <v>0</v>
      </c>
      <c r="DH77" s="135">
        <v>0</v>
      </c>
      <c r="DI77" s="135">
        <v>0</v>
      </c>
    </row>
    <row r="78" spans="1:125" ht="3.95" customHeight="1">
      <c r="L78" s="71">
        <v>76</v>
      </c>
      <c r="M78" s="135">
        <v>0</v>
      </c>
      <c r="N78" s="135">
        <v>0</v>
      </c>
      <c r="O78" s="135">
        <v>0</v>
      </c>
      <c r="P78" s="135">
        <v>0</v>
      </c>
      <c r="Q78" s="135">
        <v>0</v>
      </c>
      <c r="R78" s="135">
        <v>0</v>
      </c>
      <c r="S78" s="135">
        <v>0</v>
      </c>
      <c r="T78" s="135">
        <v>1</v>
      </c>
      <c r="U78" s="135">
        <v>1</v>
      </c>
      <c r="V78" s="135">
        <v>1</v>
      </c>
      <c r="W78" s="135">
        <v>1</v>
      </c>
      <c r="X78" s="135">
        <v>1</v>
      </c>
      <c r="Y78" s="135">
        <v>1</v>
      </c>
      <c r="Z78" s="135">
        <v>1</v>
      </c>
      <c r="AA78" s="135">
        <v>1</v>
      </c>
      <c r="AB78" s="135">
        <v>1</v>
      </c>
      <c r="AC78" s="135">
        <v>1</v>
      </c>
      <c r="AD78" s="135">
        <v>1</v>
      </c>
      <c r="AE78" s="135">
        <v>1</v>
      </c>
      <c r="AF78" s="135">
        <v>1</v>
      </c>
      <c r="AG78" s="135">
        <v>1</v>
      </c>
      <c r="AH78" s="135">
        <v>1</v>
      </c>
      <c r="AI78" s="135">
        <v>1</v>
      </c>
      <c r="AJ78" s="135">
        <v>1</v>
      </c>
      <c r="AK78" s="135">
        <v>1</v>
      </c>
      <c r="AL78" s="135">
        <v>1</v>
      </c>
      <c r="AM78" s="135">
        <v>1</v>
      </c>
      <c r="AN78" s="135">
        <v>1</v>
      </c>
      <c r="AO78" s="135">
        <v>1</v>
      </c>
      <c r="AP78" s="135">
        <v>1</v>
      </c>
      <c r="AQ78" s="135">
        <v>1</v>
      </c>
      <c r="AR78" s="135">
        <v>1</v>
      </c>
      <c r="AS78" s="135">
        <v>1</v>
      </c>
      <c r="AT78" s="135">
        <v>1</v>
      </c>
      <c r="AU78" s="135">
        <v>1</v>
      </c>
      <c r="AV78" s="135">
        <v>1</v>
      </c>
      <c r="AW78" s="135">
        <v>1</v>
      </c>
      <c r="AX78" s="135">
        <v>1</v>
      </c>
      <c r="AY78" s="135">
        <v>1</v>
      </c>
      <c r="AZ78" s="135">
        <v>1</v>
      </c>
      <c r="BA78" s="135">
        <v>1</v>
      </c>
      <c r="BB78" s="135">
        <v>1</v>
      </c>
      <c r="BC78" s="135">
        <v>1</v>
      </c>
      <c r="BD78" s="135">
        <v>1</v>
      </c>
      <c r="BE78" s="135">
        <v>1</v>
      </c>
      <c r="BF78" s="135">
        <v>1</v>
      </c>
      <c r="BG78" s="135">
        <v>1</v>
      </c>
      <c r="BH78" s="135">
        <v>1</v>
      </c>
      <c r="BI78" s="135">
        <v>1</v>
      </c>
      <c r="BJ78" s="135">
        <v>1</v>
      </c>
      <c r="BK78" s="135">
        <v>1</v>
      </c>
      <c r="BL78" s="135">
        <v>1</v>
      </c>
      <c r="BM78" s="135">
        <v>1</v>
      </c>
      <c r="BN78" s="135">
        <v>1</v>
      </c>
      <c r="BO78" s="135">
        <v>1</v>
      </c>
      <c r="BP78" s="135">
        <v>1</v>
      </c>
      <c r="BQ78" s="135">
        <v>1</v>
      </c>
      <c r="BR78" s="135">
        <v>1</v>
      </c>
      <c r="BS78" s="135">
        <v>1</v>
      </c>
      <c r="BT78" s="135">
        <v>1</v>
      </c>
      <c r="BU78" s="135">
        <v>1</v>
      </c>
      <c r="BV78" s="135">
        <v>1</v>
      </c>
      <c r="BW78" s="135">
        <v>1</v>
      </c>
      <c r="BX78" s="135">
        <v>1</v>
      </c>
      <c r="BY78" s="135">
        <v>1</v>
      </c>
      <c r="BZ78" s="135">
        <v>1</v>
      </c>
      <c r="CA78" s="135">
        <v>1</v>
      </c>
      <c r="CB78" s="135">
        <v>1</v>
      </c>
      <c r="CC78" s="135">
        <v>1</v>
      </c>
      <c r="CD78" s="135">
        <v>1</v>
      </c>
      <c r="CE78" s="135">
        <v>1</v>
      </c>
      <c r="CF78" s="135">
        <v>1</v>
      </c>
      <c r="CG78" s="135">
        <v>1</v>
      </c>
      <c r="CH78" s="135">
        <v>1</v>
      </c>
      <c r="CI78" s="135">
        <v>1</v>
      </c>
      <c r="CJ78" s="135">
        <v>1</v>
      </c>
      <c r="CK78" s="135">
        <v>1</v>
      </c>
      <c r="CL78" s="135">
        <v>1</v>
      </c>
      <c r="CM78" s="135">
        <v>1</v>
      </c>
      <c r="CN78" s="135">
        <v>1</v>
      </c>
      <c r="CO78" s="135">
        <v>1</v>
      </c>
      <c r="CP78" s="135">
        <v>1</v>
      </c>
      <c r="CQ78" s="135">
        <v>1</v>
      </c>
      <c r="CR78" s="135">
        <v>1</v>
      </c>
      <c r="CS78" s="135">
        <v>1</v>
      </c>
      <c r="CT78" s="135">
        <v>1</v>
      </c>
      <c r="CU78" s="135">
        <v>1</v>
      </c>
      <c r="CV78" s="135">
        <v>1</v>
      </c>
      <c r="CW78" s="135">
        <v>1</v>
      </c>
      <c r="CX78" s="135">
        <v>1</v>
      </c>
      <c r="CY78" s="135">
        <v>1</v>
      </c>
      <c r="CZ78" s="135">
        <v>1</v>
      </c>
      <c r="DA78" s="135">
        <v>1</v>
      </c>
      <c r="DB78" s="135">
        <v>1</v>
      </c>
      <c r="DC78" s="135">
        <v>0</v>
      </c>
      <c r="DD78" s="135">
        <v>0</v>
      </c>
      <c r="DE78" s="135">
        <v>0</v>
      </c>
      <c r="DF78" s="135">
        <v>0</v>
      </c>
      <c r="DG78" s="135">
        <v>0</v>
      </c>
      <c r="DH78" s="135">
        <v>0</v>
      </c>
      <c r="DI78" s="135">
        <v>0</v>
      </c>
    </row>
    <row r="79" spans="1:125" ht="3.95" customHeight="1">
      <c r="L79" s="71">
        <v>77</v>
      </c>
      <c r="M79" s="135">
        <v>0</v>
      </c>
      <c r="N79" s="135">
        <v>0</v>
      </c>
      <c r="O79" s="135">
        <v>0</v>
      </c>
      <c r="P79" s="135">
        <v>0</v>
      </c>
      <c r="Q79" s="135">
        <v>0</v>
      </c>
      <c r="R79" s="135">
        <v>0</v>
      </c>
      <c r="S79" s="135">
        <v>0</v>
      </c>
      <c r="T79" s="135">
        <v>0</v>
      </c>
      <c r="U79" s="135">
        <v>1</v>
      </c>
      <c r="V79" s="135">
        <v>1</v>
      </c>
      <c r="W79" s="135">
        <v>1</v>
      </c>
      <c r="X79" s="135">
        <v>1</v>
      </c>
      <c r="Y79" s="135">
        <v>1</v>
      </c>
      <c r="Z79" s="135">
        <v>1</v>
      </c>
      <c r="AA79" s="135">
        <v>1</v>
      </c>
      <c r="AB79" s="135">
        <v>1</v>
      </c>
      <c r="AC79" s="135">
        <v>1</v>
      </c>
      <c r="AD79" s="135">
        <v>1</v>
      </c>
      <c r="AE79" s="135">
        <v>1</v>
      </c>
      <c r="AF79" s="135">
        <v>1</v>
      </c>
      <c r="AG79" s="135">
        <v>1</v>
      </c>
      <c r="AH79" s="135">
        <v>1</v>
      </c>
      <c r="AI79" s="135">
        <v>1</v>
      </c>
      <c r="AJ79" s="135">
        <v>1</v>
      </c>
      <c r="AK79" s="135">
        <v>1</v>
      </c>
      <c r="AL79" s="135">
        <v>1</v>
      </c>
      <c r="AM79" s="135">
        <v>1</v>
      </c>
      <c r="AN79" s="135">
        <v>1</v>
      </c>
      <c r="AO79" s="135">
        <v>1</v>
      </c>
      <c r="AP79" s="135">
        <v>1</v>
      </c>
      <c r="AQ79" s="135">
        <v>1</v>
      </c>
      <c r="AR79" s="135">
        <v>1</v>
      </c>
      <c r="AS79" s="135">
        <v>1</v>
      </c>
      <c r="AT79" s="135">
        <v>1</v>
      </c>
      <c r="AU79" s="135">
        <v>1</v>
      </c>
      <c r="AV79" s="135">
        <v>1</v>
      </c>
      <c r="AW79" s="135">
        <v>1</v>
      </c>
      <c r="AX79" s="135">
        <v>1</v>
      </c>
      <c r="AY79" s="135">
        <v>1</v>
      </c>
      <c r="AZ79" s="135">
        <v>1</v>
      </c>
      <c r="BA79" s="135">
        <v>1</v>
      </c>
      <c r="BB79" s="135">
        <v>1</v>
      </c>
      <c r="BC79" s="135">
        <v>1</v>
      </c>
      <c r="BD79" s="135">
        <v>1</v>
      </c>
      <c r="BE79" s="135">
        <v>1</v>
      </c>
      <c r="BF79" s="135">
        <v>1</v>
      </c>
      <c r="BG79" s="135">
        <v>1</v>
      </c>
      <c r="BH79" s="135">
        <v>1</v>
      </c>
      <c r="BI79" s="135">
        <v>1</v>
      </c>
      <c r="BJ79" s="135">
        <v>1</v>
      </c>
      <c r="BK79" s="135">
        <v>1</v>
      </c>
      <c r="BL79" s="135">
        <v>1</v>
      </c>
      <c r="BM79" s="135">
        <v>1</v>
      </c>
      <c r="BN79" s="135">
        <v>1</v>
      </c>
      <c r="BO79" s="135">
        <v>1</v>
      </c>
      <c r="BP79" s="135">
        <v>1</v>
      </c>
      <c r="BQ79" s="135">
        <v>1</v>
      </c>
      <c r="BR79" s="135">
        <v>1</v>
      </c>
      <c r="BS79" s="135">
        <v>1</v>
      </c>
      <c r="BT79" s="135">
        <v>1</v>
      </c>
      <c r="BU79" s="135">
        <v>1</v>
      </c>
      <c r="BV79" s="135">
        <v>1</v>
      </c>
      <c r="BW79" s="135">
        <v>1</v>
      </c>
      <c r="BX79" s="135">
        <v>1</v>
      </c>
      <c r="BY79" s="135">
        <v>1</v>
      </c>
      <c r="BZ79" s="135">
        <v>1</v>
      </c>
      <c r="CA79" s="135">
        <v>1</v>
      </c>
      <c r="CB79" s="135">
        <v>1</v>
      </c>
      <c r="CC79" s="135">
        <v>1</v>
      </c>
      <c r="CD79" s="135">
        <v>1</v>
      </c>
      <c r="CE79" s="135">
        <v>1</v>
      </c>
      <c r="CF79" s="135">
        <v>1</v>
      </c>
      <c r="CG79" s="135">
        <v>1</v>
      </c>
      <c r="CH79" s="135">
        <v>1</v>
      </c>
      <c r="CI79" s="135">
        <v>1</v>
      </c>
      <c r="CJ79" s="135">
        <v>1</v>
      </c>
      <c r="CK79" s="135">
        <v>1</v>
      </c>
      <c r="CL79" s="135">
        <v>1</v>
      </c>
      <c r="CM79" s="135">
        <v>1</v>
      </c>
      <c r="CN79" s="135">
        <v>1</v>
      </c>
      <c r="CO79" s="135">
        <v>1</v>
      </c>
      <c r="CP79" s="135">
        <v>1</v>
      </c>
      <c r="CQ79" s="135">
        <v>1</v>
      </c>
      <c r="CR79" s="135">
        <v>1</v>
      </c>
      <c r="CS79" s="135">
        <v>1</v>
      </c>
      <c r="CT79" s="135">
        <v>1</v>
      </c>
      <c r="CU79" s="135">
        <v>1</v>
      </c>
      <c r="CV79" s="135">
        <v>1</v>
      </c>
      <c r="CW79" s="135">
        <v>1</v>
      </c>
      <c r="CX79" s="135">
        <v>1</v>
      </c>
      <c r="CY79" s="135">
        <v>1</v>
      </c>
      <c r="CZ79" s="135">
        <v>1</v>
      </c>
      <c r="DA79" s="135">
        <v>1</v>
      </c>
      <c r="DB79" s="135">
        <v>0</v>
      </c>
      <c r="DC79" s="135">
        <v>0</v>
      </c>
      <c r="DD79" s="135">
        <v>0</v>
      </c>
      <c r="DE79" s="135">
        <v>0</v>
      </c>
      <c r="DF79" s="135">
        <v>0</v>
      </c>
      <c r="DG79" s="135">
        <v>0</v>
      </c>
      <c r="DH79" s="135">
        <v>0</v>
      </c>
      <c r="DI79" s="135">
        <v>0</v>
      </c>
    </row>
    <row r="80" spans="1:125" ht="3.95" customHeight="1">
      <c r="L80" s="71">
        <v>78</v>
      </c>
      <c r="M80" s="135">
        <v>0</v>
      </c>
      <c r="N80" s="135">
        <v>0</v>
      </c>
      <c r="O80" s="135">
        <v>0</v>
      </c>
      <c r="P80" s="135">
        <v>0</v>
      </c>
      <c r="Q80" s="135">
        <v>0</v>
      </c>
      <c r="R80" s="135">
        <v>0</v>
      </c>
      <c r="S80" s="135">
        <v>0</v>
      </c>
      <c r="T80" s="135">
        <v>0</v>
      </c>
      <c r="U80" s="135">
        <v>0</v>
      </c>
      <c r="V80" s="135">
        <v>1</v>
      </c>
      <c r="W80" s="135">
        <v>1</v>
      </c>
      <c r="X80" s="135">
        <v>1</v>
      </c>
      <c r="Y80" s="135">
        <v>1</v>
      </c>
      <c r="Z80" s="135">
        <v>1</v>
      </c>
      <c r="AA80" s="135">
        <v>1</v>
      </c>
      <c r="AB80" s="135">
        <v>1</v>
      </c>
      <c r="AC80" s="135">
        <v>1</v>
      </c>
      <c r="AD80" s="135">
        <v>1</v>
      </c>
      <c r="AE80" s="135">
        <v>1</v>
      </c>
      <c r="AF80" s="135">
        <v>1</v>
      </c>
      <c r="AG80" s="135">
        <v>1</v>
      </c>
      <c r="AH80" s="135">
        <v>1</v>
      </c>
      <c r="AI80" s="135">
        <v>1</v>
      </c>
      <c r="AJ80" s="135">
        <v>1</v>
      </c>
      <c r="AK80" s="135">
        <v>1</v>
      </c>
      <c r="AL80" s="135">
        <v>1</v>
      </c>
      <c r="AM80" s="135">
        <v>1</v>
      </c>
      <c r="AN80" s="135">
        <v>1</v>
      </c>
      <c r="AO80" s="135">
        <v>1</v>
      </c>
      <c r="AP80" s="135">
        <v>1</v>
      </c>
      <c r="AQ80" s="135">
        <v>1</v>
      </c>
      <c r="AR80" s="135">
        <v>1</v>
      </c>
      <c r="AS80" s="135">
        <v>1</v>
      </c>
      <c r="AT80" s="135">
        <v>1</v>
      </c>
      <c r="AU80" s="135">
        <v>1</v>
      </c>
      <c r="AV80" s="135">
        <v>1</v>
      </c>
      <c r="AW80" s="135">
        <v>1</v>
      </c>
      <c r="AX80" s="135">
        <v>1</v>
      </c>
      <c r="AY80" s="135">
        <v>1</v>
      </c>
      <c r="AZ80" s="135">
        <v>1</v>
      </c>
      <c r="BA80" s="135">
        <v>1</v>
      </c>
      <c r="BB80" s="135">
        <v>1</v>
      </c>
      <c r="BC80" s="135">
        <v>1</v>
      </c>
      <c r="BD80" s="135">
        <v>1</v>
      </c>
      <c r="BE80" s="135">
        <v>1</v>
      </c>
      <c r="BF80" s="135">
        <v>1</v>
      </c>
      <c r="BG80" s="135">
        <v>1</v>
      </c>
      <c r="BH80" s="135">
        <v>1</v>
      </c>
      <c r="BI80" s="135">
        <v>1</v>
      </c>
      <c r="BJ80" s="135">
        <v>1</v>
      </c>
      <c r="BK80" s="135">
        <v>1</v>
      </c>
      <c r="BL80" s="135">
        <v>1</v>
      </c>
      <c r="BM80" s="135">
        <v>1</v>
      </c>
      <c r="BN80" s="135">
        <v>1</v>
      </c>
      <c r="BO80" s="135">
        <v>1</v>
      </c>
      <c r="BP80" s="135">
        <v>1</v>
      </c>
      <c r="BQ80" s="135">
        <v>1</v>
      </c>
      <c r="BR80" s="135">
        <v>1</v>
      </c>
      <c r="BS80" s="135">
        <v>1</v>
      </c>
      <c r="BT80" s="135">
        <v>1</v>
      </c>
      <c r="BU80" s="135">
        <v>1</v>
      </c>
      <c r="BV80" s="135">
        <v>1</v>
      </c>
      <c r="BW80" s="135">
        <v>1</v>
      </c>
      <c r="BX80" s="135">
        <v>1</v>
      </c>
      <c r="BY80" s="135">
        <v>1</v>
      </c>
      <c r="BZ80" s="135">
        <v>1</v>
      </c>
      <c r="CA80" s="135">
        <v>1</v>
      </c>
      <c r="CB80" s="135">
        <v>1</v>
      </c>
      <c r="CC80" s="135">
        <v>1</v>
      </c>
      <c r="CD80" s="135">
        <v>1</v>
      </c>
      <c r="CE80" s="135">
        <v>1</v>
      </c>
      <c r="CF80" s="135">
        <v>1</v>
      </c>
      <c r="CG80" s="135">
        <v>1</v>
      </c>
      <c r="CH80" s="135">
        <v>1</v>
      </c>
      <c r="CI80" s="135">
        <v>1</v>
      </c>
      <c r="CJ80" s="135">
        <v>1</v>
      </c>
      <c r="CK80" s="135">
        <v>1</v>
      </c>
      <c r="CL80" s="135">
        <v>1</v>
      </c>
      <c r="CM80" s="135">
        <v>1</v>
      </c>
      <c r="CN80" s="135">
        <v>1</v>
      </c>
      <c r="CO80" s="135">
        <v>1</v>
      </c>
      <c r="CP80" s="135">
        <v>1</v>
      </c>
      <c r="CQ80" s="135">
        <v>1</v>
      </c>
      <c r="CR80" s="135">
        <v>1</v>
      </c>
      <c r="CS80" s="135">
        <v>1</v>
      </c>
      <c r="CT80" s="135">
        <v>1</v>
      </c>
      <c r="CU80" s="135">
        <v>1</v>
      </c>
      <c r="CV80" s="135">
        <v>1</v>
      </c>
      <c r="CW80" s="135">
        <v>1</v>
      </c>
      <c r="CX80" s="135">
        <v>1</v>
      </c>
      <c r="CY80" s="135">
        <v>1</v>
      </c>
      <c r="CZ80" s="135">
        <v>1</v>
      </c>
      <c r="DA80" s="135">
        <v>0</v>
      </c>
      <c r="DB80" s="135">
        <v>0</v>
      </c>
      <c r="DC80" s="135">
        <v>0</v>
      </c>
      <c r="DD80" s="135">
        <v>0</v>
      </c>
      <c r="DE80" s="135">
        <v>0</v>
      </c>
      <c r="DF80" s="135">
        <v>0</v>
      </c>
      <c r="DG80" s="135">
        <v>0</v>
      </c>
      <c r="DH80" s="135">
        <v>0</v>
      </c>
      <c r="DI80" s="135">
        <v>0</v>
      </c>
    </row>
    <row r="81" spans="12:113" ht="3.95" customHeight="1">
      <c r="L81" s="71">
        <v>79</v>
      </c>
      <c r="M81" s="135">
        <v>0</v>
      </c>
      <c r="N81" s="135">
        <v>0</v>
      </c>
      <c r="O81" s="135">
        <v>0</v>
      </c>
      <c r="P81" s="135">
        <v>0</v>
      </c>
      <c r="Q81" s="135">
        <v>0</v>
      </c>
      <c r="R81" s="135">
        <v>0</v>
      </c>
      <c r="S81" s="135">
        <v>0</v>
      </c>
      <c r="T81" s="135">
        <v>0</v>
      </c>
      <c r="U81" s="135">
        <v>0</v>
      </c>
      <c r="V81" s="135">
        <v>1</v>
      </c>
      <c r="W81" s="135">
        <v>1</v>
      </c>
      <c r="X81" s="135">
        <v>1</v>
      </c>
      <c r="Y81" s="135">
        <v>1</v>
      </c>
      <c r="Z81" s="135">
        <v>1</v>
      </c>
      <c r="AA81" s="135">
        <v>1</v>
      </c>
      <c r="AB81" s="135">
        <v>1</v>
      </c>
      <c r="AC81" s="135">
        <v>1</v>
      </c>
      <c r="AD81" s="135">
        <v>1</v>
      </c>
      <c r="AE81" s="135">
        <v>1</v>
      </c>
      <c r="AF81" s="135">
        <v>1</v>
      </c>
      <c r="AG81" s="135">
        <v>1</v>
      </c>
      <c r="AH81" s="135">
        <v>1</v>
      </c>
      <c r="AI81" s="135">
        <v>1</v>
      </c>
      <c r="AJ81" s="135">
        <v>1</v>
      </c>
      <c r="AK81" s="135">
        <v>1</v>
      </c>
      <c r="AL81" s="135">
        <v>1</v>
      </c>
      <c r="AM81" s="135">
        <v>1</v>
      </c>
      <c r="AN81" s="135">
        <v>1</v>
      </c>
      <c r="AO81" s="135">
        <v>1</v>
      </c>
      <c r="AP81" s="135">
        <v>1</v>
      </c>
      <c r="AQ81" s="135">
        <v>1</v>
      </c>
      <c r="AR81" s="135">
        <v>1</v>
      </c>
      <c r="AS81" s="135">
        <v>1</v>
      </c>
      <c r="AT81" s="135">
        <v>1</v>
      </c>
      <c r="AU81" s="135">
        <v>1</v>
      </c>
      <c r="AV81" s="135">
        <v>1</v>
      </c>
      <c r="AW81" s="135">
        <v>1</v>
      </c>
      <c r="AX81" s="135">
        <v>1</v>
      </c>
      <c r="AY81" s="135">
        <v>1</v>
      </c>
      <c r="AZ81" s="135">
        <v>1</v>
      </c>
      <c r="BA81" s="135">
        <v>1</v>
      </c>
      <c r="BB81" s="135">
        <v>1</v>
      </c>
      <c r="BC81" s="135">
        <v>1</v>
      </c>
      <c r="BD81" s="135">
        <v>1</v>
      </c>
      <c r="BE81" s="135">
        <v>1</v>
      </c>
      <c r="BF81" s="135">
        <v>1</v>
      </c>
      <c r="BG81" s="135">
        <v>1</v>
      </c>
      <c r="BH81" s="135">
        <v>1</v>
      </c>
      <c r="BI81" s="135">
        <v>1</v>
      </c>
      <c r="BJ81" s="135">
        <v>1</v>
      </c>
      <c r="BK81" s="135">
        <v>1</v>
      </c>
      <c r="BL81" s="135">
        <v>1</v>
      </c>
      <c r="BM81" s="135">
        <v>1</v>
      </c>
      <c r="BN81" s="135">
        <v>1</v>
      </c>
      <c r="BO81" s="135">
        <v>1</v>
      </c>
      <c r="BP81" s="135">
        <v>1</v>
      </c>
      <c r="BQ81" s="135">
        <v>1</v>
      </c>
      <c r="BR81" s="135">
        <v>1</v>
      </c>
      <c r="BS81" s="135">
        <v>1</v>
      </c>
      <c r="BT81" s="135">
        <v>1</v>
      </c>
      <c r="BU81" s="135">
        <v>1</v>
      </c>
      <c r="BV81" s="135">
        <v>1</v>
      </c>
      <c r="BW81" s="135">
        <v>1</v>
      </c>
      <c r="BX81" s="135">
        <v>1</v>
      </c>
      <c r="BY81" s="135">
        <v>1</v>
      </c>
      <c r="BZ81" s="135">
        <v>1</v>
      </c>
      <c r="CA81" s="135">
        <v>1</v>
      </c>
      <c r="CB81" s="135">
        <v>1</v>
      </c>
      <c r="CC81" s="135">
        <v>1</v>
      </c>
      <c r="CD81" s="135">
        <v>1</v>
      </c>
      <c r="CE81" s="135">
        <v>1</v>
      </c>
      <c r="CF81" s="135">
        <v>1</v>
      </c>
      <c r="CG81" s="135">
        <v>1</v>
      </c>
      <c r="CH81" s="135">
        <v>1</v>
      </c>
      <c r="CI81" s="135">
        <v>1</v>
      </c>
      <c r="CJ81" s="135">
        <v>1</v>
      </c>
      <c r="CK81" s="135">
        <v>1</v>
      </c>
      <c r="CL81" s="135">
        <v>1</v>
      </c>
      <c r="CM81" s="135">
        <v>1</v>
      </c>
      <c r="CN81" s="135">
        <v>1</v>
      </c>
      <c r="CO81" s="135">
        <v>1</v>
      </c>
      <c r="CP81" s="135">
        <v>1</v>
      </c>
      <c r="CQ81" s="135">
        <v>1</v>
      </c>
      <c r="CR81" s="135">
        <v>1</v>
      </c>
      <c r="CS81" s="135">
        <v>1</v>
      </c>
      <c r="CT81" s="135">
        <v>1</v>
      </c>
      <c r="CU81" s="135">
        <v>1</v>
      </c>
      <c r="CV81" s="135">
        <v>1</v>
      </c>
      <c r="CW81" s="135">
        <v>1</v>
      </c>
      <c r="CX81" s="135">
        <v>1</v>
      </c>
      <c r="CY81" s="135">
        <v>1</v>
      </c>
      <c r="CZ81" s="135">
        <v>1</v>
      </c>
      <c r="DA81" s="135">
        <v>0</v>
      </c>
      <c r="DB81" s="135">
        <v>0</v>
      </c>
      <c r="DC81" s="135">
        <v>0</v>
      </c>
      <c r="DD81" s="135">
        <v>0</v>
      </c>
      <c r="DE81" s="135">
        <v>0</v>
      </c>
      <c r="DF81" s="135">
        <v>0</v>
      </c>
      <c r="DG81" s="135">
        <v>0</v>
      </c>
      <c r="DH81" s="135">
        <v>0</v>
      </c>
      <c r="DI81" s="135">
        <v>0</v>
      </c>
    </row>
    <row r="82" spans="12:113" ht="3.95" customHeight="1">
      <c r="L82" s="71">
        <v>80</v>
      </c>
      <c r="M82" s="135">
        <v>0</v>
      </c>
      <c r="N82" s="135">
        <v>0</v>
      </c>
      <c r="O82" s="135">
        <v>0</v>
      </c>
      <c r="P82" s="135">
        <v>0</v>
      </c>
      <c r="Q82" s="135">
        <v>0</v>
      </c>
      <c r="R82" s="135">
        <v>0</v>
      </c>
      <c r="S82" s="135">
        <v>0</v>
      </c>
      <c r="T82" s="135">
        <v>0</v>
      </c>
      <c r="U82" s="135">
        <v>0</v>
      </c>
      <c r="V82" s="135">
        <v>0</v>
      </c>
      <c r="W82" s="135">
        <v>1</v>
      </c>
      <c r="X82" s="135">
        <v>1</v>
      </c>
      <c r="Y82" s="135">
        <v>1</v>
      </c>
      <c r="Z82" s="135">
        <v>1</v>
      </c>
      <c r="AA82" s="135">
        <v>1</v>
      </c>
      <c r="AB82" s="135">
        <v>1</v>
      </c>
      <c r="AC82" s="135">
        <v>1</v>
      </c>
      <c r="AD82" s="135">
        <v>1</v>
      </c>
      <c r="AE82" s="135">
        <v>1</v>
      </c>
      <c r="AF82" s="135">
        <v>1</v>
      </c>
      <c r="AG82" s="135">
        <v>1</v>
      </c>
      <c r="AH82" s="135">
        <v>1</v>
      </c>
      <c r="AI82" s="135">
        <v>1</v>
      </c>
      <c r="AJ82" s="135">
        <v>1</v>
      </c>
      <c r="AK82" s="135">
        <v>1</v>
      </c>
      <c r="AL82" s="135">
        <v>1</v>
      </c>
      <c r="AM82" s="135">
        <v>1</v>
      </c>
      <c r="AN82" s="135">
        <v>1</v>
      </c>
      <c r="AO82" s="135">
        <v>1</v>
      </c>
      <c r="AP82" s="135">
        <v>1</v>
      </c>
      <c r="AQ82" s="135">
        <v>1</v>
      </c>
      <c r="AR82" s="135">
        <v>1</v>
      </c>
      <c r="AS82" s="135">
        <v>1</v>
      </c>
      <c r="AT82" s="135">
        <v>1</v>
      </c>
      <c r="AU82" s="135">
        <v>1</v>
      </c>
      <c r="AV82" s="135">
        <v>1</v>
      </c>
      <c r="AW82" s="135">
        <v>1</v>
      </c>
      <c r="AX82" s="135">
        <v>1</v>
      </c>
      <c r="AY82" s="135">
        <v>1</v>
      </c>
      <c r="AZ82" s="135">
        <v>1</v>
      </c>
      <c r="BA82" s="135">
        <v>1</v>
      </c>
      <c r="BB82" s="135">
        <v>1</v>
      </c>
      <c r="BC82" s="135">
        <v>1</v>
      </c>
      <c r="BD82" s="135">
        <v>1</v>
      </c>
      <c r="BE82" s="135">
        <v>1</v>
      </c>
      <c r="BF82" s="135">
        <v>1</v>
      </c>
      <c r="BG82" s="135">
        <v>1</v>
      </c>
      <c r="BH82" s="135">
        <v>1</v>
      </c>
      <c r="BI82" s="135">
        <v>1</v>
      </c>
      <c r="BJ82" s="135">
        <v>1</v>
      </c>
      <c r="BK82" s="135">
        <v>1</v>
      </c>
      <c r="BL82" s="135">
        <v>1</v>
      </c>
      <c r="BM82" s="135">
        <v>1</v>
      </c>
      <c r="BN82" s="135">
        <v>1</v>
      </c>
      <c r="BO82" s="135">
        <v>1</v>
      </c>
      <c r="BP82" s="135">
        <v>1</v>
      </c>
      <c r="BQ82" s="135">
        <v>1</v>
      </c>
      <c r="BR82" s="135">
        <v>1</v>
      </c>
      <c r="BS82" s="135">
        <v>1</v>
      </c>
      <c r="BT82" s="135">
        <v>1</v>
      </c>
      <c r="BU82" s="135">
        <v>1</v>
      </c>
      <c r="BV82" s="135">
        <v>1</v>
      </c>
      <c r="BW82" s="135">
        <v>1</v>
      </c>
      <c r="BX82" s="135">
        <v>1</v>
      </c>
      <c r="BY82" s="135">
        <v>1</v>
      </c>
      <c r="BZ82" s="135">
        <v>1</v>
      </c>
      <c r="CA82" s="135">
        <v>1</v>
      </c>
      <c r="CB82" s="135">
        <v>1</v>
      </c>
      <c r="CC82" s="135">
        <v>1</v>
      </c>
      <c r="CD82" s="135">
        <v>1</v>
      </c>
      <c r="CE82" s="135">
        <v>1</v>
      </c>
      <c r="CF82" s="135">
        <v>1</v>
      </c>
      <c r="CG82" s="135">
        <v>1</v>
      </c>
      <c r="CH82" s="135">
        <v>1</v>
      </c>
      <c r="CI82" s="135">
        <v>1</v>
      </c>
      <c r="CJ82" s="135">
        <v>1</v>
      </c>
      <c r="CK82" s="135">
        <v>1</v>
      </c>
      <c r="CL82" s="135">
        <v>1</v>
      </c>
      <c r="CM82" s="135">
        <v>1</v>
      </c>
      <c r="CN82" s="135">
        <v>1</v>
      </c>
      <c r="CO82" s="135">
        <v>1</v>
      </c>
      <c r="CP82" s="135">
        <v>1</v>
      </c>
      <c r="CQ82" s="135">
        <v>1</v>
      </c>
      <c r="CR82" s="135">
        <v>1</v>
      </c>
      <c r="CS82" s="135">
        <v>1</v>
      </c>
      <c r="CT82" s="135">
        <v>1</v>
      </c>
      <c r="CU82" s="135">
        <v>1</v>
      </c>
      <c r="CV82" s="135">
        <v>1</v>
      </c>
      <c r="CW82" s="135">
        <v>1</v>
      </c>
      <c r="CX82" s="135">
        <v>1</v>
      </c>
      <c r="CY82" s="135">
        <v>1</v>
      </c>
      <c r="CZ82" s="135">
        <v>0</v>
      </c>
      <c r="DA82" s="135">
        <v>0</v>
      </c>
      <c r="DB82" s="135">
        <v>0</v>
      </c>
      <c r="DC82" s="135">
        <v>0</v>
      </c>
      <c r="DD82" s="135">
        <v>0</v>
      </c>
      <c r="DE82" s="135">
        <v>0</v>
      </c>
      <c r="DF82" s="135">
        <v>0</v>
      </c>
      <c r="DG82" s="135">
        <v>0</v>
      </c>
      <c r="DH82" s="135">
        <v>0</v>
      </c>
      <c r="DI82" s="135">
        <v>0</v>
      </c>
    </row>
    <row r="83" spans="12:113" ht="3.95" customHeight="1">
      <c r="L83" s="71">
        <v>81</v>
      </c>
      <c r="M83" s="135">
        <v>0</v>
      </c>
      <c r="N83" s="135">
        <v>0</v>
      </c>
      <c r="O83" s="135">
        <v>0</v>
      </c>
      <c r="P83" s="135">
        <v>0</v>
      </c>
      <c r="Q83" s="135">
        <v>0</v>
      </c>
      <c r="R83" s="135">
        <v>0</v>
      </c>
      <c r="S83" s="135">
        <v>0</v>
      </c>
      <c r="T83" s="135">
        <v>0</v>
      </c>
      <c r="U83" s="135">
        <v>0</v>
      </c>
      <c r="V83" s="135">
        <v>0</v>
      </c>
      <c r="W83" s="135">
        <v>0</v>
      </c>
      <c r="X83" s="135">
        <v>1</v>
      </c>
      <c r="Y83" s="135">
        <v>1</v>
      </c>
      <c r="Z83" s="135">
        <v>1</v>
      </c>
      <c r="AA83" s="135">
        <v>1</v>
      </c>
      <c r="AB83" s="135">
        <v>1</v>
      </c>
      <c r="AC83" s="135">
        <v>1</v>
      </c>
      <c r="AD83" s="135">
        <v>1</v>
      </c>
      <c r="AE83" s="135">
        <v>1</v>
      </c>
      <c r="AF83" s="135">
        <v>1</v>
      </c>
      <c r="AG83" s="135">
        <v>1</v>
      </c>
      <c r="AH83" s="135">
        <v>1</v>
      </c>
      <c r="AI83" s="135">
        <v>1</v>
      </c>
      <c r="AJ83" s="135">
        <v>1</v>
      </c>
      <c r="AK83" s="135">
        <v>1</v>
      </c>
      <c r="AL83" s="135">
        <v>1</v>
      </c>
      <c r="AM83" s="135">
        <v>1</v>
      </c>
      <c r="AN83" s="135">
        <v>1</v>
      </c>
      <c r="AO83" s="135">
        <v>1</v>
      </c>
      <c r="AP83" s="135">
        <v>1</v>
      </c>
      <c r="AQ83" s="135">
        <v>1</v>
      </c>
      <c r="AR83" s="135">
        <v>1</v>
      </c>
      <c r="AS83" s="135">
        <v>1</v>
      </c>
      <c r="AT83" s="135">
        <v>1</v>
      </c>
      <c r="AU83" s="135">
        <v>1</v>
      </c>
      <c r="AV83" s="135">
        <v>1</v>
      </c>
      <c r="AW83" s="135">
        <v>1</v>
      </c>
      <c r="AX83" s="135">
        <v>1</v>
      </c>
      <c r="AY83" s="135">
        <v>1</v>
      </c>
      <c r="AZ83" s="135">
        <v>1</v>
      </c>
      <c r="BA83" s="135">
        <v>1</v>
      </c>
      <c r="BB83" s="135">
        <v>1</v>
      </c>
      <c r="BC83" s="135">
        <v>1</v>
      </c>
      <c r="BD83" s="135">
        <v>1</v>
      </c>
      <c r="BE83" s="135">
        <v>1</v>
      </c>
      <c r="BF83" s="135">
        <v>1</v>
      </c>
      <c r="BG83" s="135">
        <v>1</v>
      </c>
      <c r="BH83" s="135">
        <v>1</v>
      </c>
      <c r="BI83" s="135">
        <v>1</v>
      </c>
      <c r="BJ83" s="135">
        <v>1</v>
      </c>
      <c r="BK83" s="135">
        <v>1</v>
      </c>
      <c r="BL83" s="135">
        <v>1</v>
      </c>
      <c r="BM83" s="135">
        <v>1</v>
      </c>
      <c r="BN83" s="135">
        <v>1</v>
      </c>
      <c r="BO83" s="135">
        <v>1</v>
      </c>
      <c r="BP83" s="135">
        <v>1</v>
      </c>
      <c r="BQ83" s="135">
        <v>1</v>
      </c>
      <c r="BR83" s="135">
        <v>1</v>
      </c>
      <c r="BS83" s="135">
        <v>1</v>
      </c>
      <c r="BT83" s="135">
        <v>1</v>
      </c>
      <c r="BU83" s="135">
        <v>1</v>
      </c>
      <c r="BV83" s="135">
        <v>1</v>
      </c>
      <c r="BW83" s="135">
        <v>1</v>
      </c>
      <c r="BX83" s="135">
        <v>1</v>
      </c>
      <c r="BY83" s="135">
        <v>1</v>
      </c>
      <c r="BZ83" s="135">
        <v>1</v>
      </c>
      <c r="CA83" s="135">
        <v>1</v>
      </c>
      <c r="CB83" s="135">
        <v>1</v>
      </c>
      <c r="CC83" s="135">
        <v>1</v>
      </c>
      <c r="CD83" s="135">
        <v>1</v>
      </c>
      <c r="CE83" s="135">
        <v>1</v>
      </c>
      <c r="CF83" s="135">
        <v>1</v>
      </c>
      <c r="CG83" s="135">
        <v>1</v>
      </c>
      <c r="CH83" s="135">
        <v>1</v>
      </c>
      <c r="CI83" s="135">
        <v>1</v>
      </c>
      <c r="CJ83" s="135">
        <v>1</v>
      </c>
      <c r="CK83" s="135">
        <v>1</v>
      </c>
      <c r="CL83" s="135">
        <v>1</v>
      </c>
      <c r="CM83" s="135">
        <v>1</v>
      </c>
      <c r="CN83" s="135">
        <v>1</v>
      </c>
      <c r="CO83" s="135">
        <v>1</v>
      </c>
      <c r="CP83" s="135">
        <v>1</v>
      </c>
      <c r="CQ83" s="135">
        <v>1</v>
      </c>
      <c r="CR83" s="135">
        <v>1</v>
      </c>
      <c r="CS83" s="135">
        <v>1</v>
      </c>
      <c r="CT83" s="135">
        <v>1</v>
      </c>
      <c r="CU83" s="135">
        <v>1</v>
      </c>
      <c r="CV83" s="135">
        <v>1</v>
      </c>
      <c r="CW83" s="135">
        <v>1</v>
      </c>
      <c r="CX83" s="135">
        <v>1</v>
      </c>
      <c r="CY83" s="135">
        <v>0</v>
      </c>
      <c r="CZ83" s="135">
        <v>0</v>
      </c>
      <c r="DA83" s="135">
        <v>0</v>
      </c>
      <c r="DB83" s="135">
        <v>0</v>
      </c>
      <c r="DC83" s="135">
        <v>0</v>
      </c>
      <c r="DD83" s="135">
        <v>0</v>
      </c>
      <c r="DE83" s="135">
        <v>0</v>
      </c>
      <c r="DF83" s="135">
        <v>0</v>
      </c>
      <c r="DG83" s="135">
        <v>0</v>
      </c>
      <c r="DH83" s="135">
        <v>0</v>
      </c>
      <c r="DI83" s="135">
        <v>0</v>
      </c>
    </row>
    <row r="84" spans="12:113" ht="3.95" customHeight="1">
      <c r="L84" s="71">
        <v>82</v>
      </c>
      <c r="M84" s="135">
        <v>0</v>
      </c>
      <c r="N84" s="135">
        <v>0</v>
      </c>
      <c r="O84" s="135">
        <v>0</v>
      </c>
      <c r="P84" s="135">
        <v>0</v>
      </c>
      <c r="Q84" s="135">
        <v>0</v>
      </c>
      <c r="R84" s="135">
        <v>0</v>
      </c>
      <c r="S84" s="135">
        <v>0</v>
      </c>
      <c r="T84" s="135">
        <v>0</v>
      </c>
      <c r="U84" s="135">
        <v>0</v>
      </c>
      <c r="V84" s="135">
        <v>0</v>
      </c>
      <c r="W84" s="135">
        <v>0</v>
      </c>
      <c r="X84" s="135">
        <v>0</v>
      </c>
      <c r="Y84" s="135">
        <v>1</v>
      </c>
      <c r="Z84" s="135">
        <v>1</v>
      </c>
      <c r="AA84" s="135">
        <v>1</v>
      </c>
      <c r="AB84" s="135">
        <v>1</v>
      </c>
      <c r="AC84" s="135">
        <v>1</v>
      </c>
      <c r="AD84" s="135">
        <v>1</v>
      </c>
      <c r="AE84" s="135">
        <v>1</v>
      </c>
      <c r="AF84" s="135">
        <v>1</v>
      </c>
      <c r="AG84" s="135">
        <v>1</v>
      </c>
      <c r="AH84" s="135">
        <v>1</v>
      </c>
      <c r="AI84" s="135">
        <v>1</v>
      </c>
      <c r="AJ84" s="135">
        <v>1</v>
      </c>
      <c r="AK84" s="135">
        <v>1</v>
      </c>
      <c r="AL84" s="135">
        <v>1</v>
      </c>
      <c r="AM84" s="135">
        <v>1</v>
      </c>
      <c r="AN84" s="135">
        <v>1</v>
      </c>
      <c r="AO84" s="135">
        <v>1</v>
      </c>
      <c r="AP84" s="135">
        <v>1</v>
      </c>
      <c r="AQ84" s="135">
        <v>1</v>
      </c>
      <c r="AR84" s="135">
        <v>1</v>
      </c>
      <c r="AS84" s="135">
        <v>1</v>
      </c>
      <c r="AT84" s="135">
        <v>1</v>
      </c>
      <c r="AU84" s="135">
        <v>1</v>
      </c>
      <c r="AV84" s="135">
        <v>1</v>
      </c>
      <c r="AW84" s="135">
        <v>1</v>
      </c>
      <c r="AX84" s="135">
        <v>1</v>
      </c>
      <c r="AY84" s="135">
        <v>1</v>
      </c>
      <c r="AZ84" s="135">
        <v>1</v>
      </c>
      <c r="BA84" s="135">
        <v>1</v>
      </c>
      <c r="BB84" s="135">
        <v>1</v>
      </c>
      <c r="BC84" s="135">
        <v>1</v>
      </c>
      <c r="BD84" s="135">
        <v>1</v>
      </c>
      <c r="BE84" s="135">
        <v>1</v>
      </c>
      <c r="BF84" s="135">
        <v>1</v>
      </c>
      <c r="BG84" s="135">
        <v>1</v>
      </c>
      <c r="BH84" s="135">
        <v>1</v>
      </c>
      <c r="BI84" s="135">
        <v>1</v>
      </c>
      <c r="BJ84" s="135">
        <v>1</v>
      </c>
      <c r="BK84" s="135">
        <v>1</v>
      </c>
      <c r="BL84" s="135">
        <v>1</v>
      </c>
      <c r="BM84" s="135">
        <v>1</v>
      </c>
      <c r="BN84" s="135">
        <v>1</v>
      </c>
      <c r="BO84" s="135">
        <v>1</v>
      </c>
      <c r="BP84" s="135">
        <v>1</v>
      </c>
      <c r="BQ84" s="135">
        <v>1</v>
      </c>
      <c r="BR84" s="135">
        <v>1</v>
      </c>
      <c r="BS84" s="135">
        <v>1</v>
      </c>
      <c r="BT84" s="135">
        <v>1</v>
      </c>
      <c r="BU84" s="135">
        <v>1</v>
      </c>
      <c r="BV84" s="135">
        <v>1</v>
      </c>
      <c r="BW84" s="135">
        <v>1</v>
      </c>
      <c r="BX84" s="135">
        <v>1</v>
      </c>
      <c r="BY84" s="135">
        <v>1</v>
      </c>
      <c r="BZ84" s="135">
        <v>1</v>
      </c>
      <c r="CA84" s="135">
        <v>1</v>
      </c>
      <c r="CB84" s="135">
        <v>1</v>
      </c>
      <c r="CC84" s="135">
        <v>1</v>
      </c>
      <c r="CD84" s="135">
        <v>1</v>
      </c>
      <c r="CE84" s="135">
        <v>1</v>
      </c>
      <c r="CF84" s="135">
        <v>1</v>
      </c>
      <c r="CG84" s="135">
        <v>1</v>
      </c>
      <c r="CH84" s="135">
        <v>1</v>
      </c>
      <c r="CI84" s="135">
        <v>1</v>
      </c>
      <c r="CJ84" s="135">
        <v>1</v>
      </c>
      <c r="CK84" s="135">
        <v>1</v>
      </c>
      <c r="CL84" s="135">
        <v>1</v>
      </c>
      <c r="CM84" s="135">
        <v>1</v>
      </c>
      <c r="CN84" s="135">
        <v>1</v>
      </c>
      <c r="CO84" s="135">
        <v>1</v>
      </c>
      <c r="CP84" s="135">
        <v>1</v>
      </c>
      <c r="CQ84" s="135">
        <v>1</v>
      </c>
      <c r="CR84" s="135">
        <v>1</v>
      </c>
      <c r="CS84" s="135">
        <v>1</v>
      </c>
      <c r="CT84" s="135">
        <v>1</v>
      </c>
      <c r="CU84" s="135">
        <v>1</v>
      </c>
      <c r="CV84" s="135">
        <v>1</v>
      </c>
      <c r="CW84" s="135">
        <v>1</v>
      </c>
      <c r="CX84" s="135">
        <v>0</v>
      </c>
      <c r="CY84" s="135">
        <v>0</v>
      </c>
      <c r="CZ84" s="135">
        <v>0</v>
      </c>
      <c r="DA84" s="135">
        <v>0</v>
      </c>
      <c r="DB84" s="135">
        <v>0</v>
      </c>
      <c r="DC84" s="135">
        <v>0</v>
      </c>
      <c r="DD84" s="135">
        <v>0</v>
      </c>
      <c r="DE84" s="135">
        <v>0</v>
      </c>
      <c r="DF84" s="135">
        <v>0</v>
      </c>
      <c r="DG84" s="135">
        <v>0</v>
      </c>
      <c r="DH84" s="135">
        <v>0</v>
      </c>
      <c r="DI84" s="135">
        <v>0</v>
      </c>
    </row>
    <row r="85" spans="12:113" ht="3.95" customHeight="1">
      <c r="L85" s="71">
        <v>83</v>
      </c>
      <c r="M85" s="135">
        <v>0</v>
      </c>
      <c r="N85" s="135">
        <v>0</v>
      </c>
      <c r="O85" s="135">
        <v>0</v>
      </c>
      <c r="P85" s="135">
        <v>0</v>
      </c>
      <c r="Q85" s="135">
        <v>0</v>
      </c>
      <c r="R85" s="135">
        <v>0</v>
      </c>
      <c r="S85" s="135">
        <v>0</v>
      </c>
      <c r="T85" s="135">
        <v>0</v>
      </c>
      <c r="U85" s="135">
        <v>0</v>
      </c>
      <c r="V85" s="135">
        <v>0</v>
      </c>
      <c r="W85" s="135">
        <v>0</v>
      </c>
      <c r="X85" s="135">
        <v>0</v>
      </c>
      <c r="Y85" s="135">
        <v>1</v>
      </c>
      <c r="Z85" s="135">
        <v>1</v>
      </c>
      <c r="AA85" s="135">
        <v>1</v>
      </c>
      <c r="AB85" s="135">
        <v>1</v>
      </c>
      <c r="AC85" s="135">
        <v>1</v>
      </c>
      <c r="AD85" s="135">
        <v>1</v>
      </c>
      <c r="AE85" s="135">
        <v>1</v>
      </c>
      <c r="AF85" s="135">
        <v>1</v>
      </c>
      <c r="AG85" s="135">
        <v>1</v>
      </c>
      <c r="AH85" s="135">
        <v>1</v>
      </c>
      <c r="AI85" s="135">
        <v>1</v>
      </c>
      <c r="AJ85" s="135">
        <v>1</v>
      </c>
      <c r="AK85" s="135">
        <v>1</v>
      </c>
      <c r="AL85" s="135">
        <v>1</v>
      </c>
      <c r="AM85" s="135">
        <v>1</v>
      </c>
      <c r="AN85" s="135">
        <v>1</v>
      </c>
      <c r="AO85" s="135">
        <v>1</v>
      </c>
      <c r="AP85" s="135">
        <v>1</v>
      </c>
      <c r="AQ85" s="135">
        <v>1</v>
      </c>
      <c r="AR85" s="135">
        <v>1</v>
      </c>
      <c r="AS85" s="135">
        <v>1</v>
      </c>
      <c r="AT85" s="135">
        <v>1</v>
      </c>
      <c r="AU85" s="135">
        <v>1</v>
      </c>
      <c r="AV85" s="135">
        <v>1</v>
      </c>
      <c r="AW85" s="135">
        <v>1</v>
      </c>
      <c r="AX85" s="135">
        <v>1</v>
      </c>
      <c r="AY85" s="135">
        <v>1</v>
      </c>
      <c r="AZ85" s="135">
        <v>1</v>
      </c>
      <c r="BA85" s="135">
        <v>1</v>
      </c>
      <c r="BB85" s="135">
        <v>1</v>
      </c>
      <c r="BC85" s="135">
        <v>1</v>
      </c>
      <c r="BD85" s="135">
        <v>1</v>
      </c>
      <c r="BE85" s="135">
        <v>1</v>
      </c>
      <c r="BF85" s="135">
        <v>1</v>
      </c>
      <c r="BG85" s="135">
        <v>1</v>
      </c>
      <c r="BH85" s="135">
        <v>1</v>
      </c>
      <c r="BI85" s="135">
        <v>1</v>
      </c>
      <c r="BJ85" s="135">
        <v>1</v>
      </c>
      <c r="BK85" s="135">
        <v>1</v>
      </c>
      <c r="BL85" s="135">
        <v>1</v>
      </c>
      <c r="BM85" s="135">
        <v>1</v>
      </c>
      <c r="BN85" s="135">
        <v>1</v>
      </c>
      <c r="BO85" s="135">
        <v>1</v>
      </c>
      <c r="BP85" s="135">
        <v>1</v>
      </c>
      <c r="BQ85" s="135">
        <v>1</v>
      </c>
      <c r="BR85" s="135">
        <v>1</v>
      </c>
      <c r="BS85" s="135">
        <v>1</v>
      </c>
      <c r="BT85" s="135">
        <v>1</v>
      </c>
      <c r="BU85" s="135">
        <v>1</v>
      </c>
      <c r="BV85" s="135">
        <v>1</v>
      </c>
      <c r="BW85" s="135">
        <v>1</v>
      </c>
      <c r="BX85" s="135">
        <v>1</v>
      </c>
      <c r="BY85" s="135">
        <v>1</v>
      </c>
      <c r="BZ85" s="135">
        <v>1</v>
      </c>
      <c r="CA85" s="135">
        <v>1</v>
      </c>
      <c r="CB85" s="135">
        <v>1</v>
      </c>
      <c r="CC85" s="135">
        <v>1</v>
      </c>
      <c r="CD85" s="135">
        <v>1</v>
      </c>
      <c r="CE85" s="135">
        <v>1</v>
      </c>
      <c r="CF85" s="135">
        <v>1</v>
      </c>
      <c r="CG85" s="135">
        <v>1</v>
      </c>
      <c r="CH85" s="135">
        <v>1</v>
      </c>
      <c r="CI85" s="135">
        <v>1</v>
      </c>
      <c r="CJ85" s="135">
        <v>1</v>
      </c>
      <c r="CK85" s="135">
        <v>1</v>
      </c>
      <c r="CL85" s="135">
        <v>1</v>
      </c>
      <c r="CM85" s="135">
        <v>1</v>
      </c>
      <c r="CN85" s="135">
        <v>1</v>
      </c>
      <c r="CO85" s="135">
        <v>1</v>
      </c>
      <c r="CP85" s="135">
        <v>1</v>
      </c>
      <c r="CQ85" s="135">
        <v>1</v>
      </c>
      <c r="CR85" s="135">
        <v>1</v>
      </c>
      <c r="CS85" s="135">
        <v>1</v>
      </c>
      <c r="CT85" s="135">
        <v>1</v>
      </c>
      <c r="CU85" s="135">
        <v>1</v>
      </c>
      <c r="CV85" s="135">
        <v>1</v>
      </c>
      <c r="CW85" s="135">
        <v>1</v>
      </c>
      <c r="CX85" s="135">
        <v>0</v>
      </c>
      <c r="CY85" s="135">
        <v>0</v>
      </c>
      <c r="CZ85" s="135">
        <v>0</v>
      </c>
      <c r="DA85" s="135">
        <v>0</v>
      </c>
      <c r="DB85" s="135">
        <v>0</v>
      </c>
      <c r="DC85" s="135">
        <v>0</v>
      </c>
      <c r="DD85" s="135">
        <v>0</v>
      </c>
      <c r="DE85" s="135">
        <v>0</v>
      </c>
      <c r="DF85" s="135">
        <v>0</v>
      </c>
      <c r="DG85" s="135">
        <v>0</v>
      </c>
      <c r="DH85" s="135">
        <v>0</v>
      </c>
      <c r="DI85" s="135">
        <v>0</v>
      </c>
    </row>
    <row r="86" spans="12:113" ht="3.95" customHeight="1">
      <c r="L86" s="71">
        <v>84</v>
      </c>
      <c r="M86" s="135">
        <v>0</v>
      </c>
      <c r="N86" s="135">
        <v>0</v>
      </c>
      <c r="O86" s="135">
        <v>0</v>
      </c>
      <c r="P86" s="135">
        <v>0</v>
      </c>
      <c r="Q86" s="135">
        <v>0</v>
      </c>
      <c r="R86" s="135">
        <v>0</v>
      </c>
      <c r="S86" s="135">
        <v>0</v>
      </c>
      <c r="T86" s="135">
        <v>0</v>
      </c>
      <c r="U86" s="135">
        <v>0</v>
      </c>
      <c r="V86" s="135">
        <v>0</v>
      </c>
      <c r="W86" s="135">
        <v>0</v>
      </c>
      <c r="X86" s="135">
        <v>0</v>
      </c>
      <c r="Y86" s="135">
        <v>0</v>
      </c>
      <c r="Z86" s="135">
        <v>1</v>
      </c>
      <c r="AA86" s="135">
        <v>1</v>
      </c>
      <c r="AB86" s="135">
        <v>1</v>
      </c>
      <c r="AC86" s="135">
        <v>1</v>
      </c>
      <c r="AD86" s="135">
        <v>1</v>
      </c>
      <c r="AE86" s="135">
        <v>1</v>
      </c>
      <c r="AF86" s="135">
        <v>1</v>
      </c>
      <c r="AG86" s="135">
        <v>1</v>
      </c>
      <c r="AH86" s="135">
        <v>1</v>
      </c>
      <c r="AI86" s="135">
        <v>1</v>
      </c>
      <c r="AJ86" s="135">
        <v>1</v>
      </c>
      <c r="AK86" s="135">
        <v>1</v>
      </c>
      <c r="AL86" s="135">
        <v>1</v>
      </c>
      <c r="AM86" s="135">
        <v>1</v>
      </c>
      <c r="AN86" s="135">
        <v>1</v>
      </c>
      <c r="AO86" s="135">
        <v>1</v>
      </c>
      <c r="AP86" s="135">
        <v>1</v>
      </c>
      <c r="AQ86" s="135">
        <v>1</v>
      </c>
      <c r="AR86" s="135">
        <v>1</v>
      </c>
      <c r="AS86" s="135">
        <v>1</v>
      </c>
      <c r="AT86" s="135">
        <v>1</v>
      </c>
      <c r="AU86" s="135">
        <v>1</v>
      </c>
      <c r="AV86" s="135">
        <v>1</v>
      </c>
      <c r="AW86" s="135">
        <v>1</v>
      </c>
      <c r="AX86" s="135">
        <v>1</v>
      </c>
      <c r="AY86" s="135">
        <v>1</v>
      </c>
      <c r="AZ86" s="135">
        <v>1</v>
      </c>
      <c r="BA86" s="135">
        <v>1</v>
      </c>
      <c r="BB86" s="135">
        <v>1</v>
      </c>
      <c r="BC86" s="135">
        <v>1</v>
      </c>
      <c r="BD86" s="135">
        <v>1</v>
      </c>
      <c r="BE86" s="135">
        <v>1</v>
      </c>
      <c r="BF86" s="135">
        <v>1</v>
      </c>
      <c r="BG86" s="135">
        <v>1</v>
      </c>
      <c r="BH86" s="135">
        <v>1</v>
      </c>
      <c r="BI86" s="135">
        <v>1</v>
      </c>
      <c r="BJ86" s="135">
        <v>1</v>
      </c>
      <c r="BK86" s="135">
        <v>1</v>
      </c>
      <c r="BL86" s="135">
        <v>1</v>
      </c>
      <c r="BM86" s="135">
        <v>1</v>
      </c>
      <c r="BN86" s="135">
        <v>1</v>
      </c>
      <c r="BO86" s="135">
        <v>1</v>
      </c>
      <c r="BP86" s="135">
        <v>1</v>
      </c>
      <c r="BQ86" s="135">
        <v>1</v>
      </c>
      <c r="BR86" s="135">
        <v>1</v>
      </c>
      <c r="BS86" s="135">
        <v>1</v>
      </c>
      <c r="BT86" s="135">
        <v>1</v>
      </c>
      <c r="BU86" s="135">
        <v>1</v>
      </c>
      <c r="BV86" s="135">
        <v>1</v>
      </c>
      <c r="BW86" s="135">
        <v>1</v>
      </c>
      <c r="BX86" s="135">
        <v>1</v>
      </c>
      <c r="BY86" s="135">
        <v>1</v>
      </c>
      <c r="BZ86" s="135">
        <v>1</v>
      </c>
      <c r="CA86" s="135">
        <v>1</v>
      </c>
      <c r="CB86" s="135">
        <v>1</v>
      </c>
      <c r="CC86" s="135">
        <v>1</v>
      </c>
      <c r="CD86" s="135">
        <v>1</v>
      </c>
      <c r="CE86" s="135">
        <v>1</v>
      </c>
      <c r="CF86" s="135">
        <v>1</v>
      </c>
      <c r="CG86" s="135">
        <v>1</v>
      </c>
      <c r="CH86" s="135">
        <v>1</v>
      </c>
      <c r="CI86" s="135">
        <v>1</v>
      </c>
      <c r="CJ86" s="135">
        <v>1</v>
      </c>
      <c r="CK86" s="135">
        <v>1</v>
      </c>
      <c r="CL86" s="135">
        <v>1</v>
      </c>
      <c r="CM86" s="135">
        <v>1</v>
      </c>
      <c r="CN86" s="135">
        <v>1</v>
      </c>
      <c r="CO86" s="135">
        <v>1</v>
      </c>
      <c r="CP86" s="135">
        <v>1</v>
      </c>
      <c r="CQ86" s="135">
        <v>1</v>
      </c>
      <c r="CR86" s="135">
        <v>1</v>
      </c>
      <c r="CS86" s="135">
        <v>1</v>
      </c>
      <c r="CT86" s="135">
        <v>1</v>
      </c>
      <c r="CU86" s="135">
        <v>1</v>
      </c>
      <c r="CV86" s="135">
        <v>1</v>
      </c>
      <c r="CW86" s="135">
        <v>0</v>
      </c>
      <c r="CX86" s="135">
        <v>0</v>
      </c>
      <c r="CY86" s="135">
        <v>0</v>
      </c>
      <c r="CZ86" s="135">
        <v>0</v>
      </c>
      <c r="DA86" s="135">
        <v>0</v>
      </c>
      <c r="DB86" s="135">
        <v>0</v>
      </c>
      <c r="DC86" s="135">
        <v>0</v>
      </c>
      <c r="DD86" s="135">
        <v>0</v>
      </c>
      <c r="DE86" s="135">
        <v>0</v>
      </c>
      <c r="DF86" s="135">
        <v>0</v>
      </c>
      <c r="DG86" s="135">
        <v>0</v>
      </c>
      <c r="DH86" s="135">
        <v>0</v>
      </c>
      <c r="DI86" s="135">
        <v>0</v>
      </c>
    </row>
    <row r="87" spans="12:113" ht="3.95" customHeight="1">
      <c r="L87" s="71">
        <v>85</v>
      </c>
      <c r="M87" s="135">
        <v>0</v>
      </c>
      <c r="N87" s="135">
        <v>0</v>
      </c>
      <c r="O87" s="135">
        <v>0</v>
      </c>
      <c r="P87" s="135">
        <v>0</v>
      </c>
      <c r="Q87" s="135">
        <v>0</v>
      </c>
      <c r="R87" s="135">
        <v>0</v>
      </c>
      <c r="S87" s="135">
        <v>0</v>
      </c>
      <c r="T87" s="135">
        <v>0</v>
      </c>
      <c r="U87" s="135">
        <v>0</v>
      </c>
      <c r="V87" s="135">
        <v>0</v>
      </c>
      <c r="W87" s="135">
        <v>0</v>
      </c>
      <c r="X87" s="135">
        <v>0</v>
      </c>
      <c r="Y87" s="135">
        <v>0</v>
      </c>
      <c r="Z87" s="135">
        <v>0</v>
      </c>
      <c r="AA87" s="135">
        <v>1</v>
      </c>
      <c r="AB87" s="135">
        <v>1</v>
      </c>
      <c r="AC87" s="135">
        <v>1</v>
      </c>
      <c r="AD87" s="135">
        <v>1</v>
      </c>
      <c r="AE87" s="135">
        <v>1</v>
      </c>
      <c r="AF87" s="135">
        <v>1</v>
      </c>
      <c r="AG87" s="135">
        <v>1</v>
      </c>
      <c r="AH87" s="135">
        <v>1</v>
      </c>
      <c r="AI87" s="135">
        <v>1</v>
      </c>
      <c r="AJ87" s="135">
        <v>1</v>
      </c>
      <c r="AK87" s="135">
        <v>1</v>
      </c>
      <c r="AL87" s="135">
        <v>1</v>
      </c>
      <c r="AM87" s="135">
        <v>1</v>
      </c>
      <c r="AN87" s="135">
        <v>1</v>
      </c>
      <c r="AO87" s="135">
        <v>1</v>
      </c>
      <c r="AP87" s="135">
        <v>1</v>
      </c>
      <c r="AQ87" s="135">
        <v>1</v>
      </c>
      <c r="AR87" s="135">
        <v>1</v>
      </c>
      <c r="AS87" s="135">
        <v>1</v>
      </c>
      <c r="AT87" s="135">
        <v>1</v>
      </c>
      <c r="AU87" s="135">
        <v>1</v>
      </c>
      <c r="AV87" s="135">
        <v>1</v>
      </c>
      <c r="AW87" s="135">
        <v>1</v>
      </c>
      <c r="AX87" s="135">
        <v>1</v>
      </c>
      <c r="AY87" s="135">
        <v>1</v>
      </c>
      <c r="AZ87" s="135">
        <v>1</v>
      </c>
      <c r="BA87" s="135">
        <v>1</v>
      </c>
      <c r="BB87" s="135">
        <v>1</v>
      </c>
      <c r="BC87" s="135">
        <v>1</v>
      </c>
      <c r="BD87" s="135">
        <v>1</v>
      </c>
      <c r="BE87" s="135">
        <v>1</v>
      </c>
      <c r="BF87" s="135">
        <v>1</v>
      </c>
      <c r="BG87" s="135">
        <v>1</v>
      </c>
      <c r="BH87" s="135">
        <v>1</v>
      </c>
      <c r="BI87" s="135">
        <v>1</v>
      </c>
      <c r="BJ87" s="135">
        <v>1</v>
      </c>
      <c r="BK87" s="135">
        <v>1</v>
      </c>
      <c r="BL87" s="135">
        <v>1</v>
      </c>
      <c r="BM87" s="135">
        <v>1</v>
      </c>
      <c r="BN87" s="135">
        <v>1</v>
      </c>
      <c r="BO87" s="135">
        <v>1</v>
      </c>
      <c r="BP87" s="135">
        <v>1</v>
      </c>
      <c r="BQ87" s="135">
        <v>1</v>
      </c>
      <c r="BR87" s="135">
        <v>1</v>
      </c>
      <c r="BS87" s="135">
        <v>1</v>
      </c>
      <c r="BT87" s="135">
        <v>1</v>
      </c>
      <c r="BU87" s="135">
        <v>1</v>
      </c>
      <c r="BV87" s="135">
        <v>1</v>
      </c>
      <c r="BW87" s="135">
        <v>1</v>
      </c>
      <c r="BX87" s="135">
        <v>1</v>
      </c>
      <c r="BY87" s="135">
        <v>1</v>
      </c>
      <c r="BZ87" s="135">
        <v>1</v>
      </c>
      <c r="CA87" s="135">
        <v>1</v>
      </c>
      <c r="CB87" s="135">
        <v>1</v>
      </c>
      <c r="CC87" s="135">
        <v>1</v>
      </c>
      <c r="CD87" s="135">
        <v>1</v>
      </c>
      <c r="CE87" s="135">
        <v>1</v>
      </c>
      <c r="CF87" s="135">
        <v>1</v>
      </c>
      <c r="CG87" s="135">
        <v>1</v>
      </c>
      <c r="CH87" s="135">
        <v>1</v>
      </c>
      <c r="CI87" s="135">
        <v>1</v>
      </c>
      <c r="CJ87" s="135">
        <v>1</v>
      </c>
      <c r="CK87" s="135">
        <v>1</v>
      </c>
      <c r="CL87" s="135">
        <v>1</v>
      </c>
      <c r="CM87" s="135">
        <v>1</v>
      </c>
      <c r="CN87" s="135">
        <v>1</v>
      </c>
      <c r="CO87" s="135">
        <v>1</v>
      </c>
      <c r="CP87" s="135">
        <v>1</v>
      </c>
      <c r="CQ87" s="135">
        <v>1</v>
      </c>
      <c r="CR87" s="135">
        <v>1</v>
      </c>
      <c r="CS87" s="135">
        <v>1</v>
      </c>
      <c r="CT87" s="135">
        <v>1</v>
      </c>
      <c r="CU87" s="135">
        <v>1</v>
      </c>
      <c r="CV87" s="135">
        <v>0</v>
      </c>
      <c r="CW87" s="135">
        <v>0</v>
      </c>
      <c r="CX87" s="135">
        <v>0</v>
      </c>
      <c r="CY87" s="135">
        <v>0</v>
      </c>
      <c r="CZ87" s="135">
        <v>0</v>
      </c>
      <c r="DA87" s="135">
        <v>0</v>
      </c>
      <c r="DB87" s="135">
        <v>0</v>
      </c>
      <c r="DC87" s="135">
        <v>0</v>
      </c>
      <c r="DD87" s="135">
        <v>0</v>
      </c>
      <c r="DE87" s="135">
        <v>0</v>
      </c>
      <c r="DF87" s="135">
        <v>0</v>
      </c>
      <c r="DG87" s="135">
        <v>0</v>
      </c>
      <c r="DH87" s="135">
        <v>0</v>
      </c>
      <c r="DI87" s="135">
        <v>0</v>
      </c>
    </row>
    <row r="88" spans="12:113" ht="3.95" customHeight="1">
      <c r="L88" s="71">
        <v>86</v>
      </c>
      <c r="M88" s="135">
        <v>0</v>
      </c>
      <c r="N88" s="135">
        <v>0</v>
      </c>
      <c r="O88" s="135">
        <v>0</v>
      </c>
      <c r="P88" s="135">
        <v>0</v>
      </c>
      <c r="Q88" s="135">
        <v>0</v>
      </c>
      <c r="R88" s="135">
        <v>0</v>
      </c>
      <c r="S88" s="135">
        <v>0</v>
      </c>
      <c r="T88" s="135">
        <v>0</v>
      </c>
      <c r="U88" s="135">
        <v>0</v>
      </c>
      <c r="V88" s="135">
        <v>0</v>
      </c>
      <c r="W88" s="135">
        <v>0</v>
      </c>
      <c r="X88" s="135">
        <v>0</v>
      </c>
      <c r="Y88" s="135">
        <v>0</v>
      </c>
      <c r="Z88" s="135">
        <v>0</v>
      </c>
      <c r="AA88" s="135">
        <v>0</v>
      </c>
      <c r="AB88" s="135">
        <v>1</v>
      </c>
      <c r="AC88" s="135">
        <v>1</v>
      </c>
      <c r="AD88" s="135">
        <v>1</v>
      </c>
      <c r="AE88" s="135">
        <v>1</v>
      </c>
      <c r="AF88" s="135">
        <v>1</v>
      </c>
      <c r="AG88" s="135">
        <v>1</v>
      </c>
      <c r="AH88" s="135">
        <v>1</v>
      </c>
      <c r="AI88" s="135">
        <v>1</v>
      </c>
      <c r="AJ88" s="135">
        <v>1</v>
      </c>
      <c r="AK88" s="135">
        <v>1</v>
      </c>
      <c r="AL88" s="135">
        <v>1</v>
      </c>
      <c r="AM88" s="135">
        <v>1</v>
      </c>
      <c r="AN88" s="135">
        <v>1</v>
      </c>
      <c r="AO88" s="135">
        <v>1</v>
      </c>
      <c r="AP88" s="135">
        <v>1</v>
      </c>
      <c r="AQ88" s="135">
        <v>1</v>
      </c>
      <c r="AR88" s="135">
        <v>1</v>
      </c>
      <c r="AS88" s="135">
        <v>1</v>
      </c>
      <c r="AT88" s="135">
        <v>1</v>
      </c>
      <c r="AU88" s="135">
        <v>1</v>
      </c>
      <c r="AV88" s="135">
        <v>1</v>
      </c>
      <c r="AW88" s="135">
        <v>1</v>
      </c>
      <c r="AX88" s="135">
        <v>1</v>
      </c>
      <c r="AY88" s="135">
        <v>1</v>
      </c>
      <c r="AZ88" s="135">
        <v>1</v>
      </c>
      <c r="BA88" s="135">
        <v>1</v>
      </c>
      <c r="BB88" s="135">
        <v>1</v>
      </c>
      <c r="BC88" s="135">
        <v>1</v>
      </c>
      <c r="BD88" s="135">
        <v>1</v>
      </c>
      <c r="BE88" s="135">
        <v>1</v>
      </c>
      <c r="BF88" s="135">
        <v>1</v>
      </c>
      <c r="BG88" s="135">
        <v>1</v>
      </c>
      <c r="BH88" s="135">
        <v>1</v>
      </c>
      <c r="BI88" s="135">
        <v>1</v>
      </c>
      <c r="BJ88" s="135">
        <v>1</v>
      </c>
      <c r="BK88" s="135">
        <v>1</v>
      </c>
      <c r="BL88" s="135">
        <v>1</v>
      </c>
      <c r="BM88" s="135">
        <v>1</v>
      </c>
      <c r="BN88" s="135">
        <v>1</v>
      </c>
      <c r="BO88" s="135">
        <v>1</v>
      </c>
      <c r="BP88" s="135">
        <v>1</v>
      </c>
      <c r="BQ88" s="135">
        <v>1</v>
      </c>
      <c r="BR88" s="135">
        <v>1</v>
      </c>
      <c r="BS88" s="135">
        <v>1</v>
      </c>
      <c r="BT88" s="135">
        <v>1</v>
      </c>
      <c r="BU88" s="135">
        <v>1</v>
      </c>
      <c r="BV88" s="135">
        <v>1</v>
      </c>
      <c r="BW88" s="135">
        <v>1</v>
      </c>
      <c r="BX88" s="135">
        <v>1</v>
      </c>
      <c r="BY88" s="135">
        <v>1</v>
      </c>
      <c r="BZ88" s="135">
        <v>1</v>
      </c>
      <c r="CA88" s="135">
        <v>1</v>
      </c>
      <c r="CB88" s="135">
        <v>1</v>
      </c>
      <c r="CC88" s="135">
        <v>1</v>
      </c>
      <c r="CD88" s="135">
        <v>1</v>
      </c>
      <c r="CE88" s="135">
        <v>1</v>
      </c>
      <c r="CF88" s="135">
        <v>1</v>
      </c>
      <c r="CG88" s="135">
        <v>1</v>
      </c>
      <c r="CH88" s="135">
        <v>1</v>
      </c>
      <c r="CI88" s="135">
        <v>1</v>
      </c>
      <c r="CJ88" s="135">
        <v>1</v>
      </c>
      <c r="CK88" s="135">
        <v>1</v>
      </c>
      <c r="CL88" s="135">
        <v>1</v>
      </c>
      <c r="CM88" s="135">
        <v>1</v>
      </c>
      <c r="CN88" s="135">
        <v>1</v>
      </c>
      <c r="CO88" s="135">
        <v>1</v>
      </c>
      <c r="CP88" s="135">
        <v>1</v>
      </c>
      <c r="CQ88" s="135">
        <v>1</v>
      </c>
      <c r="CR88" s="135">
        <v>1</v>
      </c>
      <c r="CS88" s="135">
        <v>1</v>
      </c>
      <c r="CT88" s="135">
        <v>1</v>
      </c>
      <c r="CU88" s="135">
        <v>0</v>
      </c>
      <c r="CV88" s="135">
        <v>0</v>
      </c>
      <c r="CW88" s="135">
        <v>0</v>
      </c>
      <c r="CX88" s="135">
        <v>0</v>
      </c>
      <c r="CY88" s="135">
        <v>0</v>
      </c>
      <c r="CZ88" s="135">
        <v>0</v>
      </c>
      <c r="DA88" s="135">
        <v>0</v>
      </c>
      <c r="DB88" s="135">
        <v>0</v>
      </c>
      <c r="DC88" s="135">
        <v>0</v>
      </c>
      <c r="DD88" s="135">
        <v>0</v>
      </c>
      <c r="DE88" s="135">
        <v>0</v>
      </c>
      <c r="DF88" s="135">
        <v>0</v>
      </c>
      <c r="DG88" s="135">
        <v>0</v>
      </c>
      <c r="DH88" s="135">
        <v>0</v>
      </c>
      <c r="DI88" s="135">
        <v>0</v>
      </c>
    </row>
    <row r="89" spans="12:113" ht="3.95" customHeight="1">
      <c r="L89" s="71">
        <v>87</v>
      </c>
      <c r="M89" s="135">
        <v>0</v>
      </c>
      <c r="N89" s="135">
        <v>0</v>
      </c>
      <c r="O89" s="135">
        <v>0</v>
      </c>
      <c r="P89" s="135">
        <v>0</v>
      </c>
      <c r="Q89" s="135">
        <v>0</v>
      </c>
      <c r="R89" s="135">
        <v>0</v>
      </c>
      <c r="S89" s="135">
        <v>0</v>
      </c>
      <c r="T89" s="135">
        <v>0</v>
      </c>
      <c r="U89" s="135">
        <v>0</v>
      </c>
      <c r="V89" s="135">
        <v>0</v>
      </c>
      <c r="W89" s="135">
        <v>0</v>
      </c>
      <c r="X89" s="135">
        <v>0</v>
      </c>
      <c r="Y89" s="135">
        <v>0</v>
      </c>
      <c r="Z89" s="135">
        <v>0</v>
      </c>
      <c r="AA89" s="135">
        <v>0</v>
      </c>
      <c r="AB89" s="135">
        <v>0</v>
      </c>
      <c r="AC89" s="135">
        <v>1</v>
      </c>
      <c r="AD89" s="135">
        <v>1</v>
      </c>
      <c r="AE89" s="135">
        <v>1</v>
      </c>
      <c r="AF89" s="135">
        <v>1</v>
      </c>
      <c r="AG89" s="135">
        <v>1</v>
      </c>
      <c r="AH89" s="135">
        <v>1</v>
      </c>
      <c r="AI89" s="135">
        <v>1</v>
      </c>
      <c r="AJ89" s="135">
        <v>1</v>
      </c>
      <c r="AK89" s="135">
        <v>1</v>
      </c>
      <c r="AL89" s="135">
        <v>1</v>
      </c>
      <c r="AM89" s="135">
        <v>1</v>
      </c>
      <c r="AN89" s="135">
        <v>1</v>
      </c>
      <c r="AO89" s="135">
        <v>1</v>
      </c>
      <c r="AP89" s="135">
        <v>1</v>
      </c>
      <c r="AQ89" s="135">
        <v>1</v>
      </c>
      <c r="AR89" s="135">
        <v>1</v>
      </c>
      <c r="AS89" s="135">
        <v>1</v>
      </c>
      <c r="AT89" s="135">
        <v>1</v>
      </c>
      <c r="AU89" s="135">
        <v>1</v>
      </c>
      <c r="AV89" s="135">
        <v>1</v>
      </c>
      <c r="AW89" s="135">
        <v>1</v>
      </c>
      <c r="AX89" s="135">
        <v>1</v>
      </c>
      <c r="AY89" s="135">
        <v>1</v>
      </c>
      <c r="AZ89" s="135">
        <v>1</v>
      </c>
      <c r="BA89" s="135">
        <v>1</v>
      </c>
      <c r="BB89" s="135">
        <v>1</v>
      </c>
      <c r="BC89" s="135">
        <v>1</v>
      </c>
      <c r="BD89" s="135">
        <v>1</v>
      </c>
      <c r="BE89" s="135">
        <v>1</v>
      </c>
      <c r="BF89" s="135">
        <v>1</v>
      </c>
      <c r="BG89" s="135">
        <v>1</v>
      </c>
      <c r="BH89" s="135">
        <v>1</v>
      </c>
      <c r="BI89" s="135">
        <v>1</v>
      </c>
      <c r="BJ89" s="135">
        <v>1</v>
      </c>
      <c r="BK89" s="135">
        <v>1</v>
      </c>
      <c r="BL89" s="135">
        <v>1</v>
      </c>
      <c r="BM89" s="135">
        <v>1</v>
      </c>
      <c r="BN89" s="135">
        <v>1</v>
      </c>
      <c r="BO89" s="135">
        <v>1</v>
      </c>
      <c r="BP89" s="135">
        <v>1</v>
      </c>
      <c r="BQ89" s="135">
        <v>1</v>
      </c>
      <c r="BR89" s="135">
        <v>1</v>
      </c>
      <c r="BS89" s="135">
        <v>1</v>
      </c>
      <c r="BT89" s="135">
        <v>1</v>
      </c>
      <c r="BU89" s="135">
        <v>1</v>
      </c>
      <c r="BV89" s="135">
        <v>1</v>
      </c>
      <c r="BW89" s="135">
        <v>1</v>
      </c>
      <c r="BX89" s="135">
        <v>1</v>
      </c>
      <c r="BY89" s="135">
        <v>1</v>
      </c>
      <c r="BZ89" s="135">
        <v>1</v>
      </c>
      <c r="CA89" s="135">
        <v>1</v>
      </c>
      <c r="CB89" s="135">
        <v>1</v>
      </c>
      <c r="CC89" s="135">
        <v>1</v>
      </c>
      <c r="CD89" s="135">
        <v>1</v>
      </c>
      <c r="CE89" s="135">
        <v>1</v>
      </c>
      <c r="CF89" s="135">
        <v>1</v>
      </c>
      <c r="CG89" s="135">
        <v>1</v>
      </c>
      <c r="CH89" s="135">
        <v>1</v>
      </c>
      <c r="CI89" s="135">
        <v>1</v>
      </c>
      <c r="CJ89" s="135">
        <v>1</v>
      </c>
      <c r="CK89" s="135">
        <v>1</v>
      </c>
      <c r="CL89" s="135">
        <v>1</v>
      </c>
      <c r="CM89" s="135">
        <v>1</v>
      </c>
      <c r="CN89" s="135">
        <v>1</v>
      </c>
      <c r="CO89" s="135">
        <v>1</v>
      </c>
      <c r="CP89" s="135">
        <v>1</v>
      </c>
      <c r="CQ89" s="135">
        <v>1</v>
      </c>
      <c r="CR89" s="135">
        <v>1</v>
      </c>
      <c r="CS89" s="135">
        <v>1</v>
      </c>
      <c r="CT89" s="135">
        <v>0</v>
      </c>
      <c r="CU89" s="135">
        <v>0</v>
      </c>
      <c r="CV89" s="135">
        <v>0</v>
      </c>
      <c r="CW89" s="135">
        <v>0</v>
      </c>
      <c r="CX89" s="135">
        <v>0</v>
      </c>
      <c r="CY89" s="135">
        <v>0</v>
      </c>
      <c r="CZ89" s="135">
        <v>0</v>
      </c>
      <c r="DA89" s="135">
        <v>0</v>
      </c>
      <c r="DB89" s="135">
        <v>0</v>
      </c>
      <c r="DC89" s="135">
        <v>0</v>
      </c>
      <c r="DD89" s="135">
        <v>0</v>
      </c>
      <c r="DE89" s="135">
        <v>0</v>
      </c>
      <c r="DF89" s="135">
        <v>0</v>
      </c>
      <c r="DG89" s="135">
        <v>0</v>
      </c>
      <c r="DH89" s="135">
        <v>0</v>
      </c>
      <c r="DI89" s="135">
        <v>0</v>
      </c>
    </row>
    <row r="90" spans="12:113" ht="3.95" customHeight="1">
      <c r="L90" s="71">
        <v>88</v>
      </c>
      <c r="M90" s="135">
        <v>0</v>
      </c>
      <c r="N90" s="135">
        <v>0</v>
      </c>
      <c r="O90" s="135">
        <v>0</v>
      </c>
      <c r="P90" s="135">
        <v>0</v>
      </c>
      <c r="Q90" s="135">
        <v>0</v>
      </c>
      <c r="R90" s="135">
        <v>0</v>
      </c>
      <c r="S90" s="135">
        <v>0</v>
      </c>
      <c r="T90" s="135">
        <v>0</v>
      </c>
      <c r="U90" s="135">
        <v>0</v>
      </c>
      <c r="V90" s="135">
        <v>0</v>
      </c>
      <c r="W90" s="135">
        <v>0</v>
      </c>
      <c r="X90" s="135">
        <v>0</v>
      </c>
      <c r="Y90" s="135">
        <v>0</v>
      </c>
      <c r="Z90" s="135">
        <v>0</v>
      </c>
      <c r="AA90" s="135">
        <v>0</v>
      </c>
      <c r="AB90" s="135">
        <v>0</v>
      </c>
      <c r="AC90" s="135">
        <v>0</v>
      </c>
      <c r="AD90" s="135">
        <v>1</v>
      </c>
      <c r="AE90" s="135">
        <v>1</v>
      </c>
      <c r="AF90" s="135">
        <v>1</v>
      </c>
      <c r="AG90" s="135">
        <v>1</v>
      </c>
      <c r="AH90" s="135">
        <v>1</v>
      </c>
      <c r="AI90" s="135">
        <v>1</v>
      </c>
      <c r="AJ90" s="135">
        <v>1</v>
      </c>
      <c r="AK90" s="135">
        <v>1</v>
      </c>
      <c r="AL90" s="135">
        <v>1</v>
      </c>
      <c r="AM90" s="135">
        <v>1</v>
      </c>
      <c r="AN90" s="135">
        <v>1</v>
      </c>
      <c r="AO90" s="135">
        <v>1</v>
      </c>
      <c r="AP90" s="135">
        <v>1</v>
      </c>
      <c r="AQ90" s="135">
        <v>1</v>
      </c>
      <c r="AR90" s="135">
        <v>1</v>
      </c>
      <c r="AS90" s="135">
        <v>1</v>
      </c>
      <c r="AT90" s="135">
        <v>1</v>
      </c>
      <c r="AU90" s="135">
        <v>1</v>
      </c>
      <c r="AV90" s="135">
        <v>1</v>
      </c>
      <c r="AW90" s="135">
        <v>1</v>
      </c>
      <c r="AX90" s="135">
        <v>1</v>
      </c>
      <c r="AY90" s="135">
        <v>1</v>
      </c>
      <c r="AZ90" s="135">
        <v>1</v>
      </c>
      <c r="BA90" s="135">
        <v>1</v>
      </c>
      <c r="BB90" s="135">
        <v>1</v>
      </c>
      <c r="BC90" s="135">
        <v>1</v>
      </c>
      <c r="BD90" s="135">
        <v>1</v>
      </c>
      <c r="BE90" s="135">
        <v>1</v>
      </c>
      <c r="BF90" s="135">
        <v>1</v>
      </c>
      <c r="BG90" s="135">
        <v>1</v>
      </c>
      <c r="BH90" s="135">
        <v>1</v>
      </c>
      <c r="BI90" s="135">
        <v>1</v>
      </c>
      <c r="BJ90" s="135">
        <v>1</v>
      </c>
      <c r="BK90" s="135">
        <v>1</v>
      </c>
      <c r="BL90" s="135">
        <v>1</v>
      </c>
      <c r="BM90" s="135">
        <v>1</v>
      </c>
      <c r="BN90" s="135">
        <v>1</v>
      </c>
      <c r="BO90" s="135">
        <v>1</v>
      </c>
      <c r="BP90" s="135">
        <v>1</v>
      </c>
      <c r="BQ90" s="135">
        <v>1</v>
      </c>
      <c r="BR90" s="135">
        <v>1</v>
      </c>
      <c r="BS90" s="135">
        <v>1</v>
      </c>
      <c r="BT90" s="135">
        <v>1</v>
      </c>
      <c r="BU90" s="135">
        <v>1</v>
      </c>
      <c r="BV90" s="135">
        <v>1</v>
      </c>
      <c r="BW90" s="135">
        <v>1</v>
      </c>
      <c r="BX90" s="135">
        <v>1</v>
      </c>
      <c r="BY90" s="135">
        <v>1</v>
      </c>
      <c r="BZ90" s="135">
        <v>1</v>
      </c>
      <c r="CA90" s="135">
        <v>1</v>
      </c>
      <c r="CB90" s="135">
        <v>1</v>
      </c>
      <c r="CC90" s="135">
        <v>1</v>
      </c>
      <c r="CD90" s="135">
        <v>1</v>
      </c>
      <c r="CE90" s="135">
        <v>1</v>
      </c>
      <c r="CF90" s="135">
        <v>1</v>
      </c>
      <c r="CG90" s="135">
        <v>1</v>
      </c>
      <c r="CH90" s="135">
        <v>1</v>
      </c>
      <c r="CI90" s="135">
        <v>1</v>
      </c>
      <c r="CJ90" s="135">
        <v>1</v>
      </c>
      <c r="CK90" s="135">
        <v>1</v>
      </c>
      <c r="CL90" s="135">
        <v>1</v>
      </c>
      <c r="CM90" s="135">
        <v>1</v>
      </c>
      <c r="CN90" s="135">
        <v>1</v>
      </c>
      <c r="CO90" s="135">
        <v>1</v>
      </c>
      <c r="CP90" s="135">
        <v>1</v>
      </c>
      <c r="CQ90" s="135">
        <v>1</v>
      </c>
      <c r="CR90" s="135">
        <v>1</v>
      </c>
      <c r="CS90" s="135">
        <v>0</v>
      </c>
      <c r="CT90" s="135">
        <v>0</v>
      </c>
      <c r="CU90" s="135">
        <v>0</v>
      </c>
      <c r="CV90" s="135">
        <v>0</v>
      </c>
      <c r="CW90" s="135">
        <v>0</v>
      </c>
      <c r="CX90" s="135">
        <v>0</v>
      </c>
      <c r="CY90" s="135">
        <v>0</v>
      </c>
      <c r="CZ90" s="135">
        <v>0</v>
      </c>
      <c r="DA90" s="135">
        <v>0</v>
      </c>
      <c r="DB90" s="135">
        <v>0</v>
      </c>
      <c r="DC90" s="135">
        <v>0</v>
      </c>
      <c r="DD90" s="135">
        <v>0</v>
      </c>
      <c r="DE90" s="135">
        <v>0</v>
      </c>
      <c r="DF90" s="135">
        <v>0</v>
      </c>
      <c r="DG90" s="135">
        <v>0</v>
      </c>
      <c r="DH90" s="135">
        <v>0</v>
      </c>
      <c r="DI90" s="135">
        <v>0</v>
      </c>
    </row>
    <row r="91" spans="12:113" ht="3.95" customHeight="1">
      <c r="L91" s="71">
        <v>89</v>
      </c>
      <c r="M91" s="135">
        <v>0</v>
      </c>
      <c r="N91" s="135">
        <v>0</v>
      </c>
      <c r="O91" s="135">
        <v>0</v>
      </c>
      <c r="P91" s="135">
        <v>0</v>
      </c>
      <c r="Q91" s="135">
        <v>0</v>
      </c>
      <c r="R91" s="135">
        <v>0</v>
      </c>
      <c r="S91" s="135">
        <v>0</v>
      </c>
      <c r="T91" s="135">
        <v>0</v>
      </c>
      <c r="U91" s="135">
        <v>0</v>
      </c>
      <c r="V91" s="135">
        <v>0</v>
      </c>
      <c r="W91" s="135">
        <v>0</v>
      </c>
      <c r="X91" s="135">
        <v>0</v>
      </c>
      <c r="Y91" s="135">
        <v>0</v>
      </c>
      <c r="Z91" s="135">
        <v>0</v>
      </c>
      <c r="AA91" s="135">
        <v>0</v>
      </c>
      <c r="AB91" s="135">
        <v>0</v>
      </c>
      <c r="AC91" s="135">
        <v>0</v>
      </c>
      <c r="AD91" s="135">
        <v>0</v>
      </c>
      <c r="AE91" s="135">
        <v>0</v>
      </c>
      <c r="AF91" s="135">
        <v>1</v>
      </c>
      <c r="AG91" s="135">
        <v>1</v>
      </c>
      <c r="AH91" s="135">
        <v>1</v>
      </c>
      <c r="AI91" s="135">
        <v>1</v>
      </c>
      <c r="AJ91" s="135">
        <v>1</v>
      </c>
      <c r="AK91" s="135">
        <v>1</v>
      </c>
      <c r="AL91" s="135">
        <v>1</v>
      </c>
      <c r="AM91" s="135">
        <v>1</v>
      </c>
      <c r="AN91" s="135">
        <v>1</v>
      </c>
      <c r="AO91" s="135">
        <v>1</v>
      </c>
      <c r="AP91" s="135">
        <v>1</v>
      </c>
      <c r="AQ91" s="135">
        <v>1</v>
      </c>
      <c r="AR91" s="135">
        <v>1</v>
      </c>
      <c r="AS91" s="135">
        <v>1</v>
      </c>
      <c r="AT91" s="135">
        <v>1</v>
      </c>
      <c r="AU91" s="135">
        <v>1</v>
      </c>
      <c r="AV91" s="135">
        <v>1</v>
      </c>
      <c r="AW91" s="135">
        <v>1</v>
      </c>
      <c r="AX91" s="135">
        <v>1</v>
      </c>
      <c r="AY91" s="135">
        <v>1</v>
      </c>
      <c r="AZ91" s="135">
        <v>1</v>
      </c>
      <c r="BA91" s="135">
        <v>1</v>
      </c>
      <c r="BB91" s="135">
        <v>1</v>
      </c>
      <c r="BC91" s="135">
        <v>1</v>
      </c>
      <c r="BD91" s="135">
        <v>1</v>
      </c>
      <c r="BE91" s="135">
        <v>1</v>
      </c>
      <c r="BF91" s="135">
        <v>1</v>
      </c>
      <c r="BG91" s="135">
        <v>1</v>
      </c>
      <c r="BH91" s="135">
        <v>1</v>
      </c>
      <c r="BI91" s="135">
        <v>1</v>
      </c>
      <c r="BJ91" s="135">
        <v>1</v>
      </c>
      <c r="BK91" s="135">
        <v>1</v>
      </c>
      <c r="BL91" s="135">
        <v>1</v>
      </c>
      <c r="BM91" s="135">
        <v>1</v>
      </c>
      <c r="BN91" s="135">
        <v>1</v>
      </c>
      <c r="BO91" s="135">
        <v>1</v>
      </c>
      <c r="BP91" s="135">
        <v>1</v>
      </c>
      <c r="BQ91" s="135">
        <v>1</v>
      </c>
      <c r="BR91" s="135">
        <v>1</v>
      </c>
      <c r="BS91" s="135">
        <v>1</v>
      </c>
      <c r="BT91" s="135">
        <v>1</v>
      </c>
      <c r="BU91" s="135">
        <v>1</v>
      </c>
      <c r="BV91" s="135">
        <v>1</v>
      </c>
      <c r="BW91" s="135">
        <v>1</v>
      </c>
      <c r="BX91" s="135">
        <v>1</v>
      </c>
      <c r="BY91" s="135">
        <v>1</v>
      </c>
      <c r="BZ91" s="135">
        <v>1</v>
      </c>
      <c r="CA91" s="135">
        <v>1</v>
      </c>
      <c r="CB91" s="135">
        <v>1</v>
      </c>
      <c r="CC91" s="135">
        <v>1</v>
      </c>
      <c r="CD91" s="135">
        <v>1</v>
      </c>
      <c r="CE91" s="135">
        <v>1</v>
      </c>
      <c r="CF91" s="135">
        <v>1</v>
      </c>
      <c r="CG91" s="135">
        <v>1</v>
      </c>
      <c r="CH91" s="135">
        <v>1</v>
      </c>
      <c r="CI91" s="135">
        <v>1</v>
      </c>
      <c r="CJ91" s="135">
        <v>1</v>
      </c>
      <c r="CK91" s="135">
        <v>1</v>
      </c>
      <c r="CL91" s="135">
        <v>1</v>
      </c>
      <c r="CM91" s="135">
        <v>1</v>
      </c>
      <c r="CN91" s="135">
        <v>1</v>
      </c>
      <c r="CO91" s="135">
        <v>1</v>
      </c>
      <c r="CP91" s="135">
        <v>1</v>
      </c>
      <c r="CQ91" s="135">
        <v>0</v>
      </c>
      <c r="CR91" s="135">
        <v>0</v>
      </c>
      <c r="CS91" s="135">
        <v>0</v>
      </c>
      <c r="CT91" s="135">
        <v>0</v>
      </c>
      <c r="CU91" s="135">
        <v>0</v>
      </c>
      <c r="CV91" s="135">
        <v>0</v>
      </c>
      <c r="CW91" s="135">
        <v>0</v>
      </c>
      <c r="CX91" s="135">
        <v>0</v>
      </c>
      <c r="CY91" s="135">
        <v>0</v>
      </c>
      <c r="CZ91" s="135">
        <v>0</v>
      </c>
      <c r="DA91" s="135">
        <v>0</v>
      </c>
      <c r="DB91" s="135">
        <v>0</v>
      </c>
      <c r="DC91" s="135">
        <v>0</v>
      </c>
      <c r="DD91" s="135">
        <v>0</v>
      </c>
      <c r="DE91" s="135">
        <v>0</v>
      </c>
      <c r="DF91" s="135">
        <v>0</v>
      </c>
      <c r="DG91" s="135">
        <v>0</v>
      </c>
      <c r="DH91" s="135">
        <v>0</v>
      </c>
      <c r="DI91" s="135">
        <v>0</v>
      </c>
    </row>
    <row r="92" spans="12:113" ht="3.95" customHeight="1">
      <c r="L92" s="71">
        <v>90</v>
      </c>
      <c r="M92" s="135">
        <v>0</v>
      </c>
      <c r="N92" s="135">
        <v>0</v>
      </c>
      <c r="O92" s="135">
        <v>0</v>
      </c>
      <c r="P92" s="135">
        <v>0</v>
      </c>
      <c r="Q92" s="135">
        <v>0</v>
      </c>
      <c r="R92" s="135">
        <v>0</v>
      </c>
      <c r="S92" s="135">
        <v>0</v>
      </c>
      <c r="T92" s="135">
        <v>0</v>
      </c>
      <c r="U92" s="135">
        <v>0</v>
      </c>
      <c r="V92" s="135">
        <v>0</v>
      </c>
      <c r="W92" s="135">
        <v>0</v>
      </c>
      <c r="X92" s="135">
        <v>0</v>
      </c>
      <c r="Y92" s="135">
        <v>0</v>
      </c>
      <c r="Z92" s="135">
        <v>0</v>
      </c>
      <c r="AA92" s="135">
        <v>0</v>
      </c>
      <c r="AB92" s="135">
        <v>0</v>
      </c>
      <c r="AC92" s="135">
        <v>0</v>
      </c>
      <c r="AD92" s="135">
        <v>0</v>
      </c>
      <c r="AE92" s="135">
        <v>0</v>
      </c>
      <c r="AF92" s="135">
        <v>0</v>
      </c>
      <c r="AG92" s="135">
        <v>1</v>
      </c>
      <c r="AH92" s="135">
        <v>1</v>
      </c>
      <c r="AI92" s="135">
        <v>1</v>
      </c>
      <c r="AJ92" s="135">
        <v>1</v>
      </c>
      <c r="AK92" s="135">
        <v>1</v>
      </c>
      <c r="AL92" s="135">
        <v>1</v>
      </c>
      <c r="AM92" s="135">
        <v>1</v>
      </c>
      <c r="AN92" s="135">
        <v>1</v>
      </c>
      <c r="AO92" s="135">
        <v>1</v>
      </c>
      <c r="AP92" s="135">
        <v>1</v>
      </c>
      <c r="AQ92" s="135">
        <v>1</v>
      </c>
      <c r="AR92" s="135">
        <v>1</v>
      </c>
      <c r="AS92" s="135">
        <v>1</v>
      </c>
      <c r="AT92" s="135">
        <v>1</v>
      </c>
      <c r="AU92" s="135">
        <v>1</v>
      </c>
      <c r="AV92" s="135">
        <v>1</v>
      </c>
      <c r="AW92" s="135">
        <v>1</v>
      </c>
      <c r="AX92" s="135">
        <v>1</v>
      </c>
      <c r="AY92" s="135">
        <v>1</v>
      </c>
      <c r="AZ92" s="135">
        <v>1</v>
      </c>
      <c r="BA92" s="135">
        <v>1</v>
      </c>
      <c r="BB92" s="135">
        <v>1</v>
      </c>
      <c r="BC92" s="135">
        <v>1</v>
      </c>
      <c r="BD92" s="135">
        <v>1</v>
      </c>
      <c r="BE92" s="135">
        <v>1</v>
      </c>
      <c r="BF92" s="135">
        <v>1</v>
      </c>
      <c r="BG92" s="135">
        <v>1</v>
      </c>
      <c r="BH92" s="135">
        <v>1</v>
      </c>
      <c r="BI92" s="135">
        <v>1</v>
      </c>
      <c r="BJ92" s="135">
        <v>1</v>
      </c>
      <c r="BK92" s="135">
        <v>1</v>
      </c>
      <c r="BL92" s="135">
        <v>1</v>
      </c>
      <c r="BM92" s="135">
        <v>1</v>
      </c>
      <c r="BN92" s="135">
        <v>1</v>
      </c>
      <c r="BO92" s="135">
        <v>1</v>
      </c>
      <c r="BP92" s="135">
        <v>1</v>
      </c>
      <c r="BQ92" s="135">
        <v>1</v>
      </c>
      <c r="BR92" s="135">
        <v>1</v>
      </c>
      <c r="BS92" s="135">
        <v>1</v>
      </c>
      <c r="BT92" s="135">
        <v>1</v>
      </c>
      <c r="BU92" s="135">
        <v>1</v>
      </c>
      <c r="BV92" s="135">
        <v>1</v>
      </c>
      <c r="BW92" s="135">
        <v>1</v>
      </c>
      <c r="BX92" s="135">
        <v>1</v>
      </c>
      <c r="BY92" s="135">
        <v>1</v>
      </c>
      <c r="BZ92" s="135">
        <v>1</v>
      </c>
      <c r="CA92" s="135">
        <v>1</v>
      </c>
      <c r="CB92" s="135">
        <v>1</v>
      </c>
      <c r="CC92" s="135">
        <v>1</v>
      </c>
      <c r="CD92" s="135">
        <v>1</v>
      </c>
      <c r="CE92" s="135">
        <v>1</v>
      </c>
      <c r="CF92" s="135">
        <v>1</v>
      </c>
      <c r="CG92" s="135">
        <v>1</v>
      </c>
      <c r="CH92" s="135">
        <v>1</v>
      </c>
      <c r="CI92" s="135">
        <v>1</v>
      </c>
      <c r="CJ92" s="135">
        <v>1</v>
      </c>
      <c r="CK92" s="135">
        <v>1</v>
      </c>
      <c r="CL92" s="135">
        <v>1</v>
      </c>
      <c r="CM92" s="135">
        <v>1</v>
      </c>
      <c r="CN92" s="135">
        <v>1</v>
      </c>
      <c r="CO92" s="135">
        <v>1</v>
      </c>
      <c r="CP92" s="135">
        <v>0</v>
      </c>
      <c r="CQ92" s="135">
        <v>0</v>
      </c>
      <c r="CR92" s="135">
        <v>0</v>
      </c>
      <c r="CS92" s="135">
        <v>0</v>
      </c>
      <c r="CT92" s="135">
        <v>0</v>
      </c>
      <c r="CU92" s="135">
        <v>0</v>
      </c>
      <c r="CV92" s="135">
        <v>0</v>
      </c>
      <c r="CW92" s="135">
        <v>0</v>
      </c>
      <c r="CX92" s="135">
        <v>0</v>
      </c>
      <c r="CY92" s="135">
        <v>0</v>
      </c>
      <c r="CZ92" s="135">
        <v>0</v>
      </c>
      <c r="DA92" s="135">
        <v>0</v>
      </c>
      <c r="DB92" s="135">
        <v>0</v>
      </c>
      <c r="DC92" s="135">
        <v>0</v>
      </c>
      <c r="DD92" s="135">
        <v>0</v>
      </c>
      <c r="DE92" s="135">
        <v>0</v>
      </c>
      <c r="DF92" s="135">
        <v>0</v>
      </c>
      <c r="DG92" s="135">
        <v>0</v>
      </c>
      <c r="DH92" s="135">
        <v>0</v>
      </c>
      <c r="DI92" s="135">
        <v>0</v>
      </c>
    </row>
    <row r="93" spans="12:113" ht="3.95" customHeight="1">
      <c r="L93" s="71">
        <v>91</v>
      </c>
      <c r="M93" s="135">
        <v>0</v>
      </c>
      <c r="N93" s="135">
        <v>0</v>
      </c>
      <c r="O93" s="135">
        <v>0</v>
      </c>
      <c r="P93" s="135">
        <v>0</v>
      </c>
      <c r="Q93" s="135">
        <v>0</v>
      </c>
      <c r="R93" s="135">
        <v>0</v>
      </c>
      <c r="S93" s="135">
        <v>0</v>
      </c>
      <c r="T93" s="135">
        <v>0</v>
      </c>
      <c r="U93" s="135">
        <v>0</v>
      </c>
      <c r="V93" s="135">
        <v>0</v>
      </c>
      <c r="W93" s="135">
        <v>0</v>
      </c>
      <c r="X93" s="135">
        <v>0</v>
      </c>
      <c r="Y93" s="135">
        <v>0</v>
      </c>
      <c r="Z93" s="135">
        <v>0</v>
      </c>
      <c r="AA93" s="135">
        <v>0</v>
      </c>
      <c r="AB93" s="135">
        <v>0</v>
      </c>
      <c r="AC93" s="135">
        <v>0</v>
      </c>
      <c r="AD93" s="135">
        <v>0</v>
      </c>
      <c r="AE93" s="135">
        <v>0</v>
      </c>
      <c r="AF93" s="135">
        <v>0</v>
      </c>
      <c r="AG93" s="135">
        <v>0</v>
      </c>
      <c r="AH93" s="135">
        <v>1</v>
      </c>
      <c r="AI93" s="135">
        <v>1</v>
      </c>
      <c r="AJ93" s="135">
        <v>1</v>
      </c>
      <c r="AK93" s="135">
        <v>1</v>
      </c>
      <c r="AL93" s="135">
        <v>1</v>
      </c>
      <c r="AM93" s="135">
        <v>1</v>
      </c>
      <c r="AN93" s="135">
        <v>1</v>
      </c>
      <c r="AO93" s="135">
        <v>1</v>
      </c>
      <c r="AP93" s="135">
        <v>1</v>
      </c>
      <c r="AQ93" s="135">
        <v>1</v>
      </c>
      <c r="AR93" s="135">
        <v>1</v>
      </c>
      <c r="AS93" s="135">
        <v>1</v>
      </c>
      <c r="AT93" s="135">
        <v>1</v>
      </c>
      <c r="AU93" s="135">
        <v>1</v>
      </c>
      <c r="AV93" s="135">
        <v>1</v>
      </c>
      <c r="AW93" s="135">
        <v>1</v>
      </c>
      <c r="AX93" s="135">
        <v>1</v>
      </c>
      <c r="AY93" s="135">
        <v>1</v>
      </c>
      <c r="AZ93" s="135">
        <v>1</v>
      </c>
      <c r="BA93" s="135">
        <v>1</v>
      </c>
      <c r="BB93" s="135">
        <v>1</v>
      </c>
      <c r="BC93" s="135">
        <v>1</v>
      </c>
      <c r="BD93" s="135">
        <v>1</v>
      </c>
      <c r="BE93" s="135">
        <v>1</v>
      </c>
      <c r="BF93" s="135">
        <v>1</v>
      </c>
      <c r="BG93" s="135">
        <v>1</v>
      </c>
      <c r="BH93" s="135">
        <v>1</v>
      </c>
      <c r="BI93" s="135">
        <v>1</v>
      </c>
      <c r="BJ93" s="135">
        <v>1</v>
      </c>
      <c r="BK93" s="135">
        <v>1</v>
      </c>
      <c r="BL93" s="135">
        <v>1</v>
      </c>
      <c r="BM93" s="135">
        <v>1</v>
      </c>
      <c r="BN93" s="135">
        <v>1</v>
      </c>
      <c r="BO93" s="135">
        <v>1</v>
      </c>
      <c r="BP93" s="135">
        <v>1</v>
      </c>
      <c r="BQ93" s="135">
        <v>1</v>
      </c>
      <c r="BR93" s="135">
        <v>1</v>
      </c>
      <c r="BS93" s="135">
        <v>1</v>
      </c>
      <c r="BT93" s="135">
        <v>1</v>
      </c>
      <c r="BU93" s="135">
        <v>1</v>
      </c>
      <c r="BV93" s="135">
        <v>1</v>
      </c>
      <c r="BW93" s="135">
        <v>1</v>
      </c>
      <c r="BX93" s="135">
        <v>1</v>
      </c>
      <c r="BY93" s="135">
        <v>1</v>
      </c>
      <c r="BZ93" s="135">
        <v>1</v>
      </c>
      <c r="CA93" s="135">
        <v>1</v>
      </c>
      <c r="CB93" s="135">
        <v>1</v>
      </c>
      <c r="CC93" s="135">
        <v>1</v>
      </c>
      <c r="CD93" s="135">
        <v>1</v>
      </c>
      <c r="CE93" s="135">
        <v>1</v>
      </c>
      <c r="CF93" s="135">
        <v>1</v>
      </c>
      <c r="CG93" s="135">
        <v>1</v>
      </c>
      <c r="CH93" s="135">
        <v>1</v>
      </c>
      <c r="CI93" s="135">
        <v>1</v>
      </c>
      <c r="CJ93" s="135">
        <v>1</v>
      </c>
      <c r="CK93" s="135">
        <v>1</v>
      </c>
      <c r="CL93" s="135">
        <v>1</v>
      </c>
      <c r="CM93" s="135">
        <v>1</v>
      </c>
      <c r="CN93" s="135">
        <v>1</v>
      </c>
      <c r="CO93" s="135">
        <v>0</v>
      </c>
      <c r="CP93" s="135">
        <v>0</v>
      </c>
      <c r="CQ93" s="135">
        <v>0</v>
      </c>
      <c r="CR93" s="135">
        <v>0</v>
      </c>
      <c r="CS93" s="135">
        <v>0</v>
      </c>
      <c r="CT93" s="135">
        <v>0</v>
      </c>
      <c r="CU93" s="135">
        <v>0</v>
      </c>
      <c r="CV93" s="135">
        <v>0</v>
      </c>
      <c r="CW93" s="135">
        <v>0</v>
      </c>
      <c r="CX93" s="135">
        <v>0</v>
      </c>
      <c r="CY93" s="135">
        <v>0</v>
      </c>
      <c r="CZ93" s="135">
        <v>0</v>
      </c>
      <c r="DA93" s="135">
        <v>0</v>
      </c>
      <c r="DB93" s="135">
        <v>0</v>
      </c>
      <c r="DC93" s="135">
        <v>0</v>
      </c>
      <c r="DD93" s="135">
        <v>0</v>
      </c>
      <c r="DE93" s="135">
        <v>0</v>
      </c>
      <c r="DF93" s="135">
        <v>0</v>
      </c>
      <c r="DG93" s="135">
        <v>0</v>
      </c>
      <c r="DH93" s="135">
        <v>0</v>
      </c>
      <c r="DI93" s="135">
        <v>0</v>
      </c>
    </row>
    <row r="94" spans="12:113" ht="3.95" customHeight="1">
      <c r="L94" s="71">
        <v>92</v>
      </c>
      <c r="M94" s="135">
        <v>0</v>
      </c>
      <c r="N94" s="135">
        <v>0</v>
      </c>
      <c r="O94" s="135">
        <v>0</v>
      </c>
      <c r="P94" s="135">
        <v>0</v>
      </c>
      <c r="Q94" s="135">
        <v>0</v>
      </c>
      <c r="R94" s="135">
        <v>0</v>
      </c>
      <c r="S94" s="135">
        <v>0</v>
      </c>
      <c r="T94" s="135">
        <v>0</v>
      </c>
      <c r="U94" s="135">
        <v>0</v>
      </c>
      <c r="V94" s="135">
        <v>0</v>
      </c>
      <c r="W94" s="135">
        <v>0</v>
      </c>
      <c r="X94" s="135">
        <v>0</v>
      </c>
      <c r="Y94" s="135">
        <v>0</v>
      </c>
      <c r="Z94" s="135">
        <v>0</v>
      </c>
      <c r="AA94" s="135">
        <v>0</v>
      </c>
      <c r="AB94" s="135">
        <v>0</v>
      </c>
      <c r="AC94" s="135">
        <v>0</v>
      </c>
      <c r="AD94" s="135">
        <v>0</v>
      </c>
      <c r="AE94" s="135">
        <v>0</v>
      </c>
      <c r="AF94" s="135">
        <v>0</v>
      </c>
      <c r="AG94" s="135">
        <v>0</v>
      </c>
      <c r="AH94" s="135">
        <v>0</v>
      </c>
      <c r="AI94" s="135">
        <v>0</v>
      </c>
      <c r="AJ94" s="135">
        <v>1</v>
      </c>
      <c r="AK94" s="135">
        <v>1</v>
      </c>
      <c r="AL94" s="135">
        <v>1</v>
      </c>
      <c r="AM94" s="135">
        <v>1</v>
      </c>
      <c r="AN94" s="135">
        <v>1</v>
      </c>
      <c r="AO94" s="135">
        <v>1</v>
      </c>
      <c r="AP94" s="135">
        <v>1</v>
      </c>
      <c r="AQ94" s="135">
        <v>1</v>
      </c>
      <c r="AR94" s="135">
        <v>1</v>
      </c>
      <c r="AS94" s="135">
        <v>1</v>
      </c>
      <c r="AT94" s="135">
        <v>1</v>
      </c>
      <c r="AU94" s="135">
        <v>1</v>
      </c>
      <c r="AV94" s="135">
        <v>1</v>
      </c>
      <c r="AW94" s="135">
        <v>1</v>
      </c>
      <c r="AX94" s="135">
        <v>1</v>
      </c>
      <c r="AY94" s="135">
        <v>1</v>
      </c>
      <c r="AZ94" s="135">
        <v>1</v>
      </c>
      <c r="BA94" s="135">
        <v>1</v>
      </c>
      <c r="BB94" s="135">
        <v>1</v>
      </c>
      <c r="BC94" s="135">
        <v>1</v>
      </c>
      <c r="BD94" s="135">
        <v>1</v>
      </c>
      <c r="BE94" s="135">
        <v>1</v>
      </c>
      <c r="BF94" s="135">
        <v>1</v>
      </c>
      <c r="BG94" s="135">
        <v>1</v>
      </c>
      <c r="BH94" s="135">
        <v>1</v>
      </c>
      <c r="BI94" s="135">
        <v>1</v>
      </c>
      <c r="BJ94" s="135">
        <v>1</v>
      </c>
      <c r="BK94" s="135">
        <v>1</v>
      </c>
      <c r="BL94" s="135">
        <v>1</v>
      </c>
      <c r="BM94" s="135">
        <v>1</v>
      </c>
      <c r="BN94" s="135">
        <v>1</v>
      </c>
      <c r="BO94" s="135">
        <v>1</v>
      </c>
      <c r="BP94" s="135">
        <v>1</v>
      </c>
      <c r="BQ94" s="135">
        <v>1</v>
      </c>
      <c r="BR94" s="135">
        <v>1</v>
      </c>
      <c r="BS94" s="135">
        <v>1</v>
      </c>
      <c r="BT94" s="135">
        <v>1</v>
      </c>
      <c r="BU94" s="135">
        <v>1</v>
      </c>
      <c r="BV94" s="135">
        <v>1</v>
      </c>
      <c r="BW94" s="135">
        <v>1</v>
      </c>
      <c r="BX94" s="135">
        <v>1</v>
      </c>
      <c r="BY94" s="135">
        <v>1</v>
      </c>
      <c r="BZ94" s="135">
        <v>1</v>
      </c>
      <c r="CA94" s="135">
        <v>1</v>
      </c>
      <c r="CB94" s="135">
        <v>1</v>
      </c>
      <c r="CC94" s="135">
        <v>1</v>
      </c>
      <c r="CD94" s="135">
        <v>1</v>
      </c>
      <c r="CE94" s="135">
        <v>1</v>
      </c>
      <c r="CF94" s="135">
        <v>1</v>
      </c>
      <c r="CG94" s="135">
        <v>1</v>
      </c>
      <c r="CH94" s="135">
        <v>1</v>
      </c>
      <c r="CI94" s="135">
        <v>1</v>
      </c>
      <c r="CJ94" s="135">
        <v>1</v>
      </c>
      <c r="CK94" s="135">
        <v>1</v>
      </c>
      <c r="CL94" s="135">
        <v>1</v>
      </c>
      <c r="CM94" s="135">
        <v>0</v>
      </c>
      <c r="CN94" s="135">
        <v>0</v>
      </c>
      <c r="CO94" s="135">
        <v>0</v>
      </c>
      <c r="CP94" s="135">
        <v>0</v>
      </c>
      <c r="CQ94" s="135">
        <v>0</v>
      </c>
      <c r="CR94" s="135">
        <v>0</v>
      </c>
      <c r="CS94" s="135">
        <v>0</v>
      </c>
      <c r="CT94" s="135">
        <v>0</v>
      </c>
      <c r="CU94" s="135">
        <v>0</v>
      </c>
      <c r="CV94" s="135">
        <v>0</v>
      </c>
      <c r="CW94" s="135">
        <v>0</v>
      </c>
      <c r="CX94" s="135">
        <v>0</v>
      </c>
      <c r="CY94" s="135">
        <v>0</v>
      </c>
      <c r="CZ94" s="135">
        <v>0</v>
      </c>
      <c r="DA94" s="135">
        <v>0</v>
      </c>
      <c r="DB94" s="135">
        <v>0</v>
      </c>
      <c r="DC94" s="135">
        <v>0</v>
      </c>
      <c r="DD94" s="135">
        <v>0</v>
      </c>
      <c r="DE94" s="135">
        <v>0</v>
      </c>
      <c r="DF94" s="135">
        <v>0</v>
      </c>
      <c r="DG94" s="135">
        <v>0</v>
      </c>
      <c r="DH94" s="135">
        <v>0</v>
      </c>
      <c r="DI94" s="135">
        <v>0</v>
      </c>
    </row>
    <row r="95" spans="12:113" ht="3.95" customHeight="1">
      <c r="L95" s="71">
        <v>93</v>
      </c>
      <c r="M95" s="135">
        <v>0</v>
      </c>
      <c r="N95" s="135">
        <v>0</v>
      </c>
      <c r="O95" s="135">
        <v>0</v>
      </c>
      <c r="P95" s="135">
        <v>0</v>
      </c>
      <c r="Q95" s="135">
        <v>0</v>
      </c>
      <c r="R95" s="135">
        <v>0</v>
      </c>
      <c r="S95" s="135">
        <v>0</v>
      </c>
      <c r="T95" s="135">
        <v>0</v>
      </c>
      <c r="U95" s="135">
        <v>0</v>
      </c>
      <c r="V95" s="135">
        <v>0</v>
      </c>
      <c r="W95" s="135">
        <v>0</v>
      </c>
      <c r="X95" s="135">
        <v>0</v>
      </c>
      <c r="Y95" s="135">
        <v>0</v>
      </c>
      <c r="Z95" s="135">
        <v>0</v>
      </c>
      <c r="AA95" s="135">
        <v>0</v>
      </c>
      <c r="AB95" s="135">
        <v>0</v>
      </c>
      <c r="AC95" s="135">
        <v>0</v>
      </c>
      <c r="AD95" s="135">
        <v>0</v>
      </c>
      <c r="AE95" s="135">
        <v>0</v>
      </c>
      <c r="AF95" s="135">
        <v>0</v>
      </c>
      <c r="AG95" s="135">
        <v>0</v>
      </c>
      <c r="AH95" s="135">
        <v>0</v>
      </c>
      <c r="AI95" s="135">
        <v>0</v>
      </c>
      <c r="AJ95" s="135">
        <v>0</v>
      </c>
      <c r="AK95" s="135">
        <v>1</v>
      </c>
      <c r="AL95" s="135">
        <v>1</v>
      </c>
      <c r="AM95" s="135">
        <v>1</v>
      </c>
      <c r="AN95" s="135">
        <v>1</v>
      </c>
      <c r="AO95" s="135">
        <v>1</v>
      </c>
      <c r="AP95" s="135">
        <v>1</v>
      </c>
      <c r="AQ95" s="135">
        <v>1</v>
      </c>
      <c r="AR95" s="135">
        <v>1</v>
      </c>
      <c r="AS95" s="135">
        <v>1</v>
      </c>
      <c r="AT95" s="135">
        <v>1</v>
      </c>
      <c r="AU95" s="135">
        <v>1</v>
      </c>
      <c r="AV95" s="135">
        <v>1</v>
      </c>
      <c r="AW95" s="135">
        <v>1</v>
      </c>
      <c r="AX95" s="135">
        <v>1</v>
      </c>
      <c r="AY95" s="135">
        <v>1</v>
      </c>
      <c r="AZ95" s="135">
        <v>1</v>
      </c>
      <c r="BA95" s="135">
        <v>1</v>
      </c>
      <c r="BB95" s="135">
        <v>1</v>
      </c>
      <c r="BC95" s="135">
        <v>1</v>
      </c>
      <c r="BD95" s="135">
        <v>1</v>
      </c>
      <c r="BE95" s="135">
        <v>1</v>
      </c>
      <c r="BF95" s="135">
        <v>1</v>
      </c>
      <c r="BG95" s="135">
        <v>1</v>
      </c>
      <c r="BH95" s="135">
        <v>1</v>
      </c>
      <c r="BI95" s="135">
        <v>1</v>
      </c>
      <c r="BJ95" s="135">
        <v>1</v>
      </c>
      <c r="BK95" s="135">
        <v>1</v>
      </c>
      <c r="BL95" s="135">
        <v>1</v>
      </c>
      <c r="BM95" s="135">
        <v>1</v>
      </c>
      <c r="BN95" s="135">
        <v>1</v>
      </c>
      <c r="BO95" s="135">
        <v>1</v>
      </c>
      <c r="BP95" s="135">
        <v>1</v>
      </c>
      <c r="BQ95" s="135">
        <v>1</v>
      </c>
      <c r="BR95" s="135">
        <v>1</v>
      </c>
      <c r="BS95" s="135">
        <v>1</v>
      </c>
      <c r="BT95" s="135">
        <v>1</v>
      </c>
      <c r="BU95" s="135">
        <v>1</v>
      </c>
      <c r="BV95" s="135">
        <v>1</v>
      </c>
      <c r="BW95" s="135">
        <v>1</v>
      </c>
      <c r="BX95" s="135">
        <v>1</v>
      </c>
      <c r="BY95" s="135">
        <v>1</v>
      </c>
      <c r="BZ95" s="135">
        <v>1</v>
      </c>
      <c r="CA95" s="135">
        <v>1</v>
      </c>
      <c r="CB95" s="135">
        <v>1</v>
      </c>
      <c r="CC95" s="135">
        <v>1</v>
      </c>
      <c r="CD95" s="135">
        <v>1</v>
      </c>
      <c r="CE95" s="135">
        <v>1</v>
      </c>
      <c r="CF95" s="135">
        <v>1</v>
      </c>
      <c r="CG95" s="135">
        <v>1</v>
      </c>
      <c r="CH95" s="135">
        <v>1</v>
      </c>
      <c r="CI95" s="135">
        <v>1</v>
      </c>
      <c r="CJ95" s="135">
        <v>1</v>
      </c>
      <c r="CK95" s="135">
        <v>1</v>
      </c>
      <c r="CL95" s="135">
        <v>0</v>
      </c>
      <c r="CM95" s="135">
        <v>0</v>
      </c>
      <c r="CN95" s="135">
        <v>0</v>
      </c>
      <c r="CO95" s="135">
        <v>0</v>
      </c>
      <c r="CP95" s="135">
        <v>0</v>
      </c>
      <c r="CQ95" s="135">
        <v>0</v>
      </c>
      <c r="CR95" s="135">
        <v>0</v>
      </c>
      <c r="CS95" s="135">
        <v>0</v>
      </c>
      <c r="CT95" s="135">
        <v>0</v>
      </c>
      <c r="CU95" s="135">
        <v>0</v>
      </c>
      <c r="CV95" s="135">
        <v>0</v>
      </c>
      <c r="CW95" s="135">
        <v>0</v>
      </c>
      <c r="CX95" s="135">
        <v>0</v>
      </c>
      <c r="CY95" s="135">
        <v>0</v>
      </c>
      <c r="CZ95" s="135">
        <v>0</v>
      </c>
      <c r="DA95" s="135">
        <v>0</v>
      </c>
      <c r="DB95" s="135">
        <v>0</v>
      </c>
      <c r="DC95" s="135">
        <v>0</v>
      </c>
      <c r="DD95" s="135">
        <v>0</v>
      </c>
      <c r="DE95" s="135">
        <v>0</v>
      </c>
      <c r="DF95" s="135">
        <v>0</v>
      </c>
      <c r="DG95" s="135">
        <v>0</v>
      </c>
      <c r="DH95" s="135">
        <v>0</v>
      </c>
      <c r="DI95" s="135">
        <v>0</v>
      </c>
    </row>
    <row r="96" spans="12:113" ht="3.95" customHeight="1">
      <c r="L96" s="71">
        <v>94</v>
      </c>
      <c r="M96" s="135">
        <v>0</v>
      </c>
      <c r="N96" s="135">
        <v>0</v>
      </c>
      <c r="O96" s="135">
        <v>0</v>
      </c>
      <c r="P96" s="135">
        <v>0</v>
      </c>
      <c r="Q96" s="135">
        <v>0</v>
      </c>
      <c r="R96" s="135">
        <v>0</v>
      </c>
      <c r="S96" s="135">
        <v>0</v>
      </c>
      <c r="T96" s="135">
        <v>0</v>
      </c>
      <c r="U96" s="135">
        <v>0</v>
      </c>
      <c r="V96" s="135">
        <v>0</v>
      </c>
      <c r="W96" s="135">
        <v>0</v>
      </c>
      <c r="X96" s="135">
        <v>0</v>
      </c>
      <c r="Y96" s="135">
        <v>0</v>
      </c>
      <c r="Z96" s="135">
        <v>0</v>
      </c>
      <c r="AA96" s="135">
        <v>0</v>
      </c>
      <c r="AB96" s="135">
        <v>0</v>
      </c>
      <c r="AC96" s="135">
        <v>0</v>
      </c>
      <c r="AD96" s="135">
        <v>0</v>
      </c>
      <c r="AE96" s="135">
        <v>0</v>
      </c>
      <c r="AF96" s="135">
        <v>0</v>
      </c>
      <c r="AG96" s="135">
        <v>0</v>
      </c>
      <c r="AH96" s="135">
        <v>0</v>
      </c>
      <c r="AI96" s="135">
        <v>0</v>
      </c>
      <c r="AJ96" s="135">
        <v>0</v>
      </c>
      <c r="AK96" s="135">
        <v>0</v>
      </c>
      <c r="AL96" s="135">
        <v>0</v>
      </c>
      <c r="AM96" s="135">
        <v>1</v>
      </c>
      <c r="AN96" s="135">
        <v>1</v>
      </c>
      <c r="AO96" s="135">
        <v>1</v>
      </c>
      <c r="AP96" s="135">
        <v>1</v>
      </c>
      <c r="AQ96" s="135">
        <v>1</v>
      </c>
      <c r="AR96" s="135">
        <v>1</v>
      </c>
      <c r="AS96" s="135">
        <v>1</v>
      </c>
      <c r="AT96" s="135">
        <v>1</v>
      </c>
      <c r="AU96" s="135">
        <v>1</v>
      </c>
      <c r="AV96" s="135">
        <v>1</v>
      </c>
      <c r="AW96" s="135">
        <v>1</v>
      </c>
      <c r="AX96" s="135">
        <v>1</v>
      </c>
      <c r="AY96" s="135">
        <v>1</v>
      </c>
      <c r="AZ96" s="135">
        <v>1</v>
      </c>
      <c r="BA96" s="135">
        <v>1</v>
      </c>
      <c r="BB96" s="135">
        <v>1</v>
      </c>
      <c r="BC96" s="135">
        <v>1</v>
      </c>
      <c r="BD96" s="135">
        <v>1</v>
      </c>
      <c r="BE96" s="135">
        <v>1</v>
      </c>
      <c r="BF96" s="135">
        <v>1</v>
      </c>
      <c r="BG96" s="135">
        <v>1</v>
      </c>
      <c r="BH96" s="135">
        <v>1</v>
      </c>
      <c r="BI96" s="135">
        <v>1</v>
      </c>
      <c r="BJ96" s="135">
        <v>1</v>
      </c>
      <c r="BK96" s="135">
        <v>1</v>
      </c>
      <c r="BL96" s="135">
        <v>1</v>
      </c>
      <c r="BM96" s="135">
        <v>1</v>
      </c>
      <c r="BN96" s="135">
        <v>1</v>
      </c>
      <c r="BO96" s="135">
        <v>1</v>
      </c>
      <c r="BP96" s="135">
        <v>1</v>
      </c>
      <c r="BQ96" s="135">
        <v>1</v>
      </c>
      <c r="BR96" s="135">
        <v>1</v>
      </c>
      <c r="BS96" s="135">
        <v>1</v>
      </c>
      <c r="BT96" s="135">
        <v>1</v>
      </c>
      <c r="BU96" s="135">
        <v>1</v>
      </c>
      <c r="BV96" s="135">
        <v>1</v>
      </c>
      <c r="BW96" s="135">
        <v>1</v>
      </c>
      <c r="BX96" s="135">
        <v>1</v>
      </c>
      <c r="BY96" s="135">
        <v>1</v>
      </c>
      <c r="BZ96" s="135">
        <v>1</v>
      </c>
      <c r="CA96" s="135">
        <v>1</v>
      </c>
      <c r="CB96" s="135">
        <v>1</v>
      </c>
      <c r="CC96" s="135">
        <v>1</v>
      </c>
      <c r="CD96" s="135">
        <v>1</v>
      </c>
      <c r="CE96" s="135">
        <v>1</v>
      </c>
      <c r="CF96" s="135">
        <v>1</v>
      </c>
      <c r="CG96" s="135">
        <v>1</v>
      </c>
      <c r="CH96" s="135">
        <v>1</v>
      </c>
      <c r="CI96" s="135">
        <v>1</v>
      </c>
      <c r="CJ96" s="135">
        <v>0</v>
      </c>
      <c r="CK96" s="135">
        <v>0</v>
      </c>
      <c r="CL96" s="135">
        <v>0</v>
      </c>
      <c r="CM96" s="135">
        <v>0</v>
      </c>
      <c r="CN96" s="135">
        <v>0</v>
      </c>
      <c r="CO96" s="135">
        <v>0</v>
      </c>
      <c r="CP96" s="135">
        <v>0</v>
      </c>
      <c r="CQ96" s="135">
        <v>0</v>
      </c>
      <c r="CR96" s="135">
        <v>0</v>
      </c>
      <c r="CS96" s="135">
        <v>0</v>
      </c>
      <c r="CT96" s="135">
        <v>0</v>
      </c>
      <c r="CU96" s="135">
        <v>0</v>
      </c>
      <c r="CV96" s="135">
        <v>0</v>
      </c>
      <c r="CW96" s="135">
        <v>0</v>
      </c>
      <c r="CX96" s="135">
        <v>0</v>
      </c>
      <c r="CY96" s="135">
        <v>0</v>
      </c>
      <c r="CZ96" s="135">
        <v>0</v>
      </c>
      <c r="DA96" s="135">
        <v>0</v>
      </c>
      <c r="DB96" s="135">
        <v>0</v>
      </c>
      <c r="DC96" s="135">
        <v>0</v>
      </c>
      <c r="DD96" s="135">
        <v>0</v>
      </c>
      <c r="DE96" s="135">
        <v>0</v>
      </c>
      <c r="DF96" s="135">
        <v>0</v>
      </c>
      <c r="DG96" s="135">
        <v>0</v>
      </c>
      <c r="DH96" s="135">
        <v>0</v>
      </c>
      <c r="DI96" s="135">
        <v>0</v>
      </c>
    </row>
    <row r="97" spans="12:113" ht="3.95" customHeight="1">
      <c r="L97" s="71">
        <v>95</v>
      </c>
      <c r="M97" s="135">
        <v>0</v>
      </c>
      <c r="N97" s="135">
        <v>0</v>
      </c>
      <c r="O97" s="135">
        <v>0</v>
      </c>
      <c r="P97" s="135">
        <v>0</v>
      </c>
      <c r="Q97" s="135">
        <v>0</v>
      </c>
      <c r="R97" s="135">
        <v>0</v>
      </c>
      <c r="S97" s="135">
        <v>0</v>
      </c>
      <c r="T97" s="135">
        <v>0</v>
      </c>
      <c r="U97" s="135">
        <v>0</v>
      </c>
      <c r="V97" s="135">
        <v>0</v>
      </c>
      <c r="W97" s="135">
        <v>0</v>
      </c>
      <c r="X97" s="135">
        <v>0</v>
      </c>
      <c r="Y97" s="135">
        <v>0</v>
      </c>
      <c r="Z97" s="135">
        <v>0</v>
      </c>
      <c r="AA97" s="135">
        <v>0</v>
      </c>
      <c r="AB97" s="135">
        <v>0</v>
      </c>
      <c r="AC97" s="135">
        <v>0</v>
      </c>
      <c r="AD97" s="135">
        <v>0</v>
      </c>
      <c r="AE97" s="135">
        <v>0</v>
      </c>
      <c r="AF97" s="135">
        <v>0</v>
      </c>
      <c r="AG97" s="135">
        <v>0</v>
      </c>
      <c r="AH97" s="135">
        <v>0</v>
      </c>
      <c r="AI97" s="135">
        <v>0</v>
      </c>
      <c r="AJ97" s="135">
        <v>0</v>
      </c>
      <c r="AK97" s="135">
        <v>0</v>
      </c>
      <c r="AL97" s="135">
        <v>0</v>
      </c>
      <c r="AM97" s="135">
        <v>0</v>
      </c>
      <c r="AN97" s="135">
        <v>0</v>
      </c>
      <c r="AO97" s="135">
        <v>1</v>
      </c>
      <c r="AP97" s="135">
        <v>1</v>
      </c>
      <c r="AQ97" s="135">
        <v>1</v>
      </c>
      <c r="AR97" s="135">
        <v>1</v>
      </c>
      <c r="AS97" s="135">
        <v>1</v>
      </c>
      <c r="AT97" s="135">
        <v>1</v>
      </c>
      <c r="AU97" s="135">
        <v>1</v>
      </c>
      <c r="AV97" s="135">
        <v>1</v>
      </c>
      <c r="AW97" s="135">
        <v>1</v>
      </c>
      <c r="AX97" s="135">
        <v>1</v>
      </c>
      <c r="AY97" s="135">
        <v>1</v>
      </c>
      <c r="AZ97" s="135">
        <v>1</v>
      </c>
      <c r="BA97" s="135">
        <v>1</v>
      </c>
      <c r="BB97" s="135">
        <v>1</v>
      </c>
      <c r="BC97" s="135">
        <v>1</v>
      </c>
      <c r="BD97" s="135">
        <v>1</v>
      </c>
      <c r="BE97" s="135">
        <v>1</v>
      </c>
      <c r="BF97" s="135">
        <v>1</v>
      </c>
      <c r="BG97" s="135">
        <v>1</v>
      </c>
      <c r="BH97" s="135">
        <v>1</v>
      </c>
      <c r="BI97" s="135">
        <v>1</v>
      </c>
      <c r="BJ97" s="135">
        <v>1</v>
      </c>
      <c r="BK97" s="135">
        <v>1</v>
      </c>
      <c r="BL97" s="135">
        <v>1</v>
      </c>
      <c r="BM97" s="135">
        <v>1</v>
      </c>
      <c r="BN97" s="135">
        <v>1</v>
      </c>
      <c r="BO97" s="135">
        <v>1</v>
      </c>
      <c r="BP97" s="135">
        <v>1</v>
      </c>
      <c r="BQ97" s="135">
        <v>1</v>
      </c>
      <c r="BR97" s="135">
        <v>1</v>
      </c>
      <c r="BS97" s="135">
        <v>1</v>
      </c>
      <c r="BT97" s="135">
        <v>1</v>
      </c>
      <c r="BU97" s="135">
        <v>1</v>
      </c>
      <c r="BV97" s="135">
        <v>1</v>
      </c>
      <c r="BW97" s="135">
        <v>1</v>
      </c>
      <c r="BX97" s="135">
        <v>1</v>
      </c>
      <c r="BY97" s="135">
        <v>1</v>
      </c>
      <c r="BZ97" s="135">
        <v>1</v>
      </c>
      <c r="CA97" s="135">
        <v>1</v>
      </c>
      <c r="CB97" s="135">
        <v>1</v>
      </c>
      <c r="CC97" s="135">
        <v>1</v>
      </c>
      <c r="CD97" s="135">
        <v>1</v>
      </c>
      <c r="CE97" s="135">
        <v>1</v>
      </c>
      <c r="CF97" s="135">
        <v>1</v>
      </c>
      <c r="CG97" s="135">
        <v>1</v>
      </c>
      <c r="CH97" s="135">
        <v>0</v>
      </c>
      <c r="CI97" s="135">
        <v>0</v>
      </c>
      <c r="CJ97" s="135">
        <v>0</v>
      </c>
      <c r="CK97" s="135">
        <v>0</v>
      </c>
      <c r="CL97" s="135">
        <v>0</v>
      </c>
      <c r="CM97" s="135">
        <v>0</v>
      </c>
      <c r="CN97" s="135">
        <v>0</v>
      </c>
      <c r="CO97" s="135">
        <v>0</v>
      </c>
      <c r="CP97" s="135">
        <v>0</v>
      </c>
      <c r="CQ97" s="135">
        <v>0</v>
      </c>
      <c r="CR97" s="135">
        <v>0</v>
      </c>
      <c r="CS97" s="135">
        <v>0</v>
      </c>
      <c r="CT97" s="135">
        <v>0</v>
      </c>
      <c r="CU97" s="135">
        <v>0</v>
      </c>
      <c r="CV97" s="135">
        <v>0</v>
      </c>
      <c r="CW97" s="135">
        <v>0</v>
      </c>
      <c r="CX97" s="135">
        <v>0</v>
      </c>
      <c r="CY97" s="135">
        <v>0</v>
      </c>
      <c r="CZ97" s="135">
        <v>0</v>
      </c>
      <c r="DA97" s="135">
        <v>0</v>
      </c>
      <c r="DB97" s="135">
        <v>0</v>
      </c>
      <c r="DC97" s="135">
        <v>0</v>
      </c>
      <c r="DD97" s="135">
        <v>0</v>
      </c>
      <c r="DE97" s="135">
        <v>0</v>
      </c>
      <c r="DF97" s="135">
        <v>0</v>
      </c>
      <c r="DG97" s="135">
        <v>0</v>
      </c>
      <c r="DH97" s="135">
        <v>0</v>
      </c>
      <c r="DI97" s="135">
        <v>0</v>
      </c>
    </row>
    <row r="98" spans="12:113" ht="3.95" customHeight="1">
      <c r="L98" s="71">
        <v>96</v>
      </c>
      <c r="M98" s="135">
        <v>0</v>
      </c>
      <c r="N98" s="135">
        <v>0</v>
      </c>
      <c r="O98" s="135">
        <v>0</v>
      </c>
      <c r="P98" s="135">
        <v>0</v>
      </c>
      <c r="Q98" s="135">
        <v>0</v>
      </c>
      <c r="R98" s="135">
        <v>0</v>
      </c>
      <c r="S98" s="135">
        <v>0</v>
      </c>
      <c r="T98" s="135">
        <v>0</v>
      </c>
      <c r="U98" s="135">
        <v>0</v>
      </c>
      <c r="V98" s="135">
        <v>0</v>
      </c>
      <c r="W98" s="135">
        <v>0</v>
      </c>
      <c r="X98" s="135">
        <v>0</v>
      </c>
      <c r="Y98" s="135">
        <v>0</v>
      </c>
      <c r="Z98" s="135">
        <v>0</v>
      </c>
      <c r="AA98" s="135">
        <v>0</v>
      </c>
      <c r="AB98" s="135">
        <v>0</v>
      </c>
      <c r="AC98" s="135">
        <v>0</v>
      </c>
      <c r="AD98" s="135">
        <v>0</v>
      </c>
      <c r="AE98" s="135">
        <v>0</v>
      </c>
      <c r="AF98" s="135">
        <v>0</v>
      </c>
      <c r="AG98" s="135">
        <v>0</v>
      </c>
      <c r="AH98" s="135">
        <v>0</v>
      </c>
      <c r="AI98" s="135">
        <v>0</v>
      </c>
      <c r="AJ98" s="135">
        <v>0</v>
      </c>
      <c r="AK98" s="135">
        <v>0</v>
      </c>
      <c r="AL98" s="135">
        <v>0</v>
      </c>
      <c r="AM98" s="135">
        <v>0</v>
      </c>
      <c r="AN98" s="135">
        <v>0</v>
      </c>
      <c r="AO98" s="135">
        <v>0</v>
      </c>
      <c r="AP98" s="135">
        <v>0</v>
      </c>
      <c r="AQ98" s="135">
        <v>1</v>
      </c>
      <c r="AR98" s="135">
        <v>1</v>
      </c>
      <c r="AS98" s="135">
        <v>1</v>
      </c>
      <c r="AT98" s="135">
        <v>1</v>
      </c>
      <c r="AU98" s="135">
        <v>1</v>
      </c>
      <c r="AV98" s="135">
        <v>1</v>
      </c>
      <c r="AW98" s="135">
        <v>1</v>
      </c>
      <c r="AX98" s="135">
        <v>1</v>
      </c>
      <c r="AY98" s="135">
        <v>1</v>
      </c>
      <c r="AZ98" s="135">
        <v>1</v>
      </c>
      <c r="BA98" s="135">
        <v>1</v>
      </c>
      <c r="BB98" s="135">
        <v>1</v>
      </c>
      <c r="BC98" s="135">
        <v>1</v>
      </c>
      <c r="BD98" s="135">
        <v>1</v>
      </c>
      <c r="BE98" s="135">
        <v>1</v>
      </c>
      <c r="BF98" s="135">
        <v>1</v>
      </c>
      <c r="BG98" s="135">
        <v>1</v>
      </c>
      <c r="BH98" s="135">
        <v>1</v>
      </c>
      <c r="BI98" s="135">
        <v>1</v>
      </c>
      <c r="BJ98" s="135">
        <v>1</v>
      </c>
      <c r="BK98" s="135">
        <v>1</v>
      </c>
      <c r="BL98" s="135">
        <v>1</v>
      </c>
      <c r="BM98" s="135">
        <v>1</v>
      </c>
      <c r="BN98" s="135">
        <v>1</v>
      </c>
      <c r="BO98" s="135">
        <v>1</v>
      </c>
      <c r="BP98" s="135">
        <v>1</v>
      </c>
      <c r="BQ98" s="135">
        <v>1</v>
      </c>
      <c r="BR98" s="135">
        <v>1</v>
      </c>
      <c r="BS98" s="135">
        <v>1</v>
      </c>
      <c r="BT98" s="135">
        <v>1</v>
      </c>
      <c r="BU98" s="135">
        <v>1</v>
      </c>
      <c r="BV98" s="135">
        <v>1</v>
      </c>
      <c r="BW98" s="135">
        <v>1</v>
      </c>
      <c r="BX98" s="135">
        <v>1</v>
      </c>
      <c r="BY98" s="135">
        <v>1</v>
      </c>
      <c r="BZ98" s="135">
        <v>1</v>
      </c>
      <c r="CA98" s="135">
        <v>1</v>
      </c>
      <c r="CB98" s="135">
        <v>1</v>
      </c>
      <c r="CC98" s="135">
        <v>1</v>
      </c>
      <c r="CD98" s="135">
        <v>1</v>
      </c>
      <c r="CE98" s="135">
        <v>1</v>
      </c>
      <c r="CF98" s="135">
        <v>0</v>
      </c>
      <c r="CG98" s="135">
        <v>0</v>
      </c>
      <c r="CH98" s="135">
        <v>0</v>
      </c>
      <c r="CI98" s="135">
        <v>0</v>
      </c>
      <c r="CJ98" s="135">
        <v>0</v>
      </c>
      <c r="CK98" s="135">
        <v>0</v>
      </c>
      <c r="CL98" s="135">
        <v>0</v>
      </c>
      <c r="CM98" s="135">
        <v>0</v>
      </c>
      <c r="CN98" s="135">
        <v>0</v>
      </c>
      <c r="CO98" s="135">
        <v>0</v>
      </c>
      <c r="CP98" s="135">
        <v>0</v>
      </c>
      <c r="CQ98" s="135">
        <v>0</v>
      </c>
      <c r="CR98" s="135">
        <v>0</v>
      </c>
      <c r="CS98" s="135">
        <v>0</v>
      </c>
      <c r="CT98" s="135">
        <v>0</v>
      </c>
      <c r="CU98" s="135">
        <v>0</v>
      </c>
      <c r="CV98" s="135">
        <v>0</v>
      </c>
      <c r="CW98" s="135">
        <v>0</v>
      </c>
      <c r="CX98" s="135">
        <v>0</v>
      </c>
      <c r="CY98" s="135">
        <v>0</v>
      </c>
      <c r="CZ98" s="135">
        <v>0</v>
      </c>
      <c r="DA98" s="135">
        <v>0</v>
      </c>
      <c r="DB98" s="135">
        <v>0</v>
      </c>
      <c r="DC98" s="135">
        <v>0</v>
      </c>
      <c r="DD98" s="135">
        <v>0</v>
      </c>
      <c r="DE98" s="135">
        <v>0</v>
      </c>
      <c r="DF98" s="135">
        <v>0</v>
      </c>
      <c r="DG98" s="135">
        <v>0</v>
      </c>
      <c r="DH98" s="135">
        <v>0</v>
      </c>
      <c r="DI98" s="135">
        <v>0</v>
      </c>
    </row>
    <row r="99" spans="12:113" ht="3.95" customHeight="1">
      <c r="L99" s="71">
        <v>97</v>
      </c>
      <c r="M99" s="135">
        <v>0</v>
      </c>
      <c r="N99" s="135">
        <v>0</v>
      </c>
      <c r="O99" s="135">
        <v>0</v>
      </c>
      <c r="P99" s="135">
        <v>0</v>
      </c>
      <c r="Q99" s="135">
        <v>0</v>
      </c>
      <c r="R99" s="135">
        <v>0</v>
      </c>
      <c r="S99" s="135">
        <v>0</v>
      </c>
      <c r="T99" s="135">
        <v>0</v>
      </c>
      <c r="U99" s="135">
        <v>0</v>
      </c>
      <c r="V99" s="135">
        <v>0</v>
      </c>
      <c r="W99" s="135">
        <v>0</v>
      </c>
      <c r="X99" s="135">
        <v>0</v>
      </c>
      <c r="Y99" s="135">
        <v>0</v>
      </c>
      <c r="Z99" s="135">
        <v>0</v>
      </c>
      <c r="AA99" s="135">
        <v>0</v>
      </c>
      <c r="AB99" s="135">
        <v>0</v>
      </c>
      <c r="AC99" s="135">
        <v>0</v>
      </c>
      <c r="AD99" s="135">
        <v>0</v>
      </c>
      <c r="AE99" s="135">
        <v>0</v>
      </c>
      <c r="AF99" s="135">
        <v>0</v>
      </c>
      <c r="AG99" s="135">
        <v>0</v>
      </c>
      <c r="AH99" s="135">
        <v>0</v>
      </c>
      <c r="AI99" s="135">
        <v>0</v>
      </c>
      <c r="AJ99" s="135">
        <v>0</v>
      </c>
      <c r="AK99" s="135">
        <v>0</v>
      </c>
      <c r="AL99" s="135">
        <v>0</v>
      </c>
      <c r="AM99" s="135">
        <v>0</v>
      </c>
      <c r="AN99" s="135">
        <v>0</v>
      </c>
      <c r="AO99" s="135">
        <v>0</v>
      </c>
      <c r="AP99" s="135">
        <v>0</v>
      </c>
      <c r="AQ99" s="135">
        <v>0</v>
      </c>
      <c r="AR99" s="135">
        <v>0</v>
      </c>
      <c r="AS99" s="135">
        <v>1</v>
      </c>
      <c r="AT99" s="135">
        <v>1</v>
      </c>
      <c r="AU99" s="135">
        <v>1</v>
      </c>
      <c r="AV99" s="135">
        <v>1</v>
      </c>
      <c r="AW99" s="135">
        <v>1</v>
      </c>
      <c r="AX99" s="135">
        <v>1</v>
      </c>
      <c r="AY99" s="135">
        <v>1</v>
      </c>
      <c r="AZ99" s="135">
        <v>1</v>
      </c>
      <c r="BA99" s="135">
        <v>1</v>
      </c>
      <c r="BB99" s="135">
        <v>1</v>
      </c>
      <c r="BC99" s="135">
        <v>1</v>
      </c>
      <c r="BD99" s="135">
        <v>1</v>
      </c>
      <c r="BE99" s="135">
        <v>1</v>
      </c>
      <c r="BF99" s="135">
        <v>1</v>
      </c>
      <c r="BG99" s="135">
        <v>1</v>
      </c>
      <c r="BH99" s="135">
        <v>1</v>
      </c>
      <c r="BI99" s="135">
        <v>1</v>
      </c>
      <c r="BJ99" s="135">
        <v>1</v>
      </c>
      <c r="BK99" s="135">
        <v>1</v>
      </c>
      <c r="BL99" s="135">
        <v>1</v>
      </c>
      <c r="BM99" s="135">
        <v>1</v>
      </c>
      <c r="BN99" s="135">
        <v>1</v>
      </c>
      <c r="BO99" s="135">
        <v>1</v>
      </c>
      <c r="BP99" s="135">
        <v>1</v>
      </c>
      <c r="BQ99" s="135">
        <v>1</v>
      </c>
      <c r="BR99" s="135">
        <v>1</v>
      </c>
      <c r="BS99" s="135">
        <v>1</v>
      </c>
      <c r="BT99" s="135">
        <v>1</v>
      </c>
      <c r="BU99" s="135">
        <v>1</v>
      </c>
      <c r="BV99" s="135">
        <v>1</v>
      </c>
      <c r="BW99" s="135">
        <v>1</v>
      </c>
      <c r="BX99" s="135">
        <v>1</v>
      </c>
      <c r="BY99" s="135">
        <v>1</v>
      </c>
      <c r="BZ99" s="135">
        <v>1</v>
      </c>
      <c r="CA99" s="135">
        <v>1</v>
      </c>
      <c r="CB99" s="135">
        <v>1</v>
      </c>
      <c r="CC99" s="135">
        <v>1</v>
      </c>
      <c r="CD99" s="135">
        <v>0</v>
      </c>
      <c r="CE99" s="135">
        <v>0</v>
      </c>
      <c r="CF99" s="135">
        <v>0</v>
      </c>
      <c r="CG99" s="135">
        <v>0</v>
      </c>
      <c r="CH99" s="135">
        <v>0</v>
      </c>
      <c r="CI99" s="135">
        <v>0</v>
      </c>
      <c r="CJ99" s="135">
        <v>0</v>
      </c>
      <c r="CK99" s="135">
        <v>0</v>
      </c>
      <c r="CL99" s="135">
        <v>0</v>
      </c>
      <c r="CM99" s="135">
        <v>0</v>
      </c>
      <c r="CN99" s="135">
        <v>0</v>
      </c>
      <c r="CO99" s="135">
        <v>0</v>
      </c>
      <c r="CP99" s="135">
        <v>0</v>
      </c>
      <c r="CQ99" s="135">
        <v>0</v>
      </c>
      <c r="CR99" s="135">
        <v>0</v>
      </c>
      <c r="CS99" s="135">
        <v>0</v>
      </c>
      <c r="CT99" s="135">
        <v>0</v>
      </c>
      <c r="CU99" s="135">
        <v>0</v>
      </c>
      <c r="CV99" s="135">
        <v>0</v>
      </c>
      <c r="CW99" s="135">
        <v>0</v>
      </c>
      <c r="CX99" s="135">
        <v>0</v>
      </c>
      <c r="CY99" s="135">
        <v>0</v>
      </c>
      <c r="CZ99" s="135">
        <v>0</v>
      </c>
      <c r="DA99" s="135">
        <v>0</v>
      </c>
      <c r="DB99" s="135">
        <v>0</v>
      </c>
      <c r="DC99" s="135">
        <v>0</v>
      </c>
      <c r="DD99" s="135">
        <v>0</v>
      </c>
      <c r="DE99" s="135">
        <v>0</v>
      </c>
      <c r="DF99" s="135">
        <v>0</v>
      </c>
      <c r="DG99" s="135">
        <v>0</v>
      </c>
      <c r="DH99" s="135">
        <v>0</v>
      </c>
      <c r="DI99" s="135">
        <v>0</v>
      </c>
    </row>
    <row r="100" spans="12:113" ht="3.95" customHeight="1">
      <c r="L100" s="71">
        <v>98</v>
      </c>
      <c r="M100" s="135">
        <v>0</v>
      </c>
      <c r="N100" s="135">
        <v>0</v>
      </c>
      <c r="O100" s="135">
        <v>0</v>
      </c>
      <c r="P100" s="135">
        <v>0</v>
      </c>
      <c r="Q100" s="135">
        <v>0</v>
      </c>
      <c r="R100" s="135">
        <v>0</v>
      </c>
      <c r="S100" s="135">
        <v>0</v>
      </c>
      <c r="T100" s="135">
        <v>0</v>
      </c>
      <c r="U100" s="135">
        <v>0</v>
      </c>
      <c r="V100" s="135">
        <v>0</v>
      </c>
      <c r="W100" s="135">
        <v>0</v>
      </c>
      <c r="X100" s="135">
        <v>0</v>
      </c>
      <c r="Y100" s="135">
        <v>0</v>
      </c>
      <c r="Z100" s="135">
        <v>0</v>
      </c>
      <c r="AA100" s="135">
        <v>0</v>
      </c>
      <c r="AB100" s="135">
        <v>0</v>
      </c>
      <c r="AC100" s="135">
        <v>0</v>
      </c>
      <c r="AD100" s="135">
        <v>0</v>
      </c>
      <c r="AE100" s="135">
        <v>0</v>
      </c>
      <c r="AF100" s="135">
        <v>0</v>
      </c>
      <c r="AG100" s="135">
        <v>0</v>
      </c>
      <c r="AH100" s="135">
        <v>0</v>
      </c>
      <c r="AI100" s="135">
        <v>0</v>
      </c>
      <c r="AJ100" s="135">
        <v>0</v>
      </c>
      <c r="AK100" s="135">
        <v>0</v>
      </c>
      <c r="AL100" s="135">
        <v>0</v>
      </c>
      <c r="AM100" s="135">
        <v>0</v>
      </c>
      <c r="AN100" s="135">
        <v>0</v>
      </c>
      <c r="AO100" s="135">
        <v>0</v>
      </c>
      <c r="AP100" s="135">
        <v>0</v>
      </c>
      <c r="AQ100" s="135">
        <v>0</v>
      </c>
      <c r="AR100" s="135">
        <v>0</v>
      </c>
      <c r="AS100" s="135">
        <v>0</v>
      </c>
      <c r="AT100" s="135">
        <v>0</v>
      </c>
      <c r="AU100" s="135">
        <v>0</v>
      </c>
      <c r="AV100" s="135">
        <v>1</v>
      </c>
      <c r="AW100" s="135">
        <v>1</v>
      </c>
      <c r="AX100" s="135">
        <v>1</v>
      </c>
      <c r="AY100" s="135">
        <v>1</v>
      </c>
      <c r="AZ100" s="135">
        <v>1</v>
      </c>
      <c r="BA100" s="135">
        <v>1</v>
      </c>
      <c r="BB100" s="135">
        <v>1</v>
      </c>
      <c r="BC100" s="135">
        <v>1</v>
      </c>
      <c r="BD100" s="135">
        <v>1</v>
      </c>
      <c r="BE100" s="135">
        <v>1</v>
      </c>
      <c r="BF100" s="135">
        <v>1</v>
      </c>
      <c r="BG100" s="135">
        <v>1</v>
      </c>
      <c r="BH100" s="135">
        <v>1</v>
      </c>
      <c r="BI100" s="135">
        <v>1</v>
      </c>
      <c r="BJ100" s="135">
        <v>1</v>
      </c>
      <c r="BK100" s="135">
        <v>1</v>
      </c>
      <c r="BL100" s="135">
        <v>1</v>
      </c>
      <c r="BM100" s="135">
        <v>1</v>
      </c>
      <c r="BN100" s="135">
        <v>1</v>
      </c>
      <c r="BO100" s="135">
        <v>1</v>
      </c>
      <c r="BP100" s="135">
        <v>1</v>
      </c>
      <c r="BQ100" s="135">
        <v>1</v>
      </c>
      <c r="BR100" s="135">
        <v>1</v>
      </c>
      <c r="BS100" s="135">
        <v>1</v>
      </c>
      <c r="BT100" s="135">
        <v>1</v>
      </c>
      <c r="BU100" s="135">
        <v>1</v>
      </c>
      <c r="BV100" s="135">
        <v>1</v>
      </c>
      <c r="BW100" s="135">
        <v>1</v>
      </c>
      <c r="BX100" s="135">
        <v>1</v>
      </c>
      <c r="BY100" s="135">
        <v>1</v>
      </c>
      <c r="BZ100" s="135">
        <v>1</v>
      </c>
      <c r="CA100" s="135">
        <v>0</v>
      </c>
      <c r="CB100" s="135">
        <v>0</v>
      </c>
      <c r="CC100" s="135">
        <v>0</v>
      </c>
      <c r="CD100" s="135">
        <v>0</v>
      </c>
      <c r="CE100" s="135">
        <v>0</v>
      </c>
      <c r="CF100" s="135">
        <v>0</v>
      </c>
      <c r="CG100" s="135">
        <v>0</v>
      </c>
      <c r="CH100" s="135">
        <v>0</v>
      </c>
      <c r="CI100" s="135">
        <v>0</v>
      </c>
      <c r="CJ100" s="135">
        <v>0</v>
      </c>
      <c r="CK100" s="135">
        <v>0</v>
      </c>
      <c r="CL100" s="135">
        <v>0</v>
      </c>
      <c r="CM100" s="135">
        <v>0</v>
      </c>
      <c r="CN100" s="135">
        <v>0</v>
      </c>
      <c r="CO100" s="135">
        <v>0</v>
      </c>
      <c r="CP100" s="135">
        <v>0</v>
      </c>
      <c r="CQ100" s="135">
        <v>0</v>
      </c>
      <c r="CR100" s="135">
        <v>0</v>
      </c>
      <c r="CS100" s="135">
        <v>0</v>
      </c>
      <c r="CT100" s="135">
        <v>0</v>
      </c>
      <c r="CU100" s="135">
        <v>0</v>
      </c>
      <c r="CV100" s="135">
        <v>0</v>
      </c>
      <c r="CW100" s="135">
        <v>0</v>
      </c>
      <c r="CX100" s="135">
        <v>0</v>
      </c>
      <c r="CY100" s="135">
        <v>0</v>
      </c>
      <c r="CZ100" s="135">
        <v>0</v>
      </c>
      <c r="DA100" s="135">
        <v>0</v>
      </c>
      <c r="DB100" s="135">
        <v>0</v>
      </c>
      <c r="DC100" s="135">
        <v>0</v>
      </c>
      <c r="DD100" s="135">
        <v>0</v>
      </c>
      <c r="DE100" s="135">
        <v>0</v>
      </c>
      <c r="DF100" s="135">
        <v>0</v>
      </c>
      <c r="DG100" s="135">
        <v>0</v>
      </c>
      <c r="DH100" s="135">
        <v>0</v>
      </c>
      <c r="DI100" s="135">
        <v>0</v>
      </c>
    </row>
    <row r="101" spans="12:113" ht="3.95" customHeight="1">
      <c r="L101" s="71">
        <v>99</v>
      </c>
      <c r="M101" s="135">
        <v>0</v>
      </c>
      <c r="N101" s="135">
        <v>0</v>
      </c>
      <c r="O101" s="135">
        <v>0</v>
      </c>
      <c r="P101" s="135">
        <v>0</v>
      </c>
      <c r="Q101" s="135">
        <v>0</v>
      </c>
      <c r="R101" s="135">
        <v>0</v>
      </c>
      <c r="S101" s="135">
        <v>0</v>
      </c>
      <c r="T101" s="135">
        <v>0</v>
      </c>
      <c r="U101" s="135">
        <v>0</v>
      </c>
      <c r="V101" s="135">
        <v>0</v>
      </c>
      <c r="W101" s="135">
        <v>0</v>
      </c>
      <c r="X101" s="135">
        <v>0</v>
      </c>
      <c r="Y101" s="135">
        <v>0</v>
      </c>
      <c r="Z101" s="135">
        <v>0</v>
      </c>
      <c r="AA101" s="135">
        <v>0</v>
      </c>
      <c r="AB101" s="135">
        <v>0</v>
      </c>
      <c r="AC101" s="135">
        <v>0</v>
      </c>
      <c r="AD101" s="135">
        <v>0</v>
      </c>
      <c r="AE101" s="135">
        <v>0</v>
      </c>
      <c r="AF101" s="135">
        <v>0</v>
      </c>
      <c r="AG101" s="135">
        <v>0</v>
      </c>
      <c r="AH101" s="135">
        <v>0</v>
      </c>
      <c r="AI101" s="135">
        <v>0</v>
      </c>
      <c r="AJ101" s="135">
        <v>0</v>
      </c>
      <c r="AK101" s="135">
        <v>0</v>
      </c>
      <c r="AL101" s="135">
        <v>0</v>
      </c>
      <c r="AM101" s="135">
        <v>0</v>
      </c>
      <c r="AN101" s="135">
        <v>0</v>
      </c>
      <c r="AO101" s="135">
        <v>0</v>
      </c>
      <c r="AP101" s="135">
        <v>0</v>
      </c>
      <c r="AQ101" s="135">
        <v>0</v>
      </c>
      <c r="AR101" s="135">
        <v>0</v>
      </c>
      <c r="AS101" s="135">
        <v>0</v>
      </c>
      <c r="AT101" s="135">
        <v>0</v>
      </c>
      <c r="AU101" s="135">
        <v>0</v>
      </c>
      <c r="AV101" s="135">
        <v>0</v>
      </c>
      <c r="AW101" s="135">
        <v>0</v>
      </c>
      <c r="AX101" s="135">
        <v>0</v>
      </c>
      <c r="AY101" s="135">
        <v>0</v>
      </c>
      <c r="AZ101" s="135">
        <v>1</v>
      </c>
      <c r="BA101" s="135">
        <v>1</v>
      </c>
      <c r="BB101" s="135">
        <v>1</v>
      </c>
      <c r="BC101" s="135">
        <v>1</v>
      </c>
      <c r="BD101" s="135">
        <v>1</v>
      </c>
      <c r="BE101" s="135">
        <v>1</v>
      </c>
      <c r="BF101" s="135">
        <v>1</v>
      </c>
      <c r="BG101" s="135">
        <v>1</v>
      </c>
      <c r="BH101" s="135">
        <v>1</v>
      </c>
      <c r="BI101" s="135">
        <v>1</v>
      </c>
      <c r="BJ101" s="135">
        <v>1</v>
      </c>
      <c r="BK101" s="135">
        <v>1</v>
      </c>
      <c r="BL101" s="135">
        <v>1</v>
      </c>
      <c r="BM101" s="135">
        <v>1</v>
      </c>
      <c r="BN101" s="135">
        <v>1</v>
      </c>
      <c r="BO101" s="135">
        <v>1</v>
      </c>
      <c r="BP101" s="135">
        <v>1</v>
      </c>
      <c r="BQ101" s="135">
        <v>1</v>
      </c>
      <c r="BR101" s="135">
        <v>1</v>
      </c>
      <c r="BS101" s="135">
        <v>1</v>
      </c>
      <c r="BT101" s="135">
        <v>1</v>
      </c>
      <c r="BU101" s="135">
        <v>1</v>
      </c>
      <c r="BV101" s="135">
        <v>1</v>
      </c>
      <c r="BW101" s="135">
        <v>0</v>
      </c>
      <c r="BX101" s="135">
        <v>0</v>
      </c>
      <c r="BY101" s="135">
        <v>0</v>
      </c>
      <c r="BZ101" s="135">
        <v>0</v>
      </c>
      <c r="CA101" s="135">
        <v>0</v>
      </c>
      <c r="CB101" s="135">
        <v>0</v>
      </c>
      <c r="CC101" s="135">
        <v>0</v>
      </c>
      <c r="CD101" s="135">
        <v>0</v>
      </c>
      <c r="CE101" s="135">
        <v>0</v>
      </c>
      <c r="CF101" s="135">
        <v>0</v>
      </c>
      <c r="CG101" s="135">
        <v>0</v>
      </c>
      <c r="CH101" s="135">
        <v>0</v>
      </c>
      <c r="CI101" s="135">
        <v>0</v>
      </c>
      <c r="CJ101" s="135">
        <v>0</v>
      </c>
      <c r="CK101" s="135">
        <v>0</v>
      </c>
      <c r="CL101" s="135">
        <v>0</v>
      </c>
      <c r="CM101" s="135">
        <v>0</v>
      </c>
      <c r="CN101" s="135">
        <v>0</v>
      </c>
      <c r="CO101" s="135">
        <v>0</v>
      </c>
      <c r="CP101" s="135">
        <v>0</v>
      </c>
      <c r="CQ101" s="135">
        <v>0</v>
      </c>
      <c r="CR101" s="135">
        <v>0</v>
      </c>
      <c r="CS101" s="135">
        <v>0</v>
      </c>
      <c r="CT101" s="135">
        <v>0</v>
      </c>
      <c r="CU101" s="135">
        <v>0</v>
      </c>
      <c r="CV101" s="135">
        <v>0</v>
      </c>
      <c r="CW101" s="135">
        <v>0</v>
      </c>
      <c r="CX101" s="135">
        <v>0</v>
      </c>
      <c r="CY101" s="135">
        <v>0</v>
      </c>
      <c r="CZ101" s="135">
        <v>0</v>
      </c>
      <c r="DA101" s="135">
        <v>0</v>
      </c>
      <c r="DB101" s="135">
        <v>0</v>
      </c>
      <c r="DC101" s="135">
        <v>0</v>
      </c>
      <c r="DD101" s="135">
        <v>0</v>
      </c>
      <c r="DE101" s="135">
        <v>0</v>
      </c>
      <c r="DF101" s="135">
        <v>0</v>
      </c>
      <c r="DG101" s="135">
        <v>0</v>
      </c>
      <c r="DH101" s="135">
        <v>0</v>
      </c>
      <c r="DI101" s="135">
        <v>0</v>
      </c>
    </row>
    <row r="102" spans="12:113" ht="3.95" customHeight="1">
      <c r="L102" s="71">
        <v>100</v>
      </c>
      <c r="M102" s="135">
        <v>0</v>
      </c>
      <c r="N102" s="135">
        <v>0</v>
      </c>
      <c r="O102" s="135">
        <v>0</v>
      </c>
      <c r="P102" s="135">
        <v>0</v>
      </c>
      <c r="Q102" s="135">
        <v>0</v>
      </c>
      <c r="R102" s="135">
        <v>0</v>
      </c>
      <c r="S102" s="135">
        <v>0</v>
      </c>
      <c r="T102" s="135">
        <v>0</v>
      </c>
      <c r="U102" s="135">
        <v>0</v>
      </c>
      <c r="V102" s="135">
        <v>0</v>
      </c>
      <c r="W102" s="135">
        <v>0</v>
      </c>
      <c r="X102" s="135">
        <v>0</v>
      </c>
      <c r="Y102" s="135">
        <v>0</v>
      </c>
      <c r="Z102" s="135">
        <v>0</v>
      </c>
      <c r="AA102" s="135">
        <v>0</v>
      </c>
      <c r="AB102" s="135">
        <v>0</v>
      </c>
      <c r="AC102" s="135">
        <v>0</v>
      </c>
      <c r="AD102" s="135">
        <v>0</v>
      </c>
      <c r="AE102" s="135">
        <v>0</v>
      </c>
      <c r="AF102" s="135">
        <v>0</v>
      </c>
      <c r="AG102" s="135">
        <v>0</v>
      </c>
      <c r="AH102" s="135">
        <v>0</v>
      </c>
      <c r="AI102" s="135">
        <v>0</v>
      </c>
      <c r="AJ102" s="135">
        <v>0</v>
      </c>
      <c r="AK102" s="135">
        <v>0</v>
      </c>
      <c r="AL102" s="135">
        <v>0</v>
      </c>
      <c r="AM102" s="135">
        <v>0</v>
      </c>
      <c r="AN102" s="135">
        <v>0</v>
      </c>
      <c r="AO102" s="135">
        <v>0</v>
      </c>
      <c r="AP102" s="135">
        <v>0</v>
      </c>
      <c r="AQ102" s="135">
        <v>0</v>
      </c>
      <c r="AR102" s="135">
        <v>0</v>
      </c>
      <c r="AS102" s="135">
        <v>0</v>
      </c>
      <c r="AT102" s="135">
        <v>0</v>
      </c>
      <c r="AU102" s="135">
        <v>0</v>
      </c>
      <c r="AV102" s="135">
        <v>0</v>
      </c>
      <c r="AW102" s="135">
        <v>0</v>
      </c>
      <c r="AX102" s="135">
        <v>0</v>
      </c>
      <c r="AY102" s="135">
        <v>0</v>
      </c>
      <c r="AZ102" s="135">
        <v>0</v>
      </c>
      <c r="BA102" s="135">
        <v>0</v>
      </c>
      <c r="BB102" s="135">
        <v>0</v>
      </c>
      <c r="BC102" s="135">
        <v>0</v>
      </c>
      <c r="BD102" s="135">
        <v>0</v>
      </c>
      <c r="BE102" s="135">
        <v>1</v>
      </c>
      <c r="BF102" s="135">
        <v>1</v>
      </c>
      <c r="BG102" s="135">
        <v>1</v>
      </c>
      <c r="BH102" s="135">
        <v>1</v>
      </c>
      <c r="BI102" s="135">
        <v>1</v>
      </c>
      <c r="BJ102" s="135">
        <v>1</v>
      </c>
      <c r="BK102" s="135">
        <v>1</v>
      </c>
      <c r="BL102" s="135">
        <v>1</v>
      </c>
      <c r="BM102" s="135">
        <v>1</v>
      </c>
      <c r="BN102" s="135">
        <v>1</v>
      </c>
      <c r="BO102" s="135">
        <v>1</v>
      </c>
      <c r="BP102" s="135">
        <v>1</v>
      </c>
      <c r="BQ102" s="135">
        <v>1</v>
      </c>
      <c r="BR102" s="135">
        <v>0</v>
      </c>
      <c r="BS102" s="135">
        <v>0</v>
      </c>
      <c r="BT102" s="135">
        <v>0</v>
      </c>
      <c r="BU102" s="135">
        <v>0</v>
      </c>
      <c r="BV102" s="135">
        <v>0</v>
      </c>
      <c r="BW102" s="135">
        <v>0</v>
      </c>
      <c r="BX102" s="135">
        <v>0</v>
      </c>
      <c r="BY102" s="135">
        <v>0</v>
      </c>
      <c r="BZ102" s="135">
        <v>0</v>
      </c>
      <c r="CA102" s="135">
        <v>0</v>
      </c>
      <c r="CB102" s="135">
        <v>0</v>
      </c>
      <c r="CC102" s="135">
        <v>0</v>
      </c>
      <c r="CD102" s="135">
        <v>0</v>
      </c>
      <c r="CE102" s="135">
        <v>0</v>
      </c>
      <c r="CF102" s="135">
        <v>0</v>
      </c>
      <c r="CG102" s="135">
        <v>0</v>
      </c>
      <c r="CH102" s="135">
        <v>0</v>
      </c>
      <c r="CI102" s="135">
        <v>0</v>
      </c>
      <c r="CJ102" s="135">
        <v>0</v>
      </c>
      <c r="CK102" s="135">
        <v>0</v>
      </c>
      <c r="CL102" s="135">
        <v>0</v>
      </c>
      <c r="CM102" s="135">
        <v>0</v>
      </c>
      <c r="CN102" s="135">
        <v>0</v>
      </c>
      <c r="CO102" s="135">
        <v>0</v>
      </c>
      <c r="CP102" s="135">
        <v>0</v>
      </c>
      <c r="CQ102" s="135">
        <v>0</v>
      </c>
      <c r="CR102" s="135">
        <v>0</v>
      </c>
      <c r="CS102" s="135">
        <v>0</v>
      </c>
      <c r="CT102" s="135">
        <v>0</v>
      </c>
      <c r="CU102" s="135">
        <v>0</v>
      </c>
      <c r="CV102" s="135">
        <v>0</v>
      </c>
      <c r="CW102" s="135">
        <v>0</v>
      </c>
      <c r="CX102" s="135">
        <v>0</v>
      </c>
      <c r="CY102" s="135">
        <v>0</v>
      </c>
      <c r="CZ102" s="135">
        <v>0</v>
      </c>
      <c r="DA102" s="135">
        <v>0</v>
      </c>
      <c r="DB102" s="135">
        <v>0</v>
      </c>
      <c r="DC102" s="135">
        <v>0</v>
      </c>
      <c r="DD102" s="135">
        <v>0</v>
      </c>
      <c r="DE102" s="135">
        <v>0</v>
      </c>
      <c r="DF102" s="135">
        <v>0</v>
      </c>
      <c r="DG102" s="135">
        <v>0</v>
      </c>
      <c r="DH102" s="135">
        <v>0</v>
      </c>
      <c r="DI102" s="135">
        <v>0</v>
      </c>
    </row>
  </sheetData>
  <conditionalFormatting sqref="M2:DI48 M58:DI102 M49:BD57 BR49:DI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B59BA-D5CC-481B-AA0A-42C1E03E696B}">
  <dimension ref="A1:CK1317"/>
  <sheetViews>
    <sheetView zoomScale="115" zoomScaleNormal="115" workbookViewId="0">
      <selection activeCell="AU4" sqref="AU4"/>
    </sheetView>
  </sheetViews>
  <sheetFormatPr defaultRowHeight="7.5" customHeight="1"/>
  <cols>
    <col min="1" max="1" width="4.7109375" customWidth="1"/>
    <col min="2" max="8" width="6.140625" style="147" customWidth="1"/>
    <col min="9" max="9" width="8.85546875" style="147" customWidth="1"/>
    <col min="10" max="10" width="6.140625" style="147" customWidth="1"/>
    <col min="11" max="11" width="5.85546875" customWidth="1"/>
    <col min="12" max="12" width="4" customWidth="1"/>
    <col min="13" max="13" width="4.140625" customWidth="1"/>
    <col min="14" max="14" width="2.5703125" customWidth="1"/>
    <col min="15" max="41" width="2.140625" customWidth="1"/>
    <col min="42" max="44" width="6.140625" customWidth="1"/>
    <col min="45" max="45" width="1.140625" customWidth="1"/>
    <col min="46" max="47" width="5.140625" customWidth="1"/>
    <col min="48" max="48" width="1.140625" customWidth="1"/>
    <col min="49" max="53" width="4.42578125" customWidth="1"/>
    <col min="54" max="57" width="3.28515625" customWidth="1"/>
    <col min="58" max="58" width="2.28515625" customWidth="1"/>
    <col min="59" max="62" width="4.28515625" customWidth="1"/>
    <col min="63" max="63" width="4.85546875" customWidth="1"/>
    <col min="64" max="64" width="2" customWidth="1"/>
    <col min="65" max="65" width="4.7109375" customWidth="1"/>
    <col min="66" max="66" width="4.42578125" customWidth="1"/>
  </cols>
  <sheetData>
    <row r="1" spans="1:89" ht="11.25" customHeight="1">
      <c r="B1" s="147" t="s">
        <v>844</v>
      </c>
      <c r="C1" s="135"/>
      <c r="D1" s="135"/>
      <c r="E1" s="135"/>
      <c r="F1" s="543"/>
      <c r="G1" s="529" t="s">
        <v>832</v>
      </c>
      <c r="H1" s="135"/>
      <c r="I1" s="542">
        <v>16</v>
      </c>
      <c r="J1" s="135"/>
      <c r="K1" s="151"/>
      <c r="L1" s="151"/>
      <c r="M1" s="71" t="s">
        <v>841</v>
      </c>
      <c r="N1" s="90" t="s">
        <v>840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  <c r="AL1" s="90"/>
      <c r="AM1" s="90"/>
      <c r="AN1" s="90"/>
      <c r="AO1" s="554" t="s">
        <v>957</v>
      </c>
      <c r="AP1" s="548" t="s">
        <v>3</v>
      </c>
      <c r="AQ1" s="555">
        <v>16</v>
      </c>
      <c r="AR1" s="553"/>
      <c r="AS1" s="553"/>
      <c r="AT1" s="553"/>
      <c r="AU1" s="553"/>
      <c r="AV1" s="553"/>
      <c r="AX1" s="565" t="s">
        <v>35</v>
      </c>
      <c r="AY1" s="565" t="s">
        <v>877</v>
      </c>
      <c r="AZ1" s="563" t="s">
        <v>878</v>
      </c>
      <c r="BA1" s="563" t="s">
        <v>879</v>
      </c>
      <c r="BB1" s="563" t="s">
        <v>880</v>
      </c>
      <c r="BC1" s="563" t="s">
        <v>882</v>
      </c>
      <c r="BD1" s="563" t="s">
        <v>884</v>
      </c>
      <c r="BE1" s="563" t="s">
        <v>886</v>
      </c>
      <c r="BF1" s="563" t="s">
        <v>888</v>
      </c>
      <c r="BG1" s="563" t="s">
        <v>890</v>
      </c>
      <c r="BH1" s="563" t="s">
        <v>892</v>
      </c>
      <c r="BI1" s="563" t="s">
        <v>894</v>
      </c>
      <c r="BJ1" s="563" t="s">
        <v>896</v>
      </c>
      <c r="BK1" s="563" t="s">
        <v>898</v>
      </c>
      <c r="BL1" s="563" t="s">
        <v>816</v>
      </c>
      <c r="BM1" s="563" t="s">
        <v>901</v>
      </c>
      <c r="BN1" s="563" t="s">
        <v>903</v>
      </c>
      <c r="BO1" s="563" t="s">
        <v>905</v>
      </c>
      <c r="BP1" s="563" t="s">
        <v>907</v>
      </c>
      <c r="BQ1" s="563" t="s">
        <v>909</v>
      </c>
      <c r="BR1" s="563" t="s">
        <v>911</v>
      </c>
      <c r="BS1" s="563" t="s">
        <v>913</v>
      </c>
      <c r="BT1" s="563" t="s">
        <v>915</v>
      </c>
      <c r="BU1" s="563" t="s">
        <v>917</v>
      </c>
      <c r="BV1" s="563" t="s">
        <v>817</v>
      </c>
      <c r="BW1" s="563" t="s">
        <v>920</v>
      </c>
      <c r="BX1" s="563" t="s">
        <v>922</v>
      </c>
      <c r="BY1" s="563" t="s">
        <v>924</v>
      </c>
      <c r="BZ1" s="563" t="s">
        <v>926</v>
      </c>
      <c r="CA1" s="563" t="s">
        <v>928</v>
      </c>
      <c r="CB1" s="563" t="s">
        <v>930</v>
      </c>
      <c r="CC1" s="563" t="s">
        <v>932</v>
      </c>
      <c r="CD1" s="563" t="s">
        <v>934</v>
      </c>
      <c r="CE1" s="563" t="s">
        <v>936</v>
      </c>
      <c r="CF1" s="563" t="s">
        <v>938</v>
      </c>
      <c r="CG1" s="563" t="s">
        <v>940</v>
      </c>
      <c r="CH1" s="563" t="s">
        <v>942</v>
      </c>
      <c r="CI1" s="563" t="s">
        <v>944</v>
      </c>
      <c r="CJ1" s="563" t="s">
        <v>946</v>
      </c>
      <c r="CK1" s="563" t="s">
        <v>948</v>
      </c>
    </row>
    <row r="2" spans="1:89" ht="11.25" customHeight="1">
      <c r="B2" s="526"/>
      <c r="C2" s="526" t="s">
        <v>81</v>
      </c>
      <c r="D2" s="527" t="s">
        <v>830</v>
      </c>
      <c r="E2" s="526" t="s">
        <v>831</v>
      </c>
      <c r="F2" s="526"/>
      <c r="G2" s="528" t="s">
        <v>835</v>
      </c>
      <c r="H2" s="526"/>
      <c r="I2" s="542"/>
      <c r="J2" s="526">
        <f>SUM(J3:J4)</f>
        <v>-657.4</v>
      </c>
      <c r="K2" s="151"/>
      <c r="L2" s="151"/>
      <c r="M2" s="90" t="s">
        <v>842</v>
      </c>
      <c r="N2" s="90"/>
      <c r="O2" s="544">
        <v>10</v>
      </c>
      <c r="P2" s="544">
        <v>10</v>
      </c>
      <c r="Q2" s="544">
        <v>9.0020000000000007</v>
      </c>
      <c r="R2" s="544">
        <v>6</v>
      </c>
      <c r="S2" s="544">
        <v>4</v>
      </c>
      <c r="T2" s="544">
        <v>3</v>
      </c>
      <c r="U2" s="544">
        <v>2</v>
      </c>
      <c r="V2" s="544">
        <v>1.33</v>
      </c>
      <c r="W2" s="544">
        <v>1.25</v>
      </c>
      <c r="X2" s="544">
        <v>1</v>
      </c>
      <c r="Y2" s="544">
        <v>1</v>
      </c>
      <c r="Z2" s="544">
        <v>0.75</v>
      </c>
      <c r="AA2" s="544">
        <v>0.5</v>
      </c>
      <c r="AB2" s="544">
        <v>0.33300000000000002</v>
      </c>
      <c r="AC2" s="544">
        <v>0.5</v>
      </c>
      <c r="AD2" s="544">
        <v>0.75</v>
      </c>
      <c r="AE2" s="544">
        <v>1</v>
      </c>
      <c r="AF2" s="544">
        <v>1</v>
      </c>
      <c r="AG2" s="544">
        <v>1.25</v>
      </c>
      <c r="AH2" s="544">
        <v>1.33299999999999</v>
      </c>
      <c r="AI2" s="544">
        <v>2</v>
      </c>
      <c r="AJ2" s="544">
        <v>3</v>
      </c>
      <c r="AK2" s="544">
        <v>4</v>
      </c>
      <c r="AL2" s="544">
        <v>6</v>
      </c>
      <c r="AM2" s="544">
        <v>9.0020000000000007</v>
      </c>
      <c r="AN2" s="544">
        <v>10</v>
      </c>
      <c r="AO2" s="544">
        <v>10</v>
      </c>
      <c r="AP2" s="552" t="s">
        <v>2</v>
      </c>
      <c r="AQ2" s="556">
        <v>27</v>
      </c>
      <c r="AR2" s="553"/>
      <c r="AS2" s="553"/>
      <c r="AT2" s="553"/>
      <c r="AU2" s="553"/>
      <c r="AV2" s="553"/>
      <c r="AX2" s="565">
        <v>1</v>
      </c>
      <c r="AY2" s="565">
        <v>4.9258544679999998</v>
      </c>
      <c r="AZ2" s="564">
        <v>2.0573526239999998E-3</v>
      </c>
      <c r="BA2" s="563">
        <v>0.4273590558</v>
      </c>
      <c r="BB2" s="563">
        <v>0.87279143299999995</v>
      </c>
      <c r="BC2" s="563">
        <v>0.33763510070000002</v>
      </c>
      <c r="BD2" s="563">
        <v>0.32735445419999998</v>
      </c>
      <c r="BE2" s="563">
        <v>0.64447489349999998</v>
      </c>
      <c r="BF2" s="563">
        <v>0.2376450752</v>
      </c>
      <c r="BG2" s="563">
        <v>0.25252516860000002</v>
      </c>
      <c r="BH2" s="563">
        <v>0.473767679</v>
      </c>
      <c r="BI2" s="563">
        <v>0.16281626690000001</v>
      </c>
      <c r="BJ2" s="563">
        <v>0.1861129349</v>
      </c>
      <c r="BK2" s="563">
        <v>0.32225901109999999</v>
      </c>
      <c r="BL2" s="564">
        <v>9.6403836000000007E-2</v>
      </c>
      <c r="BM2" s="563">
        <v>0.12381341429999999</v>
      </c>
      <c r="BN2" s="563">
        <v>0.1801363641</v>
      </c>
      <c r="BO2" s="564">
        <v>3.4103977430000001E-2</v>
      </c>
      <c r="BP2" s="564">
        <v>6.4537289969999995E-2</v>
      </c>
      <c r="BQ2" s="564">
        <v>4.4908313140000003E-2</v>
      </c>
      <c r="BR2" s="564">
        <v>-2.5172559319999999E-2</v>
      </c>
      <c r="BS2" s="564">
        <v>6.9963700690000002E-3</v>
      </c>
      <c r="BT2" s="564">
        <v>-8.6358213180000004E-2</v>
      </c>
      <c r="BU2" s="564">
        <v>-8.2713901100000001E-2</v>
      </c>
      <c r="BV2" s="564">
        <v>-4.9079133769999998E-2</v>
      </c>
      <c r="BW2" s="563">
        <v>-0.2142847316</v>
      </c>
      <c r="BX2" s="563">
        <v>-0.13878987409999999</v>
      </c>
      <c r="BY2" s="563">
        <v>-0.1049468294</v>
      </c>
      <c r="BZ2" s="563">
        <v>-0.341734867</v>
      </c>
      <c r="CA2" s="563">
        <v>-0.1946580913</v>
      </c>
      <c r="CB2" s="563">
        <v>-0.16173887470000001</v>
      </c>
      <c r="CC2" s="563">
        <v>-0.4712971399</v>
      </c>
      <c r="CD2" s="563">
        <v>-0.2514508822</v>
      </c>
      <c r="CE2" s="563">
        <v>-0.22381124359999999</v>
      </c>
      <c r="CF2" s="563">
        <v>-0.61290396469999997</v>
      </c>
      <c r="CG2" s="563">
        <v>-0.31352507769999999</v>
      </c>
      <c r="CH2" s="563">
        <v>-0.31081196820000001</v>
      </c>
      <c r="CI2" s="563">
        <v>-0.8116794209</v>
      </c>
      <c r="CJ2" s="563">
        <v>-0.40055445709999998</v>
      </c>
      <c r="CK2" s="564">
        <v>-2.1865529670000001E-3</v>
      </c>
    </row>
    <row r="3" spans="1:89" ht="11.25" customHeight="1">
      <c r="B3" s="136">
        <v>0</v>
      </c>
      <c r="C3" s="136">
        <v>0.1333</v>
      </c>
      <c r="D3" s="136">
        <v>-65</v>
      </c>
      <c r="E3" s="136">
        <v>10</v>
      </c>
      <c r="F3" s="136" t="s">
        <v>838</v>
      </c>
      <c r="G3" s="136">
        <v>38</v>
      </c>
      <c r="H3" s="136"/>
      <c r="I3" s="542"/>
      <c r="J3" s="136">
        <v>-142.9</v>
      </c>
      <c r="K3" s="151"/>
      <c r="L3" s="151"/>
      <c r="M3" s="90" t="s">
        <v>843</v>
      </c>
      <c r="N3" s="71"/>
      <c r="O3" s="71">
        <v>0</v>
      </c>
      <c r="P3" s="71">
        <v>1</v>
      </c>
      <c r="Q3" s="71">
        <v>2</v>
      </c>
      <c r="R3" s="71">
        <v>3</v>
      </c>
      <c r="S3" s="71">
        <v>4</v>
      </c>
      <c r="T3" s="71">
        <v>5</v>
      </c>
      <c r="U3" s="71">
        <v>6</v>
      </c>
      <c r="V3" s="71">
        <v>7</v>
      </c>
      <c r="W3" s="71">
        <v>8</v>
      </c>
      <c r="X3" s="71">
        <v>9</v>
      </c>
      <c r="Y3" s="71">
        <v>10</v>
      </c>
      <c r="Z3" s="71">
        <v>11</v>
      </c>
      <c r="AA3" s="71">
        <v>12</v>
      </c>
      <c r="AB3" s="71">
        <v>13</v>
      </c>
      <c r="AC3" s="71">
        <v>14</v>
      </c>
      <c r="AD3" s="71">
        <v>15</v>
      </c>
      <c r="AE3" s="71">
        <v>16</v>
      </c>
      <c r="AF3" s="71">
        <v>17</v>
      </c>
      <c r="AG3" s="71">
        <v>18</v>
      </c>
      <c r="AH3" s="71">
        <v>19</v>
      </c>
      <c r="AI3" s="71">
        <v>20</v>
      </c>
      <c r="AJ3" s="71">
        <v>21</v>
      </c>
      <c r="AK3" s="71">
        <v>22</v>
      </c>
      <c r="AL3" s="71">
        <v>23</v>
      </c>
      <c r="AM3" s="71">
        <v>24</v>
      </c>
      <c r="AN3" s="71">
        <v>25</v>
      </c>
      <c r="AO3" s="71">
        <v>26</v>
      </c>
      <c r="AP3" s="548" t="s">
        <v>1</v>
      </c>
      <c r="AQ3" s="549">
        <v>41</v>
      </c>
      <c r="AR3" s="553" t="s">
        <v>957</v>
      </c>
      <c r="AS3" s="553"/>
      <c r="AT3" s="553"/>
      <c r="AU3" s="553"/>
      <c r="AV3" s="553"/>
      <c r="AX3" s="147" t="s">
        <v>963</v>
      </c>
      <c r="BC3" s="135"/>
      <c r="BD3" s="542">
        <v>18</v>
      </c>
      <c r="BF3" s="147" t="s">
        <v>962</v>
      </c>
    </row>
    <row r="4" spans="1:89" ht="11.25" customHeight="1">
      <c r="B4" s="136"/>
      <c r="C4" s="136"/>
      <c r="D4" s="136"/>
      <c r="E4" s="136"/>
      <c r="F4" s="136"/>
      <c r="G4" s="136"/>
      <c r="H4" s="136"/>
      <c r="I4" s="542" t="s">
        <v>961</v>
      </c>
      <c r="J4" s="136">
        <v>-514.5</v>
      </c>
      <c r="K4" s="557"/>
      <c r="L4" s="151"/>
      <c r="M4" s="544">
        <v>10</v>
      </c>
      <c r="N4" s="71">
        <v>0</v>
      </c>
      <c r="O4" s="93">
        <v>1</v>
      </c>
      <c r="P4" s="93">
        <v>1</v>
      </c>
      <c r="Q4" s="93">
        <v>1</v>
      </c>
      <c r="R4" s="93">
        <v>1</v>
      </c>
      <c r="S4" s="93">
        <v>1</v>
      </c>
      <c r="T4" s="93">
        <v>1</v>
      </c>
      <c r="U4" s="93">
        <v>1</v>
      </c>
      <c r="V4" s="93">
        <v>1</v>
      </c>
      <c r="W4" s="93">
        <v>1</v>
      </c>
      <c r="X4" s="93">
        <v>1</v>
      </c>
      <c r="Y4" s="93">
        <v>1</v>
      </c>
      <c r="Z4" s="93">
        <v>1</v>
      </c>
      <c r="AA4" s="93">
        <v>1</v>
      </c>
      <c r="AB4" s="93">
        <v>1</v>
      </c>
      <c r="AC4" s="93">
        <v>1</v>
      </c>
      <c r="AD4" s="93">
        <v>1</v>
      </c>
      <c r="AE4" s="93">
        <v>1</v>
      </c>
      <c r="AF4" s="93">
        <v>1</v>
      </c>
      <c r="AG4" s="93">
        <v>1</v>
      </c>
      <c r="AH4" s="93">
        <v>1</v>
      </c>
      <c r="AI4" s="93">
        <v>1</v>
      </c>
      <c r="AJ4" s="93">
        <v>1</v>
      </c>
      <c r="AK4" s="93">
        <v>1</v>
      </c>
      <c r="AL4" s="93">
        <v>1</v>
      </c>
      <c r="AM4" s="93">
        <v>1</v>
      </c>
      <c r="AN4" s="93">
        <v>1</v>
      </c>
      <c r="AO4" s="93">
        <v>1</v>
      </c>
      <c r="AP4" s="550" t="s">
        <v>954</v>
      </c>
      <c r="AQ4" s="550">
        <v>1</v>
      </c>
      <c r="AR4" s="553"/>
      <c r="AS4" s="553"/>
      <c r="AT4" s="553"/>
      <c r="AU4" s="553"/>
      <c r="AV4" s="553"/>
      <c r="BC4" s="526"/>
      <c r="BD4" s="542"/>
      <c r="BF4" s="147"/>
      <c r="BK4" s="562">
        <f>MAX(BH6:BH1317)+1</f>
        <v>16</v>
      </c>
    </row>
    <row r="5" spans="1:89" ht="11.25" customHeight="1">
      <c r="B5" s="136"/>
      <c r="C5" s="136"/>
      <c r="D5" s="136"/>
      <c r="E5" s="136"/>
      <c r="F5" s="136"/>
      <c r="G5" s="136"/>
      <c r="H5" s="136"/>
      <c r="I5" s="542"/>
      <c r="J5" s="136"/>
      <c r="K5" s="557"/>
      <c r="L5" s="151"/>
      <c r="M5" s="544">
        <v>9.3800000000000008</v>
      </c>
      <c r="N5" s="71">
        <v>1</v>
      </c>
      <c r="O5" s="93">
        <v>1</v>
      </c>
      <c r="P5" s="93">
        <v>1</v>
      </c>
      <c r="Q5" s="93">
        <v>1</v>
      </c>
      <c r="R5" s="93">
        <v>1</v>
      </c>
      <c r="S5" s="93">
        <v>1</v>
      </c>
      <c r="T5" s="93">
        <v>1</v>
      </c>
      <c r="U5" s="93">
        <v>1</v>
      </c>
      <c r="V5" s="93">
        <v>1</v>
      </c>
      <c r="W5" s="93">
        <v>1</v>
      </c>
      <c r="X5" s="93">
        <v>1</v>
      </c>
      <c r="Y5" s="93">
        <v>1</v>
      </c>
      <c r="Z5" s="93">
        <v>1</v>
      </c>
      <c r="AA5" s="93">
        <v>1</v>
      </c>
      <c r="AB5" s="93">
        <v>1</v>
      </c>
      <c r="AC5" s="93">
        <v>1</v>
      </c>
      <c r="AD5" s="93">
        <v>1</v>
      </c>
      <c r="AE5" s="93">
        <v>1</v>
      </c>
      <c r="AF5" s="93">
        <v>1</v>
      </c>
      <c r="AG5" s="93">
        <v>1</v>
      </c>
      <c r="AH5" s="93">
        <v>1</v>
      </c>
      <c r="AI5" s="93">
        <v>1</v>
      </c>
      <c r="AJ5" s="93">
        <v>1</v>
      </c>
      <c r="AK5" s="93">
        <v>1</v>
      </c>
      <c r="AL5" s="93">
        <v>1</v>
      </c>
      <c r="AM5" s="93">
        <v>1</v>
      </c>
      <c r="AN5" s="93">
        <v>1</v>
      </c>
      <c r="AO5" s="93">
        <v>1</v>
      </c>
      <c r="AP5" s="551" t="s">
        <v>955</v>
      </c>
      <c r="AQ5" s="551">
        <v>200</v>
      </c>
      <c r="AR5" s="553"/>
      <c r="AS5" s="553"/>
      <c r="AT5" s="553"/>
      <c r="AU5" s="553"/>
      <c r="AV5" s="553"/>
      <c r="BC5" s="526"/>
      <c r="BD5" s="542"/>
      <c r="BF5" s="559"/>
      <c r="BG5" s="559">
        <v>0</v>
      </c>
      <c r="BH5" s="559">
        <v>1</v>
      </c>
      <c r="BI5" s="559">
        <v>2</v>
      </c>
      <c r="BJ5" s="559">
        <v>3</v>
      </c>
      <c r="BK5" s="345"/>
    </row>
    <row r="6" spans="1:89" ht="11.25" customHeight="1">
      <c r="B6" s="136"/>
      <c r="C6" s="136"/>
      <c r="D6" s="136"/>
      <c r="E6" s="136"/>
      <c r="F6" s="136"/>
      <c r="G6" s="136"/>
      <c r="H6" s="136"/>
      <c r="I6" s="542"/>
      <c r="J6" s="136"/>
      <c r="K6" s="557"/>
      <c r="L6" s="151"/>
      <c r="M6" s="544">
        <v>9</v>
      </c>
      <c r="N6" s="71">
        <v>2</v>
      </c>
      <c r="O6" s="93">
        <v>1</v>
      </c>
      <c r="P6" s="93">
        <v>1</v>
      </c>
      <c r="Q6" s="93">
        <v>1</v>
      </c>
      <c r="R6" s="93">
        <v>1</v>
      </c>
      <c r="S6" s="93">
        <v>1</v>
      </c>
      <c r="T6" s="93">
        <v>1</v>
      </c>
      <c r="U6" s="93">
        <v>1</v>
      </c>
      <c r="V6" s="93">
        <v>1</v>
      </c>
      <c r="W6" s="93">
        <v>1</v>
      </c>
      <c r="X6" s="93">
        <v>1</v>
      </c>
      <c r="Y6" s="93">
        <v>1</v>
      </c>
      <c r="Z6" s="93">
        <v>1</v>
      </c>
      <c r="AA6" s="93">
        <v>1</v>
      </c>
      <c r="AB6" s="93">
        <v>1</v>
      </c>
      <c r="AC6" s="93">
        <v>1</v>
      </c>
      <c r="AD6" s="93">
        <v>1</v>
      </c>
      <c r="AE6" s="93">
        <v>1</v>
      </c>
      <c r="AF6" s="93">
        <v>1</v>
      </c>
      <c r="AG6" s="93">
        <v>1</v>
      </c>
      <c r="AH6" s="93">
        <v>1</v>
      </c>
      <c r="AI6" s="93">
        <v>1</v>
      </c>
      <c r="AJ6" s="93">
        <v>1</v>
      </c>
      <c r="AK6" s="93">
        <v>1</v>
      </c>
      <c r="AL6" s="93">
        <v>1</v>
      </c>
      <c r="AM6" s="93">
        <v>1</v>
      </c>
      <c r="AN6" s="93">
        <v>1</v>
      </c>
      <c r="AO6" s="93">
        <v>1</v>
      </c>
      <c r="AP6" s="550" t="s">
        <v>956</v>
      </c>
      <c r="AQ6" s="550">
        <v>21</v>
      </c>
      <c r="AR6" s="553" t="s">
        <v>958</v>
      </c>
      <c r="AS6" s="553"/>
      <c r="AT6" s="553"/>
      <c r="AU6" s="553"/>
      <c r="AV6" s="553"/>
      <c r="BB6" s="566" t="s">
        <v>953</v>
      </c>
      <c r="BC6" s="526"/>
      <c r="BD6" s="542"/>
      <c r="BF6" s="559">
        <v>0</v>
      </c>
      <c r="BG6" s="559">
        <v>0</v>
      </c>
      <c r="BH6" s="559">
        <v>0</v>
      </c>
      <c r="BI6" s="559">
        <v>0</v>
      </c>
      <c r="BJ6" s="559">
        <v>4.9356417269054198</v>
      </c>
      <c r="BK6" s="92" t="str">
        <f>_xlfn.CONCAT(BI6+1,",",BH6+1)</f>
        <v>1,1</v>
      </c>
    </row>
    <row r="7" spans="1:89" ht="11.25" customHeight="1">
      <c r="B7" s="147" t="s">
        <v>952</v>
      </c>
      <c r="C7" s="135"/>
      <c r="D7" s="147" t="s">
        <v>603</v>
      </c>
      <c r="E7" s="135" t="s">
        <v>959</v>
      </c>
      <c r="F7" s="135" t="s">
        <v>960</v>
      </c>
      <c r="G7" s="135"/>
      <c r="H7" s="135"/>
      <c r="I7" s="542" t="s">
        <v>838</v>
      </c>
      <c r="J7" s="135"/>
      <c r="K7" s="557">
        <f>COUNT(L9:L46)</f>
        <v>38</v>
      </c>
      <c r="L7" s="558">
        <f>MAX(L9:L46)</f>
        <v>12</v>
      </c>
      <c r="M7" s="544">
        <v>6</v>
      </c>
      <c r="N7" s="71">
        <v>3</v>
      </c>
      <c r="O7" s="93">
        <v>1</v>
      </c>
      <c r="P7" s="93">
        <v>1</v>
      </c>
      <c r="Q7" s="93">
        <v>1</v>
      </c>
      <c r="R7" s="93">
        <v>1</v>
      </c>
      <c r="S7" s="93">
        <v>1</v>
      </c>
      <c r="T7" s="93">
        <v>1</v>
      </c>
      <c r="U7" s="93">
        <v>1</v>
      </c>
      <c r="V7" s="93">
        <v>1</v>
      </c>
      <c r="W7" s="93">
        <v>1</v>
      </c>
      <c r="X7" s="93">
        <v>1</v>
      </c>
      <c r="Y7" s="93">
        <v>1</v>
      </c>
      <c r="Z7" s="93">
        <v>1</v>
      </c>
      <c r="AA7" s="93">
        <v>1</v>
      </c>
      <c r="AB7" s="93">
        <v>1</v>
      </c>
      <c r="AC7" s="93">
        <v>1</v>
      </c>
      <c r="AD7" s="93">
        <v>1</v>
      </c>
      <c r="AE7" s="93">
        <v>1</v>
      </c>
      <c r="AF7" s="93">
        <v>1</v>
      </c>
      <c r="AG7" s="93">
        <v>1</v>
      </c>
      <c r="AH7" s="93">
        <v>1</v>
      </c>
      <c r="AI7" s="93">
        <v>1</v>
      </c>
      <c r="AJ7" s="93">
        <v>1</v>
      </c>
      <c r="AK7" s="93">
        <v>1</v>
      </c>
      <c r="AL7" s="93">
        <v>1</v>
      </c>
      <c r="AM7" s="93">
        <v>1</v>
      </c>
      <c r="AN7" s="93">
        <v>1</v>
      </c>
      <c r="AO7" s="93">
        <v>1</v>
      </c>
      <c r="AP7" s="105" t="s">
        <v>652</v>
      </c>
      <c r="AQ7" s="560" t="s">
        <v>35</v>
      </c>
      <c r="AR7" s="560">
        <v>1</v>
      </c>
      <c r="AU7" s="568">
        <v>-0.1</v>
      </c>
      <c r="AW7" s="526"/>
      <c r="AX7" s="526">
        <v>0</v>
      </c>
      <c r="AY7" s="526">
        <v>1</v>
      </c>
      <c r="AZ7" s="526">
        <v>2</v>
      </c>
      <c r="BA7" s="526">
        <v>3</v>
      </c>
      <c r="BB7" s="526"/>
      <c r="BC7" s="526" t="s">
        <v>951</v>
      </c>
      <c r="BD7" s="526" t="s">
        <v>950</v>
      </c>
      <c r="BE7" s="526"/>
      <c r="BF7" s="559">
        <v>1</v>
      </c>
      <c r="BG7" s="559">
        <v>0</v>
      </c>
      <c r="BH7" s="559">
        <v>0</v>
      </c>
      <c r="BI7" s="559">
        <v>26</v>
      </c>
      <c r="BJ7" s="559">
        <v>4.9219410731559101</v>
      </c>
      <c r="BK7" s="92" t="str">
        <f t="shared" ref="BK7:BK70" si="0">_xlfn.CONCAT(BI7+1,",",BH7+1)</f>
        <v>27,1</v>
      </c>
    </row>
    <row r="8" spans="1:89" ht="11.25" customHeight="1">
      <c r="B8" s="526"/>
      <c r="C8" s="526" t="s">
        <v>834</v>
      </c>
      <c r="D8" s="182" t="s">
        <v>833</v>
      </c>
      <c r="E8" s="545" t="s">
        <v>827</v>
      </c>
      <c r="F8" s="545" t="s">
        <v>828</v>
      </c>
      <c r="G8" s="531" t="s">
        <v>829</v>
      </c>
      <c r="H8" s="527" t="s">
        <v>830</v>
      </c>
      <c r="I8" s="542"/>
      <c r="J8" s="526"/>
      <c r="K8" s="151"/>
      <c r="L8" s="151">
        <v>-1</v>
      </c>
      <c r="M8" s="544">
        <v>4</v>
      </c>
      <c r="N8" s="71">
        <v>4</v>
      </c>
      <c r="O8" s="93">
        <v>1</v>
      </c>
      <c r="P8" s="93">
        <v>1</v>
      </c>
      <c r="Q8" s="93">
        <v>1</v>
      </c>
      <c r="R8" s="93">
        <v>1</v>
      </c>
      <c r="S8" s="93">
        <v>1</v>
      </c>
      <c r="T8" s="93">
        <v>1</v>
      </c>
      <c r="U8" s="93">
        <v>1</v>
      </c>
      <c r="V8" s="93">
        <v>1</v>
      </c>
      <c r="W8" s="93">
        <v>1</v>
      </c>
      <c r="X8" s="93">
        <v>1</v>
      </c>
      <c r="Y8" s="93">
        <v>1</v>
      </c>
      <c r="Z8" s="93">
        <v>1</v>
      </c>
      <c r="AA8" s="93">
        <v>1</v>
      </c>
      <c r="AB8" s="93">
        <v>1</v>
      </c>
      <c r="AC8" s="93">
        <v>1</v>
      </c>
      <c r="AD8" s="93">
        <v>1</v>
      </c>
      <c r="AE8" s="93">
        <v>1</v>
      </c>
      <c r="AF8" s="93">
        <v>1</v>
      </c>
      <c r="AG8" s="93">
        <v>1</v>
      </c>
      <c r="AH8" s="93">
        <v>1</v>
      </c>
      <c r="AI8" s="93">
        <v>1</v>
      </c>
      <c r="AJ8" s="93">
        <v>1</v>
      </c>
      <c r="AK8" s="93">
        <v>1</v>
      </c>
      <c r="AL8" s="93">
        <v>1</v>
      </c>
      <c r="AM8" s="93">
        <v>1</v>
      </c>
      <c r="AN8" s="93">
        <v>1</v>
      </c>
      <c r="AO8" s="93">
        <v>1</v>
      </c>
      <c r="AP8" s="560"/>
      <c r="AQ8" s="560" t="s">
        <v>877</v>
      </c>
      <c r="AR8" s="561">
        <v>4.9258544679999998</v>
      </c>
      <c r="AU8" s="65">
        <v>1</v>
      </c>
      <c r="AW8" s="136">
        <v>0</v>
      </c>
      <c r="AX8" s="136" t="s">
        <v>877</v>
      </c>
      <c r="AY8" s="136" t="s">
        <v>813</v>
      </c>
      <c r="AZ8" s="136" t="s">
        <v>823</v>
      </c>
      <c r="BA8" s="136"/>
      <c r="BB8" s="136"/>
      <c r="BC8" s="136">
        <v>0</v>
      </c>
      <c r="BD8" s="136"/>
      <c r="BE8" s="136"/>
      <c r="BF8" s="559">
        <v>2</v>
      </c>
      <c r="BG8" s="559">
        <v>0</v>
      </c>
      <c r="BH8" s="559">
        <v>1</v>
      </c>
      <c r="BI8" s="559">
        <v>0</v>
      </c>
      <c r="BJ8" s="559">
        <v>4.9356417269054198</v>
      </c>
      <c r="BK8" s="92" t="str">
        <f t="shared" si="0"/>
        <v>1,2</v>
      </c>
    </row>
    <row r="9" spans="1:89" ht="11.25" customHeight="1">
      <c r="A9" s="82" t="s">
        <v>814</v>
      </c>
      <c r="B9" s="532">
        <v>0</v>
      </c>
      <c r="C9" s="532">
        <v>0</v>
      </c>
      <c r="D9" s="533">
        <v>0</v>
      </c>
      <c r="E9" s="532">
        <v>15</v>
      </c>
      <c r="F9" s="532">
        <v>13</v>
      </c>
      <c r="G9" s="534">
        <v>10</v>
      </c>
      <c r="H9" s="532">
        <v>-65</v>
      </c>
      <c r="I9" s="547">
        <v>1.1088899445555001</v>
      </c>
      <c r="J9" s="532">
        <v>-999</v>
      </c>
      <c r="K9" s="547" t="str">
        <f t="shared" ref="K9:K46" si="1">_xlfn.CONCAT(F9,",",E9)</f>
        <v>13,15</v>
      </c>
      <c r="L9" s="546">
        <f>IF(K10="",0,IF(D9=D8,0,MAX(L$8:L8)+1))</f>
        <v>0</v>
      </c>
      <c r="M9" s="544">
        <v>3</v>
      </c>
      <c r="N9" s="71">
        <v>5</v>
      </c>
      <c r="O9" s="93">
        <v>1</v>
      </c>
      <c r="P9" s="93">
        <v>1</v>
      </c>
      <c r="Q9" s="93">
        <v>1</v>
      </c>
      <c r="R9" s="93">
        <v>1</v>
      </c>
      <c r="S9" s="93">
        <v>1</v>
      </c>
      <c r="T9" s="93">
        <v>1</v>
      </c>
      <c r="U9" s="93">
        <v>1</v>
      </c>
      <c r="V9" s="93">
        <v>1</v>
      </c>
      <c r="W9" s="93">
        <v>1</v>
      </c>
      <c r="X9" s="93">
        <v>1</v>
      </c>
      <c r="Y9" s="93">
        <v>1</v>
      </c>
      <c r="Z9" s="93">
        <v>1</v>
      </c>
      <c r="AA9" s="93">
        <v>1</v>
      </c>
      <c r="AB9" s="93">
        <v>1</v>
      </c>
      <c r="AC9" s="93">
        <v>1</v>
      </c>
      <c r="AD9" s="93">
        <v>1</v>
      </c>
      <c r="AE9" s="93">
        <v>1</v>
      </c>
      <c r="AF9" s="93">
        <v>1</v>
      </c>
      <c r="AG9" s="93">
        <v>1</v>
      </c>
      <c r="AH9" s="93">
        <v>1</v>
      </c>
      <c r="AI9" s="93">
        <v>1</v>
      </c>
      <c r="AJ9" s="93">
        <v>1</v>
      </c>
      <c r="AK9" s="93">
        <v>1</v>
      </c>
      <c r="AL9" s="93">
        <v>1</v>
      </c>
      <c r="AM9" s="93">
        <v>1</v>
      </c>
      <c r="AN9" s="93">
        <v>1</v>
      </c>
      <c r="AO9" s="93">
        <v>1</v>
      </c>
      <c r="AP9" s="345">
        <v>-1</v>
      </c>
      <c r="AQ9" s="345" t="str">
        <f t="array" ref="AQ9:AQ46">TRANSPOSE(AZ1:CK2)</f>
        <v>Q00</v>
      </c>
      <c r="AR9" s="567">
        <f>AT9</f>
        <v>2.0573526239999998E-3</v>
      </c>
      <c r="AT9" s="567">
        <f t="array" ref="AT9:AT46">TRANSPOSE(AZ2:CK2)</f>
        <v>2.0573526239999998E-3</v>
      </c>
      <c r="AU9" s="568">
        <v>2</v>
      </c>
      <c r="AW9" s="136">
        <v>1</v>
      </c>
      <c r="AX9" s="136" t="s">
        <v>878</v>
      </c>
      <c r="AY9" s="136" t="s">
        <v>824</v>
      </c>
      <c r="AZ9" s="136" t="s">
        <v>823</v>
      </c>
      <c r="BA9" s="136" t="s">
        <v>823</v>
      </c>
      <c r="BB9" s="136"/>
      <c r="BC9" s="136">
        <v>0</v>
      </c>
      <c r="BD9" s="136">
        <v>0</v>
      </c>
      <c r="BE9" s="136"/>
      <c r="BF9" s="559">
        <v>3</v>
      </c>
      <c r="BG9" s="559">
        <v>0</v>
      </c>
      <c r="BH9" s="559">
        <v>1</v>
      </c>
      <c r="BI9" s="559">
        <v>26</v>
      </c>
      <c r="BJ9" s="559">
        <v>4.9219410731559101</v>
      </c>
      <c r="BK9" s="92" t="str">
        <f t="shared" si="0"/>
        <v>27,2</v>
      </c>
    </row>
    <row r="10" spans="1:89" ht="11.25" customHeight="1">
      <c r="A10" s="82" t="s">
        <v>815</v>
      </c>
      <c r="B10" s="532">
        <v>0</v>
      </c>
      <c r="C10" s="532">
        <v>1</v>
      </c>
      <c r="D10" s="533">
        <v>1</v>
      </c>
      <c r="E10" s="532">
        <v>15</v>
      </c>
      <c r="F10" s="532">
        <v>12</v>
      </c>
      <c r="G10" s="534">
        <v>10</v>
      </c>
      <c r="H10" s="532">
        <v>-65</v>
      </c>
      <c r="I10" s="533">
        <v>832.49986138877296</v>
      </c>
      <c r="J10" s="532">
        <v>-999</v>
      </c>
      <c r="K10" s="151" t="str">
        <f t="shared" si="1"/>
        <v>12,15</v>
      </c>
      <c r="L10" s="546">
        <f>IF(K11="",0,IF(D10=D9,0,MAX(L$8:L9)+1))</f>
        <v>1</v>
      </c>
      <c r="M10" s="544">
        <v>2</v>
      </c>
      <c r="N10" s="71">
        <v>6</v>
      </c>
      <c r="O10" s="93">
        <v>1</v>
      </c>
      <c r="P10" s="93">
        <v>1</v>
      </c>
      <c r="Q10" s="93">
        <v>1</v>
      </c>
      <c r="R10" s="93">
        <v>1</v>
      </c>
      <c r="S10" s="93">
        <v>1</v>
      </c>
      <c r="T10" s="93">
        <v>1</v>
      </c>
      <c r="U10" s="93">
        <v>1</v>
      </c>
      <c r="V10" s="93">
        <v>1</v>
      </c>
      <c r="W10" s="93">
        <v>1</v>
      </c>
      <c r="X10" s="93">
        <v>1</v>
      </c>
      <c r="Y10" s="93">
        <v>1</v>
      </c>
      <c r="Z10" s="93">
        <v>1</v>
      </c>
      <c r="AA10" s="93">
        <v>1</v>
      </c>
      <c r="AB10" s="93">
        <v>1</v>
      </c>
      <c r="AC10" s="93">
        <v>1</v>
      </c>
      <c r="AD10" s="93">
        <v>1</v>
      </c>
      <c r="AE10" s="93">
        <v>1</v>
      </c>
      <c r="AF10" s="93">
        <v>1</v>
      </c>
      <c r="AG10" s="93">
        <v>1</v>
      </c>
      <c r="AH10" s="93">
        <v>1</v>
      </c>
      <c r="AI10" s="93">
        <v>1</v>
      </c>
      <c r="AJ10" s="93">
        <v>1</v>
      </c>
      <c r="AK10" s="93">
        <v>1</v>
      </c>
      <c r="AL10" s="93">
        <v>1</v>
      </c>
      <c r="AM10" s="93">
        <v>1</v>
      </c>
      <c r="AN10" s="93">
        <v>1</v>
      </c>
      <c r="AO10" s="93">
        <v>1</v>
      </c>
      <c r="AP10" s="345">
        <f t="shared" ref="AP10:AP46" si="2">AP9-1</f>
        <v>-2</v>
      </c>
      <c r="AQ10" s="345" t="str">
        <v>Q01</v>
      </c>
      <c r="AR10" s="561">
        <f>IF($AU$8=0,AT10,AT10+AU10)</f>
        <v>2.3273590557999997</v>
      </c>
      <c r="AT10" s="561">
        <v>0.4273590558</v>
      </c>
      <c r="AU10">
        <f t="shared" ref="AU10:AU46" si="3">AU9+$AU$7</f>
        <v>1.9</v>
      </c>
      <c r="AW10" s="136">
        <v>2</v>
      </c>
      <c r="AX10" s="136" t="s">
        <v>879</v>
      </c>
      <c r="AY10" s="136" t="s">
        <v>824</v>
      </c>
      <c r="AZ10" s="136" t="s">
        <v>823</v>
      </c>
      <c r="BA10" s="136" t="s">
        <v>825</v>
      </c>
      <c r="BB10" s="136"/>
      <c r="BC10" s="136">
        <v>0</v>
      </c>
      <c r="BD10" s="136">
        <v>1</v>
      </c>
      <c r="BE10" s="136"/>
      <c r="BF10" s="559">
        <v>4</v>
      </c>
      <c r="BG10" s="559">
        <v>0</v>
      </c>
      <c r="BH10" s="559">
        <v>2</v>
      </c>
      <c r="BI10" s="559">
        <v>0</v>
      </c>
      <c r="BJ10" s="559">
        <v>4.9356417269054198</v>
      </c>
      <c r="BK10" s="92" t="str">
        <f t="shared" si="0"/>
        <v>1,3</v>
      </c>
    </row>
    <row r="11" spans="1:89" ht="11.25" customHeight="1">
      <c r="B11" s="532">
        <v>0</v>
      </c>
      <c r="C11" s="532">
        <v>2</v>
      </c>
      <c r="D11" s="533">
        <v>1</v>
      </c>
      <c r="E11" s="532">
        <v>14</v>
      </c>
      <c r="F11" s="532">
        <v>13</v>
      </c>
      <c r="G11" s="534">
        <v>10</v>
      </c>
      <c r="H11" s="532">
        <v>-65</v>
      </c>
      <c r="I11" s="533">
        <v>3329.99944555509</v>
      </c>
      <c r="J11" s="532">
        <v>-999</v>
      </c>
      <c r="K11" s="151" t="str">
        <f t="shared" si="1"/>
        <v>13,14</v>
      </c>
      <c r="L11" s="546">
        <f>IF(K12="",0,IF(D11=D10,0,MAX(L$8:L10)+1))</f>
        <v>0</v>
      </c>
      <c r="M11" s="544">
        <v>1.33</v>
      </c>
      <c r="N11" s="71">
        <v>7</v>
      </c>
      <c r="O11" s="93">
        <v>1</v>
      </c>
      <c r="P11" s="93">
        <v>1</v>
      </c>
      <c r="Q11" s="93">
        <v>1</v>
      </c>
      <c r="R11" s="93">
        <v>1</v>
      </c>
      <c r="S11" s="93">
        <v>1</v>
      </c>
      <c r="T11" s="93">
        <v>1</v>
      </c>
      <c r="U11" s="93">
        <v>1</v>
      </c>
      <c r="V11" s="93">
        <v>1</v>
      </c>
      <c r="W11" s="93">
        <v>1</v>
      </c>
      <c r="X11" s="93">
        <v>1</v>
      </c>
      <c r="Y11" s="93">
        <v>1</v>
      </c>
      <c r="Z11" s="93">
        <v>1</v>
      </c>
      <c r="AA11" s="93">
        <v>1</v>
      </c>
      <c r="AB11" s="93">
        <v>1</v>
      </c>
      <c r="AC11" s="93">
        <v>1</v>
      </c>
      <c r="AD11" s="93">
        <v>1</v>
      </c>
      <c r="AE11" s="93">
        <v>1</v>
      </c>
      <c r="AF11" s="93">
        <v>1</v>
      </c>
      <c r="AG11" s="93">
        <v>1</v>
      </c>
      <c r="AH11" s="93">
        <v>1</v>
      </c>
      <c r="AI11" s="93">
        <v>1</v>
      </c>
      <c r="AJ11" s="93">
        <v>1</v>
      </c>
      <c r="AK11" s="93">
        <v>1</v>
      </c>
      <c r="AL11" s="93">
        <v>1</v>
      </c>
      <c r="AM11" s="93">
        <v>1</v>
      </c>
      <c r="AN11" s="93">
        <v>1</v>
      </c>
      <c r="AO11" s="93">
        <v>1</v>
      </c>
      <c r="AP11" s="345">
        <f t="shared" si="2"/>
        <v>-3</v>
      </c>
      <c r="AQ11" s="345" t="str">
        <v>Q02</v>
      </c>
      <c r="AR11" s="561">
        <f t="shared" ref="AR11:AR45" si="4">IF($AU$8=0,AT11,AT11+AU11)</f>
        <v>2.6727914329999996</v>
      </c>
      <c r="AT11" s="561">
        <v>0.87279143299999995</v>
      </c>
      <c r="AU11">
        <f t="shared" si="3"/>
        <v>1.7999999999999998</v>
      </c>
      <c r="AW11" s="136">
        <v>3</v>
      </c>
      <c r="AX11" s="136" t="s">
        <v>880</v>
      </c>
      <c r="AY11" s="136" t="s">
        <v>824</v>
      </c>
      <c r="AZ11" s="136" t="s">
        <v>823</v>
      </c>
      <c r="BA11" s="136" t="s">
        <v>881</v>
      </c>
      <c r="BB11" s="136"/>
      <c r="BC11" s="136">
        <v>0</v>
      </c>
      <c r="BD11" s="136">
        <v>2</v>
      </c>
      <c r="BE11" s="136"/>
      <c r="BF11" s="559">
        <v>5</v>
      </c>
      <c r="BG11" s="559">
        <v>0</v>
      </c>
      <c r="BH11" s="559">
        <v>2</v>
      </c>
      <c r="BI11" s="559">
        <v>26</v>
      </c>
      <c r="BJ11" s="559">
        <v>4.9219410731559101</v>
      </c>
      <c r="BK11" s="92" t="str">
        <f t="shared" si="0"/>
        <v>27,3</v>
      </c>
    </row>
    <row r="12" spans="1:89" ht="11.25" customHeight="1">
      <c r="B12" s="532">
        <v>0</v>
      </c>
      <c r="C12" s="532">
        <v>3</v>
      </c>
      <c r="D12" s="533">
        <v>1</v>
      </c>
      <c r="E12" s="532">
        <v>15</v>
      </c>
      <c r="F12" s="532">
        <v>14</v>
      </c>
      <c r="G12" s="534">
        <v>10</v>
      </c>
      <c r="H12" s="532">
        <v>-65</v>
      </c>
      <c r="I12" s="533">
        <v>832.49986138877296</v>
      </c>
      <c r="J12" s="532">
        <v>-999</v>
      </c>
      <c r="K12" s="151" t="str">
        <f t="shared" si="1"/>
        <v>14,15</v>
      </c>
      <c r="L12" s="546">
        <f>IF(K13="",0,IF(D12=D11,0,MAX(L$8:L11)+1))</f>
        <v>0</v>
      </c>
      <c r="M12" s="544">
        <v>1.25</v>
      </c>
      <c r="N12" s="71">
        <v>8</v>
      </c>
      <c r="O12" s="93">
        <v>1</v>
      </c>
      <c r="P12" s="93">
        <v>1</v>
      </c>
      <c r="Q12" s="93">
        <v>1</v>
      </c>
      <c r="R12" s="93">
        <v>1</v>
      </c>
      <c r="S12" s="93">
        <v>1</v>
      </c>
      <c r="T12" s="93">
        <v>1</v>
      </c>
      <c r="U12" s="93">
        <v>1</v>
      </c>
      <c r="V12" s="93">
        <v>1</v>
      </c>
      <c r="W12" s="93">
        <v>1</v>
      </c>
      <c r="X12" s="93">
        <v>1</v>
      </c>
      <c r="Y12" s="93">
        <v>1</v>
      </c>
      <c r="Z12" s="93">
        <v>1</v>
      </c>
      <c r="AA12" s="93">
        <v>1</v>
      </c>
      <c r="AB12" s="93">
        <v>1</v>
      </c>
      <c r="AC12" s="93">
        <v>1</v>
      </c>
      <c r="AD12" s="93">
        <v>1</v>
      </c>
      <c r="AE12" s="93">
        <v>1</v>
      </c>
      <c r="AF12" s="93">
        <v>1</v>
      </c>
      <c r="AG12" s="93">
        <v>1</v>
      </c>
      <c r="AH12" s="93">
        <v>1</v>
      </c>
      <c r="AI12" s="93">
        <v>1</v>
      </c>
      <c r="AJ12" s="93">
        <v>1</v>
      </c>
      <c r="AK12" s="93">
        <v>1</v>
      </c>
      <c r="AL12" s="93">
        <v>1</v>
      </c>
      <c r="AM12" s="93">
        <v>1</v>
      </c>
      <c r="AN12" s="93">
        <v>1</v>
      </c>
      <c r="AO12" s="93">
        <v>1</v>
      </c>
      <c r="AP12" s="345">
        <f t="shared" si="2"/>
        <v>-4</v>
      </c>
      <c r="AQ12" s="345" t="str">
        <v>Q03</v>
      </c>
      <c r="AR12" s="561">
        <f t="shared" si="4"/>
        <v>2.0376351006999998</v>
      </c>
      <c r="AT12" s="561">
        <v>0.33763510070000002</v>
      </c>
      <c r="AU12">
        <f t="shared" si="3"/>
        <v>1.6999999999999997</v>
      </c>
      <c r="AW12" s="136">
        <v>4</v>
      </c>
      <c r="AX12" s="136" t="s">
        <v>882</v>
      </c>
      <c r="AY12" s="136" t="s">
        <v>824</v>
      </c>
      <c r="AZ12" s="136" t="s">
        <v>823</v>
      </c>
      <c r="BA12" s="136" t="s">
        <v>883</v>
      </c>
      <c r="BB12" s="136"/>
      <c r="BC12" s="136">
        <v>0</v>
      </c>
      <c r="BD12" s="136">
        <v>3</v>
      </c>
      <c r="BE12" s="136"/>
      <c r="BF12" s="559">
        <v>6</v>
      </c>
      <c r="BG12" s="559">
        <v>0</v>
      </c>
      <c r="BH12" s="559">
        <v>3</v>
      </c>
      <c r="BI12" s="559">
        <v>0</v>
      </c>
      <c r="BJ12" s="559">
        <v>4.9356417269054198</v>
      </c>
      <c r="BK12" s="92" t="str">
        <f t="shared" si="0"/>
        <v>1,4</v>
      </c>
    </row>
    <row r="13" spans="1:89" ht="11.25" customHeight="1">
      <c r="B13" s="532">
        <v>0</v>
      </c>
      <c r="C13" s="532">
        <v>4</v>
      </c>
      <c r="D13" s="533">
        <v>2</v>
      </c>
      <c r="E13" s="532">
        <v>15</v>
      </c>
      <c r="F13" s="532">
        <v>12</v>
      </c>
      <c r="G13" s="534">
        <v>10</v>
      </c>
      <c r="H13" s="532">
        <v>-65</v>
      </c>
      <c r="I13" s="541">
        <v>832.49986138877296</v>
      </c>
      <c r="J13" s="532">
        <v>-999</v>
      </c>
      <c r="K13" s="287" t="str">
        <f t="shared" si="1"/>
        <v>12,15</v>
      </c>
      <c r="L13" s="546">
        <f>IF(K14="",0,IF(D13=D12,0,MAX(L$8:L12)+1))</f>
        <v>2</v>
      </c>
      <c r="M13" s="544">
        <v>1</v>
      </c>
      <c r="N13" s="71">
        <v>9</v>
      </c>
      <c r="O13" s="93">
        <v>1</v>
      </c>
      <c r="P13" s="93">
        <v>1</v>
      </c>
      <c r="Q13" s="93">
        <v>1</v>
      </c>
      <c r="R13" s="93">
        <v>1</v>
      </c>
      <c r="S13" s="93">
        <v>1</v>
      </c>
      <c r="T13" s="93">
        <v>1</v>
      </c>
      <c r="U13" s="93">
        <v>1</v>
      </c>
      <c r="V13" s="93">
        <v>1</v>
      </c>
      <c r="W13" s="93">
        <v>1</v>
      </c>
      <c r="X13" s="93">
        <v>1</v>
      </c>
      <c r="Y13" s="93">
        <v>1</v>
      </c>
      <c r="Z13" s="93">
        <v>1</v>
      </c>
      <c r="AA13" s="93">
        <v>1</v>
      </c>
      <c r="AB13" s="93">
        <v>1</v>
      </c>
      <c r="AC13" s="93">
        <v>1</v>
      </c>
      <c r="AD13" s="93">
        <v>1</v>
      </c>
      <c r="AE13" s="93">
        <v>1</v>
      </c>
      <c r="AF13" s="93">
        <v>1</v>
      </c>
      <c r="AG13" s="93">
        <v>1</v>
      </c>
      <c r="AH13" s="93">
        <v>1</v>
      </c>
      <c r="AI13" s="93">
        <v>1</v>
      </c>
      <c r="AJ13" s="93">
        <v>1</v>
      </c>
      <c r="AK13" s="93">
        <v>1</v>
      </c>
      <c r="AL13" s="93">
        <v>1</v>
      </c>
      <c r="AM13" s="93">
        <v>1</v>
      </c>
      <c r="AN13" s="93">
        <v>1</v>
      </c>
      <c r="AO13" s="93">
        <v>1</v>
      </c>
      <c r="AP13" s="345">
        <f t="shared" si="2"/>
        <v>-5</v>
      </c>
      <c r="AQ13" s="345" t="str">
        <v>Q04</v>
      </c>
      <c r="AR13" s="561">
        <f t="shared" si="4"/>
        <v>1.9273544541999996</v>
      </c>
      <c r="AT13" s="561">
        <v>0.32735445419999998</v>
      </c>
      <c r="AU13">
        <f t="shared" si="3"/>
        <v>1.5999999999999996</v>
      </c>
      <c r="AW13" s="136">
        <v>5</v>
      </c>
      <c r="AX13" s="136" t="s">
        <v>884</v>
      </c>
      <c r="AY13" s="136" t="s">
        <v>824</v>
      </c>
      <c r="AZ13" s="136" t="s">
        <v>823</v>
      </c>
      <c r="BA13" s="136" t="s">
        <v>885</v>
      </c>
      <c r="BB13" s="136"/>
      <c r="BC13" s="136">
        <v>0</v>
      </c>
      <c r="BD13" s="136">
        <v>4</v>
      </c>
      <c r="BE13" s="136"/>
      <c r="BF13" s="559">
        <v>7</v>
      </c>
      <c r="BG13" s="559">
        <v>0</v>
      </c>
      <c r="BH13" s="559">
        <v>3</v>
      </c>
      <c r="BI13" s="559">
        <v>26</v>
      </c>
      <c r="BJ13" s="559">
        <v>4.9219410731559101</v>
      </c>
      <c r="BK13" s="92" t="str">
        <f t="shared" si="0"/>
        <v>27,4</v>
      </c>
    </row>
    <row r="14" spans="1:89" ht="11.25" customHeight="1">
      <c r="B14" s="532">
        <v>0</v>
      </c>
      <c r="C14" s="532">
        <v>5</v>
      </c>
      <c r="D14" s="533">
        <v>2</v>
      </c>
      <c r="E14" s="532">
        <v>14</v>
      </c>
      <c r="F14" s="532">
        <v>13</v>
      </c>
      <c r="G14" s="534">
        <v>10</v>
      </c>
      <c r="H14" s="532">
        <v>-65</v>
      </c>
      <c r="I14" s="541">
        <v>3329.99944555509</v>
      </c>
      <c r="J14" s="532">
        <v>-999</v>
      </c>
      <c r="K14" s="287" t="str">
        <f t="shared" si="1"/>
        <v>13,14</v>
      </c>
      <c r="L14" s="546">
        <f>IF(K15="",0,IF(D14=D13,0,MAX(L$8:L13)+1))</f>
        <v>0</v>
      </c>
      <c r="M14" s="544">
        <v>1</v>
      </c>
      <c r="N14" s="71">
        <v>10</v>
      </c>
      <c r="O14" s="93">
        <v>1</v>
      </c>
      <c r="P14" s="93">
        <v>1</v>
      </c>
      <c r="Q14" s="93">
        <v>1</v>
      </c>
      <c r="R14" s="93">
        <v>1</v>
      </c>
      <c r="S14" s="93">
        <v>1</v>
      </c>
      <c r="T14" s="93">
        <v>1</v>
      </c>
      <c r="U14" s="93">
        <v>1</v>
      </c>
      <c r="V14" s="93">
        <v>1</v>
      </c>
      <c r="W14" s="93">
        <v>1</v>
      </c>
      <c r="X14" s="93">
        <v>1</v>
      </c>
      <c r="Y14" s="93">
        <v>1</v>
      </c>
      <c r="Z14" s="93">
        <v>1</v>
      </c>
      <c r="AA14" s="93">
        <v>1</v>
      </c>
      <c r="AB14" s="93">
        <v>1</v>
      </c>
      <c r="AC14" s="93">
        <v>1</v>
      </c>
      <c r="AD14" s="93">
        <v>1</v>
      </c>
      <c r="AE14" s="93">
        <v>1</v>
      </c>
      <c r="AF14" s="93">
        <v>1</v>
      </c>
      <c r="AG14" s="93">
        <v>1</v>
      </c>
      <c r="AH14" s="93">
        <v>1</v>
      </c>
      <c r="AI14" s="93">
        <v>1</v>
      </c>
      <c r="AJ14" s="93">
        <v>1</v>
      </c>
      <c r="AK14" s="93">
        <v>1</v>
      </c>
      <c r="AL14" s="93">
        <v>1</v>
      </c>
      <c r="AM14" s="93">
        <v>1</v>
      </c>
      <c r="AN14" s="93">
        <v>1</v>
      </c>
      <c r="AO14" s="93">
        <v>1</v>
      </c>
      <c r="AP14" s="345">
        <f t="shared" si="2"/>
        <v>-6</v>
      </c>
      <c r="AQ14" s="345" t="str">
        <v>Q05</v>
      </c>
      <c r="AR14" s="561">
        <f t="shared" si="4"/>
        <v>2.1444748934999995</v>
      </c>
      <c r="AT14" s="561">
        <v>0.64447489349999998</v>
      </c>
      <c r="AU14">
        <f t="shared" si="3"/>
        <v>1.4999999999999996</v>
      </c>
      <c r="AW14" s="136">
        <v>6</v>
      </c>
      <c r="AX14" s="136" t="s">
        <v>886</v>
      </c>
      <c r="AY14" s="136" t="s">
        <v>824</v>
      </c>
      <c r="AZ14" s="136" t="s">
        <v>823</v>
      </c>
      <c r="BA14" s="136" t="s">
        <v>887</v>
      </c>
      <c r="BB14" s="136"/>
      <c r="BC14" s="136">
        <v>0</v>
      </c>
      <c r="BD14" s="136">
        <v>5</v>
      </c>
      <c r="BE14" s="136"/>
      <c r="BF14" s="559">
        <v>8</v>
      </c>
      <c r="BG14" s="559">
        <v>0</v>
      </c>
      <c r="BH14" s="559">
        <v>4</v>
      </c>
      <c r="BI14" s="559">
        <v>0</v>
      </c>
      <c r="BJ14" s="559">
        <v>4.9356417269054198</v>
      </c>
      <c r="BK14" s="92" t="str">
        <f t="shared" si="0"/>
        <v>1,5</v>
      </c>
    </row>
    <row r="15" spans="1:89" ht="11.25" customHeight="1">
      <c r="B15" s="532">
        <v>0</v>
      </c>
      <c r="C15" s="532">
        <v>6</v>
      </c>
      <c r="D15" s="533">
        <v>2</v>
      </c>
      <c r="E15" s="532">
        <v>15</v>
      </c>
      <c r="F15" s="532">
        <v>14</v>
      </c>
      <c r="G15" s="534">
        <v>10</v>
      </c>
      <c r="H15" s="532">
        <v>-65</v>
      </c>
      <c r="I15" s="541">
        <v>832.49986138877296</v>
      </c>
      <c r="J15" s="532">
        <v>-999</v>
      </c>
      <c r="K15" s="287" t="str">
        <f t="shared" si="1"/>
        <v>14,15</v>
      </c>
      <c r="L15" s="546">
        <f>IF(K16="",0,IF(D15=D14,0,MAX(L$8:L14)+1))</f>
        <v>0</v>
      </c>
      <c r="M15" s="544">
        <v>0.75</v>
      </c>
      <c r="N15" s="71">
        <v>11</v>
      </c>
      <c r="O15" s="93">
        <v>1</v>
      </c>
      <c r="P15" s="93">
        <v>1</v>
      </c>
      <c r="Q15" s="93">
        <v>1</v>
      </c>
      <c r="R15" s="93">
        <v>1</v>
      </c>
      <c r="S15" s="93">
        <v>1</v>
      </c>
      <c r="T15" s="93">
        <v>1</v>
      </c>
      <c r="U15" s="93">
        <v>1</v>
      </c>
      <c r="V15" s="93">
        <v>1</v>
      </c>
      <c r="W15" s="93">
        <v>1</v>
      </c>
      <c r="X15" s="93">
        <v>1</v>
      </c>
      <c r="Y15" s="93">
        <v>1</v>
      </c>
      <c r="Z15" s="93">
        <v>1</v>
      </c>
      <c r="AA15" s="93">
        <v>1</v>
      </c>
      <c r="AB15" s="93">
        <v>1</v>
      </c>
      <c r="AC15" s="93">
        <v>1</v>
      </c>
      <c r="AD15" s="93">
        <v>1</v>
      </c>
      <c r="AE15" s="93">
        <v>1</v>
      </c>
      <c r="AF15" s="93">
        <v>1</v>
      </c>
      <c r="AG15" s="93">
        <v>1</v>
      </c>
      <c r="AH15" s="93">
        <v>1</v>
      </c>
      <c r="AI15" s="93">
        <v>1</v>
      </c>
      <c r="AJ15" s="93">
        <v>1</v>
      </c>
      <c r="AK15" s="93">
        <v>1</v>
      </c>
      <c r="AL15" s="93">
        <v>1</v>
      </c>
      <c r="AM15" s="93">
        <v>1</v>
      </c>
      <c r="AN15" s="93">
        <v>1</v>
      </c>
      <c r="AO15" s="93">
        <v>1</v>
      </c>
      <c r="AP15" s="345">
        <f t="shared" si="2"/>
        <v>-7</v>
      </c>
      <c r="AQ15" s="345" t="str">
        <v>Q06</v>
      </c>
      <c r="AR15" s="561">
        <f t="shared" si="4"/>
        <v>1.6376450751999996</v>
      </c>
      <c r="AT15" s="561">
        <v>0.2376450752</v>
      </c>
      <c r="AU15">
        <f t="shared" si="3"/>
        <v>1.3999999999999995</v>
      </c>
      <c r="AW15" s="136">
        <v>7</v>
      </c>
      <c r="AX15" s="136" t="s">
        <v>888</v>
      </c>
      <c r="AY15" s="136" t="s">
        <v>824</v>
      </c>
      <c r="AZ15" s="136" t="s">
        <v>823</v>
      </c>
      <c r="BA15" s="136" t="s">
        <v>889</v>
      </c>
      <c r="BB15" s="136"/>
      <c r="BC15" s="136">
        <v>0</v>
      </c>
      <c r="BD15" s="136">
        <v>6</v>
      </c>
      <c r="BE15" s="136"/>
      <c r="BF15" s="559">
        <v>9</v>
      </c>
      <c r="BG15" s="559">
        <v>0</v>
      </c>
      <c r="BH15" s="559">
        <v>4</v>
      </c>
      <c r="BI15" s="559">
        <v>26</v>
      </c>
      <c r="BJ15" s="559">
        <v>4.9219410731559101</v>
      </c>
      <c r="BK15" s="92" t="str">
        <f t="shared" si="0"/>
        <v>27,5</v>
      </c>
    </row>
    <row r="16" spans="1:89" ht="11.25" customHeight="1">
      <c r="B16" s="532">
        <v>0</v>
      </c>
      <c r="C16" s="532">
        <v>7</v>
      </c>
      <c r="D16" s="533">
        <v>3</v>
      </c>
      <c r="E16" s="532">
        <v>15</v>
      </c>
      <c r="F16" s="532">
        <v>12</v>
      </c>
      <c r="G16" s="534">
        <v>10</v>
      </c>
      <c r="H16" s="532">
        <v>-65</v>
      </c>
      <c r="I16" s="533">
        <v>832.49986138877296</v>
      </c>
      <c r="J16" s="532">
        <v>-999</v>
      </c>
      <c r="K16" s="151" t="str">
        <f t="shared" si="1"/>
        <v>12,15</v>
      </c>
      <c r="L16" s="546">
        <f>IF(K17="",0,IF(D16=D15,0,MAX(L$8:L15)+1))</f>
        <v>3</v>
      </c>
      <c r="M16" s="544">
        <v>0.5</v>
      </c>
      <c r="N16" s="71">
        <v>12</v>
      </c>
      <c r="O16" s="93">
        <v>1</v>
      </c>
      <c r="P16" s="93">
        <v>1</v>
      </c>
      <c r="Q16" s="93">
        <v>1</v>
      </c>
      <c r="R16" s="93">
        <v>1</v>
      </c>
      <c r="S16" s="93">
        <v>1</v>
      </c>
      <c r="T16" s="93">
        <v>1</v>
      </c>
      <c r="U16" s="93">
        <v>1</v>
      </c>
      <c r="V16" s="93">
        <v>1</v>
      </c>
      <c r="W16" s="93">
        <v>1</v>
      </c>
      <c r="X16" s="93">
        <v>1</v>
      </c>
      <c r="Y16" s="93">
        <v>1</v>
      </c>
      <c r="Z16" s="93">
        <v>1</v>
      </c>
      <c r="AA16" s="93">
        <v>1</v>
      </c>
      <c r="AB16" s="93">
        <v>1</v>
      </c>
      <c r="AC16" s="93">
        <v>1</v>
      </c>
      <c r="AD16" s="93">
        <v>1</v>
      </c>
      <c r="AE16" s="93">
        <v>1</v>
      </c>
      <c r="AF16" s="93">
        <v>1</v>
      </c>
      <c r="AG16" s="93">
        <v>1</v>
      </c>
      <c r="AH16" s="93">
        <v>1</v>
      </c>
      <c r="AI16" s="93">
        <v>1</v>
      </c>
      <c r="AJ16" s="93">
        <v>1</v>
      </c>
      <c r="AK16" s="93">
        <v>1</v>
      </c>
      <c r="AL16" s="93">
        <v>1</v>
      </c>
      <c r="AM16" s="93">
        <v>1</v>
      </c>
      <c r="AN16" s="93"/>
      <c r="AO16" s="93">
        <v>1</v>
      </c>
      <c r="AP16" s="345">
        <f t="shared" si="2"/>
        <v>-8</v>
      </c>
      <c r="AQ16" s="345" t="str">
        <v>Q07</v>
      </c>
      <c r="AR16" s="561">
        <f t="shared" si="4"/>
        <v>1.5525251685999994</v>
      </c>
      <c r="AT16" s="561">
        <v>0.25252516860000002</v>
      </c>
      <c r="AU16">
        <f t="shared" si="3"/>
        <v>1.2999999999999994</v>
      </c>
      <c r="AW16" s="136">
        <v>8</v>
      </c>
      <c r="AX16" s="136" t="s">
        <v>890</v>
      </c>
      <c r="AY16" s="136" t="s">
        <v>824</v>
      </c>
      <c r="AZ16" s="136" t="s">
        <v>823</v>
      </c>
      <c r="BA16" s="136" t="s">
        <v>891</v>
      </c>
      <c r="BB16" s="136"/>
      <c r="BC16" s="136">
        <v>0</v>
      </c>
      <c r="BD16" s="136">
        <v>7</v>
      </c>
      <c r="BE16" s="136"/>
      <c r="BF16" s="559">
        <v>10</v>
      </c>
      <c r="BG16" s="559">
        <v>0</v>
      </c>
      <c r="BH16" s="559">
        <v>5</v>
      </c>
      <c r="BI16" s="559">
        <v>0</v>
      </c>
      <c r="BJ16" s="559">
        <v>4.9356417269054198</v>
      </c>
      <c r="BK16" s="92" t="str">
        <f t="shared" si="0"/>
        <v>1,6</v>
      </c>
    </row>
    <row r="17" spans="2:63" ht="11.25" customHeight="1">
      <c r="B17" s="532">
        <v>0</v>
      </c>
      <c r="C17" s="532">
        <v>8</v>
      </c>
      <c r="D17" s="533">
        <v>3</v>
      </c>
      <c r="E17" s="532">
        <v>14</v>
      </c>
      <c r="F17" s="532">
        <v>13</v>
      </c>
      <c r="G17" s="534">
        <v>10</v>
      </c>
      <c r="H17" s="532">
        <v>-65</v>
      </c>
      <c r="I17" s="533">
        <v>3329.99944555509</v>
      </c>
      <c r="J17" s="532">
        <v>-999</v>
      </c>
      <c r="K17" s="151" t="str">
        <f t="shared" si="1"/>
        <v>13,14</v>
      </c>
      <c r="L17" s="546">
        <f>IF(K18="",0,IF(D17=D16,0,MAX(L$8:L16)+1))</f>
        <v>0</v>
      </c>
      <c r="M17" s="544">
        <v>0.373499999999999</v>
      </c>
      <c r="N17" s="71">
        <v>13</v>
      </c>
      <c r="O17" s="93">
        <v>1</v>
      </c>
      <c r="P17" s="93">
        <v>1</v>
      </c>
      <c r="Q17" s="93">
        <v>1</v>
      </c>
      <c r="R17" s="93">
        <v>1</v>
      </c>
      <c r="S17" s="93">
        <v>1</v>
      </c>
      <c r="T17" s="93">
        <v>1</v>
      </c>
      <c r="U17" s="93">
        <v>1</v>
      </c>
      <c r="V17" s="93">
        <v>1</v>
      </c>
      <c r="W17" s="93">
        <v>1</v>
      </c>
      <c r="X17" s="93">
        <v>1</v>
      </c>
      <c r="Y17" s="93">
        <v>1</v>
      </c>
      <c r="Z17" s="93">
        <v>1</v>
      </c>
      <c r="AA17" s="93">
        <v>1</v>
      </c>
      <c r="AB17" s="93">
        <v>1</v>
      </c>
      <c r="AC17" s="93">
        <v>1</v>
      </c>
      <c r="AD17" s="93">
        <v>1</v>
      </c>
      <c r="AE17" s="93">
        <v>1</v>
      </c>
      <c r="AF17" s="93">
        <v>1</v>
      </c>
      <c r="AG17" s="93">
        <v>1</v>
      </c>
      <c r="AH17" s="93">
        <v>1</v>
      </c>
      <c r="AI17" s="93">
        <v>1</v>
      </c>
      <c r="AJ17" s="93">
        <v>1</v>
      </c>
      <c r="AK17" s="93">
        <v>1</v>
      </c>
      <c r="AL17" s="93">
        <v>1</v>
      </c>
      <c r="AM17" s="93">
        <v>1</v>
      </c>
      <c r="AN17" s="93">
        <v>1</v>
      </c>
      <c r="AO17" s="93">
        <v>1</v>
      </c>
      <c r="AP17" s="345">
        <f t="shared" si="2"/>
        <v>-9</v>
      </c>
      <c r="AQ17" s="345" t="str">
        <v>Q08</v>
      </c>
      <c r="AR17" s="561">
        <f t="shared" si="4"/>
        <v>1.6737676789999993</v>
      </c>
      <c r="AT17" s="561">
        <v>0.473767679</v>
      </c>
      <c r="AU17">
        <f t="shared" si="3"/>
        <v>1.1999999999999993</v>
      </c>
      <c r="AW17" s="136">
        <v>9</v>
      </c>
      <c r="AX17" s="136" t="s">
        <v>892</v>
      </c>
      <c r="AY17" s="136" t="s">
        <v>824</v>
      </c>
      <c r="AZ17" s="136" t="s">
        <v>823</v>
      </c>
      <c r="BA17" s="136" t="s">
        <v>893</v>
      </c>
      <c r="BB17" s="136"/>
      <c r="BC17" s="136">
        <v>0</v>
      </c>
      <c r="BD17" s="136">
        <v>8</v>
      </c>
      <c r="BE17" s="136"/>
      <c r="BF17" s="559">
        <v>11</v>
      </c>
      <c r="BG17" s="559">
        <v>0</v>
      </c>
      <c r="BH17" s="559">
        <v>5</v>
      </c>
      <c r="BI17" s="559">
        <v>26</v>
      </c>
      <c r="BJ17" s="559">
        <v>4.9219410731559101</v>
      </c>
      <c r="BK17" s="92" t="str">
        <f t="shared" si="0"/>
        <v>27,6</v>
      </c>
    </row>
    <row r="18" spans="2:63" ht="11.25" customHeight="1">
      <c r="B18" s="532">
        <v>0</v>
      </c>
      <c r="C18" s="532">
        <v>9</v>
      </c>
      <c r="D18" s="533">
        <v>3</v>
      </c>
      <c r="E18" s="532">
        <v>15</v>
      </c>
      <c r="F18" s="532">
        <v>14</v>
      </c>
      <c r="G18" s="534">
        <v>10</v>
      </c>
      <c r="H18" s="532">
        <v>-65</v>
      </c>
      <c r="I18" s="533">
        <v>832.49986138877296</v>
      </c>
      <c r="J18" s="532">
        <v>-999</v>
      </c>
      <c r="K18" s="151" t="str">
        <f t="shared" si="1"/>
        <v>14,15</v>
      </c>
      <c r="L18" s="546">
        <f>IF(K19="",0,IF(D18=D17,0,MAX(L$8:L17)+1))</f>
        <v>0</v>
      </c>
      <c r="M18" s="544">
        <v>0.25</v>
      </c>
      <c r="N18" s="71">
        <v>14</v>
      </c>
      <c r="O18" s="93">
        <v>1</v>
      </c>
      <c r="P18" s="93">
        <v>1</v>
      </c>
      <c r="Q18" s="93">
        <v>1</v>
      </c>
      <c r="R18" s="93">
        <v>1</v>
      </c>
      <c r="S18" s="93">
        <v>1</v>
      </c>
      <c r="T18" s="93">
        <v>1</v>
      </c>
      <c r="U18" s="93">
        <v>1</v>
      </c>
      <c r="V18" s="93">
        <v>1</v>
      </c>
      <c r="W18" s="93">
        <v>1</v>
      </c>
      <c r="X18" s="93">
        <v>1</v>
      </c>
      <c r="Y18" s="93">
        <v>1</v>
      </c>
      <c r="Z18" s="93">
        <v>1</v>
      </c>
      <c r="AA18" s="93">
        <v>1</v>
      </c>
      <c r="AB18" s="93">
        <v>1</v>
      </c>
      <c r="AC18" s="93">
        <v>1</v>
      </c>
      <c r="AD18" s="93">
        <v>1</v>
      </c>
      <c r="AE18" s="93">
        <v>1</v>
      </c>
      <c r="AF18" s="93">
        <v>1</v>
      </c>
      <c r="AG18" s="93">
        <v>1</v>
      </c>
      <c r="AH18" s="93">
        <v>1</v>
      </c>
      <c r="AI18" s="93">
        <v>1</v>
      </c>
      <c r="AJ18" s="93">
        <v>1</v>
      </c>
      <c r="AK18" s="93">
        <v>1</v>
      </c>
      <c r="AL18" s="93">
        <v>1</v>
      </c>
      <c r="AM18" s="93">
        <v>1</v>
      </c>
      <c r="AN18" s="93">
        <v>1</v>
      </c>
      <c r="AO18" s="93">
        <v>1</v>
      </c>
      <c r="AP18" s="345">
        <f t="shared" si="2"/>
        <v>-10</v>
      </c>
      <c r="AQ18" s="345" t="str">
        <v>Q09</v>
      </c>
      <c r="AR18" s="561">
        <f t="shared" si="4"/>
        <v>1.2628162668999992</v>
      </c>
      <c r="AT18" s="561">
        <v>0.16281626690000001</v>
      </c>
      <c r="AU18">
        <f t="shared" si="3"/>
        <v>1.0999999999999992</v>
      </c>
      <c r="AW18" s="136">
        <v>10</v>
      </c>
      <c r="AX18" s="136" t="s">
        <v>894</v>
      </c>
      <c r="AY18" s="136" t="s">
        <v>824</v>
      </c>
      <c r="AZ18" s="136" t="s">
        <v>823</v>
      </c>
      <c r="BA18" s="136" t="s">
        <v>895</v>
      </c>
      <c r="BB18" s="136"/>
      <c r="BC18" s="136">
        <v>0</v>
      </c>
      <c r="BD18" s="136">
        <v>9</v>
      </c>
      <c r="BE18" s="136"/>
      <c r="BF18" s="559">
        <v>12</v>
      </c>
      <c r="BG18" s="559">
        <v>0</v>
      </c>
      <c r="BH18" s="559">
        <v>6</v>
      </c>
      <c r="BI18" s="559">
        <v>0</v>
      </c>
      <c r="BJ18" s="559">
        <v>4.9356417269054198</v>
      </c>
      <c r="BK18" s="92" t="str">
        <f t="shared" si="0"/>
        <v>1,7</v>
      </c>
    </row>
    <row r="19" spans="2:63" ht="11.25" customHeight="1">
      <c r="B19" s="532">
        <v>0</v>
      </c>
      <c r="C19" s="532">
        <v>10</v>
      </c>
      <c r="D19" s="533">
        <v>4</v>
      </c>
      <c r="E19" s="532">
        <v>15</v>
      </c>
      <c r="F19" s="532">
        <v>12</v>
      </c>
      <c r="G19" s="534">
        <v>10</v>
      </c>
      <c r="H19" s="532">
        <v>-65</v>
      </c>
      <c r="I19" s="541">
        <v>832.49986138877296</v>
      </c>
      <c r="J19" s="532">
        <v>-999</v>
      </c>
      <c r="K19" s="287" t="str">
        <f t="shared" si="1"/>
        <v>12,15</v>
      </c>
      <c r="L19" s="546">
        <f>IF(K20="",0,IF(D19=D18,0,MAX(L$8:L18)+1))</f>
        <v>4</v>
      </c>
      <c r="M19" s="544">
        <v>0.16650000000000001</v>
      </c>
      <c r="N19" s="71">
        <v>15</v>
      </c>
      <c r="O19" s="93">
        <v>1</v>
      </c>
      <c r="P19" s="93">
        <v>1</v>
      </c>
      <c r="Q19" s="93">
        <v>1</v>
      </c>
      <c r="R19" s="93">
        <v>1</v>
      </c>
      <c r="S19" s="93">
        <v>1</v>
      </c>
      <c r="T19" s="93">
        <v>1</v>
      </c>
      <c r="U19" s="93">
        <v>1</v>
      </c>
      <c r="V19" s="93">
        <v>1</v>
      </c>
      <c r="W19" s="93">
        <v>1</v>
      </c>
      <c r="X19" s="93">
        <v>1</v>
      </c>
      <c r="Y19" s="93">
        <v>1</v>
      </c>
      <c r="Z19" s="93">
        <v>1</v>
      </c>
      <c r="AA19" s="93">
        <v>1</v>
      </c>
      <c r="AB19" s="93">
        <v>1</v>
      </c>
      <c r="AC19" s="93">
        <v>1</v>
      </c>
      <c r="AD19" s="93">
        <v>1</v>
      </c>
      <c r="AE19" s="93">
        <v>1</v>
      </c>
      <c r="AF19" s="93">
        <v>1</v>
      </c>
      <c r="AG19" s="93">
        <v>1</v>
      </c>
      <c r="AH19" s="93">
        <v>1</v>
      </c>
      <c r="AI19" s="93">
        <v>1</v>
      </c>
      <c r="AJ19" s="93">
        <v>1</v>
      </c>
      <c r="AK19" s="93">
        <v>1</v>
      </c>
      <c r="AL19" s="93">
        <v>1</v>
      </c>
      <c r="AM19" s="93">
        <v>1</v>
      </c>
      <c r="AN19" s="93">
        <v>1</v>
      </c>
      <c r="AO19" s="93">
        <v>1</v>
      </c>
      <c r="AP19" s="345">
        <f t="shared" si="2"/>
        <v>-11</v>
      </c>
      <c r="AQ19" s="345" t="str">
        <v>Q10</v>
      </c>
      <c r="AR19" s="561">
        <f t="shared" si="4"/>
        <v>1.1861129348999992</v>
      </c>
      <c r="AT19" s="561">
        <v>0.1861129349</v>
      </c>
      <c r="AU19">
        <f t="shared" si="3"/>
        <v>0.99999999999999922</v>
      </c>
      <c r="AW19" s="136">
        <v>11</v>
      </c>
      <c r="AX19" s="136" t="s">
        <v>896</v>
      </c>
      <c r="AY19" s="136" t="s">
        <v>824</v>
      </c>
      <c r="AZ19" s="136" t="s">
        <v>823</v>
      </c>
      <c r="BA19" s="136" t="s">
        <v>897</v>
      </c>
      <c r="BB19" s="136"/>
      <c r="BC19" s="136">
        <v>0</v>
      </c>
      <c r="BD19" s="136">
        <v>10</v>
      </c>
      <c r="BE19" s="136"/>
      <c r="BF19" s="559">
        <v>13</v>
      </c>
      <c r="BG19" s="559">
        <v>0</v>
      </c>
      <c r="BH19" s="559">
        <v>6</v>
      </c>
      <c r="BI19" s="559">
        <v>26</v>
      </c>
      <c r="BJ19" s="559">
        <v>4.9219410731559101</v>
      </c>
      <c r="BK19" s="92" t="str">
        <f t="shared" si="0"/>
        <v>27,7</v>
      </c>
    </row>
    <row r="20" spans="2:63" ht="11.25" customHeight="1">
      <c r="B20" s="532">
        <v>0</v>
      </c>
      <c r="C20" s="532">
        <v>11</v>
      </c>
      <c r="D20" s="533">
        <v>4</v>
      </c>
      <c r="E20" s="532">
        <v>14</v>
      </c>
      <c r="F20" s="532">
        <v>13</v>
      </c>
      <c r="G20" s="534">
        <v>10</v>
      </c>
      <c r="H20" s="532">
        <v>-65</v>
      </c>
      <c r="I20" s="541">
        <v>3329.99944555509</v>
      </c>
      <c r="J20" s="532">
        <v>-999</v>
      </c>
      <c r="K20" s="287" t="str">
        <f t="shared" si="1"/>
        <v>13,14</v>
      </c>
      <c r="L20" s="546">
        <f>IF(K21="",0,IF(D20=D19,0,MAX(L$8:L19)+1))</f>
        <v>0</v>
      </c>
      <c r="M20" s="544"/>
      <c r="N20" s="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  <c r="AA20" s="171"/>
      <c r="AB20" s="171"/>
      <c r="AC20" s="171"/>
      <c r="AD20" s="171"/>
      <c r="AE20" s="171"/>
      <c r="AF20" s="171"/>
      <c r="AG20" s="171"/>
      <c r="AH20" s="171"/>
      <c r="AI20" s="171"/>
      <c r="AJ20" s="171"/>
      <c r="AK20" s="171"/>
      <c r="AL20" s="171"/>
      <c r="AM20" s="171"/>
      <c r="AN20" s="171"/>
      <c r="AO20" s="171"/>
      <c r="AP20" s="345">
        <f t="shared" si="2"/>
        <v>-12</v>
      </c>
      <c r="AQ20" s="345" t="str">
        <v>Q11</v>
      </c>
      <c r="AR20" s="561">
        <f t="shared" si="4"/>
        <v>1.2222590110999993</v>
      </c>
      <c r="AT20" s="561">
        <v>0.32225901109999999</v>
      </c>
      <c r="AU20">
        <f t="shared" si="3"/>
        <v>0.89999999999999925</v>
      </c>
      <c r="AW20" s="136">
        <v>12</v>
      </c>
      <c r="AX20" s="136" t="s">
        <v>898</v>
      </c>
      <c r="AY20" s="136" t="s">
        <v>824</v>
      </c>
      <c r="AZ20" s="136" t="s">
        <v>823</v>
      </c>
      <c r="BA20" s="136" t="s">
        <v>899</v>
      </c>
      <c r="BB20" s="136"/>
      <c r="BC20" s="136">
        <v>0</v>
      </c>
      <c r="BD20" s="136">
        <v>11</v>
      </c>
      <c r="BE20" s="136"/>
      <c r="BF20" s="559">
        <v>14</v>
      </c>
      <c r="BG20" s="559">
        <v>0</v>
      </c>
      <c r="BH20" s="559">
        <v>7</v>
      </c>
      <c r="BI20" s="559">
        <v>0</v>
      </c>
      <c r="BJ20" s="559">
        <v>4.9356417269054198</v>
      </c>
      <c r="BK20" s="92" t="str">
        <f t="shared" si="0"/>
        <v>1,8</v>
      </c>
    </row>
    <row r="21" spans="2:63" ht="11.25" customHeight="1">
      <c r="B21" s="532">
        <v>0</v>
      </c>
      <c r="C21" s="532">
        <v>12</v>
      </c>
      <c r="D21" s="533">
        <v>4</v>
      </c>
      <c r="E21" s="532">
        <v>15</v>
      </c>
      <c r="F21" s="532">
        <v>14</v>
      </c>
      <c r="G21" s="534">
        <v>10</v>
      </c>
      <c r="H21" s="532">
        <v>-65</v>
      </c>
      <c r="I21" s="541">
        <v>832.49986138877296</v>
      </c>
      <c r="J21" s="532">
        <v>-999</v>
      </c>
      <c r="K21" s="287" t="str">
        <f t="shared" si="1"/>
        <v>14,15</v>
      </c>
      <c r="L21" s="546">
        <f>IF(K22="",0,IF(D21=D20,0,MAX(L$8:L20)+1))</f>
        <v>0</v>
      </c>
      <c r="M21" s="544"/>
      <c r="N21" s="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  <c r="AA21" s="171"/>
      <c r="AB21" s="171"/>
      <c r="AC21" s="171"/>
      <c r="AD21" s="171"/>
      <c r="AE21" s="171"/>
      <c r="AF21" s="171"/>
      <c r="AG21" s="171"/>
      <c r="AH21" s="171"/>
      <c r="AI21" s="171"/>
      <c r="AJ21" s="171"/>
      <c r="AK21" s="171"/>
      <c r="AL21" s="171"/>
      <c r="AM21" s="171"/>
      <c r="AN21" s="171"/>
      <c r="AO21" s="171"/>
      <c r="AP21" s="345">
        <f t="shared" si="2"/>
        <v>-13</v>
      </c>
      <c r="AQ21" s="345" t="str">
        <v>Q12</v>
      </c>
      <c r="AR21" s="561">
        <f t="shared" si="4"/>
        <v>0.89640383599999929</v>
      </c>
      <c r="AT21" s="561">
        <v>9.6403836000000007E-2</v>
      </c>
      <c r="AU21">
        <f t="shared" si="3"/>
        <v>0.79999999999999927</v>
      </c>
      <c r="AW21" s="136">
        <v>13</v>
      </c>
      <c r="AX21" s="136" t="s">
        <v>816</v>
      </c>
      <c r="AY21" s="136" t="s">
        <v>824</v>
      </c>
      <c r="AZ21" s="136" t="s">
        <v>823</v>
      </c>
      <c r="BA21" s="136" t="s">
        <v>900</v>
      </c>
      <c r="BB21" s="136"/>
      <c r="BC21" s="136">
        <v>0</v>
      </c>
      <c r="BD21" s="136">
        <v>12</v>
      </c>
      <c r="BE21" s="136"/>
      <c r="BF21" s="559">
        <v>15</v>
      </c>
      <c r="BG21" s="559">
        <v>0</v>
      </c>
      <c r="BH21" s="559">
        <v>7</v>
      </c>
      <c r="BI21" s="559">
        <v>26</v>
      </c>
      <c r="BJ21" s="559">
        <v>4.9219410731559101</v>
      </c>
      <c r="BK21" s="92" t="str">
        <f t="shared" si="0"/>
        <v>27,8</v>
      </c>
    </row>
    <row r="22" spans="2:63" ht="11.25" customHeight="1">
      <c r="B22" s="532">
        <v>0</v>
      </c>
      <c r="C22" s="532">
        <v>13</v>
      </c>
      <c r="D22" s="533">
        <v>5</v>
      </c>
      <c r="E22" s="532">
        <v>15</v>
      </c>
      <c r="F22" s="532">
        <v>12</v>
      </c>
      <c r="G22" s="534">
        <v>10</v>
      </c>
      <c r="H22" s="532">
        <v>-65</v>
      </c>
      <c r="I22" s="533">
        <v>832.49986138877296</v>
      </c>
      <c r="J22" s="532">
        <v>-999</v>
      </c>
      <c r="K22" s="151" t="str">
        <f t="shared" si="1"/>
        <v>12,15</v>
      </c>
      <c r="L22" s="546">
        <f>IF(K23="",0,IF(D22=D21,0,MAX(L$8:L21)+1))</f>
        <v>5</v>
      </c>
      <c r="M22" s="544"/>
      <c r="N22" s="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  <c r="AA22" s="171"/>
      <c r="AB22" s="171"/>
      <c r="AC22" s="171"/>
      <c r="AD22" s="171"/>
      <c r="AE22" s="171"/>
      <c r="AF22" s="171"/>
      <c r="AG22" s="171"/>
      <c r="AH22" s="171"/>
      <c r="AI22" s="171"/>
      <c r="AJ22" s="171"/>
      <c r="AK22" s="171"/>
      <c r="AL22" s="171"/>
      <c r="AM22" s="171"/>
      <c r="AN22" s="171"/>
      <c r="AO22" s="171"/>
      <c r="AP22" s="345">
        <f t="shared" si="2"/>
        <v>-14</v>
      </c>
      <c r="AQ22" s="345" t="str">
        <v>Q13</v>
      </c>
      <c r="AR22" s="561">
        <f t="shared" si="4"/>
        <v>0.82381341429999932</v>
      </c>
      <c r="AT22" s="561">
        <v>0.12381341429999999</v>
      </c>
      <c r="AU22">
        <f t="shared" si="3"/>
        <v>0.69999999999999929</v>
      </c>
      <c r="AW22" s="136">
        <v>14</v>
      </c>
      <c r="AX22" s="136" t="s">
        <v>901</v>
      </c>
      <c r="AY22" s="136" t="s">
        <v>824</v>
      </c>
      <c r="AZ22" s="136" t="s">
        <v>823</v>
      </c>
      <c r="BA22" s="136" t="s">
        <v>902</v>
      </c>
      <c r="BB22" s="136"/>
      <c r="BC22" s="136">
        <v>0</v>
      </c>
      <c r="BD22" s="136">
        <v>13</v>
      </c>
      <c r="BE22" s="136"/>
      <c r="BF22" s="559">
        <v>16</v>
      </c>
      <c r="BG22" s="559">
        <v>0</v>
      </c>
      <c r="BH22" s="559">
        <v>8</v>
      </c>
      <c r="BI22" s="559">
        <v>0</v>
      </c>
      <c r="BJ22" s="559">
        <v>4.9356417269054198</v>
      </c>
      <c r="BK22" s="92" t="str">
        <f t="shared" si="0"/>
        <v>1,9</v>
      </c>
    </row>
    <row r="23" spans="2:63" ht="11.25" customHeight="1">
      <c r="B23" s="532">
        <v>0</v>
      </c>
      <c r="C23" s="532">
        <v>14</v>
      </c>
      <c r="D23" s="533">
        <v>5</v>
      </c>
      <c r="E23" s="532">
        <v>14</v>
      </c>
      <c r="F23" s="532">
        <v>13</v>
      </c>
      <c r="G23" s="534">
        <v>10</v>
      </c>
      <c r="H23" s="532">
        <v>-65</v>
      </c>
      <c r="I23" s="533">
        <v>3329.99944555509</v>
      </c>
      <c r="J23" s="532">
        <v>-999</v>
      </c>
      <c r="K23" s="151" t="str">
        <f t="shared" si="1"/>
        <v>13,14</v>
      </c>
      <c r="L23" s="546">
        <f>IF(K24="",0,IF(D23=D22,0,MAX(L$8:L22)+1))</f>
        <v>0</v>
      </c>
      <c r="M23" s="544"/>
      <c r="N23" s="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  <c r="AA23" s="171"/>
      <c r="AB23" s="171"/>
      <c r="AC23" s="171"/>
      <c r="AD23" s="171"/>
      <c r="AE23" s="171"/>
      <c r="AF23" s="171"/>
      <c r="AG23" s="171"/>
      <c r="AH23" s="171"/>
      <c r="AI23" s="171"/>
      <c r="AJ23" s="171"/>
      <c r="AK23" s="171"/>
      <c r="AL23" s="171"/>
      <c r="AM23" s="171"/>
      <c r="AN23" s="171"/>
      <c r="AO23" s="171"/>
      <c r="AP23" s="345">
        <f t="shared" si="2"/>
        <v>-15</v>
      </c>
      <c r="AQ23" s="345" t="str">
        <v>Q14</v>
      </c>
      <c r="AR23" s="561">
        <f t="shared" si="4"/>
        <v>0.78013636409999931</v>
      </c>
      <c r="AT23" s="561">
        <v>0.1801363641</v>
      </c>
      <c r="AU23">
        <f t="shared" si="3"/>
        <v>0.59999999999999931</v>
      </c>
      <c r="AW23" s="136">
        <v>15</v>
      </c>
      <c r="AX23" s="136" t="s">
        <v>903</v>
      </c>
      <c r="AY23" s="136" t="s">
        <v>824</v>
      </c>
      <c r="AZ23" s="136" t="s">
        <v>823</v>
      </c>
      <c r="BA23" s="136" t="s">
        <v>904</v>
      </c>
      <c r="BB23" s="136"/>
      <c r="BC23" s="136">
        <v>0</v>
      </c>
      <c r="BD23" s="136">
        <v>14</v>
      </c>
      <c r="BE23" s="136"/>
      <c r="BF23" s="559">
        <v>17</v>
      </c>
      <c r="BG23" s="559">
        <v>0</v>
      </c>
      <c r="BH23" s="559">
        <v>8</v>
      </c>
      <c r="BI23" s="559">
        <v>26</v>
      </c>
      <c r="BJ23" s="559">
        <v>4.9219410731559101</v>
      </c>
      <c r="BK23" s="92" t="str">
        <f t="shared" si="0"/>
        <v>27,9</v>
      </c>
    </row>
    <row r="24" spans="2:63" ht="11.25" customHeight="1">
      <c r="B24" s="532">
        <v>0</v>
      </c>
      <c r="C24" s="532">
        <v>15</v>
      </c>
      <c r="D24" s="533">
        <v>5</v>
      </c>
      <c r="E24" s="532">
        <v>15</v>
      </c>
      <c r="F24" s="532">
        <v>14</v>
      </c>
      <c r="G24" s="534">
        <v>10</v>
      </c>
      <c r="H24" s="532">
        <v>-65</v>
      </c>
      <c r="I24" s="533">
        <v>832.49986138877296</v>
      </c>
      <c r="J24" s="532">
        <v>-999</v>
      </c>
      <c r="K24" s="151" t="str">
        <f t="shared" si="1"/>
        <v>14,15</v>
      </c>
      <c r="L24" s="546">
        <f>IF(K25="",0,IF(D24=D23,0,MAX(L$8:L23)+1))</f>
        <v>0</v>
      </c>
      <c r="M24" s="544"/>
      <c r="N24" s="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  <c r="AA24" s="171"/>
      <c r="AB24" s="171"/>
      <c r="AC24" s="171"/>
      <c r="AD24" s="171"/>
      <c r="AE24" s="171"/>
      <c r="AF24" s="171"/>
      <c r="AG24" s="171"/>
      <c r="AH24" s="171"/>
      <c r="AI24" s="171"/>
      <c r="AJ24" s="171"/>
      <c r="AK24" s="171"/>
      <c r="AL24" s="171"/>
      <c r="AM24" s="171"/>
      <c r="AN24" s="171"/>
      <c r="AO24" s="171"/>
      <c r="AP24" s="345">
        <f t="shared" si="2"/>
        <v>-16</v>
      </c>
      <c r="AQ24" s="345" t="str">
        <v>Q15</v>
      </c>
      <c r="AR24" s="561">
        <f t="shared" si="4"/>
        <v>0.53410397742999938</v>
      </c>
      <c r="AT24" s="561">
        <v>3.4103977430000001E-2</v>
      </c>
      <c r="AU24">
        <f t="shared" si="3"/>
        <v>0.49999999999999933</v>
      </c>
      <c r="AW24" s="136">
        <v>16</v>
      </c>
      <c r="AX24" s="136" t="s">
        <v>905</v>
      </c>
      <c r="AY24" s="136" t="s">
        <v>824</v>
      </c>
      <c r="AZ24" s="136" t="s">
        <v>823</v>
      </c>
      <c r="BA24" s="136" t="s">
        <v>906</v>
      </c>
      <c r="BB24" s="136"/>
      <c r="BC24" s="136">
        <v>0</v>
      </c>
      <c r="BD24" s="136">
        <v>15</v>
      </c>
      <c r="BE24" s="136"/>
      <c r="BF24" s="559">
        <v>18</v>
      </c>
      <c r="BG24" s="559">
        <v>0</v>
      </c>
      <c r="BH24" s="559">
        <v>9</v>
      </c>
      <c r="BI24" s="559">
        <v>0</v>
      </c>
      <c r="BJ24" s="559">
        <v>4.9356417269054198</v>
      </c>
      <c r="BK24" s="92" t="str">
        <f t="shared" si="0"/>
        <v>1,10</v>
      </c>
    </row>
    <row r="25" spans="2:63" ht="11.25" customHeight="1">
      <c r="B25" s="532">
        <v>0</v>
      </c>
      <c r="C25" s="532">
        <v>16</v>
      </c>
      <c r="D25" s="533">
        <v>6</v>
      </c>
      <c r="E25" s="532">
        <v>15</v>
      </c>
      <c r="F25" s="532">
        <v>12</v>
      </c>
      <c r="G25" s="534">
        <v>10</v>
      </c>
      <c r="H25" s="532">
        <v>-65</v>
      </c>
      <c r="I25" s="541">
        <v>832.49986138877296</v>
      </c>
      <c r="J25" s="532">
        <v>-999</v>
      </c>
      <c r="K25" s="287" t="str">
        <f t="shared" si="1"/>
        <v>12,15</v>
      </c>
      <c r="L25" s="546">
        <f>IF(K26="",0,IF(D25=D24,0,MAX(L$8:L24)+1))</f>
        <v>6</v>
      </c>
      <c r="M25" s="544"/>
      <c r="N25" s="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  <c r="Z25" s="171"/>
      <c r="AA25" s="171"/>
      <c r="AB25" s="171"/>
      <c r="AC25" s="171"/>
      <c r="AD25" s="171"/>
      <c r="AE25" s="171"/>
      <c r="AF25" s="171"/>
      <c r="AG25" s="171"/>
      <c r="AH25" s="171"/>
      <c r="AI25" s="171"/>
      <c r="AJ25" s="171"/>
      <c r="AK25" s="171"/>
      <c r="AL25" s="171"/>
      <c r="AM25" s="171"/>
      <c r="AN25" s="171"/>
      <c r="AO25" s="171"/>
      <c r="AP25" s="345">
        <f t="shared" si="2"/>
        <v>-17</v>
      </c>
      <c r="AQ25" s="345" t="str">
        <v>Q16</v>
      </c>
      <c r="AR25" s="561">
        <f t="shared" si="4"/>
        <v>0.46453728996999932</v>
      </c>
      <c r="AT25" s="561">
        <v>6.4537289969999995E-2</v>
      </c>
      <c r="AU25">
        <f t="shared" si="3"/>
        <v>0.39999999999999936</v>
      </c>
      <c r="AW25" s="136">
        <v>17</v>
      </c>
      <c r="AX25" s="136" t="s">
        <v>907</v>
      </c>
      <c r="AY25" s="136" t="s">
        <v>824</v>
      </c>
      <c r="AZ25" s="136" t="s">
        <v>823</v>
      </c>
      <c r="BA25" s="136" t="s">
        <v>908</v>
      </c>
      <c r="BB25" s="136"/>
      <c r="BC25" s="136">
        <v>0</v>
      </c>
      <c r="BD25" s="136">
        <v>16</v>
      </c>
      <c r="BE25" s="136"/>
      <c r="BF25" s="559">
        <v>19</v>
      </c>
      <c r="BG25" s="559">
        <v>0</v>
      </c>
      <c r="BH25" s="559">
        <v>9</v>
      </c>
      <c r="BI25" s="559">
        <v>26</v>
      </c>
      <c r="BJ25" s="559">
        <v>4.9219410731559101</v>
      </c>
      <c r="BK25" s="92" t="str">
        <f t="shared" si="0"/>
        <v>27,10</v>
      </c>
    </row>
    <row r="26" spans="2:63" ht="11.25" customHeight="1">
      <c r="B26" s="532">
        <v>0</v>
      </c>
      <c r="C26" s="532">
        <v>17</v>
      </c>
      <c r="D26" s="533">
        <v>6</v>
      </c>
      <c r="E26" s="532">
        <v>14</v>
      </c>
      <c r="F26" s="532">
        <v>13</v>
      </c>
      <c r="G26" s="534">
        <v>10</v>
      </c>
      <c r="H26" s="532">
        <v>-65</v>
      </c>
      <c r="I26" s="541">
        <v>3329.99944555509</v>
      </c>
      <c r="J26" s="532">
        <v>-999</v>
      </c>
      <c r="K26" s="287" t="str">
        <f t="shared" si="1"/>
        <v>13,14</v>
      </c>
      <c r="L26" s="546">
        <f>IF(K27="",0,IF(D26=D25,0,MAX(L$8:L25)+1))</f>
        <v>0</v>
      </c>
      <c r="M26" s="544"/>
      <c r="N26" s="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  <c r="AA26" s="171"/>
      <c r="AB26" s="171"/>
      <c r="AC26" s="171"/>
      <c r="AD26" s="171"/>
      <c r="AE26" s="171"/>
      <c r="AF26" s="171"/>
      <c r="AG26" s="171"/>
      <c r="AH26" s="171"/>
      <c r="AI26" s="171"/>
      <c r="AJ26" s="171"/>
      <c r="AK26" s="171"/>
      <c r="AL26" s="171"/>
      <c r="AM26" s="171"/>
      <c r="AN26" s="171"/>
      <c r="AO26" s="171"/>
      <c r="AP26" s="345">
        <f t="shared" si="2"/>
        <v>-18</v>
      </c>
      <c r="AQ26" s="345" t="str">
        <v>Q17</v>
      </c>
      <c r="AR26" s="561">
        <f t="shared" si="4"/>
        <v>0.34490831313999937</v>
      </c>
      <c r="AT26" s="561">
        <v>4.4908313140000003E-2</v>
      </c>
      <c r="AU26">
        <f t="shared" si="3"/>
        <v>0.29999999999999938</v>
      </c>
      <c r="AW26" s="136">
        <v>18</v>
      </c>
      <c r="AX26" s="136" t="s">
        <v>909</v>
      </c>
      <c r="AY26" s="136" t="s">
        <v>824</v>
      </c>
      <c r="AZ26" s="136" t="s">
        <v>823</v>
      </c>
      <c r="BA26" s="136" t="s">
        <v>910</v>
      </c>
      <c r="BB26" s="136"/>
      <c r="BC26" s="136">
        <v>0</v>
      </c>
      <c r="BD26" s="136">
        <v>17</v>
      </c>
      <c r="BE26" s="136"/>
      <c r="BF26" s="559">
        <v>20</v>
      </c>
      <c r="BG26" s="559">
        <v>0</v>
      </c>
      <c r="BH26" s="559">
        <v>10</v>
      </c>
      <c r="BI26" s="559">
        <v>0</v>
      </c>
      <c r="BJ26" s="559">
        <v>4.9356417269054198</v>
      </c>
      <c r="BK26" s="92" t="str">
        <f t="shared" si="0"/>
        <v>1,11</v>
      </c>
    </row>
    <row r="27" spans="2:63" ht="11.25" customHeight="1">
      <c r="B27" s="532">
        <v>0</v>
      </c>
      <c r="C27" s="532">
        <v>18</v>
      </c>
      <c r="D27" s="533">
        <v>6</v>
      </c>
      <c r="E27" s="532">
        <v>15</v>
      </c>
      <c r="F27" s="532">
        <v>14</v>
      </c>
      <c r="G27" s="534">
        <v>10</v>
      </c>
      <c r="H27" s="532">
        <v>-65</v>
      </c>
      <c r="I27" s="541">
        <v>832.49986138877296</v>
      </c>
      <c r="J27" s="532">
        <v>-999</v>
      </c>
      <c r="K27" s="287" t="str">
        <f t="shared" si="1"/>
        <v>14,15</v>
      </c>
      <c r="L27" s="546">
        <f>IF(K28="",0,IF(D27=D26,0,MAX(L$8:L26)+1))</f>
        <v>0</v>
      </c>
      <c r="M27" s="148">
        <v>0</v>
      </c>
      <c r="N27" s="148"/>
      <c r="O27" s="11"/>
      <c r="P27" s="11"/>
      <c r="Q27" s="11"/>
      <c r="R27" s="11"/>
      <c r="S27" s="11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345">
        <f t="shared" si="2"/>
        <v>-19</v>
      </c>
      <c r="AQ27" s="345" t="str">
        <v>Q18</v>
      </c>
      <c r="AR27" s="561">
        <f t="shared" si="4"/>
        <v>0.17482744067999936</v>
      </c>
      <c r="AT27" s="561">
        <v>-2.5172559319999999E-2</v>
      </c>
      <c r="AU27">
        <f t="shared" si="3"/>
        <v>0.19999999999999937</v>
      </c>
      <c r="AW27" s="136">
        <v>19</v>
      </c>
      <c r="AX27" s="136" t="s">
        <v>911</v>
      </c>
      <c r="AY27" s="136" t="s">
        <v>824</v>
      </c>
      <c r="AZ27" s="136" t="s">
        <v>823</v>
      </c>
      <c r="BA27" s="136" t="s">
        <v>912</v>
      </c>
      <c r="BB27" s="136"/>
      <c r="BC27" s="136">
        <v>0</v>
      </c>
      <c r="BD27" s="136">
        <v>18</v>
      </c>
      <c r="BE27" s="136"/>
      <c r="BF27" s="559">
        <v>21</v>
      </c>
      <c r="BG27" s="559">
        <v>0</v>
      </c>
      <c r="BH27" s="559">
        <v>10</v>
      </c>
      <c r="BI27" s="559">
        <v>26</v>
      </c>
      <c r="BJ27" s="559">
        <v>4.9219410731559101</v>
      </c>
      <c r="BK27" s="92" t="str">
        <f t="shared" si="0"/>
        <v>27,11</v>
      </c>
    </row>
    <row r="28" spans="2:63" ht="11.25" customHeight="1">
      <c r="B28" s="532">
        <v>0</v>
      </c>
      <c r="C28" s="532">
        <v>19</v>
      </c>
      <c r="D28" s="533">
        <v>7</v>
      </c>
      <c r="E28" s="532">
        <v>15</v>
      </c>
      <c r="F28" s="532">
        <v>12</v>
      </c>
      <c r="G28" s="534">
        <v>10</v>
      </c>
      <c r="H28" s="532">
        <v>-65</v>
      </c>
      <c r="I28" s="533">
        <v>832.49986138877296</v>
      </c>
      <c r="J28" s="532">
        <v>-999</v>
      </c>
      <c r="K28" s="151" t="str">
        <f t="shared" si="1"/>
        <v>12,15</v>
      </c>
      <c r="L28" s="546">
        <f>IF(K29="",0,IF(D28=D27,0,MAX(L$8:L27)+1))</f>
        <v>7</v>
      </c>
      <c r="M28" s="148">
        <v>1</v>
      </c>
      <c r="N28" s="149"/>
      <c r="O28" s="11"/>
      <c r="P28" s="11"/>
      <c r="Q28" s="11"/>
      <c r="R28" s="11"/>
      <c r="S28" s="11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49"/>
      <c r="AN28" s="149"/>
      <c r="AO28" s="149"/>
      <c r="AP28" s="345">
        <f t="shared" si="2"/>
        <v>-20</v>
      </c>
      <c r="AQ28" s="345" t="str">
        <v>Q19</v>
      </c>
      <c r="AR28" s="561">
        <f t="shared" si="4"/>
        <v>0.10699637006899937</v>
      </c>
      <c r="AT28" s="561">
        <v>6.9963700690000002E-3</v>
      </c>
      <c r="AU28">
        <f t="shared" si="3"/>
        <v>9.9999999999999367E-2</v>
      </c>
      <c r="AW28" s="136">
        <v>20</v>
      </c>
      <c r="AX28" s="136" t="s">
        <v>913</v>
      </c>
      <c r="AY28" s="136" t="s">
        <v>824</v>
      </c>
      <c r="AZ28" s="136" t="s">
        <v>823</v>
      </c>
      <c r="BA28" s="136" t="s">
        <v>914</v>
      </c>
      <c r="BB28" s="136"/>
      <c r="BC28" s="136">
        <v>0</v>
      </c>
      <c r="BD28" s="136">
        <v>19</v>
      </c>
      <c r="BE28" s="136"/>
      <c r="BF28" s="559">
        <v>22</v>
      </c>
      <c r="BG28" s="559">
        <v>0</v>
      </c>
      <c r="BH28" s="559">
        <v>11</v>
      </c>
      <c r="BI28" s="559">
        <v>0</v>
      </c>
      <c r="BJ28" s="559">
        <v>4.9356417269054198</v>
      </c>
      <c r="BK28" s="92" t="str">
        <f t="shared" si="0"/>
        <v>1,12</v>
      </c>
    </row>
    <row r="29" spans="2:63" ht="11.25" customHeight="1">
      <c r="B29" s="532">
        <v>0</v>
      </c>
      <c r="C29" s="532">
        <v>20</v>
      </c>
      <c r="D29" s="533">
        <v>7</v>
      </c>
      <c r="E29" s="532">
        <v>14</v>
      </c>
      <c r="F29" s="532">
        <v>13</v>
      </c>
      <c r="G29" s="534">
        <v>10</v>
      </c>
      <c r="H29" s="532">
        <v>-65</v>
      </c>
      <c r="I29" s="533">
        <v>3329.99944555509</v>
      </c>
      <c r="J29" s="532">
        <v>-999</v>
      </c>
      <c r="K29" s="151" t="str">
        <f t="shared" si="1"/>
        <v>13,14</v>
      </c>
      <c r="L29" s="546">
        <f>IF(K30="",0,IF(D29=D28,0,MAX(L$8:L28)+1))</f>
        <v>0</v>
      </c>
      <c r="M29" s="50" t="s">
        <v>845</v>
      </c>
      <c r="N29" s="199"/>
      <c r="O29" s="199">
        <f t="shared" ref="O29:AO29" si="5">O48</f>
        <v>1</v>
      </c>
      <c r="P29" s="199">
        <f t="shared" si="5"/>
        <v>2</v>
      </c>
      <c r="Q29" s="199">
        <f t="shared" si="5"/>
        <v>3</v>
      </c>
      <c r="R29" s="199">
        <f t="shared" si="5"/>
        <v>4</v>
      </c>
      <c r="S29" s="199">
        <f t="shared" si="5"/>
        <v>5</v>
      </c>
      <c r="T29" s="199">
        <f t="shared" si="5"/>
        <v>6</v>
      </c>
      <c r="U29" s="199">
        <f t="shared" si="5"/>
        <v>7</v>
      </c>
      <c r="V29" s="199">
        <f t="shared" si="5"/>
        <v>8</v>
      </c>
      <c r="W29" s="199">
        <f t="shared" si="5"/>
        <v>9</v>
      </c>
      <c r="X29" s="199">
        <f t="shared" si="5"/>
        <v>10</v>
      </c>
      <c r="Y29" s="199">
        <f t="shared" si="5"/>
        <v>11</v>
      </c>
      <c r="Z29" s="352">
        <f t="shared" si="5"/>
        <v>12</v>
      </c>
      <c r="AA29" s="352">
        <f t="shared" si="5"/>
        <v>13</v>
      </c>
      <c r="AB29" s="352">
        <f t="shared" si="5"/>
        <v>14</v>
      </c>
      <c r="AC29" s="199">
        <f t="shared" si="5"/>
        <v>15</v>
      </c>
      <c r="AD29" s="199">
        <f t="shared" si="5"/>
        <v>16</v>
      </c>
      <c r="AE29" s="199">
        <f t="shared" si="5"/>
        <v>17</v>
      </c>
      <c r="AF29" s="199">
        <f t="shared" si="5"/>
        <v>18</v>
      </c>
      <c r="AG29" s="199">
        <f t="shared" si="5"/>
        <v>19</v>
      </c>
      <c r="AH29" s="199">
        <f t="shared" si="5"/>
        <v>20</v>
      </c>
      <c r="AI29" s="199">
        <f t="shared" si="5"/>
        <v>21</v>
      </c>
      <c r="AJ29" s="199">
        <f t="shared" si="5"/>
        <v>22</v>
      </c>
      <c r="AK29" s="199">
        <f t="shared" si="5"/>
        <v>23</v>
      </c>
      <c r="AL29" s="199">
        <f t="shared" si="5"/>
        <v>24</v>
      </c>
      <c r="AM29" s="199">
        <f t="shared" si="5"/>
        <v>25</v>
      </c>
      <c r="AN29" s="199">
        <f t="shared" si="5"/>
        <v>26</v>
      </c>
      <c r="AO29" s="199">
        <f t="shared" si="5"/>
        <v>27</v>
      </c>
      <c r="AP29" s="345">
        <f t="shared" si="2"/>
        <v>-21</v>
      </c>
      <c r="AQ29" s="345" t="str">
        <v>Q20</v>
      </c>
      <c r="AR29" s="561">
        <f t="shared" si="4"/>
        <v>-8.6358213180000643E-2</v>
      </c>
      <c r="AT29" s="561">
        <v>-8.6358213180000004E-2</v>
      </c>
      <c r="AU29">
        <f t="shared" si="3"/>
        <v>-6.3837823915946501E-16</v>
      </c>
      <c r="AW29" s="136">
        <v>21</v>
      </c>
      <c r="AX29" s="136" t="s">
        <v>915</v>
      </c>
      <c r="AY29" s="136" t="s">
        <v>824</v>
      </c>
      <c r="AZ29" s="136" t="s">
        <v>823</v>
      </c>
      <c r="BA29" s="136" t="s">
        <v>916</v>
      </c>
      <c r="BB29" s="136"/>
      <c r="BC29" s="136">
        <v>0</v>
      </c>
      <c r="BD29" s="136">
        <v>20</v>
      </c>
      <c r="BE29" s="136"/>
      <c r="BF29" s="559">
        <v>23</v>
      </c>
      <c r="BG29" s="559">
        <v>0</v>
      </c>
      <c r="BH29" s="559">
        <v>11</v>
      </c>
      <c r="BI29" s="559">
        <v>26</v>
      </c>
      <c r="BJ29" s="559">
        <v>4.9219410731559101</v>
      </c>
      <c r="BK29" s="92" t="str">
        <f t="shared" si="0"/>
        <v>27,12</v>
      </c>
    </row>
    <row r="30" spans="2:63" ht="11.25" customHeight="1">
      <c r="B30" s="532">
        <v>0</v>
      </c>
      <c r="C30" s="532">
        <v>21</v>
      </c>
      <c r="D30" s="533">
        <v>7</v>
      </c>
      <c r="E30" s="532">
        <v>15</v>
      </c>
      <c r="F30" s="532">
        <v>14</v>
      </c>
      <c r="G30" s="534">
        <v>10</v>
      </c>
      <c r="H30" s="532">
        <v>-65</v>
      </c>
      <c r="I30" s="533">
        <v>832.49986138877296</v>
      </c>
      <c r="J30" s="532">
        <v>-999</v>
      </c>
      <c r="K30" s="151" t="str">
        <f t="shared" si="1"/>
        <v>14,15</v>
      </c>
      <c r="L30" s="546">
        <f>IF(K31="",0,IF(D30=D29,0,MAX(L$8:L29)+1))</f>
        <v>0</v>
      </c>
      <c r="M30" s="50" t="s">
        <v>846</v>
      </c>
      <c r="N30" s="199">
        <v>1</v>
      </c>
      <c r="O30" s="158">
        <f t="shared" ref="O30:AO30" si="6">IF(ISNUMBER(MATCH(O50,$K$10:$K$45,0)),$M$28,IF(ISNUMBER(MATCH(O50,$BK$6:$BK$37,0)),$BI$5,$M$27))</f>
        <v>2</v>
      </c>
      <c r="P30" s="158">
        <f t="shared" si="6"/>
        <v>0</v>
      </c>
      <c r="Q30" s="158">
        <f t="shared" si="6"/>
        <v>0</v>
      </c>
      <c r="R30" s="158">
        <f t="shared" si="6"/>
        <v>0</v>
      </c>
      <c r="S30" s="158">
        <f t="shared" si="6"/>
        <v>0</v>
      </c>
      <c r="T30" s="158">
        <f t="shared" si="6"/>
        <v>0</v>
      </c>
      <c r="U30" s="158">
        <f t="shared" si="6"/>
        <v>0</v>
      </c>
      <c r="V30" s="158">
        <f t="shared" si="6"/>
        <v>0</v>
      </c>
      <c r="W30" s="158">
        <f t="shared" si="6"/>
        <v>0</v>
      </c>
      <c r="X30" s="158">
        <f t="shared" si="6"/>
        <v>0</v>
      </c>
      <c r="Y30" s="158">
        <f t="shared" si="6"/>
        <v>0</v>
      </c>
      <c r="Z30" s="158">
        <f t="shared" si="6"/>
        <v>0</v>
      </c>
      <c r="AA30" s="158">
        <f t="shared" si="6"/>
        <v>0</v>
      </c>
      <c r="AB30" s="158">
        <f t="shared" si="6"/>
        <v>0</v>
      </c>
      <c r="AC30" s="158">
        <f t="shared" si="6"/>
        <v>0</v>
      </c>
      <c r="AD30" s="158">
        <f t="shared" si="6"/>
        <v>0</v>
      </c>
      <c r="AE30" s="158">
        <f t="shared" si="6"/>
        <v>0</v>
      </c>
      <c r="AF30" s="158">
        <f t="shared" si="6"/>
        <v>0</v>
      </c>
      <c r="AG30" s="158">
        <f t="shared" si="6"/>
        <v>0</v>
      </c>
      <c r="AH30" s="158">
        <f t="shared" si="6"/>
        <v>0</v>
      </c>
      <c r="AI30" s="158">
        <f t="shared" si="6"/>
        <v>0</v>
      </c>
      <c r="AJ30" s="158">
        <f t="shared" si="6"/>
        <v>0</v>
      </c>
      <c r="AK30" s="158">
        <f t="shared" si="6"/>
        <v>0</v>
      </c>
      <c r="AL30" s="158">
        <f t="shared" si="6"/>
        <v>0</v>
      </c>
      <c r="AM30" s="158">
        <f t="shared" si="6"/>
        <v>0</v>
      </c>
      <c r="AN30" s="158">
        <f t="shared" si="6"/>
        <v>0</v>
      </c>
      <c r="AO30" s="158">
        <f t="shared" si="6"/>
        <v>2</v>
      </c>
      <c r="AP30" s="345">
        <f t="shared" si="2"/>
        <v>-22</v>
      </c>
      <c r="AQ30" s="345" t="str">
        <v>Q21</v>
      </c>
      <c r="AR30" s="561">
        <f t="shared" si="4"/>
        <v>-0.18271390110000063</v>
      </c>
      <c r="AT30" s="561">
        <v>-8.2713901100000001E-2</v>
      </c>
      <c r="AU30">
        <f t="shared" si="3"/>
        <v>-0.10000000000000064</v>
      </c>
      <c r="AW30" s="136">
        <v>22</v>
      </c>
      <c r="AX30" s="136" t="s">
        <v>917</v>
      </c>
      <c r="AY30" s="136" t="s">
        <v>824</v>
      </c>
      <c r="AZ30" s="136" t="s">
        <v>823</v>
      </c>
      <c r="BA30" s="136" t="s">
        <v>918</v>
      </c>
      <c r="BB30" s="136"/>
      <c r="BC30" s="136">
        <v>0</v>
      </c>
      <c r="BD30" s="136">
        <v>21</v>
      </c>
      <c r="BE30" s="136"/>
      <c r="BF30" s="559">
        <v>24</v>
      </c>
      <c r="BG30" s="559">
        <v>0</v>
      </c>
      <c r="BH30" s="559">
        <v>12</v>
      </c>
      <c r="BI30" s="559">
        <v>0</v>
      </c>
      <c r="BJ30" s="559">
        <v>4.9356417269054198</v>
      </c>
      <c r="BK30" s="92" t="str">
        <f t="shared" si="0"/>
        <v>1,13</v>
      </c>
    </row>
    <row r="31" spans="2:63" ht="11.25" customHeight="1">
      <c r="B31" s="532">
        <v>0</v>
      </c>
      <c r="C31" s="532">
        <v>22</v>
      </c>
      <c r="D31" s="533">
        <v>8</v>
      </c>
      <c r="E31" s="532">
        <v>15</v>
      </c>
      <c r="F31" s="532">
        <v>12</v>
      </c>
      <c r="G31" s="534">
        <v>10</v>
      </c>
      <c r="H31" s="532">
        <v>-65</v>
      </c>
      <c r="I31" s="541">
        <v>832.49986138877296</v>
      </c>
      <c r="J31" s="532">
        <v>-999</v>
      </c>
      <c r="K31" s="287" t="str">
        <f t="shared" si="1"/>
        <v>12,15</v>
      </c>
      <c r="L31" s="546">
        <f>IF(K32="",0,IF(D31=D30,0,MAX(L$8:L30)+1))</f>
        <v>8</v>
      </c>
      <c r="M31" s="50" t="s">
        <v>847</v>
      </c>
      <c r="N31" s="199">
        <f t="shared" ref="N31:N44" si="7">N30+1</f>
        <v>2</v>
      </c>
      <c r="O31" s="158">
        <f t="shared" ref="O31:AO31" si="8">IF(ISNUMBER(MATCH(O51,$K$10:$K$45,0)),$M$28,IF(ISNUMBER(MATCH(O51,$BK$6:$BK$37,0)),$BI$5,$M$27))</f>
        <v>2</v>
      </c>
      <c r="P31" s="158">
        <f t="shared" si="8"/>
        <v>0</v>
      </c>
      <c r="Q31" s="158">
        <f t="shared" si="8"/>
        <v>0</v>
      </c>
      <c r="R31" s="158">
        <f t="shared" si="8"/>
        <v>0</v>
      </c>
      <c r="S31" s="158">
        <f t="shared" si="8"/>
        <v>0</v>
      </c>
      <c r="T31" s="158">
        <f t="shared" si="8"/>
        <v>0</v>
      </c>
      <c r="U31" s="158">
        <f t="shared" si="8"/>
        <v>0</v>
      </c>
      <c r="V31" s="158">
        <f t="shared" si="8"/>
        <v>0</v>
      </c>
      <c r="W31" s="158">
        <f t="shared" si="8"/>
        <v>0</v>
      </c>
      <c r="X31" s="158">
        <f t="shared" si="8"/>
        <v>0</v>
      </c>
      <c r="Y31" s="158">
        <f t="shared" si="8"/>
        <v>0</v>
      </c>
      <c r="Z31" s="158">
        <f t="shared" si="8"/>
        <v>0</v>
      </c>
      <c r="AA31" s="158">
        <f t="shared" si="8"/>
        <v>0</v>
      </c>
      <c r="AB31" s="158">
        <f t="shared" si="8"/>
        <v>0</v>
      </c>
      <c r="AC31" s="158">
        <f t="shared" si="8"/>
        <v>0</v>
      </c>
      <c r="AD31" s="158">
        <f t="shared" si="8"/>
        <v>0</v>
      </c>
      <c r="AE31" s="158">
        <f t="shared" si="8"/>
        <v>0</v>
      </c>
      <c r="AF31" s="158">
        <f t="shared" si="8"/>
        <v>0</v>
      </c>
      <c r="AG31" s="158">
        <f t="shared" si="8"/>
        <v>0</v>
      </c>
      <c r="AH31" s="158">
        <f t="shared" si="8"/>
        <v>0</v>
      </c>
      <c r="AI31" s="158">
        <f t="shared" si="8"/>
        <v>0</v>
      </c>
      <c r="AJ31" s="158">
        <f t="shared" si="8"/>
        <v>0</v>
      </c>
      <c r="AK31" s="158">
        <f t="shared" si="8"/>
        <v>0</v>
      </c>
      <c r="AL31" s="158">
        <f t="shared" si="8"/>
        <v>0</v>
      </c>
      <c r="AM31" s="158">
        <f t="shared" si="8"/>
        <v>0</v>
      </c>
      <c r="AN31" s="158">
        <f t="shared" si="8"/>
        <v>0</v>
      </c>
      <c r="AO31" s="158">
        <f t="shared" si="8"/>
        <v>2</v>
      </c>
      <c r="AP31" s="345">
        <f t="shared" si="2"/>
        <v>-23</v>
      </c>
      <c r="AQ31" s="345" t="str">
        <v>Q22</v>
      </c>
      <c r="AR31" s="561">
        <f t="shared" si="4"/>
        <v>-0.24907913377000065</v>
      </c>
      <c r="AT31" s="561">
        <v>-4.9079133769999998E-2</v>
      </c>
      <c r="AU31">
        <f t="shared" si="3"/>
        <v>-0.20000000000000065</v>
      </c>
      <c r="AW31" s="136">
        <v>23</v>
      </c>
      <c r="AX31" s="136" t="s">
        <v>817</v>
      </c>
      <c r="AY31" s="136" t="s">
        <v>824</v>
      </c>
      <c r="AZ31" s="136" t="s">
        <v>823</v>
      </c>
      <c r="BA31" s="136" t="s">
        <v>919</v>
      </c>
      <c r="BB31" s="136"/>
      <c r="BC31" s="136">
        <v>0</v>
      </c>
      <c r="BD31" s="136">
        <v>22</v>
      </c>
      <c r="BE31" s="136"/>
      <c r="BF31" s="559">
        <v>25</v>
      </c>
      <c r="BG31" s="559">
        <v>0</v>
      </c>
      <c r="BH31" s="559">
        <v>12</v>
      </c>
      <c r="BI31" s="559">
        <v>26</v>
      </c>
      <c r="BJ31" s="559">
        <v>4.9219410731559101</v>
      </c>
      <c r="BK31" s="92" t="str">
        <f t="shared" si="0"/>
        <v>27,13</v>
      </c>
    </row>
    <row r="32" spans="2:63" ht="11.25" customHeight="1">
      <c r="B32" s="532">
        <v>0</v>
      </c>
      <c r="C32" s="532">
        <v>23</v>
      </c>
      <c r="D32" s="533">
        <v>8</v>
      </c>
      <c r="E32" s="532">
        <v>14</v>
      </c>
      <c r="F32" s="532">
        <v>13</v>
      </c>
      <c r="G32" s="534">
        <v>10</v>
      </c>
      <c r="H32" s="532">
        <v>-65</v>
      </c>
      <c r="I32" s="541">
        <v>3329.99944555509</v>
      </c>
      <c r="J32" s="532">
        <v>-999</v>
      </c>
      <c r="K32" s="287" t="str">
        <f t="shared" si="1"/>
        <v>13,14</v>
      </c>
      <c r="L32" s="546">
        <f>IF(K33="",0,IF(D32=D31,0,MAX(L$8:L31)+1))</f>
        <v>0</v>
      </c>
      <c r="M32" s="50" t="s">
        <v>848</v>
      </c>
      <c r="N32" s="199">
        <f t="shared" si="7"/>
        <v>3</v>
      </c>
      <c r="O32" s="158">
        <f t="shared" ref="O32:AO32" si="9">IF(ISNUMBER(MATCH(O52,$K$10:$K$45,0)),$M$28,IF(ISNUMBER(MATCH(O52,$BK$6:$BK$37,0)),$BI$5,$M$27))</f>
        <v>2</v>
      </c>
      <c r="P32" s="158">
        <f t="shared" si="9"/>
        <v>0</v>
      </c>
      <c r="Q32" s="158">
        <f t="shared" si="9"/>
        <v>0</v>
      </c>
      <c r="R32" s="158">
        <f t="shared" si="9"/>
        <v>0</v>
      </c>
      <c r="S32" s="158">
        <f t="shared" si="9"/>
        <v>0</v>
      </c>
      <c r="T32" s="158">
        <f t="shared" si="9"/>
        <v>0</v>
      </c>
      <c r="U32" s="158">
        <f t="shared" si="9"/>
        <v>0</v>
      </c>
      <c r="V32" s="158">
        <f t="shared" si="9"/>
        <v>0</v>
      </c>
      <c r="W32" s="158">
        <f t="shared" si="9"/>
        <v>0</v>
      </c>
      <c r="X32" s="158">
        <f t="shared" si="9"/>
        <v>0</v>
      </c>
      <c r="Y32" s="158">
        <f t="shared" si="9"/>
        <v>0</v>
      </c>
      <c r="Z32" s="158">
        <f t="shared" si="9"/>
        <v>0</v>
      </c>
      <c r="AA32" s="158">
        <f t="shared" si="9"/>
        <v>0</v>
      </c>
      <c r="AB32" s="158">
        <f t="shared" si="9"/>
        <v>0</v>
      </c>
      <c r="AC32" s="158">
        <f t="shared" si="9"/>
        <v>0</v>
      </c>
      <c r="AD32" s="158">
        <f t="shared" si="9"/>
        <v>0</v>
      </c>
      <c r="AE32" s="158">
        <f t="shared" si="9"/>
        <v>0</v>
      </c>
      <c r="AF32" s="158">
        <f t="shared" si="9"/>
        <v>0</v>
      </c>
      <c r="AG32" s="158">
        <f t="shared" si="9"/>
        <v>0</v>
      </c>
      <c r="AH32" s="158">
        <f t="shared" si="9"/>
        <v>0</v>
      </c>
      <c r="AI32" s="158">
        <f t="shared" si="9"/>
        <v>0</v>
      </c>
      <c r="AJ32" s="158">
        <f t="shared" si="9"/>
        <v>0</v>
      </c>
      <c r="AK32" s="158">
        <f t="shared" si="9"/>
        <v>0</v>
      </c>
      <c r="AL32" s="158">
        <f t="shared" si="9"/>
        <v>0</v>
      </c>
      <c r="AM32" s="158">
        <f t="shared" si="9"/>
        <v>0</v>
      </c>
      <c r="AN32" s="158">
        <f t="shared" si="9"/>
        <v>0</v>
      </c>
      <c r="AO32" s="158">
        <f t="shared" si="9"/>
        <v>2</v>
      </c>
      <c r="AP32" s="345">
        <f t="shared" si="2"/>
        <v>-24</v>
      </c>
      <c r="AQ32" s="345" t="str">
        <v>Q23</v>
      </c>
      <c r="AR32" s="561">
        <f t="shared" si="4"/>
        <v>-0.51428473160000066</v>
      </c>
      <c r="AT32" s="561">
        <v>-0.2142847316</v>
      </c>
      <c r="AU32">
        <f t="shared" si="3"/>
        <v>-0.30000000000000066</v>
      </c>
      <c r="AW32" s="136">
        <v>24</v>
      </c>
      <c r="AX32" s="136" t="s">
        <v>920</v>
      </c>
      <c r="AY32" s="136" t="s">
        <v>824</v>
      </c>
      <c r="AZ32" s="136" t="s">
        <v>823</v>
      </c>
      <c r="BA32" s="136" t="s">
        <v>921</v>
      </c>
      <c r="BB32" s="136"/>
      <c r="BC32" s="136">
        <v>0</v>
      </c>
      <c r="BD32" s="136">
        <v>23</v>
      </c>
      <c r="BE32" s="136"/>
      <c r="BF32" s="559">
        <v>26</v>
      </c>
      <c r="BG32" s="559">
        <v>0</v>
      </c>
      <c r="BH32" s="559">
        <v>13</v>
      </c>
      <c r="BI32" s="559">
        <v>0</v>
      </c>
      <c r="BJ32" s="559">
        <v>4.9356417269054198</v>
      </c>
      <c r="BK32" s="92" t="str">
        <f t="shared" si="0"/>
        <v>1,14</v>
      </c>
    </row>
    <row r="33" spans="2:63" ht="11.25" customHeight="1">
      <c r="B33" s="532">
        <v>0</v>
      </c>
      <c r="C33" s="532">
        <v>24</v>
      </c>
      <c r="D33" s="533">
        <v>8</v>
      </c>
      <c r="E33" s="532">
        <v>15</v>
      </c>
      <c r="F33" s="532">
        <v>14</v>
      </c>
      <c r="G33" s="534">
        <v>10</v>
      </c>
      <c r="H33" s="532">
        <v>-65</v>
      </c>
      <c r="I33" s="541">
        <v>832.49986138877296</v>
      </c>
      <c r="J33" s="532">
        <v>-999</v>
      </c>
      <c r="K33" s="287" t="str">
        <f t="shared" si="1"/>
        <v>14,15</v>
      </c>
      <c r="L33" s="546">
        <f>IF(K34="",0,IF(D33=D32,0,MAX(L$8:L32)+1))</f>
        <v>0</v>
      </c>
      <c r="M33" s="50" t="s">
        <v>849</v>
      </c>
      <c r="N33" s="199">
        <f t="shared" si="7"/>
        <v>4</v>
      </c>
      <c r="O33" s="158">
        <f t="shared" ref="O33:AO33" si="10">IF(ISNUMBER(MATCH(O53,$K$10:$K$45,0)),$M$28,IF(ISNUMBER(MATCH(O53,$BK$6:$BK$37,0)),$BI$5,$M$27))</f>
        <v>2</v>
      </c>
      <c r="P33" s="158">
        <f t="shared" si="10"/>
        <v>0</v>
      </c>
      <c r="Q33" s="158">
        <f t="shared" si="10"/>
        <v>0</v>
      </c>
      <c r="R33" s="158">
        <f t="shared" si="10"/>
        <v>0</v>
      </c>
      <c r="S33" s="158">
        <f t="shared" si="10"/>
        <v>0</v>
      </c>
      <c r="T33" s="158">
        <f t="shared" si="10"/>
        <v>0</v>
      </c>
      <c r="U33" s="158">
        <f t="shared" si="10"/>
        <v>0</v>
      </c>
      <c r="V33" s="158">
        <f t="shared" si="10"/>
        <v>0</v>
      </c>
      <c r="W33" s="158">
        <f t="shared" si="10"/>
        <v>0</v>
      </c>
      <c r="X33" s="158">
        <f t="shared" si="10"/>
        <v>0</v>
      </c>
      <c r="Y33" s="158">
        <f t="shared" si="10"/>
        <v>0</v>
      </c>
      <c r="Z33" s="158">
        <f t="shared" si="10"/>
        <v>0</v>
      </c>
      <c r="AA33" s="158">
        <f t="shared" si="10"/>
        <v>0</v>
      </c>
      <c r="AB33" s="158">
        <f t="shared" si="10"/>
        <v>0</v>
      </c>
      <c r="AC33" s="158">
        <f t="shared" si="10"/>
        <v>0</v>
      </c>
      <c r="AD33" s="158">
        <f t="shared" si="10"/>
        <v>0</v>
      </c>
      <c r="AE33" s="158">
        <f t="shared" si="10"/>
        <v>0</v>
      </c>
      <c r="AF33" s="158">
        <f t="shared" si="10"/>
        <v>0</v>
      </c>
      <c r="AG33" s="158">
        <f t="shared" si="10"/>
        <v>0</v>
      </c>
      <c r="AH33" s="158">
        <f t="shared" si="10"/>
        <v>0</v>
      </c>
      <c r="AI33" s="158">
        <f t="shared" si="10"/>
        <v>0</v>
      </c>
      <c r="AJ33" s="158">
        <f t="shared" si="10"/>
        <v>0</v>
      </c>
      <c r="AK33" s="158">
        <f t="shared" si="10"/>
        <v>0</v>
      </c>
      <c r="AL33" s="158">
        <f t="shared" si="10"/>
        <v>0</v>
      </c>
      <c r="AM33" s="158">
        <f t="shared" si="10"/>
        <v>0</v>
      </c>
      <c r="AN33" s="158">
        <f t="shared" si="10"/>
        <v>0</v>
      </c>
      <c r="AO33" s="158">
        <f t="shared" si="10"/>
        <v>2</v>
      </c>
      <c r="AP33" s="345">
        <f t="shared" si="2"/>
        <v>-25</v>
      </c>
      <c r="AQ33" s="345" t="str">
        <v>Q24</v>
      </c>
      <c r="AR33" s="561">
        <f t="shared" si="4"/>
        <v>-0.53878987410000068</v>
      </c>
      <c r="AT33" s="561">
        <v>-0.13878987409999999</v>
      </c>
      <c r="AU33">
        <f t="shared" si="3"/>
        <v>-0.40000000000000069</v>
      </c>
      <c r="AW33" s="136">
        <v>25</v>
      </c>
      <c r="AX33" s="136" t="s">
        <v>922</v>
      </c>
      <c r="AY33" s="136" t="s">
        <v>824</v>
      </c>
      <c r="AZ33" s="136" t="s">
        <v>823</v>
      </c>
      <c r="BA33" s="136" t="s">
        <v>923</v>
      </c>
      <c r="BB33" s="136"/>
      <c r="BC33" s="136">
        <v>0</v>
      </c>
      <c r="BD33" s="136">
        <v>24</v>
      </c>
      <c r="BE33" s="136"/>
      <c r="BF33" s="559">
        <v>27</v>
      </c>
      <c r="BG33" s="559">
        <v>0</v>
      </c>
      <c r="BH33" s="559">
        <v>13</v>
      </c>
      <c r="BI33" s="559">
        <v>26</v>
      </c>
      <c r="BJ33" s="559">
        <v>4.9219410731559101</v>
      </c>
      <c r="BK33" s="92" t="str">
        <f t="shared" si="0"/>
        <v>27,14</v>
      </c>
    </row>
    <row r="34" spans="2:63" ht="11.25" customHeight="1">
      <c r="B34" s="532">
        <v>0</v>
      </c>
      <c r="C34" s="532">
        <v>25</v>
      </c>
      <c r="D34" s="533">
        <v>9</v>
      </c>
      <c r="E34" s="532">
        <v>15</v>
      </c>
      <c r="F34" s="532">
        <v>12</v>
      </c>
      <c r="G34" s="534">
        <v>10</v>
      </c>
      <c r="H34" s="532">
        <v>-65</v>
      </c>
      <c r="I34" s="533">
        <v>832.49986138877296</v>
      </c>
      <c r="J34" s="532">
        <v>-999</v>
      </c>
      <c r="K34" s="151" t="str">
        <f t="shared" si="1"/>
        <v>12,15</v>
      </c>
      <c r="L34" s="546">
        <f>IF(K35="",0,IF(D34=D33,0,MAX(L$8:L33)+1))</f>
        <v>9</v>
      </c>
      <c r="M34" s="50" t="s">
        <v>850</v>
      </c>
      <c r="N34" s="199">
        <f t="shared" si="7"/>
        <v>5</v>
      </c>
      <c r="O34" s="158">
        <f t="shared" ref="O34:AO34" si="11">IF(ISNUMBER(MATCH(O54,$K$10:$K$45,0)),$M$28,IF(ISNUMBER(MATCH(O54,$BK$6:$BK$37,0)),$BI$5,$M$27))</f>
        <v>2</v>
      </c>
      <c r="P34" s="158">
        <f t="shared" si="11"/>
        <v>0</v>
      </c>
      <c r="Q34" s="158">
        <f t="shared" si="11"/>
        <v>0</v>
      </c>
      <c r="R34" s="158">
        <f t="shared" si="11"/>
        <v>0</v>
      </c>
      <c r="S34" s="158">
        <f t="shared" si="11"/>
        <v>0</v>
      </c>
      <c r="T34" s="158">
        <f t="shared" si="11"/>
        <v>0</v>
      </c>
      <c r="U34" s="158">
        <f t="shared" si="11"/>
        <v>0</v>
      </c>
      <c r="V34" s="158">
        <f t="shared" si="11"/>
        <v>0</v>
      </c>
      <c r="W34" s="158">
        <f t="shared" si="11"/>
        <v>0</v>
      </c>
      <c r="X34" s="158">
        <f t="shared" si="11"/>
        <v>0</v>
      </c>
      <c r="Y34" s="158">
        <f t="shared" si="11"/>
        <v>0</v>
      </c>
      <c r="Z34" s="158">
        <f t="shared" si="11"/>
        <v>0</v>
      </c>
      <c r="AA34" s="158">
        <f t="shared" si="11"/>
        <v>0</v>
      </c>
      <c r="AB34" s="158">
        <f t="shared" si="11"/>
        <v>0</v>
      </c>
      <c r="AC34" s="158">
        <f t="shared" si="11"/>
        <v>0</v>
      </c>
      <c r="AD34" s="158">
        <f t="shared" si="11"/>
        <v>0</v>
      </c>
      <c r="AE34" s="158">
        <f t="shared" si="11"/>
        <v>0</v>
      </c>
      <c r="AF34" s="158">
        <f t="shared" si="11"/>
        <v>0</v>
      </c>
      <c r="AG34" s="158">
        <f t="shared" si="11"/>
        <v>0</v>
      </c>
      <c r="AH34" s="158">
        <f t="shared" si="11"/>
        <v>0</v>
      </c>
      <c r="AI34" s="158">
        <f t="shared" si="11"/>
        <v>0</v>
      </c>
      <c r="AJ34" s="158">
        <f t="shared" si="11"/>
        <v>0</v>
      </c>
      <c r="AK34" s="158">
        <f t="shared" si="11"/>
        <v>0</v>
      </c>
      <c r="AL34" s="158">
        <f t="shared" si="11"/>
        <v>0</v>
      </c>
      <c r="AM34" s="158">
        <f t="shared" si="11"/>
        <v>0</v>
      </c>
      <c r="AN34" s="158">
        <f t="shared" si="11"/>
        <v>0</v>
      </c>
      <c r="AO34" s="158">
        <f t="shared" si="11"/>
        <v>2</v>
      </c>
      <c r="AP34" s="345">
        <f t="shared" si="2"/>
        <v>-26</v>
      </c>
      <c r="AQ34" s="345" t="str">
        <v>Q25</v>
      </c>
      <c r="AR34" s="561">
        <f t="shared" si="4"/>
        <v>-0.60494682940000066</v>
      </c>
      <c r="AT34" s="561">
        <v>-0.1049468294</v>
      </c>
      <c r="AU34">
        <f t="shared" si="3"/>
        <v>-0.50000000000000067</v>
      </c>
      <c r="AW34" s="136">
        <v>26</v>
      </c>
      <c r="AX34" s="136" t="s">
        <v>924</v>
      </c>
      <c r="AY34" s="136" t="s">
        <v>824</v>
      </c>
      <c r="AZ34" s="136" t="s">
        <v>823</v>
      </c>
      <c r="BA34" s="136" t="s">
        <v>925</v>
      </c>
      <c r="BB34" s="136"/>
      <c r="BC34" s="136">
        <v>0</v>
      </c>
      <c r="BD34" s="136">
        <v>25</v>
      </c>
      <c r="BE34" s="136"/>
      <c r="BF34" s="559">
        <v>28</v>
      </c>
      <c r="BG34" s="559">
        <v>0</v>
      </c>
      <c r="BH34" s="559">
        <v>14</v>
      </c>
      <c r="BI34" s="559">
        <v>0</v>
      </c>
      <c r="BJ34" s="559">
        <v>4.9356417269054198</v>
      </c>
      <c r="BK34" s="92" t="str">
        <f t="shared" si="0"/>
        <v>1,15</v>
      </c>
    </row>
    <row r="35" spans="2:63" ht="11.25" customHeight="1">
      <c r="B35" s="532">
        <v>0</v>
      </c>
      <c r="C35" s="532">
        <v>26</v>
      </c>
      <c r="D35" s="533">
        <v>9</v>
      </c>
      <c r="E35" s="532">
        <v>14</v>
      </c>
      <c r="F35" s="532">
        <v>13</v>
      </c>
      <c r="G35" s="534">
        <v>10</v>
      </c>
      <c r="H35" s="532">
        <v>-65</v>
      </c>
      <c r="I35" s="533">
        <v>3329.99944555509</v>
      </c>
      <c r="J35" s="532">
        <v>-999</v>
      </c>
      <c r="K35" s="151" t="str">
        <f t="shared" si="1"/>
        <v>13,14</v>
      </c>
      <c r="L35" s="546">
        <f>IF(K36="",0,IF(D35=D34,0,MAX(L$8:L34)+1))</f>
        <v>0</v>
      </c>
      <c r="M35" s="50" t="s">
        <v>851</v>
      </c>
      <c r="N35" s="199">
        <f t="shared" si="7"/>
        <v>6</v>
      </c>
      <c r="O35" s="158">
        <f t="shared" ref="O35:AO35" si="12">IF(ISNUMBER(MATCH(O55,$K$10:$K$45,0)),$M$28,IF(ISNUMBER(MATCH(O55,$BK$6:$BK$37,0)),$BI$5,$M$27))</f>
        <v>2</v>
      </c>
      <c r="P35" s="158">
        <f t="shared" si="12"/>
        <v>0</v>
      </c>
      <c r="Q35" s="158">
        <f t="shared" si="12"/>
        <v>0</v>
      </c>
      <c r="R35" s="158">
        <f t="shared" si="12"/>
        <v>0</v>
      </c>
      <c r="S35" s="158">
        <f t="shared" si="12"/>
        <v>0</v>
      </c>
      <c r="T35" s="158">
        <f t="shared" si="12"/>
        <v>0</v>
      </c>
      <c r="U35" s="158">
        <f t="shared" si="12"/>
        <v>0</v>
      </c>
      <c r="V35" s="158">
        <f t="shared" si="12"/>
        <v>0</v>
      </c>
      <c r="W35" s="158">
        <f t="shared" si="12"/>
        <v>0</v>
      </c>
      <c r="X35" s="158">
        <f t="shared" si="12"/>
        <v>0</v>
      </c>
      <c r="Y35" s="158">
        <f t="shared" si="12"/>
        <v>0</v>
      </c>
      <c r="Z35" s="158">
        <f t="shared" si="12"/>
        <v>0</v>
      </c>
      <c r="AA35" s="158">
        <f t="shared" si="12"/>
        <v>0</v>
      </c>
      <c r="AB35" s="158">
        <f t="shared" si="12"/>
        <v>0</v>
      </c>
      <c r="AC35" s="158">
        <f t="shared" si="12"/>
        <v>0</v>
      </c>
      <c r="AD35" s="158">
        <f t="shared" si="12"/>
        <v>0</v>
      </c>
      <c r="AE35" s="158">
        <f t="shared" si="12"/>
        <v>0</v>
      </c>
      <c r="AF35" s="158">
        <f t="shared" si="12"/>
        <v>0</v>
      </c>
      <c r="AG35" s="158">
        <f t="shared" si="12"/>
        <v>0</v>
      </c>
      <c r="AH35" s="158">
        <f t="shared" si="12"/>
        <v>0</v>
      </c>
      <c r="AI35" s="158">
        <f t="shared" si="12"/>
        <v>0</v>
      </c>
      <c r="AJ35" s="158">
        <f t="shared" si="12"/>
        <v>0</v>
      </c>
      <c r="AK35" s="158">
        <f t="shared" si="12"/>
        <v>0</v>
      </c>
      <c r="AL35" s="158">
        <f t="shared" si="12"/>
        <v>0</v>
      </c>
      <c r="AM35" s="158">
        <f t="shared" si="12"/>
        <v>0</v>
      </c>
      <c r="AN35" s="158">
        <f t="shared" si="12"/>
        <v>0</v>
      </c>
      <c r="AO35" s="158">
        <f t="shared" si="12"/>
        <v>2</v>
      </c>
      <c r="AP35" s="345">
        <f t="shared" si="2"/>
        <v>-27</v>
      </c>
      <c r="AQ35" s="345" t="str">
        <v>Q26</v>
      </c>
      <c r="AR35" s="561">
        <f t="shared" si="4"/>
        <v>-0.94173486700000064</v>
      </c>
      <c r="AT35" s="561">
        <v>-0.341734867</v>
      </c>
      <c r="AU35">
        <f t="shared" si="3"/>
        <v>-0.60000000000000064</v>
      </c>
      <c r="AW35" s="136">
        <v>27</v>
      </c>
      <c r="AX35" s="136" t="s">
        <v>926</v>
      </c>
      <c r="AY35" s="136" t="s">
        <v>824</v>
      </c>
      <c r="AZ35" s="136" t="s">
        <v>823</v>
      </c>
      <c r="BA35" s="136" t="s">
        <v>927</v>
      </c>
      <c r="BB35" s="136"/>
      <c r="BC35" s="136">
        <v>0</v>
      </c>
      <c r="BD35" s="136">
        <v>26</v>
      </c>
      <c r="BE35" s="136"/>
      <c r="BF35" s="559">
        <v>29</v>
      </c>
      <c r="BG35" s="559">
        <v>0</v>
      </c>
      <c r="BH35" s="559">
        <v>14</v>
      </c>
      <c r="BI35" s="559">
        <v>26</v>
      </c>
      <c r="BJ35" s="559">
        <v>4.9219410731559101</v>
      </c>
      <c r="BK35" s="92" t="str">
        <f t="shared" si="0"/>
        <v>27,15</v>
      </c>
    </row>
    <row r="36" spans="2:63" ht="11.25" customHeight="1">
      <c r="B36" s="532">
        <v>0</v>
      </c>
      <c r="C36" s="532">
        <v>27</v>
      </c>
      <c r="D36" s="533">
        <v>9</v>
      </c>
      <c r="E36" s="532">
        <v>15</v>
      </c>
      <c r="F36" s="532">
        <v>14</v>
      </c>
      <c r="G36" s="534">
        <v>10</v>
      </c>
      <c r="H36" s="532">
        <v>-65</v>
      </c>
      <c r="I36" s="533">
        <v>832.49986138877296</v>
      </c>
      <c r="J36" s="532">
        <v>-999</v>
      </c>
      <c r="K36" s="151" t="str">
        <f t="shared" si="1"/>
        <v>14,15</v>
      </c>
      <c r="L36" s="546">
        <f>IF(K37="",0,IF(D36=D35,0,MAX(L$8:L35)+1))</f>
        <v>0</v>
      </c>
      <c r="M36" s="50" t="s">
        <v>852</v>
      </c>
      <c r="N36" s="199">
        <f t="shared" si="7"/>
        <v>7</v>
      </c>
      <c r="O36" s="158">
        <f t="shared" ref="O36:AO36" si="13">IF(ISNUMBER(MATCH(O56,$K$10:$K$45,0)),$M$28,IF(ISNUMBER(MATCH(O56,$BK$6:$BK$37,0)),$BI$5,$M$27))</f>
        <v>2</v>
      </c>
      <c r="P36" s="158">
        <f t="shared" si="13"/>
        <v>0</v>
      </c>
      <c r="Q36" s="158">
        <f t="shared" si="13"/>
        <v>0</v>
      </c>
      <c r="R36" s="158">
        <f t="shared" si="13"/>
        <v>0</v>
      </c>
      <c r="S36" s="158">
        <f t="shared" si="13"/>
        <v>0</v>
      </c>
      <c r="T36" s="158">
        <f t="shared" si="13"/>
        <v>0</v>
      </c>
      <c r="U36" s="158">
        <f t="shared" si="13"/>
        <v>0</v>
      </c>
      <c r="V36" s="158">
        <f t="shared" si="13"/>
        <v>0</v>
      </c>
      <c r="W36" s="158">
        <f t="shared" si="13"/>
        <v>0</v>
      </c>
      <c r="X36" s="158">
        <f t="shared" si="13"/>
        <v>0</v>
      </c>
      <c r="Y36" s="158">
        <f t="shared" si="13"/>
        <v>0</v>
      </c>
      <c r="Z36" s="158">
        <f t="shared" si="13"/>
        <v>0</v>
      </c>
      <c r="AA36" s="158">
        <f t="shared" si="13"/>
        <v>0</v>
      </c>
      <c r="AB36" s="158">
        <f t="shared" si="13"/>
        <v>0</v>
      </c>
      <c r="AC36" s="158">
        <f t="shared" si="13"/>
        <v>0</v>
      </c>
      <c r="AD36" s="158">
        <f t="shared" si="13"/>
        <v>0</v>
      </c>
      <c r="AE36" s="158">
        <f t="shared" si="13"/>
        <v>0</v>
      </c>
      <c r="AF36" s="158">
        <f t="shared" si="13"/>
        <v>0</v>
      </c>
      <c r="AG36" s="158">
        <f t="shared" si="13"/>
        <v>0</v>
      </c>
      <c r="AH36" s="158">
        <f t="shared" si="13"/>
        <v>0</v>
      </c>
      <c r="AI36" s="158">
        <f t="shared" si="13"/>
        <v>0</v>
      </c>
      <c r="AJ36" s="158">
        <f t="shared" si="13"/>
        <v>0</v>
      </c>
      <c r="AK36" s="158">
        <f t="shared" si="13"/>
        <v>0</v>
      </c>
      <c r="AL36" s="158">
        <f t="shared" si="13"/>
        <v>0</v>
      </c>
      <c r="AM36" s="158">
        <f t="shared" si="13"/>
        <v>0</v>
      </c>
      <c r="AN36" s="158">
        <f t="shared" si="13"/>
        <v>0</v>
      </c>
      <c r="AO36" s="158">
        <f t="shared" si="13"/>
        <v>2</v>
      </c>
      <c r="AP36" s="345">
        <f t="shared" si="2"/>
        <v>-28</v>
      </c>
      <c r="AQ36" s="345" t="str">
        <v>Q27</v>
      </c>
      <c r="AR36" s="561">
        <f t="shared" si="4"/>
        <v>-0.89465809130000062</v>
      </c>
      <c r="AT36" s="561">
        <v>-0.1946580913</v>
      </c>
      <c r="AU36">
        <f t="shared" si="3"/>
        <v>-0.70000000000000062</v>
      </c>
      <c r="AW36" s="136">
        <v>28</v>
      </c>
      <c r="AX36" s="136" t="s">
        <v>928</v>
      </c>
      <c r="AY36" s="136" t="s">
        <v>824</v>
      </c>
      <c r="AZ36" s="136" t="s">
        <v>823</v>
      </c>
      <c r="BA36" s="136" t="s">
        <v>929</v>
      </c>
      <c r="BB36" s="136"/>
      <c r="BC36" s="136">
        <v>0</v>
      </c>
      <c r="BD36" s="136">
        <v>27</v>
      </c>
      <c r="BE36" s="136"/>
      <c r="BF36" s="559">
        <v>30</v>
      </c>
      <c r="BG36" s="559">
        <v>0</v>
      </c>
      <c r="BH36" s="559">
        <v>15</v>
      </c>
      <c r="BI36" s="559">
        <v>0</v>
      </c>
      <c r="BJ36" s="559">
        <v>4.9356417269054198</v>
      </c>
      <c r="BK36" s="92" t="str">
        <f t="shared" si="0"/>
        <v>1,16</v>
      </c>
    </row>
    <row r="37" spans="2:63" ht="11.25" customHeight="1">
      <c r="B37" s="532">
        <v>0</v>
      </c>
      <c r="C37" s="532">
        <v>28</v>
      </c>
      <c r="D37" s="533">
        <v>10</v>
      </c>
      <c r="E37" s="532">
        <v>15</v>
      </c>
      <c r="F37" s="532">
        <v>12</v>
      </c>
      <c r="G37" s="534">
        <v>10</v>
      </c>
      <c r="H37" s="532">
        <v>-65</v>
      </c>
      <c r="I37" s="541">
        <v>832.49986138877296</v>
      </c>
      <c r="J37" s="532">
        <v>-999</v>
      </c>
      <c r="K37" s="287" t="str">
        <f t="shared" si="1"/>
        <v>12,15</v>
      </c>
      <c r="L37" s="546">
        <f>IF(K38="",0,IF(D37=D36,0,MAX(L$8:L36)+1))</f>
        <v>10</v>
      </c>
      <c r="M37" s="50" t="s">
        <v>853</v>
      </c>
      <c r="N37" s="199">
        <f t="shared" si="7"/>
        <v>8</v>
      </c>
      <c r="O37" s="158">
        <f t="shared" ref="O37:AO37" si="14">IF(ISNUMBER(MATCH(O57,$K$10:$K$45,0)),$M$28,IF(ISNUMBER(MATCH(O57,$BK$6:$BK$37,0)),$BI$5,$M$27))</f>
        <v>2</v>
      </c>
      <c r="P37" s="158">
        <f t="shared" si="14"/>
        <v>0</v>
      </c>
      <c r="Q37" s="158">
        <f t="shared" si="14"/>
        <v>0</v>
      </c>
      <c r="R37" s="158">
        <f t="shared" si="14"/>
        <v>0</v>
      </c>
      <c r="S37" s="158">
        <f t="shared" si="14"/>
        <v>0</v>
      </c>
      <c r="T37" s="158">
        <f t="shared" si="14"/>
        <v>0</v>
      </c>
      <c r="U37" s="158">
        <f t="shared" si="14"/>
        <v>0</v>
      </c>
      <c r="V37" s="158">
        <f t="shared" si="14"/>
        <v>0</v>
      </c>
      <c r="W37" s="158">
        <f t="shared" si="14"/>
        <v>0</v>
      </c>
      <c r="X37" s="158">
        <f t="shared" si="14"/>
        <v>0</v>
      </c>
      <c r="Y37" s="158">
        <f t="shared" si="14"/>
        <v>0</v>
      </c>
      <c r="Z37" s="158">
        <f t="shared" si="14"/>
        <v>0</v>
      </c>
      <c r="AA37" s="158">
        <f t="shared" si="14"/>
        <v>0</v>
      </c>
      <c r="AB37" s="158">
        <f t="shared" si="14"/>
        <v>0</v>
      </c>
      <c r="AC37" s="158">
        <f t="shared" si="14"/>
        <v>0</v>
      </c>
      <c r="AD37" s="158">
        <f t="shared" si="14"/>
        <v>0</v>
      </c>
      <c r="AE37" s="158">
        <f t="shared" si="14"/>
        <v>0</v>
      </c>
      <c r="AF37" s="158">
        <f t="shared" si="14"/>
        <v>0</v>
      </c>
      <c r="AG37" s="158">
        <f t="shared" si="14"/>
        <v>0</v>
      </c>
      <c r="AH37" s="158">
        <f t="shared" si="14"/>
        <v>0</v>
      </c>
      <c r="AI37" s="158">
        <f t="shared" si="14"/>
        <v>0</v>
      </c>
      <c r="AJ37" s="158">
        <f t="shared" si="14"/>
        <v>0</v>
      </c>
      <c r="AK37" s="158">
        <f t="shared" si="14"/>
        <v>0</v>
      </c>
      <c r="AL37" s="158">
        <f t="shared" si="14"/>
        <v>0</v>
      </c>
      <c r="AM37" s="158">
        <f t="shared" si="14"/>
        <v>0</v>
      </c>
      <c r="AN37" s="158">
        <f t="shared" si="14"/>
        <v>0</v>
      </c>
      <c r="AO37" s="158">
        <f t="shared" si="14"/>
        <v>2</v>
      </c>
      <c r="AP37" s="345">
        <f t="shared" si="2"/>
        <v>-29</v>
      </c>
      <c r="AQ37" s="345" t="str">
        <v>Q28</v>
      </c>
      <c r="AR37" s="561">
        <f t="shared" si="4"/>
        <v>-0.96173887470000063</v>
      </c>
      <c r="AT37" s="561">
        <v>-0.16173887470000001</v>
      </c>
      <c r="AU37">
        <f t="shared" si="3"/>
        <v>-0.8000000000000006</v>
      </c>
      <c r="AW37" s="136">
        <v>29</v>
      </c>
      <c r="AX37" s="136" t="s">
        <v>930</v>
      </c>
      <c r="AY37" s="136" t="s">
        <v>824</v>
      </c>
      <c r="AZ37" s="136" t="s">
        <v>823</v>
      </c>
      <c r="BA37" s="136" t="s">
        <v>931</v>
      </c>
      <c r="BB37" s="136"/>
      <c r="BC37" s="136">
        <v>0</v>
      </c>
      <c r="BD37" s="136">
        <v>28</v>
      </c>
      <c r="BE37" s="136"/>
      <c r="BF37" s="559">
        <v>31</v>
      </c>
      <c r="BG37" s="559">
        <v>0</v>
      </c>
      <c r="BH37" s="559">
        <v>15</v>
      </c>
      <c r="BI37" s="559">
        <v>26</v>
      </c>
      <c r="BJ37" s="559">
        <v>4.9219410731559101</v>
      </c>
      <c r="BK37" s="92" t="str">
        <f t="shared" si="0"/>
        <v>27,16</v>
      </c>
    </row>
    <row r="38" spans="2:63" ht="11.25" customHeight="1">
      <c r="B38" s="532">
        <v>0</v>
      </c>
      <c r="C38" s="532">
        <v>29</v>
      </c>
      <c r="D38" s="533">
        <v>10</v>
      </c>
      <c r="E38" s="532">
        <v>14</v>
      </c>
      <c r="F38" s="532">
        <v>13</v>
      </c>
      <c r="G38" s="534">
        <v>10</v>
      </c>
      <c r="H38" s="532">
        <v>-65</v>
      </c>
      <c r="I38" s="541">
        <v>3329.99944555509</v>
      </c>
      <c r="J38" s="532">
        <v>-999</v>
      </c>
      <c r="K38" s="287" t="str">
        <f t="shared" si="1"/>
        <v>13,14</v>
      </c>
      <c r="L38" s="546">
        <f>IF(K39="",0,IF(D38=D37,0,MAX(L$8:L37)+1))</f>
        <v>0</v>
      </c>
      <c r="M38" s="50" t="s">
        <v>854</v>
      </c>
      <c r="N38" s="199">
        <f t="shared" si="7"/>
        <v>9</v>
      </c>
      <c r="O38" s="158">
        <f t="shared" ref="O38:AO38" si="15">IF(ISNUMBER(MATCH(O58,$K$10:$K$45,0)),$M$28,IF(ISNUMBER(MATCH(O58,$BK$6:$BK$37,0)),$BI$5,$M$27))</f>
        <v>2</v>
      </c>
      <c r="P38" s="158">
        <f t="shared" si="15"/>
        <v>0</v>
      </c>
      <c r="Q38" s="158">
        <f t="shared" si="15"/>
        <v>0</v>
      </c>
      <c r="R38" s="158">
        <f t="shared" si="15"/>
        <v>0</v>
      </c>
      <c r="S38" s="158">
        <f t="shared" si="15"/>
        <v>0</v>
      </c>
      <c r="T38" s="158">
        <f t="shared" si="15"/>
        <v>0</v>
      </c>
      <c r="U38" s="158">
        <f t="shared" si="15"/>
        <v>0</v>
      </c>
      <c r="V38" s="158">
        <f t="shared" si="15"/>
        <v>0</v>
      </c>
      <c r="W38" s="158">
        <f t="shared" si="15"/>
        <v>0</v>
      </c>
      <c r="X38" s="158">
        <f t="shared" si="15"/>
        <v>0</v>
      </c>
      <c r="Y38" s="158">
        <f t="shared" si="15"/>
        <v>0</v>
      </c>
      <c r="Z38" s="158">
        <f t="shared" si="15"/>
        <v>0</v>
      </c>
      <c r="AA38" s="158">
        <f t="shared" si="15"/>
        <v>0</v>
      </c>
      <c r="AB38" s="158">
        <f t="shared" si="15"/>
        <v>0</v>
      </c>
      <c r="AC38" s="158">
        <f t="shared" si="15"/>
        <v>0</v>
      </c>
      <c r="AD38" s="158">
        <f t="shared" si="15"/>
        <v>0</v>
      </c>
      <c r="AE38" s="158">
        <f t="shared" si="15"/>
        <v>0</v>
      </c>
      <c r="AF38" s="158">
        <f t="shared" si="15"/>
        <v>0</v>
      </c>
      <c r="AG38" s="158">
        <f t="shared" si="15"/>
        <v>0</v>
      </c>
      <c r="AH38" s="158">
        <f t="shared" si="15"/>
        <v>0</v>
      </c>
      <c r="AI38" s="158">
        <f t="shared" si="15"/>
        <v>0</v>
      </c>
      <c r="AJ38" s="158">
        <f t="shared" si="15"/>
        <v>0</v>
      </c>
      <c r="AK38" s="158">
        <f t="shared" si="15"/>
        <v>0</v>
      </c>
      <c r="AL38" s="158">
        <f t="shared" si="15"/>
        <v>0</v>
      </c>
      <c r="AM38" s="158">
        <f t="shared" si="15"/>
        <v>0</v>
      </c>
      <c r="AN38" s="158">
        <f t="shared" si="15"/>
        <v>0</v>
      </c>
      <c r="AO38" s="158">
        <f t="shared" si="15"/>
        <v>2</v>
      </c>
      <c r="AP38" s="345">
        <f t="shared" si="2"/>
        <v>-30</v>
      </c>
      <c r="AQ38" s="345" t="str">
        <v>Q29</v>
      </c>
      <c r="AR38" s="561">
        <f t="shared" si="4"/>
        <v>-1.3712971399000007</v>
      </c>
      <c r="AT38" s="561">
        <v>-0.4712971399</v>
      </c>
      <c r="AU38">
        <f t="shared" si="3"/>
        <v>-0.90000000000000058</v>
      </c>
      <c r="AW38" s="136">
        <v>30</v>
      </c>
      <c r="AX38" s="136" t="s">
        <v>932</v>
      </c>
      <c r="AY38" s="136" t="s">
        <v>824</v>
      </c>
      <c r="AZ38" s="136" t="s">
        <v>823</v>
      </c>
      <c r="BA38" s="136" t="s">
        <v>933</v>
      </c>
      <c r="BB38" s="136"/>
      <c r="BC38" s="136">
        <v>0</v>
      </c>
      <c r="BD38" s="136">
        <v>29</v>
      </c>
      <c r="BE38" s="136"/>
      <c r="BF38" s="559">
        <v>32</v>
      </c>
      <c r="BG38" s="559">
        <v>1</v>
      </c>
      <c r="BH38" s="559">
        <v>0</v>
      </c>
      <c r="BI38" s="559">
        <v>0</v>
      </c>
      <c r="BJ38" s="559">
        <v>4.9345541778622399</v>
      </c>
      <c r="BK38" s="173" t="str">
        <f t="shared" si="0"/>
        <v>1,1</v>
      </c>
    </row>
    <row r="39" spans="2:63" ht="11.25" customHeight="1">
      <c r="B39" s="532">
        <v>0</v>
      </c>
      <c r="C39" s="532">
        <v>30</v>
      </c>
      <c r="D39" s="533">
        <v>10</v>
      </c>
      <c r="E39" s="532">
        <v>15</v>
      </c>
      <c r="F39" s="532">
        <v>14</v>
      </c>
      <c r="G39" s="534">
        <v>10</v>
      </c>
      <c r="H39" s="532">
        <v>-65</v>
      </c>
      <c r="I39" s="541">
        <v>832.49986138877296</v>
      </c>
      <c r="J39" s="532">
        <v>-999</v>
      </c>
      <c r="K39" s="287" t="str">
        <f t="shared" si="1"/>
        <v>14,15</v>
      </c>
      <c r="L39" s="546">
        <f>IF(K40="",0,IF(D39=D38,0,MAX(L$8:L38)+1))</f>
        <v>0</v>
      </c>
      <c r="M39" s="50" t="s">
        <v>855</v>
      </c>
      <c r="N39" s="199">
        <f t="shared" si="7"/>
        <v>10</v>
      </c>
      <c r="O39" s="158">
        <f t="shared" ref="O39:AO39" si="16">IF(ISNUMBER(MATCH(O59,$K$10:$K$45,0)),$M$28,IF(ISNUMBER(MATCH(O59,$BK$6:$BK$37,0)),$BI$5,$M$27))</f>
        <v>2</v>
      </c>
      <c r="P39" s="158">
        <f t="shared" si="16"/>
        <v>0</v>
      </c>
      <c r="Q39" s="158">
        <f t="shared" si="16"/>
        <v>0</v>
      </c>
      <c r="R39" s="158">
        <f t="shared" si="16"/>
        <v>0</v>
      </c>
      <c r="S39" s="158">
        <f t="shared" si="16"/>
        <v>0</v>
      </c>
      <c r="T39" s="158">
        <f t="shared" si="16"/>
        <v>0</v>
      </c>
      <c r="U39" s="158">
        <f t="shared" si="16"/>
        <v>0</v>
      </c>
      <c r="V39" s="158">
        <f t="shared" si="16"/>
        <v>0</v>
      </c>
      <c r="W39" s="158">
        <f t="shared" si="16"/>
        <v>0</v>
      </c>
      <c r="X39" s="158">
        <f t="shared" si="16"/>
        <v>0</v>
      </c>
      <c r="Y39" s="158">
        <f t="shared" si="16"/>
        <v>0</v>
      </c>
      <c r="Z39" s="158">
        <f t="shared" si="16"/>
        <v>0</v>
      </c>
      <c r="AA39" s="158">
        <f t="shared" si="16"/>
        <v>0</v>
      </c>
      <c r="AB39" s="158">
        <f t="shared" si="16"/>
        <v>0</v>
      </c>
      <c r="AC39" s="158">
        <f t="shared" si="16"/>
        <v>0</v>
      </c>
      <c r="AD39" s="158">
        <f t="shared" si="16"/>
        <v>0</v>
      </c>
      <c r="AE39" s="158">
        <f t="shared" si="16"/>
        <v>0</v>
      </c>
      <c r="AF39" s="158">
        <f t="shared" si="16"/>
        <v>0</v>
      </c>
      <c r="AG39" s="158">
        <f t="shared" si="16"/>
        <v>0</v>
      </c>
      <c r="AH39" s="158">
        <f t="shared" si="16"/>
        <v>0</v>
      </c>
      <c r="AI39" s="158">
        <f t="shared" si="16"/>
        <v>0</v>
      </c>
      <c r="AJ39" s="158">
        <f t="shared" si="16"/>
        <v>0</v>
      </c>
      <c r="AK39" s="158">
        <f t="shared" si="16"/>
        <v>0</v>
      </c>
      <c r="AL39" s="158">
        <f t="shared" si="16"/>
        <v>0</v>
      </c>
      <c r="AM39" s="158">
        <f t="shared" si="16"/>
        <v>0</v>
      </c>
      <c r="AN39" s="158">
        <f t="shared" si="16"/>
        <v>0</v>
      </c>
      <c r="AO39" s="158">
        <f t="shared" si="16"/>
        <v>2</v>
      </c>
      <c r="AP39" s="345">
        <f t="shared" si="2"/>
        <v>-31</v>
      </c>
      <c r="AQ39" s="345" t="str">
        <v>Q30</v>
      </c>
      <c r="AR39" s="561">
        <f t="shared" si="4"/>
        <v>-1.2514508822000008</v>
      </c>
      <c r="AT39" s="561">
        <v>-0.2514508822</v>
      </c>
      <c r="AU39">
        <f t="shared" si="3"/>
        <v>-1.0000000000000007</v>
      </c>
      <c r="AW39" s="136">
        <v>31</v>
      </c>
      <c r="AX39" s="136" t="s">
        <v>934</v>
      </c>
      <c r="AY39" s="136" t="s">
        <v>824</v>
      </c>
      <c r="AZ39" s="136" t="s">
        <v>823</v>
      </c>
      <c r="BA39" s="136" t="s">
        <v>935</v>
      </c>
      <c r="BB39" s="136"/>
      <c r="BC39" s="136">
        <v>0</v>
      </c>
      <c r="BD39" s="136">
        <v>30</v>
      </c>
      <c r="BE39" s="136"/>
      <c r="BF39" s="559">
        <v>33</v>
      </c>
      <c r="BG39" s="559">
        <v>1</v>
      </c>
      <c r="BH39" s="559">
        <v>0</v>
      </c>
      <c r="BI39" s="559">
        <v>26</v>
      </c>
      <c r="BJ39" s="559">
        <v>4.9208533112423698</v>
      </c>
      <c r="BK39" s="173" t="str">
        <f t="shared" si="0"/>
        <v>27,1</v>
      </c>
    </row>
    <row r="40" spans="2:63" ht="11.25" customHeight="1">
      <c r="B40" s="532">
        <v>0</v>
      </c>
      <c r="C40" s="532">
        <v>31</v>
      </c>
      <c r="D40" s="533">
        <v>11</v>
      </c>
      <c r="E40" s="532">
        <v>15</v>
      </c>
      <c r="F40" s="532">
        <v>12</v>
      </c>
      <c r="G40" s="534">
        <v>10</v>
      </c>
      <c r="H40" s="532">
        <v>-65</v>
      </c>
      <c r="I40" s="533">
        <v>832.49986138877296</v>
      </c>
      <c r="J40" s="532">
        <v>-999</v>
      </c>
      <c r="K40" s="151" t="str">
        <f t="shared" si="1"/>
        <v>12,15</v>
      </c>
      <c r="L40" s="546">
        <f>IF(K41="",0,IF(D40=D39,0,MAX(L$8:L39)+1))</f>
        <v>11</v>
      </c>
      <c r="M40" s="50" t="s">
        <v>856</v>
      </c>
      <c r="N40" s="199">
        <f t="shared" si="7"/>
        <v>11</v>
      </c>
      <c r="O40" s="158">
        <f t="shared" ref="O40:AO40" si="17">IF(ISNUMBER(MATCH(O60,$K$10:$K$45,0)),$M$28,IF(ISNUMBER(MATCH(O60,$BK$6:$BK$37,0)),$BI$5,$M$27))</f>
        <v>2</v>
      </c>
      <c r="P40" s="158">
        <f t="shared" si="17"/>
        <v>0</v>
      </c>
      <c r="Q40" s="158">
        <f t="shared" si="17"/>
        <v>0</v>
      </c>
      <c r="R40" s="158">
        <f t="shared" si="17"/>
        <v>0</v>
      </c>
      <c r="S40" s="158">
        <f t="shared" si="17"/>
        <v>0</v>
      </c>
      <c r="T40" s="158">
        <f t="shared" si="17"/>
        <v>0</v>
      </c>
      <c r="U40" s="158">
        <f t="shared" si="17"/>
        <v>0</v>
      </c>
      <c r="V40" s="158">
        <f t="shared" si="17"/>
        <v>0</v>
      </c>
      <c r="W40" s="158">
        <f t="shared" si="17"/>
        <v>0</v>
      </c>
      <c r="X40" s="158">
        <f t="shared" si="17"/>
        <v>0</v>
      </c>
      <c r="Y40" s="158">
        <f t="shared" si="17"/>
        <v>0</v>
      </c>
      <c r="Z40" s="158">
        <f t="shared" si="17"/>
        <v>0</v>
      </c>
      <c r="AA40" s="158">
        <f t="shared" si="17"/>
        <v>0</v>
      </c>
      <c r="AB40" s="158">
        <f t="shared" si="17"/>
        <v>0</v>
      </c>
      <c r="AC40" s="158">
        <f t="shared" si="17"/>
        <v>0</v>
      </c>
      <c r="AD40" s="158">
        <f t="shared" si="17"/>
        <v>0</v>
      </c>
      <c r="AE40" s="158">
        <f t="shared" si="17"/>
        <v>0</v>
      </c>
      <c r="AF40" s="158">
        <f t="shared" si="17"/>
        <v>0</v>
      </c>
      <c r="AG40" s="158">
        <f t="shared" si="17"/>
        <v>0</v>
      </c>
      <c r="AH40" s="158">
        <f t="shared" si="17"/>
        <v>0</v>
      </c>
      <c r="AI40" s="158">
        <f t="shared" si="17"/>
        <v>0</v>
      </c>
      <c r="AJ40" s="158">
        <f t="shared" si="17"/>
        <v>0</v>
      </c>
      <c r="AK40" s="158">
        <f t="shared" si="17"/>
        <v>0</v>
      </c>
      <c r="AL40" s="158">
        <f t="shared" si="17"/>
        <v>0</v>
      </c>
      <c r="AM40" s="158">
        <f t="shared" si="17"/>
        <v>0</v>
      </c>
      <c r="AN40" s="158">
        <f t="shared" si="17"/>
        <v>0</v>
      </c>
      <c r="AO40" s="158">
        <f t="shared" si="17"/>
        <v>2</v>
      </c>
      <c r="AP40" s="345">
        <f t="shared" si="2"/>
        <v>-32</v>
      </c>
      <c r="AQ40" s="345" t="str">
        <v>Q31</v>
      </c>
      <c r="AR40" s="561">
        <f t="shared" si="4"/>
        <v>-1.3238112436000007</v>
      </c>
      <c r="AT40" s="561">
        <v>-0.22381124359999999</v>
      </c>
      <c r="AU40">
        <f t="shared" si="3"/>
        <v>-1.1000000000000008</v>
      </c>
      <c r="AW40" s="136">
        <v>32</v>
      </c>
      <c r="AX40" s="136" t="s">
        <v>936</v>
      </c>
      <c r="AY40" s="136" t="s">
        <v>824</v>
      </c>
      <c r="AZ40" s="136" t="s">
        <v>823</v>
      </c>
      <c r="BA40" s="136" t="s">
        <v>937</v>
      </c>
      <c r="BB40" s="136"/>
      <c r="BC40" s="136">
        <v>0</v>
      </c>
      <c r="BD40" s="136">
        <v>31</v>
      </c>
      <c r="BE40" s="136"/>
      <c r="BF40" s="559">
        <v>34</v>
      </c>
      <c r="BG40" s="559">
        <v>1</v>
      </c>
      <c r="BH40" s="559">
        <v>1</v>
      </c>
      <c r="BI40" s="559">
        <v>0</v>
      </c>
      <c r="BJ40" s="559">
        <v>4.9345541778622399</v>
      </c>
      <c r="BK40" s="173" t="str">
        <f t="shared" si="0"/>
        <v>1,2</v>
      </c>
    </row>
    <row r="41" spans="2:63" ht="11.25" customHeight="1">
      <c r="B41" s="532">
        <v>0</v>
      </c>
      <c r="C41" s="532">
        <v>32</v>
      </c>
      <c r="D41" s="533">
        <v>11</v>
      </c>
      <c r="E41" s="532">
        <v>14</v>
      </c>
      <c r="F41" s="532">
        <v>13</v>
      </c>
      <c r="G41" s="534">
        <v>10</v>
      </c>
      <c r="H41" s="532">
        <v>-65</v>
      </c>
      <c r="I41" s="533">
        <v>3329.99944555509</v>
      </c>
      <c r="J41" s="532">
        <v>-999</v>
      </c>
      <c r="K41" s="151" t="str">
        <f t="shared" si="1"/>
        <v>13,14</v>
      </c>
      <c r="L41" s="546">
        <f>IF(K42="",0,IF(D41=D40,0,MAX(L$8:L40)+1))</f>
        <v>0</v>
      </c>
      <c r="M41" s="50" t="s">
        <v>857</v>
      </c>
      <c r="N41" s="199">
        <f t="shared" si="7"/>
        <v>12</v>
      </c>
      <c r="O41" s="158">
        <f t="shared" ref="O41:AO41" si="18">IF(ISNUMBER(MATCH(O61,$K$10:$K$45,0)),$M$28,IF(ISNUMBER(MATCH(O61,$BK$6:$BK$37,0)),$BI$5,$M$27))</f>
        <v>2</v>
      </c>
      <c r="P41" s="158">
        <f t="shared" si="18"/>
        <v>0</v>
      </c>
      <c r="Q41" s="158">
        <f t="shared" si="18"/>
        <v>0</v>
      </c>
      <c r="R41" s="158">
        <f t="shared" si="18"/>
        <v>0</v>
      </c>
      <c r="S41" s="158">
        <f t="shared" si="18"/>
        <v>0</v>
      </c>
      <c r="T41" s="158">
        <f t="shared" si="18"/>
        <v>0</v>
      </c>
      <c r="U41" s="158">
        <f t="shared" si="18"/>
        <v>0</v>
      </c>
      <c r="V41" s="158">
        <f t="shared" si="18"/>
        <v>0</v>
      </c>
      <c r="W41" s="158">
        <f t="shared" si="18"/>
        <v>0</v>
      </c>
      <c r="X41" s="158">
        <f t="shared" si="18"/>
        <v>0</v>
      </c>
      <c r="Y41" s="158">
        <f t="shared" si="18"/>
        <v>0</v>
      </c>
      <c r="Z41" s="158">
        <f t="shared" si="18"/>
        <v>0</v>
      </c>
      <c r="AA41" s="158">
        <f t="shared" si="18"/>
        <v>0</v>
      </c>
      <c r="AB41" s="158">
        <f t="shared" si="18"/>
        <v>0</v>
      </c>
      <c r="AC41" s="158">
        <f t="shared" si="18"/>
        <v>0</v>
      </c>
      <c r="AD41" s="158">
        <f t="shared" si="18"/>
        <v>0</v>
      </c>
      <c r="AE41" s="158">
        <f t="shared" si="18"/>
        <v>0</v>
      </c>
      <c r="AF41" s="158">
        <f t="shared" si="18"/>
        <v>0</v>
      </c>
      <c r="AG41" s="158">
        <f t="shared" si="18"/>
        <v>0</v>
      </c>
      <c r="AH41" s="158">
        <f t="shared" si="18"/>
        <v>0</v>
      </c>
      <c r="AI41" s="158">
        <f t="shared" si="18"/>
        <v>0</v>
      </c>
      <c r="AJ41" s="158">
        <f t="shared" si="18"/>
        <v>0</v>
      </c>
      <c r="AK41" s="158">
        <f t="shared" si="18"/>
        <v>0</v>
      </c>
      <c r="AL41" s="158">
        <f t="shared" si="18"/>
        <v>0</v>
      </c>
      <c r="AM41" s="158">
        <f t="shared" si="18"/>
        <v>0</v>
      </c>
      <c r="AN41" s="158">
        <f t="shared" si="18"/>
        <v>0</v>
      </c>
      <c r="AO41" s="158">
        <f t="shared" si="18"/>
        <v>2</v>
      </c>
      <c r="AP41" s="345">
        <f t="shared" si="2"/>
        <v>-33</v>
      </c>
      <c r="AQ41" s="345" t="str">
        <v>Q32</v>
      </c>
      <c r="AR41" s="561">
        <f t="shared" si="4"/>
        <v>-1.8129039647000007</v>
      </c>
      <c r="AT41" s="561">
        <v>-0.61290396469999997</v>
      </c>
      <c r="AU41">
        <f t="shared" si="3"/>
        <v>-1.2000000000000008</v>
      </c>
      <c r="AW41" s="136">
        <v>33</v>
      </c>
      <c r="AX41" s="136" t="s">
        <v>938</v>
      </c>
      <c r="AY41" s="136" t="s">
        <v>824</v>
      </c>
      <c r="AZ41" s="136" t="s">
        <v>823</v>
      </c>
      <c r="BA41" s="136" t="s">
        <v>939</v>
      </c>
      <c r="BB41" s="136"/>
      <c r="BC41" s="136">
        <v>0</v>
      </c>
      <c r="BD41" s="136">
        <v>32</v>
      </c>
      <c r="BE41" s="136"/>
      <c r="BF41" s="559">
        <v>35</v>
      </c>
      <c r="BG41" s="559">
        <v>1</v>
      </c>
      <c r="BH41" s="559">
        <v>1</v>
      </c>
      <c r="BI41" s="559">
        <v>26</v>
      </c>
      <c r="BJ41" s="559">
        <v>4.9208533112423698</v>
      </c>
      <c r="BK41" s="173" t="str">
        <f t="shared" si="0"/>
        <v>27,2</v>
      </c>
    </row>
    <row r="42" spans="2:63" ht="11.25" customHeight="1">
      <c r="B42" s="532">
        <v>0</v>
      </c>
      <c r="C42" s="532">
        <v>33</v>
      </c>
      <c r="D42" s="533">
        <v>11</v>
      </c>
      <c r="E42" s="532">
        <v>15</v>
      </c>
      <c r="F42" s="532">
        <v>14</v>
      </c>
      <c r="G42" s="534">
        <v>10</v>
      </c>
      <c r="H42" s="532">
        <v>-65</v>
      </c>
      <c r="I42" s="533">
        <v>832.49986138877296</v>
      </c>
      <c r="J42" s="532">
        <v>-999</v>
      </c>
      <c r="K42" s="151" t="str">
        <f t="shared" si="1"/>
        <v>14,15</v>
      </c>
      <c r="L42" s="546">
        <f>IF(K43="",0,IF(D42=D41,0,MAX(L$8:L41)+1))</f>
        <v>0</v>
      </c>
      <c r="M42" s="50" t="s">
        <v>858</v>
      </c>
      <c r="N42" s="199">
        <f t="shared" si="7"/>
        <v>13</v>
      </c>
      <c r="O42" s="158">
        <f t="shared" ref="O42:AO42" si="19">IF(ISNUMBER(MATCH(O62,$K$10:$K$45,0)),$M$28,IF(ISNUMBER(MATCH(O62,$BK$6:$BK$37,0)),$BI$5,$M$27))</f>
        <v>2</v>
      </c>
      <c r="P42" s="158">
        <f t="shared" si="19"/>
        <v>0</v>
      </c>
      <c r="Q42" s="158">
        <f t="shared" si="19"/>
        <v>0</v>
      </c>
      <c r="R42" s="158">
        <f t="shared" si="19"/>
        <v>0</v>
      </c>
      <c r="S42" s="158">
        <f t="shared" si="19"/>
        <v>0</v>
      </c>
      <c r="T42" s="158">
        <f t="shared" si="19"/>
        <v>0</v>
      </c>
      <c r="U42" s="158">
        <f t="shared" si="19"/>
        <v>0</v>
      </c>
      <c r="V42" s="158">
        <f t="shared" si="19"/>
        <v>0</v>
      </c>
      <c r="W42" s="158">
        <f t="shared" si="19"/>
        <v>0</v>
      </c>
      <c r="X42" s="158">
        <f t="shared" si="19"/>
        <v>0</v>
      </c>
      <c r="Y42" s="158">
        <f t="shared" si="19"/>
        <v>0</v>
      </c>
      <c r="Z42" s="158">
        <f t="shared" si="19"/>
        <v>0</v>
      </c>
      <c r="AA42" s="158">
        <f t="shared" si="19"/>
        <v>0</v>
      </c>
      <c r="AB42" s="158">
        <f t="shared" si="19"/>
        <v>0</v>
      </c>
      <c r="AC42" s="158">
        <f t="shared" si="19"/>
        <v>0</v>
      </c>
      <c r="AD42" s="158">
        <f t="shared" si="19"/>
        <v>0</v>
      </c>
      <c r="AE42" s="158">
        <f t="shared" si="19"/>
        <v>0</v>
      </c>
      <c r="AF42" s="158">
        <f t="shared" si="19"/>
        <v>0</v>
      </c>
      <c r="AG42" s="158">
        <f t="shared" si="19"/>
        <v>0</v>
      </c>
      <c r="AH42" s="158">
        <f t="shared" si="19"/>
        <v>0</v>
      </c>
      <c r="AI42" s="158">
        <f t="shared" si="19"/>
        <v>0</v>
      </c>
      <c r="AJ42" s="158">
        <f t="shared" si="19"/>
        <v>0</v>
      </c>
      <c r="AK42" s="158">
        <f t="shared" si="19"/>
        <v>0</v>
      </c>
      <c r="AL42" s="158">
        <f t="shared" si="19"/>
        <v>0</v>
      </c>
      <c r="AM42" s="158">
        <f t="shared" si="19"/>
        <v>0</v>
      </c>
      <c r="AN42" s="158">
        <f t="shared" si="19"/>
        <v>0</v>
      </c>
      <c r="AO42" s="158">
        <f t="shared" si="19"/>
        <v>2</v>
      </c>
      <c r="AP42" s="345">
        <f t="shared" si="2"/>
        <v>-34</v>
      </c>
      <c r="AQ42" s="345" t="str">
        <v>Q33</v>
      </c>
      <c r="AR42" s="561">
        <f t="shared" si="4"/>
        <v>-1.613525077700001</v>
      </c>
      <c r="AT42" s="561">
        <v>-0.31352507769999999</v>
      </c>
      <c r="AU42">
        <f t="shared" si="3"/>
        <v>-1.3000000000000009</v>
      </c>
      <c r="AW42" s="136">
        <v>34</v>
      </c>
      <c r="AX42" s="136" t="s">
        <v>940</v>
      </c>
      <c r="AY42" s="136" t="s">
        <v>824</v>
      </c>
      <c r="AZ42" s="136" t="s">
        <v>823</v>
      </c>
      <c r="BA42" s="136" t="s">
        <v>941</v>
      </c>
      <c r="BB42" s="136"/>
      <c r="BC42" s="136">
        <v>0</v>
      </c>
      <c r="BD42" s="136">
        <v>33</v>
      </c>
      <c r="BE42" s="136"/>
      <c r="BF42" s="559">
        <v>36</v>
      </c>
      <c r="BG42" s="559">
        <v>1</v>
      </c>
      <c r="BH42" s="559">
        <v>2</v>
      </c>
      <c r="BI42" s="559">
        <v>0</v>
      </c>
      <c r="BJ42" s="559">
        <v>4.9345541778622399</v>
      </c>
      <c r="BK42" s="173" t="str">
        <f t="shared" si="0"/>
        <v>1,3</v>
      </c>
    </row>
    <row r="43" spans="2:63" ht="11.25" customHeight="1">
      <c r="B43" s="532">
        <v>0</v>
      </c>
      <c r="C43" s="532">
        <v>34</v>
      </c>
      <c r="D43" s="533">
        <v>12</v>
      </c>
      <c r="E43" s="532">
        <v>15</v>
      </c>
      <c r="F43" s="532">
        <v>12</v>
      </c>
      <c r="G43" s="534">
        <v>10</v>
      </c>
      <c r="H43" s="532">
        <v>-65</v>
      </c>
      <c r="I43" s="541">
        <v>832.49986138877296</v>
      </c>
      <c r="J43" s="532">
        <v>-999</v>
      </c>
      <c r="K43" s="287" t="str">
        <f t="shared" si="1"/>
        <v>12,15</v>
      </c>
      <c r="L43" s="546">
        <f>IF(K44="",0,IF(D43=D42,0,MAX(L$8:L42)+1))</f>
        <v>12</v>
      </c>
      <c r="M43" s="50" t="s">
        <v>859</v>
      </c>
      <c r="N43" s="352">
        <f t="shared" si="7"/>
        <v>14</v>
      </c>
      <c r="O43" s="158">
        <f t="shared" ref="O43:AO43" si="20">IF(ISNUMBER(MATCH(O63,$K$10:$K$45,0)),$M$28,IF(ISNUMBER(MATCH(O63,$BK$6:$BK$37,0)),$BI$5,$M$27))</f>
        <v>2</v>
      </c>
      <c r="P43" s="158">
        <f t="shared" si="20"/>
        <v>0</v>
      </c>
      <c r="Q43" s="158">
        <f t="shared" si="20"/>
        <v>0</v>
      </c>
      <c r="R43" s="158">
        <f t="shared" si="20"/>
        <v>0</v>
      </c>
      <c r="S43" s="158">
        <f t="shared" si="20"/>
        <v>0</v>
      </c>
      <c r="T43" s="158">
        <f t="shared" si="20"/>
        <v>0</v>
      </c>
      <c r="U43" s="158">
        <f t="shared" si="20"/>
        <v>0</v>
      </c>
      <c r="V43" s="158">
        <f t="shared" si="20"/>
        <v>0</v>
      </c>
      <c r="W43" s="158">
        <f t="shared" si="20"/>
        <v>0</v>
      </c>
      <c r="X43" s="158">
        <f t="shared" si="20"/>
        <v>0</v>
      </c>
      <c r="Y43" s="158">
        <f t="shared" si="20"/>
        <v>0</v>
      </c>
      <c r="Z43" s="158">
        <f t="shared" si="20"/>
        <v>0</v>
      </c>
      <c r="AA43" s="158">
        <f t="shared" si="20"/>
        <v>1</v>
      </c>
      <c r="AB43" s="158">
        <f t="shared" si="20"/>
        <v>0</v>
      </c>
      <c r="AC43" s="158">
        <f t="shared" si="20"/>
        <v>0</v>
      </c>
      <c r="AD43" s="158">
        <f t="shared" si="20"/>
        <v>0</v>
      </c>
      <c r="AE43" s="158">
        <f t="shared" si="20"/>
        <v>0</v>
      </c>
      <c r="AF43" s="158">
        <f t="shared" si="20"/>
        <v>0</v>
      </c>
      <c r="AG43" s="158">
        <f t="shared" si="20"/>
        <v>0</v>
      </c>
      <c r="AH43" s="158">
        <f t="shared" si="20"/>
        <v>0</v>
      </c>
      <c r="AI43" s="158">
        <f t="shared" si="20"/>
        <v>0</v>
      </c>
      <c r="AJ43" s="158">
        <f t="shared" si="20"/>
        <v>0</v>
      </c>
      <c r="AK43" s="158">
        <f t="shared" si="20"/>
        <v>0</v>
      </c>
      <c r="AL43" s="158">
        <f t="shared" si="20"/>
        <v>0</v>
      </c>
      <c r="AM43" s="158">
        <f t="shared" si="20"/>
        <v>0</v>
      </c>
      <c r="AN43" s="158">
        <f t="shared" si="20"/>
        <v>0</v>
      </c>
      <c r="AO43" s="158">
        <f t="shared" si="20"/>
        <v>2</v>
      </c>
      <c r="AP43" s="345">
        <f t="shared" si="2"/>
        <v>-35</v>
      </c>
      <c r="AQ43" s="345" t="str">
        <v>Q34</v>
      </c>
      <c r="AR43" s="561">
        <f t="shared" si="4"/>
        <v>-1.7108119682000011</v>
      </c>
      <c r="AT43" s="561">
        <v>-0.31081196820000001</v>
      </c>
      <c r="AU43">
        <f t="shared" si="3"/>
        <v>-1.400000000000001</v>
      </c>
      <c r="AW43" s="136">
        <v>35</v>
      </c>
      <c r="AX43" s="136" t="s">
        <v>942</v>
      </c>
      <c r="AY43" s="136" t="s">
        <v>824</v>
      </c>
      <c r="AZ43" s="136" t="s">
        <v>823</v>
      </c>
      <c r="BA43" s="136" t="s">
        <v>943</v>
      </c>
      <c r="BB43" s="136"/>
      <c r="BC43" s="136">
        <v>0</v>
      </c>
      <c r="BD43" s="136">
        <v>34</v>
      </c>
      <c r="BE43" s="136"/>
      <c r="BF43" s="559">
        <v>37</v>
      </c>
      <c r="BG43" s="559">
        <v>1</v>
      </c>
      <c r="BH43" s="559">
        <v>2</v>
      </c>
      <c r="BI43" s="559">
        <v>26</v>
      </c>
      <c r="BJ43" s="559">
        <v>4.9208533112423698</v>
      </c>
      <c r="BK43" s="173" t="str">
        <f t="shared" si="0"/>
        <v>27,3</v>
      </c>
    </row>
    <row r="44" spans="2:63" ht="11.25" customHeight="1">
      <c r="B44" s="532">
        <v>0</v>
      </c>
      <c r="C44" s="532">
        <v>35</v>
      </c>
      <c r="D44" s="533">
        <v>12</v>
      </c>
      <c r="E44" s="532">
        <v>14</v>
      </c>
      <c r="F44" s="532">
        <v>13</v>
      </c>
      <c r="G44" s="534">
        <v>10</v>
      </c>
      <c r="H44" s="532">
        <v>-65</v>
      </c>
      <c r="I44" s="541">
        <v>3329.99944555509</v>
      </c>
      <c r="J44" s="532">
        <v>-999</v>
      </c>
      <c r="K44" s="287" t="str">
        <f t="shared" si="1"/>
        <v>13,14</v>
      </c>
      <c r="L44" s="546">
        <f>IF(K45="",0,IF(D44=D43,0,MAX(L$8:L43)+1))</f>
        <v>0</v>
      </c>
      <c r="M44" s="50" t="s">
        <v>860</v>
      </c>
      <c r="N44" s="352">
        <f t="shared" si="7"/>
        <v>15</v>
      </c>
      <c r="O44" s="158">
        <f t="shared" ref="O44:AO44" si="21">IF(ISNUMBER(MATCH(O64,$K$10:$K$45,0)),$M$28,IF(ISNUMBER(MATCH(O64,$BK$6:$BK$37,0)),$BI$5,$M$27))</f>
        <v>2</v>
      </c>
      <c r="P44" s="158">
        <f t="shared" si="21"/>
        <v>0</v>
      </c>
      <c r="Q44" s="158">
        <f t="shared" si="21"/>
        <v>0</v>
      </c>
      <c r="R44" s="158">
        <f t="shared" si="21"/>
        <v>0</v>
      </c>
      <c r="S44" s="158">
        <f t="shared" si="21"/>
        <v>0</v>
      </c>
      <c r="T44" s="158">
        <f t="shared" si="21"/>
        <v>0</v>
      </c>
      <c r="U44" s="158">
        <f t="shared" si="21"/>
        <v>0</v>
      </c>
      <c r="V44" s="158">
        <f t="shared" si="21"/>
        <v>0</v>
      </c>
      <c r="W44" s="158">
        <f t="shared" si="21"/>
        <v>0</v>
      </c>
      <c r="X44" s="158">
        <f t="shared" si="21"/>
        <v>0</v>
      </c>
      <c r="Y44" s="158">
        <f t="shared" si="21"/>
        <v>0</v>
      </c>
      <c r="Z44" s="158">
        <f t="shared" si="21"/>
        <v>1</v>
      </c>
      <c r="AA44" s="158">
        <f t="shared" si="21"/>
        <v>0</v>
      </c>
      <c r="AB44" s="158">
        <f t="shared" si="21"/>
        <v>1</v>
      </c>
      <c r="AC44" s="158">
        <f t="shared" si="21"/>
        <v>0</v>
      </c>
      <c r="AD44" s="158">
        <f t="shared" si="21"/>
        <v>0</v>
      </c>
      <c r="AE44" s="158">
        <f t="shared" si="21"/>
        <v>0</v>
      </c>
      <c r="AF44" s="158">
        <f t="shared" si="21"/>
        <v>0</v>
      </c>
      <c r="AG44" s="158">
        <f t="shared" si="21"/>
        <v>0</v>
      </c>
      <c r="AH44" s="158">
        <f t="shared" si="21"/>
        <v>0</v>
      </c>
      <c r="AI44" s="158">
        <f t="shared" si="21"/>
        <v>0</v>
      </c>
      <c r="AJ44" s="158">
        <f t="shared" si="21"/>
        <v>0</v>
      </c>
      <c r="AK44" s="158">
        <f t="shared" si="21"/>
        <v>0</v>
      </c>
      <c r="AL44" s="158">
        <f t="shared" si="21"/>
        <v>0</v>
      </c>
      <c r="AM44" s="158">
        <f t="shared" si="21"/>
        <v>0</v>
      </c>
      <c r="AN44" s="158">
        <f t="shared" si="21"/>
        <v>0</v>
      </c>
      <c r="AO44" s="158">
        <f t="shared" si="21"/>
        <v>2</v>
      </c>
      <c r="AP44" s="345">
        <f t="shared" si="2"/>
        <v>-36</v>
      </c>
      <c r="AQ44" s="345" t="str">
        <v>Q35</v>
      </c>
      <c r="AR44" s="561">
        <f t="shared" si="4"/>
        <v>-2.3116794209000009</v>
      </c>
      <c r="AT44" s="561">
        <v>-0.8116794209</v>
      </c>
      <c r="AU44">
        <f t="shared" si="3"/>
        <v>-1.5000000000000011</v>
      </c>
      <c r="AW44" s="136">
        <v>36</v>
      </c>
      <c r="AX44" s="136" t="s">
        <v>944</v>
      </c>
      <c r="AY44" s="136" t="s">
        <v>824</v>
      </c>
      <c r="AZ44" s="136" t="s">
        <v>823</v>
      </c>
      <c r="BA44" s="136" t="s">
        <v>945</v>
      </c>
      <c r="BB44" s="136"/>
      <c r="BC44" s="136">
        <v>0</v>
      </c>
      <c r="BD44" s="136">
        <v>35</v>
      </c>
      <c r="BE44" s="136"/>
      <c r="BF44" s="559">
        <v>38</v>
      </c>
      <c r="BG44" s="559">
        <v>1</v>
      </c>
      <c r="BH44" s="559">
        <v>3</v>
      </c>
      <c r="BI44" s="559">
        <v>0</v>
      </c>
      <c r="BJ44" s="559">
        <v>4.9345541778622399</v>
      </c>
      <c r="BK44" s="173" t="str">
        <f t="shared" si="0"/>
        <v>1,4</v>
      </c>
    </row>
    <row r="45" spans="2:63" ht="11.25" customHeight="1">
      <c r="B45" s="532">
        <v>0</v>
      </c>
      <c r="C45" s="532">
        <v>36</v>
      </c>
      <c r="D45" s="533">
        <v>12</v>
      </c>
      <c r="E45" s="532">
        <v>15</v>
      </c>
      <c r="F45" s="532">
        <v>14</v>
      </c>
      <c r="G45" s="534">
        <v>10</v>
      </c>
      <c r="H45" s="532">
        <v>-65</v>
      </c>
      <c r="I45" s="541">
        <v>832.49986138877296</v>
      </c>
      <c r="J45" s="532">
        <v>-999</v>
      </c>
      <c r="K45" s="287" t="str">
        <f t="shared" si="1"/>
        <v>14,15</v>
      </c>
      <c r="L45" s="546">
        <f>IF(K46="",0,IF(D45=D44,0,MAX(L$8:L44)+1))</f>
        <v>0</v>
      </c>
      <c r="M45" s="50" t="s">
        <v>861</v>
      </c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  <c r="Z45" s="171"/>
      <c r="AA45" s="171"/>
      <c r="AB45" s="171"/>
      <c r="AC45" s="171"/>
      <c r="AD45" s="171"/>
      <c r="AE45" s="171"/>
      <c r="AF45" s="171"/>
      <c r="AG45" s="171"/>
      <c r="AH45" s="171"/>
      <c r="AI45" s="171"/>
      <c r="AJ45" s="171"/>
      <c r="AK45" s="171"/>
      <c r="AL45" s="171"/>
      <c r="AM45" s="171"/>
      <c r="AN45" s="171"/>
      <c r="AO45" s="171"/>
      <c r="AP45" s="345">
        <f t="shared" si="2"/>
        <v>-37</v>
      </c>
      <c r="AQ45" s="345" t="str">
        <v>Q36</v>
      </c>
      <c r="AR45" s="561">
        <f t="shared" si="4"/>
        <v>-2.0005544571000011</v>
      </c>
      <c r="AT45" s="561">
        <v>-0.40055445709999998</v>
      </c>
      <c r="AU45">
        <f t="shared" si="3"/>
        <v>-1.6000000000000012</v>
      </c>
      <c r="AW45" s="136">
        <v>37</v>
      </c>
      <c r="AX45" s="136" t="s">
        <v>946</v>
      </c>
      <c r="AY45" s="136" t="s">
        <v>824</v>
      </c>
      <c r="AZ45" s="136" t="s">
        <v>823</v>
      </c>
      <c r="BA45" s="136" t="s">
        <v>947</v>
      </c>
      <c r="BB45" s="136"/>
      <c r="BC45" s="136">
        <v>0</v>
      </c>
      <c r="BD45" s="136">
        <v>36</v>
      </c>
      <c r="BE45" s="136"/>
      <c r="BF45" s="559">
        <v>39</v>
      </c>
      <c r="BG45" s="559">
        <v>1</v>
      </c>
      <c r="BH45" s="559">
        <v>3</v>
      </c>
      <c r="BI45" s="559">
        <v>26</v>
      </c>
      <c r="BJ45" s="559">
        <v>4.9208533112423698</v>
      </c>
      <c r="BK45" s="173" t="str">
        <f t="shared" si="0"/>
        <v>27,4</v>
      </c>
    </row>
    <row r="46" spans="2:63" ht="11.25" customHeight="1">
      <c r="B46" s="532">
        <v>0</v>
      </c>
      <c r="C46" s="532">
        <v>37</v>
      </c>
      <c r="D46" s="533">
        <v>13</v>
      </c>
      <c r="E46" s="532">
        <v>15</v>
      </c>
      <c r="F46" s="532">
        <v>13</v>
      </c>
      <c r="G46" s="534">
        <v>10</v>
      </c>
      <c r="H46" s="532">
        <v>-65</v>
      </c>
      <c r="I46" s="547">
        <v>1.1088899445555001</v>
      </c>
      <c r="J46" s="532">
        <v>-999</v>
      </c>
      <c r="K46" s="547" t="str">
        <f t="shared" si="1"/>
        <v>13,15</v>
      </c>
      <c r="L46" s="546">
        <f>IF(K47="",0,IF(D46=D45,0,MAX(L$8:L45)+1))</f>
        <v>0</v>
      </c>
      <c r="M46" s="50" t="s">
        <v>859</v>
      </c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1"/>
      <c r="AB46" s="171"/>
      <c r="AC46" s="171"/>
      <c r="AD46" s="171"/>
      <c r="AE46" s="171"/>
      <c r="AF46" s="171"/>
      <c r="AG46" s="171"/>
      <c r="AH46" s="171"/>
      <c r="AI46" s="171"/>
      <c r="AJ46" s="171"/>
      <c r="AK46" s="171"/>
      <c r="AL46" s="171"/>
      <c r="AM46" s="171"/>
      <c r="AN46" s="171"/>
      <c r="AO46" s="171"/>
      <c r="AP46" s="345">
        <f t="shared" si="2"/>
        <v>-38</v>
      </c>
      <c r="AQ46" s="345" t="str">
        <v>Q37</v>
      </c>
      <c r="AR46" s="567">
        <f>AT46</f>
        <v>-2.1865529670000001E-3</v>
      </c>
      <c r="AT46" s="567">
        <v>-2.1865529670000001E-3</v>
      </c>
      <c r="AU46" s="568">
        <f t="shared" si="3"/>
        <v>-1.7000000000000013</v>
      </c>
      <c r="AW46" s="136">
        <v>38</v>
      </c>
      <c r="AX46" s="136" t="s">
        <v>948</v>
      </c>
      <c r="AY46" s="136" t="s">
        <v>824</v>
      </c>
      <c r="AZ46" s="136" t="s">
        <v>823</v>
      </c>
      <c r="BA46" s="136" t="s">
        <v>949</v>
      </c>
      <c r="BB46" s="136"/>
      <c r="BC46" s="136">
        <v>0</v>
      </c>
      <c r="BD46" s="136">
        <v>37</v>
      </c>
      <c r="BE46" s="136"/>
      <c r="BF46" s="559">
        <v>40</v>
      </c>
      <c r="BG46" s="559">
        <v>1</v>
      </c>
      <c r="BH46" s="559">
        <v>4</v>
      </c>
      <c r="BI46" s="559">
        <v>0</v>
      </c>
      <c r="BJ46" s="559">
        <v>4.9345541778622399</v>
      </c>
      <c r="BK46" s="173" t="str">
        <f t="shared" si="0"/>
        <v>1,5</v>
      </c>
    </row>
    <row r="47" spans="2:63" ht="11.25" customHeight="1">
      <c r="M47" s="50" t="s">
        <v>859</v>
      </c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1"/>
      <c r="AB47" s="171"/>
      <c r="AC47" s="171"/>
      <c r="AD47" s="171"/>
      <c r="AE47" s="171"/>
      <c r="AF47" s="171"/>
      <c r="AG47" s="171"/>
      <c r="AH47" s="171"/>
      <c r="AI47" s="171"/>
      <c r="AJ47" s="171"/>
      <c r="AK47" s="171"/>
      <c r="AL47" s="171"/>
      <c r="AM47" s="171"/>
      <c r="AN47" s="171"/>
      <c r="AO47" s="171"/>
      <c r="BF47" s="559">
        <v>41</v>
      </c>
      <c r="BG47" s="559">
        <v>1</v>
      </c>
      <c r="BH47" s="559">
        <v>4</v>
      </c>
      <c r="BI47" s="559">
        <v>26</v>
      </c>
      <c r="BJ47" s="559">
        <v>4.9208533112423698</v>
      </c>
      <c r="BK47" s="173" t="str">
        <f t="shared" si="0"/>
        <v>27,5</v>
      </c>
    </row>
    <row r="48" spans="2:63" ht="11.25" customHeight="1">
      <c r="M48" s="50" t="s">
        <v>862</v>
      </c>
      <c r="N48" s="11">
        <f>COUNT(O48:AO48)</f>
        <v>27</v>
      </c>
      <c r="O48" s="11">
        <v>1</v>
      </c>
      <c r="P48" s="11">
        <f t="shared" ref="P48:AO48" si="22">IF(ISNUMBER(P49),O48+1,"")</f>
        <v>2</v>
      </c>
      <c r="Q48" s="11">
        <f t="shared" si="22"/>
        <v>3</v>
      </c>
      <c r="R48" s="11">
        <f t="shared" si="22"/>
        <v>4</v>
      </c>
      <c r="S48" s="11">
        <f t="shared" si="22"/>
        <v>5</v>
      </c>
      <c r="T48" s="11">
        <f t="shared" si="22"/>
        <v>6</v>
      </c>
      <c r="U48" s="11">
        <f t="shared" si="22"/>
        <v>7</v>
      </c>
      <c r="V48" s="11">
        <f t="shared" si="22"/>
        <v>8</v>
      </c>
      <c r="W48" s="11">
        <f t="shared" si="22"/>
        <v>9</v>
      </c>
      <c r="X48" s="11">
        <f t="shared" si="22"/>
        <v>10</v>
      </c>
      <c r="Y48" s="11">
        <f t="shared" si="22"/>
        <v>11</v>
      </c>
      <c r="Z48" s="11">
        <f t="shared" si="22"/>
        <v>12</v>
      </c>
      <c r="AA48" s="11">
        <f t="shared" si="22"/>
        <v>13</v>
      </c>
      <c r="AB48" s="11">
        <f t="shared" si="22"/>
        <v>14</v>
      </c>
      <c r="AC48" s="11">
        <f t="shared" si="22"/>
        <v>15</v>
      </c>
      <c r="AD48" s="11">
        <f t="shared" si="22"/>
        <v>16</v>
      </c>
      <c r="AE48" s="11">
        <f t="shared" si="22"/>
        <v>17</v>
      </c>
      <c r="AF48" s="11">
        <f t="shared" si="22"/>
        <v>18</v>
      </c>
      <c r="AG48" s="11">
        <f t="shared" si="22"/>
        <v>19</v>
      </c>
      <c r="AH48" s="11">
        <f t="shared" si="22"/>
        <v>20</v>
      </c>
      <c r="AI48" s="11">
        <f t="shared" si="22"/>
        <v>21</v>
      </c>
      <c r="AJ48" s="11">
        <f t="shared" si="22"/>
        <v>22</v>
      </c>
      <c r="AK48" s="11">
        <f t="shared" si="22"/>
        <v>23</v>
      </c>
      <c r="AL48" s="11">
        <f t="shared" si="22"/>
        <v>24</v>
      </c>
      <c r="AM48" s="11">
        <f t="shared" si="22"/>
        <v>25</v>
      </c>
      <c r="AN48" s="11">
        <f t="shared" si="22"/>
        <v>26</v>
      </c>
      <c r="AO48" s="11">
        <f t="shared" si="22"/>
        <v>27</v>
      </c>
      <c r="BF48" s="559">
        <v>42</v>
      </c>
      <c r="BG48" s="559">
        <v>1</v>
      </c>
      <c r="BH48" s="559">
        <v>5</v>
      </c>
      <c r="BI48" s="559">
        <v>0</v>
      </c>
      <c r="BJ48" s="559">
        <v>4.9345541778622399</v>
      </c>
      <c r="BK48" s="173" t="str">
        <f t="shared" si="0"/>
        <v>1,6</v>
      </c>
    </row>
    <row r="49" spans="13:63" ht="11.25" customHeight="1">
      <c r="M49" s="50" t="s">
        <v>863</v>
      </c>
      <c r="N49" s="11">
        <f>COUNT(N50:N64)</f>
        <v>15</v>
      </c>
      <c r="O49" s="11">
        <f>ROW()</f>
        <v>49</v>
      </c>
      <c r="P49" s="11">
        <f>ROW()</f>
        <v>49</v>
      </c>
      <c r="Q49" s="11">
        <f>ROW()</f>
        <v>49</v>
      </c>
      <c r="R49" s="11">
        <f>ROW()</f>
        <v>49</v>
      </c>
      <c r="S49" s="11">
        <f>ROW()</f>
        <v>49</v>
      </c>
      <c r="T49" s="11">
        <f>ROW()</f>
        <v>49</v>
      </c>
      <c r="U49" s="11">
        <f>ROW()</f>
        <v>49</v>
      </c>
      <c r="V49" s="11">
        <f>ROW()</f>
        <v>49</v>
      </c>
      <c r="W49" s="11">
        <f>ROW()</f>
        <v>49</v>
      </c>
      <c r="X49" s="11">
        <f>ROW()</f>
        <v>49</v>
      </c>
      <c r="Y49" s="11">
        <f>ROW()</f>
        <v>49</v>
      </c>
      <c r="Z49" s="11">
        <f>ROW()</f>
        <v>49</v>
      </c>
      <c r="AA49" s="11">
        <f>ROW()</f>
        <v>49</v>
      </c>
      <c r="AB49" s="11">
        <f>ROW()</f>
        <v>49</v>
      </c>
      <c r="AC49" s="11">
        <f>ROW()</f>
        <v>49</v>
      </c>
      <c r="AD49" s="11">
        <f>ROW()</f>
        <v>49</v>
      </c>
      <c r="AE49" s="11">
        <f>ROW()</f>
        <v>49</v>
      </c>
      <c r="AF49" s="11">
        <f>ROW()</f>
        <v>49</v>
      </c>
      <c r="AG49" s="11">
        <f>ROW()</f>
        <v>49</v>
      </c>
      <c r="AH49" s="11">
        <f>ROW()</f>
        <v>49</v>
      </c>
      <c r="AI49" s="11">
        <f>ROW()</f>
        <v>49</v>
      </c>
      <c r="AJ49" s="11">
        <f>ROW()</f>
        <v>49</v>
      </c>
      <c r="AK49" s="11">
        <f>ROW()</f>
        <v>49</v>
      </c>
      <c r="AL49" s="11">
        <f>ROW()</f>
        <v>49</v>
      </c>
      <c r="AM49" s="11">
        <f>ROW()</f>
        <v>49</v>
      </c>
      <c r="AN49" s="11">
        <f>ROW()</f>
        <v>49</v>
      </c>
      <c r="AO49" s="11">
        <f>ROW()</f>
        <v>49</v>
      </c>
      <c r="BF49" s="559">
        <v>43</v>
      </c>
      <c r="BG49" s="559">
        <v>1</v>
      </c>
      <c r="BH49" s="559">
        <v>5</v>
      </c>
      <c r="BI49" s="559">
        <v>26</v>
      </c>
      <c r="BJ49" s="559">
        <v>4.9208533112423698</v>
      </c>
      <c r="BK49" s="173" t="str">
        <f t="shared" si="0"/>
        <v>27,6</v>
      </c>
    </row>
    <row r="50" spans="13:63" ht="7.5" customHeight="1">
      <c r="M50" s="50" t="s">
        <v>853</v>
      </c>
      <c r="N50" s="11">
        <f>COLUMN()</f>
        <v>14</v>
      </c>
      <c r="O50" s="10" t="str">
        <f t="shared" ref="O50:X64" si="23">_xlfn.CONCAT(COLUMN()-$N50,",",ROW()-O$49)</f>
        <v>1,1</v>
      </c>
      <c r="P50" s="10" t="str">
        <f t="shared" si="23"/>
        <v>2,1</v>
      </c>
      <c r="Q50" s="10" t="str">
        <f t="shared" si="23"/>
        <v>3,1</v>
      </c>
      <c r="R50" s="10" t="str">
        <f t="shared" si="23"/>
        <v>4,1</v>
      </c>
      <c r="S50" s="10" t="str">
        <f t="shared" si="23"/>
        <v>5,1</v>
      </c>
      <c r="T50" s="10" t="str">
        <f t="shared" si="23"/>
        <v>6,1</v>
      </c>
      <c r="U50" s="10" t="str">
        <f t="shared" si="23"/>
        <v>7,1</v>
      </c>
      <c r="V50" s="10" t="str">
        <f t="shared" si="23"/>
        <v>8,1</v>
      </c>
      <c r="W50" s="10" t="str">
        <f t="shared" si="23"/>
        <v>9,1</v>
      </c>
      <c r="X50" s="10" t="str">
        <f t="shared" si="23"/>
        <v>10,1</v>
      </c>
      <c r="Y50" s="10" t="str">
        <f t="shared" ref="Y50:AH64" si="24">_xlfn.CONCAT(COLUMN()-$N50,",",ROW()-Y$49)</f>
        <v>11,1</v>
      </c>
      <c r="Z50" s="10" t="str">
        <f t="shared" si="24"/>
        <v>12,1</v>
      </c>
      <c r="AA50" s="10" t="str">
        <f t="shared" si="24"/>
        <v>13,1</v>
      </c>
      <c r="AB50" s="10" t="str">
        <f t="shared" si="24"/>
        <v>14,1</v>
      </c>
      <c r="AC50" s="10" t="str">
        <f t="shared" si="24"/>
        <v>15,1</v>
      </c>
      <c r="AD50" s="10" t="str">
        <f t="shared" si="24"/>
        <v>16,1</v>
      </c>
      <c r="AE50" s="10" t="str">
        <f t="shared" si="24"/>
        <v>17,1</v>
      </c>
      <c r="AF50" s="10" t="str">
        <f t="shared" si="24"/>
        <v>18,1</v>
      </c>
      <c r="AG50" s="10" t="str">
        <f t="shared" si="24"/>
        <v>19,1</v>
      </c>
      <c r="AH50" s="10" t="str">
        <f t="shared" si="24"/>
        <v>20,1</v>
      </c>
      <c r="AI50" s="10" t="str">
        <f t="shared" ref="AI50:AO64" si="25">_xlfn.CONCAT(COLUMN()-$N50,",",ROW()-AI$49)</f>
        <v>21,1</v>
      </c>
      <c r="AJ50" s="10" t="str">
        <f t="shared" si="25"/>
        <v>22,1</v>
      </c>
      <c r="AK50" s="10" t="str">
        <f t="shared" si="25"/>
        <v>23,1</v>
      </c>
      <c r="AL50" s="10" t="str">
        <f t="shared" si="25"/>
        <v>24,1</v>
      </c>
      <c r="AM50" s="10" t="str">
        <f t="shared" si="25"/>
        <v>25,1</v>
      </c>
      <c r="AN50" s="10" t="str">
        <f t="shared" si="25"/>
        <v>26,1</v>
      </c>
      <c r="AO50" s="10" t="str">
        <f t="shared" si="25"/>
        <v>27,1</v>
      </c>
      <c r="BF50" s="559">
        <v>44</v>
      </c>
      <c r="BG50" s="559">
        <v>1</v>
      </c>
      <c r="BH50" s="559">
        <v>6</v>
      </c>
      <c r="BI50" s="559">
        <v>0</v>
      </c>
      <c r="BJ50" s="559">
        <v>4.9345541778622399</v>
      </c>
      <c r="BK50" s="173" t="str">
        <f t="shared" si="0"/>
        <v>1,7</v>
      </c>
    </row>
    <row r="51" spans="13:63" ht="7.5" customHeight="1">
      <c r="M51" s="50" t="s">
        <v>864</v>
      </c>
      <c r="N51" s="11">
        <f>COLUMN()</f>
        <v>14</v>
      </c>
      <c r="O51" s="10" t="str">
        <f t="shared" si="23"/>
        <v>1,2</v>
      </c>
      <c r="P51" s="10" t="str">
        <f t="shared" si="23"/>
        <v>2,2</v>
      </c>
      <c r="Q51" s="10" t="str">
        <f t="shared" si="23"/>
        <v>3,2</v>
      </c>
      <c r="R51" s="10" t="str">
        <f t="shared" si="23"/>
        <v>4,2</v>
      </c>
      <c r="S51" s="10" t="str">
        <f t="shared" si="23"/>
        <v>5,2</v>
      </c>
      <c r="T51" s="10" t="str">
        <f t="shared" si="23"/>
        <v>6,2</v>
      </c>
      <c r="U51" s="10" t="str">
        <f t="shared" si="23"/>
        <v>7,2</v>
      </c>
      <c r="V51" s="10" t="str">
        <f t="shared" si="23"/>
        <v>8,2</v>
      </c>
      <c r="W51" s="10" t="str">
        <f t="shared" si="23"/>
        <v>9,2</v>
      </c>
      <c r="X51" s="10" t="str">
        <f t="shared" si="23"/>
        <v>10,2</v>
      </c>
      <c r="Y51" s="10" t="str">
        <f t="shared" si="24"/>
        <v>11,2</v>
      </c>
      <c r="Z51" s="10" t="str">
        <f t="shared" si="24"/>
        <v>12,2</v>
      </c>
      <c r="AA51" s="10" t="str">
        <f t="shared" si="24"/>
        <v>13,2</v>
      </c>
      <c r="AB51" s="10" t="str">
        <f t="shared" si="24"/>
        <v>14,2</v>
      </c>
      <c r="AC51" s="10" t="str">
        <f t="shared" si="24"/>
        <v>15,2</v>
      </c>
      <c r="AD51" s="10" t="str">
        <f t="shared" si="24"/>
        <v>16,2</v>
      </c>
      <c r="AE51" s="10" t="str">
        <f t="shared" si="24"/>
        <v>17,2</v>
      </c>
      <c r="AF51" s="10" t="str">
        <f t="shared" si="24"/>
        <v>18,2</v>
      </c>
      <c r="AG51" s="10" t="str">
        <f t="shared" si="24"/>
        <v>19,2</v>
      </c>
      <c r="AH51" s="10" t="str">
        <f t="shared" si="24"/>
        <v>20,2</v>
      </c>
      <c r="AI51" s="10" t="str">
        <f t="shared" si="25"/>
        <v>21,2</v>
      </c>
      <c r="AJ51" s="10" t="str">
        <f t="shared" si="25"/>
        <v>22,2</v>
      </c>
      <c r="AK51" s="10" t="str">
        <f t="shared" si="25"/>
        <v>23,2</v>
      </c>
      <c r="AL51" s="10" t="str">
        <f t="shared" si="25"/>
        <v>24,2</v>
      </c>
      <c r="AM51" s="10" t="str">
        <f t="shared" si="25"/>
        <v>25,2</v>
      </c>
      <c r="AN51" s="10" t="str">
        <f t="shared" si="25"/>
        <v>26,2</v>
      </c>
      <c r="AO51" s="10" t="str">
        <f t="shared" si="25"/>
        <v>27,2</v>
      </c>
      <c r="BF51" s="559">
        <v>45</v>
      </c>
      <c r="BG51" s="559">
        <v>1</v>
      </c>
      <c r="BH51" s="559">
        <v>6</v>
      </c>
      <c r="BI51" s="559">
        <v>26</v>
      </c>
      <c r="BJ51" s="559">
        <v>4.9208533112423698</v>
      </c>
      <c r="BK51" s="173" t="str">
        <f t="shared" si="0"/>
        <v>27,7</v>
      </c>
    </row>
    <row r="52" spans="13:63" ht="7.5" customHeight="1">
      <c r="M52" s="50" t="s">
        <v>865</v>
      </c>
      <c r="N52" s="11">
        <f>COLUMN()</f>
        <v>14</v>
      </c>
      <c r="O52" s="10" t="str">
        <f t="shared" si="23"/>
        <v>1,3</v>
      </c>
      <c r="P52" s="10" t="str">
        <f t="shared" si="23"/>
        <v>2,3</v>
      </c>
      <c r="Q52" s="10" t="str">
        <f t="shared" si="23"/>
        <v>3,3</v>
      </c>
      <c r="R52" s="10" t="str">
        <f t="shared" si="23"/>
        <v>4,3</v>
      </c>
      <c r="S52" s="10" t="str">
        <f t="shared" si="23"/>
        <v>5,3</v>
      </c>
      <c r="T52" s="10" t="str">
        <f t="shared" si="23"/>
        <v>6,3</v>
      </c>
      <c r="U52" s="10" t="str">
        <f t="shared" si="23"/>
        <v>7,3</v>
      </c>
      <c r="V52" s="10" t="str">
        <f t="shared" si="23"/>
        <v>8,3</v>
      </c>
      <c r="W52" s="10" t="str">
        <f t="shared" si="23"/>
        <v>9,3</v>
      </c>
      <c r="X52" s="10" t="str">
        <f t="shared" si="23"/>
        <v>10,3</v>
      </c>
      <c r="Y52" s="10" t="str">
        <f t="shared" si="24"/>
        <v>11,3</v>
      </c>
      <c r="Z52" s="10" t="str">
        <f t="shared" si="24"/>
        <v>12,3</v>
      </c>
      <c r="AA52" s="10" t="str">
        <f t="shared" si="24"/>
        <v>13,3</v>
      </c>
      <c r="AB52" s="10" t="str">
        <f t="shared" si="24"/>
        <v>14,3</v>
      </c>
      <c r="AC52" s="10" t="str">
        <f t="shared" si="24"/>
        <v>15,3</v>
      </c>
      <c r="AD52" s="10" t="str">
        <f t="shared" si="24"/>
        <v>16,3</v>
      </c>
      <c r="AE52" s="10" t="str">
        <f t="shared" si="24"/>
        <v>17,3</v>
      </c>
      <c r="AF52" s="10" t="str">
        <f t="shared" si="24"/>
        <v>18,3</v>
      </c>
      <c r="AG52" s="10" t="str">
        <f t="shared" si="24"/>
        <v>19,3</v>
      </c>
      <c r="AH52" s="10" t="str">
        <f t="shared" si="24"/>
        <v>20,3</v>
      </c>
      <c r="AI52" s="10" t="str">
        <f t="shared" si="25"/>
        <v>21,3</v>
      </c>
      <c r="AJ52" s="10" t="str">
        <f t="shared" si="25"/>
        <v>22,3</v>
      </c>
      <c r="AK52" s="10" t="str">
        <f t="shared" si="25"/>
        <v>23,3</v>
      </c>
      <c r="AL52" s="10" t="str">
        <f t="shared" si="25"/>
        <v>24,3</v>
      </c>
      <c r="AM52" s="10" t="str">
        <f t="shared" si="25"/>
        <v>25,3</v>
      </c>
      <c r="AN52" s="10" t="str">
        <f t="shared" si="25"/>
        <v>26,3</v>
      </c>
      <c r="AO52" s="10" t="str">
        <f t="shared" si="25"/>
        <v>27,3</v>
      </c>
      <c r="BF52" s="559">
        <v>46</v>
      </c>
      <c r="BG52" s="559">
        <v>1</v>
      </c>
      <c r="BH52" s="559">
        <v>7</v>
      </c>
      <c r="BI52" s="559">
        <v>0</v>
      </c>
      <c r="BJ52" s="559">
        <v>4.9345541778622399</v>
      </c>
      <c r="BK52" s="173" t="str">
        <f t="shared" si="0"/>
        <v>1,8</v>
      </c>
    </row>
    <row r="53" spans="13:63" ht="7.5" customHeight="1">
      <c r="M53" s="50" t="s">
        <v>866</v>
      </c>
      <c r="N53" s="11">
        <f>COLUMN()</f>
        <v>14</v>
      </c>
      <c r="O53" s="10" t="str">
        <f t="shared" si="23"/>
        <v>1,4</v>
      </c>
      <c r="P53" s="10" t="str">
        <f t="shared" si="23"/>
        <v>2,4</v>
      </c>
      <c r="Q53" s="10" t="str">
        <f t="shared" si="23"/>
        <v>3,4</v>
      </c>
      <c r="R53" s="10" t="str">
        <f t="shared" si="23"/>
        <v>4,4</v>
      </c>
      <c r="S53" s="10" t="str">
        <f t="shared" si="23"/>
        <v>5,4</v>
      </c>
      <c r="T53" s="10" t="str">
        <f t="shared" si="23"/>
        <v>6,4</v>
      </c>
      <c r="U53" s="10" t="str">
        <f t="shared" si="23"/>
        <v>7,4</v>
      </c>
      <c r="V53" s="10" t="str">
        <f t="shared" si="23"/>
        <v>8,4</v>
      </c>
      <c r="W53" s="10" t="str">
        <f t="shared" si="23"/>
        <v>9,4</v>
      </c>
      <c r="X53" s="10" t="str">
        <f t="shared" si="23"/>
        <v>10,4</v>
      </c>
      <c r="Y53" s="10" t="str">
        <f t="shared" si="24"/>
        <v>11,4</v>
      </c>
      <c r="Z53" s="10" t="str">
        <f t="shared" si="24"/>
        <v>12,4</v>
      </c>
      <c r="AA53" s="10" t="str">
        <f t="shared" si="24"/>
        <v>13,4</v>
      </c>
      <c r="AB53" s="10" t="str">
        <f t="shared" si="24"/>
        <v>14,4</v>
      </c>
      <c r="AC53" s="10" t="str">
        <f t="shared" si="24"/>
        <v>15,4</v>
      </c>
      <c r="AD53" s="10" t="str">
        <f t="shared" si="24"/>
        <v>16,4</v>
      </c>
      <c r="AE53" s="10" t="str">
        <f t="shared" si="24"/>
        <v>17,4</v>
      </c>
      <c r="AF53" s="10" t="str">
        <f t="shared" si="24"/>
        <v>18,4</v>
      </c>
      <c r="AG53" s="10" t="str">
        <f t="shared" si="24"/>
        <v>19,4</v>
      </c>
      <c r="AH53" s="10" t="str">
        <f t="shared" si="24"/>
        <v>20,4</v>
      </c>
      <c r="AI53" s="10" t="str">
        <f t="shared" si="25"/>
        <v>21,4</v>
      </c>
      <c r="AJ53" s="10" t="str">
        <f t="shared" si="25"/>
        <v>22,4</v>
      </c>
      <c r="AK53" s="10" t="str">
        <f t="shared" si="25"/>
        <v>23,4</v>
      </c>
      <c r="AL53" s="10" t="str">
        <f t="shared" si="25"/>
        <v>24,4</v>
      </c>
      <c r="AM53" s="10" t="str">
        <f t="shared" si="25"/>
        <v>25,4</v>
      </c>
      <c r="AN53" s="10" t="str">
        <f t="shared" si="25"/>
        <v>26,4</v>
      </c>
      <c r="AO53" s="10" t="str">
        <f t="shared" si="25"/>
        <v>27,4</v>
      </c>
      <c r="BF53" s="559">
        <v>47</v>
      </c>
      <c r="BG53" s="559">
        <v>1</v>
      </c>
      <c r="BH53" s="559">
        <v>7</v>
      </c>
      <c r="BI53" s="559">
        <v>26</v>
      </c>
      <c r="BJ53" s="559">
        <v>4.9208533112423698</v>
      </c>
      <c r="BK53" s="173" t="str">
        <f t="shared" si="0"/>
        <v>27,8</v>
      </c>
    </row>
    <row r="54" spans="13:63" ht="7.5" customHeight="1">
      <c r="M54" s="50" t="s">
        <v>867</v>
      </c>
      <c r="N54" s="11">
        <f>COLUMN()</f>
        <v>14</v>
      </c>
      <c r="O54" s="10" t="str">
        <f t="shared" si="23"/>
        <v>1,5</v>
      </c>
      <c r="P54" s="10" t="str">
        <f t="shared" si="23"/>
        <v>2,5</v>
      </c>
      <c r="Q54" s="10" t="str">
        <f t="shared" si="23"/>
        <v>3,5</v>
      </c>
      <c r="R54" s="10" t="str">
        <f t="shared" si="23"/>
        <v>4,5</v>
      </c>
      <c r="S54" s="10" t="str">
        <f t="shared" si="23"/>
        <v>5,5</v>
      </c>
      <c r="T54" s="10" t="str">
        <f t="shared" si="23"/>
        <v>6,5</v>
      </c>
      <c r="U54" s="10" t="str">
        <f t="shared" si="23"/>
        <v>7,5</v>
      </c>
      <c r="V54" s="10" t="str">
        <f t="shared" si="23"/>
        <v>8,5</v>
      </c>
      <c r="W54" s="10" t="str">
        <f t="shared" si="23"/>
        <v>9,5</v>
      </c>
      <c r="X54" s="10" t="str">
        <f t="shared" si="23"/>
        <v>10,5</v>
      </c>
      <c r="Y54" s="10" t="str">
        <f t="shared" si="24"/>
        <v>11,5</v>
      </c>
      <c r="Z54" s="10" t="str">
        <f t="shared" si="24"/>
        <v>12,5</v>
      </c>
      <c r="AA54" s="10" t="str">
        <f t="shared" si="24"/>
        <v>13,5</v>
      </c>
      <c r="AB54" s="10" t="str">
        <f t="shared" si="24"/>
        <v>14,5</v>
      </c>
      <c r="AC54" s="10" t="str">
        <f t="shared" si="24"/>
        <v>15,5</v>
      </c>
      <c r="AD54" s="10" t="str">
        <f t="shared" si="24"/>
        <v>16,5</v>
      </c>
      <c r="AE54" s="10" t="str">
        <f t="shared" si="24"/>
        <v>17,5</v>
      </c>
      <c r="AF54" s="10" t="str">
        <f t="shared" si="24"/>
        <v>18,5</v>
      </c>
      <c r="AG54" s="10" t="str">
        <f t="shared" si="24"/>
        <v>19,5</v>
      </c>
      <c r="AH54" s="10" t="str">
        <f t="shared" si="24"/>
        <v>20,5</v>
      </c>
      <c r="AI54" s="10" t="str">
        <f t="shared" si="25"/>
        <v>21,5</v>
      </c>
      <c r="AJ54" s="10" t="str">
        <f t="shared" si="25"/>
        <v>22,5</v>
      </c>
      <c r="AK54" s="10" t="str">
        <f t="shared" si="25"/>
        <v>23,5</v>
      </c>
      <c r="AL54" s="10" t="str">
        <f t="shared" si="25"/>
        <v>24,5</v>
      </c>
      <c r="AM54" s="10" t="str">
        <f t="shared" si="25"/>
        <v>25,5</v>
      </c>
      <c r="AN54" s="10" t="str">
        <f t="shared" si="25"/>
        <v>26,5</v>
      </c>
      <c r="AO54" s="10" t="str">
        <f t="shared" si="25"/>
        <v>27,5</v>
      </c>
      <c r="BF54" s="559">
        <v>48</v>
      </c>
      <c r="BG54" s="559">
        <v>1</v>
      </c>
      <c r="BH54" s="559">
        <v>8</v>
      </c>
      <c r="BI54" s="559">
        <v>0</v>
      </c>
      <c r="BJ54" s="559">
        <v>4.9345541778622399</v>
      </c>
      <c r="BK54" s="173" t="str">
        <f t="shared" si="0"/>
        <v>1,9</v>
      </c>
    </row>
    <row r="55" spans="13:63" ht="7.5" customHeight="1">
      <c r="M55" s="50" t="s">
        <v>868</v>
      </c>
      <c r="N55" s="11">
        <f>COLUMN()</f>
        <v>14</v>
      </c>
      <c r="O55" s="10" t="str">
        <f t="shared" si="23"/>
        <v>1,6</v>
      </c>
      <c r="P55" s="10" t="str">
        <f t="shared" si="23"/>
        <v>2,6</v>
      </c>
      <c r="Q55" s="10" t="str">
        <f t="shared" si="23"/>
        <v>3,6</v>
      </c>
      <c r="R55" s="10" t="str">
        <f t="shared" si="23"/>
        <v>4,6</v>
      </c>
      <c r="S55" s="10" t="str">
        <f t="shared" si="23"/>
        <v>5,6</v>
      </c>
      <c r="T55" s="10" t="str">
        <f t="shared" si="23"/>
        <v>6,6</v>
      </c>
      <c r="U55" s="10" t="str">
        <f t="shared" si="23"/>
        <v>7,6</v>
      </c>
      <c r="V55" s="10" t="str">
        <f t="shared" si="23"/>
        <v>8,6</v>
      </c>
      <c r="W55" s="10" t="str">
        <f t="shared" si="23"/>
        <v>9,6</v>
      </c>
      <c r="X55" s="10" t="str">
        <f t="shared" si="23"/>
        <v>10,6</v>
      </c>
      <c r="Y55" s="10" t="str">
        <f t="shared" si="24"/>
        <v>11,6</v>
      </c>
      <c r="Z55" s="10" t="str">
        <f t="shared" si="24"/>
        <v>12,6</v>
      </c>
      <c r="AA55" s="10" t="str">
        <f t="shared" si="24"/>
        <v>13,6</v>
      </c>
      <c r="AB55" s="10" t="str">
        <f t="shared" si="24"/>
        <v>14,6</v>
      </c>
      <c r="AC55" s="10" t="str">
        <f t="shared" si="24"/>
        <v>15,6</v>
      </c>
      <c r="AD55" s="10" t="str">
        <f t="shared" si="24"/>
        <v>16,6</v>
      </c>
      <c r="AE55" s="10" t="str">
        <f t="shared" si="24"/>
        <v>17,6</v>
      </c>
      <c r="AF55" s="10" t="str">
        <f t="shared" si="24"/>
        <v>18,6</v>
      </c>
      <c r="AG55" s="10" t="str">
        <f t="shared" si="24"/>
        <v>19,6</v>
      </c>
      <c r="AH55" s="10" t="str">
        <f t="shared" si="24"/>
        <v>20,6</v>
      </c>
      <c r="AI55" s="10" t="str">
        <f t="shared" si="25"/>
        <v>21,6</v>
      </c>
      <c r="AJ55" s="10" t="str">
        <f t="shared" si="25"/>
        <v>22,6</v>
      </c>
      <c r="AK55" s="10" t="str">
        <f t="shared" si="25"/>
        <v>23,6</v>
      </c>
      <c r="AL55" s="10" t="str">
        <f t="shared" si="25"/>
        <v>24,6</v>
      </c>
      <c r="AM55" s="10" t="str">
        <f t="shared" si="25"/>
        <v>25,6</v>
      </c>
      <c r="AN55" s="10" t="str">
        <f t="shared" si="25"/>
        <v>26,6</v>
      </c>
      <c r="AO55" s="10" t="str">
        <f t="shared" si="25"/>
        <v>27,6</v>
      </c>
      <c r="BF55" s="559">
        <v>49</v>
      </c>
      <c r="BG55" s="559">
        <v>1</v>
      </c>
      <c r="BH55" s="559">
        <v>8</v>
      </c>
      <c r="BI55" s="559">
        <v>26</v>
      </c>
      <c r="BJ55" s="559">
        <v>4.9208533112423698</v>
      </c>
      <c r="BK55" s="173" t="str">
        <f t="shared" si="0"/>
        <v>27,9</v>
      </c>
    </row>
    <row r="56" spans="13:63" ht="7.5" customHeight="1">
      <c r="M56" s="50" t="s">
        <v>869</v>
      </c>
      <c r="N56" s="11">
        <f>COLUMN()</f>
        <v>14</v>
      </c>
      <c r="O56" s="10" t="str">
        <f t="shared" si="23"/>
        <v>1,7</v>
      </c>
      <c r="P56" s="10" t="str">
        <f t="shared" si="23"/>
        <v>2,7</v>
      </c>
      <c r="Q56" s="10" t="str">
        <f t="shared" si="23"/>
        <v>3,7</v>
      </c>
      <c r="R56" s="10" t="str">
        <f t="shared" si="23"/>
        <v>4,7</v>
      </c>
      <c r="S56" s="10" t="str">
        <f t="shared" si="23"/>
        <v>5,7</v>
      </c>
      <c r="T56" s="10" t="str">
        <f t="shared" si="23"/>
        <v>6,7</v>
      </c>
      <c r="U56" s="10" t="str">
        <f t="shared" si="23"/>
        <v>7,7</v>
      </c>
      <c r="V56" s="10" t="str">
        <f t="shared" si="23"/>
        <v>8,7</v>
      </c>
      <c r="W56" s="10" t="str">
        <f t="shared" si="23"/>
        <v>9,7</v>
      </c>
      <c r="X56" s="10" t="str">
        <f t="shared" si="23"/>
        <v>10,7</v>
      </c>
      <c r="Y56" s="10" t="str">
        <f t="shared" si="24"/>
        <v>11,7</v>
      </c>
      <c r="Z56" s="10" t="str">
        <f t="shared" si="24"/>
        <v>12,7</v>
      </c>
      <c r="AA56" s="10" t="str">
        <f t="shared" si="24"/>
        <v>13,7</v>
      </c>
      <c r="AB56" s="10" t="str">
        <f t="shared" si="24"/>
        <v>14,7</v>
      </c>
      <c r="AC56" s="10" t="str">
        <f t="shared" si="24"/>
        <v>15,7</v>
      </c>
      <c r="AD56" s="10" t="str">
        <f t="shared" si="24"/>
        <v>16,7</v>
      </c>
      <c r="AE56" s="10" t="str">
        <f t="shared" si="24"/>
        <v>17,7</v>
      </c>
      <c r="AF56" s="10" t="str">
        <f t="shared" si="24"/>
        <v>18,7</v>
      </c>
      <c r="AG56" s="10" t="str">
        <f t="shared" si="24"/>
        <v>19,7</v>
      </c>
      <c r="AH56" s="10" t="str">
        <f t="shared" si="24"/>
        <v>20,7</v>
      </c>
      <c r="AI56" s="10" t="str">
        <f t="shared" si="25"/>
        <v>21,7</v>
      </c>
      <c r="AJ56" s="10" t="str">
        <f t="shared" si="25"/>
        <v>22,7</v>
      </c>
      <c r="AK56" s="10" t="str">
        <f t="shared" si="25"/>
        <v>23,7</v>
      </c>
      <c r="AL56" s="10" t="str">
        <f t="shared" si="25"/>
        <v>24,7</v>
      </c>
      <c r="AM56" s="10" t="str">
        <f t="shared" si="25"/>
        <v>25,7</v>
      </c>
      <c r="AN56" s="10" t="str">
        <f t="shared" si="25"/>
        <v>26,7</v>
      </c>
      <c r="AO56" s="10" t="str">
        <f t="shared" si="25"/>
        <v>27,7</v>
      </c>
      <c r="BF56" s="559">
        <v>50</v>
      </c>
      <c r="BG56" s="559">
        <v>1</v>
      </c>
      <c r="BH56" s="559">
        <v>9</v>
      </c>
      <c r="BI56" s="559">
        <v>0</v>
      </c>
      <c r="BJ56" s="559">
        <v>4.9345541778622399</v>
      </c>
      <c r="BK56" s="173" t="str">
        <f t="shared" si="0"/>
        <v>1,10</v>
      </c>
    </row>
    <row r="57" spans="13:63" ht="7.5" customHeight="1">
      <c r="M57" s="50" t="s">
        <v>870</v>
      </c>
      <c r="N57" s="11">
        <f>COLUMN()</f>
        <v>14</v>
      </c>
      <c r="O57" s="10" t="str">
        <f t="shared" si="23"/>
        <v>1,8</v>
      </c>
      <c r="P57" s="10" t="str">
        <f t="shared" si="23"/>
        <v>2,8</v>
      </c>
      <c r="Q57" s="10" t="str">
        <f t="shared" si="23"/>
        <v>3,8</v>
      </c>
      <c r="R57" s="10" t="str">
        <f t="shared" si="23"/>
        <v>4,8</v>
      </c>
      <c r="S57" s="10" t="str">
        <f t="shared" si="23"/>
        <v>5,8</v>
      </c>
      <c r="T57" s="10" t="str">
        <f t="shared" si="23"/>
        <v>6,8</v>
      </c>
      <c r="U57" s="10" t="str">
        <f t="shared" si="23"/>
        <v>7,8</v>
      </c>
      <c r="V57" s="10" t="str">
        <f t="shared" si="23"/>
        <v>8,8</v>
      </c>
      <c r="W57" s="10" t="str">
        <f t="shared" si="23"/>
        <v>9,8</v>
      </c>
      <c r="X57" s="10" t="str">
        <f t="shared" si="23"/>
        <v>10,8</v>
      </c>
      <c r="Y57" s="10" t="str">
        <f t="shared" si="24"/>
        <v>11,8</v>
      </c>
      <c r="Z57" s="10" t="str">
        <f t="shared" si="24"/>
        <v>12,8</v>
      </c>
      <c r="AA57" s="10" t="str">
        <f t="shared" si="24"/>
        <v>13,8</v>
      </c>
      <c r="AB57" s="10" t="str">
        <f t="shared" si="24"/>
        <v>14,8</v>
      </c>
      <c r="AC57" s="10" t="str">
        <f t="shared" si="24"/>
        <v>15,8</v>
      </c>
      <c r="AD57" s="10" t="str">
        <f t="shared" si="24"/>
        <v>16,8</v>
      </c>
      <c r="AE57" s="10" t="str">
        <f t="shared" si="24"/>
        <v>17,8</v>
      </c>
      <c r="AF57" s="10" t="str">
        <f t="shared" si="24"/>
        <v>18,8</v>
      </c>
      <c r="AG57" s="10" t="str">
        <f t="shared" si="24"/>
        <v>19,8</v>
      </c>
      <c r="AH57" s="10" t="str">
        <f t="shared" si="24"/>
        <v>20,8</v>
      </c>
      <c r="AI57" s="10" t="str">
        <f t="shared" si="25"/>
        <v>21,8</v>
      </c>
      <c r="AJ57" s="10" t="str">
        <f t="shared" si="25"/>
        <v>22,8</v>
      </c>
      <c r="AK57" s="10" t="str">
        <f t="shared" si="25"/>
        <v>23,8</v>
      </c>
      <c r="AL57" s="10" t="str">
        <f t="shared" si="25"/>
        <v>24,8</v>
      </c>
      <c r="AM57" s="10" t="str">
        <f t="shared" si="25"/>
        <v>25,8</v>
      </c>
      <c r="AN57" s="10" t="str">
        <f t="shared" si="25"/>
        <v>26,8</v>
      </c>
      <c r="AO57" s="10" t="str">
        <f t="shared" si="25"/>
        <v>27,8</v>
      </c>
      <c r="BF57" s="559">
        <v>51</v>
      </c>
      <c r="BG57" s="559">
        <v>1</v>
      </c>
      <c r="BH57" s="559">
        <v>9</v>
      </c>
      <c r="BI57" s="559">
        <v>26</v>
      </c>
      <c r="BJ57" s="559">
        <v>4.9208533112423698</v>
      </c>
      <c r="BK57" s="173" t="str">
        <f t="shared" si="0"/>
        <v>27,10</v>
      </c>
    </row>
    <row r="58" spans="13:63" ht="7.5" customHeight="1">
      <c r="M58" s="50" t="s">
        <v>868</v>
      </c>
      <c r="N58" s="11">
        <f>COLUMN()</f>
        <v>14</v>
      </c>
      <c r="O58" s="10" t="str">
        <f t="shared" si="23"/>
        <v>1,9</v>
      </c>
      <c r="P58" s="10" t="str">
        <f t="shared" si="23"/>
        <v>2,9</v>
      </c>
      <c r="Q58" s="10" t="str">
        <f t="shared" si="23"/>
        <v>3,9</v>
      </c>
      <c r="R58" s="10" t="str">
        <f t="shared" si="23"/>
        <v>4,9</v>
      </c>
      <c r="S58" s="10" t="str">
        <f t="shared" si="23"/>
        <v>5,9</v>
      </c>
      <c r="T58" s="10" t="str">
        <f t="shared" si="23"/>
        <v>6,9</v>
      </c>
      <c r="U58" s="10" t="str">
        <f t="shared" si="23"/>
        <v>7,9</v>
      </c>
      <c r="V58" s="10" t="str">
        <f t="shared" si="23"/>
        <v>8,9</v>
      </c>
      <c r="W58" s="10" t="str">
        <f t="shared" si="23"/>
        <v>9,9</v>
      </c>
      <c r="X58" s="10" t="str">
        <f t="shared" si="23"/>
        <v>10,9</v>
      </c>
      <c r="Y58" s="10" t="str">
        <f t="shared" si="24"/>
        <v>11,9</v>
      </c>
      <c r="Z58" s="10" t="str">
        <f t="shared" si="24"/>
        <v>12,9</v>
      </c>
      <c r="AA58" s="10" t="str">
        <f t="shared" si="24"/>
        <v>13,9</v>
      </c>
      <c r="AB58" s="10" t="str">
        <f t="shared" si="24"/>
        <v>14,9</v>
      </c>
      <c r="AC58" s="10" t="str">
        <f t="shared" si="24"/>
        <v>15,9</v>
      </c>
      <c r="AD58" s="10" t="str">
        <f t="shared" si="24"/>
        <v>16,9</v>
      </c>
      <c r="AE58" s="10" t="str">
        <f t="shared" si="24"/>
        <v>17,9</v>
      </c>
      <c r="AF58" s="10" t="str">
        <f t="shared" si="24"/>
        <v>18,9</v>
      </c>
      <c r="AG58" s="10" t="str">
        <f t="shared" si="24"/>
        <v>19,9</v>
      </c>
      <c r="AH58" s="10" t="str">
        <f t="shared" si="24"/>
        <v>20,9</v>
      </c>
      <c r="AI58" s="10" t="str">
        <f t="shared" si="25"/>
        <v>21,9</v>
      </c>
      <c r="AJ58" s="10" t="str">
        <f t="shared" si="25"/>
        <v>22,9</v>
      </c>
      <c r="AK58" s="10" t="str">
        <f t="shared" si="25"/>
        <v>23,9</v>
      </c>
      <c r="AL58" s="10" t="str">
        <f t="shared" si="25"/>
        <v>24,9</v>
      </c>
      <c r="AM58" s="10" t="str">
        <f t="shared" si="25"/>
        <v>25,9</v>
      </c>
      <c r="AN58" s="10" t="str">
        <f t="shared" si="25"/>
        <v>26,9</v>
      </c>
      <c r="AO58" s="10" t="str">
        <f t="shared" si="25"/>
        <v>27,9</v>
      </c>
      <c r="BF58" s="559">
        <v>52</v>
      </c>
      <c r="BG58" s="559">
        <v>1</v>
      </c>
      <c r="BH58" s="559">
        <v>10</v>
      </c>
      <c r="BI58" s="559">
        <v>0</v>
      </c>
      <c r="BJ58" s="559">
        <v>4.9345541778622399</v>
      </c>
      <c r="BK58" s="173" t="str">
        <f t="shared" si="0"/>
        <v>1,11</v>
      </c>
    </row>
    <row r="59" spans="13:63" ht="7.5" customHeight="1">
      <c r="M59" s="50" t="s">
        <v>871</v>
      </c>
      <c r="N59" s="11">
        <f>COLUMN()</f>
        <v>14</v>
      </c>
      <c r="O59" s="10" t="str">
        <f t="shared" si="23"/>
        <v>1,10</v>
      </c>
      <c r="P59" s="10" t="str">
        <f t="shared" si="23"/>
        <v>2,10</v>
      </c>
      <c r="Q59" s="10" t="str">
        <f t="shared" si="23"/>
        <v>3,10</v>
      </c>
      <c r="R59" s="10" t="str">
        <f t="shared" si="23"/>
        <v>4,10</v>
      </c>
      <c r="S59" s="10" t="str">
        <f t="shared" si="23"/>
        <v>5,10</v>
      </c>
      <c r="T59" s="10" t="str">
        <f t="shared" si="23"/>
        <v>6,10</v>
      </c>
      <c r="U59" s="10" t="str">
        <f t="shared" si="23"/>
        <v>7,10</v>
      </c>
      <c r="V59" s="10" t="str">
        <f t="shared" si="23"/>
        <v>8,10</v>
      </c>
      <c r="W59" s="10" t="str">
        <f t="shared" si="23"/>
        <v>9,10</v>
      </c>
      <c r="X59" s="10" t="str">
        <f t="shared" si="23"/>
        <v>10,10</v>
      </c>
      <c r="Y59" s="10" t="str">
        <f t="shared" si="24"/>
        <v>11,10</v>
      </c>
      <c r="Z59" s="10" t="str">
        <f t="shared" si="24"/>
        <v>12,10</v>
      </c>
      <c r="AA59" s="10" t="str">
        <f t="shared" si="24"/>
        <v>13,10</v>
      </c>
      <c r="AB59" s="10" t="str">
        <f t="shared" si="24"/>
        <v>14,10</v>
      </c>
      <c r="AC59" s="10" t="str">
        <f t="shared" si="24"/>
        <v>15,10</v>
      </c>
      <c r="AD59" s="10" t="str">
        <f t="shared" si="24"/>
        <v>16,10</v>
      </c>
      <c r="AE59" s="10" t="str">
        <f t="shared" si="24"/>
        <v>17,10</v>
      </c>
      <c r="AF59" s="10" t="str">
        <f t="shared" si="24"/>
        <v>18,10</v>
      </c>
      <c r="AG59" s="10" t="str">
        <f t="shared" si="24"/>
        <v>19,10</v>
      </c>
      <c r="AH59" s="10" t="str">
        <f t="shared" si="24"/>
        <v>20,10</v>
      </c>
      <c r="AI59" s="10" t="str">
        <f t="shared" si="25"/>
        <v>21,10</v>
      </c>
      <c r="AJ59" s="10" t="str">
        <f t="shared" si="25"/>
        <v>22,10</v>
      </c>
      <c r="AK59" s="10" t="str">
        <f t="shared" si="25"/>
        <v>23,10</v>
      </c>
      <c r="AL59" s="10" t="str">
        <f t="shared" si="25"/>
        <v>24,10</v>
      </c>
      <c r="AM59" s="10" t="str">
        <f t="shared" si="25"/>
        <v>25,10</v>
      </c>
      <c r="AN59" s="10" t="str">
        <f t="shared" si="25"/>
        <v>26,10</v>
      </c>
      <c r="AO59" s="10" t="str">
        <f t="shared" si="25"/>
        <v>27,10</v>
      </c>
      <c r="BF59" s="559">
        <v>53</v>
      </c>
      <c r="BG59" s="559">
        <v>1</v>
      </c>
      <c r="BH59" s="559">
        <v>10</v>
      </c>
      <c r="BI59" s="559">
        <v>26</v>
      </c>
      <c r="BJ59" s="559">
        <v>4.9208533112423698</v>
      </c>
      <c r="BK59" s="173" t="str">
        <f t="shared" si="0"/>
        <v>27,11</v>
      </c>
    </row>
    <row r="60" spans="13:63" ht="7.5" customHeight="1">
      <c r="M60" s="50" t="s">
        <v>872</v>
      </c>
      <c r="N60" s="11">
        <f>COLUMN()</f>
        <v>14</v>
      </c>
      <c r="O60" s="10" t="str">
        <f t="shared" si="23"/>
        <v>1,11</v>
      </c>
      <c r="P60" s="10" t="str">
        <f t="shared" si="23"/>
        <v>2,11</v>
      </c>
      <c r="Q60" s="10" t="str">
        <f t="shared" si="23"/>
        <v>3,11</v>
      </c>
      <c r="R60" s="10" t="str">
        <f t="shared" si="23"/>
        <v>4,11</v>
      </c>
      <c r="S60" s="10" t="str">
        <f t="shared" si="23"/>
        <v>5,11</v>
      </c>
      <c r="T60" s="10" t="str">
        <f t="shared" si="23"/>
        <v>6,11</v>
      </c>
      <c r="U60" s="10" t="str">
        <f t="shared" si="23"/>
        <v>7,11</v>
      </c>
      <c r="V60" s="10" t="str">
        <f t="shared" si="23"/>
        <v>8,11</v>
      </c>
      <c r="W60" s="10" t="str">
        <f t="shared" si="23"/>
        <v>9,11</v>
      </c>
      <c r="X60" s="10" t="str">
        <f t="shared" si="23"/>
        <v>10,11</v>
      </c>
      <c r="Y60" s="10" t="str">
        <f t="shared" si="24"/>
        <v>11,11</v>
      </c>
      <c r="Z60" s="10" t="str">
        <f t="shared" si="24"/>
        <v>12,11</v>
      </c>
      <c r="AA60" s="10" t="str">
        <f t="shared" si="24"/>
        <v>13,11</v>
      </c>
      <c r="AB60" s="10" t="str">
        <f t="shared" si="24"/>
        <v>14,11</v>
      </c>
      <c r="AC60" s="10" t="str">
        <f t="shared" si="24"/>
        <v>15,11</v>
      </c>
      <c r="AD60" s="10" t="str">
        <f t="shared" si="24"/>
        <v>16,11</v>
      </c>
      <c r="AE60" s="10" t="str">
        <f t="shared" si="24"/>
        <v>17,11</v>
      </c>
      <c r="AF60" s="10" t="str">
        <f t="shared" si="24"/>
        <v>18,11</v>
      </c>
      <c r="AG60" s="10" t="str">
        <f t="shared" si="24"/>
        <v>19,11</v>
      </c>
      <c r="AH60" s="10" t="str">
        <f t="shared" si="24"/>
        <v>20,11</v>
      </c>
      <c r="AI60" s="10" t="str">
        <f t="shared" si="25"/>
        <v>21,11</v>
      </c>
      <c r="AJ60" s="10" t="str">
        <f t="shared" si="25"/>
        <v>22,11</v>
      </c>
      <c r="AK60" s="10" t="str">
        <f t="shared" si="25"/>
        <v>23,11</v>
      </c>
      <c r="AL60" s="10" t="str">
        <f t="shared" si="25"/>
        <v>24,11</v>
      </c>
      <c r="AM60" s="10" t="str">
        <f t="shared" si="25"/>
        <v>25,11</v>
      </c>
      <c r="AN60" s="10" t="str">
        <f t="shared" si="25"/>
        <v>26,11</v>
      </c>
      <c r="AO60" s="10" t="str">
        <f t="shared" si="25"/>
        <v>27,11</v>
      </c>
      <c r="BF60" s="559">
        <v>54</v>
      </c>
      <c r="BG60" s="559">
        <v>1</v>
      </c>
      <c r="BH60" s="559">
        <v>11</v>
      </c>
      <c r="BI60" s="559">
        <v>0</v>
      </c>
      <c r="BJ60" s="559">
        <v>4.9345541778622399</v>
      </c>
      <c r="BK60" s="173" t="str">
        <f t="shared" si="0"/>
        <v>1,12</v>
      </c>
    </row>
    <row r="61" spans="13:63" ht="7.5" customHeight="1">
      <c r="M61" s="50" t="s">
        <v>873</v>
      </c>
      <c r="N61" s="11">
        <f>COLUMN()</f>
        <v>14</v>
      </c>
      <c r="O61" s="10" t="str">
        <f t="shared" si="23"/>
        <v>1,12</v>
      </c>
      <c r="P61" s="10" t="str">
        <f t="shared" si="23"/>
        <v>2,12</v>
      </c>
      <c r="Q61" s="10" t="str">
        <f t="shared" si="23"/>
        <v>3,12</v>
      </c>
      <c r="R61" s="10" t="str">
        <f t="shared" si="23"/>
        <v>4,12</v>
      </c>
      <c r="S61" s="10" t="str">
        <f t="shared" si="23"/>
        <v>5,12</v>
      </c>
      <c r="T61" s="10" t="str">
        <f t="shared" si="23"/>
        <v>6,12</v>
      </c>
      <c r="U61" s="10" t="str">
        <f t="shared" si="23"/>
        <v>7,12</v>
      </c>
      <c r="V61" s="10" t="str">
        <f t="shared" si="23"/>
        <v>8,12</v>
      </c>
      <c r="W61" s="10" t="str">
        <f t="shared" si="23"/>
        <v>9,12</v>
      </c>
      <c r="X61" s="10" t="str">
        <f t="shared" si="23"/>
        <v>10,12</v>
      </c>
      <c r="Y61" s="10" t="str">
        <f t="shared" si="24"/>
        <v>11,12</v>
      </c>
      <c r="Z61" s="10" t="str">
        <f t="shared" si="24"/>
        <v>12,12</v>
      </c>
      <c r="AA61" s="10" t="str">
        <f t="shared" si="24"/>
        <v>13,12</v>
      </c>
      <c r="AB61" s="10" t="str">
        <f t="shared" si="24"/>
        <v>14,12</v>
      </c>
      <c r="AC61" s="10" t="str">
        <f t="shared" si="24"/>
        <v>15,12</v>
      </c>
      <c r="AD61" s="10" t="str">
        <f t="shared" si="24"/>
        <v>16,12</v>
      </c>
      <c r="AE61" s="10" t="str">
        <f t="shared" si="24"/>
        <v>17,12</v>
      </c>
      <c r="AF61" s="10" t="str">
        <f t="shared" si="24"/>
        <v>18,12</v>
      </c>
      <c r="AG61" s="10" t="str">
        <f t="shared" si="24"/>
        <v>19,12</v>
      </c>
      <c r="AH61" s="10" t="str">
        <f t="shared" si="24"/>
        <v>20,12</v>
      </c>
      <c r="AI61" s="10" t="str">
        <f t="shared" si="25"/>
        <v>21,12</v>
      </c>
      <c r="AJ61" s="10" t="str">
        <f t="shared" si="25"/>
        <v>22,12</v>
      </c>
      <c r="AK61" s="10" t="str">
        <f t="shared" si="25"/>
        <v>23,12</v>
      </c>
      <c r="AL61" s="10" t="str">
        <f t="shared" si="25"/>
        <v>24,12</v>
      </c>
      <c r="AM61" s="10" t="str">
        <f t="shared" si="25"/>
        <v>25,12</v>
      </c>
      <c r="AN61" s="10" t="str">
        <f t="shared" si="25"/>
        <v>26,12</v>
      </c>
      <c r="AO61" s="10" t="str">
        <f t="shared" si="25"/>
        <v>27,12</v>
      </c>
      <c r="BF61" s="559">
        <v>55</v>
      </c>
      <c r="BG61" s="559">
        <v>1</v>
      </c>
      <c r="BH61" s="559">
        <v>11</v>
      </c>
      <c r="BI61" s="559">
        <v>26</v>
      </c>
      <c r="BJ61" s="559">
        <v>4.9208533112423698</v>
      </c>
      <c r="BK61" s="173" t="str">
        <f t="shared" si="0"/>
        <v>27,12</v>
      </c>
    </row>
    <row r="62" spans="13:63" ht="7.5" customHeight="1">
      <c r="M62" s="50" t="s">
        <v>874</v>
      </c>
      <c r="N62" s="11">
        <f>COLUMN()</f>
        <v>14</v>
      </c>
      <c r="O62" s="10" t="str">
        <f t="shared" si="23"/>
        <v>1,13</v>
      </c>
      <c r="P62" s="10" t="str">
        <f t="shared" si="23"/>
        <v>2,13</v>
      </c>
      <c r="Q62" s="10" t="str">
        <f t="shared" si="23"/>
        <v>3,13</v>
      </c>
      <c r="R62" s="10" t="str">
        <f t="shared" si="23"/>
        <v>4,13</v>
      </c>
      <c r="S62" s="10" t="str">
        <f t="shared" si="23"/>
        <v>5,13</v>
      </c>
      <c r="T62" s="10" t="str">
        <f t="shared" si="23"/>
        <v>6,13</v>
      </c>
      <c r="U62" s="10" t="str">
        <f t="shared" si="23"/>
        <v>7,13</v>
      </c>
      <c r="V62" s="10" t="str">
        <f t="shared" si="23"/>
        <v>8,13</v>
      </c>
      <c r="W62" s="10" t="str">
        <f t="shared" si="23"/>
        <v>9,13</v>
      </c>
      <c r="X62" s="10" t="str">
        <f t="shared" si="23"/>
        <v>10,13</v>
      </c>
      <c r="Y62" s="10" t="str">
        <f t="shared" si="24"/>
        <v>11,13</v>
      </c>
      <c r="Z62" s="10" t="str">
        <f t="shared" si="24"/>
        <v>12,13</v>
      </c>
      <c r="AA62" s="10" t="str">
        <f t="shared" si="24"/>
        <v>13,13</v>
      </c>
      <c r="AB62" s="10" t="str">
        <f t="shared" si="24"/>
        <v>14,13</v>
      </c>
      <c r="AC62" s="10" t="str">
        <f t="shared" si="24"/>
        <v>15,13</v>
      </c>
      <c r="AD62" s="10" t="str">
        <f t="shared" si="24"/>
        <v>16,13</v>
      </c>
      <c r="AE62" s="10" t="str">
        <f t="shared" si="24"/>
        <v>17,13</v>
      </c>
      <c r="AF62" s="10" t="str">
        <f t="shared" si="24"/>
        <v>18,13</v>
      </c>
      <c r="AG62" s="10" t="str">
        <f t="shared" si="24"/>
        <v>19,13</v>
      </c>
      <c r="AH62" s="10" t="str">
        <f t="shared" si="24"/>
        <v>20,13</v>
      </c>
      <c r="AI62" s="10" t="str">
        <f t="shared" si="25"/>
        <v>21,13</v>
      </c>
      <c r="AJ62" s="10" t="str">
        <f t="shared" si="25"/>
        <v>22,13</v>
      </c>
      <c r="AK62" s="10" t="str">
        <f t="shared" si="25"/>
        <v>23,13</v>
      </c>
      <c r="AL62" s="10" t="str">
        <f t="shared" si="25"/>
        <v>24,13</v>
      </c>
      <c r="AM62" s="10" t="str">
        <f t="shared" si="25"/>
        <v>25,13</v>
      </c>
      <c r="AN62" s="10" t="str">
        <f t="shared" si="25"/>
        <v>26,13</v>
      </c>
      <c r="AO62" s="10" t="str">
        <f t="shared" si="25"/>
        <v>27,13</v>
      </c>
      <c r="BF62" s="559">
        <v>56</v>
      </c>
      <c r="BG62" s="559">
        <v>1</v>
      </c>
      <c r="BH62" s="559">
        <v>12</v>
      </c>
      <c r="BI62" s="559">
        <v>0</v>
      </c>
      <c r="BJ62" s="559">
        <v>4.9345541778622399</v>
      </c>
      <c r="BK62" s="173" t="str">
        <f t="shared" si="0"/>
        <v>1,13</v>
      </c>
    </row>
    <row r="63" spans="13:63" ht="7.5" customHeight="1">
      <c r="M63" s="50" t="s">
        <v>875</v>
      </c>
      <c r="N63" s="11">
        <f>COLUMN()</f>
        <v>14</v>
      </c>
      <c r="O63" s="10" t="str">
        <f t="shared" si="23"/>
        <v>1,14</v>
      </c>
      <c r="P63" s="10" t="str">
        <f t="shared" si="23"/>
        <v>2,14</v>
      </c>
      <c r="Q63" s="10" t="str">
        <f t="shared" si="23"/>
        <v>3,14</v>
      </c>
      <c r="R63" s="10" t="str">
        <f t="shared" si="23"/>
        <v>4,14</v>
      </c>
      <c r="S63" s="10" t="str">
        <f t="shared" si="23"/>
        <v>5,14</v>
      </c>
      <c r="T63" s="10" t="str">
        <f t="shared" si="23"/>
        <v>6,14</v>
      </c>
      <c r="U63" s="10" t="str">
        <f t="shared" si="23"/>
        <v>7,14</v>
      </c>
      <c r="V63" s="10" t="str">
        <f t="shared" si="23"/>
        <v>8,14</v>
      </c>
      <c r="W63" s="10" t="str">
        <f t="shared" si="23"/>
        <v>9,14</v>
      </c>
      <c r="X63" s="10" t="str">
        <f t="shared" si="23"/>
        <v>10,14</v>
      </c>
      <c r="Y63" s="10" t="str">
        <f t="shared" si="24"/>
        <v>11,14</v>
      </c>
      <c r="Z63" s="10" t="str">
        <f t="shared" si="24"/>
        <v>12,14</v>
      </c>
      <c r="AA63" s="10" t="str">
        <f t="shared" si="24"/>
        <v>13,14</v>
      </c>
      <c r="AB63" s="10" t="str">
        <f t="shared" si="24"/>
        <v>14,14</v>
      </c>
      <c r="AC63" s="10" t="str">
        <f t="shared" si="24"/>
        <v>15,14</v>
      </c>
      <c r="AD63" s="10" t="str">
        <f t="shared" si="24"/>
        <v>16,14</v>
      </c>
      <c r="AE63" s="10" t="str">
        <f t="shared" si="24"/>
        <v>17,14</v>
      </c>
      <c r="AF63" s="10" t="str">
        <f t="shared" si="24"/>
        <v>18,14</v>
      </c>
      <c r="AG63" s="10" t="str">
        <f t="shared" si="24"/>
        <v>19,14</v>
      </c>
      <c r="AH63" s="10" t="str">
        <f t="shared" si="24"/>
        <v>20,14</v>
      </c>
      <c r="AI63" s="10" t="str">
        <f t="shared" si="25"/>
        <v>21,14</v>
      </c>
      <c r="AJ63" s="10" t="str">
        <f t="shared" si="25"/>
        <v>22,14</v>
      </c>
      <c r="AK63" s="10" t="str">
        <f t="shared" si="25"/>
        <v>23,14</v>
      </c>
      <c r="AL63" s="10" t="str">
        <f t="shared" si="25"/>
        <v>24,14</v>
      </c>
      <c r="AM63" s="10" t="str">
        <f t="shared" si="25"/>
        <v>25,14</v>
      </c>
      <c r="AN63" s="10" t="str">
        <f t="shared" si="25"/>
        <v>26,14</v>
      </c>
      <c r="AO63" s="10" t="str">
        <f t="shared" si="25"/>
        <v>27,14</v>
      </c>
      <c r="BF63" s="559">
        <v>57</v>
      </c>
      <c r="BG63" s="559">
        <v>1</v>
      </c>
      <c r="BH63" s="559">
        <v>12</v>
      </c>
      <c r="BI63" s="559">
        <v>26</v>
      </c>
      <c r="BJ63" s="559">
        <v>4.9208533112423698</v>
      </c>
      <c r="BK63" s="173" t="str">
        <f t="shared" si="0"/>
        <v>27,13</v>
      </c>
    </row>
    <row r="64" spans="13:63" ht="7.5" customHeight="1">
      <c r="M64" s="50" t="s">
        <v>876</v>
      </c>
      <c r="N64" s="11">
        <f>COLUMN()</f>
        <v>14</v>
      </c>
      <c r="O64" s="10" t="str">
        <f t="shared" si="23"/>
        <v>1,15</v>
      </c>
      <c r="P64" s="10" t="str">
        <f t="shared" si="23"/>
        <v>2,15</v>
      </c>
      <c r="Q64" s="10" t="str">
        <f t="shared" si="23"/>
        <v>3,15</v>
      </c>
      <c r="R64" s="10" t="str">
        <f t="shared" si="23"/>
        <v>4,15</v>
      </c>
      <c r="S64" s="10" t="str">
        <f t="shared" si="23"/>
        <v>5,15</v>
      </c>
      <c r="T64" s="10" t="str">
        <f t="shared" si="23"/>
        <v>6,15</v>
      </c>
      <c r="U64" s="10" t="str">
        <f t="shared" si="23"/>
        <v>7,15</v>
      </c>
      <c r="V64" s="10" t="str">
        <f t="shared" si="23"/>
        <v>8,15</v>
      </c>
      <c r="W64" s="10" t="str">
        <f t="shared" si="23"/>
        <v>9,15</v>
      </c>
      <c r="X64" s="10" t="str">
        <f t="shared" si="23"/>
        <v>10,15</v>
      </c>
      <c r="Y64" s="10" t="str">
        <f t="shared" si="24"/>
        <v>11,15</v>
      </c>
      <c r="Z64" s="10" t="str">
        <f t="shared" si="24"/>
        <v>12,15</v>
      </c>
      <c r="AA64" s="10" t="str">
        <f t="shared" si="24"/>
        <v>13,15</v>
      </c>
      <c r="AB64" s="10" t="str">
        <f t="shared" si="24"/>
        <v>14,15</v>
      </c>
      <c r="AC64" s="10" t="str">
        <f t="shared" si="24"/>
        <v>15,15</v>
      </c>
      <c r="AD64" s="10" t="str">
        <f t="shared" si="24"/>
        <v>16,15</v>
      </c>
      <c r="AE64" s="10" t="str">
        <f t="shared" si="24"/>
        <v>17,15</v>
      </c>
      <c r="AF64" s="10" t="str">
        <f t="shared" si="24"/>
        <v>18,15</v>
      </c>
      <c r="AG64" s="10" t="str">
        <f t="shared" si="24"/>
        <v>19,15</v>
      </c>
      <c r="AH64" s="10" t="str">
        <f t="shared" si="24"/>
        <v>20,15</v>
      </c>
      <c r="AI64" s="10" t="str">
        <f t="shared" si="25"/>
        <v>21,15</v>
      </c>
      <c r="AJ64" s="10" t="str">
        <f t="shared" si="25"/>
        <v>22,15</v>
      </c>
      <c r="AK64" s="10" t="str">
        <f t="shared" si="25"/>
        <v>23,15</v>
      </c>
      <c r="AL64" s="10" t="str">
        <f t="shared" si="25"/>
        <v>24,15</v>
      </c>
      <c r="AM64" s="10" t="str">
        <f t="shared" si="25"/>
        <v>25,15</v>
      </c>
      <c r="AN64" s="10" t="str">
        <f t="shared" si="25"/>
        <v>26,15</v>
      </c>
      <c r="AO64" s="10" t="str">
        <f t="shared" si="25"/>
        <v>27,15</v>
      </c>
      <c r="BF64" s="559">
        <v>58</v>
      </c>
      <c r="BG64" s="559">
        <v>1</v>
      </c>
      <c r="BH64" s="559">
        <v>13</v>
      </c>
      <c r="BI64" s="559">
        <v>0</v>
      </c>
      <c r="BJ64" s="559">
        <v>4.9345541778622399</v>
      </c>
      <c r="BK64" s="173" t="str">
        <f t="shared" si="0"/>
        <v>1,14</v>
      </c>
    </row>
    <row r="65" spans="13:63" ht="7.5" customHeight="1">
      <c r="M65" s="171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1"/>
      <c r="AB65" s="171"/>
      <c r="AC65" s="171"/>
      <c r="AD65" s="171"/>
      <c r="AE65" s="171"/>
      <c r="AF65" s="171"/>
      <c r="AG65" s="171"/>
      <c r="AH65" s="171"/>
      <c r="AI65" s="171"/>
      <c r="AJ65" s="171"/>
      <c r="AK65" s="171"/>
      <c r="AL65" s="171"/>
      <c r="AM65" s="171"/>
      <c r="AN65" s="171"/>
      <c r="AO65" s="171"/>
      <c r="BF65" s="559">
        <v>59</v>
      </c>
      <c r="BG65" s="559">
        <v>1</v>
      </c>
      <c r="BH65" s="559">
        <v>13</v>
      </c>
      <c r="BI65" s="559">
        <v>26</v>
      </c>
      <c r="BJ65" s="559">
        <v>4.9208533112423698</v>
      </c>
      <c r="BK65" s="173" t="str">
        <f t="shared" si="0"/>
        <v>27,14</v>
      </c>
    </row>
    <row r="66" spans="13:63" ht="7.5" customHeight="1">
      <c r="BF66" s="559">
        <v>60</v>
      </c>
      <c r="BG66" s="559">
        <v>1</v>
      </c>
      <c r="BH66" s="559">
        <v>14</v>
      </c>
      <c r="BI66" s="559">
        <v>0</v>
      </c>
      <c r="BJ66" s="559">
        <v>4.9345541778622399</v>
      </c>
      <c r="BK66" s="173" t="str">
        <f t="shared" si="0"/>
        <v>1,15</v>
      </c>
    </row>
    <row r="67" spans="13:63" ht="7.5" customHeight="1">
      <c r="BF67" s="559">
        <v>61</v>
      </c>
      <c r="BG67" s="559">
        <v>1</v>
      </c>
      <c r="BH67" s="559">
        <v>14</v>
      </c>
      <c r="BI67" s="559">
        <v>26</v>
      </c>
      <c r="BJ67" s="559">
        <v>4.9208533112423698</v>
      </c>
      <c r="BK67" s="173" t="str">
        <f t="shared" si="0"/>
        <v>27,15</v>
      </c>
    </row>
    <row r="68" spans="13:63" ht="7.5" customHeight="1">
      <c r="BF68" s="559">
        <v>62</v>
      </c>
      <c r="BG68" s="559">
        <v>1</v>
      </c>
      <c r="BH68" s="559">
        <v>15</v>
      </c>
      <c r="BI68" s="559">
        <v>0</v>
      </c>
      <c r="BJ68" s="559">
        <v>4.9345541778622399</v>
      </c>
      <c r="BK68" s="173" t="str">
        <f t="shared" si="0"/>
        <v>1,16</v>
      </c>
    </row>
    <row r="69" spans="13:63" ht="7.5" customHeight="1">
      <c r="BF69" s="559">
        <v>63</v>
      </c>
      <c r="BG69" s="559">
        <v>1</v>
      </c>
      <c r="BH69" s="559">
        <v>15</v>
      </c>
      <c r="BI69" s="559">
        <v>26</v>
      </c>
      <c r="BJ69" s="559">
        <v>4.9208533112423698</v>
      </c>
      <c r="BK69" s="173" t="str">
        <f t="shared" si="0"/>
        <v>27,16</v>
      </c>
    </row>
    <row r="70" spans="13:63" ht="7.5" customHeight="1">
      <c r="BF70" s="559">
        <v>64</v>
      </c>
      <c r="BG70" s="559">
        <v>2</v>
      </c>
      <c r="BH70" s="559">
        <v>0</v>
      </c>
      <c r="BI70" s="559">
        <v>0</v>
      </c>
      <c r="BJ70" s="559">
        <v>4.9345541778622399</v>
      </c>
      <c r="BK70" s="173" t="str">
        <f t="shared" si="0"/>
        <v>1,1</v>
      </c>
    </row>
    <row r="71" spans="13:63" ht="7.5" customHeight="1">
      <c r="BF71" s="559">
        <v>65</v>
      </c>
      <c r="BG71" s="559">
        <v>2</v>
      </c>
      <c r="BH71" s="559">
        <v>0</v>
      </c>
      <c r="BI71" s="559">
        <v>26</v>
      </c>
      <c r="BJ71" s="559">
        <v>4.9208533112423698</v>
      </c>
      <c r="BK71" s="173" t="str">
        <f t="shared" ref="BK71:BK134" si="26">_xlfn.CONCAT(BI71+1,",",BH71+1)</f>
        <v>27,1</v>
      </c>
    </row>
    <row r="72" spans="13:63" ht="7.5" customHeight="1">
      <c r="BF72" s="559">
        <v>66</v>
      </c>
      <c r="BG72" s="559">
        <v>2</v>
      </c>
      <c r="BH72" s="559">
        <v>1</v>
      </c>
      <c r="BI72" s="559">
        <v>0</v>
      </c>
      <c r="BJ72" s="559">
        <v>4.9345541778622399</v>
      </c>
      <c r="BK72" s="173" t="str">
        <f t="shared" si="26"/>
        <v>1,2</v>
      </c>
    </row>
    <row r="73" spans="13:63" ht="7.5" customHeight="1">
      <c r="BF73" s="559">
        <v>67</v>
      </c>
      <c r="BG73" s="559">
        <v>2</v>
      </c>
      <c r="BH73" s="559">
        <v>1</v>
      </c>
      <c r="BI73" s="559">
        <v>26</v>
      </c>
      <c r="BJ73" s="559">
        <v>4.9208533112423698</v>
      </c>
      <c r="BK73" s="173" t="str">
        <f t="shared" si="26"/>
        <v>27,2</v>
      </c>
    </row>
    <row r="74" spans="13:63" ht="7.5" customHeight="1">
      <c r="BF74" s="559">
        <v>68</v>
      </c>
      <c r="BG74" s="559">
        <v>2</v>
      </c>
      <c r="BH74" s="559">
        <v>2</v>
      </c>
      <c r="BI74" s="559">
        <v>0</v>
      </c>
      <c r="BJ74" s="559">
        <v>4.9345541778622399</v>
      </c>
      <c r="BK74" s="173" t="str">
        <f t="shared" si="26"/>
        <v>1,3</v>
      </c>
    </row>
    <row r="75" spans="13:63" ht="7.5" customHeight="1">
      <c r="BF75" s="559">
        <v>69</v>
      </c>
      <c r="BG75" s="559">
        <v>2</v>
      </c>
      <c r="BH75" s="559">
        <v>2</v>
      </c>
      <c r="BI75" s="559">
        <v>26</v>
      </c>
      <c r="BJ75" s="559">
        <v>4.9208533112423698</v>
      </c>
      <c r="BK75" s="173" t="str">
        <f t="shared" si="26"/>
        <v>27,3</v>
      </c>
    </row>
    <row r="76" spans="13:63" ht="7.5" customHeight="1">
      <c r="BF76" s="559">
        <v>70</v>
      </c>
      <c r="BG76" s="559">
        <v>2</v>
      </c>
      <c r="BH76" s="559">
        <v>3</v>
      </c>
      <c r="BI76" s="559">
        <v>0</v>
      </c>
      <c r="BJ76" s="559">
        <v>4.9345541778622399</v>
      </c>
      <c r="BK76" s="173" t="str">
        <f t="shared" si="26"/>
        <v>1,4</v>
      </c>
    </row>
    <row r="77" spans="13:63" ht="7.5" customHeight="1">
      <c r="BF77" s="559">
        <v>71</v>
      </c>
      <c r="BG77" s="559">
        <v>2</v>
      </c>
      <c r="BH77" s="559">
        <v>3</v>
      </c>
      <c r="BI77" s="559">
        <v>26</v>
      </c>
      <c r="BJ77" s="559">
        <v>4.9208533112423698</v>
      </c>
      <c r="BK77" s="173" t="str">
        <f t="shared" si="26"/>
        <v>27,4</v>
      </c>
    </row>
    <row r="78" spans="13:63" ht="7.5" customHeight="1">
      <c r="BF78" s="559">
        <v>72</v>
      </c>
      <c r="BG78" s="559">
        <v>2</v>
      </c>
      <c r="BH78" s="559">
        <v>4</v>
      </c>
      <c r="BI78" s="559">
        <v>0</v>
      </c>
      <c r="BJ78" s="559">
        <v>4.9345541778622399</v>
      </c>
      <c r="BK78" s="173" t="str">
        <f t="shared" si="26"/>
        <v>1,5</v>
      </c>
    </row>
    <row r="79" spans="13:63" ht="7.5" customHeight="1">
      <c r="BF79" s="559">
        <v>73</v>
      </c>
      <c r="BG79" s="559">
        <v>2</v>
      </c>
      <c r="BH79" s="559">
        <v>4</v>
      </c>
      <c r="BI79" s="559">
        <v>26</v>
      </c>
      <c r="BJ79" s="559">
        <v>4.9208533112423698</v>
      </c>
      <c r="BK79" s="173" t="str">
        <f t="shared" si="26"/>
        <v>27,5</v>
      </c>
    </row>
    <row r="80" spans="13:63" ht="7.5" customHeight="1">
      <c r="BF80" s="559">
        <v>74</v>
      </c>
      <c r="BG80" s="559">
        <v>2</v>
      </c>
      <c r="BH80" s="559">
        <v>5</v>
      </c>
      <c r="BI80" s="559">
        <v>0</v>
      </c>
      <c r="BJ80" s="559">
        <v>4.9345541778622399</v>
      </c>
      <c r="BK80" s="173" t="str">
        <f t="shared" si="26"/>
        <v>1,6</v>
      </c>
    </row>
    <row r="81" spans="58:63" ht="7.5" customHeight="1">
      <c r="BF81" s="559">
        <v>75</v>
      </c>
      <c r="BG81" s="559">
        <v>2</v>
      </c>
      <c r="BH81" s="559">
        <v>5</v>
      </c>
      <c r="BI81" s="559">
        <v>26</v>
      </c>
      <c r="BJ81" s="559">
        <v>4.9208533112423698</v>
      </c>
      <c r="BK81" s="173" t="str">
        <f t="shared" si="26"/>
        <v>27,6</v>
      </c>
    </row>
    <row r="82" spans="58:63" ht="7.5" customHeight="1">
      <c r="BF82" s="559">
        <v>76</v>
      </c>
      <c r="BG82" s="559">
        <v>2</v>
      </c>
      <c r="BH82" s="559">
        <v>6</v>
      </c>
      <c r="BI82" s="559">
        <v>0</v>
      </c>
      <c r="BJ82" s="559">
        <v>4.9345541778622399</v>
      </c>
      <c r="BK82" s="173" t="str">
        <f t="shared" si="26"/>
        <v>1,7</v>
      </c>
    </row>
    <row r="83" spans="58:63" ht="7.5" customHeight="1">
      <c r="BF83" s="559">
        <v>77</v>
      </c>
      <c r="BG83" s="559">
        <v>2</v>
      </c>
      <c r="BH83" s="559">
        <v>6</v>
      </c>
      <c r="BI83" s="559">
        <v>26</v>
      </c>
      <c r="BJ83" s="559">
        <v>4.9208533112423698</v>
      </c>
      <c r="BK83" s="173" t="str">
        <f t="shared" si="26"/>
        <v>27,7</v>
      </c>
    </row>
    <row r="84" spans="58:63" ht="7.5" customHeight="1">
      <c r="BF84" s="559">
        <v>78</v>
      </c>
      <c r="BG84" s="559">
        <v>2</v>
      </c>
      <c r="BH84" s="559">
        <v>7</v>
      </c>
      <c r="BI84" s="559">
        <v>0</v>
      </c>
      <c r="BJ84" s="559">
        <v>4.9345541778622399</v>
      </c>
      <c r="BK84" s="173" t="str">
        <f t="shared" si="26"/>
        <v>1,8</v>
      </c>
    </row>
    <row r="85" spans="58:63" ht="7.5" customHeight="1">
      <c r="BF85" s="559">
        <v>79</v>
      </c>
      <c r="BG85" s="559">
        <v>2</v>
      </c>
      <c r="BH85" s="559">
        <v>7</v>
      </c>
      <c r="BI85" s="559">
        <v>26</v>
      </c>
      <c r="BJ85" s="559">
        <v>4.9208533112423698</v>
      </c>
      <c r="BK85" s="173" t="str">
        <f t="shared" si="26"/>
        <v>27,8</v>
      </c>
    </row>
    <row r="86" spans="58:63" ht="7.5" customHeight="1">
      <c r="BF86" s="559">
        <v>80</v>
      </c>
      <c r="BG86" s="559">
        <v>2</v>
      </c>
      <c r="BH86" s="559">
        <v>8</v>
      </c>
      <c r="BI86" s="559">
        <v>0</v>
      </c>
      <c r="BJ86" s="559">
        <v>4.9345541778622399</v>
      </c>
      <c r="BK86" s="173" t="str">
        <f t="shared" si="26"/>
        <v>1,9</v>
      </c>
    </row>
    <row r="87" spans="58:63" ht="7.5" customHeight="1">
      <c r="BF87" s="559">
        <v>81</v>
      </c>
      <c r="BG87" s="559">
        <v>2</v>
      </c>
      <c r="BH87" s="559">
        <v>8</v>
      </c>
      <c r="BI87" s="559">
        <v>26</v>
      </c>
      <c r="BJ87" s="559">
        <v>4.9208533112423698</v>
      </c>
      <c r="BK87" s="173" t="str">
        <f t="shared" si="26"/>
        <v>27,9</v>
      </c>
    </row>
    <row r="88" spans="58:63" ht="7.5" customHeight="1">
      <c r="BF88" s="559">
        <v>82</v>
      </c>
      <c r="BG88" s="559">
        <v>2</v>
      </c>
      <c r="BH88" s="559">
        <v>9</v>
      </c>
      <c r="BI88" s="559">
        <v>0</v>
      </c>
      <c r="BJ88" s="559">
        <v>4.9345541778622399</v>
      </c>
      <c r="BK88" s="173" t="str">
        <f t="shared" si="26"/>
        <v>1,10</v>
      </c>
    </row>
    <row r="89" spans="58:63" ht="7.5" customHeight="1">
      <c r="BF89" s="559">
        <v>83</v>
      </c>
      <c r="BG89" s="559">
        <v>2</v>
      </c>
      <c r="BH89" s="559">
        <v>9</v>
      </c>
      <c r="BI89" s="559">
        <v>26</v>
      </c>
      <c r="BJ89" s="559">
        <v>4.9208533112423698</v>
      </c>
      <c r="BK89" s="173" t="str">
        <f t="shared" si="26"/>
        <v>27,10</v>
      </c>
    </row>
    <row r="90" spans="58:63" ht="7.5" customHeight="1">
      <c r="BF90" s="559">
        <v>84</v>
      </c>
      <c r="BG90" s="559">
        <v>2</v>
      </c>
      <c r="BH90" s="559">
        <v>10</v>
      </c>
      <c r="BI90" s="559">
        <v>0</v>
      </c>
      <c r="BJ90" s="559">
        <v>4.9345541778622399</v>
      </c>
      <c r="BK90" s="173" t="str">
        <f t="shared" si="26"/>
        <v>1,11</v>
      </c>
    </row>
    <row r="91" spans="58:63" ht="7.5" customHeight="1">
      <c r="BF91" s="559">
        <v>85</v>
      </c>
      <c r="BG91" s="559">
        <v>2</v>
      </c>
      <c r="BH91" s="559">
        <v>10</v>
      </c>
      <c r="BI91" s="559">
        <v>26</v>
      </c>
      <c r="BJ91" s="559">
        <v>4.9208533112423698</v>
      </c>
      <c r="BK91" s="173" t="str">
        <f t="shared" si="26"/>
        <v>27,11</v>
      </c>
    </row>
    <row r="92" spans="58:63" ht="7.5" customHeight="1">
      <c r="BF92" s="559">
        <v>86</v>
      </c>
      <c r="BG92" s="559">
        <v>2</v>
      </c>
      <c r="BH92" s="559">
        <v>11</v>
      </c>
      <c r="BI92" s="559">
        <v>0</v>
      </c>
      <c r="BJ92" s="559">
        <v>4.9345541778622399</v>
      </c>
      <c r="BK92" s="173" t="str">
        <f t="shared" si="26"/>
        <v>1,12</v>
      </c>
    </row>
    <row r="93" spans="58:63" ht="7.5" customHeight="1">
      <c r="BF93" s="559">
        <v>87</v>
      </c>
      <c r="BG93" s="559">
        <v>2</v>
      </c>
      <c r="BH93" s="559">
        <v>11</v>
      </c>
      <c r="BI93" s="559">
        <v>26</v>
      </c>
      <c r="BJ93" s="559">
        <v>4.9208533112423698</v>
      </c>
      <c r="BK93" s="173" t="str">
        <f t="shared" si="26"/>
        <v>27,12</v>
      </c>
    </row>
    <row r="94" spans="58:63" ht="7.5" customHeight="1">
      <c r="BF94" s="559">
        <v>88</v>
      </c>
      <c r="BG94" s="559">
        <v>2</v>
      </c>
      <c r="BH94" s="559">
        <v>12</v>
      </c>
      <c r="BI94" s="559">
        <v>0</v>
      </c>
      <c r="BJ94" s="559">
        <v>4.9345541778622399</v>
      </c>
      <c r="BK94" s="173" t="str">
        <f t="shared" si="26"/>
        <v>1,13</v>
      </c>
    </row>
    <row r="95" spans="58:63" ht="7.5" customHeight="1">
      <c r="BF95" s="559">
        <v>89</v>
      </c>
      <c r="BG95" s="559">
        <v>2</v>
      </c>
      <c r="BH95" s="559">
        <v>12</v>
      </c>
      <c r="BI95" s="559">
        <v>26</v>
      </c>
      <c r="BJ95" s="559">
        <v>4.9208533112423698</v>
      </c>
      <c r="BK95" s="173" t="str">
        <f t="shared" si="26"/>
        <v>27,13</v>
      </c>
    </row>
    <row r="96" spans="58:63" ht="7.5" customHeight="1">
      <c r="BF96" s="559">
        <v>90</v>
      </c>
      <c r="BG96" s="559">
        <v>2</v>
      </c>
      <c r="BH96" s="559">
        <v>13</v>
      </c>
      <c r="BI96" s="559">
        <v>0</v>
      </c>
      <c r="BJ96" s="559">
        <v>4.9345541778622399</v>
      </c>
      <c r="BK96" s="173" t="str">
        <f t="shared" si="26"/>
        <v>1,14</v>
      </c>
    </row>
    <row r="97" spans="58:63" ht="7.5" customHeight="1">
      <c r="BF97" s="559">
        <v>91</v>
      </c>
      <c r="BG97" s="559">
        <v>2</v>
      </c>
      <c r="BH97" s="559">
        <v>13</v>
      </c>
      <c r="BI97" s="559">
        <v>26</v>
      </c>
      <c r="BJ97" s="559">
        <v>4.9208533112423698</v>
      </c>
      <c r="BK97" s="173" t="str">
        <f t="shared" si="26"/>
        <v>27,14</v>
      </c>
    </row>
    <row r="98" spans="58:63" ht="7.5" customHeight="1">
      <c r="BF98" s="559">
        <v>92</v>
      </c>
      <c r="BG98" s="559">
        <v>2</v>
      </c>
      <c r="BH98" s="559">
        <v>14</v>
      </c>
      <c r="BI98" s="559">
        <v>0</v>
      </c>
      <c r="BJ98" s="559">
        <v>4.9345541778622399</v>
      </c>
      <c r="BK98" s="173" t="str">
        <f t="shared" si="26"/>
        <v>1,15</v>
      </c>
    </row>
    <row r="99" spans="58:63" ht="7.5" customHeight="1">
      <c r="BF99" s="559">
        <v>93</v>
      </c>
      <c r="BG99" s="559">
        <v>2</v>
      </c>
      <c r="BH99" s="559">
        <v>14</v>
      </c>
      <c r="BI99" s="559">
        <v>26</v>
      </c>
      <c r="BJ99" s="559">
        <v>4.9208533112423698</v>
      </c>
      <c r="BK99" s="173" t="str">
        <f t="shared" si="26"/>
        <v>27,15</v>
      </c>
    </row>
    <row r="100" spans="58:63" ht="7.5" customHeight="1">
      <c r="BF100" s="559">
        <v>94</v>
      </c>
      <c r="BG100" s="559">
        <v>2</v>
      </c>
      <c r="BH100" s="559">
        <v>15</v>
      </c>
      <c r="BI100" s="559">
        <v>0</v>
      </c>
      <c r="BJ100" s="559">
        <v>4.9345541778622399</v>
      </c>
      <c r="BK100" s="173" t="str">
        <f t="shared" si="26"/>
        <v>1,16</v>
      </c>
    </row>
    <row r="101" spans="58:63" ht="7.5" customHeight="1">
      <c r="BF101" s="559">
        <v>95</v>
      </c>
      <c r="BG101" s="559">
        <v>2</v>
      </c>
      <c r="BH101" s="559">
        <v>15</v>
      </c>
      <c r="BI101" s="559">
        <v>26</v>
      </c>
      <c r="BJ101" s="559">
        <v>4.9208533112423698</v>
      </c>
      <c r="BK101" s="173" t="str">
        <f t="shared" si="26"/>
        <v>27,16</v>
      </c>
    </row>
    <row r="102" spans="58:63" ht="7.5" customHeight="1">
      <c r="BF102" s="559">
        <v>96</v>
      </c>
      <c r="BG102" s="559">
        <v>3</v>
      </c>
      <c r="BH102" s="559">
        <v>0</v>
      </c>
      <c r="BI102" s="559">
        <v>0</v>
      </c>
      <c r="BJ102" s="559">
        <v>4.9337276372588601</v>
      </c>
      <c r="BK102" s="173" t="str">
        <f t="shared" si="26"/>
        <v>1,1</v>
      </c>
    </row>
    <row r="103" spans="58:63" ht="7.5" customHeight="1">
      <c r="BF103" s="559">
        <v>97</v>
      </c>
      <c r="BG103" s="559">
        <v>3</v>
      </c>
      <c r="BH103" s="559">
        <v>0</v>
      </c>
      <c r="BI103" s="559">
        <v>26</v>
      </c>
      <c r="BJ103" s="559">
        <v>4.9200266088682998</v>
      </c>
      <c r="BK103" s="173" t="str">
        <f t="shared" si="26"/>
        <v>27,1</v>
      </c>
    </row>
    <row r="104" spans="58:63" ht="7.5" customHeight="1">
      <c r="BF104" s="559">
        <v>98</v>
      </c>
      <c r="BG104" s="559">
        <v>3</v>
      </c>
      <c r="BH104" s="559">
        <v>1</v>
      </c>
      <c r="BI104" s="559">
        <v>0</v>
      </c>
      <c r="BJ104" s="559">
        <v>4.9337276372588601</v>
      </c>
      <c r="BK104" s="173" t="str">
        <f t="shared" si="26"/>
        <v>1,2</v>
      </c>
    </row>
    <row r="105" spans="58:63" ht="7.5" customHeight="1">
      <c r="BF105" s="559">
        <v>99</v>
      </c>
      <c r="BG105" s="559">
        <v>3</v>
      </c>
      <c r="BH105" s="559">
        <v>1</v>
      </c>
      <c r="BI105" s="559">
        <v>26</v>
      </c>
      <c r="BJ105" s="559">
        <v>4.9200266088682998</v>
      </c>
      <c r="BK105" s="173" t="str">
        <f t="shared" si="26"/>
        <v>27,2</v>
      </c>
    </row>
    <row r="106" spans="58:63" ht="7.5" customHeight="1">
      <c r="BF106" s="559">
        <v>100</v>
      </c>
      <c r="BG106" s="559">
        <v>3</v>
      </c>
      <c r="BH106" s="559">
        <v>2</v>
      </c>
      <c r="BI106" s="559">
        <v>0</v>
      </c>
      <c r="BJ106" s="559">
        <v>4.9337276372588601</v>
      </c>
      <c r="BK106" s="173" t="str">
        <f t="shared" si="26"/>
        <v>1,3</v>
      </c>
    </row>
    <row r="107" spans="58:63" ht="7.5" customHeight="1">
      <c r="BF107" s="559">
        <v>101</v>
      </c>
      <c r="BG107" s="559">
        <v>3</v>
      </c>
      <c r="BH107" s="559">
        <v>2</v>
      </c>
      <c r="BI107" s="559">
        <v>26</v>
      </c>
      <c r="BJ107" s="559">
        <v>4.9200266088682998</v>
      </c>
      <c r="BK107" s="173" t="str">
        <f t="shared" si="26"/>
        <v>27,3</v>
      </c>
    </row>
    <row r="108" spans="58:63" ht="7.5" customHeight="1">
      <c r="BF108" s="559">
        <v>102</v>
      </c>
      <c r="BG108" s="559">
        <v>3</v>
      </c>
      <c r="BH108" s="559">
        <v>3</v>
      </c>
      <c r="BI108" s="559">
        <v>0</v>
      </c>
      <c r="BJ108" s="559">
        <v>4.9337276372588601</v>
      </c>
      <c r="BK108" s="173" t="str">
        <f t="shared" si="26"/>
        <v>1,4</v>
      </c>
    </row>
    <row r="109" spans="58:63" ht="7.5" customHeight="1">
      <c r="BF109" s="559">
        <v>103</v>
      </c>
      <c r="BG109" s="559">
        <v>3</v>
      </c>
      <c r="BH109" s="559">
        <v>3</v>
      </c>
      <c r="BI109" s="559">
        <v>26</v>
      </c>
      <c r="BJ109" s="559">
        <v>4.9200266088682998</v>
      </c>
      <c r="BK109" s="173" t="str">
        <f t="shared" si="26"/>
        <v>27,4</v>
      </c>
    </row>
    <row r="110" spans="58:63" ht="7.5" customHeight="1">
      <c r="BF110" s="559">
        <v>104</v>
      </c>
      <c r="BG110" s="559">
        <v>3</v>
      </c>
      <c r="BH110" s="559">
        <v>4</v>
      </c>
      <c r="BI110" s="559">
        <v>0</v>
      </c>
      <c r="BJ110" s="559">
        <v>4.9337276372588601</v>
      </c>
      <c r="BK110" s="173" t="str">
        <f t="shared" si="26"/>
        <v>1,5</v>
      </c>
    </row>
    <row r="111" spans="58:63" ht="7.5" customHeight="1">
      <c r="BF111" s="559">
        <v>105</v>
      </c>
      <c r="BG111" s="559">
        <v>3</v>
      </c>
      <c r="BH111" s="559">
        <v>4</v>
      </c>
      <c r="BI111" s="559">
        <v>26</v>
      </c>
      <c r="BJ111" s="559">
        <v>4.9200266088682998</v>
      </c>
      <c r="BK111" s="173" t="str">
        <f t="shared" si="26"/>
        <v>27,5</v>
      </c>
    </row>
    <row r="112" spans="58:63" ht="7.5" customHeight="1">
      <c r="BF112" s="559">
        <v>106</v>
      </c>
      <c r="BG112" s="559">
        <v>3</v>
      </c>
      <c r="BH112" s="559">
        <v>5</v>
      </c>
      <c r="BI112" s="559">
        <v>0</v>
      </c>
      <c r="BJ112" s="559">
        <v>4.9337276372588601</v>
      </c>
      <c r="BK112" s="173" t="str">
        <f t="shared" si="26"/>
        <v>1,6</v>
      </c>
    </row>
    <row r="113" spans="58:63" ht="7.5" customHeight="1">
      <c r="BF113" s="559">
        <v>107</v>
      </c>
      <c r="BG113" s="559">
        <v>3</v>
      </c>
      <c r="BH113" s="559">
        <v>5</v>
      </c>
      <c r="BI113" s="559">
        <v>26</v>
      </c>
      <c r="BJ113" s="559">
        <v>4.9200266088682998</v>
      </c>
      <c r="BK113" s="173" t="str">
        <f t="shared" si="26"/>
        <v>27,6</v>
      </c>
    </row>
    <row r="114" spans="58:63" ht="7.5" customHeight="1">
      <c r="BF114" s="559">
        <v>108</v>
      </c>
      <c r="BG114" s="559">
        <v>3</v>
      </c>
      <c r="BH114" s="559">
        <v>6</v>
      </c>
      <c r="BI114" s="559">
        <v>0</v>
      </c>
      <c r="BJ114" s="559">
        <v>4.9337276372588601</v>
      </c>
      <c r="BK114" s="173" t="str">
        <f t="shared" si="26"/>
        <v>1,7</v>
      </c>
    </row>
    <row r="115" spans="58:63" ht="7.5" customHeight="1">
      <c r="BF115" s="559">
        <v>109</v>
      </c>
      <c r="BG115" s="559">
        <v>3</v>
      </c>
      <c r="BH115" s="559">
        <v>6</v>
      </c>
      <c r="BI115" s="559">
        <v>26</v>
      </c>
      <c r="BJ115" s="559">
        <v>4.9200266088682998</v>
      </c>
      <c r="BK115" s="173" t="str">
        <f t="shared" si="26"/>
        <v>27,7</v>
      </c>
    </row>
    <row r="116" spans="58:63" ht="7.5" customHeight="1">
      <c r="BF116" s="559">
        <v>110</v>
      </c>
      <c r="BG116" s="559">
        <v>3</v>
      </c>
      <c r="BH116" s="559">
        <v>7</v>
      </c>
      <c r="BI116" s="559">
        <v>0</v>
      </c>
      <c r="BJ116" s="559">
        <v>4.9337276372588601</v>
      </c>
      <c r="BK116" s="173" t="str">
        <f t="shared" si="26"/>
        <v>1,8</v>
      </c>
    </row>
    <row r="117" spans="58:63" ht="7.5" customHeight="1">
      <c r="BF117" s="559">
        <v>111</v>
      </c>
      <c r="BG117" s="559">
        <v>3</v>
      </c>
      <c r="BH117" s="559">
        <v>7</v>
      </c>
      <c r="BI117" s="559">
        <v>26</v>
      </c>
      <c r="BJ117" s="559">
        <v>4.9200266088682998</v>
      </c>
      <c r="BK117" s="173" t="str">
        <f t="shared" si="26"/>
        <v>27,8</v>
      </c>
    </row>
    <row r="118" spans="58:63" ht="7.5" customHeight="1">
      <c r="BF118" s="559">
        <v>112</v>
      </c>
      <c r="BG118" s="559">
        <v>3</v>
      </c>
      <c r="BH118" s="559">
        <v>8</v>
      </c>
      <c r="BI118" s="559">
        <v>0</v>
      </c>
      <c r="BJ118" s="559">
        <v>4.9337276372588601</v>
      </c>
      <c r="BK118" s="173" t="str">
        <f t="shared" si="26"/>
        <v>1,9</v>
      </c>
    </row>
    <row r="119" spans="58:63" ht="7.5" customHeight="1">
      <c r="BF119" s="559">
        <v>113</v>
      </c>
      <c r="BG119" s="559">
        <v>3</v>
      </c>
      <c r="BH119" s="559">
        <v>8</v>
      </c>
      <c r="BI119" s="559">
        <v>26</v>
      </c>
      <c r="BJ119" s="559">
        <v>4.9200266088682998</v>
      </c>
      <c r="BK119" s="173" t="str">
        <f t="shared" si="26"/>
        <v>27,9</v>
      </c>
    </row>
    <row r="120" spans="58:63" ht="7.5" customHeight="1">
      <c r="BF120" s="559">
        <v>114</v>
      </c>
      <c r="BG120" s="559">
        <v>3</v>
      </c>
      <c r="BH120" s="559">
        <v>9</v>
      </c>
      <c r="BI120" s="559">
        <v>0</v>
      </c>
      <c r="BJ120" s="559">
        <v>4.9337276372588601</v>
      </c>
      <c r="BK120" s="173" t="str">
        <f t="shared" si="26"/>
        <v>1,10</v>
      </c>
    </row>
    <row r="121" spans="58:63" ht="7.5" customHeight="1">
      <c r="BF121" s="559">
        <v>115</v>
      </c>
      <c r="BG121" s="559">
        <v>3</v>
      </c>
      <c r="BH121" s="559">
        <v>9</v>
      </c>
      <c r="BI121" s="559">
        <v>26</v>
      </c>
      <c r="BJ121" s="559">
        <v>4.9200266088682998</v>
      </c>
      <c r="BK121" s="173" t="str">
        <f t="shared" si="26"/>
        <v>27,10</v>
      </c>
    </row>
    <row r="122" spans="58:63" ht="7.5" customHeight="1">
      <c r="BF122" s="559">
        <v>116</v>
      </c>
      <c r="BG122" s="559">
        <v>3</v>
      </c>
      <c r="BH122" s="559">
        <v>10</v>
      </c>
      <c r="BI122" s="559">
        <v>0</v>
      </c>
      <c r="BJ122" s="559">
        <v>4.9337276372588601</v>
      </c>
      <c r="BK122" s="173" t="str">
        <f t="shared" si="26"/>
        <v>1,11</v>
      </c>
    </row>
    <row r="123" spans="58:63" ht="7.5" customHeight="1">
      <c r="BF123" s="559">
        <v>117</v>
      </c>
      <c r="BG123" s="559">
        <v>3</v>
      </c>
      <c r="BH123" s="559">
        <v>10</v>
      </c>
      <c r="BI123" s="559">
        <v>26</v>
      </c>
      <c r="BJ123" s="559">
        <v>4.9200266088682998</v>
      </c>
      <c r="BK123" s="173" t="str">
        <f t="shared" si="26"/>
        <v>27,11</v>
      </c>
    </row>
    <row r="124" spans="58:63" ht="7.5" customHeight="1">
      <c r="BF124" s="559">
        <v>118</v>
      </c>
      <c r="BG124" s="559">
        <v>3</v>
      </c>
      <c r="BH124" s="559">
        <v>11</v>
      </c>
      <c r="BI124" s="559">
        <v>0</v>
      </c>
      <c r="BJ124" s="559">
        <v>4.9337276372588601</v>
      </c>
      <c r="BK124" s="173" t="str">
        <f t="shared" si="26"/>
        <v>1,12</v>
      </c>
    </row>
    <row r="125" spans="58:63" ht="7.5" customHeight="1">
      <c r="BF125" s="559">
        <v>119</v>
      </c>
      <c r="BG125" s="559">
        <v>3</v>
      </c>
      <c r="BH125" s="559">
        <v>11</v>
      </c>
      <c r="BI125" s="559">
        <v>26</v>
      </c>
      <c r="BJ125" s="559">
        <v>4.9200266088682998</v>
      </c>
      <c r="BK125" s="173" t="str">
        <f t="shared" si="26"/>
        <v>27,12</v>
      </c>
    </row>
    <row r="126" spans="58:63" ht="7.5" customHeight="1">
      <c r="BF126" s="559">
        <v>120</v>
      </c>
      <c r="BG126" s="559">
        <v>3</v>
      </c>
      <c r="BH126" s="559">
        <v>12</v>
      </c>
      <c r="BI126" s="559">
        <v>0</v>
      </c>
      <c r="BJ126" s="559">
        <v>4.9337276372588601</v>
      </c>
      <c r="BK126" s="173" t="str">
        <f t="shared" si="26"/>
        <v>1,13</v>
      </c>
    </row>
    <row r="127" spans="58:63" ht="7.5" customHeight="1">
      <c r="BF127" s="559">
        <v>121</v>
      </c>
      <c r="BG127" s="559">
        <v>3</v>
      </c>
      <c r="BH127" s="559">
        <v>12</v>
      </c>
      <c r="BI127" s="559">
        <v>26</v>
      </c>
      <c r="BJ127" s="559">
        <v>4.9200266088682998</v>
      </c>
      <c r="BK127" s="173" t="str">
        <f t="shared" si="26"/>
        <v>27,13</v>
      </c>
    </row>
    <row r="128" spans="58:63" ht="7.5" customHeight="1">
      <c r="BF128" s="559">
        <v>122</v>
      </c>
      <c r="BG128" s="559">
        <v>3</v>
      </c>
      <c r="BH128" s="559">
        <v>13</v>
      </c>
      <c r="BI128" s="559">
        <v>0</v>
      </c>
      <c r="BJ128" s="559">
        <v>4.9337276372588601</v>
      </c>
      <c r="BK128" s="173" t="str">
        <f t="shared" si="26"/>
        <v>1,14</v>
      </c>
    </row>
    <row r="129" spans="58:63" ht="7.5" customHeight="1">
      <c r="BF129" s="559">
        <v>123</v>
      </c>
      <c r="BG129" s="559">
        <v>3</v>
      </c>
      <c r="BH129" s="559">
        <v>13</v>
      </c>
      <c r="BI129" s="559">
        <v>26</v>
      </c>
      <c r="BJ129" s="559">
        <v>4.9200266088682998</v>
      </c>
      <c r="BK129" s="173" t="str">
        <f t="shared" si="26"/>
        <v>27,14</v>
      </c>
    </row>
    <row r="130" spans="58:63" ht="7.5" customHeight="1">
      <c r="BF130" s="559">
        <v>124</v>
      </c>
      <c r="BG130" s="559">
        <v>3</v>
      </c>
      <c r="BH130" s="559">
        <v>14</v>
      </c>
      <c r="BI130" s="559">
        <v>0</v>
      </c>
      <c r="BJ130" s="559">
        <v>4.9337276372588601</v>
      </c>
      <c r="BK130" s="173" t="str">
        <f t="shared" si="26"/>
        <v>1,15</v>
      </c>
    </row>
    <row r="131" spans="58:63" ht="7.5" customHeight="1">
      <c r="BF131" s="559">
        <v>125</v>
      </c>
      <c r="BG131" s="559">
        <v>3</v>
      </c>
      <c r="BH131" s="559">
        <v>14</v>
      </c>
      <c r="BI131" s="559">
        <v>26</v>
      </c>
      <c r="BJ131" s="559">
        <v>4.9200266088682998</v>
      </c>
      <c r="BK131" s="173" t="str">
        <f t="shared" si="26"/>
        <v>27,15</v>
      </c>
    </row>
    <row r="132" spans="58:63" ht="7.5" customHeight="1">
      <c r="BF132" s="559">
        <v>126</v>
      </c>
      <c r="BG132" s="559">
        <v>3</v>
      </c>
      <c r="BH132" s="559">
        <v>15</v>
      </c>
      <c r="BI132" s="559">
        <v>0</v>
      </c>
      <c r="BJ132" s="559">
        <v>4.9337276372588601</v>
      </c>
      <c r="BK132" s="173" t="str">
        <f t="shared" si="26"/>
        <v>1,16</v>
      </c>
    </row>
    <row r="133" spans="58:63" ht="7.5" customHeight="1">
      <c r="BF133" s="559">
        <v>127</v>
      </c>
      <c r="BG133" s="559">
        <v>3</v>
      </c>
      <c r="BH133" s="559">
        <v>15</v>
      </c>
      <c r="BI133" s="559">
        <v>26</v>
      </c>
      <c r="BJ133" s="559">
        <v>4.9200266088682998</v>
      </c>
      <c r="BK133" s="173" t="str">
        <f t="shared" si="26"/>
        <v>27,16</v>
      </c>
    </row>
    <row r="134" spans="58:63" ht="7.5" customHeight="1">
      <c r="BF134" s="559">
        <v>128</v>
      </c>
      <c r="BG134" s="559">
        <v>4</v>
      </c>
      <c r="BH134" s="559">
        <v>0</v>
      </c>
      <c r="BI134" s="559">
        <v>0</v>
      </c>
      <c r="BJ134" s="559">
        <v>4.9337276372588601</v>
      </c>
      <c r="BK134" s="173" t="str">
        <f t="shared" si="26"/>
        <v>1,1</v>
      </c>
    </row>
    <row r="135" spans="58:63" ht="7.5" customHeight="1">
      <c r="BF135" s="559">
        <v>129</v>
      </c>
      <c r="BG135" s="559">
        <v>4</v>
      </c>
      <c r="BH135" s="559">
        <v>0</v>
      </c>
      <c r="BI135" s="559">
        <v>26</v>
      </c>
      <c r="BJ135" s="559">
        <v>4.9200266088682998</v>
      </c>
      <c r="BK135" s="173" t="str">
        <f t="shared" ref="BK135:BK198" si="27">_xlfn.CONCAT(BI135+1,",",BH135+1)</f>
        <v>27,1</v>
      </c>
    </row>
    <row r="136" spans="58:63" ht="7.5" customHeight="1">
      <c r="BF136" s="559">
        <v>130</v>
      </c>
      <c r="BG136" s="559">
        <v>4</v>
      </c>
      <c r="BH136" s="559">
        <v>1</v>
      </c>
      <c r="BI136" s="559">
        <v>0</v>
      </c>
      <c r="BJ136" s="559">
        <v>4.9337276372588601</v>
      </c>
      <c r="BK136" s="173" t="str">
        <f t="shared" si="27"/>
        <v>1,2</v>
      </c>
    </row>
    <row r="137" spans="58:63" ht="7.5" customHeight="1">
      <c r="BF137" s="559">
        <v>131</v>
      </c>
      <c r="BG137" s="559">
        <v>4</v>
      </c>
      <c r="BH137" s="559">
        <v>1</v>
      </c>
      <c r="BI137" s="559">
        <v>26</v>
      </c>
      <c r="BJ137" s="559">
        <v>4.9200266088682998</v>
      </c>
      <c r="BK137" s="173" t="str">
        <f t="shared" si="27"/>
        <v>27,2</v>
      </c>
    </row>
    <row r="138" spans="58:63" ht="7.5" customHeight="1">
      <c r="BF138" s="559">
        <v>132</v>
      </c>
      <c r="BG138" s="559">
        <v>4</v>
      </c>
      <c r="BH138" s="559">
        <v>2</v>
      </c>
      <c r="BI138" s="559">
        <v>0</v>
      </c>
      <c r="BJ138" s="559">
        <v>4.9337276372588601</v>
      </c>
      <c r="BK138" s="173" t="str">
        <f t="shared" si="27"/>
        <v>1,3</v>
      </c>
    </row>
    <row r="139" spans="58:63" ht="7.5" customHeight="1">
      <c r="BF139" s="559">
        <v>133</v>
      </c>
      <c r="BG139" s="559">
        <v>4</v>
      </c>
      <c r="BH139" s="559">
        <v>2</v>
      </c>
      <c r="BI139" s="559">
        <v>26</v>
      </c>
      <c r="BJ139" s="559">
        <v>4.9200266088682998</v>
      </c>
      <c r="BK139" s="173" t="str">
        <f t="shared" si="27"/>
        <v>27,3</v>
      </c>
    </row>
    <row r="140" spans="58:63" ht="7.5" customHeight="1">
      <c r="BF140" s="559">
        <v>134</v>
      </c>
      <c r="BG140" s="559">
        <v>4</v>
      </c>
      <c r="BH140" s="559">
        <v>3</v>
      </c>
      <c r="BI140" s="559">
        <v>0</v>
      </c>
      <c r="BJ140" s="559">
        <v>4.9337276372588601</v>
      </c>
      <c r="BK140" s="173" t="str">
        <f t="shared" si="27"/>
        <v>1,4</v>
      </c>
    </row>
    <row r="141" spans="58:63" ht="7.5" customHeight="1">
      <c r="BF141" s="559">
        <v>135</v>
      </c>
      <c r="BG141" s="559">
        <v>4</v>
      </c>
      <c r="BH141" s="559">
        <v>3</v>
      </c>
      <c r="BI141" s="559">
        <v>26</v>
      </c>
      <c r="BJ141" s="559">
        <v>4.9200266088682998</v>
      </c>
      <c r="BK141" s="173" t="str">
        <f t="shared" si="27"/>
        <v>27,4</v>
      </c>
    </row>
    <row r="142" spans="58:63" ht="7.5" customHeight="1">
      <c r="BF142" s="559">
        <v>136</v>
      </c>
      <c r="BG142" s="559">
        <v>4</v>
      </c>
      <c r="BH142" s="559">
        <v>4</v>
      </c>
      <c r="BI142" s="559">
        <v>0</v>
      </c>
      <c r="BJ142" s="559">
        <v>4.9337276372588601</v>
      </c>
      <c r="BK142" s="173" t="str">
        <f t="shared" si="27"/>
        <v>1,5</v>
      </c>
    </row>
    <row r="143" spans="58:63" ht="7.5" customHeight="1">
      <c r="BF143" s="559">
        <v>137</v>
      </c>
      <c r="BG143" s="559">
        <v>4</v>
      </c>
      <c r="BH143" s="559">
        <v>4</v>
      </c>
      <c r="BI143" s="559">
        <v>26</v>
      </c>
      <c r="BJ143" s="559">
        <v>4.9200266088682998</v>
      </c>
      <c r="BK143" s="173" t="str">
        <f t="shared" si="27"/>
        <v>27,5</v>
      </c>
    </row>
    <row r="144" spans="58:63" ht="7.5" customHeight="1">
      <c r="BF144" s="559">
        <v>138</v>
      </c>
      <c r="BG144" s="559">
        <v>4</v>
      </c>
      <c r="BH144" s="559">
        <v>5</v>
      </c>
      <c r="BI144" s="559">
        <v>0</v>
      </c>
      <c r="BJ144" s="559">
        <v>4.9337276372588601</v>
      </c>
      <c r="BK144" s="173" t="str">
        <f t="shared" si="27"/>
        <v>1,6</v>
      </c>
    </row>
    <row r="145" spans="58:63" ht="7.5" customHeight="1">
      <c r="BF145" s="559">
        <v>139</v>
      </c>
      <c r="BG145" s="559">
        <v>4</v>
      </c>
      <c r="BH145" s="559">
        <v>5</v>
      </c>
      <c r="BI145" s="559">
        <v>26</v>
      </c>
      <c r="BJ145" s="559">
        <v>4.9200266088682998</v>
      </c>
      <c r="BK145" s="173" t="str">
        <f t="shared" si="27"/>
        <v>27,6</v>
      </c>
    </row>
    <row r="146" spans="58:63" ht="7.5" customHeight="1">
      <c r="BF146" s="559">
        <v>140</v>
      </c>
      <c r="BG146" s="559">
        <v>4</v>
      </c>
      <c r="BH146" s="559">
        <v>6</v>
      </c>
      <c r="BI146" s="559">
        <v>0</v>
      </c>
      <c r="BJ146" s="559">
        <v>4.9337276372588601</v>
      </c>
      <c r="BK146" s="173" t="str">
        <f t="shared" si="27"/>
        <v>1,7</v>
      </c>
    </row>
    <row r="147" spans="58:63" ht="7.5" customHeight="1">
      <c r="BF147" s="559">
        <v>141</v>
      </c>
      <c r="BG147" s="559">
        <v>4</v>
      </c>
      <c r="BH147" s="559">
        <v>6</v>
      </c>
      <c r="BI147" s="559">
        <v>26</v>
      </c>
      <c r="BJ147" s="559">
        <v>4.9200266088682998</v>
      </c>
      <c r="BK147" s="173" t="str">
        <f t="shared" si="27"/>
        <v>27,7</v>
      </c>
    </row>
    <row r="148" spans="58:63" ht="7.5" customHeight="1">
      <c r="BF148" s="559">
        <v>142</v>
      </c>
      <c r="BG148" s="559">
        <v>4</v>
      </c>
      <c r="BH148" s="559">
        <v>7</v>
      </c>
      <c r="BI148" s="559">
        <v>0</v>
      </c>
      <c r="BJ148" s="559">
        <v>4.9337276372588601</v>
      </c>
      <c r="BK148" s="173" t="str">
        <f t="shared" si="27"/>
        <v>1,8</v>
      </c>
    </row>
    <row r="149" spans="58:63" ht="7.5" customHeight="1">
      <c r="BF149" s="559">
        <v>143</v>
      </c>
      <c r="BG149" s="559">
        <v>4</v>
      </c>
      <c r="BH149" s="559">
        <v>7</v>
      </c>
      <c r="BI149" s="559">
        <v>26</v>
      </c>
      <c r="BJ149" s="559">
        <v>4.9200266088682998</v>
      </c>
      <c r="BK149" s="173" t="str">
        <f t="shared" si="27"/>
        <v>27,8</v>
      </c>
    </row>
    <row r="150" spans="58:63" ht="7.5" customHeight="1">
      <c r="BF150" s="559">
        <v>144</v>
      </c>
      <c r="BG150" s="559">
        <v>4</v>
      </c>
      <c r="BH150" s="559">
        <v>8</v>
      </c>
      <c r="BI150" s="559">
        <v>0</v>
      </c>
      <c r="BJ150" s="559">
        <v>4.9337276372588601</v>
      </c>
      <c r="BK150" s="173" t="str">
        <f t="shared" si="27"/>
        <v>1,9</v>
      </c>
    </row>
    <row r="151" spans="58:63" ht="7.5" customHeight="1">
      <c r="BF151" s="559">
        <v>145</v>
      </c>
      <c r="BG151" s="559">
        <v>4</v>
      </c>
      <c r="BH151" s="559">
        <v>8</v>
      </c>
      <c r="BI151" s="559">
        <v>26</v>
      </c>
      <c r="BJ151" s="559">
        <v>4.9200266088682998</v>
      </c>
      <c r="BK151" s="173" t="str">
        <f t="shared" si="27"/>
        <v>27,9</v>
      </c>
    </row>
    <row r="152" spans="58:63" ht="7.5" customHeight="1">
      <c r="BF152" s="559">
        <v>146</v>
      </c>
      <c r="BG152" s="559">
        <v>4</v>
      </c>
      <c r="BH152" s="559">
        <v>9</v>
      </c>
      <c r="BI152" s="559">
        <v>0</v>
      </c>
      <c r="BJ152" s="559">
        <v>4.9337276372588601</v>
      </c>
      <c r="BK152" s="173" t="str">
        <f t="shared" si="27"/>
        <v>1,10</v>
      </c>
    </row>
    <row r="153" spans="58:63" ht="7.5" customHeight="1">
      <c r="BF153" s="559">
        <v>147</v>
      </c>
      <c r="BG153" s="559">
        <v>4</v>
      </c>
      <c r="BH153" s="559">
        <v>9</v>
      </c>
      <c r="BI153" s="559">
        <v>26</v>
      </c>
      <c r="BJ153" s="559">
        <v>4.9200266088682998</v>
      </c>
      <c r="BK153" s="173" t="str">
        <f t="shared" si="27"/>
        <v>27,10</v>
      </c>
    </row>
    <row r="154" spans="58:63" ht="7.5" customHeight="1">
      <c r="BF154" s="559">
        <v>148</v>
      </c>
      <c r="BG154" s="559">
        <v>4</v>
      </c>
      <c r="BH154" s="559">
        <v>10</v>
      </c>
      <c r="BI154" s="559">
        <v>0</v>
      </c>
      <c r="BJ154" s="559">
        <v>4.9337276372588601</v>
      </c>
      <c r="BK154" s="173" t="str">
        <f t="shared" si="27"/>
        <v>1,11</v>
      </c>
    </row>
    <row r="155" spans="58:63" ht="7.5" customHeight="1">
      <c r="BF155" s="559">
        <v>149</v>
      </c>
      <c r="BG155" s="559">
        <v>4</v>
      </c>
      <c r="BH155" s="559">
        <v>10</v>
      </c>
      <c r="BI155" s="559">
        <v>26</v>
      </c>
      <c r="BJ155" s="559">
        <v>4.9200266088682998</v>
      </c>
      <c r="BK155" s="173" t="str">
        <f t="shared" si="27"/>
        <v>27,11</v>
      </c>
    </row>
    <row r="156" spans="58:63" ht="7.5" customHeight="1">
      <c r="BF156" s="559">
        <v>150</v>
      </c>
      <c r="BG156" s="559">
        <v>4</v>
      </c>
      <c r="BH156" s="559">
        <v>11</v>
      </c>
      <c r="BI156" s="559">
        <v>0</v>
      </c>
      <c r="BJ156" s="559">
        <v>4.9337276372588601</v>
      </c>
      <c r="BK156" s="173" t="str">
        <f t="shared" si="27"/>
        <v>1,12</v>
      </c>
    </row>
    <row r="157" spans="58:63" ht="7.5" customHeight="1">
      <c r="BF157" s="559">
        <v>151</v>
      </c>
      <c r="BG157" s="559">
        <v>4</v>
      </c>
      <c r="BH157" s="559">
        <v>11</v>
      </c>
      <c r="BI157" s="559">
        <v>26</v>
      </c>
      <c r="BJ157" s="559">
        <v>4.9200266088682998</v>
      </c>
      <c r="BK157" s="173" t="str">
        <f t="shared" si="27"/>
        <v>27,12</v>
      </c>
    </row>
    <row r="158" spans="58:63" ht="7.5" customHeight="1">
      <c r="BF158" s="559">
        <v>152</v>
      </c>
      <c r="BG158" s="559">
        <v>4</v>
      </c>
      <c r="BH158" s="559">
        <v>12</v>
      </c>
      <c r="BI158" s="559">
        <v>0</v>
      </c>
      <c r="BJ158" s="559">
        <v>4.9337276372588601</v>
      </c>
      <c r="BK158" s="173" t="str">
        <f t="shared" si="27"/>
        <v>1,13</v>
      </c>
    </row>
    <row r="159" spans="58:63" ht="7.5" customHeight="1">
      <c r="BF159" s="559">
        <v>153</v>
      </c>
      <c r="BG159" s="559">
        <v>4</v>
      </c>
      <c r="BH159" s="559">
        <v>12</v>
      </c>
      <c r="BI159" s="559">
        <v>26</v>
      </c>
      <c r="BJ159" s="559">
        <v>4.9200266088682998</v>
      </c>
      <c r="BK159" s="173" t="str">
        <f t="shared" si="27"/>
        <v>27,13</v>
      </c>
    </row>
    <row r="160" spans="58:63" ht="7.5" customHeight="1">
      <c r="BF160" s="559">
        <v>154</v>
      </c>
      <c r="BG160" s="559">
        <v>4</v>
      </c>
      <c r="BH160" s="559">
        <v>13</v>
      </c>
      <c r="BI160" s="559">
        <v>0</v>
      </c>
      <c r="BJ160" s="559">
        <v>4.9337276372588601</v>
      </c>
      <c r="BK160" s="173" t="str">
        <f t="shared" si="27"/>
        <v>1,14</v>
      </c>
    </row>
    <row r="161" spans="58:63" ht="7.5" customHeight="1">
      <c r="BF161" s="559">
        <v>155</v>
      </c>
      <c r="BG161" s="559">
        <v>4</v>
      </c>
      <c r="BH161" s="559">
        <v>13</v>
      </c>
      <c r="BI161" s="559">
        <v>26</v>
      </c>
      <c r="BJ161" s="559">
        <v>4.9200266088682998</v>
      </c>
      <c r="BK161" s="173" t="str">
        <f t="shared" si="27"/>
        <v>27,14</v>
      </c>
    </row>
    <row r="162" spans="58:63" ht="7.5" customHeight="1">
      <c r="BF162" s="559">
        <v>156</v>
      </c>
      <c r="BG162" s="559">
        <v>4</v>
      </c>
      <c r="BH162" s="559">
        <v>14</v>
      </c>
      <c r="BI162" s="559">
        <v>0</v>
      </c>
      <c r="BJ162" s="559">
        <v>4.9337276372588601</v>
      </c>
      <c r="BK162" s="173" t="str">
        <f t="shared" si="27"/>
        <v>1,15</v>
      </c>
    </row>
    <row r="163" spans="58:63" ht="7.5" customHeight="1">
      <c r="BF163" s="559">
        <v>157</v>
      </c>
      <c r="BG163" s="559">
        <v>4</v>
      </c>
      <c r="BH163" s="559">
        <v>14</v>
      </c>
      <c r="BI163" s="559">
        <v>26</v>
      </c>
      <c r="BJ163" s="559">
        <v>4.9200266088682998</v>
      </c>
      <c r="BK163" s="173" t="str">
        <f t="shared" si="27"/>
        <v>27,15</v>
      </c>
    </row>
    <row r="164" spans="58:63" ht="7.5" customHeight="1">
      <c r="BF164" s="559">
        <v>158</v>
      </c>
      <c r="BG164" s="559">
        <v>4</v>
      </c>
      <c r="BH164" s="559">
        <v>15</v>
      </c>
      <c r="BI164" s="559">
        <v>0</v>
      </c>
      <c r="BJ164" s="559">
        <v>4.9337276372588601</v>
      </c>
      <c r="BK164" s="173" t="str">
        <f t="shared" si="27"/>
        <v>1,16</v>
      </c>
    </row>
    <row r="165" spans="58:63" ht="7.5" customHeight="1">
      <c r="BF165" s="559">
        <v>159</v>
      </c>
      <c r="BG165" s="559">
        <v>4</v>
      </c>
      <c r="BH165" s="559">
        <v>15</v>
      </c>
      <c r="BI165" s="559">
        <v>26</v>
      </c>
      <c r="BJ165" s="559">
        <v>4.9200266088682998</v>
      </c>
      <c r="BK165" s="173" t="str">
        <f t="shared" si="27"/>
        <v>27,16</v>
      </c>
    </row>
    <row r="166" spans="58:63" ht="7.5" customHeight="1">
      <c r="BF166" s="559">
        <v>160</v>
      </c>
      <c r="BG166" s="559">
        <v>5</v>
      </c>
      <c r="BH166" s="559">
        <v>0</v>
      </c>
      <c r="BI166" s="559">
        <v>0</v>
      </c>
      <c r="BJ166" s="559">
        <v>4.9329445958022404</v>
      </c>
      <c r="BK166" s="173" t="str">
        <f t="shared" si="27"/>
        <v>1,1</v>
      </c>
    </row>
    <row r="167" spans="58:63" ht="7.5" customHeight="1">
      <c r="BF167" s="559">
        <v>161</v>
      </c>
      <c r="BG167" s="559">
        <v>5</v>
      </c>
      <c r="BH167" s="559">
        <v>0</v>
      </c>
      <c r="BI167" s="559">
        <v>26</v>
      </c>
      <c r="BJ167" s="559">
        <v>4.9192434141522101</v>
      </c>
      <c r="BK167" s="173" t="str">
        <f t="shared" si="27"/>
        <v>27,1</v>
      </c>
    </row>
    <row r="168" spans="58:63" ht="7.5" customHeight="1">
      <c r="BF168" s="559">
        <v>162</v>
      </c>
      <c r="BG168" s="559">
        <v>5</v>
      </c>
      <c r="BH168" s="559">
        <v>1</v>
      </c>
      <c r="BI168" s="559">
        <v>0</v>
      </c>
      <c r="BJ168" s="559">
        <v>4.9329445958022404</v>
      </c>
      <c r="BK168" s="173" t="str">
        <f t="shared" si="27"/>
        <v>1,2</v>
      </c>
    </row>
    <row r="169" spans="58:63" ht="7.5" customHeight="1">
      <c r="BF169" s="559">
        <v>163</v>
      </c>
      <c r="BG169" s="559">
        <v>5</v>
      </c>
      <c r="BH169" s="559">
        <v>1</v>
      </c>
      <c r="BI169" s="559">
        <v>26</v>
      </c>
      <c r="BJ169" s="559">
        <v>4.9192434141522101</v>
      </c>
      <c r="BK169" s="173" t="str">
        <f t="shared" si="27"/>
        <v>27,2</v>
      </c>
    </row>
    <row r="170" spans="58:63" ht="7.5" customHeight="1">
      <c r="BF170" s="559">
        <v>164</v>
      </c>
      <c r="BG170" s="559">
        <v>5</v>
      </c>
      <c r="BH170" s="559">
        <v>2</v>
      </c>
      <c r="BI170" s="559">
        <v>0</v>
      </c>
      <c r="BJ170" s="559">
        <v>4.9329445958022404</v>
      </c>
      <c r="BK170" s="173" t="str">
        <f t="shared" si="27"/>
        <v>1,3</v>
      </c>
    </row>
    <row r="171" spans="58:63" ht="7.5" customHeight="1">
      <c r="BF171" s="559">
        <v>165</v>
      </c>
      <c r="BG171" s="559">
        <v>5</v>
      </c>
      <c r="BH171" s="559">
        <v>2</v>
      </c>
      <c r="BI171" s="559">
        <v>26</v>
      </c>
      <c r="BJ171" s="559">
        <v>4.9192434141522101</v>
      </c>
      <c r="BK171" s="173" t="str">
        <f t="shared" si="27"/>
        <v>27,3</v>
      </c>
    </row>
    <row r="172" spans="58:63" ht="7.5" customHeight="1">
      <c r="BF172" s="559">
        <v>166</v>
      </c>
      <c r="BG172" s="559">
        <v>5</v>
      </c>
      <c r="BH172" s="559">
        <v>3</v>
      </c>
      <c r="BI172" s="559">
        <v>0</v>
      </c>
      <c r="BJ172" s="559">
        <v>4.9329445958022404</v>
      </c>
      <c r="BK172" s="173" t="str">
        <f t="shared" si="27"/>
        <v>1,4</v>
      </c>
    </row>
    <row r="173" spans="58:63" ht="7.5" customHeight="1">
      <c r="BF173" s="559">
        <v>167</v>
      </c>
      <c r="BG173" s="559">
        <v>5</v>
      </c>
      <c r="BH173" s="559">
        <v>3</v>
      </c>
      <c r="BI173" s="559">
        <v>26</v>
      </c>
      <c r="BJ173" s="559">
        <v>4.9192434141522101</v>
      </c>
      <c r="BK173" s="173" t="str">
        <f t="shared" si="27"/>
        <v>27,4</v>
      </c>
    </row>
    <row r="174" spans="58:63" ht="7.5" customHeight="1">
      <c r="BF174" s="559">
        <v>168</v>
      </c>
      <c r="BG174" s="559">
        <v>5</v>
      </c>
      <c r="BH174" s="559">
        <v>4</v>
      </c>
      <c r="BI174" s="559">
        <v>0</v>
      </c>
      <c r="BJ174" s="559">
        <v>4.9329445958022404</v>
      </c>
      <c r="BK174" s="173" t="str">
        <f t="shared" si="27"/>
        <v>1,5</v>
      </c>
    </row>
    <row r="175" spans="58:63" ht="7.5" customHeight="1">
      <c r="BF175" s="559">
        <v>169</v>
      </c>
      <c r="BG175" s="559">
        <v>5</v>
      </c>
      <c r="BH175" s="559">
        <v>4</v>
      </c>
      <c r="BI175" s="559">
        <v>26</v>
      </c>
      <c r="BJ175" s="559">
        <v>4.9192434141522101</v>
      </c>
      <c r="BK175" s="173" t="str">
        <f t="shared" si="27"/>
        <v>27,5</v>
      </c>
    </row>
    <row r="176" spans="58:63" ht="7.5" customHeight="1">
      <c r="BF176" s="559">
        <v>170</v>
      </c>
      <c r="BG176" s="559">
        <v>5</v>
      </c>
      <c r="BH176" s="559">
        <v>5</v>
      </c>
      <c r="BI176" s="559">
        <v>0</v>
      </c>
      <c r="BJ176" s="559">
        <v>4.9329445958022404</v>
      </c>
      <c r="BK176" s="173" t="str">
        <f t="shared" si="27"/>
        <v>1,6</v>
      </c>
    </row>
    <row r="177" spans="58:63" ht="7.5" customHeight="1">
      <c r="BF177" s="559">
        <v>171</v>
      </c>
      <c r="BG177" s="559">
        <v>5</v>
      </c>
      <c r="BH177" s="559">
        <v>5</v>
      </c>
      <c r="BI177" s="559">
        <v>26</v>
      </c>
      <c r="BJ177" s="559">
        <v>4.9192434141522101</v>
      </c>
      <c r="BK177" s="173" t="str">
        <f t="shared" si="27"/>
        <v>27,6</v>
      </c>
    </row>
    <row r="178" spans="58:63" ht="7.5" customHeight="1">
      <c r="BF178" s="559">
        <v>172</v>
      </c>
      <c r="BG178" s="559">
        <v>5</v>
      </c>
      <c r="BH178" s="559">
        <v>6</v>
      </c>
      <c r="BI178" s="559">
        <v>0</v>
      </c>
      <c r="BJ178" s="559">
        <v>4.9329445958022404</v>
      </c>
      <c r="BK178" s="173" t="str">
        <f t="shared" si="27"/>
        <v>1,7</v>
      </c>
    </row>
    <row r="179" spans="58:63" ht="7.5" customHeight="1">
      <c r="BF179" s="559">
        <v>173</v>
      </c>
      <c r="BG179" s="559">
        <v>5</v>
      </c>
      <c r="BH179" s="559">
        <v>6</v>
      </c>
      <c r="BI179" s="559">
        <v>26</v>
      </c>
      <c r="BJ179" s="559">
        <v>4.9192434141522101</v>
      </c>
      <c r="BK179" s="173" t="str">
        <f t="shared" si="27"/>
        <v>27,7</v>
      </c>
    </row>
    <row r="180" spans="58:63" ht="7.5" customHeight="1">
      <c r="BF180" s="559">
        <v>174</v>
      </c>
      <c r="BG180" s="559">
        <v>5</v>
      </c>
      <c r="BH180" s="559">
        <v>7</v>
      </c>
      <c r="BI180" s="559">
        <v>0</v>
      </c>
      <c r="BJ180" s="559">
        <v>4.9329445958022404</v>
      </c>
      <c r="BK180" s="173" t="str">
        <f t="shared" si="27"/>
        <v>1,8</v>
      </c>
    </row>
    <row r="181" spans="58:63" ht="7.5" customHeight="1">
      <c r="BF181" s="559">
        <v>175</v>
      </c>
      <c r="BG181" s="559">
        <v>5</v>
      </c>
      <c r="BH181" s="559">
        <v>7</v>
      </c>
      <c r="BI181" s="559">
        <v>26</v>
      </c>
      <c r="BJ181" s="559">
        <v>4.9192434141522101</v>
      </c>
      <c r="BK181" s="173" t="str">
        <f t="shared" si="27"/>
        <v>27,8</v>
      </c>
    </row>
    <row r="182" spans="58:63" ht="7.5" customHeight="1">
      <c r="BF182" s="559">
        <v>176</v>
      </c>
      <c r="BG182" s="559">
        <v>5</v>
      </c>
      <c r="BH182" s="559">
        <v>8</v>
      </c>
      <c r="BI182" s="559">
        <v>0</v>
      </c>
      <c r="BJ182" s="559">
        <v>4.9329445958022404</v>
      </c>
      <c r="BK182" s="173" t="str">
        <f t="shared" si="27"/>
        <v>1,9</v>
      </c>
    </row>
    <row r="183" spans="58:63" ht="7.5" customHeight="1">
      <c r="BF183" s="559">
        <v>177</v>
      </c>
      <c r="BG183" s="559">
        <v>5</v>
      </c>
      <c r="BH183" s="559">
        <v>8</v>
      </c>
      <c r="BI183" s="559">
        <v>26</v>
      </c>
      <c r="BJ183" s="559">
        <v>4.9192434141522101</v>
      </c>
      <c r="BK183" s="173" t="str">
        <f t="shared" si="27"/>
        <v>27,9</v>
      </c>
    </row>
    <row r="184" spans="58:63" ht="7.5" customHeight="1">
      <c r="BF184" s="559">
        <v>178</v>
      </c>
      <c r="BG184" s="559">
        <v>5</v>
      </c>
      <c r="BH184" s="559">
        <v>9</v>
      </c>
      <c r="BI184" s="559">
        <v>0</v>
      </c>
      <c r="BJ184" s="559">
        <v>4.9329445958022404</v>
      </c>
      <c r="BK184" s="173" t="str">
        <f t="shared" si="27"/>
        <v>1,10</v>
      </c>
    </row>
    <row r="185" spans="58:63" ht="7.5" customHeight="1">
      <c r="BF185" s="559">
        <v>179</v>
      </c>
      <c r="BG185" s="559">
        <v>5</v>
      </c>
      <c r="BH185" s="559">
        <v>9</v>
      </c>
      <c r="BI185" s="559">
        <v>26</v>
      </c>
      <c r="BJ185" s="559">
        <v>4.9192434141522101</v>
      </c>
      <c r="BK185" s="173" t="str">
        <f t="shared" si="27"/>
        <v>27,10</v>
      </c>
    </row>
    <row r="186" spans="58:63" ht="7.5" customHeight="1">
      <c r="BF186" s="559">
        <v>180</v>
      </c>
      <c r="BG186" s="559">
        <v>5</v>
      </c>
      <c r="BH186" s="559">
        <v>10</v>
      </c>
      <c r="BI186" s="559">
        <v>0</v>
      </c>
      <c r="BJ186" s="559">
        <v>4.9329445958022404</v>
      </c>
      <c r="BK186" s="173" t="str">
        <f t="shared" si="27"/>
        <v>1,11</v>
      </c>
    </row>
    <row r="187" spans="58:63" ht="7.5" customHeight="1">
      <c r="BF187" s="559">
        <v>181</v>
      </c>
      <c r="BG187" s="559">
        <v>5</v>
      </c>
      <c r="BH187" s="559">
        <v>10</v>
      </c>
      <c r="BI187" s="559">
        <v>26</v>
      </c>
      <c r="BJ187" s="559">
        <v>4.9192434141522101</v>
      </c>
      <c r="BK187" s="173" t="str">
        <f t="shared" si="27"/>
        <v>27,11</v>
      </c>
    </row>
    <row r="188" spans="58:63" ht="7.5" customHeight="1">
      <c r="BF188" s="559">
        <v>182</v>
      </c>
      <c r="BG188" s="559">
        <v>5</v>
      </c>
      <c r="BH188" s="559">
        <v>11</v>
      </c>
      <c r="BI188" s="559">
        <v>0</v>
      </c>
      <c r="BJ188" s="559">
        <v>4.9329445958022404</v>
      </c>
      <c r="BK188" s="173" t="str">
        <f t="shared" si="27"/>
        <v>1,12</v>
      </c>
    </row>
    <row r="189" spans="58:63" ht="7.5" customHeight="1">
      <c r="BF189" s="559">
        <v>183</v>
      </c>
      <c r="BG189" s="559">
        <v>5</v>
      </c>
      <c r="BH189" s="559">
        <v>11</v>
      </c>
      <c r="BI189" s="559">
        <v>26</v>
      </c>
      <c r="BJ189" s="559">
        <v>4.9192434141522101</v>
      </c>
      <c r="BK189" s="173" t="str">
        <f t="shared" si="27"/>
        <v>27,12</v>
      </c>
    </row>
    <row r="190" spans="58:63" ht="7.5" customHeight="1">
      <c r="BF190" s="559">
        <v>184</v>
      </c>
      <c r="BG190" s="559">
        <v>5</v>
      </c>
      <c r="BH190" s="559">
        <v>12</v>
      </c>
      <c r="BI190" s="559">
        <v>0</v>
      </c>
      <c r="BJ190" s="559">
        <v>4.9329445958022404</v>
      </c>
      <c r="BK190" s="173" t="str">
        <f t="shared" si="27"/>
        <v>1,13</v>
      </c>
    </row>
    <row r="191" spans="58:63" ht="7.5" customHeight="1">
      <c r="BF191" s="559">
        <v>185</v>
      </c>
      <c r="BG191" s="559">
        <v>5</v>
      </c>
      <c r="BH191" s="559">
        <v>12</v>
      </c>
      <c r="BI191" s="559">
        <v>26</v>
      </c>
      <c r="BJ191" s="559">
        <v>4.9192434141522101</v>
      </c>
      <c r="BK191" s="173" t="str">
        <f t="shared" si="27"/>
        <v>27,13</v>
      </c>
    </row>
    <row r="192" spans="58:63" ht="7.5" customHeight="1">
      <c r="BF192" s="559">
        <v>186</v>
      </c>
      <c r="BG192" s="559">
        <v>5</v>
      </c>
      <c r="BH192" s="559">
        <v>13</v>
      </c>
      <c r="BI192" s="559">
        <v>0</v>
      </c>
      <c r="BJ192" s="559">
        <v>4.9329445958022404</v>
      </c>
      <c r="BK192" s="173" t="str">
        <f t="shared" si="27"/>
        <v>1,14</v>
      </c>
    </row>
    <row r="193" spans="58:63" ht="7.5" customHeight="1">
      <c r="BF193" s="559">
        <v>187</v>
      </c>
      <c r="BG193" s="559">
        <v>5</v>
      </c>
      <c r="BH193" s="559">
        <v>13</v>
      </c>
      <c r="BI193" s="559">
        <v>26</v>
      </c>
      <c r="BJ193" s="559">
        <v>4.9192434141522101</v>
      </c>
      <c r="BK193" s="173" t="str">
        <f t="shared" si="27"/>
        <v>27,14</v>
      </c>
    </row>
    <row r="194" spans="58:63" ht="7.5" customHeight="1">
      <c r="BF194" s="559">
        <v>188</v>
      </c>
      <c r="BG194" s="559">
        <v>5</v>
      </c>
      <c r="BH194" s="559">
        <v>14</v>
      </c>
      <c r="BI194" s="559">
        <v>0</v>
      </c>
      <c r="BJ194" s="559">
        <v>4.9329445958022404</v>
      </c>
      <c r="BK194" s="173" t="str">
        <f t="shared" si="27"/>
        <v>1,15</v>
      </c>
    </row>
    <row r="195" spans="58:63" ht="7.5" customHeight="1">
      <c r="BF195" s="559">
        <v>189</v>
      </c>
      <c r="BG195" s="559">
        <v>5</v>
      </c>
      <c r="BH195" s="559">
        <v>14</v>
      </c>
      <c r="BI195" s="559">
        <v>26</v>
      </c>
      <c r="BJ195" s="559">
        <v>4.9192434141522101</v>
      </c>
      <c r="BK195" s="173" t="str">
        <f t="shared" si="27"/>
        <v>27,15</v>
      </c>
    </row>
    <row r="196" spans="58:63" ht="7.5" customHeight="1">
      <c r="BF196" s="559">
        <v>190</v>
      </c>
      <c r="BG196" s="559">
        <v>5</v>
      </c>
      <c r="BH196" s="559">
        <v>15</v>
      </c>
      <c r="BI196" s="559">
        <v>0</v>
      </c>
      <c r="BJ196" s="559">
        <v>4.9329445958022404</v>
      </c>
      <c r="BK196" s="173" t="str">
        <f t="shared" si="27"/>
        <v>1,16</v>
      </c>
    </row>
    <row r="197" spans="58:63" ht="7.5" customHeight="1">
      <c r="BF197" s="559">
        <v>191</v>
      </c>
      <c r="BG197" s="559">
        <v>5</v>
      </c>
      <c r="BH197" s="559">
        <v>15</v>
      </c>
      <c r="BI197" s="559">
        <v>26</v>
      </c>
      <c r="BJ197" s="559">
        <v>4.9192434141522101</v>
      </c>
      <c r="BK197" s="173" t="str">
        <f t="shared" si="27"/>
        <v>27,16</v>
      </c>
    </row>
    <row r="198" spans="58:63" ht="7.5" customHeight="1">
      <c r="BF198" s="559">
        <v>192</v>
      </c>
      <c r="BG198" s="559">
        <v>6</v>
      </c>
      <c r="BH198" s="559">
        <v>0</v>
      </c>
      <c r="BI198" s="559">
        <v>0</v>
      </c>
      <c r="BJ198" s="559">
        <v>4.9329445958022404</v>
      </c>
      <c r="BK198" s="173" t="str">
        <f t="shared" si="27"/>
        <v>1,1</v>
      </c>
    </row>
    <row r="199" spans="58:63" ht="7.5" customHeight="1">
      <c r="BF199" s="559">
        <v>193</v>
      </c>
      <c r="BG199" s="559">
        <v>6</v>
      </c>
      <c r="BH199" s="559">
        <v>0</v>
      </c>
      <c r="BI199" s="559">
        <v>26</v>
      </c>
      <c r="BJ199" s="559">
        <v>4.9192434141522101</v>
      </c>
      <c r="BK199" s="173" t="str">
        <f t="shared" ref="BK199:BK262" si="28">_xlfn.CONCAT(BI199+1,",",BH199+1)</f>
        <v>27,1</v>
      </c>
    </row>
    <row r="200" spans="58:63" ht="7.5" customHeight="1">
      <c r="BF200" s="559">
        <v>194</v>
      </c>
      <c r="BG200" s="559">
        <v>6</v>
      </c>
      <c r="BH200" s="559">
        <v>1</v>
      </c>
      <c r="BI200" s="559">
        <v>0</v>
      </c>
      <c r="BJ200" s="559">
        <v>4.9329445958022404</v>
      </c>
      <c r="BK200" s="173" t="str">
        <f t="shared" si="28"/>
        <v>1,2</v>
      </c>
    </row>
    <row r="201" spans="58:63" ht="7.5" customHeight="1">
      <c r="BF201" s="559">
        <v>195</v>
      </c>
      <c r="BG201" s="559">
        <v>6</v>
      </c>
      <c r="BH201" s="559">
        <v>1</v>
      </c>
      <c r="BI201" s="559">
        <v>26</v>
      </c>
      <c r="BJ201" s="559">
        <v>4.9192434141522101</v>
      </c>
      <c r="BK201" s="173" t="str">
        <f t="shared" si="28"/>
        <v>27,2</v>
      </c>
    </row>
    <row r="202" spans="58:63" ht="7.5" customHeight="1">
      <c r="BF202" s="559">
        <v>196</v>
      </c>
      <c r="BG202" s="559">
        <v>6</v>
      </c>
      <c r="BH202" s="559">
        <v>2</v>
      </c>
      <c r="BI202" s="559">
        <v>0</v>
      </c>
      <c r="BJ202" s="559">
        <v>4.9329445958022404</v>
      </c>
      <c r="BK202" s="173" t="str">
        <f t="shared" si="28"/>
        <v>1,3</v>
      </c>
    </row>
    <row r="203" spans="58:63" ht="7.5" customHeight="1">
      <c r="BF203" s="559">
        <v>197</v>
      </c>
      <c r="BG203" s="559">
        <v>6</v>
      </c>
      <c r="BH203" s="559">
        <v>2</v>
      </c>
      <c r="BI203" s="559">
        <v>26</v>
      </c>
      <c r="BJ203" s="559">
        <v>4.9192434141522101</v>
      </c>
      <c r="BK203" s="173" t="str">
        <f t="shared" si="28"/>
        <v>27,3</v>
      </c>
    </row>
    <row r="204" spans="58:63" ht="7.5" customHeight="1">
      <c r="BF204" s="559">
        <v>198</v>
      </c>
      <c r="BG204" s="559">
        <v>6</v>
      </c>
      <c r="BH204" s="559">
        <v>3</v>
      </c>
      <c r="BI204" s="559">
        <v>0</v>
      </c>
      <c r="BJ204" s="559">
        <v>4.9329445958022404</v>
      </c>
      <c r="BK204" s="173" t="str">
        <f t="shared" si="28"/>
        <v>1,4</v>
      </c>
    </row>
    <row r="205" spans="58:63" ht="7.5" customHeight="1">
      <c r="BF205" s="559">
        <v>199</v>
      </c>
      <c r="BG205" s="559">
        <v>6</v>
      </c>
      <c r="BH205" s="559">
        <v>3</v>
      </c>
      <c r="BI205" s="559">
        <v>26</v>
      </c>
      <c r="BJ205" s="559">
        <v>4.9192434141522101</v>
      </c>
      <c r="BK205" s="173" t="str">
        <f t="shared" si="28"/>
        <v>27,4</v>
      </c>
    </row>
    <row r="206" spans="58:63" ht="7.5" customHeight="1">
      <c r="BF206" s="559">
        <v>200</v>
      </c>
      <c r="BG206" s="559">
        <v>6</v>
      </c>
      <c r="BH206" s="559">
        <v>4</v>
      </c>
      <c r="BI206" s="559">
        <v>0</v>
      </c>
      <c r="BJ206" s="559">
        <v>4.9329445958022404</v>
      </c>
      <c r="BK206" s="173" t="str">
        <f t="shared" si="28"/>
        <v>1,5</v>
      </c>
    </row>
    <row r="207" spans="58:63" ht="7.5" customHeight="1">
      <c r="BF207" s="559">
        <v>201</v>
      </c>
      <c r="BG207" s="559">
        <v>6</v>
      </c>
      <c r="BH207" s="559">
        <v>4</v>
      </c>
      <c r="BI207" s="559">
        <v>26</v>
      </c>
      <c r="BJ207" s="559">
        <v>4.9192434141522101</v>
      </c>
      <c r="BK207" s="173" t="str">
        <f t="shared" si="28"/>
        <v>27,5</v>
      </c>
    </row>
    <row r="208" spans="58:63" ht="7.5" customHeight="1">
      <c r="BF208" s="559">
        <v>202</v>
      </c>
      <c r="BG208" s="559">
        <v>6</v>
      </c>
      <c r="BH208" s="559">
        <v>5</v>
      </c>
      <c r="BI208" s="559">
        <v>0</v>
      </c>
      <c r="BJ208" s="559">
        <v>4.9329445958022404</v>
      </c>
      <c r="BK208" s="173" t="str">
        <f t="shared" si="28"/>
        <v>1,6</v>
      </c>
    </row>
    <row r="209" spans="58:63" ht="7.5" customHeight="1">
      <c r="BF209" s="559">
        <v>203</v>
      </c>
      <c r="BG209" s="559">
        <v>6</v>
      </c>
      <c r="BH209" s="559">
        <v>5</v>
      </c>
      <c r="BI209" s="559">
        <v>26</v>
      </c>
      <c r="BJ209" s="559">
        <v>4.9192434141522101</v>
      </c>
      <c r="BK209" s="173" t="str">
        <f t="shared" si="28"/>
        <v>27,6</v>
      </c>
    </row>
    <row r="210" spans="58:63" ht="7.5" customHeight="1">
      <c r="BF210" s="559">
        <v>204</v>
      </c>
      <c r="BG210" s="559">
        <v>6</v>
      </c>
      <c r="BH210" s="559">
        <v>6</v>
      </c>
      <c r="BI210" s="559">
        <v>0</v>
      </c>
      <c r="BJ210" s="559">
        <v>4.9329445958022404</v>
      </c>
      <c r="BK210" s="173" t="str">
        <f t="shared" si="28"/>
        <v>1,7</v>
      </c>
    </row>
    <row r="211" spans="58:63" ht="7.5" customHeight="1">
      <c r="BF211" s="559">
        <v>205</v>
      </c>
      <c r="BG211" s="559">
        <v>6</v>
      </c>
      <c r="BH211" s="559">
        <v>6</v>
      </c>
      <c r="BI211" s="559">
        <v>26</v>
      </c>
      <c r="BJ211" s="559">
        <v>4.9192434141522101</v>
      </c>
      <c r="BK211" s="173" t="str">
        <f t="shared" si="28"/>
        <v>27,7</v>
      </c>
    </row>
    <row r="212" spans="58:63" ht="7.5" customHeight="1">
      <c r="BF212" s="559">
        <v>206</v>
      </c>
      <c r="BG212" s="559">
        <v>6</v>
      </c>
      <c r="BH212" s="559">
        <v>7</v>
      </c>
      <c r="BI212" s="559">
        <v>0</v>
      </c>
      <c r="BJ212" s="559">
        <v>4.9329445958022404</v>
      </c>
      <c r="BK212" s="173" t="str">
        <f t="shared" si="28"/>
        <v>1,8</v>
      </c>
    </row>
    <row r="213" spans="58:63" ht="7.5" customHeight="1">
      <c r="BF213" s="559">
        <v>207</v>
      </c>
      <c r="BG213" s="559">
        <v>6</v>
      </c>
      <c r="BH213" s="559">
        <v>7</v>
      </c>
      <c r="BI213" s="559">
        <v>26</v>
      </c>
      <c r="BJ213" s="559">
        <v>4.9192434141522101</v>
      </c>
      <c r="BK213" s="173" t="str">
        <f t="shared" si="28"/>
        <v>27,8</v>
      </c>
    </row>
    <row r="214" spans="58:63" ht="7.5" customHeight="1">
      <c r="BF214" s="559">
        <v>208</v>
      </c>
      <c r="BG214" s="559">
        <v>6</v>
      </c>
      <c r="BH214" s="559">
        <v>8</v>
      </c>
      <c r="BI214" s="559">
        <v>0</v>
      </c>
      <c r="BJ214" s="559">
        <v>4.9329445958022404</v>
      </c>
      <c r="BK214" s="173" t="str">
        <f t="shared" si="28"/>
        <v>1,9</v>
      </c>
    </row>
    <row r="215" spans="58:63" ht="7.5" customHeight="1">
      <c r="BF215" s="559">
        <v>209</v>
      </c>
      <c r="BG215" s="559">
        <v>6</v>
      </c>
      <c r="BH215" s="559">
        <v>8</v>
      </c>
      <c r="BI215" s="559">
        <v>26</v>
      </c>
      <c r="BJ215" s="559">
        <v>4.9192434141522101</v>
      </c>
      <c r="BK215" s="173" t="str">
        <f t="shared" si="28"/>
        <v>27,9</v>
      </c>
    </row>
    <row r="216" spans="58:63" ht="7.5" customHeight="1">
      <c r="BF216" s="559">
        <v>210</v>
      </c>
      <c r="BG216" s="559">
        <v>6</v>
      </c>
      <c r="BH216" s="559">
        <v>9</v>
      </c>
      <c r="BI216" s="559">
        <v>0</v>
      </c>
      <c r="BJ216" s="559">
        <v>4.9329445958022404</v>
      </c>
      <c r="BK216" s="173" t="str">
        <f t="shared" si="28"/>
        <v>1,10</v>
      </c>
    </row>
    <row r="217" spans="58:63" ht="7.5" customHeight="1">
      <c r="BF217" s="559">
        <v>211</v>
      </c>
      <c r="BG217" s="559">
        <v>6</v>
      </c>
      <c r="BH217" s="559">
        <v>9</v>
      </c>
      <c r="BI217" s="559">
        <v>26</v>
      </c>
      <c r="BJ217" s="559">
        <v>4.9192434141522101</v>
      </c>
      <c r="BK217" s="173" t="str">
        <f t="shared" si="28"/>
        <v>27,10</v>
      </c>
    </row>
    <row r="218" spans="58:63" ht="7.5" customHeight="1">
      <c r="BF218" s="559">
        <v>212</v>
      </c>
      <c r="BG218" s="559">
        <v>6</v>
      </c>
      <c r="BH218" s="559">
        <v>10</v>
      </c>
      <c r="BI218" s="559">
        <v>0</v>
      </c>
      <c r="BJ218" s="559">
        <v>4.9329445958022404</v>
      </c>
      <c r="BK218" s="173" t="str">
        <f t="shared" si="28"/>
        <v>1,11</v>
      </c>
    </row>
    <row r="219" spans="58:63" ht="7.5" customHeight="1">
      <c r="BF219" s="559">
        <v>213</v>
      </c>
      <c r="BG219" s="559">
        <v>6</v>
      </c>
      <c r="BH219" s="559">
        <v>10</v>
      </c>
      <c r="BI219" s="559">
        <v>26</v>
      </c>
      <c r="BJ219" s="559">
        <v>4.9192434141522101</v>
      </c>
      <c r="BK219" s="173" t="str">
        <f t="shared" si="28"/>
        <v>27,11</v>
      </c>
    </row>
    <row r="220" spans="58:63" ht="7.5" customHeight="1">
      <c r="BF220" s="559">
        <v>214</v>
      </c>
      <c r="BG220" s="559">
        <v>6</v>
      </c>
      <c r="BH220" s="559">
        <v>11</v>
      </c>
      <c r="BI220" s="559">
        <v>0</v>
      </c>
      <c r="BJ220" s="559">
        <v>4.9329445958022404</v>
      </c>
      <c r="BK220" s="173" t="str">
        <f t="shared" si="28"/>
        <v>1,12</v>
      </c>
    </row>
    <row r="221" spans="58:63" ht="7.5" customHeight="1">
      <c r="BF221" s="559">
        <v>215</v>
      </c>
      <c r="BG221" s="559">
        <v>6</v>
      </c>
      <c r="BH221" s="559">
        <v>11</v>
      </c>
      <c r="BI221" s="559">
        <v>26</v>
      </c>
      <c r="BJ221" s="559">
        <v>4.9192434141522101</v>
      </c>
      <c r="BK221" s="173" t="str">
        <f t="shared" si="28"/>
        <v>27,12</v>
      </c>
    </row>
    <row r="222" spans="58:63" ht="7.5" customHeight="1">
      <c r="BF222" s="559">
        <v>216</v>
      </c>
      <c r="BG222" s="559">
        <v>6</v>
      </c>
      <c r="BH222" s="559">
        <v>12</v>
      </c>
      <c r="BI222" s="559">
        <v>0</v>
      </c>
      <c r="BJ222" s="559">
        <v>4.9329445958022404</v>
      </c>
      <c r="BK222" s="173" t="str">
        <f t="shared" si="28"/>
        <v>1,13</v>
      </c>
    </row>
    <row r="223" spans="58:63" ht="7.5" customHeight="1">
      <c r="BF223" s="559">
        <v>217</v>
      </c>
      <c r="BG223" s="559">
        <v>6</v>
      </c>
      <c r="BH223" s="559">
        <v>12</v>
      </c>
      <c r="BI223" s="559">
        <v>26</v>
      </c>
      <c r="BJ223" s="559">
        <v>4.9192434141522101</v>
      </c>
      <c r="BK223" s="173" t="str">
        <f t="shared" si="28"/>
        <v>27,13</v>
      </c>
    </row>
    <row r="224" spans="58:63" ht="7.5" customHeight="1">
      <c r="BF224" s="559">
        <v>218</v>
      </c>
      <c r="BG224" s="559">
        <v>6</v>
      </c>
      <c r="BH224" s="559">
        <v>13</v>
      </c>
      <c r="BI224" s="559">
        <v>0</v>
      </c>
      <c r="BJ224" s="559">
        <v>4.9329445958022404</v>
      </c>
      <c r="BK224" s="173" t="str">
        <f t="shared" si="28"/>
        <v>1,14</v>
      </c>
    </row>
    <row r="225" spans="58:63" ht="7.5" customHeight="1">
      <c r="BF225" s="559">
        <v>219</v>
      </c>
      <c r="BG225" s="559">
        <v>6</v>
      </c>
      <c r="BH225" s="559">
        <v>13</v>
      </c>
      <c r="BI225" s="559">
        <v>26</v>
      </c>
      <c r="BJ225" s="559">
        <v>4.9192434141522101</v>
      </c>
      <c r="BK225" s="173" t="str">
        <f t="shared" si="28"/>
        <v>27,14</v>
      </c>
    </row>
    <row r="226" spans="58:63" ht="7.5" customHeight="1">
      <c r="BF226" s="559">
        <v>220</v>
      </c>
      <c r="BG226" s="559">
        <v>6</v>
      </c>
      <c r="BH226" s="559">
        <v>14</v>
      </c>
      <c r="BI226" s="559">
        <v>0</v>
      </c>
      <c r="BJ226" s="559">
        <v>4.9329445958022404</v>
      </c>
      <c r="BK226" s="173" t="str">
        <f t="shared" si="28"/>
        <v>1,15</v>
      </c>
    </row>
    <row r="227" spans="58:63" ht="7.5" customHeight="1">
      <c r="BF227" s="559">
        <v>221</v>
      </c>
      <c r="BG227" s="559">
        <v>6</v>
      </c>
      <c r="BH227" s="559">
        <v>14</v>
      </c>
      <c r="BI227" s="559">
        <v>26</v>
      </c>
      <c r="BJ227" s="559">
        <v>4.9192434141522101</v>
      </c>
      <c r="BK227" s="173" t="str">
        <f t="shared" si="28"/>
        <v>27,15</v>
      </c>
    </row>
    <row r="228" spans="58:63" ht="7.5" customHeight="1">
      <c r="BF228" s="559">
        <v>222</v>
      </c>
      <c r="BG228" s="559">
        <v>6</v>
      </c>
      <c r="BH228" s="559">
        <v>15</v>
      </c>
      <c r="BI228" s="559">
        <v>0</v>
      </c>
      <c r="BJ228" s="559">
        <v>4.9329445958022404</v>
      </c>
      <c r="BK228" s="173" t="str">
        <f t="shared" si="28"/>
        <v>1,16</v>
      </c>
    </row>
    <row r="229" spans="58:63" ht="7.5" customHeight="1">
      <c r="BF229" s="559">
        <v>223</v>
      </c>
      <c r="BG229" s="559">
        <v>6</v>
      </c>
      <c r="BH229" s="559">
        <v>15</v>
      </c>
      <c r="BI229" s="559">
        <v>26</v>
      </c>
      <c r="BJ229" s="559">
        <v>4.9192434141522101</v>
      </c>
      <c r="BK229" s="173" t="str">
        <f t="shared" si="28"/>
        <v>27,16</v>
      </c>
    </row>
    <row r="230" spans="58:63" ht="7.5" customHeight="1">
      <c r="BF230" s="559">
        <v>224</v>
      </c>
      <c r="BG230" s="559">
        <v>7</v>
      </c>
      <c r="BH230" s="559">
        <v>0</v>
      </c>
      <c r="BI230" s="559">
        <v>0</v>
      </c>
      <c r="BJ230" s="559">
        <v>4.9322050539700699</v>
      </c>
      <c r="BK230" s="173" t="str">
        <f t="shared" si="28"/>
        <v>1,1</v>
      </c>
    </row>
    <row r="231" spans="58:63" ht="7.5" customHeight="1">
      <c r="BF231" s="559">
        <v>225</v>
      </c>
      <c r="BG231" s="559">
        <v>7</v>
      </c>
      <c r="BH231" s="559">
        <v>0</v>
      </c>
      <c r="BI231" s="559">
        <v>26</v>
      </c>
      <c r="BJ231" s="559">
        <v>4.9185037275658496</v>
      </c>
      <c r="BK231" s="173" t="str">
        <f t="shared" si="28"/>
        <v>27,1</v>
      </c>
    </row>
    <row r="232" spans="58:63" ht="7.5" customHeight="1">
      <c r="BF232" s="559">
        <v>226</v>
      </c>
      <c r="BG232" s="559">
        <v>7</v>
      </c>
      <c r="BH232" s="559">
        <v>1</v>
      </c>
      <c r="BI232" s="559">
        <v>0</v>
      </c>
      <c r="BJ232" s="559">
        <v>4.9322050539700699</v>
      </c>
      <c r="BK232" s="173" t="str">
        <f t="shared" si="28"/>
        <v>1,2</v>
      </c>
    </row>
    <row r="233" spans="58:63" ht="7.5" customHeight="1">
      <c r="BF233" s="559">
        <v>227</v>
      </c>
      <c r="BG233" s="559">
        <v>7</v>
      </c>
      <c r="BH233" s="559">
        <v>1</v>
      </c>
      <c r="BI233" s="559">
        <v>26</v>
      </c>
      <c r="BJ233" s="559">
        <v>4.9185037275658496</v>
      </c>
      <c r="BK233" s="173" t="str">
        <f t="shared" si="28"/>
        <v>27,2</v>
      </c>
    </row>
    <row r="234" spans="58:63" ht="7.5" customHeight="1">
      <c r="BF234" s="559">
        <v>228</v>
      </c>
      <c r="BG234" s="559">
        <v>7</v>
      </c>
      <c r="BH234" s="559">
        <v>2</v>
      </c>
      <c r="BI234" s="559">
        <v>0</v>
      </c>
      <c r="BJ234" s="559">
        <v>4.9322050539700699</v>
      </c>
      <c r="BK234" s="173" t="str">
        <f t="shared" si="28"/>
        <v>1,3</v>
      </c>
    </row>
    <row r="235" spans="58:63" ht="7.5" customHeight="1">
      <c r="BF235" s="559">
        <v>229</v>
      </c>
      <c r="BG235" s="559">
        <v>7</v>
      </c>
      <c r="BH235" s="559">
        <v>2</v>
      </c>
      <c r="BI235" s="559">
        <v>26</v>
      </c>
      <c r="BJ235" s="559">
        <v>4.9185037275658496</v>
      </c>
      <c r="BK235" s="173" t="str">
        <f t="shared" si="28"/>
        <v>27,3</v>
      </c>
    </row>
    <row r="236" spans="58:63" ht="7.5" customHeight="1">
      <c r="BF236" s="559">
        <v>230</v>
      </c>
      <c r="BG236" s="559">
        <v>7</v>
      </c>
      <c r="BH236" s="559">
        <v>3</v>
      </c>
      <c r="BI236" s="559">
        <v>0</v>
      </c>
      <c r="BJ236" s="559">
        <v>4.9322050539700699</v>
      </c>
      <c r="BK236" s="173" t="str">
        <f t="shared" si="28"/>
        <v>1,4</v>
      </c>
    </row>
    <row r="237" spans="58:63" ht="7.5" customHeight="1">
      <c r="BF237" s="559">
        <v>231</v>
      </c>
      <c r="BG237" s="559">
        <v>7</v>
      </c>
      <c r="BH237" s="559">
        <v>3</v>
      </c>
      <c r="BI237" s="559">
        <v>26</v>
      </c>
      <c r="BJ237" s="559">
        <v>4.9185037275658496</v>
      </c>
      <c r="BK237" s="173" t="str">
        <f t="shared" si="28"/>
        <v>27,4</v>
      </c>
    </row>
    <row r="238" spans="58:63" ht="7.5" customHeight="1">
      <c r="BF238" s="559">
        <v>232</v>
      </c>
      <c r="BG238" s="559">
        <v>7</v>
      </c>
      <c r="BH238" s="559">
        <v>4</v>
      </c>
      <c r="BI238" s="559">
        <v>0</v>
      </c>
      <c r="BJ238" s="559">
        <v>4.9322050539700699</v>
      </c>
      <c r="BK238" s="173" t="str">
        <f t="shared" si="28"/>
        <v>1,5</v>
      </c>
    </row>
    <row r="239" spans="58:63" ht="7.5" customHeight="1">
      <c r="BF239" s="559">
        <v>233</v>
      </c>
      <c r="BG239" s="559">
        <v>7</v>
      </c>
      <c r="BH239" s="559">
        <v>4</v>
      </c>
      <c r="BI239" s="559">
        <v>26</v>
      </c>
      <c r="BJ239" s="559">
        <v>4.9185037275658496</v>
      </c>
      <c r="BK239" s="173" t="str">
        <f t="shared" si="28"/>
        <v>27,5</v>
      </c>
    </row>
    <row r="240" spans="58:63" ht="7.5" customHeight="1">
      <c r="BF240" s="559">
        <v>234</v>
      </c>
      <c r="BG240" s="559">
        <v>7</v>
      </c>
      <c r="BH240" s="559">
        <v>5</v>
      </c>
      <c r="BI240" s="559">
        <v>0</v>
      </c>
      <c r="BJ240" s="559">
        <v>4.9322050539700699</v>
      </c>
      <c r="BK240" s="173" t="str">
        <f t="shared" si="28"/>
        <v>1,6</v>
      </c>
    </row>
    <row r="241" spans="58:63" ht="7.5" customHeight="1">
      <c r="BF241" s="559">
        <v>235</v>
      </c>
      <c r="BG241" s="559">
        <v>7</v>
      </c>
      <c r="BH241" s="559">
        <v>5</v>
      </c>
      <c r="BI241" s="559">
        <v>26</v>
      </c>
      <c r="BJ241" s="559">
        <v>4.9185037275658496</v>
      </c>
      <c r="BK241" s="173" t="str">
        <f t="shared" si="28"/>
        <v>27,6</v>
      </c>
    </row>
    <row r="242" spans="58:63" ht="7.5" customHeight="1">
      <c r="BF242" s="559">
        <v>236</v>
      </c>
      <c r="BG242" s="559">
        <v>7</v>
      </c>
      <c r="BH242" s="559">
        <v>6</v>
      </c>
      <c r="BI242" s="559">
        <v>0</v>
      </c>
      <c r="BJ242" s="559">
        <v>4.9322050539700699</v>
      </c>
      <c r="BK242" s="173" t="str">
        <f t="shared" si="28"/>
        <v>1,7</v>
      </c>
    </row>
    <row r="243" spans="58:63" ht="7.5" customHeight="1">
      <c r="BF243" s="559">
        <v>237</v>
      </c>
      <c r="BG243" s="559">
        <v>7</v>
      </c>
      <c r="BH243" s="559">
        <v>6</v>
      </c>
      <c r="BI243" s="559">
        <v>26</v>
      </c>
      <c r="BJ243" s="559">
        <v>4.9185037275658496</v>
      </c>
      <c r="BK243" s="173" t="str">
        <f t="shared" si="28"/>
        <v>27,7</v>
      </c>
    </row>
    <row r="244" spans="58:63" ht="7.5" customHeight="1">
      <c r="BF244" s="559">
        <v>238</v>
      </c>
      <c r="BG244" s="559">
        <v>7</v>
      </c>
      <c r="BH244" s="559">
        <v>7</v>
      </c>
      <c r="BI244" s="559">
        <v>0</v>
      </c>
      <c r="BJ244" s="559">
        <v>4.9322050539700699</v>
      </c>
      <c r="BK244" s="173" t="str">
        <f t="shared" si="28"/>
        <v>1,8</v>
      </c>
    </row>
    <row r="245" spans="58:63" ht="7.5" customHeight="1">
      <c r="BF245" s="559">
        <v>239</v>
      </c>
      <c r="BG245" s="559">
        <v>7</v>
      </c>
      <c r="BH245" s="559">
        <v>7</v>
      </c>
      <c r="BI245" s="559">
        <v>26</v>
      </c>
      <c r="BJ245" s="559">
        <v>4.9185037275658496</v>
      </c>
      <c r="BK245" s="173" t="str">
        <f t="shared" si="28"/>
        <v>27,8</v>
      </c>
    </row>
    <row r="246" spans="58:63" ht="7.5" customHeight="1">
      <c r="BF246" s="559">
        <v>240</v>
      </c>
      <c r="BG246" s="559">
        <v>7</v>
      </c>
      <c r="BH246" s="559">
        <v>8</v>
      </c>
      <c r="BI246" s="559">
        <v>0</v>
      </c>
      <c r="BJ246" s="559">
        <v>4.9322050539700699</v>
      </c>
      <c r="BK246" s="173" t="str">
        <f t="shared" si="28"/>
        <v>1,9</v>
      </c>
    </row>
    <row r="247" spans="58:63" ht="7.5" customHeight="1">
      <c r="BF247" s="559">
        <v>241</v>
      </c>
      <c r="BG247" s="559">
        <v>7</v>
      </c>
      <c r="BH247" s="559">
        <v>8</v>
      </c>
      <c r="BI247" s="559">
        <v>26</v>
      </c>
      <c r="BJ247" s="559">
        <v>4.9185037275658496</v>
      </c>
      <c r="BK247" s="173" t="str">
        <f t="shared" si="28"/>
        <v>27,9</v>
      </c>
    </row>
    <row r="248" spans="58:63" ht="7.5" customHeight="1">
      <c r="BF248" s="559">
        <v>242</v>
      </c>
      <c r="BG248" s="559">
        <v>7</v>
      </c>
      <c r="BH248" s="559">
        <v>9</v>
      </c>
      <c r="BI248" s="559">
        <v>0</v>
      </c>
      <c r="BJ248" s="559">
        <v>4.9322050539700699</v>
      </c>
      <c r="BK248" s="173" t="str">
        <f t="shared" si="28"/>
        <v>1,10</v>
      </c>
    </row>
    <row r="249" spans="58:63" ht="7.5" customHeight="1">
      <c r="BF249" s="559">
        <v>243</v>
      </c>
      <c r="BG249" s="559">
        <v>7</v>
      </c>
      <c r="BH249" s="559">
        <v>9</v>
      </c>
      <c r="BI249" s="559">
        <v>26</v>
      </c>
      <c r="BJ249" s="559">
        <v>4.9185037275658496</v>
      </c>
      <c r="BK249" s="173" t="str">
        <f t="shared" si="28"/>
        <v>27,10</v>
      </c>
    </row>
    <row r="250" spans="58:63" ht="7.5" customHeight="1">
      <c r="BF250" s="559">
        <v>244</v>
      </c>
      <c r="BG250" s="559">
        <v>7</v>
      </c>
      <c r="BH250" s="559">
        <v>10</v>
      </c>
      <c r="BI250" s="559">
        <v>0</v>
      </c>
      <c r="BJ250" s="559">
        <v>4.9322050539700699</v>
      </c>
      <c r="BK250" s="173" t="str">
        <f t="shared" si="28"/>
        <v>1,11</v>
      </c>
    </row>
    <row r="251" spans="58:63" ht="7.5" customHeight="1">
      <c r="BF251" s="559">
        <v>245</v>
      </c>
      <c r="BG251" s="559">
        <v>7</v>
      </c>
      <c r="BH251" s="559">
        <v>10</v>
      </c>
      <c r="BI251" s="559">
        <v>26</v>
      </c>
      <c r="BJ251" s="559">
        <v>4.9185037275658496</v>
      </c>
      <c r="BK251" s="173" t="str">
        <f t="shared" si="28"/>
        <v>27,11</v>
      </c>
    </row>
    <row r="252" spans="58:63" ht="7.5" customHeight="1">
      <c r="BF252" s="559">
        <v>246</v>
      </c>
      <c r="BG252" s="559">
        <v>7</v>
      </c>
      <c r="BH252" s="559">
        <v>11</v>
      </c>
      <c r="BI252" s="559">
        <v>0</v>
      </c>
      <c r="BJ252" s="559">
        <v>4.9322050539700699</v>
      </c>
      <c r="BK252" s="173" t="str">
        <f t="shared" si="28"/>
        <v>1,12</v>
      </c>
    </row>
    <row r="253" spans="58:63" ht="7.5" customHeight="1">
      <c r="BF253" s="559">
        <v>247</v>
      </c>
      <c r="BG253" s="559">
        <v>7</v>
      </c>
      <c r="BH253" s="559">
        <v>11</v>
      </c>
      <c r="BI253" s="559">
        <v>26</v>
      </c>
      <c r="BJ253" s="559">
        <v>4.9185037275658496</v>
      </c>
      <c r="BK253" s="173" t="str">
        <f t="shared" si="28"/>
        <v>27,12</v>
      </c>
    </row>
    <row r="254" spans="58:63" ht="7.5" customHeight="1">
      <c r="BF254" s="559">
        <v>248</v>
      </c>
      <c r="BG254" s="559">
        <v>7</v>
      </c>
      <c r="BH254" s="559">
        <v>12</v>
      </c>
      <c r="BI254" s="559">
        <v>0</v>
      </c>
      <c r="BJ254" s="559">
        <v>4.9322050539700699</v>
      </c>
      <c r="BK254" s="173" t="str">
        <f t="shared" si="28"/>
        <v>1,13</v>
      </c>
    </row>
    <row r="255" spans="58:63" ht="7.5" customHeight="1">
      <c r="BF255" s="559">
        <v>249</v>
      </c>
      <c r="BG255" s="559">
        <v>7</v>
      </c>
      <c r="BH255" s="559">
        <v>12</v>
      </c>
      <c r="BI255" s="559">
        <v>26</v>
      </c>
      <c r="BJ255" s="559">
        <v>4.9185037275658496</v>
      </c>
      <c r="BK255" s="173" t="str">
        <f t="shared" si="28"/>
        <v>27,13</v>
      </c>
    </row>
    <row r="256" spans="58:63" ht="7.5" customHeight="1">
      <c r="BF256" s="559">
        <v>250</v>
      </c>
      <c r="BG256" s="559">
        <v>7</v>
      </c>
      <c r="BH256" s="559">
        <v>13</v>
      </c>
      <c r="BI256" s="559">
        <v>0</v>
      </c>
      <c r="BJ256" s="559">
        <v>4.9322050539700699</v>
      </c>
      <c r="BK256" s="173" t="str">
        <f t="shared" si="28"/>
        <v>1,14</v>
      </c>
    </row>
    <row r="257" spans="58:63" ht="7.5" customHeight="1">
      <c r="BF257" s="559">
        <v>251</v>
      </c>
      <c r="BG257" s="559">
        <v>7</v>
      </c>
      <c r="BH257" s="559">
        <v>13</v>
      </c>
      <c r="BI257" s="559">
        <v>26</v>
      </c>
      <c r="BJ257" s="559">
        <v>4.9185037275658496</v>
      </c>
      <c r="BK257" s="173" t="str">
        <f t="shared" si="28"/>
        <v>27,14</v>
      </c>
    </row>
    <row r="258" spans="58:63" ht="7.5" customHeight="1">
      <c r="BF258" s="559">
        <v>252</v>
      </c>
      <c r="BG258" s="559">
        <v>7</v>
      </c>
      <c r="BH258" s="559">
        <v>14</v>
      </c>
      <c r="BI258" s="559">
        <v>0</v>
      </c>
      <c r="BJ258" s="559">
        <v>4.9322050539700699</v>
      </c>
      <c r="BK258" s="173" t="str">
        <f t="shared" si="28"/>
        <v>1,15</v>
      </c>
    </row>
    <row r="259" spans="58:63" ht="7.5" customHeight="1">
      <c r="BF259" s="559">
        <v>253</v>
      </c>
      <c r="BG259" s="559">
        <v>7</v>
      </c>
      <c r="BH259" s="559">
        <v>14</v>
      </c>
      <c r="BI259" s="559">
        <v>26</v>
      </c>
      <c r="BJ259" s="559">
        <v>4.9185037275658496</v>
      </c>
      <c r="BK259" s="173" t="str">
        <f t="shared" si="28"/>
        <v>27,15</v>
      </c>
    </row>
    <row r="260" spans="58:63" ht="7.5" customHeight="1">
      <c r="BF260" s="559">
        <v>254</v>
      </c>
      <c r="BG260" s="559">
        <v>7</v>
      </c>
      <c r="BH260" s="559">
        <v>15</v>
      </c>
      <c r="BI260" s="559">
        <v>0</v>
      </c>
      <c r="BJ260" s="559">
        <v>4.9322050539700699</v>
      </c>
      <c r="BK260" s="173" t="str">
        <f t="shared" si="28"/>
        <v>1,16</v>
      </c>
    </row>
    <row r="261" spans="58:63" ht="7.5" customHeight="1">
      <c r="BF261" s="559">
        <v>255</v>
      </c>
      <c r="BG261" s="559">
        <v>7</v>
      </c>
      <c r="BH261" s="559">
        <v>15</v>
      </c>
      <c r="BI261" s="559">
        <v>26</v>
      </c>
      <c r="BJ261" s="559">
        <v>4.9185037275658496</v>
      </c>
      <c r="BK261" s="173" t="str">
        <f t="shared" si="28"/>
        <v>27,16</v>
      </c>
    </row>
    <row r="262" spans="58:63" ht="7.5" customHeight="1">
      <c r="BF262" s="559">
        <v>256</v>
      </c>
      <c r="BG262" s="559">
        <v>8</v>
      </c>
      <c r="BH262" s="559">
        <v>0</v>
      </c>
      <c r="BI262" s="559">
        <v>0</v>
      </c>
      <c r="BJ262" s="559">
        <v>4.9322050539700699</v>
      </c>
      <c r="BK262" s="173" t="str">
        <f t="shared" si="28"/>
        <v>1,1</v>
      </c>
    </row>
    <row r="263" spans="58:63" ht="7.5" customHeight="1">
      <c r="BF263" s="559">
        <v>257</v>
      </c>
      <c r="BG263" s="559">
        <v>8</v>
      </c>
      <c r="BH263" s="559">
        <v>0</v>
      </c>
      <c r="BI263" s="559">
        <v>26</v>
      </c>
      <c r="BJ263" s="559">
        <v>4.9185037275658496</v>
      </c>
      <c r="BK263" s="173" t="str">
        <f t="shared" ref="BK263:BK326" si="29">_xlfn.CONCAT(BI263+1,",",BH263+1)</f>
        <v>27,1</v>
      </c>
    </row>
    <row r="264" spans="58:63" ht="7.5" customHeight="1">
      <c r="BF264" s="559">
        <v>258</v>
      </c>
      <c r="BG264" s="559">
        <v>8</v>
      </c>
      <c r="BH264" s="559">
        <v>1</v>
      </c>
      <c r="BI264" s="559">
        <v>0</v>
      </c>
      <c r="BJ264" s="559">
        <v>4.9322050539700699</v>
      </c>
      <c r="BK264" s="173" t="str">
        <f t="shared" si="29"/>
        <v>1,2</v>
      </c>
    </row>
    <row r="265" spans="58:63" ht="7.5" customHeight="1">
      <c r="BF265" s="559">
        <v>259</v>
      </c>
      <c r="BG265" s="559">
        <v>8</v>
      </c>
      <c r="BH265" s="559">
        <v>1</v>
      </c>
      <c r="BI265" s="559">
        <v>26</v>
      </c>
      <c r="BJ265" s="559">
        <v>4.9185037275658496</v>
      </c>
      <c r="BK265" s="173" t="str">
        <f t="shared" si="29"/>
        <v>27,2</v>
      </c>
    </row>
    <row r="266" spans="58:63" ht="7.5" customHeight="1">
      <c r="BF266" s="559">
        <v>260</v>
      </c>
      <c r="BG266" s="559">
        <v>8</v>
      </c>
      <c r="BH266" s="559">
        <v>2</v>
      </c>
      <c r="BI266" s="559">
        <v>0</v>
      </c>
      <c r="BJ266" s="559">
        <v>4.9322050539700699</v>
      </c>
      <c r="BK266" s="173" t="str">
        <f t="shared" si="29"/>
        <v>1,3</v>
      </c>
    </row>
    <row r="267" spans="58:63" ht="7.5" customHeight="1">
      <c r="BF267" s="559">
        <v>261</v>
      </c>
      <c r="BG267" s="559">
        <v>8</v>
      </c>
      <c r="BH267" s="559">
        <v>2</v>
      </c>
      <c r="BI267" s="559">
        <v>26</v>
      </c>
      <c r="BJ267" s="559">
        <v>4.9185037275658496</v>
      </c>
      <c r="BK267" s="173" t="str">
        <f t="shared" si="29"/>
        <v>27,3</v>
      </c>
    </row>
    <row r="268" spans="58:63" ht="7.5" customHeight="1">
      <c r="BF268" s="559">
        <v>262</v>
      </c>
      <c r="BG268" s="559">
        <v>8</v>
      </c>
      <c r="BH268" s="559">
        <v>3</v>
      </c>
      <c r="BI268" s="559">
        <v>0</v>
      </c>
      <c r="BJ268" s="559">
        <v>4.9322050539700699</v>
      </c>
      <c r="BK268" s="173" t="str">
        <f t="shared" si="29"/>
        <v>1,4</v>
      </c>
    </row>
    <row r="269" spans="58:63" ht="7.5" customHeight="1">
      <c r="BF269" s="559">
        <v>263</v>
      </c>
      <c r="BG269" s="559">
        <v>8</v>
      </c>
      <c r="BH269" s="559">
        <v>3</v>
      </c>
      <c r="BI269" s="559">
        <v>26</v>
      </c>
      <c r="BJ269" s="559">
        <v>4.9185037275658496</v>
      </c>
      <c r="BK269" s="173" t="str">
        <f t="shared" si="29"/>
        <v>27,4</v>
      </c>
    </row>
    <row r="270" spans="58:63" ht="7.5" customHeight="1">
      <c r="BF270" s="559">
        <v>264</v>
      </c>
      <c r="BG270" s="559">
        <v>8</v>
      </c>
      <c r="BH270" s="559">
        <v>4</v>
      </c>
      <c r="BI270" s="559">
        <v>0</v>
      </c>
      <c r="BJ270" s="559">
        <v>4.9322050539700699</v>
      </c>
      <c r="BK270" s="173" t="str">
        <f t="shared" si="29"/>
        <v>1,5</v>
      </c>
    </row>
    <row r="271" spans="58:63" ht="7.5" customHeight="1">
      <c r="BF271" s="559">
        <v>265</v>
      </c>
      <c r="BG271" s="559">
        <v>8</v>
      </c>
      <c r="BH271" s="559">
        <v>4</v>
      </c>
      <c r="BI271" s="559">
        <v>26</v>
      </c>
      <c r="BJ271" s="559">
        <v>4.9185037275658496</v>
      </c>
      <c r="BK271" s="173" t="str">
        <f t="shared" si="29"/>
        <v>27,5</v>
      </c>
    </row>
    <row r="272" spans="58:63" ht="7.5" customHeight="1">
      <c r="BF272" s="559">
        <v>266</v>
      </c>
      <c r="BG272" s="559">
        <v>8</v>
      </c>
      <c r="BH272" s="559">
        <v>5</v>
      </c>
      <c r="BI272" s="559">
        <v>0</v>
      </c>
      <c r="BJ272" s="559">
        <v>4.9322050539700699</v>
      </c>
      <c r="BK272" s="173" t="str">
        <f t="shared" si="29"/>
        <v>1,6</v>
      </c>
    </row>
    <row r="273" spans="58:63" ht="7.5" customHeight="1">
      <c r="BF273" s="559">
        <v>267</v>
      </c>
      <c r="BG273" s="559">
        <v>8</v>
      </c>
      <c r="BH273" s="559">
        <v>5</v>
      </c>
      <c r="BI273" s="559">
        <v>26</v>
      </c>
      <c r="BJ273" s="559">
        <v>4.9185037275658496</v>
      </c>
      <c r="BK273" s="173" t="str">
        <f t="shared" si="29"/>
        <v>27,6</v>
      </c>
    </row>
    <row r="274" spans="58:63" ht="7.5" customHeight="1">
      <c r="BF274" s="559">
        <v>268</v>
      </c>
      <c r="BG274" s="559">
        <v>8</v>
      </c>
      <c r="BH274" s="559">
        <v>6</v>
      </c>
      <c r="BI274" s="559">
        <v>0</v>
      </c>
      <c r="BJ274" s="559">
        <v>4.9322050539700699</v>
      </c>
      <c r="BK274" s="173" t="str">
        <f t="shared" si="29"/>
        <v>1,7</v>
      </c>
    </row>
    <row r="275" spans="58:63" ht="7.5" customHeight="1">
      <c r="BF275" s="559">
        <v>269</v>
      </c>
      <c r="BG275" s="559">
        <v>8</v>
      </c>
      <c r="BH275" s="559">
        <v>6</v>
      </c>
      <c r="BI275" s="559">
        <v>26</v>
      </c>
      <c r="BJ275" s="559">
        <v>4.9185037275658496</v>
      </c>
      <c r="BK275" s="173" t="str">
        <f t="shared" si="29"/>
        <v>27,7</v>
      </c>
    </row>
    <row r="276" spans="58:63" ht="7.5" customHeight="1">
      <c r="BF276" s="559">
        <v>270</v>
      </c>
      <c r="BG276" s="559">
        <v>8</v>
      </c>
      <c r="BH276" s="559">
        <v>7</v>
      </c>
      <c r="BI276" s="559">
        <v>0</v>
      </c>
      <c r="BJ276" s="559">
        <v>4.9322050539700699</v>
      </c>
      <c r="BK276" s="173" t="str">
        <f t="shared" si="29"/>
        <v>1,8</v>
      </c>
    </row>
    <row r="277" spans="58:63" ht="7.5" customHeight="1">
      <c r="BF277" s="559">
        <v>271</v>
      </c>
      <c r="BG277" s="559">
        <v>8</v>
      </c>
      <c r="BH277" s="559">
        <v>7</v>
      </c>
      <c r="BI277" s="559">
        <v>26</v>
      </c>
      <c r="BJ277" s="559">
        <v>4.9185037275658496</v>
      </c>
      <c r="BK277" s="173" t="str">
        <f t="shared" si="29"/>
        <v>27,8</v>
      </c>
    </row>
    <row r="278" spans="58:63" ht="7.5" customHeight="1">
      <c r="BF278" s="559">
        <v>272</v>
      </c>
      <c r="BG278" s="559">
        <v>8</v>
      </c>
      <c r="BH278" s="559">
        <v>8</v>
      </c>
      <c r="BI278" s="559">
        <v>0</v>
      </c>
      <c r="BJ278" s="559">
        <v>4.9322050539700699</v>
      </c>
      <c r="BK278" s="173" t="str">
        <f t="shared" si="29"/>
        <v>1,9</v>
      </c>
    </row>
    <row r="279" spans="58:63" ht="7.5" customHeight="1">
      <c r="BF279" s="559">
        <v>273</v>
      </c>
      <c r="BG279" s="559">
        <v>8</v>
      </c>
      <c r="BH279" s="559">
        <v>8</v>
      </c>
      <c r="BI279" s="559">
        <v>26</v>
      </c>
      <c r="BJ279" s="559">
        <v>4.9185037275658496</v>
      </c>
      <c r="BK279" s="173" t="str">
        <f t="shared" si="29"/>
        <v>27,9</v>
      </c>
    </row>
    <row r="280" spans="58:63" ht="7.5" customHeight="1">
      <c r="BF280" s="559">
        <v>274</v>
      </c>
      <c r="BG280" s="559">
        <v>8</v>
      </c>
      <c r="BH280" s="559">
        <v>9</v>
      </c>
      <c r="BI280" s="559">
        <v>0</v>
      </c>
      <c r="BJ280" s="559">
        <v>4.9322050539700699</v>
      </c>
      <c r="BK280" s="173" t="str">
        <f t="shared" si="29"/>
        <v>1,10</v>
      </c>
    </row>
    <row r="281" spans="58:63" ht="7.5" customHeight="1">
      <c r="BF281" s="559">
        <v>275</v>
      </c>
      <c r="BG281" s="559">
        <v>8</v>
      </c>
      <c r="BH281" s="559">
        <v>9</v>
      </c>
      <c r="BI281" s="559">
        <v>26</v>
      </c>
      <c r="BJ281" s="559">
        <v>4.9185037275658496</v>
      </c>
      <c r="BK281" s="173" t="str">
        <f t="shared" si="29"/>
        <v>27,10</v>
      </c>
    </row>
    <row r="282" spans="58:63" ht="7.5" customHeight="1">
      <c r="BF282" s="559">
        <v>276</v>
      </c>
      <c r="BG282" s="559">
        <v>8</v>
      </c>
      <c r="BH282" s="559">
        <v>10</v>
      </c>
      <c r="BI282" s="559">
        <v>0</v>
      </c>
      <c r="BJ282" s="559">
        <v>4.9322050539700699</v>
      </c>
      <c r="BK282" s="173" t="str">
        <f t="shared" si="29"/>
        <v>1,11</v>
      </c>
    </row>
    <row r="283" spans="58:63" ht="7.5" customHeight="1">
      <c r="BF283" s="559">
        <v>277</v>
      </c>
      <c r="BG283" s="559">
        <v>8</v>
      </c>
      <c r="BH283" s="559">
        <v>10</v>
      </c>
      <c r="BI283" s="559">
        <v>26</v>
      </c>
      <c r="BJ283" s="559">
        <v>4.9185037275658496</v>
      </c>
      <c r="BK283" s="173" t="str">
        <f t="shared" si="29"/>
        <v>27,11</v>
      </c>
    </row>
    <row r="284" spans="58:63" ht="7.5" customHeight="1">
      <c r="BF284" s="559">
        <v>278</v>
      </c>
      <c r="BG284" s="559">
        <v>8</v>
      </c>
      <c r="BH284" s="559">
        <v>11</v>
      </c>
      <c r="BI284" s="559">
        <v>0</v>
      </c>
      <c r="BJ284" s="559">
        <v>4.9322050539700699</v>
      </c>
      <c r="BK284" s="173" t="str">
        <f t="shared" si="29"/>
        <v>1,12</v>
      </c>
    </row>
    <row r="285" spans="58:63" ht="7.5" customHeight="1">
      <c r="BF285" s="559">
        <v>279</v>
      </c>
      <c r="BG285" s="559">
        <v>8</v>
      </c>
      <c r="BH285" s="559">
        <v>11</v>
      </c>
      <c r="BI285" s="559">
        <v>26</v>
      </c>
      <c r="BJ285" s="559">
        <v>4.9185037275658496</v>
      </c>
      <c r="BK285" s="173" t="str">
        <f t="shared" si="29"/>
        <v>27,12</v>
      </c>
    </row>
    <row r="286" spans="58:63" ht="7.5" customHeight="1">
      <c r="BF286" s="559">
        <v>280</v>
      </c>
      <c r="BG286" s="559">
        <v>8</v>
      </c>
      <c r="BH286" s="559">
        <v>12</v>
      </c>
      <c r="BI286" s="559">
        <v>0</v>
      </c>
      <c r="BJ286" s="559">
        <v>4.9322050539700699</v>
      </c>
      <c r="BK286" s="173" t="str">
        <f t="shared" si="29"/>
        <v>1,13</v>
      </c>
    </row>
    <row r="287" spans="58:63" ht="7.5" customHeight="1">
      <c r="BF287" s="559">
        <v>281</v>
      </c>
      <c r="BG287" s="559">
        <v>8</v>
      </c>
      <c r="BH287" s="559">
        <v>12</v>
      </c>
      <c r="BI287" s="559">
        <v>26</v>
      </c>
      <c r="BJ287" s="559">
        <v>4.9185037275658496</v>
      </c>
      <c r="BK287" s="173" t="str">
        <f t="shared" si="29"/>
        <v>27,13</v>
      </c>
    </row>
    <row r="288" spans="58:63" ht="7.5" customHeight="1">
      <c r="BF288" s="559">
        <v>282</v>
      </c>
      <c r="BG288" s="559">
        <v>8</v>
      </c>
      <c r="BH288" s="559">
        <v>13</v>
      </c>
      <c r="BI288" s="559">
        <v>0</v>
      </c>
      <c r="BJ288" s="559">
        <v>4.9322050539700699</v>
      </c>
      <c r="BK288" s="173" t="str">
        <f t="shared" si="29"/>
        <v>1,14</v>
      </c>
    </row>
    <row r="289" spans="58:63" ht="7.5" customHeight="1">
      <c r="BF289" s="559">
        <v>283</v>
      </c>
      <c r="BG289" s="559">
        <v>8</v>
      </c>
      <c r="BH289" s="559">
        <v>13</v>
      </c>
      <c r="BI289" s="559">
        <v>26</v>
      </c>
      <c r="BJ289" s="559">
        <v>4.9185037275658496</v>
      </c>
      <c r="BK289" s="173" t="str">
        <f t="shared" si="29"/>
        <v>27,14</v>
      </c>
    </row>
    <row r="290" spans="58:63" ht="7.5" customHeight="1">
      <c r="BF290" s="559">
        <v>284</v>
      </c>
      <c r="BG290" s="559">
        <v>8</v>
      </c>
      <c r="BH290" s="559">
        <v>14</v>
      </c>
      <c r="BI290" s="559">
        <v>0</v>
      </c>
      <c r="BJ290" s="559">
        <v>4.9322050539700699</v>
      </c>
      <c r="BK290" s="173" t="str">
        <f t="shared" si="29"/>
        <v>1,15</v>
      </c>
    </row>
    <row r="291" spans="58:63" ht="7.5" customHeight="1">
      <c r="BF291" s="559">
        <v>285</v>
      </c>
      <c r="BG291" s="559">
        <v>8</v>
      </c>
      <c r="BH291" s="559">
        <v>14</v>
      </c>
      <c r="BI291" s="559">
        <v>26</v>
      </c>
      <c r="BJ291" s="559">
        <v>4.9185037275658496</v>
      </c>
      <c r="BK291" s="173" t="str">
        <f t="shared" si="29"/>
        <v>27,15</v>
      </c>
    </row>
    <row r="292" spans="58:63" ht="7.5" customHeight="1">
      <c r="BF292" s="559">
        <v>286</v>
      </c>
      <c r="BG292" s="559">
        <v>8</v>
      </c>
      <c r="BH292" s="559">
        <v>15</v>
      </c>
      <c r="BI292" s="559">
        <v>0</v>
      </c>
      <c r="BJ292" s="559">
        <v>4.9322050539700699</v>
      </c>
      <c r="BK292" s="173" t="str">
        <f t="shared" si="29"/>
        <v>1,16</v>
      </c>
    </row>
    <row r="293" spans="58:63" ht="7.5" customHeight="1">
      <c r="BF293" s="559">
        <v>287</v>
      </c>
      <c r="BG293" s="559">
        <v>8</v>
      </c>
      <c r="BH293" s="559">
        <v>15</v>
      </c>
      <c r="BI293" s="559">
        <v>26</v>
      </c>
      <c r="BJ293" s="559">
        <v>4.9185037275658496</v>
      </c>
      <c r="BK293" s="173" t="str">
        <f t="shared" si="29"/>
        <v>27,16</v>
      </c>
    </row>
    <row r="294" spans="58:63" ht="7.5" customHeight="1">
      <c r="BF294" s="559">
        <v>288</v>
      </c>
      <c r="BG294" s="559">
        <v>9</v>
      </c>
      <c r="BH294" s="559">
        <v>0</v>
      </c>
      <c r="BI294" s="559">
        <v>0</v>
      </c>
      <c r="BJ294" s="559">
        <v>4.93150901221843</v>
      </c>
      <c r="BK294" s="173" t="str">
        <f t="shared" si="29"/>
        <v>1,1</v>
      </c>
    </row>
    <row r="295" spans="58:63" ht="7.5" customHeight="1">
      <c r="BF295" s="559">
        <v>289</v>
      </c>
      <c r="BG295" s="559">
        <v>9</v>
      </c>
      <c r="BH295" s="559">
        <v>0</v>
      </c>
      <c r="BI295" s="559">
        <v>26</v>
      </c>
      <c r="BJ295" s="559">
        <v>4.9178075495754996</v>
      </c>
      <c r="BK295" s="173" t="str">
        <f t="shared" si="29"/>
        <v>27,1</v>
      </c>
    </row>
    <row r="296" spans="58:63" ht="7.5" customHeight="1">
      <c r="BF296" s="559">
        <v>290</v>
      </c>
      <c r="BG296" s="559">
        <v>9</v>
      </c>
      <c r="BH296" s="559">
        <v>1</v>
      </c>
      <c r="BI296" s="559">
        <v>0</v>
      </c>
      <c r="BJ296" s="559">
        <v>4.93150901221843</v>
      </c>
      <c r="BK296" s="173" t="str">
        <f t="shared" si="29"/>
        <v>1,2</v>
      </c>
    </row>
    <row r="297" spans="58:63" ht="7.5" customHeight="1">
      <c r="BF297" s="559">
        <v>291</v>
      </c>
      <c r="BG297" s="559">
        <v>9</v>
      </c>
      <c r="BH297" s="559">
        <v>1</v>
      </c>
      <c r="BI297" s="559">
        <v>26</v>
      </c>
      <c r="BJ297" s="559">
        <v>4.9178075495754996</v>
      </c>
      <c r="BK297" s="173" t="str">
        <f t="shared" si="29"/>
        <v>27,2</v>
      </c>
    </row>
    <row r="298" spans="58:63" ht="7.5" customHeight="1">
      <c r="BF298" s="559">
        <v>292</v>
      </c>
      <c r="BG298" s="559">
        <v>9</v>
      </c>
      <c r="BH298" s="559">
        <v>2</v>
      </c>
      <c r="BI298" s="559">
        <v>0</v>
      </c>
      <c r="BJ298" s="559">
        <v>4.93150901221843</v>
      </c>
      <c r="BK298" s="173" t="str">
        <f t="shared" si="29"/>
        <v>1,3</v>
      </c>
    </row>
    <row r="299" spans="58:63" ht="7.5" customHeight="1">
      <c r="BF299" s="559">
        <v>293</v>
      </c>
      <c r="BG299" s="559">
        <v>9</v>
      </c>
      <c r="BH299" s="559">
        <v>2</v>
      </c>
      <c r="BI299" s="559">
        <v>26</v>
      </c>
      <c r="BJ299" s="559">
        <v>4.9178075495754996</v>
      </c>
      <c r="BK299" s="173" t="str">
        <f t="shared" si="29"/>
        <v>27,3</v>
      </c>
    </row>
    <row r="300" spans="58:63" ht="7.5" customHeight="1">
      <c r="BF300" s="559">
        <v>294</v>
      </c>
      <c r="BG300" s="559">
        <v>9</v>
      </c>
      <c r="BH300" s="559">
        <v>3</v>
      </c>
      <c r="BI300" s="559">
        <v>0</v>
      </c>
      <c r="BJ300" s="559">
        <v>4.93150901221843</v>
      </c>
      <c r="BK300" s="173" t="str">
        <f t="shared" si="29"/>
        <v>1,4</v>
      </c>
    </row>
    <row r="301" spans="58:63" ht="7.5" customHeight="1">
      <c r="BF301" s="559">
        <v>295</v>
      </c>
      <c r="BG301" s="559">
        <v>9</v>
      </c>
      <c r="BH301" s="559">
        <v>3</v>
      </c>
      <c r="BI301" s="559">
        <v>26</v>
      </c>
      <c r="BJ301" s="559">
        <v>4.9178075495754996</v>
      </c>
      <c r="BK301" s="173" t="str">
        <f t="shared" si="29"/>
        <v>27,4</v>
      </c>
    </row>
    <row r="302" spans="58:63" ht="7.5" customHeight="1">
      <c r="BF302" s="559">
        <v>296</v>
      </c>
      <c r="BG302" s="559">
        <v>9</v>
      </c>
      <c r="BH302" s="559">
        <v>4</v>
      </c>
      <c r="BI302" s="559">
        <v>0</v>
      </c>
      <c r="BJ302" s="559">
        <v>4.93150901221843</v>
      </c>
      <c r="BK302" s="173" t="str">
        <f t="shared" si="29"/>
        <v>1,5</v>
      </c>
    </row>
    <row r="303" spans="58:63" ht="7.5" customHeight="1">
      <c r="BF303" s="559">
        <v>297</v>
      </c>
      <c r="BG303" s="559">
        <v>9</v>
      </c>
      <c r="BH303" s="559">
        <v>4</v>
      </c>
      <c r="BI303" s="559">
        <v>26</v>
      </c>
      <c r="BJ303" s="559">
        <v>4.9178075495754996</v>
      </c>
      <c r="BK303" s="173" t="str">
        <f t="shared" si="29"/>
        <v>27,5</v>
      </c>
    </row>
    <row r="304" spans="58:63" ht="7.5" customHeight="1">
      <c r="BF304" s="559">
        <v>298</v>
      </c>
      <c r="BG304" s="559">
        <v>9</v>
      </c>
      <c r="BH304" s="559">
        <v>5</v>
      </c>
      <c r="BI304" s="559">
        <v>0</v>
      </c>
      <c r="BJ304" s="559">
        <v>4.93150901221843</v>
      </c>
      <c r="BK304" s="173" t="str">
        <f t="shared" si="29"/>
        <v>1,6</v>
      </c>
    </row>
    <row r="305" spans="58:63" ht="7.5" customHeight="1">
      <c r="BF305" s="559">
        <v>299</v>
      </c>
      <c r="BG305" s="559">
        <v>9</v>
      </c>
      <c r="BH305" s="559">
        <v>5</v>
      </c>
      <c r="BI305" s="559">
        <v>26</v>
      </c>
      <c r="BJ305" s="559">
        <v>4.9178075495754996</v>
      </c>
      <c r="BK305" s="173" t="str">
        <f t="shared" si="29"/>
        <v>27,6</v>
      </c>
    </row>
    <row r="306" spans="58:63" ht="7.5" customHeight="1">
      <c r="BF306" s="559">
        <v>300</v>
      </c>
      <c r="BG306" s="559">
        <v>9</v>
      </c>
      <c r="BH306" s="559">
        <v>6</v>
      </c>
      <c r="BI306" s="559">
        <v>0</v>
      </c>
      <c r="BJ306" s="559">
        <v>4.93150901221843</v>
      </c>
      <c r="BK306" s="173" t="str">
        <f t="shared" si="29"/>
        <v>1,7</v>
      </c>
    </row>
    <row r="307" spans="58:63" ht="7.5" customHeight="1">
      <c r="BF307" s="559">
        <v>301</v>
      </c>
      <c r="BG307" s="559">
        <v>9</v>
      </c>
      <c r="BH307" s="559">
        <v>6</v>
      </c>
      <c r="BI307" s="559">
        <v>26</v>
      </c>
      <c r="BJ307" s="559">
        <v>4.9178075495754996</v>
      </c>
      <c r="BK307" s="173" t="str">
        <f t="shared" si="29"/>
        <v>27,7</v>
      </c>
    </row>
    <row r="308" spans="58:63" ht="7.5" customHeight="1">
      <c r="BF308" s="559">
        <v>302</v>
      </c>
      <c r="BG308" s="559">
        <v>9</v>
      </c>
      <c r="BH308" s="559">
        <v>7</v>
      </c>
      <c r="BI308" s="559">
        <v>0</v>
      </c>
      <c r="BJ308" s="559">
        <v>4.93150901221843</v>
      </c>
      <c r="BK308" s="173" t="str">
        <f t="shared" si="29"/>
        <v>1,8</v>
      </c>
    </row>
    <row r="309" spans="58:63" ht="7.5" customHeight="1">
      <c r="BF309" s="559">
        <v>303</v>
      </c>
      <c r="BG309" s="559">
        <v>9</v>
      </c>
      <c r="BH309" s="559">
        <v>7</v>
      </c>
      <c r="BI309" s="559">
        <v>26</v>
      </c>
      <c r="BJ309" s="559">
        <v>4.9178075495754996</v>
      </c>
      <c r="BK309" s="173" t="str">
        <f t="shared" si="29"/>
        <v>27,8</v>
      </c>
    </row>
    <row r="310" spans="58:63" ht="7.5" customHeight="1">
      <c r="BF310" s="559">
        <v>304</v>
      </c>
      <c r="BG310" s="559">
        <v>9</v>
      </c>
      <c r="BH310" s="559">
        <v>8</v>
      </c>
      <c r="BI310" s="559">
        <v>0</v>
      </c>
      <c r="BJ310" s="559">
        <v>4.93150901221843</v>
      </c>
      <c r="BK310" s="173" t="str">
        <f t="shared" si="29"/>
        <v>1,9</v>
      </c>
    </row>
    <row r="311" spans="58:63" ht="7.5" customHeight="1">
      <c r="BF311" s="559">
        <v>305</v>
      </c>
      <c r="BG311" s="559">
        <v>9</v>
      </c>
      <c r="BH311" s="559">
        <v>8</v>
      </c>
      <c r="BI311" s="559">
        <v>26</v>
      </c>
      <c r="BJ311" s="559">
        <v>4.9178075495754996</v>
      </c>
      <c r="BK311" s="173" t="str">
        <f t="shared" si="29"/>
        <v>27,9</v>
      </c>
    </row>
    <row r="312" spans="58:63" ht="7.5" customHeight="1">
      <c r="BF312" s="559">
        <v>306</v>
      </c>
      <c r="BG312" s="559">
        <v>9</v>
      </c>
      <c r="BH312" s="559">
        <v>9</v>
      </c>
      <c r="BI312" s="559">
        <v>0</v>
      </c>
      <c r="BJ312" s="559">
        <v>4.93150901221843</v>
      </c>
      <c r="BK312" s="173" t="str">
        <f t="shared" si="29"/>
        <v>1,10</v>
      </c>
    </row>
    <row r="313" spans="58:63" ht="7.5" customHeight="1">
      <c r="BF313" s="559">
        <v>307</v>
      </c>
      <c r="BG313" s="559">
        <v>9</v>
      </c>
      <c r="BH313" s="559">
        <v>9</v>
      </c>
      <c r="BI313" s="559">
        <v>26</v>
      </c>
      <c r="BJ313" s="559">
        <v>4.9178075495754996</v>
      </c>
      <c r="BK313" s="173" t="str">
        <f t="shared" si="29"/>
        <v>27,10</v>
      </c>
    </row>
    <row r="314" spans="58:63" ht="7.5" customHeight="1">
      <c r="BF314" s="559">
        <v>308</v>
      </c>
      <c r="BG314" s="559">
        <v>9</v>
      </c>
      <c r="BH314" s="559">
        <v>10</v>
      </c>
      <c r="BI314" s="559">
        <v>0</v>
      </c>
      <c r="BJ314" s="559">
        <v>4.93150901221843</v>
      </c>
      <c r="BK314" s="173" t="str">
        <f t="shared" si="29"/>
        <v>1,11</v>
      </c>
    </row>
    <row r="315" spans="58:63" ht="7.5" customHeight="1">
      <c r="BF315" s="559">
        <v>309</v>
      </c>
      <c r="BG315" s="559">
        <v>9</v>
      </c>
      <c r="BH315" s="559">
        <v>10</v>
      </c>
      <c r="BI315" s="559">
        <v>26</v>
      </c>
      <c r="BJ315" s="559">
        <v>4.9178075495754996</v>
      </c>
      <c r="BK315" s="173" t="str">
        <f t="shared" si="29"/>
        <v>27,11</v>
      </c>
    </row>
    <row r="316" spans="58:63" ht="7.5" customHeight="1">
      <c r="BF316" s="559">
        <v>310</v>
      </c>
      <c r="BG316" s="559">
        <v>9</v>
      </c>
      <c r="BH316" s="559">
        <v>11</v>
      </c>
      <c r="BI316" s="559">
        <v>0</v>
      </c>
      <c r="BJ316" s="559">
        <v>4.93150901221843</v>
      </c>
      <c r="BK316" s="173" t="str">
        <f t="shared" si="29"/>
        <v>1,12</v>
      </c>
    </row>
    <row r="317" spans="58:63" ht="7.5" customHeight="1">
      <c r="BF317" s="559">
        <v>311</v>
      </c>
      <c r="BG317" s="559">
        <v>9</v>
      </c>
      <c r="BH317" s="559">
        <v>11</v>
      </c>
      <c r="BI317" s="559">
        <v>26</v>
      </c>
      <c r="BJ317" s="559">
        <v>4.9178075495754996</v>
      </c>
      <c r="BK317" s="173" t="str">
        <f t="shared" si="29"/>
        <v>27,12</v>
      </c>
    </row>
    <row r="318" spans="58:63" ht="7.5" customHeight="1">
      <c r="BF318" s="559">
        <v>312</v>
      </c>
      <c r="BG318" s="559">
        <v>9</v>
      </c>
      <c r="BH318" s="559">
        <v>12</v>
      </c>
      <c r="BI318" s="559">
        <v>0</v>
      </c>
      <c r="BJ318" s="559">
        <v>4.93150901221843</v>
      </c>
      <c r="BK318" s="173" t="str">
        <f t="shared" si="29"/>
        <v>1,13</v>
      </c>
    </row>
    <row r="319" spans="58:63" ht="7.5" customHeight="1">
      <c r="BF319" s="559">
        <v>313</v>
      </c>
      <c r="BG319" s="559">
        <v>9</v>
      </c>
      <c r="BH319" s="559">
        <v>12</v>
      </c>
      <c r="BI319" s="559">
        <v>26</v>
      </c>
      <c r="BJ319" s="559">
        <v>4.9178075495754996</v>
      </c>
      <c r="BK319" s="173" t="str">
        <f t="shared" si="29"/>
        <v>27,13</v>
      </c>
    </row>
    <row r="320" spans="58:63" ht="7.5" customHeight="1">
      <c r="BF320" s="559">
        <v>314</v>
      </c>
      <c r="BG320" s="559">
        <v>9</v>
      </c>
      <c r="BH320" s="559">
        <v>13</v>
      </c>
      <c r="BI320" s="559">
        <v>0</v>
      </c>
      <c r="BJ320" s="559">
        <v>4.93150901221843</v>
      </c>
      <c r="BK320" s="173" t="str">
        <f t="shared" si="29"/>
        <v>1,14</v>
      </c>
    </row>
    <row r="321" spans="58:63" ht="7.5" customHeight="1">
      <c r="BF321" s="559">
        <v>315</v>
      </c>
      <c r="BG321" s="559">
        <v>9</v>
      </c>
      <c r="BH321" s="559">
        <v>13</v>
      </c>
      <c r="BI321" s="559">
        <v>26</v>
      </c>
      <c r="BJ321" s="559">
        <v>4.9178075495754996</v>
      </c>
      <c r="BK321" s="173" t="str">
        <f t="shared" si="29"/>
        <v>27,14</v>
      </c>
    </row>
    <row r="322" spans="58:63" ht="7.5" customHeight="1">
      <c r="BF322" s="559">
        <v>316</v>
      </c>
      <c r="BG322" s="559">
        <v>9</v>
      </c>
      <c r="BH322" s="559">
        <v>14</v>
      </c>
      <c r="BI322" s="559">
        <v>0</v>
      </c>
      <c r="BJ322" s="559">
        <v>4.93150901221843</v>
      </c>
      <c r="BK322" s="173" t="str">
        <f t="shared" si="29"/>
        <v>1,15</v>
      </c>
    </row>
    <row r="323" spans="58:63" ht="7.5" customHeight="1">
      <c r="BF323" s="559">
        <v>317</v>
      </c>
      <c r="BG323" s="559">
        <v>9</v>
      </c>
      <c r="BH323" s="559">
        <v>14</v>
      </c>
      <c r="BI323" s="559">
        <v>26</v>
      </c>
      <c r="BJ323" s="559">
        <v>4.9178075495754996</v>
      </c>
      <c r="BK323" s="173" t="str">
        <f t="shared" si="29"/>
        <v>27,15</v>
      </c>
    </row>
    <row r="324" spans="58:63" ht="7.5" customHeight="1">
      <c r="BF324" s="559">
        <v>318</v>
      </c>
      <c r="BG324" s="559">
        <v>9</v>
      </c>
      <c r="BH324" s="559">
        <v>15</v>
      </c>
      <c r="BI324" s="559">
        <v>0</v>
      </c>
      <c r="BJ324" s="559">
        <v>4.93150901221843</v>
      </c>
      <c r="BK324" s="173" t="str">
        <f t="shared" si="29"/>
        <v>1,16</v>
      </c>
    </row>
    <row r="325" spans="58:63" ht="7.5" customHeight="1">
      <c r="BF325" s="559">
        <v>319</v>
      </c>
      <c r="BG325" s="559">
        <v>9</v>
      </c>
      <c r="BH325" s="559">
        <v>15</v>
      </c>
      <c r="BI325" s="559">
        <v>26</v>
      </c>
      <c r="BJ325" s="559">
        <v>4.9178075495754996</v>
      </c>
      <c r="BK325" s="173" t="str">
        <f t="shared" si="29"/>
        <v>27,16</v>
      </c>
    </row>
    <row r="326" spans="58:63" ht="7.5" customHeight="1">
      <c r="BF326" s="559">
        <v>320</v>
      </c>
      <c r="BG326" s="559">
        <v>10</v>
      </c>
      <c r="BH326" s="559">
        <v>0</v>
      </c>
      <c r="BI326" s="559">
        <v>0</v>
      </c>
      <c r="BJ326" s="559">
        <v>4.93150901221843</v>
      </c>
      <c r="BK326" s="173" t="str">
        <f t="shared" si="29"/>
        <v>1,1</v>
      </c>
    </row>
    <row r="327" spans="58:63" ht="7.5" customHeight="1">
      <c r="BF327" s="559">
        <v>321</v>
      </c>
      <c r="BG327" s="559">
        <v>10</v>
      </c>
      <c r="BH327" s="559">
        <v>0</v>
      </c>
      <c r="BI327" s="559">
        <v>26</v>
      </c>
      <c r="BJ327" s="559">
        <v>4.9178075495754996</v>
      </c>
      <c r="BK327" s="173" t="str">
        <f t="shared" ref="BK327:BK390" si="30">_xlfn.CONCAT(BI327+1,",",BH327+1)</f>
        <v>27,1</v>
      </c>
    </row>
    <row r="328" spans="58:63" ht="7.5" customHeight="1">
      <c r="BF328" s="559">
        <v>322</v>
      </c>
      <c r="BG328" s="559">
        <v>10</v>
      </c>
      <c r="BH328" s="559">
        <v>1</v>
      </c>
      <c r="BI328" s="559">
        <v>0</v>
      </c>
      <c r="BJ328" s="559">
        <v>4.93150901221843</v>
      </c>
      <c r="BK328" s="173" t="str">
        <f t="shared" si="30"/>
        <v>1,2</v>
      </c>
    </row>
    <row r="329" spans="58:63" ht="7.5" customHeight="1">
      <c r="BF329" s="559">
        <v>323</v>
      </c>
      <c r="BG329" s="559">
        <v>10</v>
      </c>
      <c r="BH329" s="559">
        <v>1</v>
      </c>
      <c r="BI329" s="559">
        <v>26</v>
      </c>
      <c r="BJ329" s="559">
        <v>4.9178075495754996</v>
      </c>
      <c r="BK329" s="173" t="str">
        <f t="shared" si="30"/>
        <v>27,2</v>
      </c>
    </row>
    <row r="330" spans="58:63" ht="7.5" customHeight="1">
      <c r="BF330" s="559">
        <v>324</v>
      </c>
      <c r="BG330" s="559">
        <v>10</v>
      </c>
      <c r="BH330" s="559">
        <v>2</v>
      </c>
      <c r="BI330" s="559">
        <v>0</v>
      </c>
      <c r="BJ330" s="559">
        <v>4.93150901221843</v>
      </c>
      <c r="BK330" s="173" t="str">
        <f t="shared" si="30"/>
        <v>1,3</v>
      </c>
    </row>
    <row r="331" spans="58:63" ht="7.5" customHeight="1">
      <c r="BF331" s="559">
        <v>325</v>
      </c>
      <c r="BG331" s="559">
        <v>10</v>
      </c>
      <c r="BH331" s="559">
        <v>2</v>
      </c>
      <c r="BI331" s="559">
        <v>26</v>
      </c>
      <c r="BJ331" s="559">
        <v>4.9178075495754996</v>
      </c>
      <c r="BK331" s="173" t="str">
        <f t="shared" si="30"/>
        <v>27,3</v>
      </c>
    </row>
    <row r="332" spans="58:63" ht="7.5" customHeight="1">
      <c r="BF332" s="559">
        <v>326</v>
      </c>
      <c r="BG332" s="559">
        <v>10</v>
      </c>
      <c r="BH332" s="559">
        <v>3</v>
      </c>
      <c r="BI332" s="559">
        <v>0</v>
      </c>
      <c r="BJ332" s="559">
        <v>4.93150901221843</v>
      </c>
      <c r="BK332" s="173" t="str">
        <f t="shared" si="30"/>
        <v>1,4</v>
      </c>
    </row>
    <row r="333" spans="58:63" ht="7.5" customHeight="1">
      <c r="BF333" s="559">
        <v>327</v>
      </c>
      <c r="BG333" s="559">
        <v>10</v>
      </c>
      <c r="BH333" s="559">
        <v>3</v>
      </c>
      <c r="BI333" s="559">
        <v>26</v>
      </c>
      <c r="BJ333" s="559">
        <v>4.9178075495754996</v>
      </c>
      <c r="BK333" s="173" t="str">
        <f t="shared" si="30"/>
        <v>27,4</v>
      </c>
    </row>
    <row r="334" spans="58:63" ht="7.5" customHeight="1">
      <c r="BF334" s="559">
        <v>328</v>
      </c>
      <c r="BG334" s="559">
        <v>10</v>
      </c>
      <c r="BH334" s="559">
        <v>4</v>
      </c>
      <c r="BI334" s="559">
        <v>0</v>
      </c>
      <c r="BJ334" s="559">
        <v>4.93150901221843</v>
      </c>
      <c r="BK334" s="173" t="str">
        <f t="shared" si="30"/>
        <v>1,5</v>
      </c>
    </row>
    <row r="335" spans="58:63" ht="7.5" customHeight="1">
      <c r="BF335" s="559">
        <v>329</v>
      </c>
      <c r="BG335" s="559">
        <v>10</v>
      </c>
      <c r="BH335" s="559">
        <v>4</v>
      </c>
      <c r="BI335" s="559">
        <v>26</v>
      </c>
      <c r="BJ335" s="559">
        <v>4.9178075495754996</v>
      </c>
      <c r="BK335" s="173" t="str">
        <f t="shared" si="30"/>
        <v>27,5</v>
      </c>
    </row>
    <row r="336" spans="58:63" ht="7.5" customHeight="1">
      <c r="BF336" s="559">
        <v>330</v>
      </c>
      <c r="BG336" s="559">
        <v>10</v>
      </c>
      <c r="BH336" s="559">
        <v>5</v>
      </c>
      <c r="BI336" s="559">
        <v>0</v>
      </c>
      <c r="BJ336" s="559">
        <v>4.93150901221843</v>
      </c>
      <c r="BK336" s="173" t="str">
        <f t="shared" si="30"/>
        <v>1,6</v>
      </c>
    </row>
    <row r="337" spans="58:63" ht="7.5" customHeight="1">
      <c r="BF337" s="559">
        <v>331</v>
      </c>
      <c r="BG337" s="559">
        <v>10</v>
      </c>
      <c r="BH337" s="559">
        <v>5</v>
      </c>
      <c r="BI337" s="559">
        <v>26</v>
      </c>
      <c r="BJ337" s="559">
        <v>4.9178075495754996</v>
      </c>
      <c r="BK337" s="173" t="str">
        <f t="shared" si="30"/>
        <v>27,6</v>
      </c>
    </row>
    <row r="338" spans="58:63" ht="7.5" customHeight="1">
      <c r="BF338" s="559">
        <v>332</v>
      </c>
      <c r="BG338" s="559">
        <v>10</v>
      </c>
      <c r="BH338" s="559">
        <v>6</v>
      </c>
      <c r="BI338" s="559">
        <v>0</v>
      </c>
      <c r="BJ338" s="559">
        <v>4.93150901221843</v>
      </c>
      <c r="BK338" s="173" t="str">
        <f t="shared" si="30"/>
        <v>1,7</v>
      </c>
    </row>
    <row r="339" spans="58:63" ht="7.5" customHeight="1">
      <c r="BF339" s="559">
        <v>333</v>
      </c>
      <c r="BG339" s="559">
        <v>10</v>
      </c>
      <c r="BH339" s="559">
        <v>6</v>
      </c>
      <c r="BI339" s="559">
        <v>26</v>
      </c>
      <c r="BJ339" s="559">
        <v>4.9178075495754996</v>
      </c>
      <c r="BK339" s="173" t="str">
        <f t="shared" si="30"/>
        <v>27,7</v>
      </c>
    </row>
    <row r="340" spans="58:63" ht="7.5" customHeight="1">
      <c r="BF340" s="559">
        <v>334</v>
      </c>
      <c r="BG340" s="559">
        <v>10</v>
      </c>
      <c r="BH340" s="559">
        <v>7</v>
      </c>
      <c r="BI340" s="559">
        <v>0</v>
      </c>
      <c r="BJ340" s="559">
        <v>4.93150901221843</v>
      </c>
      <c r="BK340" s="173" t="str">
        <f t="shared" si="30"/>
        <v>1,8</v>
      </c>
    </row>
    <row r="341" spans="58:63" ht="7.5" customHeight="1">
      <c r="BF341" s="559">
        <v>335</v>
      </c>
      <c r="BG341" s="559">
        <v>10</v>
      </c>
      <c r="BH341" s="559">
        <v>7</v>
      </c>
      <c r="BI341" s="559">
        <v>26</v>
      </c>
      <c r="BJ341" s="559">
        <v>4.9178075495754996</v>
      </c>
      <c r="BK341" s="173" t="str">
        <f t="shared" si="30"/>
        <v>27,8</v>
      </c>
    </row>
    <row r="342" spans="58:63" ht="7.5" customHeight="1">
      <c r="BF342" s="559">
        <v>336</v>
      </c>
      <c r="BG342" s="559">
        <v>10</v>
      </c>
      <c r="BH342" s="559">
        <v>8</v>
      </c>
      <c r="BI342" s="559">
        <v>0</v>
      </c>
      <c r="BJ342" s="559">
        <v>4.93150901221843</v>
      </c>
      <c r="BK342" s="173" t="str">
        <f t="shared" si="30"/>
        <v>1,9</v>
      </c>
    </row>
    <row r="343" spans="58:63" ht="7.5" customHeight="1">
      <c r="BF343" s="559">
        <v>337</v>
      </c>
      <c r="BG343" s="559">
        <v>10</v>
      </c>
      <c r="BH343" s="559">
        <v>8</v>
      </c>
      <c r="BI343" s="559">
        <v>26</v>
      </c>
      <c r="BJ343" s="559">
        <v>4.9178075495754996</v>
      </c>
      <c r="BK343" s="173" t="str">
        <f t="shared" si="30"/>
        <v>27,9</v>
      </c>
    </row>
    <row r="344" spans="58:63" ht="7.5" customHeight="1">
      <c r="BF344" s="559">
        <v>338</v>
      </c>
      <c r="BG344" s="559">
        <v>10</v>
      </c>
      <c r="BH344" s="559">
        <v>9</v>
      </c>
      <c r="BI344" s="559">
        <v>0</v>
      </c>
      <c r="BJ344" s="559">
        <v>4.93150901221843</v>
      </c>
      <c r="BK344" s="173" t="str">
        <f t="shared" si="30"/>
        <v>1,10</v>
      </c>
    </row>
    <row r="345" spans="58:63" ht="7.5" customHeight="1">
      <c r="BF345" s="559">
        <v>339</v>
      </c>
      <c r="BG345" s="559">
        <v>10</v>
      </c>
      <c r="BH345" s="559">
        <v>9</v>
      </c>
      <c r="BI345" s="559">
        <v>26</v>
      </c>
      <c r="BJ345" s="559">
        <v>4.9178075495754996</v>
      </c>
      <c r="BK345" s="173" t="str">
        <f t="shared" si="30"/>
        <v>27,10</v>
      </c>
    </row>
    <row r="346" spans="58:63" ht="7.5" customHeight="1">
      <c r="BF346" s="559">
        <v>340</v>
      </c>
      <c r="BG346" s="559">
        <v>10</v>
      </c>
      <c r="BH346" s="559">
        <v>10</v>
      </c>
      <c r="BI346" s="559">
        <v>0</v>
      </c>
      <c r="BJ346" s="559">
        <v>4.93150901221843</v>
      </c>
      <c r="BK346" s="173" t="str">
        <f t="shared" si="30"/>
        <v>1,11</v>
      </c>
    </row>
    <row r="347" spans="58:63" ht="7.5" customHeight="1">
      <c r="BF347" s="559">
        <v>341</v>
      </c>
      <c r="BG347" s="559">
        <v>10</v>
      </c>
      <c r="BH347" s="559">
        <v>10</v>
      </c>
      <c r="BI347" s="559">
        <v>26</v>
      </c>
      <c r="BJ347" s="559">
        <v>4.9178075495754996</v>
      </c>
      <c r="BK347" s="173" t="str">
        <f t="shared" si="30"/>
        <v>27,11</v>
      </c>
    </row>
    <row r="348" spans="58:63" ht="7.5" customHeight="1">
      <c r="BF348" s="559">
        <v>342</v>
      </c>
      <c r="BG348" s="559">
        <v>10</v>
      </c>
      <c r="BH348" s="559">
        <v>11</v>
      </c>
      <c r="BI348" s="559">
        <v>0</v>
      </c>
      <c r="BJ348" s="559">
        <v>4.93150901221843</v>
      </c>
      <c r="BK348" s="173" t="str">
        <f t="shared" si="30"/>
        <v>1,12</v>
      </c>
    </row>
    <row r="349" spans="58:63" ht="7.5" customHeight="1">
      <c r="BF349" s="559">
        <v>343</v>
      </c>
      <c r="BG349" s="559">
        <v>10</v>
      </c>
      <c r="BH349" s="559">
        <v>11</v>
      </c>
      <c r="BI349" s="559">
        <v>26</v>
      </c>
      <c r="BJ349" s="559">
        <v>4.9178075495754996</v>
      </c>
      <c r="BK349" s="173" t="str">
        <f t="shared" si="30"/>
        <v>27,12</v>
      </c>
    </row>
    <row r="350" spans="58:63" ht="7.5" customHeight="1">
      <c r="BF350" s="559">
        <v>344</v>
      </c>
      <c r="BG350" s="559">
        <v>10</v>
      </c>
      <c r="BH350" s="559">
        <v>12</v>
      </c>
      <c r="BI350" s="559">
        <v>0</v>
      </c>
      <c r="BJ350" s="559">
        <v>4.93150901221843</v>
      </c>
      <c r="BK350" s="173" t="str">
        <f t="shared" si="30"/>
        <v>1,13</v>
      </c>
    </row>
    <row r="351" spans="58:63" ht="7.5" customHeight="1">
      <c r="BF351" s="559">
        <v>345</v>
      </c>
      <c r="BG351" s="559">
        <v>10</v>
      </c>
      <c r="BH351" s="559">
        <v>12</v>
      </c>
      <c r="BI351" s="559">
        <v>26</v>
      </c>
      <c r="BJ351" s="559">
        <v>4.9178075495754996</v>
      </c>
      <c r="BK351" s="173" t="str">
        <f t="shared" si="30"/>
        <v>27,13</v>
      </c>
    </row>
    <row r="352" spans="58:63" ht="7.5" customHeight="1">
      <c r="BF352" s="559">
        <v>346</v>
      </c>
      <c r="BG352" s="559">
        <v>10</v>
      </c>
      <c r="BH352" s="559">
        <v>13</v>
      </c>
      <c r="BI352" s="559">
        <v>0</v>
      </c>
      <c r="BJ352" s="559">
        <v>4.93150901221843</v>
      </c>
      <c r="BK352" s="173" t="str">
        <f t="shared" si="30"/>
        <v>1,14</v>
      </c>
    </row>
    <row r="353" spans="58:63" ht="7.5" customHeight="1">
      <c r="BF353" s="559">
        <v>347</v>
      </c>
      <c r="BG353" s="559">
        <v>10</v>
      </c>
      <c r="BH353" s="559">
        <v>13</v>
      </c>
      <c r="BI353" s="559">
        <v>26</v>
      </c>
      <c r="BJ353" s="559">
        <v>4.9178075495754996</v>
      </c>
      <c r="BK353" s="173" t="str">
        <f t="shared" si="30"/>
        <v>27,14</v>
      </c>
    </row>
    <row r="354" spans="58:63" ht="7.5" customHeight="1">
      <c r="BF354" s="559">
        <v>348</v>
      </c>
      <c r="BG354" s="559">
        <v>10</v>
      </c>
      <c r="BH354" s="559">
        <v>14</v>
      </c>
      <c r="BI354" s="559">
        <v>0</v>
      </c>
      <c r="BJ354" s="559">
        <v>4.93150901221843</v>
      </c>
      <c r="BK354" s="173" t="str">
        <f t="shared" si="30"/>
        <v>1,15</v>
      </c>
    </row>
    <row r="355" spans="58:63" ht="7.5" customHeight="1">
      <c r="BF355" s="559">
        <v>349</v>
      </c>
      <c r="BG355" s="559">
        <v>10</v>
      </c>
      <c r="BH355" s="559">
        <v>14</v>
      </c>
      <c r="BI355" s="559">
        <v>26</v>
      </c>
      <c r="BJ355" s="559">
        <v>4.9178075495754996</v>
      </c>
      <c r="BK355" s="173" t="str">
        <f t="shared" si="30"/>
        <v>27,15</v>
      </c>
    </row>
    <row r="356" spans="58:63" ht="7.5" customHeight="1">
      <c r="BF356" s="559">
        <v>350</v>
      </c>
      <c r="BG356" s="559">
        <v>10</v>
      </c>
      <c r="BH356" s="559">
        <v>15</v>
      </c>
      <c r="BI356" s="559">
        <v>0</v>
      </c>
      <c r="BJ356" s="559">
        <v>4.93150901221843</v>
      </c>
      <c r="BK356" s="173" t="str">
        <f t="shared" si="30"/>
        <v>1,16</v>
      </c>
    </row>
    <row r="357" spans="58:63" ht="7.5" customHeight="1">
      <c r="BF357" s="559">
        <v>351</v>
      </c>
      <c r="BG357" s="559">
        <v>10</v>
      </c>
      <c r="BH357" s="559">
        <v>15</v>
      </c>
      <c r="BI357" s="559">
        <v>26</v>
      </c>
      <c r="BJ357" s="559">
        <v>4.9178075495754996</v>
      </c>
      <c r="BK357" s="173" t="str">
        <f t="shared" si="30"/>
        <v>27,16</v>
      </c>
    </row>
    <row r="358" spans="58:63" ht="7.5" customHeight="1">
      <c r="BF358" s="559">
        <v>352</v>
      </c>
      <c r="BG358" s="559">
        <v>11</v>
      </c>
      <c r="BH358" s="559">
        <v>0</v>
      </c>
      <c r="BI358" s="559">
        <v>0</v>
      </c>
      <c r="BJ358" s="559">
        <v>4.9308564709855904</v>
      </c>
      <c r="BK358" s="173" t="str">
        <f t="shared" si="30"/>
        <v>1,1</v>
      </c>
    </row>
    <row r="359" spans="58:63" ht="7.5" customHeight="1">
      <c r="BF359" s="559">
        <v>353</v>
      </c>
      <c r="BG359" s="559">
        <v>11</v>
      </c>
      <c r="BH359" s="559">
        <v>0</v>
      </c>
      <c r="BI359" s="559">
        <v>26</v>
      </c>
      <c r="BJ359" s="559">
        <v>4.9171548806179004</v>
      </c>
      <c r="BK359" s="173" t="str">
        <f t="shared" si="30"/>
        <v>27,1</v>
      </c>
    </row>
    <row r="360" spans="58:63" ht="7.5" customHeight="1">
      <c r="BF360" s="559">
        <v>354</v>
      </c>
      <c r="BG360" s="559">
        <v>11</v>
      </c>
      <c r="BH360" s="559">
        <v>1</v>
      </c>
      <c r="BI360" s="559">
        <v>0</v>
      </c>
      <c r="BJ360" s="559">
        <v>4.9308564709855904</v>
      </c>
      <c r="BK360" s="173" t="str">
        <f t="shared" si="30"/>
        <v>1,2</v>
      </c>
    </row>
    <row r="361" spans="58:63" ht="7.5" customHeight="1">
      <c r="BF361" s="559">
        <v>355</v>
      </c>
      <c r="BG361" s="559">
        <v>11</v>
      </c>
      <c r="BH361" s="559">
        <v>1</v>
      </c>
      <c r="BI361" s="559">
        <v>26</v>
      </c>
      <c r="BJ361" s="559">
        <v>4.9171548806179004</v>
      </c>
      <c r="BK361" s="173" t="str">
        <f t="shared" si="30"/>
        <v>27,2</v>
      </c>
    </row>
    <row r="362" spans="58:63" ht="7.5" customHeight="1">
      <c r="BF362" s="559">
        <v>356</v>
      </c>
      <c r="BG362" s="559">
        <v>11</v>
      </c>
      <c r="BH362" s="559">
        <v>2</v>
      </c>
      <c r="BI362" s="559">
        <v>0</v>
      </c>
      <c r="BJ362" s="559">
        <v>4.9308564709855904</v>
      </c>
      <c r="BK362" s="173" t="str">
        <f t="shared" si="30"/>
        <v>1,3</v>
      </c>
    </row>
    <row r="363" spans="58:63" ht="7.5" customHeight="1">
      <c r="BF363" s="559">
        <v>357</v>
      </c>
      <c r="BG363" s="559">
        <v>11</v>
      </c>
      <c r="BH363" s="559">
        <v>2</v>
      </c>
      <c r="BI363" s="559">
        <v>26</v>
      </c>
      <c r="BJ363" s="559">
        <v>4.9171548806179004</v>
      </c>
      <c r="BK363" s="173" t="str">
        <f t="shared" si="30"/>
        <v>27,3</v>
      </c>
    </row>
    <row r="364" spans="58:63" ht="7.5" customHeight="1">
      <c r="BF364" s="559">
        <v>358</v>
      </c>
      <c r="BG364" s="559">
        <v>11</v>
      </c>
      <c r="BH364" s="559">
        <v>3</v>
      </c>
      <c r="BI364" s="559">
        <v>0</v>
      </c>
      <c r="BJ364" s="559">
        <v>4.9308564709855904</v>
      </c>
      <c r="BK364" s="173" t="str">
        <f t="shared" si="30"/>
        <v>1,4</v>
      </c>
    </row>
    <row r="365" spans="58:63" ht="7.5" customHeight="1">
      <c r="BF365" s="559">
        <v>359</v>
      </c>
      <c r="BG365" s="559">
        <v>11</v>
      </c>
      <c r="BH365" s="559">
        <v>3</v>
      </c>
      <c r="BI365" s="559">
        <v>26</v>
      </c>
      <c r="BJ365" s="559">
        <v>4.9171548806179004</v>
      </c>
      <c r="BK365" s="173" t="str">
        <f t="shared" si="30"/>
        <v>27,4</v>
      </c>
    </row>
    <row r="366" spans="58:63" ht="7.5" customHeight="1">
      <c r="BF366" s="559">
        <v>360</v>
      </c>
      <c r="BG366" s="559">
        <v>11</v>
      </c>
      <c r="BH366" s="559">
        <v>4</v>
      </c>
      <c r="BI366" s="559">
        <v>0</v>
      </c>
      <c r="BJ366" s="559">
        <v>4.9308564709855904</v>
      </c>
      <c r="BK366" s="173" t="str">
        <f t="shared" si="30"/>
        <v>1,5</v>
      </c>
    </row>
    <row r="367" spans="58:63" ht="7.5" customHeight="1">
      <c r="BF367" s="559">
        <v>361</v>
      </c>
      <c r="BG367" s="559">
        <v>11</v>
      </c>
      <c r="BH367" s="559">
        <v>4</v>
      </c>
      <c r="BI367" s="559">
        <v>26</v>
      </c>
      <c r="BJ367" s="559">
        <v>4.9171548806179004</v>
      </c>
      <c r="BK367" s="173" t="str">
        <f t="shared" si="30"/>
        <v>27,5</v>
      </c>
    </row>
    <row r="368" spans="58:63" ht="7.5" customHeight="1">
      <c r="BF368" s="559">
        <v>362</v>
      </c>
      <c r="BG368" s="559">
        <v>11</v>
      </c>
      <c r="BH368" s="559">
        <v>5</v>
      </c>
      <c r="BI368" s="559">
        <v>0</v>
      </c>
      <c r="BJ368" s="559">
        <v>4.9308564709855904</v>
      </c>
      <c r="BK368" s="173" t="str">
        <f t="shared" si="30"/>
        <v>1,6</v>
      </c>
    </row>
    <row r="369" spans="58:63" ht="7.5" customHeight="1">
      <c r="BF369" s="559">
        <v>363</v>
      </c>
      <c r="BG369" s="559">
        <v>11</v>
      </c>
      <c r="BH369" s="559">
        <v>5</v>
      </c>
      <c r="BI369" s="559">
        <v>26</v>
      </c>
      <c r="BJ369" s="559">
        <v>4.9171548806179004</v>
      </c>
      <c r="BK369" s="173" t="str">
        <f t="shared" si="30"/>
        <v>27,6</v>
      </c>
    </row>
    <row r="370" spans="58:63" ht="7.5" customHeight="1">
      <c r="BF370" s="559">
        <v>364</v>
      </c>
      <c r="BG370" s="559">
        <v>11</v>
      </c>
      <c r="BH370" s="559">
        <v>6</v>
      </c>
      <c r="BI370" s="559">
        <v>0</v>
      </c>
      <c r="BJ370" s="559">
        <v>4.9308564709855904</v>
      </c>
      <c r="BK370" s="173" t="str">
        <f t="shared" si="30"/>
        <v>1,7</v>
      </c>
    </row>
    <row r="371" spans="58:63" ht="7.5" customHeight="1">
      <c r="BF371" s="559">
        <v>365</v>
      </c>
      <c r="BG371" s="559">
        <v>11</v>
      </c>
      <c r="BH371" s="559">
        <v>6</v>
      </c>
      <c r="BI371" s="559">
        <v>26</v>
      </c>
      <c r="BJ371" s="559">
        <v>4.9171548806179004</v>
      </c>
      <c r="BK371" s="173" t="str">
        <f t="shared" si="30"/>
        <v>27,7</v>
      </c>
    </row>
    <row r="372" spans="58:63" ht="7.5" customHeight="1">
      <c r="BF372" s="559">
        <v>366</v>
      </c>
      <c r="BG372" s="559">
        <v>11</v>
      </c>
      <c r="BH372" s="559">
        <v>7</v>
      </c>
      <c r="BI372" s="559">
        <v>0</v>
      </c>
      <c r="BJ372" s="559">
        <v>4.9308564709855904</v>
      </c>
      <c r="BK372" s="173" t="str">
        <f t="shared" si="30"/>
        <v>1,8</v>
      </c>
    </row>
    <row r="373" spans="58:63" ht="7.5" customHeight="1">
      <c r="BF373" s="559">
        <v>367</v>
      </c>
      <c r="BG373" s="559">
        <v>11</v>
      </c>
      <c r="BH373" s="559">
        <v>7</v>
      </c>
      <c r="BI373" s="559">
        <v>26</v>
      </c>
      <c r="BJ373" s="559">
        <v>4.9171548806179004</v>
      </c>
      <c r="BK373" s="173" t="str">
        <f t="shared" si="30"/>
        <v>27,8</v>
      </c>
    </row>
    <row r="374" spans="58:63" ht="7.5" customHeight="1">
      <c r="BF374" s="559">
        <v>368</v>
      </c>
      <c r="BG374" s="559">
        <v>11</v>
      </c>
      <c r="BH374" s="559">
        <v>8</v>
      </c>
      <c r="BI374" s="559">
        <v>0</v>
      </c>
      <c r="BJ374" s="559">
        <v>4.9308564709855904</v>
      </c>
      <c r="BK374" s="173" t="str">
        <f t="shared" si="30"/>
        <v>1,9</v>
      </c>
    </row>
    <row r="375" spans="58:63" ht="7.5" customHeight="1">
      <c r="BF375" s="559">
        <v>369</v>
      </c>
      <c r="BG375" s="559">
        <v>11</v>
      </c>
      <c r="BH375" s="559">
        <v>8</v>
      </c>
      <c r="BI375" s="559">
        <v>26</v>
      </c>
      <c r="BJ375" s="559">
        <v>4.9171548806179004</v>
      </c>
      <c r="BK375" s="173" t="str">
        <f t="shared" si="30"/>
        <v>27,9</v>
      </c>
    </row>
    <row r="376" spans="58:63" ht="7.5" customHeight="1">
      <c r="BF376" s="559">
        <v>370</v>
      </c>
      <c r="BG376" s="559">
        <v>11</v>
      </c>
      <c r="BH376" s="559">
        <v>9</v>
      </c>
      <c r="BI376" s="559">
        <v>0</v>
      </c>
      <c r="BJ376" s="559">
        <v>4.9308564709855904</v>
      </c>
      <c r="BK376" s="173" t="str">
        <f t="shared" si="30"/>
        <v>1,10</v>
      </c>
    </row>
    <row r="377" spans="58:63" ht="7.5" customHeight="1">
      <c r="BF377" s="559">
        <v>371</v>
      </c>
      <c r="BG377" s="559">
        <v>11</v>
      </c>
      <c r="BH377" s="559">
        <v>9</v>
      </c>
      <c r="BI377" s="559">
        <v>26</v>
      </c>
      <c r="BJ377" s="559">
        <v>4.9171548806179004</v>
      </c>
      <c r="BK377" s="173" t="str">
        <f t="shared" si="30"/>
        <v>27,10</v>
      </c>
    </row>
    <row r="378" spans="58:63" ht="7.5" customHeight="1">
      <c r="BF378" s="559">
        <v>372</v>
      </c>
      <c r="BG378" s="559">
        <v>11</v>
      </c>
      <c r="BH378" s="559">
        <v>10</v>
      </c>
      <c r="BI378" s="559">
        <v>0</v>
      </c>
      <c r="BJ378" s="559">
        <v>4.9308564709855904</v>
      </c>
      <c r="BK378" s="173" t="str">
        <f t="shared" si="30"/>
        <v>1,11</v>
      </c>
    </row>
    <row r="379" spans="58:63" ht="7.5" customHeight="1">
      <c r="BF379" s="559">
        <v>373</v>
      </c>
      <c r="BG379" s="559">
        <v>11</v>
      </c>
      <c r="BH379" s="559">
        <v>10</v>
      </c>
      <c r="BI379" s="559">
        <v>26</v>
      </c>
      <c r="BJ379" s="559">
        <v>4.9171548806179004</v>
      </c>
      <c r="BK379" s="173" t="str">
        <f t="shared" si="30"/>
        <v>27,11</v>
      </c>
    </row>
    <row r="380" spans="58:63" ht="7.5" customHeight="1">
      <c r="BF380" s="559">
        <v>374</v>
      </c>
      <c r="BG380" s="559">
        <v>11</v>
      </c>
      <c r="BH380" s="559">
        <v>11</v>
      </c>
      <c r="BI380" s="559">
        <v>0</v>
      </c>
      <c r="BJ380" s="559">
        <v>4.9308564709855904</v>
      </c>
      <c r="BK380" s="173" t="str">
        <f t="shared" si="30"/>
        <v>1,12</v>
      </c>
    </row>
    <row r="381" spans="58:63" ht="7.5" customHeight="1">
      <c r="BF381" s="559">
        <v>375</v>
      </c>
      <c r="BG381" s="559">
        <v>11</v>
      </c>
      <c r="BH381" s="559">
        <v>11</v>
      </c>
      <c r="BI381" s="559">
        <v>26</v>
      </c>
      <c r="BJ381" s="559">
        <v>4.9171548806179004</v>
      </c>
      <c r="BK381" s="173" t="str">
        <f t="shared" si="30"/>
        <v>27,12</v>
      </c>
    </row>
    <row r="382" spans="58:63" ht="7.5" customHeight="1">
      <c r="BF382" s="559">
        <v>376</v>
      </c>
      <c r="BG382" s="559">
        <v>11</v>
      </c>
      <c r="BH382" s="559">
        <v>12</v>
      </c>
      <c r="BI382" s="559">
        <v>0</v>
      </c>
      <c r="BJ382" s="559">
        <v>4.9308564709855904</v>
      </c>
      <c r="BK382" s="173" t="str">
        <f t="shared" si="30"/>
        <v>1,13</v>
      </c>
    </row>
    <row r="383" spans="58:63" ht="7.5" customHeight="1">
      <c r="BF383" s="559">
        <v>377</v>
      </c>
      <c r="BG383" s="559">
        <v>11</v>
      </c>
      <c r="BH383" s="559">
        <v>12</v>
      </c>
      <c r="BI383" s="559">
        <v>26</v>
      </c>
      <c r="BJ383" s="559">
        <v>4.9171548806179004</v>
      </c>
      <c r="BK383" s="173" t="str">
        <f t="shared" si="30"/>
        <v>27,13</v>
      </c>
    </row>
    <row r="384" spans="58:63" ht="7.5" customHeight="1">
      <c r="BF384" s="559">
        <v>378</v>
      </c>
      <c r="BG384" s="559">
        <v>11</v>
      </c>
      <c r="BH384" s="559">
        <v>13</v>
      </c>
      <c r="BI384" s="559">
        <v>0</v>
      </c>
      <c r="BJ384" s="559">
        <v>4.9308564709855904</v>
      </c>
      <c r="BK384" s="173" t="str">
        <f t="shared" si="30"/>
        <v>1,14</v>
      </c>
    </row>
    <row r="385" spans="58:63" ht="7.5" customHeight="1">
      <c r="BF385" s="559">
        <v>379</v>
      </c>
      <c r="BG385" s="559">
        <v>11</v>
      </c>
      <c r="BH385" s="559">
        <v>13</v>
      </c>
      <c r="BI385" s="559">
        <v>26</v>
      </c>
      <c r="BJ385" s="559">
        <v>4.9171548806179004</v>
      </c>
      <c r="BK385" s="173" t="str">
        <f t="shared" si="30"/>
        <v>27,14</v>
      </c>
    </row>
    <row r="386" spans="58:63" ht="7.5" customHeight="1">
      <c r="BF386" s="559">
        <v>380</v>
      </c>
      <c r="BG386" s="559">
        <v>11</v>
      </c>
      <c r="BH386" s="559">
        <v>14</v>
      </c>
      <c r="BI386" s="559">
        <v>0</v>
      </c>
      <c r="BJ386" s="559">
        <v>4.9308564709855904</v>
      </c>
      <c r="BK386" s="173" t="str">
        <f t="shared" si="30"/>
        <v>1,15</v>
      </c>
    </row>
    <row r="387" spans="58:63" ht="7.5" customHeight="1">
      <c r="BF387" s="559">
        <v>381</v>
      </c>
      <c r="BG387" s="559">
        <v>11</v>
      </c>
      <c r="BH387" s="559">
        <v>14</v>
      </c>
      <c r="BI387" s="559">
        <v>26</v>
      </c>
      <c r="BJ387" s="559">
        <v>4.9171548806179004</v>
      </c>
      <c r="BK387" s="173" t="str">
        <f t="shared" si="30"/>
        <v>27,15</v>
      </c>
    </row>
    <row r="388" spans="58:63" ht="7.5" customHeight="1">
      <c r="BF388" s="559">
        <v>382</v>
      </c>
      <c r="BG388" s="559">
        <v>11</v>
      </c>
      <c r="BH388" s="559">
        <v>15</v>
      </c>
      <c r="BI388" s="559">
        <v>0</v>
      </c>
      <c r="BJ388" s="559">
        <v>4.9308564709855904</v>
      </c>
      <c r="BK388" s="173" t="str">
        <f t="shared" si="30"/>
        <v>1,16</v>
      </c>
    </row>
    <row r="389" spans="58:63" ht="7.5" customHeight="1">
      <c r="BF389" s="559">
        <v>383</v>
      </c>
      <c r="BG389" s="559">
        <v>11</v>
      </c>
      <c r="BH389" s="559">
        <v>15</v>
      </c>
      <c r="BI389" s="559">
        <v>26</v>
      </c>
      <c r="BJ389" s="559">
        <v>4.9171548806179004</v>
      </c>
      <c r="BK389" s="173" t="str">
        <f t="shared" si="30"/>
        <v>27,16</v>
      </c>
    </row>
    <row r="390" spans="58:63" ht="7.5" customHeight="1">
      <c r="BF390" s="559">
        <v>384</v>
      </c>
      <c r="BG390" s="559">
        <v>12</v>
      </c>
      <c r="BH390" s="559">
        <v>0</v>
      </c>
      <c r="BI390" s="559">
        <v>0</v>
      </c>
      <c r="BJ390" s="559">
        <v>4.9308564709855904</v>
      </c>
      <c r="BK390" s="173" t="str">
        <f t="shared" si="30"/>
        <v>1,1</v>
      </c>
    </row>
    <row r="391" spans="58:63" ht="7.5" customHeight="1">
      <c r="BF391" s="559">
        <v>385</v>
      </c>
      <c r="BG391" s="559">
        <v>12</v>
      </c>
      <c r="BH391" s="559">
        <v>0</v>
      </c>
      <c r="BI391" s="559">
        <v>26</v>
      </c>
      <c r="BJ391" s="559">
        <v>4.9171548806179004</v>
      </c>
      <c r="BK391" s="173" t="str">
        <f t="shared" ref="BK391:BK454" si="31">_xlfn.CONCAT(BI391+1,",",BH391+1)</f>
        <v>27,1</v>
      </c>
    </row>
    <row r="392" spans="58:63" ht="7.5" customHeight="1">
      <c r="BF392" s="559">
        <v>386</v>
      </c>
      <c r="BG392" s="559">
        <v>12</v>
      </c>
      <c r="BH392" s="559">
        <v>1</v>
      </c>
      <c r="BI392" s="559">
        <v>0</v>
      </c>
      <c r="BJ392" s="559">
        <v>4.9308564709855904</v>
      </c>
      <c r="BK392" s="173" t="str">
        <f t="shared" si="31"/>
        <v>1,2</v>
      </c>
    </row>
    <row r="393" spans="58:63" ht="7.5" customHeight="1">
      <c r="BF393" s="559">
        <v>387</v>
      </c>
      <c r="BG393" s="559">
        <v>12</v>
      </c>
      <c r="BH393" s="559">
        <v>1</v>
      </c>
      <c r="BI393" s="559">
        <v>26</v>
      </c>
      <c r="BJ393" s="559">
        <v>4.9171548806179004</v>
      </c>
      <c r="BK393" s="173" t="str">
        <f t="shared" si="31"/>
        <v>27,2</v>
      </c>
    </row>
    <row r="394" spans="58:63" ht="7.5" customHeight="1">
      <c r="BF394" s="559">
        <v>388</v>
      </c>
      <c r="BG394" s="559">
        <v>12</v>
      </c>
      <c r="BH394" s="559">
        <v>2</v>
      </c>
      <c r="BI394" s="559">
        <v>0</v>
      </c>
      <c r="BJ394" s="559">
        <v>4.9308564709855904</v>
      </c>
      <c r="BK394" s="173" t="str">
        <f t="shared" si="31"/>
        <v>1,3</v>
      </c>
    </row>
    <row r="395" spans="58:63" ht="7.5" customHeight="1">
      <c r="BF395" s="559">
        <v>389</v>
      </c>
      <c r="BG395" s="559">
        <v>12</v>
      </c>
      <c r="BH395" s="559">
        <v>2</v>
      </c>
      <c r="BI395" s="559">
        <v>26</v>
      </c>
      <c r="BJ395" s="559">
        <v>4.9171548806179004</v>
      </c>
      <c r="BK395" s="173" t="str">
        <f t="shared" si="31"/>
        <v>27,3</v>
      </c>
    </row>
    <row r="396" spans="58:63" ht="7.5" customHeight="1">
      <c r="BF396" s="559">
        <v>390</v>
      </c>
      <c r="BG396" s="559">
        <v>12</v>
      </c>
      <c r="BH396" s="559">
        <v>3</v>
      </c>
      <c r="BI396" s="559">
        <v>0</v>
      </c>
      <c r="BJ396" s="559">
        <v>4.9308564709855904</v>
      </c>
      <c r="BK396" s="173" t="str">
        <f t="shared" si="31"/>
        <v>1,4</v>
      </c>
    </row>
    <row r="397" spans="58:63" ht="7.5" customHeight="1">
      <c r="BF397" s="559">
        <v>391</v>
      </c>
      <c r="BG397" s="559">
        <v>12</v>
      </c>
      <c r="BH397" s="559">
        <v>3</v>
      </c>
      <c r="BI397" s="559">
        <v>26</v>
      </c>
      <c r="BJ397" s="559">
        <v>4.9171548806179004</v>
      </c>
      <c r="BK397" s="173" t="str">
        <f t="shared" si="31"/>
        <v>27,4</v>
      </c>
    </row>
    <row r="398" spans="58:63" ht="7.5" customHeight="1">
      <c r="BF398" s="559">
        <v>392</v>
      </c>
      <c r="BG398" s="559">
        <v>12</v>
      </c>
      <c r="BH398" s="559">
        <v>4</v>
      </c>
      <c r="BI398" s="559">
        <v>0</v>
      </c>
      <c r="BJ398" s="559">
        <v>4.9308564709855904</v>
      </c>
      <c r="BK398" s="173" t="str">
        <f t="shared" si="31"/>
        <v>1,5</v>
      </c>
    </row>
    <row r="399" spans="58:63" ht="7.5" customHeight="1">
      <c r="BF399" s="559">
        <v>393</v>
      </c>
      <c r="BG399" s="559">
        <v>12</v>
      </c>
      <c r="BH399" s="559">
        <v>4</v>
      </c>
      <c r="BI399" s="559">
        <v>26</v>
      </c>
      <c r="BJ399" s="559">
        <v>4.9171548806179004</v>
      </c>
      <c r="BK399" s="173" t="str">
        <f t="shared" si="31"/>
        <v>27,5</v>
      </c>
    </row>
    <row r="400" spans="58:63" ht="7.5" customHeight="1">
      <c r="BF400" s="559">
        <v>394</v>
      </c>
      <c r="BG400" s="559">
        <v>12</v>
      </c>
      <c r="BH400" s="559">
        <v>5</v>
      </c>
      <c r="BI400" s="559">
        <v>0</v>
      </c>
      <c r="BJ400" s="559">
        <v>4.9308564709855904</v>
      </c>
      <c r="BK400" s="173" t="str">
        <f t="shared" si="31"/>
        <v>1,6</v>
      </c>
    </row>
    <row r="401" spans="58:63" ht="7.5" customHeight="1">
      <c r="BF401" s="559">
        <v>395</v>
      </c>
      <c r="BG401" s="559">
        <v>12</v>
      </c>
      <c r="BH401" s="559">
        <v>5</v>
      </c>
      <c r="BI401" s="559">
        <v>26</v>
      </c>
      <c r="BJ401" s="559">
        <v>4.9171548806179004</v>
      </c>
      <c r="BK401" s="173" t="str">
        <f t="shared" si="31"/>
        <v>27,6</v>
      </c>
    </row>
    <row r="402" spans="58:63" ht="7.5" customHeight="1">
      <c r="BF402" s="559">
        <v>396</v>
      </c>
      <c r="BG402" s="559">
        <v>12</v>
      </c>
      <c r="BH402" s="559">
        <v>6</v>
      </c>
      <c r="BI402" s="559">
        <v>0</v>
      </c>
      <c r="BJ402" s="559">
        <v>4.9308564709855904</v>
      </c>
      <c r="BK402" s="173" t="str">
        <f t="shared" si="31"/>
        <v>1,7</v>
      </c>
    </row>
    <row r="403" spans="58:63" ht="7.5" customHeight="1">
      <c r="BF403" s="559">
        <v>397</v>
      </c>
      <c r="BG403" s="559">
        <v>12</v>
      </c>
      <c r="BH403" s="559">
        <v>6</v>
      </c>
      <c r="BI403" s="559">
        <v>26</v>
      </c>
      <c r="BJ403" s="559">
        <v>4.9171548806179004</v>
      </c>
      <c r="BK403" s="173" t="str">
        <f t="shared" si="31"/>
        <v>27,7</v>
      </c>
    </row>
    <row r="404" spans="58:63" ht="7.5" customHeight="1">
      <c r="BF404" s="559">
        <v>398</v>
      </c>
      <c r="BG404" s="559">
        <v>12</v>
      </c>
      <c r="BH404" s="559">
        <v>7</v>
      </c>
      <c r="BI404" s="559">
        <v>0</v>
      </c>
      <c r="BJ404" s="559">
        <v>4.9308564709855904</v>
      </c>
      <c r="BK404" s="173" t="str">
        <f t="shared" si="31"/>
        <v>1,8</v>
      </c>
    </row>
    <row r="405" spans="58:63" ht="7.5" customHeight="1">
      <c r="BF405" s="559">
        <v>399</v>
      </c>
      <c r="BG405" s="559">
        <v>12</v>
      </c>
      <c r="BH405" s="559">
        <v>7</v>
      </c>
      <c r="BI405" s="559">
        <v>26</v>
      </c>
      <c r="BJ405" s="559">
        <v>4.9171548806179004</v>
      </c>
      <c r="BK405" s="173" t="str">
        <f t="shared" si="31"/>
        <v>27,8</v>
      </c>
    </row>
    <row r="406" spans="58:63" ht="7.5" customHeight="1">
      <c r="BF406" s="559">
        <v>400</v>
      </c>
      <c r="BG406" s="559">
        <v>12</v>
      </c>
      <c r="BH406" s="559">
        <v>8</v>
      </c>
      <c r="BI406" s="559">
        <v>0</v>
      </c>
      <c r="BJ406" s="559">
        <v>4.9308564709855904</v>
      </c>
      <c r="BK406" s="173" t="str">
        <f t="shared" si="31"/>
        <v>1,9</v>
      </c>
    </row>
    <row r="407" spans="58:63" ht="7.5" customHeight="1">
      <c r="BF407" s="559">
        <v>401</v>
      </c>
      <c r="BG407" s="559">
        <v>12</v>
      </c>
      <c r="BH407" s="559">
        <v>8</v>
      </c>
      <c r="BI407" s="559">
        <v>26</v>
      </c>
      <c r="BJ407" s="559">
        <v>4.9171548806179004</v>
      </c>
      <c r="BK407" s="173" t="str">
        <f t="shared" si="31"/>
        <v>27,9</v>
      </c>
    </row>
    <row r="408" spans="58:63" ht="7.5" customHeight="1">
      <c r="BF408" s="559">
        <v>402</v>
      </c>
      <c r="BG408" s="559">
        <v>12</v>
      </c>
      <c r="BH408" s="559">
        <v>9</v>
      </c>
      <c r="BI408" s="559">
        <v>0</v>
      </c>
      <c r="BJ408" s="559">
        <v>4.9308564709855904</v>
      </c>
      <c r="BK408" s="173" t="str">
        <f t="shared" si="31"/>
        <v>1,10</v>
      </c>
    </row>
    <row r="409" spans="58:63" ht="7.5" customHeight="1">
      <c r="BF409" s="559">
        <v>403</v>
      </c>
      <c r="BG409" s="559">
        <v>12</v>
      </c>
      <c r="BH409" s="559">
        <v>9</v>
      </c>
      <c r="BI409" s="559">
        <v>26</v>
      </c>
      <c r="BJ409" s="559">
        <v>4.9171548806179004</v>
      </c>
      <c r="BK409" s="173" t="str">
        <f t="shared" si="31"/>
        <v>27,10</v>
      </c>
    </row>
    <row r="410" spans="58:63" ht="7.5" customHeight="1">
      <c r="BF410" s="559">
        <v>404</v>
      </c>
      <c r="BG410" s="559">
        <v>12</v>
      </c>
      <c r="BH410" s="559">
        <v>10</v>
      </c>
      <c r="BI410" s="559">
        <v>0</v>
      </c>
      <c r="BJ410" s="559">
        <v>4.9308564709855904</v>
      </c>
      <c r="BK410" s="173" t="str">
        <f t="shared" si="31"/>
        <v>1,11</v>
      </c>
    </row>
    <row r="411" spans="58:63" ht="7.5" customHeight="1">
      <c r="BF411" s="559">
        <v>405</v>
      </c>
      <c r="BG411" s="559">
        <v>12</v>
      </c>
      <c r="BH411" s="559">
        <v>10</v>
      </c>
      <c r="BI411" s="559">
        <v>26</v>
      </c>
      <c r="BJ411" s="559">
        <v>4.9171548806179004</v>
      </c>
      <c r="BK411" s="173" t="str">
        <f t="shared" si="31"/>
        <v>27,11</v>
      </c>
    </row>
    <row r="412" spans="58:63" ht="7.5" customHeight="1">
      <c r="BF412" s="559">
        <v>406</v>
      </c>
      <c r="BG412" s="559">
        <v>12</v>
      </c>
      <c r="BH412" s="559">
        <v>11</v>
      </c>
      <c r="BI412" s="559">
        <v>0</v>
      </c>
      <c r="BJ412" s="559">
        <v>4.9308564709855904</v>
      </c>
      <c r="BK412" s="173" t="str">
        <f t="shared" si="31"/>
        <v>1,12</v>
      </c>
    </row>
    <row r="413" spans="58:63" ht="7.5" customHeight="1">
      <c r="BF413" s="559">
        <v>407</v>
      </c>
      <c r="BG413" s="559">
        <v>12</v>
      </c>
      <c r="BH413" s="559">
        <v>11</v>
      </c>
      <c r="BI413" s="559">
        <v>26</v>
      </c>
      <c r="BJ413" s="559">
        <v>4.9171548806179004</v>
      </c>
      <c r="BK413" s="173" t="str">
        <f t="shared" si="31"/>
        <v>27,12</v>
      </c>
    </row>
    <row r="414" spans="58:63" ht="7.5" customHeight="1">
      <c r="BF414" s="559">
        <v>408</v>
      </c>
      <c r="BG414" s="559">
        <v>12</v>
      </c>
      <c r="BH414" s="559">
        <v>12</v>
      </c>
      <c r="BI414" s="559">
        <v>0</v>
      </c>
      <c r="BJ414" s="559">
        <v>4.9308564709855904</v>
      </c>
      <c r="BK414" s="173" t="str">
        <f t="shared" si="31"/>
        <v>1,13</v>
      </c>
    </row>
    <row r="415" spans="58:63" ht="7.5" customHeight="1">
      <c r="BF415" s="559">
        <v>409</v>
      </c>
      <c r="BG415" s="559">
        <v>12</v>
      </c>
      <c r="BH415" s="559">
        <v>12</v>
      </c>
      <c r="BI415" s="559">
        <v>26</v>
      </c>
      <c r="BJ415" s="559">
        <v>4.9171548806179004</v>
      </c>
      <c r="BK415" s="173" t="str">
        <f t="shared" si="31"/>
        <v>27,13</v>
      </c>
    </row>
    <row r="416" spans="58:63" ht="7.5" customHeight="1">
      <c r="BF416" s="559">
        <v>410</v>
      </c>
      <c r="BG416" s="559">
        <v>12</v>
      </c>
      <c r="BH416" s="559">
        <v>13</v>
      </c>
      <c r="BI416" s="559">
        <v>0</v>
      </c>
      <c r="BJ416" s="559">
        <v>4.9308564709855904</v>
      </c>
      <c r="BK416" s="173" t="str">
        <f t="shared" si="31"/>
        <v>1,14</v>
      </c>
    </row>
    <row r="417" spans="58:63" ht="7.5" customHeight="1">
      <c r="BF417" s="559">
        <v>411</v>
      </c>
      <c r="BG417" s="559">
        <v>12</v>
      </c>
      <c r="BH417" s="559">
        <v>13</v>
      </c>
      <c r="BI417" s="559">
        <v>26</v>
      </c>
      <c r="BJ417" s="559">
        <v>4.9171548806179004</v>
      </c>
      <c r="BK417" s="173" t="str">
        <f t="shared" si="31"/>
        <v>27,14</v>
      </c>
    </row>
    <row r="418" spans="58:63" ht="7.5" customHeight="1">
      <c r="BF418" s="559">
        <v>412</v>
      </c>
      <c r="BG418" s="559">
        <v>12</v>
      </c>
      <c r="BH418" s="559">
        <v>14</v>
      </c>
      <c r="BI418" s="559">
        <v>0</v>
      </c>
      <c r="BJ418" s="559">
        <v>4.9308564709855904</v>
      </c>
      <c r="BK418" s="173" t="str">
        <f t="shared" si="31"/>
        <v>1,15</v>
      </c>
    </row>
    <row r="419" spans="58:63" ht="7.5" customHeight="1">
      <c r="BF419" s="559">
        <v>413</v>
      </c>
      <c r="BG419" s="559">
        <v>12</v>
      </c>
      <c r="BH419" s="559">
        <v>14</v>
      </c>
      <c r="BI419" s="559">
        <v>26</v>
      </c>
      <c r="BJ419" s="559">
        <v>4.9171548806179004</v>
      </c>
      <c r="BK419" s="173" t="str">
        <f t="shared" si="31"/>
        <v>27,15</v>
      </c>
    </row>
    <row r="420" spans="58:63" ht="7.5" customHeight="1">
      <c r="BF420" s="559">
        <v>414</v>
      </c>
      <c r="BG420" s="559">
        <v>12</v>
      </c>
      <c r="BH420" s="559">
        <v>15</v>
      </c>
      <c r="BI420" s="559">
        <v>0</v>
      </c>
      <c r="BJ420" s="559">
        <v>4.9308564709855904</v>
      </c>
      <c r="BK420" s="173" t="str">
        <f t="shared" si="31"/>
        <v>1,16</v>
      </c>
    </row>
    <row r="421" spans="58:63" ht="7.5" customHeight="1">
      <c r="BF421" s="559">
        <v>415</v>
      </c>
      <c r="BG421" s="559">
        <v>12</v>
      </c>
      <c r="BH421" s="559">
        <v>15</v>
      </c>
      <c r="BI421" s="559">
        <v>26</v>
      </c>
      <c r="BJ421" s="559">
        <v>4.9171548806179004</v>
      </c>
      <c r="BK421" s="173" t="str">
        <f t="shared" si="31"/>
        <v>27,16</v>
      </c>
    </row>
    <row r="422" spans="58:63" ht="7.5" customHeight="1">
      <c r="BF422" s="559">
        <v>416</v>
      </c>
      <c r="BG422" s="559">
        <v>13</v>
      </c>
      <c r="BH422" s="559">
        <v>0</v>
      </c>
      <c r="BI422" s="559">
        <v>0</v>
      </c>
      <c r="BJ422" s="559">
        <v>4.9302474306672099</v>
      </c>
      <c r="BK422" s="173" t="str">
        <f t="shared" si="31"/>
        <v>1,1</v>
      </c>
    </row>
    <row r="423" spans="58:63" ht="7.5" customHeight="1">
      <c r="BF423" s="559">
        <v>417</v>
      </c>
      <c r="BG423" s="559">
        <v>13</v>
      </c>
      <c r="BH423" s="559">
        <v>0</v>
      </c>
      <c r="BI423" s="559">
        <v>26</v>
      </c>
      <c r="BJ423" s="559">
        <v>4.9165457210977497</v>
      </c>
      <c r="BK423" s="173" t="str">
        <f t="shared" si="31"/>
        <v>27,1</v>
      </c>
    </row>
    <row r="424" spans="58:63" ht="7.5" customHeight="1">
      <c r="BF424" s="559">
        <v>418</v>
      </c>
      <c r="BG424" s="559">
        <v>13</v>
      </c>
      <c r="BH424" s="559">
        <v>1</v>
      </c>
      <c r="BI424" s="559">
        <v>0</v>
      </c>
      <c r="BJ424" s="559">
        <v>4.9302474306672099</v>
      </c>
      <c r="BK424" s="173" t="str">
        <f t="shared" si="31"/>
        <v>1,2</v>
      </c>
    </row>
    <row r="425" spans="58:63" ht="7.5" customHeight="1">
      <c r="BF425" s="559">
        <v>419</v>
      </c>
      <c r="BG425" s="559">
        <v>13</v>
      </c>
      <c r="BH425" s="559">
        <v>1</v>
      </c>
      <c r="BI425" s="559">
        <v>26</v>
      </c>
      <c r="BJ425" s="559">
        <v>4.9165457210977497</v>
      </c>
      <c r="BK425" s="173" t="str">
        <f t="shared" si="31"/>
        <v>27,2</v>
      </c>
    </row>
    <row r="426" spans="58:63" ht="7.5" customHeight="1">
      <c r="BF426" s="559">
        <v>420</v>
      </c>
      <c r="BG426" s="559">
        <v>13</v>
      </c>
      <c r="BH426" s="559">
        <v>2</v>
      </c>
      <c r="BI426" s="559">
        <v>0</v>
      </c>
      <c r="BJ426" s="559">
        <v>4.9302474306672099</v>
      </c>
      <c r="BK426" s="173" t="str">
        <f t="shared" si="31"/>
        <v>1,3</v>
      </c>
    </row>
    <row r="427" spans="58:63" ht="7.5" customHeight="1">
      <c r="BF427" s="559">
        <v>421</v>
      </c>
      <c r="BG427" s="559">
        <v>13</v>
      </c>
      <c r="BH427" s="559">
        <v>2</v>
      </c>
      <c r="BI427" s="559">
        <v>26</v>
      </c>
      <c r="BJ427" s="559">
        <v>4.9165457210977497</v>
      </c>
      <c r="BK427" s="173" t="str">
        <f t="shared" si="31"/>
        <v>27,3</v>
      </c>
    </row>
    <row r="428" spans="58:63" ht="7.5" customHeight="1">
      <c r="BF428" s="559">
        <v>422</v>
      </c>
      <c r="BG428" s="559">
        <v>13</v>
      </c>
      <c r="BH428" s="559">
        <v>3</v>
      </c>
      <c r="BI428" s="559">
        <v>0</v>
      </c>
      <c r="BJ428" s="559">
        <v>4.9302474306672099</v>
      </c>
      <c r="BK428" s="173" t="str">
        <f t="shared" si="31"/>
        <v>1,4</v>
      </c>
    </row>
    <row r="429" spans="58:63" ht="7.5" customHeight="1">
      <c r="BF429" s="559">
        <v>423</v>
      </c>
      <c r="BG429" s="559">
        <v>13</v>
      </c>
      <c r="BH429" s="559">
        <v>3</v>
      </c>
      <c r="BI429" s="559">
        <v>26</v>
      </c>
      <c r="BJ429" s="559">
        <v>4.9165457210977497</v>
      </c>
      <c r="BK429" s="173" t="str">
        <f t="shared" si="31"/>
        <v>27,4</v>
      </c>
    </row>
    <row r="430" spans="58:63" ht="7.5" customHeight="1">
      <c r="BF430" s="559">
        <v>424</v>
      </c>
      <c r="BG430" s="559">
        <v>13</v>
      </c>
      <c r="BH430" s="559">
        <v>4</v>
      </c>
      <c r="BI430" s="559">
        <v>0</v>
      </c>
      <c r="BJ430" s="559">
        <v>4.9302474306672099</v>
      </c>
      <c r="BK430" s="173" t="str">
        <f t="shared" si="31"/>
        <v>1,5</v>
      </c>
    </row>
    <row r="431" spans="58:63" ht="7.5" customHeight="1">
      <c r="BF431" s="559">
        <v>425</v>
      </c>
      <c r="BG431" s="559">
        <v>13</v>
      </c>
      <c r="BH431" s="559">
        <v>4</v>
      </c>
      <c r="BI431" s="559">
        <v>26</v>
      </c>
      <c r="BJ431" s="559">
        <v>4.9165457210977497</v>
      </c>
      <c r="BK431" s="173" t="str">
        <f t="shared" si="31"/>
        <v>27,5</v>
      </c>
    </row>
    <row r="432" spans="58:63" ht="7.5" customHeight="1">
      <c r="BF432" s="559">
        <v>426</v>
      </c>
      <c r="BG432" s="559">
        <v>13</v>
      </c>
      <c r="BH432" s="559">
        <v>5</v>
      </c>
      <c r="BI432" s="559">
        <v>0</v>
      </c>
      <c r="BJ432" s="559">
        <v>4.9302474306672099</v>
      </c>
      <c r="BK432" s="173" t="str">
        <f t="shared" si="31"/>
        <v>1,6</v>
      </c>
    </row>
    <row r="433" spans="58:63" ht="7.5" customHeight="1">
      <c r="BF433" s="559">
        <v>427</v>
      </c>
      <c r="BG433" s="559">
        <v>13</v>
      </c>
      <c r="BH433" s="559">
        <v>5</v>
      </c>
      <c r="BI433" s="559">
        <v>26</v>
      </c>
      <c r="BJ433" s="559">
        <v>4.9165457210977497</v>
      </c>
      <c r="BK433" s="173" t="str">
        <f t="shared" si="31"/>
        <v>27,6</v>
      </c>
    </row>
    <row r="434" spans="58:63" ht="7.5" customHeight="1">
      <c r="BF434" s="559">
        <v>428</v>
      </c>
      <c r="BG434" s="559">
        <v>13</v>
      </c>
      <c r="BH434" s="559">
        <v>6</v>
      </c>
      <c r="BI434" s="559">
        <v>0</v>
      </c>
      <c r="BJ434" s="559">
        <v>4.9302474306672099</v>
      </c>
      <c r="BK434" s="173" t="str">
        <f t="shared" si="31"/>
        <v>1,7</v>
      </c>
    </row>
    <row r="435" spans="58:63" ht="7.5" customHeight="1">
      <c r="BF435" s="559">
        <v>429</v>
      </c>
      <c r="BG435" s="559">
        <v>13</v>
      </c>
      <c r="BH435" s="559">
        <v>6</v>
      </c>
      <c r="BI435" s="559">
        <v>26</v>
      </c>
      <c r="BJ435" s="559">
        <v>4.9165457210977497</v>
      </c>
      <c r="BK435" s="173" t="str">
        <f t="shared" si="31"/>
        <v>27,7</v>
      </c>
    </row>
    <row r="436" spans="58:63" ht="7.5" customHeight="1">
      <c r="BF436" s="559">
        <v>430</v>
      </c>
      <c r="BG436" s="559">
        <v>13</v>
      </c>
      <c r="BH436" s="559">
        <v>7</v>
      </c>
      <c r="BI436" s="559">
        <v>0</v>
      </c>
      <c r="BJ436" s="559">
        <v>4.9302474306672099</v>
      </c>
      <c r="BK436" s="173" t="str">
        <f t="shared" si="31"/>
        <v>1,8</v>
      </c>
    </row>
    <row r="437" spans="58:63" ht="7.5" customHeight="1">
      <c r="BF437" s="559">
        <v>431</v>
      </c>
      <c r="BG437" s="559">
        <v>13</v>
      </c>
      <c r="BH437" s="559">
        <v>7</v>
      </c>
      <c r="BI437" s="559">
        <v>26</v>
      </c>
      <c r="BJ437" s="559">
        <v>4.9165457210977497</v>
      </c>
      <c r="BK437" s="173" t="str">
        <f t="shared" si="31"/>
        <v>27,8</v>
      </c>
    </row>
    <row r="438" spans="58:63" ht="7.5" customHeight="1">
      <c r="BF438" s="559">
        <v>432</v>
      </c>
      <c r="BG438" s="559">
        <v>13</v>
      </c>
      <c r="BH438" s="559">
        <v>8</v>
      </c>
      <c r="BI438" s="559">
        <v>0</v>
      </c>
      <c r="BJ438" s="559">
        <v>4.9302474306672099</v>
      </c>
      <c r="BK438" s="173" t="str">
        <f t="shared" si="31"/>
        <v>1,9</v>
      </c>
    </row>
    <row r="439" spans="58:63" ht="7.5" customHeight="1">
      <c r="BF439" s="559">
        <v>433</v>
      </c>
      <c r="BG439" s="559">
        <v>13</v>
      </c>
      <c r="BH439" s="559">
        <v>8</v>
      </c>
      <c r="BI439" s="559">
        <v>26</v>
      </c>
      <c r="BJ439" s="559">
        <v>4.9165457210977497</v>
      </c>
      <c r="BK439" s="173" t="str">
        <f t="shared" si="31"/>
        <v>27,9</v>
      </c>
    </row>
    <row r="440" spans="58:63" ht="7.5" customHeight="1">
      <c r="BF440" s="559">
        <v>434</v>
      </c>
      <c r="BG440" s="559">
        <v>13</v>
      </c>
      <c r="BH440" s="559">
        <v>9</v>
      </c>
      <c r="BI440" s="559">
        <v>0</v>
      </c>
      <c r="BJ440" s="559">
        <v>4.9302474306672099</v>
      </c>
      <c r="BK440" s="173" t="str">
        <f t="shared" si="31"/>
        <v>1,10</v>
      </c>
    </row>
    <row r="441" spans="58:63" ht="7.5" customHeight="1">
      <c r="BF441" s="559">
        <v>435</v>
      </c>
      <c r="BG441" s="559">
        <v>13</v>
      </c>
      <c r="BH441" s="559">
        <v>9</v>
      </c>
      <c r="BI441" s="559">
        <v>26</v>
      </c>
      <c r="BJ441" s="559">
        <v>4.9165457210977497</v>
      </c>
      <c r="BK441" s="173" t="str">
        <f t="shared" si="31"/>
        <v>27,10</v>
      </c>
    </row>
    <row r="442" spans="58:63" ht="7.5" customHeight="1">
      <c r="BF442" s="559">
        <v>436</v>
      </c>
      <c r="BG442" s="559">
        <v>13</v>
      </c>
      <c r="BH442" s="559">
        <v>10</v>
      </c>
      <c r="BI442" s="559">
        <v>0</v>
      </c>
      <c r="BJ442" s="559">
        <v>4.9302474306672099</v>
      </c>
      <c r="BK442" s="173" t="str">
        <f t="shared" si="31"/>
        <v>1,11</v>
      </c>
    </row>
    <row r="443" spans="58:63" ht="7.5" customHeight="1">
      <c r="BF443" s="559">
        <v>437</v>
      </c>
      <c r="BG443" s="559">
        <v>13</v>
      </c>
      <c r="BH443" s="559">
        <v>10</v>
      </c>
      <c r="BI443" s="559">
        <v>26</v>
      </c>
      <c r="BJ443" s="559">
        <v>4.9165457210977497</v>
      </c>
      <c r="BK443" s="173" t="str">
        <f t="shared" si="31"/>
        <v>27,11</v>
      </c>
    </row>
    <row r="444" spans="58:63" ht="7.5" customHeight="1">
      <c r="BF444" s="559">
        <v>438</v>
      </c>
      <c r="BG444" s="559">
        <v>13</v>
      </c>
      <c r="BH444" s="559">
        <v>11</v>
      </c>
      <c r="BI444" s="559">
        <v>0</v>
      </c>
      <c r="BJ444" s="559">
        <v>4.9302474306672099</v>
      </c>
      <c r="BK444" s="173" t="str">
        <f t="shared" si="31"/>
        <v>1,12</v>
      </c>
    </row>
    <row r="445" spans="58:63" ht="7.5" customHeight="1">
      <c r="BF445" s="559">
        <v>439</v>
      </c>
      <c r="BG445" s="559">
        <v>13</v>
      </c>
      <c r="BH445" s="559">
        <v>11</v>
      </c>
      <c r="BI445" s="559">
        <v>26</v>
      </c>
      <c r="BJ445" s="559">
        <v>4.9165457210977497</v>
      </c>
      <c r="BK445" s="173" t="str">
        <f t="shared" si="31"/>
        <v>27,12</v>
      </c>
    </row>
    <row r="446" spans="58:63" ht="7.5" customHeight="1">
      <c r="BF446" s="559">
        <v>440</v>
      </c>
      <c r="BG446" s="559">
        <v>13</v>
      </c>
      <c r="BH446" s="559">
        <v>12</v>
      </c>
      <c r="BI446" s="559">
        <v>0</v>
      </c>
      <c r="BJ446" s="559">
        <v>4.9302474306672099</v>
      </c>
      <c r="BK446" s="173" t="str">
        <f t="shared" si="31"/>
        <v>1,13</v>
      </c>
    </row>
    <row r="447" spans="58:63" ht="7.5" customHeight="1">
      <c r="BF447" s="559">
        <v>441</v>
      </c>
      <c r="BG447" s="559">
        <v>13</v>
      </c>
      <c r="BH447" s="559">
        <v>12</v>
      </c>
      <c r="BI447" s="559">
        <v>26</v>
      </c>
      <c r="BJ447" s="559">
        <v>4.9165457210977497</v>
      </c>
      <c r="BK447" s="173" t="str">
        <f t="shared" si="31"/>
        <v>27,13</v>
      </c>
    </row>
    <row r="448" spans="58:63" ht="7.5" customHeight="1">
      <c r="BF448" s="559">
        <v>442</v>
      </c>
      <c r="BG448" s="559">
        <v>13</v>
      </c>
      <c r="BH448" s="559">
        <v>13</v>
      </c>
      <c r="BI448" s="559">
        <v>0</v>
      </c>
      <c r="BJ448" s="559">
        <v>4.9302474306672099</v>
      </c>
      <c r="BK448" s="173" t="str">
        <f t="shared" si="31"/>
        <v>1,14</v>
      </c>
    </row>
    <row r="449" spans="58:63" ht="7.5" customHeight="1">
      <c r="BF449" s="559">
        <v>443</v>
      </c>
      <c r="BG449" s="559">
        <v>13</v>
      </c>
      <c r="BH449" s="559">
        <v>13</v>
      </c>
      <c r="BI449" s="559">
        <v>26</v>
      </c>
      <c r="BJ449" s="559">
        <v>4.9165457210977497</v>
      </c>
      <c r="BK449" s="173" t="str">
        <f t="shared" si="31"/>
        <v>27,14</v>
      </c>
    </row>
    <row r="450" spans="58:63" ht="7.5" customHeight="1">
      <c r="BF450" s="559">
        <v>444</v>
      </c>
      <c r="BG450" s="559">
        <v>13</v>
      </c>
      <c r="BH450" s="559">
        <v>14</v>
      </c>
      <c r="BI450" s="559">
        <v>0</v>
      </c>
      <c r="BJ450" s="559">
        <v>4.9302474306672099</v>
      </c>
      <c r="BK450" s="173" t="str">
        <f t="shared" si="31"/>
        <v>1,15</v>
      </c>
    </row>
    <row r="451" spans="58:63" ht="7.5" customHeight="1">
      <c r="BF451" s="559">
        <v>445</v>
      </c>
      <c r="BG451" s="559">
        <v>13</v>
      </c>
      <c r="BH451" s="559">
        <v>14</v>
      </c>
      <c r="BI451" s="559">
        <v>26</v>
      </c>
      <c r="BJ451" s="559">
        <v>4.9165457210977497</v>
      </c>
      <c r="BK451" s="173" t="str">
        <f t="shared" si="31"/>
        <v>27,15</v>
      </c>
    </row>
    <row r="452" spans="58:63" ht="7.5" customHeight="1">
      <c r="BF452" s="559">
        <v>446</v>
      </c>
      <c r="BG452" s="559">
        <v>13</v>
      </c>
      <c r="BH452" s="559">
        <v>15</v>
      </c>
      <c r="BI452" s="559">
        <v>0</v>
      </c>
      <c r="BJ452" s="559">
        <v>4.9302474306672099</v>
      </c>
      <c r="BK452" s="173" t="str">
        <f t="shared" si="31"/>
        <v>1,16</v>
      </c>
    </row>
    <row r="453" spans="58:63" ht="7.5" customHeight="1">
      <c r="BF453" s="559">
        <v>447</v>
      </c>
      <c r="BG453" s="559">
        <v>13</v>
      </c>
      <c r="BH453" s="559">
        <v>15</v>
      </c>
      <c r="BI453" s="559">
        <v>26</v>
      </c>
      <c r="BJ453" s="559">
        <v>4.9165457210977497</v>
      </c>
      <c r="BK453" s="173" t="str">
        <f t="shared" si="31"/>
        <v>27,16</v>
      </c>
    </row>
    <row r="454" spans="58:63" ht="7.5" customHeight="1">
      <c r="BF454" s="559">
        <v>448</v>
      </c>
      <c r="BG454" s="559">
        <v>14</v>
      </c>
      <c r="BH454" s="559">
        <v>0</v>
      </c>
      <c r="BI454" s="559">
        <v>0</v>
      </c>
      <c r="BJ454" s="559">
        <v>4.9302474306672099</v>
      </c>
      <c r="BK454" s="173" t="str">
        <f t="shared" si="31"/>
        <v>1,1</v>
      </c>
    </row>
    <row r="455" spans="58:63" ht="7.5" customHeight="1">
      <c r="BF455" s="559">
        <v>449</v>
      </c>
      <c r="BG455" s="559">
        <v>14</v>
      </c>
      <c r="BH455" s="559">
        <v>0</v>
      </c>
      <c r="BI455" s="559">
        <v>26</v>
      </c>
      <c r="BJ455" s="559">
        <v>4.9165457210977497</v>
      </c>
      <c r="BK455" s="173" t="str">
        <f t="shared" ref="BK455:BK518" si="32">_xlfn.CONCAT(BI455+1,",",BH455+1)</f>
        <v>27,1</v>
      </c>
    </row>
    <row r="456" spans="58:63" ht="7.5" customHeight="1">
      <c r="BF456" s="559">
        <v>450</v>
      </c>
      <c r="BG456" s="559">
        <v>14</v>
      </c>
      <c r="BH456" s="559">
        <v>1</v>
      </c>
      <c r="BI456" s="559">
        <v>0</v>
      </c>
      <c r="BJ456" s="559">
        <v>4.9302474306672099</v>
      </c>
      <c r="BK456" s="173" t="str">
        <f t="shared" si="32"/>
        <v>1,2</v>
      </c>
    </row>
    <row r="457" spans="58:63" ht="7.5" customHeight="1">
      <c r="BF457" s="559">
        <v>451</v>
      </c>
      <c r="BG457" s="559">
        <v>14</v>
      </c>
      <c r="BH457" s="559">
        <v>1</v>
      </c>
      <c r="BI457" s="559">
        <v>26</v>
      </c>
      <c r="BJ457" s="559">
        <v>4.9165457210977497</v>
      </c>
      <c r="BK457" s="173" t="str">
        <f t="shared" si="32"/>
        <v>27,2</v>
      </c>
    </row>
    <row r="458" spans="58:63" ht="7.5" customHeight="1">
      <c r="BF458" s="559">
        <v>452</v>
      </c>
      <c r="BG458" s="559">
        <v>14</v>
      </c>
      <c r="BH458" s="559">
        <v>2</v>
      </c>
      <c r="BI458" s="559">
        <v>0</v>
      </c>
      <c r="BJ458" s="559">
        <v>4.9302474306672099</v>
      </c>
      <c r="BK458" s="173" t="str">
        <f t="shared" si="32"/>
        <v>1,3</v>
      </c>
    </row>
    <row r="459" spans="58:63" ht="7.5" customHeight="1">
      <c r="BF459" s="559">
        <v>453</v>
      </c>
      <c r="BG459" s="559">
        <v>14</v>
      </c>
      <c r="BH459" s="559">
        <v>2</v>
      </c>
      <c r="BI459" s="559">
        <v>26</v>
      </c>
      <c r="BJ459" s="559">
        <v>4.9165457210977497</v>
      </c>
      <c r="BK459" s="173" t="str">
        <f t="shared" si="32"/>
        <v>27,3</v>
      </c>
    </row>
    <row r="460" spans="58:63" ht="7.5" customHeight="1">
      <c r="BF460" s="559">
        <v>454</v>
      </c>
      <c r="BG460" s="559">
        <v>14</v>
      </c>
      <c r="BH460" s="559">
        <v>3</v>
      </c>
      <c r="BI460" s="559">
        <v>0</v>
      </c>
      <c r="BJ460" s="559">
        <v>4.9302474306672099</v>
      </c>
      <c r="BK460" s="173" t="str">
        <f t="shared" si="32"/>
        <v>1,4</v>
      </c>
    </row>
    <row r="461" spans="58:63" ht="7.5" customHeight="1">
      <c r="BF461" s="559">
        <v>455</v>
      </c>
      <c r="BG461" s="559">
        <v>14</v>
      </c>
      <c r="BH461" s="559">
        <v>3</v>
      </c>
      <c r="BI461" s="559">
        <v>26</v>
      </c>
      <c r="BJ461" s="559">
        <v>4.9165457210977497</v>
      </c>
      <c r="BK461" s="173" t="str">
        <f t="shared" si="32"/>
        <v>27,4</v>
      </c>
    </row>
    <row r="462" spans="58:63" ht="7.5" customHeight="1">
      <c r="BF462" s="559">
        <v>456</v>
      </c>
      <c r="BG462" s="559">
        <v>14</v>
      </c>
      <c r="BH462" s="559">
        <v>4</v>
      </c>
      <c r="BI462" s="559">
        <v>0</v>
      </c>
      <c r="BJ462" s="559">
        <v>4.9302474306672099</v>
      </c>
      <c r="BK462" s="173" t="str">
        <f t="shared" si="32"/>
        <v>1,5</v>
      </c>
    </row>
    <row r="463" spans="58:63" ht="7.5" customHeight="1">
      <c r="BF463" s="559">
        <v>457</v>
      </c>
      <c r="BG463" s="559">
        <v>14</v>
      </c>
      <c r="BH463" s="559">
        <v>4</v>
      </c>
      <c r="BI463" s="559">
        <v>26</v>
      </c>
      <c r="BJ463" s="559">
        <v>4.9165457210977497</v>
      </c>
      <c r="BK463" s="173" t="str">
        <f t="shared" si="32"/>
        <v>27,5</v>
      </c>
    </row>
    <row r="464" spans="58:63" ht="7.5" customHeight="1">
      <c r="BF464" s="559">
        <v>458</v>
      </c>
      <c r="BG464" s="559">
        <v>14</v>
      </c>
      <c r="BH464" s="559">
        <v>5</v>
      </c>
      <c r="BI464" s="559">
        <v>0</v>
      </c>
      <c r="BJ464" s="559">
        <v>4.9302474306672099</v>
      </c>
      <c r="BK464" s="173" t="str">
        <f t="shared" si="32"/>
        <v>1,6</v>
      </c>
    </row>
    <row r="465" spans="58:63" ht="7.5" customHeight="1">
      <c r="BF465" s="559">
        <v>459</v>
      </c>
      <c r="BG465" s="559">
        <v>14</v>
      </c>
      <c r="BH465" s="559">
        <v>5</v>
      </c>
      <c r="BI465" s="559">
        <v>26</v>
      </c>
      <c r="BJ465" s="559">
        <v>4.9165457210977497</v>
      </c>
      <c r="BK465" s="173" t="str">
        <f t="shared" si="32"/>
        <v>27,6</v>
      </c>
    </row>
    <row r="466" spans="58:63" ht="7.5" customHeight="1">
      <c r="BF466" s="559">
        <v>460</v>
      </c>
      <c r="BG466" s="559">
        <v>14</v>
      </c>
      <c r="BH466" s="559">
        <v>6</v>
      </c>
      <c r="BI466" s="559">
        <v>0</v>
      </c>
      <c r="BJ466" s="559">
        <v>4.9302474306672099</v>
      </c>
      <c r="BK466" s="173" t="str">
        <f t="shared" si="32"/>
        <v>1,7</v>
      </c>
    </row>
    <row r="467" spans="58:63" ht="7.5" customHeight="1">
      <c r="BF467" s="559">
        <v>461</v>
      </c>
      <c r="BG467" s="559">
        <v>14</v>
      </c>
      <c r="BH467" s="559">
        <v>6</v>
      </c>
      <c r="BI467" s="559">
        <v>26</v>
      </c>
      <c r="BJ467" s="559">
        <v>4.9165457210977497</v>
      </c>
      <c r="BK467" s="173" t="str">
        <f t="shared" si="32"/>
        <v>27,7</v>
      </c>
    </row>
    <row r="468" spans="58:63" ht="7.5" customHeight="1">
      <c r="BF468" s="559">
        <v>462</v>
      </c>
      <c r="BG468" s="559">
        <v>14</v>
      </c>
      <c r="BH468" s="559">
        <v>7</v>
      </c>
      <c r="BI468" s="559">
        <v>0</v>
      </c>
      <c r="BJ468" s="559">
        <v>4.9302474306672099</v>
      </c>
      <c r="BK468" s="173" t="str">
        <f t="shared" si="32"/>
        <v>1,8</v>
      </c>
    </row>
    <row r="469" spans="58:63" ht="7.5" customHeight="1">
      <c r="BF469" s="559">
        <v>463</v>
      </c>
      <c r="BG469" s="559">
        <v>14</v>
      </c>
      <c r="BH469" s="559">
        <v>7</v>
      </c>
      <c r="BI469" s="559">
        <v>26</v>
      </c>
      <c r="BJ469" s="559">
        <v>4.9165457210977497</v>
      </c>
      <c r="BK469" s="173" t="str">
        <f t="shared" si="32"/>
        <v>27,8</v>
      </c>
    </row>
    <row r="470" spans="58:63" ht="7.5" customHeight="1">
      <c r="BF470" s="559">
        <v>464</v>
      </c>
      <c r="BG470" s="559">
        <v>14</v>
      </c>
      <c r="BH470" s="559">
        <v>8</v>
      </c>
      <c r="BI470" s="559">
        <v>0</v>
      </c>
      <c r="BJ470" s="559">
        <v>4.9302474306672099</v>
      </c>
      <c r="BK470" s="173" t="str">
        <f t="shared" si="32"/>
        <v>1,9</v>
      </c>
    </row>
    <row r="471" spans="58:63" ht="7.5" customHeight="1">
      <c r="BF471" s="559">
        <v>465</v>
      </c>
      <c r="BG471" s="559">
        <v>14</v>
      </c>
      <c r="BH471" s="559">
        <v>8</v>
      </c>
      <c r="BI471" s="559">
        <v>26</v>
      </c>
      <c r="BJ471" s="559">
        <v>4.9165457210977497</v>
      </c>
      <c r="BK471" s="173" t="str">
        <f t="shared" si="32"/>
        <v>27,9</v>
      </c>
    </row>
    <row r="472" spans="58:63" ht="7.5" customHeight="1">
      <c r="BF472" s="559">
        <v>466</v>
      </c>
      <c r="BG472" s="559">
        <v>14</v>
      </c>
      <c r="BH472" s="559">
        <v>9</v>
      </c>
      <c r="BI472" s="559">
        <v>0</v>
      </c>
      <c r="BJ472" s="559">
        <v>4.9302474306672099</v>
      </c>
      <c r="BK472" s="173" t="str">
        <f t="shared" si="32"/>
        <v>1,10</v>
      </c>
    </row>
    <row r="473" spans="58:63" ht="7.5" customHeight="1">
      <c r="BF473" s="559">
        <v>467</v>
      </c>
      <c r="BG473" s="559">
        <v>14</v>
      </c>
      <c r="BH473" s="559">
        <v>9</v>
      </c>
      <c r="BI473" s="559">
        <v>26</v>
      </c>
      <c r="BJ473" s="559">
        <v>4.9165457210977497</v>
      </c>
      <c r="BK473" s="173" t="str">
        <f t="shared" si="32"/>
        <v>27,10</v>
      </c>
    </row>
    <row r="474" spans="58:63" ht="7.5" customHeight="1">
      <c r="BF474" s="559">
        <v>468</v>
      </c>
      <c r="BG474" s="559">
        <v>14</v>
      </c>
      <c r="BH474" s="559">
        <v>10</v>
      </c>
      <c r="BI474" s="559">
        <v>0</v>
      </c>
      <c r="BJ474" s="559">
        <v>4.9302474306672099</v>
      </c>
      <c r="BK474" s="173" t="str">
        <f t="shared" si="32"/>
        <v>1,11</v>
      </c>
    </row>
    <row r="475" spans="58:63" ht="7.5" customHeight="1">
      <c r="BF475" s="559">
        <v>469</v>
      </c>
      <c r="BG475" s="559">
        <v>14</v>
      </c>
      <c r="BH475" s="559">
        <v>10</v>
      </c>
      <c r="BI475" s="559">
        <v>26</v>
      </c>
      <c r="BJ475" s="559">
        <v>4.9165457210977497</v>
      </c>
      <c r="BK475" s="173" t="str">
        <f t="shared" si="32"/>
        <v>27,11</v>
      </c>
    </row>
    <row r="476" spans="58:63" ht="7.5" customHeight="1">
      <c r="BF476" s="559">
        <v>470</v>
      </c>
      <c r="BG476" s="559">
        <v>14</v>
      </c>
      <c r="BH476" s="559">
        <v>11</v>
      </c>
      <c r="BI476" s="559">
        <v>0</v>
      </c>
      <c r="BJ476" s="559">
        <v>4.9302474306672099</v>
      </c>
      <c r="BK476" s="173" t="str">
        <f t="shared" si="32"/>
        <v>1,12</v>
      </c>
    </row>
    <row r="477" spans="58:63" ht="7.5" customHeight="1">
      <c r="BF477" s="559">
        <v>471</v>
      </c>
      <c r="BG477" s="559">
        <v>14</v>
      </c>
      <c r="BH477" s="559">
        <v>11</v>
      </c>
      <c r="BI477" s="559">
        <v>26</v>
      </c>
      <c r="BJ477" s="559">
        <v>4.9165457210977497</v>
      </c>
      <c r="BK477" s="173" t="str">
        <f t="shared" si="32"/>
        <v>27,12</v>
      </c>
    </row>
    <row r="478" spans="58:63" ht="7.5" customHeight="1">
      <c r="BF478" s="559">
        <v>472</v>
      </c>
      <c r="BG478" s="559">
        <v>14</v>
      </c>
      <c r="BH478" s="559">
        <v>12</v>
      </c>
      <c r="BI478" s="559">
        <v>0</v>
      </c>
      <c r="BJ478" s="559">
        <v>4.9302474306672099</v>
      </c>
      <c r="BK478" s="173" t="str">
        <f t="shared" si="32"/>
        <v>1,13</v>
      </c>
    </row>
    <row r="479" spans="58:63" ht="7.5" customHeight="1">
      <c r="BF479" s="559">
        <v>473</v>
      </c>
      <c r="BG479" s="559">
        <v>14</v>
      </c>
      <c r="BH479" s="559">
        <v>12</v>
      </c>
      <c r="BI479" s="559">
        <v>26</v>
      </c>
      <c r="BJ479" s="559">
        <v>4.9165457210977497</v>
      </c>
      <c r="BK479" s="173" t="str">
        <f t="shared" si="32"/>
        <v>27,13</v>
      </c>
    </row>
    <row r="480" spans="58:63" ht="7.5" customHeight="1">
      <c r="BF480" s="559">
        <v>474</v>
      </c>
      <c r="BG480" s="559">
        <v>14</v>
      </c>
      <c r="BH480" s="559">
        <v>13</v>
      </c>
      <c r="BI480" s="559">
        <v>0</v>
      </c>
      <c r="BJ480" s="559">
        <v>4.9302474306672099</v>
      </c>
      <c r="BK480" s="173" t="str">
        <f t="shared" si="32"/>
        <v>1,14</v>
      </c>
    </row>
    <row r="481" spans="58:63" ht="7.5" customHeight="1">
      <c r="BF481" s="559">
        <v>475</v>
      </c>
      <c r="BG481" s="559">
        <v>14</v>
      </c>
      <c r="BH481" s="559">
        <v>13</v>
      </c>
      <c r="BI481" s="559">
        <v>26</v>
      </c>
      <c r="BJ481" s="559">
        <v>4.9165457210977497</v>
      </c>
      <c r="BK481" s="173" t="str">
        <f t="shared" si="32"/>
        <v>27,14</v>
      </c>
    </row>
    <row r="482" spans="58:63" ht="7.5" customHeight="1">
      <c r="BF482" s="559">
        <v>476</v>
      </c>
      <c r="BG482" s="559">
        <v>14</v>
      </c>
      <c r="BH482" s="559">
        <v>14</v>
      </c>
      <c r="BI482" s="559">
        <v>0</v>
      </c>
      <c r="BJ482" s="559">
        <v>4.9302474306672099</v>
      </c>
      <c r="BK482" s="173" t="str">
        <f t="shared" si="32"/>
        <v>1,15</v>
      </c>
    </row>
    <row r="483" spans="58:63" ht="7.5" customHeight="1">
      <c r="BF483" s="559">
        <v>477</v>
      </c>
      <c r="BG483" s="559">
        <v>14</v>
      </c>
      <c r="BH483" s="559">
        <v>14</v>
      </c>
      <c r="BI483" s="559">
        <v>26</v>
      </c>
      <c r="BJ483" s="559">
        <v>4.9165457210977497</v>
      </c>
      <c r="BK483" s="173" t="str">
        <f t="shared" si="32"/>
        <v>27,15</v>
      </c>
    </row>
    <row r="484" spans="58:63" ht="7.5" customHeight="1">
      <c r="BF484" s="559">
        <v>478</v>
      </c>
      <c r="BG484" s="559">
        <v>14</v>
      </c>
      <c r="BH484" s="559">
        <v>15</v>
      </c>
      <c r="BI484" s="559">
        <v>0</v>
      </c>
      <c r="BJ484" s="559">
        <v>4.9302474306672099</v>
      </c>
      <c r="BK484" s="173" t="str">
        <f t="shared" si="32"/>
        <v>1,16</v>
      </c>
    </row>
    <row r="485" spans="58:63" ht="7.5" customHeight="1">
      <c r="BF485" s="559">
        <v>479</v>
      </c>
      <c r="BG485" s="559">
        <v>14</v>
      </c>
      <c r="BH485" s="559">
        <v>15</v>
      </c>
      <c r="BI485" s="559">
        <v>26</v>
      </c>
      <c r="BJ485" s="559">
        <v>4.9165457210977497</v>
      </c>
      <c r="BK485" s="173" t="str">
        <f t="shared" si="32"/>
        <v>27,16</v>
      </c>
    </row>
    <row r="486" spans="58:63" ht="7.5" customHeight="1">
      <c r="BF486" s="559">
        <v>480</v>
      </c>
      <c r="BG486" s="559">
        <v>15</v>
      </c>
      <c r="BH486" s="559">
        <v>0</v>
      </c>
      <c r="BI486" s="559">
        <v>0</v>
      </c>
      <c r="BJ486" s="559">
        <v>4.9296818916445497</v>
      </c>
      <c r="BK486" s="173" t="str">
        <f t="shared" si="32"/>
        <v>1,1</v>
      </c>
    </row>
    <row r="487" spans="58:63" ht="7.5" customHeight="1">
      <c r="BF487" s="559">
        <v>481</v>
      </c>
      <c r="BG487" s="559">
        <v>15</v>
      </c>
      <c r="BH487" s="559">
        <v>0</v>
      </c>
      <c r="BI487" s="559">
        <v>26</v>
      </c>
      <c r="BJ487" s="559">
        <v>4.9159800713930704</v>
      </c>
      <c r="BK487" s="173" t="str">
        <f t="shared" si="32"/>
        <v>27,1</v>
      </c>
    </row>
    <row r="488" spans="58:63" ht="7.5" customHeight="1">
      <c r="BF488" s="559">
        <v>482</v>
      </c>
      <c r="BG488" s="559">
        <v>15</v>
      </c>
      <c r="BH488" s="559">
        <v>1</v>
      </c>
      <c r="BI488" s="559">
        <v>0</v>
      </c>
      <c r="BJ488" s="559">
        <v>4.9296818916445497</v>
      </c>
      <c r="BK488" s="173" t="str">
        <f t="shared" si="32"/>
        <v>1,2</v>
      </c>
    </row>
    <row r="489" spans="58:63" ht="7.5" customHeight="1">
      <c r="BF489" s="559">
        <v>483</v>
      </c>
      <c r="BG489" s="559">
        <v>15</v>
      </c>
      <c r="BH489" s="559">
        <v>1</v>
      </c>
      <c r="BI489" s="559">
        <v>26</v>
      </c>
      <c r="BJ489" s="559">
        <v>4.9159800713930704</v>
      </c>
      <c r="BK489" s="173" t="str">
        <f t="shared" si="32"/>
        <v>27,2</v>
      </c>
    </row>
    <row r="490" spans="58:63" ht="7.5" customHeight="1">
      <c r="BF490" s="559">
        <v>484</v>
      </c>
      <c r="BG490" s="559">
        <v>15</v>
      </c>
      <c r="BH490" s="559">
        <v>2</v>
      </c>
      <c r="BI490" s="559">
        <v>0</v>
      </c>
      <c r="BJ490" s="559">
        <v>4.9296818916445497</v>
      </c>
      <c r="BK490" s="173" t="str">
        <f t="shared" si="32"/>
        <v>1,3</v>
      </c>
    </row>
    <row r="491" spans="58:63" ht="7.5" customHeight="1">
      <c r="BF491" s="559">
        <v>485</v>
      </c>
      <c r="BG491" s="559">
        <v>15</v>
      </c>
      <c r="BH491" s="559">
        <v>2</v>
      </c>
      <c r="BI491" s="559">
        <v>26</v>
      </c>
      <c r="BJ491" s="559">
        <v>4.9159800713930704</v>
      </c>
      <c r="BK491" s="173" t="str">
        <f t="shared" si="32"/>
        <v>27,3</v>
      </c>
    </row>
    <row r="492" spans="58:63" ht="7.5" customHeight="1">
      <c r="BF492" s="559">
        <v>486</v>
      </c>
      <c r="BG492" s="559">
        <v>15</v>
      </c>
      <c r="BH492" s="559">
        <v>3</v>
      </c>
      <c r="BI492" s="559">
        <v>0</v>
      </c>
      <c r="BJ492" s="559">
        <v>4.9296818916445497</v>
      </c>
      <c r="BK492" s="173" t="str">
        <f t="shared" si="32"/>
        <v>1,4</v>
      </c>
    </row>
    <row r="493" spans="58:63" ht="7.5" customHeight="1">
      <c r="BF493" s="559">
        <v>487</v>
      </c>
      <c r="BG493" s="559">
        <v>15</v>
      </c>
      <c r="BH493" s="559">
        <v>3</v>
      </c>
      <c r="BI493" s="559">
        <v>26</v>
      </c>
      <c r="BJ493" s="559">
        <v>4.9159800713930704</v>
      </c>
      <c r="BK493" s="173" t="str">
        <f t="shared" si="32"/>
        <v>27,4</v>
      </c>
    </row>
    <row r="494" spans="58:63" ht="7.5" customHeight="1">
      <c r="BF494" s="559">
        <v>488</v>
      </c>
      <c r="BG494" s="559">
        <v>15</v>
      </c>
      <c r="BH494" s="559">
        <v>4</v>
      </c>
      <c r="BI494" s="559">
        <v>0</v>
      </c>
      <c r="BJ494" s="559">
        <v>4.9296818916445497</v>
      </c>
      <c r="BK494" s="173" t="str">
        <f t="shared" si="32"/>
        <v>1,5</v>
      </c>
    </row>
    <row r="495" spans="58:63" ht="7.5" customHeight="1">
      <c r="BF495" s="559">
        <v>489</v>
      </c>
      <c r="BG495" s="559">
        <v>15</v>
      </c>
      <c r="BH495" s="559">
        <v>4</v>
      </c>
      <c r="BI495" s="559">
        <v>26</v>
      </c>
      <c r="BJ495" s="559">
        <v>4.9159800713930704</v>
      </c>
      <c r="BK495" s="173" t="str">
        <f t="shared" si="32"/>
        <v>27,5</v>
      </c>
    </row>
    <row r="496" spans="58:63" ht="7.5" customHeight="1">
      <c r="BF496" s="559">
        <v>490</v>
      </c>
      <c r="BG496" s="559">
        <v>15</v>
      </c>
      <c r="BH496" s="559">
        <v>5</v>
      </c>
      <c r="BI496" s="559">
        <v>0</v>
      </c>
      <c r="BJ496" s="559">
        <v>4.9296818916445497</v>
      </c>
      <c r="BK496" s="173" t="str">
        <f t="shared" si="32"/>
        <v>1,6</v>
      </c>
    </row>
    <row r="497" spans="58:63" ht="7.5" customHeight="1">
      <c r="BF497" s="559">
        <v>491</v>
      </c>
      <c r="BG497" s="559">
        <v>15</v>
      </c>
      <c r="BH497" s="559">
        <v>5</v>
      </c>
      <c r="BI497" s="559">
        <v>26</v>
      </c>
      <c r="BJ497" s="559">
        <v>4.9159800713930704</v>
      </c>
      <c r="BK497" s="173" t="str">
        <f t="shared" si="32"/>
        <v>27,6</v>
      </c>
    </row>
    <row r="498" spans="58:63" ht="7.5" customHeight="1">
      <c r="BF498" s="559">
        <v>492</v>
      </c>
      <c r="BG498" s="559">
        <v>15</v>
      </c>
      <c r="BH498" s="559">
        <v>6</v>
      </c>
      <c r="BI498" s="559">
        <v>0</v>
      </c>
      <c r="BJ498" s="559">
        <v>4.9296818916445497</v>
      </c>
      <c r="BK498" s="173" t="str">
        <f t="shared" si="32"/>
        <v>1,7</v>
      </c>
    </row>
    <row r="499" spans="58:63" ht="7.5" customHeight="1">
      <c r="BF499" s="559">
        <v>493</v>
      </c>
      <c r="BG499" s="559">
        <v>15</v>
      </c>
      <c r="BH499" s="559">
        <v>6</v>
      </c>
      <c r="BI499" s="559">
        <v>26</v>
      </c>
      <c r="BJ499" s="559">
        <v>4.9159800713930704</v>
      </c>
      <c r="BK499" s="173" t="str">
        <f t="shared" si="32"/>
        <v>27,7</v>
      </c>
    </row>
    <row r="500" spans="58:63" ht="7.5" customHeight="1">
      <c r="BF500" s="559">
        <v>494</v>
      </c>
      <c r="BG500" s="559">
        <v>15</v>
      </c>
      <c r="BH500" s="559">
        <v>7</v>
      </c>
      <c r="BI500" s="559">
        <v>0</v>
      </c>
      <c r="BJ500" s="559">
        <v>4.9296818916445497</v>
      </c>
      <c r="BK500" s="173" t="str">
        <f t="shared" si="32"/>
        <v>1,8</v>
      </c>
    </row>
    <row r="501" spans="58:63" ht="7.5" customHeight="1">
      <c r="BF501" s="559">
        <v>495</v>
      </c>
      <c r="BG501" s="559">
        <v>15</v>
      </c>
      <c r="BH501" s="559">
        <v>7</v>
      </c>
      <c r="BI501" s="559">
        <v>26</v>
      </c>
      <c r="BJ501" s="559">
        <v>4.9159800713930704</v>
      </c>
      <c r="BK501" s="173" t="str">
        <f t="shared" si="32"/>
        <v>27,8</v>
      </c>
    </row>
    <row r="502" spans="58:63" ht="7.5" customHeight="1">
      <c r="BF502" s="559">
        <v>496</v>
      </c>
      <c r="BG502" s="559">
        <v>15</v>
      </c>
      <c r="BH502" s="559">
        <v>8</v>
      </c>
      <c r="BI502" s="559">
        <v>0</v>
      </c>
      <c r="BJ502" s="559">
        <v>4.9296818916445497</v>
      </c>
      <c r="BK502" s="173" t="str">
        <f t="shared" si="32"/>
        <v>1,9</v>
      </c>
    </row>
    <row r="503" spans="58:63" ht="7.5" customHeight="1">
      <c r="BF503" s="559">
        <v>497</v>
      </c>
      <c r="BG503" s="559">
        <v>15</v>
      </c>
      <c r="BH503" s="559">
        <v>8</v>
      </c>
      <c r="BI503" s="559">
        <v>26</v>
      </c>
      <c r="BJ503" s="559">
        <v>4.9159800713930704</v>
      </c>
      <c r="BK503" s="173" t="str">
        <f t="shared" si="32"/>
        <v>27,9</v>
      </c>
    </row>
    <row r="504" spans="58:63" ht="7.5" customHeight="1">
      <c r="BF504" s="559">
        <v>498</v>
      </c>
      <c r="BG504" s="559">
        <v>15</v>
      </c>
      <c r="BH504" s="559">
        <v>9</v>
      </c>
      <c r="BI504" s="559">
        <v>0</v>
      </c>
      <c r="BJ504" s="559">
        <v>4.9296818916445497</v>
      </c>
      <c r="BK504" s="173" t="str">
        <f t="shared" si="32"/>
        <v>1,10</v>
      </c>
    </row>
    <row r="505" spans="58:63" ht="7.5" customHeight="1">
      <c r="BF505" s="559">
        <v>499</v>
      </c>
      <c r="BG505" s="559">
        <v>15</v>
      </c>
      <c r="BH505" s="559">
        <v>9</v>
      </c>
      <c r="BI505" s="559">
        <v>26</v>
      </c>
      <c r="BJ505" s="559">
        <v>4.9159800713930704</v>
      </c>
      <c r="BK505" s="173" t="str">
        <f t="shared" si="32"/>
        <v>27,10</v>
      </c>
    </row>
    <row r="506" spans="58:63" ht="7.5" customHeight="1">
      <c r="BF506" s="559">
        <v>500</v>
      </c>
      <c r="BG506" s="559">
        <v>15</v>
      </c>
      <c r="BH506" s="559">
        <v>10</v>
      </c>
      <c r="BI506" s="559">
        <v>0</v>
      </c>
      <c r="BJ506" s="559">
        <v>4.9296818916445497</v>
      </c>
      <c r="BK506" s="173" t="str">
        <f t="shared" si="32"/>
        <v>1,11</v>
      </c>
    </row>
    <row r="507" spans="58:63" ht="7.5" customHeight="1">
      <c r="BF507" s="559">
        <v>501</v>
      </c>
      <c r="BG507" s="559">
        <v>15</v>
      </c>
      <c r="BH507" s="559">
        <v>10</v>
      </c>
      <c r="BI507" s="559">
        <v>26</v>
      </c>
      <c r="BJ507" s="559">
        <v>4.9159800713930704</v>
      </c>
      <c r="BK507" s="173" t="str">
        <f t="shared" si="32"/>
        <v>27,11</v>
      </c>
    </row>
    <row r="508" spans="58:63" ht="7.5" customHeight="1">
      <c r="BF508" s="559">
        <v>502</v>
      </c>
      <c r="BG508" s="559">
        <v>15</v>
      </c>
      <c r="BH508" s="559">
        <v>11</v>
      </c>
      <c r="BI508" s="559">
        <v>0</v>
      </c>
      <c r="BJ508" s="559">
        <v>4.9296818916445497</v>
      </c>
      <c r="BK508" s="173" t="str">
        <f t="shared" si="32"/>
        <v>1,12</v>
      </c>
    </row>
    <row r="509" spans="58:63" ht="7.5" customHeight="1">
      <c r="BF509" s="559">
        <v>503</v>
      </c>
      <c r="BG509" s="559">
        <v>15</v>
      </c>
      <c r="BH509" s="559">
        <v>11</v>
      </c>
      <c r="BI509" s="559">
        <v>26</v>
      </c>
      <c r="BJ509" s="559">
        <v>4.9159800713930704</v>
      </c>
      <c r="BK509" s="173" t="str">
        <f t="shared" si="32"/>
        <v>27,12</v>
      </c>
    </row>
    <row r="510" spans="58:63" ht="7.5" customHeight="1">
      <c r="BF510" s="559">
        <v>504</v>
      </c>
      <c r="BG510" s="559">
        <v>15</v>
      </c>
      <c r="BH510" s="559">
        <v>12</v>
      </c>
      <c r="BI510" s="559">
        <v>0</v>
      </c>
      <c r="BJ510" s="559">
        <v>4.9296818916445497</v>
      </c>
      <c r="BK510" s="173" t="str">
        <f t="shared" si="32"/>
        <v>1,13</v>
      </c>
    </row>
    <row r="511" spans="58:63" ht="7.5" customHeight="1">
      <c r="BF511" s="559">
        <v>505</v>
      </c>
      <c r="BG511" s="559">
        <v>15</v>
      </c>
      <c r="BH511" s="559">
        <v>12</v>
      </c>
      <c r="BI511" s="559">
        <v>26</v>
      </c>
      <c r="BJ511" s="559">
        <v>4.9159800713930704</v>
      </c>
      <c r="BK511" s="173" t="str">
        <f t="shared" si="32"/>
        <v>27,13</v>
      </c>
    </row>
    <row r="512" spans="58:63" ht="7.5" customHeight="1">
      <c r="BF512" s="559">
        <v>506</v>
      </c>
      <c r="BG512" s="559">
        <v>15</v>
      </c>
      <c r="BH512" s="559">
        <v>13</v>
      </c>
      <c r="BI512" s="559">
        <v>0</v>
      </c>
      <c r="BJ512" s="559">
        <v>4.9296818916445497</v>
      </c>
      <c r="BK512" s="173" t="str">
        <f t="shared" si="32"/>
        <v>1,14</v>
      </c>
    </row>
    <row r="513" spans="58:63" ht="7.5" customHeight="1">
      <c r="BF513" s="559">
        <v>507</v>
      </c>
      <c r="BG513" s="559">
        <v>15</v>
      </c>
      <c r="BH513" s="559">
        <v>13</v>
      </c>
      <c r="BI513" s="559">
        <v>26</v>
      </c>
      <c r="BJ513" s="559">
        <v>4.9159800713930704</v>
      </c>
      <c r="BK513" s="173" t="str">
        <f t="shared" si="32"/>
        <v>27,14</v>
      </c>
    </row>
    <row r="514" spans="58:63" ht="7.5" customHeight="1">
      <c r="BF514" s="559">
        <v>508</v>
      </c>
      <c r="BG514" s="559">
        <v>15</v>
      </c>
      <c r="BH514" s="559">
        <v>14</v>
      </c>
      <c r="BI514" s="559">
        <v>0</v>
      </c>
      <c r="BJ514" s="559">
        <v>4.9296818916445497</v>
      </c>
      <c r="BK514" s="173" t="str">
        <f t="shared" si="32"/>
        <v>1,15</v>
      </c>
    </row>
    <row r="515" spans="58:63" ht="7.5" customHeight="1">
      <c r="BF515" s="559">
        <v>509</v>
      </c>
      <c r="BG515" s="559">
        <v>15</v>
      </c>
      <c r="BH515" s="559">
        <v>14</v>
      </c>
      <c r="BI515" s="559">
        <v>26</v>
      </c>
      <c r="BJ515" s="559">
        <v>4.9159800713930704</v>
      </c>
      <c r="BK515" s="173" t="str">
        <f t="shared" si="32"/>
        <v>27,15</v>
      </c>
    </row>
    <row r="516" spans="58:63" ht="7.5" customHeight="1">
      <c r="BF516" s="559">
        <v>510</v>
      </c>
      <c r="BG516" s="559">
        <v>15</v>
      </c>
      <c r="BH516" s="559">
        <v>15</v>
      </c>
      <c r="BI516" s="559">
        <v>0</v>
      </c>
      <c r="BJ516" s="559">
        <v>4.9296818916445497</v>
      </c>
      <c r="BK516" s="173" t="str">
        <f t="shared" si="32"/>
        <v>1,16</v>
      </c>
    </row>
    <row r="517" spans="58:63" ht="7.5" customHeight="1">
      <c r="BF517" s="559">
        <v>511</v>
      </c>
      <c r="BG517" s="559">
        <v>15</v>
      </c>
      <c r="BH517" s="559">
        <v>15</v>
      </c>
      <c r="BI517" s="559">
        <v>26</v>
      </c>
      <c r="BJ517" s="559">
        <v>4.9159800713930704</v>
      </c>
      <c r="BK517" s="173" t="str">
        <f t="shared" si="32"/>
        <v>27,16</v>
      </c>
    </row>
    <row r="518" spans="58:63" ht="7.5" customHeight="1">
      <c r="BF518" s="559">
        <v>512</v>
      </c>
      <c r="BG518" s="559">
        <v>16</v>
      </c>
      <c r="BH518" s="559">
        <v>0</v>
      </c>
      <c r="BI518" s="559">
        <v>0</v>
      </c>
      <c r="BJ518" s="559">
        <v>4.9296818916445497</v>
      </c>
      <c r="BK518" s="173" t="str">
        <f t="shared" si="32"/>
        <v>1,1</v>
      </c>
    </row>
    <row r="519" spans="58:63" ht="7.5" customHeight="1">
      <c r="BF519" s="559">
        <v>513</v>
      </c>
      <c r="BG519" s="559">
        <v>16</v>
      </c>
      <c r="BH519" s="559">
        <v>0</v>
      </c>
      <c r="BI519" s="559">
        <v>26</v>
      </c>
      <c r="BJ519" s="559">
        <v>4.9159800713930704</v>
      </c>
      <c r="BK519" s="173" t="str">
        <f t="shared" ref="BK519:BK582" si="33">_xlfn.CONCAT(BI519+1,",",BH519+1)</f>
        <v>27,1</v>
      </c>
    </row>
    <row r="520" spans="58:63" ht="7.5" customHeight="1">
      <c r="BF520" s="559">
        <v>514</v>
      </c>
      <c r="BG520" s="559">
        <v>16</v>
      </c>
      <c r="BH520" s="559">
        <v>1</v>
      </c>
      <c r="BI520" s="559">
        <v>0</v>
      </c>
      <c r="BJ520" s="559">
        <v>4.9296818916445497</v>
      </c>
      <c r="BK520" s="173" t="str">
        <f t="shared" si="33"/>
        <v>1,2</v>
      </c>
    </row>
    <row r="521" spans="58:63" ht="7.5" customHeight="1">
      <c r="BF521" s="559">
        <v>515</v>
      </c>
      <c r="BG521" s="559">
        <v>16</v>
      </c>
      <c r="BH521" s="559">
        <v>1</v>
      </c>
      <c r="BI521" s="559">
        <v>26</v>
      </c>
      <c r="BJ521" s="559">
        <v>4.9159800713930704</v>
      </c>
      <c r="BK521" s="173" t="str">
        <f t="shared" si="33"/>
        <v>27,2</v>
      </c>
    </row>
    <row r="522" spans="58:63" ht="7.5" customHeight="1">
      <c r="BF522" s="559">
        <v>516</v>
      </c>
      <c r="BG522" s="559">
        <v>16</v>
      </c>
      <c r="BH522" s="559">
        <v>2</v>
      </c>
      <c r="BI522" s="559">
        <v>0</v>
      </c>
      <c r="BJ522" s="559">
        <v>4.9296818916445497</v>
      </c>
      <c r="BK522" s="173" t="str">
        <f t="shared" si="33"/>
        <v>1,3</v>
      </c>
    </row>
    <row r="523" spans="58:63" ht="7.5" customHeight="1">
      <c r="BF523" s="559">
        <v>517</v>
      </c>
      <c r="BG523" s="559">
        <v>16</v>
      </c>
      <c r="BH523" s="559">
        <v>2</v>
      </c>
      <c r="BI523" s="559">
        <v>26</v>
      </c>
      <c r="BJ523" s="559">
        <v>4.9159800713930704</v>
      </c>
      <c r="BK523" s="173" t="str">
        <f t="shared" si="33"/>
        <v>27,3</v>
      </c>
    </row>
    <row r="524" spans="58:63" ht="7.5" customHeight="1">
      <c r="BF524" s="559">
        <v>518</v>
      </c>
      <c r="BG524" s="559">
        <v>16</v>
      </c>
      <c r="BH524" s="559">
        <v>3</v>
      </c>
      <c r="BI524" s="559">
        <v>0</v>
      </c>
      <c r="BJ524" s="559">
        <v>4.9296818916445497</v>
      </c>
      <c r="BK524" s="173" t="str">
        <f t="shared" si="33"/>
        <v>1,4</v>
      </c>
    </row>
    <row r="525" spans="58:63" ht="7.5" customHeight="1">
      <c r="BF525" s="559">
        <v>519</v>
      </c>
      <c r="BG525" s="559">
        <v>16</v>
      </c>
      <c r="BH525" s="559">
        <v>3</v>
      </c>
      <c r="BI525" s="559">
        <v>26</v>
      </c>
      <c r="BJ525" s="559">
        <v>4.9159800713930704</v>
      </c>
      <c r="BK525" s="173" t="str">
        <f t="shared" si="33"/>
        <v>27,4</v>
      </c>
    </row>
    <row r="526" spans="58:63" ht="7.5" customHeight="1">
      <c r="BF526" s="559">
        <v>520</v>
      </c>
      <c r="BG526" s="559">
        <v>16</v>
      </c>
      <c r="BH526" s="559">
        <v>4</v>
      </c>
      <c r="BI526" s="559">
        <v>0</v>
      </c>
      <c r="BJ526" s="559">
        <v>4.9296818916445497</v>
      </c>
      <c r="BK526" s="173" t="str">
        <f t="shared" si="33"/>
        <v>1,5</v>
      </c>
    </row>
    <row r="527" spans="58:63" ht="7.5" customHeight="1">
      <c r="BF527" s="559">
        <v>521</v>
      </c>
      <c r="BG527" s="559">
        <v>16</v>
      </c>
      <c r="BH527" s="559">
        <v>4</v>
      </c>
      <c r="BI527" s="559">
        <v>26</v>
      </c>
      <c r="BJ527" s="559">
        <v>4.9159800713930704</v>
      </c>
      <c r="BK527" s="173" t="str">
        <f t="shared" si="33"/>
        <v>27,5</v>
      </c>
    </row>
    <row r="528" spans="58:63" ht="7.5" customHeight="1">
      <c r="BF528" s="559">
        <v>522</v>
      </c>
      <c r="BG528" s="559">
        <v>16</v>
      </c>
      <c r="BH528" s="559">
        <v>5</v>
      </c>
      <c r="BI528" s="559">
        <v>0</v>
      </c>
      <c r="BJ528" s="559">
        <v>4.9296818916445497</v>
      </c>
      <c r="BK528" s="173" t="str">
        <f t="shared" si="33"/>
        <v>1,6</v>
      </c>
    </row>
    <row r="529" spans="58:63" ht="7.5" customHeight="1">
      <c r="BF529" s="559">
        <v>523</v>
      </c>
      <c r="BG529" s="559">
        <v>16</v>
      </c>
      <c r="BH529" s="559">
        <v>5</v>
      </c>
      <c r="BI529" s="559">
        <v>26</v>
      </c>
      <c r="BJ529" s="559">
        <v>4.9159800713930704</v>
      </c>
      <c r="BK529" s="173" t="str">
        <f t="shared" si="33"/>
        <v>27,6</v>
      </c>
    </row>
    <row r="530" spans="58:63" ht="7.5" customHeight="1">
      <c r="BF530" s="559">
        <v>524</v>
      </c>
      <c r="BG530" s="559">
        <v>16</v>
      </c>
      <c r="BH530" s="559">
        <v>6</v>
      </c>
      <c r="BI530" s="559">
        <v>0</v>
      </c>
      <c r="BJ530" s="559">
        <v>4.9296818916445497</v>
      </c>
      <c r="BK530" s="173" t="str">
        <f t="shared" si="33"/>
        <v>1,7</v>
      </c>
    </row>
    <row r="531" spans="58:63" ht="7.5" customHeight="1">
      <c r="BF531" s="559">
        <v>525</v>
      </c>
      <c r="BG531" s="559">
        <v>16</v>
      </c>
      <c r="BH531" s="559">
        <v>6</v>
      </c>
      <c r="BI531" s="559">
        <v>26</v>
      </c>
      <c r="BJ531" s="559">
        <v>4.9159800713930704</v>
      </c>
      <c r="BK531" s="173" t="str">
        <f t="shared" si="33"/>
        <v>27,7</v>
      </c>
    </row>
    <row r="532" spans="58:63" ht="7.5" customHeight="1">
      <c r="BF532" s="559">
        <v>526</v>
      </c>
      <c r="BG532" s="559">
        <v>16</v>
      </c>
      <c r="BH532" s="559">
        <v>7</v>
      </c>
      <c r="BI532" s="559">
        <v>0</v>
      </c>
      <c r="BJ532" s="559">
        <v>4.9296818916445497</v>
      </c>
      <c r="BK532" s="173" t="str">
        <f t="shared" si="33"/>
        <v>1,8</v>
      </c>
    </row>
    <row r="533" spans="58:63" ht="7.5" customHeight="1">
      <c r="BF533" s="559">
        <v>527</v>
      </c>
      <c r="BG533" s="559">
        <v>16</v>
      </c>
      <c r="BH533" s="559">
        <v>7</v>
      </c>
      <c r="BI533" s="559">
        <v>26</v>
      </c>
      <c r="BJ533" s="559">
        <v>4.9159800713930704</v>
      </c>
      <c r="BK533" s="173" t="str">
        <f t="shared" si="33"/>
        <v>27,8</v>
      </c>
    </row>
    <row r="534" spans="58:63" ht="7.5" customHeight="1">
      <c r="BF534" s="559">
        <v>528</v>
      </c>
      <c r="BG534" s="559">
        <v>16</v>
      </c>
      <c r="BH534" s="559">
        <v>8</v>
      </c>
      <c r="BI534" s="559">
        <v>0</v>
      </c>
      <c r="BJ534" s="559">
        <v>4.9296818916445497</v>
      </c>
      <c r="BK534" s="173" t="str">
        <f t="shared" si="33"/>
        <v>1,9</v>
      </c>
    </row>
    <row r="535" spans="58:63" ht="7.5" customHeight="1">
      <c r="BF535" s="559">
        <v>529</v>
      </c>
      <c r="BG535" s="559">
        <v>16</v>
      </c>
      <c r="BH535" s="559">
        <v>8</v>
      </c>
      <c r="BI535" s="559">
        <v>26</v>
      </c>
      <c r="BJ535" s="559">
        <v>4.9159800713930704</v>
      </c>
      <c r="BK535" s="173" t="str">
        <f t="shared" si="33"/>
        <v>27,9</v>
      </c>
    </row>
    <row r="536" spans="58:63" ht="7.5" customHeight="1">
      <c r="BF536" s="559">
        <v>530</v>
      </c>
      <c r="BG536" s="559">
        <v>16</v>
      </c>
      <c r="BH536" s="559">
        <v>9</v>
      </c>
      <c r="BI536" s="559">
        <v>0</v>
      </c>
      <c r="BJ536" s="559">
        <v>4.9296818916445497</v>
      </c>
      <c r="BK536" s="173" t="str">
        <f t="shared" si="33"/>
        <v>1,10</v>
      </c>
    </row>
    <row r="537" spans="58:63" ht="7.5" customHeight="1">
      <c r="BF537" s="559">
        <v>531</v>
      </c>
      <c r="BG537" s="559">
        <v>16</v>
      </c>
      <c r="BH537" s="559">
        <v>9</v>
      </c>
      <c r="BI537" s="559">
        <v>26</v>
      </c>
      <c r="BJ537" s="559">
        <v>4.9159800713930704</v>
      </c>
      <c r="BK537" s="173" t="str">
        <f t="shared" si="33"/>
        <v>27,10</v>
      </c>
    </row>
    <row r="538" spans="58:63" ht="7.5" customHeight="1">
      <c r="BF538" s="559">
        <v>532</v>
      </c>
      <c r="BG538" s="559">
        <v>16</v>
      </c>
      <c r="BH538" s="559">
        <v>10</v>
      </c>
      <c r="BI538" s="559">
        <v>0</v>
      </c>
      <c r="BJ538" s="559">
        <v>4.9296818916445497</v>
      </c>
      <c r="BK538" s="173" t="str">
        <f t="shared" si="33"/>
        <v>1,11</v>
      </c>
    </row>
    <row r="539" spans="58:63" ht="7.5" customHeight="1">
      <c r="BF539" s="559">
        <v>533</v>
      </c>
      <c r="BG539" s="559">
        <v>16</v>
      </c>
      <c r="BH539" s="559">
        <v>10</v>
      </c>
      <c r="BI539" s="559">
        <v>26</v>
      </c>
      <c r="BJ539" s="559">
        <v>4.9159800713930704</v>
      </c>
      <c r="BK539" s="173" t="str">
        <f t="shared" si="33"/>
        <v>27,11</v>
      </c>
    </row>
    <row r="540" spans="58:63" ht="7.5" customHeight="1">
      <c r="BF540" s="559">
        <v>534</v>
      </c>
      <c r="BG540" s="559">
        <v>16</v>
      </c>
      <c r="BH540" s="559">
        <v>11</v>
      </c>
      <c r="BI540" s="559">
        <v>0</v>
      </c>
      <c r="BJ540" s="559">
        <v>4.9296818916445497</v>
      </c>
      <c r="BK540" s="173" t="str">
        <f t="shared" si="33"/>
        <v>1,12</v>
      </c>
    </row>
    <row r="541" spans="58:63" ht="7.5" customHeight="1">
      <c r="BF541" s="559">
        <v>535</v>
      </c>
      <c r="BG541" s="559">
        <v>16</v>
      </c>
      <c r="BH541" s="559">
        <v>11</v>
      </c>
      <c r="BI541" s="559">
        <v>26</v>
      </c>
      <c r="BJ541" s="559">
        <v>4.9159800713930704</v>
      </c>
      <c r="BK541" s="173" t="str">
        <f t="shared" si="33"/>
        <v>27,12</v>
      </c>
    </row>
    <row r="542" spans="58:63" ht="7.5" customHeight="1">
      <c r="BF542" s="559">
        <v>536</v>
      </c>
      <c r="BG542" s="559">
        <v>16</v>
      </c>
      <c r="BH542" s="559">
        <v>12</v>
      </c>
      <c r="BI542" s="559">
        <v>0</v>
      </c>
      <c r="BJ542" s="559">
        <v>4.9296818916445497</v>
      </c>
      <c r="BK542" s="173" t="str">
        <f t="shared" si="33"/>
        <v>1,13</v>
      </c>
    </row>
    <row r="543" spans="58:63" ht="7.5" customHeight="1">
      <c r="BF543" s="559">
        <v>537</v>
      </c>
      <c r="BG543" s="559">
        <v>16</v>
      </c>
      <c r="BH543" s="559">
        <v>12</v>
      </c>
      <c r="BI543" s="559">
        <v>26</v>
      </c>
      <c r="BJ543" s="559">
        <v>4.9159800713930704</v>
      </c>
      <c r="BK543" s="173" t="str">
        <f t="shared" si="33"/>
        <v>27,13</v>
      </c>
    </row>
    <row r="544" spans="58:63" ht="7.5" customHeight="1">
      <c r="BF544" s="559">
        <v>538</v>
      </c>
      <c r="BG544" s="559">
        <v>16</v>
      </c>
      <c r="BH544" s="559">
        <v>13</v>
      </c>
      <c r="BI544" s="559">
        <v>0</v>
      </c>
      <c r="BJ544" s="559">
        <v>4.9296818916445497</v>
      </c>
      <c r="BK544" s="173" t="str">
        <f t="shared" si="33"/>
        <v>1,14</v>
      </c>
    </row>
    <row r="545" spans="58:63" ht="7.5" customHeight="1">
      <c r="BF545" s="559">
        <v>539</v>
      </c>
      <c r="BG545" s="559">
        <v>16</v>
      </c>
      <c r="BH545" s="559">
        <v>13</v>
      </c>
      <c r="BI545" s="559">
        <v>26</v>
      </c>
      <c r="BJ545" s="559">
        <v>4.9159800713930704</v>
      </c>
      <c r="BK545" s="173" t="str">
        <f t="shared" si="33"/>
        <v>27,14</v>
      </c>
    </row>
    <row r="546" spans="58:63" ht="7.5" customHeight="1">
      <c r="BF546" s="559">
        <v>540</v>
      </c>
      <c r="BG546" s="559">
        <v>16</v>
      </c>
      <c r="BH546" s="559">
        <v>14</v>
      </c>
      <c r="BI546" s="559">
        <v>0</v>
      </c>
      <c r="BJ546" s="559">
        <v>4.9296818916445497</v>
      </c>
      <c r="BK546" s="173" t="str">
        <f t="shared" si="33"/>
        <v>1,15</v>
      </c>
    </row>
    <row r="547" spans="58:63" ht="7.5" customHeight="1">
      <c r="BF547" s="559">
        <v>541</v>
      </c>
      <c r="BG547" s="559">
        <v>16</v>
      </c>
      <c r="BH547" s="559">
        <v>14</v>
      </c>
      <c r="BI547" s="559">
        <v>26</v>
      </c>
      <c r="BJ547" s="559">
        <v>4.9159800713930704</v>
      </c>
      <c r="BK547" s="173" t="str">
        <f t="shared" si="33"/>
        <v>27,15</v>
      </c>
    </row>
    <row r="548" spans="58:63" ht="7.5" customHeight="1">
      <c r="BF548" s="559">
        <v>542</v>
      </c>
      <c r="BG548" s="559">
        <v>16</v>
      </c>
      <c r="BH548" s="559">
        <v>15</v>
      </c>
      <c r="BI548" s="559">
        <v>0</v>
      </c>
      <c r="BJ548" s="559">
        <v>4.9296818916445497</v>
      </c>
      <c r="BK548" s="173" t="str">
        <f t="shared" si="33"/>
        <v>1,16</v>
      </c>
    </row>
    <row r="549" spans="58:63" ht="7.5" customHeight="1">
      <c r="BF549" s="559">
        <v>543</v>
      </c>
      <c r="BG549" s="559">
        <v>16</v>
      </c>
      <c r="BH549" s="559">
        <v>15</v>
      </c>
      <c r="BI549" s="559">
        <v>26</v>
      </c>
      <c r="BJ549" s="559">
        <v>4.9159800713930704</v>
      </c>
      <c r="BK549" s="173" t="str">
        <f t="shared" si="33"/>
        <v>27,16</v>
      </c>
    </row>
    <row r="550" spans="58:63" ht="7.5" customHeight="1">
      <c r="BF550" s="559">
        <v>544</v>
      </c>
      <c r="BG550" s="559">
        <v>17</v>
      </c>
      <c r="BH550" s="559">
        <v>0</v>
      </c>
      <c r="BI550" s="559">
        <v>0</v>
      </c>
      <c r="BJ550" s="559">
        <v>4.9291598542760502</v>
      </c>
      <c r="BK550" s="173" t="str">
        <f t="shared" si="33"/>
        <v>1,1</v>
      </c>
    </row>
    <row r="551" spans="58:63" ht="7.5" customHeight="1">
      <c r="BF551" s="559">
        <v>545</v>
      </c>
      <c r="BG551" s="559">
        <v>17</v>
      </c>
      <c r="BH551" s="559">
        <v>0</v>
      </c>
      <c r="BI551" s="559">
        <v>26</v>
      </c>
      <c r="BJ551" s="559">
        <v>4.9154579318578504</v>
      </c>
      <c r="BK551" s="173" t="str">
        <f t="shared" si="33"/>
        <v>27,1</v>
      </c>
    </row>
    <row r="552" spans="58:63" ht="7.5" customHeight="1">
      <c r="BF552" s="559">
        <v>546</v>
      </c>
      <c r="BG552" s="559">
        <v>17</v>
      </c>
      <c r="BH552" s="559">
        <v>1</v>
      </c>
      <c r="BI552" s="559">
        <v>0</v>
      </c>
      <c r="BJ552" s="559">
        <v>4.9291598542760502</v>
      </c>
      <c r="BK552" s="173" t="str">
        <f t="shared" si="33"/>
        <v>1,2</v>
      </c>
    </row>
    <row r="553" spans="58:63" ht="7.5" customHeight="1">
      <c r="BF553" s="559">
        <v>547</v>
      </c>
      <c r="BG553" s="559">
        <v>17</v>
      </c>
      <c r="BH553" s="559">
        <v>1</v>
      </c>
      <c r="BI553" s="559">
        <v>26</v>
      </c>
      <c r="BJ553" s="559">
        <v>4.9154579318578504</v>
      </c>
      <c r="BK553" s="173" t="str">
        <f t="shared" si="33"/>
        <v>27,2</v>
      </c>
    </row>
    <row r="554" spans="58:63" ht="7.5" customHeight="1">
      <c r="BF554" s="559">
        <v>548</v>
      </c>
      <c r="BG554" s="559">
        <v>17</v>
      </c>
      <c r="BH554" s="559">
        <v>2</v>
      </c>
      <c r="BI554" s="559">
        <v>0</v>
      </c>
      <c r="BJ554" s="559">
        <v>4.9291598542760502</v>
      </c>
      <c r="BK554" s="173" t="str">
        <f t="shared" si="33"/>
        <v>1,3</v>
      </c>
    </row>
    <row r="555" spans="58:63" ht="7.5" customHeight="1">
      <c r="BF555" s="559">
        <v>549</v>
      </c>
      <c r="BG555" s="559">
        <v>17</v>
      </c>
      <c r="BH555" s="559">
        <v>2</v>
      </c>
      <c r="BI555" s="559">
        <v>26</v>
      </c>
      <c r="BJ555" s="559">
        <v>4.9154579318578504</v>
      </c>
      <c r="BK555" s="173" t="str">
        <f t="shared" si="33"/>
        <v>27,3</v>
      </c>
    </row>
    <row r="556" spans="58:63" ht="7.5" customHeight="1">
      <c r="BF556" s="559">
        <v>550</v>
      </c>
      <c r="BG556" s="559">
        <v>17</v>
      </c>
      <c r="BH556" s="559">
        <v>3</v>
      </c>
      <c r="BI556" s="559">
        <v>0</v>
      </c>
      <c r="BJ556" s="559">
        <v>4.9291598542760502</v>
      </c>
      <c r="BK556" s="173" t="str">
        <f t="shared" si="33"/>
        <v>1,4</v>
      </c>
    </row>
    <row r="557" spans="58:63" ht="7.5" customHeight="1">
      <c r="BF557" s="559">
        <v>551</v>
      </c>
      <c r="BG557" s="559">
        <v>17</v>
      </c>
      <c r="BH557" s="559">
        <v>3</v>
      </c>
      <c r="BI557" s="559">
        <v>26</v>
      </c>
      <c r="BJ557" s="559">
        <v>4.9154579318578504</v>
      </c>
      <c r="BK557" s="173" t="str">
        <f t="shared" si="33"/>
        <v>27,4</v>
      </c>
    </row>
    <row r="558" spans="58:63" ht="7.5" customHeight="1">
      <c r="BF558" s="559">
        <v>552</v>
      </c>
      <c r="BG558" s="559">
        <v>17</v>
      </c>
      <c r="BH558" s="559">
        <v>4</v>
      </c>
      <c r="BI558" s="559">
        <v>0</v>
      </c>
      <c r="BJ558" s="559">
        <v>4.9291598542760502</v>
      </c>
      <c r="BK558" s="173" t="str">
        <f t="shared" si="33"/>
        <v>1,5</v>
      </c>
    </row>
    <row r="559" spans="58:63" ht="7.5" customHeight="1">
      <c r="BF559" s="559">
        <v>553</v>
      </c>
      <c r="BG559" s="559">
        <v>17</v>
      </c>
      <c r="BH559" s="559">
        <v>4</v>
      </c>
      <c r="BI559" s="559">
        <v>26</v>
      </c>
      <c r="BJ559" s="559">
        <v>4.9154579318578504</v>
      </c>
      <c r="BK559" s="173" t="str">
        <f t="shared" si="33"/>
        <v>27,5</v>
      </c>
    </row>
    <row r="560" spans="58:63" ht="7.5" customHeight="1">
      <c r="BF560" s="559">
        <v>554</v>
      </c>
      <c r="BG560" s="559">
        <v>17</v>
      </c>
      <c r="BH560" s="559">
        <v>5</v>
      </c>
      <c r="BI560" s="559">
        <v>0</v>
      </c>
      <c r="BJ560" s="559">
        <v>4.9291598542760502</v>
      </c>
      <c r="BK560" s="173" t="str">
        <f t="shared" si="33"/>
        <v>1,6</v>
      </c>
    </row>
    <row r="561" spans="58:63" ht="7.5" customHeight="1">
      <c r="BF561" s="559">
        <v>555</v>
      </c>
      <c r="BG561" s="559">
        <v>17</v>
      </c>
      <c r="BH561" s="559">
        <v>5</v>
      </c>
      <c r="BI561" s="559">
        <v>26</v>
      </c>
      <c r="BJ561" s="559">
        <v>4.9154579318578504</v>
      </c>
      <c r="BK561" s="173" t="str">
        <f t="shared" si="33"/>
        <v>27,6</v>
      </c>
    </row>
    <row r="562" spans="58:63" ht="7.5" customHeight="1">
      <c r="BF562" s="559">
        <v>556</v>
      </c>
      <c r="BG562" s="559">
        <v>17</v>
      </c>
      <c r="BH562" s="559">
        <v>6</v>
      </c>
      <c r="BI562" s="559">
        <v>0</v>
      </c>
      <c r="BJ562" s="559">
        <v>4.9291598542760502</v>
      </c>
      <c r="BK562" s="173" t="str">
        <f t="shared" si="33"/>
        <v>1,7</v>
      </c>
    </row>
    <row r="563" spans="58:63" ht="7.5" customHeight="1">
      <c r="BF563" s="559">
        <v>557</v>
      </c>
      <c r="BG563" s="559">
        <v>17</v>
      </c>
      <c r="BH563" s="559">
        <v>6</v>
      </c>
      <c r="BI563" s="559">
        <v>26</v>
      </c>
      <c r="BJ563" s="559">
        <v>4.9154579318578504</v>
      </c>
      <c r="BK563" s="173" t="str">
        <f t="shared" si="33"/>
        <v>27,7</v>
      </c>
    </row>
    <row r="564" spans="58:63" ht="7.5" customHeight="1">
      <c r="BF564" s="559">
        <v>558</v>
      </c>
      <c r="BG564" s="559">
        <v>17</v>
      </c>
      <c r="BH564" s="559">
        <v>7</v>
      </c>
      <c r="BI564" s="559">
        <v>0</v>
      </c>
      <c r="BJ564" s="559">
        <v>4.9291598542760502</v>
      </c>
      <c r="BK564" s="173" t="str">
        <f t="shared" si="33"/>
        <v>1,8</v>
      </c>
    </row>
    <row r="565" spans="58:63" ht="7.5" customHeight="1">
      <c r="BF565" s="559">
        <v>559</v>
      </c>
      <c r="BG565" s="559">
        <v>17</v>
      </c>
      <c r="BH565" s="559">
        <v>7</v>
      </c>
      <c r="BI565" s="559">
        <v>26</v>
      </c>
      <c r="BJ565" s="559">
        <v>4.9154579318578504</v>
      </c>
      <c r="BK565" s="173" t="str">
        <f t="shared" si="33"/>
        <v>27,8</v>
      </c>
    </row>
    <row r="566" spans="58:63" ht="7.5" customHeight="1">
      <c r="BF566" s="559">
        <v>560</v>
      </c>
      <c r="BG566" s="559">
        <v>17</v>
      </c>
      <c r="BH566" s="559">
        <v>8</v>
      </c>
      <c r="BI566" s="559">
        <v>0</v>
      </c>
      <c r="BJ566" s="559">
        <v>4.9291598542760502</v>
      </c>
      <c r="BK566" s="173" t="str">
        <f t="shared" si="33"/>
        <v>1,9</v>
      </c>
    </row>
    <row r="567" spans="58:63" ht="7.5" customHeight="1">
      <c r="BF567" s="559">
        <v>561</v>
      </c>
      <c r="BG567" s="559">
        <v>17</v>
      </c>
      <c r="BH567" s="559">
        <v>8</v>
      </c>
      <c r="BI567" s="559">
        <v>26</v>
      </c>
      <c r="BJ567" s="559">
        <v>4.9154579318578504</v>
      </c>
      <c r="BK567" s="173" t="str">
        <f t="shared" si="33"/>
        <v>27,9</v>
      </c>
    </row>
    <row r="568" spans="58:63" ht="7.5" customHeight="1">
      <c r="BF568" s="559">
        <v>562</v>
      </c>
      <c r="BG568" s="559">
        <v>17</v>
      </c>
      <c r="BH568" s="559">
        <v>9</v>
      </c>
      <c r="BI568" s="559">
        <v>0</v>
      </c>
      <c r="BJ568" s="559">
        <v>4.9291598542760502</v>
      </c>
      <c r="BK568" s="173" t="str">
        <f t="shared" si="33"/>
        <v>1,10</v>
      </c>
    </row>
    <row r="569" spans="58:63" ht="7.5" customHeight="1">
      <c r="BF569" s="559">
        <v>563</v>
      </c>
      <c r="BG569" s="559">
        <v>17</v>
      </c>
      <c r="BH569" s="559">
        <v>9</v>
      </c>
      <c r="BI569" s="559">
        <v>26</v>
      </c>
      <c r="BJ569" s="559">
        <v>4.9154579318578504</v>
      </c>
      <c r="BK569" s="173" t="str">
        <f t="shared" si="33"/>
        <v>27,10</v>
      </c>
    </row>
    <row r="570" spans="58:63" ht="7.5" customHeight="1">
      <c r="BF570" s="559">
        <v>564</v>
      </c>
      <c r="BG570" s="559">
        <v>17</v>
      </c>
      <c r="BH570" s="559">
        <v>10</v>
      </c>
      <c r="BI570" s="559">
        <v>0</v>
      </c>
      <c r="BJ570" s="559">
        <v>4.9291598542760502</v>
      </c>
      <c r="BK570" s="173" t="str">
        <f t="shared" si="33"/>
        <v>1,11</v>
      </c>
    </row>
    <row r="571" spans="58:63" ht="7.5" customHeight="1">
      <c r="BF571" s="559">
        <v>565</v>
      </c>
      <c r="BG571" s="559">
        <v>17</v>
      </c>
      <c r="BH571" s="559">
        <v>10</v>
      </c>
      <c r="BI571" s="559">
        <v>26</v>
      </c>
      <c r="BJ571" s="559">
        <v>4.9154579318578504</v>
      </c>
      <c r="BK571" s="173" t="str">
        <f t="shared" si="33"/>
        <v>27,11</v>
      </c>
    </row>
    <row r="572" spans="58:63" ht="7.5" customHeight="1">
      <c r="BF572" s="559">
        <v>566</v>
      </c>
      <c r="BG572" s="559">
        <v>17</v>
      </c>
      <c r="BH572" s="559">
        <v>11</v>
      </c>
      <c r="BI572" s="559">
        <v>0</v>
      </c>
      <c r="BJ572" s="559">
        <v>4.9291598542760502</v>
      </c>
      <c r="BK572" s="173" t="str">
        <f t="shared" si="33"/>
        <v>1,12</v>
      </c>
    </row>
    <row r="573" spans="58:63" ht="7.5" customHeight="1">
      <c r="BF573" s="559">
        <v>567</v>
      </c>
      <c r="BG573" s="559">
        <v>17</v>
      </c>
      <c r="BH573" s="559">
        <v>11</v>
      </c>
      <c r="BI573" s="559">
        <v>26</v>
      </c>
      <c r="BJ573" s="559">
        <v>4.9154579318578504</v>
      </c>
      <c r="BK573" s="173" t="str">
        <f t="shared" si="33"/>
        <v>27,12</v>
      </c>
    </row>
    <row r="574" spans="58:63" ht="7.5" customHeight="1">
      <c r="BF574" s="559">
        <v>568</v>
      </c>
      <c r="BG574" s="559">
        <v>17</v>
      </c>
      <c r="BH574" s="559">
        <v>12</v>
      </c>
      <c r="BI574" s="559">
        <v>0</v>
      </c>
      <c r="BJ574" s="559">
        <v>4.9291598542760502</v>
      </c>
      <c r="BK574" s="173" t="str">
        <f t="shared" si="33"/>
        <v>1,13</v>
      </c>
    </row>
    <row r="575" spans="58:63" ht="7.5" customHeight="1">
      <c r="BF575" s="559">
        <v>569</v>
      </c>
      <c r="BG575" s="559">
        <v>17</v>
      </c>
      <c r="BH575" s="559">
        <v>12</v>
      </c>
      <c r="BI575" s="559">
        <v>26</v>
      </c>
      <c r="BJ575" s="559">
        <v>4.9154579318578504</v>
      </c>
      <c r="BK575" s="173" t="str">
        <f t="shared" si="33"/>
        <v>27,13</v>
      </c>
    </row>
    <row r="576" spans="58:63" ht="7.5" customHeight="1">
      <c r="BF576" s="559">
        <v>570</v>
      </c>
      <c r="BG576" s="559">
        <v>17</v>
      </c>
      <c r="BH576" s="559">
        <v>13</v>
      </c>
      <c r="BI576" s="559">
        <v>0</v>
      </c>
      <c r="BJ576" s="559">
        <v>4.9291598542760502</v>
      </c>
      <c r="BK576" s="173" t="str">
        <f t="shared" si="33"/>
        <v>1,14</v>
      </c>
    </row>
    <row r="577" spans="58:63" ht="7.5" customHeight="1">
      <c r="BF577" s="559">
        <v>571</v>
      </c>
      <c r="BG577" s="559">
        <v>17</v>
      </c>
      <c r="BH577" s="559">
        <v>13</v>
      </c>
      <c r="BI577" s="559">
        <v>26</v>
      </c>
      <c r="BJ577" s="559">
        <v>4.9154579318578504</v>
      </c>
      <c r="BK577" s="173" t="str">
        <f t="shared" si="33"/>
        <v>27,14</v>
      </c>
    </row>
    <row r="578" spans="58:63" ht="7.5" customHeight="1">
      <c r="BF578" s="559">
        <v>572</v>
      </c>
      <c r="BG578" s="559">
        <v>17</v>
      </c>
      <c r="BH578" s="559">
        <v>14</v>
      </c>
      <c r="BI578" s="559">
        <v>0</v>
      </c>
      <c r="BJ578" s="559">
        <v>4.9291598542760502</v>
      </c>
      <c r="BK578" s="173" t="str">
        <f t="shared" si="33"/>
        <v>1,15</v>
      </c>
    </row>
    <row r="579" spans="58:63" ht="7.5" customHeight="1">
      <c r="BF579" s="559">
        <v>573</v>
      </c>
      <c r="BG579" s="559">
        <v>17</v>
      </c>
      <c r="BH579" s="559">
        <v>14</v>
      </c>
      <c r="BI579" s="559">
        <v>26</v>
      </c>
      <c r="BJ579" s="559">
        <v>4.9154579318578504</v>
      </c>
      <c r="BK579" s="173" t="str">
        <f t="shared" si="33"/>
        <v>27,15</v>
      </c>
    </row>
    <row r="580" spans="58:63" ht="7.5" customHeight="1">
      <c r="BF580" s="559">
        <v>574</v>
      </c>
      <c r="BG580" s="559">
        <v>17</v>
      </c>
      <c r="BH580" s="559">
        <v>15</v>
      </c>
      <c r="BI580" s="559">
        <v>0</v>
      </c>
      <c r="BJ580" s="559">
        <v>4.9291598542760502</v>
      </c>
      <c r="BK580" s="173" t="str">
        <f t="shared" si="33"/>
        <v>1,16</v>
      </c>
    </row>
    <row r="581" spans="58:63" ht="7.5" customHeight="1">
      <c r="BF581" s="559">
        <v>575</v>
      </c>
      <c r="BG581" s="559">
        <v>17</v>
      </c>
      <c r="BH581" s="559">
        <v>15</v>
      </c>
      <c r="BI581" s="559">
        <v>26</v>
      </c>
      <c r="BJ581" s="559">
        <v>4.9154579318578504</v>
      </c>
      <c r="BK581" s="173" t="str">
        <f t="shared" si="33"/>
        <v>27,16</v>
      </c>
    </row>
    <row r="582" spans="58:63" ht="7.5" customHeight="1">
      <c r="BF582" s="559">
        <v>576</v>
      </c>
      <c r="BG582" s="559">
        <v>18</v>
      </c>
      <c r="BH582" s="559">
        <v>0</v>
      </c>
      <c r="BI582" s="559">
        <v>0</v>
      </c>
      <c r="BJ582" s="559">
        <v>4.9291598542760502</v>
      </c>
      <c r="BK582" s="173" t="str">
        <f t="shared" si="33"/>
        <v>1,1</v>
      </c>
    </row>
    <row r="583" spans="58:63" ht="7.5" customHeight="1">
      <c r="BF583" s="559">
        <v>577</v>
      </c>
      <c r="BG583" s="559">
        <v>18</v>
      </c>
      <c r="BH583" s="559">
        <v>0</v>
      </c>
      <c r="BI583" s="559">
        <v>26</v>
      </c>
      <c r="BJ583" s="559">
        <v>4.9154579318578504</v>
      </c>
      <c r="BK583" s="173" t="str">
        <f t="shared" ref="BK583:BK646" si="34">_xlfn.CONCAT(BI583+1,",",BH583+1)</f>
        <v>27,1</v>
      </c>
    </row>
    <row r="584" spans="58:63" ht="7.5" customHeight="1">
      <c r="BF584" s="559">
        <v>578</v>
      </c>
      <c r="BG584" s="559">
        <v>18</v>
      </c>
      <c r="BH584" s="559">
        <v>1</v>
      </c>
      <c r="BI584" s="559">
        <v>0</v>
      </c>
      <c r="BJ584" s="559">
        <v>4.9291598542760502</v>
      </c>
      <c r="BK584" s="173" t="str">
        <f t="shared" si="34"/>
        <v>1,2</v>
      </c>
    </row>
    <row r="585" spans="58:63" ht="7.5" customHeight="1">
      <c r="BF585" s="559">
        <v>579</v>
      </c>
      <c r="BG585" s="559">
        <v>18</v>
      </c>
      <c r="BH585" s="559">
        <v>1</v>
      </c>
      <c r="BI585" s="559">
        <v>26</v>
      </c>
      <c r="BJ585" s="559">
        <v>4.9154579318578504</v>
      </c>
      <c r="BK585" s="173" t="str">
        <f t="shared" si="34"/>
        <v>27,2</v>
      </c>
    </row>
    <row r="586" spans="58:63" ht="7.5" customHeight="1">
      <c r="BF586" s="559">
        <v>580</v>
      </c>
      <c r="BG586" s="559">
        <v>18</v>
      </c>
      <c r="BH586" s="559">
        <v>2</v>
      </c>
      <c r="BI586" s="559">
        <v>0</v>
      </c>
      <c r="BJ586" s="559">
        <v>4.9291598542760502</v>
      </c>
      <c r="BK586" s="173" t="str">
        <f t="shared" si="34"/>
        <v>1,3</v>
      </c>
    </row>
    <row r="587" spans="58:63" ht="7.5" customHeight="1">
      <c r="BF587" s="559">
        <v>581</v>
      </c>
      <c r="BG587" s="559">
        <v>18</v>
      </c>
      <c r="BH587" s="559">
        <v>2</v>
      </c>
      <c r="BI587" s="559">
        <v>26</v>
      </c>
      <c r="BJ587" s="559">
        <v>4.9154579318578504</v>
      </c>
      <c r="BK587" s="173" t="str">
        <f t="shared" si="34"/>
        <v>27,3</v>
      </c>
    </row>
    <row r="588" spans="58:63" ht="7.5" customHeight="1">
      <c r="BF588" s="559">
        <v>582</v>
      </c>
      <c r="BG588" s="559">
        <v>18</v>
      </c>
      <c r="BH588" s="559">
        <v>3</v>
      </c>
      <c r="BI588" s="559">
        <v>0</v>
      </c>
      <c r="BJ588" s="559">
        <v>4.9291598542760502</v>
      </c>
      <c r="BK588" s="173" t="str">
        <f t="shared" si="34"/>
        <v>1,4</v>
      </c>
    </row>
    <row r="589" spans="58:63" ht="7.5" customHeight="1">
      <c r="BF589" s="559">
        <v>583</v>
      </c>
      <c r="BG589" s="559">
        <v>18</v>
      </c>
      <c r="BH589" s="559">
        <v>3</v>
      </c>
      <c r="BI589" s="559">
        <v>26</v>
      </c>
      <c r="BJ589" s="559">
        <v>4.9154579318578504</v>
      </c>
      <c r="BK589" s="173" t="str">
        <f t="shared" si="34"/>
        <v>27,4</v>
      </c>
    </row>
    <row r="590" spans="58:63" ht="7.5" customHeight="1">
      <c r="BF590" s="559">
        <v>584</v>
      </c>
      <c r="BG590" s="559">
        <v>18</v>
      </c>
      <c r="BH590" s="559">
        <v>4</v>
      </c>
      <c r="BI590" s="559">
        <v>0</v>
      </c>
      <c r="BJ590" s="559">
        <v>4.9291598542760502</v>
      </c>
      <c r="BK590" s="173" t="str">
        <f t="shared" si="34"/>
        <v>1,5</v>
      </c>
    </row>
    <row r="591" spans="58:63" ht="7.5" customHeight="1">
      <c r="BF591" s="559">
        <v>585</v>
      </c>
      <c r="BG591" s="559">
        <v>18</v>
      </c>
      <c r="BH591" s="559">
        <v>4</v>
      </c>
      <c r="BI591" s="559">
        <v>26</v>
      </c>
      <c r="BJ591" s="559">
        <v>4.9154579318578504</v>
      </c>
      <c r="BK591" s="173" t="str">
        <f t="shared" si="34"/>
        <v>27,5</v>
      </c>
    </row>
    <row r="592" spans="58:63" ht="7.5" customHeight="1">
      <c r="BF592" s="559">
        <v>586</v>
      </c>
      <c r="BG592" s="559">
        <v>18</v>
      </c>
      <c r="BH592" s="559">
        <v>5</v>
      </c>
      <c r="BI592" s="559">
        <v>0</v>
      </c>
      <c r="BJ592" s="559">
        <v>4.9291598542760502</v>
      </c>
      <c r="BK592" s="173" t="str">
        <f t="shared" si="34"/>
        <v>1,6</v>
      </c>
    </row>
    <row r="593" spans="58:63" ht="7.5" customHeight="1">
      <c r="BF593" s="559">
        <v>587</v>
      </c>
      <c r="BG593" s="559">
        <v>18</v>
      </c>
      <c r="BH593" s="559">
        <v>5</v>
      </c>
      <c r="BI593" s="559">
        <v>26</v>
      </c>
      <c r="BJ593" s="559">
        <v>4.9154579318578504</v>
      </c>
      <c r="BK593" s="173" t="str">
        <f t="shared" si="34"/>
        <v>27,6</v>
      </c>
    </row>
    <row r="594" spans="58:63" ht="7.5" customHeight="1">
      <c r="BF594" s="559">
        <v>588</v>
      </c>
      <c r="BG594" s="559">
        <v>18</v>
      </c>
      <c r="BH594" s="559">
        <v>6</v>
      </c>
      <c r="BI594" s="559">
        <v>0</v>
      </c>
      <c r="BJ594" s="559">
        <v>4.9291598542760502</v>
      </c>
      <c r="BK594" s="173" t="str">
        <f t="shared" si="34"/>
        <v>1,7</v>
      </c>
    </row>
    <row r="595" spans="58:63" ht="7.5" customHeight="1">
      <c r="BF595" s="559">
        <v>589</v>
      </c>
      <c r="BG595" s="559">
        <v>18</v>
      </c>
      <c r="BH595" s="559">
        <v>6</v>
      </c>
      <c r="BI595" s="559">
        <v>26</v>
      </c>
      <c r="BJ595" s="559">
        <v>4.9154579318578504</v>
      </c>
      <c r="BK595" s="173" t="str">
        <f t="shared" si="34"/>
        <v>27,7</v>
      </c>
    </row>
    <row r="596" spans="58:63" ht="7.5" customHeight="1">
      <c r="BF596" s="559">
        <v>590</v>
      </c>
      <c r="BG596" s="559">
        <v>18</v>
      </c>
      <c r="BH596" s="559">
        <v>7</v>
      </c>
      <c r="BI596" s="559">
        <v>0</v>
      </c>
      <c r="BJ596" s="559">
        <v>4.9291598542760502</v>
      </c>
      <c r="BK596" s="173" t="str">
        <f t="shared" si="34"/>
        <v>1,8</v>
      </c>
    </row>
    <row r="597" spans="58:63" ht="7.5" customHeight="1">
      <c r="BF597" s="559">
        <v>591</v>
      </c>
      <c r="BG597" s="559">
        <v>18</v>
      </c>
      <c r="BH597" s="559">
        <v>7</v>
      </c>
      <c r="BI597" s="559">
        <v>26</v>
      </c>
      <c r="BJ597" s="559">
        <v>4.9154579318578504</v>
      </c>
      <c r="BK597" s="173" t="str">
        <f t="shared" si="34"/>
        <v>27,8</v>
      </c>
    </row>
    <row r="598" spans="58:63" ht="7.5" customHeight="1">
      <c r="BF598" s="559">
        <v>592</v>
      </c>
      <c r="BG598" s="559">
        <v>18</v>
      </c>
      <c r="BH598" s="559">
        <v>8</v>
      </c>
      <c r="BI598" s="559">
        <v>0</v>
      </c>
      <c r="BJ598" s="559">
        <v>4.9291598542760502</v>
      </c>
      <c r="BK598" s="173" t="str">
        <f t="shared" si="34"/>
        <v>1,9</v>
      </c>
    </row>
    <row r="599" spans="58:63" ht="7.5" customHeight="1">
      <c r="BF599" s="559">
        <v>593</v>
      </c>
      <c r="BG599" s="559">
        <v>18</v>
      </c>
      <c r="BH599" s="559">
        <v>8</v>
      </c>
      <c r="BI599" s="559">
        <v>26</v>
      </c>
      <c r="BJ599" s="559">
        <v>4.9154579318578504</v>
      </c>
      <c r="BK599" s="173" t="str">
        <f t="shared" si="34"/>
        <v>27,9</v>
      </c>
    </row>
    <row r="600" spans="58:63" ht="7.5" customHeight="1">
      <c r="BF600" s="559">
        <v>594</v>
      </c>
      <c r="BG600" s="559">
        <v>18</v>
      </c>
      <c r="BH600" s="559">
        <v>9</v>
      </c>
      <c r="BI600" s="559">
        <v>0</v>
      </c>
      <c r="BJ600" s="559">
        <v>4.9291598542760502</v>
      </c>
      <c r="BK600" s="173" t="str">
        <f t="shared" si="34"/>
        <v>1,10</v>
      </c>
    </row>
    <row r="601" spans="58:63" ht="7.5" customHeight="1">
      <c r="BF601" s="559">
        <v>595</v>
      </c>
      <c r="BG601" s="559">
        <v>18</v>
      </c>
      <c r="BH601" s="559">
        <v>9</v>
      </c>
      <c r="BI601" s="559">
        <v>26</v>
      </c>
      <c r="BJ601" s="559">
        <v>4.9154579318578504</v>
      </c>
      <c r="BK601" s="173" t="str">
        <f t="shared" si="34"/>
        <v>27,10</v>
      </c>
    </row>
    <row r="602" spans="58:63" ht="7.5" customHeight="1">
      <c r="BF602" s="559">
        <v>596</v>
      </c>
      <c r="BG602" s="559">
        <v>18</v>
      </c>
      <c r="BH602" s="559">
        <v>10</v>
      </c>
      <c r="BI602" s="559">
        <v>0</v>
      </c>
      <c r="BJ602" s="559">
        <v>4.9291598542760502</v>
      </c>
      <c r="BK602" s="173" t="str">
        <f t="shared" si="34"/>
        <v>1,11</v>
      </c>
    </row>
    <row r="603" spans="58:63" ht="7.5" customHeight="1">
      <c r="BF603" s="559">
        <v>597</v>
      </c>
      <c r="BG603" s="559">
        <v>18</v>
      </c>
      <c r="BH603" s="559">
        <v>10</v>
      </c>
      <c r="BI603" s="559">
        <v>26</v>
      </c>
      <c r="BJ603" s="559">
        <v>4.9154579318578504</v>
      </c>
      <c r="BK603" s="173" t="str">
        <f t="shared" si="34"/>
        <v>27,11</v>
      </c>
    </row>
    <row r="604" spans="58:63" ht="7.5" customHeight="1">
      <c r="BF604" s="559">
        <v>598</v>
      </c>
      <c r="BG604" s="559">
        <v>18</v>
      </c>
      <c r="BH604" s="559">
        <v>11</v>
      </c>
      <c r="BI604" s="559">
        <v>0</v>
      </c>
      <c r="BJ604" s="559">
        <v>4.9291598542760502</v>
      </c>
      <c r="BK604" s="173" t="str">
        <f t="shared" si="34"/>
        <v>1,12</v>
      </c>
    </row>
    <row r="605" spans="58:63" ht="7.5" customHeight="1">
      <c r="BF605" s="559">
        <v>599</v>
      </c>
      <c r="BG605" s="559">
        <v>18</v>
      </c>
      <c r="BH605" s="559">
        <v>11</v>
      </c>
      <c r="BI605" s="559">
        <v>26</v>
      </c>
      <c r="BJ605" s="559">
        <v>4.9154579318578504</v>
      </c>
      <c r="BK605" s="173" t="str">
        <f t="shared" si="34"/>
        <v>27,12</v>
      </c>
    </row>
    <row r="606" spans="58:63" ht="7.5" customHeight="1">
      <c r="BF606" s="559">
        <v>600</v>
      </c>
      <c r="BG606" s="559">
        <v>18</v>
      </c>
      <c r="BH606" s="559">
        <v>12</v>
      </c>
      <c r="BI606" s="559">
        <v>0</v>
      </c>
      <c r="BJ606" s="559">
        <v>4.9291598542760502</v>
      </c>
      <c r="BK606" s="173" t="str">
        <f t="shared" si="34"/>
        <v>1,13</v>
      </c>
    </row>
    <row r="607" spans="58:63" ht="7.5" customHeight="1">
      <c r="BF607" s="559">
        <v>601</v>
      </c>
      <c r="BG607" s="559">
        <v>18</v>
      </c>
      <c r="BH607" s="559">
        <v>12</v>
      </c>
      <c r="BI607" s="559">
        <v>26</v>
      </c>
      <c r="BJ607" s="559">
        <v>4.9154579318578504</v>
      </c>
      <c r="BK607" s="173" t="str">
        <f t="shared" si="34"/>
        <v>27,13</v>
      </c>
    </row>
    <row r="608" spans="58:63" ht="7.5" customHeight="1">
      <c r="BF608" s="559">
        <v>602</v>
      </c>
      <c r="BG608" s="559">
        <v>18</v>
      </c>
      <c r="BH608" s="559">
        <v>13</v>
      </c>
      <c r="BI608" s="559">
        <v>0</v>
      </c>
      <c r="BJ608" s="559">
        <v>4.9291598542760502</v>
      </c>
      <c r="BK608" s="173" t="str">
        <f t="shared" si="34"/>
        <v>1,14</v>
      </c>
    </row>
    <row r="609" spans="58:63" ht="7.5" customHeight="1">
      <c r="BF609" s="559">
        <v>603</v>
      </c>
      <c r="BG609" s="559">
        <v>18</v>
      </c>
      <c r="BH609" s="559">
        <v>13</v>
      </c>
      <c r="BI609" s="559">
        <v>26</v>
      </c>
      <c r="BJ609" s="559">
        <v>4.9154579318578504</v>
      </c>
      <c r="BK609" s="173" t="str">
        <f t="shared" si="34"/>
        <v>27,14</v>
      </c>
    </row>
    <row r="610" spans="58:63" ht="7.5" customHeight="1">
      <c r="BF610" s="559">
        <v>604</v>
      </c>
      <c r="BG610" s="559">
        <v>18</v>
      </c>
      <c r="BH610" s="559">
        <v>14</v>
      </c>
      <c r="BI610" s="559">
        <v>0</v>
      </c>
      <c r="BJ610" s="559">
        <v>4.9291598542760502</v>
      </c>
      <c r="BK610" s="173" t="str">
        <f t="shared" si="34"/>
        <v>1,15</v>
      </c>
    </row>
    <row r="611" spans="58:63" ht="7.5" customHeight="1">
      <c r="BF611" s="559">
        <v>605</v>
      </c>
      <c r="BG611" s="559">
        <v>18</v>
      </c>
      <c r="BH611" s="559">
        <v>14</v>
      </c>
      <c r="BI611" s="559">
        <v>26</v>
      </c>
      <c r="BJ611" s="559">
        <v>4.9154579318578504</v>
      </c>
      <c r="BK611" s="173" t="str">
        <f t="shared" si="34"/>
        <v>27,15</v>
      </c>
    </row>
    <row r="612" spans="58:63" ht="7.5" customHeight="1">
      <c r="BF612" s="559">
        <v>606</v>
      </c>
      <c r="BG612" s="559">
        <v>18</v>
      </c>
      <c r="BH612" s="559">
        <v>15</v>
      </c>
      <c r="BI612" s="559">
        <v>0</v>
      </c>
      <c r="BJ612" s="559">
        <v>4.9291598542760502</v>
      </c>
      <c r="BK612" s="173" t="str">
        <f t="shared" si="34"/>
        <v>1,16</v>
      </c>
    </row>
    <row r="613" spans="58:63" ht="7.5" customHeight="1">
      <c r="BF613" s="559">
        <v>607</v>
      </c>
      <c r="BG613" s="559">
        <v>18</v>
      </c>
      <c r="BH613" s="559">
        <v>15</v>
      </c>
      <c r="BI613" s="559">
        <v>26</v>
      </c>
      <c r="BJ613" s="559">
        <v>4.9154579318578504</v>
      </c>
      <c r="BK613" s="173" t="str">
        <f t="shared" si="34"/>
        <v>27,16</v>
      </c>
    </row>
    <row r="614" spans="58:63" ht="7.5" customHeight="1">
      <c r="BF614" s="559">
        <v>608</v>
      </c>
      <c r="BG614" s="559">
        <v>19</v>
      </c>
      <c r="BH614" s="559">
        <v>0</v>
      </c>
      <c r="BI614" s="559">
        <v>0</v>
      </c>
      <c r="BJ614" s="559">
        <v>4.9286813188902698</v>
      </c>
      <c r="BK614" s="173" t="str">
        <f t="shared" si="34"/>
        <v>1,1</v>
      </c>
    </row>
    <row r="615" spans="58:63" ht="7.5" customHeight="1">
      <c r="BF615" s="559">
        <v>609</v>
      </c>
      <c r="BG615" s="559">
        <v>19</v>
      </c>
      <c r="BH615" s="559">
        <v>0</v>
      </c>
      <c r="BI615" s="559">
        <v>26</v>
      </c>
      <c r="BJ615" s="559">
        <v>4.9149793028183497</v>
      </c>
      <c r="BK615" s="173" t="str">
        <f t="shared" si="34"/>
        <v>27,1</v>
      </c>
    </row>
    <row r="616" spans="58:63" ht="7.5" customHeight="1">
      <c r="BF616" s="559">
        <v>610</v>
      </c>
      <c r="BG616" s="559">
        <v>19</v>
      </c>
      <c r="BH616" s="559">
        <v>1</v>
      </c>
      <c r="BI616" s="559">
        <v>0</v>
      </c>
      <c r="BJ616" s="559">
        <v>4.9286813188902698</v>
      </c>
      <c r="BK616" s="173" t="str">
        <f t="shared" si="34"/>
        <v>1,2</v>
      </c>
    </row>
    <row r="617" spans="58:63" ht="7.5" customHeight="1">
      <c r="BF617" s="559">
        <v>611</v>
      </c>
      <c r="BG617" s="559">
        <v>19</v>
      </c>
      <c r="BH617" s="559">
        <v>1</v>
      </c>
      <c r="BI617" s="559">
        <v>26</v>
      </c>
      <c r="BJ617" s="559">
        <v>4.9149793028183497</v>
      </c>
      <c r="BK617" s="173" t="str">
        <f t="shared" si="34"/>
        <v>27,2</v>
      </c>
    </row>
    <row r="618" spans="58:63" ht="7.5" customHeight="1">
      <c r="BF618" s="559">
        <v>612</v>
      </c>
      <c r="BG618" s="559">
        <v>19</v>
      </c>
      <c r="BH618" s="559">
        <v>2</v>
      </c>
      <c r="BI618" s="559">
        <v>0</v>
      </c>
      <c r="BJ618" s="559">
        <v>4.9286813188902698</v>
      </c>
      <c r="BK618" s="173" t="str">
        <f t="shared" si="34"/>
        <v>1,3</v>
      </c>
    </row>
    <row r="619" spans="58:63" ht="7.5" customHeight="1">
      <c r="BF619" s="559">
        <v>613</v>
      </c>
      <c r="BG619" s="559">
        <v>19</v>
      </c>
      <c r="BH619" s="559">
        <v>2</v>
      </c>
      <c r="BI619" s="559">
        <v>26</v>
      </c>
      <c r="BJ619" s="559">
        <v>4.9149793028183497</v>
      </c>
      <c r="BK619" s="173" t="str">
        <f t="shared" si="34"/>
        <v>27,3</v>
      </c>
    </row>
    <row r="620" spans="58:63" ht="7.5" customHeight="1">
      <c r="BF620" s="559">
        <v>614</v>
      </c>
      <c r="BG620" s="559">
        <v>19</v>
      </c>
      <c r="BH620" s="559">
        <v>3</v>
      </c>
      <c r="BI620" s="559">
        <v>0</v>
      </c>
      <c r="BJ620" s="559">
        <v>4.9286813188902698</v>
      </c>
      <c r="BK620" s="173" t="str">
        <f t="shared" si="34"/>
        <v>1,4</v>
      </c>
    </row>
    <row r="621" spans="58:63" ht="7.5" customHeight="1">
      <c r="BF621" s="559">
        <v>615</v>
      </c>
      <c r="BG621" s="559">
        <v>19</v>
      </c>
      <c r="BH621" s="559">
        <v>3</v>
      </c>
      <c r="BI621" s="559">
        <v>26</v>
      </c>
      <c r="BJ621" s="559">
        <v>4.9149793028183497</v>
      </c>
      <c r="BK621" s="173" t="str">
        <f t="shared" si="34"/>
        <v>27,4</v>
      </c>
    </row>
    <row r="622" spans="58:63" ht="7.5" customHeight="1">
      <c r="BF622" s="559">
        <v>616</v>
      </c>
      <c r="BG622" s="559">
        <v>19</v>
      </c>
      <c r="BH622" s="559">
        <v>4</v>
      </c>
      <c r="BI622" s="559">
        <v>0</v>
      </c>
      <c r="BJ622" s="559">
        <v>4.9286813188902698</v>
      </c>
      <c r="BK622" s="173" t="str">
        <f t="shared" si="34"/>
        <v>1,5</v>
      </c>
    </row>
    <row r="623" spans="58:63" ht="7.5" customHeight="1">
      <c r="BF623" s="559">
        <v>617</v>
      </c>
      <c r="BG623" s="559">
        <v>19</v>
      </c>
      <c r="BH623" s="559">
        <v>4</v>
      </c>
      <c r="BI623" s="559">
        <v>26</v>
      </c>
      <c r="BJ623" s="559">
        <v>4.9149793028183497</v>
      </c>
      <c r="BK623" s="173" t="str">
        <f t="shared" si="34"/>
        <v>27,5</v>
      </c>
    </row>
    <row r="624" spans="58:63" ht="7.5" customHeight="1">
      <c r="BF624" s="559">
        <v>618</v>
      </c>
      <c r="BG624" s="559">
        <v>19</v>
      </c>
      <c r="BH624" s="559">
        <v>5</v>
      </c>
      <c r="BI624" s="559">
        <v>0</v>
      </c>
      <c r="BJ624" s="559">
        <v>4.9286813188902698</v>
      </c>
      <c r="BK624" s="173" t="str">
        <f t="shared" si="34"/>
        <v>1,6</v>
      </c>
    </row>
    <row r="625" spans="58:63" ht="7.5" customHeight="1">
      <c r="BF625" s="559">
        <v>619</v>
      </c>
      <c r="BG625" s="559">
        <v>19</v>
      </c>
      <c r="BH625" s="559">
        <v>5</v>
      </c>
      <c r="BI625" s="559">
        <v>26</v>
      </c>
      <c r="BJ625" s="559">
        <v>4.9149793028183497</v>
      </c>
      <c r="BK625" s="173" t="str">
        <f t="shared" si="34"/>
        <v>27,6</v>
      </c>
    </row>
    <row r="626" spans="58:63" ht="7.5" customHeight="1">
      <c r="BF626" s="559">
        <v>620</v>
      </c>
      <c r="BG626" s="559">
        <v>19</v>
      </c>
      <c r="BH626" s="559">
        <v>6</v>
      </c>
      <c r="BI626" s="559">
        <v>0</v>
      </c>
      <c r="BJ626" s="559">
        <v>4.9286813188902698</v>
      </c>
      <c r="BK626" s="173" t="str">
        <f t="shared" si="34"/>
        <v>1,7</v>
      </c>
    </row>
    <row r="627" spans="58:63" ht="7.5" customHeight="1">
      <c r="BF627" s="559">
        <v>621</v>
      </c>
      <c r="BG627" s="559">
        <v>19</v>
      </c>
      <c r="BH627" s="559">
        <v>6</v>
      </c>
      <c r="BI627" s="559">
        <v>26</v>
      </c>
      <c r="BJ627" s="559">
        <v>4.9149793028183497</v>
      </c>
      <c r="BK627" s="173" t="str">
        <f t="shared" si="34"/>
        <v>27,7</v>
      </c>
    </row>
    <row r="628" spans="58:63" ht="7.5" customHeight="1">
      <c r="BF628" s="559">
        <v>622</v>
      </c>
      <c r="BG628" s="559">
        <v>19</v>
      </c>
      <c r="BH628" s="559">
        <v>7</v>
      </c>
      <c r="BI628" s="559">
        <v>0</v>
      </c>
      <c r="BJ628" s="559">
        <v>4.9286813188902698</v>
      </c>
      <c r="BK628" s="173" t="str">
        <f t="shared" si="34"/>
        <v>1,8</v>
      </c>
    </row>
    <row r="629" spans="58:63" ht="7.5" customHeight="1">
      <c r="BF629" s="559">
        <v>623</v>
      </c>
      <c r="BG629" s="559">
        <v>19</v>
      </c>
      <c r="BH629" s="559">
        <v>7</v>
      </c>
      <c r="BI629" s="559">
        <v>26</v>
      </c>
      <c r="BJ629" s="559">
        <v>4.9149793028183497</v>
      </c>
      <c r="BK629" s="173" t="str">
        <f t="shared" si="34"/>
        <v>27,8</v>
      </c>
    </row>
    <row r="630" spans="58:63" ht="7.5" customHeight="1">
      <c r="BF630" s="559">
        <v>624</v>
      </c>
      <c r="BG630" s="559">
        <v>19</v>
      </c>
      <c r="BH630" s="559">
        <v>8</v>
      </c>
      <c r="BI630" s="559">
        <v>0</v>
      </c>
      <c r="BJ630" s="559">
        <v>4.9286813188902698</v>
      </c>
      <c r="BK630" s="173" t="str">
        <f t="shared" si="34"/>
        <v>1,9</v>
      </c>
    </row>
    <row r="631" spans="58:63" ht="7.5" customHeight="1">
      <c r="BF631" s="559">
        <v>625</v>
      </c>
      <c r="BG631" s="559">
        <v>19</v>
      </c>
      <c r="BH631" s="559">
        <v>8</v>
      </c>
      <c r="BI631" s="559">
        <v>26</v>
      </c>
      <c r="BJ631" s="559">
        <v>4.9149793028183497</v>
      </c>
      <c r="BK631" s="173" t="str">
        <f t="shared" si="34"/>
        <v>27,9</v>
      </c>
    </row>
    <row r="632" spans="58:63" ht="7.5" customHeight="1">
      <c r="BF632" s="559">
        <v>626</v>
      </c>
      <c r="BG632" s="559">
        <v>19</v>
      </c>
      <c r="BH632" s="559">
        <v>9</v>
      </c>
      <c r="BI632" s="559">
        <v>0</v>
      </c>
      <c r="BJ632" s="559">
        <v>4.9286813188902698</v>
      </c>
      <c r="BK632" s="173" t="str">
        <f t="shared" si="34"/>
        <v>1,10</v>
      </c>
    </row>
    <row r="633" spans="58:63" ht="7.5" customHeight="1">
      <c r="BF633" s="559">
        <v>627</v>
      </c>
      <c r="BG633" s="559">
        <v>19</v>
      </c>
      <c r="BH633" s="559">
        <v>9</v>
      </c>
      <c r="BI633" s="559">
        <v>26</v>
      </c>
      <c r="BJ633" s="559">
        <v>4.9149793028183497</v>
      </c>
      <c r="BK633" s="173" t="str">
        <f t="shared" si="34"/>
        <v>27,10</v>
      </c>
    </row>
    <row r="634" spans="58:63" ht="7.5" customHeight="1">
      <c r="BF634" s="559">
        <v>628</v>
      </c>
      <c r="BG634" s="559">
        <v>19</v>
      </c>
      <c r="BH634" s="559">
        <v>10</v>
      </c>
      <c r="BI634" s="559">
        <v>0</v>
      </c>
      <c r="BJ634" s="559">
        <v>4.9286813188902698</v>
      </c>
      <c r="BK634" s="173" t="str">
        <f t="shared" si="34"/>
        <v>1,11</v>
      </c>
    </row>
    <row r="635" spans="58:63" ht="7.5" customHeight="1">
      <c r="BF635" s="559">
        <v>629</v>
      </c>
      <c r="BG635" s="559">
        <v>19</v>
      </c>
      <c r="BH635" s="559">
        <v>10</v>
      </c>
      <c r="BI635" s="559">
        <v>26</v>
      </c>
      <c r="BJ635" s="559">
        <v>4.9149793028183497</v>
      </c>
      <c r="BK635" s="173" t="str">
        <f t="shared" si="34"/>
        <v>27,11</v>
      </c>
    </row>
    <row r="636" spans="58:63" ht="7.5" customHeight="1">
      <c r="BF636" s="559">
        <v>630</v>
      </c>
      <c r="BG636" s="559">
        <v>19</v>
      </c>
      <c r="BH636" s="559">
        <v>11</v>
      </c>
      <c r="BI636" s="559">
        <v>0</v>
      </c>
      <c r="BJ636" s="559">
        <v>4.9286813188902698</v>
      </c>
      <c r="BK636" s="173" t="str">
        <f t="shared" si="34"/>
        <v>1,12</v>
      </c>
    </row>
    <row r="637" spans="58:63" ht="7.5" customHeight="1">
      <c r="BF637" s="559">
        <v>631</v>
      </c>
      <c r="BG637" s="559">
        <v>19</v>
      </c>
      <c r="BH637" s="559">
        <v>11</v>
      </c>
      <c r="BI637" s="559">
        <v>26</v>
      </c>
      <c r="BJ637" s="559">
        <v>4.9149793028183497</v>
      </c>
      <c r="BK637" s="173" t="str">
        <f t="shared" si="34"/>
        <v>27,12</v>
      </c>
    </row>
    <row r="638" spans="58:63" ht="7.5" customHeight="1">
      <c r="BF638" s="559">
        <v>632</v>
      </c>
      <c r="BG638" s="559">
        <v>19</v>
      </c>
      <c r="BH638" s="559">
        <v>12</v>
      </c>
      <c r="BI638" s="559">
        <v>0</v>
      </c>
      <c r="BJ638" s="559">
        <v>4.9286813188902698</v>
      </c>
      <c r="BK638" s="173" t="str">
        <f t="shared" si="34"/>
        <v>1,13</v>
      </c>
    </row>
    <row r="639" spans="58:63" ht="7.5" customHeight="1">
      <c r="BF639" s="559">
        <v>633</v>
      </c>
      <c r="BG639" s="559">
        <v>19</v>
      </c>
      <c r="BH639" s="559">
        <v>12</v>
      </c>
      <c r="BI639" s="559">
        <v>26</v>
      </c>
      <c r="BJ639" s="559">
        <v>4.9149793028183497</v>
      </c>
      <c r="BK639" s="173" t="str">
        <f t="shared" si="34"/>
        <v>27,13</v>
      </c>
    </row>
    <row r="640" spans="58:63" ht="7.5" customHeight="1">
      <c r="BF640" s="559">
        <v>634</v>
      </c>
      <c r="BG640" s="559">
        <v>19</v>
      </c>
      <c r="BH640" s="559">
        <v>13</v>
      </c>
      <c r="BI640" s="559">
        <v>0</v>
      </c>
      <c r="BJ640" s="559">
        <v>4.9286813188902698</v>
      </c>
      <c r="BK640" s="173" t="str">
        <f t="shared" si="34"/>
        <v>1,14</v>
      </c>
    </row>
    <row r="641" spans="58:63" ht="7.5" customHeight="1">
      <c r="BF641" s="559">
        <v>635</v>
      </c>
      <c r="BG641" s="559">
        <v>19</v>
      </c>
      <c r="BH641" s="559">
        <v>13</v>
      </c>
      <c r="BI641" s="559">
        <v>26</v>
      </c>
      <c r="BJ641" s="559">
        <v>4.9149793028183497</v>
      </c>
      <c r="BK641" s="173" t="str">
        <f t="shared" si="34"/>
        <v>27,14</v>
      </c>
    </row>
    <row r="642" spans="58:63" ht="7.5" customHeight="1">
      <c r="BF642" s="559">
        <v>636</v>
      </c>
      <c r="BG642" s="559">
        <v>19</v>
      </c>
      <c r="BH642" s="559">
        <v>14</v>
      </c>
      <c r="BI642" s="559">
        <v>0</v>
      </c>
      <c r="BJ642" s="559">
        <v>4.9286813188902698</v>
      </c>
      <c r="BK642" s="173" t="str">
        <f t="shared" si="34"/>
        <v>1,15</v>
      </c>
    </row>
    <row r="643" spans="58:63" ht="7.5" customHeight="1">
      <c r="BF643" s="559">
        <v>637</v>
      </c>
      <c r="BG643" s="559">
        <v>19</v>
      </c>
      <c r="BH643" s="559">
        <v>14</v>
      </c>
      <c r="BI643" s="559">
        <v>26</v>
      </c>
      <c r="BJ643" s="559">
        <v>4.9149793028183497</v>
      </c>
      <c r="BK643" s="173" t="str">
        <f t="shared" si="34"/>
        <v>27,15</v>
      </c>
    </row>
    <row r="644" spans="58:63" ht="7.5" customHeight="1">
      <c r="BF644" s="559">
        <v>638</v>
      </c>
      <c r="BG644" s="559">
        <v>19</v>
      </c>
      <c r="BH644" s="559">
        <v>15</v>
      </c>
      <c r="BI644" s="559">
        <v>0</v>
      </c>
      <c r="BJ644" s="559">
        <v>4.9286813188902698</v>
      </c>
      <c r="BK644" s="173" t="str">
        <f t="shared" si="34"/>
        <v>1,16</v>
      </c>
    </row>
    <row r="645" spans="58:63" ht="7.5" customHeight="1">
      <c r="BF645" s="559">
        <v>639</v>
      </c>
      <c r="BG645" s="559">
        <v>19</v>
      </c>
      <c r="BH645" s="559">
        <v>15</v>
      </c>
      <c r="BI645" s="559">
        <v>26</v>
      </c>
      <c r="BJ645" s="559">
        <v>4.9149793028183497</v>
      </c>
      <c r="BK645" s="173" t="str">
        <f t="shared" si="34"/>
        <v>27,16</v>
      </c>
    </row>
    <row r="646" spans="58:63" ht="7.5" customHeight="1">
      <c r="BF646" s="559">
        <v>640</v>
      </c>
      <c r="BG646" s="559">
        <v>20</v>
      </c>
      <c r="BH646" s="559">
        <v>0</v>
      </c>
      <c r="BI646" s="559">
        <v>0</v>
      </c>
      <c r="BJ646" s="559">
        <v>4.9286813188902698</v>
      </c>
      <c r="BK646" s="173" t="str">
        <f t="shared" si="34"/>
        <v>1,1</v>
      </c>
    </row>
    <row r="647" spans="58:63" ht="7.5" customHeight="1">
      <c r="BF647" s="559">
        <v>641</v>
      </c>
      <c r="BG647" s="559">
        <v>20</v>
      </c>
      <c r="BH647" s="559">
        <v>0</v>
      </c>
      <c r="BI647" s="559">
        <v>26</v>
      </c>
      <c r="BJ647" s="559">
        <v>4.9149793028183497</v>
      </c>
      <c r="BK647" s="173" t="str">
        <f t="shared" ref="BK647:BK710" si="35">_xlfn.CONCAT(BI647+1,",",BH647+1)</f>
        <v>27,1</v>
      </c>
    </row>
    <row r="648" spans="58:63" ht="7.5" customHeight="1">
      <c r="BF648" s="559">
        <v>642</v>
      </c>
      <c r="BG648" s="559">
        <v>20</v>
      </c>
      <c r="BH648" s="559">
        <v>1</v>
      </c>
      <c r="BI648" s="559">
        <v>0</v>
      </c>
      <c r="BJ648" s="559">
        <v>4.9286813188902698</v>
      </c>
      <c r="BK648" s="173" t="str">
        <f t="shared" si="35"/>
        <v>1,2</v>
      </c>
    </row>
    <row r="649" spans="58:63" ht="7.5" customHeight="1">
      <c r="BF649" s="559">
        <v>643</v>
      </c>
      <c r="BG649" s="559">
        <v>20</v>
      </c>
      <c r="BH649" s="559">
        <v>1</v>
      </c>
      <c r="BI649" s="559">
        <v>26</v>
      </c>
      <c r="BJ649" s="559">
        <v>4.9149793028183497</v>
      </c>
      <c r="BK649" s="173" t="str">
        <f t="shared" si="35"/>
        <v>27,2</v>
      </c>
    </row>
    <row r="650" spans="58:63" ht="7.5" customHeight="1">
      <c r="BF650" s="559">
        <v>644</v>
      </c>
      <c r="BG650" s="559">
        <v>20</v>
      </c>
      <c r="BH650" s="559">
        <v>2</v>
      </c>
      <c r="BI650" s="559">
        <v>0</v>
      </c>
      <c r="BJ650" s="559">
        <v>4.9286813188902698</v>
      </c>
      <c r="BK650" s="173" t="str">
        <f t="shared" si="35"/>
        <v>1,3</v>
      </c>
    </row>
    <row r="651" spans="58:63" ht="7.5" customHeight="1">
      <c r="BF651" s="559">
        <v>645</v>
      </c>
      <c r="BG651" s="559">
        <v>20</v>
      </c>
      <c r="BH651" s="559">
        <v>2</v>
      </c>
      <c r="BI651" s="559">
        <v>26</v>
      </c>
      <c r="BJ651" s="559">
        <v>4.9149793028183497</v>
      </c>
      <c r="BK651" s="173" t="str">
        <f t="shared" si="35"/>
        <v>27,3</v>
      </c>
    </row>
    <row r="652" spans="58:63" ht="7.5" customHeight="1">
      <c r="BF652" s="559">
        <v>646</v>
      </c>
      <c r="BG652" s="559">
        <v>20</v>
      </c>
      <c r="BH652" s="559">
        <v>3</v>
      </c>
      <c r="BI652" s="559">
        <v>0</v>
      </c>
      <c r="BJ652" s="559">
        <v>4.9286813188902698</v>
      </c>
      <c r="BK652" s="173" t="str">
        <f t="shared" si="35"/>
        <v>1,4</v>
      </c>
    </row>
    <row r="653" spans="58:63" ht="7.5" customHeight="1">
      <c r="BF653" s="559">
        <v>647</v>
      </c>
      <c r="BG653" s="559">
        <v>20</v>
      </c>
      <c r="BH653" s="559">
        <v>3</v>
      </c>
      <c r="BI653" s="559">
        <v>26</v>
      </c>
      <c r="BJ653" s="559">
        <v>4.9149793028183497</v>
      </c>
      <c r="BK653" s="173" t="str">
        <f t="shared" si="35"/>
        <v>27,4</v>
      </c>
    </row>
    <row r="654" spans="58:63" ht="7.5" customHeight="1">
      <c r="BF654" s="559">
        <v>648</v>
      </c>
      <c r="BG654" s="559">
        <v>20</v>
      </c>
      <c r="BH654" s="559">
        <v>4</v>
      </c>
      <c r="BI654" s="559">
        <v>0</v>
      </c>
      <c r="BJ654" s="559">
        <v>4.9286813188902698</v>
      </c>
      <c r="BK654" s="173" t="str">
        <f t="shared" si="35"/>
        <v>1,5</v>
      </c>
    </row>
    <row r="655" spans="58:63" ht="7.5" customHeight="1">
      <c r="BF655" s="559">
        <v>649</v>
      </c>
      <c r="BG655" s="559">
        <v>20</v>
      </c>
      <c r="BH655" s="559">
        <v>4</v>
      </c>
      <c r="BI655" s="559">
        <v>26</v>
      </c>
      <c r="BJ655" s="559">
        <v>4.9149793028183497</v>
      </c>
      <c r="BK655" s="173" t="str">
        <f t="shared" si="35"/>
        <v>27,5</v>
      </c>
    </row>
    <row r="656" spans="58:63" ht="7.5" customHeight="1">
      <c r="BF656" s="559">
        <v>650</v>
      </c>
      <c r="BG656" s="559">
        <v>20</v>
      </c>
      <c r="BH656" s="559">
        <v>5</v>
      </c>
      <c r="BI656" s="559">
        <v>0</v>
      </c>
      <c r="BJ656" s="559">
        <v>4.9286813188902698</v>
      </c>
      <c r="BK656" s="173" t="str">
        <f t="shared" si="35"/>
        <v>1,6</v>
      </c>
    </row>
    <row r="657" spans="58:63" ht="7.5" customHeight="1">
      <c r="BF657" s="559">
        <v>651</v>
      </c>
      <c r="BG657" s="559">
        <v>20</v>
      </c>
      <c r="BH657" s="559">
        <v>5</v>
      </c>
      <c r="BI657" s="559">
        <v>26</v>
      </c>
      <c r="BJ657" s="559">
        <v>4.9149793028183497</v>
      </c>
      <c r="BK657" s="173" t="str">
        <f t="shared" si="35"/>
        <v>27,6</v>
      </c>
    </row>
    <row r="658" spans="58:63" ht="7.5" customHeight="1">
      <c r="BF658" s="559">
        <v>652</v>
      </c>
      <c r="BG658" s="559">
        <v>20</v>
      </c>
      <c r="BH658" s="559">
        <v>6</v>
      </c>
      <c r="BI658" s="559">
        <v>0</v>
      </c>
      <c r="BJ658" s="559">
        <v>4.9286813188902698</v>
      </c>
      <c r="BK658" s="173" t="str">
        <f t="shared" si="35"/>
        <v>1,7</v>
      </c>
    </row>
    <row r="659" spans="58:63" ht="7.5" customHeight="1">
      <c r="BF659" s="559">
        <v>653</v>
      </c>
      <c r="BG659" s="559">
        <v>20</v>
      </c>
      <c r="BH659" s="559">
        <v>6</v>
      </c>
      <c r="BI659" s="559">
        <v>26</v>
      </c>
      <c r="BJ659" s="559">
        <v>4.9149793028183497</v>
      </c>
      <c r="BK659" s="173" t="str">
        <f t="shared" si="35"/>
        <v>27,7</v>
      </c>
    </row>
    <row r="660" spans="58:63" ht="7.5" customHeight="1">
      <c r="BF660" s="559">
        <v>654</v>
      </c>
      <c r="BG660" s="559">
        <v>20</v>
      </c>
      <c r="BH660" s="559">
        <v>7</v>
      </c>
      <c r="BI660" s="559">
        <v>0</v>
      </c>
      <c r="BJ660" s="559">
        <v>4.9286813188902698</v>
      </c>
      <c r="BK660" s="173" t="str">
        <f t="shared" si="35"/>
        <v>1,8</v>
      </c>
    </row>
    <row r="661" spans="58:63" ht="7.5" customHeight="1">
      <c r="BF661" s="559">
        <v>655</v>
      </c>
      <c r="BG661" s="559">
        <v>20</v>
      </c>
      <c r="BH661" s="559">
        <v>7</v>
      </c>
      <c r="BI661" s="559">
        <v>26</v>
      </c>
      <c r="BJ661" s="559">
        <v>4.9149793028183497</v>
      </c>
      <c r="BK661" s="173" t="str">
        <f t="shared" si="35"/>
        <v>27,8</v>
      </c>
    </row>
    <row r="662" spans="58:63" ht="7.5" customHeight="1">
      <c r="BF662" s="559">
        <v>656</v>
      </c>
      <c r="BG662" s="559">
        <v>20</v>
      </c>
      <c r="BH662" s="559">
        <v>8</v>
      </c>
      <c r="BI662" s="559">
        <v>0</v>
      </c>
      <c r="BJ662" s="559">
        <v>4.9286813188902698</v>
      </c>
      <c r="BK662" s="173" t="str">
        <f t="shared" si="35"/>
        <v>1,9</v>
      </c>
    </row>
    <row r="663" spans="58:63" ht="7.5" customHeight="1">
      <c r="BF663" s="559">
        <v>657</v>
      </c>
      <c r="BG663" s="559">
        <v>20</v>
      </c>
      <c r="BH663" s="559">
        <v>8</v>
      </c>
      <c r="BI663" s="559">
        <v>26</v>
      </c>
      <c r="BJ663" s="559">
        <v>4.9149793028183497</v>
      </c>
      <c r="BK663" s="173" t="str">
        <f t="shared" si="35"/>
        <v>27,9</v>
      </c>
    </row>
    <row r="664" spans="58:63" ht="7.5" customHeight="1">
      <c r="BF664" s="559">
        <v>658</v>
      </c>
      <c r="BG664" s="559">
        <v>20</v>
      </c>
      <c r="BH664" s="559">
        <v>9</v>
      </c>
      <c r="BI664" s="559">
        <v>0</v>
      </c>
      <c r="BJ664" s="559">
        <v>4.9286813188902698</v>
      </c>
      <c r="BK664" s="173" t="str">
        <f t="shared" si="35"/>
        <v>1,10</v>
      </c>
    </row>
    <row r="665" spans="58:63" ht="7.5" customHeight="1">
      <c r="BF665" s="559">
        <v>659</v>
      </c>
      <c r="BG665" s="559">
        <v>20</v>
      </c>
      <c r="BH665" s="559">
        <v>9</v>
      </c>
      <c r="BI665" s="559">
        <v>26</v>
      </c>
      <c r="BJ665" s="559">
        <v>4.9149793028183497</v>
      </c>
      <c r="BK665" s="173" t="str">
        <f t="shared" si="35"/>
        <v>27,10</v>
      </c>
    </row>
    <row r="666" spans="58:63" ht="7.5" customHeight="1">
      <c r="BF666" s="559">
        <v>660</v>
      </c>
      <c r="BG666" s="559">
        <v>20</v>
      </c>
      <c r="BH666" s="559">
        <v>10</v>
      </c>
      <c r="BI666" s="559">
        <v>0</v>
      </c>
      <c r="BJ666" s="559">
        <v>4.9286813188902698</v>
      </c>
      <c r="BK666" s="173" t="str">
        <f t="shared" si="35"/>
        <v>1,11</v>
      </c>
    </row>
    <row r="667" spans="58:63" ht="7.5" customHeight="1">
      <c r="BF667" s="559">
        <v>661</v>
      </c>
      <c r="BG667" s="559">
        <v>20</v>
      </c>
      <c r="BH667" s="559">
        <v>10</v>
      </c>
      <c r="BI667" s="559">
        <v>26</v>
      </c>
      <c r="BJ667" s="559">
        <v>4.9149793028183497</v>
      </c>
      <c r="BK667" s="173" t="str">
        <f t="shared" si="35"/>
        <v>27,11</v>
      </c>
    </row>
    <row r="668" spans="58:63" ht="7.5" customHeight="1">
      <c r="BF668" s="559">
        <v>662</v>
      </c>
      <c r="BG668" s="559">
        <v>20</v>
      </c>
      <c r="BH668" s="559">
        <v>11</v>
      </c>
      <c r="BI668" s="559">
        <v>0</v>
      </c>
      <c r="BJ668" s="559">
        <v>4.9286813188902698</v>
      </c>
      <c r="BK668" s="173" t="str">
        <f t="shared" si="35"/>
        <v>1,12</v>
      </c>
    </row>
    <row r="669" spans="58:63" ht="7.5" customHeight="1">
      <c r="BF669" s="559">
        <v>663</v>
      </c>
      <c r="BG669" s="559">
        <v>20</v>
      </c>
      <c r="BH669" s="559">
        <v>11</v>
      </c>
      <c r="BI669" s="559">
        <v>26</v>
      </c>
      <c r="BJ669" s="559">
        <v>4.9149793028183497</v>
      </c>
      <c r="BK669" s="173" t="str">
        <f t="shared" si="35"/>
        <v>27,12</v>
      </c>
    </row>
    <row r="670" spans="58:63" ht="7.5" customHeight="1">
      <c r="BF670" s="559">
        <v>664</v>
      </c>
      <c r="BG670" s="559">
        <v>20</v>
      </c>
      <c r="BH670" s="559">
        <v>12</v>
      </c>
      <c r="BI670" s="559">
        <v>0</v>
      </c>
      <c r="BJ670" s="559">
        <v>4.9286813188902698</v>
      </c>
      <c r="BK670" s="173" t="str">
        <f t="shared" si="35"/>
        <v>1,13</v>
      </c>
    </row>
    <row r="671" spans="58:63" ht="7.5" customHeight="1">
      <c r="BF671" s="559">
        <v>665</v>
      </c>
      <c r="BG671" s="559">
        <v>20</v>
      </c>
      <c r="BH671" s="559">
        <v>12</v>
      </c>
      <c r="BI671" s="559">
        <v>26</v>
      </c>
      <c r="BJ671" s="559">
        <v>4.9149793028183497</v>
      </c>
      <c r="BK671" s="173" t="str">
        <f t="shared" si="35"/>
        <v>27,13</v>
      </c>
    </row>
    <row r="672" spans="58:63" ht="7.5" customHeight="1">
      <c r="BF672" s="559">
        <v>666</v>
      </c>
      <c r="BG672" s="559">
        <v>20</v>
      </c>
      <c r="BH672" s="559">
        <v>13</v>
      </c>
      <c r="BI672" s="559">
        <v>0</v>
      </c>
      <c r="BJ672" s="559">
        <v>4.9286813188902698</v>
      </c>
      <c r="BK672" s="173" t="str">
        <f t="shared" si="35"/>
        <v>1,14</v>
      </c>
    </row>
    <row r="673" spans="58:63" ht="7.5" customHeight="1">
      <c r="BF673" s="559">
        <v>667</v>
      </c>
      <c r="BG673" s="559">
        <v>20</v>
      </c>
      <c r="BH673" s="559">
        <v>13</v>
      </c>
      <c r="BI673" s="559">
        <v>26</v>
      </c>
      <c r="BJ673" s="559">
        <v>4.9149793028183497</v>
      </c>
      <c r="BK673" s="173" t="str">
        <f t="shared" si="35"/>
        <v>27,14</v>
      </c>
    </row>
    <row r="674" spans="58:63" ht="7.5" customHeight="1">
      <c r="BF674" s="559">
        <v>668</v>
      </c>
      <c r="BG674" s="559">
        <v>20</v>
      </c>
      <c r="BH674" s="559">
        <v>14</v>
      </c>
      <c r="BI674" s="559">
        <v>0</v>
      </c>
      <c r="BJ674" s="559">
        <v>4.9286813188902698</v>
      </c>
      <c r="BK674" s="173" t="str">
        <f t="shared" si="35"/>
        <v>1,15</v>
      </c>
    </row>
    <row r="675" spans="58:63" ht="7.5" customHeight="1">
      <c r="BF675" s="559">
        <v>669</v>
      </c>
      <c r="BG675" s="559">
        <v>20</v>
      </c>
      <c r="BH675" s="559">
        <v>14</v>
      </c>
      <c r="BI675" s="559">
        <v>26</v>
      </c>
      <c r="BJ675" s="559">
        <v>4.9149793028183497</v>
      </c>
      <c r="BK675" s="173" t="str">
        <f t="shared" si="35"/>
        <v>27,15</v>
      </c>
    </row>
    <row r="676" spans="58:63" ht="7.5" customHeight="1">
      <c r="BF676" s="559">
        <v>670</v>
      </c>
      <c r="BG676" s="559">
        <v>20</v>
      </c>
      <c r="BH676" s="559">
        <v>15</v>
      </c>
      <c r="BI676" s="559">
        <v>0</v>
      </c>
      <c r="BJ676" s="559">
        <v>4.9286813188902698</v>
      </c>
      <c r="BK676" s="173" t="str">
        <f t="shared" si="35"/>
        <v>1,16</v>
      </c>
    </row>
    <row r="677" spans="58:63" ht="7.5" customHeight="1">
      <c r="BF677" s="559">
        <v>671</v>
      </c>
      <c r="BG677" s="559">
        <v>20</v>
      </c>
      <c r="BH677" s="559">
        <v>15</v>
      </c>
      <c r="BI677" s="559">
        <v>26</v>
      </c>
      <c r="BJ677" s="559">
        <v>4.9149793028183497</v>
      </c>
      <c r="BK677" s="173" t="str">
        <f t="shared" si="35"/>
        <v>27,16</v>
      </c>
    </row>
    <row r="678" spans="58:63" ht="7.5" customHeight="1">
      <c r="BF678" s="559">
        <v>672</v>
      </c>
      <c r="BG678" s="559">
        <v>21</v>
      </c>
      <c r="BH678" s="559">
        <v>0</v>
      </c>
      <c r="BI678" s="559">
        <v>0</v>
      </c>
      <c r="BJ678" s="559">
        <v>4.9282462857795597</v>
      </c>
      <c r="BK678" s="173" t="str">
        <f t="shared" si="35"/>
        <v>1,1</v>
      </c>
    </row>
    <row r="679" spans="58:63" ht="7.5" customHeight="1">
      <c r="BF679" s="559">
        <v>673</v>
      </c>
      <c r="BG679" s="559">
        <v>21</v>
      </c>
      <c r="BH679" s="559">
        <v>0</v>
      </c>
      <c r="BI679" s="559">
        <v>26</v>
      </c>
      <c r="BJ679" s="559">
        <v>4.9145441845659299</v>
      </c>
      <c r="BK679" s="173" t="str">
        <f t="shared" si="35"/>
        <v>27,1</v>
      </c>
    </row>
    <row r="680" spans="58:63" ht="7.5" customHeight="1">
      <c r="BF680" s="559">
        <v>674</v>
      </c>
      <c r="BG680" s="559">
        <v>21</v>
      </c>
      <c r="BH680" s="559">
        <v>1</v>
      </c>
      <c r="BI680" s="559">
        <v>0</v>
      </c>
      <c r="BJ680" s="559">
        <v>4.9282462857795597</v>
      </c>
      <c r="BK680" s="173" t="str">
        <f t="shared" si="35"/>
        <v>1,2</v>
      </c>
    </row>
    <row r="681" spans="58:63" ht="7.5" customHeight="1">
      <c r="BF681" s="559">
        <v>675</v>
      </c>
      <c r="BG681" s="559">
        <v>21</v>
      </c>
      <c r="BH681" s="559">
        <v>1</v>
      </c>
      <c r="BI681" s="559">
        <v>26</v>
      </c>
      <c r="BJ681" s="559">
        <v>4.9145441845659299</v>
      </c>
      <c r="BK681" s="173" t="str">
        <f t="shared" si="35"/>
        <v>27,2</v>
      </c>
    </row>
    <row r="682" spans="58:63" ht="7.5" customHeight="1">
      <c r="BF682" s="559">
        <v>676</v>
      </c>
      <c r="BG682" s="559">
        <v>21</v>
      </c>
      <c r="BH682" s="559">
        <v>2</v>
      </c>
      <c r="BI682" s="559">
        <v>0</v>
      </c>
      <c r="BJ682" s="559">
        <v>4.9282462857795597</v>
      </c>
      <c r="BK682" s="173" t="str">
        <f t="shared" si="35"/>
        <v>1,3</v>
      </c>
    </row>
    <row r="683" spans="58:63" ht="7.5" customHeight="1">
      <c r="BF683" s="559">
        <v>677</v>
      </c>
      <c r="BG683" s="559">
        <v>21</v>
      </c>
      <c r="BH683" s="559">
        <v>2</v>
      </c>
      <c r="BI683" s="559">
        <v>26</v>
      </c>
      <c r="BJ683" s="559">
        <v>4.9145441845659299</v>
      </c>
      <c r="BK683" s="173" t="str">
        <f t="shared" si="35"/>
        <v>27,3</v>
      </c>
    </row>
    <row r="684" spans="58:63" ht="7.5" customHeight="1">
      <c r="BF684" s="559">
        <v>678</v>
      </c>
      <c r="BG684" s="559">
        <v>21</v>
      </c>
      <c r="BH684" s="559">
        <v>3</v>
      </c>
      <c r="BI684" s="559">
        <v>0</v>
      </c>
      <c r="BJ684" s="559">
        <v>4.9282462857795597</v>
      </c>
      <c r="BK684" s="173" t="str">
        <f t="shared" si="35"/>
        <v>1,4</v>
      </c>
    </row>
    <row r="685" spans="58:63" ht="7.5" customHeight="1">
      <c r="BF685" s="559">
        <v>679</v>
      </c>
      <c r="BG685" s="559">
        <v>21</v>
      </c>
      <c r="BH685" s="559">
        <v>3</v>
      </c>
      <c r="BI685" s="559">
        <v>26</v>
      </c>
      <c r="BJ685" s="559">
        <v>4.9145441845659299</v>
      </c>
      <c r="BK685" s="173" t="str">
        <f t="shared" si="35"/>
        <v>27,4</v>
      </c>
    </row>
    <row r="686" spans="58:63" ht="7.5" customHeight="1">
      <c r="BF686" s="559">
        <v>680</v>
      </c>
      <c r="BG686" s="559">
        <v>21</v>
      </c>
      <c r="BH686" s="559">
        <v>4</v>
      </c>
      <c r="BI686" s="559">
        <v>0</v>
      </c>
      <c r="BJ686" s="559">
        <v>4.9282462857795597</v>
      </c>
      <c r="BK686" s="173" t="str">
        <f t="shared" si="35"/>
        <v>1,5</v>
      </c>
    </row>
    <row r="687" spans="58:63" ht="7.5" customHeight="1">
      <c r="BF687" s="559">
        <v>681</v>
      </c>
      <c r="BG687" s="559">
        <v>21</v>
      </c>
      <c r="BH687" s="559">
        <v>4</v>
      </c>
      <c r="BI687" s="559">
        <v>26</v>
      </c>
      <c r="BJ687" s="559">
        <v>4.9145441845659299</v>
      </c>
      <c r="BK687" s="173" t="str">
        <f t="shared" si="35"/>
        <v>27,5</v>
      </c>
    </row>
    <row r="688" spans="58:63" ht="7.5" customHeight="1">
      <c r="BF688" s="559">
        <v>682</v>
      </c>
      <c r="BG688" s="559">
        <v>21</v>
      </c>
      <c r="BH688" s="559">
        <v>5</v>
      </c>
      <c r="BI688" s="559">
        <v>0</v>
      </c>
      <c r="BJ688" s="559">
        <v>4.9282462857795597</v>
      </c>
      <c r="BK688" s="173" t="str">
        <f t="shared" si="35"/>
        <v>1,6</v>
      </c>
    </row>
    <row r="689" spans="58:63" ht="7.5" customHeight="1">
      <c r="BF689" s="559">
        <v>683</v>
      </c>
      <c r="BG689" s="559">
        <v>21</v>
      </c>
      <c r="BH689" s="559">
        <v>5</v>
      </c>
      <c r="BI689" s="559">
        <v>26</v>
      </c>
      <c r="BJ689" s="559">
        <v>4.9145441845659299</v>
      </c>
      <c r="BK689" s="173" t="str">
        <f t="shared" si="35"/>
        <v>27,6</v>
      </c>
    </row>
    <row r="690" spans="58:63" ht="7.5" customHeight="1">
      <c r="BF690" s="559">
        <v>684</v>
      </c>
      <c r="BG690" s="559">
        <v>21</v>
      </c>
      <c r="BH690" s="559">
        <v>6</v>
      </c>
      <c r="BI690" s="559">
        <v>0</v>
      </c>
      <c r="BJ690" s="559">
        <v>4.9282462857795597</v>
      </c>
      <c r="BK690" s="173" t="str">
        <f t="shared" si="35"/>
        <v>1,7</v>
      </c>
    </row>
    <row r="691" spans="58:63" ht="7.5" customHeight="1">
      <c r="BF691" s="559">
        <v>685</v>
      </c>
      <c r="BG691" s="559">
        <v>21</v>
      </c>
      <c r="BH691" s="559">
        <v>6</v>
      </c>
      <c r="BI691" s="559">
        <v>26</v>
      </c>
      <c r="BJ691" s="559">
        <v>4.9145441845659299</v>
      </c>
      <c r="BK691" s="173" t="str">
        <f t="shared" si="35"/>
        <v>27,7</v>
      </c>
    </row>
    <row r="692" spans="58:63" ht="7.5" customHeight="1">
      <c r="BF692" s="559">
        <v>686</v>
      </c>
      <c r="BG692" s="559">
        <v>21</v>
      </c>
      <c r="BH692" s="559">
        <v>7</v>
      </c>
      <c r="BI692" s="559">
        <v>0</v>
      </c>
      <c r="BJ692" s="559">
        <v>4.9282462857795597</v>
      </c>
      <c r="BK692" s="173" t="str">
        <f t="shared" si="35"/>
        <v>1,8</v>
      </c>
    </row>
    <row r="693" spans="58:63" ht="7.5" customHeight="1">
      <c r="BF693" s="559">
        <v>687</v>
      </c>
      <c r="BG693" s="559">
        <v>21</v>
      </c>
      <c r="BH693" s="559">
        <v>7</v>
      </c>
      <c r="BI693" s="559">
        <v>26</v>
      </c>
      <c r="BJ693" s="559">
        <v>4.9145441845659299</v>
      </c>
      <c r="BK693" s="173" t="str">
        <f t="shared" si="35"/>
        <v>27,8</v>
      </c>
    </row>
    <row r="694" spans="58:63" ht="7.5" customHeight="1">
      <c r="BF694" s="559">
        <v>688</v>
      </c>
      <c r="BG694" s="559">
        <v>21</v>
      </c>
      <c r="BH694" s="559">
        <v>8</v>
      </c>
      <c r="BI694" s="559">
        <v>0</v>
      </c>
      <c r="BJ694" s="559">
        <v>4.9282462857795597</v>
      </c>
      <c r="BK694" s="173" t="str">
        <f t="shared" si="35"/>
        <v>1,9</v>
      </c>
    </row>
    <row r="695" spans="58:63" ht="7.5" customHeight="1">
      <c r="BF695" s="559">
        <v>689</v>
      </c>
      <c r="BG695" s="559">
        <v>21</v>
      </c>
      <c r="BH695" s="559">
        <v>8</v>
      </c>
      <c r="BI695" s="559">
        <v>26</v>
      </c>
      <c r="BJ695" s="559">
        <v>4.9145441845659299</v>
      </c>
      <c r="BK695" s="173" t="str">
        <f t="shared" si="35"/>
        <v>27,9</v>
      </c>
    </row>
    <row r="696" spans="58:63" ht="7.5" customHeight="1">
      <c r="BF696" s="559">
        <v>690</v>
      </c>
      <c r="BG696" s="559">
        <v>21</v>
      </c>
      <c r="BH696" s="559">
        <v>9</v>
      </c>
      <c r="BI696" s="559">
        <v>0</v>
      </c>
      <c r="BJ696" s="559">
        <v>4.9282462857795597</v>
      </c>
      <c r="BK696" s="173" t="str">
        <f t="shared" si="35"/>
        <v>1,10</v>
      </c>
    </row>
    <row r="697" spans="58:63" ht="7.5" customHeight="1">
      <c r="BF697" s="559">
        <v>691</v>
      </c>
      <c r="BG697" s="559">
        <v>21</v>
      </c>
      <c r="BH697" s="559">
        <v>9</v>
      </c>
      <c r="BI697" s="559">
        <v>26</v>
      </c>
      <c r="BJ697" s="559">
        <v>4.9145441845659299</v>
      </c>
      <c r="BK697" s="173" t="str">
        <f t="shared" si="35"/>
        <v>27,10</v>
      </c>
    </row>
    <row r="698" spans="58:63" ht="7.5" customHeight="1">
      <c r="BF698" s="559">
        <v>692</v>
      </c>
      <c r="BG698" s="559">
        <v>21</v>
      </c>
      <c r="BH698" s="559">
        <v>10</v>
      </c>
      <c r="BI698" s="559">
        <v>0</v>
      </c>
      <c r="BJ698" s="559">
        <v>4.9282462857795597</v>
      </c>
      <c r="BK698" s="173" t="str">
        <f t="shared" si="35"/>
        <v>1,11</v>
      </c>
    </row>
    <row r="699" spans="58:63" ht="7.5" customHeight="1">
      <c r="BF699" s="559">
        <v>693</v>
      </c>
      <c r="BG699" s="559">
        <v>21</v>
      </c>
      <c r="BH699" s="559">
        <v>10</v>
      </c>
      <c r="BI699" s="559">
        <v>26</v>
      </c>
      <c r="BJ699" s="559">
        <v>4.9145441845659299</v>
      </c>
      <c r="BK699" s="173" t="str">
        <f t="shared" si="35"/>
        <v>27,11</v>
      </c>
    </row>
    <row r="700" spans="58:63" ht="7.5" customHeight="1">
      <c r="BF700" s="559">
        <v>694</v>
      </c>
      <c r="BG700" s="559">
        <v>21</v>
      </c>
      <c r="BH700" s="559">
        <v>11</v>
      </c>
      <c r="BI700" s="559">
        <v>0</v>
      </c>
      <c r="BJ700" s="559">
        <v>4.9282462857795597</v>
      </c>
      <c r="BK700" s="173" t="str">
        <f t="shared" si="35"/>
        <v>1,12</v>
      </c>
    </row>
    <row r="701" spans="58:63" ht="7.5" customHeight="1">
      <c r="BF701" s="559">
        <v>695</v>
      </c>
      <c r="BG701" s="559">
        <v>21</v>
      </c>
      <c r="BH701" s="559">
        <v>11</v>
      </c>
      <c r="BI701" s="559">
        <v>26</v>
      </c>
      <c r="BJ701" s="559">
        <v>4.9145441845659299</v>
      </c>
      <c r="BK701" s="173" t="str">
        <f t="shared" si="35"/>
        <v>27,12</v>
      </c>
    </row>
    <row r="702" spans="58:63" ht="7.5" customHeight="1">
      <c r="BF702" s="559">
        <v>696</v>
      </c>
      <c r="BG702" s="559">
        <v>21</v>
      </c>
      <c r="BH702" s="559">
        <v>12</v>
      </c>
      <c r="BI702" s="559">
        <v>0</v>
      </c>
      <c r="BJ702" s="559">
        <v>4.9282462857795597</v>
      </c>
      <c r="BK702" s="173" t="str">
        <f t="shared" si="35"/>
        <v>1,13</v>
      </c>
    </row>
    <row r="703" spans="58:63" ht="7.5" customHeight="1">
      <c r="BF703" s="559">
        <v>697</v>
      </c>
      <c r="BG703" s="559">
        <v>21</v>
      </c>
      <c r="BH703" s="559">
        <v>12</v>
      </c>
      <c r="BI703" s="559">
        <v>26</v>
      </c>
      <c r="BJ703" s="559">
        <v>4.9145441845659299</v>
      </c>
      <c r="BK703" s="173" t="str">
        <f t="shared" si="35"/>
        <v>27,13</v>
      </c>
    </row>
    <row r="704" spans="58:63" ht="7.5" customHeight="1">
      <c r="BF704" s="559">
        <v>698</v>
      </c>
      <c r="BG704" s="559">
        <v>21</v>
      </c>
      <c r="BH704" s="559">
        <v>13</v>
      </c>
      <c r="BI704" s="559">
        <v>0</v>
      </c>
      <c r="BJ704" s="559">
        <v>4.9282462857795597</v>
      </c>
      <c r="BK704" s="173" t="str">
        <f t="shared" si="35"/>
        <v>1,14</v>
      </c>
    </row>
    <row r="705" spans="58:63" ht="7.5" customHeight="1">
      <c r="BF705" s="559">
        <v>699</v>
      </c>
      <c r="BG705" s="559">
        <v>21</v>
      </c>
      <c r="BH705" s="559">
        <v>13</v>
      </c>
      <c r="BI705" s="559">
        <v>26</v>
      </c>
      <c r="BJ705" s="559">
        <v>4.9145441845659299</v>
      </c>
      <c r="BK705" s="173" t="str">
        <f t="shared" si="35"/>
        <v>27,14</v>
      </c>
    </row>
    <row r="706" spans="58:63" ht="7.5" customHeight="1">
      <c r="BF706" s="559">
        <v>700</v>
      </c>
      <c r="BG706" s="559">
        <v>21</v>
      </c>
      <c r="BH706" s="559">
        <v>14</v>
      </c>
      <c r="BI706" s="559">
        <v>0</v>
      </c>
      <c r="BJ706" s="559">
        <v>4.9282462857795597</v>
      </c>
      <c r="BK706" s="173" t="str">
        <f t="shared" si="35"/>
        <v>1,15</v>
      </c>
    </row>
    <row r="707" spans="58:63" ht="7.5" customHeight="1">
      <c r="BF707" s="559">
        <v>701</v>
      </c>
      <c r="BG707" s="559">
        <v>21</v>
      </c>
      <c r="BH707" s="559">
        <v>14</v>
      </c>
      <c r="BI707" s="559">
        <v>26</v>
      </c>
      <c r="BJ707" s="559">
        <v>4.9145441845659299</v>
      </c>
      <c r="BK707" s="173" t="str">
        <f t="shared" si="35"/>
        <v>27,15</v>
      </c>
    </row>
    <row r="708" spans="58:63" ht="7.5" customHeight="1">
      <c r="BF708" s="559">
        <v>702</v>
      </c>
      <c r="BG708" s="559">
        <v>21</v>
      </c>
      <c r="BH708" s="559">
        <v>15</v>
      </c>
      <c r="BI708" s="559">
        <v>0</v>
      </c>
      <c r="BJ708" s="559">
        <v>4.9282462857795597</v>
      </c>
      <c r="BK708" s="173" t="str">
        <f t="shared" si="35"/>
        <v>1,16</v>
      </c>
    </row>
    <row r="709" spans="58:63" ht="7.5" customHeight="1">
      <c r="BF709" s="559">
        <v>703</v>
      </c>
      <c r="BG709" s="559">
        <v>21</v>
      </c>
      <c r="BH709" s="559">
        <v>15</v>
      </c>
      <c r="BI709" s="559">
        <v>26</v>
      </c>
      <c r="BJ709" s="559">
        <v>4.9145441845659299</v>
      </c>
      <c r="BK709" s="173" t="str">
        <f t="shared" si="35"/>
        <v>27,16</v>
      </c>
    </row>
    <row r="710" spans="58:63" ht="7.5" customHeight="1">
      <c r="BF710" s="559">
        <v>704</v>
      </c>
      <c r="BG710" s="559">
        <v>22</v>
      </c>
      <c r="BH710" s="559">
        <v>0</v>
      </c>
      <c r="BI710" s="559">
        <v>0</v>
      </c>
      <c r="BJ710" s="559">
        <v>4.9282462857795597</v>
      </c>
      <c r="BK710" s="173" t="str">
        <f t="shared" si="35"/>
        <v>1,1</v>
      </c>
    </row>
    <row r="711" spans="58:63" ht="7.5" customHeight="1">
      <c r="BF711" s="559">
        <v>705</v>
      </c>
      <c r="BG711" s="559">
        <v>22</v>
      </c>
      <c r="BH711" s="559">
        <v>0</v>
      </c>
      <c r="BI711" s="559">
        <v>26</v>
      </c>
      <c r="BJ711" s="559">
        <v>4.9145441845659299</v>
      </c>
      <c r="BK711" s="173" t="str">
        <f t="shared" ref="BK711:BK774" si="36">_xlfn.CONCAT(BI711+1,",",BH711+1)</f>
        <v>27,1</v>
      </c>
    </row>
    <row r="712" spans="58:63" ht="7.5" customHeight="1">
      <c r="BF712" s="559">
        <v>706</v>
      </c>
      <c r="BG712" s="559">
        <v>22</v>
      </c>
      <c r="BH712" s="559">
        <v>1</v>
      </c>
      <c r="BI712" s="559">
        <v>0</v>
      </c>
      <c r="BJ712" s="559">
        <v>4.9282462857795597</v>
      </c>
      <c r="BK712" s="173" t="str">
        <f t="shared" si="36"/>
        <v>1,2</v>
      </c>
    </row>
    <row r="713" spans="58:63" ht="7.5" customHeight="1">
      <c r="BF713" s="559">
        <v>707</v>
      </c>
      <c r="BG713" s="559">
        <v>22</v>
      </c>
      <c r="BH713" s="559">
        <v>1</v>
      </c>
      <c r="BI713" s="559">
        <v>26</v>
      </c>
      <c r="BJ713" s="559">
        <v>4.9145441845659299</v>
      </c>
      <c r="BK713" s="173" t="str">
        <f t="shared" si="36"/>
        <v>27,2</v>
      </c>
    </row>
    <row r="714" spans="58:63" ht="7.5" customHeight="1">
      <c r="BF714" s="559">
        <v>708</v>
      </c>
      <c r="BG714" s="559">
        <v>22</v>
      </c>
      <c r="BH714" s="559">
        <v>2</v>
      </c>
      <c r="BI714" s="559">
        <v>0</v>
      </c>
      <c r="BJ714" s="559">
        <v>4.9282462857795597</v>
      </c>
      <c r="BK714" s="173" t="str">
        <f t="shared" si="36"/>
        <v>1,3</v>
      </c>
    </row>
    <row r="715" spans="58:63" ht="7.5" customHeight="1">
      <c r="BF715" s="559">
        <v>709</v>
      </c>
      <c r="BG715" s="559">
        <v>22</v>
      </c>
      <c r="BH715" s="559">
        <v>2</v>
      </c>
      <c r="BI715" s="559">
        <v>26</v>
      </c>
      <c r="BJ715" s="559">
        <v>4.9145441845659299</v>
      </c>
      <c r="BK715" s="173" t="str">
        <f t="shared" si="36"/>
        <v>27,3</v>
      </c>
    </row>
    <row r="716" spans="58:63" ht="7.5" customHeight="1">
      <c r="BF716" s="559">
        <v>710</v>
      </c>
      <c r="BG716" s="559">
        <v>22</v>
      </c>
      <c r="BH716" s="559">
        <v>3</v>
      </c>
      <c r="BI716" s="559">
        <v>0</v>
      </c>
      <c r="BJ716" s="559">
        <v>4.9282462857795597</v>
      </c>
      <c r="BK716" s="173" t="str">
        <f t="shared" si="36"/>
        <v>1,4</v>
      </c>
    </row>
    <row r="717" spans="58:63" ht="7.5" customHeight="1">
      <c r="BF717" s="559">
        <v>711</v>
      </c>
      <c r="BG717" s="559">
        <v>22</v>
      </c>
      <c r="BH717" s="559">
        <v>3</v>
      </c>
      <c r="BI717" s="559">
        <v>26</v>
      </c>
      <c r="BJ717" s="559">
        <v>4.9145441845659299</v>
      </c>
      <c r="BK717" s="173" t="str">
        <f t="shared" si="36"/>
        <v>27,4</v>
      </c>
    </row>
    <row r="718" spans="58:63" ht="7.5" customHeight="1">
      <c r="BF718" s="559">
        <v>712</v>
      </c>
      <c r="BG718" s="559">
        <v>22</v>
      </c>
      <c r="BH718" s="559">
        <v>4</v>
      </c>
      <c r="BI718" s="559">
        <v>0</v>
      </c>
      <c r="BJ718" s="559">
        <v>4.9282462857795597</v>
      </c>
      <c r="BK718" s="173" t="str">
        <f t="shared" si="36"/>
        <v>1,5</v>
      </c>
    </row>
    <row r="719" spans="58:63" ht="7.5" customHeight="1">
      <c r="BF719" s="559">
        <v>713</v>
      </c>
      <c r="BG719" s="559">
        <v>22</v>
      </c>
      <c r="BH719" s="559">
        <v>4</v>
      </c>
      <c r="BI719" s="559">
        <v>26</v>
      </c>
      <c r="BJ719" s="559">
        <v>4.9145441845659299</v>
      </c>
      <c r="BK719" s="173" t="str">
        <f t="shared" si="36"/>
        <v>27,5</v>
      </c>
    </row>
    <row r="720" spans="58:63" ht="7.5" customHeight="1">
      <c r="BF720" s="559">
        <v>714</v>
      </c>
      <c r="BG720" s="559">
        <v>22</v>
      </c>
      <c r="BH720" s="559">
        <v>5</v>
      </c>
      <c r="BI720" s="559">
        <v>0</v>
      </c>
      <c r="BJ720" s="559">
        <v>4.9282462857795597</v>
      </c>
      <c r="BK720" s="173" t="str">
        <f t="shared" si="36"/>
        <v>1,6</v>
      </c>
    </row>
    <row r="721" spans="58:63" ht="7.5" customHeight="1">
      <c r="BF721" s="559">
        <v>715</v>
      </c>
      <c r="BG721" s="559">
        <v>22</v>
      </c>
      <c r="BH721" s="559">
        <v>5</v>
      </c>
      <c r="BI721" s="559">
        <v>26</v>
      </c>
      <c r="BJ721" s="559">
        <v>4.9145441845659299</v>
      </c>
      <c r="BK721" s="173" t="str">
        <f t="shared" si="36"/>
        <v>27,6</v>
      </c>
    </row>
    <row r="722" spans="58:63" ht="7.5" customHeight="1">
      <c r="BF722" s="559">
        <v>716</v>
      </c>
      <c r="BG722" s="559">
        <v>22</v>
      </c>
      <c r="BH722" s="559">
        <v>6</v>
      </c>
      <c r="BI722" s="559">
        <v>0</v>
      </c>
      <c r="BJ722" s="559">
        <v>4.9282462857795597</v>
      </c>
      <c r="BK722" s="173" t="str">
        <f t="shared" si="36"/>
        <v>1,7</v>
      </c>
    </row>
    <row r="723" spans="58:63" ht="7.5" customHeight="1">
      <c r="BF723" s="559">
        <v>717</v>
      </c>
      <c r="BG723" s="559">
        <v>22</v>
      </c>
      <c r="BH723" s="559">
        <v>6</v>
      </c>
      <c r="BI723" s="559">
        <v>26</v>
      </c>
      <c r="BJ723" s="559">
        <v>4.9145441845659299</v>
      </c>
      <c r="BK723" s="173" t="str">
        <f t="shared" si="36"/>
        <v>27,7</v>
      </c>
    </row>
    <row r="724" spans="58:63" ht="7.5" customHeight="1">
      <c r="BF724" s="559">
        <v>718</v>
      </c>
      <c r="BG724" s="559">
        <v>22</v>
      </c>
      <c r="BH724" s="559">
        <v>7</v>
      </c>
      <c r="BI724" s="559">
        <v>0</v>
      </c>
      <c r="BJ724" s="559">
        <v>4.9282462857795597</v>
      </c>
      <c r="BK724" s="173" t="str">
        <f t="shared" si="36"/>
        <v>1,8</v>
      </c>
    </row>
    <row r="725" spans="58:63" ht="7.5" customHeight="1">
      <c r="BF725" s="559">
        <v>719</v>
      </c>
      <c r="BG725" s="559">
        <v>22</v>
      </c>
      <c r="BH725" s="559">
        <v>7</v>
      </c>
      <c r="BI725" s="559">
        <v>26</v>
      </c>
      <c r="BJ725" s="559">
        <v>4.9145441845659299</v>
      </c>
      <c r="BK725" s="173" t="str">
        <f t="shared" si="36"/>
        <v>27,8</v>
      </c>
    </row>
    <row r="726" spans="58:63" ht="7.5" customHeight="1">
      <c r="BF726" s="559">
        <v>720</v>
      </c>
      <c r="BG726" s="559">
        <v>22</v>
      </c>
      <c r="BH726" s="559">
        <v>8</v>
      </c>
      <c r="BI726" s="559">
        <v>0</v>
      </c>
      <c r="BJ726" s="559">
        <v>4.9282462857795597</v>
      </c>
      <c r="BK726" s="173" t="str">
        <f t="shared" si="36"/>
        <v>1,9</v>
      </c>
    </row>
    <row r="727" spans="58:63" ht="7.5" customHeight="1">
      <c r="BF727" s="559">
        <v>721</v>
      </c>
      <c r="BG727" s="559">
        <v>22</v>
      </c>
      <c r="BH727" s="559">
        <v>8</v>
      </c>
      <c r="BI727" s="559">
        <v>26</v>
      </c>
      <c r="BJ727" s="559">
        <v>4.9145441845659299</v>
      </c>
      <c r="BK727" s="173" t="str">
        <f t="shared" si="36"/>
        <v>27,9</v>
      </c>
    </row>
    <row r="728" spans="58:63" ht="7.5" customHeight="1">
      <c r="BF728" s="559">
        <v>722</v>
      </c>
      <c r="BG728" s="559">
        <v>22</v>
      </c>
      <c r="BH728" s="559">
        <v>9</v>
      </c>
      <c r="BI728" s="559">
        <v>0</v>
      </c>
      <c r="BJ728" s="559">
        <v>4.9282462857795597</v>
      </c>
      <c r="BK728" s="173" t="str">
        <f t="shared" si="36"/>
        <v>1,10</v>
      </c>
    </row>
    <row r="729" spans="58:63" ht="7.5" customHeight="1">
      <c r="BF729" s="559">
        <v>723</v>
      </c>
      <c r="BG729" s="559">
        <v>22</v>
      </c>
      <c r="BH729" s="559">
        <v>9</v>
      </c>
      <c r="BI729" s="559">
        <v>26</v>
      </c>
      <c r="BJ729" s="559">
        <v>4.9145441845659299</v>
      </c>
      <c r="BK729" s="173" t="str">
        <f t="shared" si="36"/>
        <v>27,10</v>
      </c>
    </row>
    <row r="730" spans="58:63" ht="7.5" customHeight="1">
      <c r="BF730" s="559">
        <v>724</v>
      </c>
      <c r="BG730" s="559">
        <v>22</v>
      </c>
      <c r="BH730" s="559">
        <v>10</v>
      </c>
      <c r="BI730" s="559">
        <v>0</v>
      </c>
      <c r="BJ730" s="559">
        <v>4.9282462857795597</v>
      </c>
      <c r="BK730" s="173" t="str">
        <f t="shared" si="36"/>
        <v>1,11</v>
      </c>
    </row>
    <row r="731" spans="58:63" ht="7.5" customHeight="1">
      <c r="BF731" s="559">
        <v>725</v>
      </c>
      <c r="BG731" s="559">
        <v>22</v>
      </c>
      <c r="BH731" s="559">
        <v>10</v>
      </c>
      <c r="BI731" s="559">
        <v>26</v>
      </c>
      <c r="BJ731" s="559">
        <v>4.9145441845659299</v>
      </c>
      <c r="BK731" s="173" t="str">
        <f t="shared" si="36"/>
        <v>27,11</v>
      </c>
    </row>
    <row r="732" spans="58:63" ht="7.5" customHeight="1">
      <c r="BF732" s="559">
        <v>726</v>
      </c>
      <c r="BG732" s="559">
        <v>22</v>
      </c>
      <c r="BH732" s="559">
        <v>11</v>
      </c>
      <c r="BI732" s="559">
        <v>0</v>
      </c>
      <c r="BJ732" s="559">
        <v>4.9282462857795597</v>
      </c>
      <c r="BK732" s="173" t="str">
        <f t="shared" si="36"/>
        <v>1,12</v>
      </c>
    </row>
    <row r="733" spans="58:63" ht="7.5" customHeight="1">
      <c r="BF733" s="559">
        <v>727</v>
      </c>
      <c r="BG733" s="559">
        <v>22</v>
      </c>
      <c r="BH733" s="559">
        <v>11</v>
      </c>
      <c r="BI733" s="559">
        <v>26</v>
      </c>
      <c r="BJ733" s="559">
        <v>4.9145441845659299</v>
      </c>
      <c r="BK733" s="173" t="str">
        <f t="shared" si="36"/>
        <v>27,12</v>
      </c>
    </row>
    <row r="734" spans="58:63" ht="7.5" customHeight="1">
      <c r="BF734" s="559">
        <v>728</v>
      </c>
      <c r="BG734" s="559">
        <v>22</v>
      </c>
      <c r="BH734" s="559">
        <v>12</v>
      </c>
      <c r="BI734" s="559">
        <v>0</v>
      </c>
      <c r="BJ734" s="559">
        <v>4.9282462857795597</v>
      </c>
      <c r="BK734" s="173" t="str">
        <f t="shared" si="36"/>
        <v>1,13</v>
      </c>
    </row>
    <row r="735" spans="58:63" ht="7.5" customHeight="1">
      <c r="BF735" s="559">
        <v>729</v>
      </c>
      <c r="BG735" s="559">
        <v>22</v>
      </c>
      <c r="BH735" s="559">
        <v>12</v>
      </c>
      <c r="BI735" s="559">
        <v>26</v>
      </c>
      <c r="BJ735" s="559">
        <v>4.9145441845659299</v>
      </c>
      <c r="BK735" s="173" t="str">
        <f t="shared" si="36"/>
        <v>27,13</v>
      </c>
    </row>
    <row r="736" spans="58:63" ht="7.5" customHeight="1">
      <c r="BF736" s="559">
        <v>730</v>
      </c>
      <c r="BG736" s="559">
        <v>22</v>
      </c>
      <c r="BH736" s="559">
        <v>13</v>
      </c>
      <c r="BI736" s="559">
        <v>0</v>
      </c>
      <c r="BJ736" s="559">
        <v>4.9282462857795597</v>
      </c>
      <c r="BK736" s="173" t="str">
        <f t="shared" si="36"/>
        <v>1,14</v>
      </c>
    </row>
    <row r="737" spans="58:63" ht="7.5" customHeight="1">
      <c r="BF737" s="559">
        <v>731</v>
      </c>
      <c r="BG737" s="559">
        <v>22</v>
      </c>
      <c r="BH737" s="559">
        <v>13</v>
      </c>
      <c r="BI737" s="559">
        <v>26</v>
      </c>
      <c r="BJ737" s="559">
        <v>4.9145441845659299</v>
      </c>
      <c r="BK737" s="173" t="str">
        <f t="shared" si="36"/>
        <v>27,14</v>
      </c>
    </row>
    <row r="738" spans="58:63" ht="7.5" customHeight="1">
      <c r="BF738" s="559">
        <v>732</v>
      </c>
      <c r="BG738" s="559">
        <v>22</v>
      </c>
      <c r="BH738" s="559">
        <v>14</v>
      </c>
      <c r="BI738" s="559">
        <v>0</v>
      </c>
      <c r="BJ738" s="559">
        <v>4.9282462857795597</v>
      </c>
      <c r="BK738" s="173" t="str">
        <f t="shared" si="36"/>
        <v>1,15</v>
      </c>
    </row>
    <row r="739" spans="58:63" ht="7.5" customHeight="1">
      <c r="BF739" s="559">
        <v>733</v>
      </c>
      <c r="BG739" s="559">
        <v>22</v>
      </c>
      <c r="BH739" s="559">
        <v>14</v>
      </c>
      <c r="BI739" s="559">
        <v>26</v>
      </c>
      <c r="BJ739" s="559">
        <v>4.9145441845659299</v>
      </c>
      <c r="BK739" s="173" t="str">
        <f t="shared" si="36"/>
        <v>27,15</v>
      </c>
    </row>
    <row r="740" spans="58:63" ht="7.5" customHeight="1">
      <c r="BF740" s="559">
        <v>734</v>
      </c>
      <c r="BG740" s="559">
        <v>22</v>
      </c>
      <c r="BH740" s="559">
        <v>15</v>
      </c>
      <c r="BI740" s="559">
        <v>0</v>
      </c>
      <c r="BJ740" s="559">
        <v>4.9282462857795597</v>
      </c>
      <c r="BK740" s="173" t="str">
        <f t="shared" si="36"/>
        <v>1,16</v>
      </c>
    </row>
    <row r="741" spans="58:63" ht="7.5" customHeight="1">
      <c r="BF741" s="559">
        <v>735</v>
      </c>
      <c r="BG741" s="559">
        <v>22</v>
      </c>
      <c r="BH741" s="559">
        <v>15</v>
      </c>
      <c r="BI741" s="559">
        <v>26</v>
      </c>
      <c r="BJ741" s="559">
        <v>4.9145441845659299</v>
      </c>
      <c r="BK741" s="173" t="str">
        <f t="shared" si="36"/>
        <v>27,16</v>
      </c>
    </row>
    <row r="742" spans="58:63" ht="7.5" customHeight="1">
      <c r="BF742" s="559">
        <v>736</v>
      </c>
      <c r="BG742" s="559">
        <v>23</v>
      </c>
      <c r="BH742" s="559">
        <v>0</v>
      </c>
      <c r="BI742" s="559">
        <v>0</v>
      </c>
      <c r="BJ742" s="559">
        <v>4.9278547552081404</v>
      </c>
      <c r="BK742" s="173" t="str">
        <f t="shared" si="36"/>
        <v>1,1</v>
      </c>
    </row>
    <row r="743" spans="58:63" ht="7.5" customHeight="1">
      <c r="BF743" s="559">
        <v>737</v>
      </c>
      <c r="BG743" s="559">
        <v>23</v>
      </c>
      <c r="BH743" s="559">
        <v>0</v>
      </c>
      <c r="BI743" s="559">
        <v>26</v>
      </c>
      <c r="BJ743" s="559">
        <v>4.9141525773665</v>
      </c>
      <c r="BK743" s="173" t="str">
        <f t="shared" si="36"/>
        <v>27,1</v>
      </c>
    </row>
    <row r="744" spans="58:63" ht="7.5" customHeight="1">
      <c r="BF744" s="559">
        <v>738</v>
      </c>
      <c r="BG744" s="559">
        <v>23</v>
      </c>
      <c r="BH744" s="559">
        <v>1</v>
      </c>
      <c r="BI744" s="559">
        <v>0</v>
      </c>
      <c r="BJ744" s="559">
        <v>4.9278547552081404</v>
      </c>
      <c r="BK744" s="173" t="str">
        <f t="shared" si="36"/>
        <v>1,2</v>
      </c>
    </row>
    <row r="745" spans="58:63" ht="7.5" customHeight="1">
      <c r="BF745" s="559">
        <v>739</v>
      </c>
      <c r="BG745" s="559">
        <v>23</v>
      </c>
      <c r="BH745" s="559">
        <v>1</v>
      </c>
      <c r="BI745" s="559">
        <v>26</v>
      </c>
      <c r="BJ745" s="559">
        <v>4.9141525773665</v>
      </c>
      <c r="BK745" s="173" t="str">
        <f t="shared" si="36"/>
        <v>27,2</v>
      </c>
    </row>
    <row r="746" spans="58:63" ht="7.5" customHeight="1">
      <c r="BF746" s="559">
        <v>740</v>
      </c>
      <c r="BG746" s="559">
        <v>23</v>
      </c>
      <c r="BH746" s="559">
        <v>2</v>
      </c>
      <c r="BI746" s="559">
        <v>0</v>
      </c>
      <c r="BJ746" s="559">
        <v>4.9278547552081404</v>
      </c>
      <c r="BK746" s="173" t="str">
        <f t="shared" si="36"/>
        <v>1,3</v>
      </c>
    </row>
    <row r="747" spans="58:63" ht="7.5" customHeight="1">
      <c r="BF747" s="559">
        <v>741</v>
      </c>
      <c r="BG747" s="559">
        <v>23</v>
      </c>
      <c r="BH747" s="559">
        <v>2</v>
      </c>
      <c r="BI747" s="559">
        <v>26</v>
      </c>
      <c r="BJ747" s="559">
        <v>4.9141525773665</v>
      </c>
      <c r="BK747" s="173" t="str">
        <f t="shared" si="36"/>
        <v>27,3</v>
      </c>
    </row>
    <row r="748" spans="58:63" ht="7.5" customHeight="1">
      <c r="BF748" s="559">
        <v>742</v>
      </c>
      <c r="BG748" s="559">
        <v>23</v>
      </c>
      <c r="BH748" s="559">
        <v>3</v>
      </c>
      <c r="BI748" s="559">
        <v>0</v>
      </c>
      <c r="BJ748" s="559">
        <v>4.9278547552081404</v>
      </c>
      <c r="BK748" s="173" t="str">
        <f t="shared" si="36"/>
        <v>1,4</v>
      </c>
    </row>
    <row r="749" spans="58:63" ht="7.5" customHeight="1">
      <c r="BF749" s="559">
        <v>743</v>
      </c>
      <c r="BG749" s="559">
        <v>23</v>
      </c>
      <c r="BH749" s="559">
        <v>3</v>
      </c>
      <c r="BI749" s="559">
        <v>26</v>
      </c>
      <c r="BJ749" s="559">
        <v>4.9141525773665</v>
      </c>
      <c r="BK749" s="173" t="str">
        <f t="shared" si="36"/>
        <v>27,4</v>
      </c>
    </row>
    <row r="750" spans="58:63" ht="7.5" customHeight="1">
      <c r="BF750" s="559">
        <v>744</v>
      </c>
      <c r="BG750" s="559">
        <v>23</v>
      </c>
      <c r="BH750" s="559">
        <v>4</v>
      </c>
      <c r="BI750" s="559">
        <v>0</v>
      </c>
      <c r="BJ750" s="559">
        <v>4.9278547552081404</v>
      </c>
      <c r="BK750" s="173" t="str">
        <f t="shared" si="36"/>
        <v>1,5</v>
      </c>
    </row>
    <row r="751" spans="58:63" ht="7.5" customHeight="1">
      <c r="BF751" s="559">
        <v>745</v>
      </c>
      <c r="BG751" s="559">
        <v>23</v>
      </c>
      <c r="BH751" s="559">
        <v>4</v>
      </c>
      <c r="BI751" s="559">
        <v>26</v>
      </c>
      <c r="BJ751" s="559">
        <v>4.9141525773665</v>
      </c>
      <c r="BK751" s="173" t="str">
        <f t="shared" si="36"/>
        <v>27,5</v>
      </c>
    </row>
    <row r="752" spans="58:63" ht="7.5" customHeight="1">
      <c r="BF752" s="559">
        <v>746</v>
      </c>
      <c r="BG752" s="559">
        <v>23</v>
      </c>
      <c r="BH752" s="559">
        <v>5</v>
      </c>
      <c r="BI752" s="559">
        <v>0</v>
      </c>
      <c r="BJ752" s="559">
        <v>4.9278547552081404</v>
      </c>
      <c r="BK752" s="173" t="str">
        <f t="shared" si="36"/>
        <v>1,6</v>
      </c>
    </row>
    <row r="753" spans="58:63" ht="7.5" customHeight="1">
      <c r="BF753" s="559">
        <v>747</v>
      </c>
      <c r="BG753" s="559">
        <v>23</v>
      </c>
      <c r="BH753" s="559">
        <v>5</v>
      </c>
      <c r="BI753" s="559">
        <v>26</v>
      </c>
      <c r="BJ753" s="559">
        <v>4.9141525773665</v>
      </c>
      <c r="BK753" s="173" t="str">
        <f t="shared" si="36"/>
        <v>27,6</v>
      </c>
    </row>
    <row r="754" spans="58:63" ht="7.5" customHeight="1">
      <c r="BF754" s="559">
        <v>748</v>
      </c>
      <c r="BG754" s="559">
        <v>23</v>
      </c>
      <c r="BH754" s="559">
        <v>6</v>
      </c>
      <c r="BI754" s="559">
        <v>0</v>
      </c>
      <c r="BJ754" s="559">
        <v>4.9278547552081404</v>
      </c>
      <c r="BK754" s="173" t="str">
        <f t="shared" si="36"/>
        <v>1,7</v>
      </c>
    </row>
    <row r="755" spans="58:63" ht="7.5" customHeight="1">
      <c r="BF755" s="559">
        <v>749</v>
      </c>
      <c r="BG755" s="559">
        <v>23</v>
      </c>
      <c r="BH755" s="559">
        <v>6</v>
      </c>
      <c r="BI755" s="559">
        <v>26</v>
      </c>
      <c r="BJ755" s="559">
        <v>4.9141525773665</v>
      </c>
      <c r="BK755" s="173" t="str">
        <f t="shared" si="36"/>
        <v>27,7</v>
      </c>
    </row>
    <row r="756" spans="58:63" ht="7.5" customHeight="1">
      <c r="BF756" s="559">
        <v>750</v>
      </c>
      <c r="BG756" s="559">
        <v>23</v>
      </c>
      <c r="BH756" s="559">
        <v>7</v>
      </c>
      <c r="BI756" s="559">
        <v>0</v>
      </c>
      <c r="BJ756" s="559">
        <v>4.9278547552081404</v>
      </c>
      <c r="BK756" s="173" t="str">
        <f t="shared" si="36"/>
        <v>1,8</v>
      </c>
    </row>
    <row r="757" spans="58:63" ht="7.5" customHeight="1">
      <c r="BF757" s="559">
        <v>751</v>
      </c>
      <c r="BG757" s="559">
        <v>23</v>
      </c>
      <c r="BH757" s="559">
        <v>7</v>
      </c>
      <c r="BI757" s="559">
        <v>26</v>
      </c>
      <c r="BJ757" s="559">
        <v>4.9141525773665</v>
      </c>
      <c r="BK757" s="173" t="str">
        <f t="shared" si="36"/>
        <v>27,8</v>
      </c>
    </row>
    <row r="758" spans="58:63" ht="7.5" customHeight="1">
      <c r="BF758" s="559">
        <v>752</v>
      </c>
      <c r="BG758" s="559">
        <v>23</v>
      </c>
      <c r="BH758" s="559">
        <v>8</v>
      </c>
      <c r="BI758" s="559">
        <v>0</v>
      </c>
      <c r="BJ758" s="559">
        <v>4.9278547552081404</v>
      </c>
      <c r="BK758" s="173" t="str">
        <f t="shared" si="36"/>
        <v>1,9</v>
      </c>
    </row>
    <row r="759" spans="58:63" ht="7.5" customHeight="1">
      <c r="BF759" s="559">
        <v>753</v>
      </c>
      <c r="BG759" s="559">
        <v>23</v>
      </c>
      <c r="BH759" s="559">
        <v>8</v>
      </c>
      <c r="BI759" s="559">
        <v>26</v>
      </c>
      <c r="BJ759" s="559">
        <v>4.9141525773665</v>
      </c>
      <c r="BK759" s="173" t="str">
        <f t="shared" si="36"/>
        <v>27,9</v>
      </c>
    </row>
    <row r="760" spans="58:63" ht="7.5" customHeight="1">
      <c r="BF760" s="559">
        <v>754</v>
      </c>
      <c r="BG760" s="559">
        <v>23</v>
      </c>
      <c r="BH760" s="559">
        <v>9</v>
      </c>
      <c r="BI760" s="559">
        <v>0</v>
      </c>
      <c r="BJ760" s="559">
        <v>4.9278547552081404</v>
      </c>
      <c r="BK760" s="173" t="str">
        <f t="shared" si="36"/>
        <v>1,10</v>
      </c>
    </row>
    <row r="761" spans="58:63" ht="7.5" customHeight="1">
      <c r="BF761" s="559">
        <v>755</v>
      </c>
      <c r="BG761" s="559">
        <v>23</v>
      </c>
      <c r="BH761" s="559">
        <v>9</v>
      </c>
      <c r="BI761" s="559">
        <v>26</v>
      </c>
      <c r="BJ761" s="559">
        <v>4.9141525773665</v>
      </c>
      <c r="BK761" s="173" t="str">
        <f t="shared" si="36"/>
        <v>27,10</v>
      </c>
    </row>
    <row r="762" spans="58:63" ht="7.5" customHeight="1">
      <c r="BF762" s="559">
        <v>756</v>
      </c>
      <c r="BG762" s="559">
        <v>23</v>
      </c>
      <c r="BH762" s="559">
        <v>10</v>
      </c>
      <c r="BI762" s="559">
        <v>0</v>
      </c>
      <c r="BJ762" s="559">
        <v>4.9278547552081404</v>
      </c>
      <c r="BK762" s="173" t="str">
        <f t="shared" si="36"/>
        <v>1,11</v>
      </c>
    </row>
    <row r="763" spans="58:63" ht="7.5" customHeight="1">
      <c r="BF763" s="559">
        <v>757</v>
      </c>
      <c r="BG763" s="559">
        <v>23</v>
      </c>
      <c r="BH763" s="559">
        <v>10</v>
      </c>
      <c r="BI763" s="559">
        <v>26</v>
      </c>
      <c r="BJ763" s="559">
        <v>4.9141525773665</v>
      </c>
      <c r="BK763" s="173" t="str">
        <f t="shared" si="36"/>
        <v>27,11</v>
      </c>
    </row>
    <row r="764" spans="58:63" ht="7.5" customHeight="1">
      <c r="BF764" s="559">
        <v>758</v>
      </c>
      <c r="BG764" s="559">
        <v>23</v>
      </c>
      <c r="BH764" s="559">
        <v>11</v>
      </c>
      <c r="BI764" s="559">
        <v>0</v>
      </c>
      <c r="BJ764" s="559">
        <v>4.9278547552081404</v>
      </c>
      <c r="BK764" s="173" t="str">
        <f t="shared" si="36"/>
        <v>1,12</v>
      </c>
    </row>
    <row r="765" spans="58:63" ht="7.5" customHeight="1">
      <c r="BF765" s="559">
        <v>759</v>
      </c>
      <c r="BG765" s="559">
        <v>23</v>
      </c>
      <c r="BH765" s="559">
        <v>11</v>
      </c>
      <c r="BI765" s="559">
        <v>26</v>
      </c>
      <c r="BJ765" s="559">
        <v>4.9141525773665</v>
      </c>
      <c r="BK765" s="173" t="str">
        <f t="shared" si="36"/>
        <v>27,12</v>
      </c>
    </row>
    <row r="766" spans="58:63" ht="7.5" customHeight="1">
      <c r="BF766" s="559">
        <v>760</v>
      </c>
      <c r="BG766" s="559">
        <v>23</v>
      </c>
      <c r="BH766" s="559">
        <v>12</v>
      </c>
      <c r="BI766" s="559">
        <v>0</v>
      </c>
      <c r="BJ766" s="559">
        <v>4.9278547552081404</v>
      </c>
      <c r="BK766" s="173" t="str">
        <f t="shared" si="36"/>
        <v>1,13</v>
      </c>
    </row>
    <row r="767" spans="58:63" ht="7.5" customHeight="1">
      <c r="BF767" s="559">
        <v>761</v>
      </c>
      <c r="BG767" s="559">
        <v>23</v>
      </c>
      <c r="BH767" s="559">
        <v>12</v>
      </c>
      <c r="BI767" s="559">
        <v>26</v>
      </c>
      <c r="BJ767" s="559">
        <v>4.9141525773665</v>
      </c>
      <c r="BK767" s="173" t="str">
        <f t="shared" si="36"/>
        <v>27,13</v>
      </c>
    </row>
    <row r="768" spans="58:63" ht="7.5" customHeight="1">
      <c r="BF768" s="559">
        <v>762</v>
      </c>
      <c r="BG768" s="559">
        <v>23</v>
      </c>
      <c r="BH768" s="559">
        <v>13</v>
      </c>
      <c r="BI768" s="559">
        <v>0</v>
      </c>
      <c r="BJ768" s="559">
        <v>4.9278547552081404</v>
      </c>
      <c r="BK768" s="173" t="str">
        <f t="shared" si="36"/>
        <v>1,14</v>
      </c>
    </row>
    <row r="769" spans="58:63" ht="7.5" customHeight="1">
      <c r="BF769" s="559">
        <v>763</v>
      </c>
      <c r="BG769" s="559">
        <v>23</v>
      </c>
      <c r="BH769" s="559">
        <v>13</v>
      </c>
      <c r="BI769" s="559">
        <v>26</v>
      </c>
      <c r="BJ769" s="559">
        <v>4.9141525773665</v>
      </c>
      <c r="BK769" s="173" t="str">
        <f t="shared" si="36"/>
        <v>27,14</v>
      </c>
    </row>
    <row r="770" spans="58:63" ht="7.5" customHeight="1">
      <c r="BF770" s="559">
        <v>764</v>
      </c>
      <c r="BG770" s="559">
        <v>23</v>
      </c>
      <c r="BH770" s="559">
        <v>14</v>
      </c>
      <c r="BI770" s="559">
        <v>0</v>
      </c>
      <c r="BJ770" s="559">
        <v>4.9278547552081404</v>
      </c>
      <c r="BK770" s="173" t="str">
        <f t="shared" si="36"/>
        <v>1,15</v>
      </c>
    </row>
    <row r="771" spans="58:63" ht="7.5" customHeight="1">
      <c r="BF771" s="559">
        <v>765</v>
      </c>
      <c r="BG771" s="559">
        <v>23</v>
      </c>
      <c r="BH771" s="559">
        <v>14</v>
      </c>
      <c r="BI771" s="559">
        <v>26</v>
      </c>
      <c r="BJ771" s="559">
        <v>4.9141525773665</v>
      </c>
      <c r="BK771" s="173" t="str">
        <f t="shared" si="36"/>
        <v>27,15</v>
      </c>
    </row>
    <row r="772" spans="58:63" ht="7.5" customHeight="1">
      <c r="BF772" s="559">
        <v>766</v>
      </c>
      <c r="BG772" s="559">
        <v>23</v>
      </c>
      <c r="BH772" s="559">
        <v>15</v>
      </c>
      <c r="BI772" s="559">
        <v>0</v>
      </c>
      <c r="BJ772" s="559">
        <v>4.9278547552081404</v>
      </c>
      <c r="BK772" s="173" t="str">
        <f t="shared" si="36"/>
        <v>1,16</v>
      </c>
    </row>
    <row r="773" spans="58:63" ht="7.5" customHeight="1">
      <c r="BF773" s="559">
        <v>767</v>
      </c>
      <c r="BG773" s="559">
        <v>23</v>
      </c>
      <c r="BH773" s="559">
        <v>15</v>
      </c>
      <c r="BI773" s="559">
        <v>26</v>
      </c>
      <c r="BJ773" s="559">
        <v>4.9141525773665</v>
      </c>
      <c r="BK773" s="173" t="str">
        <f t="shared" si="36"/>
        <v>27,16</v>
      </c>
    </row>
    <row r="774" spans="58:63" ht="7.5" customHeight="1">
      <c r="BF774" s="559">
        <v>768</v>
      </c>
      <c r="BG774" s="559">
        <v>24</v>
      </c>
      <c r="BH774" s="559">
        <v>0</v>
      </c>
      <c r="BI774" s="559">
        <v>0</v>
      </c>
      <c r="BJ774" s="559">
        <v>4.9278547552081404</v>
      </c>
      <c r="BK774" s="173" t="str">
        <f t="shared" si="36"/>
        <v>1,1</v>
      </c>
    </row>
    <row r="775" spans="58:63" ht="7.5" customHeight="1">
      <c r="BF775" s="559">
        <v>769</v>
      </c>
      <c r="BG775" s="559">
        <v>24</v>
      </c>
      <c r="BH775" s="559">
        <v>0</v>
      </c>
      <c r="BI775" s="559">
        <v>26</v>
      </c>
      <c r="BJ775" s="559">
        <v>4.9141525773665</v>
      </c>
      <c r="BK775" s="173" t="str">
        <f t="shared" ref="BK775:BK838" si="37">_xlfn.CONCAT(BI775+1,",",BH775+1)</f>
        <v>27,1</v>
      </c>
    </row>
    <row r="776" spans="58:63" ht="7.5" customHeight="1">
      <c r="BF776" s="559">
        <v>770</v>
      </c>
      <c r="BG776" s="559">
        <v>24</v>
      </c>
      <c r="BH776" s="559">
        <v>1</v>
      </c>
      <c r="BI776" s="559">
        <v>0</v>
      </c>
      <c r="BJ776" s="559">
        <v>4.9278547552081404</v>
      </c>
      <c r="BK776" s="173" t="str">
        <f t="shared" si="37"/>
        <v>1,2</v>
      </c>
    </row>
    <row r="777" spans="58:63" ht="7.5" customHeight="1">
      <c r="BF777" s="559">
        <v>771</v>
      </c>
      <c r="BG777" s="559">
        <v>24</v>
      </c>
      <c r="BH777" s="559">
        <v>1</v>
      </c>
      <c r="BI777" s="559">
        <v>26</v>
      </c>
      <c r="BJ777" s="559">
        <v>4.9141525773665</v>
      </c>
      <c r="BK777" s="173" t="str">
        <f t="shared" si="37"/>
        <v>27,2</v>
      </c>
    </row>
    <row r="778" spans="58:63" ht="7.5" customHeight="1">
      <c r="BF778" s="559">
        <v>772</v>
      </c>
      <c r="BG778" s="559">
        <v>24</v>
      </c>
      <c r="BH778" s="559">
        <v>2</v>
      </c>
      <c r="BI778" s="559">
        <v>0</v>
      </c>
      <c r="BJ778" s="559">
        <v>4.9278547552081404</v>
      </c>
      <c r="BK778" s="173" t="str">
        <f t="shared" si="37"/>
        <v>1,3</v>
      </c>
    </row>
    <row r="779" spans="58:63" ht="7.5" customHeight="1">
      <c r="BF779" s="559">
        <v>773</v>
      </c>
      <c r="BG779" s="559">
        <v>24</v>
      </c>
      <c r="BH779" s="559">
        <v>2</v>
      </c>
      <c r="BI779" s="559">
        <v>26</v>
      </c>
      <c r="BJ779" s="559">
        <v>4.9141525773665</v>
      </c>
      <c r="BK779" s="173" t="str">
        <f t="shared" si="37"/>
        <v>27,3</v>
      </c>
    </row>
    <row r="780" spans="58:63" ht="7.5" customHeight="1">
      <c r="BF780" s="559">
        <v>774</v>
      </c>
      <c r="BG780" s="559">
        <v>24</v>
      </c>
      <c r="BH780" s="559">
        <v>3</v>
      </c>
      <c r="BI780" s="559">
        <v>0</v>
      </c>
      <c r="BJ780" s="559">
        <v>4.9278547552081404</v>
      </c>
      <c r="BK780" s="173" t="str">
        <f t="shared" si="37"/>
        <v>1,4</v>
      </c>
    </row>
    <row r="781" spans="58:63" ht="7.5" customHeight="1">
      <c r="BF781" s="559">
        <v>775</v>
      </c>
      <c r="BG781" s="559">
        <v>24</v>
      </c>
      <c r="BH781" s="559">
        <v>3</v>
      </c>
      <c r="BI781" s="559">
        <v>26</v>
      </c>
      <c r="BJ781" s="559">
        <v>4.9141525773665</v>
      </c>
      <c r="BK781" s="173" t="str">
        <f t="shared" si="37"/>
        <v>27,4</v>
      </c>
    </row>
    <row r="782" spans="58:63" ht="7.5" customHeight="1">
      <c r="BF782" s="559">
        <v>776</v>
      </c>
      <c r="BG782" s="559">
        <v>24</v>
      </c>
      <c r="BH782" s="559">
        <v>4</v>
      </c>
      <c r="BI782" s="559">
        <v>0</v>
      </c>
      <c r="BJ782" s="559">
        <v>4.9278547552081404</v>
      </c>
      <c r="BK782" s="173" t="str">
        <f t="shared" si="37"/>
        <v>1,5</v>
      </c>
    </row>
    <row r="783" spans="58:63" ht="7.5" customHeight="1">
      <c r="BF783" s="559">
        <v>777</v>
      </c>
      <c r="BG783" s="559">
        <v>24</v>
      </c>
      <c r="BH783" s="559">
        <v>4</v>
      </c>
      <c r="BI783" s="559">
        <v>26</v>
      </c>
      <c r="BJ783" s="559">
        <v>4.9141525773665</v>
      </c>
      <c r="BK783" s="173" t="str">
        <f t="shared" si="37"/>
        <v>27,5</v>
      </c>
    </row>
    <row r="784" spans="58:63" ht="7.5" customHeight="1">
      <c r="BF784" s="559">
        <v>778</v>
      </c>
      <c r="BG784" s="559">
        <v>24</v>
      </c>
      <c r="BH784" s="559">
        <v>5</v>
      </c>
      <c r="BI784" s="559">
        <v>0</v>
      </c>
      <c r="BJ784" s="559">
        <v>4.9278547552081404</v>
      </c>
      <c r="BK784" s="173" t="str">
        <f t="shared" si="37"/>
        <v>1,6</v>
      </c>
    </row>
    <row r="785" spans="58:63" ht="7.5" customHeight="1">
      <c r="BF785" s="559">
        <v>779</v>
      </c>
      <c r="BG785" s="559">
        <v>24</v>
      </c>
      <c r="BH785" s="559">
        <v>5</v>
      </c>
      <c r="BI785" s="559">
        <v>26</v>
      </c>
      <c r="BJ785" s="559">
        <v>4.9141525773665</v>
      </c>
      <c r="BK785" s="173" t="str">
        <f t="shared" si="37"/>
        <v>27,6</v>
      </c>
    </row>
    <row r="786" spans="58:63" ht="7.5" customHeight="1">
      <c r="BF786" s="559">
        <v>780</v>
      </c>
      <c r="BG786" s="559">
        <v>24</v>
      </c>
      <c r="BH786" s="559">
        <v>6</v>
      </c>
      <c r="BI786" s="559">
        <v>0</v>
      </c>
      <c r="BJ786" s="559">
        <v>4.9278547552081404</v>
      </c>
      <c r="BK786" s="173" t="str">
        <f t="shared" si="37"/>
        <v>1,7</v>
      </c>
    </row>
    <row r="787" spans="58:63" ht="7.5" customHeight="1">
      <c r="BF787" s="559">
        <v>781</v>
      </c>
      <c r="BG787" s="559">
        <v>24</v>
      </c>
      <c r="BH787" s="559">
        <v>6</v>
      </c>
      <c r="BI787" s="559">
        <v>26</v>
      </c>
      <c r="BJ787" s="559">
        <v>4.9141525773665</v>
      </c>
      <c r="BK787" s="173" t="str">
        <f t="shared" si="37"/>
        <v>27,7</v>
      </c>
    </row>
    <row r="788" spans="58:63" ht="7.5" customHeight="1">
      <c r="BF788" s="559">
        <v>782</v>
      </c>
      <c r="BG788" s="559">
        <v>24</v>
      </c>
      <c r="BH788" s="559">
        <v>7</v>
      </c>
      <c r="BI788" s="559">
        <v>0</v>
      </c>
      <c r="BJ788" s="559">
        <v>4.9278547552081404</v>
      </c>
      <c r="BK788" s="173" t="str">
        <f t="shared" si="37"/>
        <v>1,8</v>
      </c>
    </row>
    <row r="789" spans="58:63" ht="7.5" customHeight="1">
      <c r="BF789" s="559">
        <v>783</v>
      </c>
      <c r="BG789" s="559">
        <v>24</v>
      </c>
      <c r="BH789" s="559">
        <v>7</v>
      </c>
      <c r="BI789" s="559">
        <v>26</v>
      </c>
      <c r="BJ789" s="559">
        <v>4.9141525773665</v>
      </c>
      <c r="BK789" s="173" t="str">
        <f t="shared" si="37"/>
        <v>27,8</v>
      </c>
    </row>
    <row r="790" spans="58:63" ht="7.5" customHeight="1">
      <c r="BF790" s="559">
        <v>784</v>
      </c>
      <c r="BG790" s="559">
        <v>24</v>
      </c>
      <c r="BH790" s="559">
        <v>8</v>
      </c>
      <c r="BI790" s="559">
        <v>0</v>
      </c>
      <c r="BJ790" s="559">
        <v>4.9278547552081404</v>
      </c>
      <c r="BK790" s="173" t="str">
        <f t="shared" si="37"/>
        <v>1,9</v>
      </c>
    </row>
    <row r="791" spans="58:63" ht="7.5" customHeight="1">
      <c r="BF791" s="559">
        <v>785</v>
      </c>
      <c r="BG791" s="559">
        <v>24</v>
      </c>
      <c r="BH791" s="559">
        <v>8</v>
      </c>
      <c r="BI791" s="559">
        <v>26</v>
      </c>
      <c r="BJ791" s="559">
        <v>4.9141525773665</v>
      </c>
      <c r="BK791" s="173" t="str">
        <f t="shared" si="37"/>
        <v>27,9</v>
      </c>
    </row>
    <row r="792" spans="58:63" ht="7.5" customHeight="1">
      <c r="BF792" s="559">
        <v>786</v>
      </c>
      <c r="BG792" s="559">
        <v>24</v>
      </c>
      <c r="BH792" s="559">
        <v>9</v>
      </c>
      <c r="BI792" s="559">
        <v>0</v>
      </c>
      <c r="BJ792" s="559">
        <v>4.9278547552081404</v>
      </c>
      <c r="BK792" s="173" t="str">
        <f t="shared" si="37"/>
        <v>1,10</v>
      </c>
    </row>
    <row r="793" spans="58:63" ht="7.5" customHeight="1">
      <c r="BF793" s="559">
        <v>787</v>
      </c>
      <c r="BG793" s="559">
        <v>24</v>
      </c>
      <c r="BH793" s="559">
        <v>9</v>
      </c>
      <c r="BI793" s="559">
        <v>26</v>
      </c>
      <c r="BJ793" s="559">
        <v>4.9141525773665</v>
      </c>
      <c r="BK793" s="173" t="str">
        <f t="shared" si="37"/>
        <v>27,10</v>
      </c>
    </row>
    <row r="794" spans="58:63" ht="7.5" customHeight="1">
      <c r="BF794" s="559">
        <v>788</v>
      </c>
      <c r="BG794" s="559">
        <v>24</v>
      </c>
      <c r="BH794" s="559">
        <v>10</v>
      </c>
      <c r="BI794" s="559">
        <v>0</v>
      </c>
      <c r="BJ794" s="559">
        <v>4.9278547552081404</v>
      </c>
      <c r="BK794" s="173" t="str">
        <f t="shared" si="37"/>
        <v>1,11</v>
      </c>
    </row>
    <row r="795" spans="58:63" ht="7.5" customHeight="1">
      <c r="BF795" s="559">
        <v>789</v>
      </c>
      <c r="BG795" s="559">
        <v>24</v>
      </c>
      <c r="BH795" s="559">
        <v>10</v>
      </c>
      <c r="BI795" s="559">
        <v>26</v>
      </c>
      <c r="BJ795" s="559">
        <v>4.9141525773665</v>
      </c>
      <c r="BK795" s="173" t="str">
        <f t="shared" si="37"/>
        <v>27,11</v>
      </c>
    </row>
    <row r="796" spans="58:63" ht="7.5" customHeight="1">
      <c r="BF796" s="559">
        <v>790</v>
      </c>
      <c r="BG796" s="559">
        <v>24</v>
      </c>
      <c r="BH796" s="559">
        <v>11</v>
      </c>
      <c r="BI796" s="559">
        <v>0</v>
      </c>
      <c r="BJ796" s="559">
        <v>4.9278547552081404</v>
      </c>
      <c r="BK796" s="173" t="str">
        <f t="shared" si="37"/>
        <v>1,12</v>
      </c>
    </row>
    <row r="797" spans="58:63" ht="7.5" customHeight="1">
      <c r="BF797" s="559">
        <v>791</v>
      </c>
      <c r="BG797" s="559">
        <v>24</v>
      </c>
      <c r="BH797" s="559">
        <v>11</v>
      </c>
      <c r="BI797" s="559">
        <v>26</v>
      </c>
      <c r="BJ797" s="559">
        <v>4.9141525773665</v>
      </c>
      <c r="BK797" s="173" t="str">
        <f t="shared" si="37"/>
        <v>27,12</v>
      </c>
    </row>
    <row r="798" spans="58:63" ht="7.5" customHeight="1">
      <c r="BF798" s="559">
        <v>792</v>
      </c>
      <c r="BG798" s="559">
        <v>24</v>
      </c>
      <c r="BH798" s="559">
        <v>12</v>
      </c>
      <c r="BI798" s="559">
        <v>0</v>
      </c>
      <c r="BJ798" s="559">
        <v>4.9278547552081404</v>
      </c>
      <c r="BK798" s="173" t="str">
        <f t="shared" si="37"/>
        <v>1,13</v>
      </c>
    </row>
    <row r="799" spans="58:63" ht="7.5" customHeight="1">
      <c r="BF799" s="559">
        <v>793</v>
      </c>
      <c r="BG799" s="559">
        <v>24</v>
      </c>
      <c r="BH799" s="559">
        <v>12</v>
      </c>
      <c r="BI799" s="559">
        <v>26</v>
      </c>
      <c r="BJ799" s="559">
        <v>4.9141525773665</v>
      </c>
      <c r="BK799" s="173" t="str">
        <f t="shared" si="37"/>
        <v>27,13</v>
      </c>
    </row>
    <row r="800" spans="58:63" ht="7.5" customHeight="1">
      <c r="BF800" s="559">
        <v>794</v>
      </c>
      <c r="BG800" s="559">
        <v>24</v>
      </c>
      <c r="BH800" s="559">
        <v>13</v>
      </c>
      <c r="BI800" s="559">
        <v>0</v>
      </c>
      <c r="BJ800" s="559">
        <v>4.9278547552081404</v>
      </c>
      <c r="BK800" s="173" t="str">
        <f t="shared" si="37"/>
        <v>1,14</v>
      </c>
    </row>
    <row r="801" spans="58:63" ht="7.5" customHeight="1">
      <c r="BF801" s="559">
        <v>795</v>
      </c>
      <c r="BG801" s="559">
        <v>24</v>
      </c>
      <c r="BH801" s="559">
        <v>13</v>
      </c>
      <c r="BI801" s="559">
        <v>26</v>
      </c>
      <c r="BJ801" s="559">
        <v>4.9141525773665</v>
      </c>
      <c r="BK801" s="173" t="str">
        <f t="shared" si="37"/>
        <v>27,14</v>
      </c>
    </row>
    <row r="802" spans="58:63" ht="7.5" customHeight="1">
      <c r="BF802" s="559">
        <v>796</v>
      </c>
      <c r="BG802" s="559">
        <v>24</v>
      </c>
      <c r="BH802" s="559">
        <v>14</v>
      </c>
      <c r="BI802" s="559">
        <v>0</v>
      </c>
      <c r="BJ802" s="559">
        <v>4.9278547552081404</v>
      </c>
      <c r="BK802" s="173" t="str">
        <f t="shared" si="37"/>
        <v>1,15</v>
      </c>
    </row>
    <row r="803" spans="58:63" ht="7.5" customHeight="1">
      <c r="BF803" s="559">
        <v>797</v>
      </c>
      <c r="BG803" s="559">
        <v>24</v>
      </c>
      <c r="BH803" s="559">
        <v>14</v>
      </c>
      <c r="BI803" s="559">
        <v>26</v>
      </c>
      <c r="BJ803" s="559">
        <v>4.9141525773665</v>
      </c>
      <c r="BK803" s="173" t="str">
        <f t="shared" si="37"/>
        <v>27,15</v>
      </c>
    </row>
    <row r="804" spans="58:63" ht="7.5" customHeight="1">
      <c r="BF804" s="559">
        <v>798</v>
      </c>
      <c r="BG804" s="559">
        <v>24</v>
      </c>
      <c r="BH804" s="559">
        <v>15</v>
      </c>
      <c r="BI804" s="559">
        <v>0</v>
      </c>
      <c r="BJ804" s="559">
        <v>4.9278547552081404</v>
      </c>
      <c r="BK804" s="173" t="str">
        <f t="shared" si="37"/>
        <v>1,16</v>
      </c>
    </row>
    <row r="805" spans="58:63" ht="7.5" customHeight="1">
      <c r="BF805" s="559">
        <v>799</v>
      </c>
      <c r="BG805" s="559">
        <v>24</v>
      </c>
      <c r="BH805" s="559">
        <v>15</v>
      </c>
      <c r="BI805" s="559">
        <v>26</v>
      </c>
      <c r="BJ805" s="559">
        <v>4.9141525773665</v>
      </c>
      <c r="BK805" s="173" t="str">
        <f t="shared" si="37"/>
        <v>27,16</v>
      </c>
    </row>
    <row r="806" spans="58:63" ht="7.5" customHeight="1">
      <c r="BF806" s="559">
        <v>800</v>
      </c>
      <c r="BG806" s="559">
        <v>25</v>
      </c>
      <c r="BH806" s="559">
        <v>0</v>
      </c>
      <c r="BI806" s="559">
        <v>0</v>
      </c>
      <c r="BJ806" s="559">
        <v>4.9275067274222097</v>
      </c>
      <c r="BK806" s="173" t="str">
        <f t="shared" si="37"/>
        <v>1,1</v>
      </c>
    </row>
    <row r="807" spans="58:63" ht="7.5" customHeight="1">
      <c r="BF807" s="559">
        <v>801</v>
      </c>
      <c r="BG807" s="559">
        <v>25</v>
      </c>
      <c r="BH807" s="559">
        <v>0</v>
      </c>
      <c r="BI807" s="559">
        <v>26</v>
      </c>
      <c r="BJ807" s="559">
        <v>4.9138044814659301</v>
      </c>
      <c r="BK807" s="173" t="str">
        <f t="shared" si="37"/>
        <v>27,1</v>
      </c>
    </row>
    <row r="808" spans="58:63" ht="7.5" customHeight="1">
      <c r="BF808" s="559">
        <v>802</v>
      </c>
      <c r="BG808" s="559">
        <v>25</v>
      </c>
      <c r="BH808" s="559">
        <v>1</v>
      </c>
      <c r="BI808" s="559">
        <v>0</v>
      </c>
      <c r="BJ808" s="559">
        <v>4.9275067274222097</v>
      </c>
      <c r="BK808" s="173" t="str">
        <f t="shared" si="37"/>
        <v>1,2</v>
      </c>
    </row>
    <row r="809" spans="58:63" ht="7.5" customHeight="1">
      <c r="BF809" s="559">
        <v>803</v>
      </c>
      <c r="BG809" s="559">
        <v>25</v>
      </c>
      <c r="BH809" s="559">
        <v>1</v>
      </c>
      <c r="BI809" s="559">
        <v>26</v>
      </c>
      <c r="BJ809" s="559">
        <v>4.9138044814659301</v>
      </c>
      <c r="BK809" s="173" t="str">
        <f t="shared" si="37"/>
        <v>27,2</v>
      </c>
    </row>
    <row r="810" spans="58:63" ht="7.5" customHeight="1">
      <c r="BF810" s="559">
        <v>804</v>
      </c>
      <c r="BG810" s="559">
        <v>25</v>
      </c>
      <c r="BH810" s="559">
        <v>2</v>
      </c>
      <c r="BI810" s="559">
        <v>0</v>
      </c>
      <c r="BJ810" s="559">
        <v>4.9275067274222097</v>
      </c>
      <c r="BK810" s="173" t="str">
        <f t="shared" si="37"/>
        <v>1,3</v>
      </c>
    </row>
    <row r="811" spans="58:63" ht="7.5" customHeight="1">
      <c r="BF811" s="559">
        <v>805</v>
      </c>
      <c r="BG811" s="559">
        <v>25</v>
      </c>
      <c r="BH811" s="559">
        <v>2</v>
      </c>
      <c r="BI811" s="559">
        <v>26</v>
      </c>
      <c r="BJ811" s="559">
        <v>4.9138044814659301</v>
      </c>
      <c r="BK811" s="173" t="str">
        <f t="shared" si="37"/>
        <v>27,3</v>
      </c>
    </row>
    <row r="812" spans="58:63" ht="7.5" customHeight="1">
      <c r="BF812" s="559">
        <v>806</v>
      </c>
      <c r="BG812" s="559">
        <v>25</v>
      </c>
      <c r="BH812" s="559">
        <v>3</v>
      </c>
      <c r="BI812" s="559">
        <v>0</v>
      </c>
      <c r="BJ812" s="559">
        <v>4.9275067274222097</v>
      </c>
      <c r="BK812" s="173" t="str">
        <f t="shared" si="37"/>
        <v>1,4</v>
      </c>
    </row>
    <row r="813" spans="58:63" ht="7.5" customHeight="1">
      <c r="BF813" s="559">
        <v>807</v>
      </c>
      <c r="BG813" s="559">
        <v>25</v>
      </c>
      <c r="BH813" s="559">
        <v>3</v>
      </c>
      <c r="BI813" s="559">
        <v>26</v>
      </c>
      <c r="BJ813" s="559">
        <v>4.9138044814659301</v>
      </c>
      <c r="BK813" s="173" t="str">
        <f t="shared" si="37"/>
        <v>27,4</v>
      </c>
    </row>
    <row r="814" spans="58:63" ht="7.5" customHeight="1">
      <c r="BF814" s="559">
        <v>808</v>
      </c>
      <c r="BG814" s="559">
        <v>25</v>
      </c>
      <c r="BH814" s="559">
        <v>4</v>
      </c>
      <c r="BI814" s="559">
        <v>0</v>
      </c>
      <c r="BJ814" s="559">
        <v>4.9275067274222097</v>
      </c>
      <c r="BK814" s="173" t="str">
        <f t="shared" si="37"/>
        <v>1,5</v>
      </c>
    </row>
    <row r="815" spans="58:63" ht="7.5" customHeight="1">
      <c r="BF815" s="559">
        <v>809</v>
      </c>
      <c r="BG815" s="559">
        <v>25</v>
      </c>
      <c r="BH815" s="559">
        <v>4</v>
      </c>
      <c r="BI815" s="559">
        <v>26</v>
      </c>
      <c r="BJ815" s="559">
        <v>4.9138044814659301</v>
      </c>
      <c r="BK815" s="173" t="str">
        <f t="shared" si="37"/>
        <v>27,5</v>
      </c>
    </row>
    <row r="816" spans="58:63" ht="7.5" customHeight="1">
      <c r="BF816" s="559">
        <v>810</v>
      </c>
      <c r="BG816" s="559">
        <v>25</v>
      </c>
      <c r="BH816" s="559">
        <v>5</v>
      </c>
      <c r="BI816" s="559">
        <v>0</v>
      </c>
      <c r="BJ816" s="559">
        <v>4.9275067274222097</v>
      </c>
      <c r="BK816" s="173" t="str">
        <f t="shared" si="37"/>
        <v>1,6</v>
      </c>
    </row>
    <row r="817" spans="58:63" ht="7.5" customHeight="1">
      <c r="BF817" s="559">
        <v>811</v>
      </c>
      <c r="BG817" s="559">
        <v>25</v>
      </c>
      <c r="BH817" s="559">
        <v>5</v>
      </c>
      <c r="BI817" s="559">
        <v>26</v>
      </c>
      <c r="BJ817" s="559">
        <v>4.9138044814659301</v>
      </c>
      <c r="BK817" s="173" t="str">
        <f t="shared" si="37"/>
        <v>27,6</v>
      </c>
    </row>
    <row r="818" spans="58:63" ht="7.5" customHeight="1">
      <c r="BF818" s="559">
        <v>812</v>
      </c>
      <c r="BG818" s="559">
        <v>25</v>
      </c>
      <c r="BH818" s="559">
        <v>6</v>
      </c>
      <c r="BI818" s="559">
        <v>0</v>
      </c>
      <c r="BJ818" s="559">
        <v>4.9275067274222097</v>
      </c>
      <c r="BK818" s="173" t="str">
        <f t="shared" si="37"/>
        <v>1,7</v>
      </c>
    </row>
    <row r="819" spans="58:63" ht="7.5" customHeight="1">
      <c r="BF819" s="559">
        <v>813</v>
      </c>
      <c r="BG819" s="559">
        <v>25</v>
      </c>
      <c r="BH819" s="559">
        <v>6</v>
      </c>
      <c r="BI819" s="559">
        <v>26</v>
      </c>
      <c r="BJ819" s="559">
        <v>4.9138044814659301</v>
      </c>
      <c r="BK819" s="173" t="str">
        <f t="shared" si="37"/>
        <v>27,7</v>
      </c>
    </row>
    <row r="820" spans="58:63" ht="7.5" customHeight="1">
      <c r="BF820" s="559">
        <v>814</v>
      </c>
      <c r="BG820" s="559">
        <v>25</v>
      </c>
      <c r="BH820" s="559">
        <v>7</v>
      </c>
      <c r="BI820" s="559">
        <v>0</v>
      </c>
      <c r="BJ820" s="559">
        <v>4.9275067274222097</v>
      </c>
      <c r="BK820" s="173" t="str">
        <f t="shared" si="37"/>
        <v>1,8</v>
      </c>
    </row>
    <row r="821" spans="58:63" ht="7.5" customHeight="1">
      <c r="BF821" s="559">
        <v>815</v>
      </c>
      <c r="BG821" s="559">
        <v>25</v>
      </c>
      <c r="BH821" s="559">
        <v>7</v>
      </c>
      <c r="BI821" s="559">
        <v>26</v>
      </c>
      <c r="BJ821" s="559">
        <v>4.9138044814659301</v>
      </c>
      <c r="BK821" s="173" t="str">
        <f t="shared" si="37"/>
        <v>27,8</v>
      </c>
    </row>
    <row r="822" spans="58:63" ht="7.5" customHeight="1">
      <c r="BF822" s="559">
        <v>816</v>
      </c>
      <c r="BG822" s="559">
        <v>25</v>
      </c>
      <c r="BH822" s="559">
        <v>8</v>
      </c>
      <c r="BI822" s="559">
        <v>0</v>
      </c>
      <c r="BJ822" s="559">
        <v>4.9275067274222097</v>
      </c>
      <c r="BK822" s="173" t="str">
        <f t="shared" si="37"/>
        <v>1,9</v>
      </c>
    </row>
    <row r="823" spans="58:63" ht="7.5" customHeight="1">
      <c r="BF823" s="559">
        <v>817</v>
      </c>
      <c r="BG823" s="559">
        <v>25</v>
      </c>
      <c r="BH823" s="559">
        <v>8</v>
      </c>
      <c r="BI823" s="559">
        <v>26</v>
      </c>
      <c r="BJ823" s="559">
        <v>4.9138044814659301</v>
      </c>
      <c r="BK823" s="173" t="str">
        <f t="shared" si="37"/>
        <v>27,9</v>
      </c>
    </row>
    <row r="824" spans="58:63" ht="7.5" customHeight="1">
      <c r="BF824" s="559">
        <v>818</v>
      </c>
      <c r="BG824" s="559">
        <v>25</v>
      </c>
      <c r="BH824" s="559">
        <v>9</v>
      </c>
      <c r="BI824" s="559">
        <v>0</v>
      </c>
      <c r="BJ824" s="559">
        <v>4.9275067274222097</v>
      </c>
      <c r="BK824" s="173" t="str">
        <f t="shared" si="37"/>
        <v>1,10</v>
      </c>
    </row>
    <row r="825" spans="58:63" ht="7.5" customHeight="1">
      <c r="BF825" s="559">
        <v>819</v>
      </c>
      <c r="BG825" s="559">
        <v>25</v>
      </c>
      <c r="BH825" s="559">
        <v>9</v>
      </c>
      <c r="BI825" s="559">
        <v>26</v>
      </c>
      <c r="BJ825" s="559">
        <v>4.9138044814659301</v>
      </c>
      <c r="BK825" s="173" t="str">
        <f t="shared" si="37"/>
        <v>27,10</v>
      </c>
    </row>
    <row r="826" spans="58:63" ht="7.5" customHeight="1">
      <c r="BF826" s="559">
        <v>820</v>
      </c>
      <c r="BG826" s="559">
        <v>25</v>
      </c>
      <c r="BH826" s="559">
        <v>10</v>
      </c>
      <c r="BI826" s="559">
        <v>0</v>
      </c>
      <c r="BJ826" s="559">
        <v>4.9275067274222097</v>
      </c>
      <c r="BK826" s="173" t="str">
        <f t="shared" si="37"/>
        <v>1,11</v>
      </c>
    </row>
    <row r="827" spans="58:63" ht="7.5" customHeight="1">
      <c r="BF827" s="559">
        <v>821</v>
      </c>
      <c r="BG827" s="559">
        <v>25</v>
      </c>
      <c r="BH827" s="559">
        <v>10</v>
      </c>
      <c r="BI827" s="559">
        <v>26</v>
      </c>
      <c r="BJ827" s="559">
        <v>4.9138044814659301</v>
      </c>
      <c r="BK827" s="173" t="str">
        <f t="shared" si="37"/>
        <v>27,11</v>
      </c>
    </row>
    <row r="828" spans="58:63" ht="7.5" customHeight="1">
      <c r="BF828" s="559">
        <v>822</v>
      </c>
      <c r="BG828" s="559">
        <v>25</v>
      </c>
      <c r="BH828" s="559">
        <v>11</v>
      </c>
      <c r="BI828" s="559">
        <v>0</v>
      </c>
      <c r="BJ828" s="559">
        <v>4.9275067274222097</v>
      </c>
      <c r="BK828" s="173" t="str">
        <f t="shared" si="37"/>
        <v>1,12</v>
      </c>
    </row>
    <row r="829" spans="58:63" ht="7.5" customHeight="1">
      <c r="BF829" s="559">
        <v>823</v>
      </c>
      <c r="BG829" s="559">
        <v>25</v>
      </c>
      <c r="BH829" s="559">
        <v>11</v>
      </c>
      <c r="BI829" s="559">
        <v>26</v>
      </c>
      <c r="BJ829" s="559">
        <v>4.9138044814659301</v>
      </c>
      <c r="BK829" s="173" t="str">
        <f t="shared" si="37"/>
        <v>27,12</v>
      </c>
    </row>
    <row r="830" spans="58:63" ht="7.5" customHeight="1">
      <c r="BF830" s="559">
        <v>824</v>
      </c>
      <c r="BG830" s="559">
        <v>25</v>
      </c>
      <c r="BH830" s="559">
        <v>12</v>
      </c>
      <c r="BI830" s="559">
        <v>0</v>
      </c>
      <c r="BJ830" s="559">
        <v>4.9275067274222097</v>
      </c>
      <c r="BK830" s="173" t="str">
        <f t="shared" si="37"/>
        <v>1,13</v>
      </c>
    </row>
    <row r="831" spans="58:63" ht="7.5" customHeight="1">
      <c r="BF831" s="559">
        <v>825</v>
      </c>
      <c r="BG831" s="559">
        <v>25</v>
      </c>
      <c r="BH831" s="559">
        <v>12</v>
      </c>
      <c r="BI831" s="559">
        <v>26</v>
      </c>
      <c r="BJ831" s="559">
        <v>4.9138044814659301</v>
      </c>
      <c r="BK831" s="173" t="str">
        <f t="shared" si="37"/>
        <v>27,13</v>
      </c>
    </row>
    <row r="832" spans="58:63" ht="7.5" customHeight="1">
      <c r="BF832" s="559">
        <v>826</v>
      </c>
      <c r="BG832" s="559">
        <v>25</v>
      </c>
      <c r="BH832" s="559">
        <v>13</v>
      </c>
      <c r="BI832" s="559">
        <v>0</v>
      </c>
      <c r="BJ832" s="559">
        <v>4.9275067274222097</v>
      </c>
      <c r="BK832" s="173" t="str">
        <f t="shared" si="37"/>
        <v>1,14</v>
      </c>
    </row>
    <row r="833" spans="58:63" ht="7.5" customHeight="1">
      <c r="BF833" s="559">
        <v>827</v>
      </c>
      <c r="BG833" s="559">
        <v>25</v>
      </c>
      <c r="BH833" s="559">
        <v>13</v>
      </c>
      <c r="BI833" s="559">
        <v>26</v>
      </c>
      <c r="BJ833" s="559">
        <v>4.9138044814659301</v>
      </c>
      <c r="BK833" s="173" t="str">
        <f t="shared" si="37"/>
        <v>27,14</v>
      </c>
    </row>
    <row r="834" spans="58:63" ht="7.5" customHeight="1">
      <c r="BF834" s="559">
        <v>828</v>
      </c>
      <c r="BG834" s="559">
        <v>25</v>
      </c>
      <c r="BH834" s="559">
        <v>14</v>
      </c>
      <c r="BI834" s="559">
        <v>0</v>
      </c>
      <c r="BJ834" s="559">
        <v>4.9275067274222097</v>
      </c>
      <c r="BK834" s="173" t="str">
        <f t="shared" si="37"/>
        <v>1,15</v>
      </c>
    </row>
    <row r="835" spans="58:63" ht="7.5" customHeight="1">
      <c r="BF835" s="559">
        <v>829</v>
      </c>
      <c r="BG835" s="559">
        <v>25</v>
      </c>
      <c r="BH835" s="559">
        <v>14</v>
      </c>
      <c r="BI835" s="559">
        <v>26</v>
      </c>
      <c r="BJ835" s="559">
        <v>4.9138044814659301</v>
      </c>
      <c r="BK835" s="173" t="str">
        <f t="shared" si="37"/>
        <v>27,15</v>
      </c>
    </row>
    <row r="836" spans="58:63" ht="7.5" customHeight="1">
      <c r="BF836" s="559">
        <v>830</v>
      </c>
      <c r="BG836" s="559">
        <v>25</v>
      </c>
      <c r="BH836" s="559">
        <v>15</v>
      </c>
      <c r="BI836" s="559">
        <v>0</v>
      </c>
      <c r="BJ836" s="559">
        <v>4.9275067274222097</v>
      </c>
      <c r="BK836" s="173" t="str">
        <f t="shared" si="37"/>
        <v>1,16</v>
      </c>
    </row>
    <row r="837" spans="58:63" ht="7.5" customHeight="1">
      <c r="BF837" s="559">
        <v>831</v>
      </c>
      <c r="BG837" s="559">
        <v>25</v>
      </c>
      <c r="BH837" s="559">
        <v>15</v>
      </c>
      <c r="BI837" s="559">
        <v>26</v>
      </c>
      <c r="BJ837" s="559">
        <v>4.9138044814659301</v>
      </c>
      <c r="BK837" s="173" t="str">
        <f t="shared" si="37"/>
        <v>27,16</v>
      </c>
    </row>
    <row r="838" spans="58:63" ht="7.5" customHeight="1">
      <c r="BF838" s="559">
        <v>832</v>
      </c>
      <c r="BG838" s="559">
        <v>26</v>
      </c>
      <c r="BH838" s="559">
        <v>0</v>
      </c>
      <c r="BI838" s="559">
        <v>0</v>
      </c>
      <c r="BJ838" s="559">
        <v>4.9275067274222097</v>
      </c>
      <c r="BK838" s="173" t="str">
        <f t="shared" si="37"/>
        <v>1,1</v>
      </c>
    </row>
    <row r="839" spans="58:63" ht="7.5" customHeight="1">
      <c r="BF839" s="559">
        <v>833</v>
      </c>
      <c r="BG839" s="559">
        <v>26</v>
      </c>
      <c r="BH839" s="559">
        <v>0</v>
      </c>
      <c r="BI839" s="559">
        <v>26</v>
      </c>
      <c r="BJ839" s="559">
        <v>4.9138044814659301</v>
      </c>
      <c r="BK839" s="173" t="str">
        <f t="shared" ref="BK839:BK902" si="38">_xlfn.CONCAT(BI839+1,",",BH839+1)</f>
        <v>27,1</v>
      </c>
    </row>
    <row r="840" spans="58:63" ht="7.5" customHeight="1">
      <c r="BF840" s="559">
        <v>834</v>
      </c>
      <c r="BG840" s="559">
        <v>26</v>
      </c>
      <c r="BH840" s="559">
        <v>1</v>
      </c>
      <c r="BI840" s="559">
        <v>0</v>
      </c>
      <c r="BJ840" s="559">
        <v>4.9275067274222097</v>
      </c>
      <c r="BK840" s="173" t="str">
        <f t="shared" si="38"/>
        <v>1,2</v>
      </c>
    </row>
    <row r="841" spans="58:63" ht="7.5" customHeight="1">
      <c r="BF841" s="559">
        <v>835</v>
      </c>
      <c r="BG841" s="559">
        <v>26</v>
      </c>
      <c r="BH841" s="559">
        <v>1</v>
      </c>
      <c r="BI841" s="559">
        <v>26</v>
      </c>
      <c r="BJ841" s="559">
        <v>4.9138044814659301</v>
      </c>
      <c r="BK841" s="173" t="str">
        <f t="shared" si="38"/>
        <v>27,2</v>
      </c>
    </row>
    <row r="842" spans="58:63" ht="7.5" customHeight="1">
      <c r="BF842" s="559">
        <v>836</v>
      </c>
      <c r="BG842" s="559">
        <v>26</v>
      </c>
      <c r="BH842" s="559">
        <v>2</v>
      </c>
      <c r="BI842" s="559">
        <v>0</v>
      </c>
      <c r="BJ842" s="559">
        <v>4.9275067274222097</v>
      </c>
      <c r="BK842" s="173" t="str">
        <f t="shared" si="38"/>
        <v>1,3</v>
      </c>
    </row>
    <row r="843" spans="58:63" ht="7.5" customHeight="1">
      <c r="BF843" s="559">
        <v>837</v>
      </c>
      <c r="BG843" s="559">
        <v>26</v>
      </c>
      <c r="BH843" s="559">
        <v>2</v>
      </c>
      <c r="BI843" s="559">
        <v>26</v>
      </c>
      <c r="BJ843" s="559">
        <v>4.9138044814659301</v>
      </c>
      <c r="BK843" s="173" t="str">
        <f t="shared" si="38"/>
        <v>27,3</v>
      </c>
    </row>
    <row r="844" spans="58:63" ht="7.5" customHeight="1">
      <c r="BF844" s="559">
        <v>838</v>
      </c>
      <c r="BG844" s="559">
        <v>26</v>
      </c>
      <c r="BH844" s="559">
        <v>3</v>
      </c>
      <c r="BI844" s="559">
        <v>0</v>
      </c>
      <c r="BJ844" s="559">
        <v>4.9275067274222097</v>
      </c>
      <c r="BK844" s="173" t="str">
        <f t="shared" si="38"/>
        <v>1,4</v>
      </c>
    </row>
    <row r="845" spans="58:63" ht="7.5" customHeight="1">
      <c r="BF845" s="559">
        <v>839</v>
      </c>
      <c r="BG845" s="559">
        <v>26</v>
      </c>
      <c r="BH845" s="559">
        <v>3</v>
      </c>
      <c r="BI845" s="559">
        <v>26</v>
      </c>
      <c r="BJ845" s="559">
        <v>4.9138044814659301</v>
      </c>
      <c r="BK845" s="173" t="str">
        <f t="shared" si="38"/>
        <v>27,4</v>
      </c>
    </row>
    <row r="846" spans="58:63" ht="7.5" customHeight="1">
      <c r="BF846" s="559">
        <v>840</v>
      </c>
      <c r="BG846" s="559">
        <v>26</v>
      </c>
      <c r="BH846" s="559">
        <v>4</v>
      </c>
      <c r="BI846" s="559">
        <v>0</v>
      </c>
      <c r="BJ846" s="559">
        <v>4.9275067274222097</v>
      </c>
      <c r="BK846" s="173" t="str">
        <f t="shared" si="38"/>
        <v>1,5</v>
      </c>
    </row>
    <row r="847" spans="58:63" ht="7.5" customHeight="1">
      <c r="BF847" s="559">
        <v>841</v>
      </c>
      <c r="BG847" s="559">
        <v>26</v>
      </c>
      <c r="BH847" s="559">
        <v>4</v>
      </c>
      <c r="BI847" s="559">
        <v>26</v>
      </c>
      <c r="BJ847" s="559">
        <v>4.9138044814659301</v>
      </c>
      <c r="BK847" s="173" t="str">
        <f t="shared" si="38"/>
        <v>27,5</v>
      </c>
    </row>
    <row r="848" spans="58:63" ht="7.5" customHeight="1">
      <c r="BF848" s="559">
        <v>842</v>
      </c>
      <c r="BG848" s="559">
        <v>26</v>
      </c>
      <c r="BH848" s="559">
        <v>5</v>
      </c>
      <c r="BI848" s="559">
        <v>0</v>
      </c>
      <c r="BJ848" s="559">
        <v>4.9275067274222097</v>
      </c>
      <c r="BK848" s="173" t="str">
        <f t="shared" si="38"/>
        <v>1,6</v>
      </c>
    </row>
    <row r="849" spans="58:63" ht="7.5" customHeight="1">
      <c r="BF849" s="559">
        <v>843</v>
      </c>
      <c r="BG849" s="559">
        <v>26</v>
      </c>
      <c r="BH849" s="559">
        <v>5</v>
      </c>
      <c r="BI849" s="559">
        <v>26</v>
      </c>
      <c r="BJ849" s="559">
        <v>4.9138044814659301</v>
      </c>
      <c r="BK849" s="173" t="str">
        <f t="shared" si="38"/>
        <v>27,6</v>
      </c>
    </row>
    <row r="850" spans="58:63" ht="7.5" customHeight="1">
      <c r="BF850" s="559">
        <v>844</v>
      </c>
      <c r="BG850" s="559">
        <v>26</v>
      </c>
      <c r="BH850" s="559">
        <v>6</v>
      </c>
      <c r="BI850" s="559">
        <v>0</v>
      </c>
      <c r="BJ850" s="559">
        <v>4.9275067274222097</v>
      </c>
      <c r="BK850" s="173" t="str">
        <f t="shared" si="38"/>
        <v>1,7</v>
      </c>
    </row>
    <row r="851" spans="58:63" ht="7.5" customHeight="1">
      <c r="BF851" s="559">
        <v>845</v>
      </c>
      <c r="BG851" s="559">
        <v>26</v>
      </c>
      <c r="BH851" s="559">
        <v>6</v>
      </c>
      <c r="BI851" s="559">
        <v>26</v>
      </c>
      <c r="BJ851" s="559">
        <v>4.9138044814659301</v>
      </c>
      <c r="BK851" s="173" t="str">
        <f t="shared" si="38"/>
        <v>27,7</v>
      </c>
    </row>
    <row r="852" spans="58:63" ht="7.5" customHeight="1">
      <c r="BF852" s="559">
        <v>846</v>
      </c>
      <c r="BG852" s="559">
        <v>26</v>
      </c>
      <c r="BH852" s="559">
        <v>7</v>
      </c>
      <c r="BI852" s="559">
        <v>0</v>
      </c>
      <c r="BJ852" s="559">
        <v>4.9275067274222097</v>
      </c>
      <c r="BK852" s="173" t="str">
        <f t="shared" si="38"/>
        <v>1,8</v>
      </c>
    </row>
    <row r="853" spans="58:63" ht="7.5" customHeight="1">
      <c r="BF853" s="559">
        <v>847</v>
      </c>
      <c r="BG853" s="559">
        <v>26</v>
      </c>
      <c r="BH853" s="559">
        <v>7</v>
      </c>
      <c r="BI853" s="559">
        <v>26</v>
      </c>
      <c r="BJ853" s="559">
        <v>4.9138044814659301</v>
      </c>
      <c r="BK853" s="173" t="str">
        <f t="shared" si="38"/>
        <v>27,8</v>
      </c>
    </row>
    <row r="854" spans="58:63" ht="7.5" customHeight="1">
      <c r="BF854" s="559">
        <v>848</v>
      </c>
      <c r="BG854" s="559">
        <v>26</v>
      </c>
      <c r="BH854" s="559">
        <v>8</v>
      </c>
      <c r="BI854" s="559">
        <v>0</v>
      </c>
      <c r="BJ854" s="559">
        <v>4.9275067274222097</v>
      </c>
      <c r="BK854" s="173" t="str">
        <f t="shared" si="38"/>
        <v>1,9</v>
      </c>
    </row>
    <row r="855" spans="58:63" ht="7.5" customHeight="1">
      <c r="BF855" s="559">
        <v>849</v>
      </c>
      <c r="BG855" s="559">
        <v>26</v>
      </c>
      <c r="BH855" s="559">
        <v>8</v>
      </c>
      <c r="BI855" s="559">
        <v>26</v>
      </c>
      <c r="BJ855" s="559">
        <v>4.9138044814659301</v>
      </c>
      <c r="BK855" s="173" t="str">
        <f t="shared" si="38"/>
        <v>27,9</v>
      </c>
    </row>
    <row r="856" spans="58:63" ht="7.5" customHeight="1">
      <c r="BF856" s="559">
        <v>850</v>
      </c>
      <c r="BG856" s="559">
        <v>26</v>
      </c>
      <c r="BH856" s="559">
        <v>9</v>
      </c>
      <c r="BI856" s="559">
        <v>0</v>
      </c>
      <c r="BJ856" s="559">
        <v>4.9275067274222097</v>
      </c>
      <c r="BK856" s="173" t="str">
        <f t="shared" si="38"/>
        <v>1,10</v>
      </c>
    </row>
    <row r="857" spans="58:63" ht="7.5" customHeight="1">
      <c r="BF857" s="559">
        <v>851</v>
      </c>
      <c r="BG857" s="559">
        <v>26</v>
      </c>
      <c r="BH857" s="559">
        <v>9</v>
      </c>
      <c r="BI857" s="559">
        <v>26</v>
      </c>
      <c r="BJ857" s="559">
        <v>4.9138044814659301</v>
      </c>
      <c r="BK857" s="173" t="str">
        <f t="shared" si="38"/>
        <v>27,10</v>
      </c>
    </row>
    <row r="858" spans="58:63" ht="7.5" customHeight="1">
      <c r="BF858" s="559">
        <v>852</v>
      </c>
      <c r="BG858" s="559">
        <v>26</v>
      </c>
      <c r="BH858" s="559">
        <v>10</v>
      </c>
      <c r="BI858" s="559">
        <v>0</v>
      </c>
      <c r="BJ858" s="559">
        <v>4.9275067274222097</v>
      </c>
      <c r="BK858" s="173" t="str">
        <f t="shared" si="38"/>
        <v>1,11</v>
      </c>
    </row>
    <row r="859" spans="58:63" ht="7.5" customHeight="1">
      <c r="BF859" s="559">
        <v>853</v>
      </c>
      <c r="BG859" s="559">
        <v>26</v>
      </c>
      <c r="BH859" s="559">
        <v>10</v>
      </c>
      <c r="BI859" s="559">
        <v>26</v>
      </c>
      <c r="BJ859" s="559">
        <v>4.9138044814659301</v>
      </c>
      <c r="BK859" s="173" t="str">
        <f t="shared" si="38"/>
        <v>27,11</v>
      </c>
    </row>
    <row r="860" spans="58:63" ht="7.5" customHeight="1">
      <c r="BF860" s="559">
        <v>854</v>
      </c>
      <c r="BG860" s="559">
        <v>26</v>
      </c>
      <c r="BH860" s="559">
        <v>11</v>
      </c>
      <c r="BI860" s="559">
        <v>0</v>
      </c>
      <c r="BJ860" s="559">
        <v>4.9275067274222097</v>
      </c>
      <c r="BK860" s="173" t="str">
        <f t="shared" si="38"/>
        <v>1,12</v>
      </c>
    </row>
    <row r="861" spans="58:63" ht="7.5" customHeight="1">
      <c r="BF861" s="559">
        <v>855</v>
      </c>
      <c r="BG861" s="559">
        <v>26</v>
      </c>
      <c r="BH861" s="559">
        <v>11</v>
      </c>
      <c r="BI861" s="559">
        <v>26</v>
      </c>
      <c r="BJ861" s="559">
        <v>4.9138044814659301</v>
      </c>
      <c r="BK861" s="173" t="str">
        <f t="shared" si="38"/>
        <v>27,12</v>
      </c>
    </row>
    <row r="862" spans="58:63" ht="7.5" customHeight="1">
      <c r="BF862" s="559">
        <v>856</v>
      </c>
      <c r="BG862" s="559">
        <v>26</v>
      </c>
      <c r="BH862" s="559">
        <v>12</v>
      </c>
      <c r="BI862" s="559">
        <v>0</v>
      </c>
      <c r="BJ862" s="559">
        <v>4.9275067274222097</v>
      </c>
      <c r="BK862" s="173" t="str">
        <f t="shared" si="38"/>
        <v>1,13</v>
      </c>
    </row>
    <row r="863" spans="58:63" ht="7.5" customHeight="1">
      <c r="BF863" s="559">
        <v>857</v>
      </c>
      <c r="BG863" s="559">
        <v>26</v>
      </c>
      <c r="BH863" s="559">
        <v>12</v>
      </c>
      <c r="BI863" s="559">
        <v>26</v>
      </c>
      <c r="BJ863" s="559">
        <v>4.9138044814659301</v>
      </c>
      <c r="BK863" s="173" t="str">
        <f t="shared" si="38"/>
        <v>27,13</v>
      </c>
    </row>
    <row r="864" spans="58:63" ht="7.5" customHeight="1">
      <c r="BF864" s="559">
        <v>858</v>
      </c>
      <c r="BG864" s="559">
        <v>26</v>
      </c>
      <c r="BH864" s="559">
        <v>13</v>
      </c>
      <c r="BI864" s="559">
        <v>0</v>
      </c>
      <c r="BJ864" s="559">
        <v>4.9275067274222097</v>
      </c>
      <c r="BK864" s="173" t="str">
        <f t="shared" si="38"/>
        <v>1,14</v>
      </c>
    </row>
    <row r="865" spans="58:63" ht="7.5" customHeight="1">
      <c r="BF865" s="559">
        <v>859</v>
      </c>
      <c r="BG865" s="559">
        <v>26</v>
      </c>
      <c r="BH865" s="559">
        <v>13</v>
      </c>
      <c r="BI865" s="559">
        <v>26</v>
      </c>
      <c r="BJ865" s="559">
        <v>4.9138044814659301</v>
      </c>
      <c r="BK865" s="173" t="str">
        <f t="shared" si="38"/>
        <v>27,14</v>
      </c>
    </row>
    <row r="866" spans="58:63" ht="7.5" customHeight="1">
      <c r="BF866" s="559">
        <v>860</v>
      </c>
      <c r="BG866" s="559">
        <v>26</v>
      </c>
      <c r="BH866" s="559">
        <v>14</v>
      </c>
      <c r="BI866" s="559">
        <v>0</v>
      </c>
      <c r="BJ866" s="559">
        <v>4.9275067274222097</v>
      </c>
      <c r="BK866" s="173" t="str">
        <f t="shared" si="38"/>
        <v>1,15</v>
      </c>
    </row>
    <row r="867" spans="58:63" ht="7.5" customHeight="1">
      <c r="BF867" s="559">
        <v>861</v>
      </c>
      <c r="BG867" s="559">
        <v>26</v>
      </c>
      <c r="BH867" s="559">
        <v>14</v>
      </c>
      <c r="BI867" s="559">
        <v>26</v>
      </c>
      <c r="BJ867" s="559">
        <v>4.9138044814659301</v>
      </c>
      <c r="BK867" s="173" t="str">
        <f t="shared" si="38"/>
        <v>27,15</v>
      </c>
    </row>
    <row r="868" spans="58:63" ht="7.5" customHeight="1">
      <c r="BF868" s="559">
        <v>862</v>
      </c>
      <c r="BG868" s="559">
        <v>26</v>
      </c>
      <c r="BH868" s="559">
        <v>15</v>
      </c>
      <c r="BI868" s="559">
        <v>0</v>
      </c>
      <c r="BJ868" s="559">
        <v>4.9275067274222097</v>
      </c>
      <c r="BK868" s="173" t="str">
        <f t="shared" si="38"/>
        <v>1,16</v>
      </c>
    </row>
    <row r="869" spans="58:63" ht="7.5" customHeight="1">
      <c r="BF869" s="559">
        <v>863</v>
      </c>
      <c r="BG869" s="559">
        <v>26</v>
      </c>
      <c r="BH869" s="559">
        <v>15</v>
      </c>
      <c r="BI869" s="559">
        <v>26</v>
      </c>
      <c r="BJ869" s="559">
        <v>4.9138044814659301</v>
      </c>
      <c r="BK869" s="173" t="str">
        <f t="shared" si="38"/>
        <v>27,16</v>
      </c>
    </row>
    <row r="870" spans="58:63" ht="7.5" customHeight="1">
      <c r="BF870" s="559">
        <v>864</v>
      </c>
      <c r="BG870" s="559">
        <v>27</v>
      </c>
      <c r="BH870" s="559">
        <v>0</v>
      </c>
      <c r="BI870" s="559">
        <v>0</v>
      </c>
      <c r="BJ870" s="559">
        <v>4.9272022026428299</v>
      </c>
      <c r="BK870" s="173" t="str">
        <f t="shared" si="38"/>
        <v>1,1</v>
      </c>
    </row>
    <row r="871" spans="58:63" ht="7.5" customHeight="1">
      <c r="BF871" s="559">
        <v>865</v>
      </c>
      <c r="BG871" s="559">
        <v>27</v>
      </c>
      <c r="BH871" s="559">
        <v>0</v>
      </c>
      <c r="BI871" s="559">
        <v>26</v>
      </c>
      <c r="BJ871" s="559">
        <v>4.9134998970866999</v>
      </c>
      <c r="BK871" s="173" t="str">
        <f t="shared" si="38"/>
        <v>27,1</v>
      </c>
    </row>
    <row r="872" spans="58:63" ht="7.5" customHeight="1">
      <c r="BF872" s="559">
        <v>866</v>
      </c>
      <c r="BG872" s="559">
        <v>27</v>
      </c>
      <c r="BH872" s="559">
        <v>1</v>
      </c>
      <c r="BI872" s="559">
        <v>0</v>
      </c>
      <c r="BJ872" s="559">
        <v>4.9272022026428299</v>
      </c>
      <c r="BK872" s="173" t="str">
        <f t="shared" si="38"/>
        <v>1,2</v>
      </c>
    </row>
    <row r="873" spans="58:63" ht="7.5" customHeight="1">
      <c r="BF873" s="559">
        <v>867</v>
      </c>
      <c r="BG873" s="559">
        <v>27</v>
      </c>
      <c r="BH873" s="559">
        <v>1</v>
      </c>
      <c r="BI873" s="559">
        <v>26</v>
      </c>
      <c r="BJ873" s="559">
        <v>4.9134998970866999</v>
      </c>
      <c r="BK873" s="173" t="str">
        <f t="shared" si="38"/>
        <v>27,2</v>
      </c>
    </row>
    <row r="874" spans="58:63" ht="7.5" customHeight="1">
      <c r="BF874" s="559">
        <v>868</v>
      </c>
      <c r="BG874" s="559">
        <v>27</v>
      </c>
      <c r="BH874" s="559">
        <v>2</v>
      </c>
      <c r="BI874" s="559">
        <v>0</v>
      </c>
      <c r="BJ874" s="559">
        <v>4.9272022026428299</v>
      </c>
      <c r="BK874" s="173" t="str">
        <f t="shared" si="38"/>
        <v>1,3</v>
      </c>
    </row>
    <row r="875" spans="58:63" ht="7.5" customHeight="1">
      <c r="BF875" s="559">
        <v>869</v>
      </c>
      <c r="BG875" s="559">
        <v>27</v>
      </c>
      <c r="BH875" s="559">
        <v>2</v>
      </c>
      <c r="BI875" s="559">
        <v>26</v>
      </c>
      <c r="BJ875" s="559">
        <v>4.9134998970866999</v>
      </c>
      <c r="BK875" s="173" t="str">
        <f t="shared" si="38"/>
        <v>27,3</v>
      </c>
    </row>
    <row r="876" spans="58:63" ht="7.5" customHeight="1">
      <c r="BF876" s="559">
        <v>870</v>
      </c>
      <c r="BG876" s="559">
        <v>27</v>
      </c>
      <c r="BH876" s="559">
        <v>3</v>
      </c>
      <c r="BI876" s="559">
        <v>0</v>
      </c>
      <c r="BJ876" s="559">
        <v>4.9272022026428299</v>
      </c>
      <c r="BK876" s="173" t="str">
        <f t="shared" si="38"/>
        <v>1,4</v>
      </c>
    </row>
    <row r="877" spans="58:63" ht="7.5" customHeight="1">
      <c r="BF877" s="559">
        <v>871</v>
      </c>
      <c r="BG877" s="559">
        <v>27</v>
      </c>
      <c r="BH877" s="559">
        <v>3</v>
      </c>
      <c r="BI877" s="559">
        <v>26</v>
      </c>
      <c r="BJ877" s="559">
        <v>4.9134998970866999</v>
      </c>
      <c r="BK877" s="173" t="str">
        <f t="shared" si="38"/>
        <v>27,4</v>
      </c>
    </row>
    <row r="878" spans="58:63" ht="7.5" customHeight="1">
      <c r="BF878" s="559">
        <v>872</v>
      </c>
      <c r="BG878" s="559">
        <v>27</v>
      </c>
      <c r="BH878" s="559">
        <v>4</v>
      </c>
      <c r="BI878" s="559">
        <v>0</v>
      </c>
      <c r="BJ878" s="559">
        <v>4.9272022026428299</v>
      </c>
      <c r="BK878" s="173" t="str">
        <f t="shared" si="38"/>
        <v>1,5</v>
      </c>
    </row>
    <row r="879" spans="58:63" ht="7.5" customHeight="1">
      <c r="BF879" s="559">
        <v>873</v>
      </c>
      <c r="BG879" s="559">
        <v>27</v>
      </c>
      <c r="BH879" s="559">
        <v>4</v>
      </c>
      <c r="BI879" s="559">
        <v>26</v>
      </c>
      <c r="BJ879" s="559">
        <v>4.9134998970866999</v>
      </c>
      <c r="BK879" s="173" t="str">
        <f t="shared" si="38"/>
        <v>27,5</v>
      </c>
    </row>
    <row r="880" spans="58:63" ht="7.5" customHeight="1">
      <c r="BF880" s="559">
        <v>874</v>
      </c>
      <c r="BG880" s="559">
        <v>27</v>
      </c>
      <c r="BH880" s="559">
        <v>5</v>
      </c>
      <c r="BI880" s="559">
        <v>0</v>
      </c>
      <c r="BJ880" s="559">
        <v>4.9272022026428299</v>
      </c>
      <c r="BK880" s="173" t="str">
        <f t="shared" si="38"/>
        <v>1,6</v>
      </c>
    </row>
    <row r="881" spans="58:63" ht="7.5" customHeight="1">
      <c r="BF881" s="559">
        <v>875</v>
      </c>
      <c r="BG881" s="559">
        <v>27</v>
      </c>
      <c r="BH881" s="559">
        <v>5</v>
      </c>
      <c r="BI881" s="559">
        <v>26</v>
      </c>
      <c r="BJ881" s="559">
        <v>4.9134998970866999</v>
      </c>
      <c r="BK881" s="173" t="str">
        <f t="shared" si="38"/>
        <v>27,6</v>
      </c>
    </row>
    <row r="882" spans="58:63" ht="7.5" customHeight="1">
      <c r="BF882" s="559">
        <v>876</v>
      </c>
      <c r="BG882" s="559">
        <v>27</v>
      </c>
      <c r="BH882" s="559">
        <v>6</v>
      </c>
      <c r="BI882" s="559">
        <v>0</v>
      </c>
      <c r="BJ882" s="559">
        <v>4.9272022026428299</v>
      </c>
      <c r="BK882" s="173" t="str">
        <f t="shared" si="38"/>
        <v>1,7</v>
      </c>
    </row>
    <row r="883" spans="58:63" ht="7.5" customHeight="1">
      <c r="BF883" s="559">
        <v>877</v>
      </c>
      <c r="BG883" s="559">
        <v>27</v>
      </c>
      <c r="BH883" s="559">
        <v>6</v>
      </c>
      <c r="BI883" s="559">
        <v>26</v>
      </c>
      <c r="BJ883" s="559">
        <v>4.9134998970866999</v>
      </c>
      <c r="BK883" s="173" t="str">
        <f t="shared" si="38"/>
        <v>27,7</v>
      </c>
    </row>
    <row r="884" spans="58:63" ht="7.5" customHeight="1">
      <c r="BF884" s="559">
        <v>878</v>
      </c>
      <c r="BG884" s="559">
        <v>27</v>
      </c>
      <c r="BH884" s="559">
        <v>7</v>
      </c>
      <c r="BI884" s="559">
        <v>0</v>
      </c>
      <c r="BJ884" s="559">
        <v>4.9272022026428299</v>
      </c>
      <c r="BK884" s="173" t="str">
        <f t="shared" si="38"/>
        <v>1,8</v>
      </c>
    </row>
    <row r="885" spans="58:63" ht="7.5" customHeight="1">
      <c r="BF885" s="559">
        <v>879</v>
      </c>
      <c r="BG885" s="559">
        <v>27</v>
      </c>
      <c r="BH885" s="559">
        <v>7</v>
      </c>
      <c r="BI885" s="559">
        <v>26</v>
      </c>
      <c r="BJ885" s="559">
        <v>4.9134998970866999</v>
      </c>
      <c r="BK885" s="173" t="str">
        <f t="shared" si="38"/>
        <v>27,8</v>
      </c>
    </row>
    <row r="886" spans="58:63" ht="7.5" customHeight="1">
      <c r="BF886" s="559">
        <v>880</v>
      </c>
      <c r="BG886" s="559">
        <v>27</v>
      </c>
      <c r="BH886" s="559">
        <v>8</v>
      </c>
      <c r="BI886" s="559">
        <v>0</v>
      </c>
      <c r="BJ886" s="559">
        <v>4.9272022026428299</v>
      </c>
      <c r="BK886" s="173" t="str">
        <f t="shared" si="38"/>
        <v>1,9</v>
      </c>
    </row>
    <row r="887" spans="58:63" ht="7.5" customHeight="1">
      <c r="BF887" s="559">
        <v>881</v>
      </c>
      <c r="BG887" s="559">
        <v>27</v>
      </c>
      <c r="BH887" s="559">
        <v>8</v>
      </c>
      <c r="BI887" s="559">
        <v>26</v>
      </c>
      <c r="BJ887" s="559">
        <v>4.9134998970866999</v>
      </c>
      <c r="BK887" s="173" t="str">
        <f t="shared" si="38"/>
        <v>27,9</v>
      </c>
    </row>
    <row r="888" spans="58:63" ht="7.5" customHeight="1">
      <c r="BF888" s="559">
        <v>882</v>
      </c>
      <c r="BG888" s="559">
        <v>27</v>
      </c>
      <c r="BH888" s="559">
        <v>9</v>
      </c>
      <c r="BI888" s="559">
        <v>0</v>
      </c>
      <c r="BJ888" s="559">
        <v>4.9272022026428299</v>
      </c>
      <c r="BK888" s="173" t="str">
        <f t="shared" si="38"/>
        <v>1,10</v>
      </c>
    </row>
    <row r="889" spans="58:63" ht="7.5" customHeight="1">
      <c r="BF889" s="559">
        <v>883</v>
      </c>
      <c r="BG889" s="559">
        <v>27</v>
      </c>
      <c r="BH889" s="559">
        <v>9</v>
      </c>
      <c r="BI889" s="559">
        <v>26</v>
      </c>
      <c r="BJ889" s="559">
        <v>4.9134998970866999</v>
      </c>
      <c r="BK889" s="173" t="str">
        <f t="shared" si="38"/>
        <v>27,10</v>
      </c>
    </row>
    <row r="890" spans="58:63" ht="7.5" customHeight="1">
      <c r="BF890" s="559">
        <v>884</v>
      </c>
      <c r="BG890" s="559">
        <v>27</v>
      </c>
      <c r="BH890" s="559">
        <v>10</v>
      </c>
      <c r="BI890" s="559">
        <v>0</v>
      </c>
      <c r="BJ890" s="559">
        <v>4.9272022026428299</v>
      </c>
      <c r="BK890" s="173" t="str">
        <f t="shared" si="38"/>
        <v>1,11</v>
      </c>
    </row>
    <row r="891" spans="58:63" ht="7.5" customHeight="1">
      <c r="BF891" s="559">
        <v>885</v>
      </c>
      <c r="BG891" s="559">
        <v>27</v>
      </c>
      <c r="BH891" s="559">
        <v>10</v>
      </c>
      <c r="BI891" s="559">
        <v>26</v>
      </c>
      <c r="BJ891" s="559">
        <v>4.9134998970866999</v>
      </c>
      <c r="BK891" s="173" t="str">
        <f t="shared" si="38"/>
        <v>27,11</v>
      </c>
    </row>
    <row r="892" spans="58:63" ht="7.5" customHeight="1">
      <c r="BF892" s="559">
        <v>886</v>
      </c>
      <c r="BG892" s="559">
        <v>27</v>
      </c>
      <c r="BH892" s="559">
        <v>11</v>
      </c>
      <c r="BI892" s="559">
        <v>0</v>
      </c>
      <c r="BJ892" s="559">
        <v>4.9272022026428299</v>
      </c>
      <c r="BK892" s="173" t="str">
        <f t="shared" si="38"/>
        <v>1,12</v>
      </c>
    </row>
    <row r="893" spans="58:63" ht="7.5" customHeight="1">
      <c r="BF893" s="559">
        <v>887</v>
      </c>
      <c r="BG893" s="559">
        <v>27</v>
      </c>
      <c r="BH893" s="559">
        <v>11</v>
      </c>
      <c r="BI893" s="559">
        <v>26</v>
      </c>
      <c r="BJ893" s="559">
        <v>4.9134998970866999</v>
      </c>
      <c r="BK893" s="173" t="str">
        <f t="shared" si="38"/>
        <v>27,12</v>
      </c>
    </row>
    <row r="894" spans="58:63" ht="7.5" customHeight="1">
      <c r="BF894" s="559">
        <v>888</v>
      </c>
      <c r="BG894" s="559">
        <v>27</v>
      </c>
      <c r="BH894" s="559">
        <v>12</v>
      </c>
      <c r="BI894" s="559">
        <v>0</v>
      </c>
      <c r="BJ894" s="559">
        <v>4.9272022026428299</v>
      </c>
      <c r="BK894" s="173" t="str">
        <f t="shared" si="38"/>
        <v>1,13</v>
      </c>
    </row>
    <row r="895" spans="58:63" ht="7.5" customHeight="1">
      <c r="BF895" s="559">
        <v>889</v>
      </c>
      <c r="BG895" s="559">
        <v>27</v>
      </c>
      <c r="BH895" s="559">
        <v>12</v>
      </c>
      <c r="BI895" s="559">
        <v>26</v>
      </c>
      <c r="BJ895" s="559">
        <v>4.9134998970866999</v>
      </c>
      <c r="BK895" s="173" t="str">
        <f t="shared" si="38"/>
        <v>27,13</v>
      </c>
    </row>
    <row r="896" spans="58:63" ht="7.5" customHeight="1">
      <c r="BF896" s="559">
        <v>890</v>
      </c>
      <c r="BG896" s="559">
        <v>27</v>
      </c>
      <c r="BH896" s="559">
        <v>13</v>
      </c>
      <c r="BI896" s="559">
        <v>0</v>
      </c>
      <c r="BJ896" s="559">
        <v>4.9272022026428299</v>
      </c>
      <c r="BK896" s="173" t="str">
        <f t="shared" si="38"/>
        <v>1,14</v>
      </c>
    </row>
    <row r="897" spans="58:63" ht="7.5" customHeight="1">
      <c r="BF897" s="559">
        <v>891</v>
      </c>
      <c r="BG897" s="559">
        <v>27</v>
      </c>
      <c r="BH897" s="559">
        <v>13</v>
      </c>
      <c r="BI897" s="559">
        <v>26</v>
      </c>
      <c r="BJ897" s="559">
        <v>4.9134998970866999</v>
      </c>
      <c r="BK897" s="173" t="str">
        <f t="shared" si="38"/>
        <v>27,14</v>
      </c>
    </row>
    <row r="898" spans="58:63" ht="7.5" customHeight="1">
      <c r="BF898" s="559">
        <v>892</v>
      </c>
      <c r="BG898" s="559">
        <v>27</v>
      </c>
      <c r="BH898" s="559">
        <v>14</v>
      </c>
      <c r="BI898" s="559">
        <v>0</v>
      </c>
      <c r="BJ898" s="559">
        <v>4.9272022026428299</v>
      </c>
      <c r="BK898" s="173" t="str">
        <f t="shared" si="38"/>
        <v>1,15</v>
      </c>
    </row>
    <row r="899" spans="58:63" ht="7.5" customHeight="1">
      <c r="BF899" s="559">
        <v>893</v>
      </c>
      <c r="BG899" s="559">
        <v>27</v>
      </c>
      <c r="BH899" s="559">
        <v>14</v>
      </c>
      <c r="BI899" s="559">
        <v>26</v>
      </c>
      <c r="BJ899" s="559">
        <v>4.9134998970866999</v>
      </c>
      <c r="BK899" s="173" t="str">
        <f t="shared" si="38"/>
        <v>27,15</v>
      </c>
    </row>
    <row r="900" spans="58:63" ht="7.5" customHeight="1">
      <c r="BF900" s="559">
        <v>894</v>
      </c>
      <c r="BG900" s="559">
        <v>27</v>
      </c>
      <c r="BH900" s="559">
        <v>15</v>
      </c>
      <c r="BI900" s="559">
        <v>0</v>
      </c>
      <c r="BJ900" s="559">
        <v>4.9272022026428299</v>
      </c>
      <c r="BK900" s="173" t="str">
        <f t="shared" si="38"/>
        <v>1,16</v>
      </c>
    </row>
    <row r="901" spans="58:63" ht="7.5" customHeight="1">
      <c r="BF901" s="559">
        <v>895</v>
      </c>
      <c r="BG901" s="559">
        <v>27</v>
      </c>
      <c r="BH901" s="559">
        <v>15</v>
      </c>
      <c r="BI901" s="559">
        <v>26</v>
      </c>
      <c r="BJ901" s="559">
        <v>4.9134998970866999</v>
      </c>
      <c r="BK901" s="173" t="str">
        <f t="shared" si="38"/>
        <v>27,16</v>
      </c>
    </row>
    <row r="902" spans="58:63" ht="7.5" customHeight="1">
      <c r="BF902" s="559">
        <v>896</v>
      </c>
      <c r="BG902" s="559">
        <v>28</v>
      </c>
      <c r="BH902" s="559">
        <v>0</v>
      </c>
      <c r="BI902" s="559">
        <v>0</v>
      </c>
      <c r="BJ902" s="559">
        <v>4.9272022026428299</v>
      </c>
      <c r="BK902" s="173" t="str">
        <f t="shared" si="38"/>
        <v>1,1</v>
      </c>
    </row>
    <row r="903" spans="58:63" ht="7.5" customHeight="1">
      <c r="BF903" s="559">
        <v>897</v>
      </c>
      <c r="BG903" s="559">
        <v>28</v>
      </c>
      <c r="BH903" s="559">
        <v>0</v>
      </c>
      <c r="BI903" s="559">
        <v>26</v>
      </c>
      <c r="BJ903" s="559">
        <v>4.9134998970866999</v>
      </c>
      <c r="BK903" s="173" t="str">
        <f t="shared" ref="BK903:BK966" si="39">_xlfn.CONCAT(BI903+1,",",BH903+1)</f>
        <v>27,1</v>
      </c>
    </row>
    <row r="904" spans="58:63" ht="7.5" customHeight="1">
      <c r="BF904" s="559">
        <v>898</v>
      </c>
      <c r="BG904" s="559">
        <v>28</v>
      </c>
      <c r="BH904" s="559">
        <v>1</v>
      </c>
      <c r="BI904" s="559">
        <v>0</v>
      </c>
      <c r="BJ904" s="559">
        <v>4.9272022026428299</v>
      </c>
      <c r="BK904" s="173" t="str">
        <f t="shared" si="39"/>
        <v>1,2</v>
      </c>
    </row>
    <row r="905" spans="58:63" ht="7.5" customHeight="1">
      <c r="BF905" s="559">
        <v>899</v>
      </c>
      <c r="BG905" s="559">
        <v>28</v>
      </c>
      <c r="BH905" s="559">
        <v>1</v>
      </c>
      <c r="BI905" s="559">
        <v>26</v>
      </c>
      <c r="BJ905" s="559">
        <v>4.9134998970866999</v>
      </c>
      <c r="BK905" s="173" t="str">
        <f t="shared" si="39"/>
        <v>27,2</v>
      </c>
    </row>
    <row r="906" spans="58:63" ht="7.5" customHeight="1">
      <c r="BF906" s="559">
        <v>900</v>
      </c>
      <c r="BG906" s="559">
        <v>28</v>
      </c>
      <c r="BH906" s="559">
        <v>2</v>
      </c>
      <c r="BI906" s="559">
        <v>0</v>
      </c>
      <c r="BJ906" s="559">
        <v>4.9272022026428299</v>
      </c>
      <c r="BK906" s="173" t="str">
        <f t="shared" si="39"/>
        <v>1,3</v>
      </c>
    </row>
    <row r="907" spans="58:63" ht="7.5" customHeight="1">
      <c r="BF907" s="559">
        <v>901</v>
      </c>
      <c r="BG907" s="559">
        <v>28</v>
      </c>
      <c r="BH907" s="559">
        <v>2</v>
      </c>
      <c r="BI907" s="559">
        <v>26</v>
      </c>
      <c r="BJ907" s="559">
        <v>4.9134998970866999</v>
      </c>
      <c r="BK907" s="173" t="str">
        <f t="shared" si="39"/>
        <v>27,3</v>
      </c>
    </row>
    <row r="908" spans="58:63" ht="7.5" customHeight="1">
      <c r="BF908" s="559">
        <v>902</v>
      </c>
      <c r="BG908" s="559">
        <v>28</v>
      </c>
      <c r="BH908" s="559">
        <v>3</v>
      </c>
      <c r="BI908" s="559">
        <v>0</v>
      </c>
      <c r="BJ908" s="559">
        <v>4.9272022026428299</v>
      </c>
      <c r="BK908" s="173" t="str">
        <f t="shared" si="39"/>
        <v>1,4</v>
      </c>
    </row>
    <row r="909" spans="58:63" ht="7.5" customHeight="1">
      <c r="BF909" s="559">
        <v>903</v>
      </c>
      <c r="BG909" s="559">
        <v>28</v>
      </c>
      <c r="BH909" s="559">
        <v>3</v>
      </c>
      <c r="BI909" s="559">
        <v>26</v>
      </c>
      <c r="BJ909" s="559">
        <v>4.9134998970866999</v>
      </c>
      <c r="BK909" s="173" t="str">
        <f t="shared" si="39"/>
        <v>27,4</v>
      </c>
    </row>
    <row r="910" spans="58:63" ht="7.5" customHeight="1">
      <c r="BF910" s="559">
        <v>904</v>
      </c>
      <c r="BG910" s="559">
        <v>28</v>
      </c>
      <c r="BH910" s="559">
        <v>4</v>
      </c>
      <c r="BI910" s="559">
        <v>0</v>
      </c>
      <c r="BJ910" s="559">
        <v>4.9272022026428299</v>
      </c>
      <c r="BK910" s="173" t="str">
        <f t="shared" si="39"/>
        <v>1,5</v>
      </c>
    </row>
    <row r="911" spans="58:63" ht="7.5" customHeight="1">
      <c r="BF911" s="559">
        <v>905</v>
      </c>
      <c r="BG911" s="559">
        <v>28</v>
      </c>
      <c r="BH911" s="559">
        <v>4</v>
      </c>
      <c r="BI911" s="559">
        <v>26</v>
      </c>
      <c r="BJ911" s="559">
        <v>4.9134998970866999</v>
      </c>
      <c r="BK911" s="173" t="str">
        <f t="shared" si="39"/>
        <v>27,5</v>
      </c>
    </row>
    <row r="912" spans="58:63" ht="7.5" customHeight="1">
      <c r="BF912" s="559">
        <v>906</v>
      </c>
      <c r="BG912" s="559">
        <v>28</v>
      </c>
      <c r="BH912" s="559">
        <v>5</v>
      </c>
      <c r="BI912" s="559">
        <v>0</v>
      </c>
      <c r="BJ912" s="559">
        <v>4.9272022026428299</v>
      </c>
      <c r="BK912" s="173" t="str">
        <f t="shared" si="39"/>
        <v>1,6</v>
      </c>
    </row>
    <row r="913" spans="58:63" ht="7.5" customHeight="1">
      <c r="BF913" s="559">
        <v>907</v>
      </c>
      <c r="BG913" s="559">
        <v>28</v>
      </c>
      <c r="BH913" s="559">
        <v>5</v>
      </c>
      <c r="BI913" s="559">
        <v>26</v>
      </c>
      <c r="BJ913" s="559">
        <v>4.9134998970866999</v>
      </c>
      <c r="BK913" s="173" t="str">
        <f t="shared" si="39"/>
        <v>27,6</v>
      </c>
    </row>
    <row r="914" spans="58:63" ht="7.5" customHeight="1">
      <c r="BF914" s="559">
        <v>908</v>
      </c>
      <c r="BG914" s="559">
        <v>28</v>
      </c>
      <c r="BH914" s="559">
        <v>6</v>
      </c>
      <c r="BI914" s="559">
        <v>0</v>
      </c>
      <c r="BJ914" s="559">
        <v>4.9272022026428299</v>
      </c>
      <c r="BK914" s="173" t="str">
        <f t="shared" si="39"/>
        <v>1,7</v>
      </c>
    </row>
    <row r="915" spans="58:63" ht="7.5" customHeight="1">
      <c r="BF915" s="559">
        <v>909</v>
      </c>
      <c r="BG915" s="559">
        <v>28</v>
      </c>
      <c r="BH915" s="559">
        <v>6</v>
      </c>
      <c r="BI915" s="559">
        <v>26</v>
      </c>
      <c r="BJ915" s="559">
        <v>4.9134998970866999</v>
      </c>
      <c r="BK915" s="173" t="str">
        <f t="shared" si="39"/>
        <v>27,7</v>
      </c>
    </row>
    <row r="916" spans="58:63" ht="7.5" customHeight="1">
      <c r="BF916" s="559">
        <v>910</v>
      </c>
      <c r="BG916" s="559">
        <v>28</v>
      </c>
      <c r="BH916" s="559">
        <v>7</v>
      </c>
      <c r="BI916" s="559">
        <v>0</v>
      </c>
      <c r="BJ916" s="559">
        <v>4.9272022026428299</v>
      </c>
      <c r="BK916" s="173" t="str">
        <f t="shared" si="39"/>
        <v>1,8</v>
      </c>
    </row>
    <row r="917" spans="58:63" ht="7.5" customHeight="1">
      <c r="BF917" s="559">
        <v>911</v>
      </c>
      <c r="BG917" s="559">
        <v>28</v>
      </c>
      <c r="BH917" s="559">
        <v>7</v>
      </c>
      <c r="BI917" s="559">
        <v>26</v>
      </c>
      <c r="BJ917" s="559">
        <v>4.9134998970866999</v>
      </c>
      <c r="BK917" s="173" t="str">
        <f t="shared" si="39"/>
        <v>27,8</v>
      </c>
    </row>
    <row r="918" spans="58:63" ht="7.5" customHeight="1">
      <c r="BF918" s="559">
        <v>912</v>
      </c>
      <c r="BG918" s="559">
        <v>28</v>
      </c>
      <c r="BH918" s="559">
        <v>8</v>
      </c>
      <c r="BI918" s="559">
        <v>0</v>
      </c>
      <c r="BJ918" s="559">
        <v>4.9272022026428299</v>
      </c>
      <c r="BK918" s="173" t="str">
        <f t="shared" si="39"/>
        <v>1,9</v>
      </c>
    </row>
    <row r="919" spans="58:63" ht="7.5" customHeight="1">
      <c r="BF919" s="559">
        <v>913</v>
      </c>
      <c r="BG919" s="559">
        <v>28</v>
      </c>
      <c r="BH919" s="559">
        <v>8</v>
      </c>
      <c r="BI919" s="559">
        <v>26</v>
      </c>
      <c r="BJ919" s="559">
        <v>4.9134998970866999</v>
      </c>
      <c r="BK919" s="173" t="str">
        <f t="shared" si="39"/>
        <v>27,9</v>
      </c>
    </row>
    <row r="920" spans="58:63" ht="7.5" customHeight="1">
      <c r="BF920" s="559">
        <v>914</v>
      </c>
      <c r="BG920" s="559">
        <v>28</v>
      </c>
      <c r="BH920" s="559">
        <v>9</v>
      </c>
      <c r="BI920" s="559">
        <v>0</v>
      </c>
      <c r="BJ920" s="559">
        <v>4.9272022026428299</v>
      </c>
      <c r="BK920" s="173" t="str">
        <f t="shared" si="39"/>
        <v>1,10</v>
      </c>
    </row>
    <row r="921" spans="58:63" ht="7.5" customHeight="1">
      <c r="BF921" s="559">
        <v>915</v>
      </c>
      <c r="BG921" s="559">
        <v>28</v>
      </c>
      <c r="BH921" s="559">
        <v>9</v>
      </c>
      <c r="BI921" s="559">
        <v>26</v>
      </c>
      <c r="BJ921" s="559">
        <v>4.9134998970866999</v>
      </c>
      <c r="BK921" s="173" t="str">
        <f t="shared" si="39"/>
        <v>27,10</v>
      </c>
    </row>
    <row r="922" spans="58:63" ht="7.5" customHeight="1">
      <c r="BF922" s="559">
        <v>916</v>
      </c>
      <c r="BG922" s="559">
        <v>28</v>
      </c>
      <c r="BH922" s="559">
        <v>10</v>
      </c>
      <c r="BI922" s="559">
        <v>0</v>
      </c>
      <c r="BJ922" s="559">
        <v>4.9272022026428299</v>
      </c>
      <c r="BK922" s="173" t="str">
        <f t="shared" si="39"/>
        <v>1,11</v>
      </c>
    </row>
    <row r="923" spans="58:63" ht="7.5" customHeight="1">
      <c r="BF923" s="559">
        <v>917</v>
      </c>
      <c r="BG923" s="559">
        <v>28</v>
      </c>
      <c r="BH923" s="559">
        <v>10</v>
      </c>
      <c r="BI923" s="559">
        <v>26</v>
      </c>
      <c r="BJ923" s="559">
        <v>4.9134998970866999</v>
      </c>
      <c r="BK923" s="173" t="str">
        <f t="shared" si="39"/>
        <v>27,11</v>
      </c>
    </row>
    <row r="924" spans="58:63" ht="7.5" customHeight="1">
      <c r="BF924" s="559">
        <v>918</v>
      </c>
      <c r="BG924" s="559">
        <v>28</v>
      </c>
      <c r="BH924" s="559">
        <v>11</v>
      </c>
      <c r="BI924" s="559">
        <v>0</v>
      </c>
      <c r="BJ924" s="559">
        <v>4.9272022026428299</v>
      </c>
      <c r="BK924" s="173" t="str">
        <f t="shared" si="39"/>
        <v>1,12</v>
      </c>
    </row>
    <row r="925" spans="58:63" ht="7.5" customHeight="1">
      <c r="BF925" s="559">
        <v>919</v>
      </c>
      <c r="BG925" s="559">
        <v>28</v>
      </c>
      <c r="BH925" s="559">
        <v>11</v>
      </c>
      <c r="BI925" s="559">
        <v>26</v>
      </c>
      <c r="BJ925" s="559">
        <v>4.9134998970866999</v>
      </c>
      <c r="BK925" s="173" t="str">
        <f t="shared" si="39"/>
        <v>27,12</v>
      </c>
    </row>
    <row r="926" spans="58:63" ht="7.5" customHeight="1">
      <c r="BF926" s="559">
        <v>920</v>
      </c>
      <c r="BG926" s="559">
        <v>28</v>
      </c>
      <c r="BH926" s="559">
        <v>12</v>
      </c>
      <c r="BI926" s="559">
        <v>0</v>
      </c>
      <c r="BJ926" s="559">
        <v>4.9272022026428299</v>
      </c>
      <c r="BK926" s="173" t="str">
        <f t="shared" si="39"/>
        <v>1,13</v>
      </c>
    </row>
    <row r="927" spans="58:63" ht="7.5" customHeight="1">
      <c r="BF927" s="559">
        <v>921</v>
      </c>
      <c r="BG927" s="559">
        <v>28</v>
      </c>
      <c r="BH927" s="559">
        <v>12</v>
      </c>
      <c r="BI927" s="559">
        <v>26</v>
      </c>
      <c r="BJ927" s="559">
        <v>4.9134998970866999</v>
      </c>
      <c r="BK927" s="173" t="str">
        <f t="shared" si="39"/>
        <v>27,13</v>
      </c>
    </row>
    <row r="928" spans="58:63" ht="7.5" customHeight="1">
      <c r="BF928" s="559">
        <v>922</v>
      </c>
      <c r="BG928" s="559">
        <v>28</v>
      </c>
      <c r="BH928" s="559">
        <v>13</v>
      </c>
      <c r="BI928" s="559">
        <v>0</v>
      </c>
      <c r="BJ928" s="559">
        <v>4.9272022026428299</v>
      </c>
      <c r="BK928" s="173" t="str">
        <f t="shared" si="39"/>
        <v>1,14</v>
      </c>
    </row>
    <row r="929" spans="58:63" ht="7.5" customHeight="1">
      <c r="BF929" s="559">
        <v>923</v>
      </c>
      <c r="BG929" s="559">
        <v>28</v>
      </c>
      <c r="BH929" s="559">
        <v>13</v>
      </c>
      <c r="BI929" s="559">
        <v>26</v>
      </c>
      <c r="BJ929" s="559">
        <v>4.9134998970866999</v>
      </c>
      <c r="BK929" s="173" t="str">
        <f t="shared" si="39"/>
        <v>27,14</v>
      </c>
    </row>
    <row r="930" spans="58:63" ht="7.5" customHeight="1">
      <c r="BF930" s="559">
        <v>924</v>
      </c>
      <c r="BG930" s="559">
        <v>28</v>
      </c>
      <c r="BH930" s="559">
        <v>14</v>
      </c>
      <c r="BI930" s="559">
        <v>0</v>
      </c>
      <c r="BJ930" s="559">
        <v>4.9272022026428299</v>
      </c>
      <c r="BK930" s="173" t="str">
        <f t="shared" si="39"/>
        <v>1,15</v>
      </c>
    </row>
    <row r="931" spans="58:63" ht="7.5" customHeight="1">
      <c r="BF931" s="559">
        <v>925</v>
      </c>
      <c r="BG931" s="559">
        <v>28</v>
      </c>
      <c r="BH931" s="559">
        <v>14</v>
      </c>
      <c r="BI931" s="559">
        <v>26</v>
      </c>
      <c r="BJ931" s="559">
        <v>4.9134998970866999</v>
      </c>
      <c r="BK931" s="173" t="str">
        <f t="shared" si="39"/>
        <v>27,15</v>
      </c>
    </row>
    <row r="932" spans="58:63" ht="7.5" customHeight="1">
      <c r="BF932" s="559">
        <v>926</v>
      </c>
      <c r="BG932" s="559">
        <v>28</v>
      </c>
      <c r="BH932" s="559">
        <v>15</v>
      </c>
      <c r="BI932" s="559">
        <v>0</v>
      </c>
      <c r="BJ932" s="559">
        <v>4.9272022026428299</v>
      </c>
      <c r="BK932" s="173" t="str">
        <f t="shared" si="39"/>
        <v>1,16</v>
      </c>
    </row>
    <row r="933" spans="58:63" ht="7.5" customHeight="1">
      <c r="BF933" s="559">
        <v>927</v>
      </c>
      <c r="BG933" s="559">
        <v>28</v>
      </c>
      <c r="BH933" s="559">
        <v>15</v>
      </c>
      <c r="BI933" s="559">
        <v>26</v>
      </c>
      <c r="BJ933" s="559">
        <v>4.9134998970866999</v>
      </c>
      <c r="BK933" s="173" t="str">
        <f t="shared" si="39"/>
        <v>27,16</v>
      </c>
    </row>
    <row r="934" spans="58:63" ht="7.5" customHeight="1">
      <c r="BF934" s="559">
        <v>928</v>
      </c>
      <c r="BG934" s="559">
        <v>29</v>
      </c>
      <c r="BH934" s="559">
        <v>0</v>
      </c>
      <c r="BI934" s="559">
        <v>0</v>
      </c>
      <c r="BJ934" s="559">
        <v>4.9269411810599104</v>
      </c>
      <c r="BK934" s="173" t="str">
        <f t="shared" si="39"/>
        <v>1,1</v>
      </c>
    </row>
    <row r="935" spans="58:63" ht="7.5" customHeight="1">
      <c r="BF935" s="559">
        <v>929</v>
      </c>
      <c r="BG935" s="559">
        <v>29</v>
      </c>
      <c r="BH935" s="559">
        <v>0</v>
      </c>
      <c r="BI935" s="559">
        <v>26</v>
      </c>
      <c r="BJ935" s="559">
        <v>4.9132388244204401</v>
      </c>
      <c r="BK935" s="173" t="str">
        <f t="shared" si="39"/>
        <v>27,1</v>
      </c>
    </row>
    <row r="936" spans="58:63" ht="7.5" customHeight="1">
      <c r="BF936" s="559">
        <v>930</v>
      </c>
      <c r="BG936" s="559">
        <v>29</v>
      </c>
      <c r="BH936" s="559">
        <v>1</v>
      </c>
      <c r="BI936" s="559">
        <v>0</v>
      </c>
      <c r="BJ936" s="559">
        <v>4.9269411810599104</v>
      </c>
      <c r="BK936" s="173" t="str">
        <f t="shared" si="39"/>
        <v>1,2</v>
      </c>
    </row>
    <row r="937" spans="58:63" ht="7.5" customHeight="1">
      <c r="BF937" s="559">
        <v>931</v>
      </c>
      <c r="BG937" s="559">
        <v>29</v>
      </c>
      <c r="BH937" s="559">
        <v>1</v>
      </c>
      <c r="BI937" s="559">
        <v>26</v>
      </c>
      <c r="BJ937" s="559">
        <v>4.9132388244204401</v>
      </c>
      <c r="BK937" s="173" t="str">
        <f t="shared" si="39"/>
        <v>27,2</v>
      </c>
    </row>
    <row r="938" spans="58:63" ht="7.5" customHeight="1">
      <c r="BF938" s="559">
        <v>932</v>
      </c>
      <c r="BG938" s="559">
        <v>29</v>
      </c>
      <c r="BH938" s="559">
        <v>2</v>
      </c>
      <c r="BI938" s="559">
        <v>0</v>
      </c>
      <c r="BJ938" s="559">
        <v>4.9269411810599104</v>
      </c>
      <c r="BK938" s="173" t="str">
        <f t="shared" si="39"/>
        <v>1,3</v>
      </c>
    </row>
    <row r="939" spans="58:63" ht="7.5" customHeight="1">
      <c r="BF939" s="559">
        <v>933</v>
      </c>
      <c r="BG939" s="559">
        <v>29</v>
      </c>
      <c r="BH939" s="559">
        <v>2</v>
      </c>
      <c r="BI939" s="559">
        <v>26</v>
      </c>
      <c r="BJ939" s="559">
        <v>4.9132388244204401</v>
      </c>
      <c r="BK939" s="173" t="str">
        <f t="shared" si="39"/>
        <v>27,3</v>
      </c>
    </row>
    <row r="940" spans="58:63" ht="7.5" customHeight="1">
      <c r="BF940" s="559">
        <v>934</v>
      </c>
      <c r="BG940" s="559">
        <v>29</v>
      </c>
      <c r="BH940" s="559">
        <v>3</v>
      </c>
      <c r="BI940" s="559">
        <v>0</v>
      </c>
      <c r="BJ940" s="559">
        <v>4.9269411810599104</v>
      </c>
      <c r="BK940" s="173" t="str">
        <f t="shared" si="39"/>
        <v>1,4</v>
      </c>
    </row>
    <row r="941" spans="58:63" ht="7.5" customHeight="1">
      <c r="BF941" s="559">
        <v>935</v>
      </c>
      <c r="BG941" s="559">
        <v>29</v>
      </c>
      <c r="BH941" s="559">
        <v>3</v>
      </c>
      <c r="BI941" s="559">
        <v>26</v>
      </c>
      <c r="BJ941" s="559">
        <v>4.9132388244204401</v>
      </c>
      <c r="BK941" s="173" t="str">
        <f t="shared" si="39"/>
        <v>27,4</v>
      </c>
    </row>
    <row r="942" spans="58:63" ht="7.5" customHeight="1">
      <c r="BF942" s="559">
        <v>936</v>
      </c>
      <c r="BG942" s="559">
        <v>29</v>
      </c>
      <c r="BH942" s="559">
        <v>4</v>
      </c>
      <c r="BI942" s="559">
        <v>0</v>
      </c>
      <c r="BJ942" s="559">
        <v>4.9269411810599104</v>
      </c>
      <c r="BK942" s="173" t="str">
        <f t="shared" si="39"/>
        <v>1,5</v>
      </c>
    </row>
    <row r="943" spans="58:63" ht="7.5" customHeight="1">
      <c r="BF943" s="559">
        <v>937</v>
      </c>
      <c r="BG943" s="559">
        <v>29</v>
      </c>
      <c r="BH943" s="559">
        <v>4</v>
      </c>
      <c r="BI943" s="559">
        <v>26</v>
      </c>
      <c r="BJ943" s="559">
        <v>4.9132388244204401</v>
      </c>
      <c r="BK943" s="173" t="str">
        <f t="shared" si="39"/>
        <v>27,5</v>
      </c>
    </row>
    <row r="944" spans="58:63" ht="7.5" customHeight="1">
      <c r="BF944" s="559">
        <v>938</v>
      </c>
      <c r="BG944" s="559">
        <v>29</v>
      </c>
      <c r="BH944" s="559">
        <v>5</v>
      </c>
      <c r="BI944" s="559">
        <v>0</v>
      </c>
      <c r="BJ944" s="559">
        <v>4.9269411810599104</v>
      </c>
      <c r="BK944" s="173" t="str">
        <f t="shared" si="39"/>
        <v>1,6</v>
      </c>
    </row>
    <row r="945" spans="58:63" ht="7.5" customHeight="1">
      <c r="BF945" s="559">
        <v>939</v>
      </c>
      <c r="BG945" s="559">
        <v>29</v>
      </c>
      <c r="BH945" s="559">
        <v>5</v>
      </c>
      <c r="BI945" s="559">
        <v>26</v>
      </c>
      <c r="BJ945" s="559">
        <v>4.9132388244204401</v>
      </c>
      <c r="BK945" s="173" t="str">
        <f t="shared" si="39"/>
        <v>27,6</v>
      </c>
    </row>
    <row r="946" spans="58:63" ht="7.5" customHeight="1">
      <c r="BF946" s="559">
        <v>940</v>
      </c>
      <c r="BG946" s="559">
        <v>29</v>
      </c>
      <c r="BH946" s="559">
        <v>6</v>
      </c>
      <c r="BI946" s="559">
        <v>0</v>
      </c>
      <c r="BJ946" s="559">
        <v>4.9269411810599104</v>
      </c>
      <c r="BK946" s="173" t="str">
        <f t="shared" si="39"/>
        <v>1,7</v>
      </c>
    </row>
    <row r="947" spans="58:63" ht="7.5" customHeight="1">
      <c r="BF947" s="559">
        <v>941</v>
      </c>
      <c r="BG947" s="559">
        <v>29</v>
      </c>
      <c r="BH947" s="559">
        <v>6</v>
      </c>
      <c r="BI947" s="559">
        <v>26</v>
      </c>
      <c r="BJ947" s="559">
        <v>4.9132388244204401</v>
      </c>
      <c r="BK947" s="173" t="str">
        <f t="shared" si="39"/>
        <v>27,7</v>
      </c>
    </row>
    <row r="948" spans="58:63" ht="7.5" customHeight="1">
      <c r="BF948" s="559">
        <v>942</v>
      </c>
      <c r="BG948" s="559">
        <v>29</v>
      </c>
      <c r="BH948" s="559">
        <v>7</v>
      </c>
      <c r="BI948" s="559">
        <v>0</v>
      </c>
      <c r="BJ948" s="559">
        <v>4.9269411810599104</v>
      </c>
      <c r="BK948" s="173" t="str">
        <f t="shared" si="39"/>
        <v>1,8</v>
      </c>
    </row>
    <row r="949" spans="58:63" ht="7.5" customHeight="1">
      <c r="BF949" s="559">
        <v>943</v>
      </c>
      <c r="BG949" s="559">
        <v>29</v>
      </c>
      <c r="BH949" s="559">
        <v>7</v>
      </c>
      <c r="BI949" s="559">
        <v>26</v>
      </c>
      <c r="BJ949" s="559">
        <v>4.9132388244204401</v>
      </c>
      <c r="BK949" s="173" t="str">
        <f t="shared" si="39"/>
        <v>27,8</v>
      </c>
    </row>
    <row r="950" spans="58:63" ht="7.5" customHeight="1">
      <c r="BF950" s="559">
        <v>944</v>
      </c>
      <c r="BG950" s="559">
        <v>29</v>
      </c>
      <c r="BH950" s="559">
        <v>8</v>
      </c>
      <c r="BI950" s="559">
        <v>0</v>
      </c>
      <c r="BJ950" s="559">
        <v>4.9269411810599104</v>
      </c>
      <c r="BK950" s="173" t="str">
        <f t="shared" si="39"/>
        <v>1,9</v>
      </c>
    </row>
    <row r="951" spans="58:63" ht="7.5" customHeight="1">
      <c r="BF951" s="559">
        <v>945</v>
      </c>
      <c r="BG951" s="559">
        <v>29</v>
      </c>
      <c r="BH951" s="559">
        <v>8</v>
      </c>
      <c r="BI951" s="559">
        <v>26</v>
      </c>
      <c r="BJ951" s="559">
        <v>4.9132388244204401</v>
      </c>
      <c r="BK951" s="173" t="str">
        <f t="shared" si="39"/>
        <v>27,9</v>
      </c>
    </row>
    <row r="952" spans="58:63" ht="7.5" customHeight="1">
      <c r="BF952" s="559">
        <v>946</v>
      </c>
      <c r="BG952" s="559">
        <v>29</v>
      </c>
      <c r="BH952" s="559">
        <v>9</v>
      </c>
      <c r="BI952" s="559">
        <v>0</v>
      </c>
      <c r="BJ952" s="559">
        <v>4.9269411810599104</v>
      </c>
      <c r="BK952" s="173" t="str">
        <f t="shared" si="39"/>
        <v>1,10</v>
      </c>
    </row>
    <row r="953" spans="58:63" ht="7.5" customHeight="1">
      <c r="BF953" s="559">
        <v>947</v>
      </c>
      <c r="BG953" s="559">
        <v>29</v>
      </c>
      <c r="BH953" s="559">
        <v>9</v>
      </c>
      <c r="BI953" s="559">
        <v>26</v>
      </c>
      <c r="BJ953" s="559">
        <v>4.9132388244204401</v>
      </c>
      <c r="BK953" s="173" t="str">
        <f t="shared" si="39"/>
        <v>27,10</v>
      </c>
    </row>
    <row r="954" spans="58:63" ht="7.5" customHeight="1">
      <c r="BF954" s="559">
        <v>948</v>
      </c>
      <c r="BG954" s="559">
        <v>29</v>
      </c>
      <c r="BH954" s="559">
        <v>10</v>
      </c>
      <c r="BI954" s="559">
        <v>0</v>
      </c>
      <c r="BJ954" s="559">
        <v>4.9269411810599104</v>
      </c>
      <c r="BK954" s="173" t="str">
        <f t="shared" si="39"/>
        <v>1,11</v>
      </c>
    </row>
    <row r="955" spans="58:63" ht="7.5" customHeight="1">
      <c r="BF955" s="559">
        <v>949</v>
      </c>
      <c r="BG955" s="559">
        <v>29</v>
      </c>
      <c r="BH955" s="559">
        <v>10</v>
      </c>
      <c r="BI955" s="559">
        <v>26</v>
      </c>
      <c r="BJ955" s="559">
        <v>4.9132388244204401</v>
      </c>
      <c r="BK955" s="173" t="str">
        <f t="shared" si="39"/>
        <v>27,11</v>
      </c>
    </row>
    <row r="956" spans="58:63" ht="7.5" customHeight="1">
      <c r="BF956" s="559">
        <v>950</v>
      </c>
      <c r="BG956" s="559">
        <v>29</v>
      </c>
      <c r="BH956" s="559">
        <v>11</v>
      </c>
      <c r="BI956" s="559">
        <v>0</v>
      </c>
      <c r="BJ956" s="559">
        <v>4.9269411810599104</v>
      </c>
      <c r="BK956" s="173" t="str">
        <f t="shared" si="39"/>
        <v>1,12</v>
      </c>
    </row>
    <row r="957" spans="58:63" ht="7.5" customHeight="1">
      <c r="BF957" s="559">
        <v>951</v>
      </c>
      <c r="BG957" s="559">
        <v>29</v>
      </c>
      <c r="BH957" s="559">
        <v>11</v>
      </c>
      <c r="BI957" s="559">
        <v>26</v>
      </c>
      <c r="BJ957" s="559">
        <v>4.9132388244204401</v>
      </c>
      <c r="BK957" s="173" t="str">
        <f t="shared" si="39"/>
        <v>27,12</v>
      </c>
    </row>
    <row r="958" spans="58:63" ht="7.5" customHeight="1">
      <c r="BF958" s="559">
        <v>952</v>
      </c>
      <c r="BG958" s="559">
        <v>29</v>
      </c>
      <c r="BH958" s="559">
        <v>12</v>
      </c>
      <c r="BI958" s="559">
        <v>0</v>
      </c>
      <c r="BJ958" s="559">
        <v>4.9269411810599104</v>
      </c>
      <c r="BK958" s="173" t="str">
        <f t="shared" si="39"/>
        <v>1,13</v>
      </c>
    </row>
    <row r="959" spans="58:63" ht="7.5" customHeight="1">
      <c r="BF959" s="559">
        <v>953</v>
      </c>
      <c r="BG959" s="559">
        <v>29</v>
      </c>
      <c r="BH959" s="559">
        <v>12</v>
      </c>
      <c r="BI959" s="559">
        <v>26</v>
      </c>
      <c r="BJ959" s="559">
        <v>4.9132388244204401</v>
      </c>
      <c r="BK959" s="173" t="str">
        <f t="shared" si="39"/>
        <v>27,13</v>
      </c>
    </row>
    <row r="960" spans="58:63" ht="7.5" customHeight="1">
      <c r="BF960" s="559">
        <v>954</v>
      </c>
      <c r="BG960" s="559">
        <v>29</v>
      </c>
      <c r="BH960" s="559">
        <v>13</v>
      </c>
      <c r="BI960" s="559">
        <v>0</v>
      </c>
      <c r="BJ960" s="559">
        <v>4.9269411810599104</v>
      </c>
      <c r="BK960" s="173" t="str">
        <f t="shared" si="39"/>
        <v>1,14</v>
      </c>
    </row>
    <row r="961" spans="58:63" ht="7.5" customHeight="1">
      <c r="BF961" s="559">
        <v>955</v>
      </c>
      <c r="BG961" s="559">
        <v>29</v>
      </c>
      <c r="BH961" s="559">
        <v>13</v>
      </c>
      <c r="BI961" s="559">
        <v>26</v>
      </c>
      <c r="BJ961" s="559">
        <v>4.9132388244204401</v>
      </c>
      <c r="BK961" s="173" t="str">
        <f t="shared" si="39"/>
        <v>27,14</v>
      </c>
    </row>
    <row r="962" spans="58:63" ht="7.5" customHeight="1">
      <c r="BF962" s="559">
        <v>956</v>
      </c>
      <c r="BG962" s="559">
        <v>29</v>
      </c>
      <c r="BH962" s="559">
        <v>14</v>
      </c>
      <c r="BI962" s="559">
        <v>0</v>
      </c>
      <c r="BJ962" s="559">
        <v>4.9269411810599104</v>
      </c>
      <c r="BK962" s="173" t="str">
        <f t="shared" si="39"/>
        <v>1,15</v>
      </c>
    </row>
    <row r="963" spans="58:63" ht="7.5" customHeight="1">
      <c r="BF963" s="559">
        <v>957</v>
      </c>
      <c r="BG963" s="559">
        <v>29</v>
      </c>
      <c r="BH963" s="559">
        <v>14</v>
      </c>
      <c r="BI963" s="559">
        <v>26</v>
      </c>
      <c r="BJ963" s="559">
        <v>4.9132388244204401</v>
      </c>
      <c r="BK963" s="173" t="str">
        <f t="shared" si="39"/>
        <v>27,15</v>
      </c>
    </row>
    <row r="964" spans="58:63" ht="7.5" customHeight="1">
      <c r="BF964" s="559">
        <v>958</v>
      </c>
      <c r="BG964" s="559">
        <v>29</v>
      </c>
      <c r="BH964" s="559">
        <v>15</v>
      </c>
      <c r="BI964" s="559">
        <v>0</v>
      </c>
      <c r="BJ964" s="559">
        <v>4.9269411810599104</v>
      </c>
      <c r="BK964" s="173" t="str">
        <f t="shared" si="39"/>
        <v>1,16</v>
      </c>
    </row>
    <row r="965" spans="58:63" ht="7.5" customHeight="1">
      <c r="BF965" s="559">
        <v>959</v>
      </c>
      <c r="BG965" s="559">
        <v>29</v>
      </c>
      <c r="BH965" s="559">
        <v>15</v>
      </c>
      <c r="BI965" s="559">
        <v>26</v>
      </c>
      <c r="BJ965" s="559">
        <v>4.9132388244204401</v>
      </c>
      <c r="BK965" s="173" t="str">
        <f t="shared" si="39"/>
        <v>27,16</v>
      </c>
    </row>
    <row r="966" spans="58:63" ht="7.5" customHeight="1">
      <c r="BF966" s="559">
        <v>960</v>
      </c>
      <c r="BG966" s="559">
        <v>30</v>
      </c>
      <c r="BH966" s="559">
        <v>0</v>
      </c>
      <c r="BI966" s="559">
        <v>0</v>
      </c>
      <c r="BJ966" s="559">
        <v>4.9269411810599104</v>
      </c>
      <c r="BK966" s="173" t="str">
        <f t="shared" si="39"/>
        <v>1,1</v>
      </c>
    </row>
    <row r="967" spans="58:63" ht="7.5" customHeight="1">
      <c r="BF967" s="559">
        <v>961</v>
      </c>
      <c r="BG967" s="559">
        <v>30</v>
      </c>
      <c r="BH967" s="559">
        <v>0</v>
      </c>
      <c r="BI967" s="559">
        <v>26</v>
      </c>
      <c r="BJ967" s="559">
        <v>4.9132388244204401</v>
      </c>
      <c r="BK967" s="173" t="str">
        <f t="shared" ref="BK967:BK1030" si="40">_xlfn.CONCAT(BI967+1,",",BH967+1)</f>
        <v>27,1</v>
      </c>
    </row>
    <row r="968" spans="58:63" ht="7.5" customHeight="1">
      <c r="BF968" s="559">
        <v>962</v>
      </c>
      <c r="BG968" s="559">
        <v>30</v>
      </c>
      <c r="BH968" s="559">
        <v>1</v>
      </c>
      <c r="BI968" s="559">
        <v>0</v>
      </c>
      <c r="BJ968" s="559">
        <v>4.9269411810599104</v>
      </c>
      <c r="BK968" s="173" t="str">
        <f t="shared" si="40"/>
        <v>1,2</v>
      </c>
    </row>
    <row r="969" spans="58:63" ht="7.5" customHeight="1">
      <c r="BF969" s="559">
        <v>963</v>
      </c>
      <c r="BG969" s="559">
        <v>30</v>
      </c>
      <c r="BH969" s="559">
        <v>1</v>
      </c>
      <c r="BI969" s="559">
        <v>26</v>
      </c>
      <c r="BJ969" s="559">
        <v>4.9132388244204401</v>
      </c>
      <c r="BK969" s="173" t="str">
        <f t="shared" si="40"/>
        <v>27,2</v>
      </c>
    </row>
    <row r="970" spans="58:63" ht="7.5" customHeight="1">
      <c r="BF970" s="559">
        <v>964</v>
      </c>
      <c r="BG970" s="559">
        <v>30</v>
      </c>
      <c r="BH970" s="559">
        <v>2</v>
      </c>
      <c r="BI970" s="559">
        <v>0</v>
      </c>
      <c r="BJ970" s="559">
        <v>4.9269411810599104</v>
      </c>
      <c r="BK970" s="173" t="str">
        <f t="shared" si="40"/>
        <v>1,3</v>
      </c>
    </row>
    <row r="971" spans="58:63" ht="7.5" customHeight="1">
      <c r="BF971" s="559">
        <v>965</v>
      </c>
      <c r="BG971" s="559">
        <v>30</v>
      </c>
      <c r="BH971" s="559">
        <v>2</v>
      </c>
      <c r="BI971" s="559">
        <v>26</v>
      </c>
      <c r="BJ971" s="559">
        <v>4.9132388244204401</v>
      </c>
      <c r="BK971" s="173" t="str">
        <f t="shared" si="40"/>
        <v>27,3</v>
      </c>
    </row>
    <row r="972" spans="58:63" ht="7.5" customHeight="1">
      <c r="BF972" s="559">
        <v>966</v>
      </c>
      <c r="BG972" s="559">
        <v>30</v>
      </c>
      <c r="BH972" s="559">
        <v>3</v>
      </c>
      <c r="BI972" s="559">
        <v>0</v>
      </c>
      <c r="BJ972" s="559">
        <v>4.9269411810599104</v>
      </c>
      <c r="BK972" s="173" t="str">
        <f t="shared" si="40"/>
        <v>1,4</v>
      </c>
    </row>
    <row r="973" spans="58:63" ht="7.5" customHeight="1">
      <c r="BF973" s="559">
        <v>967</v>
      </c>
      <c r="BG973" s="559">
        <v>30</v>
      </c>
      <c r="BH973" s="559">
        <v>3</v>
      </c>
      <c r="BI973" s="559">
        <v>26</v>
      </c>
      <c r="BJ973" s="559">
        <v>4.9132388244204401</v>
      </c>
      <c r="BK973" s="173" t="str">
        <f t="shared" si="40"/>
        <v>27,4</v>
      </c>
    </row>
    <row r="974" spans="58:63" ht="7.5" customHeight="1">
      <c r="BF974" s="559">
        <v>968</v>
      </c>
      <c r="BG974" s="559">
        <v>30</v>
      </c>
      <c r="BH974" s="559">
        <v>4</v>
      </c>
      <c r="BI974" s="559">
        <v>0</v>
      </c>
      <c r="BJ974" s="559">
        <v>4.9269411810599104</v>
      </c>
      <c r="BK974" s="173" t="str">
        <f t="shared" si="40"/>
        <v>1,5</v>
      </c>
    </row>
    <row r="975" spans="58:63" ht="7.5" customHeight="1">
      <c r="BF975" s="559">
        <v>969</v>
      </c>
      <c r="BG975" s="559">
        <v>30</v>
      </c>
      <c r="BH975" s="559">
        <v>4</v>
      </c>
      <c r="BI975" s="559">
        <v>26</v>
      </c>
      <c r="BJ975" s="559">
        <v>4.9132388244204401</v>
      </c>
      <c r="BK975" s="173" t="str">
        <f t="shared" si="40"/>
        <v>27,5</v>
      </c>
    </row>
    <row r="976" spans="58:63" ht="7.5" customHeight="1">
      <c r="BF976" s="559">
        <v>970</v>
      </c>
      <c r="BG976" s="559">
        <v>30</v>
      </c>
      <c r="BH976" s="559">
        <v>5</v>
      </c>
      <c r="BI976" s="559">
        <v>0</v>
      </c>
      <c r="BJ976" s="559">
        <v>4.9269411810599104</v>
      </c>
      <c r="BK976" s="173" t="str">
        <f t="shared" si="40"/>
        <v>1,6</v>
      </c>
    </row>
    <row r="977" spans="58:63" ht="7.5" customHeight="1">
      <c r="BF977" s="559">
        <v>971</v>
      </c>
      <c r="BG977" s="559">
        <v>30</v>
      </c>
      <c r="BH977" s="559">
        <v>5</v>
      </c>
      <c r="BI977" s="559">
        <v>26</v>
      </c>
      <c r="BJ977" s="559">
        <v>4.9132388244204401</v>
      </c>
      <c r="BK977" s="173" t="str">
        <f t="shared" si="40"/>
        <v>27,6</v>
      </c>
    </row>
    <row r="978" spans="58:63" ht="7.5" customHeight="1">
      <c r="BF978" s="559">
        <v>972</v>
      </c>
      <c r="BG978" s="559">
        <v>30</v>
      </c>
      <c r="BH978" s="559">
        <v>6</v>
      </c>
      <c r="BI978" s="559">
        <v>0</v>
      </c>
      <c r="BJ978" s="559">
        <v>4.9269411810599104</v>
      </c>
      <c r="BK978" s="173" t="str">
        <f t="shared" si="40"/>
        <v>1,7</v>
      </c>
    </row>
    <row r="979" spans="58:63" ht="7.5" customHeight="1">
      <c r="BF979" s="559">
        <v>973</v>
      </c>
      <c r="BG979" s="559">
        <v>30</v>
      </c>
      <c r="BH979" s="559">
        <v>6</v>
      </c>
      <c r="BI979" s="559">
        <v>26</v>
      </c>
      <c r="BJ979" s="559">
        <v>4.9132388244204401</v>
      </c>
      <c r="BK979" s="173" t="str">
        <f t="shared" si="40"/>
        <v>27,7</v>
      </c>
    </row>
    <row r="980" spans="58:63" ht="7.5" customHeight="1">
      <c r="BF980" s="559">
        <v>974</v>
      </c>
      <c r="BG980" s="559">
        <v>30</v>
      </c>
      <c r="BH980" s="559">
        <v>7</v>
      </c>
      <c r="BI980" s="559">
        <v>0</v>
      </c>
      <c r="BJ980" s="559">
        <v>4.9269411810599104</v>
      </c>
      <c r="BK980" s="173" t="str">
        <f t="shared" si="40"/>
        <v>1,8</v>
      </c>
    </row>
    <row r="981" spans="58:63" ht="7.5" customHeight="1">
      <c r="BF981" s="559">
        <v>975</v>
      </c>
      <c r="BG981" s="559">
        <v>30</v>
      </c>
      <c r="BH981" s="559">
        <v>7</v>
      </c>
      <c r="BI981" s="559">
        <v>26</v>
      </c>
      <c r="BJ981" s="559">
        <v>4.9132388244204401</v>
      </c>
      <c r="BK981" s="173" t="str">
        <f t="shared" si="40"/>
        <v>27,8</v>
      </c>
    </row>
    <row r="982" spans="58:63" ht="7.5" customHeight="1">
      <c r="BF982" s="559">
        <v>976</v>
      </c>
      <c r="BG982" s="559">
        <v>30</v>
      </c>
      <c r="BH982" s="559">
        <v>8</v>
      </c>
      <c r="BI982" s="559">
        <v>0</v>
      </c>
      <c r="BJ982" s="559">
        <v>4.9269411810599104</v>
      </c>
      <c r="BK982" s="173" t="str">
        <f t="shared" si="40"/>
        <v>1,9</v>
      </c>
    </row>
    <row r="983" spans="58:63" ht="7.5" customHeight="1">
      <c r="BF983" s="559">
        <v>977</v>
      </c>
      <c r="BG983" s="559">
        <v>30</v>
      </c>
      <c r="BH983" s="559">
        <v>8</v>
      </c>
      <c r="BI983" s="559">
        <v>26</v>
      </c>
      <c r="BJ983" s="559">
        <v>4.9132388244204401</v>
      </c>
      <c r="BK983" s="173" t="str">
        <f t="shared" si="40"/>
        <v>27,9</v>
      </c>
    </row>
    <row r="984" spans="58:63" ht="7.5" customHeight="1">
      <c r="BF984" s="559">
        <v>978</v>
      </c>
      <c r="BG984" s="559">
        <v>30</v>
      </c>
      <c r="BH984" s="559">
        <v>9</v>
      </c>
      <c r="BI984" s="559">
        <v>0</v>
      </c>
      <c r="BJ984" s="559">
        <v>4.9269411810599104</v>
      </c>
      <c r="BK984" s="173" t="str">
        <f t="shared" si="40"/>
        <v>1,10</v>
      </c>
    </row>
    <row r="985" spans="58:63" ht="7.5" customHeight="1">
      <c r="BF985" s="559">
        <v>979</v>
      </c>
      <c r="BG985" s="559">
        <v>30</v>
      </c>
      <c r="BH985" s="559">
        <v>9</v>
      </c>
      <c r="BI985" s="559">
        <v>26</v>
      </c>
      <c r="BJ985" s="559">
        <v>4.9132388244204401</v>
      </c>
      <c r="BK985" s="173" t="str">
        <f t="shared" si="40"/>
        <v>27,10</v>
      </c>
    </row>
    <row r="986" spans="58:63" ht="7.5" customHeight="1">
      <c r="BF986" s="559">
        <v>980</v>
      </c>
      <c r="BG986" s="559">
        <v>30</v>
      </c>
      <c r="BH986" s="559">
        <v>10</v>
      </c>
      <c r="BI986" s="559">
        <v>0</v>
      </c>
      <c r="BJ986" s="559">
        <v>4.9269411810599104</v>
      </c>
      <c r="BK986" s="173" t="str">
        <f t="shared" si="40"/>
        <v>1,11</v>
      </c>
    </row>
    <row r="987" spans="58:63" ht="7.5" customHeight="1">
      <c r="BF987" s="559">
        <v>981</v>
      </c>
      <c r="BG987" s="559">
        <v>30</v>
      </c>
      <c r="BH987" s="559">
        <v>10</v>
      </c>
      <c r="BI987" s="559">
        <v>26</v>
      </c>
      <c r="BJ987" s="559">
        <v>4.9132388244204401</v>
      </c>
      <c r="BK987" s="173" t="str">
        <f t="shared" si="40"/>
        <v>27,11</v>
      </c>
    </row>
    <row r="988" spans="58:63" ht="7.5" customHeight="1">
      <c r="BF988" s="559">
        <v>982</v>
      </c>
      <c r="BG988" s="559">
        <v>30</v>
      </c>
      <c r="BH988" s="559">
        <v>11</v>
      </c>
      <c r="BI988" s="559">
        <v>0</v>
      </c>
      <c r="BJ988" s="559">
        <v>4.9269411810599104</v>
      </c>
      <c r="BK988" s="173" t="str">
        <f t="shared" si="40"/>
        <v>1,12</v>
      </c>
    </row>
    <row r="989" spans="58:63" ht="7.5" customHeight="1">
      <c r="BF989" s="559">
        <v>983</v>
      </c>
      <c r="BG989" s="559">
        <v>30</v>
      </c>
      <c r="BH989" s="559">
        <v>11</v>
      </c>
      <c r="BI989" s="559">
        <v>26</v>
      </c>
      <c r="BJ989" s="559">
        <v>4.9132388244204401</v>
      </c>
      <c r="BK989" s="173" t="str">
        <f t="shared" si="40"/>
        <v>27,12</v>
      </c>
    </row>
    <row r="990" spans="58:63" ht="7.5" customHeight="1">
      <c r="BF990" s="559">
        <v>984</v>
      </c>
      <c r="BG990" s="559">
        <v>30</v>
      </c>
      <c r="BH990" s="559">
        <v>12</v>
      </c>
      <c r="BI990" s="559">
        <v>0</v>
      </c>
      <c r="BJ990" s="559">
        <v>4.9269411810599104</v>
      </c>
      <c r="BK990" s="173" t="str">
        <f t="shared" si="40"/>
        <v>1,13</v>
      </c>
    </row>
    <row r="991" spans="58:63" ht="7.5" customHeight="1">
      <c r="BF991" s="559">
        <v>985</v>
      </c>
      <c r="BG991" s="559">
        <v>30</v>
      </c>
      <c r="BH991" s="559">
        <v>12</v>
      </c>
      <c r="BI991" s="559">
        <v>26</v>
      </c>
      <c r="BJ991" s="559">
        <v>4.9132388244204401</v>
      </c>
      <c r="BK991" s="173" t="str">
        <f t="shared" si="40"/>
        <v>27,13</v>
      </c>
    </row>
    <row r="992" spans="58:63" ht="7.5" customHeight="1">
      <c r="BF992" s="559">
        <v>986</v>
      </c>
      <c r="BG992" s="559">
        <v>30</v>
      </c>
      <c r="BH992" s="559">
        <v>13</v>
      </c>
      <c r="BI992" s="559">
        <v>0</v>
      </c>
      <c r="BJ992" s="559">
        <v>4.9269411810599104</v>
      </c>
      <c r="BK992" s="173" t="str">
        <f t="shared" si="40"/>
        <v>1,14</v>
      </c>
    </row>
    <row r="993" spans="58:63" ht="7.5" customHeight="1">
      <c r="BF993" s="559">
        <v>987</v>
      </c>
      <c r="BG993" s="559">
        <v>30</v>
      </c>
      <c r="BH993" s="559">
        <v>13</v>
      </c>
      <c r="BI993" s="559">
        <v>26</v>
      </c>
      <c r="BJ993" s="559">
        <v>4.9132388244204401</v>
      </c>
      <c r="BK993" s="173" t="str">
        <f t="shared" si="40"/>
        <v>27,14</v>
      </c>
    </row>
    <row r="994" spans="58:63" ht="7.5" customHeight="1">
      <c r="BF994" s="559">
        <v>988</v>
      </c>
      <c r="BG994" s="559">
        <v>30</v>
      </c>
      <c r="BH994" s="559">
        <v>14</v>
      </c>
      <c r="BI994" s="559">
        <v>0</v>
      </c>
      <c r="BJ994" s="559">
        <v>4.9269411810599104</v>
      </c>
      <c r="BK994" s="173" t="str">
        <f t="shared" si="40"/>
        <v>1,15</v>
      </c>
    </row>
    <row r="995" spans="58:63" ht="7.5" customHeight="1">
      <c r="BF995" s="559">
        <v>989</v>
      </c>
      <c r="BG995" s="559">
        <v>30</v>
      </c>
      <c r="BH995" s="559">
        <v>14</v>
      </c>
      <c r="BI995" s="559">
        <v>26</v>
      </c>
      <c r="BJ995" s="559">
        <v>4.9132388244204401</v>
      </c>
      <c r="BK995" s="173" t="str">
        <f t="shared" si="40"/>
        <v>27,15</v>
      </c>
    </row>
    <row r="996" spans="58:63" ht="7.5" customHeight="1">
      <c r="BF996" s="559">
        <v>990</v>
      </c>
      <c r="BG996" s="559">
        <v>30</v>
      </c>
      <c r="BH996" s="559">
        <v>15</v>
      </c>
      <c r="BI996" s="559">
        <v>0</v>
      </c>
      <c r="BJ996" s="559">
        <v>4.9269411810599104</v>
      </c>
      <c r="BK996" s="173" t="str">
        <f t="shared" si="40"/>
        <v>1,16</v>
      </c>
    </row>
    <row r="997" spans="58:63" ht="7.5" customHeight="1">
      <c r="BF997" s="559">
        <v>991</v>
      </c>
      <c r="BG997" s="559">
        <v>30</v>
      </c>
      <c r="BH997" s="559">
        <v>15</v>
      </c>
      <c r="BI997" s="559">
        <v>26</v>
      </c>
      <c r="BJ997" s="559">
        <v>4.9132388244204401</v>
      </c>
      <c r="BK997" s="173" t="str">
        <f t="shared" si="40"/>
        <v>27,16</v>
      </c>
    </row>
    <row r="998" spans="58:63" ht="7.5" customHeight="1">
      <c r="BF998" s="559">
        <v>992</v>
      </c>
      <c r="BG998" s="559">
        <v>31</v>
      </c>
      <c r="BH998" s="559">
        <v>0</v>
      </c>
      <c r="BI998" s="559">
        <v>0</v>
      </c>
      <c r="BJ998" s="559">
        <v>4.9267236628352498</v>
      </c>
      <c r="BK998" s="173" t="str">
        <f t="shared" si="40"/>
        <v>1,1</v>
      </c>
    </row>
    <row r="999" spans="58:63" ht="7.5" customHeight="1">
      <c r="BF999" s="559">
        <v>993</v>
      </c>
      <c r="BG999" s="559">
        <v>31</v>
      </c>
      <c r="BH999" s="559">
        <v>0</v>
      </c>
      <c r="BI999" s="559">
        <v>26</v>
      </c>
      <c r="BJ999" s="559">
        <v>4.9130212636250796</v>
      </c>
      <c r="BK999" s="173" t="str">
        <f t="shared" si="40"/>
        <v>27,1</v>
      </c>
    </row>
    <row r="1000" spans="58:63" ht="7.5" customHeight="1">
      <c r="BF1000" s="559">
        <v>994</v>
      </c>
      <c r="BG1000" s="559">
        <v>31</v>
      </c>
      <c r="BH1000" s="559">
        <v>1</v>
      </c>
      <c r="BI1000" s="559">
        <v>0</v>
      </c>
      <c r="BJ1000" s="559">
        <v>4.9267236628352498</v>
      </c>
      <c r="BK1000" s="173" t="str">
        <f t="shared" si="40"/>
        <v>1,2</v>
      </c>
    </row>
    <row r="1001" spans="58:63" ht="7.5" customHeight="1">
      <c r="BF1001" s="559">
        <v>995</v>
      </c>
      <c r="BG1001" s="559">
        <v>31</v>
      </c>
      <c r="BH1001" s="559">
        <v>1</v>
      </c>
      <c r="BI1001" s="559">
        <v>26</v>
      </c>
      <c r="BJ1001" s="559">
        <v>4.9130212636250796</v>
      </c>
      <c r="BK1001" s="173" t="str">
        <f t="shared" si="40"/>
        <v>27,2</v>
      </c>
    </row>
    <row r="1002" spans="58:63" ht="7.5" customHeight="1">
      <c r="BF1002" s="559">
        <v>996</v>
      </c>
      <c r="BG1002" s="559">
        <v>31</v>
      </c>
      <c r="BH1002" s="559">
        <v>2</v>
      </c>
      <c r="BI1002" s="559">
        <v>0</v>
      </c>
      <c r="BJ1002" s="559">
        <v>4.9267236628352498</v>
      </c>
      <c r="BK1002" s="173" t="str">
        <f t="shared" si="40"/>
        <v>1,3</v>
      </c>
    </row>
    <row r="1003" spans="58:63" ht="7.5" customHeight="1">
      <c r="BF1003" s="559">
        <v>997</v>
      </c>
      <c r="BG1003" s="559">
        <v>31</v>
      </c>
      <c r="BH1003" s="559">
        <v>2</v>
      </c>
      <c r="BI1003" s="559">
        <v>26</v>
      </c>
      <c r="BJ1003" s="559">
        <v>4.9130212636250796</v>
      </c>
      <c r="BK1003" s="173" t="str">
        <f t="shared" si="40"/>
        <v>27,3</v>
      </c>
    </row>
    <row r="1004" spans="58:63" ht="7.5" customHeight="1">
      <c r="BF1004" s="559">
        <v>998</v>
      </c>
      <c r="BG1004" s="559">
        <v>31</v>
      </c>
      <c r="BH1004" s="559">
        <v>3</v>
      </c>
      <c r="BI1004" s="559">
        <v>0</v>
      </c>
      <c r="BJ1004" s="559">
        <v>4.9267236628352498</v>
      </c>
      <c r="BK1004" s="173" t="str">
        <f t="shared" si="40"/>
        <v>1,4</v>
      </c>
    </row>
    <row r="1005" spans="58:63" ht="7.5" customHeight="1">
      <c r="BF1005" s="559">
        <v>999</v>
      </c>
      <c r="BG1005" s="559">
        <v>31</v>
      </c>
      <c r="BH1005" s="559">
        <v>3</v>
      </c>
      <c r="BI1005" s="559">
        <v>26</v>
      </c>
      <c r="BJ1005" s="559">
        <v>4.9130212636250796</v>
      </c>
      <c r="BK1005" s="173" t="str">
        <f t="shared" si="40"/>
        <v>27,4</v>
      </c>
    </row>
    <row r="1006" spans="58:63" ht="7.5" customHeight="1">
      <c r="BF1006" s="559">
        <v>1000</v>
      </c>
      <c r="BG1006" s="559">
        <v>31</v>
      </c>
      <c r="BH1006" s="559">
        <v>4</v>
      </c>
      <c r="BI1006" s="559">
        <v>0</v>
      </c>
      <c r="BJ1006" s="559">
        <v>4.9267236628352498</v>
      </c>
      <c r="BK1006" s="173" t="str">
        <f t="shared" si="40"/>
        <v>1,5</v>
      </c>
    </row>
    <row r="1007" spans="58:63" ht="7.5" customHeight="1">
      <c r="BF1007" s="559">
        <v>1001</v>
      </c>
      <c r="BG1007" s="559">
        <v>31</v>
      </c>
      <c r="BH1007" s="559">
        <v>4</v>
      </c>
      <c r="BI1007" s="559">
        <v>26</v>
      </c>
      <c r="BJ1007" s="559">
        <v>4.9130212636250796</v>
      </c>
      <c r="BK1007" s="173" t="str">
        <f t="shared" si="40"/>
        <v>27,5</v>
      </c>
    </row>
    <row r="1008" spans="58:63" ht="7.5" customHeight="1">
      <c r="BF1008" s="559">
        <v>1002</v>
      </c>
      <c r="BG1008" s="559">
        <v>31</v>
      </c>
      <c r="BH1008" s="559">
        <v>5</v>
      </c>
      <c r="BI1008" s="559">
        <v>0</v>
      </c>
      <c r="BJ1008" s="559">
        <v>4.9267236628352498</v>
      </c>
      <c r="BK1008" s="173" t="str">
        <f t="shared" si="40"/>
        <v>1,6</v>
      </c>
    </row>
    <row r="1009" spans="58:63" ht="7.5" customHeight="1">
      <c r="BF1009" s="559">
        <v>1003</v>
      </c>
      <c r="BG1009" s="559">
        <v>31</v>
      </c>
      <c r="BH1009" s="559">
        <v>5</v>
      </c>
      <c r="BI1009" s="559">
        <v>26</v>
      </c>
      <c r="BJ1009" s="559">
        <v>4.9130212636250796</v>
      </c>
      <c r="BK1009" s="173" t="str">
        <f t="shared" si="40"/>
        <v>27,6</v>
      </c>
    </row>
    <row r="1010" spans="58:63" ht="7.5" customHeight="1">
      <c r="BF1010" s="559">
        <v>1004</v>
      </c>
      <c r="BG1010" s="559">
        <v>31</v>
      </c>
      <c r="BH1010" s="559">
        <v>6</v>
      </c>
      <c r="BI1010" s="559">
        <v>0</v>
      </c>
      <c r="BJ1010" s="559">
        <v>4.9267236628352498</v>
      </c>
      <c r="BK1010" s="173" t="str">
        <f t="shared" si="40"/>
        <v>1,7</v>
      </c>
    </row>
    <row r="1011" spans="58:63" ht="7.5" customHeight="1">
      <c r="BF1011" s="559">
        <v>1005</v>
      </c>
      <c r="BG1011" s="559">
        <v>31</v>
      </c>
      <c r="BH1011" s="559">
        <v>6</v>
      </c>
      <c r="BI1011" s="559">
        <v>26</v>
      </c>
      <c r="BJ1011" s="559">
        <v>4.9130212636250796</v>
      </c>
      <c r="BK1011" s="173" t="str">
        <f t="shared" si="40"/>
        <v>27,7</v>
      </c>
    </row>
    <row r="1012" spans="58:63" ht="7.5" customHeight="1">
      <c r="BF1012" s="559">
        <v>1006</v>
      </c>
      <c r="BG1012" s="559">
        <v>31</v>
      </c>
      <c r="BH1012" s="559">
        <v>7</v>
      </c>
      <c r="BI1012" s="559">
        <v>0</v>
      </c>
      <c r="BJ1012" s="559">
        <v>4.9267236628352498</v>
      </c>
      <c r="BK1012" s="173" t="str">
        <f t="shared" si="40"/>
        <v>1,8</v>
      </c>
    </row>
    <row r="1013" spans="58:63" ht="7.5" customHeight="1">
      <c r="BF1013" s="559">
        <v>1007</v>
      </c>
      <c r="BG1013" s="559">
        <v>31</v>
      </c>
      <c r="BH1013" s="559">
        <v>7</v>
      </c>
      <c r="BI1013" s="559">
        <v>26</v>
      </c>
      <c r="BJ1013" s="559">
        <v>4.9130212636250796</v>
      </c>
      <c r="BK1013" s="173" t="str">
        <f t="shared" si="40"/>
        <v>27,8</v>
      </c>
    </row>
    <row r="1014" spans="58:63" ht="7.5" customHeight="1">
      <c r="BF1014" s="559">
        <v>1008</v>
      </c>
      <c r="BG1014" s="559">
        <v>31</v>
      </c>
      <c r="BH1014" s="559">
        <v>8</v>
      </c>
      <c r="BI1014" s="559">
        <v>0</v>
      </c>
      <c r="BJ1014" s="559">
        <v>4.9267236628352498</v>
      </c>
      <c r="BK1014" s="173" t="str">
        <f t="shared" si="40"/>
        <v>1,9</v>
      </c>
    </row>
    <row r="1015" spans="58:63" ht="7.5" customHeight="1">
      <c r="BF1015" s="559">
        <v>1009</v>
      </c>
      <c r="BG1015" s="559">
        <v>31</v>
      </c>
      <c r="BH1015" s="559">
        <v>8</v>
      </c>
      <c r="BI1015" s="559">
        <v>26</v>
      </c>
      <c r="BJ1015" s="559">
        <v>4.9130212636250796</v>
      </c>
      <c r="BK1015" s="173" t="str">
        <f t="shared" si="40"/>
        <v>27,9</v>
      </c>
    </row>
    <row r="1016" spans="58:63" ht="7.5" customHeight="1">
      <c r="BF1016" s="559">
        <v>1010</v>
      </c>
      <c r="BG1016" s="559">
        <v>31</v>
      </c>
      <c r="BH1016" s="559">
        <v>9</v>
      </c>
      <c r="BI1016" s="559">
        <v>0</v>
      </c>
      <c r="BJ1016" s="559">
        <v>4.9267236628352498</v>
      </c>
      <c r="BK1016" s="173" t="str">
        <f t="shared" si="40"/>
        <v>1,10</v>
      </c>
    </row>
    <row r="1017" spans="58:63" ht="7.5" customHeight="1">
      <c r="BF1017" s="559">
        <v>1011</v>
      </c>
      <c r="BG1017" s="559">
        <v>31</v>
      </c>
      <c r="BH1017" s="559">
        <v>9</v>
      </c>
      <c r="BI1017" s="559">
        <v>26</v>
      </c>
      <c r="BJ1017" s="559">
        <v>4.9130212636250796</v>
      </c>
      <c r="BK1017" s="173" t="str">
        <f t="shared" si="40"/>
        <v>27,10</v>
      </c>
    </row>
    <row r="1018" spans="58:63" ht="7.5" customHeight="1">
      <c r="BF1018" s="559">
        <v>1012</v>
      </c>
      <c r="BG1018" s="559">
        <v>31</v>
      </c>
      <c r="BH1018" s="559">
        <v>10</v>
      </c>
      <c r="BI1018" s="559">
        <v>0</v>
      </c>
      <c r="BJ1018" s="559">
        <v>4.9267236628352498</v>
      </c>
      <c r="BK1018" s="173" t="str">
        <f t="shared" si="40"/>
        <v>1,11</v>
      </c>
    </row>
    <row r="1019" spans="58:63" ht="7.5" customHeight="1">
      <c r="BF1019" s="559">
        <v>1013</v>
      </c>
      <c r="BG1019" s="559">
        <v>31</v>
      </c>
      <c r="BH1019" s="559">
        <v>10</v>
      </c>
      <c r="BI1019" s="559">
        <v>26</v>
      </c>
      <c r="BJ1019" s="559">
        <v>4.9130212636250796</v>
      </c>
      <c r="BK1019" s="173" t="str">
        <f t="shared" si="40"/>
        <v>27,11</v>
      </c>
    </row>
    <row r="1020" spans="58:63" ht="7.5" customHeight="1">
      <c r="BF1020" s="559">
        <v>1014</v>
      </c>
      <c r="BG1020" s="559">
        <v>31</v>
      </c>
      <c r="BH1020" s="559">
        <v>11</v>
      </c>
      <c r="BI1020" s="559">
        <v>0</v>
      </c>
      <c r="BJ1020" s="559">
        <v>4.9267236628352498</v>
      </c>
      <c r="BK1020" s="173" t="str">
        <f t="shared" si="40"/>
        <v>1,12</v>
      </c>
    </row>
    <row r="1021" spans="58:63" ht="7.5" customHeight="1">
      <c r="BF1021" s="559">
        <v>1015</v>
      </c>
      <c r="BG1021" s="559">
        <v>31</v>
      </c>
      <c r="BH1021" s="559">
        <v>11</v>
      </c>
      <c r="BI1021" s="559">
        <v>26</v>
      </c>
      <c r="BJ1021" s="559">
        <v>4.9130212636250796</v>
      </c>
      <c r="BK1021" s="173" t="str">
        <f t="shared" si="40"/>
        <v>27,12</v>
      </c>
    </row>
    <row r="1022" spans="58:63" ht="7.5" customHeight="1">
      <c r="BF1022" s="559">
        <v>1016</v>
      </c>
      <c r="BG1022" s="559">
        <v>31</v>
      </c>
      <c r="BH1022" s="559">
        <v>12</v>
      </c>
      <c r="BI1022" s="559">
        <v>0</v>
      </c>
      <c r="BJ1022" s="559">
        <v>4.9267236628352498</v>
      </c>
      <c r="BK1022" s="173" t="str">
        <f t="shared" si="40"/>
        <v>1,13</v>
      </c>
    </row>
    <row r="1023" spans="58:63" ht="7.5" customHeight="1">
      <c r="BF1023" s="559">
        <v>1017</v>
      </c>
      <c r="BG1023" s="559">
        <v>31</v>
      </c>
      <c r="BH1023" s="559">
        <v>12</v>
      </c>
      <c r="BI1023" s="559">
        <v>26</v>
      </c>
      <c r="BJ1023" s="559">
        <v>4.9130212636250796</v>
      </c>
      <c r="BK1023" s="173" t="str">
        <f t="shared" si="40"/>
        <v>27,13</v>
      </c>
    </row>
    <row r="1024" spans="58:63" ht="7.5" customHeight="1">
      <c r="BF1024" s="559">
        <v>1018</v>
      </c>
      <c r="BG1024" s="559">
        <v>31</v>
      </c>
      <c r="BH1024" s="559">
        <v>13</v>
      </c>
      <c r="BI1024" s="559">
        <v>0</v>
      </c>
      <c r="BJ1024" s="559">
        <v>4.9267236628352498</v>
      </c>
      <c r="BK1024" s="173" t="str">
        <f t="shared" si="40"/>
        <v>1,14</v>
      </c>
    </row>
    <row r="1025" spans="58:63" ht="7.5" customHeight="1">
      <c r="BF1025" s="559">
        <v>1019</v>
      </c>
      <c r="BG1025" s="559">
        <v>31</v>
      </c>
      <c r="BH1025" s="559">
        <v>13</v>
      </c>
      <c r="BI1025" s="559">
        <v>26</v>
      </c>
      <c r="BJ1025" s="559">
        <v>4.9130212636250796</v>
      </c>
      <c r="BK1025" s="173" t="str">
        <f t="shared" si="40"/>
        <v>27,14</v>
      </c>
    </row>
    <row r="1026" spans="58:63" ht="7.5" customHeight="1">
      <c r="BF1026" s="559">
        <v>1020</v>
      </c>
      <c r="BG1026" s="559">
        <v>31</v>
      </c>
      <c r="BH1026" s="559">
        <v>14</v>
      </c>
      <c r="BI1026" s="559">
        <v>0</v>
      </c>
      <c r="BJ1026" s="559">
        <v>4.9267236628352498</v>
      </c>
      <c r="BK1026" s="173" t="str">
        <f t="shared" si="40"/>
        <v>1,15</v>
      </c>
    </row>
    <row r="1027" spans="58:63" ht="7.5" customHeight="1">
      <c r="BF1027" s="559">
        <v>1021</v>
      </c>
      <c r="BG1027" s="559">
        <v>31</v>
      </c>
      <c r="BH1027" s="559">
        <v>14</v>
      </c>
      <c r="BI1027" s="559">
        <v>26</v>
      </c>
      <c r="BJ1027" s="559">
        <v>4.9130212636250796</v>
      </c>
      <c r="BK1027" s="173" t="str">
        <f t="shared" si="40"/>
        <v>27,15</v>
      </c>
    </row>
    <row r="1028" spans="58:63" ht="7.5" customHeight="1">
      <c r="BF1028" s="559">
        <v>1022</v>
      </c>
      <c r="BG1028" s="559">
        <v>31</v>
      </c>
      <c r="BH1028" s="559">
        <v>15</v>
      </c>
      <c r="BI1028" s="559">
        <v>0</v>
      </c>
      <c r="BJ1028" s="559">
        <v>4.9267236628352498</v>
      </c>
      <c r="BK1028" s="173" t="str">
        <f t="shared" si="40"/>
        <v>1,16</v>
      </c>
    </row>
    <row r="1029" spans="58:63" ht="7.5" customHeight="1">
      <c r="BF1029" s="559">
        <v>1023</v>
      </c>
      <c r="BG1029" s="559">
        <v>31</v>
      </c>
      <c r="BH1029" s="559">
        <v>15</v>
      </c>
      <c r="BI1029" s="559">
        <v>26</v>
      </c>
      <c r="BJ1029" s="559">
        <v>4.9130212636250796</v>
      </c>
      <c r="BK1029" s="173" t="str">
        <f t="shared" si="40"/>
        <v>27,16</v>
      </c>
    </row>
    <row r="1030" spans="58:63" ht="7.5" customHeight="1">
      <c r="BF1030" s="559">
        <v>1024</v>
      </c>
      <c r="BG1030" s="559">
        <v>32</v>
      </c>
      <c r="BH1030" s="559">
        <v>0</v>
      </c>
      <c r="BI1030" s="559">
        <v>0</v>
      </c>
      <c r="BJ1030" s="559">
        <v>4.9267236628352498</v>
      </c>
      <c r="BK1030" s="173" t="str">
        <f t="shared" si="40"/>
        <v>1,1</v>
      </c>
    </row>
    <row r="1031" spans="58:63" ht="7.5" customHeight="1">
      <c r="BF1031" s="559">
        <v>1025</v>
      </c>
      <c r="BG1031" s="559">
        <v>32</v>
      </c>
      <c r="BH1031" s="559">
        <v>0</v>
      </c>
      <c r="BI1031" s="559">
        <v>26</v>
      </c>
      <c r="BJ1031" s="559">
        <v>4.9130212636250796</v>
      </c>
      <c r="BK1031" s="173" t="str">
        <f t="shared" ref="BK1031:BK1094" si="41">_xlfn.CONCAT(BI1031+1,",",BH1031+1)</f>
        <v>27,1</v>
      </c>
    </row>
    <row r="1032" spans="58:63" ht="7.5" customHeight="1">
      <c r="BF1032" s="559">
        <v>1026</v>
      </c>
      <c r="BG1032" s="559">
        <v>32</v>
      </c>
      <c r="BH1032" s="559">
        <v>1</v>
      </c>
      <c r="BI1032" s="559">
        <v>0</v>
      </c>
      <c r="BJ1032" s="559">
        <v>4.9267236628352498</v>
      </c>
      <c r="BK1032" s="173" t="str">
        <f t="shared" si="41"/>
        <v>1,2</v>
      </c>
    </row>
    <row r="1033" spans="58:63" ht="7.5" customHeight="1">
      <c r="BF1033" s="559">
        <v>1027</v>
      </c>
      <c r="BG1033" s="559">
        <v>32</v>
      </c>
      <c r="BH1033" s="559">
        <v>1</v>
      </c>
      <c r="BI1033" s="559">
        <v>26</v>
      </c>
      <c r="BJ1033" s="559">
        <v>4.9130212636250796</v>
      </c>
      <c r="BK1033" s="173" t="str">
        <f t="shared" si="41"/>
        <v>27,2</v>
      </c>
    </row>
    <row r="1034" spans="58:63" ht="7.5" customHeight="1">
      <c r="BF1034" s="559">
        <v>1028</v>
      </c>
      <c r="BG1034" s="559">
        <v>32</v>
      </c>
      <c r="BH1034" s="559">
        <v>2</v>
      </c>
      <c r="BI1034" s="559">
        <v>0</v>
      </c>
      <c r="BJ1034" s="559">
        <v>4.9267236628352498</v>
      </c>
      <c r="BK1034" s="173" t="str">
        <f t="shared" si="41"/>
        <v>1,3</v>
      </c>
    </row>
    <row r="1035" spans="58:63" ht="7.5" customHeight="1">
      <c r="BF1035" s="559">
        <v>1029</v>
      </c>
      <c r="BG1035" s="559">
        <v>32</v>
      </c>
      <c r="BH1035" s="559">
        <v>2</v>
      </c>
      <c r="BI1035" s="559">
        <v>26</v>
      </c>
      <c r="BJ1035" s="559">
        <v>4.9130212636250796</v>
      </c>
      <c r="BK1035" s="173" t="str">
        <f t="shared" si="41"/>
        <v>27,3</v>
      </c>
    </row>
    <row r="1036" spans="58:63" ht="7.5" customHeight="1">
      <c r="BF1036" s="559">
        <v>1030</v>
      </c>
      <c r="BG1036" s="559">
        <v>32</v>
      </c>
      <c r="BH1036" s="559">
        <v>3</v>
      </c>
      <c r="BI1036" s="559">
        <v>0</v>
      </c>
      <c r="BJ1036" s="559">
        <v>4.9267236628352498</v>
      </c>
      <c r="BK1036" s="173" t="str">
        <f t="shared" si="41"/>
        <v>1,4</v>
      </c>
    </row>
    <row r="1037" spans="58:63" ht="7.5" customHeight="1">
      <c r="BF1037" s="559">
        <v>1031</v>
      </c>
      <c r="BG1037" s="559">
        <v>32</v>
      </c>
      <c r="BH1037" s="559">
        <v>3</v>
      </c>
      <c r="BI1037" s="559">
        <v>26</v>
      </c>
      <c r="BJ1037" s="559">
        <v>4.9130212636250796</v>
      </c>
      <c r="BK1037" s="173" t="str">
        <f t="shared" si="41"/>
        <v>27,4</v>
      </c>
    </row>
    <row r="1038" spans="58:63" ht="7.5" customHeight="1">
      <c r="BF1038" s="559">
        <v>1032</v>
      </c>
      <c r="BG1038" s="559">
        <v>32</v>
      </c>
      <c r="BH1038" s="559">
        <v>4</v>
      </c>
      <c r="BI1038" s="559">
        <v>0</v>
      </c>
      <c r="BJ1038" s="559">
        <v>4.9267236628352498</v>
      </c>
      <c r="BK1038" s="173" t="str">
        <f t="shared" si="41"/>
        <v>1,5</v>
      </c>
    </row>
    <row r="1039" spans="58:63" ht="7.5" customHeight="1">
      <c r="BF1039" s="559">
        <v>1033</v>
      </c>
      <c r="BG1039" s="559">
        <v>32</v>
      </c>
      <c r="BH1039" s="559">
        <v>4</v>
      </c>
      <c r="BI1039" s="559">
        <v>26</v>
      </c>
      <c r="BJ1039" s="559">
        <v>4.9130212636250796</v>
      </c>
      <c r="BK1039" s="173" t="str">
        <f t="shared" si="41"/>
        <v>27,5</v>
      </c>
    </row>
    <row r="1040" spans="58:63" ht="7.5" customHeight="1">
      <c r="BF1040" s="559">
        <v>1034</v>
      </c>
      <c r="BG1040" s="559">
        <v>32</v>
      </c>
      <c r="BH1040" s="559">
        <v>5</v>
      </c>
      <c r="BI1040" s="559">
        <v>0</v>
      </c>
      <c r="BJ1040" s="559">
        <v>4.9267236628352498</v>
      </c>
      <c r="BK1040" s="173" t="str">
        <f t="shared" si="41"/>
        <v>1,6</v>
      </c>
    </row>
    <row r="1041" spans="58:63" ht="7.5" customHeight="1">
      <c r="BF1041" s="559">
        <v>1035</v>
      </c>
      <c r="BG1041" s="559">
        <v>32</v>
      </c>
      <c r="BH1041" s="559">
        <v>5</v>
      </c>
      <c r="BI1041" s="559">
        <v>26</v>
      </c>
      <c r="BJ1041" s="559">
        <v>4.9130212636250796</v>
      </c>
      <c r="BK1041" s="173" t="str">
        <f t="shared" si="41"/>
        <v>27,6</v>
      </c>
    </row>
    <row r="1042" spans="58:63" ht="7.5" customHeight="1">
      <c r="BF1042" s="559">
        <v>1036</v>
      </c>
      <c r="BG1042" s="559">
        <v>32</v>
      </c>
      <c r="BH1042" s="559">
        <v>6</v>
      </c>
      <c r="BI1042" s="559">
        <v>0</v>
      </c>
      <c r="BJ1042" s="559">
        <v>4.9267236628352498</v>
      </c>
      <c r="BK1042" s="173" t="str">
        <f t="shared" si="41"/>
        <v>1,7</v>
      </c>
    </row>
    <row r="1043" spans="58:63" ht="7.5" customHeight="1">
      <c r="BF1043" s="559">
        <v>1037</v>
      </c>
      <c r="BG1043" s="559">
        <v>32</v>
      </c>
      <c r="BH1043" s="559">
        <v>6</v>
      </c>
      <c r="BI1043" s="559">
        <v>26</v>
      </c>
      <c r="BJ1043" s="559">
        <v>4.9130212636250796</v>
      </c>
      <c r="BK1043" s="173" t="str">
        <f t="shared" si="41"/>
        <v>27,7</v>
      </c>
    </row>
    <row r="1044" spans="58:63" ht="7.5" customHeight="1">
      <c r="BF1044" s="559">
        <v>1038</v>
      </c>
      <c r="BG1044" s="559">
        <v>32</v>
      </c>
      <c r="BH1044" s="559">
        <v>7</v>
      </c>
      <c r="BI1044" s="559">
        <v>0</v>
      </c>
      <c r="BJ1044" s="559">
        <v>4.9267236628352498</v>
      </c>
      <c r="BK1044" s="173" t="str">
        <f t="shared" si="41"/>
        <v>1,8</v>
      </c>
    </row>
    <row r="1045" spans="58:63" ht="7.5" customHeight="1">
      <c r="BF1045" s="559">
        <v>1039</v>
      </c>
      <c r="BG1045" s="559">
        <v>32</v>
      </c>
      <c r="BH1045" s="559">
        <v>7</v>
      </c>
      <c r="BI1045" s="559">
        <v>26</v>
      </c>
      <c r="BJ1045" s="559">
        <v>4.9130212636250796</v>
      </c>
      <c r="BK1045" s="173" t="str">
        <f t="shared" si="41"/>
        <v>27,8</v>
      </c>
    </row>
    <row r="1046" spans="58:63" ht="7.5" customHeight="1">
      <c r="BF1046" s="559">
        <v>1040</v>
      </c>
      <c r="BG1046" s="559">
        <v>32</v>
      </c>
      <c r="BH1046" s="559">
        <v>8</v>
      </c>
      <c r="BI1046" s="559">
        <v>0</v>
      </c>
      <c r="BJ1046" s="559">
        <v>4.9267236628352498</v>
      </c>
      <c r="BK1046" s="173" t="str">
        <f t="shared" si="41"/>
        <v>1,9</v>
      </c>
    </row>
    <row r="1047" spans="58:63" ht="7.5" customHeight="1">
      <c r="BF1047" s="559">
        <v>1041</v>
      </c>
      <c r="BG1047" s="559">
        <v>32</v>
      </c>
      <c r="BH1047" s="559">
        <v>8</v>
      </c>
      <c r="BI1047" s="559">
        <v>26</v>
      </c>
      <c r="BJ1047" s="559">
        <v>4.9130212636250796</v>
      </c>
      <c r="BK1047" s="173" t="str">
        <f t="shared" si="41"/>
        <v>27,9</v>
      </c>
    </row>
    <row r="1048" spans="58:63" ht="7.5" customHeight="1">
      <c r="BF1048" s="559">
        <v>1042</v>
      </c>
      <c r="BG1048" s="559">
        <v>32</v>
      </c>
      <c r="BH1048" s="559">
        <v>9</v>
      </c>
      <c r="BI1048" s="559">
        <v>0</v>
      </c>
      <c r="BJ1048" s="559">
        <v>4.9267236628352498</v>
      </c>
      <c r="BK1048" s="173" t="str">
        <f t="shared" si="41"/>
        <v>1,10</v>
      </c>
    </row>
    <row r="1049" spans="58:63" ht="7.5" customHeight="1">
      <c r="BF1049" s="559">
        <v>1043</v>
      </c>
      <c r="BG1049" s="559">
        <v>32</v>
      </c>
      <c r="BH1049" s="559">
        <v>9</v>
      </c>
      <c r="BI1049" s="559">
        <v>26</v>
      </c>
      <c r="BJ1049" s="559">
        <v>4.9130212636250796</v>
      </c>
      <c r="BK1049" s="173" t="str">
        <f t="shared" si="41"/>
        <v>27,10</v>
      </c>
    </row>
    <row r="1050" spans="58:63" ht="7.5" customHeight="1">
      <c r="BF1050" s="559">
        <v>1044</v>
      </c>
      <c r="BG1050" s="559">
        <v>32</v>
      </c>
      <c r="BH1050" s="559">
        <v>10</v>
      </c>
      <c r="BI1050" s="559">
        <v>0</v>
      </c>
      <c r="BJ1050" s="559">
        <v>4.9267236628352498</v>
      </c>
      <c r="BK1050" s="173" t="str">
        <f t="shared" si="41"/>
        <v>1,11</v>
      </c>
    </row>
    <row r="1051" spans="58:63" ht="7.5" customHeight="1">
      <c r="BF1051" s="559">
        <v>1045</v>
      </c>
      <c r="BG1051" s="559">
        <v>32</v>
      </c>
      <c r="BH1051" s="559">
        <v>10</v>
      </c>
      <c r="BI1051" s="559">
        <v>26</v>
      </c>
      <c r="BJ1051" s="559">
        <v>4.9130212636250796</v>
      </c>
      <c r="BK1051" s="173" t="str">
        <f t="shared" si="41"/>
        <v>27,11</v>
      </c>
    </row>
    <row r="1052" spans="58:63" ht="7.5" customHeight="1">
      <c r="BF1052" s="559">
        <v>1046</v>
      </c>
      <c r="BG1052" s="559">
        <v>32</v>
      </c>
      <c r="BH1052" s="559">
        <v>11</v>
      </c>
      <c r="BI1052" s="559">
        <v>0</v>
      </c>
      <c r="BJ1052" s="559">
        <v>4.9267236628352498</v>
      </c>
      <c r="BK1052" s="173" t="str">
        <f t="shared" si="41"/>
        <v>1,12</v>
      </c>
    </row>
    <row r="1053" spans="58:63" ht="7.5" customHeight="1">
      <c r="BF1053" s="559">
        <v>1047</v>
      </c>
      <c r="BG1053" s="559">
        <v>32</v>
      </c>
      <c r="BH1053" s="559">
        <v>11</v>
      </c>
      <c r="BI1053" s="559">
        <v>26</v>
      </c>
      <c r="BJ1053" s="559">
        <v>4.9130212636250796</v>
      </c>
      <c r="BK1053" s="173" t="str">
        <f t="shared" si="41"/>
        <v>27,12</v>
      </c>
    </row>
    <row r="1054" spans="58:63" ht="7.5" customHeight="1">
      <c r="BF1054" s="559">
        <v>1048</v>
      </c>
      <c r="BG1054" s="559">
        <v>32</v>
      </c>
      <c r="BH1054" s="559">
        <v>12</v>
      </c>
      <c r="BI1054" s="559">
        <v>0</v>
      </c>
      <c r="BJ1054" s="559">
        <v>4.9267236628352498</v>
      </c>
      <c r="BK1054" s="173" t="str">
        <f t="shared" si="41"/>
        <v>1,13</v>
      </c>
    </row>
    <row r="1055" spans="58:63" ht="7.5" customHeight="1">
      <c r="BF1055" s="559">
        <v>1049</v>
      </c>
      <c r="BG1055" s="559">
        <v>32</v>
      </c>
      <c r="BH1055" s="559">
        <v>12</v>
      </c>
      <c r="BI1055" s="559">
        <v>26</v>
      </c>
      <c r="BJ1055" s="559">
        <v>4.9130212636250796</v>
      </c>
      <c r="BK1055" s="173" t="str">
        <f t="shared" si="41"/>
        <v>27,13</v>
      </c>
    </row>
    <row r="1056" spans="58:63" ht="7.5" customHeight="1">
      <c r="BF1056" s="559">
        <v>1050</v>
      </c>
      <c r="BG1056" s="559">
        <v>32</v>
      </c>
      <c r="BH1056" s="559">
        <v>13</v>
      </c>
      <c r="BI1056" s="559">
        <v>0</v>
      </c>
      <c r="BJ1056" s="559">
        <v>4.9267236628352498</v>
      </c>
      <c r="BK1056" s="173" t="str">
        <f t="shared" si="41"/>
        <v>1,14</v>
      </c>
    </row>
    <row r="1057" spans="58:63" ht="7.5" customHeight="1">
      <c r="BF1057" s="559">
        <v>1051</v>
      </c>
      <c r="BG1057" s="559">
        <v>32</v>
      </c>
      <c r="BH1057" s="559">
        <v>13</v>
      </c>
      <c r="BI1057" s="559">
        <v>26</v>
      </c>
      <c r="BJ1057" s="559">
        <v>4.9130212636250796</v>
      </c>
      <c r="BK1057" s="173" t="str">
        <f t="shared" si="41"/>
        <v>27,14</v>
      </c>
    </row>
    <row r="1058" spans="58:63" ht="7.5" customHeight="1">
      <c r="BF1058" s="559">
        <v>1052</v>
      </c>
      <c r="BG1058" s="559">
        <v>32</v>
      </c>
      <c r="BH1058" s="559">
        <v>14</v>
      </c>
      <c r="BI1058" s="559">
        <v>0</v>
      </c>
      <c r="BJ1058" s="559">
        <v>4.9267236628352498</v>
      </c>
      <c r="BK1058" s="173" t="str">
        <f t="shared" si="41"/>
        <v>1,15</v>
      </c>
    </row>
    <row r="1059" spans="58:63" ht="7.5" customHeight="1">
      <c r="BF1059" s="559">
        <v>1053</v>
      </c>
      <c r="BG1059" s="559">
        <v>32</v>
      </c>
      <c r="BH1059" s="559">
        <v>14</v>
      </c>
      <c r="BI1059" s="559">
        <v>26</v>
      </c>
      <c r="BJ1059" s="559">
        <v>4.9130212636250796</v>
      </c>
      <c r="BK1059" s="173" t="str">
        <f t="shared" si="41"/>
        <v>27,15</v>
      </c>
    </row>
    <row r="1060" spans="58:63" ht="7.5" customHeight="1">
      <c r="BF1060" s="559">
        <v>1054</v>
      </c>
      <c r="BG1060" s="559">
        <v>32</v>
      </c>
      <c r="BH1060" s="559">
        <v>15</v>
      </c>
      <c r="BI1060" s="559">
        <v>0</v>
      </c>
      <c r="BJ1060" s="559">
        <v>4.9267236628352498</v>
      </c>
      <c r="BK1060" s="173" t="str">
        <f t="shared" si="41"/>
        <v>1,16</v>
      </c>
    </row>
    <row r="1061" spans="58:63" ht="7.5" customHeight="1">
      <c r="BF1061" s="559">
        <v>1055</v>
      </c>
      <c r="BG1061" s="559">
        <v>32</v>
      </c>
      <c r="BH1061" s="559">
        <v>15</v>
      </c>
      <c r="BI1061" s="559">
        <v>26</v>
      </c>
      <c r="BJ1061" s="559">
        <v>4.9130212636250796</v>
      </c>
      <c r="BK1061" s="173" t="str">
        <f t="shared" si="41"/>
        <v>27,16</v>
      </c>
    </row>
    <row r="1062" spans="58:63" ht="7.5" customHeight="1">
      <c r="BF1062" s="559">
        <v>1056</v>
      </c>
      <c r="BG1062" s="559">
        <v>33</v>
      </c>
      <c r="BH1062" s="559">
        <v>0</v>
      </c>
      <c r="BI1062" s="559">
        <v>0</v>
      </c>
      <c r="BJ1062" s="559">
        <v>4.9265496481054596</v>
      </c>
      <c r="BK1062" s="173" t="str">
        <f t="shared" si="41"/>
        <v>1,1</v>
      </c>
    </row>
    <row r="1063" spans="58:63" ht="7.5" customHeight="1">
      <c r="BF1063" s="559">
        <v>1057</v>
      </c>
      <c r="BG1063" s="559">
        <v>33</v>
      </c>
      <c r="BH1063" s="559">
        <v>0</v>
      </c>
      <c r="BI1063" s="559">
        <v>26</v>
      </c>
      <c r="BJ1063" s="559">
        <v>4.9128472148307596</v>
      </c>
      <c r="BK1063" s="173" t="str">
        <f t="shared" si="41"/>
        <v>27,1</v>
      </c>
    </row>
    <row r="1064" spans="58:63" ht="7.5" customHeight="1">
      <c r="BF1064" s="559">
        <v>1058</v>
      </c>
      <c r="BG1064" s="559">
        <v>33</v>
      </c>
      <c r="BH1064" s="559">
        <v>1</v>
      </c>
      <c r="BI1064" s="559">
        <v>0</v>
      </c>
      <c r="BJ1064" s="559">
        <v>4.9265496481054596</v>
      </c>
      <c r="BK1064" s="173" t="str">
        <f t="shared" si="41"/>
        <v>1,2</v>
      </c>
    </row>
    <row r="1065" spans="58:63" ht="7.5" customHeight="1">
      <c r="BF1065" s="559">
        <v>1059</v>
      </c>
      <c r="BG1065" s="559">
        <v>33</v>
      </c>
      <c r="BH1065" s="559">
        <v>1</v>
      </c>
      <c r="BI1065" s="559">
        <v>26</v>
      </c>
      <c r="BJ1065" s="559">
        <v>4.9128472148307596</v>
      </c>
      <c r="BK1065" s="173" t="str">
        <f t="shared" si="41"/>
        <v>27,2</v>
      </c>
    </row>
    <row r="1066" spans="58:63" ht="7.5" customHeight="1">
      <c r="BF1066" s="559">
        <v>1060</v>
      </c>
      <c r="BG1066" s="559">
        <v>33</v>
      </c>
      <c r="BH1066" s="559">
        <v>2</v>
      </c>
      <c r="BI1066" s="559">
        <v>0</v>
      </c>
      <c r="BJ1066" s="559">
        <v>4.9265496481054596</v>
      </c>
      <c r="BK1066" s="173" t="str">
        <f t="shared" si="41"/>
        <v>1,3</v>
      </c>
    </row>
    <row r="1067" spans="58:63" ht="7.5" customHeight="1">
      <c r="BF1067" s="559">
        <v>1061</v>
      </c>
      <c r="BG1067" s="559">
        <v>33</v>
      </c>
      <c r="BH1067" s="559">
        <v>2</v>
      </c>
      <c r="BI1067" s="559">
        <v>26</v>
      </c>
      <c r="BJ1067" s="559">
        <v>4.9128472148307596</v>
      </c>
      <c r="BK1067" s="173" t="str">
        <f t="shared" si="41"/>
        <v>27,3</v>
      </c>
    </row>
    <row r="1068" spans="58:63" ht="7.5" customHeight="1">
      <c r="BF1068" s="559">
        <v>1062</v>
      </c>
      <c r="BG1068" s="559">
        <v>33</v>
      </c>
      <c r="BH1068" s="559">
        <v>3</v>
      </c>
      <c r="BI1068" s="559">
        <v>0</v>
      </c>
      <c r="BJ1068" s="559">
        <v>4.9265496481054596</v>
      </c>
      <c r="BK1068" s="173" t="str">
        <f t="shared" si="41"/>
        <v>1,4</v>
      </c>
    </row>
    <row r="1069" spans="58:63" ht="7.5" customHeight="1">
      <c r="BF1069" s="559">
        <v>1063</v>
      </c>
      <c r="BG1069" s="559">
        <v>33</v>
      </c>
      <c r="BH1069" s="559">
        <v>3</v>
      </c>
      <c r="BI1069" s="559">
        <v>26</v>
      </c>
      <c r="BJ1069" s="559">
        <v>4.9128472148307596</v>
      </c>
      <c r="BK1069" s="173" t="str">
        <f t="shared" si="41"/>
        <v>27,4</v>
      </c>
    </row>
    <row r="1070" spans="58:63" ht="7.5" customHeight="1">
      <c r="BF1070" s="559">
        <v>1064</v>
      </c>
      <c r="BG1070" s="559">
        <v>33</v>
      </c>
      <c r="BH1070" s="559">
        <v>4</v>
      </c>
      <c r="BI1070" s="559">
        <v>0</v>
      </c>
      <c r="BJ1070" s="559">
        <v>4.9265496481054596</v>
      </c>
      <c r="BK1070" s="173" t="str">
        <f t="shared" si="41"/>
        <v>1,5</v>
      </c>
    </row>
    <row r="1071" spans="58:63" ht="7.5" customHeight="1">
      <c r="BF1071" s="559">
        <v>1065</v>
      </c>
      <c r="BG1071" s="559">
        <v>33</v>
      </c>
      <c r="BH1071" s="559">
        <v>4</v>
      </c>
      <c r="BI1071" s="559">
        <v>26</v>
      </c>
      <c r="BJ1071" s="559">
        <v>4.9128472148307596</v>
      </c>
      <c r="BK1071" s="173" t="str">
        <f t="shared" si="41"/>
        <v>27,5</v>
      </c>
    </row>
    <row r="1072" spans="58:63" ht="7.5" customHeight="1">
      <c r="BF1072" s="559">
        <v>1066</v>
      </c>
      <c r="BG1072" s="559">
        <v>33</v>
      </c>
      <c r="BH1072" s="559">
        <v>5</v>
      </c>
      <c r="BI1072" s="559">
        <v>0</v>
      </c>
      <c r="BJ1072" s="559">
        <v>4.9265496481054596</v>
      </c>
      <c r="BK1072" s="173" t="str">
        <f t="shared" si="41"/>
        <v>1,6</v>
      </c>
    </row>
    <row r="1073" spans="58:63" ht="7.5" customHeight="1">
      <c r="BF1073" s="559">
        <v>1067</v>
      </c>
      <c r="BG1073" s="559">
        <v>33</v>
      </c>
      <c r="BH1073" s="559">
        <v>5</v>
      </c>
      <c r="BI1073" s="559">
        <v>26</v>
      </c>
      <c r="BJ1073" s="559">
        <v>4.9128472148307596</v>
      </c>
      <c r="BK1073" s="173" t="str">
        <f t="shared" si="41"/>
        <v>27,6</v>
      </c>
    </row>
    <row r="1074" spans="58:63" ht="7.5" customHeight="1">
      <c r="BF1074" s="559">
        <v>1068</v>
      </c>
      <c r="BG1074" s="559">
        <v>33</v>
      </c>
      <c r="BH1074" s="559">
        <v>6</v>
      </c>
      <c r="BI1074" s="559">
        <v>0</v>
      </c>
      <c r="BJ1074" s="559">
        <v>4.9265496481054596</v>
      </c>
      <c r="BK1074" s="173" t="str">
        <f t="shared" si="41"/>
        <v>1,7</v>
      </c>
    </row>
    <row r="1075" spans="58:63" ht="7.5" customHeight="1">
      <c r="BF1075" s="559">
        <v>1069</v>
      </c>
      <c r="BG1075" s="559">
        <v>33</v>
      </c>
      <c r="BH1075" s="559">
        <v>6</v>
      </c>
      <c r="BI1075" s="559">
        <v>26</v>
      </c>
      <c r="BJ1075" s="559">
        <v>4.9128472148307596</v>
      </c>
      <c r="BK1075" s="173" t="str">
        <f t="shared" si="41"/>
        <v>27,7</v>
      </c>
    </row>
    <row r="1076" spans="58:63" ht="7.5" customHeight="1">
      <c r="BF1076" s="559">
        <v>1070</v>
      </c>
      <c r="BG1076" s="559">
        <v>33</v>
      </c>
      <c r="BH1076" s="559">
        <v>7</v>
      </c>
      <c r="BI1076" s="559">
        <v>0</v>
      </c>
      <c r="BJ1076" s="559">
        <v>4.9265496481054596</v>
      </c>
      <c r="BK1076" s="173" t="str">
        <f t="shared" si="41"/>
        <v>1,8</v>
      </c>
    </row>
    <row r="1077" spans="58:63" ht="7.5" customHeight="1">
      <c r="BF1077" s="559">
        <v>1071</v>
      </c>
      <c r="BG1077" s="559">
        <v>33</v>
      </c>
      <c r="BH1077" s="559">
        <v>7</v>
      </c>
      <c r="BI1077" s="559">
        <v>26</v>
      </c>
      <c r="BJ1077" s="559">
        <v>4.9128472148307596</v>
      </c>
      <c r="BK1077" s="173" t="str">
        <f t="shared" si="41"/>
        <v>27,8</v>
      </c>
    </row>
    <row r="1078" spans="58:63" ht="7.5" customHeight="1">
      <c r="BF1078" s="559">
        <v>1072</v>
      </c>
      <c r="BG1078" s="559">
        <v>33</v>
      </c>
      <c r="BH1078" s="559">
        <v>8</v>
      </c>
      <c r="BI1078" s="559">
        <v>0</v>
      </c>
      <c r="BJ1078" s="559">
        <v>4.9265496481054596</v>
      </c>
      <c r="BK1078" s="173" t="str">
        <f t="shared" si="41"/>
        <v>1,9</v>
      </c>
    </row>
    <row r="1079" spans="58:63" ht="7.5" customHeight="1">
      <c r="BF1079" s="559">
        <v>1073</v>
      </c>
      <c r="BG1079" s="559">
        <v>33</v>
      </c>
      <c r="BH1079" s="559">
        <v>8</v>
      </c>
      <c r="BI1079" s="559">
        <v>26</v>
      </c>
      <c r="BJ1079" s="559">
        <v>4.9128472148307596</v>
      </c>
      <c r="BK1079" s="173" t="str">
        <f t="shared" si="41"/>
        <v>27,9</v>
      </c>
    </row>
    <row r="1080" spans="58:63" ht="7.5" customHeight="1">
      <c r="BF1080" s="559">
        <v>1074</v>
      </c>
      <c r="BG1080" s="559">
        <v>33</v>
      </c>
      <c r="BH1080" s="559">
        <v>9</v>
      </c>
      <c r="BI1080" s="559">
        <v>0</v>
      </c>
      <c r="BJ1080" s="559">
        <v>4.9265496481054596</v>
      </c>
      <c r="BK1080" s="173" t="str">
        <f t="shared" si="41"/>
        <v>1,10</v>
      </c>
    </row>
    <row r="1081" spans="58:63" ht="7.5" customHeight="1">
      <c r="BF1081" s="559">
        <v>1075</v>
      </c>
      <c r="BG1081" s="559">
        <v>33</v>
      </c>
      <c r="BH1081" s="559">
        <v>9</v>
      </c>
      <c r="BI1081" s="559">
        <v>26</v>
      </c>
      <c r="BJ1081" s="559">
        <v>4.9128472148307596</v>
      </c>
      <c r="BK1081" s="173" t="str">
        <f t="shared" si="41"/>
        <v>27,10</v>
      </c>
    </row>
    <row r="1082" spans="58:63" ht="7.5" customHeight="1">
      <c r="BF1082" s="559">
        <v>1076</v>
      </c>
      <c r="BG1082" s="559">
        <v>33</v>
      </c>
      <c r="BH1082" s="559">
        <v>10</v>
      </c>
      <c r="BI1082" s="559">
        <v>0</v>
      </c>
      <c r="BJ1082" s="559">
        <v>4.9265496481054596</v>
      </c>
      <c r="BK1082" s="173" t="str">
        <f t="shared" si="41"/>
        <v>1,11</v>
      </c>
    </row>
    <row r="1083" spans="58:63" ht="7.5" customHeight="1">
      <c r="BF1083" s="559">
        <v>1077</v>
      </c>
      <c r="BG1083" s="559">
        <v>33</v>
      </c>
      <c r="BH1083" s="559">
        <v>10</v>
      </c>
      <c r="BI1083" s="559">
        <v>26</v>
      </c>
      <c r="BJ1083" s="559">
        <v>4.9128472148307596</v>
      </c>
      <c r="BK1083" s="173" t="str">
        <f t="shared" si="41"/>
        <v>27,11</v>
      </c>
    </row>
    <row r="1084" spans="58:63" ht="7.5" customHeight="1">
      <c r="BF1084" s="559">
        <v>1078</v>
      </c>
      <c r="BG1084" s="559">
        <v>33</v>
      </c>
      <c r="BH1084" s="559">
        <v>11</v>
      </c>
      <c r="BI1084" s="559">
        <v>0</v>
      </c>
      <c r="BJ1084" s="559">
        <v>4.9265496481054596</v>
      </c>
      <c r="BK1084" s="173" t="str">
        <f t="shared" si="41"/>
        <v>1,12</v>
      </c>
    </row>
    <row r="1085" spans="58:63" ht="7.5" customHeight="1">
      <c r="BF1085" s="559">
        <v>1079</v>
      </c>
      <c r="BG1085" s="559">
        <v>33</v>
      </c>
      <c r="BH1085" s="559">
        <v>11</v>
      </c>
      <c r="BI1085" s="559">
        <v>26</v>
      </c>
      <c r="BJ1085" s="559">
        <v>4.9128472148307596</v>
      </c>
      <c r="BK1085" s="173" t="str">
        <f t="shared" si="41"/>
        <v>27,12</v>
      </c>
    </row>
    <row r="1086" spans="58:63" ht="7.5" customHeight="1">
      <c r="BF1086" s="559">
        <v>1080</v>
      </c>
      <c r="BG1086" s="559">
        <v>33</v>
      </c>
      <c r="BH1086" s="559">
        <v>12</v>
      </c>
      <c r="BI1086" s="559">
        <v>0</v>
      </c>
      <c r="BJ1086" s="559">
        <v>4.9265496481054596</v>
      </c>
      <c r="BK1086" s="173" t="str">
        <f t="shared" si="41"/>
        <v>1,13</v>
      </c>
    </row>
    <row r="1087" spans="58:63" ht="7.5" customHeight="1">
      <c r="BF1087" s="559">
        <v>1081</v>
      </c>
      <c r="BG1087" s="559">
        <v>33</v>
      </c>
      <c r="BH1087" s="559">
        <v>12</v>
      </c>
      <c r="BI1087" s="559">
        <v>26</v>
      </c>
      <c r="BJ1087" s="559">
        <v>4.9128472148307596</v>
      </c>
      <c r="BK1087" s="173" t="str">
        <f t="shared" si="41"/>
        <v>27,13</v>
      </c>
    </row>
    <row r="1088" spans="58:63" ht="7.5" customHeight="1">
      <c r="BF1088" s="559">
        <v>1082</v>
      </c>
      <c r="BG1088" s="559">
        <v>33</v>
      </c>
      <c r="BH1088" s="559">
        <v>13</v>
      </c>
      <c r="BI1088" s="559">
        <v>0</v>
      </c>
      <c r="BJ1088" s="559">
        <v>4.9265496481054596</v>
      </c>
      <c r="BK1088" s="173" t="str">
        <f t="shared" si="41"/>
        <v>1,14</v>
      </c>
    </row>
    <row r="1089" spans="58:63" ht="7.5" customHeight="1">
      <c r="BF1089" s="559">
        <v>1083</v>
      </c>
      <c r="BG1089" s="559">
        <v>33</v>
      </c>
      <c r="BH1089" s="559">
        <v>13</v>
      </c>
      <c r="BI1089" s="559">
        <v>26</v>
      </c>
      <c r="BJ1089" s="559">
        <v>4.9128472148307596</v>
      </c>
      <c r="BK1089" s="173" t="str">
        <f t="shared" si="41"/>
        <v>27,14</v>
      </c>
    </row>
    <row r="1090" spans="58:63" ht="7.5" customHeight="1">
      <c r="BF1090" s="559">
        <v>1084</v>
      </c>
      <c r="BG1090" s="559">
        <v>33</v>
      </c>
      <c r="BH1090" s="559">
        <v>14</v>
      </c>
      <c r="BI1090" s="559">
        <v>0</v>
      </c>
      <c r="BJ1090" s="559">
        <v>4.9265496481054596</v>
      </c>
      <c r="BK1090" s="173" t="str">
        <f t="shared" si="41"/>
        <v>1,15</v>
      </c>
    </row>
    <row r="1091" spans="58:63" ht="7.5" customHeight="1">
      <c r="BF1091" s="559">
        <v>1085</v>
      </c>
      <c r="BG1091" s="559">
        <v>33</v>
      </c>
      <c r="BH1091" s="559">
        <v>14</v>
      </c>
      <c r="BI1091" s="559">
        <v>26</v>
      </c>
      <c r="BJ1091" s="559">
        <v>4.9128472148307596</v>
      </c>
      <c r="BK1091" s="173" t="str">
        <f t="shared" si="41"/>
        <v>27,15</v>
      </c>
    </row>
    <row r="1092" spans="58:63" ht="7.5" customHeight="1">
      <c r="BF1092" s="559">
        <v>1086</v>
      </c>
      <c r="BG1092" s="559">
        <v>33</v>
      </c>
      <c r="BH1092" s="559">
        <v>15</v>
      </c>
      <c r="BI1092" s="559">
        <v>0</v>
      </c>
      <c r="BJ1092" s="559">
        <v>4.9265496481054596</v>
      </c>
      <c r="BK1092" s="173" t="str">
        <f t="shared" si="41"/>
        <v>1,16</v>
      </c>
    </row>
    <row r="1093" spans="58:63" ht="7.5" customHeight="1">
      <c r="BF1093" s="559">
        <v>1087</v>
      </c>
      <c r="BG1093" s="559">
        <v>33</v>
      </c>
      <c r="BH1093" s="559">
        <v>15</v>
      </c>
      <c r="BI1093" s="559">
        <v>26</v>
      </c>
      <c r="BJ1093" s="559">
        <v>4.9128472148307596</v>
      </c>
      <c r="BK1093" s="173" t="str">
        <f t="shared" si="41"/>
        <v>27,16</v>
      </c>
    </row>
    <row r="1094" spans="58:63" ht="7.5" customHeight="1">
      <c r="BF1094" s="559">
        <v>1088</v>
      </c>
      <c r="BG1094" s="559">
        <v>34</v>
      </c>
      <c r="BH1094" s="559">
        <v>0</v>
      </c>
      <c r="BI1094" s="559">
        <v>0</v>
      </c>
      <c r="BJ1094" s="559">
        <v>4.9265496481054596</v>
      </c>
      <c r="BK1094" s="173" t="str">
        <f t="shared" si="41"/>
        <v>1,1</v>
      </c>
    </row>
    <row r="1095" spans="58:63" ht="7.5" customHeight="1">
      <c r="BF1095" s="559">
        <v>1089</v>
      </c>
      <c r="BG1095" s="559">
        <v>34</v>
      </c>
      <c r="BH1095" s="559">
        <v>0</v>
      </c>
      <c r="BI1095" s="559">
        <v>26</v>
      </c>
      <c r="BJ1095" s="559">
        <v>4.9128472148307596</v>
      </c>
      <c r="BK1095" s="173" t="str">
        <f t="shared" ref="BK1095:BK1158" si="42">_xlfn.CONCAT(BI1095+1,",",BH1095+1)</f>
        <v>27,1</v>
      </c>
    </row>
    <row r="1096" spans="58:63" ht="7.5" customHeight="1">
      <c r="BF1096" s="559">
        <v>1090</v>
      </c>
      <c r="BG1096" s="559">
        <v>34</v>
      </c>
      <c r="BH1096" s="559">
        <v>1</v>
      </c>
      <c r="BI1096" s="559">
        <v>0</v>
      </c>
      <c r="BJ1096" s="559">
        <v>4.9265496481054596</v>
      </c>
      <c r="BK1096" s="173" t="str">
        <f t="shared" si="42"/>
        <v>1,2</v>
      </c>
    </row>
    <row r="1097" spans="58:63" ht="7.5" customHeight="1">
      <c r="BF1097" s="559">
        <v>1091</v>
      </c>
      <c r="BG1097" s="559">
        <v>34</v>
      </c>
      <c r="BH1097" s="559">
        <v>1</v>
      </c>
      <c r="BI1097" s="559">
        <v>26</v>
      </c>
      <c r="BJ1097" s="559">
        <v>4.9128472148307596</v>
      </c>
      <c r="BK1097" s="173" t="str">
        <f t="shared" si="42"/>
        <v>27,2</v>
      </c>
    </row>
    <row r="1098" spans="58:63" ht="7.5" customHeight="1">
      <c r="BF1098" s="559">
        <v>1092</v>
      </c>
      <c r="BG1098" s="559">
        <v>34</v>
      </c>
      <c r="BH1098" s="559">
        <v>2</v>
      </c>
      <c r="BI1098" s="559">
        <v>0</v>
      </c>
      <c r="BJ1098" s="559">
        <v>4.9265496481054596</v>
      </c>
      <c r="BK1098" s="173" t="str">
        <f t="shared" si="42"/>
        <v>1,3</v>
      </c>
    </row>
    <row r="1099" spans="58:63" ht="7.5" customHeight="1">
      <c r="BF1099" s="559">
        <v>1093</v>
      </c>
      <c r="BG1099" s="559">
        <v>34</v>
      </c>
      <c r="BH1099" s="559">
        <v>2</v>
      </c>
      <c r="BI1099" s="559">
        <v>26</v>
      </c>
      <c r="BJ1099" s="559">
        <v>4.9128472148307596</v>
      </c>
      <c r="BK1099" s="173" t="str">
        <f t="shared" si="42"/>
        <v>27,3</v>
      </c>
    </row>
    <row r="1100" spans="58:63" ht="7.5" customHeight="1">
      <c r="BF1100" s="559">
        <v>1094</v>
      </c>
      <c r="BG1100" s="559">
        <v>34</v>
      </c>
      <c r="BH1100" s="559">
        <v>3</v>
      </c>
      <c r="BI1100" s="559">
        <v>0</v>
      </c>
      <c r="BJ1100" s="559">
        <v>4.9265496481054596</v>
      </c>
      <c r="BK1100" s="173" t="str">
        <f t="shared" si="42"/>
        <v>1,4</v>
      </c>
    </row>
    <row r="1101" spans="58:63" ht="7.5" customHeight="1">
      <c r="BF1101" s="559">
        <v>1095</v>
      </c>
      <c r="BG1101" s="559">
        <v>34</v>
      </c>
      <c r="BH1101" s="559">
        <v>3</v>
      </c>
      <c r="BI1101" s="559">
        <v>26</v>
      </c>
      <c r="BJ1101" s="559">
        <v>4.9128472148307596</v>
      </c>
      <c r="BK1101" s="173" t="str">
        <f t="shared" si="42"/>
        <v>27,4</v>
      </c>
    </row>
    <row r="1102" spans="58:63" ht="7.5" customHeight="1">
      <c r="BF1102" s="559">
        <v>1096</v>
      </c>
      <c r="BG1102" s="559">
        <v>34</v>
      </c>
      <c r="BH1102" s="559">
        <v>4</v>
      </c>
      <c r="BI1102" s="559">
        <v>0</v>
      </c>
      <c r="BJ1102" s="559">
        <v>4.9265496481054596</v>
      </c>
      <c r="BK1102" s="173" t="str">
        <f t="shared" si="42"/>
        <v>1,5</v>
      </c>
    </row>
    <row r="1103" spans="58:63" ht="7.5" customHeight="1">
      <c r="BF1103" s="559">
        <v>1097</v>
      </c>
      <c r="BG1103" s="559">
        <v>34</v>
      </c>
      <c r="BH1103" s="559">
        <v>4</v>
      </c>
      <c r="BI1103" s="559">
        <v>26</v>
      </c>
      <c r="BJ1103" s="559">
        <v>4.9128472148307596</v>
      </c>
      <c r="BK1103" s="173" t="str">
        <f t="shared" si="42"/>
        <v>27,5</v>
      </c>
    </row>
    <row r="1104" spans="58:63" ht="7.5" customHeight="1">
      <c r="BF1104" s="559">
        <v>1098</v>
      </c>
      <c r="BG1104" s="559">
        <v>34</v>
      </c>
      <c r="BH1104" s="559">
        <v>5</v>
      </c>
      <c r="BI1104" s="559">
        <v>0</v>
      </c>
      <c r="BJ1104" s="559">
        <v>4.9265496481054596</v>
      </c>
      <c r="BK1104" s="173" t="str">
        <f t="shared" si="42"/>
        <v>1,6</v>
      </c>
    </row>
    <row r="1105" spans="58:63" ht="7.5" customHeight="1">
      <c r="BF1105" s="559">
        <v>1099</v>
      </c>
      <c r="BG1105" s="559">
        <v>34</v>
      </c>
      <c r="BH1105" s="559">
        <v>5</v>
      </c>
      <c r="BI1105" s="559">
        <v>26</v>
      </c>
      <c r="BJ1105" s="559">
        <v>4.9128472148307596</v>
      </c>
      <c r="BK1105" s="173" t="str">
        <f t="shared" si="42"/>
        <v>27,6</v>
      </c>
    </row>
    <row r="1106" spans="58:63" ht="7.5" customHeight="1">
      <c r="BF1106" s="559">
        <v>1100</v>
      </c>
      <c r="BG1106" s="559">
        <v>34</v>
      </c>
      <c r="BH1106" s="559">
        <v>6</v>
      </c>
      <c r="BI1106" s="559">
        <v>0</v>
      </c>
      <c r="BJ1106" s="559">
        <v>4.9265496481054596</v>
      </c>
      <c r="BK1106" s="173" t="str">
        <f t="shared" si="42"/>
        <v>1,7</v>
      </c>
    </row>
    <row r="1107" spans="58:63" ht="7.5" customHeight="1">
      <c r="BF1107" s="559">
        <v>1101</v>
      </c>
      <c r="BG1107" s="559">
        <v>34</v>
      </c>
      <c r="BH1107" s="559">
        <v>6</v>
      </c>
      <c r="BI1107" s="559">
        <v>26</v>
      </c>
      <c r="BJ1107" s="559">
        <v>4.9128472148307596</v>
      </c>
      <c r="BK1107" s="173" t="str">
        <f t="shared" si="42"/>
        <v>27,7</v>
      </c>
    </row>
    <row r="1108" spans="58:63" ht="7.5" customHeight="1">
      <c r="BF1108" s="559">
        <v>1102</v>
      </c>
      <c r="BG1108" s="559">
        <v>34</v>
      </c>
      <c r="BH1108" s="559">
        <v>7</v>
      </c>
      <c r="BI1108" s="559">
        <v>0</v>
      </c>
      <c r="BJ1108" s="559">
        <v>4.9265496481054596</v>
      </c>
      <c r="BK1108" s="173" t="str">
        <f t="shared" si="42"/>
        <v>1,8</v>
      </c>
    </row>
    <row r="1109" spans="58:63" ht="7.5" customHeight="1">
      <c r="BF1109" s="559">
        <v>1103</v>
      </c>
      <c r="BG1109" s="559">
        <v>34</v>
      </c>
      <c r="BH1109" s="559">
        <v>7</v>
      </c>
      <c r="BI1109" s="559">
        <v>26</v>
      </c>
      <c r="BJ1109" s="559">
        <v>4.9128472148307596</v>
      </c>
      <c r="BK1109" s="173" t="str">
        <f t="shared" si="42"/>
        <v>27,8</v>
      </c>
    </row>
    <row r="1110" spans="58:63" ht="7.5" customHeight="1">
      <c r="BF1110" s="559">
        <v>1104</v>
      </c>
      <c r="BG1110" s="559">
        <v>34</v>
      </c>
      <c r="BH1110" s="559">
        <v>8</v>
      </c>
      <c r="BI1110" s="559">
        <v>0</v>
      </c>
      <c r="BJ1110" s="559">
        <v>4.9265496481054596</v>
      </c>
      <c r="BK1110" s="173" t="str">
        <f t="shared" si="42"/>
        <v>1,9</v>
      </c>
    </row>
    <row r="1111" spans="58:63" ht="7.5" customHeight="1">
      <c r="BF1111" s="559">
        <v>1105</v>
      </c>
      <c r="BG1111" s="559">
        <v>34</v>
      </c>
      <c r="BH1111" s="559">
        <v>8</v>
      </c>
      <c r="BI1111" s="559">
        <v>26</v>
      </c>
      <c r="BJ1111" s="559">
        <v>4.9128472148307596</v>
      </c>
      <c r="BK1111" s="173" t="str">
        <f t="shared" si="42"/>
        <v>27,9</v>
      </c>
    </row>
    <row r="1112" spans="58:63" ht="7.5" customHeight="1">
      <c r="BF1112" s="559">
        <v>1106</v>
      </c>
      <c r="BG1112" s="559">
        <v>34</v>
      </c>
      <c r="BH1112" s="559">
        <v>9</v>
      </c>
      <c r="BI1112" s="559">
        <v>0</v>
      </c>
      <c r="BJ1112" s="559">
        <v>4.9265496481054596</v>
      </c>
      <c r="BK1112" s="173" t="str">
        <f t="shared" si="42"/>
        <v>1,10</v>
      </c>
    </row>
    <row r="1113" spans="58:63" ht="7.5" customHeight="1">
      <c r="BF1113" s="559">
        <v>1107</v>
      </c>
      <c r="BG1113" s="559">
        <v>34</v>
      </c>
      <c r="BH1113" s="559">
        <v>9</v>
      </c>
      <c r="BI1113" s="559">
        <v>26</v>
      </c>
      <c r="BJ1113" s="559">
        <v>4.9128472148307596</v>
      </c>
      <c r="BK1113" s="173" t="str">
        <f t="shared" si="42"/>
        <v>27,10</v>
      </c>
    </row>
    <row r="1114" spans="58:63" ht="7.5" customHeight="1">
      <c r="BF1114" s="559">
        <v>1108</v>
      </c>
      <c r="BG1114" s="559">
        <v>34</v>
      </c>
      <c r="BH1114" s="559">
        <v>10</v>
      </c>
      <c r="BI1114" s="559">
        <v>0</v>
      </c>
      <c r="BJ1114" s="559">
        <v>4.9265496481054596</v>
      </c>
      <c r="BK1114" s="173" t="str">
        <f t="shared" si="42"/>
        <v>1,11</v>
      </c>
    </row>
    <row r="1115" spans="58:63" ht="7.5" customHeight="1">
      <c r="BF1115" s="559">
        <v>1109</v>
      </c>
      <c r="BG1115" s="559">
        <v>34</v>
      </c>
      <c r="BH1115" s="559">
        <v>10</v>
      </c>
      <c r="BI1115" s="559">
        <v>26</v>
      </c>
      <c r="BJ1115" s="559">
        <v>4.9128472148307596</v>
      </c>
      <c r="BK1115" s="173" t="str">
        <f t="shared" si="42"/>
        <v>27,11</v>
      </c>
    </row>
    <row r="1116" spans="58:63" ht="7.5" customHeight="1">
      <c r="BF1116" s="559">
        <v>1110</v>
      </c>
      <c r="BG1116" s="559">
        <v>34</v>
      </c>
      <c r="BH1116" s="559">
        <v>11</v>
      </c>
      <c r="BI1116" s="559">
        <v>0</v>
      </c>
      <c r="BJ1116" s="559">
        <v>4.9265496481054596</v>
      </c>
      <c r="BK1116" s="173" t="str">
        <f t="shared" si="42"/>
        <v>1,12</v>
      </c>
    </row>
    <row r="1117" spans="58:63" ht="7.5" customHeight="1">
      <c r="BF1117" s="559">
        <v>1111</v>
      </c>
      <c r="BG1117" s="559">
        <v>34</v>
      </c>
      <c r="BH1117" s="559">
        <v>11</v>
      </c>
      <c r="BI1117" s="559">
        <v>26</v>
      </c>
      <c r="BJ1117" s="559">
        <v>4.9128472148307596</v>
      </c>
      <c r="BK1117" s="173" t="str">
        <f t="shared" si="42"/>
        <v>27,12</v>
      </c>
    </row>
    <row r="1118" spans="58:63" ht="7.5" customHeight="1">
      <c r="BF1118" s="559">
        <v>1112</v>
      </c>
      <c r="BG1118" s="559">
        <v>34</v>
      </c>
      <c r="BH1118" s="559">
        <v>12</v>
      </c>
      <c r="BI1118" s="559">
        <v>0</v>
      </c>
      <c r="BJ1118" s="559">
        <v>4.9265496481054596</v>
      </c>
      <c r="BK1118" s="173" t="str">
        <f t="shared" si="42"/>
        <v>1,13</v>
      </c>
    </row>
    <row r="1119" spans="58:63" ht="7.5" customHeight="1">
      <c r="BF1119" s="559">
        <v>1113</v>
      </c>
      <c r="BG1119" s="559">
        <v>34</v>
      </c>
      <c r="BH1119" s="559">
        <v>12</v>
      </c>
      <c r="BI1119" s="559">
        <v>26</v>
      </c>
      <c r="BJ1119" s="559">
        <v>4.9128472148307596</v>
      </c>
      <c r="BK1119" s="173" t="str">
        <f t="shared" si="42"/>
        <v>27,13</v>
      </c>
    </row>
    <row r="1120" spans="58:63" ht="7.5" customHeight="1">
      <c r="BF1120" s="559">
        <v>1114</v>
      </c>
      <c r="BG1120" s="559">
        <v>34</v>
      </c>
      <c r="BH1120" s="559">
        <v>13</v>
      </c>
      <c r="BI1120" s="559">
        <v>0</v>
      </c>
      <c r="BJ1120" s="559">
        <v>4.9265496481054596</v>
      </c>
      <c r="BK1120" s="173" t="str">
        <f t="shared" si="42"/>
        <v>1,14</v>
      </c>
    </row>
    <row r="1121" spans="58:63" ht="7.5" customHeight="1">
      <c r="BF1121" s="559">
        <v>1115</v>
      </c>
      <c r="BG1121" s="559">
        <v>34</v>
      </c>
      <c r="BH1121" s="559">
        <v>13</v>
      </c>
      <c r="BI1121" s="559">
        <v>26</v>
      </c>
      <c r="BJ1121" s="559">
        <v>4.9128472148307596</v>
      </c>
      <c r="BK1121" s="173" t="str">
        <f t="shared" si="42"/>
        <v>27,14</v>
      </c>
    </row>
    <row r="1122" spans="58:63" ht="7.5" customHeight="1">
      <c r="BF1122" s="559">
        <v>1116</v>
      </c>
      <c r="BG1122" s="559">
        <v>34</v>
      </c>
      <c r="BH1122" s="559">
        <v>14</v>
      </c>
      <c r="BI1122" s="559">
        <v>0</v>
      </c>
      <c r="BJ1122" s="559">
        <v>4.9265496481054596</v>
      </c>
      <c r="BK1122" s="173" t="str">
        <f t="shared" si="42"/>
        <v>1,15</v>
      </c>
    </row>
    <row r="1123" spans="58:63" ht="7.5" customHeight="1">
      <c r="BF1123" s="559">
        <v>1117</v>
      </c>
      <c r="BG1123" s="559">
        <v>34</v>
      </c>
      <c r="BH1123" s="559">
        <v>14</v>
      </c>
      <c r="BI1123" s="559">
        <v>26</v>
      </c>
      <c r="BJ1123" s="559">
        <v>4.9128472148307596</v>
      </c>
      <c r="BK1123" s="173" t="str">
        <f t="shared" si="42"/>
        <v>27,15</v>
      </c>
    </row>
    <row r="1124" spans="58:63" ht="7.5" customHeight="1">
      <c r="BF1124" s="559">
        <v>1118</v>
      </c>
      <c r="BG1124" s="559">
        <v>34</v>
      </c>
      <c r="BH1124" s="559">
        <v>15</v>
      </c>
      <c r="BI1124" s="559">
        <v>0</v>
      </c>
      <c r="BJ1124" s="559">
        <v>4.9265496481054596</v>
      </c>
      <c r="BK1124" s="173" t="str">
        <f t="shared" si="42"/>
        <v>1,16</v>
      </c>
    </row>
    <row r="1125" spans="58:63" ht="7.5" customHeight="1">
      <c r="BF1125" s="559">
        <v>1119</v>
      </c>
      <c r="BG1125" s="559">
        <v>34</v>
      </c>
      <c r="BH1125" s="559">
        <v>15</v>
      </c>
      <c r="BI1125" s="559">
        <v>26</v>
      </c>
      <c r="BJ1125" s="559">
        <v>4.9128472148307596</v>
      </c>
      <c r="BK1125" s="173" t="str">
        <f t="shared" si="42"/>
        <v>27,16</v>
      </c>
    </row>
    <row r="1126" spans="58:63" ht="7.5" customHeight="1">
      <c r="BF1126" s="559">
        <v>1120</v>
      </c>
      <c r="BG1126" s="559">
        <v>35</v>
      </c>
      <c r="BH1126" s="559">
        <v>0</v>
      </c>
      <c r="BI1126" s="559">
        <v>0</v>
      </c>
      <c r="BJ1126" s="559">
        <v>4.9264191369866603</v>
      </c>
      <c r="BK1126" s="173" t="str">
        <f t="shared" si="42"/>
        <v>1,1</v>
      </c>
    </row>
    <row r="1127" spans="58:63" ht="7.5" customHeight="1">
      <c r="BF1127" s="559">
        <v>1121</v>
      </c>
      <c r="BG1127" s="559">
        <v>35</v>
      </c>
      <c r="BH1127" s="559">
        <v>0</v>
      </c>
      <c r="BI1127" s="559">
        <v>26</v>
      </c>
      <c r="BJ1127" s="559">
        <v>4.9127166781434601</v>
      </c>
      <c r="BK1127" s="173" t="str">
        <f t="shared" si="42"/>
        <v>27,1</v>
      </c>
    </row>
    <row r="1128" spans="58:63" ht="7.5" customHeight="1">
      <c r="BF1128" s="559">
        <v>1122</v>
      </c>
      <c r="BG1128" s="559">
        <v>35</v>
      </c>
      <c r="BH1128" s="559">
        <v>1</v>
      </c>
      <c r="BI1128" s="559">
        <v>0</v>
      </c>
      <c r="BJ1128" s="559">
        <v>4.9264191369866603</v>
      </c>
      <c r="BK1128" s="173" t="str">
        <f t="shared" si="42"/>
        <v>1,2</v>
      </c>
    </row>
    <row r="1129" spans="58:63" ht="7.5" customHeight="1">
      <c r="BF1129" s="559">
        <v>1123</v>
      </c>
      <c r="BG1129" s="559">
        <v>35</v>
      </c>
      <c r="BH1129" s="559">
        <v>1</v>
      </c>
      <c r="BI1129" s="559">
        <v>26</v>
      </c>
      <c r="BJ1129" s="559">
        <v>4.9127166781434601</v>
      </c>
      <c r="BK1129" s="173" t="str">
        <f t="shared" si="42"/>
        <v>27,2</v>
      </c>
    </row>
    <row r="1130" spans="58:63" ht="7.5" customHeight="1">
      <c r="BF1130" s="559">
        <v>1124</v>
      </c>
      <c r="BG1130" s="559">
        <v>35</v>
      </c>
      <c r="BH1130" s="559">
        <v>2</v>
      </c>
      <c r="BI1130" s="559">
        <v>0</v>
      </c>
      <c r="BJ1130" s="559">
        <v>4.9264191369866603</v>
      </c>
      <c r="BK1130" s="173" t="str">
        <f t="shared" si="42"/>
        <v>1,3</v>
      </c>
    </row>
    <row r="1131" spans="58:63" ht="7.5" customHeight="1">
      <c r="BF1131" s="559">
        <v>1125</v>
      </c>
      <c r="BG1131" s="559">
        <v>35</v>
      </c>
      <c r="BH1131" s="559">
        <v>2</v>
      </c>
      <c r="BI1131" s="559">
        <v>26</v>
      </c>
      <c r="BJ1131" s="559">
        <v>4.9127166781434601</v>
      </c>
      <c r="BK1131" s="173" t="str">
        <f t="shared" si="42"/>
        <v>27,3</v>
      </c>
    </row>
    <row r="1132" spans="58:63" ht="7.5" customHeight="1">
      <c r="BF1132" s="559">
        <v>1126</v>
      </c>
      <c r="BG1132" s="559">
        <v>35</v>
      </c>
      <c r="BH1132" s="559">
        <v>3</v>
      </c>
      <c r="BI1132" s="559">
        <v>0</v>
      </c>
      <c r="BJ1132" s="559">
        <v>4.9264191369866603</v>
      </c>
      <c r="BK1132" s="173" t="str">
        <f t="shared" si="42"/>
        <v>1,4</v>
      </c>
    </row>
    <row r="1133" spans="58:63" ht="7.5" customHeight="1">
      <c r="BF1133" s="559">
        <v>1127</v>
      </c>
      <c r="BG1133" s="559">
        <v>35</v>
      </c>
      <c r="BH1133" s="559">
        <v>3</v>
      </c>
      <c r="BI1133" s="559">
        <v>26</v>
      </c>
      <c r="BJ1133" s="559">
        <v>4.9127166781434601</v>
      </c>
      <c r="BK1133" s="173" t="str">
        <f t="shared" si="42"/>
        <v>27,4</v>
      </c>
    </row>
    <row r="1134" spans="58:63" ht="7.5" customHeight="1">
      <c r="BF1134" s="559">
        <v>1128</v>
      </c>
      <c r="BG1134" s="559">
        <v>35</v>
      </c>
      <c r="BH1134" s="559">
        <v>4</v>
      </c>
      <c r="BI1134" s="559">
        <v>0</v>
      </c>
      <c r="BJ1134" s="559">
        <v>4.9264191369866603</v>
      </c>
      <c r="BK1134" s="173" t="str">
        <f t="shared" si="42"/>
        <v>1,5</v>
      </c>
    </row>
    <row r="1135" spans="58:63" ht="7.5" customHeight="1">
      <c r="BF1135" s="559">
        <v>1129</v>
      </c>
      <c r="BG1135" s="559">
        <v>35</v>
      </c>
      <c r="BH1135" s="559">
        <v>4</v>
      </c>
      <c r="BI1135" s="559">
        <v>26</v>
      </c>
      <c r="BJ1135" s="559">
        <v>4.9127166781434601</v>
      </c>
      <c r="BK1135" s="173" t="str">
        <f t="shared" si="42"/>
        <v>27,5</v>
      </c>
    </row>
    <row r="1136" spans="58:63" ht="7.5" customHeight="1">
      <c r="BF1136" s="559">
        <v>1130</v>
      </c>
      <c r="BG1136" s="559">
        <v>35</v>
      </c>
      <c r="BH1136" s="559">
        <v>5</v>
      </c>
      <c r="BI1136" s="559">
        <v>0</v>
      </c>
      <c r="BJ1136" s="559">
        <v>4.9264191369866603</v>
      </c>
      <c r="BK1136" s="173" t="str">
        <f t="shared" si="42"/>
        <v>1,6</v>
      </c>
    </row>
    <row r="1137" spans="58:63" ht="7.5" customHeight="1">
      <c r="BF1137" s="559">
        <v>1131</v>
      </c>
      <c r="BG1137" s="559">
        <v>35</v>
      </c>
      <c r="BH1137" s="559">
        <v>5</v>
      </c>
      <c r="BI1137" s="559">
        <v>26</v>
      </c>
      <c r="BJ1137" s="559">
        <v>4.9127166781434601</v>
      </c>
      <c r="BK1137" s="173" t="str">
        <f t="shared" si="42"/>
        <v>27,6</v>
      </c>
    </row>
    <row r="1138" spans="58:63" ht="7.5" customHeight="1">
      <c r="BF1138" s="559">
        <v>1132</v>
      </c>
      <c r="BG1138" s="559">
        <v>35</v>
      </c>
      <c r="BH1138" s="559">
        <v>6</v>
      </c>
      <c r="BI1138" s="559">
        <v>0</v>
      </c>
      <c r="BJ1138" s="559">
        <v>4.9264191369866603</v>
      </c>
      <c r="BK1138" s="173" t="str">
        <f t="shared" si="42"/>
        <v>1,7</v>
      </c>
    </row>
    <row r="1139" spans="58:63" ht="7.5" customHeight="1">
      <c r="BF1139" s="559">
        <v>1133</v>
      </c>
      <c r="BG1139" s="559">
        <v>35</v>
      </c>
      <c r="BH1139" s="559">
        <v>6</v>
      </c>
      <c r="BI1139" s="559">
        <v>26</v>
      </c>
      <c r="BJ1139" s="559">
        <v>4.9127166781434601</v>
      </c>
      <c r="BK1139" s="173" t="str">
        <f t="shared" si="42"/>
        <v>27,7</v>
      </c>
    </row>
    <row r="1140" spans="58:63" ht="7.5" customHeight="1">
      <c r="BF1140" s="559">
        <v>1134</v>
      </c>
      <c r="BG1140" s="559">
        <v>35</v>
      </c>
      <c r="BH1140" s="559">
        <v>7</v>
      </c>
      <c r="BI1140" s="559">
        <v>0</v>
      </c>
      <c r="BJ1140" s="559">
        <v>4.9264191369866603</v>
      </c>
      <c r="BK1140" s="173" t="str">
        <f t="shared" si="42"/>
        <v>1,8</v>
      </c>
    </row>
    <row r="1141" spans="58:63" ht="7.5" customHeight="1">
      <c r="BF1141" s="559">
        <v>1135</v>
      </c>
      <c r="BG1141" s="559">
        <v>35</v>
      </c>
      <c r="BH1141" s="559">
        <v>7</v>
      </c>
      <c r="BI1141" s="559">
        <v>26</v>
      </c>
      <c r="BJ1141" s="559">
        <v>4.9127166781434601</v>
      </c>
      <c r="BK1141" s="173" t="str">
        <f t="shared" si="42"/>
        <v>27,8</v>
      </c>
    </row>
    <row r="1142" spans="58:63" ht="7.5" customHeight="1">
      <c r="BF1142" s="559">
        <v>1136</v>
      </c>
      <c r="BG1142" s="559">
        <v>35</v>
      </c>
      <c r="BH1142" s="559">
        <v>8</v>
      </c>
      <c r="BI1142" s="559">
        <v>0</v>
      </c>
      <c r="BJ1142" s="559">
        <v>4.9264191369866603</v>
      </c>
      <c r="BK1142" s="173" t="str">
        <f t="shared" si="42"/>
        <v>1,9</v>
      </c>
    </row>
    <row r="1143" spans="58:63" ht="7.5" customHeight="1">
      <c r="BF1143" s="559">
        <v>1137</v>
      </c>
      <c r="BG1143" s="559">
        <v>35</v>
      </c>
      <c r="BH1143" s="559">
        <v>8</v>
      </c>
      <c r="BI1143" s="559">
        <v>26</v>
      </c>
      <c r="BJ1143" s="559">
        <v>4.9127166781434601</v>
      </c>
      <c r="BK1143" s="173" t="str">
        <f t="shared" si="42"/>
        <v>27,9</v>
      </c>
    </row>
    <row r="1144" spans="58:63" ht="7.5" customHeight="1">
      <c r="BF1144" s="559">
        <v>1138</v>
      </c>
      <c r="BG1144" s="559">
        <v>35</v>
      </c>
      <c r="BH1144" s="559">
        <v>9</v>
      </c>
      <c r="BI1144" s="559">
        <v>0</v>
      </c>
      <c r="BJ1144" s="559">
        <v>4.9264191369866603</v>
      </c>
      <c r="BK1144" s="173" t="str">
        <f t="shared" si="42"/>
        <v>1,10</v>
      </c>
    </row>
    <row r="1145" spans="58:63" ht="7.5" customHeight="1">
      <c r="BF1145" s="559">
        <v>1139</v>
      </c>
      <c r="BG1145" s="559">
        <v>35</v>
      </c>
      <c r="BH1145" s="559">
        <v>9</v>
      </c>
      <c r="BI1145" s="559">
        <v>26</v>
      </c>
      <c r="BJ1145" s="559">
        <v>4.9127166781434601</v>
      </c>
      <c r="BK1145" s="173" t="str">
        <f t="shared" si="42"/>
        <v>27,10</v>
      </c>
    </row>
    <row r="1146" spans="58:63" ht="7.5" customHeight="1">
      <c r="BF1146" s="559">
        <v>1140</v>
      </c>
      <c r="BG1146" s="559">
        <v>35</v>
      </c>
      <c r="BH1146" s="559">
        <v>10</v>
      </c>
      <c r="BI1146" s="559">
        <v>0</v>
      </c>
      <c r="BJ1146" s="559">
        <v>4.9264191369866603</v>
      </c>
      <c r="BK1146" s="173" t="str">
        <f t="shared" si="42"/>
        <v>1,11</v>
      </c>
    </row>
    <row r="1147" spans="58:63" ht="7.5" customHeight="1">
      <c r="BF1147" s="559">
        <v>1141</v>
      </c>
      <c r="BG1147" s="559">
        <v>35</v>
      </c>
      <c r="BH1147" s="559">
        <v>10</v>
      </c>
      <c r="BI1147" s="559">
        <v>26</v>
      </c>
      <c r="BJ1147" s="559">
        <v>4.9127166781434601</v>
      </c>
      <c r="BK1147" s="173" t="str">
        <f t="shared" si="42"/>
        <v>27,11</v>
      </c>
    </row>
    <row r="1148" spans="58:63" ht="7.5" customHeight="1">
      <c r="BF1148" s="559">
        <v>1142</v>
      </c>
      <c r="BG1148" s="559">
        <v>35</v>
      </c>
      <c r="BH1148" s="559">
        <v>11</v>
      </c>
      <c r="BI1148" s="559">
        <v>0</v>
      </c>
      <c r="BJ1148" s="559">
        <v>4.9264191369866603</v>
      </c>
      <c r="BK1148" s="173" t="str">
        <f t="shared" si="42"/>
        <v>1,12</v>
      </c>
    </row>
    <row r="1149" spans="58:63" ht="7.5" customHeight="1">
      <c r="BF1149" s="559">
        <v>1143</v>
      </c>
      <c r="BG1149" s="559">
        <v>35</v>
      </c>
      <c r="BH1149" s="559">
        <v>11</v>
      </c>
      <c r="BI1149" s="559">
        <v>26</v>
      </c>
      <c r="BJ1149" s="559">
        <v>4.9127166781434601</v>
      </c>
      <c r="BK1149" s="173" t="str">
        <f t="shared" si="42"/>
        <v>27,12</v>
      </c>
    </row>
    <row r="1150" spans="58:63" ht="7.5" customHeight="1">
      <c r="BF1150" s="559">
        <v>1144</v>
      </c>
      <c r="BG1150" s="559">
        <v>35</v>
      </c>
      <c r="BH1150" s="559">
        <v>12</v>
      </c>
      <c r="BI1150" s="559">
        <v>0</v>
      </c>
      <c r="BJ1150" s="559">
        <v>4.9264191369866603</v>
      </c>
      <c r="BK1150" s="173" t="str">
        <f t="shared" si="42"/>
        <v>1,13</v>
      </c>
    </row>
    <row r="1151" spans="58:63" ht="7.5" customHeight="1">
      <c r="BF1151" s="559">
        <v>1145</v>
      </c>
      <c r="BG1151" s="559">
        <v>35</v>
      </c>
      <c r="BH1151" s="559">
        <v>12</v>
      </c>
      <c r="BI1151" s="559">
        <v>26</v>
      </c>
      <c r="BJ1151" s="559">
        <v>4.9127166781434601</v>
      </c>
      <c r="BK1151" s="173" t="str">
        <f t="shared" si="42"/>
        <v>27,13</v>
      </c>
    </row>
    <row r="1152" spans="58:63" ht="7.5" customHeight="1">
      <c r="BF1152" s="559">
        <v>1146</v>
      </c>
      <c r="BG1152" s="559">
        <v>35</v>
      </c>
      <c r="BH1152" s="559">
        <v>13</v>
      </c>
      <c r="BI1152" s="559">
        <v>0</v>
      </c>
      <c r="BJ1152" s="559">
        <v>4.9264191369866603</v>
      </c>
      <c r="BK1152" s="173" t="str">
        <f t="shared" si="42"/>
        <v>1,14</v>
      </c>
    </row>
    <row r="1153" spans="58:63" ht="7.5" customHeight="1">
      <c r="BF1153" s="559">
        <v>1147</v>
      </c>
      <c r="BG1153" s="559">
        <v>35</v>
      </c>
      <c r="BH1153" s="559">
        <v>13</v>
      </c>
      <c r="BI1153" s="559">
        <v>26</v>
      </c>
      <c r="BJ1153" s="559">
        <v>4.9127166781434601</v>
      </c>
      <c r="BK1153" s="173" t="str">
        <f t="shared" si="42"/>
        <v>27,14</v>
      </c>
    </row>
    <row r="1154" spans="58:63" ht="7.5" customHeight="1">
      <c r="BF1154" s="559">
        <v>1148</v>
      </c>
      <c r="BG1154" s="559">
        <v>35</v>
      </c>
      <c r="BH1154" s="559">
        <v>14</v>
      </c>
      <c r="BI1154" s="559">
        <v>0</v>
      </c>
      <c r="BJ1154" s="559">
        <v>4.9264191369866603</v>
      </c>
      <c r="BK1154" s="173" t="str">
        <f t="shared" si="42"/>
        <v>1,15</v>
      </c>
    </row>
    <row r="1155" spans="58:63" ht="7.5" customHeight="1">
      <c r="BF1155" s="559">
        <v>1149</v>
      </c>
      <c r="BG1155" s="559">
        <v>35</v>
      </c>
      <c r="BH1155" s="559">
        <v>14</v>
      </c>
      <c r="BI1155" s="559">
        <v>26</v>
      </c>
      <c r="BJ1155" s="559">
        <v>4.9127166781434601</v>
      </c>
      <c r="BK1155" s="173" t="str">
        <f t="shared" si="42"/>
        <v>27,15</v>
      </c>
    </row>
    <row r="1156" spans="58:63" ht="7.5" customHeight="1">
      <c r="BF1156" s="559">
        <v>1150</v>
      </c>
      <c r="BG1156" s="559">
        <v>35</v>
      </c>
      <c r="BH1156" s="559">
        <v>15</v>
      </c>
      <c r="BI1156" s="559">
        <v>0</v>
      </c>
      <c r="BJ1156" s="559">
        <v>4.9264191369866603</v>
      </c>
      <c r="BK1156" s="173" t="str">
        <f t="shared" si="42"/>
        <v>1,16</v>
      </c>
    </row>
    <row r="1157" spans="58:63" ht="7.5" customHeight="1">
      <c r="BF1157" s="559">
        <v>1151</v>
      </c>
      <c r="BG1157" s="559">
        <v>35</v>
      </c>
      <c r="BH1157" s="559">
        <v>15</v>
      </c>
      <c r="BI1157" s="559">
        <v>26</v>
      </c>
      <c r="BJ1157" s="559">
        <v>4.9127166781434601</v>
      </c>
      <c r="BK1157" s="173" t="str">
        <f t="shared" si="42"/>
        <v>27,16</v>
      </c>
    </row>
    <row r="1158" spans="58:63" ht="7.5" customHeight="1">
      <c r="BF1158" s="559">
        <v>1152</v>
      </c>
      <c r="BG1158" s="559">
        <v>36</v>
      </c>
      <c r="BH1158" s="559">
        <v>0</v>
      </c>
      <c r="BI1158" s="559">
        <v>0</v>
      </c>
      <c r="BJ1158" s="559">
        <v>4.9264191369866603</v>
      </c>
      <c r="BK1158" s="173" t="str">
        <f t="shared" si="42"/>
        <v>1,1</v>
      </c>
    </row>
    <row r="1159" spans="58:63" ht="7.5" customHeight="1">
      <c r="BF1159" s="559">
        <v>1153</v>
      </c>
      <c r="BG1159" s="559">
        <v>36</v>
      </c>
      <c r="BH1159" s="559">
        <v>0</v>
      </c>
      <c r="BI1159" s="559">
        <v>26</v>
      </c>
      <c r="BJ1159" s="559">
        <v>4.9127166781434601</v>
      </c>
      <c r="BK1159" s="173" t="str">
        <f t="shared" ref="BK1159:BK1222" si="43">_xlfn.CONCAT(BI1159+1,",",BH1159+1)</f>
        <v>27,1</v>
      </c>
    </row>
    <row r="1160" spans="58:63" ht="7.5" customHeight="1">
      <c r="BF1160" s="559">
        <v>1154</v>
      </c>
      <c r="BG1160" s="559">
        <v>36</v>
      </c>
      <c r="BH1160" s="559">
        <v>1</v>
      </c>
      <c r="BI1160" s="559">
        <v>0</v>
      </c>
      <c r="BJ1160" s="559">
        <v>4.9264191369866603</v>
      </c>
      <c r="BK1160" s="173" t="str">
        <f t="shared" si="43"/>
        <v>1,2</v>
      </c>
    </row>
    <row r="1161" spans="58:63" ht="7.5" customHeight="1">
      <c r="BF1161" s="559">
        <v>1155</v>
      </c>
      <c r="BG1161" s="559">
        <v>36</v>
      </c>
      <c r="BH1161" s="559">
        <v>1</v>
      </c>
      <c r="BI1161" s="559">
        <v>26</v>
      </c>
      <c r="BJ1161" s="559">
        <v>4.9127166781434601</v>
      </c>
      <c r="BK1161" s="173" t="str">
        <f t="shared" si="43"/>
        <v>27,2</v>
      </c>
    </row>
    <row r="1162" spans="58:63" ht="7.5" customHeight="1">
      <c r="BF1162" s="559">
        <v>1156</v>
      </c>
      <c r="BG1162" s="559">
        <v>36</v>
      </c>
      <c r="BH1162" s="559">
        <v>2</v>
      </c>
      <c r="BI1162" s="559">
        <v>0</v>
      </c>
      <c r="BJ1162" s="559">
        <v>4.9264191369866603</v>
      </c>
      <c r="BK1162" s="173" t="str">
        <f t="shared" si="43"/>
        <v>1,3</v>
      </c>
    </row>
    <row r="1163" spans="58:63" ht="7.5" customHeight="1">
      <c r="BF1163" s="559">
        <v>1157</v>
      </c>
      <c r="BG1163" s="559">
        <v>36</v>
      </c>
      <c r="BH1163" s="559">
        <v>2</v>
      </c>
      <c r="BI1163" s="559">
        <v>26</v>
      </c>
      <c r="BJ1163" s="559">
        <v>4.9127166781434601</v>
      </c>
      <c r="BK1163" s="173" t="str">
        <f t="shared" si="43"/>
        <v>27,3</v>
      </c>
    </row>
    <row r="1164" spans="58:63" ht="7.5" customHeight="1">
      <c r="BF1164" s="559">
        <v>1158</v>
      </c>
      <c r="BG1164" s="559">
        <v>36</v>
      </c>
      <c r="BH1164" s="559">
        <v>3</v>
      </c>
      <c r="BI1164" s="559">
        <v>0</v>
      </c>
      <c r="BJ1164" s="559">
        <v>4.9264191369866603</v>
      </c>
      <c r="BK1164" s="173" t="str">
        <f t="shared" si="43"/>
        <v>1,4</v>
      </c>
    </row>
    <row r="1165" spans="58:63" ht="7.5" customHeight="1">
      <c r="BF1165" s="559">
        <v>1159</v>
      </c>
      <c r="BG1165" s="559">
        <v>36</v>
      </c>
      <c r="BH1165" s="559">
        <v>3</v>
      </c>
      <c r="BI1165" s="559">
        <v>26</v>
      </c>
      <c r="BJ1165" s="559">
        <v>4.9127166781434601</v>
      </c>
      <c r="BK1165" s="173" t="str">
        <f t="shared" si="43"/>
        <v>27,4</v>
      </c>
    </row>
    <row r="1166" spans="58:63" ht="7.5" customHeight="1">
      <c r="BF1166" s="559">
        <v>1160</v>
      </c>
      <c r="BG1166" s="559">
        <v>36</v>
      </c>
      <c r="BH1166" s="559">
        <v>4</v>
      </c>
      <c r="BI1166" s="559">
        <v>0</v>
      </c>
      <c r="BJ1166" s="559">
        <v>4.9264191369866603</v>
      </c>
      <c r="BK1166" s="173" t="str">
        <f t="shared" si="43"/>
        <v>1,5</v>
      </c>
    </row>
    <row r="1167" spans="58:63" ht="7.5" customHeight="1">
      <c r="BF1167" s="559">
        <v>1161</v>
      </c>
      <c r="BG1167" s="559">
        <v>36</v>
      </c>
      <c r="BH1167" s="559">
        <v>4</v>
      </c>
      <c r="BI1167" s="559">
        <v>26</v>
      </c>
      <c r="BJ1167" s="559">
        <v>4.9127166781434601</v>
      </c>
      <c r="BK1167" s="173" t="str">
        <f t="shared" si="43"/>
        <v>27,5</v>
      </c>
    </row>
    <row r="1168" spans="58:63" ht="7.5" customHeight="1">
      <c r="BF1168" s="559">
        <v>1162</v>
      </c>
      <c r="BG1168" s="559">
        <v>36</v>
      </c>
      <c r="BH1168" s="559">
        <v>5</v>
      </c>
      <c r="BI1168" s="559">
        <v>0</v>
      </c>
      <c r="BJ1168" s="559">
        <v>4.9264191369866603</v>
      </c>
      <c r="BK1168" s="173" t="str">
        <f t="shared" si="43"/>
        <v>1,6</v>
      </c>
    </row>
    <row r="1169" spans="58:63" ht="7.5" customHeight="1">
      <c r="BF1169" s="559">
        <v>1163</v>
      </c>
      <c r="BG1169" s="559">
        <v>36</v>
      </c>
      <c r="BH1169" s="559">
        <v>5</v>
      </c>
      <c r="BI1169" s="559">
        <v>26</v>
      </c>
      <c r="BJ1169" s="559">
        <v>4.9127166781434601</v>
      </c>
      <c r="BK1169" s="173" t="str">
        <f t="shared" si="43"/>
        <v>27,6</v>
      </c>
    </row>
    <row r="1170" spans="58:63" ht="7.5" customHeight="1">
      <c r="BF1170" s="559">
        <v>1164</v>
      </c>
      <c r="BG1170" s="559">
        <v>36</v>
      </c>
      <c r="BH1170" s="559">
        <v>6</v>
      </c>
      <c r="BI1170" s="559">
        <v>0</v>
      </c>
      <c r="BJ1170" s="559">
        <v>4.9264191369866603</v>
      </c>
      <c r="BK1170" s="173" t="str">
        <f t="shared" si="43"/>
        <v>1,7</v>
      </c>
    </row>
    <row r="1171" spans="58:63" ht="7.5" customHeight="1">
      <c r="BF1171" s="559">
        <v>1165</v>
      </c>
      <c r="BG1171" s="559">
        <v>36</v>
      </c>
      <c r="BH1171" s="559">
        <v>6</v>
      </c>
      <c r="BI1171" s="559">
        <v>26</v>
      </c>
      <c r="BJ1171" s="559">
        <v>4.9127166781434601</v>
      </c>
      <c r="BK1171" s="173" t="str">
        <f t="shared" si="43"/>
        <v>27,7</v>
      </c>
    </row>
    <row r="1172" spans="58:63" ht="7.5" customHeight="1">
      <c r="BF1172" s="559">
        <v>1166</v>
      </c>
      <c r="BG1172" s="559">
        <v>36</v>
      </c>
      <c r="BH1172" s="559">
        <v>7</v>
      </c>
      <c r="BI1172" s="559">
        <v>0</v>
      </c>
      <c r="BJ1172" s="559">
        <v>4.9264191369866603</v>
      </c>
      <c r="BK1172" s="173" t="str">
        <f t="shared" si="43"/>
        <v>1,8</v>
      </c>
    </row>
    <row r="1173" spans="58:63" ht="7.5" customHeight="1">
      <c r="BF1173" s="559">
        <v>1167</v>
      </c>
      <c r="BG1173" s="559">
        <v>36</v>
      </c>
      <c r="BH1173" s="559">
        <v>7</v>
      </c>
      <c r="BI1173" s="559">
        <v>26</v>
      </c>
      <c r="BJ1173" s="559">
        <v>4.9127166781434601</v>
      </c>
      <c r="BK1173" s="173" t="str">
        <f t="shared" si="43"/>
        <v>27,8</v>
      </c>
    </row>
    <row r="1174" spans="58:63" ht="7.5" customHeight="1">
      <c r="BF1174" s="559">
        <v>1168</v>
      </c>
      <c r="BG1174" s="559">
        <v>36</v>
      </c>
      <c r="BH1174" s="559">
        <v>8</v>
      </c>
      <c r="BI1174" s="559">
        <v>0</v>
      </c>
      <c r="BJ1174" s="559">
        <v>4.9264191369866603</v>
      </c>
      <c r="BK1174" s="173" t="str">
        <f t="shared" si="43"/>
        <v>1,9</v>
      </c>
    </row>
    <row r="1175" spans="58:63" ht="7.5" customHeight="1">
      <c r="BF1175" s="559">
        <v>1169</v>
      </c>
      <c r="BG1175" s="559">
        <v>36</v>
      </c>
      <c r="BH1175" s="559">
        <v>8</v>
      </c>
      <c r="BI1175" s="559">
        <v>26</v>
      </c>
      <c r="BJ1175" s="559">
        <v>4.9127166781434601</v>
      </c>
      <c r="BK1175" s="173" t="str">
        <f t="shared" si="43"/>
        <v>27,9</v>
      </c>
    </row>
    <row r="1176" spans="58:63" ht="7.5" customHeight="1">
      <c r="BF1176" s="559">
        <v>1170</v>
      </c>
      <c r="BG1176" s="559">
        <v>36</v>
      </c>
      <c r="BH1176" s="559">
        <v>9</v>
      </c>
      <c r="BI1176" s="559">
        <v>0</v>
      </c>
      <c r="BJ1176" s="559">
        <v>4.9264191369866603</v>
      </c>
      <c r="BK1176" s="173" t="str">
        <f t="shared" si="43"/>
        <v>1,10</v>
      </c>
    </row>
    <row r="1177" spans="58:63" ht="7.5" customHeight="1">
      <c r="BF1177" s="559">
        <v>1171</v>
      </c>
      <c r="BG1177" s="559">
        <v>36</v>
      </c>
      <c r="BH1177" s="559">
        <v>9</v>
      </c>
      <c r="BI1177" s="559">
        <v>26</v>
      </c>
      <c r="BJ1177" s="559">
        <v>4.9127166781434601</v>
      </c>
      <c r="BK1177" s="173" t="str">
        <f t="shared" si="43"/>
        <v>27,10</v>
      </c>
    </row>
    <row r="1178" spans="58:63" ht="7.5" customHeight="1">
      <c r="BF1178" s="559">
        <v>1172</v>
      </c>
      <c r="BG1178" s="559">
        <v>36</v>
      </c>
      <c r="BH1178" s="559">
        <v>10</v>
      </c>
      <c r="BI1178" s="559">
        <v>0</v>
      </c>
      <c r="BJ1178" s="559">
        <v>4.9264191369866603</v>
      </c>
      <c r="BK1178" s="173" t="str">
        <f t="shared" si="43"/>
        <v>1,11</v>
      </c>
    </row>
    <row r="1179" spans="58:63" ht="7.5" customHeight="1">
      <c r="BF1179" s="559">
        <v>1173</v>
      </c>
      <c r="BG1179" s="559">
        <v>36</v>
      </c>
      <c r="BH1179" s="559">
        <v>10</v>
      </c>
      <c r="BI1179" s="559">
        <v>26</v>
      </c>
      <c r="BJ1179" s="559">
        <v>4.9127166781434601</v>
      </c>
      <c r="BK1179" s="173" t="str">
        <f t="shared" si="43"/>
        <v>27,11</v>
      </c>
    </row>
    <row r="1180" spans="58:63" ht="7.5" customHeight="1">
      <c r="BF1180" s="559">
        <v>1174</v>
      </c>
      <c r="BG1180" s="559">
        <v>36</v>
      </c>
      <c r="BH1180" s="559">
        <v>11</v>
      </c>
      <c r="BI1180" s="559">
        <v>0</v>
      </c>
      <c r="BJ1180" s="559">
        <v>4.9264191369866603</v>
      </c>
      <c r="BK1180" s="173" t="str">
        <f t="shared" si="43"/>
        <v>1,12</v>
      </c>
    </row>
    <row r="1181" spans="58:63" ht="7.5" customHeight="1">
      <c r="BF1181" s="559">
        <v>1175</v>
      </c>
      <c r="BG1181" s="559">
        <v>36</v>
      </c>
      <c r="BH1181" s="559">
        <v>11</v>
      </c>
      <c r="BI1181" s="559">
        <v>26</v>
      </c>
      <c r="BJ1181" s="559">
        <v>4.9127166781434601</v>
      </c>
      <c r="BK1181" s="173" t="str">
        <f t="shared" si="43"/>
        <v>27,12</v>
      </c>
    </row>
    <row r="1182" spans="58:63" ht="7.5" customHeight="1">
      <c r="BF1182" s="559">
        <v>1176</v>
      </c>
      <c r="BG1182" s="559">
        <v>36</v>
      </c>
      <c r="BH1182" s="559">
        <v>12</v>
      </c>
      <c r="BI1182" s="559">
        <v>0</v>
      </c>
      <c r="BJ1182" s="559">
        <v>4.9264191369866603</v>
      </c>
      <c r="BK1182" s="173" t="str">
        <f t="shared" si="43"/>
        <v>1,13</v>
      </c>
    </row>
    <row r="1183" spans="58:63" ht="7.5" customHeight="1">
      <c r="BF1183" s="559">
        <v>1177</v>
      </c>
      <c r="BG1183" s="559">
        <v>36</v>
      </c>
      <c r="BH1183" s="559">
        <v>12</v>
      </c>
      <c r="BI1183" s="559">
        <v>26</v>
      </c>
      <c r="BJ1183" s="559">
        <v>4.9127166781434601</v>
      </c>
      <c r="BK1183" s="173" t="str">
        <f t="shared" si="43"/>
        <v>27,13</v>
      </c>
    </row>
    <row r="1184" spans="58:63" ht="7.5" customHeight="1">
      <c r="BF1184" s="559">
        <v>1178</v>
      </c>
      <c r="BG1184" s="559">
        <v>36</v>
      </c>
      <c r="BH1184" s="559">
        <v>13</v>
      </c>
      <c r="BI1184" s="559">
        <v>0</v>
      </c>
      <c r="BJ1184" s="559">
        <v>4.9264191369866603</v>
      </c>
      <c r="BK1184" s="173" t="str">
        <f t="shared" si="43"/>
        <v>1,14</v>
      </c>
    </row>
    <row r="1185" spans="58:63" ht="7.5" customHeight="1">
      <c r="BF1185" s="559">
        <v>1179</v>
      </c>
      <c r="BG1185" s="559">
        <v>36</v>
      </c>
      <c r="BH1185" s="559">
        <v>13</v>
      </c>
      <c r="BI1185" s="559">
        <v>26</v>
      </c>
      <c r="BJ1185" s="559">
        <v>4.9127166781434601</v>
      </c>
      <c r="BK1185" s="173" t="str">
        <f t="shared" si="43"/>
        <v>27,14</v>
      </c>
    </row>
    <row r="1186" spans="58:63" ht="7.5" customHeight="1">
      <c r="BF1186" s="559">
        <v>1180</v>
      </c>
      <c r="BG1186" s="559">
        <v>36</v>
      </c>
      <c r="BH1186" s="559">
        <v>14</v>
      </c>
      <c r="BI1186" s="559">
        <v>0</v>
      </c>
      <c r="BJ1186" s="559">
        <v>4.9264191369866603</v>
      </c>
      <c r="BK1186" s="173" t="str">
        <f t="shared" si="43"/>
        <v>1,15</v>
      </c>
    </row>
    <row r="1187" spans="58:63" ht="7.5" customHeight="1">
      <c r="BF1187" s="559">
        <v>1181</v>
      </c>
      <c r="BG1187" s="559">
        <v>36</v>
      </c>
      <c r="BH1187" s="559">
        <v>14</v>
      </c>
      <c r="BI1187" s="559">
        <v>26</v>
      </c>
      <c r="BJ1187" s="559">
        <v>4.9127166781434601</v>
      </c>
      <c r="BK1187" s="173" t="str">
        <f t="shared" si="43"/>
        <v>27,15</v>
      </c>
    </row>
    <row r="1188" spans="58:63" ht="7.5" customHeight="1">
      <c r="BF1188" s="559">
        <v>1182</v>
      </c>
      <c r="BG1188" s="559">
        <v>36</v>
      </c>
      <c r="BH1188" s="559">
        <v>15</v>
      </c>
      <c r="BI1188" s="559">
        <v>0</v>
      </c>
      <c r="BJ1188" s="559">
        <v>4.9264191369866603</v>
      </c>
      <c r="BK1188" s="173" t="str">
        <f t="shared" si="43"/>
        <v>1,16</v>
      </c>
    </row>
    <row r="1189" spans="58:63" ht="7.5" customHeight="1">
      <c r="BF1189" s="559">
        <v>1183</v>
      </c>
      <c r="BG1189" s="559">
        <v>36</v>
      </c>
      <c r="BH1189" s="559">
        <v>15</v>
      </c>
      <c r="BI1189" s="559">
        <v>26</v>
      </c>
      <c r="BJ1189" s="559">
        <v>4.9127166781434601</v>
      </c>
      <c r="BK1189" s="173" t="str">
        <f t="shared" si="43"/>
        <v>27,16</v>
      </c>
    </row>
    <row r="1190" spans="58:63" ht="7.5" customHeight="1">
      <c r="BF1190" s="559">
        <v>1184</v>
      </c>
      <c r="BG1190" s="559">
        <v>37</v>
      </c>
      <c r="BH1190" s="559">
        <v>0</v>
      </c>
      <c r="BI1190" s="559">
        <v>0</v>
      </c>
      <c r="BJ1190" s="559">
        <v>4.9263321295745399</v>
      </c>
      <c r="BK1190" s="173" t="str">
        <f t="shared" si="43"/>
        <v>1,1</v>
      </c>
    </row>
    <row r="1191" spans="58:63" ht="7.5" customHeight="1">
      <c r="BF1191" s="559">
        <v>1185</v>
      </c>
      <c r="BG1191" s="559">
        <v>37</v>
      </c>
      <c r="BH1191" s="559">
        <v>0</v>
      </c>
      <c r="BI1191" s="559">
        <v>26</v>
      </c>
      <c r="BJ1191" s="559">
        <v>4.9126296536459497</v>
      </c>
      <c r="BK1191" s="173" t="str">
        <f t="shared" si="43"/>
        <v>27,1</v>
      </c>
    </row>
    <row r="1192" spans="58:63" ht="7.5" customHeight="1">
      <c r="BF1192" s="559">
        <v>1186</v>
      </c>
      <c r="BG1192" s="559">
        <v>37</v>
      </c>
      <c r="BH1192" s="559">
        <v>1</v>
      </c>
      <c r="BI1192" s="559">
        <v>0</v>
      </c>
      <c r="BJ1192" s="559">
        <v>4.9263321295745399</v>
      </c>
      <c r="BK1192" s="173" t="str">
        <f t="shared" si="43"/>
        <v>1,2</v>
      </c>
    </row>
    <row r="1193" spans="58:63" ht="7.5" customHeight="1">
      <c r="BF1193" s="559">
        <v>1187</v>
      </c>
      <c r="BG1193" s="559">
        <v>37</v>
      </c>
      <c r="BH1193" s="559">
        <v>1</v>
      </c>
      <c r="BI1193" s="559">
        <v>26</v>
      </c>
      <c r="BJ1193" s="559">
        <v>4.9126296536459497</v>
      </c>
      <c r="BK1193" s="173" t="str">
        <f t="shared" si="43"/>
        <v>27,2</v>
      </c>
    </row>
    <row r="1194" spans="58:63" ht="7.5" customHeight="1">
      <c r="BF1194" s="559">
        <v>1188</v>
      </c>
      <c r="BG1194" s="559">
        <v>37</v>
      </c>
      <c r="BH1194" s="559">
        <v>2</v>
      </c>
      <c r="BI1194" s="559">
        <v>0</v>
      </c>
      <c r="BJ1194" s="559">
        <v>4.9263321295745399</v>
      </c>
      <c r="BK1194" s="173" t="str">
        <f t="shared" si="43"/>
        <v>1,3</v>
      </c>
    </row>
    <row r="1195" spans="58:63" ht="7.5" customHeight="1">
      <c r="BF1195" s="559">
        <v>1189</v>
      </c>
      <c r="BG1195" s="559">
        <v>37</v>
      </c>
      <c r="BH1195" s="559">
        <v>2</v>
      </c>
      <c r="BI1195" s="559">
        <v>26</v>
      </c>
      <c r="BJ1195" s="559">
        <v>4.9126296536459497</v>
      </c>
      <c r="BK1195" s="173" t="str">
        <f t="shared" si="43"/>
        <v>27,3</v>
      </c>
    </row>
    <row r="1196" spans="58:63" ht="7.5" customHeight="1">
      <c r="BF1196" s="559">
        <v>1190</v>
      </c>
      <c r="BG1196" s="559">
        <v>37</v>
      </c>
      <c r="BH1196" s="559">
        <v>3</v>
      </c>
      <c r="BI1196" s="559">
        <v>0</v>
      </c>
      <c r="BJ1196" s="559">
        <v>4.9263321295745399</v>
      </c>
      <c r="BK1196" s="173" t="str">
        <f t="shared" si="43"/>
        <v>1,4</v>
      </c>
    </row>
    <row r="1197" spans="58:63" ht="7.5" customHeight="1">
      <c r="BF1197" s="559">
        <v>1191</v>
      </c>
      <c r="BG1197" s="559">
        <v>37</v>
      </c>
      <c r="BH1197" s="559">
        <v>3</v>
      </c>
      <c r="BI1197" s="559">
        <v>26</v>
      </c>
      <c r="BJ1197" s="559">
        <v>4.9126296536459497</v>
      </c>
      <c r="BK1197" s="173" t="str">
        <f t="shared" si="43"/>
        <v>27,4</v>
      </c>
    </row>
    <row r="1198" spans="58:63" ht="7.5" customHeight="1">
      <c r="BF1198" s="559">
        <v>1192</v>
      </c>
      <c r="BG1198" s="559">
        <v>37</v>
      </c>
      <c r="BH1198" s="559">
        <v>4</v>
      </c>
      <c r="BI1198" s="559">
        <v>0</v>
      </c>
      <c r="BJ1198" s="559">
        <v>4.9263321295745399</v>
      </c>
      <c r="BK1198" s="173" t="str">
        <f t="shared" si="43"/>
        <v>1,5</v>
      </c>
    </row>
    <row r="1199" spans="58:63" ht="7.5" customHeight="1">
      <c r="BF1199" s="559">
        <v>1193</v>
      </c>
      <c r="BG1199" s="559">
        <v>37</v>
      </c>
      <c r="BH1199" s="559">
        <v>4</v>
      </c>
      <c r="BI1199" s="559">
        <v>26</v>
      </c>
      <c r="BJ1199" s="559">
        <v>4.9126296536459497</v>
      </c>
      <c r="BK1199" s="173" t="str">
        <f t="shared" si="43"/>
        <v>27,5</v>
      </c>
    </row>
    <row r="1200" spans="58:63" ht="7.5" customHeight="1">
      <c r="BF1200" s="559">
        <v>1194</v>
      </c>
      <c r="BG1200" s="559">
        <v>37</v>
      </c>
      <c r="BH1200" s="559">
        <v>5</v>
      </c>
      <c r="BI1200" s="559">
        <v>0</v>
      </c>
      <c r="BJ1200" s="559">
        <v>4.9263321295745399</v>
      </c>
      <c r="BK1200" s="173" t="str">
        <f t="shared" si="43"/>
        <v>1,6</v>
      </c>
    </row>
    <row r="1201" spans="58:63" ht="7.5" customHeight="1">
      <c r="BF1201" s="559">
        <v>1195</v>
      </c>
      <c r="BG1201" s="559">
        <v>37</v>
      </c>
      <c r="BH1201" s="559">
        <v>5</v>
      </c>
      <c r="BI1201" s="559">
        <v>26</v>
      </c>
      <c r="BJ1201" s="559">
        <v>4.9126296536459497</v>
      </c>
      <c r="BK1201" s="173" t="str">
        <f t="shared" si="43"/>
        <v>27,6</v>
      </c>
    </row>
    <row r="1202" spans="58:63" ht="7.5" customHeight="1">
      <c r="BF1202" s="559">
        <v>1196</v>
      </c>
      <c r="BG1202" s="559">
        <v>37</v>
      </c>
      <c r="BH1202" s="559">
        <v>6</v>
      </c>
      <c r="BI1202" s="559">
        <v>0</v>
      </c>
      <c r="BJ1202" s="559">
        <v>4.9263321295745399</v>
      </c>
      <c r="BK1202" s="173" t="str">
        <f t="shared" si="43"/>
        <v>1,7</v>
      </c>
    </row>
    <row r="1203" spans="58:63" ht="7.5" customHeight="1">
      <c r="BF1203" s="559">
        <v>1197</v>
      </c>
      <c r="BG1203" s="559">
        <v>37</v>
      </c>
      <c r="BH1203" s="559">
        <v>6</v>
      </c>
      <c r="BI1203" s="559">
        <v>26</v>
      </c>
      <c r="BJ1203" s="559">
        <v>4.9126296536459497</v>
      </c>
      <c r="BK1203" s="173" t="str">
        <f t="shared" si="43"/>
        <v>27,7</v>
      </c>
    </row>
    <row r="1204" spans="58:63" ht="7.5" customHeight="1">
      <c r="BF1204" s="559">
        <v>1198</v>
      </c>
      <c r="BG1204" s="559">
        <v>37</v>
      </c>
      <c r="BH1204" s="559">
        <v>7</v>
      </c>
      <c r="BI1204" s="559">
        <v>0</v>
      </c>
      <c r="BJ1204" s="559">
        <v>4.9263321295745399</v>
      </c>
      <c r="BK1204" s="173" t="str">
        <f t="shared" si="43"/>
        <v>1,8</v>
      </c>
    </row>
    <row r="1205" spans="58:63" ht="7.5" customHeight="1">
      <c r="BF1205" s="559">
        <v>1199</v>
      </c>
      <c r="BG1205" s="559">
        <v>37</v>
      </c>
      <c r="BH1205" s="559">
        <v>7</v>
      </c>
      <c r="BI1205" s="559">
        <v>26</v>
      </c>
      <c r="BJ1205" s="559">
        <v>4.9126296536459497</v>
      </c>
      <c r="BK1205" s="173" t="str">
        <f t="shared" si="43"/>
        <v>27,8</v>
      </c>
    </row>
    <row r="1206" spans="58:63" ht="7.5" customHeight="1">
      <c r="BF1206" s="559">
        <v>1200</v>
      </c>
      <c r="BG1206" s="559">
        <v>37</v>
      </c>
      <c r="BH1206" s="559">
        <v>8</v>
      </c>
      <c r="BI1206" s="559">
        <v>0</v>
      </c>
      <c r="BJ1206" s="559">
        <v>4.9263321295745399</v>
      </c>
      <c r="BK1206" s="173" t="str">
        <f t="shared" si="43"/>
        <v>1,9</v>
      </c>
    </row>
    <row r="1207" spans="58:63" ht="7.5" customHeight="1">
      <c r="BF1207" s="559">
        <v>1201</v>
      </c>
      <c r="BG1207" s="559">
        <v>37</v>
      </c>
      <c r="BH1207" s="559">
        <v>8</v>
      </c>
      <c r="BI1207" s="559">
        <v>26</v>
      </c>
      <c r="BJ1207" s="559">
        <v>4.9126296536459497</v>
      </c>
      <c r="BK1207" s="173" t="str">
        <f t="shared" si="43"/>
        <v>27,9</v>
      </c>
    </row>
    <row r="1208" spans="58:63" ht="7.5" customHeight="1">
      <c r="BF1208" s="559">
        <v>1202</v>
      </c>
      <c r="BG1208" s="559">
        <v>37</v>
      </c>
      <c r="BH1208" s="559">
        <v>9</v>
      </c>
      <c r="BI1208" s="559">
        <v>0</v>
      </c>
      <c r="BJ1208" s="559">
        <v>4.9263321295745399</v>
      </c>
      <c r="BK1208" s="173" t="str">
        <f t="shared" si="43"/>
        <v>1,10</v>
      </c>
    </row>
    <row r="1209" spans="58:63" ht="7.5" customHeight="1">
      <c r="BF1209" s="559">
        <v>1203</v>
      </c>
      <c r="BG1209" s="559">
        <v>37</v>
      </c>
      <c r="BH1209" s="559">
        <v>9</v>
      </c>
      <c r="BI1209" s="559">
        <v>26</v>
      </c>
      <c r="BJ1209" s="559">
        <v>4.9126296536459497</v>
      </c>
      <c r="BK1209" s="173" t="str">
        <f t="shared" si="43"/>
        <v>27,10</v>
      </c>
    </row>
    <row r="1210" spans="58:63" ht="7.5" customHeight="1">
      <c r="BF1210" s="559">
        <v>1204</v>
      </c>
      <c r="BG1210" s="559">
        <v>37</v>
      </c>
      <c r="BH1210" s="559">
        <v>10</v>
      </c>
      <c r="BI1210" s="559">
        <v>0</v>
      </c>
      <c r="BJ1210" s="559">
        <v>4.9263321295745399</v>
      </c>
      <c r="BK1210" s="173" t="str">
        <f t="shared" si="43"/>
        <v>1,11</v>
      </c>
    </row>
    <row r="1211" spans="58:63" ht="7.5" customHeight="1">
      <c r="BF1211" s="559">
        <v>1205</v>
      </c>
      <c r="BG1211" s="559">
        <v>37</v>
      </c>
      <c r="BH1211" s="559">
        <v>10</v>
      </c>
      <c r="BI1211" s="559">
        <v>26</v>
      </c>
      <c r="BJ1211" s="559">
        <v>4.9126296536459497</v>
      </c>
      <c r="BK1211" s="173" t="str">
        <f t="shared" si="43"/>
        <v>27,11</v>
      </c>
    </row>
    <row r="1212" spans="58:63" ht="7.5" customHeight="1">
      <c r="BF1212" s="559">
        <v>1206</v>
      </c>
      <c r="BG1212" s="559">
        <v>37</v>
      </c>
      <c r="BH1212" s="559">
        <v>11</v>
      </c>
      <c r="BI1212" s="559">
        <v>0</v>
      </c>
      <c r="BJ1212" s="559">
        <v>4.9263321295745399</v>
      </c>
      <c r="BK1212" s="173" t="str">
        <f t="shared" si="43"/>
        <v>1,12</v>
      </c>
    </row>
    <row r="1213" spans="58:63" ht="7.5" customHeight="1">
      <c r="BF1213" s="559">
        <v>1207</v>
      </c>
      <c r="BG1213" s="559">
        <v>37</v>
      </c>
      <c r="BH1213" s="559">
        <v>11</v>
      </c>
      <c r="BI1213" s="559">
        <v>26</v>
      </c>
      <c r="BJ1213" s="559">
        <v>4.9126296536459497</v>
      </c>
      <c r="BK1213" s="173" t="str">
        <f t="shared" si="43"/>
        <v>27,12</v>
      </c>
    </row>
    <row r="1214" spans="58:63" ht="7.5" customHeight="1">
      <c r="BF1214" s="559">
        <v>1208</v>
      </c>
      <c r="BG1214" s="559">
        <v>37</v>
      </c>
      <c r="BH1214" s="559">
        <v>12</v>
      </c>
      <c r="BI1214" s="559">
        <v>0</v>
      </c>
      <c r="BJ1214" s="559">
        <v>4.9263321295745399</v>
      </c>
      <c r="BK1214" s="173" t="str">
        <f t="shared" si="43"/>
        <v>1,13</v>
      </c>
    </row>
    <row r="1215" spans="58:63" ht="7.5" customHeight="1">
      <c r="BF1215" s="559">
        <v>1209</v>
      </c>
      <c r="BG1215" s="559">
        <v>37</v>
      </c>
      <c r="BH1215" s="559">
        <v>12</v>
      </c>
      <c r="BI1215" s="559">
        <v>26</v>
      </c>
      <c r="BJ1215" s="559">
        <v>4.9126296536459497</v>
      </c>
      <c r="BK1215" s="173" t="str">
        <f t="shared" si="43"/>
        <v>27,13</v>
      </c>
    </row>
    <row r="1216" spans="58:63" ht="7.5" customHeight="1">
      <c r="BF1216" s="559">
        <v>1210</v>
      </c>
      <c r="BG1216" s="559">
        <v>37</v>
      </c>
      <c r="BH1216" s="559">
        <v>13</v>
      </c>
      <c r="BI1216" s="559">
        <v>0</v>
      </c>
      <c r="BJ1216" s="559">
        <v>4.9263321295745399</v>
      </c>
      <c r="BK1216" s="173" t="str">
        <f t="shared" si="43"/>
        <v>1,14</v>
      </c>
    </row>
    <row r="1217" spans="58:63" ht="7.5" customHeight="1">
      <c r="BF1217" s="559">
        <v>1211</v>
      </c>
      <c r="BG1217" s="559">
        <v>37</v>
      </c>
      <c r="BH1217" s="559">
        <v>13</v>
      </c>
      <c r="BI1217" s="559">
        <v>26</v>
      </c>
      <c r="BJ1217" s="559">
        <v>4.9126296536459497</v>
      </c>
      <c r="BK1217" s="173" t="str">
        <f t="shared" si="43"/>
        <v>27,14</v>
      </c>
    </row>
    <row r="1218" spans="58:63" ht="7.5" customHeight="1">
      <c r="BF1218" s="559">
        <v>1212</v>
      </c>
      <c r="BG1218" s="559">
        <v>37</v>
      </c>
      <c r="BH1218" s="559">
        <v>14</v>
      </c>
      <c r="BI1218" s="559">
        <v>0</v>
      </c>
      <c r="BJ1218" s="559">
        <v>4.9263321295745399</v>
      </c>
      <c r="BK1218" s="173" t="str">
        <f t="shared" si="43"/>
        <v>1,15</v>
      </c>
    </row>
    <row r="1219" spans="58:63" ht="7.5" customHeight="1">
      <c r="BF1219" s="559">
        <v>1213</v>
      </c>
      <c r="BG1219" s="559">
        <v>37</v>
      </c>
      <c r="BH1219" s="559">
        <v>14</v>
      </c>
      <c r="BI1219" s="559">
        <v>26</v>
      </c>
      <c r="BJ1219" s="559">
        <v>4.9126296536459497</v>
      </c>
      <c r="BK1219" s="173" t="str">
        <f t="shared" si="43"/>
        <v>27,15</v>
      </c>
    </row>
    <row r="1220" spans="58:63" ht="7.5" customHeight="1">
      <c r="BF1220" s="559">
        <v>1214</v>
      </c>
      <c r="BG1220" s="559">
        <v>37</v>
      </c>
      <c r="BH1220" s="559">
        <v>15</v>
      </c>
      <c r="BI1220" s="559">
        <v>0</v>
      </c>
      <c r="BJ1220" s="559">
        <v>4.9263321295745399</v>
      </c>
      <c r="BK1220" s="173" t="str">
        <f t="shared" si="43"/>
        <v>1,16</v>
      </c>
    </row>
    <row r="1221" spans="58:63" ht="7.5" customHeight="1">
      <c r="BF1221" s="559">
        <v>1215</v>
      </c>
      <c r="BG1221" s="559">
        <v>37</v>
      </c>
      <c r="BH1221" s="559">
        <v>15</v>
      </c>
      <c r="BI1221" s="559">
        <v>26</v>
      </c>
      <c r="BJ1221" s="559">
        <v>4.9126296536459497</v>
      </c>
      <c r="BK1221" s="173" t="str">
        <f t="shared" si="43"/>
        <v>27,16</v>
      </c>
    </row>
    <row r="1222" spans="58:63" ht="7.5" customHeight="1">
      <c r="BF1222" s="559">
        <v>1216</v>
      </c>
      <c r="BG1222" s="559">
        <v>38</v>
      </c>
      <c r="BH1222" s="559">
        <v>0</v>
      </c>
      <c r="BI1222" s="559">
        <v>0</v>
      </c>
      <c r="BJ1222" s="559">
        <v>4.9263321295745399</v>
      </c>
      <c r="BK1222" s="173" t="str">
        <f t="shared" si="43"/>
        <v>1,1</v>
      </c>
    </row>
    <row r="1223" spans="58:63" ht="7.5" customHeight="1">
      <c r="BF1223" s="559">
        <v>1217</v>
      </c>
      <c r="BG1223" s="559">
        <v>38</v>
      </c>
      <c r="BH1223" s="559">
        <v>0</v>
      </c>
      <c r="BI1223" s="559">
        <v>26</v>
      </c>
      <c r="BJ1223" s="559">
        <v>4.9126296536459497</v>
      </c>
      <c r="BK1223" s="173" t="str">
        <f t="shared" ref="BK1223:BK1286" si="44">_xlfn.CONCAT(BI1223+1,",",BH1223+1)</f>
        <v>27,1</v>
      </c>
    </row>
    <row r="1224" spans="58:63" ht="7.5" customHeight="1">
      <c r="BF1224" s="559">
        <v>1218</v>
      </c>
      <c r="BG1224" s="559">
        <v>38</v>
      </c>
      <c r="BH1224" s="559">
        <v>1</v>
      </c>
      <c r="BI1224" s="559">
        <v>0</v>
      </c>
      <c r="BJ1224" s="559">
        <v>4.9263321295745399</v>
      </c>
      <c r="BK1224" s="173" t="str">
        <f t="shared" si="44"/>
        <v>1,2</v>
      </c>
    </row>
    <row r="1225" spans="58:63" ht="7.5" customHeight="1">
      <c r="BF1225" s="559">
        <v>1219</v>
      </c>
      <c r="BG1225" s="559">
        <v>38</v>
      </c>
      <c r="BH1225" s="559">
        <v>1</v>
      </c>
      <c r="BI1225" s="559">
        <v>26</v>
      </c>
      <c r="BJ1225" s="559">
        <v>4.9126296536459497</v>
      </c>
      <c r="BK1225" s="173" t="str">
        <f t="shared" si="44"/>
        <v>27,2</v>
      </c>
    </row>
    <row r="1226" spans="58:63" ht="7.5" customHeight="1">
      <c r="BF1226" s="559">
        <v>1220</v>
      </c>
      <c r="BG1226" s="559">
        <v>38</v>
      </c>
      <c r="BH1226" s="559">
        <v>2</v>
      </c>
      <c r="BI1226" s="559">
        <v>0</v>
      </c>
      <c r="BJ1226" s="559">
        <v>4.9263321295745399</v>
      </c>
      <c r="BK1226" s="173" t="str">
        <f t="shared" si="44"/>
        <v>1,3</v>
      </c>
    </row>
    <row r="1227" spans="58:63" ht="7.5" customHeight="1">
      <c r="BF1227" s="559">
        <v>1221</v>
      </c>
      <c r="BG1227" s="559">
        <v>38</v>
      </c>
      <c r="BH1227" s="559">
        <v>2</v>
      </c>
      <c r="BI1227" s="559">
        <v>26</v>
      </c>
      <c r="BJ1227" s="559">
        <v>4.9126296536459497</v>
      </c>
      <c r="BK1227" s="173" t="str">
        <f t="shared" si="44"/>
        <v>27,3</v>
      </c>
    </row>
    <row r="1228" spans="58:63" ht="7.5" customHeight="1">
      <c r="BF1228" s="559">
        <v>1222</v>
      </c>
      <c r="BG1228" s="559">
        <v>38</v>
      </c>
      <c r="BH1228" s="559">
        <v>3</v>
      </c>
      <c r="BI1228" s="559">
        <v>0</v>
      </c>
      <c r="BJ1228" s="559">
        <v>4.9263321295745399</v>
      </c>
      <c r="BK1228" s="173" t="str">
        <f t="shared" si="44"/>
        <v>1,4</v>
      </c>
    </row>
    <row r="1229" spans="58:63" ht="7.5" customHeight="1">
      <c r="BF1229" s="559">
        <v>1223</v>
      </c>
      <c r="BG1229" s="559">
        <v>38</v>
      </c>
      <c r="BH1229" s="559">
        <v>3</v>
      </c>
      <c r="BI1229" s="559">
        <v>26</v>
      </c>
      <c r="BJ1229" s="559">
        <v>4.9126296536459497</v>
      </c>
      <c r="BK1229" s="173" t="str">
        <f t="shared" si="44"/>
        <v>27,4</v>
      </c>
    </row>
    <row r="1230" spans="58:63" ht="7.5" customHeight="1">
      <c r="BF1230" s="559">
        <v>1224</v>
      </c>
      <c r="BG1230" s="559">
        <v>38</v>
      </c>
      <c r="BH1230" s="559">
        <v>4</v>
      </c>
      <c r="BI1230" s="559">
        <v>0</v>
      </c>
      <c r="BJ1230" s="559">
        <v>4.9263321295745399</v>
      </c>
      <c r="BK1230" s="173" t="str">
        <f t="shared" si="44"/>
        <v>1,5</v>
      </c>
    </row>
    <row r="1231" spans="58:63" ht="7.5" customHeight="1">
      <c r="BF1231" s="559">
        <v>1225</v>
      </c>
      <c r="BG1231" s="559">
        <v>38</v>
      </c>
      <c r="BH1231" s="559">
        <v>4</v>
      </c>
      <c r="BI1231" s="559">
        <v>26</v>
      </c>
      <c r="BJ1231" s="559">
        <v>4.9126296536459497</v>
      </c>
      <c r="BK1231" s="173" t="str">
        <f t="shared" si="44"/>
        <v>27,5</v>
      </c>
    </row>
    <row r="1232" spans="58:63" ht="7.5" customHeight="1">
      <c r="BF1232" s="559">
        <v>1226</v>
      </c>
      <c r="BG1232" s="559">
        <v>38</v>
      </c>
      <c r="BH1232" s="559">
        <v>5</v>
      </c>
      <c r="BI1232" s="559">
        <v>0</v>
      </c>
      <c r="BJ1232" s="559">
        <v>4.9263321295745399</v>
      </c>
      <c r="BK1232" s="173" t="str">
        <f t="shared" si="44"/>
        <v>1,6</v>
      </c>
    </row>
    <row r="1233" spans="58:63" ht="7.5" customHeight="1">
      <c r="BF1233" s="559">
        <v>1227</v>
      </c>
      <c r="BG1233" s="559">
        <v>38</v>
      </c>
      <c r="BH1233" s="559">
        <v>5</v>
      </c>
      <c r="BI1233" s="559">
        <v>26</v>
      </c>
      <c r="BJ1233" s="559">
        <v>4.9126296536459497</v>
      </c>
      <c r="BK1233" s="173" t="str">
        <f t="shared" si="44"/>
        <v>27,6</v>
      </c>
    </row>
    <row r="1234" spans="58:63" ht="7.5" customHeight="1">
      <c r="BF1234" s="559">
        <v>1228</v>
      </c>
      <c r="BG1234" s="559">
        <v>38</v>
      </c>
      <c r="BH1234" s="559">
        <v>6</v>
      </c>
      <c r="BI1234" s="559">
        <v>0</v>
      </c>
      <c r="BJ1234" s="559">
        <v>4.9263321295745399</v>
      </c>
      <c r="BK1234" s="173" t="str">
        <f t="shared" si="44"/>
        <v>1,7</v>
      </c>
    </row>
    <row r="1235" spans="58:63" ht="7.5" customHeight="1">
      <c r="BF1235" s="559">
        <v>1229</v>
      </c>
      <c r="BG1235" s="559">
        <v>38</v>
      </c>
      <c r="BH1235" s="559">
        <v>6</v>
      </c>
      <c r="BI1235" s="559">
        <v>26</v>
      </c>
      <c r="BJ1235" s="559">
        <v>4.9126296536459497</v>
      </c>
      <c r="BK1235" s="173" t="str">
        <f t="shared" si="44"/>
        <v>27,7</v>
      </c>
    </row>
    <row r="1236" spans="58:63" ht="7.5" customHeight="1">
      <c r="BF1236" s="559">
        <v>1230</v>
      </c>
      <c r="BG1236" s="559">
        <v>38</v>
      </c>
      <c r="BH1236" s="559">
        <v>7</v>
      </c>
      <c r="BI1236" s="559">
        <v>0</v>
      </c>
      <c r="BJ1236" s="559">
        <v>4.9263321295745399</v>
      </c>
      <c r="BK1236" s="173" t="str">
        <f t="shared" si="44"/>
        <v>1,8</v>
      </c>
    </row>
    <row r="1237" spans="58:63" ht="7.5" customHeight="1">
      <c r="BF1237" s="559">
        <v>1231</v>
      </c>
      <c r="BG1237" s="559">
        <v>38</v>
      </c>
      <c r="BH1237" s="559">
        <v>7</v>
      </c>
      <c r="BI1237" s="559">
        <v>26</v>
      </c>
      <c r="BJ1237" s="559">
        <v>4.9126296536459497</v>
      </c>
      <c r="BK1237" s="173" t="str">
        <f t="shared" si="44"/>
        <v>27,8</v>
      </c>
    </row>
    <row r="1238" spans="58:63" ht="7.5" customHeight="1">
      <c r="BF1238" s="559">
        <v>1232</v>
      </c>
      <c r="BG1238" s="559">
        <v>38</v>
      </c>
      <c r="BH1238" s="559">
        <v>8</v>
      </c>
      <c r="BI1238" s="559">
        <v>0</v>
      </c>
      <c r="BJ1238" s="559">
        <v>4.9263321295745399</v>
      </c>
      <c r="BK1238" s="173" t="str">
        <f t="shared" si="44"/>
        <v>1,9</v>
      </c>
    </row>
    <row r="1239" spans="58:63" ht="7.5" customHeight="1">
      <c r="BF1239" s="559">
        <v>1233</v>
      </c>
      <c r="BG1239" s="559">
        <v>38</v>
      </c>
      <c r="BH1239" s="559">
        <v>8</v>
      </c>
      <c r="BI1239" s="559">
        <v>26</v>
      </c>
      <c r="BJ1239" s="559">
        <v>4.9126296536459497</v>
      </c>
      <c r="BK1239" s="173" t="str">
        <f t="shared" si="44"/>
        <v>27,9</v>
      </c>
    </row>
    <row r="1240" spans="58:63" ht="7.5" customHeight="1">
      <c r="BF1240" s="559">
        <v>1234</v>
      </c>
      <c r="BG1240" s="559">
        <v>38</v>
      </c>
      <c r="BH1240" s="559">
        <v>9</v>
      </c>
      <c r="BI1240" s="559">
        <v>0</v>
      </c>
      <c r="BJ1240" s="559">
        <v>4.9263321295745399</v>
      </c>
      <c r="BK1240" s="173" t="str">
        <f t="shared" si="44"/>
        <v>1,10</v>
      </c>
    </row>
    <row r="1241" spans="58:63" ht="7.5" customHeight="1">
      <c r="BF1241" s="559">
        <v>1235</v>
      </c>
      <c r="BG1241" s="559">
        <v>38</v>
      </c>
      <c r="BH1241" s="559">
        <v>9</v>
      </c>
      <c r="BI1241" s="559">
        <v>26</v>
      </c>
      <c r="BJ1241" s="559">
        <v>4.9126296536459497</v>
      </c>
      <c r="BK1241" s="173" t="str">
        <f t="shared" si="44"/>
        <v>27,10</v>
      </c>
    </row>
    <row r="1242" spans="58:63" ht="7.5" customHeight="1">
      <c r="BF1242" s="559">
        <v>1236</v>
      </c>
      <c r="BG1242" s="559">
        <v>38</v>
      </c>
      <c r="BH1242" s="559">
        <v>10</v>
      </c>
      <c r="BI1242" s="559">
        <v>0</v>
      </c>
      <c r="BJ1242" s="559">
        <v>4.9263321295745399</v>
      </c>
      <c r="BK1242" s="173" t="str">
        <f t="shared" si="44"/>
        <v>1,11</v>
      </c>
    </row>
    <row r="1243" spans="58:63" ht="7.5" customHeight="1">
      <c r="BF1243" s="559">
        <v>1237</v>
      </c>
      <c r="BG1243" s="559">
        <v>38</v>
      </c>
      <c r="BH1243" s="559">
        <v>10</v>
      </c>
      <c r="BI1243" s="559">
        <v>26</v>
      </c>
      <c r="BJ1243" s="559">
        <v>4.9126296536459497</v>
      </c>
      <c r="BK1243" s="173" t="str">
        <f t="shared" si="44"/>
        <v>27,11</v>
      </c>
    </row>
    <row r="1244" spans="58:63" ht="7.5" customHeight="1">
      <c r="BF1244" s="559">
        <v>1238</v>
      </c>
      <c r="BG1244" s="559">
        <v>38</v>
      </c>
      <c r="BH1244" s="559">
        <v>11</v>
      </c>
      <c r="BI1244" s="559">
        <v>0</v>
      </c>
      <c r="BJ1244" s="559">
        <v>4.9263321295745399</v>
      </c>
      <c r="BK1244" s="173" t="str">
        <f t="shared" si="44"/>
        <v>1,12</v>
      </c>
    </row>
    <row r="1245" spans="58:63" ht="7.5" customHeight="1">
      <c r="BF1245" s="559">
        <v>1239</v>
      </c>
      <c r="BG1245" s="559">
        <v>38</v>
      </c>
      <c r="BH1245" s="559">
        <v>11</v>
      </c>
      <c r="BI1245" s="559">
        <v>26</v>
      </c>
      <c r="BJ1245" s="559">
        <v>4.9126296536459497</v>
      </c>
      <c r="BK1245" s="173" t="str">
        <f t="shared" si="44"/>
        <v>27,12</v>
      </c>
    </row>
    <row r="1246" spans="58:63" ht="7.5" customHeight="1">
      <c r="BF1246" s="559">
        <v>1240</v>
      </c>
      <c r="BG1246" s="559">
        <v>38</v>
      </c>
      <c r="BH1246" s="559">
        <v>12</v>
      </c>
      <c r="BI1246" s="559">
        <v>0</v>
      </c>
      <c r="BJ1246" s="559">
        <v>4.9263321295745399</v>
      </c>
      <c r="BK1246" s="173" t="str">
        <f t="shared" si="44"/>
        <v>1,13</v>
      </c>
    </row>
    <row r="1247" spans="58:63" ht="7.5" customHeight="1">
      <c r="BF1247" s="559">
        <v>1241</v>
      </c>
      <c r="BG1247" s="559">
        <v>38</v>
      </c>
      <c r="BH1247" s="559">
        <v>12</v>
      </c>
      <c r="BI1247" s="559">
        <v>26</v>
      </c>
      <c r="BJ1247" s="559">
        <v>4.9126296536459497</v>
      </c>
      <c r="BK1247" s="173" t="str">
        <f t="shared" si="44"/>
        <v>27,13</v>
      </c>
    </row>
    <row r="1248" spans="58:63" ht="7.5" customHeight="1">
      <c r="BF1248" s="559">
        <v>1242</v>
      </c>
      <c r="BG1248" s="559">
        <v>38</v>
      </c>
      <c r="BH1248" s="559">
        <v>13</v>
      </c>
      <c r="BI1248" s="559">
        <v>0</v>
      </c>
      <c r="BJ1248" s="559">
        <v>4.9263321295745399</v>
      </c>
      <c r="BK1248" s="173" t="str">
        <f t="shared" si="44"/>
        <v>1,14</v>
      </c>
    </row>
    <row r="1249" spans="58:63" ht="7.5" customHeight="1">
      <c r="BF1249" s="559">
        <v>1243</v>
      </c>
      <c r="BG1249" s="559">
        <v>38</v>
      </c>
      <c r="BH1249" s="559">
        <v>13</v>
      </c>
      <c r="BI1249" s="559">
        <v>26</v>
      </c>
      <c r="BJ1249" s="559">
        <v>4.9126296536459497</v>
      </c>
      <c r="BK1249" s="173" t="str">
        <f t="shared" si="44"/>
        <v>27,14</v>
      </c>
    </row>
    <row r="1250" spans="58:63" ht="7.5" customHeight="1">
      <c r="BF1250" s="559">
        <v>1244</v>
      </c>
      <c r="BG1250" s="559">
        <v>38</v>
      </c>
      <c r="BH1250" s="559">
        <v>14</v>
      </c>
      <c r="BI1250" s="559">
        <v>0</v>
      </c>
      <c r="BJ1250" s="559">
        <v>4.9263321295745399</v>
      </c>
      <c r="BK1250" s="173" t="str">
        <f t="shared" si="44"/>
        <v>1,15</v>
      </c>
    </row>
    <row r="1251" spans="58:63" ht="7.5" customHeight="1">
      <c r="BF1251" s="559">
        <v>1245</v>
      </c>
      <c r="BG1251" s="559">
        <v>38</v>
      </c>
      <c r="BH1251" s="559">
        <v>14</v>
      </c>
      <c r="BI1251" s="559">
        <v>26</v>
      </c>
      <c r="BJ1251" s="559">
        <v>4.9126296536459497</v>
      </c>
      <c r="BK1251" s="173" t="str">
        <f t="shared" si="44"/>
        <v>27,15</v>
      </c>
    </row>
    <row r="1252" spans="58:63" ht="7.5" customHeight="1">
      <c r="BF1252" s="559">
        <v>1246</v>
      </c>
      <c r="BG1252" s="559">
        <v>38</v>
      </c>
      <c r="BH1252" s="559">
        <v>15</v>
      </c>
      <c r="BI1252" s="559">
        <v>0</v>
      </c>
      <c r="BJ1252" s="559">
        <v>4.9263321295745399</v>
      </c>
      <c r="BK1252" s="173" t="str">
        <f t="shared" si="44"/>
        <v>1,16</v>
      </c>
    </row>
    <row r="1253" spans="58:63" ht="7.5" customHeight="1">
      <c r="BF1253" s="559">
        <v>1247</v>
      </c>
      <c r="BG1253" s="559">
        <v>38</v>
      </c>
      <c r="BH1253" s="559">
        <v>15</v>
      </c>
      <c r="BI1253" s="559">
        <v>26</v>
      </c>
      <c r="BJ1253" s="559">
        <v>4.9126296536459497</v>
      </c>
      <c r="BK1253" s="173" t="str">
        <f t="shared" si="44"/>
        <v>27,16</v>
      </c>
    </row>
    <row r="1254" spans="58:63" ht="7.5" customHeight="1">
      <c r="BF1254" s="559">
        <v>1248</v>
      </c>
      <c r="BG1254" s="559">
        <v>39</v>
      </c>
      <c r="BH1254" s="559">
        <v>0</v>
      </c>
      <c r="BI1254" s="559">
        <v>0</v>
      </c>
      <c r="BJ1254" s="559">
        <v>4.9262886259503702</v>
      </c>
      <c r="BK1254" s="173" t="str">
        <f t="shared" si="44"/>
        <v>1,1</v>
      </c>
    </row>
    <row r="1255" spans="58:63" ht="7.5" customHeight="1">
      <c r="BF1255" s="559">
        <v>1249</v>
      </c>
      <c r="BG1255" s="559">
        <v>39</v>
      </c>
      <c r="BH1255" s="559">
        <v>0</v>
      </c>
      <c r="BI1255" s="559">
        <v>26</v>
      </c>
      <c r="BJ1255" s="559">
        <v>4.9125861413920404</v>
      </c>
      <c r="BK1255" s="173" t="str">
        <f t="shared" si="44"/>
        <v>27,1</v>
      </c>
    </row>
    <row r="1256" spans="58:63" ht="7.5" customHeight="1">
      <c r="BF1256" s="559">
        <v>1250</v>
      </c>
      <c r="BG1256" s="559">
        <v>39</v>
      </c>
      <c r="BH1256" s="559">
        <v>1</v>
      </c>
      <c r="BI1256" s="559">
        <v>0</v>
      </c>
      <c r="BJ1256" s="559">
        <v>4.9262886259503702</v>
      </c>
      <c r="BK1256" s="173" t="str">
        <f t="shared" si="44"/>
        <v>1,2</v>
      </c>
    </row>
    <row r="1257" spans="58:63" ht="7.5" customHeight="1">
      <c r="BF1257" s="559">
        <v>1251</v>
      </c>
      <c r="BG1257" s="559">
        <v>39</v>
      </c>
      <c r="BH1257" s="559">
        <v>1</v>
      </c>
      <c r="BI1257" s="559">
        <v>26</v>
      </c>
      <c r="BJ1257" s="559">
        <v>4.9125861413920404</v>
      </c>
      <c r="BK1257" s="173" t="str">
        <f t="shared" si="44"/>
        <v>27,2</v>
      </c>
    </row>
    <row r="1258" spans="58:63" ht="7.5" customHeight="1">
      <c r="BF1258" s="559">
        <v>1252</v>
      </c>
      <c r="BG1258" s="559">
        <v>39</v>
      </c>
      <c r="BH1258" s="559">
        <v>2</v>
      </c>
      <c r="BI1258" s="559">
        <v>0</v>
      </c>
      <c r="BJ1258" s="559">
        <v>4.9262886259503702</v>
      </c>
      <c r="BK1258" s="173" t="str">
        <f t="shared" si="44"/>
        <v>1,3</v>
      </c>
    </row>
    <row r="1259" spans="58:63" ht="7.5" customHeight="1">
      <c r="BF1259" s="559">
        <v>1253</v>
      </c>
      <c r="BG1259" s="559">
        <v>39</v>
      </c>
      <c r="BH1259" s="559">
        <v>2</v>
      </c>
      <c r="BI1259" s="559">
        <v>26</v>
      </c>
      <c r="BJ1259" s="559">
        <v>4.9125861413920404</v>
      </c>
      <c r="BK1259" s="173" t="str">
        <f t="shared" si="44"/>
        <v>27,3</v>
      </c>
    </row>
    <row r="1260" spans="58:63" ht="7.5" customHeight="1">
      <c r="BF1260" s="559">
        <v>1254</v>
      </c>
      <c r="BG1260" s="559">
        <v>39</v>
      </c>
      <c r="BH1260" s="559">
        <v>3</v>
      </c>
      <c r="BI1260" s="559">
        <v>0</v>
      </c>
      <c r="BJ1260" s="559">
        <v>4.9262886259503702</v>
      </c>
      <c r="BK1260" s="173" t="str">
        <f t="shared" si="44"/>
        <v>1,4</v>
      </c>
    </row>
    <row r="1261" spans="58:63" ht="7.5" customHeight="1">
      <c r="BF1261" s="559">
        <v>1255</v>
      </c>
      <c r="BG1261" s="559">
        <v>39</v>
      </c>
      <c r="BH1261" s="559">
        <v>3</v>
      </c>
      <c r="BI1261" s="559">
        <v>26</v>
      </c>
      <c r="BJ1261" s="559">
        <v>4.9125861413920404</v>
      </c>
      <c r="BK1261" s="173" t="str">
        <f t="shared" si="44"/>
        <v>27,4</v>
      </c>
    </row>
    <row r="1262" spans="58:63" ht="7.5" customHeight="1">
      <c r="BF1262" s="559">
        <v>1256</v>
      </c>
      <c r="BG1262" s="559">
        <v>39</v>
      </c>
      <c r="BH1262" s="559">
        <v>4</v>
      </c>
      <c r="BI1262" s="559">
        <v>0</v>
      </c>
      <c r="BJ1262" s="559">
        <v>4.9262886259503702</v>
      </c>
      <c r="BK1262" s="173" t="str">
        <f t="shared" si="44"/>
        <v>1,5</v>
      </c>
    </row>
    <row r="1263" spans="58:63" ht="7.5" customHeight="1">
      <c r="BF1263" s="559">
        <v>1257</v>
      </c>
      <c r="BG1263" s="559">
        <v>39</v>
      </c>
      <c r="BH1263" s="559">
        <v>4</v>
      </c>
      <c r="BI1263" s="559">
        <v>26</v>
      </c>
      <c r="BJ1263" s="559">
        <v>4.9125861413920404</v>
      </c>
      <c r="BK1263" s="173" t="str">
        <f t="shared" si="44"/>
        <v>27,5</v>
      </c>
    </row>
    <row r="1264" spans="58:63" ht="7.5" customHeight="1">
      <c r="BF1264" s="559">
        <v>1258</v>
      </c>
      <c r="BG1264" s="559">
        <v>39</v>
      </c>
      <c r="BH1264" s="559">
        <v>5</v>
      </c>
      <c r="BI1264" s="559">
        <v>0</v>
      </c>
      <c r="BJ1264" s="559">
        <v>4.9262886259503702</v>
      </c>
      <c r="BK1264" s="173" t="str">
        <f t="shared" si="44"/>
        <v>1,6</v>
      </c>
    </row>
    <row r="1265" spans="58:63" ht="7.5" customHeight="1">
      <c r="BF1265" s="559">
        <v>1259</v>
      </c>
      <c r="BG1265" s="559">
        <v>39</v>
      </c>
      <c r="BH1265" s="559">
        <v>5</v>
      </c>
      <c r="BI1265" s="559">
        <v>26</v>
      </c>
      <c r="BJ1265" s="559">
        <v>4.9125861413920404</v>
      </c>
      <c r="BK1265" s="173" t="str">
        <f t="shared" si="44"/>
        <v>27,6</v>
      </c>
    </row>
    <row r="1266" spans="58:63" ht="7.5" customHeight="1">
      <c r="BF1266" s="559">
        <v>1260</v>
      </c>
      <c r="BG1266" s="559">
        <v>39</v>
      </c>
      <c r="BH1266" s="559">
        <v>6</v>
      </c>
      <c r="BI1266" s="559">
        <v>0</v>
      </c>
      <c r="BJ1266" s="559">
        <v>4.9262886259503702</v>
      </c>
      <c r="BK1266" s="173" t="str">
        <f t="shared" si="44"/>
        <v>1,7</v>
      </c>
    </row>
    <row r="1267" spans="58:63" ht="7.5" customHeight="1">
      <c r="BF1267" s="559">
        <v>1261</v>
      </c>
      <c r="BG1267" s="559">
        <v>39</v>
      </c>
      <c r="BH1267" s="559">
        <v>6</v>
      </c>
      <c r="BI1267" s="559">
        <v>26</v>
      </c>
      <c r="BJ1267" s="559">
        <v>4.9125861413920404</v>
      </c>
      <c r="BK1267" s="173" t="str">
        <f t="shared" si="44"/>
        <v>27,7</v>
      </c>
    </row>
    <row r="1268" spans="58:63" ht="7.5" customHeight="1">
      <c r="BF1268" s="559">
        <v>1262</v>
      </c>
      <c r="BG1268" s="559">
        <v>39</v>
      </c>
      <c r="BH1268" s="559">
        <v>7</v>
      </c>
      <c r="BI1268" s="559">
        <v>0</v>
      </c>
      <c r="BJ1268" s="559">
        <v>4.9262886259503702</v>
      </c>
      <c r="BK1268" s="173" t="str">
        <f t="shared" si="44"/>
        <v>1,8</v>
      </c>
    </row>
    <row r="1269" spans="58:63" ht="7.5" customHeight="1">
      <c r="BF1269" s="559">
        <v>1263</v>
      </c>
      <c r="BG1269" s="559">
        <v>39</v>
      </c>
      <c r="BH1269" s="559">
        <v>7</v>
      </c>
      <c r="BI1269" s="559">
        <v>26</v>
      </c>
      <c r="BJ1269" s="559">
        <v>4.9125861413920404</v>
      </c>
      <c r="BK1269" s="173" t="str">
        <f t="shared" si="44"/>
        <v>27,8</v>
      </c>
    </row>
    <row r="1270" spans="58:63" ht="7.5" customHeight="1">
      <c r="BF1270" s="559">
        <v>1264</v>
      </c>
      <c r="BG1270" s="559">
        <v>39</v>
      </c>
      <c r="BH1270" s="559">
        <v>8</v>
      </c>
      <c r="BI1270" s="559">
        <v>0</v>
      </c>
      <c r="BJ1270" s="559">
        <v>4.9262886259503702</v>
      </c>
      <c r="BK1270" s="173" t="str">
        <f t="shared" si="44"/>
        <v>1,9</v>
      </c>
    </row>
    <row r="1271" spans="58:63" ht="7.5" customHeight="1">
      <c r="BF1271" s="559">
        <v>1265</v>
      </c>
      <c r="BG1271" s="559">
        <v>39</v>
      </c>
      <c r="BH1271" s="559">
        <v>8</v>
      </c>
      <c r="BI1271" s="559">
        <v>26</v>
      </c>
      <c r="BJ1271" s="559">
        <v>4.9125861413920404</v>
      </c>
      <c r="BK1271" s="173" t="str">
        <f t="shared" si="44"/>
        <v>27,9</v>
      </c>
    </row>
    <row r="1272" spans="58:63" ht="7.5" customHeight="1">
      <c r="BF1272" s="559">
        <v>1266</v>
      </c>
      <c r="BG1272" s="559">
        <v>39</v>
      </c>
      <c r="BH1272" s="559">
        <v>9</v>
      </c>
      <c r="BI1272" s="559">
        <v>0</v>
      </c>
      <c r="BJ1272" s="559">
        <v>4.9262886259503702</v>
      </c>
      <c r="BK1272" s="173" t="str">
        <f t="shared" si="44"/>
        <v>1,10</v>
      </c>
    </row>
    <row r="1273" spans="58:63" ht="7.5" customHeight="1">
      <c r="BF1273" s="559">
        <v>1267</v>
      </c>
      <c r="BG1273" s="559">
        <v>39</v>
      </c>
      <c r="BH1273" s="559">
        <v>9</v>
      </c>
      <c r="BI1273" s="559">
        <v>26</v>
      </c>
      <c r="BJ1273" s="559">
        <v>4.9125861413920404</v>
      </c>
      <c r="BK1273" s="173" t="str">
        <f t="shared" si="44"/>
        <v>27,10</v>
      </c>
    </row>
    <row r="1274" spans="58:63" ht="7.5" customHeight="1">
      <c r="BF1274" s="559">
        <v>1268</v>
      </c>
      <c r="BG1274" s="559">
        <v>39</v>
      </c>
      <c r="BH1274" s="559">
        <v>10</v>
      </c>
      <c r="BI1274" s="559">
        <v>0</v>
      </c>
      <c r="BJ1274" s="559">
        <v>4.9262886259503702</v>
      </c>
      <c r="BK1274" s="173" t="str">
        <f t="shared" si="44"/>
        <v>1,11</v>
      </c>
    </row>
    <row r="1275" spans="58:63" ht="7.5" customHeight="1">
      <c r="BF1275" s="559">
        <v>1269</v>
      </c>
      <c r="BG1275" s="559">
        <v>39</v>
      </c>
      <c r="BH1275" s="559">
        <v>10</v>
      </c>
      <c r="BI1275" s="559">
        <v>26</v>
      </c>
      <c r="BJ1275" s="559">
        <v>4.9125861413920404</v>
      </c>
      <c r="BK1275" s="173" t="str">
        <f t="shared" si="44"/>
        <v>27,11</v>
      </c>
    </row>
    <row r="1276" spans="58:63" ht="7.5" customHeight="1">
      <c r="BF1276" s="559">
        <v>1270</v>
      </c>
      <c r="BG1276" s="559">
        <v>39</v>
      </c>
      <c r="BH1276" s="559">
        <v>11</v>
      </c>
      <c r="BI1276" s="559">
        <v>0</v>
      </c>
      <c r="BJ1276" s="559">
        <v>4.9262886259503702</v>
      </c>
      <c r="BK1276" s="173" t="str">
        <f t="shared" si="44"/>
        <v>1,12</v>
      </c>
    </row>
    <row r="1277" spans="58:63" ht="7.5" customHeight="1">
      <c r="BF1277" s="559">
        <v>1271</v>
      </c>
      <c r="BG1277" s="559">
        <v>39</v>
      </c>
      <c r="BH1277" s="559">
        <v>11</v>
      </c>
      <c r="BI1277" s="559">
        <v>26</v>
      </c>
      <c r="BJ1277" s="559">
        <v>4.9125861413920404</v>
      </c>
      <c r="BK1277" s="173" t="str">
        <f t="shared" si="44"/>
        <v>27,12</v>
      </c>
    </row>
    <row r="1278" spans="58:63" ht="7.5" customHeight="1">
      <c r="BF1278" s="559">
        <v>1272</v>
      </c>
      <c r="BG1278" s="559">
        <v>39</v>
      </c>
      <c r="BH1278" s="559">
        <v>12</v>
      </c>
      <c r="BI1278" s="559">
        <v>0</v>
      </c>
      <c r="BJ1278" s="559">
        <v>4.9262886259503702</v>
      </c>
      <c r="BK1278" s="173" t="str">
        <f t="shared" si="44"/>
        <v>1,13</v>
      </c>
    </row>
    <row r="1279" spans="58:63" ht="7.5" customHeight="1">
      <c r="BF1279" s="559">
        <v>1273</v>
      </c>
      <c r="BG1279" s="559">
        <v>39</v>
      </c>
      <c r="BH1279" s="559">
        <v>12</v>
      </c>
      <c r="BI1279" s="559">
        <v>26</v>
      </c>
      <c r="BJ1279" s="559">
        <v>4.9125861413920404</v>
      </c>
      <c r="BK1279" s="173" t="str">
        <f t="shared" si="44"/>
        <v>27,13</v>
      </c>
    </row>
    <row r="1280" spans="58:63" ht="7.5" customHeight="1">
      <c r="BF1280" s="559">
        <v>1274</v>
      </c>
      <c r="BG1280" s="559">
        <v>39</v>
      </c>
      <c r="BH1280" s="559">
        <v>13</v>
      </c>
      <c r="BI1280" s="559">
        <v>0</v>
      </c>
      <c r="BJ1280" s="559">
        <v>4.9262886259503702</v>
      </c>
      <c r="BK1280" s="173" t="str">
        <f t="shared" si="44"/>
        <v>1,14</v>
      </c>
    </row>
    <row r="1281" spans="58:63" ht="7.5" customHeight="1">
      <c r="BF1281" s="559">
        <v>1275</v>
      </c>
      <c r="BG1281" s="559">
        <v>39</v>
      </c>
      <c r="BH1281" s="559">
        <v>13</v>
      </c>
      <c r="BI1281" s="559">
        <v>26</v>
      </c>
      <c r="BJ1281" s="559">
        <v>4.9125861413920404</v>
      </c>
      <c r="BK1281" s="173" t="str">
        <f t="shared" si="44"/>
        <v>27,14</v>
      </c>
    </row>
    <row r="1282" spans="58:63" ht="7.5" customHeight="1">
      <c r="BF1282" s="559">
        <v>1276</v>
      </c>
      <c r="BG1282" s="559">
        <v>39</v>
      </c>
      <c r="BH1282" s="559">
        <v>14</v>
      </c>
      <c r="BI1282" s="559">
        <v>0</v>
      </c>
      <c r="BJ1282" s="559">
        <v>4.9262886259503702</v>
      </c>
      <c r="BK1282" s="173" t="str">
        <f t="shared" si="44"/>
        <v>1,15</v>
      </c>
    </row>
    <row r="1283" spans="58:63" ht="7.5" customHeight="1">
      <c r="BF1283" s="559">
        <v>1277</v>
      </c>
      <c r="BG1283" s="559">
        <v>39</v>
      </c>
      <c r="BH1283" s="559">
        <v>14</v>
      </c>
      <c r="BI1283" s="559">
        <v>26</v>
      </c>
      <c r="BJ1283" s="559">
        <v>4.9125861413920404</v>
      </c>
      <c r="BK1283" s="173" t="str">
        <f t="shared" si="44"/>
        <v>27,15</v>
      </c>
    </row>
    <row r="1284" spans="58:63" ht="7.5" customHeight="1">
      <c r="BF1284" s="559">
        <v>1278</v>
      </c>
      <c r="BG1284" s="559">
        <v>39</v>
      </c>
      <c r="BH1284" s="559">
        <v>15</v>
      </c>
      <c r="BI1284" s="559">
        <v>0</v>
      </c>
      <c r="BJ1284" s="559">
        <v>4.9262886259503702</v>
      </c>
      <c r="BK1284" s="173" t="str">
        <f t="shared" si="44"/>
        <v>1,16</v>
      </c>
    </row>
    <row r="1285" spans="58:63" ht="7.5" customHeight="1">
      <c r="BF1285" s="559">
        <v>1279</v>
      </c>
      <c r="BG1285" s="559">
        <v>39</v>
      </c>
      <c r="BH1285" s="559">
        <v>15</v>
      </c>
      <c r="BI1285" s="559">
        <v>26</v>
      </c>
      <c r="BJ1285" s="559">
        <v>4.9125861413920404</v>
      </c>
      <c r="BK1285" s="173" t="str">
        <f t="shared" si="44"/>
        <v>27,16</v>
      </c>
    </row>
    <row r="1286" spans="58:63" ht="7.5" customHeight="1">
      <c r="BF1286" s="559">
        <v>1280</v>
      </c>
      <c r="BG1286" s="559">
        <v>40</v>
      </c>
      <c r="BH1286" s="559">
        <v>0</v>
      </c>
      <c r="BI1286" s="559">
        <v>0</v>
      </c>
      <c r="BJ1286" s="559">
        <v>4.9262886259503702</v>
      </c>
      <c r="BK1286" s="173" t="str">
        <f t="shared" si="44"/>
        <v>1,1</v>
      </c>
    </row>
    <row r="1287" spans="58:63" ht="7.5" customHeight="1">
      <c r="BF1287" s="559">
        <v>1281</v>
      </c>
      <c r="BG1287" s="559">
        <v>40</v>
      </c>
      <c r="BH1287" s="559">
        <v>0</v>
      </c>
      <c r="BI1287" s="559">
        <v>26</v>
      </c>
      <c r="BJ1287" s="559">
        <v>4.9125861413920404</v>
      </c>
      <c r="BK1287" s="173" t="str">
        <f t="shared" ref="BK1287:BK1317" si="45">_xlfn.CONCAT(BI1287+1,",",BH1287+1)</f>
        <v>27,1</v>
      </c>
    </row>
    <row r="1288" spans="58:63" ht="7.5" customHeight="1">
      <c r="BF1288" s="559">
        <v>1282</v>
      </c>
      <c r="BG1288" s="559">
        <v>40</v>
      </c>
      <c r="BH1288" s="559">
        <v>1</v>
      </c>
      <c r="BI1288" s="559">
        <v>0</v>
      </c>
      <c r="BJ1288" s="559">
        <v>4.9262886259503702</v>
      </c>
      <c r="BK1288" s="173" t="str">
        <f t="shared" si="45"/>
        <v>1,2</v>
      </c>
    </row>
    <row r="1289" spans="58:63" ht="7.5" customHeight="1">
      <c r="BF1289" s="559">
        <v>1283</v>
      </c>
      <c r="BG1289" s="559">
        <v>40</v>
      </c>
      <c r="BH1289" s="559">
        <v>1</v>
      </c>
      <c r="BI1289" s="559">
        <v>26</v>
      </c>
      <c r="BJ1289" s="559">
        <v>4.9125861413920404</v>
      </c>
      <c r="BK1289" s="173" t="str">
        <f t="shared" si="45"/>
        <v>27,2</v>
      </c>
    </row>
    <row r="1290" spans="58:63" ht="7.5" customHeight="1">
      <c r="BF1290" s="559">
        <v>1284</v>
      </c>
      <c r="BG1290" s="559">
        <v>40</v>
      </c>
      <c r="BH1290" s="559">
        <v>2</v>
      </c>
      <c r="BI1290" s="559">
        <v>0</v>
      </c>
      <c r="BJ1290" s="559">
        <v>4.9262886259503702</v>
      </c>
      <c r="BK1290" s="173" t="str">
        <f t="shared" si="45"/>
        <v>1,3</v>
      </c>
    </row>
    <row r="1291" spans="58:63" ht="7.5" customHeight="1">
      <c r="BF1291" s="559">
        <v>1285</v>
      </c>
      <c r="BG1291" s="559">
        <v>40</v>
      </c>
      <c r="BH1291" s="559">
        <v>2</v>
      </c>
      <c r="BI1291" s="559">
        <v>26</v>
      </c>
      <c r="BJ1291" s="559">
        <v>4.9125861413920404</v>
      </c>
      <c r="BK1291" s="173" t="str">
        <f t="shared" si="45"/>
        <v>27,3</v>
      </c>
    </row>
    <row r="1292" spans="58:63" ht="7.5" customHeight="1">
      <c r="BF1292" s="559">
        <v>1286</v>
      </c>
      <c r="BG1292" s="559">
        <v>40</v>
      </c>
      <c r="BH1292" s="559">
        <v>3</v>
      </c>
      <c r="BI1292" s="559">
        <v>0</v>
      </c>
      <c r="BJ1292" s="559">
        <v>4.9262886259503702</v>
      </c>
      <c r="BK1292" s="173" t="str">
        <f t="shared" si="45"/>
        <v>1,4</v>
      </c>
    </row>
    <row r="1293" spans="58:63" ht="7.5" customHeight="1">
      <c r="BF1293" s="559">
        <v>1287</v>
      </c>
      <c r="BG1293" s="559">
        <v>40</v>
      </c>
      <c r="BH1293" s="559">
        <v>3</v>
      </c>
      <c r="BI1293" s="559">
        <v>26</v>
      </c>
      <c r="BJ1293" s="559">
        <v>4.9125861413920404</v>
      </c>
      <c r="BK1293" s="173" t="str">
        <f t="shared" si="45"/>
        <v>27,4</v>
      </c>
    </row>
    <row r="1294" spans="58:63" ht="7.5" customHeight="1">
      <c r="BF1294" s="559">
        <v>1288</v>
      </c>
      <c r="BG1294" s="559">
        <v>40</v>
      </c>
      <c r="BH1294" s="559">
        <v>4</v>
      </c>
      <c r="BI1294" s="559">
        <v>0</v>
      </c>
      <c r="BJ1294" s="559">
        <v>4.9262886259503702</v>
      </c>
      <c r="BK1294" s="173" t="str">
        <f t="shared" si="45"/>
        <v>1,5</v>
      </c>
    </row>
    <row r="1295" spans="58:63" ht="7.5" customHeight="1">
      <c r="BF1295" s="559">
        <v>1289</v>
      </c>
      <c r="BG1295" s="559">
        <v>40</v>
      </c>
      <c r="BH1295" s="559">
        <v>4</v>
      </c>
      <c r="BI1295" s="559">
        <v>26</v>
      </c>
      <c r="BJ1295" s="559">
        <v>4.9125861413920404</v>
      </c>
      <c r="BK1295" s="173" t="str">
        <f t="shared" si="45"/>
        <v>27,5</v>
      </c>
    </row>
    <row r="1296" spans="58:63" ht="7.5" customHeight="1">
      <c r="BF1296" s="559">
        <v>1290</v>
      </c>
      <c r="BG1296" s="559">
        <v>40</v>
      </c>
      <c r="BH1296" s="559">
        <v>5</v>
      </c>
      <c r="BI1296" s="559">
        <v>0</v>
      </c>
      <c r="BJ1296" s="559">
        <v>4.9262886259503702</v>
      </c>
      <c r="BK1296" s="173" t="str">
        <f t="shared" si="45"/>
        <v>1,6</v>
      </c>
    </row>
    <row r="1297" spans="58:63" ht="7.5" customHeight="1">
      <c r="BF1297" s="559">
        <v>1291</v>
      </c>
      <c r="BG1297" s="559">
        <v>40</v>
      </c>
      <c r="BH1297" s="559">
        <v>5</v>
      </c>
      <c r="BI1297" s="559">
        <v>26</v>
      </c>
      <c r="BJ1297" s="559">
        <v>4.9125861413920404</v>
      </c>
      <c r="BK1297" s="173" t="str">
        <f t="shared" si="45"/>
        <v>27,6</v>
      </c>
    </row>
    <row r="1298" spans="58:63" ht="7.5" customHeight="1">
      <c r="BF1298" s="559">
        <v>1292</v>
      </c>
      <c r="BG1298" s="559">
        <v>40</v>
      </c>
      <c r="BH1298" s="559">
        <v>6</v>
      </c>
      <c r="BI1298" s="559">
        <v>0</v>
      </c>
      <c r="BJ1298" s="559">
        <v>4.9262886259503702</v>
      </c>
      <c r="BK1298" s="173" t="str">
        <f t="shared" si="45"/>
        <v>1,7</v>
      </c>
    </row>
    <row r="1299" spans="58:63" ht="7.5" customHeight="1">
      <c r="BF1299" s="559">
        <v>1293</v>
      </c>
      <c r="BG1299" s="559">
        <v>40</v>
      </c>
      <c r="BH1299" s="559">
        <v>6</v>
      </c>
      <c r="BI1299" s="559">
        <v>26</v>
      </c>
      <c r="BJ1299" s="559">
        <v>4.9125861413920404</v>
      </c>
      <c r="BK1299" s="173" t="str">
        <f t="shared" si="45"/>
        <v>27,7</v>
      </c>
    </row>
    <row r="1300" spans="58:63" ht="7.5" customHeight="1">
      <c r="BF1300" s="559">
        <v>1294</v>
      </c>
      <c r="BG1300" s="559">
        <v>40</v>
      </c>
      <c r="BH1300" s="559">
        <v>7</v>
      </c>
      <c r="BI1300" s="559">
        <v>0</v>
      </c>
      <c r="BJ1300" s="559">
        <v>4.9262886259503702</v>
      </c>
      <c r="BK1300" s="173" t="str">
        <f t="shared" si="45"/>
        <v>1,8</v>
      </c>
    </row>
    <row r="1301" spans="58:63" ht="7.5" customHeight="1">
      <c r="BF1301" s="559">
        <v>1295</v>
      </c>
      <c r="BG1301" s="559">
        <v>40</v>
      </c>
      <c r="BH1301" s="559">
        <v>7</v>
      </c>
      <c r="BI1301" s="559">
        <v>26</v>
      </c>
      <c r="BJ1301" s="559">
        <v>4.9125861413920404</v>
      </c>
      <c r="BK1301" s="173" t="str">
        <f t="shared" si="45"/>
        <v>27,8</v>
      </c>
    </row>
    <row r="1302" spans="58:63" ht="7.5" customHeight="1">
      <c r="BF1302" s="559">
        <v>1296</v>
      </c>
      <c r="BG1302" s="559">
        <v>40</v>
      </c>
      <c r="BH1302" s="559">
        <v>8</v>
      </c>
      <c r="BI1302" s="559">
        <v>0</v>
      </c>
      <c r="BJ1302" s="559">
        <v>4.9262886259503702</v>
      </c>
      <c r="BK1302" s="173" t="str">
        <f t="shared" si="45"/>
        <v>1,9</v>
      </c>
    </row>
    <row r="1303" spans="58:63" ht="7.5" customHeight="1">
      <c r="BF1303" s="559">
        <v>1297</v>
      </c>
      <c r="BG1303" s="559">
        <v>40</v>
      </c>
      <c r="BH1303" s="559">
        <v>8</v>
      </c>
      <c r="BI1303" s="559">
        <v>26</v>
      </c>
      <c r="BJ1303" s="559">
        <v>4.9125861413920404</v>
      </c>
      <c r="BK1303" s="173" t="str">
        <f t="shared" si="45"/>
        <v>27,9</v>
      </c>
    </row>
    <row r="1304" spans="58:63" ht="7.5" customHeight="1">
      <c r="BF1304" s="559">
        <v>1298</v>
      </c>
      <c r="BG1304" s="559">
        <v>40</v>
      </c>
      <c r="BH1304" s="559">
        <v>9</v>
      </c>
      <c r="BI1304" s="559">
        <v>0</v>
      </c>
      <c r="BJ1304" s="559">
        <v>4.9262886259503702</v>
      </c>
      <c r="BK1304" s="173" t="str">
        <f t="shared" si="45"/>
        <v>1,10</v>
      </c>
    </row>
    <row r="1305" spans="58:63" ht="7.5" customHeight="1">
      <c r="BF1305" s="559">
        <v>1299</v>
      </c>
      <c r="BG1305" s="559">
        <v>40</v>
      </c>
      <c r="BH1305" s="559">
        <v>9</v>
      </c>
      <c r="BI1305" s="559">
        <v>26</v>
      </c>
      <c r="BJ1305" s="559">
        <v>4.9125861413920404</v>
      </c>
      <c r="BK1305" s="173" t="str">
        <f t="shared" si="45"/>
        <v>27,10</v>
      </c>
    </row>
    <row r="1306" spans="58:63" ht="7.5" customHeight="1">
      <c r="BF1306" s="559">
        <v>1300</v>
      </c>
      <c r="BG1306" s="559">
        <v>40</v>
      </c>
      <c r="BH1306" s="559">
        <v>10</v>
      </c>
      <c r="BI1306" s="559">
        <v>0</v>
      </c>
      <c r="BJ1306" s="559">
        <v>4.9262886259503702</v>
      </c>
      <c r="BK1306" s="173" t="str">
        <f t="shared" si="45"/>
        <v>1,11</v>
      </c>
    </row>
    <row r="1307" spans="58:63" ht="7.5" customHeight="1">
      <c r="BF1307" s="559">
        <v>1301</v>
      </c>
      <c r="BG1307" s="559">
        <v>40</v>
      </c>
      <c r="BH1307" s="559">
        <v>10</v>
      </c>
      <c r="BI1307" s="559">
        <v>26</v>
      </c>
      <c r="BJ1307" s="559">
        <v>4.9125861413920404</v>
      </c>
      <c r="BK1307" s="173" t="str">
        <f t="shared" si="45"/>
        <v>27,11</v>
      </c>
    </row>
    <row r="1308" spans="58:63" ht="7.5" customHeight="1">
      <c r="BF1308" s="559">
        <v>1302</v>
      </c>
      <c r="BG1308" s="559">
        <v>40</v>
      </c>
      <c r="BH1308" s="559">
        <v>11</v>
      </c>
      <c r="BI1308" s="559">
        <v>0</v>
      </c>
      <c r="BJ1308" s="559">
        <v>4.9262886259503702</v>
      </c>
      <c r="BK1308" s="173" t="str">
        <f t="shared" si="45"/>
        <v>1,12</v>
      </c>
    </row>
    <row r="1309" spans="58:63" ht="7.5" customHeight="1">
      <c r="BF1309" s="559">
        <v>1303</v>
      </c>
      <c r="BG1309" s="559">
        <v>40</v>
      </c>
      <c r="BH1309" s="559">
        <v>11</v>
      </c>
      <c r="BI1309" s="559">
        <v>26</v>
      </c>
      <c r="BJ1309" s="559">
        <v>4.9125861413920404</v>
      </c>
      <c r="BK1309" s="173" t="str">
        <f t="shared" si="45"/>
        <v>27,12</v>
      </c>
    </row>
    <row r="1310" spans="58:63" ht="7.5" customHeight="1">
      <c r="BF1310" s="559">
        <v>1304</v>
      </c>
      <c r="BG1310" s="559">
        <v>40</v>
      </c>
      <c r="BH1310" s="559">
        <v>12</v>
      </c>
      <c r="BI1310" s="559">
        <v>0</v>
      </c>
      <c r="BJ1310" s="559">
        <v>4.9262886259503702</v>
      </c>
      <c r="BK1310" s="173" t="str">
        <f t="shared" si="45"/>
        <v>1,13</v>
      </c>
    </row>
    <row r="1311" spans="58:63" ht="7.5" customHeight="1">
      <c r="BF1311" s="559">
        <v>1305</v>
      </c>
      <c r="BG1311" s="559">
        <v>40</v>
      </c>
      <c r="BH1311" s="559">
        <v>12</v>
      </c>
      <c r="BI1311" s="559">
        <v>26</v>
      </c>
      <c r="BJ1311" s="559">
        <v>4.9125861413920404</v>
      </c>
      <c r="BK1311" s="173" t="str">
        <f t="shared" si="45"/>
        <v>27,13</v>
      </c>
    </row>
    <row r="1312" spans="58:63" ht="7.5" customHeight="1">
      <c r="BF1312" s="559">
        <v>1306</v>
      </c>
      <c r="BG1312" s="559">
        <v>40</v>
      </c>
      <c r="BH1312" s="559">
        <v>13</v>
      </c>
      <c r="BI1312" s="559">
        <v>0</v>
      </c>
      <c r="BJ1312" s="559">
        <v>4.9262886259503702</v>
      </c>
      <c r="BK1312" s="173" t="str">
        <f t="shared" si="45"/>
        <v>1,14</v>
      </c>
    </row>
    <row r="1313" spans="58:63" ht="7.5" customHeight="1">
      <c r="BF1313" s="559">
        <v>1307</v>
      </c>
      <c r="BG1313" s="559">
        <v>40</v>
      </c>
      <c r="BH1313" s="559">
        <v>13</v>
      </c>
      <c r="BI1313" s="559">
        <v>26</v>
      </c>
      <c r="BJ1313" s="559">
        <v>4.9125861413920404</v>
      </c>
      <c r="BK1313" s="173" t="str">
        <f t="shared" si="45"/>
        <v>27,14</v>
      </c>
    </row>
    <row r="1314" spans="58:63" ht="7.5" customHeight="1">
      <c r="BF1314" s="559">
        <v>1308</v>
      </c>
      <c r="BG1314" s="559">
        <v>40</v>
      </c>
      <c r="BH1314" s="559">
        <v>14</v>
      </c>
      <c r="BI1314" s="559">
        <v>0</v>
      </c>
      <c r="BJ1314" s="559">
        <v>4.9262886259503702</v>
      </c>
      <c r="BK1314" s="173" t="str">
        <f t="shared" si="45"/>
        <v>1,15</v>
      </c>
    </row>
    <row r="1315" spans="58:63" ht="7.5" customHeight="1">
      <c r="BF1315" s="559">
        <v>1309</v>
      </c>
      <c r="BG1315" s="559">
        <v>40</v>
      </c>
      <c r="BH1315" s="559">
        <v>14</v>
      </c>
      <c r="BI1315" s="559">
        <v>26</v>
      </c>
      <c r="BJ1315" s="559">
        <v>4.9125861413920404</v>
      </c>
      <c r="BK1315" s="173" t="str">
        <f t="shared" si="45"/>
        <v>27,15</v>
      </c>
    </row>
    <row r="1316" spans="58:63" ht="7.5" customHeight="1">
      <c r="BF1316" s="559">
        <v>1310</v>
      </c>
      <c r="BG1316" s="559">
        <v>40</v>
      </c>
      <c r="BH1316" s="559">
        <v>15</v>
      </c>
      <c r="BI1316" s="559">
        <v>0</v>
      </c>
      <c r="BJ1316" s="559">
        <v>4.9262886259503702</v>
      </c>
      <c r="BK1316" s="173" t="str">
        <f t="shared" si="45"/>
        <v>1,16</v>
      </c>
    </row>
    <row r="1317" spans="58:63" ht="7.5" customHeight="1">
      <c r="BF1317" s="559">
        <v>1311</v>
      </c>
      <c r="BG1317" s="559">
        <v>40</v>
      </c>
      <c r="BH1317" s="559">
        <v>15</v>
      </c>
      <c r="BI1317" s="559">
        <v>26</v>
      </c>
      <c r="BJ1317" s="559">
        <v>4.9125861413920404</v>
      </c>
      <c r="BK1317" s="173" t="str">
        <f t="shared" si="45"/>
        <v>27,16</v>
      </c>
    </row>
  </sheetData>
  <conditionalFormatting sqref="D9:D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: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AB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{622EE571-6BB2-4058-BDDF-95A9F5C8F223}</x14:id>
        </ext>
      </extLst>
    </cfRule>
  </conditionalFormatting>
  <conditionalFormatting sqref="O50:AN6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0:AO4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O2 M4:M26">
    <cfRule type="dataBar" priority="2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{46592498-993A-4964-81F5-E6BE16ADFA42}</x14:id>
        </ext>
      </extLst>
    </cfRule>
  </conditionalFormatting>
  <conditionalFormatting sqref="AO50:AO6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:AR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:AT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0:AU4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{B9B29017-2C3E-401D-A435-100975161EF3}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2EE571-6BB2-4058-BDDF-95A9F5C8F2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O2:AB2</xm:sqref>
        </x14:conditionalFormatting>
        <x14:conditionalFormatting xmlns:xm="http://schemas.microsoft.com/office/excel/2006/main">
          <x14:cfRule type="dataBar" id="{46592498-993A-4964-81F5-E6BE16ADFA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AC2:AO2 M4:M26</xm:sqref>
        </x14:conditionalFormatting>
        <x14:conditionalFormatting xmlns:xm="http://schemas.microsoft.com/office/excel/2006/main">
          <x14:cfRule type="dataBar" id="{B9B29017-2C3E-401D-A435-100975161E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AU10:AU45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41CD-5FFE-4929-9956-3A83854DDD69}">
  <dimension ref="A4:FB162"/>
  <sheetViews>
    <sheetView zoomScale="90" zoomScaleNormal="90" workbookViewId="0">
      <selection activeCell="BT95" sqref="BT95"/>
    </sheetView>
  </sheetViews>
  <sheetFormatPr defaultRowHeight="3.75" customHeight="1"/>
  <cols>
    <col min="1" max="1" width="9.140625" style="569"/>
    <col min="2" max="106" width="1" style="569" customWidth="1"/>
    <col min="107" max="107" width="9.140625" style="569"/>
    <col min="108" max="158" width="1" style="569" customWidth="1"/>
    <col min="159" max="16384" width="9.140625" style="569"/>
  </cols>
  <sheetData>
    <row r="4" spans="2:158" ht="3.75" customHeight="1">
      <c r="B4" s="570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0"/>
      <c r="Y4" s="570"/>
      <c r="Z4" s="570"/>
      <c r="AA4" s="570"/>
      <c r="AB4" s="570"/>
      <c r="AC4" s="570"/>
      <c r="AD4" s="570"/>
      <c r="AE4" s="570"/>
      <c r="AF4" s="570"/>
      <c r="AG4" s="570"/>
      <c r="AH4" s="570"/>
      <c r="AI4" s="570"/>
      <c r="AJ4" s="570"/>
      <c r="AK4" s="570"/>
      <c r="AL4" s="570"/>
      <c r="AM4" s="570"/>
      <c r="AN4" s="570"/>
      <c r="AO4" s="570"/>
      <c r="AP4" s="570"/>
      <c r="AQ4" s="570"/>
      <c r="AR4" s="570"/>
      <c r="AS4" s="570"/>
      <c r="AT4" s="570"/>
      <c r="AU4" s="570"/>
      <c r="AV4" s="570"/>
      <c r="AW4" s="570"/>
      <c r="AX4" s="570"/>
      <c r="AY4" s="570"/>
      <c r="AZ4" s="570"/>
      <c r="BA4" s="570"/>
      <c r="BC4" s="570"/>
      <c r="BD4" s="570"/>
      <c r="BE4" s="570"/>
      <c r="BF4" s="570"/>
      <c r="BG4" s="570"/>
      <c r="BH4" s="570"/>
      <c r="BI4" s="570"/>
      <c r="BJ4" s="570"/>
      <c r="BK4" s="570"/>
      <c r="BL4" s="570"/>
      <c r="BM4" s="570"/>
      <c r="BN4" s="570"/>
      <c r="BO4" s="570"/>
      <c r="BP4" s="570"/>
      <c r="BQ4" s="570"/>
      <c r="BR4" s="570"/>
      <c r="BS4" s="570"/>
      <c r="BT4" s="570"/>
      <c r="BU4" s="570"/>
      <c r="BV4" s="570"/>
      <c r="BW4" s="570"/>
      <c r="BX4" s="570"/>
      <c r="BY4" s="570"/>
      <c r="BZ4" s="570"/>
      <c r="CA4" s="570"/>
      <c r="CB4" s="570"/>
      <c r="CC4" s="570"/>
      <c r="CD4" s="570"/>
      <c r="CE4" s="570"/>
      <c r="CF4" s="570"/>
      <c r="CG4" s="570"/>
      <c r="CH4" s="570"/>
      <c r="CI4" s="570"/>
      <c r="CJ4" s="570"/>
      <c r="CK4" s="570"/>
      <c r="CL4" s="570"/>
      <c r="CM4" s="570"/>
      <c r="CN4" s="570"/>
      <c r="CO4" s="570"/>
      <c r="CP4" s="570"/>
      <c r="CQ4" s="570"/>
      <c r="CR4" s="570"/>
      <c r="CS4" s="570"/>
      <c r="CT4" s="570"/>
      <c r="CU4" s="570"/>
      <c r="CV4" s="570"/>
      <c r="CW4" s="570"/>
      <c r="CX4" s="570"/>
      <c r="CY4" s="570"/>
      <c r="CZ4" s="570"/>
      <c r="DA4" s="570"/>
      <c r="DB4" s="570"/>
    </row>
    <row r="5" spans="2:158" ht="3.75" customHeight="1">
      <c r="B5" s="570"/>
      <c r="C5" s="570">
        <v>0</v>
      </c>
      <c r="D5" s="570">
        <v>0</v>
      </c>
      <c r="E5" s="570">
        <v>0</v>
      </c>
      <c r="F5" s="570">
        <v>0</v>
      </c>
      <c r="G5" s="570">
        <v>0</v>
      </c>
      <c r="H5" s="570">
        <v>0</v>
      </c>
      <c r="I5" s="570">
        <v>0</v>
      </c>
      <c r="J5" s="570">
        <v>0</v>
      </c>
      <c r="K5" s="570">
        <v>0</v>
      </c>
      <c r="L5" s="570">
        <v>0</v>
      </c>
      <c r="M5" s="570">
        <v>0</v>
      </c>
      <c r="N5" s="570">
        <v>0</v>
      </c>
      <c r="O5" s="570">
        <v>0</v>
      </c>
      <c r="P5" s="570">
        <v>0</v>
      </c>
      <c r="Q5" s="570">
        <v>0</v>
      </c>
      <c r="R5" s="570">
        <v>0</v>
      </c>
      <c r="S5" s="570">
        <v>0</v>
      </c>
      <c r="T5" s="570">
        <v>0</v>
      </c>
      <c r="U5" s="570">
        <v>0</v>
      </c>
      <c r="V5" s="570">
        <v>0</v>
      </c>
      <c r="W5" s="570">
        <v>1.9244500000000001E-3</v>
      </c>
      <c r="X5" s="570">
        <v>7.1452779999999994E-2</v>
      </c>
      <c r="Y5" s="570">
        <v>0.12586849999999999</v>
      </c>
      <c r="Z5" s="570">
        <v>0.16492100000000001</v>
      </c>
      <c r="AA5" s="570">
        <v>0.18842700000000001</v>
      </c>
      <c r="AB5" s="570">
        <v>0.1962749</v>
      </c>
      <c r="AC5" s="570">
        <v>0.18842700000000001</v>
      </c>
      <c r="AD5" s="570">
        <v>0.16492100000000001</v>
      </c>
      <c r="AE5" s="570">
        <v>0.12586849999999999</v>
      </c>
      <c r="AF5" s="570">
        <v>7.1452779999999994E-2</v>
      </c>
      <c r="AG5" s="570">
        <v>1.9244500000000001E-3</v>
      </c>
      <c r="AH5" s="570">
        <v>0</v>
      </c>
      <c r="AI5" s="570">
        <v>0</v>
      </c>
      <c r="AJ5" s="570">
        <v>0</v>
      </c>
      <c r="AK5" s="570">
        <v>0</v>
      </c>
      <c r="AL5" s="570">
        <v>0</v>
      </c>
      <c r="AM5" s="570">
        <v>0</v>
      </c>
      <c r="AN5" s="570">
        <v>0</v>
      </c>
      <c r="AO5" s="570">
        <v>0</v>
      </c>
      <c r="AP5" s="570">
        <v>0</v>
      </c>
      <c r="AQ5" s="570">
        <v>0</v>
      </c>
      <c r="AR5" s="570">
        <v>0</v>
      </c>
      <c r="AS5" s="570">
        <v>0</v>
      </c>
      <c r="AT5" s="570">
        <v>0</v>
      </c>
      <c r="AU5" s="570">
        <v>0</v>
      </c>
      <c r="AV5" s="570">
        <v>0</v>
      </c>
      <c r="AW5" s="570">
        <v>0</v>
      </c>
      <c r="AX5" s="570">
        <v>0</v>
      </c>
      <c r="AY5" s="570">
        <v>0</v>
      </c>
      <c r="AZ5" s="570">
        <v>0</v>
      </c>
      <c r="BA5" s="570">
        <v>0</v>
      </c>
      <c r="BC5" s="570"/>
      <c r="BD5" s="570">
        <v>7.5</v>
      </c>
      <c r="BE5" s="570">
        <v>7.4581772347945101</v>
      </c>
      <c r="BF5" s="570">
        <v>7.4159453559878301</v>
      </c>
      <c r="BG5" s="570">
        <v>7.3731208234600398</v>
      </c>
      <c r="BH5" s="570">
        <v>7.3295138157899302</v>
      </c>
      <c r="BI5" s="570">
        <v>7.2849270620636402</v>
      </c>
      <c r="BJ5" s="570">
        <v>7.2391547654058002</v>
      </c>
      <c r="BK5" s="570">
        <v>7.1919816864555601</v>
      </c>
      <c r="BL5" s="570">
        <v>7.1431824721714996</v>
      </c>
      <c r="BM5" s="570">
        <v>7.0925213470339097</v>
      </c>
      <c r="BN5" s="570">
        <v>7.03975231880022</v>
      </c>
      <c r="BO5" s="570">
        <v>6.9846199817387999</v>
      </c>
      <c r="BP5" s="570">
        <v>6.9268606137748199</v>
      </c>
      <c r="BQ5" s="570">
        <v>6.86620271444158</v>
      </c>
      <c r="BR5" s="570">
        <v>6.8023697062762096</v>
      </c>
      <c r="BS5" s="570">
        <v>6.73508075692917</v>
      </c>
      <c r="BT5" s="570">
        <v>6.6640495922500298</v>
      </c>
      <c r="BU5" s="570">
        <v>6.5890241918447803</v>
      </c>
      <c r="BV5" s="570">
        <v>6.5096785565622497</v>
      </c>
      <c r="BW5" s="570">
        <v>6.4258025444175102</v>
      </c>
      <c r="BX5" s="570">
        <v>6.3373562320188004</v>
      </c>
      <c r="BY5" s="570">
        <v>6.2442954230252203</v>
      </c>
      <c r="BZ5" s="570">
        <v>6.1459950797235399</v>
      </c>
      <c r="CA5" s="570">
        <v>6.0426354610504198</v>
      </c>
      <c r="CB5" s="570">
        <v>5.9343873799085998</v>
      </c>
      <c r="CC5" s="570">
        <v>5.8214651398477404</v>
      </c>
      <c r="CD5" s="570">
        <v>5.7041506603094998</v>
      </c>
      <c r="CE5" s="570">
        <v>5.5828084541710901</v>
      </c>
      <c r="CF5" s="570">
        <v>5.4578993308906902</v>
      </c>
      <c r="CG5" s="570">
        <v>5.3300004330525397</v>
      </c>
      <c r="CH5" s="570">
        <v>5.1998491412549201</v>
      </c>
      <c r="CI5" s="570">
        <v>5.0682658169321204</v>
      </c>
      <c r="CJ5" s="570">
        <v>4.9348747794865604</v>
      </c>
      <c r="CK5" s="570">
        <v>4.8005066243129599</v>
      </c>
      <c r="CL5" s="570">
        <v>4.6659155091179203</v>
      </c>
      <c r="CM5" s="570">
        <v>4.5315102876825302</v>
      </c>
      <c r="CN5" s="570">
        <v>4.3974426434963796</v>
      </c>
      <c r="CO5" s="570">
        <v>4.2640451561543697</v>
      </c>
      <c r="CP5" s="570">
        <v>4.1313960687184803</v>
      </c>
      <c r="CQ5" s="570">
        <v>3.9995506269147398</v>
      </c>
      <c r="CR5" s="570">
        <v>3.8684416215377202</v>
      </c>
      <c r="CS5" s="570">
        <v>3.73790351988404</v>
      </c>
      <c r="CT5" s="570">
        <v>3.6076601885317898</v>
      </c>
      <c r="CU5" s="570">
        <v>3.4773185663461601</v>
      </c>
      <c r="CV5" s="570">
        <v>3.3463640560081198</v>
      </c>
      <c r="CW5" s="570">
        <v>3.2141526619319198</v>
      </c>
      <c r="CX5" s="570">
        <v>3.0798969956106301</v>
      </c>
      <c r="CY5" s="570">
        <v>2.9426436757340202</v>
      </c>
      <c r="CZ5" s="570">
        <v>2.8012383888794301</v>
      </c>
      <c r="DA5" s="570">
        <v>2.6542724134581301</v>
      </c>
      <c r="DB5" s="570">
        <v>2.5</v>
      </c>
      <c r="DD5" s="570"/>
      <c r="DE5" s="570"/>
      <c r="DF5" s="570"/>
      <c r="DG5" s="570"/>
      <c r="DH5" s="570"/>
      <c r="DI5" s="570"/>
      <c r="DJ5" s="570"/>
      <c r="DK5" s="570"/>
      <c r="DL5" s="570"/>
      <c r="DM5" s="570"/>
      <c r="DN5" s="570"/>
      <c r="DO5" s="570"/>
      <c r="DP5" s="570"/>
      <c r="DQ5" s="570"/>
      <c r="DR5" s="570"/>
      <c r="DS5" s="570"/>
      <c r="DT5" s="570"/>
      <c r="DU5" s="570"/>
      <c r="DV5" s="570"/>
      <c r="DW5" s="570"/>
      <c r="DX5" s="570"/>
      <c r="DY5" s="570"/>
      <c r="DZ5" s="570"/>
      <c r="EA5" s="570"/>
      <c r="EB5" s="570"/>
      <c r="EC5" s="570"/>
      <c r="ED5" s="570"/>
      <c r="EE5" s="570"/>
      <c r="EF5" s="570"/>
      <c r="EG5" s="570"/>
      <c r="EH5" s="570"/>
      <c r="EI5" s="570"/>
      <c r="EJ5" s="570"/>
      <c r="EK5" s="570"/>
      <c r="EL5" s="570"/>
      <c r="EM5" s="570"/>
      <c r="EN5" s="570"/>
      <c r="EO5" s="570"/>
      <c r="EP5" s="570"/>
      <c r="EQ5" s="570"/>
      <c r="ER5" s="570"/>
      <c r="ES5" s="570"/>
      <c r="ET5" s="570"/>
      <c r="EU5" s="570"/>
      <c r="EV5" s="570"/>
      <c r="EW5" s="570"/>
      <c r="EX5" s="570"/>
      <c r="EY5" s="570"/>
      <c r="EZ5" s="570"/>
      <c r="FA5" s="570"/>
      <c r="FB5" s="570"/>
    </row>
    <row r="6" spans="2:158" ht="3.75" customHeight="1">
      <c r="B6" s="570"/>
      <c r="C6" s="570">
        <v>0</v>
      </c>
      <c r="D6" s="570">
        <v>0</v>
      </c>
      <c r="E6" s="570">
        <v>0</v>
      </c>
      <c r="F6" s="570">
        <v>0</v>
      </c>
      <c r="G6" s="570">
        <v>0</v>
      </c>
      <c r="H6" s="570">
        <v>0</v>
      </c>
      <c r="I6" s="570">
        <v>0</v>
      </c>
      <c r="J6" s="570">
        <v>0</v>
      </c>
      <c r="K6" s="570">
        <v>0</v>
      </c>
      <c r="L6" s="570">
        <v>0</v>
      </c>
      <c r="M6" s="570">
        <v>0</v>
      </c>
      <c r="N6" s="570">
        <v>0</v>
      </c>
      <c r="O6" s="570">
        <v>0</v>
      </c>
      <c r="P6" s="570">
        <v>0</v>
      </c>
      <c r="Q6" s="570">
        <v>0</v>
      </c>
      <c r="R6" s="570">
        <v>0</v>
      </c>
      <c r="S6" s="570">
        <v>0</v>
      </c>
      <c r="T6" s="570">
        <v>7.9208200000000006E-2</v>
      </c>
      <c r="U6" s="570">
        <v>0.1962749</v>
      </c>
      <c r="V6" s="570">
        <v>0.29887419999999998</v>
      </c>
      <c r="W6" s="570">
        <v>0.38654329999999998</v>
      </c>
      <c r="X6" s="570">
        <v>0.45887099999999997</v>
      </c>
      <c r="Y6" s="570">
        <v>0.51550689999999999</v>
      </c>
      <c r="Z6" s="570">
        <v>0.55616880000000002</v>
      </c>
      <c r="AA6" s="570">
        <v>0.58065020000000001</v>
      </c>
      <c r="AB6" s="570">
        <v>0.58882469999999998</v>
      </c>
      <c r="AC6" s="570">
        <v>0.58065020000000001</v>
      </c>
      <c r="AD6" s="570">
        <v>0.55616880000000002</v>
      </c>
      <c r="AE6" s="570">
        <v>0.51550689999999999</v>
      </c>
      <c r="AF6" s="570">
        <v>0.45887099999999997</v>
      </c>
      <c r="AG6" s="570">
        <v>0.38654329999999998</v>
      </c>
      <c r="AH6" s="570">
        <v>0.29887419999999998</v>
      </c>
      <c r="AI6" s="570">
        <v>0.1962749</v>
      </c>
      <c r="AJ6" s="570">
        <v>7.9208200000000006E-2</v>
      </c>
      <c r="AK6" s="570">
        <v>0</v>
      </c>
      <c r="AL6" s="570">
        <v>0</v>
      </c>
      <c r="AM6" s="570">
        <v>0</v>
      </c>
      <c r="AN6" s="570">
        <v>0</v>
      </c>
      <c r="AO6" s="570">
        <v>0</v>
      </c>
      <c r="AP6" s="570">
        <v>0</v>
      </c>
      <c r="AQ6" s="570">
        <v>0</v>
      </c>
      <c r="AR6" s="570">
        <v>0</v>
      </c>
      <c r="AS6" s="570">
        <v>0</v>
      </c>
      <c r="AT6" s="570">
        <v>0</v>
      </c>
      <c r="AU6" s="570">
        <v>0</v>
      </c>
      <c r="AV6" s="570">
        <v>0</v>
      </c>
      <c r="AW6" s="570">
        <v>0</v>
      </c>
      <c r="AX6" s="570">
        <v>0</v>
      </c>
      <c r="AY6" s="570">
        <v>0</v>
      </c>
      <c r="AZ6" s="570">
        <v>0</v>
      </c>
      <c r="BA6" s="570">
        <v>0</v>
      </c>
      <c r="BC6" s="570"/>
      <c r="BD6" s="570">
        <v>7.5</v>
      </c>
      <c r="BE6" s="570">
        <v>7.4583518169485501</v>
      </c>
      <c r="BF6" s="570">
        <v>7.4162974930239196</v>
      </c>
      <c r="BG6" s="570">
        <v>7.37365452626074</v>
      </c>
      <c r="BH6" s="570">
        <v>7.3302340503500103</v>
      </c>
      <c r="BI6" s="570">
        <v>7.2858396009244499</v>
      </c>
      <c r="BJ6" s="570">
        <v>7.2402659639572997</v>
      </c>
      <c r="BK6" s="570">
        <v>7.1932981663343796</v>
      </c>
      <c r="BL6" s="570">
        <v>7.1447106798181803</v>
      </c>
      <c r="BM6" s="570">
        <v>7.0942669528401998</v>
      </c>
      <c r="BN6" s="570">
        <v>7.0417195277269302</v>
      </c>
      <c r="BO6" s="570">
        <v>6.9868111433700504</v>
      </c>
      <c r="BP6" s="570">
        <v>6.9292766772321404</v>
      </c>
      <c r="BQ6" s="570">
        <v>6.8688409402470496</v>
      </c>
      <c r="BR6" s="570">
        <v>6.8052254425529499</v>
      </c>
      <c r="BS6" s="570">
        <v>6.7381493014834302</v>
      </c>
      <c r="BT6" s="570">
        <v>6.6672851444501404</v>
      </c>
      <c r="BU6" s="570">
        <v>6.5925248865206898</v>
      </c>
      <c r="BV6" s="570">
        <v>6.5133360329703303</v>
      </c>
      <c r="BW6" s="570">
        <v>6.4294200708144498</v>
      </c>
      <c r="BX6" s="570">
        <v>6.3407631282224104</v>
      </c>
      <c r="BY6" s="570">
        <v>6.2472729633783199</v>
      </c>
      <c r="BZ6" s="570">
        <v>6.1487461132628196</v>
      </c>
      <c r="CA6" s="570">
        <v>6.0452022219092596</v>
      </c>
      <c r="CB6" s="570">
        <v>5.9367571730067503</v>
      </c>
      <c r="CC6" s="570">
        <v>5.8236022508472498</v>
      </c>
      <c r="CD6" s="570">
        <v>5.7060062421187396</v>
      </c>
      <c r="CE6" s="570">
        <v>5.5843215031540296</v>
      </c>
      <c r="CF6" s="570">
        <v>5.4589892910969002</v>
      </c>
      <c r="CG6" s="570">
        <v>5.3305409539850901</v>
      </c>
      <c r="CH6" s="570">
        <v>5.1995828620099998</v>
      </c>
      <c r="CI6" s="570">
        <v>5.0666926377910801</v>
      </c>
      <c r="CJ6" s="570">
        <v>4.9322358914771396</v>
      </c>
      <c r="CK6" s="570">
        <v>4.7969629319090004</v>
      </c>
      <c r="CL6" s="570">
        <v>4.66184724398562</v>
      </c>
      <c r="CM6" s="570">
        <v>4.52718622199792</v>
      </c>
      <c r="CN6" s="570">
        <v>4.3926850690914003</v>
      </c>
      <c r="CO6" s="570">
        <v>4.2591235026557097</v>
      </c>
      <c r="CP6" s="570">
        <v>4.1263333703799798</v>
      </c>
      <c r="CQ6" s="570">
        <v>3.9944678835032499</v>
      </c>
      <c r="CR6" s="570">
        <v>3.8634271644430802</v>
      </c>
      <c r="CS6" s="570">
        <v>3.7330499767698702</v>
      </c>
      <c r="CT6" s="570">
        <v>3.60305643337772</v>
      </c>
      <c r="CU6" s="570">
        <v>3.4730457935510302</v>
      </c>
      <c r="CV6" s="570">
        <v>3.3424962290073101</v>
      </c>
      <c r="CW6" s="570">
        <v>3.2107585115131401</v>
      </c>
      <c r="CX6" s="570">
        <v>3.0770422920585099</v>
      </c>
      <c r="CY6" s="570">
        <v>2.9403937280063199</v>
      </c>
      <c r="CZ6" s="570">
        <v>2.7996609686585701</v>
      </c>
      <c r="DA6" s="570">
        <v>2.6534413673664798</v>
      </c>
      <c r="DB6" s="570">
        <v>2.5</v>
      </c>
      <c r="DD6" s="570"/>
      <c r="DE6" s="570"/>
      <c r="DF6" s="570"/>
      <c r="DG6" s="570"/>
      <c r="DH6" s="570"/>
      <c r="DI6" s="570"/>
      <c r="DJ6" s="570"/>
      <c r="DK6" s="570"/>
      <c r="DL6" s="570"/>
      <c r="DM6" s="570"/>
      <c r="DN6" s="570"/>
      <c r="DO6" s="570"/>
      <c r="DP6" s="570"/>
      <c r="DQ6" s="570"/>
      <c r="DR6" s="570"/>
      <c r="DS6" s="570"/>
      <c r="DT6" s="570"/>
      <c r="DU6" s="570"/>
      <c r="DV6" s="570"/>
      <c r="DW6" s="570"/>
      <c r="DX6" s="570"/>
      <c r="DY6" s="570"/>
      <c r="DZ6" s="570"/>
      <c r="EA6" s="570"/>
      <c r="EB6" s="570"/>
      <c r="EC6" s="570"/>
      <c r="ED6" s="570"/>
      <c r="EE6" s="570"/>
      <c r="EF6" s="570"/>
      <c r="EG6" s="570"/>
      <c r="EH6" s="570"/>
      <c r="EI6" s="570"/>
      <c r="EJ6" s="570"/>
      <c r="EK6" s="570"/>
      <c r="EL6" s="570"/>
      <c r="EM6" s="570"/>
      <c r="EN6" s="570"/>
      <c r="EO6" s="570"/>
      <c r="EP6" s="570"/>
      <c r="EQ6" s="570"/>
      <c r="ER6" s="570"/>
      <c r="ES6" s="570"/>
      <c r="ET6" s="570"/>
      <c r="EU6" s="570"/>
      <c r="EV6" s="570"/>
      <c r="EW6" s="570"/>
      <c r="EX6" s="570"/>
      <c r="EY6" s="570"/>
      <c r="EZ6" s="570"/>
      <c r="FA6" s="570"/>
      <c r="FB6" s="570"/>
    </row>
    <row r="7" spans="2:158" ht="3.75" customHeight="1">
      <c r="B7" s="570"/>
      <c r="C7" s="570">
        <v>0</v>
      </c>
      <c r="D7" s="570">
        <v>0</v>
      </c>
      <c r="E7" s="570">
        <v>0</v>
      </c>
      <c r="F7" s="570">
        <v>0</v>
      </c>
      <c r="G7" s="570">
        <v>0</v>
      </c>
      <c r="H7" s="570">
        <v>0</v>
      </c>
      <c r="I7" s="570">
        <v>0</v>
      </c>
      <c r="J7" s="570">
        <v>0</v>
      </c>
      <c r="K7" s="570">
        <v>0</v>
      </c>
      <c r="L7" s="570">
        <v>0</v>
      </c>
      <c r="M7" s="570">
        <v>0</v>
      </c>
      <c r="N7" s="570">
        <v>0</v>
      </c>
      <c r="O7" s="570">
        <v>0</v>
      </c>
      <c r="P7" s="570">
        <v>0</v>
      </c>
      <c r="Q7" s="570">
        <v>1.9244500000000001E-3</v>
      </c>
      <c r="R7" s="570">
        <v>0.16492100000000001</v>
      </c>
      <c r="S7" s="570">
        <v>0.31475510000000001</v>
      </c>
      <c r="T7" s="570">
        <v>0.45080759999999998</v>
      </c>
      <c r="U7" s="570">
        <v>0.57248259999999995</v>
      </c>
      <c r="V7" s="570">
        <v>0.67921770000000004</v>
      </c>
      <c r="W7" s="570">
        <v>0.77049489999999998</v>
      </c>
      <c r="X7" s="570">
        <v>0.84585259999999995</v>
      </c>
      <c r="Y7" s="570">
        <v>0.90489520000000001</v>
      </c>
      <c r="Z7" s="570">
        <v>0.94730400000000003</v>
      </c>
      <c r="AA7" s="570">
        <v>0.97284479999999995</v>
      </c>
      <c r="AB7" s="570">
        <v>0.98137450000000004</v>
      </c>
      <c r="AC7" s="570">
        <v>0.97284479999999995</v>
      </c>
      <c r="AD7" s="570">
        <v>0.94730400000000003</v>
      </c>
      <c r="AE7" s="570">
        <v>0.90489520000000001</v>
      </c>
      <c r="AF7" s="570">
        <v>0.84585259999999995</v>
      </c>
      <c r="AG7" s="570">
        <v>0.77049489999999998</v>
      </c>
      <c r="AH7" s="570">
        <v>0.67921770000000004</v>
      </c>
      <c r="AI7" s="570">
        <v>0.57248259999999995</v>
      </c>
      <c r="AJ7" s="570">
        <v>0.45080759999999998</v>
      </c>
      <c r="AK7" s="570">
        <v>0.31475510000000001</v>
      </c>
      <c r="AL7" s="570">
        <v>0.16492100000000001</v>
      </c>
      <c r="AM7" s="570">
        <v>1.9244500000000001E-3</v>
      </c>
      <c r="AN7" s="570">
        <v>0</v>
      </c>
      <c r="AO7" s="570">
        <v>0</v>
      </c>
      <c r="AP7" s="570">
        <v>0</v>
      </c>
      <c r="AQ7" s="570">
        <v>0</v>
      </c>
      <c r="AR7" s="570">
        <v>0</v>
      </c>
      <c r="AS7" s="570">
        <v>0</v>
      </c>
      <c r="AT7" s="570">
        <v>0</v>
      </c>
      <c r="AU7" s="570">
        <v>0</v>
      </c>
      <c r="AV7" s="570">
        <v>0</v>
      </c>
      <c r="AW7" s="570">
        <v>0</v>
      </c>
      <c r="AX7" s="570">
        <v>0</v>
      </c>
      <c r="AY7" s="570">
        <v>0</v>
      </c>
      <c r="AZ7" s="570">
        <v>0</v>
      </c>
      <c r="BA7" s="570">
        <v>0</v>
      </c>
      <c r="BC7" s="570"/>
      <c r="BD7" s="570">
        <v>7.5</v>
      </c>
      <c r="BE7" s="570">
        <v>7.4586999557132199</v>
      </c>
      <c r="BF7" s="570">
        <v>7.4169997357734401</v>
      </c>
      <c r="BG7" s="570">
        <v>7.3747189733607703</v>
      </c>
      <c r="BH7" s="570">
        <v>7.3316707761799096</v>
      </c>
      <c r="BI7" s="570">
        <v>7.2876603653227203</v>
      </c>
      <c r="BJ7" s="570">
        <v>7.2424837814230498</v>
      </c>
      <c r="BK7" s="570">
        <v>7.1959267033354699</v>
      </c>
      <c r="BL7" s="570">
        <v>7.1477634046118599</v>
      </c>
      <c r="BM7" s="570">
        <v>7.0977558606224402</v>
      </c>
      <c r="BN7" s="570">
        <v>7.0456533729009401</v>
      </c>
      <c r="BO7" s="570">
        <v>6.9911941190588802</v>
      </c>
      <c r="BP7" s="570">
        <v>6.9341129209104198</v>
      </c>
      <c r="BQ7" s="570">
        <v>6.8741231178188498</v>
      </c>
      <c r="BR7" s="570">
        <v>6.8109437329854599</v>
      </c>
      <c r="BS7" s="570">
        <v>6.7444664194083401</v>
      </c>
      <c r="BT7" s="570">
        <v>6.67380709455046</v>
      </c>
      <c r="BU7" s="570">
        <v>6.5989417344250301</v>
      </c>
      <c r="BV7" s="570">
        <v>6.5196156968537098</v>
      </c>
      <c r="BW7" s="570">
        <v>6.4356010858436399</v>
      </c>
      <c r="BX7" s="570">
        <v>6.3467657441057304</v>
      </c>
      <c r="BY7" s="570">
        <v>6.25299438974944</v>
      </c>
      <c r="BZ7" s="570">
        <v>6.1541829233231597</v>
      </c>
      <c r="CA7" s="570">
        <v>6.05032614178426</v>
      </c>
      <c r="CB7" s="570">
        <v>5.9415091476462196</v>
      </c>
      <c r="CC7" s="570">
        <v>5.8279004322413899</v>
      </c>
      <c r="CD7" s="570">
        <v>5.7097514558635298</v>
      </c>
      <c r="CE7" s="570">
        <v>5.58739820967598</v>
      </c>
      <c r="CF7" s="570">
        <v>5.4612608753446796</v>
      </c>
      <c r="CG7" s="570">
        <v>5.3318372873401598</v>
      </c>
      <c r="CH7" s="570">
        <v>5.1996828215414901</v>
      </c>
      <c r="CI7" s="570">
        <v>5.0653663654761001</v>
      </c>
      <c r="CJ7" s="570">
        <v>4.92942522046837</v>
      </c>
      <c r="CK7" s="570">
        <v>4.7925449929808899</v>
      </c>
      <c r="CL7" s="570">
        <v>4.6554428462141404</v>
      </c>
      <c r="CM7" s="570">
        <v>4.51866445656428</v>
      </c>
      <c r="CN7" s="570">
        <v>4.3828640280911397</v>
      </c>
      <c r="CO7" s="570">
        <v>4.2492363673095497</v>
      </c>
      <c r="CP7" s="570">
        <v>4.1160664636493101</v>
      </c>
      <c r="CQ7" s="570">
        <v>3.9842007439428899</v>
      </c>
      <c r="CR7" s="570">
        <v>3.85329798025007</v>
      </c>
      <c r="CS7" s="570">
        <v>3.7232530259091501</v>
      </c>
      <c r="CT7" s="570">
        <v>3.5937738796997798</v>
      </c>
      <c r="CU7" s="570">
        <v>3.4644398289159199</v>
      </c>
      <c r="CV7" s="570">
        <v>3.3347131198383799</v>
      </c>
      <c r="CW7" s="570">
        <v>3.20393404330876</v>
      </c>
      <c r="CX7" s="570">
        <v>3.0713064773208001</v>
      </c>
      <c r="CY7" s="570">
        <v>2.9358757746719801</v>
      </c>
      <c r="CZ7" s="570">
        <v>2.79649514575588</v>
      </c>
      <c r="DA7" s="570">
        <v>2.65177426349435</v>
      </c>
      <c r="DB7" s="570">
        <v>2.5</v>
      </c>
      <c r="DD7" s="570"/>
      <c r="DE7" s="570"/>
      <c r="DF7" s="570"/>
      <c r="DG7" s="570"/>
      <c r="DH7" s="570"/>
      <c r="DI7" s="570"/>
      <c r="DJ7" s="570"/>
      <c r="DK7" s="570"/>
      <c r="DL7" s="570"/>
      <c r="DM7" s="570"/>
      <c r="DN7" s="570"/>
      <c r="DO7" s="570"/>
      <c r="DP7" s="570"/>
      <c r="DQ7" s="570"/>
      <c r="DR7" s="570"/>
      <c r="DS7" s="570"/>
      <c r="DT7" s="570"/>
      <c r="DU7" s="570"/>
      <c r="DV7" s="570"/>
      <c r="DW7" s="570"/>
      <c r="DX7" s="570"/>
      <c r="DY7" s="570"/>
      <c r="DZ7" s="570"/>
      <c r="EA7" s="570"/>
      <c r="EB7" s="570"/>
      <c r="EC7" s="570"/>
      <c r="ED7" s="570"/>
      <c r="EE7" s="570"/>
      <c r="EF7" s="570"/>
      <c r="EG7" s="570"/>
      <c r="EH7" s="570"/>
      <c r="EI7" s="570"/>
      <c r="EJ7" s="570"/>
      <c r="EK7" s="570"/>
      <c r="EL7" s="570"/>
      <c r="EM7" s="570"/>
      <c r="EN7" s="570"/>
      <c r="EO7" s="570"/>
      <c r="EP7" s="570"/>
      <c r="EQ7" s="570"/>
      <c r="ER7" s="570"/>
      <c r="ES7" s="570"/>
      <c r="ET7" s="570"/>
      <c r="EU7" s="570"/>
      <c r="EV7" s="570"/>
      <c r="EW7" s="570"/>
      <c r="EX7" s="570"/>
      <c r="EY7" s="570"/>
      <c r="EZ7" s="570"/>
      <c r="FA7" s="570"/>
      <c r="FB7" s="570"/>
    </row>
    <row r="8" spans="2:158" ht="3.75" customHeight="1">
      <c r="B8" s="570"/>
      <c r="C8" s="570">
        <v>0</v>
      </c>
      <c r="D8" s="570">
        <v>0</v>
      </c>
      <c r="E8" s="570">
        <v>0</v>
      </c>
      <c r="F8" s="570">
        <v>0</v>
      </c>
      <c r="G8" s="570">
        <v>0</v>
      </c>
      <c r="H8" s="570">
        <v>0</v>
      </c>
      <c r="I8" s="570">
        <v>0</v>
      </c>
      <c r="J8" s="570">
        <v>0</v>
      </c>
      <c r="K8" s="570">
        <v>0</v>
      </c>
      <c r="L8" s="570">
        <v>0</v>
      </c>
      <c r="M8" s="570">
        <v>0</v>
      </c>
      <c r="N8" s="570">
        <v>0</v>
      </c>
      <c r="O8" s="570">
        <v>0</v>
      </c>
      <c r="P8" s="570">
        <v>0.17275009999999999</v>
      </c>
      <c r="Q8" s="570">
        <v>0.35457149999999998</v>
      </c>
      <c r="R8" s="570">
        <v>0.52362540000000002</v>
      </c>
      <c r="S8" s="570">
        <v>0.67921770000000004</v>
      </c>
      <c r="T8" s="570">
        <v>0.82066470000000002</v>
      </c>
      <c r="U8" s="570">
        <v>0.94730400000000003</v>
      </c>
      <c r="V8" s="570">
        <v>1.0585070000000001</v>
      </c>
      <c r="W8" s="570">
        <v>1.1536930000000001</v>
      </c>
      <c r="X8" s="570">
        <v>1.23234</v>
      </c>
      <c r="Y8" s="570">
        <v>1.294</v>
      </c>
      <c r="Z8" s="570">
        <v>1.338311</v>
      </c>
      <c r="AA8" s="570">
        <v>1.3650070000000001</v>
      </c>
      <c r="AB8" s="570">
        <v>1.3739239999999999</v>
      </c>
      <c r="AC8" s="570">
        <v>1.3650070000000001</v>
      </c>
      <c r="AD8" s="570">
        <v>1.338311</v>
      </c>
      <c r="AE8" s="570">
        <v>1.294</v>
      </c>
      <c r="AF8" s="570">
        <v>1.23234</v>
      </c>
      <c r="AG8" s="570">
        <v>1.1536930000000001</v>
      </c>
      <c r="AH8" s="570">
        <v>1.0585070000000001</v>
      </c>
      <c r="AI8" s="570">
        <v>0.94730400000000003</v>
      </c>
      <c r="AJ8" s="570">
        <v>0.82066470000000002</v>
      </c>
      <c r="AK8" s="570">
        <v>0.67921770000000004</v>
      </c>
      <c r="AL8" s="570">
        <v>0.52362540000000002</v>
      </c>
      <c r="AM8" s="570">
        <v>0.35457149999999998</v>
      </c>
      <c r="AN8" s="570">
        <v>0.17275009999999999</v>
      </c>
      <c r="AO8" s="570">
        <v>0</v>
      </c>
      <c r="AP8" s="570">
        <v>0</v>
      </c>
      <c r="AQ8" s="570">
        <v>0</v>
      </c>
      <c r="AR8" s="570">
        <v>0</v>
      </c>
      <c r="AS8" s="570">
        <v>0</v>
      </c>
      <c r="AT8" s="570">
        <v>0</v>
      </c>
      <c r="AU8" s="570">
        <v>0</v>
      </c>
      <c r="AV8" s="570">
        <v>0</v>
      </c>
      <c r="AW8" s="570">
        <v>0</v>
      </c>
      <c r="AX8" s="570">
        <v>0</v>
      </c>
      <c r="AY8" s="570">
        <v>0</v>
      </c>
      <c r="AZ8" s="570">
        <v>0</v>
      </c>
      <c r="BA8" s="570">
        <v>0</v>
      </c>
      <c r="BC8" s="570"/>
      <c r="BD8" s="570">
        <v>7.5</v>
      </c>
      <c r="BE8" s="570">
        <v>7.4592195484364598</v>
      </c>
      <c r="BF8" s="570">
        <v>7.4180479234454602</v>
      </c>
      <c r="BG8" s="570">
        <v>7.3763081081826396</v>
      </c>
      <c r="BH8" s="570">
        <v>7.3338163281717899</v>
      </c>
      <c r="BI8" s="570">
        <v>7.2903805067463301</v>
      </c>
      <c r="BJ8" s="570">
        <v>7.2457987763972103</v>
      </c>
      <c r="BK8" s="570">
        <v>7.1998580919683297</v>
      </c>
      <c r="BL8" s="570">
        <v>7.1523329172919601</v>
      </c>
      <c r="BM8" s="570">
        <v>7.1029835309036704</v>
      </c>
      <c r="BN8" s="570">
        <v>7.0515537452291701</v>
      </c>
      <c r="BO8" s="570">
        <v>6.9977686347616297</v>
      </c>
      <c r="BP8" s="570">
        <v>6.9413802631158603</v>
      </c>
      <c r="BQ8" s="570">
        <v>6.8822357672498402</v>
      </c>
      <c r="BR8" s="570">
        <v>6.81951648513183</v>
      </c>
      <c r="BS8" s="570">
        <v>6.7530780666188797</v>
      </c>
      <c r="BT8" s="570">
        <v>6.6825692856234999</v>
      </c>
      <c r="BU8" s="570">
        <v>6.6077714402834902</v>
      </c>
      <c r="BV8" s="570">
        <v>6.5284502175383796</v>
      </c>
      <c r="BW8" s="570">
        <v>6.44439092676763</v>
      </c>
      <c r="BX8" s="570">
        <v>6.3554258252432101</v>
      </c>
      <c r="BY8" s="570">
        <v>6.2614241998900297</v>
      </c>
      <c r="BZ8" s="570">
        <v>6.1622980092987003</v>
      </c>
      <c r="CA8" s="570">
        <v>6.0580314557786297</v>
      </c>
      <c r="CB8" s="570">
        <v>5.9486898526251899</v>
      </c>
      <c r="CC8" s="570">
        <v>5.8344222958026899</v>
      </c>
      <c r="CD8" s="570">
        <v>5.7154634782334703</v>
      </c>
      <c r="CE8" s="570">
        <v>5.5921344367997099</v>
      </c>
      <c r="CF8" s="570">
        <v>5.4648404283121499</v>
      </c>
      <c r="CG8" s="570">
        <v>5.3340635050009801</v>
      </c>
      <c r="CH8" s="570">
        <v>5.20034751487339</v>
      </c>
      <c r="CI8" s="570">
        <v>5.0642766493603197</v>
      </c>
      <c r="CJ8" s="570">
        <v>4.9264385352752296</v>
      </c>
      <c r="CK8" s="570">
        <v>4.7875225360659002</v>
      </c>
      <c r="CL8" s="570">
        <v>4.6482325320293603</v>
      </c>
      <c r="CM8" s="570">
        <v>4.50922765359857</v>
      </c>
      <c r="CN8" s="570">
        <v>4.3711679276599602</v>
      </c>
      <c r="CO8" s="570">
        <v>4.2346709257190902</v>
      </c>
      <c r="CP8" s="570">
        <v>4.1001612139073798</v>
      </c>
      <c r="CQ8" s="570">
        <v>3.9685797960622602</v>
      </c>
      <c r="CR8" s="570">
        <v>3.83783736699655</v>
      </c>
      <c r="CS8" s="570">
        <v>3.7083222917272098</v>
      </c>
      <c r="CT8" s="570">
        <v>3.5796572673413598</v>
      </c>
      <c r="CU8" s="570">
        <v>3.45137684391953</v>
      </c>
      <c r="CV8" s="570">
        <v>3.3229175768963701</v>
      </c>
      <c r="CW8" s="570">
        <v>3.1936053304394498</v>
      </c>
      <c r="CX8" s="570">
        <v>3.0626358363812298</v>
      </c>
      <c r="CY8" s="570">
        <v>2.9290534076163199</v>
      </c>
      <c r="CZ8" s="570">
        <v>2.7917190656535</v>
      </c>
      <c r="DA8" s="570">
        <v>2.6492612969388798</v>
      </c>
      <c r="DB8" s="570">
        <v>2.5</v>
      </c>
      <c r="DD8" s="570"/>
      <c r="DE8" s="570"/>
      <c r="DF8" s="570"/>
      <c r="DG8" s="570"/>
      <c r="DH8" s="570"/>
      <c r="DI8" s="570"/>
      <c r="DJ8" s="570"/>
      <c r="DK8" s="570"/>
      <c r="DL8" s="570"/>
      <c r="DM8" s="570"/>
      <c r="DN8" s="570"/>
      <c r="DO8" s="570"/>
      <c r="DP8" s="570"/>
      <c r="DQ8" s="570"/>
      <c r="DR8" s="570"/>
      <c r="DS8" s="570"/>
      <c r="DT8" s="570"/>
      <c r="DU8" s="570"/>
      <c r="DV8" s="570"/>
      <c r="DW8" s="570"/>
      <c r="DX8" s="570"/>
      <c r="DY8" s="570"/>
      <c r="DZ8" s="570"/>
      <c r="EA8" s="570"/>
      <c r="EB8" s="570"/>
      <c r="EC8" s="570"/>
      <c r="ED8" s="570"/>
      <c r="EE8" s="570"/>
      <c r="EF8" s="570"/>
      <c r="EG8" s="570"/>
      <c r="EH8" s="570"/>
      <c r="EI8" s="570"/>
      <c r="EJ8" s="570"/>
      <c r="EK8" s="570"/>
      <c r="EL8" s="570"/>
      <c r="EM8" s="570"/>
      <c r="EN8" s="570"/>
      <c r="EO8" s="570"/>
      <c r="EP8" s="570"/>
      <c r="EQ8" s="570"/>
      <c r="ER8" s="570"/>
      <c r="ES8" s="570"/>
      <c r="ET8" s="570"/>
      <c r="EU8" s="570"/>
      <c r="EV8" s="570"/>
      <c r="EW8" s="570"/>
      <c r="EX8" s="570"/>
      <c r="EY8" s="570"/>
      <c r="EZ8" s="570"/>
      <c r="FA8" s="570"/>
      <c r="FB8" s="570"/>
    </row>
    <row r="9" spans="2:158" ht="3.75" customHeight="1">
      <c r="B9" s="570"/>
      <c r="C9" s="570">
        <v>0</v>
      </c>
      <c r="D9" s="570">
        <v>0</v>
      </c>
      <c r="E9" s="570">
        <v>0</v>
      </c>
      <c r="F9" s="570">
        <v>0</v>
      </c>
      <c r="G9" s="570">
        <v>0</v>
      </c>
      <c r="H9" s="570">
        <v>0</v>
      </c>
      <c r="I9" s="570">
        <v>0</v>
      </c>
      <c r="J9" s="570">
        <v>0</v>
      </c>
      <c r="K9" s="570">
        <v>0</v>
      </c>
      <c r="L9" s="570">
        <v>0</v>
      </c>
      <c r="M9" s="570">
        <v>0</v>
      </c>
      <c r="N9" s="570">
        <v>0.1025109</v>
      </c>
      <c r="O9" s="570">
        <v>0.31475510000000001</v>
      </c>
      <c r="P9" s="570">
        <v>0.51550689999999999</v>
      </c>
      <c r="Q9" s="570">
        <v>0.7040227</v>
      </c>
      <c r="R9" s="570">
        <v>0.8795444</v>
      </c>
      <c r="S9" s="570">
        <v>1.041309</v>
      </c>
      <c r="T9" s="570">
        <v>1.1885600000000001</v>
      </c>
      <c r="U9" s="570">
        <v>1.32056</v>
      </c>
      <c r="V9" s="570">
        <v>1.4366030000000001</v>
      </c>
      <c r="W9" s="570">
        <v>1.5360339999999999</v>
      </c>
      <c r="X9" s="570">
        <v>1.6182639999999999</v>
      </c>
      <c r="Y9" s="570">
        <v>1.6827810000000001</v>
      </c>
      <c r="Z9" s="570">
        <v>1.7291730000000001</v>
      </c>
      <c r="AA9" s="570">
        <v>1.7571330000000001</v>
      </c>
      <c r="AB9" s="570">
        <v>1.7664740000000001</v>
      </c>
      <c r="AC9" s="570">
        <v>1.7571330000000001</v>
      </c>
      <c r="AD9" s="570">
        <v>1.7291730000000001</v>
      </c>
      <c r="AE9" s="570">
        <v>1.6827810000000001</v>
      </c>
      <c r="AF9" s="570">
        <v>1.6182639999999999</v>
      </c>
      <c r="AG9" s="570">
        <v>1.5360339999999999</v>
      </c>
      <c r="AH9" s="570">
        <v>1.4366030000000001</v>
      </c>
      <c r="AI9" s="570">
        <v>1.32056</v>
      </c>
      <c r="AJ9" s="570">
        <v>1.1885600000000001</v>
      </c>
      <c r="AK9" s="570">
        <v>1.041309</v>
      </c>
      <c r="AL9" s="570">
        <v>0.8795444</v>
      </c>
      <c r="AM9" s="570">
        <v>0.7040227</v>
      </c>
      <c r="AN9" s="570">
        <v>0.51550689999999999</v>
      </c>
      <c r="AO9" s="570">
        <v>0.31475510000000001</v>
      </c>
      <c r="AP9" s="570">
        <v>0.1025109</v>
      </c>
      <c r="AQ9" s="570">
        <v>0</v>
      </c>
      <c r="AR9" s="570">
        <v>0</v>
      </c>
      <c r="AS9" s="570">
        <v>0</v>
      </c>
      <c r="AT9" s="570">
        <v>0</v>
      </c>
      <c r="AU9" s="570">
        <v>0</v>
      </c>
      <c r="AV9" s="570">
        <v>0</v>
      </c>
      <c r="AW9" s="570">
        <v>0</v>
      </c>
      <c r="AX9" s="570">
        <v>0</v>
      </c>
      <c r="AY9" s="570">
        <v>0</v>
      </c>
      <c r="AZ9" s="570">
        <v>0</v>
      </c>
      <c r="BA9" s="570">
        <v>0</v>
      </c>
      <c r="BC9" s="570"/>
      <c r="BD9" s="570">
        <v>7.5</v>
      </c>
      <c r="BE9" s="570">
        <v>7.4599072991623103</v>
      </c>
      <c r="BF9" s="570">
        <v>7.4194355308243196</v>
      </c>
      <c r="BG9" s="570">
        <v>7.3784124167696303</v>
      </c>
      <c r="BH9" s="570">
        <v>7.3366586242615197</v>
      </c>
      <c r="BI9" s="570">
        <v>7.2939859845076596</v>
      </c>
      <c r="BJ9" s="570">
        <v>7.25019575563429</v>
      </c>
      <c r="BK9" s="570">
        <v>7.2050770500367998</v>
      </c>
      <c r="BL9" s="570">
        <v>7.1584056939774898</v>
      </c>
      <c r="BM9" s="570">
        <v>7.1099419184755899</v>
      </c>
      <c r="BN9" s="570">
        <v>7.05942555630903</v>
      </c>
      <c r="BO9" s="570">
        <v>7.0066336820283199</v>
      </c>
      <c r="BP9" s="570">
        <v>6.9511092008956297</v>
      </c>
      <c r="BQ9" s="570">
        <v>6.8923222745255099</v>
      </c>
      <c r="BR9" s="570">
        <v>6.8299855477303302</v>
      </c>
      <c r="BS9" s="570">
        <v>6.7638457182877598</v>
      </c>
      <c r="BT9" s="570">
        <v>6.6936131201543301</v>
      </c>
      <c r="BU9" s="570">
        <v>6.6190273096535801</v>
      </c>
      <c r="BV9" s="570">
        <v>6.5398403180271298</v>
      </c>
      <c r="BW9" s="570">
        <v>6.4558264383611998</v>
      </c>
      <c r="BX9" s="570">
        <v>6.3667956581422898</v>
      </c>
      <c r="BY9" s="570">
        <v>6.2725994091376904</v>
      </c>
      <c r="BZ9" s="570">
        <v>6.1731401331548401</v>
      </c>
      <c r="CA9" s="570">
        <v>6.0683871083506098</v>
      </c>
      <c r="CB9" s="570">
        <v>5.9583871880902404</v>
      </c>
      <c r="CC9" s="570">
        <v>5.8432715195418901</v>
      </c>
      <c r="CD9" s="570">
        <v>5.72325961018411</v>
      </c>
      <c r="CE9" s="570">
        <v>5.5986609167676402</v>
      </c>
      <c r="CF9" s="570">
        <v>5.4698730524065899</v>
      </c>
      <c r="CG9" s="570">
        <v>5.3373755741574804</v>
      </c>
      <c r="CH9" s="570">
        <v>5.20171892887012</v>
      </c>
      <c r="CI9" s="570">
        <v>5.0635107471140799</v>
      </c>
      <c r="CJ9" s="570">
        <v>4.9233680101502797</v>
      </c>
      <c r="CK9" s="570">
        <v>4.7820093414286298</v>
      </c>
      <c r="CL9" s="570">
        <v>4.6401730025364296</v>
      </c>
      <c r="CM9" s="570">
        <v>4.4985833385699898</v>
      </c>
      <c r="CN9" s="570">
        <v>4.3579398482696101</v>
      </c>
      <c r="CO9" s="570">
        <v>4.21888296742316</v>
      </c>
      <c r="CP9" s="570">
        <v>4.0819430795595597</v>
      </c>
      <c r="CQ9" s="570">
        <v>3.9476526791956599</v>
      </c>
      <c r="CR9" s="570">
        <v>3.8166331403821601</v>
      </c>
      <c r="CS9" s="570">
        <v>3.6879579949169101</v>
      </c>
      <c r="CT9" s="570">
        <v>3.56047571050193</v>
      </c>
      <c r="CU9" s="570">
        <v>3.4336753297739602</v>
      </c>
      <c r="CV9" s="570">
        <v>3.3069670707408001</v>
      </c>
      <c r="CW9" s="570">
        <v>3.1796644585133298</v>
      </c>
      <c r="CX9" s="570">
        <v>3.0509528258158398</v>
      </c>
      <c r="CY9" s="570">
        <v>2.9198748759014799</v>
      </c>
      <c r="CZ9" s="570">
        <v>2.7853022585726501</v>
      </c>
      <c r="DA9" s="570">
        <v>2.6458891087498602</v>
      </c>
      <c r="DB9" s="570">
        <v>2.5</v>
      </c>
      <c r="DD9" s="570"/>
      <c r="DE9" s="570"/>
      <c r="DF9" s="570"/>
      <c r="DG9" s="570"/>
      <c r="DH9" s="570"/>
      <c r="DI9" s="570"/>
      <c r="DJ9" s="570"/>
      <c r="DK9" s="570"/>
      <c r="DL9" s="570"/>
      <c r="DM9" s="570"/>
      <c r="DN9" s="570"/>
      <c r="DO9" s="570"/>
      <c r="DP9" s="570"/>
      <c r="DQ9" s="570"/>
      <c r="DR9" s="570"/>
      <c r="DS9" s="570"/>
      <c r="DT9" s="570"/>
      <c r="DU9" s="570"/>
      <c r="DV9" s="570"/>
      <c r="DW9" s="570"/>
      <c r="DX9" s="570"/>
      <c r="DY9" s="570"/>
      <c r="DZ9" s="570"/>
      <c r="EA9" s="570"/>
      <c r="EB9" s="570"/>
      <c r="EC9" s="570"/>
      <c r="ED9" s="570"/>
      <c r="EE9" s="570"/>
      <c r="EF9" s="570"/>
      <c r="EG9" s="570"/>
      <c r="EH9" s="570"/>
      <c r="EI9" s="570"/>
      <c r="EJ9" s="570"/>
      <c r="EK9" s="570"/>
      <c r="EL9" s="570"/>
      <c r="EM9" s="570"/>
      <c r="EN9" s="570"/>
      <c r="EO9" s="570"/>
      <c r="EP9" s="570"/>
      <c r="EQ9" s="570"/>
      <c r="ER9" s="570"/>
      <c r="ES9" s="570"/>
      <c r="ET9" s="570"/>
      <c r="EU9" s="570"/>
      <c r="EV9" s="570"/>
      <c r="EW9" s="570"/>
      <c r="EX9" s="570"/>
      <c r="EY9" s="570"/>
      <c r="EZ9" s="570"/>
      <c r="FA9" s="570"/>
      <c r="FB9" s="570"/>
    </row>
    <row r="10" spans="2:158" ht="3.75" customHeight="1">
      <c r="B10" s="570"/>
      <c r="C10" s="570">
        <v>0</v>
      </c>
      <c r="D10" s="570">
        <v>0</v>
      </c>
      <c r="E10" s="570">
        <v>0</v>
      </c>
      <c r="F10" s="570">
        <v>0</v>
      </c>
      <c r="G10" s="570">
        <v>0</v>
      </c>
      <c r="H10" s="570">
        <v>0</v>
      </c>
      <c r="I10" s="570">
        <v>0</v>
      </c>
      <c r="J10" s="570">
        <v>0</v>
      </c>
      <c r="K10" s="570">
        <v>0</v>
      </c>
      <c r="L10" s="570">
        <v>0</v>
      </c>
      <c r="M10" s="570">
        <v>0.1962749</v>
      </c>
      <c r="N10" s="570">
        <v>0.42665799999999998</v>
      </c>
      <c r="O10" s="570">
        <v>0.6462466</v>
      </c>
      <c r="P10" s="570">
        <v>0.85426389999999996</v>
      </c>
      <c r="Q10" s="570">
        <v>1.0499039999999999</v>
      </c>
      <c r="R10" s="570">
        <v>1.23234</v>
      </c>
      <c r="S10" s="570">
        <v>1.4007309999999999</v>
      </c>
      <c r="T10" s="570">
        <v>1.554238</v>
      </c>
      <c r="U10" s="570">
        <v>1.6920390000000001</v>
      </c>
      <c r="V10" s="570">
        <v>1.813339</v>
      </c>
      <c r="W10" s="570">
        <v>1.9173979999999999</v>
      </c>
      <c r="X10" s="570">
        <v>2.0035440000000002</v>
      </c>
      <c r="Y10" s="570">
        <v>2.0711919999999999</v>
      </c>
      <c r="Z10" s="570">
        <v>2.1198670000000002</v>
      </c>
      <c r="AA10" s="570">
        <v>2.149216</v>
      </c>
      <c r="AB10" s="570">
        <v>2.1590240000000001</v>
      </c>
      <c r="AC10" s="570">
        <v>2.149216</v>
      </c>
      <c r="AD10" s="570">
        <v>2.1198670000000002</v>
      </c>
      <c r="AE10" s="570">
        <v>2.0711919999999999</v>
      </c>
      <c r="AF10" s="570">
        <v>2.0035440000000002</v>
      </c>
      <c r="AG10" s="570">
        <v>1.9173979999999999</v>
      </c>
      <c r="AH10" s="570">
        <v>1.813339</v>
      </c>
      <c r="AI10" s="570">
        <v>1.6920390000000001</v>
      </c>
      <c r="AJ10" s="570">
        <v>1.554238</v>
      </c>
      <c r="AK10" s="570">
        <v>1.4007309999999999</v>
      </c>
      <c r="AL10" s="570">
        <v>1.23234</v>
      </c>
      <c r="AM10" s="570">
        <v>1.0499039999999999</v>
      </c>
      <c r="AN10" s="570">
        <v>0.85426389999999996</v>
      </c>
      <c r="AO10" s="570">
        <v>0.6462466</v>
      </c>
      <c r="AP10" s="570">
        <v>0.42665799999999998</v>
      </c>
      <c r="AQ10" s="570">
        <v>0.1962749</v>
      </c>
      <c r="AR10" s="570">
        <v>0</v>
      </c>
      <c r="AS10" s="570">
        <v>0</v>
      </c>
      <c r="AT10" s="570">
        <v>0</v>
      </c>
      <c r="AU10" s="570">
        <v>0</v>
      </c>
      <c r="AV10" s="570">
        <v>0</v>
      </c>
      <c r="AW10" s="570">
        <v>0</v>
      </c>
      <c r="AX10" s="570">
        <v>0</v>
      </c>
      <c r="AY10" s="570">
        <v>0</v>
      </c>
      <c r="AZ10" s="570">
        <v>0</v>
      </c>
      <c r="BA10" s="570">
        <v>0</v>
      </c>
      <c r="BC10" s="570"/>
      <c r="BD10" s="570">
        <v>7.5</v>
      </c>
      <c r="BE10" s="570">
        <v>7.4607585447401998</v>
      </c>
      <c r="BF10" s="570">
        <v>7.42115331917182</v>
      </c>
      <c r="BG10" s="570">
        <v>7.3810183992772203</v>
      </c>
      <c r="BH10" s="570">
        <v>7.3401804508282504</v>
      </c>
      <c r="BI10" s="570">
        <v>7.2984566593128104</v>
      </c>
      <c r="BJ10" s="570">
        <v>7.2556526168028102</v>
      </c>
      <c r="BK10" s="570">
        <v>7.2115602878049199</v>
      </c>
      <c r="BL10" s="570">
        <v>7.1659586325520097</v>
      </c>
      <c r="BM10" s="570">
        <v>7.1186119740832501</v>
      </c>
      <c r="BN10" s="570">
        <v>7.06932633262831</v>
      </c>
      <c r="BO10" s="570">
        <v>7.01735490564307</v>
      </c>
      <c r="BP10" s="570">
        <v>6.9624013085358198</v>
      </c>
      <c r="BQ10" s="570">
        <v>6.9041741761114297</v>
      </c>
      <c r="BR10" s="570">
        <v>6.8423816121549299</v>
      </c>
      <c r="BS10" s="570">
        <v>6.77673721412296</v>
      </c>
      <c r="BT10" s="570">
        <v>6.7069482973585703</v>
      </c>
      <c r="BU10" s="570">
        <v>6.6327320791720501</v>
      </c>
      <c r="BV10" s="570">
        <v>6.5538194454981404</v>
      </c>
      <c r="BW10" s="570">
        <v>6.4699631498071497</v>
      </c>
      <c r="BX10" s="570">
        <v>6.3809484162736103</v>
      </c>
      <c r="BY10" s="570">
        <v>6.2866027276446097</v>
      </c>
      <c r="BZ10" s="570">
        <v>6.1868071353878804</v>
      </c>
      <c r="CA10" s="570">
        <v>6.0815093156732196</v>
      </c>
      <c r="CB10" s="570">
        <v>5.9707349081929202</v>
      </c>
      <c r="CC10" s="570">
        <v>5.8545963458650201</v>
      </c>
      <c r="CD10" s="570">
        <v>5.73329890156083</v>
      </c>
      <c r="CE10" s="570">
        <v>5.60714377657371</v>
      </c>
      <c r="CF10" s="570">
        <v>5.47652740143669</v>
      </c>
      <c r="CG10" s="570">
        <v>5.3419366558696399</v>
      </c>
      <c r="CH10" s="570">
        <v>5.2039398005212298</v>
      </c>
      <c r="CI10" s="570">
        <v>5.0631746487179798</v>
      </c>
      <c r="CJ10" s="570">
        <v>4.9203039082245201</v>
      </c>
      <c r="CK10" s="570">
        <v>4.77607679681826</v>
      </c>
      <c r="CL10" s="570">
        <v>4.6312906206225204</v>
      </c>
      <c r="CM10" s="570">
        <v>4.48673875829859</v>
      </c>
      <c r="CN10" s="570">
        <v>4.3431851137147302</v>
      </c>
      <c r="CO10" s="570">
        <v>4.2013336091829299</v>
      </c>
      <c r="CP10" s="570">
        <v>4.0617994636338901</v>
      </c>
      <c r="CQ10" s="570">
        <v>3.92510804198082</v>
      </c>
      <c r="CR10" s="570">
        <v>3.7916182854031701</v>
      </c>
      <c r="CS10" s="570">
        <v>3.6617988174245601</v>
      </c>
      <c r="CT10" s="570">
        <v>3.5359444121416699</v>
      </c>
      <c r="CU10" s="570">
        <v>3.4111078763280398</v>
      </c>
      <c r="CV10" s="570">
        <v>3.28667906851609</v>
      </c>
      <c r="CW10" s="570">
        <v>3.1619747145849302</v>
      </c>
      <c r="CX10" s="570">
        <v>3.0361613688661899</v>
      </c>
      <c r="CY10" s="570">
        <v>2.90827783073683</v>
      </c>
      <c r="CZ10" s="570">
        <v>2.77720925995773</v>
      </c>
      <c r="DA10" s="570">
        <v>2.64164280204972</v>
      </c>
      <c r="DB10" s="570">
        <v>2.5</v>
      </c>
      <c r="DD10" s="570"/>
      <c r="DE10" s="570"/>
      <c r="DF10" s="570"/>
      <c r="DG10" s="570"/>
      <c r="DH10" s="570"/>
      <c r="DI10" s="570"/>
      <c r="DJ10" s="570"/>
      <c r="DK10" s="570"/>
      <c r="DL10" s="570"/>
      <c r="DM10" s="570"/>
      <c r="DN10" s="570"/>
      <c r="DO10" s="570"/>
      <c r="DP10" s="570"/>
      <c r="DQ10" s="570"/>
      <c r="DR10" s="570"/>
      <c r="DS10" s="570"/>
      <c r="DT10" s="570"/>
      <c r="DU10" s="570"/>
      <c r="DV10" s="570"/>
      <c r="DW10" s="570"/>
      <c r="DX10" s="570"/>
      <c r="DY10" s="570"/>
      <c r="DZ10" s="570"/>
      <c r="EA10" s="570"/>
      <c r="EB10" s="570"/>
      <c r="EC10" s="570"/>
      <c r="ED10" s="570"/>
      <c r="EE10" s="570"/>
      <c r="EF10" s="570"/>
      <c r="EG10" s="570"/>
      <c r="EH10" s="570"/>
      <c r="EI10" s="570"/>
      <c r="EJ10" s="570"/>
      <c r="EK10" s="570"/>
      <c r="EL10" s="570"/>
      <c r="EM10" s="570"/>
      <c r="EN10" s="570"/>
      <c r="EO10" s="570"/>
      <c r="EP10" s="570"/>
      <c r="EQ10" s="570"/>
      <c r="ER10" s="570"/>
      <c r="ES10" s="570"/>
      <c r="ET10" s="570"/>
      <c r="EU10" s="570"/>
      <c r="EV10" s="570"/>
      <c r="EW10" s="570"/>
      <c r="EX10" s="570"/>
      <c r="EY10" s="570"/>
      <c r="EZ10" s="570"/>
      <c r="FA10" s="570"/>
      <c r="FB10" s="570"/>
    </row>
    <row r="11" spans="2:158" ht="3.75" customHeight="1">
      <c r="B11" s="570"/>
      <c r="C11" s="570">
        <v>0</v>
      </c>
      <c r="D11" s="570">
        <v>0</v>
      </c>
      <c r="E11" s="570">
        <v>0</v>
      </c>
      <c r="F11" s="570">
        <v>0</v>
      </c>
      <c r="G11" s="570">
        <v>0</v>
      </c>
      <c r="H11" s="570">
        <v>0</v>
      </c>
      <c r="I11" s="570">
        <v>0</v>
      </c>
      <c r="J11" s="570">
        <v>0</v>
      </c>
      <c r="K11" s="570">
        <v>1.9244500000000001E-3</v>
      </c>
      <c r="L11" s="570">
        <v>0.25928519999999999</v>
      </c>
      <c r="M11" s="570">
        <v>0.50739540000000005</v>
      </c>
      <c r="N11" s="570">
        <v>0.74551190000000001</v>
      </c>
      <c r="O11" s="570">
        <v>0.97284479999999995</v>
      </c>
      <c r="P11" s="570">
        <v>1.1885600000000001</v>
      </c>
      <c r="Q11" s="570">
        <v>1.391786</v>
      </c>
      <c r="R11" s="570">
        <v>1.581618</v>
      </c>
      <c r="S11" s="570">
        <v>1.7571330000000001</v>
      </c>
      <c r="T11" s="570">
        <v>1.9173979999999999</v>
      </c>
      <c r="U11" s="570">
        <v>2.0614919999999999</v>
      </c>
      <c r="V11" s="570">
        <v>2.1885210000000002</v>
      </c>
      <c r="W11" s="570">
        <v>2.2976399999999999</v>
      </c>
      <c r="X11" s="570">
        <v>2.3880819999999998</v>
      </c>
      <c r="Y11" s="570">
        <v>2.459174</v>
      </c>
      <c r="Z11" s="570">
        <v>2.5103659999999999</v>
      </c>
      <c r="AA11" s="570">
        <v>2.5412509999999999</v>
      </c>
      <c r="AB11" s="570">
        <v>2.551574</v>
      </c>
      <c r="AC11" s="570">
        <v>2.5412509999999999</v>
      </c>
      <c r="AD11" s="570">
        <v>2.5103659999999999</v>
      </c>
      <c r="AE11" s="570">
        <v>2.459174</v>
      </c>
      <c r="AF11" s="570">
        <v>2.3880819999999998</v>
      </c>
      <c r="AG11" s="570">
        <v>2.2976399999999999</v>
      </c>
      <c r="AH11" s="570">
        <v>2.1885210000000002</v>
      </c>
      <c r="AI11" s="570">
        <v>2.0614919999999999</v>
      </c>
      <c r="AJ11" s="570">
        <v>1.9173979999999999</v>
      </c>
      <c r="AK11" s="570">
        <v>1.7571330000000001</v>
      </c>
      <c r="AL11" s="570">
        <v>1.581618</v>
      </c>
      <c r="AM11" s="570">
        <v>1.391786</v>
      </c>
      <c r="AN11" s="570">
        <v>1.1885600000000001</v>
      </c>
      <c r="AO11" s="570">
        <v>0.97284479999999995</v>
      </c>
      <c r="AP11" s="570">
        <v>0.74551190000000001</v>
      </c>
      <c r="AQ11" s="570">
        <v>0.50739540000000005</v>
      </c>
      <c r="AR11" s="570">
        <v>0.25928519999999999</v>
      </c>
      <c r="AS11" s="570">
        <v>1.9244500000000001E-3</v>
      </c>
      <c r="AT11" s="570">
        <v>0</v>
      </c>
      <c r="AU11" s="570">
        <v>0</v>
      </c>
      <c r="AV11" s="570">
        <v>0</v>
      </c>
      <c r="AW11" s="570">
        <v>0</v>
      </c>
      <c r="AX11" s="570">
        <v>0</v>
      </c>
      <c r="AY11" s="570">
        <v>0</v>
      </c>
      <c r="AZ11" s="570">
        <v>0</v>
      </c>
      <c r="BA11" s="570">
        <v>0</v>
      </c>
      <c r="BC11" s="570"/>
      <c r="BD11" s="570">
        <v>7.5</v>
      </c>
      <c r="BE11" s="570">
        <v>7.4617670251364396</v>
      </c>
      <c r="BF11" s="570">
        <v>7.42318887790743</v>
      </c>
      <c r="BG11" s="570">
        <v>7.3841078797358</v>
      </c>
      <c r="BH11" s="570">
        <v>7.3443585351950098</v>
      </c>
      <c r="BI11" s="570">
        <v>7.3037651971043198</v>
      </c>
      <c r="BJ11" s="570">
        <v>7.2621394461069997</v>
      </c>
      <c r="BK11" s="570">
        <v>7.2192750126590397</v>
      </c>
      <c r="BL11" s="570">
        <v>7.1749571510028396</v>
      </c>
      <c r="BM11" s="570">
        <v>7.1290234935690702</v>
      </c>
      <c r="BN11" s="570">
        <v>7.0805725130569801</v>
      </c>
      <c r="BO11" s="570">
        <v>7.0293937434823501</v>
      </c>
      <c r="BP11" s="570">
        <v>6.9752166951530601</v>
      </c>
      <c r="BQ11" s="570">
        <v>6.9177511017526196</v>
      </c>
      <c r="BR11" s="570">
        <v>6.85669611549178</v>
      </c>
      <c r="BS11" s="570">
        <v>6.7917455339146304</v>
      </c>
      <c r="BT11" s="570">
        <v>6.7225890919352196</v>
      </c>
      <c r="BU11" s="570">
        <v>6.6489201190555196</v>
      </c>
      <c r="BV11" s="570">
        <v>6.5704426189385599</v>
      </c>
      <c r="BW11" s="570">
        <v>6.48688015748104</v>
      </c>
      <c r="BX11" s="570">
        <v>6.39798658785464</v>
      </c>
      <c r="BY11" s="570">
        <v>6.3035577192238001</v>
      </c>
      <c r="BZ11" s="570">
        <v>6.2034440288432604</v>
      </c>
      <c r="CA11" s="570">
        <v>6.09756417688323</v>
      </c>
      <c r="CB11" s="570">
        <v>5.9859176226008701</v>
      </c>
      <c r="CC11" s="570">
        <v>5.8685953625672598</v>
      </c>
      <c r="CD11" s="570">
        <v>5.7457881635711798</v>
      </c>
      <c r="CE11" s="570">
        <v>5.6177913505322197</v>
      </c>
      <c r="CF11" s="570">
        <v>5.4850057252321802</v>
      </c>
      <c r="CG11" s="570">
        <v>5.3479338122608198</v>
      </c>
      <c r="CH11" s="570">
        <v>5.2071714969484297</v>
      </c>
      <c r="CI11" s="570">
        <v>5.0633946208287997</v>
      </c>
      <c r="CJ11" s="570">
        <v>4.9173392506685403</v>
      </c>
      <c r="CK11" s="570">
        <v>4.7697799240466097</v>
      </c>
      <c r="CL11" s="570">
        <v>4.6215958650994304</v>
      </c>
      <c r="CM11" s="570">
        <v>4.4736666904531504</v>
      </c>
      <c r="CN11" s="570">
        <v>4.3268418995132603</v>
      </c>
      <c r="CO11" s="570">
        <v>4.1819088982665198</v>
      </c>
      <c r="CP11" s="570">
        <v>4.0395641222035996</v>
      </c>
      <c r="CQ11" s="570">
        <v>3.9003913989189201</v>
      </c>
      <c r="CR11" s="570">
        <v>3.7648321735179602</v>
      </c>
      <c r="CS11" s="570">
        <v>3.6331922601964499</v>
      </c>
      <c r="CT11" s="570">
        <v>3.5057443555347598</v>
      </c>
      <c r="CU11" s="570">
        <v>3.3834147234525598</v>
      </c>
      <c r="CV11" s="570">
        <v>3.26183066972879</v>
      </c>
      <c r="CW11" s="570">
        <v>3.1403767921721899</v>
      </c>
      <c r="CX11" s="570">
        <v>3.0181545317957399</v>
      </c>
      <c r="CY11" s="570">
        <v>2.8941962218047199</v>
      </c>
      <c r="CZ11" s="570">
        <v>2.7674048416406398</v>
      </c>
      <c r="DA11" s="570">
        <v>2.6365088462394102</v>
      </c>
      <c r="DB11" s="570">
        <v>2.5</v>
      </c>
      <c r="DD11" s="570"/>
      <c r="DE11" s="570"/>
      <c r="DF11" s="570"/>
      <c r="DG11" s="570"/>
      <c r="DH11" s="570"/>
      <c r="DI11" s="570"/>
      <c r="DJ11" s="570"/>
      <c r="DK11" s="570"/>
      <c r="DL11" s="570"/>
      <c r="DM11" s="570"/>
      <c r="DN11" s="570"/>
      <c r="DO11" s="570"/>
      <c r="DP11" s="570"/>
      <c r="DQ11" s="570"/>
      <c r="DR11" s="570"/>
      <c r="DS11" s="570"/>
      <c r="DT11" s="570"/>
      <c r="DU11" s="570"/>
      <c r="DV11" s="570"/>
      <c r="DW11" s="570"/>
      <c r="DX11" s="570"/>
      <c r="DY11" s="570"/>
      <c r="DZ11" s="570"/>
      <c r="EA11" s="570"/>
      <c r="EB11" s="570"/>
      <c r="EC11" s="570"/>
      <c r="ED11" s="570"/>
      <c r="EE11" s="570"/>
      <c r="EF11" s="570"/>
      <c r="EG11" s="570"/>
      <c r="EH11" s="570"/>
      <c r="EI11" s="570"/>
      <c r="EJ11" s="570"/>
      <c r="EK11" s="570"/>
      <c r="EL11" s="570"/>
      <c r="EM11" s="570"/>
      <c r="EN11" s="570"/>
      <c r="EO11" s="570"/>
      <c r="EP11" s="570"/>
      <c r="EQ11" s="570"/>
      <c r="ER11" s="570"/>
      <c r="ES11" s="570"/>
      <c r="ET11" s="570"/>
      <c r="EU11" s="570"/>
      <c r="EV11" s="570"/>
      <c r="EW11" s="570"/>
      <c r="EX11" s="570"/>
      <c r="EY11" s="570"/>
      <c r="EZ11" s="570"/>
      <c r="FA11" s="570"/>
      <c r="FB11" s="570"/>
    </row>
    <row r="12" spans="2:158" ht="3.75" customHeight="1">
      <c r="B12" s="570"/>
      <c r="C12" s="570">
        <v>0</v>
      </c>
      <c r="D12" s="570">
        <v>0</v>
      </c>
      <c r="E12" s="570">
        <v>0</v>
      </c>
      <c r="F12" s="570">
        <v>0</v>
      </c>
      <c r="G12" s="570">
        <v>0</v>
      </c>
      <c r="H12" s="570">
        <v>0</v>
      </c>
      <c r="I12" s="570">
        <v>0</v>
      </c>
      <c r="J12" s="570">
        <v>1.7333379999999999E-2</v>
      </c>
      <c r="K12" s="570">
        <v>0.29094350000000002</v>
      </c>
      <c r="L12" s="570">
        <v>0.55616880000000002</v>
      </c>
      <c r="M12" s="570">
        <v>0.81228409999999995</v>
      </c>
      <c r="N12" s="570">
        <v>1.0585070000000001</v>
      </c>
      <c r="O12" s="570">
        <v>1.294</v>
      </c>
      <c r="P12" s="570">
        <v>1.5178689999999999</v>
      </c>
      <c r="Q12" s="570">
        <v>1.7291730000000001</v>
      </c>
      <c r="R12" s="570">
        <v>1.926925</v>
      </c>
      <c r="S12" s="570">
        <v>2.1101079999999999</v>
      </c>
      <c r="T12" s="570">
        <v>2.2776860000000001</v>
      </c>
      <c r="U12" s="570">
        <v>2.4286240000000001</v>
      </c>
      <c r="V12" s="570">
        <v>2.5619109999999998</v>
      </c>
      <c r="W12" s="570">
        <v>2.6765840000000001</v>
      </c>
      <c r="X12" s="570">
        <v>2.7717589999999999</v>
      </c>
      <c r="Y12" s="570">
        <v>2.8466580000000001</v>
      </c>
      <c r="Z12" s="570">
        <v>2.9006409999999998</v>
      </c>
      <c r="AA12" s="570">
        <v>2.9332280000000002</v>
      </c>
      <c r="AB12" s="570">
        <v>2.944124</v>
      </c>
      <c r="AC12" s="570">
        <v>2.9332280000000002</v>
      </c>
      <c r="AD12" s="570">
        <v>2.9006409999999998</v>
      </c>
      <c r="AE12" s="570">
        <v>2.8466580000000001</v>
      </c>
      <c r="AF12" s="570">
        <v>2.7717589999999999</v>
      </c>
      <c r="AG12" s="570">
        <v>2.6765840000000001</v>
      </c>
      <c r="AH12" s="570">
        <v>2.5619109999999998</v>
      </c>
      <c r="AI12" s="570">
        <v>2.4286240000000001</v>
      </c>
      <c r="AJ12" s="570">
        <v>2.2776860000000001</v>
      </c>
      <c r="AK12" s="570">
        <v>2.1101079999999999</v>
      </c>
      <c r="AL12" s="570">
        <v>1.926925</v>
      </c>
      <c r="AM12" s="570">
        <v>1.7291730000000001</v>
      </c>
      <c r="AN12" s="570">
        <v>1.5178689999999999</v>
      </c>
      <c r="AO12" s="570">
        <v>1.294</v>
      </c>
      <c r="AP12" s="570">
        <v>1.0585070000000001</v>
      </c>
      <c r="AQ12" s="570">
        <v>0.81228409999999995</v>
      </c>
      <c r="AR12" s="570">
        <v>0.55616880000000002</v>
      </c>
      <c r="AS12" s="570">
        <v>0.29094350000000002</v>
      </c>
      <c r="AT12" s="570">
        <v>1.7333379999999999E-2</v>
      </c>
      <c r="AU12" s="570">
        <v>0</v>
      </c>
      <c r="AV12" s="570">
        <v>0</v>
      </c>
      <c r="AW12" s="570">
        <v>0</v>
      </c>
      <c r="AX12" s="570">
        <v>0</v>
      </c>
      <c r="AY12" s="570">
        <v>0</v>
      </c>
      <c r="AZ12" s="570">
        <v>0</v>
      </c>
      <c r="BA12" s="570">
        <v>0</v>
      </c>
      <c r="BC12" s="570"/>
      <c r="BD12" s="570">
        <v>7.5</v>
      </c>
      <c r="BE12" s="570">
        <v>7.46292459796347</v>
      </c>
      <c r="BF12" s="570">
        <v>7.4255260616156296</v>
      </c>
      <c r="BG12" s="570">
        <v>7.3876571608001402</v>
      </c>
      <c r="BH12" s="570">
        <v>7.3491623381422198</v>
      </c>
      <c r="BI12" s="570">
        <v>7.3098754234032501</v>
      </c>
      <c r="BJ12" s="570">
        <v>7.2696186606271098</v>
      </c>
      <c r="BK12" s="570">
        <v>7.2281942579570204</v>
      </c>
      <c r="BL12" s="570">
        <v>7.1853972696777797</v>
      </c>
      <c r="BM12" s="570">
        <v>7.1403892909483</v>
      </c>
      <c r="BN12" s="570">
        <v>7.0929120351672896</v>
      </c>
      <c r="BO12" s="570">
        <v>7.0427125329350702</v>
      </c>
      <c r="BP12" s="570">
        <v>6.98951380560605</v>
      </c>
      <c r="BQ12" s="570">
        <v>6.9330181622771896</v>
      </c>
      <c r="BR12" s="570">
        <v>6.8729117941369404</v>
      </c>
      <c r="BS12" s="570">
        <v>6.8088689308944597</v>
      </c>
      <c r="BT12" s="570">
        <v>6.7405558211549499</v>
      </c>
      <c r="BU12" s="570">
        <v>6.6676370570057699</v>
      </c>
      <c r="BV12" s="570">
        <v>6.5897833881860297</v>
      </c>
      <c r="BW12" s="570">
        <v>6.5066814249786402</v>
      </c>
      <c r="BX12" s="570">
        <v>6.41804528723884</v>
      </c>
      <c r="BY12" s="570">
        <v>6.3236298922321597</v>
      </c>
      <c r="BZ12" s="570">
        <v>6.2232454957327104</v>
      </c>
      <c r="CA12" s="570">
        <v>6.1167729551699699</v>
      </c>
      <c r="CB12" s="570">
        <v>6.0041784963936404</v>
      </c>
      <c r="CC12" s="570">
        <v>5.8855270004524698</v>
      </c>
      <c r="CD12" s="570">
        <v>5.7609926461496004</v>
      </c>
      <c r="CE12" s="570">
        <v>5.63086608160416</v>
      </c>
      <c r="CF12" s="570">
        <v>5.4955571292018304</v>
      </c>
      <c r="CG12" s="570">
        <v>5.3555924274290598</v>
      </c>
      <c r="CH12" s="570">
        <v>5.21160745877732</v>
      </c>
      <c r="CI12" s="570">
        <v>5.0643330973474301</v>
      </c>
      <c r="CJ12" s="570">
        <v>4.9145771434052001</v>
      </c>
      <c r="CK12" s="570">
        <v>4.7631664689830604</v>
      </c>
      <c r="CL12" s="570">
        <v>4.6110808184904499</v>
      </c>
      <c r="CM12" s="570">
        <v>4.4593072297419303</v>
      </c>
      <c r="CN12" s="570">
        <v>4.3088027437416203</v>
      </c>
      <c r="CO12" s="570">
        <v>4.1604578768370599</v>
      </c>
      <c r="CP12" s="570">
        <v>4.0150641777020004</v>
      </c>
      <c r="CQ12" s="570">
        <v>3.8732867848040802</v>
      </c>
      <c r="CR12" s="570">
        <v>3.7356419187638799</v>
      </c>
      <c r="CS12" s="570">
        <v>3.60249254699808</v>
      </c>
      <c r="CT12" s="570">
        <v>3.4740612650610401</v>
      </c>
      <c r="CU12" s="570">
        <v>3.35037964514312</v>
      </c>
      <c r="CV12" s="570">
        <v>3.23213076325947</v>
      </c>
      <c r="CW12" s="570">
        <v>3.1147014725700699</v>
      </c>
      <c r="CX12" s="570">
        <v>2.99682681632054</v>
      </c>
      <c r="CY12" s="570">
        <v>2.8775700167554601</v>
      </c>
      <c r="CZ12" s="570">
        <v>2.75586120485612</v>
      </c>
      <c r="DA12" s="570">
        <v>2.6304790582167201</v>
      </c>
      <c r="DB12" s="570">
        <v>2.5</v>
      </c>
      <c r="DD12" s="570"/>
      <c r="DE12" s="570"/>
      <c r="DF12" s="570"/>
      <c r="DG12" s="570"/>
      <c r="DH12" s="570"/>
      <c r="DI12" s="570"/>
      <c r="DJ12" s="570"/>
      <c r="DK12" s="570"/>
      <c r="DL12" s="570"/>
      <c r="DM12" s="570"/>
      <c r="DN12" s="570"/>
      <c r="DO12" s="570"/>
      <c r="DP12" s="570"/>
      <c r="DQ12" s="570"/>
      <c r="DR12" s="570"/>
      <c r="DS12" s="570"/>
      <c r="DT12" s="570"/>
      <c r="DU12" s="570"/>
      <c r="DV12" s="570"/>
      <c r="DW12" s="570"/>
      <c r="DX12" s="570"/>
      <c r="DY12" s="570"/>
      <c r="DZ12" s="570"/>
      <c r="EA12" s="570"/>
      <c r="EB12" s="570"/>
      <c r="EC12" s="570"/>
      <c r="ED12" s="570"/>
      <c r="EE12" s="570"/>
      <c r="EF12" s="570"/>
      <c r="EG12" s="570"/>
      <c r="EH12" s="570"/>
      <c r="EI12" s="570"/>
      <c r="EJ12" s="570"/>
      <c r="EK12" s="570"/>
      <c r="EL12" s="570"/>
      <c r="EM12" s="570"/>
      <c r="EN12" s="570"/>
      <c r="EO12" s="570"/>
      <c r="EP12" s="570"/>
      <c r="EQ12" s="570"/>
      <c r="ER12" s="570"/>
      <c r="ES12" s="570"/>
      <c r="ET12" s="570"/>
      <c r="EU12" s="570"/>
      <c r="EV12" s="570"/>
      <c r="EW12" s="570"/>
      <c r="EX12" s="570"/>
      <c r="EY12" s="570"/>
      <c r="EZ12" s="570"/>
      <c r="FA12" s="570"/>
      <c r="FB12" s="570"/>
    </row>
    <row r="13" spans="2:158" ht="3.75" customHeight="1">
      <c r="B13" s="570"/>
      <c r="C13" s="570">
        <v>0</v>
      </c>
      <c r="D13" s="570">
        <v>0</v>
      </c>
      <c r="E13" s="570">
        <v>0</v>
      </c>
      <c r="F13" s="570">
        <v>0</v>
      </c>
      <c r="G13" s="570">
        <v>0</v>
      </c>
      <c r="H13" s="570">
        <v>0</v>
      </c>
      <c r="I13" s="570">
        <v>1.9244500000000001E-3</v>
      </c>
      <c r="J13" s="570">
        <v>0.29094350000000002</v>
      </c>
      <c r="K13" s="570">
        <v>0.57248259999999995</v>
      </c>
      <c r="L13" s="570">
        <v>0.84585259999999995</v>
      </c>
      <c r="M13" s="570">
        <v>1.1103000000000001</v>
      </c>
      <c r="N13" s="570">
        <v>1.3650070000000001</v>
      </c>
      <c r="O13" s="570">
        <v>1.6090869999999999</v>
      </c>
      <c r="P13" s="570">
        <v>1.841588</v>
      </c>
      <c r="Q13" s="570">
        <v>2.0614919999999999</v>
      </c>
      <c r="R13" s="570">
        <v>2.267728</v>
      </c>
      <c r="S13" s="570">
        <v>2.459174</v>
      </c>
      <c r="T13" s="570">
        <v>2.6346790000000002</v>
      </c>
      <c r="U13" s="570">
        <v>2.7930799999999998</v>
      </c>
      <c r="V13" s="570">
        <v>2.9332280000000002</v>
      </c>
      <c r="W13" s="570">
        <v>3.05402</v>
      </c>
      <c r="X13" s="570">
        <v>3.1544319999999999</v>
      </c>
      <c r="Y13" s="570">
        <v>3.2335600000000002</v>
      </c>
      <c r="Z13" s="570">
        <v>3.2906499999999999</v>
      </c>
      <c r="AA13" s="570">
        <v>3.3251379999999999</v>
      </c>
      <c r="AB13" s="570">
        <v>3.3366730000000002</v>
      </c>
      <c r="AC13" s="570">
        <v>3.3251379999999999</v>
      </c>
      <c r="AD13" s="570">
        <v>3.2906499999999999</v>
      </c>
      <c r="AE13" s="570">
        <v>3.2335600000000002</v>
      </c>
      <c r="AF13" s="570">
        <v>3.1544319999999999</v>
      </c>
      <c r="AG13" s="570">
        <v>3.05402</v>
      </c>
      <c r="AH13" s="570">
        <v>2.9332280000000002</v>
      </c>
      <c r="AI13" s="570">
        <v>2.7930799999999998</v>
      </c>
      <c r="AJ13" s="570">
        <v>2.6346790000000002</v>
      </c>
      <c r="AK13" s="570">
        <v>2.459174</v>
      </c>
      <c r="AL13" s="570">
        <v>2.267728</v>
      </c>
      <c r="AM13" s="570">
        <v>2.0614919999999999</v>
      </c>
      <c r="AN13" s="570">
        <v>1.841588</v>
      </c>
      <c r="AO13" s="570">
        <v>1.6090869999999999</v>
      </c>
      <c r="AP13" s="570">
        <v>1.3650070000000001</v>
      </c>
      <c r="AQ13" s="570">
        <v>1.1103000000000001</v>
      </c>
      <c r="AR13" s="570">
        <v>0.84585259999999995</v>
      </c>
      <c r="AS13" s="570">
        <v>0.57248259999999995</v>
      </c>
      <c r="AT13" s="570">
        <v>0.29094350000000002</v>
      </c>
      <c r="AU13" s="570">
        <v>1.9244500000000001E-3</v>
      </c>
      <c r="AV13" s="570">
        <v>0</v>
      </c>
      <c r="AW13" s="570">
        <v>0</v>
      </c>
      <c r="AX13" s="570">
        <v>0</v>
      </c>
      <c r="AY13" s="570">
        <v>0</v>
      </c>
      <c r="AZ13" s="570">
        <v>0</v>
      </c>
      <c r="BA13" s="570">
        <v>0</v>
      </c>
      <c r="BC13" s="570"/>
      <c r="BD13" s="570">
        <v>7.5</v>
      </c>
      <c r="BE13" s="570">
        <v>7.46422089105645</v>
      </c>
      <c r="BF13" s="570">
        <v>7.4281443291672904</v>
      </c>
      <c r="BG13" s="570">
        <v>7.3916361055339097</v>
      </c>
      <c r="BH13" s="570">
        <v>7.3545526438449196</v>
      </c>
      <c r="BI13" s="570">
        <v>7.3167379074283803</v>
      </c>
      <c r="BJ13" s="570">
        <v>7.2780204107086801</v>
      </c>
      <c r="BK13" s="570">
        <v>7.2382444952578302</v>
      </c>
      <c r="BL13" s="570">
        <v>7.1965237487168201</v>
      </c>
      <c r="BM13" s="570">
        <v>7.15262219660878</v>
      </c>
      <c r="BN13" s="570">
        <v>7.1062885066383901</v>
      </c>
      <c r="BO13" s="570">
        <v>7.0572575418723398</v>
      </c>
      <c r="BP13" s="570">
        <v>7.00524275917655</v>
      </c>
      <c r="BQ13" s="570">
        <v>6.9499351737726496</v>
      </c>
      <c r="BR13" s="570">
        <v>6.8910049835035903</v>
      </c>
      <c r="BS13" s="570">
        <v>6.82810444368888</v>
      </c>
      <c r="BT13" s="570">
        <v>6.7608718555217804</v>
      </c>
      <c r="BU13" s="570">
        <v>6.6889375693373996</v>
      </c>
      <c r="BV13" s="570">
        <v>6.6119320448865402</v>
      </c>
      <c r="BW13" s="570">
        <v>6.5294962971921802</v>
      </c>
      <c r="BX13" s="570">
        <v>6.4412947876900901</v>
      </c>
      <c r="BY13" s="570">
        <v>6.3470305468412498</v>
      </c>
      <c r="BZ13" s="570">
        <v>6.24646211767796</v>
      </c>
      <c r="CA13" s="570">
        <v>6.1394214668746603</v>
      </c>
      <c r="CB13" s="570">
        <v>6.0258319555884103</v>
      </c>
      <c r="CC13" s="570">
        <v>5.9057248827464299</v>
      </c>
      <c r="CD13" s="570">
        <v>5.7792535059440597</v>
      </c>
      <c r="CE13" s="570">
        <v>5.6467031373583403</v>
      </c>
      <c r="CF13" s="570">
        <v>5.50849643190839</v>
      </c>
      <c r="CG13" s="570">
        <v>5.3651925098338404</v>
      </c>
      <c r="CH13" s="570">
        <v>5.21747955446516</v>
      </c>
      <c r="CI13" s="570">
        <v>5.0661602762685103</v>
      </c>
      <c r="CJ13" s="570">
        <v>4.9121304959288601</v>
      </c>
      <c r="CK13" s="570">
        <v>4.7562822102876297</v>
      </c>
      <c r="CL13" s="570">
        <v>4.5997220109308001</v>
      </c>
      <c r="CM13" s="570">
        <v>4.4435712433607799</v>
      </c>
      <c r="CN13" s="570">
        <v>4.2889198139848697</v>
      </c>
      <c r="CO13" s="570">
        <v>4.13678286263307</v>
      </c>
      <c r="CP13" s="570">
        <v>3.9880648458994399</v>
      </c>
      <c r="CQ13" s="570">
        <v>3.84352740244872</v>
      </c>
      <c r="CR13" s="570">
        <v>3.7037619823130501</v>
      </c>
      <c r="CS13" s="570">
        <v>3.5691748271788399</v>
      </c>
      <c r="CT13" s="570">
        <v>3.4399810269678199</v>
      </c>
      <c r="CU13" s="570">
        <v>3.3161901289335902</v>
      </c>
      <c r="CV13" s="570">
        <v>3.1976026855679098</v>
      </c>
      <c r="CW13" s="570">
        <v>3.0848325769343101</v>
      </c>
      <c r="CX13" s="570">
        <v>2.97209305763664</v>
      </c>
      <c r="CY13" s="570">
        <v>2.8583573096875399</v>
      </c>
      <c r="CZ13" s="570">
        <v>2.7425674227936798</v>
      </c>
      <c r="DA13" s="570">
        <v>2.62355597407986</v>
      </c>
      <c r="DB13" s="570">
        <v>2.5</v>
      </c>
      <c r="DD13" s="570"/>
      <c r="DE13" s="570"/>
      <c r="DF13" s="570"/>
      <c r="DG13" s="570"/>
      <c r="DH13" s="570"/>
      <c r="DI13" s="570"/>
      <c r="DJ13" s="570"/>
      <c r="DK13" s="570"/>
      <c r="DL13" s="570"/>
      <c r="DM13" s="570"/>
      <c r="DN13" s="570"/>
      <c r="DO13" s="570"/>
      <c r="DP13" s="570"/>
      <c r="DQ13" s="570"/>
      <c r="DR13" s="570"/>
      <c r="DS13" s="570"/>
      <c r="DT13" s="570"/>
      <c r="DU13" s="570"/>
      <c r="DV13" s="570"/>
      <c r="DW13" s="570"/>
      <c r="DX13" s="570"/>
      <c r="DY13" s="570"/>
      <c r="DZ13" s="570"/>
      <c r="EA13" s="570"/>
      <c r="EB13" s="570"/>
      <c r="EC13" s="570"/>
      <c r="ED13" s="570"/>
      <c r="EE13" s="570"/>
      <c r="EF13" s="570"/>
      <c r="EG13" s="570"/>
      <c r="EH13" s="570"/>
      <c r="EI13" s="570"/>
      <c r="EJ13" s="570"/>
      <c r="EK13" s="570"/>
      <c r="EL13" s="570"/>
      <c r="EM13" s="570"/>
      <c r="EN13" s="570"/>
      <c r="EO13" s="570"/>
      <c r="EP13" s="570"/>
      <c r="EQ13" s="570"/>
      <c r="ER13" s="570"/>
      <c r="ES13" s="570"/>
      <c r="ET13" s="570"/>
      <c r="EU13" s="570"/>
      <c r="EV13" s="570"/>
      <c r="EW13" s="570"/>
      <c r="EX13" s="570"/>
      <c r="EY13" s="570"/>
      <c r="EZ13" s="570"/>
      <c r="FA13" s="570"/>
      <c r="FB13" s="570"/>
    </row>
    <row r="14" spans="2:158" ht="3.75" customHeight="1">
      <c r="B14" s="570"/>
      <c r="C14" s="570">
        <v>0</v>
      </c>
      <c r="D14" s="570">
        <v>0</v>
      </c>
      <c r="E14" s="570">
        <v>0</v>
      </c>
      <c r="F14" s="570">
        <v>0</v>
      </c>
      <c r="G14" s="570">
        <v>0</v>
      </c>
      <c r="H14" s="570">
        <v>0</v>
      </c>
      <c r="I14" s="570">
        <v>0.25928519999999999</v>
      </c>
      <c r="J14" s="570">
        <v>0.55616880000000002</v>
      </c>
      <c r="K14" s="570">
        <v>0.84585259999999995</v>
      </c>
      <c r="L14" s="570">
        <v>1.127632</v>
      </c>
      <c r="M14" s="570">
        <v>1.4007309999999999</v>
      </c>
      <c r="N14" s="570">
        <v>1.6642969999999999</v>
      </c>
      <c r="O14" s="570">
        <v>1.9173979999999999</v>
      </c>
      <c r="P14" s="570">
        <v>2.1590240000000001</v>
      </c>
      <c r="Q14" s="570">
        <v>2.3880819999999998</v>
      </c>
      <c r="R14" s="570">
        <v>2.603405</v>
      </c>
      <c r="S14" s="570">
        <v>2.8037640000000001</v>
      </c>
      <c r="T14" s="570">
        <v>2.987876</v>
      </c>
      <c r="U14" s="570">
        <v>3.1544319999999999</v>
      </c>
      <c r="V14" s="570">
        <v>3.3021259999999999</v>
      </c>
      <c r="W14" s="570">
        <v>3.4296859999999998</v>
      </c>
      <c r="X14" s="570">
        <v>3.5359229999999999</v>
      </c>
      <c r="Y14" s="570">
        <v>3.6197720000000002</v>
      </c>
      <c r="Z14" s="570">
        <v>3.680345</v>
      </c>
      <c r="AA14" s="570">
        <v>3.716968</v>
      </c>
      <c r="AB14" s="570">
        <v>3.7292230000000002</v>
      </c>
      <c r="AC14" s="570">
        <v>3.716968</v>
      </c>
      <c r="AD14" s="570">
        <v>3.680345</v>
      </c>
      <c r="AE14" s="570">
        <v>3.6197720000000002</v>
      </c>
      <c r="AF14" s="570">
        <v>3.5359229999999999</v>
      </c>
      <c r="AG14" s="570">
        <v>3.4296859999999998</v>
      </c>
      <c r="AH14" s="570">
        <v>3.3021259999999999</v>
      </c>
      <c r="AI14" s="570">
        <v>3.1544319999999999</v>
      </c>
      <c r="AJ14" s="570">
        <v>2.987876</v>
      </c>
      <c r="AK14" s="570">
        <v>2.8037640000000001</v>
      </c>
      <c r="AL14" s="570">
        <v>2.603405</v>
      </c>
      <c r="AM14" s="570">
        <v>2.3880819999999998</v>
      </c>
      <c r="AN14" s="570">
        <v>2.1590240000000001</v>
      </c>
      <c r="AO14" s="570">
        <v>1.9173979999999999</v>
      </c>
      <c r="AP14" s="570">
        <v>1.6642969999999999</v>
      </c>
      <c r="AQ14" s="570">
        <v>1.4007309999999999</v>
      </c>
      <c r="AR14" s="570">
        <v>1.127632</v>
      </c>
      <c r="AS14" s="570">
        <v>0.84585259999999995</v>
      </c>
      <c r="AT14" s="570">
        <v>0.55616880000000002</v>
      </c>
      <c r="AU14" s="570">
        <v>0.25928519999999999</v>
      </c>
      <c r="AV14" s="570">
        <v>0</v>
      </c>
      <c r="AW14" s="570">
        <v>0</v>
      </c>
      <c r="AX14" s="570">
        <v>0</v>
      </c>
      <c r="AY14" s="570">
        <v>0</v>
      </c>
      <c r="AZ14" s="570">
        <v>0</v>
      </c>
      <c r="BA14" s="570">
        <v>0</v>
      </c>
      <c r="BC14" s="570"/>
      <c r="BD14" s="570">
        <v>7.5</v>
      </c>
      <c r="BE14" s="570">
        <v>7.4656428617950601</v>
      </c>
      <c r="BF14" s="570">
        <v>7.4310179320412697</v>
      </c>
      <c r="BG14" s="570">
        <v>7.3960073841961496</v>
      </c>
      <c r="BH14" s="570">
        <v>7.36048245894359</v>
      </c>
      <c r="BI14" s="570">
        <v>7.3242984127205499</v>
      </c>
      <c r="BJ14" s="570">
        <v>7.28730501606403</v>
      </c>
      <c r="BK14" s="570">
        <v>7.2487460493853</v>
      </c>
      <c r="BL14" s="570">
        <v>7.2082626557666902</v>
      </c>
      <c r="BM14" s="570">
        <v>7.1656375942683299</v>
      </c>
      <c r="BN14" s="570">
        <v>7.1206256230866201</v>
      </c>
      <c r="BO14" s="570">
        <v>7.0729577422914103</v>
      </c>
      <c r="BP14" s="570">
        <v>7.0223395172574303</v>
      </c>
      <c r="BQ14" s="570">
        <v>6.9684499343521997</v>
      </c>
      <c r="BR14" s="570">
        <v>6.9109416139820201</v>
      </c>
      <c r="BS14" s="570">
        <v>6.8494424753746204</v>
      </c>
      <c r="BT14" s="570">
        <v>6.78355901934796</v>
      </c>
      <c r="BU14" s="570">
        <v>6.7128817631306701</v>
      </c>
      <c r="BV14" s="570">
        <v>6.6369933446018896</v>
      </c>
      <c r="BW14" s="570">
        <v>6.5554795625200803</v>
      </c>
      <c r="BX14" s="570">
        <v>6.4679435774233802</v>
      </c>
      <c r="BY14" s="570">
        <v>6.3740232707827396</v>
      </c>
      <c r="BZ14" s="570">
        <v>6.2734111084976796</v>
      </c>
      <c r="CA14" s="570">
        <v>6.1658758210260203</v>
      </c>
      <c r="CB14" s="570">
        <v>6.0512844364115104</v>
      </c>
      <c r="CC14" s="570">
        <v>5.9296234324297696</v>
      </c>
      <c r="CD14" s="570">
        <v>5.8010171646597</v>
      </c>
      <c r="CE14" s="570">
        <v>5.6657422381614699</v>
      </c>
      <c r="CF14" s="570">
        <v>5.5242362538166203</v>
      </c>
      <c r="CG14" s="570">
        <v>5.3770993344852203</v>
      </c>
      <c r="CH14" s="570">
        <v>5.2250874701193704</v>
      </c>
      <c r="CI14" s="570">
        <v>5.0690971961549298</v>
      </c>
      <c r="CJ14" s="570">
        <v>4.9101397889178404</v>
      </c>
      <c r="CK14" s="570">
        <v>4.7491826913559301</v>
      </c>
      <c r="CL14" s="570">
        <v>4.58748838914196</v>
      </c>
      <c r="CM14" s="570">
        <v>4.4263472686419698</v>
      </c>
      <c r="CN14" s="570">
        <v>4.2670121493174804</v>
      </c>
      <c r="CO14" s="570">
        <v>4.1106447556531602</v>
      </c>
      <c r="CP14" s="570">
        <v>3.9582826973538898</v>
      </c>
      <c r="CQ14" s="570">
        <v>3.8108016933233899</v>
      </c>
      <c r="CR14" s="570">
        <v>3.6688772754722101</v>
      </c>
      <c r="CS14" s="570">
        <v>3.5329609857506101</v>
      </c>
      <c r="CT14" s="570">
        <v>3.40327160997554</v>
      </c>
      <c r="CU14" s="570">
        <v>3.2798018160810098</v>
      </c>
      <c r="CV14" s="570">
        <v>3.1623585064586002</v>
      </c>
      <c r="CW14" s="570">
        <v>3.05058726349418</v>
      </c>
      <c r="CX14" s="570">
        <v>2.9438731598928598</v>
      </c>
      <c r="CY14" s="570">
        <v>2.83654396781276</v>
      </c>
      <c r="CZ14" s="570">
        <v>2.72754214860108</v>
      </c>
      <c r="DA14" s="570">
        <v>2.6157604461855399</v>
      </c>
      <c r="DB14" s="570">
        <v>2.5</v>
      </c>
      <c r="DD14" s="570"/>
      <c r="DE14" s="570"/>
      <c r="DF14" s="570"/>
      <c r="DG14" s="570"/>
      <c r="DH14" s="570"/>
      <c r="DI14" s="570"/>
      <c r="DJ14" s="570"/>
      <c r="DK14" s="570"/>
      <c r="DL14" s="570"/>
      <c r="DM14" s="570"/>
      <c r="DN14" s="570"/>
      <c r="DO14" s="570"/>
      <c r="DP14" s="570"/>
      <c r="DQ14" s="570"/>
      <c r="DR14" s="570"/>
      <c r="DS14" s="570"/>
      <c r="DT14" s="570"/>
      <c r="DU14" s="570"/>
      <c r="DV14" s="570"/>
      <c r="DW14" s="570"/>
      <c r="DX14" s="570"/>
      <c r="DY14" s="570"/>
      <c r="DZ14" s="570"/>
      <c r="EA14" s="570"/>
      <c r="EB14" s="570"/>
      <c r="EC14" s="570"/>
      <c r="ED14" s="570"/>
      <c r="EE14" s="570"/>
      <c r="EF14" s="570"/>
      <c r="EG14" s="570"/>
      <c r="EH14" s="570"/>
      <c r="EI14" s="570"/>
      <c r="EJ14" s="570"/>
      <c r="EK14" s="570"/>
      <c r="EL14" s="570"/>
      <c r="EM14" s="570"/>
      <c r="EN14" s="570"/>
      <c r="EO14" s="570"/>
      <c r="EP14" s="570"/>
      <c r="EQ14" s="570"/>
      <c r="ER14" s="570"/>
      <c r="ES14" s="570"/>
      <c r="ET14" s="570"/>
      <c r="EU14" s="570"/>
      <c r="EV14" s="570"/>
      <c r="EW14" s="570"/>
      <c r="EX14" s="570"/>
      <c r="EY14" s="570"/>
      <c r="EZ14" s="570"/>
      <c r="FA14" s="570"/>
      <c r="FB14" s="570"/>
    </row>
    <row r="15" spans="2:158" ht="3.75" customHeight="1">
      <c r="B15" s="570"/>
      <c r="C15" s="570">
        <v>0</v>
      </c>
      <c r="D15" s="570">
        <v>0</v>
      </c>
      <c r="E15" s="570">
        <v>0</v>
      </c>
      <c r="F15" s="570">
        <v>0</v>
      </c>
      <c r="G15" s="570">
        <v>0</v>
      </c>
      <c r="H15" s="570">
        <v>0.1962749</v>
      </c>
      <c r="I15" s="570">
        <v>0.50739540000000005</v>
      </c>
      <c r="J15" s="570">
        <v>0.81228409999999995</v>
      </c>
      <c r="K15" s="570">
        <v>1.1103000000000001</v>
      </c>
      <c r="L15" s="570">
        <v>1.4007309999999999</v>
      </c>
      <c r="M15" s="570">
        <v>1.6827810000000001</v>
      </c>
      <c r="N15" s="570">
        <v>1.9555709999999999</v>
      </c>
      <c r="O15" s="570">
        <v>2.2181289999999998</v>
      </c>
      <c r="P15" s="570">
        <v>2.4693839999999998</v>
      </c>
      <c r="Q15" s="570">
        <v>2.7081719999999998</v>
      </c>
      <c r="R15" s="570">
        <v>2.9332280000000002</v>
      </c>
      <c r="S15" s="570">
        <v>3.1432030000000002</v>
      </c>
      <c r="T15" s="570">
        <v>3.3366730000000002</v>
      </c>
      <c r="U15" s="570">
        <v>3.512165</v>
      </c>
      <c r="V15" s="570">
        <v>3.6681840000000001</v>
      </c>
      <c r="W15" s="570">
        <v>3.8032629999999998</v>
      </c>
      <c r="X15" s="570">
        <v>3.9160080000000002</v>
      </c>
      <c r="Y15" s="570">
        <v>4.0051629999999996</v>
      </c>
      <c r="Z15" s="570">
        <v>4.0696640000000004</v>
      </c>
      <c r="AA15" s="570">
        <v>4.1087030000000002</v>
      </c>
      <c r="AB15" s="570">
        <v>4.1217730000000001</v>
      </c>
      <c r="AC15" s="570">
        <v>4.1087030000000002</v>
      </c>
      <c r="AD15" s="570">
        <v>4.0696640000000004</v>
      </c>
      <c r="AE15" s="570">
        <v>4.0051629999999996</v>
      </c>
      <c r="AF15" s="570">
        <v>3.9160080000000002</v>
      </c>
      <c r="AG15" s="570">
        <v>3.8032629999999998</v>
      </c>
      <c r="AH15" s="570">
        <v>3.6681840000000001</v>
      </c>
      <c r="AI15" s="570">
        <v>3.512165</v>
      </c>
      <c r="AJ15" s="570">
        <v>3.3366730000000002</v>
      </c>
      <c r="AK15" s="570">
        <v>3.1432030000000002</v>
      </c>
      <c r="AL15" s="570">
        <v>2.9332280000000002</v>
      </c>
      <c r="AM15" s="570">
        <v>2.7081719999999998</v>
      </c>
      <c r="AN15" s="570">
        <v>2.4693839999999998</v>
      </c>
      <c r="AO15" s="570">
        <v>2.2181289999999998</v>
      </c>
      <c r="AP15" s="570">
        <v>1.9555709999999999</v>
      </c>
      <c r="AQ15" s="570">
        <v>1.6827810000000001</v>
      </c>
      <c r="AR15" s="570">
        <v>1.4007309999999999</v>
      </c>
      <c r="AS15" s="570">
        <v>1.1103000000000001</v>
      </c>
      <c r="AT15" s="570">
        <v>0.81228409999999995</v>
      </c>
      <c r="AU15" s="570">
        <v>0.50739540000000005</v>
      </c>
      <c r="AV15" s="570">
        <v>0.1962749</v>
      </c>
      <c r="AW15" s="570">
        <v>0</v>
      </c>
      <c r="AX15" s="570">
        <v>0</v>
      </c>
      <c r="AY15" s="570">
        <v>0</v>
      </c>
      <c r="AZ15" s="570">
        <v>0</v>
      </c>
      <c r="BA15" s="570">
        <v>0</v>
      </c>
      <c r="BC15" s="570"/>
      <c r="BD15" s="570">
        <v>7.5</v>
      </c>
      <c r="BE15" s="570">
        <v>7.4671741970142502</v>
      </c>
      <c r="BF15" s="570">
        <v>7.4341145270110003</v>
      </c>
      <c r="BG15" s="570">
        <v>7.4007243019437796</v>
      </c>
      <c r="BH15" s="570">
        <v>7.36689435025027</v>
      </c>
      <c r="BI15" s="570">
        <v>7.3324752681926597</v>
      </c>
      <c r="BJ15" s="570">
        <v>7.2968905872204397</v>
      </c>
      <c r="BK15" s="570">
        <v>7.25964314208586</v>
      </c>
      <c r="BL15" s="570">
        <v>7.2205337116504902</v>
      </c>
      <c r="BM15" s="570">
        <v>7.1793440837372398</v>
      </c>
      <c r="BN15" s="570">
        <v>7.1358308742025702</v>
      </c>
      <c r="BO15" s="570">
        <v>7.0897233925207397</v>
      </c>
      <c r="BP15" s="570">
        <v>7.0407212079815302</v>
      </c>
      <c r="BQ15" s="570">
        <v>6.9884921082551203</v>
      </c>
      <c r="BR15" s="570">
        <v>6.9326710093910302</v>
      </c>
      <c r="BS15" s="570">
        <v>6.872860159449</v>
      </c>
      <c r="BT15" s="570">
        <v>6.8086312419972197</v>
      </c>
      <c r="BU15" s="570">
        <v>6.73952985250898</v>
      </c>
      <c r="BV15" s="570">
        <v>6.6650831571125897</v>
      </c>
      <c r="BW15" s="570">
        <v>6.5848112279106799</v>
      </c>
      <c r="BX15" s="570">
        <v>6.4982426055120603</v>
      </c>
      <c r="BY15" s="570">
        <v>6.4049339895763504</v>
      </c>
      <c r="BZ15" s="570">
        <v>6.3044938292616699</v>
      </c>
      <c r="CA15" s="570">
        <v>6.1966085360931196</v>
      </c>
      <c r="CB15" s="570">
        <v>6.08107010858651</v>
      </c>
      <c r="CC15" s="570">
        <v>5.9578030236040096</v>
      </c>
      <c r="CD15" s="570">
        <v>5.82688891540759</v>
      </c>
      <c r="CE15" s="570">
        <v>5.6885869796173303</v>
      </c>
      <c r="CF15" s="570">
        <v>5.5433484602692404</v>
      </c>
      <c r="CG15" s="570">
        <v>5.3918218623147203</v>
      </c>
      <c r="CH15" s="570">
        <v>5.2348489103840201</v>
      </c>
      <c r="CI15" s="570">
        <v>5.0734495049712702</v>
      </c>
      <c r="CJ15" s="570">
        <v>4.9087942563536799</v>
      </c>
      <c r="CK15" s="570">
        <v>4.741954147325</v>
      </c>
      <c r="CL15" s="570">
        <v>4.5743574591857703</v>
      </c>
      <c r="CM15" s="570">
        <v>4.4075166888489496</v>
      </c>
      <c r="CN15" s="570">
        <v>4.2428838904436299</v>
      </c>
      <c r="CO15" s="570">
        <v>4.0817816078316396</v>
      </c>
      <c r="CP15" s="570">
        <v>3.92540205749079</v>
      </c>
      <c r="CQ15" s="570">
        <v>3.7747611989707202</v>
      </c>
      <c r="CR15" s="570">
        <v>3.6306341745809401</v>
      </c>
      <c r="CS15" s="570">
        <v>3.4935215923196901</v>
      </c>
      <c r="CT15" s="570">
        <v>3.36363813720464</v>
      </c>
      <c r="CU15" s="570">
        <v>3.2409235241161798</v>
      </c>
      <c r="CV15" s="570">
        <v>3.12507961214156</v>
      </c>
      <c r="CW15" s="570">
        <v>3.01561290366707</v>
      </c>
      <c r="CX15" s="570">
        <v>2.9121294786323499</v>
      </c>
      <c r="CY15" s="570">
        <v>2.81217436387064</v>
      </c>
      <c r="CZ15" s="570">
        <v>2.7108578854566701</v>
      </c>
      <c r="DA15" s="570">
        <v>2.6071435362506299</v>
      </c>
      <c r="DB15" s="570">
        <v>2.5</v>
      </c>
      <c r="DD15" s="570"/>
      <c r="DE15" s="570"/>
      <c r="DF15" s="570"/>
      <c r="DG15" s="570"/>
      <c r="DH15" s="570"/>
      <c r="DI15" s="570"/>
      <c r="DJ15" s="570"/>
      <c r="DK15" s="570"/>
      <c r="DL15" s="570"/>
      <c r="DM15" s="570"/>
      <c r="DN15" s="570"/>
      <c r="DO15" s="570"/>
      <c r="DP15" s="570"/>
      <c r="DQ15" s="570"/>
      <c r="DR15" s="570"/>
      <c r="DS15" s="570"/>
      <c r="DT15" s="570"/>
      <c r="DU15" s="570"/>
      <c r="DV15" s="570"/>
      <c r="DW15" s="570"/>
      <c r="DX15" s="570"/>
      <c r="DY15" s="570"/>
      <c r="DZ15" s="570"/>
      <c r="EA15" s="570"/>
      <c r="EB15" s="570"/>
      <c r="EC15" s="570"/>
      <c r="ED15" s="570"/>
      <c r="EE15" s="570"/>
      <c r="EF15" s="570"/>
      <c r="EG15" s="570"/>
      <c r="EH15" s="570"/>
      <c r="EI15" s="570"/>
      <c r="EJ15" s="570"/>
      <c r="EK15" s="570"/>
      <c r="EL15" s="570"/>
      <c r="EM15" s="570"/>
      <c r="EN15" s="570"/>
      <c r="EO15" s="570"/>
      <c r="EP15" s="570"/>
      <c r="EQ15" s="570"/>
      <c r="ER15" s="570"/>
      <c r="ES15" s="570"/>
      <c r="ET15" s="570"/>
      <c r="EU15" s="570"/>
      <c r="EV15" s="570"/>
      <c r="EW15" s="570"/>
      <c r="EX15" s="570"/>
      <c r="EY15" s="570"/>
      <c r="EZ15" s="570"/>
      <c r="FA15" s="570"/>
      <c r="FB15" s="570"/>
    </row>
    <row r="16" spans="2:158" ht="3.75" customHeight="1">
      <c r="B16" s="570"/>
      <c r="C16" s="570">
        <v>0</v>
      </c>
      <c r="D16" s="570">
        <v>0</v>
      </c>
      <c r="E16" s="570">
        <v>0</v>
      </c>
      <c r="F16" s="570">
        <v>0</v>
      </c>
      <c r="G16" s="570">
        <v>0.1025109</v>
      </c>
      <c r="H16" s="570">
        <v>0.42665799999999998</v>
      </c>
      <c r="I16" s="570">
        <v>0.74551190000000001</v>
      </c>
      <c r="J16" s="570">
        <v>1.0585070000000001</v>
      </c>
      <c r="K16" s="570">
        <v>1.3650070000000001</v>
      </c>
      <c r="L16" s="570">
        <v>1.6642969999999999</v>
      </c>
      <c r="M16" s="570">
        <v>1.9555709999999999</v>
      </c>
      <c r="N16" s="570">
        <v>2.23793</v>
      </c>
      <c r="O16" s="570">
        <v>2.5103659999999999</v>
      </c>
      <c r="P16" s="570">
        <v>2.7717589999999999</v>
      </c>
      <c r="Q16" s="570">
        <v>3.0208689999999998</v>
      </c>
      <c r="R16" s="570">
        <v>3.256338</v>
      </c>
      <c r="S16" s="570">
        <v>3.4766889999999999</v>
      </c>
      <c r="T16" s="570">
        <v>3.680345</v>
      </c>
      <c r="U16" s="570">
        <v>3.8656440000000001</v>
      </c>
      <c r="V16" s="570">
        <v>4.0308789999999997</v>
      </c>
      <c r="W16" s="570">
        <v>4.1743480000000002</v>
      </c>
      <c r="X16" s="570">
        <v>4.2944089999999999</v>
      </c>
      <c r="Y16" s="570">
        <v>4.3895619999999997</v>
      </c>
      <c r="Z16" s="570">
        <v>4.4585280000000003</v>
      </c>
      <c r="AA16" s="570">
        <v>4.5003209999999996</v>
      </c>
      <c r="AB16" s="570">
        <v>4.5143230000000001</v>
      </c>
      <c r="AC16" s="570">
        <v>4.5003209999999996</v>
      </c>
      <c r="AD16" s="570">
        <v>4.4585280000000003</v>
      </c>
      <c r="AE16" s="570">
        <v>4.3895619999999997</v>
      </c>
      <c r="AF16" s="570">
        <v>4.2944089999999999</v>
      </c>
      <c r="AG16" s="570">
        <v>4.1743480000000002</v>
      </c>
      <c r="AH16" s="570">
        <v>4.0308789999999997</v>
      </c>
      <c r="AI16" s="570">
        <v>3.8656440000000001</v>
      </c>
      <c r="AJ16" s="570">
        <v>3.680345</v>
      </c>
      <c r="AK16" s="570">
        <v>3.4766889999999999</v>
      </c>
      <c r="AL16" s="570">
        <v>3.256338</v>
      </c>
      <c r="AM16" s="570">
        <v>3.0208689999999998</v>
      </c>
      <c r="AN16" s="570">
        <v>2.7717589999999999</v>
      </c>
      <c r="AO16" s="570">
        <v>2.5103659999999999</v>
      </c>
      <c r="AP16" s="570">
        <v>2.23793</v>
      </c>
      <c r="AQ16" s="570">
        <v>1.9555709999999999</v>
      </c>
      <c r="AR16" s="570">
        <v>1.6642969999999999</v>
      </c>
      <c r="AS16" s="570">
        <v>1.3650070000000001</v>
      </c>
      <c r="AT16" s="570">
        <v>1.0585070000000001</v>
      </c>
      <c r="AU16" s="570">
        <v>0.74551190000000001</v>
      </c>
      <c r="AV16" s="570">
        <v>0.42665799999999998</v>
      </c>
      <c r="AW16" s="570">
        <v>0.1025109</v>
      </c>
      <c r="AX16" s="570">
        <v>0</v>
      </c>
      <c r="AY16" s="570">
        <v>0</v>
      </c>
      <c r="AZ16" s="570">
        <v>0</v>
      </c>
      <c r="BA16" s="570">
        <v>0</v>
      </c>
      <c r="BC16" s="570"/>
      <c r="BD16" s="570">
        <v>7.5</v>
      </c>
      <c r="BE16" s="570">
        <v>7.4687947446207099</v>
      </c>
      <c r="BF16" s="570">
        <v>7.4373932137119896</v>
      </c>
      <c r="BG16" s="570">
        <v>7.4057269160971098</v>
      </c>
      <c r="BH16" s="570">
        <v>7.3736787755025501</v>
      </c>
      <c r="BI16" s="570">
        <v>7.3408760593488003</v>
      </c>
      <c r="BJ16" s="570">
        <v>7.3066551855170898</v>
      </c>
      <c r="BK16" s="570">
        <v>7.2708392099686998</v>
      </c>
      <c r="BL16" s="570">
        <v>7.2332363042675398</v>
      </c>
      <c r="BM16" s="570">
        <v>7.1936336396521101</v>
      </c>
      <c r="BN16" s="570">
        <v>7.1517921036471401</v>
      </c>
      <c r="BO16" s="570">
        <v>7.1074422797767696</v>
      </c>
      <c r="BP16" s="570">
        <v>7.0602806744876601</v>
      </c>
      <c r="BQ16" s="570">
        <v>7.0099663110385997</v>
      </c>
      <c r="BR16" s="570">
        <v>6.9561179820043204</v>
      </c>
      <c r="BS16" s="570">
        <v>6.8983126866351201</v>
      </c>
      <c r="BT16" s="570">
        <v>6.8360858780030398</v>
      </c>
      <c r="BU16" s="570">
        <v>6.7689344144327901</v>
      </c>
      <c r="BV16" s="570">
        <v>6.6963230437037602</v>
      </c>
      <c r="BW16" s="570">
        <v>6.6176955512050997</v>
      </c>
      <c r="BX16" s="570">
        <v>6.5324912168381504</v>
      </c>
      <c r="BY16" s="570">
        <v>6.4401669260774401</v>
      </c>
      <c r="BZ16" s="570">
        <v>6.3402249319784296</v>
      </c>
      <c r="CA16" s="570">
        <v>6.2322447198245197</v>
      </c>
      <c r="CB16" s="570">
        <v>6.1159171197821003</v>
      </c>
      <c r="CC16" s="570">
        <v>5.9910784306729798</v>
      </c>
      <c r="CD16" s="570">
        <v>5.8577429109022203</v>
      </c>
      <c r="CE16" s="570">
        <v>5.7161324333408698</v>
      </c>
      <c r="CF16" s="570">
        <v>5.5667013431601298</v>
      </c>
      <c r="CG16" s="570">
        <v>5.4101481796142403</v>
      </c>
      <c r="CH16" s="570">
        <v>5.2474181404584996</v>
      </c>
      <c r="CI16" s="570">
        <v>5.0796931548805899</v>
      </c>
      <c r="CJ16" s="570">
        <v>4.9083546441878401</v>
      </c>
      <c r="CK16" s="570">
        <v>4.7347635819533203</v>
      </c>
      <c r="CL16" s="570">
        <v>4.5603500777851096</v>
      </c>
      <c r="CM16" s="570">
        <v>4.3869886200712704</v>
      </c>
      <c r="CN16" s="570">
        <v>4.2163743861749499</v>
      </c>
      <c r="CO16" s="570">
        <v>4.0499595265910902</v>
      </c>
      <c r="CP16" s="570">
        <v>3.88911551925526</v>
      </c>
      <c r="CQ16" s="570">
        <v>3.73505016016242</v>
      </c>
      <c r="CR16" s="570">
        <v>3.5886613204290398</v>
      </c>
      <c r="CS16" s="570">
        <v>3.4505053482392101</v>
      </c>
      <c r="CT16" s="570">
        <v>3.3207822961380802</v>
      </c>
      <c r="CU16" s="570">
        <v>3.1993465547823199</v>
      </c>
      <c r="CV16" s="570">
        <v>3.0857593145230799</v>
      </c>
      <c r="CW16" s="570">
        <v>2.97936259481504</v>
      </c>
      <c r="CX16" s="570">
        <v>2.8793466680275399</v>
      </c>
      <c r="CY16" s="570">
        <v>2.7854021501606998</v>
      </c>
      <c r="CZ16" s="570">
        <v>2.6926821553138698</v>
      </c>
      <c r="DA16" s="570">
        <v>2.5978014700592502</v>
      </c>
      <c r="DB16" s="570">
        <v>2.5</v>
      </c>
      <c r="DD16" s="570"/>
      <c r="DE16" s="570"/>
      <c r="DF16" s="570"/>
      <c r="DG16" s="570"/>
      <c r="DH16" s="570"/>
      <c r="DI16" s="570"/>
      <c r="DJ16" s="570"/>
      <c r="DK16" s="570"/>
      <c r="DL16" s="570"/>
      <c r="DM16" s="570"/>
      <c r="DN16" s="570"/>
      <c r="DO16" s="570"/>
      <c r="DP16" s="570"/>
      <c r="DQ16" s="570"/>
      <c r="DR16" s="570"/>
      <c r="DS16" s="570"/>
      <c r="DT16" s="570"/>
      <c r="DU16" s="570"/>
      <c r="DV16" s="570"/>
      <c r="DW16" s="570"/>
      <c r="DX16" s="570"/>
      <c r="DY16" s="570"/>
      <c r="DZ16" s="570"/>
      <c r="EA16" s="570"/>
      <c r="EB16" s="570"/>
      <c r="EC16" s="570"/>
      <c r="ED16" s="570"/>
      <c r="EE16" s="570"/>
      <c r="EF16" s="570"/>
      <c r="EG16" s="570"/>
      <c r="EH16" s="570"/>
      <c r="EI16" s="570"/>
      <c r="EJ16" s="570"/>
      <c r="EK16" s="570"/>
      <c r="EL16" s="570"/>
      <c r="EM16" s="570"/>
      <c r="EN16" s="570"/>
      <c r="EO16" s="570"/>
      <c r="EP16" s="570"/>
      <c r="EQ16" s="570"/>
      <c r="ER16" s="570"/>
      <c r="ES16" s="570"/>
      <c r="ET16" s="570"/>
      <c r="EU16" s="570"/>
      <c r="EV16" s="570"/>
      <c r="EW16" s="570"/>
      <c r="EX16" s="570"/>
      <c r="EY16" s="570"/>
      <c r="EZ16" s="570"/>
      <c r="FA16" s="570"/>
      <c r="FB16" s="570"/>
    </row>
    <row r="17" spans="2:158" ht="3.75" customHeight="1">
      <c r="B17" s="570"/>
      <c r="C17" s="570">
        <v>0</v>
      </c>
      <c r="D17" s="570">
        <v>0</v>
      </c>
      <c r="E17" s="570">
        <v>0</v>
      </c>
      <c r="F17" s="570">
        <v>0</v>
      </c>
      <c r="G17" s="570">
        <v>0.31475510000000001</v>
      </c>
      <c r="H17" s="570">
        <v>0.6462466</v>
      </c>
      <c r="I17" s="570">
        <v>0.97284479999999995</v>
      </c>
      <c r="J17" s="570">
        <v>1.294</v>
      </c>
      <c r="K17" s="570">
        <v>1.6090869999999999</v>
      </c>
      <c r="L17" s="570">
        <v>1.9173979999999999</v>
      </c>
      <c r="M17" s="570">
        <v>2.2181289999999998</v>
      </c>
      <c r="N17" s="570">
        <v>2.5103659999999999</v>
      </c>
      <c r="O17" s="570">
        <v>2.7930799999999998</v>
      </c>
      <c r="P17" s="570">
        <v>3.065105</v>
      </c>
      <c r="Q17" s="570">
        <v>3.3251379999999999</v>
      </c>
      <c r="R17" s="570">
        <v>3.5717240000000001</v>
      </c>
      <c r="S17" s="570">
        <v>3.8032629999999998</v>
      </c>
      <c r="T17" s="570">
        <v>4.0180069999999999</v>
      </c>
      <c r="U17" s="570">
        <v>4.2140919999999999</v>
      </c>
      <c r="V17" s="570">
        <v>4.3895619999999997</v>
      </c>
      <c r="W17" s="570">
        <v>4.5424340000000001</v>
      </c>
      <c r="X17" s="570">
        <v>4.6707650000000003</v>
      </c>
      <c r="Y17" s="570">
        <v>4.7727519999999997</v>
      </c>
      <c r="Z17" s="570">
        <v>4.8468340000000003</v>
      </c>
      <c r="AA17" s="570">
        <v>4.8917970000000004</v>
      </c>
      <c r="AB17" s="570">
        <v>4.906873</v>
      </c>
      <c r="AC17" s="570">
        <v>4.8917970000000004</v>
      </c>
      <c r="AD17" s="570">
        <v>4.8468340000000003</v>
      </c>
      <c r="AE17" s="570">
        <v>4.7727519999999997</v>
      </c>
      <c r="AF17" s="570">
        <v>4.6707650000000003</v>
      </c>
      <c r="AG17" s="570">
        <v>4.5424340000000001</v>
      </c>
      <c r="AH17" s="570">
        <v>4.3895619999999997</v>
      </c>
      <c r="AI17" s="570">
        <v>4.2140919999999999</v>
      </c>
      <c r="AJ17" s="570">
        <v>4.0180069999999999</v>
      </c>
      <c r="AK17" s="570">
        <v>3.8032629999999998</v>
      </c>
      <c r="AL17" s="570">
        <v>3.5717240000000001</v>
      </c>
      <c r="AM17" s="570">
        <v>3.3251379999999999</v>
      </c>
      <c r="AN17" s="570">
        <v>3.065105</v>
      </c>
      <c r="AO17" s="570">
        <v>2.7930799999999998</v>
      </c>
      <c r="AP17" s="570">
        <v>2.5103659999999999</v>
      </c>
      <c r="AQ17" s="570">
        <v>2.2181289999999998</v>
      </c>
      <c r="AR17" s="570">
        <v>1.9173979999999999</v>
      </c>
      <c r="AS17" s="570">
        <v>1.6090869999999999</v>
      </c>
      <c r="AT17" s="570">
        <v>1.294</v>
      </c>
      <c r="AU17" s="570">
        <v>0.97284479999999995</v>
      </c>
      <c r="AV17" s="570">
        <v>0.6462466</v>
      </c>
      <c r="AW17" s="570">
        <v>0.31475510000000001</v>
      </c>
      <c r="AX17" s="570">
        <v>0</v>
      </c>
      <c r="AY17" s="570">
        <v>0</v>
      </c>
      <c r="AZ17" s="570">
        <v>0</v>
      </c>
      <c r="BA17" s="570">
        <v>0</v>
      </c>
      <c r="BC17" s="570"/>
      <c r="BD17" s="570">
        <v>7.5</v>
      </c>
      <c r="BE17" s="570">
        <v>7.4704808087196799</v>
      </c>
      <c r="BF17" s="570">
        <v>7.4408025231821604</v>
      </c>
      <c r="BG17" s="570">
        <v>7.4109065071471703</v>
      </c>
      <c r="BH17" s="570">
        <v>7.3806587718471999</v>
      </c>
      <c r="BI17" s="570">
        <v>7.3492630035745901</v>
      </c>
      <c r="BJ17" s="570">
        <v>7.3165056195435403</v>
      </c>
      <c r="BK17" s="570">
        <v>7.2822284879367096</v>
      </c>
      <c r="BL17" s="570">
        <v>7.2462535253974396</v>
      </c>
      <c r="BM17" s="570">
        <v>7.2083787931095804</v>
      </c>
      <c r="BN17" s="570">
        <v>7.1683738554490102</v>
      </c>
      <c r="BO17" s="570">
        <v>7.1259749667388004</v>
      </c>
      <c r="BP17" s="570">
        <v>7.0808800922127997</v>
      </c>
      <c r="BQ17" s="570">
        <v>7.0327438657921801</v>
      </c>
      <c r="BR17" s="570">
        <v>6.9811729136855298</v>
      </c>
      <c r="BS17" s="570">
        <v>6.9257219603584801</v>
      </c>
      <c r="BT17" s="570">
        <v>6.8658916427924499</v>
      </c>
      <c r="BU17" s="570">
        <v>6.8011289427103296</v>
      </c>
      <c r="BV17" s="570">
        <v>6.7308317389607497</v>
      </c>
      <c r="BW17" s="570">
        <v>6.6543586327527997</v>
      </c>
      <c r="BX17" s="570">
        <v>6.5710456998772804</v>
      </c>
      <c r="BY17" s="570">
        <v>6.4802306391690303</v>
      </c>
      <c r="BZ17" s="570">
        <v>6.3812847801288299</v>
      </c>
      <c r="CA17" s="570">
        <v>6.2736512201807901</v>
      </c>
      <c r="CB17" s="570">
        <v>6.1568862264616202</v>
      </c>
      <c r="CC17" s="570">
        <v>6.0306988380023299</v>
      </c>
      <c r="CD17" s="570">
        <v>5.8949914962560097</v>
      </c>
      <c r="CE17" s="570">
        <v>5.7498999894852396</v>
      </c>
      <c r="CF17" s="570">
        <v>5.5958446418788901</v>
      </c>
      <c r="CG17" s="570">
        <v>5.4335475935337803</v>
      </c>
      <c r="CH17" s="570">
        <v>5.2640597445965804</v>
      </c>
      <c r="CI17" s="570">
        <v>5.08878708330107</v>
      </c>
      <c r="CJ17" s="570">
        <v>4.9094654986313602</v>
      </c>
      <c r="CK17" s="570">
        <v>4.7280329687824301</v>
      </c>
      <c r="CL17" s="570">
        <v>4.5456112083557398</v>
      </c>
      <c r="CM17" s="570">
        <v>4.3647869528729499</v>
      </c>
      <c r="CN17" s="570">
        <v>4.1875073880576803</v>
      </c>
      <c r="CO17" s="570">
        <v>4.01511574991423</v>
      </c>
      <c r="CP17" s="570">
        <v>3.84922776776633</v>
      </c>
      <c r="CQ17" s="570">
        <v>3.6913837034121202</v>
      </c>
      <c r="CR17" s="570">
        <v>3.5426252070298498</v>
      </c>
      <c r="CS17" s="570">
        <v>3.4035764656413998</v>
      </c>
      <c r="CT17" s="570">
        <v>3.27441729375666</v>
      </c>
      <c r="CU17" s="570">
        <v>3.1548737207784399</v>
      </c>
      <c r="CV17" s="570">
        <v>3.0443052689566499</v>
      </c>
      <c r="CW17" s="570">
        <v>2.9418370904237201</v>
      </c>
      <c r="CX17" s="570">
        <v>2.8464885077890001</v>
      </c>
      <c r="CY17" s="570">
        <v>2.7572446010150098</v>
      </c>
      <c r="CZ17" s="570">
        <v>2.6733516867542102</v>
      </c>
      <c r="DA17" s="570">
        <v>2.5878812059859801</v>
      </c>
      <c r="DB17" s="570">
        <v>2.5</v>
      </c>
      <c r="DD17" s="570"/>
      <c r="DE17" s="570"/>
      <c r="DF17" s="570"/>
      <c r="DG17" s="570"/>
      <c r="DH17" s="570"/>
      <c r="DI17" s="570"/>
      <c r="DJ17" s="570"/>
      <c r="DK17" s="570"/>
      <c r="DL17" s="570"/>
      <c r="DM17" s="570"/>
      <c r="DN17" s="570"/>
      <c r="DO17" s="570"/>
      <c r="DP17" s="570"/>
      <c r="DQ17" s="570"/>
      <c r="DR17" s="570"/>
      <c r="DS17" s="570"/>
      <c r="DT17" s="570"/>
      <c r="DU17" s="570"/>
      <c r="DV17" s="570"/>
      <c r="DW17" s="570"/>
      <c r="DX17" s="570"/>
      <c r="DY17" s="570"/>
      <c r="DZ17" s="570"/>
      <c r="EA17" s="570"/>
      <c r="EB17" s="570"/>
      <c r="EC17" s="570"/>
      <c r="ED17" s="570"/>
      <c r="EE17" s="570"/>
      <c r="EF17" s="570"/>
      <c r="EG17" s="570"/>
      <c r="EH17" s="570"/>
      <c r="EI17" s="570"/>
      <c r="EJ17" s="570"/>
      <c r="EK17" s="570"/>
      <c r="EL17" s="570"/>
      <c r="EM17" s="570"/>
      <c r="EN17" s="570"/>
      <c r="EO17" s="570"/>
      <c r="EP17" s="570"/>
      <c r="EQ17" s="570"/>
      <c r="ER17" s="570"/>
      <c r="ES17" s="570"/>
      <c r="ET17" s="570"/>
      <c r="EU17" s="570"/>
      <c r="EV17" s="570"/>
      <c r="EW17" s="570"/>
      <c r="EX17" s="570"/>
      <c r="EY17" s="570"/>
      <c r="EZ17" s="570"/>
      <c r="FA17" s="570"/>
      <c r="FB17" s="570"/>
    </row>
    <row r="18" spans="2:158" ht="3.75" customHeight="1">
      <c r="B18" s="570"/>
      <c r="C18" s="570">
        <v>0</v>
      </c>
      <c r="D18" s="570">
        <v>0</v>
      </c>
      <c r="E18" s="570">
        <v>0</v>
      </c>
      <c r="F18" s="570">
        <v>0.17275009999999999</v>
      </c>
      <c r="G18" s="570">
        <v>0.51550689999999999</v>
      </c>
      <c r="H18" s="570">
        <v>0.85426389999999996</v>
      </c>
      <c r="I18" s="570">
        <v>1.1885600000000001</v>
      </c>
      <c r="J18" s="570">
        <v>1.5178689999999999</v>
      </c>
      <c r="K18" s="570">
        <v>1.841588</v>
      </c>
      <c r="L18" s="570">
        <v>2.1590240000000001</v>
      </c>
      <c r="M18" s="570">
        <v>2.4693839999999998</v>
      </c>
      <c r="N18" s="570">
        <v>2.7717589999999999</v>
      </c>
      <c r="O18" s="570">
        <v>3.065105</v>
      </c>
      <c r="P18" s="570">
        <v>3.3482289999999999</v>
      </c>
      <c r="Q18" s="570">
        <v>3.6197720000000002</v>
      </c>
      <c r="R18" s="570">
        <v>3.878196</v>
      </c>
      <c r="S18" s="570">
        <v>4.1217730000000001</v>
      </c>
      <c r="T18" s="570">
        <v>4.3485860000000001</v>
      </c>
      <c r="U18" s="570">
        <v>4.5565439999999997</v>
      </c>
      <c r="V18" s="570">
        <v>4.7434120000000002</v>
      </c>
      <c r="W18" s="570">
        <v>4.906873</v>
      </c>
      <c r="X18" s="570">
        <v>5.0446140000000002</v>
      </c>
      <c r="Y18" s="570">
        <v>5.1544470000000002</v>
      </c>
      <c r="Z18" s="570">
        <v>5.2344460000000002</v>
      </c>
      <c r="AA18" s="570">
        <v>5.2830940000000002</v>
      </c>
      <c r="AB18" s="570">
        <v>5.2994219999999999</v>
      </c>
      <c r="AC18" s="570">
        <v>5.2830940000000002</v>
      </c>
      <c r="AD18" s="570">
        <v>5.2344460000000002</v>
      </c>
      <c r="AE18" s="570">
        <v>5.1544470000000002</v>
      </c>
      <c r="AF18" s="570">
        <v>5.0446140000000002</v>
      </c>
      <c r="AG18" s="570">
        <v>4.906873</v>
      </c>
      <c r="AH18" s="570">
        <v>4.7434120000000002</v>
      </c>
      <c r="AI18" s="570">
        <v>4.5565439999999997</v>
      </c>
      <c r="AJ18" s="570">
        <v>4.3485860000000001</v>
      </c>
      <c r="AK18" s="570">
        <v>4.1217730000000001</v>
      </c>
      <c r="AL18" s="570">
        <v>3.878196</v>
      </c>
      <c r="AM18" s="570">
        <v>3.6197720000000002</v>
      </c>
      <c r="AN18" s="570">
        <v>3.3482289999999999</v>
      </c>
      <c r="AO18" s="570">
        <v>3.065105</v>
      </c>
      <c r="AP18" s="570">
        <v>2.7717589999999999</v>
      </c>
      <c r="AQ18" s="570">
        <v>2.4693839999999998</v>
      </c>
      <c r="AR18" s="570">
        <v>2.1590240000000001</v>
      </c>
      <c r="AS18" s="570">
        <v>1.841588</v>
      </c>
      <c r="AT18" s="570">
        <v>1.5178689999999999</v>
      </c>
      <c r="AU18" s="570">
        <v>1.1885600000000001</v>
      </c>
      <c r="AV18" s="570">
        <v>0.85426389999999996</v>
      </c>
      <c r="AW18" s="570">
        <v>0.51550689999999999</v>
      </c>
      <c r="AX18" s="570">
        <v>0.17275009999999999</v>
      </c>
      <c r="AY18" s="570">
        <v>0</v>
      </c>
      <c r="AZ18" s="570">
        <v>0</v>
      </c>
      <c r="BA18" s="570">
        <v>0</v>
      </c>
      <c r="BC18" s="570"/>
      <c r="BD18" s="570">
        <v>7.5</v>
      </c>
      <c r="BE18" s="570">
        <v>7.4722089236728397</v>
      </c>
      <c r="BF18" s="570">
        <v>7.44430953560419</v>
      </c>
      <c r="BG18" s="570">
        <v>7.4162277838270896</v>
      </c>
      <c r="BH18" s="570">
        <v>7.3874888657070397</v>
      </c>
      <c r="BI18" s="570">
        <v>7.35756489549079</v>
      </c>
      <c r="BJ18" s="570">
        <v>7.3263459993595497</v>
      </c>
      <c r="BK18" s="570">
        <v>7.2936952450326196</v>
      </c>
      <c r="BL18" s="570">
        <v>7.2594521991657697</v>
      </c>
      <c r="BM18" s="570">
        <v>7.22343057763376</v>
      </c>
      <c r="BN18" s="570">
        <v>7.1854138157694702</v>
      </c>
      <c r="BO18" s="570">
        <v>7.1451496027088002</v>
      </c>
      <c r="BP18" s="570">
        <v>7.1023436827765298</v>
      </c>
      <c r="BQ18" s="570">
        <v>7.0566531338018397</v>
      </c>
      <c r="BR18" s="570">
        <v>7.0076794228202601</v>
      </c>
      <c r="BS18" s="570">
        <v>6.9549617935586099</v>
      </c>
      <c r="BT18" s="570">
        <v>6.8979718876472198</v>
      </c>
      <c r="BU18" s="570">
        <v>6.8361108939573301</v>
      </c>
      <c r="BV18" s="570">
        <v>6.7687109638437599</v>
      </c>
      <c r="BW18" s="570">
        <v>6.6950428490044596</v>
      </c>
      <c r="BX18" s="570">
        <v>6.6143319594921097</v>
      </c>
      <c r="BY18" s="570">
        <v>6.5257842634106202</v>
      </c>
      <c r="BZ18" s="570">
        <v>6.4286227297217096</v>
      </c>
      <c r="CA18" s="570">
        <v>6.3221329472193197</v>
      </c>
      <c r="CB18" s="570">
        <v>6.2057132810323496</v>
      </c>
      <c r="CC18" s="570">
        <v>6.0789059266117498</v>
      </c>
      <c r="CD18" s="570">
        <v>5.9414359333922997</v>
      </c>
      <c r="CE18" s="570">
        <v>5.7932265604003099</v>
      </c>
      <c r="CF18" s="570">
        <v>5.6345446768144498</v>
      </c>
      <c r="CG18" s="570">
        <v>5.4659523909522401</v>
      </c>
      <c r="CH18" s="570">
        <v>5.2884221959744604</v>
      </c>
      <c r="CI18" s="570">
        <v>5.1035933333366197</v>
      </c>
      <c r="CJ18" s="570">
        <v>4.9139522049336701</v>
      </c>
      <c r="CK18" s="570">
        <v>4.7229047202042898</v>
      </c>
      <c r="CL18" s="570">
        <v>4.5305856569077898</v>
      </c>
      <c r="CM18" s="570">
        <v>4.3413101304113599</v>
      </c>
      <c r="CN18" s="570">
        <v>4.1570140815889003</v>
      </c>
      <c r="CO18" s="570">
        <v>3.9777930547509399</v>
      </c>
      <c r="CP18" s="570">
        <v>3.8059245337327199</v>
      </c>
      <c r="CQ18" s="570">
        <v>3.6437555371820398</v>
      </c>
      <c r="CR18" s="570">
        <v>3.4923700114491401</v>
      </c>
      <c r="CS18" s="570">
        <v>3.35249432318943</v>
      </c>
      <c r="CT18" s="570">
        <v>3.2243124036126298</v>
      </c>
      <c r="CU18" s="570">
        <v>3.1073523543573001</v>
      </c>
      <c r="CV18" s="570">
        <v>3.00065964580484</v>
      </c>
      <c r="CW18" s="570">
        <v>2.9030347177331399</v>
      </c>
      <c r="CX18" s="570">
        <v>2.81323755232523</v>
      </c>
      <c r="CY18" s="570">
        <v>2.73013456172849</v>
      </c>
      <c r="CZ18" s="570">
        <v>2.6528263388756499</v>
      </c>
      <c r="DA18" s="570">
        <v>2.5775107744175001</v>
      </c>
      <c r="DB18" s="570">
        <v>2.5</v>
      </c>
      <c r="DD18" s="570"/>
      <c r="DE18" s="570"/>
      <c r="DF18" s="570"/>
      <c r="DG18" s="570"/>
      <c r="DH18" s="570"/>
      <c r="DI18" s="570"/>
      <c r="DJ18" s="570"/>
      <c r="DK18" s="570"/>
      <c r="DL18" s="570"/>
      <c r="DM18" s="570"/>
      <c r="DN18" s="570"/>
      <c r="DO18" s="570"/>
      <c r="DP18" s="570"/>
      <c r="DQ18" s="570"/>
      <c r="DR18" s="570"/>
      <c r="DS18" s="570"/>
      <c r="DT18" s="570"/>
      <c r="DU18" s="570"/>
      <c r="DV18" s="570"/>
      <c r="DW18" s="570"/>
      <c r="DX18" s="570"/>
      <c r="DY18" s="570"/>
      <c r="DZ18" s="570"/>
      <c r="EA18" s="570"/>
      <c r="EB18" s="570"/>
      <c r="EC18" s="570"/>
      <c r="ED18" s="570"/>
      <c r="EE18" s="570"/>
      <c r="EF18" s="570"/>
      <c r="EG18" s="570"/>
      <c r="EH18" s="570"/>
      <c r="EI18" s="570"/>
      <c r="EJ18" s="570"/>
      <c r="EK18" s="570"/>
      <c r="EL18" s="570"/>
      <c r="EM18" s="570"/>
      <c r="EN18" s="570"/>
      <c r="EO18" s="570"/>
      <c r="EP18" s="570"/>
      <c r="EQ18" s="570"/>
      <c r="ER18" s="570"/>
      <c r="ES18" s="570"/>
      <c r="ET18" s="570"/>
      <c r="EU18" s="570"/>
      <c r="EV18" s="570"/>
      <c r="EW18" s="570"/>
      <c r="EX18" s="570"/>
      <c r="EY18" s="570"/>
      <c r="EZ18" s="570"/>
      <c r="FA18" s="570"/>
      <c r="FB18" s="570"/>
    </row>
    <row r="19" spans="2:158" ht="3.75" customHeight="1">
      <c r="B19" s="570"/>
      <c r="C19" s="570">
        <v>0</v>
      </c>
      <c r="D19" s="570">
        <v>0</v>
      </c>
      <c r="E19" s="570">
        <v>1.9244500000000001E-3</v>
      </c>
      <c r="F19" s="570">
        <v>0.35457149999999998</v>
      </c>
      <c r="G19" s="570">
        <v>0.7040227</v>
      </c>
      <c r="H19" s="570">
        <v>1.0499039999999999</v>
      </c>
      <c r="I19" s="570">
        <v>1.391786</v>
      </c>
      <c r="J19" s="570">
        <v>1.7291730000000001</v>
      </c>
      <c r="K19" s="570">
        <v>2.0614919999999999</v>
      </c>
      <c r="L19" s="570">
        <v>2.3880819999999998</v>
      </c>
      <c r="M19" s="570">
        <v>2.7081719999999998</v>
      </c>
      <c r="N19" s="570">
        <v>3.0208689999999998</v>
      </c>
      <c r="O19" s="570">
        <v>3.3251379999999999</v>
      </c>
      <c r="P19" s="570">
        <v>3.6197720000000002</v>
      </c>
      <c r="Q19" s="570">
        <v>3.903378</v>
      </c>
      <c r="R19" s="570">
        <v>4.1743480000000002</v>
      </c>
      <c r="S19" s="570">
        <v>4.4308389999999997</v>
      </c>
      <c r="T19" s="570">
        <v>4.6707650000000003</v>
      </c>
      <c r="U19" s="570">
        <v>4.8917970000000004</v>
      </c>
      <c r="V19" s="570">
        <v>5.0913849999999998</v>
      </c>
      <c r="W19" s="570">
        <v>5.2668229999999996</v>
      </c>
      <c r="X19" s="570">
        <v>5.4153419999999999</v>
      </c>
      <c r="Y19" s="570">
        <v>5.5342640000000003</v>
      </c>
      <c r="Z19" s="570">
        <v>5.6211799999999998</v>
      </c>
      <c r="AA19" s="570">
        <v>5.6741659999999996</v>
      </c>
      <c r="AB19" s="570">
        <v>5.6919719999999998</v>
      </c>
      <c r="AC19" s="570">
        <v>5.6741659999999996</v>
      </c>
      <c r="AD19" s="570">
        <v>5.6211799999999998</v>
      </c>
      <c r="AE19" s="570">
        <v>5.5342640000000003</v>
      </c>
      <c r="AF19" s="570">
        <v>5.4153419999999999</v>
      </c>
      <c r="AG19" s="570">
        <v>5.2668229999999996</v>
      </c>
      <c r="AH19" s="570">
        <v>5.0913849999999998</v>
      </c>
      <c r="AI19" s="570">
        <v>4.8917970000000004</v>
      </c>
      <c r="AJ19" s="570">
        <v>4.6707650000000003</v>
      </c>
      <c r="AK19" s="570">
        <v>4.4308389999999997</v>
      </c>
      <c r="AL19" s="570">
        <v>4.1743480000000002</v>
      </c>
      <c r="AM19" s="570">
        <v>3.903378</v>
      </c>
      <c r="AN19" s="570">
        <v>3.6197720000000002</v>
      </c>
      <c r="AO19" s="570">
        <v>3.3251379999999999</v>
      </c>
      <c r="AP19" s="570">
        <v>3.0208689999999998</v>
      </c>
      <c r="AQ19" s="570">
        <v>2.7081719999999998</v>
      </c>
      <c r="AR19" s="570">
        <v>2.3880819999999998</v>
      </c>
      <c r="AS19" s="570">
        <v>2.0614919999999999</v>
      </c>
      <c r="AT19" s="570">
        <v>1.7291730000000001</v>
      </c>
      <c r="AU19" s="570">
        <v>1.391786</v>
      </c>
      <c r="AV19" s="570">
        <v>1.0499039999999999</v>
      </c>
      <c r="AW19" s="570">
        <v>0.7040227</v>
      </c>
      <c r="AX19" s="570">
        <v>0.35457149999999998</v>
      </c>
      <c r="AY19" s="570">
        <v>1.9244500000000001E-3</v>
      </c>
      <c r="AZ19" s="570">
        <v>0</v>
      </c>
      <c r="BA19" s="570">
        <v>0</v>
      </c>
      <c r="BC19" s="570"/>
      <c r="BD19" s="570">
        <v>7.5</v>
      </c>
      <c r="BE19" s="570">
        <v>7.4739415862268599</v>
      </c>
      <c r="BF19" s="570">
        <v>7.44779612696101</v>
      </c>
      <c r="BG19" s="570">
        <v>7.4214550797944803</v>
      </c>
      <c r="BH19" s="570">
        <v>7.3941311985095801</v>
      </c>
      <c r="BI19" s="570">
        <v>7.3657060972822697</v>
      </c>
      <c r="BJ19" s="570">
        <v>7.3360729789897796</v>
      </c>
      <c r="BK19" s="570">
        <v>7.30511174390183</v>
      </c>
      <c r="BL19" s="570">
        <v>7.2726816606321698</v>
      </c>
      <c r="BM19" s="570">
        <v>7.23861654700963</v>
      </c>
      <c r="BN19" s="570">
        <v>7.2027195054144197</v>
      </c>
      <c r="BO19" s="570">
        <v>7.1647566956652096</v>
      </c>
      <c r="BP19" s="570">
        <v>7.12444998575182</v>
      </c>
      <c r="BQ19" s="570">
        <v>7.0814685287952601</v>
      </c>
      <c r="BR19" s="570">
        <v>7.0354195567486197</v>
      </c>
      <c r="BS19" s="570">
        <v>6.9858387855663899</v>
      </c>
      <c r="BT19" s="570">
        <v>6.9321815233778104</v>
      </c>
      <c r="BU19" s="570">
        <v>6.8738160779649702</v>
      </c>
      <c r="BV19" s="570">
        <v>6.8100217518083204</v>
      </c>
      <c r="BW19" s="570">
        <v>6.7399945515324697</v>
      </c>
      <c r="BX19" s="570">
        <v>6.6628643259338203</v>
      </c>
      <c r="BY19" s="570">
        <v>6.5777264555429502</v>
      </c>
      <c r="BZ19" s="570">
        <v>6.4836909379471503</v>
      </c>
      <c r="CA19" s="570">
        <v>6.3799514158791704</v>
      </c>
      <c r="CB19" s="570">
        <v>6.2658915903539203</v>
      </c>
      <c r="CC19" s="570">
        <v>6.1410743362677502</v>
      </c>
      <c r="CD19" s="570">
        <v>6.0053251636166802</v>
      </c>
      <c r="CE19" s="570">
        <v>5.8583567488601096</v>
      </c>
      <c r="CF19" s="570">
        <v>5.7005151012914403</v>
      </c>
      <c r="CG19" s="570">
        <v>5.5314371192372498</v>
      </c>
      <c r="CH19" s="570">
        <v>5.3497296420890601</v>
      </c>
      <c r="CI19" s="570">
        <v>5.1540671303061902</v>
      </c>
      <c r="CJ19" s="570">
        <v>4.9445301643839903</v>
      </c>
      <c r="CK19" s="570">
        <v>4.7254811841507998</v>
      </c>
      <c r="CL19" s="570">
        <v>4.5167240667976003</v>
      </c>
      <c r="CM19" s="570">
        <v>4.3186016279544797</v>
      </c>
      <c r="CN19" s="570">
        <v>4.1287319939009004</v>
      </c>
      <c r="CO19" s="570">
        <v>3.9406855140419799</v>
      </c>
      <c r="CP19" s="570">
        <v>3.7605392292949502</v>
      </c>
      <c r="CQ19" s="570">
        <v>3.5930598685725599</v>
      </c>
      <c r="CR19" s="570">
        <v>3.4382948430131699</v>
      </c>
      <c r="CS19" s="570">
        <v>3.2972920013865501</v>
      </c>
      <c r="CT19" s="570">
        <v>3.1703818280790501</v>
      </c>
      <c r="CU19" s="570">
        <v>3.0567358186867102</v>
      </c>
      <c r="CV19" s="570">
        <v>2.9548641776689699</v>
      </c>
      <c r="CW19" s="570">
        <v>2.86305498044341</v>
      </c>
      <c r="CX19" s="570">
        <v>2.7796754627229601</v>
      </c>
      <c r="CY19" s="570">
        <v>2.7033004107040801</v>
      </c>
      <c r="CZ19" s="570">
        <v>2.63267172683517</v>
      </c>
      <c r="DA19" s="570">
        <v>2.5670930759986801</v>
      </c>
      <c r="DB19" s="570">
        <v>2.5</v>
      </c>
      <c r="DD19" s="570"/>
      <c r="DE19" s="570"/>
      <c r="DF19" s="570"/>
      <c r="DG19" s="570"/>
      <c r="DH19" s="570"/>
      <c r="DI19" s="570"/>
      <c r="DJ19" s="570"/>
      <c r="DK19" s="570"/>
      <c r="DL19" s="570"/>
      <c r="DM19" s="570"/>
      <c r="DN19" s="570"/>
      <c r="DO19" s="570"/>
      <c r="DP19" s="570"/>
      <c r="DQ19" s="570"/>
      <c r="DR19" s="570"/>
      <c r="DS19" s="570"/>
      <c r="DT19" s="570"/>
      <c r="DU19" s="570"/>
      <c r="DV19" s="570"/>
      <c r="DW19" s="570"/>
      <c r="DX19" s="570"/>
      <c r="DY19" s="570"/>
      <c r="DZ19" s="570"/>
      <c r="EA19" s="570"/>
      <c r="EB19" s="570"/>
      <c r="EC19" s="570"/>
      <c r="ED19" s="570"/>
      <c r="EE19" s="570"/>
      <c r="EF19" s="570"/>
      <c r="EG19" s="570"/>
      <c r="EH19" s="570"/>
      <c r="EI19" s="570"/>
      <c r="EJ19" s="570"/>
      <c r="EK19" s="570"/>
      <c r="EL19" s="570"/>
      <c r="EM19" s="570"/>
      <c r="EN19" s="570"/>
      <c r="EO19" s="570"/>
      <c r="EP19" s="570"/>
      <c r="EQ19" s="570"/>
      <c r="ER19" s="570"/>
      <c r="ES19" s="570"/>
      <c r="ET19" s="570"/>
      <c r="EU19" s="570"/>
      <c r="EV19" s="570"/>
      <c r="EW19" s="570"/>
      <c r="EX19" s="570"/>
      <c r="EY19" s="570"/>
      <c r="EZ19" s="570"/>
      <c r="FA19" s="570"/>
      <c r="FB19" s="570"/>
    </row>
    <row r="20" spans="2:158" ht="3.75" customHeight="1">
      <c r="B20" s="570"/>
      <c r="C20" s="570">
        <v>0</v>
      </c>
      <c r="D20" s="570">
        <v>0</v>
      </c>
      <c r="E20" s="570">
        <v>0.16492100000000001</v>
      </c>
      <c r="F20" s="570">
        <v>0.52362540000000002</v>
      </c>
      <c r="G20" s="570">
        <v>0.8795444</v>
      </c>
      <c r="H20" s="570">
        <v>1.23234</v>
      </c>
      <c r="I20" s="570">
        <v>1.581618</v>
      </c>
      <c r="J20" s="570">
        <v>1.926925</v>
      </c>
      <c r="K20" s="570">
        <v>2.267728</v>
      </c>
      <c r="L20" s="570">
        <v>2.603405</v>
      </c>
      <c r="M20" s="570">
        <v>2.9332280000000002</v>
      </c>
      <c r="N20" s="570">
        <v>3.256338</v>
      </c>
      <c r="O20" s="570">
        <v>3.5717240000000001</v>
      </c>
      <c r="P20" s="570">
        <v>3.878196</v>
      </c>
      <c r="Q20" s="570">
        <v>4.1743480000000002</v>
      </c>
      <c r="R20" s="570">
        <v>4.4585280000000003</v>
      </c>
      <c r="S20" s="570">
        <v>4.7288030000000001</v>
      </c>
      <c r="T20" s="570">
        <v>4.9829299999999996</v>
      </c>
      <c r="U20" s="570">
        <v>5.2183390000000003</v>
      </c>
      <c r="V20" s="570">
        <v>5.4321419999999998</v>
      </c>
      <c r="W20" s="570">
        <v>5.6211799999999998</v>
      </c>
      <c r="X20" s="570">
        <v>5.7821290000000003</v>
      </c>
      <c r="Y20" s="570">
        <v>5.9116799999999996</v>
      </c>
      <c r="Z20" s="570">
        <v>6.0067820000000003</v>
      </c>
      <c r="AA20" s="570">
        <v>6.0649430000000004</v>
      </c>
      <c r="AB20" s="570">
        <v>6.0845219999999998</v>
      </c>
      <c r="AC20" s="570">
        <v>6.0649430000000004</v>
      </c>
      <c r="AD20" s="570">
        <v>6.0067820000000003</v>
      </c>
      <c r="AE20" s="570">
        <v>5.9116799999999996</v>
      </c>
      <c r="AF20" s="570">
        <v>5.7821290000000003</v>
      </c>
      <c r="AG20" s="570">
        <v>5.6211799999999998</v>
      </c>
      <c r="AH20" s="570">
        <v>5.4321419999999998</v>
      </c>
      <c r="AI20" s="570">
        <v>5.2183390000000003</v>
      </c>
      <c r="AJ20" s="570">
        <v>4.9829299999999996</v>
      </c>
      <c r="AK20" s="570">
        <v>4.7288030000000001</v>
      </c>
      <c r="AL20" s="570">
        <v>4.4585280000000003</v>
      </c>
      <c r="AM20" s="570">
        <v>4.1743480000000002</v>
      </c>
      <c r="AN20" s="570">
        <v>3.878196</v>
      </c>
      <c r="AO20" s="570">
        <v>3.5717240000000001</v>
      </c>
      <c r="AP20" s="570">
        <v>3.256338</v>
      </c>
      <c r="AQ20" s="570">
        <v>2.9332280000000002</v>
      </c>
      <c r="AR20" s="570">
        <v>2.603405</v>
      </c>
      <c r="AS20" s="570">
        <v>2.267728</v>
      </c>
      <c r="AT20" s="570">
        <v>1.926925</v>
      </c>
      <c r="AU20" s="570">
        <v>1.581618</v>
      </c>
      <c r="AV20" s="570">
        <v>1.23234</v>
      </c>
      <c r="AW20" s="570">
        <v>0.8795444</v>
      </c>
      <c r="AX20" s="570">
        <v>0.52362540000000002</v>
      </c>
      <c r="AY20" s="570">
        <v>0.16492100000000001</v>
      </c>
      <c r="AZ20" s="570">
        <v>0</v>
      </c>
      <c r="BA20" s="570">
        <v>0</v>
      </c>
      <c r="BC20" s="570"/>
      <c r="BD20" s="570">
        <v>7.5</v>
      </c>
      <c r="BE20" s="570">
        <v>7.4756690340457403</v>
      </c>
      <c r="BF20" s="570">
        <v>7.4512568423689602</v>
      </c>
      <c r="BG20" s="570">
        <v>7.4263714983118296</v>
      </c>
      <c r="BH20" s="570">
        <v>7.4005024648038997</v>
      </c>
      <c r="BI20" s="570">
        <v>7.3735953538897299</v>
      </c>
      <c r="BJ20" s="570">
        <v>7.3455722116731001</v>
      </c>
      <c r="BK20" s="570">
        <v>7.3163369094566102</v>
      </c>
      <c r="BL20" s="570">
        <v>7.28577295664806</v>
      </c>
      <c r="BM20" s="570">
        <v>7.2537394352881304</v>
      </c>
      <c r="BN20" s="570">
        <v>7.2200656617110601</v>
      </c>
      <c r="BO20" s="570">
        <v>7.1845445096465896</v>
      </c>
      <c r="BP20" s="570">
        <v>7.1469242577669698</v>
      </c>
      <c r="BQ20" s="570">
        <v>7.1068988522286602</v>
      </c>
      <c r="BR20" s="570">
        <v>7.0640967013900697</v>
      </c>
      <c r="BS20" s="570">
        <v>7.0180685489757701</v>
      </c>
      <c r="BT20" s="570">
        <v>6.9682756035145896</v>
      </c>
      <c r="BU20" s="570">
        <v>6.9140803083275904</v>
      </c>
      <c r="BV20" s="570">
        <v>6.8547437995336402</v>
      </c>
      <c r="BW20" s="570">
        <v>6.7894366497756904</v>
      </c>
      <c r="BX20" s="570">
        <v>6.7172733244862801</v>
      </c>
      <c r="BY20" s="570">
        <v>6.6373880013470998</v>
      </c>
      <c r="BZ20" s="570">
        <v>6.5490821958663599</v>
      </c>
      <c r="CA20" s="570">
        <v>6.45211277046565</v>
      </c>
      <c r="CB20" s="570">
        <v>6.34768459323345</v>
      </c>
      <c r="CC20" s="570">
        <v>6.2393457979216702</v>
      </c>
      <c r="CD20" s="570">
        <v>6.1346808728669302</v>
      </c>
      <c r="CE20" s="570">
        <v>6.0318082678835196</v>
      </c>
      <c r="CF20" s="570">
        <v>5.9195899633936397</v>
      </c>
      <c r="CG20" s="570">
        <v>5.7846928407263203</v>
      </c>
      <c r="CH20" s="570">
        <v>5.6220864261540902</v>
      </c>
      <c r="CI20" s="570">
        <v>5.4324963673584099</v>
      </c>
      <c r="CJ20" s="570">
        <v>5.2184934504808096</v>
      </c>
      <c r="CK20" s="570">
        <v>4.9830064878227196</v>
      </c>
      <c r="CL20" s="570">
        <v>4.7288481501365496</v>
      </c>
      <c r="CM20" s="570">
        <v>4.4585605846780902</v>
      </c>
      <c r="CN20" s="570">
        <v>4.1743793169626899</v>
      </c>
      <c r="CO20" s="570">
        <v>3.91664841390938</v>
      </c>
      <c r="CP20" s="570">
        <v>3.7184988882678298</v>
      </c>
      <c r="CQ20" s="570">
        <v>3.5434989778962498</v>
      </c>
      <c r="CR20" s="570">
        <v>3.38251338191911</v>
      </c>
      <c r="CS20" s="570">
        <v>3.23869935701534</v>
      </c>
      <c r="CT20" s="570">
        <v>3.1128545000248802</v>
      </c>
      <c r="CU20" s="570">
        <v>3.003173972705</v>
      </c>
      <c r="CV20" s="570">
        <v>2.9071319826383499</v>
      </c>
      <c r="CW20" s="570">
        <v>2.82216893665835</v>
      </c>
      <c r="CX20" s="570">
        <v>2.7461079016093399</v>
      </c>
      <c r="CY20" s="570">
        <v>2.6772533501878399</v>
      </c>
      <c r="CZ20" s="570">
        <v>2.6143649114503802</v>
      </c>
      <c r="DA20" s="570">
        <v>2.5565188285056601</v>
      </c>
      <c r="DB20" s="570">
        <v>2.5</v>
      </c>
      <c r="DD20" s="570"/>
      <c r="DE20" s="570"/>
      <c r="DF20" s="570"/>
      <c r="DG20" s="570"/>
      <c r="DH20" s="570"/>
      <c r="DI20" s="570"/>
      <c r="DJ20" s="570"/>
      <c r="DK20" s="570"/>
      <c r="DL20" s="570"/>
      <c r="DM20" s="570"/>
      <c r="DN20" s="570"/>
      <c r="DO20" s="570"/>
      <c r="DP20" s="570"/>
      <c r="DQ20" s="570"/>
      <c r="DR20" s="570"/>
      <c r="DS20" s="570"/>
      <c r="DT20" s="570"/>
      <c r="DU20" s="570"/>
      <c r="DV20" s="570"/>
      <c r="DW20" s="570"/>
      <c r="DX20" s="570"/>
      <c r="DY20" s="570"/>
      <c r="DZ20" s="570"/>
      <c r="EA20" s="570"/>
      <c r="EB20" s="570"/>
      <c r="EC20" s="570"/>
      <c r="ED20" s="570"/>
      <c r="EE20" s="570"/>
      <c r="EF20" s="570"/>
      <c r="EG20" s="570"/>
      <c r="EH20" s="570"/>
      <c r="EI20" s="570"/>
      <c r="EJ20" s="570"/>
      <c r="EK20" s="570"/>
      <c r="EL20" s="570"/>
      <c r="EM20" s="570"/>
      <c r="EN20" s="570"/>
      <c r="EO20" s="570"/>
      <c r="EP20" s="570"/>
      <c r="EQ20" s="570"/>
      <c r="ER20" s="570"/>
      <c r="ES20" s="570"/>
      <c r="ET20" s="570"/>
      <c r="EU20" s="570"/>
      <c r="EV20" s="570"/>
      <c r="EW20" s="570"/>
      <c r="EX20" s="570"/>
      <c r="EY20" s="570"/>
      <c r="EZ20" s="570"/>
      <c r="FA20" s="570"/>
      <c r="FB20" s="570"/>
    </row>
    <row r="21" spans="2:158" ht="3.75" customHeight="1">
      <c r="B21" s="570"/>
      <c r="C21" s="570">
        <v>0</v>
      </c>
      <c r="D21" s="570">
        <v>0</v>
      </c>
      <c r="E21" s="570">
        <v>0.31475510000000001</v>
      </c>
      <c r="F21" s="570">
        <v>0.67921770000000004</v>
      </c>
      <c r="G21" s="570">
        <v>1.041309</v>
      </c>
      <c r="H21" s="570">
        <v>1.4007309999999999</v>
      </c>
      <c r="I21" s="570">
        <v>1.7571330000000001</v>
      </c>
      <c r="J21" s="570">
        <v>2.1101079999999999</v>
      </c>
      <c r="K21" s="570">
        <v>2.459174</v>
      </c>
      <c r="L21" s="570">
        <v>2.8037640000000001</v>
      </c>
      <c r="M21" s="570">
        <v>3.1432030000000002</v>
      </c>
      <c r="N21" s="570">
        <v>3.4766889999999999</v>
      </c>
      <c r="O21" s="570">
        <v>3.8032629999999998</v>
      </c>
      <c r="P21" s="570">
        <v>4.1217730000000001</v>
      </c>
      <c r="Q21" s="570">
        <v>4.4308389999999997</v>
      </c>
      <c r="R21" s="570">
        <v>4.7288030000000001</v>
      </c>
      <c r="S21" s="570">
        <v>5.0136770000000004</v>
      </c>
      <c r="T21" s="570">
        <v>5.2830940000000002</v>
      </c>
      <c r="U21" s="570">
        <v>5.5342640000000003</v>
      </c>
      <c r="V21" s="570">
        <v>5.7639449999999997</v>
      </c>
      <c r="W21" s="570">
        <v>5.9684720000000002</v>
      </c>
      <c r="X21" s="570">
        <v>6.143853</v>
      </c>
      <c r="Y21" s="570">
        <v>6.285965</v>
      </c>
      <c r="Z21" s="570">
        <v>6.3908899999999997</v>
      </c>
      <c r="AA21" s="570">
        <v>6.45533</v>
      </c>
      <c r="AB21" s="570">
        <v>6.4770719999999997</v>
      </c>
      <c r="AC21" s="570">
        <v>6.45533</v>
      </c>
      <c r="AD21" s="570">
        <v>6.3908899999999997</v>
      </c>
      <c r="AE21" s="570">
        <v>6.285965</v>
      </c>
      <c r="AF21" s="570">
        <v>6.143853</v>
      </c>
      <c r="AG21" s="570">
        <v>5.9684720000000002</v>
      </c>
      <c r="AH21" s="570">
        <v>5.7639449999999997</v>
      </c>
      <c r="AI21" s="570">
        <v>5.5342640000000003</v>
      </c>
      <c r="AJ21" s="570">
        <v>5.2830940000000002</v>
      </c>
      <c r="AK21" s="570">
        <v>5.0136770000000004</v>
      </c>
      <c r="AL21" s="570">
        <v>4.7288030000000001</v>
      </c>
      <c r="AM21" s="570">
        <v>4.4308389999999997</v>
      </c>
      <c r="AN21" s="570">
        <v>4.1217730000000001</v>
      </c>
      <c r="AO21" s="570">
        <v>3.8032629999999998</v>
      </c>
      <c r="AP21" s="570">
        <v>3.4766889999999999</v>
      </c>
      <c r="AQ21" s="570">
        <v>3.1432030000000002</v>
      </c>
      <c r="AR21" s="570">
        <v>2.8037640000000001</v>
      </c>
      <c r="AS21" s="570">
        <v>2.459174</v>
      </c>
      <c r="AT21" s="570">
        <v>2.1101079999999999</v>
      </c>
      <c r="AU21" s="570">
        <v>1.7571330000000001</v>
      </c>
      <c r="AV21" s="570">
        <v>1.4007309999999999</v>
      </c>
      <c r="AW21" s="570">
        <v>1.041309</v>
      </c>
      <c r="AX21" s="570">
        <v>0.67921770000000004</v>
      </c>
      <c r="AY21" s="570">
        <v>0.31475510000000001</v>
      </c>
      <c r="AZ21" s="570">
        <v>0</v>
      </c>
      <c r="BA21" s="570">
        <v>0</v>
      </c>
      <c r="BC21" s="570"/>
      <c r="BD21" s="570">
        <v>7.5</v>
      </c>
      <c r="BE21" s="570">
        <v>7.47731736618561</v>
      </c>
      <c r="BF21" s="570">
        <v>7.4545256107004203</v>
      </c>
      <c r="BG21" s="570">
        <v>7.4309939311870998</v>
      </c>
      <c r="BH21" s="570">
        <v>7.4065471508776604</v>
      </c>
      <c r="BI21" s="570">
        <v>7.3811417570700399</v>
      </c>
      <c r="BJ21" s="570">
        <v>7.3547221279952701</v>
      </c>
      <c r="BK21" s="570">
        <v>7.3272175963362498</v>
      </c>
      <c r="BL21" s="570">
        <v>7.2985394899662399</v>
      </c>
      <c r="BM21" s="570">
        <v>7.2685772293179696</v>
      </c>
      <c r="BN21" s="570">
        <v>7.2371931713617297</v>
      </c>
      <c r="BO21" s="570">
        <v>7.2042159826620997</v>
      </c>
      <c r="BP21" s="570">
        <v>7.1694322559923798</v>
      </c>
      <c r="BQ21" s="570">
        <v>7.13257619253804</v>
      </c>
      <c r="BR21" s="570">
        <v>7.0933174416938298</v>
      </c>
      <c r="BS21" s="570">
        <v>7.05124771564049</v>
      </c>
      <c r="BT21" s="570">
        <v>7.0058682323890702</v>
      </c>
      <c r="BU21" s="570">
        <v>6.95658263400182</v>
      </c>
      <c r="BV21" s="570">
        <v>6.9027052688069297</v>
      </c>
      <c r="BW21" s="570">
        <v>6.8435057144315596</v>
      </c>
      <c r="BX21" s="570">
        <v>6.7783396431867304</v>
      </c>
      <c r="BY21" s="570">
        <v>6.7070101228158103</v>
      </c>
      <c r="BZ21" s="570">
        <v>6.6308364665712602</v>
      </c>
      <c r="CA21" s="570">
        <v>6.5556698025277198</v>
      </c>
      <c r="CB21" s="570">
        <v>6.50331346953537</v>
      </c>
      <c r="CC21" s="570">
        <v>6.4810409607912502</v>
      </c>
      <c r="CD21" s="570">
        <v>6.4555983850129</v>
      </c>
      <c r="CE21" s="570">
        <v>6.3909351646889698</v>
      </c>
      <c r="CF21" s="570">
        <v>6.2859815993465</v>
      </c>
      <c r="CG21" s="570">
        <v>6.1438615738617903</v>
      </c>
      <c r="CH21" s="570">
        <v>5.96847685269171</v>
      </c>
      <c r="CI21" s="570">
        <v>5.7639479423063804</v>
      </c>
      <c r="CJ21" s="570">
        <v>5.5342658826198798</v>
      </c>
      <c r="CK21" s="570">
        <v>5.2830952578304604</v>
      </c>
      <c r="CL21" s="570">
        <v>5.0136778708004597</v>
      </c>
      <c r="CM21" s="570">
        <v>4.7288036211463798</v>
      </c>
      <c r="CN21" s="570">
        <v>4.4308394549109398</v>
      </c>
      <c r="CO21" s="570">
        <v>4.1217733534998402</v>
      </c>
      <c r="CP21" s="570">
        <v>3.8032633321768001</v>
      </c>
      <c r="CQ21" s="570">
        <v>3.5172171120328901</v>
      </c>
      <c r="CR21" s="570">
        <v>3.3333174795781502</v>
      </c>
      <c r="CS21" s="570">
        <v>3.1792982766653801</v>
      </c>
      <c r="CT21" s="570">
        <v>3.0526528290877799</v>
      </c>
      <c r="CU21" s="570">
        <v>2.9471513884892402</v>
      </c>
      <c r="CV21" s="570">
        <v>2.8579188208834099</v>
      </c>
      <c r="CW21" s="570">
        <v>2.7808304408376299</v>
      </c>
      <c r="CX21" s="570">
        <v>2.7129010512065799</v>
      </c>
      <c r="CY21" s="570">
        <v>2.6520963693112001</v>
      </c>
      <c r="CZ21" s="570">
        <v>2.59705683558352</v>
      </c>
      <c r="DA21" s="570">
        <v>2.5468129578383398</v>
      </c>
      <c r="DB21" s="570">
        <v>2.5</v>
      </c>
      <c r="DD21" s="570"/>
      <c r="DE21" s="570"/>
      <c r="DF21" s="570"/>
      <c r="DG21" s="570"/>
      <c r="DH21" s="570"/>
      <c r="DI21" s="570"/>
      <c r="DJ21" s="570"/>
      <c r="DK21" s="570"/>
      <c r="DL21" s="570"/>
      <c r="DM21" s="570"/>
      <c r="DN21" s="570"/>
      <c r="DO21" s="570"/>
      <c r="DP21" s="570"/>
      <c r="DQ21" s="570"/>
      <c r="DR21" s="570"/>
      <c r="DS21" s="570"/>
      <c r="DT21" s="570"/>
      <c r="DU21" s="570"/>
      <c r="DV21" s="570"/>
      <c r="DW21" s="570"/>
      <c r="DX21" s="570"/>
      <c r="DY21" s="570"/>
      <c r="DZ21" s="570"/>
      <c r="EA21" s="570"/>
      <c r="EB21" s="570"/>
      <c r="EC21" s="570"/>
      <c r="ED21" s="570"/>
      <c r="EE21" s="570"/>
      <c r="EF21" s="570"/>
      <c r="EG21" s="570"/>
      <c r="EH21" s="570"/>
      <c r="EI21" s="570"/>
      <c r="EJ21" s="570"/>
      <c r="EK21" s="570"/>
      <c r="EL21" s="570"/>
      <c r="EM21" s="570"/>
      <c r="EN21" s="570"/>
      <c r="EO21" s="570"/>
      <c r="EP21" s="570"/>
      <c r="EQ21" s="570"/>
      <c r="ER21" s="570"/>
      <c r="ES21" s="570"/>
      <c r="ET21" s="570"/>
      <c r="EU21" s="570"/>
      <c r="EV21" s="570"/>
      <c r="EW21" s="570"/>
      <c r="EX21" s="570"/>
      <c r="EY21" s="570"/>
      <c r="EZ21" s="570"/>
      <c r="FA21" s="570"/>
      <c r="FB21" s="570"/>
    </row>
    <row r="22" spans="2:158" ht="3.75" customHeight="1">
      <c r="B22" s="570"/>
      <c r="C22" s="570">
        <v>0</v>
      </c>
      <c r="D22" s="570">
        <v>7.9208200000000006E-2</v>
      </c>
      <c r="E22" s="570">
        <v>0.45080759999999998</v>
      </c>
      <c r="F22" s="570">
        <v>0.82066470000000002</v>
      </c>
      <c r="G22" s="570">
        <v>1.1885600000000001</v>
      </c>
      <c r="H22" s="570">
        <v>1.554238</v>
      </c>
      <c r="I22" s="570">
        <v>1.9173979999999999</v>
      </c>
      <c r="J22" s="570">
        <v>2.2776860000000001</v>
      </c>
      <c r="K22" s="570">
        <v>2.6346790000000002</v>
      </c>
      <c r="L22" s="570">
        <v>2.987876</v>
      </c>
      <c r="M22" s="570">
        <v>3.3366730000000002</v>
      </c>
      <c r="N22" s="570">
        <v>3.680345</v>
      </c>
      <c r="O22" s="570">
        <v>4.0180069999999999</v>
      </c>
      <c r="P22" s="570">
        <v>4.3485860000000001</v>
      </c>
      <c r="Q22" s="570">
        <v>4.6707650000000003</v>
      </c>
      <c r="R22" s="570">
        <v>4.9829299999999996</v>
      </c>
      <c r="S22" s="570">
        <v>5.2830940000000002</v>
      </c>
      <c r="T22" s="570">
        <v>5.5688259999999996</v>
      </c>
      <c r="U22" s="570">
        <v>5.8371579999999996</v>
      </c>
      <c r="V22" s="570">
        <v>6.0845219999999998</v>
      </c>
      <c r="W22" s="570">
        <v>6.3067130000000002</v>
      </c>
      <c r="X22" s="570">
        <v>6.4989480000000004</v>
      </c>
      <c r="Y22" s="570">
        <v>6.6560730000000001</v>
      </c>
      <c r="Z22" s="570">
        <v>6.7729720000000002</v>
      </c>
      <c r="AA22" s="570">
        <v>6.8451820000000003</v>
      </c>
      <c r="AB22" s="570">
        <v>6.8696219999999997</v>
      </c>
      <c r="AC22" s="570">
        <v>6.8451820000000003</v>
      </c>
      <c r="AD22" s="570">
        <v>6.7729720000000002</v>
      </c>
      <c r="AE22" s="570">
        <v>6.6560730000000001</v>
      </c>
      <c r="AF22" s="570">
        <v>6.4989480000000004</v>
      </c>
      <c r="AG22" s="570">
        <v>6.3067130000000002</v>
      </c>
      <c r="AH22" s="570">
        <v>6.0845219999999998</v>
      </c>
      <c r="AI22" s="570">
        <v>5.8371579999999996</v>
      </c>
      <c r="AJ22" s="570">
        <v>5.5688259999999996</v>
      </c>
      <c r="AK22" s="570">
        <v>5.2830940000000002</v>
      </c>
      <c r="AL22" s="570">
        <v>4.9829299999999996</v>
      </c>
      <c r="AM22" s="570">
        <v>4.6707650000000003</v>
      </c>
      <c r="AN22" s="570">
        <v>4.3485860000000001</v>
      </c>
      <c r="AO22" s="570">
        <v>4.0180069999999999</v>
      </c>
      <c r="AP22" s="570">
        <v>3.680345</v>
      </c>
      <c r="AQ22" s="570">
        <v>3.3366730000000002</v>
      </c>
      <c r="AR22" s="570">
        <v>2.987876</v>
      </c>
      <c r="AS22" s="570">
        <v>2.6346790000000002</v>
      </c>
      <c r="AT22" s="570">
        <v>2.2776860000000001</v>
      </c>
      <c r="AU22" s="570">
        <v>1.9173979999999999</v>
      </c>
      <c r="AV22" s="570">
        <v>1.554238</v>
      </c>
      <c r="AW22" s="570">
        <v>1.1885600000000001</v>
      </c>
      <c r="AX22" s="570">
        <v>0.82066470000000002</v>
      </c>
      <c r="AY22" s="570">
        <v>0.45080759999999998</v>
      </c>
      <c r="AZ22" s="570">
        <v>7.9208200000000006E-2</v>
      </c>
      <c r="BA22" s="570">
        <v>0</v>
      </c>
      <c r="BC22" s="570"/>
      <c r="BD22" s="570">
        <v>7.5</v>
      </c>
      <c r="BE22" s="570">
        <v>7.4788753592389599</v>
      </c>
      <c r="BF22" s="570">
        <v>7.4574900903868802</v>
      </c>
      <c r="BG22" s="570">
        <v>7.4352703195560901</v>
      </c>
      <c r="BH22" s="570">
        <v>7.41219736585498</v>
      </c>
      <c r="BI22" s="570">
        <v>7.3882491412436098</v>
      </c>
      <c r="BJ22" s="570">
        <v>7.3633945028543497</v>
      </c>
      <c r="BK22" s="570">
        <v>7.3375903796767004</v>
      </c>
      <c r="BL22" s="570">
        <v>7.3107791128902804</v>
      </c>
      <c r="BM22" s="570">
        <v>7.2828851124423197</v>
      </c>
      <c r="BN22" s="570">
        <v>7.2538103602631301</v>
      </c>
      <c r="BO22" s="570">
        <v>7.2234284816317</v>
      </c>
      <c r="BP22" s="570">
        <v>7.1915770103230097</v>
      </c>
      <c r="BQ22" s="570">
        <v>7.1580477303527896</v>
      </c>
      <c r="BR22" s="570">
        <v>7.12257515910549</v>
      </c>
      <c r="BS22" s="570">
        <v>7.0848245229081703</v>
      </c>
      <c r="BT22" s="570">
        <v>7.0443831021630796</v>
      </c>
      <c r="BU22" s="570">
        <v>7.0007659109961704</v>
      </c>
      <c r="BV22" s="570">
        <v>6.9534634193220803</v>
      </c>
      <c r="BW22" s="570">
        <v>6.9021072324943002</v>
      </c>
      <c r="BX22" s="570">
        <v>6.8469987572141404</v>
      </c>
      <c r="BY22" s="570">
        <v>6.7911411668533903</v>
      </c>
      <c r="BZ22" s="570">
        <v>6.7513127217985103</v>
      </c>
      <c r="CA22" s="570">
        <v>6.7729720055902298</v>
      </c>
      <c r="CB22" s="570">
        <v>6.8451820040065599</v>
      </c>
      <c r="CC22" s="570">
        <v>6.8696220035326503</v>
      </c>
      <c r="CD22" s="570">
        <v>6.8451820024885501</v>
      </c>
      <c r="CE22" s="570">
        <v>6.7729720031172898</v>
      </c>
      <c r="CF22" s="570">
        <v>6.6560730036793796</v>
      </c>
      <c r="CG22" s="570">
        <v>6.4989480043030001</v>
      </c>
      <c r="CH22" s="570">
        <v>6.3067130048266096</v>
      </c>
      <c r="CI22" s="570">
        <v>6.0845220077125903</v>
      </c>
      <c r="CJ22" s="570">
        <v>5.83715800860712</v>
      </c>
      <c r="CK22" s="570">
        <v>5.5688260097539102</v>
      </c>
      <c r="CL22" s="570">
        <v>5.2830940125569796</v>
      </c>
      <c r="CM22" s="570">
        <v>4.9829300240171497</v>
      </c>
      <c r="CN22" s="570">
        <v>4.6707650358489303</v>
      </c>
      <c r="CO22" s="570">
        <v>4.3485860376518097</v>
      </c>
      <c r="CP22" s="570">
        <v>4.0180070376729597</v>
      </c>
      <c r="CQ22" s="570">
        <v>3.6803450422984598</v>
      </c>
      <c r="CR22" s="570">
        <v>3.33667307710942</v>
      </c>
      <c r="CS22" s="570">
        <v>3.1280960819627701</v>
      </c>
      <c r="CT22" s="570">
        <v>2.9926102433398798</v>
      </c>
      <c r="CU22" s="570">
        <v>2.88973344973361</v>
      </c>
      <c r="CV22" s="570">
        <v>2.8080118632465698</v>
      </c>
      <c r="CW22" s="570">
        <v>2.7397333448977301</v>
      </c>
      <c r="CX22" s="570">
        <v>2.6805992612447498</v>
      </c>
      <c r="CY22" s="570">
        <v>2.6281960177110499</v>
      </c>
      <c r="CZ22" s="570">
        <v>2.5811242103451901</v>
      </c>
      <c r="DA22" s="570">
        <v>2.5385591825152098</v>
      </c>
      <c r="DB22" s="570">
        <v>2.5</v>
      </c>
      <c r="DD22" s="570"/>
      <c r="DE22" s="570"/>
      <c r="DF22" s="570"/>
      <c r="DG22" s="570"/>
      <c r="DH22" s="570"/>
      <c r="DI22" s="570"/>
      <c r="DJ22" s="570"/>
      <c r="DK22" s="570"/>
      <c r="DL22" s="570"/>
      <c r="DM22" s="570"/>
      <c r="DN22" s="570"/>
      <c r="DO22" s="570"/>
      <c r="DP22" s="570"/>
      <c r="DQ22" s="570"/>
      <c r="DR22" s="570"/>
      <c r="DS22" s="570"/>
      <c r="DT22" s="570"/>
      <c r="DU22" s="570"/>
      <c r="DV22" s="570"/>
      <c r="DW22" s="570"/>
      <c r="DX22" s="570"/>
      <c r="DY22" s="570"/>
      <c r="DZ22" s="570"/>
      <c r="EA22" s="570"/>
      <c r="EB22" s="570"/>
      <c r="EC22" s="570"/>
      <c r="ED22" s="570"/>
      <c r="EE22" s="570"/>
      <c r="EF22" s="570"/>
      <c r="EG22" s="570"/>
      <c r="EH22" s="570"/>
      <c r="EI22" s="570"/>
      <c r="EJ22" s="570"/>
      <c r="EK22" s="570"/>
      <c r="EL22" s="570"/>
      <c r="EM22" s="570"/>
      <c r="EN22" s="570"/>
      <c r="EO22" s="570"/>
      <c r="EP22" s="570"/>
      <c r="EQ22" s="570"/>
      <c r="ER22" s="570"/>
      <c r="ES22" s="570"/>
      <c r="ET22" s="570"/>
      <c r="EU22" s="570"/>
      <c r="EV22" s="570"/>
      <c r="EW22" s="570"/>
      <c r="EX22" s="570"/>
      <c r="EY22" s="570"/>
      <c r="EZ22" s="570"/>
      <c r="FA22" s="570"/>
      <c r="FB22" s="570"/>
    </row>
    <row r="23" spans="2:158" ht="3.75" customHeight="1">
      <c r="B23" s="570"/>
      <c r="C23" s="570">
        <v>0</v>
      </c>
      <c r="D23" s="570">
        <v>0.1962749</v>
      </c>
      <c r="E23" s="570">
        <v>0.57248259999999995</v>
      </c>
      <c r="F23" s="570">
        <v>0.94730400000000003</v>
      </c>
      <c r="G23" s="570">
        <v>1.32056</v>
      </c>
      <c r="H23" s="570">
        <v>1.6920390000000001</v>
      </c>
      <c r="I23" s="570">
        <v>2.0614919999999999</v>
      </c>
      <c r="J23" s="570">
        <v>2.4286240000000001</v>
      </c>
      <c r="K23" s="570">
        <v>2.7930799999999998</v>
      </c>
      <c r="L23" s="570">
        <v>3.1544319999999999</v>
      </c>
      <c r="M23" s="570">
        <v>3.512165</v>
      </c>
      <c r="N23" s="570">
        <v>3.8656440000000001</v>
      </c>
      <c r="O23" s="570">
        <v>4.2140919999999999</v>
      </c>
      <c r="P23" s="570">
        <v>4.5565439999999997</v>
      </c>
      <c r="Q23" s="570">
        <v>4.8917970000000004</v>
      </c>
      <c r="R23" s="570">
        <v>5.2183390000000003</v>
      </c>
      <c r="S23" s="570">
        <v>5.5342640000000003</v>
      </c>
      <c r="T23" s="570">
        <v>5.8371579999999996</v>
      </c>
      <c r="U23" s="570">
        <v>6.1239749999999997</v>
      </c>
      <c r="V23" s="570">
        <v>6.3908899999999997</v>
      </c>
      <c r="W23" s="570">
        <v>6.6331790000000002</v>
      </c>
      <c r="X23" s="570">
        <v>6.8451820000000003</v>
      </c>
      <c r="Y23" s="570">
        <v>7.0204500000000003</v>
      </c>
      <c r="Z23" s="570">
        <v>7.152215</v>
      </c>
      <c r="AA23" s="570">
        <v>7.2342740000000001</v>
      </c>
      <c r="AB23" s="570">
        <v>7.2621710000000004</v>
      </c>
      <c r="AC23" s="570">
        <v>7.2342740000000001</v>
      </c>
      <c r="AD23" s="570">
        <v>7.152215</v>
      </c>
      <c r="AE23" s="570">
        <v>7.0204500000000003</v>
      </c>
      <c r="AF23" s="570">
        <v>6.8451820000000003</v>
      </c>
      <c r="AG23" s="570">
        <v>6.6331790000000002</v>
      </c>
      <c r="AH23" s="570">
        <v>6.3908899999999997</v>
      </c>
      <c r="AI23" s="570">
        <v>6.1239749999999997</v>
      </c>
      <c r="AJ23" s="570">
        <v>5.8371579999999996</v>
      </c>
      <c r="AK23" s="570">
        <v>5.5342640000000003</v>
      </c>
      <c r="AL23" s="570">
        <v>5.2183390000000003</v>
      </c>
      <c r="AM23" s="570">
        <v>4.8917970000000004</v>
      </c>
      <c r="AN23" s="570">
        <v>4.5565439999999997</v>
      </c>
      <c r="AO23" s="570">
        <v>4.2140919999999999</v>
      </c>
      <c r="AP23" s="570">
        <v>3.8656440000000001</v>
      </c>
      <c r="AQ23" s="570">
        <v>3.512165</v>
      </c>
      <c r="AR23" s="570">
        <v>3.1544319999999999</v>
      </c>
      <c r="AS23" s="570">
        <v>2.7930799999999998</v>
      </c>
      <c r="AT23" s="570">
        <v>2.4286240000000001</v>
      </c>
      <c r="AU23" s="570">
        <v>2.0614919999999999</v>
      </c>
      <c r="AV23" s="570">
        <v>1.6920390000000001</v>
      </c>
      <c r="AW23" s="570">
        <v>1.32056</v>
      </c>
      <c r="AX23" s="570">
        <v>0.94730400000000003</v>
      </c>
      <c r="AY23" s="570">
        <v>0.57248259999999995</v>
      </c>
      <c r="AZ23" s="570">
        <v>0.1962749</v>
      </c>
      <c r="BA23" s="570">
        <v>0</v>
      </c>
      <c r="BC23" s="570"/>
      <c r="BD23" s="570">
        <v>7.5</v>
      </c>
      <c r="BE23" s="570">
        <v>7.4803023489989497</v>
      </c>
      <c r="BF23" s="570">
        <v>7.4601373260171</v>
      </c>
      <c r="BG23" s="570">
        <v>7.4391592157281599</v>
      </c>
      <c r="BH23" s="570">
        <v>7.4173850804610204</v>
      </c>
      <c r="BI23" s="570">
        <v>7.3948192939142903</v>
      </c>
      <c r="BJ23" s="570">
        <v>7.3714571514057399</v>
      </c>
      <c r="BK23" s="570">
        <v>7.3472848281348098</v>
      </c>
      <c r="BL23" s="570">
        <v>7.3222780569254997</v>
      </c>
      <c r="BM23" s="570">
        <v>7.2963999078680599</v>
      </c>
      <c r="BN23" s="570">
        <v>7.2695975516746003</v>
      </c>
      <c r="BO23" s="570">
        <v>7.2417977643554998</v>
      </c>
      <c r="BP23" s="570">
        <v>7.2129009811199696</v>
      </c>
      <c r="BQ23" s="570">
        <v>7.1827737594999999</v>
      </c>
      <c r="BR23" s="570">
        <v>7.1512402164630702</v>
      </c>
      <c r="BS23" s="570">
        <v>7.1180747300804201</v>
      </c>
      <c r="BT23" s="570">
        <v>7.0830035499330899</v>
      </c>
      <c r="BU23" s="570">
        <v>7.0457387115729597</v>
      </c>
      <c r="BV23" s="570">
        <v>7.0061181591039503</v>
      </c>
      <c r="BW23" s="570">
        <v>6.96460280387838</v>
      </c>
      <c r="BX23" s="570">
        <v>6.9241905888713804</v>
      </c>
      <c r="BY23" s="570">
        <v>6.90213684926103</v>
      </c>
      <c r="BZ23" s="570">
        <v>7.0204500045341298</v>
      </c>
      <c r="CA23" s="570">
        <v>7.1522150025380702</v>
      </c>
      <c r="CB23" s="570">
        <v>7.2342740027141801</v>
      </c>
      <c r="CC23" s="570">
        <v>7.2621710026939397</v>
      </c>
      <c r="CD23" s="570">
        <v>7.2342740026861403</v>
      </c>
      <c r="CE23" s="570">
        <v>7.1522150026877398</v>
      </c>
      <c r="CF23" s="570">
        <v>7.0204500027741403</v>
      </c>
      <c r="CG23" s="570">
        <v>6.8451820020919198</v>
      </c>
      <c r="CH23" s="570">
        <v>6.63317900436477</v>
      </c>
      <c r="CI23" s="570">
        <v>6.3908900049261996</v>
      </c>
      <c r="CJ23" s="570">
        <v>6.1239750064728202</v>
      </c>
      <c r="CK23" s="570">
        <v>5.8371580080409098</v>
      </c>
      <c r="CL23" s="570">
        <v>5.5342640091225999</v>
      </c>
      <c r="CM23" s="570">
        <v>5.2183390325667398</v>
      </c>
      <c r="CN23" s="570">
        <v>4.8917970271598898</v>
      </c>
      <c r="CO23" s="570">
        <v>4.55654402512784</v>
      </c>
      <c r="CP23" s="570">
        <v>4.2140920247371101</v>
      </c>
      <c r="CQ23" s="570">
        <v>3.8656440320740799</v>
      </c>
      <c r="CR23" s="570">
        <v>3.51216502681527</v>
      </c>
      <c r="CS23" s="570">
        <v>3.1544320632293901</v>
      </c>
      <c r="CT23" s="570">
        <v>2.9434626808694699</v>
      </c>
      <c r="CU23" s="570">
        <v>2.8330326133822301</v>
      </c>
      <c r="CV23" s="570">
        <v>2.7585954396407599</v>
      </c>
      <c r="CW23" s="570">
        <v>2.6998250295144501</v>
      </c>
      <c r="CX23" s="570">
        <v>2.6498931076447998</v>
      </c>
      <c r="CY23" s="570">
        <v>2.6059679615258502</v>
      </c>
      <c r="CZ23" s="570">
        <v>2.5667083949565899</v>
      </c>
      <c r="DA23" s="570">
        <v>2.5314819195449498</v>
      </c>
      <c r="DB23" s="570">
        <v>2.5</v>
      </c>
      <c r="DD23" s="570"/>
      <c r="DE23" s="570"/>
      <c r="DF23" s="570"/>
      <c r="DG23" s="570"/>
      <c r="DH23" s="570"/>
      <c r="DI23" s="570"/>
      <c r="DJ23" s="570"/>
      <c r="DK23" s="570"/>
      <c r="DL23" s="570"/>
      <c r="DM23" s="570"/>
      <c r="DN23" s="570"/>
      <c r="DO23" s="570"/>
      <c r="DP23" s="570"/>
      <c r="DQ23" s="570"/>
      <c r="DR23" s="570"/>
      <c r="DS23" s="570"/>
      <c r="DT23" s="570"/>
      <c r="DU23" s="570"/>
      <c r="DV23" s="570"/>
      <c r="DW23" s="570"/>
      <c r="DX23" s="570"/>
      <c r="DY23" s="570"/>
      <c r="DZ23" s="570"/>
      <c r="EA23" s="570"/>
      <c r="EB23" s="570"/>
      <c r="EC23" s="570"/>
      <c r="ED23" s="570"/>
      <c r="EE23" s="570"/>
      <c r="EF23" s="570"/>
      <c r="EG23" s="570"/>
      <c r="EH23" s="570"/>
      <c r="EI23" s="570"/>
      <c r="EJ23" s="570"/>
      <c r="EK23" s="570"/>
      <c r="EL23" s="570"/>
      <c r="EM23" s="570"/>
      <c r="EN23" s="570"/>
      <c r="EO23" s="570"/>
      <c r="EP23" s="570"/>
      <c r="EQ23" s="570"/>
      <c r="ER23" s="570"/>
      <c r="ES23" s="570"/>
      <c r="ET23" s="570"/>
      <c r="EU23" s="570"/>
      <c r="EV23" s="570"/>
      <c r="EW23" s="570"/>
      <c r="EX23" s="570"/>
      <c r="EY23" s="570"/>
      <c r="EZ23" s="570"/>
      <c r="FA23" s="570"/>
      <c r="FB23" s="570"/>
    </row>
    <row r="24" spans="2:158" ht="3.75" customHeight="1">
      <c r="B24" s="570"/>
      <c r="C24" s="570">
        <v>0</v>
      </c>
      <c r="D24" s="570">
        <v>0.29887419999999998</v>
      </c>
      <c r="E24" s="570">
        <v>0.67921770000000004</v>
      </c>
      <c r="F24" s="570">
        <v>1.0585070000000001</v>
      </c>
      <c r="G24" s="570">
        <v>1.4366030000000001</v>
      </c>
      <c r="H24" s="570">
        <v>1.813339</v>
      </c>
      <c r="I24" s="570">
        <v>2.1885210000000002</v>
      </c>
      <c r="J24" s="570">
        <v>2.5619109999999998</v>
      </c>
      <c r="K24" s="570">
        <v>2.9332280000000002</v>
      </c>
      <c r="L24" s="570">
        <v>3.3021259999999999</v>
      </c>
      <c r="M24" s="570">
        <v>3.6681840000000001</v>
      </c>
      <c r="N24" s="570">
        <v>4.0308789999999997</v>
      </c>
      <c r="O24" s="570">
        <v>4.3895619999999997</v>
      </c>
      <c r="P24" s="570">
        <v>4.7434120000000002</v>
      </c>
      <c r="Q24" s="570">
        <v>5.0913849999999998</v>
      </c>
      <c r="R24" s="570">
        <v>5.4321419999999998</v>
      </c>
      <c r="S24" s="570">
        <v>5.7639449999999997</v>
      </c>
      <c r="T24" s="570">
        <v>6.0845219999999998</v>
      </c>
      <c r="U24" s="570">
        <v>6.3908899999999997</v>
      </c>
      <c r="V24" s="570">
        <v>6.6791239999999998</v>
      </c>
      <c r="W24" s="570">
        <v>6.9441079999999999</v>
      </c>
      <c r="X24" s="570">
        <v>7.179303</v>
      </c>
      <c r="Y24" s="570">
        <v>7.3767160000000001</v>
      </c>
      <c r="Z24" s="570">
        <v>7.527317</v>
      </c>
      <c r="AA24" s="570">
        <v>7.6222329999999996</v>
      </c>
      <c r="AB24" s="570">
        <v>7.6547210000000003</v>
      </c>
      <c r="AC24" s="570">
        <v>7.6222329999999996</v>
      </c>
      <c r="AD24" s="570">
        <v>7.527317</v>
      </c>
      <c r="AE24" s="570">
        <v>7.3767160000000001</v>
      </c>
      <c r="AF24" s="570">
        <v>7.179303</v>
      </c>
      <c r="AG24" s="570">
        <v>6.9441079999999999</v>
      </c>
      <c r="AH24" s="570">
        <v>6.6791239999999998</v>
      </c>
      <c r="AI24" s="570">
        <v>6.3908899999999997</v>
      </c>
      <c r="AJ24" s="570">
        <v>6.0845219999999998</v>
      </c>
      <c r="AK24" s="570">
        <v>5.7639449999999997</v>
      </c>
      <c r="AL24" s="570">
        <v>5.4321419999999998</v>
      </c>
      <c r="AM24" s="570">
        <v>5.0913849999999998</v>
      </c>
      <c r="AN24" s="570">
        <v>4.7434120000000002</v>
      </c>
      <c r="AO24" s="570">
        <v>4.3895619999999997</v>
      </c>
      <c r="AP24" s="570">
        <v>4.0308789999999997</v>
      </c>
      <c r="AQ24" s="570">
        <v>3.6681840000000001</v>
      </c>
      <c r="AR24" s="570">
        <v>3.3021259999999999</v>
      </c>
      <c r="AS24" s="570">
        <v>2.9332280000000002</v>
      </c>
      <c r="AT24" s="570">
        <v>2.5619109999999998</v>
      </c>
      <c r="AU24" s="570">
        <v>2.1885210000000002</v>
      </c>
      <c r="AV24" s="570">
        <v>1.813339</v>
      </c>
      <c r="AW24" s="570">
        <v>1.4366030000000001</v>
      </c>
      <c r="AX24" s="570">
        <v>1.0585070000000001</v>
      </c>
      <c r="AY24" s="570">
        <v>0.67921770000000004</v>
      </c>
      <c r="AZ24" s="570">
        <v>0.29887419999999998</v>
      </c>
      <c r="BA24" s="570">
        <v>0</v>
      </c>
      <c r="BC24" s="570"/>
      <c r="BD24" s="570">
        <v>7.5</v>
      </c>
      <c r="BE24" s="570">
        <v>7.4815567560634904</v>
      </c>
      <c r="BF24" s="570">
        <v>7.4624749234259102</v>
      </c>
      <c r="BG24" s="570">
        <v>7.4426267942717601</v>
      </c>
      <c r="BH24" s="570">
        <v>7.4220448482814598</v>
      </c>
      <c r="BI24" s="570">
        <v>7.4007549360819</v>
      </c>
      <c r="BJ24" s="570">
        <v>7.3787775685855603</v>
      </c>
      <c r="BK24" s="570">
        <v>7.3561281917145802</v>
      </c>
      <c r="BL24" s="570">
        <v>7.3328168633787296</v>
      </c>
      <c r="BM24" s="570">
        <v>7.30884735324502</v>
      </c>
      <c r="BN24" s="570">
        <v>7.2842156319290599</v>
      </c>
      <c r="BO24" s="570">
        <v>7.2589075706302504</v>
      </c>
      <c r="BP24" s="570">
        <v>7.2328958311333302</v>
      </c>
      <c r="BQ24" s="570">
        <v>7.2061360842739104</v>
      </c>
      <c r="BR24" s="570">
        <v>7.1785637263466997</v>
      </c>
      <c r="BS24" s="570">
        <v>7.1500947485754596</v>
      </c>
      <c r="BT24" s="570">
        <v>7.1206425029969198</v>
      </c>
      <c r="BU24" s="570">
        <v>7.09019008302326</v>
      </c>
      <c r="BV24" s="570">
        <v>7.0590756038808697</v>
      </c>
      <c r="BW24" s="570">
        <v>7.0292674919075004</v>
      </c>
      <c r="BX24" s="570">
        <v>7.0119806803345996</v>
      </c>
      <c r="BY24" s="570">
        <v>7.1793030044449404</v>
      </c>
      <c r="BZ24" s="570">
        <v>7.3767160026625103</v>
      </c>
      <c r="CA24" s="570">
        <v>7.527317</v>
      </c>
      <c r="CB24" s="570">
        <v>7.6222329999999996</v>
      </c>
      <c r="CC24" s="570">
        <v>7.6547210000000003</v>
      </c>
      <c r="CD24" s="570">
        <v>7.6222329999999996</v>
      </c>
      <c r="CE24" s="570">
        <v>7.527317</v>
      </c>
      <c r="CF24" s="570">
        <v>7.3767160012261499</v>
      </c>
      <c r="CG24" s="570">
        <v>7.1793030027355096</v>
      </c>
      <c r="CH24" s="570">
        <v>6.94410800280082</v>
      </c>
      <c r="CI24" s="570">
        <v>6.6791240030633201</v>
      </c>
      <c r="CJ24" s="570">
        <v>6.3908900039753798</v>
      </c>
      <c r="CK24" s="570">
        <v>6.0845220058274601</v>
      </c>
      <c r="CL24" s="570">
        <v>5.7639450228522398</v>
      </c>
      <c r="CM24" s="570">
        <v>5.4321420095309003</v>
      </c>
      <c r="CN24" s="570">
        <v>5.0913850134369998</v>
      </c>
      <c r="CO24" s="570">
        <v>4.7434120150417796</v>
      </c>
      <c r="CP24" s="570">
        <v>4.3895620166393696</v>
      </c>
      <c r="CQ24" s="570">
        <v>4.0308790186198804</v>
      </c>
      <c r="CR24" s="570">
        <v>3.6681840317566499</v>
      </c>
      <c r="CS24" s="570">
        <v>3.30212603110229</v>
      </c>
      <c r="CT24" s="570">
        <v>2.9382077827519901</v>
      </c>
      <c r="CU24" s="570">
        <v>2.7809914643560401</v>
      </c>
      <c r="CV24" s="570">
        <v>2.71123639298649</v>
      </c>
      <c r="CW24" s="570">
        <v>2.66226931897025</v>
      </c>
      <c r="CX24" s="570">
        <v>2.6215701832104998</v>
      </c>
      <c r="CY24" s="570">
        <v>2.58584601732999</v>
      </c>
      <c r="CZ24" s="570">
        <v>2.5539087911106502</v>
      </c>
      <c r="DA24" s="570">
        <v>2.5253265449014801</v>
      </c>
      <c r="DB24" s="570">
        <v>2.5</v>
      </c>
      <c r="DD24" s="570"/>
      <c r="DE24" s="570"/>
      <c r="DF24" s="570"/>
      <c r="DG24" s="570"/>
      <c r="DH24" s="570"/>
      <c r="DI24" s="570"/>
      <c r="DJ24" s="570"/>
      <c r="DK24" s="570"/>
      <c r="DL24" s="570"/>
      <c r="DM24" s="570"/>
      <c r="DN24" s="570"/>
      <c r="DO24" s="570"/>
      <c r="DP24" s="570"/>
      <c r="DQ24" s="570"/>
      <c r="DR24" s="570"/>
      <c r="DS24" s="570"/>
      <c r="DT24" s="570"/>
      <c r="DU24" s="570"/>
      <c r="DV24" s="570"/>
      <c r="DW24" s="570"/>
      <c r="DX24" s="570"/>
      <c r="DY24" s="570"/>
      <c r="DZ24" s="570"/>
      <c r="EA24" s="570"/>
      <c r="EB24" s="570"/>
      <c r="EC24" s="570"/>
      <c r="ED24" s="570"/>
      <c r="EE24" s="570"/>
      <c r="EF24" s="570"/>
      <c r="EG24" s="570"/>
      <c r="EH24" s="570"/>
      <c r="EI24" s="570"/>
      <c r="EJ24" s="570"/>
      <c r="EK24" s="570"/>
      <c r="EL24" s="570"/>
      <c r="EM24" s="570"/>
      <c r="EN24" s="570"/>
      <c r="EO24" s="570"/>
      <c r="EP24" s="570"/>
      <c r="EQ24" s="570"/>
      <c r="ER24" s="570"/>
      <c r="ES24" s="570"/>
      <c r="ET24" s="570"/>
      <c r="EU24" s="570"/>
      <c r="EV24" s="570"/>
      <c r="EW24" s="570"/>
      <c r="EX24" s="570"/>
      <c r="EY24" s="570"/>
      <c r="EZ24" s="570"/>
      <c r="FA24" s="570"/>
      <c r="FB24" s="570"/>
    </row>
    <row r="25" spans="2:158" ht="3.75" customHeight="1">
      <c r="B25" s="570"/>
      <c r="C25" s="570">
        <v>1.9244500000000001E-3</v>
      </c>
      <c r="D25" s="570">
        <v>0.38654329999999998</v>
      </c>
      <c r="E25" s="570">
        <v>0.77049489999999998</v>
      </c>
      <c r="F25" s="570">
        <v>1.1536930000000001</v>
      </c>
      <c r="G25" s="570">
        <v>1.5360339999999999</v>
      </c>
      <c r="H25" s="570">
        <v>1.9173979999999999</v>
      </c>
      <c r="I25" s="570">
        <v>2.2976399999999999</v>
      </c>
      <c r="J25" s="570">
        <v>2.6765840000000001</v>
      </c>
      <c r="K25" s="570">
        <v>3.05402</v>
      </c>
      <c r="L25" s="570">
        <v>3.4296859999999998</v>
      </c>
      <c r="M25" s="570">
        <v>3.8032629999999998</v>
      </c>
      <c r="N25" s="570">
        <v>4.1743480000000002</v>
      </c>
      <c r="O25" s="570">
        <v>4.5424340000000001</v>
      </c>
      <c r="P25" s="570">
        <v>4.906873</v>
      </c>
      <c r="Q25" s="570">
        <v>5.2668229999999996</v>
      </c>
      <c r="R25" s="570">
        <v>5.6211799999999998</v>
      </c>
      <c r="S25" s="570">
        <v>5.9684720000000002</v>
      </c>
      <c r="T25" s="570">
        <v>6.3067130000000002</v>
      </c>
      <c r="U25" s="570">
        <v>6.6331790000000002</v>
      </c>
      <c r="V25" s="570">
        <v>6.9441079999999999</v>
      </c>
      <c r="W25" s="570">
        <v>7.2342740000000001</v>
      </c>
      <c r="X25" s="570">
        <v>7.4964750000000002</v>
      </c>
      <c r="Y25" s="570">
        <v>7.7210809999999999</v>
      </c>
      <c r="Z25" s="570">
        <v>7.8960749999999997</v>
      </c>
      <c r="AA25" s="570">
        <v>8.0084009999999992</v>
      </c>
      <c r="AB25" s="570">
        <v>8.0472710000000003</v>
      </c>
      <c r="AC25" s="570">
        <v>8.0084009999999992</v>
      </c>
      <c r="AD25" s="570">
        <v>7.8960749999999997</v>
      </c>
      <c r="AE25" s="570">
        <v>7.7210809999999999</v>
      </c>
      <c r="AF25" s="570">
        <v>7.4964750000000002</v>
      </c>
      <c r="AG25" s="570">
        <v>7.2342740000000001</v>
      </c>
      <c r="AH25" s="570">
        <v>6.9441079999999999</v>
      </c>
      <c r="AI25" s="570">
        <v>6.6331790000000002</v>
      </c>
      <c r="AJ25" s="570">
        <v>6.3067130000000002</v>
      </c>
      <c r="AK25" s="570">
        <v>5.9684720000000002</v>
      </c>
      <c r="AL25" s="570">
        <v>5.6211799999999998</v>
      </c>
      <c r="AM25" s="570">
        <v>5.2668229999999996</v>
      </c>
      <c r="AN25" s="570">
        <v>4.906873</v>
      </c>
      <c r="AO25" s="570">
        <v>4.5424340000000001</v>
      </c>
      <c r="AP25" s="570">
        <v>4.1743480000000002</v>
      </c>
      <c r="AQ25" s="570">
        <v>3.8032629999999998</v>
      </c>
      <c r="AR25" s="570">
        <v>3.4296859999999998</v>
      </c>
      <c r="AS25" s="570">
        <v>3.05402</v>
      </c>
      <c r="AT25" s="570">
        <v>2.6765840000000001</v>
      </c>
      <c r="AU25" s="570">
        <v>2.2976399999999999</v>
      </c>
      <c r="AV25" s="570">
        <v>1.9173979999999999</v>
      </c>
      <c r="AW25" s="570">
        <v>1.5360339999999999</v>
      </c>
      <c r="AX25" s="570">
        <v>1.1536930000000001</v>
      </c>
      <c r="AY25" s="570">
        <v>0.77049489999999998</v>
      </c>
      <c r="AZ25" s="570">
        <v>0.38654329999999998</v>
      </c>
      <c r="BA25" s="570">
        <v>1.9244500000000001E-3</v>
      </c>
      <c r="BC25" s="570"/>
      <c r="BD25" s="570">
        <v>7.5</v>
      </c>
      <c r="BE25" s="570">
        <v>7.4826162348957599</v>
      </c>
      <c r="BF25" s="570">
        <v>7.4644838115149099</v>
      </c>
      <c r="BG25" s="570">
        <v>7.4456347597533297</v>
      </c>
      <c r="BH25" s="570">
        <v>7.4261126113545597</v>
      </c>
      <c r="BI25" s="570">
        <v>7.4059620550731404</v>
      </c>
      <c r="BJ25" s="570">
        <v>7.3852271052620697</v>
      </c>
      <c r="BK25" s="570">
        <v>7.3639512821285997</v>
      </c>
      <c r="BL25" s="570">
        <v>7.3421782154794899</v>
      </c>
      <c r="BM25" s="570">
        <v>7.3199522485584803</v>
      </c>
      <c r="BN25" s="570">
        <v>7.2973189805918599</v>
      </c>
      <c r="BO25" s="570">
        <v>7.2743256895968402</v>
      </c>
      <c r="BP25" s="570">
        <v>7.2510218890562799</v>
      </c>
      <c r="BQ25" s="570">
        <v>7.2274605820571498</v>
      </c>
      <c r="BR25" s="570">
        <v>7.2037021490320896</v>
      </c>
      <c r="BS25" s="570">
        <v>7.17982618397411</v>
      </c>
      <c r="BT25" s="570">
        <v>7.1559657641694896</v>
      </c>
      <c r="BU25" s="570">
        <v>7.1324039108335997</v>
      </c>
      <c r="BV25" s="570">
        <v>7.1098549270354496</v>
      </c>
      <c r="BW25" s="570">
        <v>7.0906736355998703</v>
      </c>
      <c r="BX25" s="570">
        <v>7.2342740037398601</v>
      </c>
      <c r="BY25" s="570">
        <v>7.4964750012766199</v>
      </c>
      <c r="BZ25" s="570">
        <v>7.7210809999999999</v>
      </c>
      <c r="CA25" s="570">
        <v>7.8960749999999997</v>
      </c>
      <c r="CB25" s="570">
        <v>8.0084009999999992</v>
      </c>
      <c r="CC25" s="570">
        <v>8.0472710000000003</v>
      </c>
      <c r="CD25" s="570">
        <v>8.0084009999999992</v>
      </c>
      <c r="CE25" s="570">
        <v>7.8960749999999997</v>
      </c>
      <c r="CF25" s="570">
        <v>7.7210809999999999</v>
      </c>
      <c r="CG25" s="570">
        <v>7.4964750005876599</v>
      </c>
      <c r="CH25" s="570">
        <v>7.2342740006117801</v>
      </c>
      <c r="CI25" s="570">
        <v>6.9441080027122304</v>
      </c>
      <c r="CJ25" s="570">
        <v>6.6331790031270703</v>
      </c>
      <c r="CK25" s="570">
        <v>6.3067130049454896</v>
      </c>
      <c r="CL25" s="570">
        <v>5.9684720063552401</v>
      </c>
      <c r="CM25" s="570">
        <v>5.6211800097311597</v>
      </c>
      <c r="CN25" s="570">
        <v>5.2668230096670996</v>
      </c>
      <c r="CO25" s="570">
        <v>4.9068730119385604</v>
      </c>
      <c r="CP25" s="570">
        <v>4.54243401391843</v>
      </c>
      <c r="CQ25" s="570">
        <v>4.1743480154728099</v>
      </c>
      <c r="CR25" s="570">
        <v>3.80326301816865</v>
      </c>
      <c r="CS25" s="570">
        <v>3.4296860218023499</v>
      </c>
      <c r="CT25" s="570">
        <v>3.05402002690324</v>
      </c>
      <c r="CU25" s="570">
        <v>2.7518695221968801</v>
      </c>
      <c r="CV25" s="570">
        <v>2.6680392557378299</v>
      </c>
      <c r="CW25" s="570">
        <v>2.6283566995951499</v>
      </c>
      <c r="CX25" s="570">
        <v>2.5964376172468802</v>
      </c>
      <c r="CY25" s="570">
        <v>2.5682610503831498</v>
      </c>
      <c r="CZ25" s="570">
        <v>2.5428819460451502</v>
      </c>
      <c r="DA25" s="570">
        <v>2.5201002472576302</v>
      </c>
      <c r="DB25" s="570">
        <v>2.5</v>
      </c>
      <c r="DD25" s="570"/>
      <c r="DE25" s="570"/>
      <c r="DF25" s="570"/>
      <c r="DG25" s="570"/>
      <c r="DH25" s="570"/>
      <c r="DI25" s="570"/>
      <c r="DJ25" s="570"/>
      <c r="DK25" s="570"/>
      <c r="DL25" s="570"/>
      <c r="DM25" s="570"/>
      <c r="DN25" s="570"/>
      <c r="DO25" s="570"/>
      <c r="DP25" s="570"/>
      <c r="DQ25" s="570"/>
      <c r="DR25" s="570"/>
      <c r="DS25" s="570"/>
      <c r="DT25" s="570"/>
      <c r="DU25" s="570"/>
      <c r="DV25" s="570"/>
      <c r="DW25" s="570"/>
      <c r="DX25" s="570"/>
      <c r="DY25" s="570"/>
      <c r="DZ25" s="570"/>
      <c r="EA25" s="570"/>
      <c r="EB25" s="570"/>
      <c r="EC25" s="570"/>
      <c r="ED25" s="570"/>
      <c r="EE25" s="570"/>
      <c r="EF25" s="570"/>
      <c r="EG25" s="570"/>
      <c r="EH25" s="570"/>
      <c r="EI25" s="570"/>
      <c r="EJ25" s="570"/>
      <c r="EK25" s="570"/>
      <c r="EL25" s="570"/>
      <c r="EM25" s="570"/>
      <c r="EN25" s="570"/>
      <c r="EO25" s="570"/>
      <c r="EP25" s="570"/>
      <c r="EQ25" s="570"/>
      <c r="ER25" s="570"/>
      <c r="ES25" s="570"/>
      <c r="ET25" s="570"/>
      <c r="EU25" s="570"/>
      <c r="EV25" s="570"/>
      <c r="EW25" s="570"/>
      <c r="EX25" s="570"/>
      <c r="EY25" s="570"/>
      <c r="EZ25" s="570"/>
      <c r="FA25" s="570"/>
      <c r="FB25" s="570"/>
    </row>
    <row r="26" spans="2:158" ht="3.75" customHeight="1">
      <c r="B26" s="570"/>
      <c r="C26" s="570">
        <v>7.1452779999999994E-2</v>
      </c>
      <c r="D26" s="570">
        <v>0.45887099999999997</v>
      </c>
      <c r="E26" s="570">
        <v>0.84585259999999995</v>
      </c>
      <c r="F26" s="570">
        <v>1.23234</v>
      </c>
      <c r="G26" s="570">
        <v>1.6182639999999999</v>
      </c>
      <c r="H26" s="570">
        <v>2.0035440000000002</v>
      </c>
      <c r="I26" s="570">
        <v>2.3880819999999998</v>
      </c>
      <c r="J26" s="570">
        <v>2.7717589999999999</v>
      </c>
      <c r="K26" s="570">
        <v>3.1544319999999999</v>
      </c>
      <c r="L26" s="570">
        <v>3.5359229999999999</v>
      </c>
      <c r="M26" s="570">
        <v>3.9160080000000002</v>
      </c>
      <c r="N26" s="570">
        <v>4.2944089999999999</v>
      </c>
      <c r="O26" s="570">
        <v>4.6707650000000003</v>
      </c>
      <c r="P26" s="570">
        <v>5.0446140000000002</v>
      </c>
      <c r="Q26" s="570">
        <v>5.4153419999999999</v>
      </c>
      <c r="R26" s="570">
        <v>5.7821290000000003</v>
      </c>
      <c r="S26" s="570">
        <v>6.143853</v>
      </c>
      <c r="T26" s="570">
        <v>6.4989480000000004</v>
      </c>
      <c r="U26" s="570">
        <v>6.8451820000000003</v>
      </c>
      <c r="V26" s="570">
        <v>7.179303</v>
      </c>
      <c r="W26" s="570">
        <v>7.4964750000000002</v>
      </c>
      <c r="X26" s="570">
        <v>7.7894230000000002</v>
      </c>
      <c r="Y26" s="570">
        <v>8.0472710000000003</v>
      </c>
      <c r="Z26" s="570">
        <v>8.2544839999999997</v>
      </c>
      <c r="AA26" s="570">
        <v>8.3914960000000001</v>
      </c>
      <c r="AB26" s="570">
        <v>8.4398210000000002</v>
      </c>
      <c r="AC26" s="570">
        <v>8.3914960000000001</v>
      </c>
      <c r="AD26" s="570">
        <v>8.2544839999999997</v>
      </c>
      <c r="AE26" s="570">
        <v>8.0472710000000003</v>
      </c>
      <c r="AF26" s="570">
        <v>7.7894230000000002</v>
      </c>
      <c r="AG26" s="570">
        <v>7.4964750000000002</v>
      </c>
      <c r="AH26" s="570">
        <v>7.179303</v>
      </c>
      <c r="AI26" s="570">
        <v>6.8451820000000003</v>
      </c>
      <c r="AJ26" s="570">
        <v>6.4989480000000004</v>
      </c>
      <c r="AK26" s="570">
        <v>6.143853</v>
      </c>
      <c r="AL26" s="570">
        <v>5.7821290000000003</v>
      </c>
      <c r="AM26" s="570">
        <v>5.4153419999999999</v>
      </c>
      <c r="AN26" s="570">
        <v>5.0446140000000002</v>
      </c>
      <c r="AO26" s="570">
        <v>4.6707650000000003</v>
      </c>
      <c r="AP26" s="570">
        <v>4.2944089999999999</v>
      </c>
      <c r="AQ26" s="570">
        <v>3.9160080000000002</v>
      </c>
      <c r="AR26" s="570">
        <v>3.5359229999999999</v>
      </c>
      <c r="AS26" s="570">
        <v>3.1544319999999999</v>
      </c>
      <c r="AT26" s="570">
        <v>2.7717589999999999</v>
      </c>
      <c r="AU26" s="570">
        <v>2.3880819999999998</v>
      </c>
      <c r="AV26" s="570">
        <v>2.0035440000000002</v>
      </c>
      <c r="AW26" s="570">
        <v>1.6182639999999999</v>
      </c>
      <c r="AX26" s="570">
        <v>1.23234</v>
      </c>
      <c r="AY26" s="570">
        <v>0.84585259999999995</v>
      </c>
      <c r="AZ26" s="570">
        <v>0.45887099999999997</v>
      </c>
      <c r="BA26" s="570">
        <v>7.1452779999999994E-2</v>
      </c>
      <c r="BC26" s="570"/>
      <c r="BD26" s="570">
        <v>7.5</v>
      </c>
      <c r="BE26" s="570">
        <v>7.4834484787211801</v>
      </c>
      <c r="BF26" s="570">
        <v>7.4661405011532702</v>
      </c>
      <c r="BG26" s="570">
        <v>7.4481457387587104</v>
      </c>
      <c r="BH26" s="570">
        <v>7.4295286710078496</v>
      </c>
      <c r="BI26" s="570">
        <v>7.4103534632548804</v>
      </c>
      <c r="BJ26" s="570">
        <v>7.3906859407688401</v>
      </c>
      <c r="BK26" s="570">
        <v>7.3705953448348698</v>
      </c>
      <c r="BL26" s="570">
        <v>7.3501562956997404</v>
      </c>
      <c r="BM26" s="570">
        <v>7.32945106148743</v>
      </c>
      <c r="BN26" s="570">
        <v>7.3085722704474998</v>
      </c>
      <c r="BO26" s="570">
        <v>7.2876262741565796</v>
      </c>
      <c r="BP26" s="570">
        <v>7.2667376023967298</v>
      </c>
      <c r="BQ26" s="570">
        <v>7.2460556331247599</v>
      </c>
      <c r="BR26" s="570">
        <v>7.2257662045011797</v>
      </c>
      <c r="BS26" s="570">
        <v>7.2061167102895904</v>
      </c>
      <c r="BT26" s="570">
        <v>7.1874836586287003</v>
      </c>
      <c r="BU26" s="570">
        <v>7.1706002642616697</v>
      </c>
      <c r="BV26" s="570">
        <v>7.1575216092151299</v>
      </c>
      <c r="BW26" s="570">
        <v>7.17930300547666</v>
      </c>
      <c r="BX26" s="570">
        <v>7.4964750011888697</v>
      </c>
      <c r="BY26" s="570">
        <v>7.7894230000000002</v>
      </c>
      <c r="BZ26" s="570">
        <v>8.0472710000000003</v>
      </c>
      <c r="CA26" s="570">
        <v>8.2544839999999997</v>
      </c>
      <c r="CB26" s="570">
        <v>8.3914960000000001</v>
      </c>
      <c r="CC26" s="570">
        <v>8.4398210000000002</v>
      </c>
      <c r="CD26" s="570">
        <v>8.3914960000000001</v>
      </c>
      <c r="CE26" s="570">
        <v>8.2544839999999997</v>
      </c>
      <c r="CF26" s="570">
        <v>8.0472710000000003</v>
      </c>
      <c r="CG26" s="570">
        <v>7.7894230000000002</v>
      </c>
      <c r="CH26" s="570">
        <v>7.4964750000832403</v>
      </c>
      <c r="CI26" s="570">
        <v>7.1793030004820499</v>
      </c>
      <c r="CJ26" s="570">
        <v>6.8451820030833899</v>
      </c>
      <c r="CK26" s="570">
        <v>6.4989480044860599</v>
      </c>
      <c r="CL26" s="570">
        <v>6.14385300528226</v>
      </c>
      <c r="CM26" s="570">
        <v>5.7821290067475601</v>
      </c>
      <c r="CN26" s="570">
        <v>5.4153420088363902</v>
      </c>
      <c r="CO26" s="570">
        <v>5.0446140093710001</v>
      </c>
      <c r="CP26" s="570">
        <v>4.6707650114473296</v>
      </c>
      <c r="CQ26" s="570">
        <v>4.2944090139028601</v>
      </c>
      <c r="CR26" s="570">
        <v>3.9160080152948198</v>
      </c>
      <c r="CS26" s="570">
        <v>3.5359230167006799</v>
      </c>
      <c r="CT26" s="570">
        <v>3.1544320294045298</v>
      </c>
      <c r="CU26" s="570">
        <v>2.7717592343441599</v>
      </c>
      <c r="CV26" s="570">
        <v>2.6299799918762998</v>
      </c>
      <c r="CW26" s="570">
        <v>2.59923454006013</v>
      </c>
      <c r="CX26" s="570">
        <v>2.57520342163384</v>
      </c>
      <c r="CY26" s="570">
        <v>2.5535764739162601</v>
      </c>
      <c r="CZ26" s="570">
        <v>2.5337702841224901</v>
      </c>
      <c r="DA26" s="570">
        <v>2.51583193873148</v>
      </c>
      <c r="DB26" s="570">
        <v>2.5</v>
      </c>
      <c r="DD26" s="570"/>
      <c r="DE26" s="570"/>
      <c r="DF26" s="570"/>
      <c r="DG26" s="570"/>
      <c r="DH26" s="570"/>
      <c r="DI26" s="570"/>
      <c r="DJ26" s="570"/>
      <c r="DK26" s="570"/>
      <c r="DL26" s="570"/>
      <c r="DM26" s="570"/>
      <c r="DN26" s="570"/>
      <c r="DO26" s="570"/>
      <c r="DP26" s="570"/>
      <c r="DQ26" s="570"/>
      <c r="DR26" s="570"/>
      <c r="DS26" s="570"/>
      <c r="DT26" s="570"/>
      <c r="DU26" s="570"/>
      <c r="DV26" s="570"/>
      <c r="DW26" s="570"/>
      <c r="DX26" s="570"/>
      <c r="DY26" s="570"/>
      <c r="DZ26" s="570"/>
      <c r="EA26" s="570"/>
      <c r="EB26" s="570"/>
      <c r="EC26" s="570"/>
      <c r="ED26" s="570"/>
      <c r="EE26" s="570"/>
      <c r="EF26" s="570"/>
      <c r="EG26" s="570"/>
      <c r="EH26" s="570"/>
      <c r="EI26" s="570"/>
      <c r="EJ26" s="570"/>
      <c r="EK26" s="570"/>
      <c r="EL26" s="570"/>
      <c r="EM26" s="570"/>
      <c r="EN26" s="570"/>
      <c r="EO26" s="570"/>
      <c r="EP26" s="570"/>
      <c r="EQ26" s="570"/>
      <c r="ER26" s="570"/>
      <c r="ES26" s="570"/>
      <c r="ET26" s="570"/>
      <c r="EU26" s="570"/>
      <c r="EV26" s="570"/>
      <c r="EW26" s="570"/>
      <c r="EX26" s="570"/>
      <c r="EY26" s="570"/>
      <c r="EZ26" s="570"/>
      <c r="FA26" s="570"/>
      <c r="FB26" s="570"/>
    </row>
    <row r="27" spans="2:158" ht="3.75" customHeight="1">
      <c r="B27" s="570"/>
      <c r="C27" s="570">
        <v>0.12586849999999999</v>
      </c>
      <c r="D27" s="570">
        <v>0.51550689999999999</v>
      </c>
      <c r="E27" s="570">
        <v>0.90489520000000001</v>
      </c>
      <c r="F27" s="570">
        <v>1.294</v>
      </c>
      <c r="G27" s="570">
        <v>1.6827810000000001</v>
      </c>
      <c r="H27" s="570">
        <v>2.0711919999999999</v>
      </c>
      <c r="I27" s="570">
        <v>2.459174</v>
      </c>
      <c r="J27" s="570">
        <v>2.8466580000000001</v>
      </c>
      <c r="K27" s="570">
        <v>3.2335600000000002</v>
      </c>
      <c r="L27" s="570">
        <v>3.6197720000000002</v>
      </c>
      <c r="M27" s="570">
        <v>4.0051629999999996</v>
      </c>
      <c r="N27" s="570">
        <v>4.3895619999999997</v>
      </c>
      <c r="O27" s="570">
        <v>4.7727519999999997</v>
      </c>
      <c r="P27" s="570">
        <v>5.1544470000000002</v>
      </c>
      <c r="Q27" s="570">
        <v>5.5342640000000003</v>
      </c>
      <c r="R27" s="570">
        <v>5.9116799999999996</v>
      </c>
      <c r="S27" s="570">
        <v>6.285965</v>
      </c>
      <c r="T27" s="570">
        <v>6.6560730000000001</v>
      </c>
      <c r="U27" s="570">
        <v>7.0204500000000003</v>
      </c>
      <c r="V27" s="570">
        <v>7.3767160000000001</v>
      </c>
      <c r="W27" s="570">
        <v>7.7210809999999999</v>
      </c>
      <c r="X27" s="570">
        <v>8.0472710000000003</v>
      </c>
      <c r="Y27" s="570">
        <v>8.3445719999999994</v>
      </c>
      <c r="Z27" s="570">
        <v>8.5946619999999996</v>
      </c>
      <c r="AA27" s="570">
        <v>8.7686679999999999</v>
      </c>
      <c r="AB27" s="570">
        <v>8.8323710000000002</v>
      </c>
      <c r="AC27" s="570">
        <v>8.7686679999999999</v>
      </c>
      <c r="AD27" s="570">
        <v>8.5946619999999996</v>
      </c>
      <c r="AE27" s="570">
        <v>8.3445719999999994</v>
      </c>
      <c r="AF27" s="570">
        <v>8.0472710000000003</v>
      </c>
      <c r="AG27" s="570">
        <v>7.7210809999999999</v>
      </c>
      <c r="AH27" s="570">
        <v>7.3767160000000001</v>
      </c>
      <c r="AI27" s="570">
        <v>7.0204500000000003</v>
      </c>
      <c r="AJ27" s="570">
        <v>6.6560730000000001</v>
      </c>
      <c r="AK27" s="570">
        <v>6.285965</v>
      </c>
      <c r="AL27" s="570">
        <v>5.9116799999999996</v>
      </c>
      <c r="AM27" s="570">
        <v>5.5342640000000003</v>
      </c>
      <c r="AN27" s="570">
        <v>5.1544470000000002</v>
      </c>
      <c r="AO27" s="570">
        <v>4.7727519999999997</v>
      </c>
      <c r="AP27" s="570">
        <v>4.3895619999999997</v>
      </c>
      <c r="AQ27" s="570">
        <v>4.0051629999999996</v>
      </c>
      <c r="AR27" s="570">
        <v>3.6197720000000002</v>
      </c>
      <c r="AS27" s="570">
        <v>3.2335600000000002</v>
      </c>
      <c r="AT27" s="570">
        <v>2.8466580000000001</v>
      </c>
      <c r="AU27" s="570">
        <v>2.459174</v>
      </c>
      <c r="AV27" s="570">
        <v>2.0711919999999999</v>
      </c>
      <c r="AW27" s="570">
        <v>1.6827810000000001</v>
      </c>
      <c r="AX27" s="570">
        <v>1.294</v>
      </c>
      <c r="AY27" s="570">
        <v>0.90489520000000001</v>
      </c>
      <c r="AZ27" s="570">
        <v>0.51550689999999999</v>
      </c>
      <c r="BA27" s="570">
        <v>0.12586849999999999</v>
      </c>
      <c r="BC27" s="570"/>
      <c r="BD27" s="570">
        <v>7.5</v>
      </c>
      <c r="BE27" s="570">
        <v>7.4840904679853102</v>
      </c>
      <c r="BF27" s="570">
        <v>7.4674401647407302</v>
      </c>
      <c r="BG27" s="570">
        <v>7.4501308853977903</v>
      </c>
      <c r="BH27" s="570">
        <v>7.4322417115315202</v>
      </c>
      <c r="BI27" s="570">
        <v>7.4138528092367597</v>
      </c>
      <c r="BJ27" s="570">
        <v>7.3950483537545697</v>
      </c>
      <c r="BK27" s="570">
        <v>7.3759193749106799</v>
      </c>
      <c r="BL27" s="570">
        <v>7.3565669377892604</v>
      </c>
      <c r="BM27" s="570">
        <v>7.3371059480607599</v>
      </c>
      <c r="BN27" s="570">
        <v>7.3176698788680197</v>
      </c>
      <c r="BO27" s="570">
        <v>7.2984167789287904</v>
      </c>
      <c r="BP27" s="570">
        <v>7.27953722538542</v>
      </c>
      <c r="BQ27" s="570">
        <v>7.2612652454815096</v>
      </c>
      <c r="BR27" s="570">
        <v>7.2438942327631999</v>
      </c>
      <c r="BS27" s="570">
        <v>7.2278019719539</v>
      </c>
      <c r="BT27" s="570">
        <v>7.2134940541941504</v>
      </c>
      <c r="BU27" s="570">
        <v>7.2016910285923101</v>
      </c>
      <c r="BV27" s="570">
        <v>7.1935810548811503</v>
      </c>
      <c r="BW27" s="570">
        <v>7.3767160025360798</v>
      </c>
      <c r="BX27" s="570">
        <v>7.7210809999999999</v>
      </c>
      <c r="BY27" s="570">
        <v>8.0472710000000003</v>
      </c>
      <c r="BZ27" s="570">
        <v>8.3445719999999994</v>
      </c>
      <c r="CA27" s="570">
        <v>8.5946619999999996</v>
      </c>
      <c r="CB27" s="570">
        <v>8.7686679999999999</v>
      </c>
      <c r="CC27" s="570">
        <v>8.8323710000000002</v>
      </c>
      <c r="CD27" s="570">
        <v>8.7686679999999999</v>
      </c>
      <c r="CE27" s="570">
        <v>8.5946619999999996</v>
      </c>
      <c r="CF27" s="570">
        <v>8.3445719999999994</v>
      </c>
      <c r="CG27" s="570">
        <v>8.0472710000000003</v>
      </c>
      <c r="CH27" s="570">
        <v>7.7210809999999999</v>
      </c>
      <c r="CI27" s="570">
        <v>7.3767160012960096</v>
      </c>
      <c r="CJ27" s="570">
        <v>7.0204500027237096</v>
      </c>
      <c r="CK27" s="570">
        <v>6.6560730028925104</v>
      </c>
      <c r="CL27" s="570">
        <v>6.2859650046583697</v>
      </c>
      <c r="CM27" s="570">
        <v>5.9116800054385301</v>
      </c>
      <c r="CN27" s="570">
        <v>5.5342640061608304</v>
      </c>
      <c r="CO27" s="570">
        <v>5.1544470081621796</v>
      </c>
      <c r="CP27" s="570">
        <v>4.7727520100075402</v>
      </c>
      <c r="CQ27" s="570">
        <v>4.3895620118186898</v>
      </c>
      <c r="CR27" s="570">
        <v>4.0051630126642799</v>
      </c>
      <c r="CS27" s="570">
        <v>3.619772014614</v>
      </c>
      <c r="CT27" s="570">
        <v>3.2335601308999</v>
      </c>
      <c r="CU27" s="570">
        <v>2.84665807254405</v>
      </c>
      <c r="CV27" s="570">
        <v>2.6027800807976198</v>
      </c>
      <c r="CW27" s="570">
        <v>2.5761487319646399</v>
      </c>
      <c r="CX27" s="570">
        <v>2.5584120023111701</v>
      </c>
      <c r="CY27" s="570">
        <v>2.54203945470557</v>
      </c>
      <c r="CZ27" s="570">
        <v>2.5266612197827798</v>
      </c>
      <c r="DA27" s="570">
        <v>2.5125263543541001</v>
      </c>
      <c r="DB27" s="570">
        <v>2.5</v>
      </c>
      <c r="DD27" s="570"/>
      <c r="DE27" s="570"/>
      <c r="DF27" s="570"/>
      <c r="DG27" s="570"/>
      <c r="DH27" s="570"/>
      <c r="DI27" s="570"/>
      <c r="DJ27" s="570"/>
      <c r="DK27" s="570"/>
      <c r="DL27" s="570"/>
      <c r="DM27" s="570"/>
      <c r="DN27" s="570"/>
      <c r="DO27" s="570"/>
      <c r="DP27" s="570"/>
      <c r="DQ27" s="570"/>
      <c r="DR27" s="570"/>
      <c r="DS27" s="570"/>
      <c r="DT27" s="570"/>
      <c r="DU27" s="570"/>
      <c r="DV27" s="570"/>
      <c r="DW27" s="570"/>
      <c r="DX27" s="570"/>
      <c r="DY27" s="570"/>
      <c r="DZ27" s="570"/>
      <c r="EA27" s="570"/>
      <c r="EB27" s="570"/>
      <c r="EC27" s="570"/>
      <c r="ED27" s="570"/>
      <c r="EE27" s="570"/>
      <c r="EF27" s="570"/>
      <c r="EG27" s="570"/>
      <c r="EH27" s="570"/>
      <c r="EI27" s="570"/>
      <c r="EJ27" s="570"/>
      <c r="EK27" s="570"/>
      <c r="EL27" s="570"/>
      <c r="EM27" s="570"/>
      <c r="EN27" s="570"/>
      <c r="EO27" s="570"/>
      <c r="EP27" s="570"/>
      <c r="EQ27" s="570"/>
      <c r="ER27" s="570"/>
      <c r="ES27" s="570"/>
      <c r="ET27" s="570"/>
      <c r="EU27" s="570"/>
      <c r="EV27" s="570"/>
      <c r="EW27" s="570"/>
      <c r="EX27" s="570"/>
      <c r="EY27" s="570"/>
      <c r="EZ27" s="570"/>
      <c r="FA27" s="570"/>
      <c r="FB27" s="570"/>
    </row>
    <row r="28" spans="2:158" ht="3.75" customHeight="1">
      <c r="B28" s="570"/>
      <c r="C28" s="570">
        <v>0.16492100000000001</v>
      </c>
      <c r="D28" s="570">
        <v>0.55616880000000002</v>
      </c>
      <c r="E28" s="570">
        <v>0.94730400000000003</v>
      </c>
      <c r="F28" s="570">
        <v>1.338311</v>
      </c>
      <c r="G28" s="570">
        <v>1.7291730000000001</v>
      </c>
      <c r="H28" s="570">
        <v>2.1198670000000002</v>
      </c>
      <c r="I28" s="570">
        <v>2.5103659999999999</v>
      </c>
      <c r="J28" s="570">
        <v>2.9006409999999998</v>
      </c>
      <c r="K28" s="570">
        <v>3.2906499999999999</v>
      </c>
      <c r="L28" s="570">
        <v>3.680345</v>
      </c>
      <c r="M28" s="570">
        <v>4.0696640000000004</v>
      </c>
      <c r="N28" s="570">
        <v>4.4585280000000003</v>
      </c>
      <c r="O28" s="570">
        <v>4.8468340000000003</v>
      </c>
      <c r="P28" s="570">
        <v>5.2344460000000002</v>
      </c>
      <c r="Q28" s="570">
        <v>5.6211799999999998</v>
      </c>
      <c r="R28" s="570">
        <v>6.0067820000000003</v>
      </c>
      <c r="S28" s="570">
        <v>6.3908899999999997</v>
      </c>
      <c r="T28" s="570">
        <v>6.7729720000000002</v>
      </c>
      <c r="U28" s="570">
        <v>7.152215</v>
      </c>
      <c r="V28" s="570">
        <v>7.527317</v>
      </c>
      <c r="W28" s="570">
        <v>7.8960749999999997</v>
      </c>
      <c r="X28" s="570">
        <v>8.2544839999999997</v>
      </c>
      <c r="Y28" s="570">
        <v>8.5946619999999996</v>
      </c>
      <c r="Z28" s="570">
        <v>8.8997209999999995</v>
      </c>
      <c r="AA28" s="570">
        <v>9.1322519999999994</v>
      </c>
      <c r="AB28" s="570">
        <v>9.2249199999999991</v>
      </c>
      <c r="AC28" s="570">
        <v>9.1322519999999994</v>
      </c>
      <c r="AD28" s="570">
        <v>8.8997209999999995</v>
      </c>
      <c r="AE28" s="570">
        <v>8.5946619999999996</v>
      </c>
      <c r="AF28" s="570">
        <v>8.2544839999999997</v>
      </c>
      <c r="AG28" s="570">
        <v>7.8960749999999997</v>
      </c>
      <c r="AH28" s="570">
        <v>7.527317</v>
      </c>
      <c r="AI28" s="570">
        <v>7.152215</v>
      </c>
      <c r="AJ28" s="570">
        <v>6.7729720000000002</v>
      </c>
      <c r="AK28" s="570">
        <v>6.3908899999999997</v>
      </c>
      <c r="AL28" s="570">
        <v>6.0067820000000003</v>
      </c>
      <c r="AM28" s="570">
        <v>5.6211799999999998</v>
      </c>
      <c r="AN28" s="570">
        <v>5.2344460000000002</v>
      </c>
      <c r="AO28" s="570">
        <v>4.8468340000000003</v>
      </c>
      <c r="AP28" s="570">
        <v>4.4585280000000003</v>
      </c>
      <c r="AQ28" s="570">
        <v>4.0696640000000004</v>
      </c>
      <c r="AR28" s="570">
        <v>3.680345</v>
      </c>
      <c r="AS28" s="570">
        <v>3.2906499999999999</v>
      </c>
      <c r="AT28" s="570">
        <v>2.9006409999999998</v>
      </c>
      <c r="AU28" s="570">
        <v>2.5103659999999999</v>
      </c>
      <c r="AV28" s="570">
        <v>2.1198670000000002</v>
      </c>
      <c r="AW28" s="570">
        <v>1.7291730000000001</v>
      </c>
      <c r="AX28" s="570">
        <v>1.338311</v>
      </c>
      <c r="AY28" s="570">
        <v>0.94730400000000003</v>
      </c>
      <c r="AZ28" s="570">
        <v>0.55616880000000002</v>
      </c>
      <c r="BA28" s="570">
        <v>0.16492100000000001</v>
      </c>
      <c r="BC28" s="570"/>
      <c r="BD28" s="570">
        <v>7.5</v>
      </c>
      <c r="BE28" s="570">
        <v>7.4845497977773503</v>
      </c>
      <c r="BF28" s="570">
        <v>7.4683761180409096</v>
      </c>
      <c r="BG28" s="570">
        <v>7.4515667452281198</v>
      </c>
      <c r="BH28" s="570">
        <v>7.4342100776066404</v>
      </c>
      <c r="BI28" s="570">
        <v>7.4163977393207503</v>
      </c>
      <c r="BJ28" s="570">
        <v>7.3982275825491204</v>
      </c>
      <c r="BK28" s="570">
        <v>7.3798071058980099</v>
      </c>
      <c r="BL28" s="570">
        <v>7.3612575084628302</v>
      </c>
      <c r="BM28" s="570">
        <v>7.3427186920092797</v>
      </c>
      <c r="BN28" s="570">
        <v>7.3243555420212703</v>
      </c>
      <c r="BO28" s="570">
        <v>7.3063660101863297</v>
      </c>
      <c r="BP28" s="570">
        <v>7.28899168493251</v>
      </c>
      <c r="BQ28" s="570">
        <v>7.27253181595571</v>
      </c>
      <c r="BR28" s="570">
        <v>7.2573620476729097</v>
      </c>
      <c r="BS28" s="570">
        <v>7.2439589511101001</v>
      </c>
      <c r="BT28" s="570">
        <v>7.23292833148935</v>
      </c>
      <c r="BU28" s="570">
        <v>7.2250172913186201</v>
      </c>
      <c r="BV28" s="570">
        <v>7.2209976907532401</v>
      </c>
      <c r="BW28" s="570">
        <v>7.527317</v>
      </c>
      <c r="BX28" s="570">
        <v>7.8960749999999997</v>
      </c>
      <c r="BY28" s="570">
        <v>8.2544839999999997</v>
      </c>
      <c r="BZ28" s="570">
        <v>8.5946619999999996</v>
      </c>
      <c r="CA28" s="570">
        <v>8.8997209999999995</v>
      </c>
      <c r="CB28" s="570">
        <v>9.1322519999999994</v>
      </c>
      <c r="CC28" s="570">
        <v>9.2249199999999991</v>
      </c>
      <c r="CD28" s="570">
        <v>9.1322519999999994</v>
      </c>
      <c r="CE28" s="570">
        <v>8.8997209999999995</v>
      </c>
      <c r="CF28" s="570">
        <v>8.5946619999999996</v>
      </c>
      <c r="CG28" s="570">
        <v>8.2544839999999997</v>
      </c>
      <c r="CH28" s="570">
        <v>7.8960749999999997</v>
      </c>
      <c r="CI28" s="570">
        <v>7.527317</v>
      </c>
      <c r="CJ28" s="570">
        <v>7.1522150007641603</v>
      </c>
      <c r="CK28" s="570">
        <v>6.7729720029222298</v>
      </c>
      <c r="CL28" s="570">
        <v>6.39089000399421</v>
      </c>
      <c r="CM28" s="570">
        <v>6.0067820043000397</v>
      </c>
      <c r="CN28" s="570">
        <v>5.6211800052679797</v>
      </c>
      <c r="CO28" s="570">
        <v>5.2344460075368797</v>
      </c>
      <c r="CP28" s="570">
        <v>4.8468340087212001</v>
      </c>
      <c r="CQ28" s="570">
        <v>4.4585280096740902</v>
      </c>
      <c r="CR28" s="570">
        <v>4.0696640116623897</v>
      </c>
      <c r="CS28" s="570">
        <v>3.6803450599713101</v>
      </c>
      <c r="CT28" s="570">
        <v>3.29065001652677</v>
      </c>
      <c r="CU28" s="570">
        <v>2.9006410134275802</v>
      </c>
      <c r="CV28" s="570">
        <v>2.5838708294415</v>
      </c>
      <c r="CW28" s="570">
        <v>2.5591844505873902</v>
      </c>
      <c r="CX28" s="570">
        <v>2.5462683533121302</v>
      </c>
      <c r="CY28" s="570">
        <v>2.5337553224986098</v>
      </c>
      <c r="CZ28" s="570">
        <v>2.5215842024745601</v>
      </c>
      <c r="DA28" s="570">
        <v>2.5101779481820801</v>
      </c>
      <c r="DB28" s="570">
        <v>2.5</v>
      </c>
      <c r="DD28" s="570"/>
      <c r="DE28" s="570"/>
      <c r="DF28" s="570"/>
      <c r="DG28" s="570"/>
      <c r="DH28" s="570"/>
      <c r="DI28" s="570"/>
      <c r="DJ28" s="570"/>
      <c r="DK28" s="570"/>
      <c r="DL28" s="570"/>
      <c r="DM28" s="570"/>
      <c r="DN28" s="570"/>
      <c r="DO28" s="570"/>
      <c r="DP28" s="570"/>
      <c r="DQ28" s="570"/>
      <c r="DR28" s="570"/>
      <c r="DS28" s="570"/>
      <c r="DT28" s="570"/>
      <c r="DU28" s="570"/>
      <c r="DV28" s="570"/>
      <c r="DW28" s="570"/>
      <c r="DX28" s="570"/>
      <c r="DY28" s="570"/>
      <c r="DZ28" s="570"/>
      <c r="EA28" s="570"/>
      <c r="EB28" s="570"/>
      <c r="EC28" s="570"/>
      <c r="ED28" s="570"/>
      <c r="EE28" s="570"/>
      <c r="EF28" s="570"/>
      <c r="EG28" s="570"/>
      <c r="EH28" s="570"/>
      <c r="EI28" s="570"/>
      <c r="EJ28" s="570"/>
      <c r="EK28" s="570"/>
      <c r="EL28" s="570"/>
      <c r="EM28" s="570"/>
      <c r="EN28" s="570"/>
      <c r="EO28" s="570"/>
      <c r="EP28" s="570"/>
      <c r="EQ28" s="570"/>
      <c r="ER28" s="570"/>
      <c r="ES28" s="570"/>
      <c r="ET28" s="570"/>
      <c r="EU28" s="570"/>
      <c r="EV28" s="570"/>
      <c r="EW28" s="570"/>
      <c r="EX28" s="570"/>
      <c r="EY28" s="570"/>
      <c r="EZ28" s="570"/>
      <c r="FA28" s="570"/>
      <c r="FB28" s="570"/>
    </row>
    <row r="29" spans="2:158" ht="3.75" customHeight="1">
      <c r="B29" s="570"/>
      <c r="C29" s="570">
        <v>0.18842700000000001</v>
      </c>
      <c r="D29" s="570">
        <v>0.58065020000000001</v>
      </c>
      <c r="E29" s="570">
        <v>0.97284479999999995</v>
      </c>
      <c r="F29" s="570">
        <v>1.3650070000000001</v>
      </c>
      <c r="G29" s="570">
        <v>1.7571330000000001</v>
      </c>
      <c r="H29" s="570">
        <v>2.149216</v>
      </c>
      <c r="I29" s="570">
        <v>2.5412509999999999</v>
      </c>
      <c r="J29" s="570">
        <v>2.9332280000000002</v>
      </c>
      <c r="K29" s="570">
        <v>3.3251379999999999</v>
      </c>
      <c r="L29" s="570">
        <v>3.716968</v>
      </c>
      <c r="M29" s="570">
        <v>4.1087030000000002</v>
      </c>
      <c r="N29" s="570">
        <v>4.5003209999999996</v>
      </c>
      <c r="O29" s="570">
        <v>4.8917970000000004</v>
      </c>
      <c r="P29" s="570">
        <v>5.2830940000000002</v>
      </c>
      <c r="Q29" s="570">
        <v>5.6741659999999996</v>
      </c>
      <c r="R29" s="570">
        <v>6.0649430000000004</v>
      </c>
      <c r="S29" s="570">
        <v>6.45533</v>
      </c>
      <c r="T29" s="570">
        <v>6.8451820000000003</v>
      </c>
      <c r="U29" s="570">
        <v>7.2342740000000001</v>
      </c>
      <c r="V29" s="570">
        <v>7.6222329999999996</v>
      </c>
      <c r="W29" s="570">
        <v>8.0084009999999992</v>
      </c>
      <c r="X29" s="570">
        <v>8.3914960000000001</v>
      </c>
      <c r="Y29" s="570">
        <v>8.7686679999999999</v>
      </c>
      <c r="Z29" s="570">
        <v>9.1322519999999994</v>
      </c>
      <c r="AA29" s="570">
        <v>9.4548710000000007</v>
      </c>
      <c r="AB29" s="570">
        <v>9.6174700000000009</v>
      </c>
      <c r="AC29" s="570">
        <v>9.4548710000000007</v>
      </c>
      <c r="AD29" s="570">
        <v>9.1322519999999994</v>
      </c>
      <c r="AE29" s="570">
        <v>8.7686679999999999</v>
      </c>
      <c r="AF29" s="570">
        <v>8.3914960000000001</v>
      </c>
      <c r="AG29" s="570">
        <v>8.0084009999999992</v>
      </c>
      <c r="AH29" s="570">
        <v>7.6222329999999996</v>
      </c>
      <c r="AI29" s="570">
        <v>7.2342740000000001</v>
      </c>
      <c r="AJ29" s="570">
        <v>6.8451820000000003</v>
      </c>
      <c r="AK29" s="570">
        <v>6.45533</v>
      </c>
      <c r="AL29" s="570">
        <v>6.0649430000000004</v>
      </c>
      <c r="AM29" s="570">
        <v>5.6741659999999996</v>
      </c>
      <c r="AN29" s="570">
        <v>5.2830940000000002</v>
      </c>
      <c r="AO29" s="570">
        <v>4.8917970000000004</v>
      </c>
      <c r="AP29" s="570">
        <v>4.5003209999999996</v>
      </c>
      <c r="AQ29" s="570">
        <v>4.1087030000000002</v>
      </c>
      <c r="AR29" s="570">
        <v>3.716968</v>
      </c>
      <c r="AS29" s="570">
        <v>3.3251379999999999</v>
      </c>
      <c r="AT29" s="570">
        <v>2.9332280000000002</v>
      </c>
      <c r="AU29" s="570">
        <v>2.5412509999999999</v>
      </c>
      <c r="AV29" s="570">
        <v>2.149216</v>
      </c>
      <c r="AW29" s="570">
        <v>1.7571330000000001</v>
      </c>
      <c r="AX29" s="570">
        <v>1.3650070000000001</v>
      </c>
      <c r="AY29" s="570">
        <v>0.97284479999999995</v>
      </c>
      <c r="AZ29" s="570">
        <v>0.58065020000000001</v>
      </c>
      <c r="BA29" s="570">
        <v>0.18842700000000001</v>
      </c>
      <c r="BC29" s="570"/>
      <c r="BD29" s="570">
        <v>7.5</v>
      </c>
      <c r="BE29" s="570">
        <v>7.4848263046559502</v>
      </c>
      <c r="BF29" s="570">
        <v>7.4689410809829804</v>
      </c>
      <c r="BG29" s="570">
        <v>7.4524354554694296</v>
      </c>
      <c r="BH29" s="570">
        <v>7.4354031167516004</v>
      </c>
      <c r="BI29" s="570">
        <v>7.4179425285533904</v>
      </c>
      <c r="BJ29" s="570">
        <v>7.4001599179338999</v>
      </c>
      <c r="BK29" s="570">
        <v>7.3821729759935</v>
      </c>
      <c r="BL29" s="570">
        <v>7.3641154363204304</v>
      </c>
      <c r="BM29" s="570">
        <v>7.3461427855534698</v>
      </c>
      <c r="BN29" s="570">
        <v>7.32843951638276</v>
      </c>
      <c r="BO29" s="570">
        <v>7.3112284550479298</v>
      </c>
      <c r="BP29" s="570">
        <v>7.2947829028042497</v>
      </c>
      <c r="BQ29" s="570">
        <v>7.2794425065406498</v>
      </c>
      <c r="BR29" s="570">
        <v>7.2656341232854702</v>
      </c>
      <c r="BS29" s="570">
        <v>7.2538993477584697</v>
      </c>
      <c r="BT29" s="570">
        <v>7.2449328596640497</v>
      </c>
      <c r="BU29" s="570">
        <v>7.2396505687751302</v>
      </c>
      <c r="BV29" s="570">
        <v>7.2394081805540997</v>
      </c>
      <c r="BW29" s="570">
        <v>7.6222329999999996</v>
      </c>
      <c r="BX29" s="570">
        <v>8.0084009999999992</v>
      </c>
      <c r="BY29" s="570">
        <v>8.3914960000000001</v>
      </c>
      <c r="BZ29" s="570">
        <v>8.7686679999999999</v>
      </c>
      <c r="CA29" s="570">
        <v>9.1322519999999994</v>
      </c>
      <c r="CB29" s="570">
        <v>9.4548710000000007</v>
      </c>
      <c r="CC29" s="570">
        <v>9.6174700000000009</v>
      </c>
      <c r="CD29" s="570">
        <v>9.4548710000000007</v>
      </c>
      <c r="CE29" s="570">
        <v>9.1322519999999994</v>
      </c>
      <c r="CF29" s="570">
        <v>8.7686679999999999</v>
      </c>
      <c r="CG29" s="570">
        <v>8.3914960000000001</v>
      </c>
      <c r="CH29" s="570">
        <v>8.0084009999999992</v>
      </c>
      <c r="CI29" s="570">
        <v>7.6222329999999996</v>
      </c>
      <c r="CJ29" s="570">
        <v>7.2342740011661002</v>
      </c>
      <c r="CK29" s="570">
        <v>6.8451820028161601</v>
      </c>
      <c r="CL29" s="570">
        <v>6.45533000318287</v>
      </c>
      <c r="CM29" s="570">
        <v>6.0649430043960901</v>
      </c>
      <c r="CN29" s="570">
        <v>5.6741660034987698</v>
      </c>
      <c r="CO29" s="570">
        <v>5.2830940066957801</v>
      </c>
      <c r="CP29" s="570">
        <v>4.8917970067505401</v>
      </c>
      <c r="CQ29" s="570">
        <v>4.5003210072468196</v>
      </c>
      <c r="CR29" s="570">
        <v>4.1087030076887903</v>
      </c>
      <c r="CS29" s="570">
        <v>3.7169680090203898</v>
      </c>
      <c r="CT29" s="570">
        <v>3.3251380065500902</v>
      </c>
      <c r="CU29" s="570">
        <v>2.9332280070661998</v>
      </c>
      <c r="CV29" s="570">
        <v>2.5718577524537198</v>
      </c>
      <c r="CW29" s="570">
        <v>2.5485593294415398</v>
      </c>
      <c r="CX29" s="570">
        <v>2.53887735189875</v>
      </c>
      <c r="CY29" s="570">
        <v>2.5287589013937302</v>
      </c>
      <c r="CZ29" s="570">
        <v>2.5185373097375101</v>
      </c>
      <c r="DA29" s="570">
        <v>2.5087741535541799</v>
      </c>
      <c r="DB29" s="570">
        <v>2.5</v>
      </c>
      <c r="DD29" s="570"/>
      <c r="DE29" s="570"/>
      <c r="DF29" s="570"/>
      <c r="DG29" s="570"/>
      <c r="DH29" s="570"/>
      <c r="DI29" s="570"/>
      <c r="DJ29" s="570"/>
      <c r="DK29" s="570"/>
      <c r="DL29" s="570"/>
      <c r="DM29" s="570"/>
      <c r="DN29" s="570"/>
      <c r="DO29" s="570"/>
      <c r="DP29" s="570"/>
      <c r="DQ29" s="570"/>
      <c r="DR29" s="570"/>
      <c r="DS29" s="570"/>
      <c r="DT29" s="570"/>
      <c r="DU29" s="570"/>
      <c r="DV29" s="570"/>
      <c r="DW29" s="570"/>
      <c r="DX29" s="570"/>
      <c r="DY29" s="570"/>
      <c r="DZ29" s="570"/>
      <c r="EA29" s="570"/>
      <c r="EB29" s="570"/>
      <c r="EC29" s="570"/>
      <c r="ED29" s="570"/>
      <c r="EE29" s="570"/>
      <c r="EF29" s="570"/>
      <c r="EG29" s="570"/>
      <c r="EH29" s="570"/>
      <c r="EI29" s="570"/>
      <c r="EJ29" s="570"/>
      <c r="EK29" s="570"/>
      <c r="EL29" s="570"/>
      <c r="EM29" s="570"/>
      <c r="EN29" s="570"/>
      <c r="EO29" s="570"/>
      <c r="EP29" s="570"/>
      <c r="EQ29" s="570"/>
      <c r="ER29" s="570"/>
      <c r="ES29" s="570"/>
      <c r="ET29" s="570"/>
      <c r="EU29" s="570"/>
      <c r="EV29" s="570"/>
      <c r="EW29" s="570"/>
      <c r="EX29" s="570"/>
      <c r="EY29" s="570"/>
      <c r="EZ29" s="570"/>
      <c r="FA29" s="570"/>
      <c r="FB29" s="570"/>
    </row>
    <row r="30" spans="2:158" ht="3.75" customHeight="1">
      <c r="B30" s="570"/>
      <c r="C30" s="570">
        <v>0.1962749</v>
      </c>
      <c r="D30" s="570">
        <v>0.58882469999999998</v>
      </c>
      <c r="E30" s="570">
        <v>0.98137450000000004</v>
      </c>
      <c r="F30" s="570">
        <v>1.3739239999999999</v>
      </c>
      <c r="G30" s="570">
        <v>1.7664740000000001</v>
      </c>
      <c r="H30" s="570">
        <v>2.1590240000000001</v>
      </c>
      <c r="I30" s="570">
        <v>2.551574</v>
      </c>
      <c r="J30" s="570">
        <v>2.944124</v>
      </c>
      <c r="K30" s="570">
        <v>3.3366730000000002</v>
      </c>
      <c r="L30" s="570">
        <v>3.7292230000000002</v>
      </c>
      <c r="M30" s="570">
        <v>4.1217730000000001</v>
      </c>
      <c r="N30" s="570">
        <v>4.5143230000000001</v>
      </c>
      <c r="O30" s="570">
        <v>4.906873</v>
      </c>
      <c r="P30" s="570">
        <v>5.2994219999999999</v>
      </c>
      <c r="Q30" s="570">
        <v>5.6919719999999998</v>
      </c>
      <c r="R30" s="570">
        <v>6.0845219999999998</v>
      </c>
      <c r="S30" s="570">
        <v>6.4770719999999997</v>
      </c>
      <c r="T30" s="570">
        <v>6.8696219999999997</v>
      </c>
      <c r="U30" s="570">
        <v>7.2621710000000004</v>
      </c>
      <c r="V30" s="570">
        <v>7.6547210000000003</v>
      </c>
      <c r="W30" s="570">
        <v>8.0472710000000003</v>
      </c>
      <c r="X30" s="570">
        <v>8.4398210000000002</v>
      </c>
      <c r="Y30" s="570">
        <v>8.8323710000000002</v>
      </c>
      <c r="Z30" s="570">
        <v>9.2249199999999991</v>
      </c>
      <c r="AA30" s="570">
        <v>9.6174700000000009</v>
      </c>
      <c r="AB30" s="570">
        <v>9.99</v>
      </c>
      <c r="AC30" s="570">
        <v>9.6174700000000009</v>
      </c>
      <c r="AD30" s="570">
        <v>9.2249199999999991</v>
      </c>
      <c r="AE30" s="570">
        <v>8.8323710000000002</v>
      </c>
      <c r="AF30" s="570">
        <v>8.4398210000000002</v>
      </c>
      <c r="AG30" s="570">
        <v>8.0472710000000003</v>
      </c>
      <c r="AH30" s="570">
        <v>7.6547210000000003</v>
      </c>
      <c r="AI30" s="570">
        <v>7.2621710000000004</v>
      </c>
      <c r="AJ30" s="570">
        <v>6.8696219999999997</v>
      </c>
      <c r="AK30" s="570">
        <v>6.4770719999999997</v>
      </c>
      <c r="AL30" s="570">
        <v>6.0845219999999998</v>
      </c>
      <c r="AM30" s="570">
        <v>5.6919719999999998</v>
      </c>
      <c r="AN30" s="570">
        <v>5.2994219999999999</v>
      </c>
      <c r="AO30" s="570">
        <v>4.906873</v>
      </c>
      <c r="AP30" s="570">
        <v>4.5143230000000001</v>
      </c>
      <c r="AQ30" s="570">
        <v>4.1217730000000001</v>
      </c>
      <c r="AR30" s="570">
        <v>3.7292230000000002</v>
      </c>
      <c r="AS30" s="570">
        <v>3.3366730000000002</v>
      </c>
      <c r="AT30" s="570">
        <v>2.944124</v>
      </c>
      <c r="AU30" s="570">
        <v>2.551574</v>
      </c>
      <c r="AV30" s="570">
        <v>2.1590240000000001</v>
      </c>
      <c r="AW30" s="570">
        <v>1.7664740000000001</v>
      </c>
      <c r="AX30" s="570">
        <v>1.3739239999999999</v>
      </c>
      <c r="AY30" s="570">
        <v>0.98137450000000004</v>
      </c>
      <c r="AZ30" s="570">
        <v>0.58882469999999998</v>
      </c>
      <c r="BA30" s="570">
        <v>0.1962749</v>
      </c>
      <c r="BC30" s="570"/>
      <c r="BD30" s="570">
        <v>7.5</v>
      </c>
      <c r="BE30" s="570">
        <v>7.4849186356876896</v>
      </c>
      <c r="BF30" s="570">
        <v>7.4691299241345499</v>
      </c>
      <c r="BG30" s="570">
        <v>7.4527261031948697</v>
      </c>
      <c r="BH30" s="570">
        <v>7.4358025878932104</v>
      </c>
      <c r="BI30" s="570">
        <v>7.4184601082484898</v>
      </c>
      <c r="BJ30" s="570">
        <v>7.4008076948622996</v>
      </c>
      <c r="BK30" s="570">
        <v>7.3829664701308504</v>
      </c>
      <c r="BL30" s="570">
        <v>7.3650743869245998</v>
      </c>
      <c r="BM30" s="570">
        <v>7.3472921782867697</v>
      </c>
      <c r="BN30" s="570">
        <v>7.3298109109633502</v>
      </c>
      <c r="BO30" s="570">
        <v>7.3128617075589801</v>
      </c>
      <c r="BP30" s="570">
        <v>7.2967283234116396</v>
      </c>
      <c r="BQ30" s="570">
        <v>7.2817634356397303</v>
      </c>
      <c r="BR30" s="570">
        <v>7.26840954061751</v>
      </c>
      <c r="BS30" s="570">
        <v>7.2572247524059401</v>
      </c>
      <c r="BT30" s="570">
        <v>7.2489107555046601</v>
      </c>
      <c r="BU30" s="570">
        <v>7.2443225002271303</v>
      </c>
      <c r="BV30" s="570">
        <v>7.2621710027867898</v>
      </c>
      <c r="BW30" s="570">
        <v>7.6547210000000003</v>
      </c>
      <c r="BX30" s="570">
        <v>8.0472710000000003</v>
      </c>
      <c r="BY30" s="570">
        <v>8.4398210000000002</v>
      </c>
      <c r="BZ30" s="570">
        <v>8.8323710000000002</v>
      </c>
      <c r="CA30" s="570">
        <v>9.2249199999999991</v>
      </c>
      <c r="CB30" s="570">
        <v>9.6174700000000009</v>
      </c>
      <c r="CC30" s="570">
        <v>9.9899999999999896</v>
      </c>
      <c r="CD30" s="570">
        <v>9.6174700000000009</v>
      </c>
      <c r="CE30" s="570">
        <v>9.2249199999999991</v>
      </c>
      <c r="CF30" s="570">
        <v>8.8323710000000002</v>
      </c>
      <c r="CG30" s="570">
        <v>8.4398210000000002</v>
      </c>
      <c r="CH30" s="570">
        <v>8.0472710000000003</v>
      </c>
      <c r="CI30" s="570">
        <v>7.6547210000000003</v>
      </c>
      <c r="CJ30" s="570">
        <v>7.26217100121616</v>
      </c>
      <c r="CK30" s="570">
        <v>6.8696220027394297</v>
      </c>
      <c r="CL30" s="570">
        <v>6.4770720027784003</v>
      </c>
      <c r="CM30" s="570">
        <v>6.0845220028534799</v>
      </c>
      <c r="CN30" s="570">
        <v>5.6919720044435502</v>
      </c>
      <c r="CO30" s="570">
        <v>5.2994220020594396</v>
      </c>
      <c r="CP30" s="570">
        <v>4.9068730060368999</v>
      </c>
      <c r="CQ30" s="570">
        <v>4.51432300610134</v>
      </c>
      <c r="CR30" s="570">
        <v>4.1217730061756299</v>
      </c>
      <c r="CS30" s="570">
        <v>3.72922300618092</v>
      </c>
      <c r="CT30" s="570">
        <v>3.3366730019022399</v>
      </c>
      <c r="CU30" s="570">
        <v>2.9441240022069999</v>
      </c>
      <c r="CV30" s="570">
        <v>2.5665197198636398</v>
      </c>
      <c r="CW30" s="570">
        <v>2.54484115055048</v>
      </c>
      <c r="CX30" s="570">
        <v>2.5363714422362702</v>
      </c>
      <c r="CY30" s="570">
        <v>2.5270808456495901</v>
      </c>
      <c r="CZ30" s="570">
        <v>2.5175185857382698</v>
      </c>
      <c r="DA30" s="570">
        <v>2.5083061609014798</v>
      </c>
      <c r="DB30" s="570">
        <v>2.5</v>
      </c>
      <c r="DD30" s="570"/>
      <c r="DE30" s="570"/>
      <c r="DF30" s="570"/>
      <c r="DG30" s="570"/>
      <c r="DH30" s="570"/>
      <c r="DI30" s="570"/>
      <c r="DJ30" s="570"/>
      <c r="DK30" s="570"/>
      <c r="DL30" s="570"/>
      <c r="DM30" s="570"/>
      <c r="DN30" s="570"/>
      <c r="DO30" s="570"/>
      <c r="DP30" s="570"/>
      <c r="DQ30" s="570"/>
      <c r="DR30" s="570"/>
      <c r="DS30" s="570"/>
      <c r="DT30" s="570"/>
      <c r="DU30" s="570"/>
      <c r="DV30" s="570"/>
      <c r="DW30" s="570"/>
      <c r="DX30" s="570"/>
      <c r="DY30" s="570"/>
      <c r="DZ30" s="570"/>
      <c r="EA30" s="570"/>
      <c r="EB30" s="570"/>
      <c r="EC30" s="570"/>
      <c r="ED30" s="570"/>
      <c r="EE30" s="570"/>
      <c r="EF30" s="570"/>
      <c r="EG30" s="570"/>
      <c r="EH30" s="570"/>
      <c r="EI30" s="570"/>
      <c r="EJ30" s="570"/>
      <c r="EK30" s="570"/>
      <c r="EL30" s="570"/>
      <c r="EM30" s="570"/>
      <c r="EN30" s="570"/>
      <c r="EO30" s="570"/>
      <c r="EP30" s="570"/>
      <c r="EQ30" s="570"/>
      <c r="ER30" s="570"/>
      <c r="ES30" s="570"/>
      <c r="ET30" s="570"/>
      <c r="EU30" s="570"/>
      <c r="EV30" s="570"/>
      <c r="EW30" s="570"/>
      <c r="EX30" s="570"/>
      <c r="EY30" s="570"/>
      <c r="EZ30" s="570"/>
      <c r="FA30" s="570"/>
      <c r="FB30" s="570"/>
    </row>
    <row r="31" spans="2:158" ht="3.75" customHeight="1">
      <c r="B31" s="570"/>
      <c r="C31" s="570">
        <v>0.18842700000000001</v>
      </c>
      <c r="D31" s="570">
        <v>0.58065020000000001</v>
      </c>
      <c r="E31" s="570">
        <v>0.97284479999999995</v>
      </c>
      <c r="F31" s="570">
        <v>1.3650070000000001</v>
      </c>
      <c r="G31" s="570">
        <v>1.7571330000000001</v>
      </c>
      <c r="H31" s="570">
        <v>2.149216</v>
      </c>
      <c r="I31" s="570">
        <v>2.5412509999999999</v>
      </c>
      <c r="J31" s="570">
        <v>2.9332280000000002</v>
      </c>
      <c r="K31" s="570">
        <v>3.3251379999999999</v>
      </c>
      <c r="L31" s="570">
        <v>3.716968</v>
      </c>
      <c r="M31" s="570">
        <v>4.1087030000000002</v>
      </c>
      <c r="N31" s="570">
        <v>4.5003209999999996</v>
      </c>
      <c r="O31" s="570">
        <v>4.8917970000000004</v>
      </c>
      <c r="P31" s="570">
        <v>5.2830940000000002</v>
      </c>
      <c r="Q31" s="570">
        <v>5.6741659999999996</v>
      </c>
      <c r="R31" s="570">
        <v>6.0649430000000004</v>
      </c>
      <c r="S31" s="570">
        <v>6.45533</v>
      </c>
      <c r="T31" s="570">
        <v>6.8451820000000003</v>
      </c>
      <c r="U31" s="570">
        <v>7.2342740000000001</v>
      </c>
      <c r="V31" s="570">
        <v>7.6222329999999996</v>
      </c>
      <c r="W31" s="570">
        <v>8.0084009999999992</v>
      </c>
      <c r="X31" s="570">
        <v>8.3914960000000001</v>
      </c>
      <c r="Y31" s="570">
        <v>8.7686679999999999</v>
      </c>
      <c r="Z31" s="570">
        <v>9.1322519999999994</v>
      </c>
      <c r="AA31" s="570">
        <v>9.4548710000000007</v>
      </c>
      <c r="AB31" s="570">
        <v>9.6174700000000009</v>
      </c>
      <c r="AC31" s="570">
        <v>9.4548710000000007</v>
      </c>
      <c r="AD31" s="570">
        <v>9.1322519999999994</v>
      </c>
      <c r="AE31" s="570">
        <v>8.7686679999999999</v>
      </c>
      <c r="AF31" s="570">
        <v>8.3914960000000001</v>
      </c>
      <c r="AG31" s="570">
        <v>8.0084009999999992</v>
      </c>
      <c r="AH31" s="570">
        <v>7.6222329999999996</v>
      </c>
      <c r="AI31" s="570">
        <v>7.2342740000000001</v>
      </c>
      <c r="AJ31" s="570">
        <v>6.8451820000000003</v>
      </c>
      <c r="AK31" s="570">
        <v>6.45533</v>
      </c>
      <c r="AL31" s="570">
        <v>6.0649430000000004</v>
      </c>
      <c r="AM31" s="570">
        <v>5.6741659999999996</v>
      </c>
      <c r="AN31" s="570">
        <v>5.2830940000000002</v>
      </c>
      <c r="AO31" s="570">
        <v>4.8917970000000004</v>
      </c>
      <c r="AP31" s="570">
        <v>4.5003209999999996</v>
      </c>
      <c r="AQ31" s="570">
        <v>4.1087030000000002</v>
      </c>
      <c r="AR31" s="570">
        <v>3.716968</v>
      </c>
      <c r="AS31" s="570">
        <v>3.3251379999999999</v>
      </c>
      <c r="AT31" s="570">
        <v>2.9332280000000002</v>
      </c>
      <c r="AU31" s="570">
        <v>2.5412509999999999</v>
      </c>
      <c r="AV31" s="570">
        <v>2.149216</v>
      </c>
      <c r="AW31" s="570">
        <v>1.7571330000000001</v>
      </c>
      <c r="AX31" s="570">
        <v>1.3650070000000001</v>
      </c>
      <c r="AY31" s="570">
        <v>0.97284479999999995</v>
      </c>
      <c r="AZ31" s="570">
        <v>0.58065020000000001</v>
      </c>
      <c r="BA31" s="570">
        <v>0.18842700000000001</v>
      </c>
      <c r="BC31" s="570"/>
      <c r="BD31" s="570">
        <v>7.5</v>
      </c>
      <c r="BE31" s="570">
        <v>7.48482630465677</v>
      </c>
      <c r="BF31" s="570">
        <v>7.4689410809846599</v>
      </c>
      <c r="BG31" s="570">
        <v>7.4524354554719903</v>
      </c>
      <c r="BH31" s="570">
        <v>7.4354031167550598</v>
      </c>
      <c r="BI31" s="570">
        <v>7.4179425285577496</v>
      </c>
      <c r="BJ31" s="570">
        <v>7.4001599179391597</v>
      </c>
      <c r="BK31" s="570">
        <v>7.3821729759996497</v>
      </c>
      <c r="BL31" s="570">
        <v>7.3641154363274604</v>
      </c>
      <c r="BM31" s="570">
        <v>7.3461427855613604</v>
      </c>
      <c r="BN31" s="570">
        <v>7.3284395163914704</v>
      </c>
      <c r="BO31" s="570">
        <v>7.3112284550574396</v>
      </c>
      <c r="BP31" s="570">
        <v>7.2947829028145401</v>
      </c>
      <c r="BQ31" s="570">
        <v>7.2794425065516704</v>
      </c>
      <c r="BR31" s="570">
        <v>7.2656341232971897</v>
      </c>
      <c r="BS31" s="570">
        <v>7.2538993477708802</v>
      </c>
      <c r="BT31" s="570">
        <v>7.2449328596771796</v>
      </c>
      <c r="BU31" s="570">
        <v>7.2396505687891199</v>
      </c>
      <c r="BV31" s="570">
        <v>7.2394081805677697</v>
      </c>
      <c r="BW31" s="570">
        <v>7.6222329999999996</v>
      </c>
      <c r="BX31" s="570">
        <v>8.0084009999999992</v>
      </c>
      <c r="BY31" s="570">
        <v>8.3914960000000001</v>
      </c>
      <c r="BZ31" s="570">
        <v>8.7686679999999999</v>
      </c>
      <c r="CA31" s="570">
        <v>9.1322519999999994</v>
      </c>
      <c r="CB31" s="570">
        <v>9.4548710000000007</v>
      </c>
      <c r="CC31" s="570">
        <v>9.6174700000000009</v>
      </c>
      <c r="CD31" s="570">
        <v>9.4548710000000007</v>
      </c>
      <c r="CE31" s="570">
        <v>9.1322519999999994</v>
      </c>
      <c r="CF31" s="570">
        <v>8.7686679999999999</v>
      </c>
      <c r="CG31" s="570">
        <v>8.3914960000000001</v>
      </c>
      <c r="CH31" s="570">
        <v>8.0084009999999992</v>
      </c>
      <c r="CI31" s="570">
        <v>7.6222329999999996</v>
      </c>
      <c r="CJ31" s="570">
        <v>7.2342740011662796</v>
      </c>
      <c r="CK31" s="570">
        <v>6.8451820027398602</v>
      </c>
      <c r="CL31" s="570">
        <v>6.4553300027825404</v>
      </c>
      <c r="CM31" s="570">
        <v>6.0649430039150198</v>
      </c>
      <c r="CN31" s="570">
        <v>5.6741660025586702</v>
      </c>
      <c r="CO31" s="570">
        <v>5.2830940059825497</v>
      </c>
      <c r="CP31" s="570">
        <v>4.8917970060390301</v>
      </c>
      <c r="CQ31" s="570">
        <v>4.5003210061036301</v>
      </c>
      <c r="CR31" s="570">
        <v>4.1087030061840899</v>
      </c>
      <c r="CS31" s="570">
        <v>3.7169680074695202</v>
      </c>
      <c r="CT31" s="570">
        <v>3.32513800275574</v>
      </c>
      <c r="CU31" s="570">
        <v>2.9332280039987202</v>
      </c>
      <c r="CV31" s="570">
        <v>2.5718577522330301</v>
      </c>
      <c r="CW31" s="570">
        <v>2.54855932932489</v>
      </c>
      <c r="CX31" s="570">
        <v>2.5388773518177201</v>
      </c>
      <c r="CY31" s="570">
        <v>2.52875890133926</v>
      </c>
      <c r="CZ31" s="570">
        <v>2.5185373097045201</v>
      </c>
      <c r="DA31" s="570">
        <v>2.50877415353906</v>
      </c>
      <c r="DB31" s="570">
        <v>2.5</v>
      </c>
      <c r="DD31" s="570"/>
      <c r="DE31" s="570"/>
      <c r="DF31" s="570"/>
      <c r="DG31" s="570"/>
      <c r="DH31" s="570"/>
      <c r="DI31" s="570"/>
      <c r="DJ31" s="570"/>
      <c r="DK31" s="570"/>
      <c r="DL31" s="570"/>
      <c r="DM31" s="570"/>
      <c r="DN31" s="570"/>
      <c r="DO31" s="570"/>
      <c r="DP31" s="570"/>
      <c r="DQ31" s="570"/>
      <c r="DR31" s="570"/>
      <c r="DS31" s="570"/>
      <c r="DT31" s="570"/>
      <c r="DU31" s="570"/>
      <c r="DV31" s="570"/>
      <c r="DW31" s="570"/>
      <c r="DX31" s="570"/>
      <c r="DY31" s="570"/>
      <c r="DZ31" s="570"/>
      <c r="EA31" s="570"/>
      <c r="EB31" s="570"/>
      <c r="EC31" s="570"/>
      <c r="ED31" s="570"/>
      <c r="EE31" s="570"/>
      <c r="EF31" s="570"/>
      <c r="EG31" s="570"/>
      <c r="EH31" s="570"/>
      <c r="EI31" s="570"/>
      <c r="EJ31" s="570"/>
      <c r="EK31" s="570"/>
      <c r="EL31" s="570"/>
      <c r="EM31" s="570"/>
      <c r="EN31" s="570"/>
      <c r="EO31" s="570"/>
      <c r="EP31" s="570"/>
      <c r="EQ31" s="570"/>
      <c r="ER31" s="570"/>
      <c r="ES31" s="570"/>
      <c r="ET31" s="570"/>
      <c r="EU31" s="570"/>
      <c r="EV31" s="570"/>
      <c r="EW31" s="570"/>
      <c r="EX31" s="570"/>
      <c r="EY31" s="570"/>
      <c r="EZ31" s="570"/>
      <c r="FA31" s="570"/>
      <c r="FB31" s="570"/>
    </row>
    <row r="32" spans="2:158" ht="3.75" customHeight="1">
      <c r="B32" s="570"/>
      <c r="C32" s="570">
        <v>0.16492100000000001</v>
      </c>
      <c r="D32" s="570">
        <v>0.55616880000000002</v>
      </c>
      <c r="E32" s="570">
        <v>0.94730400000000003</v>
      </c>
      <c r="F32" s="570">
        <v>1.338311</v>
      </c>
      <c r="G32" s="570">
        <v>1.7291730000000001</v>
      </c>
      <c r="H32" s="570">
        <v>2.1198670000000002</v>
      </c>
      <c r="I32" s="570">
        <v>2.5103659999999999</v>
      </c>
      <c r="J32" s="570">
        <v>2.9006409999999998</v>
      </c>
      <c r="K32" s="570">
        <v>3.2906499999999999</v>
      </c>
      <c r="L32" s="570">
        <v>3.680345</v>
      </c>
      <c r="M32" s="570">
        <v>4.0696640000000004</v>
      </c>
      <c r="N32" s="570">
        <v>4.4585280000000003</v>
      </c>
      <c r="O32" s="570">
        <v>4.8468340000000003</v>
      </c>
      <c r="P32" s="570">
        <v>5.2344460000000002</v>
      </c>
      <c r="Q32" s="570">
        <v>5.6211799999999998</v>
      </c>
      <c r="R32" s="570">
        <v>6.0067820000000003</v>
      </c>
      <c r="S32" s="570">
        <v>6.3908899999999997</v>
      </c>
      <c r="T32" s="570">
        <v>6.7729720000000002</v>
      </c>
      <c r="U32" s="570">
        <v>7.152215</v>
      </c>
      <c r="V32" s="570">
        <v>7.527317</v>
      </c>
      <c r="W32" s="570">
        <v>7.8960749999999997</v>
      </c>
      <c r="X32" s="570">
        <v>8.2544839999999997</v>
      </c>
      <c r="Y32" s="570">
        <v>8.5946619999999996</v>
      </c>
      <c r="Z32" s="570">
        <v>8.8997209999999995</v>
      </c>
      <c r="AA32" s="570">
        <v>9.1322519999999994</v>
      </c>
      <c r="AB32" s="570">
        <v>9.2249199999999991</v>
      </c>
      <c r="AC32" s="570">
        <v>9.1322519999999994</v>
      </c>
      <c r="AD32" s="570">
        <v>8.8997209999999995</v>
      </c>
      <c r="AE32" s="570">
        <v>8.5946619999999996</v>
      </c>
      <c r="AF32" s="570">
        <v>8.2544839999999997</v>
      </c>
      <c r="AG32" s="570">
        <v>7.8960749999999997</v>
      </c>
      <c r="AH32" s="570">
        <v>7.527317</v>
      </c>
      <c r="AI32" s="570">
        <v>7.152215</v>
      </c>
      <c r="AJ32" s="570">
        <v>6.7729720000000002</v>
      </c>
      <c r="AK32" s="570">
        <v>6.3908899999999997</v>
      </c>
      <c r="AL32" s="570">
        <v>6.0067820000000003</v>
      </c>
      <c r="AM32" s="570">
        <v>5.6211799999999998</v>
      </c>
      <c r="AN32" s="570">
        <v>5.2344460000000002</v>
      </c>
      <c r="AO32" s="570">
        <v>4.8468340000000003</v>
      </c>
      <c r="AP32" s="570">
        <v>4.4585280000000003</v>
      </c>
      <c r="AQ32" s="570">
        <v>4.0696640000000004</v>
      </c>
      <c r="AR32" s="570">
        <v>3.680345</v>
      </c>
      <c r="AS32" s="570">
        <v>3.2906499999999999</v>
      </c>
      <c r="AT32" s="570">
        <v>2.9006409999999998</v>
      </c>
      <c r="AU32" s="570">
        <v>2.5103659999999999</v>
      </c>
      <c r="AV32" s="570">
        <v>2.1198670000000002</v>
      </c>
      <c r="AW32" s="570">
        <v>1.7291730000000001</v>
      </c>
      <c r="AX32" s="570">
        <v>1.338311</v>
      </c>
      <c r="AY32" s="570">
        <v>0.94730400000000003</v>
      </c>
      <c r="AZ32" s="570">
        <v>0.55616880000000002</v>
      </c>
      <c r="BA32" s="570">
        <v>0.16492100000000001</v>
      </c>
      <c r="BC32" s="570"/>
      <c r="BD32" s="570">
        <v>7.5</v>
      </c>
      <c r="BE32" s="570">
        <v>7.4845497977789899</v>
      </c>
      <c r="BF32" s="570">
        <v>7.4683761180442598</v>
      </c>
      <c r="BG32" s="570">
        <v>7.4515667452332304</v>
      </c>
      <c r="BH32" s="570">
        <v>7.4342100776135398</v>
      </c>
      <c r="BI32" s="570">
        <v>7.41639773932945</v>
      </c>
      <c r="BJ32" s="570">
        <v>7.3982275825596204</v>
      </c>
      <c r="BK32" s="570">
        <v>7.3798071059102801</v>
      </c>
      <c r="BL32" s="570">
        <v>7.3612575084768403</v>
      </c>
      <c r="BM32" s="570">
        <v>7.3427186920249801</v>
      </c>
      <c r="BN32" s="570">
        <v>7.3243555420386102</v>
      </c>
      <c r="BO32" s="570">
        <v>7.3063660102052399</v>
      </c>
      <c r="BP32" s="570">
        <v>7.2889916849529097</v>
      </c>
      <c r="BQ32" s="570">
        <v>7.2725318159775298</v>
      </c>
      <c r="BR32" s="570">
        <v>7.2573620476960699</v>
      </c>
      <c r="BS32" s="570">
        <v>7.2439589511345597</v>
      </c>
      <c r="BT32" s="570">
        <v>7.2329283315150903</v>
      </c>
      <c r="BU32" s="570">
        <v>7.2250172913456501</v>
      </c>
      <c r="BV32" s="570">
        <v>7.2209976907813296</v>
      </c>
      <c r="BW32" s="570">
        <v>7.527317</v>
      </c>
      <c r="BX32" s="570">
        <v>7.8960749999999997</v>
      </c>
      <c r="BY32" s="570">
        <v>8.2544839999999997</v>
      </c>
      <c r="BZ32" s="570">
        <v>8.5946619999999996</v>
      </c>
      <c r="CA32" s="570">
        <v>8.8997209999999995</v>
      </c>
      <c r="CB32" s="570">
        <v>9.1322519999999994</v>
      </c>
      <c r="CC32" s="570">
        <v>9.2249199999999991</v>
      </c>
      <c r="CD32" s="570">
        <v>9.1322519999999994</v>
      </c>
      <c r="CE32" s="570">
        <v>8.8997209999999995</v>
      </c>
      <c r="CF32" s="570">
        <v>8.5946619999999996</v>
      </c>
      <c r="CG32" s="570">
        <v>8.2544839999999997</v>
      </c>
      <c r="CH32" s="570">
        <v>7.8960749999999997</v>
      </c>
      <c r="CI32" s="570">
        <v>7.527317</v>
      </c>
      <c r="CJ32" s="570">
        <v>7.1522150007653602</v>
      </c>
      <c r="CK32" s="570">
        <v>6.77297200274052</v>
      </c>
      <c r="CL32" s="570">
        <v>6.3908900030917604</v>
      </c>
      <c r="CM32" s="570">
        <v>6.0067820026475198</v>
      </c>
      <c r="CN32" s="570">
        <v>5.6211800024934604</v>
      </c>
      <c r="CO32" s="570">
        <v>5.2344460059834796</v>
      </c>
      <c r="CP32" s="570">
        <v>4.8468340060400203</v>
      </c>
      <c r="CQ32" s="570">
        <v>4.45852800610872</v>
      </c>
      <c r="CR32" s="570">
        <v>4.0696640082105899</v>
      </c>
      <c r="CS32" s="570">
        <v>3.6803450001140501</v>
      </c>
      <c r="CT32" s="570">
        <v>3.2906500132656999</v>
      </c>
      <c r="CU32" s="570">
        <v>2.9006410074723901</v>
      </c>
      <c r="CV32" s="570">
        <v>2.5838708290912602</v>
      </c>
      <c r="CW32" s="570">
        <v>2.55918445036371</v>
      </c>
      <c r="CX32" s="570">
        <v>2.54626835315569</v>
      </c>
      <c r="CY32" s="570">
        <v>2.5337553223936098</v>
      </c>
      <c r="CZ32" s="570">
        <v>2.52158420241103</v>
      </c>
      <c r="DA32" s="570">
        <v>2.5101779481529598</v>
      </c>
      <c r="DB32" s="570">
        <v>2.5</v>
      </c>
      <c r="DD32" s="570"/>
      <c r="DE32" s="570"/>
      <c r="DF32" s="570"/>
      <c r="DG32" s="570"/>
      <c r="DH32" s="570"/>
      <c r="DI32" s="570"/>
      <c r="DJ32" s="570"/>
      <c r="DK32" s="570"/>
      <c r="DL32" s="570"/>
      <c r="DM32" s="570"/>
      <c r="DN32" s="570"/>
      <c r="DO32" s="570"/>
      <c r="DP32" s="570"/>
      <c r="DQ32" s="570"/>
      <c r="DR32" s="570"/>
      <c r="DS32" s="570"/>
      <c r="DT32" s="570"/>
      <c r="DU32" s="570"/>
      <c r="DV32" s="570"/>
      <c r="DW32" s="570"/>
      <c r="DX32" s="570"/>
      <c r="DY32" s="570"/>
      <c r="DZ32" s="570"/>
      <c r="EA32" s="570"/>
      <c r="EB32" s="570"/>
      <c r="EC32" s="570"/>
      <c r="ED32" s="570"/>
      <c r="EE32" s="570"/>
      <c r="EF32" s="570"/>
      <c r="EG32" s="570"/>
      <c r="EH32" s="570"/>
      <c r="EI32" s="570"/>
      <c r="EJ32" s="570"/>
      <c r="EK32" s="570"/>
      <c r="EL32" s="570"/>
      <c r="EM32" s="570"/>
      <c r="EN32" s="570"/>
      <c r="EO32" s="570"/>
      <c r="EP32" s="570"/>
      <c r="EQ32" s="570"/>
      <c r="ER32" s="570"/>
      <c r="ES32" s="570"/>
      <c r="ET32" s="570"/>
      <c r="EU32" s="570"/>
      <c r="EV32" s="570"/>
      <c r="EW32" s="570"/>
      <c r="EX32" s="570"/>
      <c r="EY32" s="570"/>
      <c r="EZ32" s="570"/>
      <c r="FA32" s="570"/>
      <c r="FB32" s="570"/>
    </row>
    <row r="33" spans="2:158" ht="3.75" customHeight="1">
      <c r="B33" s="570"/>
      <c r="C33" s="570">
        <v>0.12586849999999999</v>
      </c>
      <c r="D33" s="570">
        <v>0.51550689999999999</v>
      </c>
      <c r="E33" s="570">
        <v>0.90489520000000001</v>
      </c>
      <c r="F33" s="570">
        <v>1.294</v>
      </c>
      <c r="G33" s="570">
        <v>1.6827810000000001</v>
      </c>
      <c r="H33" s="570">
        <v>2.0711919999999999</v>
      </c>
      <c r="I33" s="570">
        <v>2.459174</v>
      </c>
      <c r="J33" s="570">
        <v>2.8466580000000001</v>
      </c>
      <c r="K33" s="570">
        <v>3.2335600000000002</v>
      </c>
      <c r="L33" s="570">
        <v>3.6197720000000002</v>
      </c>
      <c r="M33" s="570">
        <v>4.0051629999999996</v>
      </c>
      <c r="N33" s="570">
        <v>4.3895619999999997</v>
      </c>
      <c r="O33" s="570">
        <v>4.7727519999999997</v>
      </c>
      <c r="P33" s="570">
        <v>5.1544470000000002</v>
      </c>
      <c r="Q33" s="570">
        <v>5.5342640000000003</v>
      </c>
      <c r="R33" s="570">
        <v>5.9116799999999996</v>
      </c>
      <c r="S33" s="570">
        <v>6.285965</v>
      </c>
      <c r="T33" s="570">
        <v>6.6560730000000001</v>
      </c>
      <c r="U33" s="570">
        <v>7.0204500000000003</v>
      </c>
      <c r="V33" s="570">
        <v>7.3767160000000001</v>
      </c>
      <c r="W33" s="570">
        <v>7.7210809999999999</v>
      </c>
      <c r="X33" s="570">
        <v>8.0472710000000003</v>
      </c>
      <c r="Y33" s="570">
        <v>8.3445719999999994</v>
      </c>
      <c r="Z33" s="570">
        <v>8.5946619999999996</v>
      </c>
      <c r="AA33" s="570">
        <v>8.7686679999999999</v>
      </c>
      <c r="AB33" s="570">
        <v>8.8323710000000002</v>
      </c>
      <c r="AC33" s="570">
        <v>8.7686679999999999</v>
      </c>
      <c r="AD33" s="570">
        <v>8.5946619999999996</v>
      </c>
      <c r="AE33" s="570">
        <v>8.3445719999999994</v>
      </c>
      <c r="AF33" s="570">
        <v>8.0472710000000003</v>
      </c>
      <c r="AG33" s="570">
        <v>7.7210809999999999</v>
      </c>
      <c r="AH33" s="570">
        <v>7.3767160000000001</v>
      </c>
      <c r="AI33" s="570">
        <v>7.0204500000000003</v>
      </c>
      <c r="AJ33" s="570">
        <v>6.6560730000000001</v>
      </c>
      <c r="AK33" s="570">
        <v>6.285965</v>
      </c>
      <c r="AL33" s="570">
        <v>5.9116799999999996</v>
      </c>
      <c r="AM33" s="570">
        <v>5.5342640000000003</v>
      </c>
      <c r="AN33" s="570">
        <v>5.1544470000000002</v>
      </c>
      <c r="AO33" s="570">
        <v>4.7727519999999997</v>
      </c>
      <c r="AP33" s="570">
        <v>4.3895619999999997</v>
      </c>
      <c r="AQ33" s="570">
        <v>4.0051629999999996</v>
      </c>
      <c r="AR33" s="570">
        <v>3.6197720000000002</v>
      </c>
      <c r="AS33" s="570">
        <v>3.2335600000000002</v>
      </c>
      <c r="AT33" s="570">
        <v>2.8466580000000001</v>
      </c>
      <c r="AU33" s="570">
        <v>2.459174</v>
      </c>
      <c r="AV33" s="570">
        <v>2.0711919999999999</v>
      </c>
      <c r="AW33" s="570">
        <v>1.6827810000000001</v>
      </c>
      <c r="AX33" s="570">
        <v>1.294</v>
      </c>
      <c r="AY33" s="570">
        <v>0.90489520000000001</v>
      </c>
      <c r="AZ33" s="570">
        <v>0.51550689999999999</v>
      </c>
      <c r="BA33" s="570">
        <v>0.12586849999999999</v>
      </c>
      <c r="BC33" s="570"/>
      <c r="BD33" s="570">
        <v>7.5</v>
      </c>
      <c r="BE33" s="570">
        <v>7.4840904679877696</v>
      </c>
      <c r="BF33" s="570">
        <v>7.46744016474576</v>
      </c>
      <c r="BG33" s="570">
        <v>7.45013088540545</v>
      </c>
      <c r="BH33" s="570">
        <v>7.4322417115418604</v>
      </c>
      <c r="BI33" s="570">
        <v>7.4138528092497804</v>
      </c>
      <c r="BJ33" s="570">
        <v>7.3950483537702496</v>
      </c>
      <c r="BK33" s="570">
        <v>7.3759193749289897</v>
      </c>
      <c r="BL33" s="570">
        <v>7.3565669378101397</v>
      </c>
      <c r="BM33" s="570">
        <v>7.3371059480841296</v>
      </c>
      <c r="BN33" s="570">
        <v>7.3176698788937804</v>
      </c>
      <c r="BO33" s="570">
        <v>7.2984167789568204</v>
      </c>
      <c r="BP33" s="570">
        <v>7.2795372254155799</v>
      </c>
      <c r="BQ33" s="570">
        <v>7.2612652455136502</v>
      </c>
      <c r="BR33" s="570">
        <v>7.2438942327971896</v>
      </c>
      <c r="BS33" s="570">
        <v>7.2278019719896296</v>
      </c>
      <c r="BT33" s="570">
        <v>7.2134940542315498</v>
      </c>
      <c r="BU33" s="570">
        <v>7.2016910286313696</v>
      </c>
      <c r="BV33" s="570">
        <v>7.1935810549217303</v>
      </c>
      <c r="BW33" s="570">
        <v>7.3767160025359999</v>
      </c>
      <c r="BX33" s="570">
        <v>7.7210809999999999</v>
      </c>
      <c r="BY33" s="570">
        <v>8.0472710000000003</v>
      </c>
      <c r="BZ33" s="570">
        <v>8.3445719999999994</v>
      </c>
      <c r="CA33" s="570">
        <v>8.5946619999999996</v>
      </c>
      <c r="CB33" s="570">
        <v>8.7686679999999999</v>
      </c>
      <c r="CC33" s="570">
        <v>8.8323710000000002</v>
      </c>
      <c r="CD33" s="570">
        <v>8.7686679999999999</v>
      </c>
      <c r="CE33" s="570">
        <v>8.5946619999999996</v>
      </c>
      <c r="CF33" s="570">
        <v>8.3445719999999994</v>
      </c>
      <c r="CG33" s="570">
        <v>8.0472710000000003</v>
      </c>
      <c r="CH33" s="570">
        <v>7.7210809999999999</v>
      </c>
      <c r="CI33" s="570">
        <v>7.3767160012961996</v>
      </c>
      <c r="CJ33" s="570">
        <v>7.0204500027237398</v>
      </c>
      <c r="CK33" s="570">
        <v>6.6560730027503796</v>
      </c>
      <c r="CL33" s="570">
        <v>6.2859650035082604</v>
      </c>
      <c r="CM33" s="570">
        <v>5.91168000310621</v>
      </c>
      <c r="CN33" s="570">
        <v>5.5342640015213096</v>
      </c>
      <c r="CO33" s="570">
        <v>5.1544470059831298</v>
      </c>
      <c r="CP33" s="570">
        <v>4.7727520060405899</v>
      </c>
      <c r="CQ33" s="570">
        <v>4.3895620068185197</v>
      </c>
      <c r="CR33" s="570">
        <v>4.0051630057359597</v>
      </c>
      <c r="CS33" s="570">
        <v>3.6197720049270599</v>
      </c>
      <c r="CT33" s="570">
        <v>3.23356000396815</v>
      </c>
      <c r="CU33" s="570">
        <v>2.8466580104410402</v>
      </c>
      <c r="CV33" s="570">
        <v>2.6027800803428001</v>
      </c>
      <c r="CW33" s="570">
        <v>2.57614873164971</v>
      </c>
      <c r="CX33" s="570">
        <v>2.5584120020905798</v>
      </c>
      <c r="CY33" s="570">
        <v>2.5420394545581302</v>
      </c>
      <c r="CZ33" s="570">
        <v>2.5266612196937301</v>
      </c>
      <c r="DA33" s="570">
        <v>2.5125263543132399</v>
      </c>
      <c r="DB33" s="570">
        <v>2.5</v>
      </c>
      <c r="DD33" s="570"/>
      <c r="DE33" s="570"/>
      <c r="DF33" s="570"/>
      <c r="DG33" s="570"/>
      <c r="DH33" s="570"/>
      <c r="DI33" s="570"/>
      <c r="DJ33" s="570"/>
      <c r="DK33" s="570"/>
      <c r="DL33" s="570"/>
      <c r="DM33" s="570"/>
      <c r="DN33" s="570"/>
      <c r="DO33" s="570"/>
      <c r="DP33" s="570"/>
      <c r="DQ33" s="570"/>
      <c r="DR33" s="570"/>
      <c r="DS33" s="570"/>
      <c r="DT33" s="570"/>
      <c r="DU33" s="570"/>
      <c r="DV33" s="570"/>
      <c r="DW33" s="570"/>
      <c r="DX33" s="570"/>
      <c r="DY33" s="570"/>
      <c r="DZ33" s="570"/>
      <c r="EA33" s="570"/>
      <c r="EB33" s="570"/>
      <c r="EC33" s="570"/>
      <c r="ED33" s="570"/>
      <c r="EE33" s="570"/>
      <c r="EF33" s="570"/>
      <c r="EG33" s="570"/>
      <c r="EH33" s="570"/>
      <c r="EI33" s="570"/>
      <c r="EJ33" s="570"/>
      <c r="EK33" s="570"/>
      <c r="EL33" s="570"/>
      <c r="EM33" s="570"/>
      <c r="EN33" s="570"/>
      <c r="EO33" s="570"/>
      <c r="EP33" s="570"/>
      <c r="EQ33" s="570"/>
      <c r="ER33" s="570"/>
      <c r="ES33" s="570"/>
      <c r="ET33" s="570"/>
      <c r="EU33" s="570"/>
      <c r="EV33" s="570"/>
      <c r="EW33" s="570"/>
      <c r="EX33" s="570"/>
      <c r="EY33" s="570"/>
      <c r="EZ33" s="570"/>
      <c r="FA33" s="570"/>
      <c r="FB33" s="570"/>
    </row>
    <row r="34" spans="2:158" ht="3.75" customHeight="1">
      <c r="B34" s="570"/>
      <c r="C34" s="570">
        <v>7.1452779999999994E-2</v>
      </c>
      <c r="D34" s="570">
        <v>0.45887099999999997</v>
      </c>
      <c r="E34" s="570">
        <v>0.84585259999999995</v>
      </c>
      <c r="F34" s="570">
        <v>1.23234</v>
      </c>
      <c r="G34" s="570">
        <v>1.6182639999999999</v>
      </c>
      <c r="H34" s="570">
        <v>2.0035440000000002</v>
      </c>
      <c r="I34" s="570">
        <v>2.3880819999999998</v>
      </c>
      <c r="J34" s="570">
        <v>2.7717589999999999</v>
      </c>
      <c r="K34" s="570">
        <v>3.1544319999999999</v>
      </c>
      <c r="L34" s="570">
        <v>3.5359229999999999</v>
      </c>
      <c r="M34" s="570">
        <v>3.9160080000000002</v>
      </c>
      <c r="N34" s="570">
        <v>4.2944089999999999</v>
      </c>
      <c r="O34" s="570">
        <v>4.6707650000000003</v>
      </c>
      <c r="P34" s="570">
        <v>5.0446140000000002</v>
      </c>
      <c r="Q34" s="570">
        <v>5.4153419999999999</v>
      </c>
      <c r="R34" s="570">
        <v>5.7821290000000003</v>
      </c>
      <c r="S34" s="570">
        <v>6.143853</v>
      </c>
      <c r="T34" s="570">
        <v>6.4989480000000004</v>
      </c>
      <c r="U34" s="570">
        <v>6.8451820000000003</v>
      </c>
      <c r="V34" s="570">
        <v>7.179303</v>
      </c>
      <c r="W34" s="570">
        <v>7.4964750000000002</v>
      </c>
      <c r="X34" s="570">
        <v>7.7894230000000002</v>
      </c>
      <c r="Y34" s="570">
        <v>8.0472710000000003</v>
      </c>
      <c r="Z34" s="570">
        <v>8.2544839999999997</v>
      </c>
      <c r="AA34" s="570">
        <v>8.3914960000000001</v>
      </c>
      <c r="AB34" s="570">
        <v>8.4398210000000002</v>
      </c>
      <c r="AC34" s="570">
        <v>8.3914960000000001</v>
      </c>
      <c r="AD34" s="570">
        <v>8.2544839999999997</v>
      </c>
      <c r="AE34" s="570">
        <v>8.0472710000000003</v>
      </c>
      <c r="AF34" s="570">
        <v>7.7894230000000002</v>
      </c>
      <c r="AG34" s="570">
        <v>7.4964750000000002</v>
      </c>
      <c r="AH34" s="570">
        <v>7.179303</v>
      </c>
      <c r="AI34" s="570">
        <v>6.8451820000000003</v>
      </c>
      <c r="AJ34" s="570">
        <v>6.4989480000000004</v>
      </c>
      <c r="AK34" s="570">
        <v>6.143853</v>
      </c>
      <c r="AL34" s="570">
        <v>5.7821290000000003</v>
      </c>
      <c r="AM34" s="570">
        <v>5.4153419999999999</v>
      </c>
      <c r="AN34" s="570">
        <v>5.0446140000000002</v>
      </c>
      <c r="AO34" s="570">
        <v>4.6707650000000003</v>
      </c>
      <c r="AP34" s="570">
        <v>4.2944089999999999</v>
      </c>
      <c r="AQ34" s="570">
        <v>3.9160080000000002</v>
      </c>
      <c r="AR34" s="570">
        <v>3.5359229999999999</v>
      </c>
      <c r="AS34" s="570">
        <v>3.1544319999999999</v>
      </c>
      <c r="AT34" s="570">
        <v>2.7717589999999999</v>
      </c>
      <c r="AU34" s="570">
        <v>2.3880819999999998</v>
      </c>
      <c r="AV34" s="570">
        <v>2.0035440000000002</v>
      </c>
      <c r="AW34" s="570">
        <v>1.6182639999999999</v>
      </c>
      <c r="AX34" s="570">
        <v>1.23234</v>
      </c>
      <c r="AY34" s="570">
        <v>0.84585259999999995</v>
      </c>
      <c r="AZ34" s="570">
        <v>0.45887099999999997</v>
      </c>
      <c r="BA34" s="570">
        <v>7.1452779999999994E-2</v>
      </c>
      <c r="BC34" s="570"/>
      <c r="BD34" s="570">
        <v>7.5</v>
      </c>
      <c r="BE34" s="570">
        <v>7.4834484787244699</v>
      </c>
      <c r="BF34" s="570">
        <v>7.4661405011599804</v>
      </c>
      <c r="BG34" s="570">
        <v>7.4481457387689201</v>
      </c>
      <c r="BH34" s="570">
        <v>7.4295286710216102</v>
      </c>
      <c r="BI34" s="570">
        <v>7.4103534632721804</v>
      </c>
      <c r="BJ34" s="570">
        <v>7.3906859407896501</v>
      </c>
      <c r="BK34" s="570">
        <v>7.3705953448591099</v>
      </c>
      <c r="BL34" s="570">
        <v>7.3501562957273299</v>
      </c>
      <c r="BM34" s="570">
        <v>7.3294510615182302</v>
      </c>
      <c r="BN34" s="570">
        <v>7.3085722704813501</v>
      </c>
      <c r="BO34" s="570">
        <v>7.2876262741932898</v>
      </c>
      <c r="BP34" s="570">
        <v>7.2667376024360797</v>
      </c>
      <c r="BQ34" s="570">
        <v>7.2460556331665096</v>
      </c>
      <c r="BR34" s="570">
        <v>7.2257662045451001</v>
      </c>
      <c r="BS34" s="570">
        <v>7.2061167103354604</v>
      </c>
      <c r="BT34" s="570">
        <v>7.18748365867636</v>
      </c>
      <c r="BU34" s="570">
        <v>7.1706002643110303</v>
      </c>
      <c r="BV34" s="570">
        <v>7.1575216092662197</v>
      </c>
      <c r="BW34" s="570">
        <v>7.1793030054765996</v>
      </c>
      <c r="BX34" s="570">
        <v>7.4964750011859103</v>
      </c>
      <c r="BY34" s="570">
        <v>7.7894230000000002</v>
      </c>
      <c r="BZ34" s="570">
        <v>8.0472710000000003</v>
      </c>
      <c r="CA34" s="570">
        <v>8.2544839999999997</v>
      </c>
      <c r="CB34" s="570">
        <v>8.3914960000000001</v>
      </c>
      <c r="CC34" s="570">
        <v>8.4398210000000002</v>
      </c>
      <c r="CD34" s="570">
        <v>8.3914960000000001</v>
      </c>
      <c r="CE34" s="570">
        <v>8.2544839999999997</v>
      </c>
      <c r="CF34" s="570">
        <v>8.0472710000000003</v>
      </c>
      <c r="CG34" s="570">
        <v>7.7894230000000002</v>
      </c>
      <c r="CH34" s="570">
        <v>7.49647500013719</v>
      </c>
      <c r="CI34" s="570">
        <v>7.1793030004837197</v>
      </c>
      <c r="CJ34" s="570">
        <v>6.8451820027259203</v>
      </c>
      <c r="CK34" s="570">
        <v>6.4989480030104101</v>
      </c>
      <c r="CL34" s="570">
        <v>6.1438530027164697</v>
      </c>
      <c r="CM34" s="570">
        <v>5.7821290027946803</v>
      </c>
      <c r="CN34" s="570">
        <v>5.4153420059272497</v>
      </c>
      <c r="CO34" s="570">
        <v>5.0446140059780102</v>
      </c>
      <c r="CP34" s="570">
        <v>4.67076500603907</v>
      </c>
      <c r="CQ34" s="570">
        <v>4.2944090078498602</v>
      </c>
      <c r="CR34" s="570">
        <v>3.9160080066814298</v>
      </c>
      <c r="CS34" s="570">
        <v>3.5359230027391799</v>
      </c>
      <c r="CT34" s="570">
        <v>3.15443201281537</v>
      </c>
      <c r="CU34" s="570">
        <v>2.7717590145741702</v>
      </c>
      <c r="CV34" s="570">
        <v>2.62997999135907</v>
      </c>
      <c r="CW34" s="570">
        <v>2.5992345396811398</v>
      </c>
      <c r="CX34" s="570">
        <v>2.5752034213687498</v>
      </c>
      <c r="CY34" s="570">
        <v>2.55357647373972</v>
      </c>
      <c r="CZ34" s="570">
        <v>2.5337702840158101</v>
      </c>
      <c r="DA34" s="570">
        <v>2.5158319386824002</v>
      </c>
      <c r="DB34" s="570">
        <v>2.5</v>
      </c>
      <c r="DD34" s="570"/>
      <c r="DE34" s="570"/>
      <c r="DF34" s="570"/>
      <c r="DG34" s="570"/>
      <c r="DH34" s="570"/>
      <c r="DI34" s="570"/>
      <c r="DJ34" s="570"/>
      <c r="DK34" s="570"/>
      <c r="DL34" s="570"/>
      <c r="DM34" s="570"/>
      <c r="DN34" s="570"/>
      <c r="DO34" s="570"/>
      <c r="DP34" s="570"/>
      <c r="DQ34" s="570"/>
      <c r="DR34" s="570"/>
      <c r="DS34" s="570"/>
      <c r="DT34" s="570"/>
      <c r="DU34" s="570"/>
      <c r="DV34" s="570"/>
      <c r="DW34" s="570"/>
      <c r="DX34" s="570"/>
      <c r="DY34" s="570"/>
      <c r="DZ34" s="570"/>
      <c r="EA34" s="570"/>
      <c r="EB34" s="570"/>
      <c r="EC34" s="570"/>
      <c r="ED34" s="570"/>
      <c r="EE34" s="570"/>
      <c r="EF34" s="570"/>
      <c r="EG34" s="570"/>
      <c r="EH34" s="570"/>
      <c r="EI34" s="570"/>
      <c r="EJ34" s="570"/>
      <c r="EK34" s="570"/>
      <c r="EL34" s="570"/>
      <c r="EM34" s="570"/>
      <c r="EN34" s="570"/>
      <c r="EO34" s="570"/>
      <c r="EP34" s="570"/>
      <c r="EQ34" s="570"/>
      <c r="ER34" s="570"/>
      <c r="ES34" s="570"/>
      <c r="ET34" s="570"/>
      <c r="EU34" s="570"/>
      <c r="EV34" s="570"/>
      <c r="EW34" s="570"/>
      <c r="EX34" s="570"/>
      <c r="EY34" s="570"/>
      <c r="EZ34" s="570"/>
      <c r="FA34" s="570"/>
      <c r="FB34" s="570"/>
    </row>
    <row r="35" spans="2:158" ht="3.75" customHeight="1">
      <c r="B35" s="570"/>
      <c r="C35" s="570">
        <v>1.9244500000000001E-3</v>
      </c>
      <c r="D35" s="570">
        <v>0.38654329999999998</v>
      </c>
      <c r="E35" s="570">
        <v>0.77049489999999998</v>
      </c>
      <c r="F35" s="570">
        <v>1.1536930000000001</v>
      </c>
      <c r="G35" s="570">
        <v>1.5360339999999999</v>
      </c>
      <c r="H35" s="570">
        <v>1.9173979999999999</v>
      </c>
      <c r="I35" s="570">
        <v>2.2976399999999999</v>
      </c>
      <c r="J35" s="570">
        <v>2.6765840000000001</v>
      </c>
      <c r="K35" s="570">
        <v>3.05402</v>
      </c>
      <c r="L35" s="570">
        <v>3.4296859999999998</v>
      </c>
      <c r="M35" s="570">
        <v>3.8032629999999998</v>
      </c>
      <c r="N35" s="570">
        <v>4.1743480000000002</v>
      </c>
      <c r="O35" s="570">
        <v>4.5424340000000001</v>
      </c>
      <c r="P35" s="570">
        <v>4.906873</v>
      </c>
      <c r="Q35" s="570">
        <v>5.2668229999999996</v>
      </c>
      <c r="R35" s="570">
        <v>5.6211799999999998</v>
      </c>
      <c r="S35" s="570">
        <v>5.9684720000000002</v>
      </c>
      <c r="T35" s="570">
        <v>6.3067130000000002</v>
      </c>
      <c r="U35" s="570">
        <v>6.6331790000000002</v>
      </c>
      <c r="V35" s="570">
        <v>6.9441079999999999</v>
      </c>
      <c r="W35" s="570">
        <v>7.2342740000000001</v>
      </c>
      <c r="X35" s="570">
        <v>7.4964750000000002</v>
      </c>
      <c r="Y35" s="570">
        <v>7.7210809999999999</v>
      </c>
      <c r="Z35" s="570">
        <v>7.8960749999999997</v>
      </c>
      <c r="AA35" s="570">
        <v>8.0084009999999992</v>
      </c>
      <c r="AB35" s="570">
        <v>8.0472710000000003</v>
      </c>
      <c r="AC35" s="570">
        <v>8.0084009999999992</v>
      </c>
      <c r="AD35" s="570">
        <v>7.8960749999999997</v>
      </c>
      <c r="AE35" s="570">
        <v>7.7210809999999999</v>
      </c>
      <c r="AF35" s="570">
        <v>7.4964750000000002</v>
      </c>
      <c r="AG35" s="570">
        <v>7.2342740000000001</v>
      </c>
      <c r="AH35" s="570">
        <v>6.9441079999999999</v>
      </c>
      <c r="AI35" s="570">
        <v>6.6331790000000002</v>
      </c>
      <c r="AJ35" s="570">
        <v>6.3067130000000002</v>
      </c>
      <c r="AK35" s="570">
        <v>5.9684720000000002</v>
      </c>
      <c r="AL35" s="570">
        <v>5.6211799999999998</v>
      </c>
      <c r="AM35" s="570">
        <v>5.2668229999999996</v>
      </c>
      <c r="AN35" s="570">
        <v>4.906873</v>
      </c>
      <c r="AO35" s="570">
        <v>4.5424340000000001</v>
      </c>
      <c r="AP35" s="570">
        <v>4.1743480000000002</v>
      </c>
      <c r="AQ35" s="570">
        <v>3.8032629999999998</v>
      </c>
      <c r="AR35" s="570">
        <v>3.4296859999999998</v>
      </c>
      <c r="AS35" s="570">
        <v>3.05402</v>
      </c>
      <c r="AT35" s="570">
        <v>2.6765840000000001</v>
      </c>
      <c r="AU35" s="570">
        <v>2.2976399999999999</v>
      </c>
      <c r="AV35" s="570">
        <v>1.9173979999999999</v>
      </c>
      <c r="AW35" s="570">
        <v>1.5360339999999999</v>
      </c>
      <c r="AX35" s="570">
        <v>1.1536930000000001</v>
      </c>
      <c r="AY35" s="570">
        <v>0.77049489999999998</v>
      </c>
      <c r="AZ35" s="570">
        <v>0.38654329999999998</v>
      </c>
      <c r="BA35" s="570">
        <v>1.9244500000000001E-3</v>
      </c>
      <c r="BC35" s="570"/>
      <c r="BD35" s="570">
        <v>7.5</v>
      </c>
      <c r="BE35" s="570">
        <v>7.4826162348998704</v>
      </c>
      <c r="BF35" s="570">
        <v>7.4644838115232899</v>
      </c>
      <c r="BG35" s="570">
        <v>7.4456347597660697</v>
      </c>
      <c r="BH35" s="570">
        <v>7.4261126113716998</v>
      </c>
      <c r="BI35" s="570">
        <v>7.4059620550946601</v>
      </c>
      <c r="BJ35" s="570">
        <v>7.3852271052878899</v>
      </c>
      <c r="BK35" s="570">
        <v>7.3639512821586202</v>
      </c>
      <c r="BL35" s="570">
        <v>7.3421782155135604</v>
      </c>
      <c r="BM35" s="570">
        <v>7.3199522485963904</v>
      </c>
      <c r="BN35" s="570">
        <v>7.2973189806333796</v>
      </c>
      <c r="BO35" s="570">
        <v>7.2743256896416799</v>
      </c>
      <c r="BP35" s="570">
        <v>7.2510218891041101</v>
      </c>
      <c r="BQ35" s="570">
        <v>7.2274605821076001</v>
      </c>
      <c r="BR35" s="570">
        <v>7.2037021490848003</v>
      </c>
      <c r="BS35" s="570">
        <v>7.1798261840287001</v>
      </c>
      <c r="BT35" s="570">
        <v>7.1559657642256003</v>
      </c>
      <c r="BU35" s="570">
        <v>7.1324039108908801</v>
      </c>
      <c r="BV35" s="570">
        <v>7.1098549270934104</v>
      </c>
      <c r="BW35" s="570">
        <v>7.0906736356557403</v>
      </c>
      <c r="BX35" s="570">
        <v>7.2342740037441402</v>
      </c>
      <c r="BY35" s="570">
        <v>7.4964750002626701</v>
      </c>
      <c r="BZ35" s="570">
        <v>7.7210809999999999</v>
      </c>
      <c r="CA35" s="570">
        <v>7.8960749999999997</v>
      </c>
      <c r="CB35" s="570">
        <v>8.0084009999999992</v>
      </c>
      <c r="CC35" s="570">
        <v>8.0472710000000003</v>
      </c>
      <c r="CD35" s="570">
        <v>8.0084009999999992</v>
      </c>
      <c r="CE35" s="570">
        <v>7.8960749999999997</v>
      </c>
      <c r="CF35" s="570">
        <v>7.7210809999999999</v>
      </c>
      <c r="CG35" s="570">
        <v>7.4964750003739402</v>
      </c>
      <c r="CH35" s="570">
        <v>7.2342740006150104</v>
      </c>
      <c r="CI35" s="570">
        <v>6.9441080027105597</v>
      </c>
      <c r="CJ35" s="570">
        <v>6.63317900294944</v>
      </c>
      <c r="CK35" s="570">
        <v>6.3067130029931704</v>
      </c>
      <c r="CL35" s="570">
        <v>5.96847200270616</v>
      </c>
      <c r="CM35" s="570">
        <v>5.6211800001954702</v>
      </c>
      <c r="CN35" s="570">
        <v>5.2668230059289103</v>
      </c>
      <c r="CO35" s="570">
        <v>4.9068730059786496</v>
      </c>
      <c r="CP35" s="570">
        <v>4.5424340067224902</v>
      </c>
      <c r="CQ35" s="570">
        <v>4.1743480057579596</v>
      </c>
      <c r="CR35" s="570">
        <v>3.80326300507366</v>
      </c>
      <c r="CS35" s="570">
        <v>3.4296860132098801</v>
      </c>
      <c r="CT35" s="570">
        <v>3.05402001368499</v>
      </c>
      <c r="CU35" s="570">
        <v>2.75186952183364</v>
      </c>
      <c r="CV35" s="570">
        <v>2.6680392552638899</v>
      </c>
      <c r="CW35" s="570">
        <v>2.6283566991972198</v>
      </c>
      <c r="CX35" s="570">
        <v>2.5964376169682999</v>
      </c>
      <c r="CY35" s="570">
        <v>2.5682610501966301</v>
      </c>
      <c r="CZ35" s="570">
        <v>2.5428819459313998</v>
      </c>
      <c r="DA35" s="570">
        <v>2.5201002472048502</v>
      </c>
      <c r="DB35" s="570">
        <v>2.5</v>
      </c>
      <c r="DD35" s="570"/>
      <c r="DE35" s="570"/>
      <c r="DF35" s="570"/>
      <c r="DG35" s="570"/>
      <c r="DH35" s="570"/>
      <c r="DI35" s="570"/>
      <c r="DJ35" s="570"/>
      <c r="DK35" s="570"/>
      <c r="DL35" s="570"/>
      <c r="DM35" s="570"/>
      <c r="DN35" s="570"/>
      <c r="DO35" s="570"/>
      <c r="DP35" s="570"/>
      <c r="DQ35" s="570"/>
      <c r="DR35" s="570"/>
      <c r="DS35" s="570"/>
      <c r="DT35" s="570"/>
      <c r="DU35" s="570"/>
      <c r="DV35" s="570"/>
      <c r="DW35" s="570"/>
      <c r="DX35" s="570"/>
      <c r="DY35" s="570"/>
      <c r="DZ35" s="570"/>
      <c r="EA35" s="570"/>
      <c r="EB35" s="570"/>
      <c r="EC35" s="570"/>
      <c r="ED35" s="570"/>
      <c r="EE35" s="570"/>
      <c r="EF35" s="570"/>
      <c r="EG35" s="570"/>
      <c r="EH35" s="570"/>
      <c r="EI35" s="570"/>
      <c r="EJ35" s="570"/>
      <c r="EK35" s="570"/>
      <c r="EL35" s="570"/>
      <c r="EM35" s="570"/>
      <c r="EN35" s="570"/>
      <c r="EO35" s="570"/>
      <c r="EP35" s="570"/>
      <c r="EQ35" s="570"/>
      <c r="ER35" s="570"/>
      <c r="ES35" s="570"/>
      <c r="ET35" s="570"/>
      <c r="EU35" s="570"/>
      <c r="EV35" s="570"/>
      <c r="EW35" s="570"/>
      <c r="EX35" s="570"/>
      <c r="EY35" s="570"/>
      <c r="EZ35" s="570"/>
      <c r="FA35" s="570"/>
      <c r="FB35" s="570"/>
    </row>
    <row r="36" spans="2:158" ht="3.75" customHeight="1">
      <c r="B36" s="570"/>
      <c r="C36" s="570">
        <v>0</v>
      </c>
      <c r="D36" s="570">
        <v>0.29887419999999998</v>
      </c>
      <c r="E36" s="570">
        <v>0.67921770000000004</v>
      </c>
      <c r="F36" s="570">
        <v>1.0585070000000001</v>
      </c>
      <c r="G36" s="570">
        <v>1.4366030000000001</v>
      </c>
      <c r="H36" s="570">
        <v>1.813339</v>
      </c>
      <c r="I36" s="570">
        <v>2.1885210000000002</v>
      </c>
      <c r="J36" s="570">
        <v>2.5619109999999998</v>
      </c>
      <c r="K36" s="570">
        <v>2.9332280000000002</v>
      </c>
      <c r="L36" s="570">
        <v>3.3021259999999999</v>
      </c>
      <c r="M36" s="570">
        <v>3.6681840000000001</v>
      </c>
      <c r="N36" s="570">
        <v>4.0308789999999997</v>
      </c>
      <c r="O36" s="570">
        <v>4.3895619999999997</v>
      </c>
      <c r="P36" s="570">
        <v>4.7434120000000002</v>
      </c>
      <c r="Q36" s="570">
        <v>5.0913849999999998</v>
      </c>
      <c r="R36" s="570">
        <v>5.4321419999999998</v>
      </c>
      <c r="S36" s="570">
        <v>5.7639449999999997</v>
      </c>
      <c r="T36" s="570">
        <v>6.0845219999999998</v>
      </c>
      <c r="U36" s="570">
        <v>6.3908899999999997</v>
      </c>
      <c r="V36" s="570">
        <v>6.6791239999999998</v>
      </c>
      <c r="W36" s="570">
        <v>6.9441079999999999</v>
      </c>
      <c r="X36" s="570">
        <v>7.179303</v>
      </c>
      <c r="Y36" s="570">
        <v>7.3767160000000001</v>
      </c>
      <c r="Z36" s="570">
        <v>7.527317</v>
      </c>
      <c r="AA36" s="570">
        <v>7.6222329999999996</v>
      </c>
      <c r="AB36" s="570">
        <v>7.6547210000000003</v>
      </c>
      <c r="AC36" s="570">
        <v>7.6222329999999996</v>
      </c>
      <c r="AD36" s="570">
        <v>7.527317</v>
      </c>
      <c r="AE36" s="570">
        <v>7.3767160000000001</v>
      </c>
      <c r="AF36" s="570">
        <v>7.179303</v>
      </c>
      <c r="AG36" s="570">
        <v>6.9441079999999999</v>
      </c>
      <c r="AH36" s="570">
        <v>6.6791239999999998</v>
      </c>
      <c r="AI36" s="570">
        <v>6.3908899999999997</v>
      </c>
      <c r="AJ36" s="570">
        <v>6.0845219999999998</v>
      </c>
      <c r="AK36" s="570">
        <v>5.7639449999999997</v>
      </c>
      <c r="AL36" s="570">
        <v>5.4321419999999998</v>
      </c>
      <c r="AM36" s="570">
        <v>5.0913849999999998</v>
      </c>
      <c r="AN36" s="570">
        <v>4.7434120000000002</v>
      </c>
      <c r="AO36" s="570">
        <v>4.3895619999999997</v>
      </c>
      <c r="AP36" s="570">
        <v>4.0308789999999997</v>
      </c>
      <c r="AQ36" s="570">
        <v>3.6681840000000001</v>
      </c>
      <c r="AR36" s="570">
        <v>3.3021259999999999</v>
      </c>
      <c r="AS36" s="570">
        <v>2.9332280000000002</v>
      </c>
      <c r="AT36" s="570">
        <v>2.5619109999999998</v>
      </c>
      <c r="AU36" s="570">
        <v>2.1885210000000002</v>
      </c>
      <c r="AV36" s="570">
        <v>1.813339</v>
      </c>
      <c r="AW36" s="570">
        <v>1.4366030000000001</v>
      </c>
      <c r="AX36" s="570">
        <v>1.0585070000000001</v>
      </c>
      <c r="AY36" s="570">
        <v>0.67921770000000004</v>
      </c>
      <c r="AZ36" s="570">
        <v>0.29887419999999998</v>
      </c>
      <c r="BA36" s="570">
        <v>0</v>
      </c>
      <c r="BC36" s="570"/>
      <c r="BD36" s="570">
        <v>7.5</v>
      </c>
      <c r="BE36" s="570">
        <v>7.4815567560684499</v>
      </c>
      <c r="BF36" s="570">
        <v>7.4624749234359697</v>
      </c>
      <c r="BG36" s="570">
        <v>7.4426267942870101</v>
      </c>
      <c r="BH36" s="570">
        <v>7.4220448483019403</v>
      </c>
      <c r="BI36" s="570">
        <v>7.40075493610754</v>
      </c>
      <c r="BJ36" s="570">
        <v>7.3787775686162602</v>
      </c>
      <c r="BK36" s="570">
        <v>7.3561281917501704</v>
      </c>
      <c r="BL36" s="570">
        <v>7.3328168634189801</v>
      </c>
      <c r="BM36" s="570">
        <v>7.3088473532896598</v>
      </c>
      <c r="BN36" s="570">
        <v>7.2842156319777303</v>
      </c>
      <c r="BO36" s="570">
        <v>7.2589075706825499</v>
      </c>
      <c r="BP36" s="570">
        <v>7.2328958311887996</v>
      </c>
      <c r="BQ36" s="570">
        <v>7.2061360843319999</v>
      </c>
      <c r="BR36" s="570">
        <v>7.1785637264068898</v>
      </c>
      <c r="BS36" s="570">
        <v>7.1500947486371604</v>
      </c>
      <c r="BT36" s="570">
        <v>7.1206425030595701</v>
      </c>
      <c r="BU36" s="570">
        <v>7.0901900830862798</v>
      </c>
      <c r="BV36" s="570">
        <v>7.0590756039435103</v>
      </c>
      <c r="BW36" s="570">
        <v>7.0292674919682101</v>
      </c>
      <c r="BX36" s="570">
        <v>7.0119806803869897</v>
      </c>
      <c r="BY36" s="570">
        <v>7.1793030044339199</v>
      </c>
      <c r="BZ36" s="570">
        <v>7.3767160026625902</v>
      </c>
      <c r="CA36" s="570">
        <v>7.527317</v>
      </c>
      <c r="CB36" s="570">
        <v>7.6222329999999996</v>
      </c>
      <c r="CC36" s="570">
        <v>7.6547210000000003</v>
      </c>
      <c r="CD36" s="570">
        <v>7.6222329999999996</v>
      </c>
      <c r="CE36" s="570">
        <v>7.527317</v>
      </c>
      <c r="CF36" s="570">
        <v>7.37671600122881</v>
      </c>
      <c r="CG36" s="570">
        <v>7.1793030027354101</v>
      </c>
      <c r="CH36" s="570">
        <v>6.9441080027176998</v>
      </c>
      <c r="CI36" s="570">
        <v>6.6791240029423902</v>
      </c>
      <c r="CJ36" s="570">
        <v>6.3908900007743998</v>
      </c>
      <c r="CK36" s="570">
        <v>6.0845220022405604</v>
      </c>
      <c r="CL36" s="570">
        <v>5.7639450000916099</v>
      </c>
      <c r="CM36" s="570">
        <v>5.4321420058710297</v>
      </c>
      <c r="CN36" s="570">
        <v>5.0913850059184496</v>
      </c>
      <c r="CO36" s="570">
        <v>4.7434120065715897</v>
      </c>
      <c r="CP36" s="570">
        <v>4.3895620066220298</v>
      </c>
      <c r="CQ36" s="570">
        <v>4.0308790056234898</v>
      </c>
      <c r="CR36" s="570">
        <v>3.6681840003344401</v>
      </c>
      <c r="CS36" s="570">
        <v>3.3021260004986002</v>
      </c>
      <c r="CT36" s="570">
        <v>2.9382077826353301</v>
      </c>
      <c r="CU36" s="570">
        <v>2.7809914640373399</v>
      </c>
      <c r="CV36" s="570">
        <v>2.71123639261956</v>
      </c>
      <c r="CW36" s="570">
        <v>2.6622693186405599</v>
      </c>
      <c r="CX36" s="570">
        <v>2.6215701829620999</v>
      </c>
      <c r="CY36" s="570">
        <v>2.5858460171557001</v>
      </c>
      <c r="CZ36" s="570">
        <v>2.55390879100112</v>
      </c>
      <c r="DA36" s="570">
        <v>2.5253265448497002</v>
      </c>
      <c r="DB36" s="570">
        <v>2.5</v>
      </c>
      <c r="DD36" s="570"/>
      <c r="DE36" s="570"/>
      <c r="DF36" s="570"/>
      <c r="DG36" s="570"/>
      <c r="DH36" s="570"/>
      <c r="DI36" s="570"/>
      <c r="DJ36" s="570"/>
      <c r="DK36" s="570"/>
      <c r="DL36" s="570"/>
      <c r="DM36" s="570"/>
      <c r="DN36" s="570"/>
      <c r="DO36" s="570"/>
      <c r="DP36" s="570"/>
      <c r="DQ36" s="570"/>
      <c r="DR36" s="570"/>
      <c r="DS36" s="570"/>
      <c r="DT36" s="570"/>
      <c r="DU36" s="570"/>
      <c r="DV36" s="570"/>
      <c r="DW36" s="570"/>
      <c r="DX36" s="570"/>
      <c r="DY36" s="570"/>
      <c r="DZ36" s="570"/>
      <c r="EA36" s="570"/>
      <c r="EB36" s="570"/>
      <c r="EC36" s="570"/>
      <c r="ED36" s="570"/>
      <c r="EE36" s="570"/>
      <c r="EF36" s="570"/>
      <c r="EG36" s="570"/>
      <c r="EH36" s="570"/>
      <c r="EI36" s="570"/>
      <c r="EJ36" s="570"/>
      <c r="EK36" s="570"/>
      <c r="EL36" s="570"/>
      <c r="EM36" s="570"/>
      <c r="EN36" s="570"/>
      <c r="EO36" s="570"/>
      <c r="EP36" s="570"/>
      <c r="EQ36" s="570"/>
      <c r="ER36" s="570"/>
      <c r="ES36" s="570"/>
      <c r="ET36" s="570"/>
      <c r="EU36" s="570"/>
      <c r="EV36" s="570"/>
      <c r="EW36" s="570"/>
      <c r="EX36" s="570"/>
      <c r="EY36" s="570"/>
      <c r="EZ36" s="570"/>
      <c r="FA36" s="570"/>
      <c r="FB36" s="570"/>
    </row>
    <row r="37" spans="2:158" ht="3.75" customHeight="1">
      <c r="B37" s="570"/>
      <c r="C37" s="570">
        <v>0</v>
      </c>
      <c r="D37" s="570">
        <v>0.1962749</v>
      </c>
      <c r="E37" s="570">
        <v>0.57248259999999995</v>
      </c>
      <c r="F37" s="570">
        <v>0.94730400000000003</v>
      </c>
      <c r="G37" s="570">
        <v>1.32056</v>
      </c>
      <c r="H37" s="570">
        <v>1.6920390000000001</v>
      </c>
      <c r="I37" s="570">
        <v>2.0614919999999999</v>
      </c>
      <c r="J37" s="570">
        <v>2.4286240000000001</v>
      </c>
      <c r="K37" s="570">
        <v>2.7930799999999998</v>
      </c>
      <c r="L37" s="570">
        <v>3.1544319999999999</v>
      </c>
      <c r="M37" s="570">
        <v>3.512165</v>
      </c>
      <c r="N37" s="570">
        <v>3.8656440000000001</v>
      </c>
      <c r="O37" s="570">
        <v>4.2140919999999999</v>
      </c>
      <c r="P37" s="570">
        <v>4.5565439999999997</v>
      </c>
      <c r="Q37" s="570">
        <v>4.8917970000000004</v>
      </c>
      <c r="R37" s="570">
        <v>5.2183390000000003</v>
      </c>
      <c r="S37" s="570">
        <v>5.5342640000000003</v>
      </c>
      <c r="T37" s="570">
        <v>5.8371579999999996</v>
      </c>
      <c r="U37" s="570">
        <v>6.1239749999999997</v>
      </c>
      <c r="V37" s="570">
        <v>6.3908899999999997</v>
      </c>
      <c r="W37" s="570">
        <v>6.6331790000000002</v>
      </c>
      <c r="X37" s="570">
        <v>6.8451820000000003</v>
      </c>
      <c r="Y37" s="570">
        <v>7.0204500000000003</v>
      </c>
      <c r="Z37" s="570">
        <v>7.152215</v>
      </c>
      <c r="AA37" s="570">
        <v>7.2342740000000001</v>
      </c>
      <c r="AB37" s="570">
        <v>7.2621710000000004</v>
      </c>
      <c r="AC37" s="570">
        <v>7.2342740000000001</v>
      </c>
      <c r="AD37" s="570">
        <v>7.152215</v>
      </c>
      <c r="AE37" s="570">
        <v>7.0204500000000003</v>
      </c>
      <c r="AF37" s="570">
        <v>6.8451820000000003</v>
      </c>
      <c r="AG37" s="570">
        <v>6.6331790000000002</v>
      </c>
      <c r="AH37" s="570">
        <v>6.3908899999999997</v>
      </c>
      <c r="AI37" s="570">
        <v>6.1239749999999997</v>
      </c>
      <c r="AJ37" s="570">
        <v>5.8371579999999996</v>
      </c>
      <c r="AK37" s="570">
        <v>5.5342640000000003</v>
      </c>
      <c r="AL37" s="570">
        <v>5.2183390000000003</v>
      </c>
      <c r="AM37" s="570">
        <v>4.8917970000000004</v>
      </c>
      <c r="AN37" s="570">
        <v>4.5565439999999997</v>
      </c>
      <c r="AO37" s="570">
        <v>4.2140919999999999</v>
      </c>
      <c r="AP37" s="570">
        <v>3.8656440000000001</v>
      </c>
      <c r="AQ37" s="570">
        <v>3.512165</v>
      </c>
      <c r="AR37" s="570">
        <v>3.1544319999999999</v>
      </c>
      <c r="AS37" s="570">
        <v>2.7930799999999998</v>
      </c>
      <c r="AT37" s="570">
        <v>2.4286240000000001</v>
      </c>
      <c r="AU37" s="570">
        <v>2.0614919999999999</v>
      </c>
      <c r="AV37" s="570">
        <v>1.6920390000000001</v>
      </c>
      <c r="AW37" s="570">
        <v>1.32056</v>
      </c>
      <c r="AX37" s="570">
        <v>0.94730400000000003</v>
      </c>
      <c r="AY37" s="570">
        <v>0.57248259999999995</v>
      </c>
      <c r="AZ37" s="570">
        <v>0.1962749</v>
      </c>
      <c r="BA37" s="570">
        <v>0</v>
      </c>
      <c r="BC37" s="570"/>
      <c r="BD37" s="570">
        <v>7.5</v>
      </c>
      <c r="BE37" s="570">
        <v>7.48030234900477</v>
      </c>
      <c r="BF37" s="570">
        <v>7.4601373260288302</v>
      </c>
      <c r="BG37" s="570">
        <v>7.4391592157459003</v>
      </c>
      <c r="BH37" s="570">
        <v>7.4173850804847596</v>
      </c>
      <c r="BI37" s="570">
        <v>7.3948192939439501</v>
      </c>
      <c r="BJ37" s="570">
        <v>7.3714571514411498</v>
      </c>
      <c r="BK37" s="570">
        <v>7.3472848281757299</v>
      </c>
      <c r="BL37" s="570">
        <v>7.3222780569716104</v>
      </c>
      <c r="BM37" s="570">
        <v>7.2963999079189596</v>
      </c>
      <c r="BN37" s="570">
        <v>7.2695975517298397</v>
      </c>
      <c r="BO37" s="570">
        <v>7.2417977644145104</v>
      </c>
      <c r="BP37" s="570">
        <v>7.2129009811821199</v>
      </c>
      <c r="BQ37" s="570">
        <v>7.1827737595645802</v>
      </c>
      <c r="BR37" s="570">
        <v>7.1512402165293203</v>
      </c>
      <c r="BS37" s="570">
        <v>7.1180747301475602</v>
      </c>
      <c r="BT37" s="570">
        <v>7.0830035500003197</v>
      </c>
      <c r="BU37" s="570">
        <v>7.0457387116394896</v>
      </c>
      <c r="BV37" s="570">
        <v>7.0061181591689703</v>
      </c>
      <c r="BW37" s="570">
        <v>6.9646028039409602</v>
      </c>
      <c r="BX37" s="570">
        <v>6.9241905889300099</v>
      </c>
      <c r="BY37" s="570">
        <v>6.9021368493077597</v>
      </c>
      <c r="BZ37" s="570">
        <v>7.0204500045402201</v>
      </c>
      <c r="CA37" s="570">
        <v>7.1522150025375497</v>
      </c>
      <c r="CB37" s="570">
        <v>7.2342740027141303</v>
      </c>
      <c r="CC37" s="570">
        <v>7.2621710026939699</v>
      </c>
      <c r="CD37" s="570">
        <v>7.2342740026861501</v>
      </c>
      <c r="CE37" s="570">
        <v>7.1522150026877496</v>
      </c>
      <c r="CF37" s="570">
        <v>7.0204500027741101</v>
      </c>
      <c r="CG37" s="570">
        <v>6.84518200156747</v>
      </c>
      <c r="CH37" s="570">
        <v>6.6331790026664397</v>
      </c>
      <c r="CI37" s="570">
        <v>6.3908900026492503</v>
      </c>
      <c r="CJ37" s="570">
        <v>6.1239750014485201</v>
      </c>
      <c r="CK37" s="570">
        <v>5.8371580057915198</v>
      </c>
      <c r="CL37" s="570">
        <v>5.53426400581436</v>
      </c>
      <c r="CM37" s="570">
        <v>5.21833900622019</v>
      </c>
      <c r="CN37" s="570">
        <v>4.89179700729236</v>
      </c>
      <c r="CO37" s="570">
        <v>4.5565440060820004</v>
      </c>
      <c r="CP37" s="570">
        <v>4.2140920053051598</v>
      </c>
      <c r="CQ37" s="570">
        <v>3.8656440006546799</v>
      </c>
      <c r="CR37" s="570">
        <v>3.5121650131419799</v>
      </c>
      <c r="CS37" s="570">
        <v>3.1544320165950999</v>
      </c>
      <c r="CT37" s="570">
        <v>2.9434626807116202</v>
      </c>
      <c r="CU37" s="570">
        <v>2.8330326131472199</v>
      </c>
      <c r="CV37" s="570">
        <v>2.7585954393710002</v>
      </c>
      <c r="CW37" s="570">
        <v>2.69982502926181</v>
      </c>
      <c r="CX37" s="570">
        <v>2.6498931074416099</v>
      </c>
      <c r="CY37" s="570">
        <v>2.60596796137636</v>
      </c>
      <c r="CZ37" s="570">
        <v>2.56670839485952</v>
      </c>
      <c r="DA37" s="570">
        <v>2.5314819194979998</v>
      </c>
      <c r="DB37" s="570">
        <v>2.5</v>
      </c>
      <c r="DD37" s="570"/>
      <c r="DE37" s="570"/>
      <c r="DF37" s="570"/>
      <c r="DG37" s="570"/>
      <c r="DH37" s="570"/>
      <c r="DI37" s="570"/>
      <c r="DJ37" s="570"/>
      <c r="DK37" s="570"/>
      <c r="DL37" s="570"/>
      <c r="DM37" s="570"/>
      <c r="DN37" s="570"/>
      <c r="DO37" s="570"/>
      <c r="DP37" s="570"/>
      <c r="DQ37" s="570"/>
      <c r="DR37" s="570"/>
      <c r="DS37" s="570"/>
      <c r="DT37" s="570"/>
      <c r="DU37" s="570"/>
      <c r="DV37" s="570"/>
      <c r="DW37" s="570"/>
      <c r="DX37" s="570"/>
      <c r="DY37" s="570"/>
      <c r="DZ37" s="570"/>
      <c r="EA37" s="570"/>
      <c r="EB37" s="570"/>
      <c r="EC37" s="570"/>
      <c r="ED37" s="570"/>
      <c r="EE37" s="570"/>
      <c r="EF37" s="570"/>
      <c r="EG37" s="570"/>
      <c r="EH37" s="570"/>
      <c r="EI37" s="570"/>
      <c r="EJ37" s="570"/>
      <c r="EK37" s="570"/>
      <c r="EL37" s="570"/>
      <c r="EM37" s="570"/>
      <c r="EN37" s="570"/>
      <c r="EO37" s="570"/>
      <c r="EP37" s="570"/>
      <c r="EQ37" s="570"/>
      <c r="ER37" s="570"/>
      <c r="ES37" s="570"/>
      <c r="ET37" s="570"/>
      <c r="EU37" s="570"/>
      <c r="EV37" s="570"/>
      <c r="EW37" s="570"/>
      <c r="EX37" s="570"/>
      <c r="EY37" s="570"/>
      <c r="EZ37" s="570"/>
      <c r="FA37" s="570"/>
      <c r="FB37" s="570"/>
    </row>
    <row r="38" spans="2:158" ht="3.75" customHeight="1">
      <c r="B38" s="570"/>
      <c r="C38" s="570">
        <v>0</v>
      </c>
      <c r="D38" s="570">
        <v>7.9208200000000006E-2</v>
      </c>
      <c r="E38" s="570">
        <v>0.45080759999999998</v>
      </c>
      <c r="F38" s="570">
        <v>0.82066470000000002</v>
      </c>
      <c r="G38" s="570">
        <v>1.1885600000000001</v>
      </c>
      <c r="H38" s="570">
        <v>1.554238</v>
      </c>
      <c r="I38" s="570">
        <v>1.9173979999999999</v>
      </c>
      <c r="J38" s="570">
        <v>2.2776860000000001</v>
      </c>
      <c r="K38" s="570">
        <v>2.6346790000000002</v>
      </c>
      <c r="L38" s="570">
        <v>2.987876</v>
      </c>
      <c r="M38" s="570">
        <v>3.3366730000000002</v>
      </c>
      <c r="N38" s="570">
        <v>3.680345</v>
      </c>
      <c r="O38" s="570">
        <v>4.0180069999999999</v>
      </c>
      <c r="P38" s="570">
        <v>4.3485860000000001</v>
      </c>
      <c r="Q38" s="570">
        <v>4.6707650000000003</v>
      </c>
      <c r="R38" s="570">
        <v>4.9829299999999996</v>
      </c>
      <c r="S38" s="570">
        <v>5.2830940000000002</v>
      </c>
      <c r="T38" s="570">
        <v>5.5688259999999996</v>
      </c>
      <c r="U38" s="570">
        <v>5.8371579999999996</v>
      </c>
      <c r="V38" s="570">
        <v>6.0845219999999998</v>
      </c>
      <c r="W38" s="570">
        <v>6.3067130000000002</v>
      </c>
      <c r="X38" s="570">
        <v>6.4989480000000004</v>
      </c>
      <c r="Y38" s="570">
        <v>6.6560730000000001</v>
      </c>
      <c r="Z38" s="570">
        <v>6.7729720000000002</v>
      </c>
      <c r="AA38" s="570">
        <v>6.8451820000000003</v>
      </c>
      <c r="AB38" s="570">
        <v>6.8696219999999997</v>
      </c>
      <c r="AC38" s="570">
        <v>6.8451820000000003</v>
      </c>
      <c r="AD38" s="570">
        <v>6.7729720000000002</v>
      </c>
      <c r="AE38" s="570">
        <v>6.6560730000000001</v>
      </c>
      <c r="AF38" s="570">
        <v>6.4989480000000004</v>
      </c>
      <c r="AG38" s="570">
        <v>6.3067130000000002</v>
      </c>
      <c r="AH38" s="570">
        <v>6.0845219999999998</v>
      </c>
      <c r="AI38" s="570">
        <v>5.8371579999999996</v>
      </c>
      <c r="AJ38" s="570">
        <v>5.5688259999999996</v>
      </c>
      <c r="AK38" s="570">
        <v>5.2830940000000002</v>
      </c>
      <c r="AL38" s="570">
        <v>4.9829299999999996</v>
      </c>
      <c r="AM38" s="570">
        <v>4.6707650000000003</v>
      </c>
      <c r="AN38" s="570">
        <v>4.3485860000000001</v>
      </c>
      <c r="AO38" s="570">
        <v>4.0180069999999999</v>
      </c>
      <c r="AP38" s="570">
        <v>3.680345</v>
      </c>
      <c r="AQ38" s="570">
        <v>3.3366730000000002</v>
      </c>
      <c r="AR38" s="570">
        <v>2.987876</v>
      </c>
      <c r="AS38" s="570">
        <v>2.6346790000000002</v>
      </c>
      <c r="AT38" s="570">
        <v>2.2776860000000001</v>
      </c>
      <c r="AU38" s="570">
        <v>1.9173979999999999</v>
      </c>
      <c r="AV38" s="570">
        <v>1.554238</v>
      </c>
      <c r="AW38" s="570">
        <v>1.1885600000000001</v>
      </c>
      <c r="AX38" s="570">
        <v>0.82066470000000002</v>
      </c>
      <c r="AY38" s="570">
        <v>0.45080759999999998</v>
      </c>
      <c r="AZ38" s="570">
        <v>7.9208200000000006E-2</v>
      </c>
      <c r="BA38" s="570">
        <v>0</v>
      </c>
      <c r="BC38" s="570"/>
      <c r="BD38" s="570">
        <v>7.5</v>
      </c>
      <c r="BE38" s="570">
        <v>7.4788753592456603</v>
      </c>
      <c r="BF38" s="570">
        <v>7.4574900904002703</v>
      </c>
      <c r="BG38" s="570">
        <v>7.4352703195762597</v>
      </c>
      <c r="BH38" s="570">
        <v>7.4121973658819096</v>
      </c>
      <c r="BI38" s="570">
        <v>7.38824914127715</v>
      </c>
      <c r="BJ38" s="570">
        <v>7.3633945028942698</v>
      </c>
      <c r="BK38" s="570">
        <v>7.3375903797226503</v>
      </c>
      <c r="BL38" s="570">
        <v>7.3107791129418498</v>
      </c>
      <c r="BM38" s="570">
        <v>7.28288511249899</v>
      </c>
      <c r="BN38" s="570">
        <v>7.2538103603242901</v>
      </c>
      <c r="BO38" s="570">
        <v>7.2234284816966001</v>
      </c>
      <c r="BP38" s="570">
        <v>7.1915770103908399</v>
      </c>
      <c r="BQ38" s="570">
        <v>7.1580477304226404</v>
      </c>
      <c r="BR38" s="570">
        <v>7.1225751591763702</v>
      </c>
      <c r="BS38" s="570">
        <v>7.0848245229790496</v>
      </c>
      <c r="BT38" s="570">
        <v>7.0443831022329304</v>
      </c>
      <c r="BU38" s="570">
        <v>7.00076591106395</v>
      </c>
      <c r="BV38" s="570">
        <v>6.9534634193868099</v>
      </c>
      <c r="BW38" s="570">
        <v>6.9021072325550703</v>
      </c>
      <c r="BX38" s="570">
        <v>6.8469987572701401</v>
      </c>
      <c r="BY38" s="570">
        <v>6.7911411669036497</v>
      </c>
      <c r="BZ38" s="570">
        <v>6.7513127218378601</v>
      </c>
      <c r="CA38" s="570">
        <v>6.7729720065703898</v>
      </c>
      <c r="CB38" s="570">
        <v>6.84518200428945</v>
      </c>
      <c r="CC38" s="570">
        <v>6.86962200353135</v>
      </c>
      <c r="CD38" s="570">
        <v>6.8451820020309704</v>
      </c>
      <c r="CE38" s="570">
        <v>6.7729720019306399</v>
      </c>
      <c r="CF38" s="570">
        <v>6.6560730020146197</v>
      </c>
      <c r="CG38" s="570">
        <v>6.4989480018213097</v>
      </c>
      <c r="CH38" s="570">
        <v>6.3067130005244199</v>
      </c>
      <c r="CI38" s="570">
        <v>6.0845220057143896</v>
      </c>
      <c r="CJ38" s="570">
        <v>5.8371580059130501</v>
      </c>
      <c r="CK38" s="570">
        <v>5.5688260058507799</v>
      </c>
      <c r="CL38" s="570">
        <v>5.2830940067541201</v>
      </c>
      <c r="CM38" s="570">
        <v>4.98293000601935</v>
      </c>
      <c r="CN38" s="570">
        <v>4.6707650060594696</v>
      </c>
      <c r="CO38" s="570">
        <v>4.3485860050448704</v>
      </c>
      <c r="CP38" s="570">
        <v>4.0180070129508696</v>
      </c>
      <c r="CQ38" s="570">
        <v>3.6803450011049899</v>
      </c>
      <c r="CR38" s="570">
        <v>3.3366730127408899</v>
      </c>
      <c r="CS38" s="570">
        <v>3.12809608190544</v>
      </c>
      <c r="CT38" s="570">
        <v>2.9926102432398798</v>
      </c>
      <c r="CU38" s="570">
        <v>2.88973344958392</v>
      </c>
      <c r="CV38" s="570">
        <v>2.80801186306658</v>
      </c>
      <c r="CW38" s="570">
        <v>2.7397333447209302</v>
      </c>
      <c r="CX38" s="570">
        <v>2.6805992610941298</v>
      </c>
      <c r="CY38" s="570">
        <v>2.6281960175950001</v>
      </c>
      <c r="CZ38" s="570">
        <v>2.5811242102671099</v>
      </c>
      <c r="DA38" s="570">
        <v>2.5385591824763498</v>
      </c>
      <c r="DB38" s="570">
        <v>2.5</v>
      </c>
      <c r="DD38" s="570"/>
      <c r="DE38" s="570"/>
      <c r="DF38" s="570"/>
      <c r="DG38" s="570"/>
      <c r="DH38" s="570"/>
      <c r="DI38" s="570"/>
      <c r="DJ38" s="570"/>
      <c r="DK38" s="570"/>
      <c r="DL38" s="570"/>
      <c r="DM38" s="570"/>
      <c r="DN38" s="570"/>
      <c r="DO38" s="570"/>
      <c r="DP38" s="570"/>
      <c r="DQ38" s="570"/>
      <c r="DR38" s="570"/>
      <c r="DS38" s="570"/>
      <c r="DT38" s="570"/>
      <c r="DU38" s="570"/>
      <c r="DV38" s="570"/>
      <c r="DW38" s="570"/>
      <c r="DX38" s="570"/>
      <c r="DY38" s="570"/>
      <c r="DZ38" s="570"/>
      <c r="EA38" s="570"/>
      <c r="EB38" s="570"/>
      <c r="EC38" s="570"/>
      <c r="ED38" s="570"/>
      <c r="EE38" s="570"/>
      <c r="EF38" s="570"/>
      <c r="EG38" s="570"/>
      <c r="EH38" s="570"/>
      <c r="EI38" s="570"/>
      <c r="EJ38" s="570"/>
      <c r="EK38" s="570"/>
      <c r="EL38" s="570"/>
      <c r="EM38" s="570"/>
      <c r="EN38" s="570"/>
      <c r="EO38" s="570"/>
      <c r="EP38" s="570"/>
      <c r="EQ38" s="570"/>
      <c r="ER38" s="570"/>
      <c r="ES38" s="570"/>
      <c r="ET38" s="570"/>
      <c r="EU38" s="570"/>
      <c r="EV38" s="570"/>
      <c r="EW38" s="570"/>
      <c r="EX38" s="570"/>
      <c r="EY38" s="570"/>
      <c r="EZ38" s="570"/>
      <c r="FA38" s="570"/>
      <c r="FB38" s="570"/>
    </row>
    <row r="39" spans="2:158" ht="3.75" customHeight="1">
      <c r="B39" s="570"/>
      <c r="C39" s="570">
        <v>0</v>
      </c>
      <c r="D39" s="570">
        <v>0</v>
      </c>
      <c r="E39" s="570">
        <v>0.31475510000000001</v>
      </c>
      <c r="F39" s="570">
        <v>0.67921770000000004</v>
      </c>
      <c r="G39" s="570">
        <v>1.041309</v>
      </c>
      <c r="H39" s="570">
        <v>1.4007309999999999</v>
      </c>
      <c r="I39" s="570">
        <v>1.7571330000000001</v>
      </c>
      <c r="J39" s="570">
        <v>2.1101079999999999</v>
      </c>
      <c r="K39" s="570">
        <v>2.459174</v>
      </c>
      <c r="L39" s="570">
        <v>2.8037640000000001</v>
      </c>
      <c r="M39" s="570">
        <v>3.1432030000000002</v>
      </c>
      <c r="N39" s="570">
        <v>3.4766889999999999</v>
      </c>
      <c r="O39" s="570">
        <v>3.8032629999999998</v>
      </c>
      <c r="P39" s="570">
        <v>4.1217730000000001</v>
      </c>
      <c r="Q39" s="570">
        <v>4.4308389999999997</v>
      </c>
      <c r="R39" s="570">
        <v>4.7288030000000001</v>
      </c>
      <c r="S39" s="570">
        <v>5.0136770000000004</v>
      </c>
      <c r="T39" s="570">
        <v>5.2830940000000002</v>
      </c>
      <c r="U39" s="570">
        <v>5.5342640000000003</v>
      </c>
      <c r="V39" s="570">
        <v>5.7639449999999997</v>
      </c>
      <c r="W39" s="570">
        <v>5.9684720000000002</v>
      </c>
      <c r="X39" s="570">
        <v>6.143853</v>
      </c>
      <c r="Y39" s="570">
        <v>6.285965</v>
      </c>
      <c r="Z39" s="570">
        <v>6.3908899999999997</v>
      </c>
      <c r="AA39" s="570">
        <v>6.45533</v>
      </c>
      <c r="AB39" s="570">
        <v>6.4770719999999997</v>
      </c>
      <c r="AC39" s="570">
        <v>6.45533</v>
      </c>
      <c r="AD39" s="570">
        <v>6.3908899999999997</v>
      </c>
      <c r="AE39" s="570">
        <v>6.285965</v>
      </c>
      <c r="AF39" s="570">
        <v>6.143853</v>
      </c>
      <c r="AG39" s="570">
        <v>5.9684720000000002</v>
      </c>
      <c r="AH39" s="570">
        <v>5.7639449999999997</v>
      </c>
      <c r="AI39" s="570">
        <v>5.5342640000000003</v>
      </c>
      <c r="AJ39" s="570">
        <v>5.2830940000000002</v>
      </c>
      <c r="AK39" s="570">
        <v>5.0136770000000004</v>
      </c>
      <c r="AL39" s="570">
        <v>4.7288030000000001</v>
      </c>
      <c r="AM39" s="570">
        <v>4.4308389999999997</v>
      </c>
      <c r="AN39" s="570">
        <v>4.1217730000000001</v>
      </c>
      <c r="AO39" s="570">
        <v>3.8032629999999998</v>
      </c>
      <c r="AP39" s="570">
        <v>3.4766889999999999</v>
      </c>
      <c r="AQ39" s="570">
        <v>3.1432030000000002</v>
      </c>
      <c r="AR39" s="570">
        <v>2.8037640000000001</v>
      </c>
      <c r="AS39" s="570">
        <v>2.459174</v>
      </c>
      <c r="AT39" s="570">
        <v>2.1101079999999999</v>
      </c>
      <c r="AU39" s="570">
        <v>1.7571330000000001</v>
      </c>
      <c r="AV39" s="570">
        <v>1.4007309999999999</v>
      </c>
      <c r="AW39" s="570">
        <v>1.041309</v>
      </c>
      <c r="AX39" s="570">
        <v>0.67921770000000004</v>
      </c>
      <c r="AY39" s="570">
        <v>0.31475510000000001</v>
      </c>
      <c r="AZ39" s="570">
        <v>0</v>
      </c>
      <c r="BA39" s="570">
        <v>0</v>
      </c>
      <c r="BC39" s="570"/>
      <c r="BD39" s="570">
        <v>7.5</v>
      </c>
      <c r="BE39" s="570">
        <v>7.4773173661931596</v>
      </c>
      <c r="BF39" s="570">
        <v>7.4545256107154803</v>
      </c>
      <c r="BG39" s="570">
        <v>7.43099393120968</v>
      </c>
      <c r="BH39" s="570">
        <v>7.4065471509076799</v>
      </c>
      <c r="BI39" s="570">
        <v>7.3811417571073097</v>
      </c>
      <c r="BJ39" s="570">
        <v>7.3547221280394499</v>
      </c>
      <c r="BK39" s="570">
        <v>7.3272175963869097</v>
      </c>
      <c r="BL39" s="570">
        <v>7.29853949002284</v>
      </c>
      <c r="BM39" s="570">
        <v>7.2685772293798596</v>
      </c>
      <c r="BN39" s="570">
        <v>7.2371931714281104</v>
      </c>
      <c r="BO39" s="570">
        <v>7.20421598273205</v>
      </c>
      <c r="BP39" s="570">
        <v>7.1694322560648898</v>
      </c>
      <c r="BQ39" s="570">
        <v>7.1325761926119604</v>
      </c>
      <c r="BR39" s="570">
        <v>7.0933174417679297</v>
      </c>
      <c r="BS39" s="570">
        <v>7.0512477157135001</v>
      </c>
      <c r="BT39" s="570">
        <v>7.0058682324596804</v>
      </c>
      <c r="BU39" s="570">
        <v>6.95658263406877</v>
      </c>
      <c r="BV39" s="570">
        <v>6.902705268869</v>
      </c>
      <c r="BW39" s="570">
        <v>6.8435057144876197</v>
      </c>
      <c r="BX39" s="570">
        <v>6.7783396432358103</v>
      </c>
      <c r="BY39" s="570">
        <v>6.7070101228570698</v>
      </c>
      <c r="BZ39" s="570">
        <v>6.6308364666036397</v>
      </c>
      <c r="CA39" s="570">
        <v>6.5556698025477598</v>
      </c>
      <c r="CB39" s="570">
        <v>6.5033134695447297</v>
      </c>
      <c r="CC39" s="570">
        <v>6.4810409607928596</v>
      </c>
      <c r="CD39" s="570">
        <v>6.4555983850128804</v>
      </c>
      <c r="CE39" s="570">
        <v>6.3909351646888304</v>
      </c>
      <c r="CF39" s="570">
        <v>6.2859815993462496</v>
      </c>
      <c r="CG39" s="570">
        <v>6.1438615738610203</v>
      </c>
      <c r="CH39" s="570">
        <v>5.9684768526898404</v>
      </c>
      <c r="CI39" s="570">
        <v>5.76394794230165</v>
      </c>
      <c r="CJ39" s="570">
        <v>5.5342658826035001</v>
      </c>
      <c r="CK39" s="570">
        <v>5.2830952577945203</v>
      </c>
      <c r="CL39" s="570">
        <v>5.0136778707275802</v>
      </c>
      <c r="CM39" s="570">
        <v>4.7288036209412496</v>
      </c>
      <c r="CN39" s="570">
        <v>4.4308394541123199</v>
      </c>
      <c r="CO39" s="570">
        <v>4.1217733515912203</v>
      </c>
      <c r="CP39" s="570">
        <v>3.8032633283978998</v>
      </c>
      <c r="CQ39" s="570">
        <v>3.5172171120290399</v>
      </c>
      <c r="CR39" s="570">
        <v>3.33331747962082</v>
      </c>
      <c r="CS39" s="570">
        <v>3.1792982766811799</v>
      </c>
      <c r="CT39" s="570">
        <v>3.05265282906233</v>
      </c>
      <c r="CU39" s="570">
        <v>2.94715138842419</v>
      </c>
      <c r="CV39" s="570">
        <v>2.8579188207898798</v>
      </c>
      <c r="CW39" s="570">
        <v>2.7808304407370699</v>
      </c>
      <c r="CX39" s="570">
        <v>2.7129010511143199</v>
      </c>
      <c r="CY39" s="570">
        <v>2.6520963692356601</v>
      </c>
      <c r="CZ39" s="570">
        <v>2.5970568355300898</v>
      </c>
      <c r="DA39" s="570">
        <v>2.5468129578104399</v>
      </c>
      <c r="DB39" s="570">
        <v>2.5</v>
      </c>
      <c r="DD39" s="570"/>
      <c r="DE39" s="570"/>
      <c r="DF39" s="570"/>
      <c r="DG39" s="570"/>
      <c r="DH39" s="570"/>
      <c r="DI39" s="570"/>
      <c r="DJ39" s="570"/>
      <c r="DK39" s="570"/>
      <c r="DL39" s="570"/>
      <c r="DM39" s="570"/>
      <c r="DN39" s="570"/>
      <c r="DO39" s="570"/>
      <c r="DP39" s="570"/>
      <c r="DQ39" s="570"/>
      <c r="DR39" s="570"/>
      <c r="DS39" s="570"/>
      <c r="DT39" s="570"/>
      <c r="DU39" s="570"/>
      <c r="DV39" s="570"/>
      <c r="DW39" s="570"/>
      <c r="DX39" s="570"/>
      <c r="DY39" s="570"/>
      <c r="DZ39" s="570"/>
      <c r="EA39" s="570"/>
      <c r="EB39" s="570"/>
      <c r="EC39" s="570"/>
      <c r="ED39" s="570"/>
      <c r="EE39" s="570"/>
      <c r="EF39" s="570"/>
      <c r="EG39" s="570"/>
      <c r="EH39" s="570"/>
      <c r="EI39" s="570"/>
      <c r="EJ39" s="570"/>
      <c r="EK39" s="570"/>
      <c r="EL39" s="570"/>
      <c r="EM39" s="570"/>
      <c r="EN39" s="570"/>
      <c r="EO39" s="570"/>
      <c r="EP39" s="570"/>
      <c r="EQ39" s="570"/>
      <c r="ER39" s="570"/>
      <c r="ES39" s="570"/>
      <c r="ET39" s="570"/>
      <c r="EU39" s="570"/>
      <c r="EV39" s="570"/>
      <c r="EW39" s="570"/>
      <c r="EX39" s="570"/>
      <c r="EY39" s="570"/>
      <c r="EZ39" s="570"/>
      <c r="FA39" s="570"/>
      <c r="FB39" s="570"/>
    </row>
    <row r="40" spans="2:158" ht="3.75" customHeight="1">
      <c r="B40" s="570"/>
      <c r="C40" s="570">
        <v>0</v>
      </c>
      <c r="D40" s="570">
        <v>0</v>
      </c>
      <c r="E40" s="570">
        <v>0.16492100000000001</v>
      </c>
      <c r="F40" s="570">
        <v>0.52362540000000002</v>
      </c>
      <c r="G40" s="570">
        <v>0.8795444</v>
      </c>
      <c r="H40" s="570">
        <v>1.23234</v>
      </c>
      <c r="I40" s="570">
        <v>1.581618</v>
      </c>
      <c r="J40" s="570">
        <v>1.926925</v>
      </c>
      <c r="K40" s="570">
        <v>2.267728</v>
      </c>
      <c r="L40" s="570">
        <v>2.603405</v>
      </c>
      <c r="M40" s="570">
        <v>2.9332280000000002</v>
      </c>
      <c r="N40" s="570">
        <v>3.256338</v>
      </c>
      <c r="O40" s="570">
        <v>3.5717240000000001</v>
      </c>
      <c r="P40" s="570">
        <v>3.878196</v>
      </c>
      <c r="Q40" s="570">
        <v>4.1743480000000002</v>
      </c>
      <c r="R40" s="570">
        <v>4.4585280000000003</v>
      </c>
      <c r="S40" s="570">
        <v>4.7288030000000001</v>
      </c>
      <c r="T40" s="570">
        <v>4.9829299999999996</v>
      </c>
      <c r="U40" s="570">
        <v>5.2183390000000003</v>
      </c>
      <c r="V40" s="570">
        <v>5.4321419999999998</v>
      </c>
      <c r="W40" s="570">
        <v>5.6211799999999998</v>
      </c>
      <c r="X40" s="570">
        <v>5.7821290000000003</v>
      </c>
      <c r="Y40" s="570">
        <v>5.9116799999999996</v>
      </c>
      <c r="Z40" s="570">
        <v>6.0067820000000003</v>
      </c>
      <c r="AA40" s="570">
        <v>6.0649430000000004</v>
      </c>
      <c r="AB40" s="570">
        <v>6.0845219999999998</v>
      </c>
      <c r="AC40" s="570">
        <v>6.0649430000000004</v>
      </c>
      <c r="AD40" s="570">
        <v>6.0067820000000003</v>
      </c>
      <c r="AE40" s="570">
        <v>5.9116799999999996</v>
      </c>
      <c r="AF40" s="570">
        <v>5.7821290000000003</v>
      </c>
      <c r="AG40" s="570">
        <v>5.6211799999999998</v>
      </c>
      <c r="AH40" s="570">
        <v>5.4321419999999998</v>
      </c>
      <c r="AI40" s="570">
        <v>5.2183390000000003</v>
      </c>
      <c r="AJ40" s="570">
        <v>4.9829299999999996</v>
      </c>
      <c r="AK40" s="570">
        <v>4.7288030000000001</v>
      </c>
      <c r="AL40" s="570">
        <v>4.4585280000000003</v>
      </c>
      <c r="AM40" s="570">
        <v>4.1743480000000002</v>
      </c>
      <c r="AN40" s="570">
        <v>3.878196</v>
      </c>
      <c r="AO40" s="570">
        <v>3.5717240000000001</v>
      </c>
      <c r="AP40" s="570">
        <v>3.256338</v>
      </c>
      <c r="AQ40" s="570">
        <v>2.9332280000000002</v>
      </c>
      <c r="AR40" s="570">
        <v>2.603405</v>
      </c>
      <c r="AS40" s="570">
        <v>2.267728</v>
      </c>
      <c r="AT40" s="570">
        <v>1.926925</v>
      </c>
      <c r="AU40" s="570">
        <v>1.581618</v>
      </c>
      <c r="AV40" s="570">
        <v>1.23234</v>
      </c>
      <c r="AW40" s="570">
        <v>0.8795444</v>
      </c>
      <c r="AX40" s="570">
        <v>0.52362540000000002</v>
      </c>
      <c r="AY40" s="570">
        <v>0.16492100000000001</v>
      </c>
      <c r="AZ40" s="570">
        <v>0</v>
      </c>
      <c r="BA40" s="570">
        <v>0</v>
      </c>
      <c r="BC40" s="570"/>
      <c r="BD40" s="570">
        <v>7.5</v>
      </c>
      <c r="BE40" s="570">
        <v>7.4756690340541301</v>
      </c>
      <c r="BF40" s="570">
        <v>7.4512568423856802</v>
      </c>
      <c r="BG40" s="570">
        <v>7.4263714983367501</v>
      </c>
      <c r="BH40" s="570">
        <v>7.4005024648369</v>
      </c>
      <c r="BI40" s="570">
        <v>7.3735953539305301</v>
      </c>
      <c r="BJ40" s="570">
        <v>7.34557221172129</v>
      </c>
      <c r="BK40" s="570">
        <v>7.31633690951164</v>
      </c>
      <c r="BL40" s="570">
        <v>7.2857729567092502</v>
      </c>
      <c r="BM40" s="570">
        <v>7.2537394353546496</v>
      </c>
      <c r="BN40" s="570">
        <v>7.2200656617819599</v>
      </c>
      <c r="BO40" s="570">
        <v>7.1845445097207499</v>
      </c>
      <c r="BP40" s="570">
        <v>7.1469242578431498</v>
      </c>
      <c r="BQ40" s="570">
        <v>7.1068988523054903</v>
      </c>
      <c r="BR40" s="570">
        <v>7.0640967014660703</v>
      </c>
      <c r="BS40" s="570">
        <v>7.0180685490494099</v>
      </c>
      <c r="BT40" s="570">
        <v>6.9682756035843196</v>
      </c>
      <c r="BU40" s="570">
        <v>6.9140803083918998</v>
      </c>
      <c r="BV40" s="570">
        <v>6.8547437995911</v>
      </c>
      <c r="BW40" s="570">
        <v>6.7894366498250003</v>
      </c>
      <c r="BX40" s="570">
        <v>6.7172733245262801</v>
      </c>
      <c r="BY40" s="570">
        <v>6.6373880013768698</v>
      </c>
      <c r="BZ40" s="570">
        <v>6.5490821958851901</v>
      </c>
      <c r="CA40" s="570">
        <v>6.4521127704732599</v>
      </c>
      <c r="CB40" s="570">
        <v>6.3476845932312598</v>
      </c>
      <c r="CC40" s="570">
        <v>6.23934579791245</v>
      </c>
      <c r="CD40" s="570">
        <v>6.1346808728557196</v>
      </c>
      <c r="CE40" s="570">
        <v>6.0318082678754301</v>
      </c>
      <c r="CF40" s="570">
        <v>5.9195899633896101</v>
      </c>
      <c r="CG40" s="570">
        <v>5.7846928407243903</v>
      </c>
      <c r="CH40" s="570">
        <v>5.6220864261529604</v>
      </c>
      <c r="CI40" s="570">
        <v>5.4324963673573796</v>
      </c>
      <c r="CJ40" s="570">
        <v>5.2184934504790199</v>
      </c>
      <c r="CK40" s="570">
        <v>4.9830064878203597</v>
      </c>
      <c r="CL40" s="570">
        <v>4.7288481501329001</v>
      </c>
      <c r="CM40" s="570">
        <v>4.4585605846712797</v>
      </c>
      <c r="CN40" s="570">
        <v>4.1743793169411303</v>
      </c>
      <c r="CO40" s="570">
        <v>3.9166484139265698</v>
      </c>
      <c r="CP40" s="570">
        <v>3.7184988883386998</v>
      </c>
      <c r="CQ40" s="570">
        <v>3.54349897797989</v>
      </c>
      <c r="CR40" s="570">
        <v>3.3825133820108699</v>
      </c>
      <c r="CS40" s="570">
        <v>3.2386993570947502</v>
      </c>
      <c r="CT40" s="570">
        <v>3.1128545000766898</v>
      </c>
      <c r="CU40" s="570">
        <v>3.0031739727248401</v>
      </c>
      <c r="CV40" s="570">
        <v>2.9071319826316402</v>
      </c>
      <c r="CW40" s="570">
        <v>2.8221689366360199</v>
      </c>
      <c r="CX40" s="570">
        <v>2.7461079015801801</v>
      </c>
      <c r="CY40" s="570">
        <v>2.6772533501584701</v>
      </c>
      <c r="CZ40" s="570">
        <v>2.6143649114263798</v>
      </c>
      <c r="DA40" s="570">
        <v>2.55651882849163</v>
      </c>
      <c r="DB40" s="570">
        <v>2.5</v>
      </c>
      <c r="DD40" s="570"/>
      <c r="DE40" s="570"/>
      <c r="DF40" s="570"/>
      <c r="DG40" s="570"/>
      <c r="DH40" s="570"/>
      <c r="DI40" s="570"/>
      <c r="DJ40" s="570"/>
      <c r="DK40" s="570"/>
      <c r="DL40" s="570"/>
      <c r="DM40" s="570"/>
      <c r="DN40" s="570"/>
      <c r="DO40" s="570"/>
      <c r="DP40" s="570"/>
      <c r="DQ40" s="570"/>
      <c r="DR40" s="570"/>
      <c r="DS40" s="570"/>
      <c r="DT40" s="570"/>
      <c r="DU40" s="570"/>
      <c r="DV40" s="570"/>
      <c r="DW40" s="570"/>
      <c r="DX40" s="570"/>
      <c r="DY40" s="570"/>
      <c r="DZ40" s="570"/>
      <c r="EA40" s="570"/>
      <c r="EB40" s="570"/>
      <c r="EC40" s="570"/>
      <c r="ED40" s="570"/>
      <c r="EE40" s="570"/>
      <c r="EF40" s="570"/>
      <c r="EG40" s="570"/>
      <c r="EH40" s="570"/>
      <c r="EI40" s="570"/>
      <c r="EJ40" s="570"/>
      <c r="EK40" s="570"/>
      <c r="EL40" s="570"/>
      <c r="EM40" s="570"/>
      <c r="EN40" s="570"/>
      <c r="EO40" s="570"/>
      <c r="EP40" s="570"/>
      <c r="EQ40" s="570"/>
      <c r="ER40" s="570"/>
      <c r="ES40" s="570"/>
      <c r="ET40" s="570"/>
      <c r="EU40" s="570"/>
      <c r="EV40" s="570"/>
      <c r="EW40" s="570"/>
      <c r="EX40" s="570"/>
      <c r="EY40" s="570"/>
      <c r="EZ40" s="570"/>
      <c r="FA40" s="570"/>
      <c r="FB40" s="570"/>
    </row>
    <row r="41" spans="2:158" ht="3.75" customHeight="1">
      <c r="B41" s="570"/>
      <c r="C41" s="570">
        <v>0</v>
      </c>
      <c r="D41" s="570">
        <v>0</v>
      </c>
      <c r="E41" s="570">
        <v>1.9244500000000001E-3</v>
      </c>
      <c r="F41" s="570">
        <v>0.35457149999999998</v>
      </c>
      <c r="G41" s="570">
        <v>0.7040227</v>
      </c>
      <c r="H41" s="570">
        <v>1.0499039999999999</v>
      </c>
      <c r="I41" s="570">
        <v>1.391786</v>
      </c>
      <c r="J41" s="570">
        <v>1.7291730000000001</v>
      </c>
      <c r="K41" s="570">
        <v>2.0614919999999999</v>
      </c>
      <c r="L41" s="570">
        <v>2.3880819999999998</v>
      </c>
      <c r="M41" s="570">
        <v>2.7081719999999998</v>
      </c>
      <c r="N41" s="570">
        <v>3.0208689999999998</v>
      </c>
      <c r="O41" s="570">
        <v>3.3251379999999999</v>
      </c>
      <c r="P41" s="570">
        <v>3.6197720000000002</v>
      </c>
      <c r="Q41" s="570">
        <v>3.903378</v>
      </c>
      <c r="R41" s="570">
        <v>4.1743480000000002</v>
      </c>
      <c r="S41" s="570">
        <v>4.4308389999999997</v>
      </c>
      <c r="T41" s="570">
        <v>4.6707650000000003</v>
      </c>
      <c r="U41" s="570">
        <v>4.8917970000000004</v>
      </c>
      <c r="V41" s="570">
        <v>5.0913849999999998</v>
      </c>
      <c r="W41" s="570">
        <v>5.2668229999999996</v>
      </c>
      <c r="X41" s="570">
        <v>5.4153419999999999</v>
      </c>
      <c r="Y41" s="570">
        <v>5.5342640000000003</v>
      </c>
      <c r="Z41" s="570">
        <v>5.6211799999999998</v>
      </c>
      <c r="AA41" s="570">
        <v>5.6741659999999996</v>
      </c>
      <c r="AB41" s="570">
        <v>5.6919719999999998</v>
      </c>
      <c r="AC41" s="570">
        <v>5.6741659999999996</v>
      </c>
      <c r="AD41" s="570">
        <v>5.6211799999999998</v>
      </c>
      <c r="AE41" s="570">
        <v>5.5342640000000003</v>
      </c>
      <c r="AF41" s="570">
        <v>5.4153419999999999</v>
      </c>
      <c r="AG41" s="570">
        <v>5.2668229999999996</v>
      </c>
      <c r="AH41" s="570">
        <v>5.0913849999999998</v>
      </c>
      <c r="AI41" s="570">
        <v>4.8917970000000004</v>
      </c>
      <c r="AJ41" s="570">
        <v>4.6707650000000003</v>
      </c>
      <c r="AK41" s="570">
        <v>4.4308389999999997</v>
      </c>
      <c r="AL41" s="570">
        <v>4.1743480000000002</v>
      </c>
      <c r="AM41" s="570">
        <v>3.903378</v>
      </c>
      <c r="AN41" s="570">
        <v>3.6197720000000002</v>
      </c>
      <c r="AO41" s="570">
        <v>3.3251379999999999</v>
      </c>
      <c r="AP41" s="570">
        <v>3.0208689999999998</v>
      </c>
      <c r="AQ41" s="570">
        <v>2.7081719999999998</v>
      </c>
      <c r="AR41" s="570">
        <v>2.3880819999999998</v>
      </c>
      <c r="AS41" s="570">
        <v>2.0614919999999999</v>
      </c>
      <c r="AT41" s="570">
        <v>1.7291730000000001</v>
      </c>
      <c r="AU41" s="570">
        <v>1.391786</v>
      </c>
      <c r="AV41" s="570">
        <v>1.0499039999999999</v>
      </c>
      <c r="AW41" s="570">
        <v>0.7040227</v>
      </c>
      <c r="AX41" s="570">
        <v>0.35457149999999998</v>
      </c>
      <c r="AY41" s="570">
        <v>1.9244500000000001E-3</v>
      </c>
      <c r="AZ41" s="570">
        <v>0</v>
      </c>
      <c r="BA41" s="570">
        <v>0</v>
      </c>
      <c r="BC41" s="570"/>
      <c r="BD41" s="570">
        <v>7.5</v>
      </c>
      <c r="BE41" s="570">
        <v>7.4739415862360703</v>
      </c>
      <c r="BF41" s="570">
        <v>7.4477961269793402</v>
      </c>
      <c r="BG41" s="570">
        <v>7.4214550798216701</v>
      </c>
      <c r="BH41" s="570">
        <v>7.3941311985454403</v>
      </c>
      <c r="BI41" s="570">
        <v>7.3657060973264201</v>
      </c>
      <c r="BJ41" s="570">
        <v>7.3360729790417096</v>
      </c>
      <c r="BK41" s="570">
        <v>7.3051117439608602</v>
      </c>
      <c r="BL41" s="570">
        <v>7.2726816606974696</v>
      </c>
      <c r="BM41" s="570">
        <v>7.23861654708021</v>
      </c>
      <c r="BN41" s="570">
        <v>7.2027195054891298</v>
      </c>
      <c r="BO41" s="570">
        <v>7.1647566957427404</v>
      </c>
      <c r="BP41" s="570">
        <v>7.1244499858307204</v>
      </c>
      <c r="BQ41" s="570">
        <v>7.0814685288739199</v>
      </c>
      <c r="BR41" s="570">
        <v>7.0354195568253202</v>
      </c>
      <c r="BS41" s="570">
        <v>6.98583878563936</v>
      </c>
      <c r="BT41" s="570">
        <v>6.9321815234452702</v>
      </c>
      <c r="BU41" s="570">
        <v>6.8738160780252002</v>
      </c>
      <c r="BV41" s="570">
        <v>6.8100217518597299</v>
      </c>
      <c r="BW41" s="570">
        <v>6.7399945515736199</v>
      </c>
      <c r="BX41" s="570">
        <v>6.6628643259635298</v>
      </c>
      <c r="BY41" s="570">
        <v>6.5777264555602999</v>
      </c>
      <c r="BZ41" s="570">
        <v>6.4836909379515903</v>
      </c>
      <c r="CA41" s="570">
        <v>6.3799514158706403</v>
      </c>
      <c r="CB41" s="570">
        <v>6.2658915903330499</v>
      </c>
      <c r="CC41" s="570">
        <v>6.14107433623583</v>
      </c>
      <c r="CD41" s="570">
        <v>6.0053251635758098</v>
      </c>
      <c r="CE41" s="570">
        <v>5.8583567488134296</v>
      </c>
      <c r="CF41" s="570">
        <v>5.7005151012428703</v>
      </c>
      <c r="CG41" s="570">
        <v>5.5314371191900902</v>
      </c>
      <c r="CH41" s="570">
        <v>5.3497296420450597</v>
      </c>
      <c r="CI41" s="570">
        <v>5.1540671302651502</v>
      </c>
      <c r="CJ41" s="570">
        <v>4.9445301643441502</v>
      </c>
      <c r="CK41" s="570">
        <v>4.7254811841134696</v>
      </c>
      <c r="CL41" s="570">
        <v>4.5167240667861401</v>
      </c>
      <c r="CM41" s="570">
        <v>4.3186016279764203</v>
      </c>
      <c r="CN41" s="570">
        <v>4.1287319939582696</v>
      </c>
      <c r="CO41" s="570">
        <v>3.9406855141201498</v>
      </c>
      <c r="CP41" s="570">
        <v>3.7605392294025801</v>
      </c>
      <c r="CQ41" s="570">
        <v>3.5930598687042998</v>
      </c>
      <c r="CR41" s="570">
        <v>3.4382948431583502</v>
      </c>
      <c r="CS41" s="570">
        <v>3.2972920015299101</v>
      </c>
      <c r="CT41" s="570">
        <v>3.1703818282063798</v>
      </c>
      <c r="CU41" s="570">
        <v>3.05673581879031</v>
      </c>
      <c r="CV41" s="570">
        <v>2.9548641777475102</v>
      </c>
      <c r="CW41" s="570">
        <v>2.86305498049928</v>
      </c>
      <c r="CX41" s="570">
        <v>2.7796754627592599</v>
      </c>
      <c r="CY41" s="570">
        <v>2.70330041072455</v>
      </c>
      <c r="CZ41" s="570">
        <v>2.6326717268440398</v>
      </c>
      <c r="DA41" s="570">
        <v>2.5670930760012798</v>
      </c>
      <c r="DB41" s="570">
        <v>2.5</v>
      </c>
      <c r="DD41" s="570"/>
      <c r="DE41" s="570"/>
      <c r="DF41" s="570"/>
      <c r="DG41" s="570"/>
      <c r="DH41" s="570"/>
      <c r="DI41" s="570"/>
      <c r="DJ41" s="570"/>
      <c r="DK41" s="570"/>
      <c r="DL41" s="570"/>
      <c r="DM41" s="570"/>
      <c r="DN41" s="570"/>
      <c r="DO41" s="570"/>
      <c r="DP41" s="570"/>
      <c r="DQ41" s="570"/>
      <c r="DR41" s="570"/>
      <c r="DS41" s="570"/>
      <c r="DT41" s="570"/>
      <c r="DU41" s="570"/>
      <c r="DV41" s="570"/>
      <c r="DW41" s="570"/>
      <c r="DX41" s="570"/>
      <c r="DY41" s="570"/>
      <c r="DZ41" s="570"/>
      <c r="EA41" s="570"/>
      <c r="EB41" s="570"/>
      <c r="EC41" s="570"/>
      <c r="ED41" s="570"/>
      <c r="EE41" s="570"/>
      <c r="EF41" s="570"/>
      <c r="EG41" s="570"/>
      <c r="EH41" s="570"/>
      <c r="EI41" s="570"/>
      <c r="EJ41" s="570"/>
      <c r="EK41" s="570"/>
      <c r="EL41" s="570"/>
      <c r="EM41" s="570"/>
      <c r="EN41" s="570"/>
      <c r="EO41" s="570"/>
      <c r="EP41" s="570"/>
      <c r="EQ41" s="570"/>
      <c r="ER41" s="570"/>
      <c r="ES41" s="570"/>
      <c r="ET41" s="570"/>
      <c r="EU41" s="570"/>
      <c r="EV41" s="570"/>
      <c r="EW41" s="570"/>
      <c r="EX41" s="570"/>
      <c r="EY41" s="570"/>
      <c r="EZ41" s="570"/>
      <c r="FA41" s="570"/>
      <c r="FB41" s="570"/>
    </row>
    <row r="42" spans="2:158" ht="3.75" customHeight="1">
      <c r="B42" s="570"/>
      <c r="C42" s="570">
        <v>0</v>
      </c>
      <c r="D42" s="570">
        <v>0</v>
      </c>
      <c r="E42" s="570">
        <v>0</v>
      </c>
      <c r="F42" s="570">
        <v>0.17275009999999999</v>
      </c>
      <c r="G42" s="570">
        <v>0.51550689999999999</v>
      </c>
      <c r="H42" s="570">
        <v>0.85426389999999996</v>
      </c>
      <c r="I42" s="570">
        <v>1.1885600000000001</v>
      </c>
      <c r="J42" s="570">
        <v>1.5178689999999999</v>
      </c>
      <c r="K42" s="570">
        <v>1.841588</v>
      </c>
      <c r="L42" s="570">
        <v>2.1590240000000001</v>
      </c>
      <c r="M42" s="570">
        <v>2.4693839999999998</v>
      </c>
      <c r="N42" s="570">
        <v>2.7717589999999999</v>
      </c>
      <c r="O42" s="570">
        <v>3.065105</v>
      </c>
      <c r="P42" s="570">
        <v>3.3482289999999999</v>
      </c>
      <c r="Q42" s="570">
        <v>3.6197720000000002</v>
      </c>
      <c r="R42" s="570">
        <v>3.878196</v>
      </c>
      <c r="S42" s="570">
        <v>4.1217730000000001</v>
      </c>
      <c r="T42" s="570">
        <v>4.3485860000000001</v>
      </c>
      <c r="U42" s="570">
        <v>4.5565439999999997</v>
      </c>
      <c r="V42" s="570">
        <v>4.7434120000000002</v>
      </c>
      <c r="W42" s="570">
        <v>4.906873</v>
      </c>
      <c r="X42" s="570">
        <v>5.0446140000000002</v>
      </c>
      <c r="Y42" s="570">
        <v>5.1544470000000002</v>
      </c>
      <c r="Z42" s="570">
        <v>5.2344460000000002</v>
      </c>
      <c r="AA42" s="570">
        <v>5.2830940000000002</v>
      </c>
      <c r="AB42" s="570">
        <v>5.2994219999999999</v>
      </c>
      <c r="AC42" s="570">
        <v>5.2830940000000002</v>
      </c>
      <c r="AD42" s="570">
        <v>5.2344460000000002</v>
      </c>
      <c r="AE42" s="570">
        <v>5.1544470000000002</v>
      </c>
      <c r="AF42" s="570">
        <v>5.0446140000000002</v>
      </c>
      <c r="AG42" s="570">
        <v>4.906873</v>
      </c>
      <c r="AH42" s="570">
        <v>4.7434120000000002</v>
      </c>
      <c r="AI42" s="570">
        <v>4.5565439999999997</v>
      </c>
      <c r="AJ42" s="570">
        <v>4.3485860000000001</v>
      </c>
      <c r="AK42" s="570">
        <v>4.1217730000000001</v>
      </c>
      <c r="AL42" s="570">
        <v>3.878196</v>
      </c>
      <c r="AM42" s="570">
        <v>3.6197720000000002</v>
      </c>
      <c r="AN42" s="570">
        <v>3.3482289999999999</v>
      </c>
      <c r="AO42" s="570">
        <v>3.065105</v>
      </c>
      <c r="AP42" s="570">
        <v>2.7717589999999999</v>
      </c>
      <c r="AQ42" s="570">
        <v>2.4693839999999998</v>
      </c>
      <c r="AR42" s="570">
        <v>2.1590240000000001</v>
      </c>
      <c r="AS42" s="570">
        <v>1.841588</v>
      </c>
      <c r="AT42" s="570">
        <v>1.5178689999999999</v>
      </c>
      <c r="AU42" s="570">
        <v>1.1885600000000001</v>
      </c>
      <c r="AV42" s="570">
        <v>0.85426389999999996</v>
      </c>
      <c r="AW42" s="570">
        <v>0.51550689999999999</v>
      </c>
      <c r="AX42" s="570">
        <v>0.17275009999999999</v>
      </c>
      <c r="AY42" s="570">
        <v>0</v>
      </c>
      <c r="AZ42" s="570">
        <v>0</v>
      </c>
      <c r="BA42" s="570">
        <v>0</v>
      </c>
      <c r="BC42" s="570"/>
      <c r="BD42" s="570">
        <v>7.5</v>
      </c>
      <c r="BE42" s="570">
        <v>7.4722089236828104</v>
      </c>
      <c r="BF42" s="570">
        <v>7.4443095356240301</v>
      </c>
      <c r="BG42" s="570">
        <v>7.4162277838564901</v>
      </c>
      <c r="BH42" s="570">
        <v>7.3874888657455999</v>
      </c>
      <c r="BI42" s="570">
        <v>7.3575648955380704</v>
      </c>
      <c r="BJ42" s="570">
        <v>7.3263459994149196</v>
      </c>
      <c r="BK42" s="570">
        <v>7.2936952450952699</v>
      </c>
      <c r="BL42" s="570">
        <v>7.2594521992347003</v>
      </c>
      <c r="BM42" s="570">
        <v>7.2234305777078296</v>
      </c>
      <c r="BN42" s="570">
        <v>7.1854138158473297</v>
      </c>
      <c r="BO42" s="570">
        <v>7.1451496027889396</v>
      </c>
      <c r="BP42" s="570">
        <v>7.1023436828572803</v>
      </c>
      <c r="BQ42" s="570">
        <v>7.0566531338813698</v>
      </c>
      <c r="BR42" s="570">
        <v>7.0076794228966399</v>
      </c>
      <c r="BS42" s="570">
        <v>6.9549617936298302</v>
      </c>
      <c r="BT42" s="570">
        <v>6.8979718877113196</v>
      </c>
      <c r="BU42" s="570">
        <v>6.8361108940124202</v>
      </c>
      <c r="BV42" s="570">
        <v>6.76871096388812</v>
      </c>
      <c r="BW42" s="570">
        <v>6.6950428490366001</v>
      </c>
      <c r="BX42" s="570">
        <v>6.6143319595109</v>
      </c>
      <c r="BY42" s="570">
        <v>6.5257842634152796</v>
      </c>
      <c r="BZ42" s="570">
        <v>6.4286227297119396</v>
      </c>
      <c r="CA42" s="570">
        <v>6.32213294719537</v>
      </c>
      <c r="CB42" s="570">
        <v>6.2057132809950799</v>
      </c>
      <c r="CC42" s="570">
        <v>6.0789059265626504</v>
      </c>
      <c r="CD42" s="570">
        <v>5.9414359333334898</v>
      </c>
      <c r="CE42" s="570">
        <v>5.7932265603345101</v>
      </c>
      <c r="CF42" s="570">
        <v>5.6345446767449001</v>
      </c>
      <c r="CG42" s="570">
        <v>5.4659523908825198</v>
      </c>
      <c r="CH42" s="570">
        <v>5.28842219590861</v>
      </c>
      <c r="CI42" s="570">
        <v>5.10359333327954</v>
      </c>
      <c r="CJ42" s="570">
        <v>4.9139522048915998</v>
      </c>
      <c r="CK42" s="570">
        <v>4.7229047201851397</v>
      </c>
      <c r="CL42" s="570">
        <v>4.5305856569131198</v>
      </c>
      <c r="CM42" s="570">
        <v>4.34131013044881</v>
      </c>
      <c r="CN42" s="570">
        <v>4.1570140816631298</v>
      </c>
      <c r="CO42" s="570">
        <v>3.9777930548601699</v>
      </c>
      <c r="CP42" s="570">
        <v>3.8059245338768801</v>
      </c>
      <c r="CQ42" s="570">
        <v>3.6437555373571202</v>
      </c>
      <c r="CR42" s="570">
        <v>3.4923700116455199</v>
      </c>
      <c r="CS42" s="570">
        <v>3.3524943233937501</v>
      </c>
      <c r="CT42" s="570">
        <v>3.2243124038111799</v>
      </c>
      <c r="CU42" s="570">
        <v>3.1073523545394299</v>
      </c>
      <c r="CV42" s="570">
        <v>3.00065964596349</v>
      </c>
      <c r="CW42" s="570">
        <v>2.9030347178641298</v>
      </c>
      <c r="CX42" s="570">
        <v>2.8132375524265201</v>
      </c>
      <c r="CY42" s="570">
        <v>2.7301345618003099</v>
      </c>
      <c r="CZ42" s="570">
        <v>2.6528263389204598</v>
      </c>
      <c r="DA42" s="570">
        <v>2.5775107744388399</v>
      </c>
      <c r="DB42" s="570">
        <v>2.5</v>
      </c>
      <c r="DD42" s="570"/>
      <c r="DE42" s="570"/>
      <c r="DF42" s="570"/>
      <c r="DG42" s="570"/>
      <c r="DH42" s="570"/>
      <c r="DI42" s="570"/>
      <c r="DJ42" s="570"/>
      <c r="DK42" s="570"/>
      <c r="DL42" s="570"/>
      <c r="DM42" s="570"/>
      <c r="DN42" s="570"/>
      <c r="DO42" s="570"/>
      <c r="DP42" s="570"/>
      <c r="DQ42" s="570"/>
      <c r="DR42" s="570"/>
      <c r="DS42" s="570"/>
      <c r="DT42" s="570"/>
      <c r="DU42" s="570"/>
      <c r="DV42" s="570"/>
      <c r="DW42" s="570"/>
      <c r="DX42" s="570"/>
      <c r="DY42" s="570"/>
      <c r="DZ42" s="570"/>
      <c r="EA42" s="570"/>
      <c r="EB42" s="570"/>
      <c r="EC42" s="570"/>
      <c r="ED42" s="570"/>
      <c r="EE42" s="570"/>
      <c r="EF42" s="570"/>
      <c r="EG42" s="570"/>
      <c r="EH42" s="570"/>
      <c r="EI42" s="570"/>
      <c r="EJ42" s="570"/>
      <c r="EK42" s="570"/>
      <c r="EL42" s="570"/>
      <c r="EM42" s="570"/>
      <c r="EN42" s="570"/>
      <c r="EO42" s="570"/>
      <c r="EP42" s="570"/>
      <c r="EQ42" s="570"/>
      <c r="ER42" s="570"/>
      <c r="ES42" s="570"/>
      <c r="ET42" s="570"/>
      <c r="EU42" s="570"/>
      <c r="EV42" s="570"/>
      <c r="EW42" s="570"/>
      <c r="EX42" s="570"/>
      <c r="EY42" s="570"/>
      <c r="EZ42" s="570"/>
      <c r="FA42" s="570"/>
      <c r="FB42" s="570"/>
    </row>
    <row r="43" spans="2:158" ht="3.75" customHeight="1">
      <c r="B43" s="570"/>
      <c r="C43" s="570">
        <v>0</v>
      </c>
      <c r="D43" s="570">
        <v>0</v>
      </c>
      <c r="E43" s="570">
        <v>0</v>
      </c>
      <c r="F43" s="570">
        <v>0</v>
      </c>
      <c r="G43" s="570">
        <v>0.31475510000000001</v>
      </c>
      <c r="H43" s="570">
        <v>0.6462466</v>
      </c>
      <c r="I43" s="570">
        <v>0.97284479999999995</v>
      </c>
      <c r="J43" s="570">
        <v>1.294</v>
      </c>
      <c r="K43" s="570">
        <v>1.6090869999999999</v>
      </c>
      <c r="L43" s="570">
        <v>1.9173979999999999</v>
      </c>
      <c r="M43" s="570">
        <v>2.2181289999999998</v>
      </c>
      <c r="N43" s="570">
        <v>2.5103659999999999</v>
      </c>
      <c r="O43" s="570">
        <v>2.7930799999999998</v>
      </c>
      <c r="P43" s="570">
        <v>3.065105</v>
      </c>
      <c r="Q43" s="570">
        <v>3.3251379999999999</v>
      </c>
      <c r="R43" s="570">
        <v>3.5717240000000001</v>
      </c>
      <c r="S43" s="570">
        <v>3.8032629999999998</v>
      </c>
      <c r="T43" s="570">
        <v>4.0180069999999999</v>
      </c>
      <c r="U43" s="570">
        <v>4.2140919999999999</v>
      </c>
      <c r="V43" s="570">
        <v>4.3895619999999997</v>
      </c>
      <c r="W43" s="570">
        <v>4.5424340000000001</v>
      </c>
      <c r="X43" s="570">
        <v>4.6707650000000003</v>
      </c>
      <c r="Y43" s="570">
        <v>4.7727519999999997</v>
      </c>
      <c r="Z43" s="570">
        <v>4.8468340000000003</v>
      </c>
      <c r="AA43" s="570">
        <v>4.8917970000000004</v>
      </c>
      <c r="AB43" s="570">
        <v>4.906873</v>
      </c>
      <c r="AC43" s="570">
        <v>4.8917970000000004</v>
      </c>
      <c r="AD43" s="570">
        <v>4.8468340000000003</v>
      </c>
      <c r="AE43" s="570">
        <v>4.7727519999999997</v>
      </c>
      <c r="AF43" s="570">
        <v>4.6707650000000003</v>
      </c>
      <c r="AG43" s="570">
        <v>4.5424340000000001</v>
      </c>
      <c r="AH43" s="570">
        <v>4.3895619999999997</v>
      </c>
      <c r="AI43" s="570">
        <v>4.2140919999999999</v>
      </c>
      <c r="AJ43" s="570">
        <v>4.0180069999999999</v>
      </c>
      <c r="AK43" s="570">
        <v>3.8032629999999998</v>
      </c>
      <c r="AL43" s="570">
        <v>3.5717240000000001</v>
      </c>
      <c r="AM43" s="570">
        <v>3.3251379999999999</v>
      </c>
      <c r="AN43" s="570">
        <v>3.065105</v>
      </c>
      <c r="AO43" s="570">
        <v>2.7930799999999998</v>
      </c>
      <c r="AP43" s="570">
        <v>2.5103659999999999</v>
      </c>
      <c r="AQ43" s="570">
        <v>2.2181289999999998</v>
      </c>
      <c r="AR43" s="570">
        <v>1.9173979999999999</v>
      </c>
      <c r="AS43" s="570">
        <v>1.6090869999999999</v>
      </c>
      <c r="AT43" s="570">
        <v>1.294</v>
      </c>
      <c r="AU43" s="570">
        <v>0.97284479999999995</v>
      </c>
      <c r="AV43" s="570">
        <v>0.6462466</v>
      </c>
      <c r="AW43" s="570">
        <v>0.31475510000000001</v>
      </c>
      <c r="AX43" s="570">
        <v>0</v>
      </c>
      <c r="AY43" s="570">
        <v>0</v>
      </c>
      <c r="AZ43" s="570">
        <v>0</v>
      </c>
      <c r="BA43" s="570">
        <v>0</v>
      </c>
      <c r="BC43" s="570"/>
      <c r="BD43" s="570">
        <v>7.5</v>
      </c>
      <c r="BE43" s="570">
        <v>7.4704808087303602</v>
      </c>
      <c r="BF43" s="570">
        <v>7.4408025232034101</v>
      </c>
      <c r="BG43" s="570">
        <v>7.41090650717865</v>
      </c>
      <c r="BH43" s="570">
        <v>7.3806587718883199</v>
      </c>
      <c r="BI43" s="570">
        <v>7.3492630036247899</v>
      </c>
      <c r="BJ43" s="570">
        <v>7.3165056196020597</v>
      </c>
      <c r="BK43" s="570">
        <v>7.2822284880026</v>
      </c>
      <c r="BL43" s="570">
        <v>7.2462535254695597</v>
      </c>
      <c r="BM43" s="570">
        <v>7.2083787931865997</v>
      </c>
      <c r="BN43" s="570">
        <v>7.1683738555294001</v>
      </c>
      <c r="BO43" s="570">
        <v>7.1259749668208503</v>
      </c>
      <c r="BP43" s="570">
        <v>7.0808800922946302</v>
      </c>
      <c r="BQ43" s="570">
        <v>7.0327438658717503</v>
      </c>
      <c r="BR43" s="570">
        <v>6.9811729137607204</v>
      </c>
      <c r="BS43" s="570">
        <v>6.9257219604270999</v>
      </c>
      <c r="BT43" s="570">
        <v>6.8658916428523602</v>
      </c>
      <c r="BU43" s="570">
        <v>6.8011289427595303</v>
      </c>
      <c r="BV43" s="570">
        <v>6.7308317389974297</v>
      </c>
      <c r="BW43" s="570">
        <v>6.6543586327755104</v>
      </c>
      <c r="BX43" s="570">
        <v>6.5710456998849596</v>
      </c>
      <c r="BY43" s="570">
        <v>6.4802306391611397</v>
      </c>
      <c r="BZ43" s="570">
        <v>6.38128478010539</v>
      </c>
      <c r="CA43" s="570">
        <v>6.2736512201424901</v>
      </c>
      <c r="CB43" s="570">
        <v>6.1568862264098101</v>
      </c>
      <c r="CC43" s="570">
        <v>6.0306988379390702</v>
      </c>
      <c r="CD43" s="570">
        <v>5.8949914961840504</v>
      </c>
      <c r="CE43" s="570">
        <v>5.7498999894079503</v>
      </c>
      <c r="CF43" s="570">
        <v>5.5958446418002303</v>
      </c>
      <c r="CG43" s="570">
        <v>5.4335475934581998</v>
      </c>
      <c r="CH43" s="570">
        <v>5.2640597445289998</v>
      </c>
      <c r="CI43" s="570">
        <v>5.0887870832469204</v>
      </c>
      <c r="CJ43" s="570">
        <v>4.9094654985963997</v>
      </c>
      <c r="CK43" s="570">
        <v>4.7280329687722098</v>
      </c>
      <c r="CL43" s="570">
        <v>4.5456112083750098</v>
      </c>
      <c r="CM43" s="570">
        <v>4.3647869529275001</v>
      </c>
      <c r="CN43" s="570">
        <v>4.1875073881520102</v>
      </c>
      <c r="CO43" s="570">
        <v>4.0151157500497598</v>
      </c>
      <c r="CP43" s="570">
        <v>3.8492277679426099</v>
      </c>
      <c r="CQ43" s="570">
        <v>3.6913837036253598</v>
      </c>
      <c r="CR43" s="570">
        <v>3.5426252072717399</v>
      </c>
      <c r="CS43" s="570">
        <v>3.4035764658999401</v>
      </c>
      <c r="CT43" s="570">
        <v>3.2744172940183098</v>
      </c>
      <c r="CU43" s="570">
        <v>3.15487372103023</v>
      </c>
      <c r="CV43" s="570">
        <v>3.0443052691872401</v>
      </c>
      <c r="CW43" s="570">
        <v>2.94183709062386</v>
      </c>
      <c r="CX43" s="570">
        <v>2.8464885079519999</v>
      </c>
      <c r="CY43" s="570">
        <v>2.7572446011370699</v>
      </c>
      <c r="CZ43" s="570">
        <v>2.6733516868359799</v>
      </c>
      <c r="DA43" s="570">
        <v>2.5878812060268901</v>
      </c>
      <c r="DB43" s="570">
        <v>2.5</v>
      </c>
      <c r="DD43" s="570"/>
      <c r="DE43" s="570"/>
      <c r="DF43" s="570"/>
      <c r="DG43" s="570"/>
      <c r="DH43" s="570"/>
      <c r="DI43" s="570"/>
      <c r="DJ43" s="570"/>
      <c r="DK43" s="570"/>
      <c r="DL43" s="570"/>
      <c r="DM43" s="570"/>
      <c r="DN43" s="570"/>
      <c r="DO43" s="570"/>
      <c r="DP43" s="570"/>
      <c r="DQ43" s="570"/>
      <c r="DR43" s="570"/>
      <c r="DS43" s="570"/>
      <c r="DT43" s="570"/>
      <c r="DU43" s="570"/>
      <c r="DV43" s="570"/>
      <c r="DW43" s="570"/>
      <c r="DX43" s="570"/>
      <c r="DY43" s="570"/>
      <c r="DZ43" s="570"/>
      <c r="EA43" s="570"/>
      <c r="EB43" s="570"/>
      <c r="EC43" s="570"/>
      <c r="ED43" s="570"/>
      <c r="EE43" s="570"/>
      <c r="EF43" s="570"/>
      <c r="EG43" s="570"/>
      <c r="EH43" s="570"/>
      <c r="EI43" s="570"/>
      <c r="EJ43" s="570"/>
      <c r="EK43" s="570"/>
      <c r="EL43" s="570"/>
      <c r="EM43" s="570"/>
      <c r="EN43" s="570"/>
      <c r="EO43" s="570"/>
      <c r="EP43" s="570"/>
      <c r="EQ43" s="570"/>
      <c r="ER43" s="570"/>
      <c r="ES43" s="570"/>
      <c r="ET43" s="570"/>
      <c r="EU43" s="570"/>
      <c r="EV43" s="570"/>
      <c r="EW43" s="570"/>
      <c r="EX43" s="570"/>
      <c r="EY43" s="570"/>
      <c r="EZ43" s="570"/>
      <c r="FA43" s="570"/>
      <c r="FB43" s="570"/>
    </row>
    <row r="44" spans="2:158" ht="3.75" customHeight="1">
      <c r="B44" s="570"/>
      <c r="C44" s="570">
        <v>0</v>
      </c>
      <c r="D44" s="570">
        <v>0</v>
      </c>
      <c r="E44" s="570">
        <v>0</v>
      </c>
      <c r="F44" s="570">
        <v>0</v>
      </c>
      <c r="G44" s="570">
        <v>0.1025109</v>
      </c>
      <c r="H44" s="570">
        <v>0.42665799999999998</v>
      </c>
      <c r="I44" s="570">
        <v>0.74551190000000001</v>
      </c>
      <c r="J44" s="570">
        <v>1.0585070000000001</v>
      </c>
      <c r="K44" s="570">
        <v>1.3650070000000001</v>
      </c>
      <c r="L44" s="570">
        <v>1.6642969999999999</v>
      </c>
      <c r="M44" s="570">
        <v>1.9555709999999999</v>
      </c>
      <c r="N44" s="570">
        <v>2.23793</v>
      </c>
      <c r="O44" s="570">
        <v>2.5103659999999999</v>
      </c>
      <c r="P44" s="570">
        <v>2.7717589999999999</v>
      </c>
      <c r="Q44" s="570">
        <v>3.0208689999999998</v>
      </c>
      <c r="R44" s="570">
        <v>3.256338</v>
      </c>
      <c r="S44" s="570">
        <v>3.4766889999999999</v>
      </c>
      <c r="T44" s="570">
        <v>3.680345</v>
      </c>
      <c r="U44" s="570">
        <v>3.8656440000000001</v>
      </c>
      <c r="V44" s="570">
        <v>4.0308789999999997</v>
      </c>
      <c r="W44" s="570">
        <v>4.1743480000000002</v>
      </c>
      <c r="X44" s="570">
        <v>4.2944089999999999</v>
      </c>
      <c r="Y44" s="570">
        <v>4.3895619999999997</v>
      </c>
      <c r="Z44" s="570">
        <v>4.4585280000000003</v>
      </c>
      <c r="AA44" s="570">
        <v>4.5003209999999996</v>
      </c>
      <c r="AB44" s="570">
        <v>4.5143230000000001</v>
      </c>
      <c r="AC44" s="570">
        <v>4.5003209999999996</v>
      </c>
      <c r="AD44" s="570">
        <v>4.4585280000000003</v>
      </c>
      <c r="AE44" s="570">
        <v>4.3895619999999997</v>
      </c>
      <c r="AF44" s="570">
        <v>4.2944089999999999</v>
      </c>
      <c r="AG44" s="570">
        <v>4.1743480000000002</v>
      </c>
      <c r="AH44" s="570">
        <v>4.0308789999999997</v>
      </c>
      <c r="AI44" s="570">
        <v>3.8656440000000001</v>
      </c>
      <c r="AJ44" s="570">
        <v>3.680345</v>
      </c>
      <c r="AK44" s="570">
        <v>3.4766889999999999</v>
      </c>
      <c r="AL44" s="570">
        <v>3.256338</v>
      </c>
      <c r="AM44" s="570">
        <v>3.0208689999999998</v>
      </c>
      <c r="AN44" s="570">
        <v>2.7717589999999999</v>
      </c>
      <c r="AO44" s="570">
        <v>2.5103659999999999</v>
      </c>
      <c r="AP44" s="570">
        <v>2.23793</v>
      </c>
      <c r="AQ44" s="570">
        <v>1.9555709999999999</v>
      </c>
      <c r="AR44" s="570">
        <v>1.6642969999999999</v>
      </c>
      <c r="AS44" s="570">
        <v>1.3650070000000001</v>
      </c>
      <c r="AT44" s="570">
        <v>1.0585070000000001</v>
      </c>
      <c r="AU44" s="570">
        <v>0.74551190000000001</v>
      </c>
      <c r="AV44" s="570">
        <v>0.42665799999999998</v>
      </c>
      <c r="AW44" s="570">
        <v>0.1025109</v>
      </c>
      <c r="AX44" s="570">
        <v>0</v>
      </c>
      <c r="AY44" s="570">
        <v>0</v>
      </c>
      <c r="AZ44" s="570">
        <v>0</v>
      </c>
      <c r="BA44" s="570">
        <v>0</v>
      </c>
      <c r="BC44" s="570"/>
      <c r="BD44" s="570">
        <v>7.5</v>
      </c>
      <c r="BE44" s="570">
        <v>7.4687947446320297</v>
      </c>
      <c r="BF44" s="570">
        <v>7.43739321373452</v>
      </c>
      <c r="BG44" s="570">
        <v>7.40572691613046</v>
      </c>
      <c r="BH44" s="570">
        <v>7.3736787755460602</v>
      </c>
      <c r="BI44" s="570">
        <v>7.34087605940167</v>
      </c>
      <c r="BJ44" s="570">
        <v>7.3066551855784398</v>
      </c>
      <c r="BK44" s="570">
        <v>7.2708392100374599</v>
      </c>
      <c r="BL44" s="570">
        <v>7.2332363043423999</v>
      </c>
      <c r="BM44" s="570">
        <v>7.1936336397315603</v>
      </c>
      <c r="BN44" s="570">
        <v>7.1517921037294903</v>
      </c>
      <c r="BO44" s="570">
        <v>7.1074422798601198</v>
      </c>
      <c r="BP44" s="570">
        <v>7.0602806745699098</v>
      </c>
      <c r="BQ44" s="570">
        <v>7.0099663111175499</v>
      </c>
      <c r="BR44" s="570">
        <v>6.9561179820776404</v>
      </c>
      <c r="BS44" s="570">
        <v>6.89831268670049</v>
      </c>
      <c r="BT44" s="570">
        <v>6.8360858780581797</v>
      </c>
      <c r="BU44" s="570">
        <v>6.7689344144756198</v>
      </c>
      <c r="BV44" s="570">
        <v>6.6963230437324501</v>
      </c>
      <c r="BW44" s="570">
        <v>6.61769555121825</v>
      </c>
      <c r="BX44" s="570">
        <v>6.5324912168348597</v>
      </c>
      <c r="BY44" s="570">
        <v>6.4401669260574197</v>
      </c>
      <c r="BZ44" s="570">
        <v>6.3402249319420596</v>
      </c>
      <c r="CA44" s="570">
        <v>6.2322447197729396</v>
      </c>
      <c r="CB44" s="570">
        <v>6.11591711971721</v>
      </c>
      <c r="CC44" s="570">
        <v>5.9910784305974403</v>
      </c>
      <c r="CD44" s="570">
        <v>5.8577429108194101</v>
      </c>
      <c r="CE44" s="570">
        <v>5.7161324332547796</v>
      </c>
      <c r="CF44" s="570">
        <v>5.5667013430752901</v>
      </c>
      <c r="CG44" s="570">
        <v>5.4101481795356001</v>
      </c>
      <c r="CH44" s="570">
        <v>5.24741814039134</v>
      </c>
      <c r="CI44" s="570">
        <v>5.0796931548304496</v>
      </c>
      <c r="CJ44" s="570">
        <v>4.9083546441605703</v>
      </c>
      <c r="CK44" s="570">
        <v>4.73476358195314</v>
      </c>
      <c r="CL44" s="570">
        <v>4.5603500778177999</v>
      </c>
      <c r="CM44" s="570">
        <v>4.3869886201421702</v>
      </c>
      <c r="CN44" s="570">
        <v>4.2163743862884102</v>
      </c>
      <c r="CO44" s="570">
        <v>4.0499595267495003</v>
      </c>
      <c r="CP44" s="570">
        <v>3.8891155194586702</v>
      </c>
      <c r="CQ44" s="570">
        <v>3.7350501604076598</v>
      </c>
      <c r="CR44" s="570">
        <v>3.5886613207089799</v>
      </c>
      <c r="CS44" s="570">
        <v>3.4505053485429902</v>
      </c>
      <c r="CT44" s="570">
        <v>3.3207822964523599</v>
      </c>
      <c r="CU44" s="570">
        <v>3.1993465550926898</v>
      </c>
      <c r="CV44" s="570">
        <v>3.0857593148152498</v>
      </c>
      <c r="CW44" s="570">
        <v>2.9793625950759401</v>
      </c>
      <c r="CX44" s="570">
        <v>2.87934666824638</v>
      </c>
      <c r="CY44" s="570">
        <v>2.7854021503310502</v>
      </c>
      <c r="CZ44" s="570">
        <v>2.6926821554311098</v>
      </c>
      <c r="DA44" s="570">
        <v>2.59780147011926</v>
      </c>
      <c r="DB44" s="570">
        <v>2.5</v>
      </c>
      <c r="DD44" s="570"/>
      <c r="DE44" s="570"/>
      <c r="DF44" s="570"/>
      <c r="DG44" s="570"/>
      <c r="DH44" s="570"/>
      <c r="DI44" s="570"/>
      <c r="DJ44" s="570"/>
      <c r="DK44" s="570"/>
      <c r="DL44" s="570"/>
      <c r="DM44" s="570"/>
      <c r="DN44" s="570"/>
      <c r="DO44" s="570"/>
      <c r="DP44" s="570"/>
      <c r="DQ44" s="570"/>
      <c r="DR44" s="570"/>
      <c r="DS44" s="570"/>
      <c r="DT44" s="570"/>
      <c r="DU44" s="570"/>
      <c r="DV44" s="570"/>
      <c r="DW44" s="570"/>
      <c r="DX44" s="570"/>
      <c r="DY44" s="570"/>
      <c r="DZ44" s="570"/>
      <c r="EA44" s="570"/>
      <c r="EB44" s="570"/>
      <c r="EC44" s="570"/>
      <c r="ED44" s="570"/>
      <c r="EE44" s="570"/>
      <c r="EF44" s="570"/>
      <c r="EG44" s="570"/>
      <c r="EH44" s="570"/>
      <c r="EI44" s="570"/>
      <c r="EJ44" s="570"/>
      <c r="EK44" s="570"/>
      <c r="EL44" s="570"/>
      <c r="EM44" s="570"/>
      <c r="EN44" s="570"/>
      <c r="EO44" s="570"/>
      <c r="EP44" s="570"/>
      <c r="EQ44" s="570"/>
      <c r="ER44" s="570"/>
      <c r="ES44" s="570"/>
      <c r="ET44" s="570"/>
      <c r="EU44" s="570"/>
      <c r="EV44" s="570"/>
      <c r="EW44" s="570"/>
      <c r="EX44" s="570"/>
      <c r="EY44" s="570"/>
      <c r="EZ44" s="570"/>
      <c r="FA44" s="570"/>
      <c r="FB44" s="570"/>
    </row>
    <row r="45" spans="2:158" ht="3.75" customHeight="1">
      <c r="B45" s="570"/>
      <c r="C45" s="570">
        <v>0</v>
      </c>
      <c r="D45" s="570">
        <v>0</v>
      </c>
      <c r="E45" s="570">
        <v>0</v>
      </c>
      <c r="F45" s="570">
        <v>0</v>
      </c>
      <c r="G45" s="570">
        <v>0</v>
      </c>
      <c r="H45" s="570">
        <v>0.1962749</v>
      </c>
      <c r="I45" s="570">
        <v>0.50739540000000005</v>
      </c>
      <c r="J45" s="570">
        <v>0.81228409999999995</v>
      </c>
      <c r="K45" s="570">
        <v>1.1103000000000001</v>
      </c>
      <c r="L45" s="570">
        <v>1.4007309999999999</v>
      </c>
      <c r="M45" s="570">
        <v>1.6827810000000001</v>
      </c>
      <c r="N45" s="570">
        <v>1.9555709999999999</v>
      </c>
      <c r="O45" s="570">
        <v>2.2181289999999998</v>
      </c>
      <c r="P45" s="570">
        <v>2.4693839999999998</v>
      </c>
      <c r="Q45" s="570">
        <v>2.7081719999999998</v>
      </c>
      <c r="R45" s="570">
        <v>2.9332280000000002</v>
      </c>
      <c r="S45" s="570">
        <v>3.1432030000000002</v>
      </c>
      <c r="T45" s="570">
        <v>3.3366730000000002</v>
      </c>
      <c r="U45" s="570">
        <v>3.512165</v>
      </c>
      <c r="V45" s="570">
        <v>3.6681840000000001</v>
      </c>
      <c r="W45" s="570">
        <v>3.8032629999999998</v>
      </c>
      <c r="X45" s="570">
        <v>3.9160080000000002</v>
      </c>
      <c r="Y45" s="570">
        <v>4.0051629999999996</v>
      </c>
      <c r="Z45" s="570">
        <v>4.0696640000000004</v>
      </c>
      <c r="AA45" s="570">
        <v>4.1087030000000002</v>
      </c>
      <c r="AB45" s="570">
        <v>4.1217730000000001</v>
      </c>
      <c r="AC45" s="570">
        <v>4.1087030000000002</v>
      </c>
      <c r="AD45" s="570">
        <v>4.0696640000000004</v>
      </c>
      <c r="AE45" s="570">
        <v>4.0051629999999996</v>
      </c>
      <c r="AF45" s="570">
        <v>3.9160080000000002</v>
      </c>
      <c r="AG45" s="570">
        <v>3.8032629999999998</v>
      </c>
      <c r="AH45" s="570">
        <v>3.6681840000000001</v>
      </c>
      <c r="AI45" s="570">
        <v>3.512165</v>
      </c>
      <c r="AJ45" s="570">
        <v>3.3366730000000002</v>
      </c>
      <c r="AK45" s="570">
        <v>3.1432030000000002</v>
      </c>
      <c r="AL45" s="570">
        <v>2.9332280000000002</v>
      </c>
      <c r="AM45" s="570">
        <v>2.7081719999999998</v>
      </c>
      <c r="AN45" s="570">
        <v>2.4693839999999998</v>
      </c>
      <c r="AO45" s="570">
        <v>2.2181289999999998</v>
      </c>
      <c r="AP45" s="570">
        <v>1.9555709999999999</v>
      </c>
      <c r="AQ45" s="570">
        <v>1.6827810000000001</v>
      </c>
      <c r="AR45" s="570">
        <v>1.4007309999999999</v>
      </c>
      <c r="AS45" s="570">
        <v>1.1103000000000001</v>
      </c>
      <c r="AT45" s="570">
        <v>0.81228409999999995</v>
      </c>
      <c r="AU45" s="570">
        <v>0.50739540000000005</v>
      </c>
      <c r="AV45" s="570">
        <v>0.1962749</v>
      </c>
      <c r="AW45" s="570">
        <v>0</v>
      </c>
      <c r="AX45" s="570">
        <v>0</v>
      </c>
      <c r="AY45" s="570">
        <v>0</v>
      </c>
      <c r="AZ45" s="570">
        <v>0</v>
      </c>
      <c r="BA45" s="570">
        <v>0</v>
      </c>
      <c r="BC45" s="570"/>
      <c r="BD45" s="570">
        <v>7.5</v>
      </c>
      <c r="BE45" s="570">
        <v>7.4671741970261403</v>
      </c>
      <c r="BF45" s="570">
        <v>7.4341145270346702</v>
      </c>
      <c r="BG45" s="570">
        <v>7.4007243019787898</v>
      </c>
      <c r="BH45" s="570">
        <v>7.3668943502959001</v>
      </c>
      <c r="BI45" s="570">
        <v>7.3324752682479701</v>
      </c>
      <c r="BJ45" s="570">
        <v>7.2968905872843397</v>
      </c>
      <c r="BK45" s="570">
        <v>7.2596431421571399</v>
      </c>
      <c r="BL45" s="570">
        <v>7.22053371172768</v>
      </c>
      <c r="BM45" s="570">
        <v>7.1793440838186999</v>
      </c>
      <c r="BN45" s="570">
        <v>7.1358308742864001</v>
      </c>
      <c r="BO45" s="570">
        <v>7.0897233926048697</v>
      </c>
      <c r="BP45" s="570">
        <v>7.0407212080636903</v>
      </c>
      <c r="BQ45" s="570">
        <v>6.9884921083329203</v>
      </c>
      <c r="BR45" s="570">
        <v>6.9326710094620001</v>
      </c>
      <c r="BS45" s="570">
        <v>6.8728601595106902</v>
      </c>
      <c r="BT45" s="570">
        <v>6.8086312420472499</v>
      </c>
      <c r="BU45" s="570">
        <v>6.7395298525452203</v>
      </c>
      <c r="BV45" s="570">
        <v>6.6650831571332398</v>
      </c>
      <c r="BW45" s="570">
        <v>6.58481122791442</v>
      </c>
      <c r="BX45" s="570">
        <v>6.4982426054981604</v>
      </c>
      <c r="BY45" s="570">
        <v>6.4049339895447899</v>
      </c>
      <c r="BZ45" s="570">
        <v>6.3044938292132002</v>
      </c>
      <c r="CA45" s="570">
        <v>6.1966085360293297</v>
      </c>
      <c r="CB45" s="570">
        <v>6.0810701085098096</v>
      </c>
      <c r="CC45" s="570">
        <v>5.95780302351762</v>
      </c>
      <c r="CD45" s="570">
        <v>5.8268889153154602</v>
      </c>
      <c r="CE45" s="570">
        <v>5.6885869795239703</v>
      </c>
      <c r="CF45" s="570">
        <v>5.5433484601796499</v>
      </c>
      <c r="CG45" s="570">
        <v>5.3918218622341696</v>
      </c>
      <c r="CH45" s="570">
        <v>5.2348489103179503</v>
      </c>
      <c r="CI45" s="570">
        <v>5.0734495049251498</v>
      </c>
      <c r="CJ45" s="570">
        <v>4.9087942563328504</v>
      </c>
      <c r="CK45" s="570">
        <v>4.74195414733446</v>
      </c>
      <c r="CL45" s="570">
        <v>4.5743574592308098</v>
      </c>
      <c r="CM45" s="570">
        <v>4.4075166889344803</v>
      </c>
      <c r="CN45" s="570">
        <v>4.2428838905737898</v>
      </c>
      <c r="CO45" s="570">
        <v>4.0817816080090399</v>
      </c>
      <c r="CP45" s="570">
        <v>3.9254020577158899</v>
      </c>
      <c r="CQ45" s="570">
        <v>3.7747611992410399</v>
      </c>
      <c r="CR45" s="570">
        <v>3.6306341748903699</v>
      </c>
      <c r="CS45" s="570">
        <v>3.49352159265842</v>
      </c>
      <c r="CT45" s="570">
        <v>3.3636381375597599</v>
      </c>
      <c r="CU45" s="570">
        <v>3.2409235244726098</v>
      </c>
      <c r="CV45" s="570">
        <v>3.1250796124832299</v>
      </c>
      <c r="CW45" s="570">
        <v>3.01561290397825</v>
      </c>
      <c r="CX45" s="570">
        <v>2.91212947889951</v>
      </c>
      <c r="CY45" s="570">
        <v>2.8121743640836798</v>
      </c>
      <c r="CZ45" s="570">
        <v>2.7108578856057699</v>
      </c>
      <c r="DA45" s="570">
        <v>2.6071435363280502</v>
      </c>
      <c r="DB45" s="570">
        <v>2.5</v>
      </c>
      <c r="DD45" s="570"/>
      <c r="DE45" s="570"/>
      <c r="DF45" s="570"/>
      <c r="DG45" s="570"/>
      <c r="DH45" s="570"/>
      <c r="DI45" s="570"/>
      <c r="DJ45" s="570"/>
      <c r="DK45" s="570"/>
      <c r="DL45" s="570"/>
      <c r="DM45" s="570"/>
      <c r="DN45" s="570"/>
      <c r="DO45" s="570"/>
      <c r="DP45" s="570"/>
      <c r="DQ45" s="570"/>
      <c r="DR45" s="570"/>
      <c r="DS45" s="570"/>
      <c r="DT45" s="570"/>
      <c r="DU45" s="570"/>
      <c r="DV45" s="570"/>
      <c r="DW45" s="570"/>
      <c r="DX45" s="570"/>
      <c r="DY45" s="570"/>
      <c r="DZ45" s="570"/>
      <c r="EA45" s="570"/>
      <c r="EB45" s="570"/>
      <c r="EC45" s="570"/>
      <c r="ED45" s="570"/>
      <c r="EE45" s="570"/>
      <c r="EF45" s="570"/>
      <c r="EG45" s="570"/>
      <c r="EH45" s="570"/>
      <c r="EI45" s="570"/>
      <c r="EJ45" s="570"/>
      <c r="EK45" s="570"/>
      <c r="EL45" s="570"/>
      <c r="EM45" s="570"/>
      <c r="EN45" s="570"/>
      <c r="EO45" s="570"/>
      <c r="EP45" s="570"/>
      <c r="EQ45" s="570"/>
      <c r="ER45" s="570"/>
      <c r="ES45" s="570"/>
      <c r="ET45" s="570"/>
      <c r="EU45" s="570"/>
      <c r="EV45" s="570"/>
      <c r="EW45" s="570"/>
      <c r="EX45" s="570"/>
      <c r="EY45" s="570"/>
      <c r="EZ45" s="570"/>
      <c r="FA45" s="570"/>
      <c r="FB45" s="570"/>
    </row>
    <row r="46" spans="2:158" ht="3.75" customHeight="1">
      <c r="B46" s="570"/>
      <c r="C46" s="570">
        <v>0</v>
      </c>
      <c r="D46" s="570">
        <v>0</v>
      </c>
      <c r="E46" s="570">
        <v>0</v>
      </c>
      <c r="F46" s="570">
        <v>0</v>
      </c>
      <c r="G46" s="570">
        <v>0</v>
      </c>
      <c r="H46" s="570">
        <v>0</v>
      </c>
      <c r="I46" s="570">
        <v>0.25928519999999999</v>
      </c>
      <c r="J46" s="570">
        <v>0.55616880000000002</v>
      </c>
      <c r="K46" s="570">
        <v>0.84585259999999995</v>
      </c>
      <c r="L46" s="570">
        <v>1.127632</v>
      </c>
      <c r="M46" s="570">
        <v>1.4007309999999999</v>
      </c>
      <c r="N46" s="570">
        <v>1.6642969999999999</v>
      </c>
      <c r="O46" s="570">
        <v>1.9173979999999999</v>
      </c>
      <c r="P46" s="570">
        <v>2.1590240000000001</v>
      </c>
      <c r="Q46" s="570">
        <v>2.3880819999999998</v>
      </c>
      <c r="R46" s="570">
        <v>2.603405</v>
      </c>
      <c r="S46" s="570">
        <v>2.8037640000000001</v>
      </c>
      <c r="T46" s="570">
        <v>2.987876</v>
      </c>
      <c r="U46" s="570">
        <v>3.1544319999999999</v>
      </c>
      <c r="V46" s="570">
        <v>3.3021259999999999</v>
      </c>
      <c r="W46" s="570">
        <v>3.4296859999999998</v>
      </c>
      <c r="X46" s="570">
        <v>3.5359229999999999</v>
      </c>
      <c r="Y46" s="570">
        <v>3.6197720000000002</v>
      </c>
      <c r="Z46" s="570">
        <v>3.680345</v>
      </c>
      <c r="AA46" s="570">
        <v>3.716968</v>
      </c>
      <c r="AB46" s="570">
        <v>3.7292230000000002</v>
      </c>
      <c r="AC46" s="570">
        <v>3.716968</v>
      </c>
      <c r="AD46" s="570">
        <v>3.680345</v>
      </c>
      <c r="AE46" s="570">
        <v>3.6197720000000002</v>
      </c>
      <c r="AF46" s="570">
        <v>3.5359229999999999</v>
      </c>
      <c r="AG46" s="570">
        <v>3.4296859999999998</v>
      </c>
      <c r="AH46" s="570">
        <v>3.3021259999999999</v>
      </c>
      <c r="AI46" s="570">
        <v>3.1544319999999999</v>
      </c>
      <c r="AJ46" s="570">
        <v>2.987876</v>
      </c>
      <c r="AK46" s="570">
        <v>2.8037640000000001</v>
      </c>
      <c r="AL46" s="570">
        <v>2.603405</v>
      </c>
      <c r="AM46" s="570">
        <v>2.3880819999999998</v>
      </c>
      <c r="AN46" s="570">
        <v>2.1590240000000001</v>
      </c>
      <c r="AO46" s="570">
        <v>1.9173979999999999</v>
      </c>
      <c r="AP46" s="570">
        <v>1.6642969999999999</v>
      </c>
      <c r="AQ46" s="570">
        <v>1.4007309999999999</v>
      </c>
      <c r="AR46" s="570">
        <v>1.127632</v>
      </c>
      <c r="AS46" s="570">
        <v>0.84585259999999995</v>
      </c>
      <c r="AT46" s="570">
        <v>0.55616880000000002</v>
      </c>
      <c r="AU46" s="570">
        <v>0.25928519999999999</v>
      </c>
      <c r="AV46" s="570">
        <v>0</v>
      </c>
      <c r="AW46" s="570">
        <v>0</v>
      </c>
      <c r="AX46" s="570">
        <v>0</v>
      </c>
      <c r="AY46" s="570">
        <v>0</v>
      </c>
      <c r="AZ46" s="570">
        <v>0</v>
      </c>
      <c r="BA46" s="570">
        <v>0</v>
      </c>
      <c r="BC46" s="570"/>
      <c r="BD46" s="570">
        <v>7.5</v>
      </c>
      <c r="BE46" s="570">
        <v>7.46564286180746</v>
      </c>
      <c r="BF46" s="570">
        <v>7.4310179320659202</v>
      </c>
      <c r="BG46" s="570">
        <v>7.3960073842326004</v>
      </c>
      <c r="BH46" s="570">
        <v>7.3604824589910596</v>
      </c>
      <c r="BI46" s="570">
        <v>7.3242984127780097</v>
      </c>
      <c r="BJ46" s="570">
        <v>7.2873050161301798</v>
      </c>
      <c r="BK46" s="570">
        <v>7.2487460494587497</v>
      </c>
      <c r="BL46" s="570">
        <v>7.2082626558458598</v>
      </c>
      <c r="BM46" s="570">
        <v>7.1656375943513897</v>
      </c>
      <c r="BN46" s="570">
        <v>7.1206256231715201</v>
      </c>
      <c r="BO46" s="570">
        <v>7.0729577423759</v>
      </c>
      <c r="BP46" s="570">
        <v>7.0223395173390797</v>
      </c>
      <c r="BQ46" s="570">
        <v>6.9684499344284703</v>
      </c>
      <c r="BR46" s="570">
        <v>6.9109416140503104</v>
      </c>
      <c r="BS46" s="570">
        <v>6.8494424754323697</v>
      </c>
      <c r="BT46" s="570">
        <v>6.7835590193927402</v>
      </c>
      <c r="BU46" s="570">
        <v>6.7128817631603201</v>
      </c>
      <c r="BV46" s="570">
        <v>6.6369933446146501</v>
      </c>
      <c r="BW46" s="570">
        <v>6.5554795625147504</v>
      </c>
      <c r="BX46" s="570">
        <v>6.4679435773994003</v>
      </c>
      <c r="BY46" s="570">
        <v>6.3740232707403601</v>
      </c>
      <c r="BZ46" s="570">
        <v>6.27341110843801</v>
      </c>
      <c r="CA46" s="570">
        <v>6.1658758209510598</v>
      </c>
      <c r="CB46" s="570">
        <v>6.05128443632415</v>
      </c>
      <c r="CC46" s="570">
        <v>5.9296234323337096</v>
      </c>
      <c r="CD46" s="570">
        <v>5.8010171645593998</v>
      </c>
      <c r="CE46" s="570">
        <v>5.6657422380618803</v>
      </c>
      <c r="CF46" s="570">
        <v>5.52423625372312</v>
      </c>
      <c r="CG46" s="570">
        <v>5.37709933440334</v>
      </c>
      <c r="CH46" s="570">
        <v>5.2250874700546497</v>
      </c>
      <c r="CI46" s="570">
        <v>5.0690971961127698</v>
      </c>
      <c r="CJ46" s="570">
        <v>4.9101397889033898</v>
      </c>
      <c r="CK46" s="570">
        <v>4.7491826913741404</v>
      </c>
      <c r="CL46" s="570">
        <v>4.5874883891977198</v>
      </c>
      <c r="CM46" s="570">
        <v>4.42634726873976</v>
      </c>
      <c r="CN46" s="570">
        <v>4.2670121494610598</v>
      </c>
      <c r="CO46" s="570">
        <v>4.1106447558450503</v>
      </c>
      <c r="CP46" s="570">
        <v>3.9582826975947598</v>
      </c>
      <c r="CQ46" s="570">
        <v>3.8108016936112801</v>
      </c>
      <c r="CR46" s="570">
        <v>3.6688772758018899</v>
      </c>
      <c r="CS46" s="570">
        <v>3.5329609861132401</v>
      </c>
      <c r="CT46" s="570">
        <v>3.40327161035888</v>
      </c>
      <c r="CU46" s="570">
        <v>3.27980181647</v>
      </c>
      <c r="CV46" s="570">
        <v>3.1623585068364002</v>
      </c>
      <c r="CW46" s="570">
        <v>3.05058726384339</v>
      </c>
      <c r="CX46" s="570">
        <v>2.9438731601986698</v>
      </c>
      <c r="CY46" s="570">
        <v>2.8365439680600599</v>
      </c>
      <c r="CZ46" s="570">
        <v>2.7275421487764002</v>
      </c>
      <c r="DA46" s="570">
        <v>2.6157604462776001</v>
      </c>
      <c r="DB46" s="570">
        <v>2.5</v>
      </c>
      <c r="DD46" s="570"/>
      <c r="DE46" s="570"/>
      <c r="DF46" s="570"/>
      <c r="DG46" s="570"/>
      <c r="DH46" s="570"/>
      <c r="DI46" s="570"/>
      <c r="DJ46" s="570"/>
      <c r="DK46" s="570"/>
      <c r="DL46" s="570"/>
      <c r="DM46" s="570"/>
      <c r="DN46" s="570"/>
      <c r="DO46" s="570"/>
      <c r="DP46" s="570"/>
      <c r="DQ46" s="570"/>
      <c r="DR46" s="570"/>
      <c r="DS46" s="570"/>
      <c r="DT46" s="570"/>
      <c r="DU46" s="570"/>
      <c r="DV46" s="570"/>
      <c r="DW46" s="570"/>
      <c r="DX46" s="570"/>
      <c r="DY46" s="570"/>
      <c r="DZ46" s="570"/>
      <c r="EA46" s="570"/>
      <c r="EB46" s="570"/>
      <c r="EC46" s="570"/>
      <c r="ED46" s="570"/>
      <c r="EE46" s="570"/>
      <c r="EF46" s="570"/>
      <c r="EG46" s="570"/>
      <c r="EH46" s="570"/>
      <c r="EI46" s="570"/>
      <c r="EJ46" s="570"/>
      <c r="EK46" s="570"/>
      <c r="EL46" s="570"/>
      <c r="EM46" s="570"/>
      <c r="EN46" s="570"/>
      <c r="EO46" s="570"/>
      <c r="EP46" s="570"/>
      <c r="EQ46" s="570"/>
      <c r="ER46" s="570"/>
      <c r="ES46" s="570"/>
      <c r="ET46" s="570"/>
      <c r="EU46" s="570"/>
      <c r="EV46" s="570"/>
      <c r="EW46" s="570"/>
      <c r="EX46" s="570"/>
      <c r="EY46" s="570"/>
      <c r="EZ46" s="570"/>
      <c r="FA46" s="570"/>
      <c r="FB46" s="570"/>
    </row>
    <row r="47" spans="2:158" ht="3.75" customHeight="1">
      <c r="B47" s="570"/>
      <c r="C47" s="570">
        <v>0</v>
      </c>
      <c r="D47" s="570">
        <v>0</v>
      </c>
      <c r="E47" s="570">
        <v>0</v>
      </c>
      <c r="F47" s="570">
        <v>0</v>
      </c>
      <c r="G47" s="570">
        <v>0</v>
      </c>
      <c r="H47" s="570">
        <v>0</v>
      </c>
      <c r="I47" s="570">
        <v>1.9244500000000001E-3</v>
      </c>
      <c r="J47" s="570">
        <v>0.29094350000000002</v>
      </c>
      <c r="K47" s="570">
        <v>0.57248259999999995</v>
      </c>
      <c r="L47" s="570">
        <v>0.84585259999999995</v>
      </c>
      <c r="M47" s="570">
        <v>1.1103000000000001</v>
      </c>
      <c r="N47" s="570">
        <v>1.3650070000000001</v>
      </c>
      <c r="O47" s="570">
        <v>1.6090869999999999</v>
      </c>
      <c r="P47" s="570">
        <v>1.841588</v>
      </c>
      <c r="Q47" s="570">
        <v>2.0614919999999999</v>
      </c>
      <c r="R47" s="570">
        <v>2.267728</v>
      </c>
      <c r="S47" s="570">
        <v>2.459174</v>
      </c>
      <c r="T47" s="570">
        <v>2.6346790000000002</v>
      </c>
      <c r="U47" s="570">
        <v>2.7930799999999998</v>
      </c>
      <c r="V47" s="570">
        <v>2.9332280000000002</v>
      </c>
      <c r="W47" s="570">
        <v>3.05402</v>
      </c>
      <c r="X47" s="570">
        <v>3.1544319999999999</v>
      </c>
      <c r="Y47" s="570">
        <v>3.2335600000000002</v>
      </c>
      <c r="Z47" s="570">
        <v>3.2906499999999999</v>
      </c>
      <c r="AA47" s="570">
        <v>3.3251379999999999</v>
      </c>
      <c r="AB47" s="570">
        <v>3.3366730000000002</v>
      </c>
      <c r="AC47" s="570">
        <v>3.3251379999999999</v>
      </c>
      <c r="AD47" s="570">
        <v>3.2906499999999999</v>
      </c>
      <c r="AE47" s="570">
        <v>3.2335600000000002</v>
      </c>
      <c r="AF47" s="570">
        <v>3.1544319999999999</v>
      </c>
      <c r="AG47" s="570">
        <v>3.05402</v>
      </c>
      <c r="AH47" s="570">
        <v>2.9332280000000002</v>
      </c>
      <c r="AI47" s="570">
        <v>2.7930799999999998</v>
      </c>
      <c r="AJ47" s="570">
        <v>2.6346790000000002</v>
      </c>
      <c r="AK47" s="570">
        <v>2.459174</v>
      </c>
      <c r="AL47" s="570">
        <v>2.267728</v>
      </c>
      <c r="AM47" s="570">
        <v>2.0614919999999999</v>
      </c>
      <c r="AN47" s="570">
        <v>1.841588</v>
      </c>
      <c r="AO47" s="570">
        <v>1.6090869999999999</v>
      </c>
      <c r="AP47" s="570">
        <v>1.3650070000000001</v>
      </c>
      <c r="AQ47" s="570">
        <v>1.1103000000000001</v>
      </c>
      <c r="AR47" s="570">
        <v>0.84585259999999995</v>
      </c>
      <c r="AS47" s="570">
        <v>0.57248259999999995</v>
      </c>
      <c r="AT47" s="570">
        <v>0.29094350000000002</v>
      </c>
      <c r="AU47" s="570">
        <v>1.9244500000000001E-3</v>
      </c>
      <c r="AV47" s="570">
        <v>0</v>
      </c>
      <c r="AW47" s="570">
        <v>0</v>
      </c>
      <c r="AX47" s="570">
        <v>0</v>
      </c>
      <c r="AY47" s="570">
        <v>0</v>
      </c>
      <c r="AZ47" s="570">
        <v>0</v>
      </c>
      <c r="BA47" s="570">
        <v>0</v>
      </c>
      <c r="BC47" s="570"/>
      <c r="BD47" s="570">
        <v>7.5</v>
      </c>
      <c r="BE47" s="570">
        <v>7.46422089106927</v>
      </c>
      <c r="BF47" s="570">
        <v>7.4281443291927802</v>
      </c>
      <c r="BG47" s="570">
        <v>7.3916361055715596</v>
      </c>
      <c r="BH47" s="570">
        <v>7.3545526438939302</v>
      </c>
      <c r="BI47" s="570">
        <v>7.31673790748762</v>
      </c>
      <c r="BJ47" s="570">
        <v>7.2780204107767599</v>
      </c>
      <c r="BK47" s="570">
        <v>7.23824449533313</v>
      </c>
      <c r="BL47" s="570">
        <v>7.1965237487976097</v>
      </c>
      <c r="BM47" s="570">
        <v>7.1526221966930796</v>
      </c>
      <c r="BN47" s="570">
        <v>7.1062885067239998</v>
      </c>
      <c r="BO47" s="570">
        <v>7.0572575419568597</v>
      </c>
      <c r="BP47" s="570">
        <v>7.0052427592574</v>
      </c>
      <c r="BQ47" s="570">
        <v>6.9499351738471598</v>
      </c>
      <c r="BR47" s="570">
        <v>6.8910049835690499</v>
      </c>
      <c r="BS47" s="570">
        <v>6.8281044437426299</v>
      </c>
      <c r="BT47" s="570">
        <v>6.7608718555613603</v>
      </c>
      <c r="BU47" s="570">
        <v>6.6889375693606503</v>
      </c>
      <c r="BV47" s="570">
        <v>6.61193204489176</v>
      </c>
      <c r="BW47" s="570">
        <v>6.5294962971782802</v>
      </c>
      <c r="BX47" s="570">
        <v>6.4412947876567204</v>
      </c>
      <c r="BY47" s="570">
        <v>6.3470305467888997</v>
      </c>
      <c r="BZ47" s="570">
        <v>6.2464621176080497</v>
      </c>
      <c r="CA47" s="570">
        <v>6.1394214667895701</v>
      </c>
      <c r="CB47" s="570">
        <v>6.0258319554914497</v>
      </c>
      <c r="CC47" s="570">
        <v>5.9057248826417501</v>
      </c>
      <c r="CD47" s="570">
        <v>5.7792535058365102</v>
      </c>
      <c r="CE47" s="570">
        <v>5.6467031372532697</v>
      </c>
      <c r="CF47" s="570">
        <v>5.50849643181148</v>
      </c>
      <c r="CG47" s="570">
        <v>5.36519250975081</v>
      </c>
      <c r="CH47" s="570">
        <v>5.2174795544016197</v>
      </c>
      <c r="CI47" s="570">
        <v>5.0661602762297901</v>
      </c>
      <c r="CJ47" s="570">
        <v>4.9121304959199099</v>
      </c>
      <c r="CK47" s="570">
        <v>4.7562822103131301</v>
      </c>
      <c r="CL47" s="570">
        <v>4.5997220109951504</v>
      </c>
      <c r="CM47" s="570">
        <v>4.4435712434679298</v>
      </c>
      <c r="CN47" s="570">
        <v>4.2889198141380804</v>
      </c>
      <c r="CO47" s="570">
        <v>4.1367828628345702</v>
      </c>
      <c r="CP47" s="570">
        <v>3.9880648461498498</v>
      </c>
      <c r="CQ47" s="570">
        <v>3.8435274027464001</v>
      </c>
      <c r="CR47" s="570">
        <v>3.7037619826534698</v>
      </c>
      <c r="CS47" s="570">
        <v>3.56917482755409</v>
      </c>
      <c r="CT47" s="570">
        <v>3.4399810273665201</v>
      </c>
      <c r="CU47" s="570">
        <v>3.3161901293412201</v>
      </c>
      <c r="CV47" s="570">
        <v>3.1976026859675102</v>
      </c>
      <c r="CW47" s="570">
        <v>3.0848325773090202</v>
      </c>
      <c r="CX47" s="570">
        <v>2.9720930579685798</v>
      </c>
      <c r="CY47" s="570">
        <v>2.8583573099589898</v>
      </c>
      <c r="CZ47" s="570">
        <v>2.7425674229881101</v>
      </c>
      <c r="DA47" s="570">
        <v>2.62355597418289</v>
      </c>
      <c r="DB47" s="570">
        <v>2.5</v>
      </c>
      <c r="DD47" s="570"/>
      <c r="DE47" s="570"/>
      <c r="DF47" s="570"/>
      <c r="DG47" s="570"/>
      <c r="DH47" s="570"/>
      <c r="DI47" s="570"/>
      <c r="DJ47" s="570"/>
      <c r="DK47" s="570"/>
      <c r="DL47" s="570"/>
      <c r="DM47" s="570"/>
      <c r="DN47" s="570"/>
      <c r="DO47" s="570"/>
      <c r="DP47" s="570"/>
      <c r="DQ47" s="570"/>
      <c r="DR47" s="570"/>
      <c r="DS47" s="570"/>
      <c r="DT47" s="570"/>
      <c r="DU47" s="570"/>
      <c r="DV47" s="570"/>
      <c r="DW47" s="570"/>
      <c r="DX47" s="570"/>
      <c r="DY47" s="570"/>
      <c r="DZ47" s="570"/>
      <c r="EA47" s="570"/>
      <c r="EB47" s="570"/>
      <c r="EC47" s="570"/>
      <c r="ED47" s="570"/>
      <c r="EE47" s="570"/>
      <c r="EF47" s="570"/>
      <c r="EG47" s="570"/>
      <c r="EH47" s="570"/>
      <c r="EI47" s="570"/>
      <c r="EJ47" s="570"/>
      <c r="EK47" s="570"/>
      <c r="EL47" s="570"/>
      <c r="EM47" s="570"/>
      <c r="EN47" s="570"/>
      <c r="EO47" s="570"/>
      <c r="EP47" s="570"/>
      <c r="EQ47" s="570"/>
      <c r="ER47" s="570"/>
      <c r="ES47" s="570"/>
      <c r="ET47" s="570"/>
      <c r="EU47" s="570"/>
      <c r="EV47" s="570"/>
      <c r="EW47" s="570"/>
      <c r="EX47" s="570"/>
      <c r="EY47" s="570"/>
      <c r="EZ47" s="570"/>
      <c r="FA47" s="570"/>
      <c r="FB47" s="570"/>
    </row>
    <row r="48" spans="2:158" ht="3.75" customHeight="1">
      <c r="B48" s="570"/>
      <c r="C48" s="570">
        <v>0</v>
      </c>
      <c r="D48" s="570">
        <v>0</v>
      </c>
      <c r="E48" s="570">
        <v>0</v>
      </c>
      <c r="F48" s="570">
        <v>0</v>
      </c>
      <c r="G48" s="570">
        <v>0</v>
      </c>
      <c r="H48" s="570">
        <v>0</v>
      </c>
      <c r="I48" s="570">
        <v>0</v>
      </c>
      <c r="J48" s="570">
        <v>1.7333379999999999E-2</v>
      </c>
      <c r="K48" s="570">
        <v>0.29094350000000002</v>
      </c>
      <c r="L48" s="570">
        <v>0.55616880000000002</v>
      </c>
      <c r="M48" s="570">
        <v>0.81228409999999995</v>
      </c>
      <c r="N48" s="570">
        <v>1.0585070000000001</v>
      </c>
      <c r="O48" s="570">
        <v>1.294</v>
      </c>
      <c r="P48" s="570">
        <v>1.5178689999999999</v>
      </c>
      <c r="Q48" s="570">
        <v>1.7291730000000001</v>
      </c>
      <c r="R48" s="570">
        <v>1.926925</v>
      </c>
      <c r="S48" s="570">
        <v>2.1101079999999999</v>
      </c>
      <c r="T48" s="570">
        <v>2.2776860000000001</v>
      </c>
      <c r="U48" s="570">
        <v>2.4286240000000001</v>
      </c>
      <c r="V48" s="570">
        <v>2.5619109999999998</v>
      </c>
      <c r="W48" s="570">
        <v>2.6765840000000001</v>
      </c>
      <c r="X48" s="570">
        <v>2.7717589999999999</v>
      </c>
      <c r="Y48" s="570">
        <v>2.8466580000000001</v>
      </c>
      <c r="Z48" s="570">
        <v>2.9006409999999998</v>
      </c>
      <c r="AA48" s="570">
        <v>2.9332280000000002</v>
      </c>
      <c r="AB48" s="570">
        <v>2.944124</v>
      </c>
      <c r="AC48" s="570">
        <v>2.9332280000000002</v>
      </c>
      <c r="AD48" s="570">
        <v>2.9006409999999998</v>
      </c>
      <c r="AE48" s="570">
        <v>2.8466580000000001</v>
      </c>
      <c r="AF48" s="570">
        <v>2.7717589999999999</v>
      </c>
      <c r="AG48" s="570">
        <v>2.6765840000000001</v>
      </c>
      <c r="AH48" s="570">
        <v>2.5619109999999998</v>
      </c>
      <c r="AI48" s="570">
        <v>2.4286240000000001</v>
      </c>
      <c r="AJ48" s="570">
        <v>2.2776860000000001</v>
      </c>
      <c r="AK48" s="570">
        <v>2.1101079999999999</v>
      </c>
      <c r="AL48" s="570">
        <v>1.926925</v>
      </c>
      <c r="AM48" s="570">
        <v>1.7291730000000001</v>
      </c>
      <c r="AN48" s="570">
        <v>1.5178689999999999</v>
      </c>
      <c r="AO48" s="570">
        <v>1.294</v>
      </c>
      <c r="AP48" s="570">
        <v>1.0585070000000001</v>
      </c>
      <c r="AQ48" s="570">
        <v>0.81228409999999995</v>
      </c>
      <c r="AR48" s="570">
        <v>0.55616880000000002</v>
      </c>
      <c r="AS48" s="570">
        <v>0.29094350000000002</v>
      </c>
      <c r="AT48" s="570">
        <v>1.7333379999999999E-2</v>
      </c>
      <c r="AU48" s="570">
        <v>0</v>
      </c>
      <c r="AV48" s="570">
        <v>0</v>
      </c>
      <c r="AW48" s="570">
        <v>0</v>
      </c>
      <c r="AX48" s="570">
        <v>0</v>
      </c>
      <c r="AY48" s="570">
        <v>0</v>
      </c>
      <c r="AZ48" s="570">
        <v>0</v>
      </c>
      <c r="BA48" s="570">
        <v>0</v>
      </c>
      <c r="BC48" s="570"/>
      <c r="BD48" s="570">
        <v>7.5</v>
      </c>
      <c r="BE48" s="570">
        <v>7.4629245979766301</v>
      </c>
      <c r="BF48" s="570">
        <v>7.4255260616417997</v>
      </c>
      <c r="BG48" s="570">
        <v>7.3876571608387902</v>
      </c>
      <c r="BH48" s="570">
        <v>7.3491623381924898</v>
      </c>
      <c r="BI48" s="570">
        <v>7.30987542346395</v>
      </c>
      <c r="BJ48" s="570">
        <v>7.2696186606967501</v>
      </c>
      <c r="BK48" s="570">
        <v>7.2281942580338701</v>
      </c>
      <c r="BL48" s="570">
        <v>7.1853972697598802</v>
      </c>
      <c r="BM48" s="570">
        <v>7.1403892910335403</v>
      </c>
      <c r="BN48" s="570">
        <v>7.0929120352533301</v>
      </c>
      <c r="BO48" s="570">
        <v>7.0427125330193796</v>
      </c>
      <c r="BP48" s="570">
        <v>6.9895138056859096</v>
      </c>
      <c r="BQ48" s="570">
        <v>6.9330181623498204</v>
      </c>
      <c r="BR48" s="570">
        <v>6.8729117941995304</v>
      </c>
      <c r="BS48" s="570">
        <v>6.80886893094429</v>
      </c>
      <c r="BT48" s="570">
        <v>6.7405558211895302</v>
      </c>
      <c r="BU48" s="570">
        <v>6.6676370570229704</v>
      </c>
      <c r="BV48" s="570">
        <v>6.5897833881842196</v>
      </c>
      <c r="BW48" s="570">
        <v>6.5066814249568301</v>
      </c>
      <c r="BX48" s="570">
        <v>6.4180452871968603</v>
      </c>
      <c r="BY48" s="570">
        <v>6.3236298921707403</v>
      </c>
      <c r="BZ48" s="570">
        <v>6.2232454956535603</v>
      </c>
      <c r="CA48" s="570">
        <v>6.1167729550757999</v>
      </c>
      <c r="CB48" s="570">
        <v>6.0041784962881097</v>
      </c>
      <c r="CC48" s="570">
        <v>5.8855270003400904</v>
      </c>
      <c r="CD48" s="570">
        <v>5.7609926460355796</v>
      </c>
      <c r="CE48" s="570">
        <v>5.6308660814941804</v>
      </c>
      <c r="CF48" s="570">
        <v>5.49555712910177</v>
      </c>
      <c r="CG48" s="570">
        <v>5.3555924273448099</v>
      </c>
      <c r="CH48" s="570">
        <v>5.2116074587145196</v>
      </c>
      <c r="CI48" s="570">
        <v>5.0643330973112901</v>
      </c>
      <c r="CJ48" s="570">
        <v>4.9145771434004404</v>
      </c>
      <c r="CK48" s="570">
        <v>4.7631664690139903</v>
      </c>
      <c r="CL48" s="570">
        <v>4.6110808185609304</v>
      </c>
      <c r="CM48" s="570">
        <v>4.4593072298552698</v>
      </c>
      <c r="CN48" s="570">
        <v>4.3088027439004799</v>
      </c>
      <c r="CO48" s="570">
        <v>4.1604578770431599</v>
      </c>
      <c r="CP48" s="570">
        <v>4.0150641779557601</v>
      </c>
      <c r="CQ48" s="570">
        <v>3.8732867851039798</v>
      </c>
      <c r="CR48" s="570">
        <v>3.7356419191059</v>
      </c>
      <c r="CS48" s="570">
        <v>3.6024925473751499</v>
      </c>
      <c r="CT48" s="570">
        <v>3.4740612654627698</v>
      </c>
      <c r="CU48" s="570">
        <v>3.3503796455558401</v>
      </c>
      <c r="CV48" s="570">
        <v>3.23213076366754</v>
      </c>
      <c r="CW48" s="570">
        <v>3.11470147295609</v>
      </c>
      <c r="CX48" s="570">
        <v>2.9968268166655601</v>
      </c>
      <c r="CY48" s="570">
        <v>2.8775700170400902</v>
      </c>
      <c r="CZ48" s="570">
        <v>2.7558612050617199</v>
      </c>
      <c r="DA48" s="570">
        <v>2.6304790583265101</v>
      </c>
      <c r="DB48" s="570">
        <v>2.5</v>
      </c>
      <c r="DD48" s="570"/>
      <c r="DE48" s="570"/>
      <c r="DF48" s="570"/>
      <c r="DG48" s="570"/>
      <c r="DH48" s="570"/>
      <c r="DI48" s="570"/>
      <c r="DJ48" s="570"/>
      <c r="DK48" s="570"/>
      <c r="DL48" s="570"/>
      <c r="DM48" s="570"/>
      <c r="DN48" s="570"/>
      <c r="DO48" s="570"/>
      <c r="DP48" s="570"/>
      <c r="DQ48" s="570"/>
      <c r="DR48" s="570"/>
      <c r="DS48" s="570"/>
      <c r="DT48" s="570"/>
      <c r="DU48" s="570"/>
      <c r="DV48" s="570"/>
      <c r="DW48" s="570"/>
      <c r="DX48" s="570"/>
      <c r="DY48" s="570"/>
      <c r="DZ48" s="570"/>
      <c r="EA48" s="570"/>
      <c r="EB48" s="570"/>
      <c r="EC48" s="570"/>
      <c r="ED48" s="570"/>
      <c r="EE48" s="570"/>
      <c r="EF48" s="570"/>
      <c r="EG48" s="570"/>
      <c r="EH48" s="570"/>
      <c r="EI48" s="570"/>
      <c r="EJ48" s="570"/>
      <c r="EK48" s="570"/>
      <c r="EL48" s="570"/>
      <c r="EM48" s="570"/>
      <c r="EN48" s="570"/>
      <c r="EO48" s="570"/>
      <c r="EP48" s="570"/>
      <c r="EQ48" s="570"/>
      <c r="ER48" s="570"/>
      <c r="ES48" s="570"/>
      <c r="ET48" s="570"/>
      <c r="EU48" s="570"/>
      <c r="EV48" s="570"/>
      <c r="EW48" s="570"/>
      <c r="EX48" s="570"/>
      <c r="EY48" s="570"/>
      <c r="EZ48" s="570"/>
      <c r="FA48" s="570"/>
      <c r="FB48" s="570"/>
    </row>
    <row r="49" spans="1:158" ht="3.75" customHeight="1">
      <c r="B49" s="570"/>
      <c r="C49" s="570">
        <v>0</v>
      </c>
      <c r="D49" s="570">
        <v>0</v>
      </c>
      <c r="E49" s="570">
        <v>0</v>
      </c>
      <c r="F49" s="570">
        <v>0</v>
      </c>
      <c r="G49" s="570">
        <v>0</v>
      </c>
      <c r="H49" s="570">
        <v>0</v>
      </c>
      <c r="I49" s="570">
        <v>0</v>
      </c>
      <c r="J49" s="570">
        <v>0</v>
      </c>
      <c r="K49" s="570">
        <v>1.9244500000000001E-3</v>
      </c>
      <c r="L49" s="570">
        <v>0.25928519999999999</v>
      </c>
      <c r="M49" s="570">
        <v>0.50739540000000005</v>
      </c>
      <c r="N49" s="570">
        <v>0.74551190000000001</v>
      </c>
      <c r="O49" s="570">
        <v>0.97284479999999995</v>
      </c>
      <c r="P49" s="570">
        <v>1.1885600000000001</v>
      </c>
      <c r="Q49" s="570">
        <v>1.391786</v>
      </c>
      <c r="R49" s="570">
        <v>1.581618</v>
      </c>
      <c r="S49" s="570">
        <v>1.7571330000000001</v>
      </c>
      <c r="T49" s="570">
        <v>1.9173979999999999</v>
      </c>
      <c r="U49" s="570">
        <v>2.0614919999999999</v>
      </c>
      <c r="V49" s="570">
        <v>2.1885210000000002</v>
      </c>
      <c r="W49" s="570">
        <v>2.2976399999999999</v>
      </c>
      <c r="X49" s="570">
        <v>2.3880819999999998</v>
      </c>
      <c r="Y49" s="570">
        <v>2.459174</v>
      </c>
      <c r="Z49" s="570">
        <v>2.5103659999999999</v>
      </c>
      <c r="AA49" s="570">
        <v>2.5412509999999999</v>
      </c>
      <c r="AB49" s="570">
        <v>2.551574</v>
      </c>
      <c r="AC49" s="570">
        <v>2.5412509999999999</v>
      </c>
      <c r="AD49" s="570">
        <v>2.5103659999999999</v>
      </c>
      <c r="AE49" s="570">
        <v>2.459174</v>
      </c>
      <c r="AF49" s="570">
        <v>2.3880819999999998</v>
      </c>
      <c r="AG49" s="570">
        <v>2.2976399999999999</v>
      </c>
      <c r="AH49" s="570">
        <v>2.1885210000000002</v>
      </c>
      <c r="AI49" s="570">
        <v>2.0614919999999999</v>
      </c>
      <c r="AJ49" s="570">
        <v>1.9173979999999999</v>
      </c>
      <c r="AK49" s="570">
        <v>1.7571330000000001</v>
      </c>
      <c r="AL49" s="570">
        <v>1.581618</v>
      </c>
      <c r="AM49" s="570">
        <v>1.391786</v>
      </c>
      <c r="AN49" s="570">
        <v>1.1885600000000001</v>
      </c>
      <c r="AO49" s="570">
        <v>0.97284479999999995</v>
      </c>
      <c r="AP49" s="570">
        <v>0.74551190000000001</v>
      </c>
      <c r="AQ49" s="570">
        <v>0.50739540000000005</v>
      </c>
      <c r="AR49" s="570">
        <v>0.25928519999999999</v>
      </c>
      <c r="AS49" s="570">
        <v>1.9244500000000001E-3</v>
      </c>
      <c r="AT49" s="570">
        <v>0</v>
      </c>
      <c r="AU49" s="570">
        <v>0</v>
      </c>
      <c r="AV49" s="570">
        <v>0</v>
      </c>
      <c r="AW49" s="570">
        <v>0</v>
      </c>
      <c r="AX49" s="570">
        <v>0</v>
      </c>
      <c r="AY49" s="570">
        <v>0</v>
      </c>
      <c r="AZ49" s="570">
        <v>0</v>
      </c>
      <c r="BA49" s="570">
        <v>0</v>
      </c>
      <c r="BC49" s="570"/>
      <c r="BD49" s="570">
        <v>7.5</v>
      </c>
      <c r="BE49" s="570">
        <v>7.4617670251498804</v>
      </c>
      <c r="BF49" s="570">
        <v>7.4231888779341402</v>
      </c>
      <c r="BG49" s="570">
        <v>7.3841078797752298</v>
      </c>
      <c r="BH49" s="570">
        <v>7.3443585352462497</v>
      </c>
      <c r="BI49" s="570">
        <v>7.3037651971661397</v>
      </c>
      <c r="BJ49" s="570">
        <v>7.2621394461778301</v>
      </c>
      <c r="BK49" s="570">
        <v>7.2192750127370502</v>
      </c>
      <c r="BL49" s="570">
        <v>7.17495715108595</v>
      </c>
      <c r="BM49" s="570">
        <v>7.1290234936549801</v>
      </c>
      <c r="BN49" s="570">
        <v>7.0805725131432196</v>
      </c>
      <c r="BO49" s="570">
        <v>7.0293937435662599</v>
      </c>
      <c r="BP49" s="570">
        <v>6.9752166952318202</v>
      </c>
      <c r="BQ49" s="570">
        <v>6.9177511018233497</v>
      </c>
      <c r="BR49" s="570">
        <v>6.8566961155515802</v>
      </c>
      <c r="BS49" s="570">
        <v>6.7917455339607402</v>
      </c>
      <c r="BT49" s="570">
        <v>6.7225890919651503</v>
      </c>
      <c r="BU49" s="570">
        <v>6.6489201190671396</v>
      </c>
      <c r="BV49" s="570">
        <v>6.5704426189303202</v>
      </c>
      <c r="BW49" s="570">
        <v>6.4868801574520703</v>
      </c>
      <c r="BX49" s="570">
        <v>6.39798658780495</v>
      </c>
      <c r="BY49" s="570">
        <v>6.3035577191543002</v>
      </c>
      <c r="BZ49" s="570">
        <v>6.2034440287559196</v>
      </c>
      <c r="CA49" s="570">
        <v>6.09756417678103</v>
      </c>
      <c r="CB49" s="570">
        <v>5.9859176224877704</v>
      </c>
      <c r="CC49" s="570">
        <v>5.8685953624480698</v>
      </c>
      <c r="CD49" s="570">
        <v>5.7457881634513797</v>
      </c>
      <c r="CE49" s="570">
        <v>5.6177913504177504</v>
      </c>
      <c r="CF49" s="570">
        <v>5.4850057251291098</v>
      </c>
      <c r="CG49" s="570">
        <v>5.3479338121751301</v>
      </c>
      <c r="CH49" s="570">
        <v>5.2071714968857403</v>
      </c>
      <c r="CI49" s="570">
        <v>5.06339462079419</v>
      </c>
      <c r="CJ49" s="570">
        <v>4.9173392506664699</v>
      </c>
      <c r="CK49" s="570">
        <v>4.7697799240809697</v>
      </c>
      <c r="CL49" s="570">
        <v>4.6215958651734903</v>
      </c>
      <c r="CM49" s="570">
        <v>4.4736666905695497</v>
      </c>
      <c r="CN49" s="570">
        <v>4.3268418996739397</v>
      </c>
      <c r="CO49" s="570">
        <v>4.1819088984726296</v>
      </c>
      <c r="CP49" s="570">
        <v>4.0395641224551397</v>
      </c>
      <c r="CQ49" s="570">
        <v>3.90039139921431</v>
      </c>
      <c r="CR49" s="570">
        <v>3.76483217385353</v>
      </c>
      <c r="CS49" s="570">
        <v>3.63319226056583</v>
      </c>
      <c r="CT49" s="570">
        <v>3.5057443559285901</v>
      </c>
      <c r="CU49" s="570">
        <v>3.3834147238585102</v>
      </c>
      <c r="CV49" s="570">
        <v>3.2618306701324</v>
      </c>
      <c r="CW49" s="570">
        <v>3.1403767925563302</v>
      </c>
      <c r="CX49" s="570">
        <v>3.0181545321413399</v>
      </c>
      <c r="CY49" s="570">
        <v>2.8941962220917801</v>
      </c>
      <c r="CZ49" s="570">
        <v>2.7674048418494102</v>
      </c>
      <c r="DA49" s="570">
        <v>2.6365088463516302</v>
      </c>
      <c r="DB49" s="570">
        <v>2.5</v>
      </c>
      <c r="DD49" s="570"/>
      <c r="DE49" s="570"/>
      <c r="DF49" s="570"/>
      <c r="DG49" s="570"/>
      <c r="DH49" s="570"/>
      <c r="DI49" s="570"/>
      <c r="DJ49" s="570"/>
      <c r="DK49" s="570"/>
      <c r="DL49" s="570"/>
      <c r="DM49" s="570"/>
      <c r="DN49" s="570"/>
      <c r="DO49" s="570"/>
      <c r="DP49" s="570"/>
      <c r="DQ49" s="570"/>
      <c r="DR49" s="570"/>
      <c r="DS49" s="570"/>
      <c r="DT49" s="570"/>
      <c r="DU49" s="570"/>
      <c r="DV49" s="570"/>
      <c r="DW49" s="570"/>
      <c r="DX49" s="570"/>
      <c r="DY49" s="570"/>
      <c r="DZ49" s="570"/>
      <c r="EA49" s="570"/>
      <c r="EB49" s="570"/>
      <c r="EC49" s="570"/>
      <c r="ED49" s="570"/>
      <c r="EE49" s="570"/>
      <c r="EF49" s="570"/>
      <c r="EG49" s="570"/>
      <c r="EH49" s="570"/>
      <c r="EI49" s="570"/>
      <c r="EJ49" s="570"/>
      <c r="EK49" s="570"/>
      <c r="EL49" s="570"/>
      <c r="EM49" s="570"/>
      <c r="EN49" s="570"/>
      <c r="EO49" s="570"/>
      <c r="EP49" s="570"/>
      <c r="EQ49" s="570"/>
      <c r="ER49" s="570"/>
      <c r="ES49" s="570"/>
      <c r="ET49" s="570"/>
      <c r="EU49" s="570"/>
      <c r="EV49" s="570"/>
      <c r="EW49" s="570"/>
      <c r="EX49" s="570"/>
      <c r="EY49" s="570"/>
      <c r="EZ49" s="570"/>
      <c r="FA49" s="570"/>
      <c r="FB49" s="570"/>
    </row>
    <row r="50" spans="1:158" ht="3.75" customHeight="1">
      <c r="B50" s="570"/>
      <c r="C50" s="570">
        <v>0</v>
      </c>
      <c r="D50" s="570">
        <v>0</v>
      </c>
      <c r="E50" s="570">
        <v>0</v>
      </c>
      <c r="F50" s="570">
        <v>0</v>
      </c>
      <c r="G50" s="570">
        <v>0</v>
      </c>
      <c r="H50" s="570">
        <v>0</v>
      </c>
      <c r="I50" s="570">
        <v>0</v>
      </c>
      <c r="J50" s="570">
        <v>0</v>
      </c>
      <c r="K50" s="570">
        <v>0</v>
      </c>
      <c r="L50" s="570">
        <v>0</v>
      </c>
      <c r="M50" s="570">
        <v>0.1962749</v>
      </c>
      <c r="N50" s="570">
        <v>0.42665799999999998</v>
      </c>
      <c r="O50" s="570">
        <v>0.6462466</v>
      </c>
      <c r="P50" s="570">
        <v>0.85426389999999996</v>
      </c>
      <c r="Q50" s="570">
        <v>1.0499039999999999</v>
      </c>
      <c r="R50" s="570">
        <v>1.23234</v>
      </c>
      <c r="S50" s="570">
        <v>1.4007309999999999</v>
      </c>
      <c r="T50" s="570">
        <v>1.554238</v>
      </c>
      <c r="U50" s="570">
        <v>1.6920390000000001</v>
      </c>
      <c r="V50" s="570">
        <v>1.813339</v>
      </c>
      <c r="W50" s="570">
        <v>1.9173979999999999</v>
      </c>
      <c r="X50" s="570">
        <v>2.0035440000000002</v>
      </c>
      <c r="Y50" s="570">
        <v>2.0711919999999999</v>
      </c>
      <c r="Z50" s="570">
        <v>2.1198670000000002</v>
      </c>
      <c r="AA50" s="570">
        <v>2.149216</v>
      </c>
      <c r="AB50" s="570">
        <v>2.1590240000000001</v>
      </c>
      <c r="AC50" s="570">
        <v>2.149216</v>
      </c>
      <c r="AD50" s="570">
        <v>2.1198670000000002</v>
      </c>
      <c r="AE50" s="570">
        <v>2.0711919999999999</v>
      </c>
      <c r="AF50" s="570">
        <v>2.0035440000000002</v>
      </c>
      <c r="AG50" s="570">
        <v>1.9173979999999999</v>
      </c>
      <c r="AH50" s="570">
        <v>1.813339</v>
      </c>
      <c r="AI50" s="570">
        <v>1.6920390000000001</v>
      </c>
      <c r="AJ50" s="570">
        <v>1.554238</v>
      </c>
      <c r="AK50" s="570">
        <v>1.4007309999999999</v>
      </c>
      <c r="AL50" s="570">
        <v>1.23234</v>
      </c>
      <c r="AM50" s="570">
        <v>1.0499039999999999</v>
      </c>
      <c r="AN50" s="570">
        <v>0.85426389999999996</v>
      </c>
      <c r="AO50" s="570">
        <v>0.6462466</v>
      </c>
      <c r="AP50" s="570">
        <v>0.42665799999999998</v>
      </c>
      <c r="AQ50" s="570">
        <v>0.1962749</v>
      </c>
      <c r="AR50" s="570">
        <v>0</v>
      </c>
      <c r="AS50" s="570">
        <v>0</v>
      </c>
      <c r="AT50" s="570">
        <v>0</v>
      </c>
      <c r="AU50" s="570">
        <v>0</v>
      </c>
      <c r="AV50" s="570">
        <v>0</v>
      </c>
      <c r="AW50" s="570">
        <v>0</v>
      </c>
      <c r="AX50" s="570">
        <v>0</v>
      </c>
      <c r="AY50" s="570">
        <v>0</v>
      </c>
      <c r="AZ50" s="570">
        <v>0</v>
      </c>
      <c r="BA50" s="570">
        <v>0</v>
      </c>
      <c r="BC50" s="570"/>
      <c r="BD50" s="570">
        <v>7.5</v>
      </c>
      <c r="BE50" s="570">
        <v>7.4607585447538503</v>
      </c>
      <c r="BF50" s="570">
        <v>7.4211533191989396</v>
      </c>
      <c r="BG50" s="570">
        <v>7.3810183993172398</v>
      </c>
      <c r="BH50" s="570">
        <v>7.3401804508802302</v>
      </c>
      <c r="BI50" s="570">
        <v>7.2984566593754598</v>
      </c>
      <c r="BJ50" s="570">
        <v>7.2556526168745101</v>
      </c>
      <c r="BK50" s="570">
        <v>7.2115602878837501</v>
      </c>
      <c r="BL50" s="570">
        <v>7.1659586326357898</v>
      </c>
      <c r="BM50" s="570">
        <v>7.1186119741695499</v>
      </c>
      <c r="BN50" s="570">
        <v>7.0693263327145299</v>
      </c>
      <c r="BO50" s="570">
        <v>7.0173549057264299</v>
      </c>
      <c r="BP50" s="570">
        <v>6.9624013086134102</v>
      </c>
      <c r="BQ50" s="570">
        <v>6.9041741761802697</v>
      </c>
      <c r="BR50" s="570">
        <v>6.8423816122120904</v>
      </c>
      <c r="BS50" s="570">
        <v>6.7767372141656397</v>
      </c>
      <c r="BT50" s="570">
        <v>6.70694829738426</v>
      </c>
      <c r="BU50" s="570">
        <v>6.6327320791786697</v>
      </c>
      <c r="BV50" s="570">
        <v>6.5538194454841996</v>
      </c>
      <c r="BW50" s="570">
        <v>6.4699631497718801</v>
      </c>
      <c r="BX50" s="570">
        <v>6.3809484162171604</v>
      </c>
      <c r="BY50" s="570">
        <v>6.2866027275681002</v>
      </c>
      <c r="BZ50" s="570">
        <v>6.1868071352934404</v>
      </c>
      <c r="CA50" s="570">
        <v>6.0815093155640803</v>
      </c>
      <c r="CB50" s="570">
        <v>5.9707349080732603</v>
      </c>
      <c r="CC50" s="570">
        <v>5.8545963457399104</v>
      </c>
      <c r="CD50" s="570">
        <v>5.7332989014359601</v>
      </c>
      <c r="CE50" s="570">
        <v>5.6071437764551799</v>
      </c>
      <c r="CF50" s="570">
        <v>5.4765274013307197</v>
      </c>
      <c r="CG50" s="570">
        <v>5.3419366557822601</v>
      </c>
      <c r="CH50" s="570">
        <v>5.20393980045802</v>
      </c>
      <c r="CI50" s="570">
        <v>5.06317464868388</v>
      </c>
      <c r="CJ50" s="570">
        <v>4.9203039082236497</v>
      </c>
      <c r="CK50" s="570">
        <v>4.7760767968541602</v>
      </c>
      <c r="CL50" s="570">
        <v>4.6312906206978601</v>
      </c>
      <c r="CM50" s="570">
        <v>4.4867387584153002</v>
      </c>
      <c r="CN50" s="570">
        <v>4.3431851138740196</v>
      </c>
      <c r="CO50" s="570">
        <v>4.2013336093852596</v>
      </c>
      <c r="CP50" s="570">
        <v>4.0617994638787698</v>
      </c>
      <c r="CQ50" s="570">
        <v>3.9251080422664502</v>
      </c>
      <c r="CR50" s="570">
        <v>3.7916182857260199</v>
      </c>
      <c r="CS50" s="570">
        <v>3.6617988177788501</v>
      </c>
      <c r="CT50" s="570">
        <v>3.5359444125189698</v>
      </c>
      <c r="CU50" s="570">
        <v>3.4111078767177698</v>
      </c>
      <c r="CV50" s="570">
        <v>3.2866790689047298</v>
      </c>
      <c r="CW50" s="570">
        <v>3.1619747149562301</v>
      </c>
      <c r="CX50" s="570">
        <v>3.0361613692017499</v>
      </c>
      <c r="CY50" s="570">
        <v>2.9082778310169601</v>
      </c>
      <c r="CZ50" s="570">
        <v>2.7772092601625502</v>
      </c>
      <c r="DA50" s="570">
        <v>2.6416428021604301</v>
      </c>
      <c r="DB50" s="570">
        <v>2.5</v>
      </c>
      <c r="DD50" s="570"/>
      <c r="DE50" s="570"/>
      <c r="DF50" s="570"/>
      <c r="DG50" s="570"/>
      <c r="DH50" s="570"/>
      <c r="DI50" s="570"/>
      <c r="DJ50" s="570"/>
      <c r="DK50" s="570"/>
      <c r="DL50" s="570"/>
      <c r="DM50" s="570"/>
      <c r="DN50" s="570"/>
      <c r="DO50" s="570"/>
      <c r="DP50" s="570"/>
      <c r="DQ50" s="570"/>
      <c r="DR50" s="570"/>
      <c r="DS50" s="570"/>
      <c r="DT50" s="570"/>
      <c r="DU50" s="570"/>
      <c r="DV50" s="570"/>
      <c r="DW50" s="570"/>
      <c r="DX50" s="570"/>
      <c r="DY50" s="570"/>
      <c r="DZ50" s="570"/>
      <c r="EA50" s="570"/>
      <c r="EB50" s="570"/>
      <c r="EC50" s="570"/>
      <c r="ED50" s="570"/>
      <c r="EE50" s="570"/>
      <c r="EF50" s="570"/>
      <c r="EG50" s="570"/>
      <c r="EH50" s="570"/>
      <c r="EI50" s="570"/>
      <c r="EJ50" s="570"/>
      <c r="EK50" s="570"/>
      <c r="EL50" s="570"/>
      <c r="EM50" s="570"/>
      <c r="EN50" s="570"/>
      <c r="EO50" s="570"/>
      <c r="EP50" s="570"/>
      <c r="EQ50" s="570"/>
      <c r="ER50" s="570"/>
      <c r="ES50" s="570"/>
      <c r="ET50" s="570"/>
      <c r="EU50" s="570"/>
      <c r="EV50" s="570"/>
      <c r="EW50" s="570"/>
      <c r="EX50" s="570"/>
      <c r="EY50" s="570"/>
      <c r="EZ50" s="570"/>
      <c r="FA50" s="570"/>
      <c r="FB50" s="570"/>
    </row>
    <row r="51" spans="1:158" ht="3.75" customHeight="1">
      <c r="B51" s="570"/>
      <c r="C51" s="570">
        <v>0</v>
      </c>
      <c r="D51" s="570">
        <v>0</v>
      </c>
      <c r="E51" s="570">
        <v>0</v>
      </c>
      <c r="F51" s="570">
        <v>0</v>
      </c>
      <c r="G51" s="570">
        <v>0</v>
      </c>
      <c r="H51" s="570">
        <v>0</v>
      </c>
      <c r="I51" s="570">
        <v>0</v>
      </c>
      <c r="J51" s="570">
        <v>0</v>
      </c>
      <c r="K51" s="570">
        <v>0</v>
      </c>
      <c r="L51" s="570">
        <v>0</v>
      </c>
      <c r="M51" s="570">
        <v>0</v>
      </c>
      <c r="N51" s="570">
        <v>0.1025109</v>
      </c>
      <c r="O51" s="570">
        <v>0.31475510000000001</v>
      </c>
      <c r="P51" s="570">
        <v>0.51550689999999999</v>
      </c>
      <c r="Q51" s="570">
        <v>0.7040227</v>
      </c>
      <c r="R51" s="570">
        <v>0.8795444</v>
      </c>
      <c r="S51" s="570">
        <v>1.041309</v>
      </c>
      <c r="T51" s="570">
        <v>1.1885600000000001</v>
      </c>
      <c r="U51" s="570">
        <v>1.32056</v>
      </c>
      <c r="V51" s="570">
        <v>1.4366030000000001</v>
      </c>
      <c r="W51" s="570">
        <v>1.5360339999999999</v>
      </c>
      <c r="X51" s="570">
        <v>1.6182639999999999</v>
      </c>
      <c r="Y51" s="570">
        <v>1.6827810000000001</v>
      </c>
      <c r="Z51" s="570">
        <v>1.7291730000000001</v>
      </c>
      <c r="AA51" s="570">
        <v>1.7571330000000001</v>
      </c>
      <c r="AB51" s="570">
        <v>1.7664740000000001</v>
      </c>
      <c r="AC51" s="570">
        <v>1.7571330000000001</v>
      </c>
      <c r="AD51" s="570">
        <v>1.7291730000000001</v>
      </c>
      <c r="AE51" s="570">
        <v>1.6827810000000001</v>
      </c>
      <c r="AF51" s="570">
        <v>1.6182639999999999</v>
      </c>
      <c r="AG51" s="570">
        <v>1.5360339999999999</v>
      </c>
      <c r="AH51" s="570">
        <v>1.4366030000000001</v>
      </c>
      <c r="AI51" s="570">
        <v>1.32056</v>
      </c>
      <c r="AJ51" s="570">
        <v>1.1885600000000001</v>
      </c>
      <c r="AK51" s="570">
        <v>1.041309</v>
      </c>
      <c r="AL51" s="570">
        <v>0.8795444</v>
      </c>
      <c r="AM51" s="570">
        <v>0.7040227</v>
      </c>
      <c r="AN51" s="570">
        <v>0.51550689999999999</v>
      </c>
      <c r="AO51" s="570">
        <v>0.31475510000000001</v>
      </c>
      <c r="AP51" s="570">
        <v>0.1025109</v>
      </c>
      <c r="AQ51" s="570">
        <v>0</v>
      </c>
      <c r="AR51" s="570">
        <v>0</v>
      </c>
      <c r="AS51" s="570">
        <v>0</v>
      </c>
      <c r="AT51" s="570">
        <v>0</v>
      </c>
      <c r="AU51" s="570">
        <v>0</v>
      </c>
      <c r="AV51" s="570">
        <v>0</v>
      </c>
      <c r="AW51" s="570">
        <v>0</v>
      </c>
      <c r="AX51" s="570">
        <v>0</v>
      </c>
      <c r="AY51" s="570">
        <v>0</v>
      </c>
      <c r="AZ51" s="570">
        <v>0</v>
      </c>
      <c r="BA51" s="570">
        <v>0</v>
      </c>
      <c r="BC51" s="570"/>
      <c r="BD51" s="570">
        <v>7.5</v>
      </c>
      <c r="BE51" s="570">
        <v>7.4599072991761002</v>
      </c>
      <c r="BF51" s="570">
        <v>7.4194355308517199</v>
      </c>
      <c r="BG51" s="570">
        <v>7.3784124168100398</v>
      </c>
      <c r="BH51" s="570">
        <v>7.3366586243139897</v>
      </c>
      <c r="BI51" s="570">
        <v>7.2939859845708703</v>
      </c>
      <c r="BJ51" s="570">
        <v>7.2501957557065602</v>
      </c>
      <c r="BK51" s="570">
        <v>7.2050770501161496</v>
      </c>
      <c r="BL51" s="570">
        <v>7.1584056940616296</v>
      </c>
      <c r="BM51" s="570">
        <v>7.1099419185620203</v>
      </c>
      <c r="BN51" s="570">
        <v>7.0594255563950199</v>
      </c>
      <c r="BO51" s="570">
        <v>7.00663368211098</v>
      </c>
      <c r="BP51" s="570">
        <v>6.9511092009719997</v>
      </c>
      <c r="BQ51" s="570">
        <v>6.8923222745925496</v>
      </c>
      <c r="BR51" s="570">
        <v>6.82998554778505</v>
      </c>
      <c r="BS51" s="570">
        <v>6.7638457183273397</v>
      </c>
      <c r="BT51" s="570">
        <v>6.6936131201762601</v>
      </c>
      <c r="BU51" s="570">
        <v>6.6190273096558201</v>
      </c>
      <c r="BV51" s="570">
        <v>6.5398403180082596</v>
      </c>
      <c r="BW51" s="570">
        <v>6.4558264383205497</v>
      </c>
      <c r="BX51" s="570">
        <v>6.3667956580801199</v>
      </c>
      <c r="BY51" s="570">
        <v>6.2725994090552497</v>
      </c>
      <c r="BZ51" s="570">
        <v>6.17314013305446</v>
      </c>
      <c r="CA51" s="570">
        <v>6.0683871082356697</v>
      </c>
      <c r="CB51" s="570">
        <v>5.9583871879650996</v>
      </c>
      <c r="CC51" s="570">
        <v>5.8432715194117799</v>
      </c>
      <c r="CD51" s="570">
        <v>5.7232596100548898</v>
      </c>
      <c r="CE51" s="570">
        <v>5.5986609166455397</v>
      </c>
      <c r="CF51" s="570">
        <v>5.4698730522979</v>
      </c>
      <c r="CG51" s="570">
        <v>5.3373755740682496</v>
      </c>
      <c r="CH51" s="570">
        <v>5.2017189288058798</v>
      </c>
      <c r="CI51" s="570">
        <v>5.0635107470795999</v>
      </c>
      <c r="CJ51" s="570">
        <v>4.9233680101494901</v>
      </c>
      <c r="CK51" s="570">
        <v>4.7820093414645797</v>
      </c>
      <c r="CL51" s="570">
        <v>4.6401730026112498</v>
      </c>
      <c r="CM51" s="570">
        <v>4.4985833386849396</v>
      </c>
      <c r="CN51" s="570">
        <v>4.3579398484252101</v>
      </c>
      <c r="CO51" s="570">
        <v>4.2188829676191801</v>
      </c>
      <c r="CP51" s="570">
        <v>4.0819430797949403</v>
      </c>
      <c r="CQ51" s="570">
        <v>3.9476526794682498</v>
      </c>
      <c r="CR51" s="570">
        <v>3.81663314068836</v>
      </c>
      <c r="CS51" s="570">
        <v>3.6879579952515198</v>
      </c>
      <c r="CT51" s="570">
        <v>3.56047571085782</v>
      </c>
      <c r="CU51" s="570">
        <v>3.4336753301414502</v>
      </c>
      <c r="CV51" s="570">
        <v>3.3069670711075001</v>
      </c>
      <c r="CW51" s="570">
        <v>3.17966445886427</v>
      </c>
      <c r="CX51" s="570">
        <v>3.0509528261338201</v>
      </c>
      <c r="CY51" s="570">
        <v>2.9198748761678002</v>
      </c>
      <c r="CZ51" s="570">
        <v>2.7853022587681302</v>
      </c>
      <c r="DA51" s="570">
        <v>2.64588910885597</v>
      </c>
      <c r="DB51" s="570">
        <v>2.5</v>
      </c>
      <c r="DD51" s="570"/>
      <c r="DE51" s="570"/>
      <c r="DF51" s="570"/>
      <c r="DG51" s="570"/>
      <c r="DH51" s="570"/>
      <c r="DI51" s="570"/>
      <c r="DJ51" s="570"/>
      <c r="DK51" s="570"/>
      <c r="DL51" s="570"/>
      <c r="DM51" s="570"/>
      <c r="DN51" s="570"/>
      <c r="DO51" s="570"/>
      <c r="DP51" s="570"/>
      <c r="DQ51" s="570"/>
      <c r="DR51" s="570"/>
      <c r="DS51" s="570"/>
      <c r="DT51" s="570"/>
      <c r="DU51" s="570"/>
      <c r="DV51" s="570"/>
      <c r="DW51" s="570"/>
      <c r="DX51" s="570"/>
      <c r="DY51" s="570"/>
      <c r="DZ51" s="570"/>
      <c r="EA51" s="570"/>
      <c r="EB51" s="570"/>
      <c r="EC51" s="570"/>
      <c r="ED51" s="570"/>
      <c r="EE51" s="570"/>
      <c r="EF51" s="570"/>
      <c r="EG51" s="570"/>
      <c r="EH51" s="570"/>
      <c r="EI51" s="570"/>
      <c r="EJ51" s="570"/>
      <c r="EK51" s="570"/>
      <c r="EL51" s="570"/>
      <c r="EM51" s="570"/>
      <c r="EN51" s="570"/>
      <c r="EO51" s="570"/>
      <c r="EP51" s="570"/>
      <c r="EQ51" s="570"/>
      <c r="ER51" s="570"/>
      <c r="ES51" s="570"/>
      <c r="ET51" s="570"/>
      <c r="EU51" s="570"/>
      <c r="EV51" s="570"/>
      <c r="EW51" s="570"/>
      <c r="EX51" s="570"/>
      <c r="EY51" s="570"/>
      <c r="EZ51" s="570"/>
      <c r="FA51" s="570"/>
      <c r="FB51" s="570"/>
    </row>
    <row r="52" spans="1:158" ht="3.75" customHeight="1">
      <c r="B52" s="570"/>
      <c r="C52" s="570">
        <v>0</v>
      </c>
      <c r="D52" s="570">
        <v>0</v>
      </c>
      <c r="E52" s="570">
        <v>0</v>
      </c>
      <c r="F52" s="570">
        <v>0</v>
      </c>
      <c r="G52" s="570">
        <v>0</v>
      </c>
      <c r="H52" s="570">
        <v>0</v>
      </c>
      <c r="I52" s="570">
        <v>0</v>
      </c>
      <c r="J52" s="570">
        <v>0</v>
      </c>
      <c r="K52" s="570">
        <v>0</v>
      </c>
      <c r="L52" s="570">
        <v>0</v>
      </c>
      <c r="M52" s="570">
        <v>0</v>
      </c>
      <c r="N52" s="570">
        <v>0</v>
      </c>
      <c r="O52" s="570">
        <v>0</v>
      </c>
      <c r="P52" s="570">
        <v>0.17275009999999999</v>
      </c>
      <c r="Q52" s="570">
        <v>0.35457149999999998</v>
      </c>
      <c r="R52" s="570">
        <v>0.52362540000000002</v>
      </c>
      <c r="S52" s="570">
        <v>0.67921770000000004</v>
      </c>
      <c r="T52" s="570">
        <v>0.82066470000000002</v>
      </c>
      <c r="U52" s="570">
        <v>0.94730400000000003</v>
      </c>
      <c r="V52" s="570">
        <v>1.0585070000000001</v>
      </c>
      <c r="W52" s="570">
        <v>1.1536930000000001</v>
      </c>
      <c r="X52" s="570">
        <v>1.23234</v>
      </c>
      <c r="Y52" s="570">
        <v>1.294</v>
      </c>
      <c r="Z52" s="570">
        <v>1.338311</v>
      </c>
      <c r="AA52" s="570">
        <v>1.3650070000000001</v>
      </c>
      <c r="AB52" s="570">
        <v>1.3739239999999999</v>
      </c>
      <c r="AC52" s="570">
        <v>1.3650070000000001</v>
      </c>
      <c r="AD52" s="570">
        <v>1.338311</v>
      </c>
      <c r="AE52" s="570">
        <v>1.294</v>
      </c>
      <c r="AF52" s="570">
        <v>1.23234</v>
      </c>
      <c r="AG52" s="570">
        <v>1.1536930000000001</v>
      </c>
      <c r="AH52" s="570">
        <v>1.0585070000000001</v>
      </c>
      <c r="AI52" s="570">
        <v>0.94730400000000003</v>
      </c>
      <c r="AJ52" s="570">
        <v>0.82066470000000002</v>
      </c>
      <c r="AK52" s="570">
        <v>0.67921770000000004</v>
      </c>
      <c r="AL52" s="570">
        <v>0.52362540000000002</v>
      </c>
      <c r="AM52" s="570">
        <v>0.35457149999999998</v>
      </c>
      <c r="AN52" s="570">
        <v>0.17275009999999999</v>
      </c>
      <c r="AO52" s="570">
        <v>0</v>
      </c>
      <c r="AP52" s="570">
        <v>0</v>
      </c>
      <c r="AQ52" s="570">
        <v>0</v>
      </c>
      <c r="AR52" s="570">
        <v>0</v>
      </c>
      <c r="AS52" s="570">
        <v>0</v>
      </c>
      <c r="AT52" s="570">
        <v>0</v>
      </c>
      <c r="AU52" s="570">
        <v>0</v>
      </c>
      <c r="AV52" s="570">
        <v>0</v>
      </c>
      <c r="AW52" s="570">
        <v>0</v>
      </c>
      <c r="AX52" s="570">
        <v>0</v>
      </c>
      <c r="AY52" s="570">
        <v>0</v>
      </c>
      <c r="AZ52" s="570">
        <v>0</v>
      </c>
      <c r="BA52" s="570">
        <v>0</v>
      </c>
      <c r="BC52" s="570"/>
      <c r="BD52" s="570">
        <v>7.5</v>
      </c>
      <c r="BE52" s="570">
        <v>7.4592195484503296</v>
      </c>
      <c r="BF52" s="570">
        <v>7.4180479234730097</v>
      </c>
      <c r="BG52" s="570">
        <v>7.37630810822328</v>
      </c>
      <c r="BH52" s="570">
        <v>7.3338163282245397</v>
      </c>
      <c r="BI52" s="570">
        <v>7.2903805068098499</v>
      </c>
      <c r="BJ52" s="570">
        <v>7.24579877646977</v>
      </c>
      <c r="BK52" s="570">
        <v>7.1998580920479096</v>
      </c>
      <c r="BL52" s="570">
        <v>7.15233291737621</v>
      </c>
      <c r="BM52" s="570">
        <v>7.1029835309899996</v>
      </c>
      <c r="BN52" s="570">
        <v>7.0515537453147701</v>
      </c>
      <c r="BO52" s="570">
        <v>6.99776863484351</v>
      </c>
      <c r="BP52" s="570">
        <v>6.94138026319097</v>
      </c>
      <c r="BQ52" s="570">
        <v>6.8822357673151497</v>
      </c>
      <c r="BR52" s="570">
        <v>6.8195164851843</v>
      </c>
      <c r="BS52" s="570">
        <v>6.7530780666557098</v>
      </c>
      <c r="BT52" s="570">
        <v>6.6825692856421899</v>
      </c>
      <c r="BU52" s="570">
        <v>6.60777144028203</v>
      </c>
      <c r="BV52" s="570">
        <v>6.5284502175154104</v>
      </c>
      <c r="BW52" s="570">
        <v>6.4443909267225701</v>
      </c>
      <c r="BX52" s="570">
        <v>6.3554258251764004</v>
      </c>
      <c r="BY52" s="570">
        <v>6.2614241998028399</v>
      </c>
      <c r="BZ52" s="570">
        <v>6.16229800919358</v>
      </c>
      <c r="CA52" s="570">
        <v>6.05803145565908</v>
      </c>
      <c r="CB52" s="570">
        <v>5.9486898524956997</v>
      </c>
      <c r="CC52" s="570">
        <v>5.8344222956686096</v>
      </c>
      <c r="CD52" s="570">
        <v>5.7154634781007498</v>
      </c>
      <c r="CE52" s="570">
        <v>5.5921344366746597</v>
      </c>
      <c r="CF52" s="570">
        <v>5.4648404282011001</v>
      </c>
      <c r="CG52" s="570">
        <v>5.3340635049099898</v>
      </c>
      <c r="CH52" s="570">
        <v>5.2003475148079099</v>
      </c>
      <c r="CI52" s="570">
        <v>5.06427664932498</v>
      </c>
      <c r="CJ52" s="570">
        <v>4.9264385352737303</v>
      </c>
      <c r="CK52" s="570">
        <v>4.7875225361009202</v>
      </c>
      <c r="CL52" s="570">
        <v>4.6482325321025497</v>
      </c>
      <c r="CM52" s="570">
        <v>4.50922765371062</v>
      </c>
      <c r="CN52" s="570">
        <v>4.37116792781074</v>
      </c>
      <c r="CO52" s="570">
        <v>4.2346709259077002</v>
      </c>
      <c r="CP52" s="570">
        <v>4.1001612141322497</v>
      </c>
      <c r="CQ52" s="570">
        <v>3.9685797963206899</v>
      </c>
      <c r="CR52" s="570">
        <v>3.8378373672853501</v>
      </c>
      <c r="CS52" s="570">
        <v>3.7083222920416001</v>
      </c>
      <c r="CT52" s="570">
        <v>3.5796572676746599</v>
      </c>
      <c r="CU52" s="570">
        <v>3.4513768442628998</v>
      </c>
      <c r="CV52" s="570">
        <v>3.3229175772385999</v>
      </c>
      <c r="CW52" s="570">
        <v>3.1936053307668901</v>
      </c>
      <c r="CX52" s="570">
        <v>3.0626358366781199</v>
      </c>
      <c r="CY52" s="570">
        <v>2.9290534078653501</v>
      </c>
      <c r="CZ52" s="570">
        <v>2.7917190658366802</v>
      </c>
      <c r="DA52" s="570">
        <v>2.6492612970385698</v>
      </c>
      <c r="DB52" s="570">
        <v>2.5</v>
      </c>
      <c r="DD52" s="570"/>
      <c r="DE52" s="570"/>
      <c r="DF52" s="570"/>
      <c r="DG52" s="570"/>
      <c r="DH52" s="570"/>
      <c r="DI52" s="570"/>
      <c r="DJ52" s="570"/>
      <c r="DK52" s="570"/>
      <c r="DL52" s="570"/>
      <c r="DM52" s="570"/>
      <c r="DN52" s="570"/>
      <c r="DO52" s="570"/>
      <c r="DP52" s="570"/>
      <c r="DQ52" s="570"/>
      <c r="DR52" s="570"/>
      <c r="DS52" s="570"/>
      <c r="DT52" s="570"/>
      <c r="DU52" s="570"/>
      <c r="DV52" s="570"/>
      <c r="DW52" s="570"/>
      <c r="DX52" s="570"/>
      <c r="DY52" s="570"/>
      <c r="DZ52" s="570"/>
      <c r="EA52" s="570"/>
      <c r="EB52" s="570"/>
      <c r="EC52" s="570"/>
      <c r="ED52" s="570"/>
      <c r="EE52" s="570"/>
      <c r="EF52" s="570"/>
      <c r="EG52" s="570"/>
      <c r="EH52" s="570"/>
      <c r="EI52" s="570"/>
      <c r="EJ52" s="570"/>
      <c r="EK52" s="570"/>
      <c r="EL52" s="570"/>
      <c r="EM52" s="570"/>
      <c r="EN52" s="570"/>
      <c r="EO52" s="570"/>
      <c r="EP52" s="570"/>
      <c r="EQ52" s="570"/>
      <c r="ER52" s="570"/>
      <c r="ES52" s="570"/>
      <c r="ET52" s="570"/>
      <c r="EU52" s="570"/>
      <c r="EV52" s="570"/>
      <c r="EW52" s="570"/>
      <c r="EX52" s="570"/>
      <c r="EY52" s="570"/>
      <c r="EZ52" s="570"/>
      <c r="FA52" s="570"/>
      <c r="FB52" s="570"/>
    </row>
    <row r="53" spans="1:158" ht="3.75" customHeight="1">
      <c r="B53" s="570"/>
      <c r="C53" s="570">
        <v>0</v>
      </c>
      <c r="D53" s="570">
        <v>0</v>
      </c>
      <c r="E53" s="570">
        <v>0</v>
      </c>
      <c r="F53" s="570">
        <v>0</v>
      </c>
      <c r="G53" s="570">
        <v>0</v>
      </c>
      <c r="H53" s="570">
        <v>0</v>
      </c>
      <c r="I53" s="570">
        <v>0</v>
      </c>
      <c r="J53" s="570">
        <v>0</v>
      </c>
      <c r="K53" s="570">
        <v>0</v>
      </c>
      <c r="L53" s="570">
        <v>0</v>
      </c>
      <c r="M53" s="570">
        <v>0</v>
      </c>
      <c r="N53" s="570">
        <v>0</v>
      </c>
      <c r="O53" s="570">
        <v>0</v>
      </c>
      <c r="P53" s="570">
        <v>0</v>
      </c>
      <c r="Q53" s="570">
        <v>1.9244500000000001E-3</v>
      </c>
      <c r="R53" s="570">
        <v>0.16492100000000001</v>
      </c>
      <c r="S53" s="570">
        <v>0.31475510000000001</v>
      </c>
      <c r="T53" s="570">
        <v>0.45080759999999998</v>
      </c>
      <c r="U53" s="570">
        <v>0.57248259999999995</v>
      </c>
      <c r="V53" s="570">
        <v>0.67921770000000004</v>
      </c>
      <c r="W53" s="570">
        <v>0.77049489999999998</v>
      </c>
      <c r="X53" s="570">
        <v>0.84585259999999995</v>
      </c>
      <c r="Y53" s="570">
        <v>0.90489520000000001</v>
      </c>
      <c r="Z53" s="570">
        <v>0.94730400000000003</v>
      </c>
      <c r="AA53" s="570">
        <v>0.97284479999999995</v>
      </c>
      <c r="AB53" s="570">
        <v>0.98137450000000004</v>
      </c>
      <c r="AC53" s="570">
        <v>0.97284479999999995</v>
      </c>
      <c r="AD53" s="570">
        <v>0.94730400000000003</v>
      </c>
      <c r="AE53" s="570">
        <v>0.90489520000000001</v>
      </c>
      <c r="AF53" s="570">
        <v>0.84585259999999995</v>
      </c>
      <c r="AG53" s="570">
        <v>0.77049489999999998</v>
      </c>
      <c r="AH53" s="570">
        <v>0.67921770000000004</v>
      </c>
      <c r="AI53" s="570">
        <v>0.57248259999999995</v>
      </c>
      <c r="AJ53" s="570">
        <v>0.45080759999999998</v>
      </c>
      <c r="AK53" s="570">
        <v>0.31475510000000001</v>
      </c>
      <c r="AL53" s="570">
        <v>0.16492100000000001</v>
      </c>
      <c r="AM53" s="570">
        <v>1.9244500000000001E-3</v>
      </c>
      <c r="AN53" s="570">
        <v>0</v>
      </c>
      <c r="AO53" s="570">
        <v>0</v>
      </c>
      <c r="AP53" s="570">
        <v>0</v>
      </c>
      <c r="AQ53" s="570">
        <v>0</v>
      </c>
      <c r="AR53" s="570">
        <v>0</v>
      </c>
      <c r="AS53" s="570">
        <v>0</v>
      </c>
      <c r="AT53" s="570">
        <v>0</v>
      </c>
      <c r="AU53" s="570">
        <v>0</v>
      </c>
      <c r="AV53" s="570">
        <v>0</v>
      </c>
      <c r="AW53" s="570">
        <v>0</v>
      </c>
      <c r="AX53" s="570">
        <v>0</v>
      </c>
      <c r="AY53" s="570">
        <v>0</v>
      </c>
      <c r="AZ53" s="570">
        <v>0</v>
      </c>
      <c r="BA53" s="570">
        <v>0</v>
      </c>
      <c r="BC53" s="570"/>
      <c r="BD53" s="570">
        <v>7.5</v>
      </c>
      <c r="BE53" s="570">
        <v>7.4586999557271101</v>
      </c>
      <c r="BF53" s="570">
        <v>7.4169997358010296</v>
      </c>
      <c r="BG53" s="570">
        <v>7.3747189734014702</v>
      </c>
      <c r="BH53" s="570">
        <v>7.3316707762327296</v>
      </c>
      <c r="BI53" s="570">
        <v>7.2876603653862899</v>
      </c>
      <c r="BJ53" s="570">
        <v>7.2424837814956398</v>
      </c>
      <c r="BK53" s="570">
        <v>7.1959267034150001</v>
      </c>
      <c r="BL53" s="570">
        <v>7.1477634046959597</v>
      </c>
      <c r="BM53" s="570">
        <v>7.0977558607084497</v>
      </c>
      <c r="BN53" s="570">
        <v>7.0456533729859903</v>
      </c>
      <c r="BO53" s="570">
        <v>6.9911941191399301</v>
      </c>
      <c r="BP53" s="570">
        <v>6.9341129209843499</v>
      </c>
      <c r="BQ53" s="570">
        <v>6.8741231178825402</v>
      </c>
      <c r="BR53" s="570">
        <v>6.8109437330359004</v>
      </c>
      <c r="BS53" s="570">
        <v>6.7444664194428103</v>
      </c>
      <c r="BT53" s="570">
        <v>6.6738070945664401</v>
      </c>
      <c r="BU53" s="570">
        <v>6.5989417344205696</v>
      </c>
      <c r="BV53" s="570">
        <v>6.5196156968274996</v>
      </c>
      <c r="BW53" s="570">
        <v>6.4356010857951604</v>
      </c>
      <c r="BX53" s="570">
        <v>6.3467657440354097</v>
      </c>
      <c r="BY53" s="570">
        <v>6.2529943896587303</v>
      </c>
      <c r="BZ53" s="570">
        <v>6.1541829232145702</v>
      </c>
      <c r="CA53" s="570">
        <v>6.0503261416613698</v>
      </c>
      <c r="CB53" s="570">
        <v>5.9415091475136004</v>
      </c>
      <c r="CC53" s="570">
        <v>5.8279004321044496</v>
      </c>
      <c r="CD53" s="570">
        <v>5.70975145572827</v>
      </c>
      <c r="CE53" s="570">
        <v>5.5873982095487502</v>
      </c>
      <c r="CF53" s="570">
        <v>5.4612608752318303</v>
      </c>
      <c r="CG53" s="570">
        <v>5.33183728724772</v>
      </c>
      <c r="CH53" s="570">
        <v>5.1996828214748403</v>
      </c>
      <c r="CI53" s="570">
        <v>5.06536636543977</v>
      </c>
      <c r="CJ53" s="570">
        <v>4.92942522046586</v>
      </c>
      <c r="CK53" s="570">
        <v>4.7925449930146096</v>
      </c>
      <c r="CL53" s="570">
        <v>4.6554428462853199</v>
      </c>
      <c r="CM53" s="570">
        <v>4.51866445667316</v>
      </c>
      <c r="CN53" s="570">
        <v>4.3828640282371198</v>
      </c>
      <c r="CO53" s="570">
        <v>4.2492363674910303</v>
      </c>
      <c r="CP53" s="570">
        <v>4.1160664638645796</v>
      </c>
      <c r="CQ53" s="570">
        <v>3.9842007441892999</v>
      </c>
      <c r="CR53" s="570">
        <v>3.8532979805240899</v>
      </c>
      <c r="CS53" s="570">
        <v>3.72325302620601</v>
      </c>
      <c r="CT53" s="570">
        <v>3.59377388001317</v>
      </c>
      <c r="CU53" s="570">
        <v>3.4644398292376701</v>
      </c>
      <c r="CV53" s="570">
        <v>3.3347131201582099</v>
      </c>
      <c r="CW53" s="570">
        <v>3.2039340436142401</v>
      </c>
      <c r="CX53" s="570">
        <v>3.0713064775975401</v>
      </c>
      <c r="CY53" s="570">
        <v>2.9358757749040798</v>
      </c>
      <c r="CZ53" s="570">
        <v>2.7964951459266998</v>
      </c>
      <c r="DA53" s="570">
        <v>2.6517742635874102</v>
      </c>
      <c r="DB53" s="570">
        <v>2.5</v>
      </c>
      <c r="DD53" s="570"/>
      <c r="DE53" s="570"/>
      <c r="DF53" s="570"/>
      <c r="DG53" s="570"/>
      <c r="DH53" s="570"/>
      <c r="DI53" s="570"/>
      <c r="DJ53" s="570"/>
      <c r="DK53" s="570"/>
      <c r="DL53" s="570"/>
      <c r="DM53" s="570"/>
      <c r="DN53" s="570"/>
      <c r="DO53" s="570"/>
      <c r="DP53" s="570"/>
      <c r="DQ53" s="570"/>
      <c r="DR53" s="570"/>
      <c r="DS53" s="570"/>
      <c r="DT53" s="570"/>
      <c r="DU53" s="570"/>
      <c r="DV53" s="570"/>
      <c r="DW53" s="570"/>
      <c r="DX53" s="570"/>
      <c r="DY53" s="570"/>
      <c r="DZ53" s="570"/>
      <c r="EA53" s="570"/>
      <c r="EB53" s="570"/>
      <c r="EC53" s="570"/>
      <c r="ED53" s="570"/>
      <c r="EE53" s="570"/>
      <c r="EF53" s="570"/>
      <c r="EG53" s="570"/>
      <c r="EH53" s="570"/>
      <c r="EI53" s="570"/>
      <c r="EJ53" s="570"/>
      <c r="EK53" s="570"/>
      <c r="EL53" s="570"/>
      <c r="EM53" s="570"/>
      <c r="EN53" s="570"/>
      <c r="EO53" s="570"/>
      <c r="EP53" s="570"/>
      <c r="EQ53" s="570"/>
      <c r="ER53" s="570"/>
      <c r="ES53" s="570"/>
      <c r="ET53" s="570"/>
      <c r="EU53" s="570"/>
      <c r="EV53" s="570"/>
      <c r="EW53" s="570"/>
      <c r="EX53" s="570"/>
      <c r="EY53" s="570"/>
      <c r="EZ53" s="570"/>
      <c r="FA53" s="570"/>
      <c r="FB53" s="570"/>
    </row>
    <row r="54" spans="1:158" ht="3.75" customHeight="1">
      <c r="B54" s="570"/>
      <c r="C54" s="570">
        <v>0</v>
      </c>
      <c r="D54" s="570">
        <v>0</v>
      </c>
      <c r="E54" s="570">
        <v>0</v>
      </c>
      <c r="F54" s="570">
        <v>0</v>
      </c>
      <c r="G54" s="570">
        <v>0</v>
      </c>
      <c r="H54" s="570">
        <v>0</v>
      </c>
      <c r="I54" s="570">
        <v>0</v>
      </c>
      <c r="J54" s="570">
        <v>0</v>
      </c>
      <c r="K54" s="570">
        <v>0</v>
      </c>
      <c r="L54" s="570">
        <v>0</v>
      </c>
      <c r="M54" s="570">
        <v>0</v>
      </c>
      <c r="N54" s="570">
        <v>0</v>
      </c>
      <c r="O54" s="570">
        <v>0</v>
      </c>
      <c r="P54" s="570">
        <v>0</v>
      </c>
      <c r="Q54" s="570">
        <v>0</v>
      </c>
      <c r="R54" s="570">
        <v>0</v>
      </c>
      <c r="S54" s="570">
        <v>0</v>
      </c>
      <c r="T54" s="570">
        <v>7.9208200000000006E-2</v>
      </c>
      <c r="U54" s="570">
        <v>0.1962749</v>
      </c>
      <c r="V54" s="570">
        <v>0.29887419999999998</v>
      </c>
      <c r="W54" s="570">
        <v>0.38654329999999998</v>
      </c>
      <c r="X54" s="570">
        <v>0.45887099999999997</v>
      </c>
      <c r="Y54" s="570">
        <v>0.51550689999999999</v>
      </c>
      <c r="Z54" s="570">
        <v>0.55616880000000002</v>
      </c>
      <c r="AA54" s="570">
        <v>0.58065020000000001</v>
      </c>
      <c r="AB54" s="570">
        <v>0.58882469999999998</v>
      </c>
      <c r="AC54" s="570">
        <v>0.58065020000000001</v>
      </c>
      <c r="AD54" s="570">
        <v>0.55616880000000002</v>
      </c>
      <c r="AE54" s="570">
        <v>0.51550689999999999</v>
      </c>
      <c r="AF54" s="570">
        <v>0.45887099999999997</v>
      </c>
      <c r="AG54" s="570">
        <v>0.38654329999999998</v>
      </c>
      <c r="AH54" s="570">
        <v>0.29887419999999998</v>
      </c>
      <c r="AI54" s="570">
        <v>0.1962749</v>
      </c>
      <c r="AJ54" s="570">
        <v>7.9208200000000006E-2</v>
      </c>
      <c r="AK54" s="570">
        <v>0</v>
      </c>
      <c r="AL54" s="570">
        <v>0</v>
      </c>
      <c r="AM54" s="570">
        <v>0</v>
      </c>
      <c r="AN54" s="570">
        <v>0</v>
      </c>
      <c r="AO54" s="570">
        <v>0</v>
      </c>
      <c r="AP54" s="570">
        <v>0</v>
      </c>
      <c r="AQ54" s="570">
        <v>0</v>
      </c>
      <c r="AR54" s="570">
        <v>0</v>
      </c>
      <c r="AS54" s="570">
        <v>0</v>
      </c>
      <c r="AT54" s="570">
        <v>0</v>
      </c>
      <c r="AU54" s="570">
        <v>0</v>
      </c>
      <c r="AV54" s="570">
        <v>0</v>
      </c>
      <c r="AW54" s="570">
        <v>0</v>
      </c>
      <c r="AX54" s="570">
        <v>0</v>
      </c>
      <c r="AY54" s="570">
        <v>0</v>
      </c>
      <c r="AZ54" s="570">
        <v>0</v>
      </c>
      <c r="BA54" s="570">
        <v>0</v>
      </c>
      <c r="BC54" s="570"/>
      <c r="BD54" s="570">
        <v>7.5</v>
      </c>
      <c r="BE54" s="570">
        <v>7.4583518169624003</v>
      </c>
      <c r="BF54" s="570">
        <v>7.41629749305143</v>
      </c>
      <c r="BG54" s="570">
        <v>7.3736545263013298</v>
      </c>
      <c r="BH54" s="570">
        <v>7.3302340504026802</v>
      </c>
      <c r="BI54" s="570">
        <v>7.2858396009878303</v>
      </c>
      <c r="BJ54" s="570">
        <v>7.2402659640296303</v>
      </c>
      <c r="BK54" s="570">
        <v>7.19329816641359</v>
      </c>
      <c r="BL54" s="570">
        <v>7.1447106799018503</v>
      </c>
      <c r="BM54" s="570">
        <v>7.0942669529256497</v>
      </c>
      <c r="BN54" s="570">
        <v>7.0417195278112699</v>
      </c>
      <c r="BO54" s="570">
        <v>6.9868111434501996</v>
      </c>
      <c r="BP54" s="570">
        <v>6.9292766773049497</v>
      </c>
      <c r="BQ54" s="570">
        <v>6.8688409403093802</v>
      </c>
      <c r="BR54" s="570">
        <v>6.80522544260179</v>
      </c>
      <c r="BS54" s="570">
        <v>6.7381493015159801</v>
      </c>
      <c r="BT54" s="570">
        <v>6.6672851444639996</v>
      </c>
      <c r="BU54" s="570">
        <v>6.5925248865140098</v>
      </c>
      <c r="BV54" s="570">
        <v>6.5133360329418499</v>
      </c>
      <c r="BW54" s="570">
        <v>6.4294200707636797</v>
      </c>
      <c r="BX54" s="570">
        <v>6.3407631281498302</v>
      </c>
      <c r="BY54" s="570">
        <v>6.2472729632854502</v>
      </c>
      <c r="BZ54" s="570">
        <v>6.1487461131521997</v>
      </c>
      <c r="CA54" s="570">
        <v>6.0452022217844696</v>
      </c>
      <c r="CB54" s="570">
        <v>5.9367571728724</v>
      </c>
      <c r="CC54" s="570">
        <v>5.8236022507087499</v>
      </c>
      <c r="CD54" s="570">
        <v>5.7060062419821103</v>
      </c>
      <c r="CE54" s="570">
        <v>5.5843215030256301</v>
      </c>
      <c r="CF54" s="570">
        <v>5.4589892909830402</v>
      </c>
      <c r="CG54" s="570">
        <v>5.3305409538917701</v>
      </c>
      <c r="CH54" s="570">
        <v>5.1995828619425497</v>
      </c>
      <c r="CI54" s="570">
        <v>5.0666926377539001</v>
      </c>
      <c r="CJ54" s="570">
        <v>4.9322358914736704</v>
      </c>
      <c r="CK54" s="570">
        <v>4.7969629319414597</v>
      </c>
      <c r="CL54" s="570">
        <v>4.6618472440549397</v>
      </c>
      <c r="CM54" s="570">
        <v>4.5271862221040697</v>
      </c>
      <c r="CN54" s="570">
        <v>4.3926850692336696</v>
      </c>
      <c r="CO54" s="570">
        <v>4.2591235028324901</v>
      </c>
      <c r="CP54" s="570">
        <v>4.1263333705890597</v>
      </c>
      <c r="CQ54" s="570">
        <v>3.9944678837417</v>
      </c>
      <c r="CR54" s="570">
        <v>3.8634271647071299</v>
      </c>
      <c r="CS54" s="570">
        <v>3.7330499770547099</v>
      </c>
      <c r="CT54" s="570">
        <v>3.6030564336772</v>
      </c>
      <c r="CU54" s="570">
        <v>3.47304579385739</v>
      </c>
      <c r="CV54" s="570">
        <v>3.3424962293109299</v>
      </c>
      <c r="CW54" s="570">
        <v>3.21075851180245</v>
      </c>
      <c r="CX54" s="570">
        <v>3.0770422923201699</v>
      </c>
      <c r="CY54" s="570">
        <v>2.9403937282255601</v>
      </c>
      <c r="CZ54" s="570">
        <v>2.7996609688198499</v>
      </c>
      <c r="DA54" s="570">
        <v>2.6534413674543398</v>
      </c>
      <c r="DB54" s="570">
        <v>2.5</v>
      </c>
      <c r="DD54" s="570"/>
      <c r="DE54" s="570"/>
      <c r="DF54" s="570"/>
      <c r="DG54" s="570"/>
      <c r="DH54" s="570"/>
      <c r="DI54" s="570"/>
      <c r="DJ54" s="570"/>
      <c r="DK54" s="570"/>
      <c r="DL54" s="570"/>
      <c r="DM54" s="570"/>
      <c r="DN54" s="570"/>
      <c r="DO54" s="570"/>
      <c r="DP54" s="570"/>
      <c r="DQ54" s="570"/>
      <c r="DR54" s="570"/>
      <c r="DS54" s="570"/>
      <c r="DT54" s="570"/>
      <c r="DU54" s="570"/>
      <c r="DV54" s="570"/>
      <c r="DW54" s="570"/>
      <c r="DX54" s="570"/>
      <c r="DY54" s="570"/>
      <c r="DZ54" s="570"/>
      <c r="EA54" s="570"/>
      <c r="EB54" s="570"/>
      <c r="EC54" s="570"/>
      <c r="ED54" s="570"/>
      <c r="EE54" s="570"/>
      <c r="EF54" s="570"/>
      <c r="EG54" s="570"/>
      <c r="EH54" s="570"/>
      <c r="EI54" s="570"/>
      <c r="EJ54" s="570"/>
      <c r="EK54" s="570"/>
      <c r="EL54" s="570"/>
      <c r="EM54" s="570"/>
      <c r="EN54" s="570"/>
      <c r="EO54" s="570"/>
      <c r="EP54" s="570"/>
      <c r="EQ54" s="570"/>
      <c r="ER54" s="570"/>
      <c r="ES54" s="570"/>
      <c r="ET54" s="570"/>
      <c r="EU54" s="570"/>
      <c r="EV54" s="570"/>
      <c r="EW54" s="570"/>
      <c r="EX54" s="570"/>
      <c r="EY54" s="570"/>
      <c r="EZ54" s="570"/>
      <c r="FA54" s="570"/>
      <c r="FB54" s="570"/>
    </row>
    <row r="55" spans="1:158" ht="3.75" customHeight="1">
      <c r="B55" s="570"/>
      <c r="C55" s="570">
        <v>0</v>
      </c>
      <c r="D55" s="570">
        <v>0</v>
      </c>
      <c r="E55" s="570">
        <v>0</v>
      </c>
      <c r="F55" s="570">
        <v>0</v>
      </c>
      <c r="G55" s="570">
        <v>0</v>
      </c>
      <c r="H55" s="570">
        <v>0</v>
      </c>
      <c r="I55" s="570">
        <v>0</v>
      </c>
      <c r="J55" s="570">
        <v>0</v>
      </c>
      <c r="K55" s="570">
        <v>0</v>
      </c>
      <c r="L55" s="570">
        <v>0</v>
      </c>
      <c r="M55" s="570">
        <v>0</v>
      </c>
      <c r="N55" s="570">
        <v>0</v>
      </c>
      <c r="O55" s="570">
        <v>0</v>
      </c>
      <c r="P55" s="570">
        <v>0</v>
      </c>
      <c r="Q55" s="570">
        <v>0</v>
      </c>
      <c r="R55" s="570">
        <v>0</v>
      </c>
      <c r="S55" s="570">
        <v>0</v>
      </c>
      <c r="T55" s="570">
        <v>0</v>
      </c>
      <c r="U55" s="570">
        <v>0</v>
      </c>
      <c r="V55" s="570">
        <v>0</v>
      </c>
      <c r="W55" s="570">
        <v>1.9244500000000001E-3</v>
      </c>
      <c r="X55" s="570">
        <v>7.1452779999999994E-2</v>
      </c>
      <c r="Y55" s="570">
        <v>0.12586849999999999</v>
      </c>
      <c r="Z55" s="570">
        <v>0.16492100000000001</v>
      </c>
      <c r="AA55" s="570">
        <v>0.18842700000000001</v>
      </c>
      <c r="AB55" s="570">
        <v>0.1962749</v>
      </c>
      <c r="AC55" s="570">
        <v>0.18842700000000001</v>
      </c>
      <c r="AD55" s="570">
        <v>0.16492100000000001</v>
      </c>
      <c r="AE55" s="570">
        <v>0.12586849999999999</v>
      </c>
      <c r="AF55" s="570">
        <v>7.1452779999999994E-2</v>
      </c>
      <c r="AG55" s="570">
        <v>1.9244500000000001E-3</v>
      </c>
      <c r="AH55" s="570">
        <v>0</v>
      </c>
      <c r="AI55" s="570">
        <v>0</v>
      </c>
      <c r="AJ55" s="570">
        <v>0</v>
      </c>
      <c r="AK55" s="570">
        <v>0</v>
      </c>
      <c r="AL55" s="570">
        <v>0</v>
      </c>
      <c r="AM55" s="570">
        <v>0</v>
      </c>
      <c r="AN55" s="570">
        <v>0</v>
      </c>
      <c r="AO55" s="570">
        <v>0</v>
      </c>
      <c r="AP55" s="570">
        <v>0</v>
      </c>
      <c r="AQ55" s="570">
        <v>0</v>
      </c>
      <c r="AR55" s="570">
        <v>0</v>
      </c>
      <c r="AS55" s="570">
        <v>0</v>
      </c>
      <c r="AT55" s="570">
        <v>0</v>
      </c>
      <c r="AU55" s="570">
        <v>0</v>
      </c>
      <c r="AV55" s="570">
        <v>0</v>
      </c>
      <c r="AW55" s="570">
        <v>0</v>
      </c>
      <c r="AX55" s="570">
        <v>0</v>
      </c>
      <c r="AY55" s="570">
        <v>0</v>
      </c>
      <c r="AZ55" s="570">
        <v>0</v>
      </c>
      <c r="BA55" s="570">
        <v>0</v>
      </c>
      <c r="BC55" s="570"/>
      <c r="BD55" s="570">
        <v>7.5</v>
      </c>
      <c r="BE55" s="570">
        <v>7.4581772348082103</v>
      </c>
      <c r="BF55" s="570">
        <v>7.4159453560150501</v>
      </c>
      <c r="BG55" s="570">
        <v>7.3731208235002104</v>
      </c>
      <c r="BH55" s="570">
        <v>7.3295138158420796</v>
      </c>
      <c r="BI55" s="570">
        <v>7.28492706212639</v>
      </c>
      <c r="BJ55" s="570">
        <v>7.2391547654774104</v>
      </c>
      <c r="BK55" s="570">
        <v>7.1919816865339499</v>
      </c>
      <c r="BL55" s="570">
        <v>7.1431824722542796</v>
      </c>
      <c r="BM55" s="570">
        <v>7.0925213471184003</v>
      </c>
      <c r="BN55" s="570">
        <v>7.0397523188835303</v>
      </c>
      <c r="BO55" s="570">
        <v>6.9846199818178798</v>
      </c>
      <c r="BP55" s="570">
        <v>6.9268606138465296</v>
      </c>
      <c r="BQ55" s="570">
        <v>6.8662027145028199</v>
      </c>
      <c r="BR55" s="570">
        <v>6.8023697063239901</v>
      </c>
      <c r="BS55" s="570">
        <v>6.7350807569607403</v>
      </c>
      <c r="BT55" s="570">
        <v>6.6640495922630096</v>
      </c>
      <c r="BU55" s="570">
        <v>6.5890241918373302</v>
      </c>
      <c r="BV55" s="570">
        <v>6.5096785565331698</v>
      </c>
      <c r="BW55" s="570">
        <v>6.4258025443663902</v>
      </c>
      <c r="BX55" s="570">
        <v>6.3373562319461696</v>
      </c>
      <c r="BY55" s="570">
        <v>6.2442954229326304</v>
      </c>
      <c r="BZ55" s="570">
        <v>6.1459950796134502</v>
      </c>
      <c r="CA55" s="570">
        <v>6.0426354609263502</v>
      </c>
      <c r="CB55" s="570">
        <v>5.9343873797750701</v>
      </c>
      <c r="CC55" s="570">
        <v>5.8214651397100603</v>
      </c>
      <c r="CD55" s="570">
        <v>5.7041506601736103</v>
      </c>
      <c r="CE55" s="570">
        <v>5.5828084540432501</v>
      </c>
      <c r="CF55" s="570">
        <v>5.4578993307771402</v>
      </c>
      <c r="CG55" s="570">
        <v>5.3300004329592197</v>
      </c>
      <c r="CH55" s="570">
        <v>5.1998491411870402</v>
      </c>
      <c r="CI55" s="570">
        <v>5.06826581689403</v>
      </c>
      <c r="CJ55" s="570">
        <v>4.93487477948175</v>
      </c>
      <c r="CK55" s="570">
        <v>4.8005066243437096</v>
      </c>
      <c r="CL55" s="570">
        <v>4.6659155091853197</v>
      </c>
      <c r="CM55" s="570">
        <v>4.5315102877865803</v>
      </c>
      <c r="CN55" s="570">
        <v>4.3974426436362402</v>
      </c>
      <c r="CO55" s="570">
        <v>4.2640451563283701</v>
      </c>
      <c r="CP55" s="570">
        <v>4.1313960689242197</v>
      </c>
      <c r="CQ55" s="570">
        <v>3.9995506271491101</v>
      </c>
      <c r="CR55" s="570">
        <v>3.8684416217968001</v>
      </c>
      <c r="CS55" s="570">
        <v>3.7379035201629098</v>
      </c>
      <c r="CT55" s="570">
        <v>3.6076601888243101</v>
      </c>
      <c r="CU55" s="570">
        <v>3.4773185666447102</v>
      </c>
      <c r="CV55" s="570">
        <v>3.3463640563033699</v>
      </c>
      <c r="CW55" s="570">
        <v>3.2141526622128098</v>
      </c>
      <c r="CX55" s="570">
        <v>3.07989699586444</v>
      </c>
      <c r="CY55" s="570">
        <v>2.9426436759466799</v>
      </c>
      <c r="CZ55" s="570">
        <v>2.8012383890360799</v>
      </c>
      <c r="DA55" s="570">
        <v>2.6542724135437901</v>
      </c>
      <c r="DB55" s="570">
        <v>2.5</v>
      </c>
      <c r="DD55" s="570"/>
      <c r="DE55" s="570"/>
      <c r="DF55" s="570"/>
      <c r="DG55" s="570"/>
      <c r="DH55" s="570"/>
      <c r="DI55" s="570"/>
      <c r="DJ55" s="570"/>
      <c r="DK55" s="570"/>
      <c r="DL55" s="570"/>
      <c r="DM55" s="570"/>
      <c r="DN55" s="570"/>
      <c r="DO55" s="570"/>
      <c r="DP55" s="570"/>
      <c r="DQ55" s="570"/>
      <c r="DR55" s="570"/>
      <c r="DS55" s="570"/>
      <c r="DT55" s="570"/>
      <c r="DU55" s="570"/>
      <c r="DV55" s="570"/>
      <c r="DW55" s="570"/>
      <c r="DX55" s="570"/>
      <c r="DY55" s="570"/>
      <c r="DZ55" s="570"/>
      <c r="EA55" s="570"/>
      <c r="EB55" s="570"/>
      <c r="EC55" s="570"/>
      <c r="ED55" s="570"/>
      <c r="EE55" s="570"/>
      <c r="EF55" s="570"/>
      <c r="EG55" s="570"/>
      <c r="EH55" s="570"/>
      <c r="EI55" s="570"/>
      <c r="EJ55" s="570"/>
      <c r="EK55" s="570"/>
      <c r="EL55" s="570"/>
      <c r="EM55" s="570"/>
      <c r="EN55" s="570"/>
      <c r="EO55" s="570"/>
      <c r="EP55" s="570"/>
      <c r="EQ55" s="570"/>
      <c r="ER55" s="570"/>
      <c r="ES55" s="570"/>
      <c r="ET55" s="570"/>
      <c r="EU55" s="570"/>
      <c r="EV55" s="570"/>
      <c r="EW55" s="570"/>
      <c r="EX55" s="570"/>
      <c r="EY55" s="570"/>
      <c r="EZ55" s="570"/>
      <c r="FA55" s="570"/>
      <c r="FB55" s="570"/>
    </row>
    <row r="57" spans="1:158" ht="3.75" customHeight="1"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C57" s="570"/>
      <c r="BD57" s="570"/>
      <c r="BE57" s="570"/>
      <c r="BF57" s="570"/>
      <c r="BG57" s="570"/>
      <c r="BH57" s="570"/>
      <c r="BI57" s="570"/>
      <c r="BJ57" s="570"/>
      <c r="BK57" s="570"/>
      <c r="BL57" s="570"/>
      <c r="BM57" s="570"/>
      <c r="BN57" s="570"/>
      <c r="BO57" s="570"/>
      <c r="BP57" s="570"/>
      <c r="BQ57" s="570"/>
      <c r="BR57" s="570"/>
      <c r="BS57" s="570"/>
      <c r="BT57" s="570"/>
      <c r="BU57" s="570"/>
      <c r="BV57" s="570"/>
      <c r="BW57" s="570"/>
      <c r="BX57" s="570"/>
      <c r="BY57" s="570"/>
      <c r="BZ57" s="570"/>
      <c r="CA57" s="570"/>
      <c r="CB57" s="570"/>
      <c r="CC57" s="570"/>
      <c r="CD57" s="570"/>
      <c r="CE57" s="570"/>
      <c r="CF57" s="570"/>
      <c r="CG57" s="570"/>
      <c r="CH57" s="570"/>
      <c r="CI57" s="570"/>
      <c r="CJ57" s="570"/>
      <c r="CK57" s="570"/>
      <c r="CL57" s="570"/>
      <c r="CM57" s="570"/>
      <c r="CN57" s="570"/>
      <c r="CO57" s="570"/>
      <c r="CP57" s="570"/>
      <c r="CQ57" s="570"/>
      <c r="CR57" s="570"/>
      <c r="CS57" s="570"/>
      <c r="CT57" s="570"/>
      <c r="CU57" s="570"/>
      <c r="CV57" s="570"/>
      <c r="CW57" s="570"/>
      <c r="CX57" s="570"/>
      <c r="CY57" s="570"/>
      <c r="CZ57" s="570"/>
      <c r="DA57" s="570"/>
      <c r="DB57" s="570"/>
    </row>
    <row r="58" spans="1:158" ht="12" customHeight="1">
      <c r="B58" s="570"/>
      <c r="C58" s="570"/>
      <c r="D58" s="570"/>
      <c r="E58" s="570"/>
      <c r="F58" s="570"/>
      <c r="G58" s="570"/>
      <c r="H58" s="570"/>
      <c r="I58" s="570"/>
      <c r="J58" s="570"/>
      <c r="K58" s="570"/>
      <c r="L58" s="570"/>
      <c r="M58" s="570"/>
      <c r="N58" s="570"/>
      <c r="O58" s="570"/>
      <c r="P58" s="570"/>
      <c r="Q58" s="570"/>
      <c r="R58" s="570"/>
      <c r="S58" s="570"/>
      <c r="T58" s="570"/>
      <c r="U58" s="570"/>
      <c r="V58" s="570"/>
      <c r="W58" s="570"/>
      <c r="X58" s="570"/>
      <c r="Y58" s="570"/>
      <c r="Z58" s="570"/>
      <c r="AA58" s="570"/>
      <c r="AB58" s="570"/>
      <c r="AC58" s="570"/>
      <c r="AD58" s="570"/>
      <c r="AE58" s="570"/>
      <c r="AF58" s="570"/>
      <c r="AG58" s="570"/>
      <c r="AH58" s="570"/>
      <c r="AI58" s="570"/>
      <c r="AJ58" s="570"/>
      <c r="AK58" s="570"/>
      <c r="AL58" s="570"/>
      <c r="AM58" s="570"/>
      <c r="AN58" s="570"/>
      <c r="AO58" s="570"/>
      <c r="AP58" s="570"/>
      <c r="AQ58" s="570"/>
      <c r="AR58" s="570"/>
      <c r="AS58" s="570"/>
      <c r="AT58" s="570"/>
      <c r="AU58" s="570"/>
      <c r="AV58" s="570"/>
      <c r="AW58" s="570"/>
      <c r="AX58" s="570"/>
      <c r="AY58" s="570"/>
      <c r="AZ58" s="570"/>
      <c r="BA58" s="570"/>
      <c r="BC58" s="570"/>
      <c r="BD58" s="570"/>
      <c r="BE58" s="570"/>
      <c r="BF58" s="570"/>
      <c r="BG58" s="570"/>
      <c r="BH58" s="570"/>
      <c r="BI58" s="570"/>
      <c r="BJ58" s="570"/>
      <c r="BK58" s="570"/>
      <c r="BL58" s="570"/>
      <c r="BM58" s="570"/>
      <c r="BN58" s="570"/>
      <c r="BO58" s="570"/>
      <c r="BP58" s="570"/>
      <c r="BQ58" s="570"/>
      <c r="BR58" s="570"/>
      <c r="BS58" s="570"/>
      <c r="BT58" s="570"/>
      <c r="BU58" s="570"/>
      <c r="BV58" s="570"/>
      <c r="BW58" s="570"/>
      <c r="BX58" s="570"/>
      <c r="BY58" s="570"/>
      <c r="BZ58" s="570"/>
      <c r="CA58" s="570"/>
      <c r="CB58" s="570"/>
      <c r="CC58" s="570"/>
      <c r="CD58" s="570"/>
      <c r="CE58" s="570"/>
      <c r="CF58" s="570"/>
      <c r="CG58" s="570"/>
      <c r="CH58" s="570"/>
      <c r="CI58" s="570"/>
      <c r="CJ58" s="570"/>
      <c r="CK58" s="570"/>
      <c r="CL58" s="570"/>
      <c r="CM58" s="570"/>
      <c r="CN58" s="570"/>
      <c r="CO58" s="570"/>
      <c r="CP58" s="570"/>
      <c r="CQ58" s="570"/>
      <c r="CR58" s="570"/>
      <c r="CS58" s="570"/>
      <c r="CT58" s="570"/>
      <c r="CU58" s="570"/>
      <c r="CV58" s="570"/>
      <c r="CW58" s="570"/>
      <c r="CX58" s="570"/>
      <c r="CY58" s="570"/>
      <c r="CZ58" s="570"/>
      <c r="DA58" s="570"/>
      <c r="DB58" s="570"/>
      <c r="DC58" s="575">
        <f>-_xlfn.MINIFS(BD59:DB109,BD59:DB109,"&lt;&gt;"&amp;$CL$77)</f>
        <v>-2.5</v>
      </c>
    </row>
    <row r="59" spans="1:158" ht="3.75" customHeight="1">
      <c r="A59" s="569">
        <v>1</v>
      </c>
      <c r="B59" s="570"/>
      <c r="C59" s="570">
        <v>0</v>
      </c>
      <c r="D59" s="570">
        <v>0</v>
      </c>
      <c r="E59" s="570">
        <v>0</v>
      </c>
      <c r="F59" s="570">
        <v>0</v>
      </c>
      <c r="G59" s="570">
        <v>0</v>
      </c>
      <c r="H59" s="570">
        <v>0</v>
      </c>
      <c r="I59" s="570">
        <v>0</v>
      </c>
      <c r="J59" s="570">
        <v>0</v>
      </c>
      <c r="K59" s="570">
        <v>0</v>
      </c>
      <c r="L59" s="570">
        <v>0</v>
      </c>
      <c r="M59" s="570">
        <v>0</v>
      </c>
      <c r="N59" s="570">
        <v>0</v>
      </c>
      <c r="O59" s="570">
        <v>0</v>
      </c>
      <c r="P59" s="570">
        <v>0</v>
      </c>
      <c r="Q59" s="570">
        <v>0</v>
      </c>
      <c r="R59" s="570">
        <v>0</v>
      </c>
      <c r="S59" s="570">
        <v>0</v>
      </c>
      <c r="T59" s="570">
        <v>0</v>
      </c>
      <c r="U59" s="570">
        <v>0</v>
      </c>
      <c r="V59" s="570">
        <v>0</v>
      </c>
      <c r="W59" s="570">
        <v>1.9244500000000001E-3</v>
      </c>
      <c r="X59" s="570">
        <v>7.1452779999999994E-2</v>
      </c>
      <c r="Y59" s="570">
        <v>0.12586849999999999</v>
      </c>
      <c r="Z59" s="570">
        <v>0.16492100000000001</v>
      </c>
      <c r="AA59" s="570">
        <v>0.18842700000000001</v>
      </c>
      <c r="AB59" s="570">
        <v>0.1962749</v>
      </c>
      <c r="AC59" s="570">
        <v>0.18842700000000001</v>
      </c>
      <c r="AD59" s="570">
        <v>0.16492100000000001</v>
      </c>
      <c r="AE59" s="570">
        <v>0.12586849999999999</v>
      </c>
      <c r="AF59" s="570">
        <v>7.1452779999999994E-2</v>
      </c>
      <c r="AG59" s="570">
        <v>1.9244500000000001E-3</v>
      </c>
      <c r="AH59" s="570">
        <v>0</v>
      </c>
      <c r="AI59" s="570">
        <v>0</v>
      </c>
      <c r="AJ59" s="570">
        <v>0</v>
      </c>
      <c r="AK59" s="570">
        <v>0</v>
      </c>
      <c r="AL59" s="570">
        <v>0</v>
      </c>
      <c r="AM59" s="570">
        <v>0</v>
      </c>
      <c r="AN59" s="570">
        <v>0</v>
      </c>
      <c r="AO59" s="570">
        <v>0</v>
      </c>
      <c r="AP59" s="570">
        <v>0</v>
      </c>
      <c r="AQ59" s="570">
        <v>0</v>
      </c>
      <c r="AR59" s="570">
        <v>0</v>
      </c>
      <c r="AS59" s="570">
        <v>0</v>
      </c>
      <c r="AT59" s="570">
        <v>0</v>
      </c>
      <c r="AU59" s="570">
        <v>0</v>
      </c>
      <c r="AV59" s="570">
        <v>0</v>
      </c>
      <c r="AW59" s="570">
        <v>0</v>
      </c>
      <c r="AX59" s="570">
        <v>0</v>
      </c>
      <c r="AY59" s="570">
        <v>0</v>
      </c>
      <c r="AZ59" s="570">
        <v>0</v>
      </c>
      <c r="BA59" s="570">
        <v>0</v>
      </c>
      <c r="BC59" s="570"/>
      <c r="BD59" s="570">
        <v>7.5</v>
      </c>
      <c r="BE59" s="570">
        <v>7.4592605917955002</v>
      </c>
      <c r="BF59" s="570">
        <v>7.4181178132511398</v>
      </c>
      <c r="BG59" s="570">
        <v>7.3763830573281703</v>
      </c>
      <c r="BH59" s="570">
        <v>7.3338609436521898</v>
      </c>
      <c r="BI59" s="570">
        <v>7.2903479056784297</v>
      </c>
      <c r="BJ59" s="570">
        <v>7.2456308552820898</v>
      </c>
      <c r="BK59" s="570">
        <v>7.19948599879387</v>
      </c>
      <c r="BL59" s="570">
        <v>7.1516779037744298</v>
      </c>
      <c r="BM59" s="570">
        <v>7.10195895967491</v>
      </c>
      <c r="BN59" s="570">
        <v>7.05006941153892</v>
      </c>
      <c r="BO59" s="570">
        <v>6.9957380020938604</v>
      </c>
      <c r="BP59" s="570">
        <v>6.9386827139495999</v>
      </c>
      <c r="BQ59" s="570">
        <v>6.8786106939489597</v>
      </c>
      <c r="BR59" s="570">
        <v>6.8152246389842102</v>
      </c>
      <c r="BS59" s="570">
        <v>6.7482104998184997</v>
      </c>
      <c r="BT59" s="570">
        <v>6.6772783723454001</v>
      </c>
      <c r="BU59" s="570">
        <v>6.6021096521226301</v>
      </c>
      <c r="BV59" s="570">
        <v>6.5223861171995896</v>
      </c>
      <c r="BW59" s="570">
        <v>6.4379356728422703</v>
      </c>
      <c r="BX59" s="570">
        <v>6.3487289657361199</v>
      </c>
      <c r="BY59" s="570">
        <v>6.2544057630919099</v>
      </c>
      <c r="BZ59" s="570">
        <v>6.1546686504270198</v>
      </c>
      <c r="CA59" s="570">
        <v>6.0496811962765999</v>
      </c>
      <c r="CB59" s="570">
        <v>5.9396284322766801</v>
      </c>
      <c r="CC59" s="570">
        <v>5.8247606620993198</v>
      </c>
      <c r="CD59" s="570">
        <v>5.7054146852007204</v>
      </c>
      <c r="CE59" s="570">
        <v>5.5820277566242797</v>
      </c>
      <c r="CF59" s="570">
        <v>5.4551523225119603</v>
      </c>
      <c r="CG59" s="570">
        <v>5.3254835458776499</v>
      </c>
      <c r="CH59" s="570">
        <v>5.1939327484930402</v>
      </c>
      <c r="CI59" s="570">
        <v>5.0607653453880497</v>
      </c>
      <c r="CJ59" s="570">
        <v>4.9261591553533997</v>
      </c>
      <c r="CK59" s="570">
        <v>4.7909526813114596</v>
      </c>
      <c r="CL59" s="570">
        <v>4.65578224182675</v>
      </c>
      <c r="CM59" s="570">
        <v>4.5209484494117698</v>
      </c>
      <c r="CN59" s="570">
        <v>4.38670795854026</v>
      </c>
      <c r="CO59" s="570">
        <v>4.2533119517377198</v>
      </c>
      <c r="CP59" s="570">
        <v>4.12085468738759</v>
      </c>
      <c r="CQ59" s="570">
        <v>3.9893721955350698</v>
      </c>
      <c r="CR59" s="570">
        <v>3.85878849464437</v>
      </c>
      <c r="CS59" s="570">
        <v>3.7289264365816499</v>
      </c>
      <c r="CT59" s="570">
        <v>3.5994967270064202</v>
      </c>
      <c r="CU59" s="570">
        <v>3.4700917021936299</v>
      </c>
      <c r="CV59" s="570">
        <v>3.3401792954432299</v>
      </c>
      <c r="CW59" s="570">
        <v>3.2090927871044701</v>
      </c>
      <c r="CX59" s="570">
        <v>3.0760133900075401</v>
      </c>
      <c r="CY59" s="570">
        <v>2.9399424617968499</v>
      </c>
      <c r="CZ59" s="570">
        <v>2.7996581885512399</v>
      </c>
      <c r="DA59" s="570">
        <v>2.6536478864097601</v>
      </c>
      <c r="DB59" s="570">
        <v>2.5</v>
      </c>
      <c r="DD59" s="570">
        <f t="shared" ref="DD59:DD90" si="0">IF(BD59=$CF$87,-$DC$58,BD59)</f>
        <v>7.5</v>
      </c>
      <c r="DE59" s="570">
        <f t="shared" ref="DE59:DE90" si="1">IF(BE59=$CF$87,-$DC$58,BE59)</f>
        <v>7.4592605917955002</v>
      </c>
      <c r="DF59" s="570">
        <f t="shared" ref="DF59:DF90" si="2">IF(BF59=$CF$87,-$DC$58,BF59)</f>
        <v>7.4181178132511398</v>
      </c>
      <c r="DG59" s="570">
        <f t="shared" ref="DG59:DG90" si="3">IF(BG59=$CF$87,-$DC$58,BG59)</f>
        <v>7.3763830573281703</v>
      </c>
      <c r="DH59" s="570">
        <f t="shared" ref="DH59:DH90" si="4">IF(BH59=$CF$87,-$DC$58,BH59)</f>
        <v>7.3338609436521898</v>
      </c>
      <c r="DI59" s="570">
        <f t="shared" ref="DI59:DI90" si="5">IF(BI59=$CF$87,-$DC$58,BI59)</f>
        <v>7.2903479056784297</v>
      </c>
      <c r="DJ59" s="570">
        <f t="shared" ref="DJ59:DJ90" si="6">IF(BJ59=$CF$87,-$DC$58,BJ59)</f>
        <v>7.2456308552820898</v>
      </c>
      <c r="DK59" s="570">
        <f t="shared" ref="DK59:DK90" si="7">IF(BK59=$CF$87,-$DC$58,BK59)</f>
        <v>7.19948599879387</v>
      </c>
      <c r="DL59" s="570">
        <f t="shared" ref="DL59:DL90" si="8">IF(BL59=$CF$87,-$DC$58,BL59)</f>
        <v>7.1516779037744298</v>
      </c>
      <c r="DM59" s="570">
        <f t="shared" ref="DM59:DM90" si="9">IF(BM59=$CF$87,-$DC$58,BM59)</f>
        <v>7.10195895967491</v>
      </c>
      <c r="DN59" s="570">
        <f t="shared" ref="DN59:DN90" si="10">IF(BN59=$CF$87,-$DC$58,BN59)</f>
        <v>7.05006941153892</v>
      </c>
      <c r="DO59" s="570">
        <f t="shared" ref="DO59:DO90" si="11">IF(BO59=$CF$87,-$DC$58,BO59)</f>
        <v>6.9957380020938604</v>
      </c>
      <c r="DP59" s="570">
        <f t="shared" ref="DP59:DP90" si="12">IF(BP59=$CF$87,-$DC$58,BP59)</f>
        <v>6.9386827139495999</v>
      </c>
      <c r="DQ59" s="570">
        <f t="shared" ref="DQ59:DQ90" si="13">IF(BQ59=$CF$87,-$DC$58,BQ59)</f>
        <v>6.8786106939489597</v>
      </c>
      <c r="DR59" s="570">
        <f t="shared" ref="DR59:DR90" si="14">IF(BR59=$CF$87,-$DC$58,BR59)</f>
        <v>6.8152246389842102</v>
      </c>
      <c r="DS59" s="570">
        <f t="shared" ref="DS59:DS90" si="15">IF(BS59=$CF$87,-$DC$58,BS59)</f>
        <v>6.7482104998184997</v>
      </c>
      <c r="DT59" s="570">
        <f t="shared" ref="DT59:DT90" si="16">IF(BT59=$CF$87,-$DC$58,BT59)</f>
        <v>6.6772783723454001</v>
      </c>
      <c r="DU59" s="570">
        <f t="shared" ref="DU59:DU90" si="17">IF(BU59=$CF$87,-$DC$58,BU59)</f>
        <v>6.6021096521226301</v>
      </c>
      <c r="DV59" s="570">
        <f t="shared" ref="DV59:DV90" si="18">IF(BV59=$CF$87,-$DC$58,BV59)</f>
        <v>6.5223861171995896</v>
      </c>
      <c r="DW59" s="570">
        <f t="shared" ref="DW59:DW90" si="19">IF(BW59=$CF$87,-$DC$58,BW59)</f>
        <v>6.4379356728422703</v>
      </c>
      <c r="DX59" s="570">
        <f t="shared" ref="DX59:DX90" si="20">IF(BX59=$CF$87,-$DC$58,BX59)</f>
        <v>6.3487289657361199</v>
      </c>
      <c r="DY59" s="570">
        <f t="shared" ref="DY59:DY90" si="21">IF(BY59=$CF$87,-$DC$58,BY59)</f>
        <v>6.2544057630919099</v>
      </c>
      <c r="DZ59" s="570">
        <f t="shared" ref="DZ59:DZ90" si="22">IF(BZ59=$CF$87,-$DC$58,BZ59)</f>
        <v>6.1546686504270198</v>
      </c>
      <c r="EA59" s="570">
        <f t="shared" ref="EA59:EA90" si="23">IF(CA59=$CF$87,-$DC$58,CA59)</f>
        <v>6.0496811962765999</v>
      </c>
      <c r="EB59" s="570">
        <f t="shared" ref="EB59:EB90" si="24">IF(CB59=$CF$87,-$DC$58,CB59)</f>
        <v>5.9396284322766801</v>
      </c>
      <c r="EC59" s="570">
        <f t="shared" ref="EC59:EC90" si="25">IF(CC59=$CF$87,-$DC$58,CC59)</f>
        <v>5.8247606620993198</v>
      </c>
      <c r="ED59" s="570">
        <f t="shared" ref="ED59:ED90" si="26">IF(CD59=$CF$87,-$DC$58,CD59)</f>
        <v>5.7054146852007204</v>
      </c>
      <c r="EE59" s="570">
        <f t="shared" ref="EE59:EE90" si="27">IF(CE59=$CF$87,-$DC$58,CE59)</f>
        <v>5.5820277566242797</v>
      </c>
      <c r="EF59" s="570">
        <f t="shared" ref="EF59:EF90" si="28">IF(CF59=$CF$87,-$DC$58,CF59)</f>
        <v>5.4551523225119603</v>
      </c>
      <c r="EG59" s="570">
        <f t="shared" ref="EG59:EG90" si="29">IF(CG59=$CF$87,-$DC$58,CG59)</f>
        <v>5.3254835458776499</v>
      </c>
      <c r="EH59" s="570">
        <f t="shared" ref="EH59:EH90" si="30">IF(CH59=$CF$87,-$DC$58,CH59)</f>
        <v>5.1939327484930402</v>
      </c>
      <c r="EI59" s="570">
        <f t="shared" ref="EI59:EI90" si="31">IF(CI59=$CF$87,-$DC$58,CI59)</f>
        <v>5.0607653453880497</v>
      </c>
      <c r="EJ59" s="570">
        <f t="shared" ref="EJ59:EJ90" si="32">IF(CJ59=$CF$87,-$DC$58,CJ59)</f>
        <v>4.9261591553533997</v>
      </c>
      <c r="EK59" s="570">
        <f t="shared" ref="EK59:EK90" si="33">IF(CK59=$CF$87,-$DC$58,CK59)</f>
        <v>4.7909526813114596</v>
      </c>
      <c r="EL59" s="570">
        <f t="shared" ref="EL59:EL90" si="34">IF(CL59=$CF$87,-$DC$58,CL59)</f>
        <v>4.65578224182675</v>
      </c>
      <c r="EM59" s="570">
        <f t="shared" ref="EM59:EM90" si="35">IF(CM59=$CF$87,-$DC$58,CM59)</f>
        <v>4.5209484494117698</v>
      </c>
      <c r="EN59" s="570">
        <f t="shared" ref="EN59:EN90" si="36">IF(CN59=$CF$87,-$DC$58,CN59)</f>
        <v>4.38670795854026</v>
      </c>
      <c r="EO59" s="570">
        <f t="shared" ref="EO59:EO90" si="37">IF(CO59=$CF$87,-$DC$58,CO59)</f>
        <v>4.2533119517377198</v>
      </c>
      <c r="EP59" s="570">
        <f t="shared" ref="EP59:EP90" si="38">IF(CP59=$CF$87,-$DC$58,CP59)</f>
        <v>4.12085468738759</v>
      </c>
      <c r="EQ59" s="570">
        <f t="shared" ref="EQ59:EQ90" si="39">IF(CQ59=$CF$87,-$DC$58,CQ59)</f>
        <v>3.9893721955350698</v>
      </c>
      <c r="ER59" s="570">
        <f t="shared" ref="ER59:ER90" si="40">IF(CR59=$CF$87,-$DC$58,CR59)</f>
        <v>3.85878849464437</v>
      </c>
      <c r="ES59" s="570">
        <f t="shared" ref="ES59:ES90" si="41">IF(CS59=$CF$87,-$DC$58,CS59)</f>
        <v>3.7289264365816499</v>
      </c>
      <c r="ET59" s="570">
        <f t="shared" ref="ET59:ET90" si="42">IF(CT59=$CF$87,-$DC$58,CT59)</f>
        <v>3.5994967270064202</v>
      </c>
      <c r="EU59" s="570">
        <f t="shared" ref="EU59:EU90" si="43">IF(CU59=$CF$87,-$DC$58,CU59)</f>
        <v>3.4700917021936299</v>
      </c>
      <c r="EV59" s="570">
        <f t="shared" ref="EV59:EV90" si="44">IF(CV59=$CF$87,-$DC$58,CV59)</f>
        <v>3.3401792954432299</v>
      </c>
      <c r="EW59" s="570">
        <f t="shared" ref="EW59:EW90" si="45">IF(CW59=$CF$87,-$DC$58,CW59)</f>
        <v>3.2090927871044701</v>
      </c>
      <c r="EX59" s="570">
        <f t="shared" ref="EX59:EX90" si="46">IF(CX59=$CF$87,-$DC$58,CX59)</f>
        <v>3.0760133900075401</v>
      </c>
      <c r="EY59" s="570">
        <f t="shared" ref="EY59:EY90" si="47">IF(CY59=$CF$87,-$DC$58,CY59)</f>
        <v>2.9399424617968499</v>
      </c>
      <c r="EZ59" s="570">
        <f t="shared" ref="EZ59:EZ90" si="48">IF(CZ59=$CF$87,-$DC$58,CZ59)</f>
        <v>2.7996581885512399</v>
      </c>
      <c r="FA59" s="570">
        <f t="shared" ref="FA59:FA90" si="49">IF(DA59=$CF$87,-$DC$58,DA59)</f>
        <v>2.6536478864097601</v>
      </c>
      <c r="FB59" s="570">
        <f t="shared" ref="FB59:FB90" si="50">IF(DB59=$CF$87,-$DC$58,DB59)</f>
        <v>2.5</v>
      </c>
    </row>
    <row r="60" spans="1:158" ht="3.75" customHeight="1">
      <c r="A60" s="569">
        <f>A59+1</f>
        <v>2</v>
      </c>
      <c r="B60" s="570"/>
      <c r="C60" s="570">
        <v>0</v>
      </c>
      <c r="D60" s="570">
        <v>0</v>
      </c>
      <c r="E60" s="570">
        <v>0</v>
      </c>
      <c r="F60" s="570">
        <v>0</v>
      </c>
      <c r="G60" s="570">
        <v>0</v>
      </c>
      <c r="H60" s="570">
        <v>0</v>
      </c>
      <c r="I60" s="570">
        <v>0</v>
      </c>
      <c r="J60" s="570">
        <v>0</v>
      </c>
      <c r="K60" s="570">
        <v>0</v>
      </c>
      <c r="L60" s="570">
        <v>0</v>
      </c>
      <c r="M60" s="570">
        <v>0</v>
      </c>
      <c r="N60" s="570">
        <v>0</v>
      </c>
      <c r="O60" s="570">
        <v>0</v>
      </c>
      <c r="P60" s="570">
        <v>0</v>
      </c>
      <c r="Q60" s="570">
        <v>0</v>
      </c>
      <c r="R60" s="570">
        <v>0</v>
      </c>
      <c r="S60" s="570">
        <v>0</v>
      </c>
      <c r="T60" s="570">
        <v>7.9208200000000006E-2</v>
      </c>
      <c r="U60" s="570">
        <v>0.1962749</v>
      </c>
      <c r="V60" s="570">
        <v>0.29887419999999998</v>
      </c>
      <c r="W60" s="570">
        <v>0.38654329999999998</v>
      </c>
      <c r="X60" s="570">
        <v>0.45887099999999997</v>
      </c>
      <c r="Y60" s="570">
        <v>0.51550689999999999</v>
      </c>
      <c r="Z60" s="570">
        <v>0.55616880000000002</v>
      </c>
      <c r="AA60" s="570">
        <v>0.58065020000000001</v>
      </c>
      <c r="AB60" s="570">
        <v>0.58882469999999998</v>
      </c>
      <c r="AC60" s="570">
        <v>0.58065020000000001</v>
      </c>
      <c r="AD60" s="570">
        <v>0.55616880000000002</v>
      </c>
      <c r="AE60" s="570">
        <v>0.51550689999999999</v>
      </c>
      <c r="AF60" s="570">
        <v>0.45887099999999997</v>
      </c>
      <c r="AG60" s="570">
        <v>0.38654329999999998</v>
      </c>
      <c r="AH60" s="570">
        <v>0.29887419999999998</v>
      </c>
      <c r="AI60" s="570">
        <v>0.1962749</v>
      </c>
      <c r="AJ60" s="570">
        <v>7.9208200000000006E-2</v>
      </c>
      <c r="AK60" s="570">
        <v>0</v>
      </c>
      <c r="AL60" s="570">
        <v>0</v>
      </c>
      <c r="AM60" s="570">
        <v>0</v>
      </c>
      <c r="AN60" s="570">
        <v>0</v>
      </c>
      <c r="AO60" s="570">
        <v>0</v>
      </c>
      <c r="AP60" s="570">
        <v>0</v>
      </c>
      <c r="AQ60" s="570">
        <v>0</v>
      </c>
      <c r="AR60" s="570">
        <v>0</v>
      </c>
      <c r="AS60" s="570">
        <v>0</v>
      </c>
      <c r="AT60" s="570">
        <v>0</v>
      </c>
      <c r="AU60" s="570">
        <v>0</v>
      </c>
      <c r="AV60" s="570">
        <v>0</v>
      </c>
      <c r="AW60" s="570">
        <v>0</v>
      </c>
      <c r="AX60" s="570">
        <v>0</v>
      </c>
      <c r="AY60" s="570">
        <v>0</v>
      </c>
      <c r="AZ60" s="570">
        <v>0</v>
      </c>
      <c r="BA60" s="570">
        <v>0</v>
      </c>
      <c r="BC60" s="570"/>
      <c r="BD60" s="570">
        <v>7.5</v>
      </c>
      <c r="BE60" s="570">
        <v>7.4594392333774797</v>
      </c>
      <c r="BF60" s="570">
        <v>7.4184782709562898</v>
      </c>
      <c r="BG60" s="570">
        <v>7.3769297461703998</v>
      </c>
      <c r="BH60" s="570">
        <v>7.3345994451691201</v>
      </c>
      <c r="BI60" s="570">
        <v>7.2912848255693001</v>
      </c>
      <c r="BJ60" s="570">
        <v>7.24677359859818</v>
      </c>
      <c r="BK60" s="570">
        <v>7.2008424366860799</v>
      </c>
      <c r="BL60" s="570">
        <v>7.1532558878791299</v>
      </c>
      <c r="BM60" s="570">
        <v>7.1037656491462897</v>
      </c>
      <c r="BN60" s="570">
        <v>7.0521105576713801</v>
      </c>
      <c r="BO60" s="570">
        <v>6.9980177306867803</v>
      </c>
      <c r="BP60" s="570">
        <v>6.9412042026060403</v>
      </c>
      <c r="BQ60" s="570">
        <v>6.8813696052605096</v>
      </c>
      <c r="BR60" s="570">
        <v>6.8182275571342199</v>
      </c>
      <c r="BS60" s="570">
        <v>6.7514218588025603</v>
      </c>
      <c r="BT60" s="570">
        <v>6.6807138224672098</v>
      </c>
      <c r="BU60" s="570">
        <v>6.60577579163908</v>
      </c>
      <c r="BV60" s="570">
        <v>6.5261346203071096</v>
      </c>
      <c r="BW60" s="570">
        <v>6.44159156324445</v>
      </c>
      <c r="BX60" s="570">
        <v>6.3520798871184301</v>
      </c>
      <c r="BY60" s="570">
        <v>6.2574240305064297</v>
      </c>
      <c r="BZ60" s="570">
        <v>6.15748394804623</v>
      </c>
      <c r="CA60" s="570">
        <v>6.0523035113074304</v>
      </c>
      <c r="CB60" s="570">
        <v>5.9420256294207796</v>
      </c>
      <c r="CC60" s="570">
        <v>5.8268824752515602</v>
      </c>
      <c r="CD60" s="570">
        <v>5.7072000903253999</v>
      </c>
      <c r="CE60" s="570">
        <v>5.5834036384127304</v>
      </c>
      <c r="CF60" s="570">
        <v>5.4560196157295202</v>
      </c>
      <c r="CG60" s="570">
        <v>5.3256695987032199</v>
      </c>
      <c r="CH60" s="570">
        <v>5.1930287879282497</v>
      </c>
      <c r="CI60" s="570">
        <v>5.0586194617920901</v>
      </c>
      <c r="CJ60" s="570">
        <v>4.9229985859732199</v>
      </c>
      <c r="CK60" s="570">
        <v>4.78706724642075</v>
      </c>
      <c r="CL60" s="570">
        <v>4.6515284237999897</v>
      </c>
      <c r="CM60" s="570">
        <v>4.5163486563610098</v>
      </c>
      <c r="CN60" s="570">
        <v>4.3817781234678401</v>
      </c>
      <c r="CO60" s="570">
        <v>4.2482154855930796</v>
      </c>
      <c r="CP60" s="570">
        <v>4.1156499147348304</v>
      </c>
      <c r="CQ60" s="570">
        <v>3.98416566727898</v>
      </c>
      <c r="CR60" s="570">
        <v>3.8536681404584798</v>
      </c>
      <c r="CS60" s="570">
        <v>3.72398234690858</v>
      </c>
      <c r="CT60" s="570">
        <v>3.59481440417711</v>
      </c>
      <c r="CU60" s="570">
        <v>3.4657494730938501</v>
      </c>
      <c r="CV60" s="570">
        <v>3.33624912746405</v>
      </c>
      <c r="CW60" s="570">
        <v>3.2056422740842998</v>
      </c>
      <c r="CX60" s="570">
        <v>3.0731080573870302</v>
      </c>
      <c r="CY60" s="570">
        <v>2.9376484593535501</v>
      </c>
      <c r="CZ60" s="570">
        <v>2.7980456259853499</v>
      </c>
      <c r="DA60" s="570">
        <v>2.6527951909901</v>
      </c>
      <c r="DB60" s="570">
        <v>2.5</v>
      </c>
      <c r="DD60" s="570">
        <f t="shared" si="0"/>
        <v>7.5</v>
      </c>
      <c r="DE60" s="570">
        <f t="shared" si="1"/>
        <v>7.4594392333774797</v>
      </c>
      <c r="DF60" s="570">
        <f t="shared" si="2"/>
        <v>7.4184782709562898</v>
      </c>
      <c r="DG60" s="570">
        <f t="shared" si="3"/>
        <v>7.3769297461703998</v>
      </c>
      <c r="DH60" s="570">
        <f t="shared" si="4"/>
        <v>7.3345994451691201</v>
      </c>
      <c r="DI60" s="570">
        <f t="shared" si="5"/>
        <v>7.2912848255693001</v>
      </c>
      <c r="DJ60" s="570">
        <f t="shared" si="6"/>
        <v>7.24677359859818</v>
      </c>
      <c r="DK60" s="570">
        <f t="shared" si="7"/>
        <v>7.2008424366860799</v>
      </c>
      <c r="DL60" s="570">
        <f t="shared" si="8"/>
        <v>7.1532558878791299</v>
      </c>
      <c r="DM60" s="570">
        <f t="shared" si="9"/>
        <v>7.1037656491462897</v>
      </c>
      <c r="DN60" s="570">
        <f t="shared" si="10"/>
        <v>7.0521105576713801</v>
      </c>
      <c r="DO60" s="570">
        <f t="shared" si="11"/>
        <v>6.9980177306867803</v>
      </c>
      <c r="DP60" s="570">
        <f t="shared" si="12"/>
        <v>6.9412042026060403</v>
      </c>
      <c r="DQ60" s="570">
        <f t="shared" si="13"/>
        <v>6.8813696052605096</v>
      </c>
      <c r="DR60" s="570">
        <f t="shared" si="14"/>
        <v>6.8182275571342199</v>
      </c>
      <c r="DS60" s="570">
        <f t="shared" si="15"/>
        <v>6.7514218588025603</v>
      </c>
      <c r="DT60" s="570">
        <f t="shared" si="16"/>
        <v>6.6807138224672098</v>
      </c>
      <c r="DU60" s="570">
        <f t="shared" si="17"/>
        <v>6.60577579163908</v>
      </c>
      <c r="DV60" s="570">
        <f t="shared" si="18"/>
        <v>6.5261346203071096</v>
      </c>
      <c r="DW60" s="570">
        <f t="shared" si="19"/>
        <v>6.44159156324445</v>
      </c>
      <c r="DX60" s="570">
        <f t="shared" si="20"/>
        <v>6.3520798871184301</v>
      </c>
      <c r="DY60" s="570">
        <f t="shared" si="21"/>
        <v>6.2574240305064297</v>
      </c>
      <c r="DZ60" s="570">
        <f t="shared" si="22"/>
        <v>6.15748394804623</v>
      </c>
      <c r="EA60" s="570">
        <f t="shared" si="23"/>
        <v>6.0523035113074304</v>
      </c>
      <c r="EB60" s="570">
        <f t="shared" si="24"/>
        <v>5.9420256294207796</v>
      </c>
      <c r="EC60" s="570">
        <f t="shared" si="25"/>
        <v>5.8268824752515602</v>
      </c>
      <c r="ED60" s="570">
        <f t="shared" si="26"/>
        <v>5.7072000903253999</v>
      </c>
      <c r="EE60" s="570">
        <f t="shared" si="27"/>
        <v>5.5834036384127304</v>
      </c>
      <c r="EF60" s="570">
        <f t="shared" si="28"/>
        <v>5.4560196157295202</v>
      </c>
      <c r="EG60" s="570">
        <f t="shared" si="29"/>
        <v>5.3256695987032199</v>
      </c>
      <c r="EH60" s="570">
        <f t="shared" si="30"/>
        <v>5.1930287879282497</v>
      </c>
      <c r="EI60" s="570">
        <f t="shared" si="31"/>
        <v>5.0586194617920901</v>
      </c>
      <c r="EJ60" s="570">
        <f t="shared" si="32"/>
        <v>4.9229985859732199</v>
      </c>
      <c r="EK60" s="570">
        <f t="shared" si="33"/>
        <v>4.78706724642075</v>
      </c>
      <c r="EL60" s="570">
        <f t="shared" si="34"/>
        <v>4.6515284237999897</v>
      </c>
      <c r="EM60" s="570">
        <f t="shared" si="35"/>
        <v>4.5163486563610098</v>
      </c>
      <c r="EN60" s="570">
        <f t="shared" si="36"/>
        <v>4.3817781234678401</v>
      </c>
      <c r="EO60" s="570">
        <f t="shared" si="37"/>
        <v>4.2482154855930796</v>
      </c>
      <c r="EP60" s="570">
        <f t="shared" si="38"/>
        <v>4.1156499147348304</v>
      </c>
      <c r="EQ60" s="570">
        <f t="shared" si="39"/>
        <v>3.98416566727898</v>
      </c>
      <c r="ER60" s="570">
        <f t="shared" si="40"/>
        <v>3.8536681404584798</v>
      </c>
      <c r="ES60" s="570">
        <f t="shared" si="41"/>
        <v>3.72398234690858</v>
      </c>
      <c r="ET60" s="570">
        <f t="shared" si="42"/>
        <v>3.59481440417711</v>
      </c>
      <c r="EU60" s="570">
        <f t="shared" si="43"/>
        <v>3.4657494730938501</v>
      </c>
      <c r="EV60" s="570">
        <f t="shared" si="44"/>
        <v>3.33624912746405</v>
      </c>
      <c r="EW60" s="570">
        <f t="shared" si="45"/>
        <v>3.2056422740842998</v>
      </c>
      <c r="EX60" s="570">
        <f t="shared" si="46"/>
        <v>3.0731080573870302</v>
      </c>
      <c r="EY60" s="570">
        <f t="shared" si="47"/>
        <v>2.9376484593535501</v>
      </c>
      <c r="EZ60" s="570">
        <f t="shared" si="48"/>
        <v>2.7980456259853499</v>
      </c>
      <c r="FA60" s="570">
        <f t="shared" si="49"/>
        <v>2.6527951909901</v>
      </c>
      <c r="FB60" s="570">
        <f t="shared" si="50"/>
        <v>2.5</v>
      </c>
    </row>
    <row r="61" spans="1:158" ht="3.75" customHeight="1">
      <c r="A61" s="569">
        <f t="shared" ref="A61:A110" si="51">A60+1</f>
        <v>3</v>
      </c>
      <c r="B61" s="570"/>
      <c r="C61" s="570">
        <v>0</v>
      </c>
      <c r="D61" s="570">
        <v>0</v>
      </c>
      <c r="E61" s="570">
        <v>0</v>
      </c>
      <c r="F61" s="570">
        <v>0</v>
      </c>
      <c r="G61" s="570">
        <v>0</v>
      </c>
      <c r="H61" s="570">
        <v>0</v>
      </c>
      <c r="I61" s="570">
        <v>0</v>
      </c>
      <c r="J61" s="570">
        <v>0</v>
      </c>
      <c r="K61" s="570">
        <v>0</v>
      </c>
      <c r="L61" s="570">
        <v>0</v>
      </c>
      <c r="M61" s="570">
        <v>0</v>
      </c>
      <c r="N61" s="570">
        <v>0</v>
      </c>
      <c r="O61" s="570">
        <v>0</v>
      </c>
      <c r="P61" s="570">
        <v>0</v>
      </c>
      <c r="Q61" s="570">
        <v>1.9244500000000001E-3</v>
      </c>
      <c r="R61" s="570">
        <v>0.16492100000000001</v>
      </c>
      <c r="S61" s="570">
        <v>0.31475510000000001</v>
      </c>
      <c r="T61" s="570">
        <v>0.45080759999999998</v>
      </c>
      <c r="U61" s="570">
        <v>0.57248259999999995</v>
      </c>
      <c r="V61" s="570">
        <v>0.67921770000000004</v>
      </c>
      <c r="W61" s="570">
        <v>0.77049489999999998</v>
      </c>
      <c r="X61" s="570">
        <v>0.84585259999999995</v>
      </c>
      <c r="Y61" s="570">
        <v>0.90489520000000001</v>
      </c>
      <c r="Z61" s="570">
        <v>0.94730400000000003</v>
      </c>
      <c r="AA61" s="570">
        <v>0.97284479999999995</v>
      </c>
      <c r="AB61" s="570">
        <v>0.98137450000000004</v>
      </c>
      <c r="AC61" s="570">
        <v>0.97284479999999995</v>
      </c>
      <c r="AD61" s="570">
        <v>0.94730400000000003</v>
      </c>
      <c r="AE61" s="570">
        <v>0.90489520000000001</v>
      </c>
      <c r="AF61" s="570">
        <v>0.84585259999999995</v>
      </c>
      <c r="AG61" s="570">
        <v>0.77049489999999998</v>
      </c>
      <c r="AH61" s="570">
        <v>0.67921770000000004</v>
      </c>
      <c r="AI61" s="570">
        <v>0.57248259999999995</v>
      </c>
      <c r="AJ61" s="570">
        <v>0.45080759999999998</v>
      </c>
      <c r="AK61" s="570">
        <v>0.31475510000000001</v>
      </c>
      <c r="AL61" s="570">
        <v>0.16492100000000001</v>
      </c>
      <c r="AM61" s="570">
        <v>1.9244500000000001E-3</v>
      </c>
      <c r="AN61" s="570">
        <v>0</v>
      </c>
      <c r="AO61" s="570">
        <v>0</v>
      </c>
      <c r="AP61" s="570">
        <v>0</v>
      </c>
      <c r="AQ61" s="570">
        <v>0</v>
      </c>
      <c r="AR61" s="570">
        <v>0</v>
      </c>
      <c r="AS61" s="570">
        <v>0</v>
      </c>
      <c r="AT61" s="570">
        <v>0</v>
      </c>
      <c r="AU61" s="570">
        <v>0</v>
      </c>
      <c r="AV61" s="570">
        <v>0</v>
      </c>
      <c r="AW61" s="570">
        <v>0</v>
      </c>
      <c r="AX61" s="570">
        <v>0</v>
      </c>
      <c r="AY61" s="570">
        <v>0</v>
      </c>
      <c r="AZ61" s="570">
        <v>0</v>
      </c>
      <c r="BA61" s="570">
        <v>0</v>
      </c>
      <c r="BC61" s="570"/>
      <c r="BD61" s="570">
        <v>7.5</v>
      </c>
      <c r="BE61" s="570">
        <v>7.4597953131566399</v>
      </c>
      <c r="BF61" s="570">
        <v>7.4191967995296801</v>
      </c>
      <c r="BG61" s="570">
        <v>7.3780196343708999</v>
      </c>
      <c r="BH61" s="570">
        <v>7.33607200449591</v>
      </c>
      <c r="BI61" s="570">
        <v>7.2931534965345097</v>
      </c>
      <c r="BJ61" s="570">
        <v>7.2490535257870397</v>
      </c>
      <c r="BK61" s="570">
        <v>7.2035498442325903</v>
      </c>
      <c r="BL61" s="570">
        <v>7.1564071404930401</v>
      </c>
      <c r="BM61" s="570">
        <v>7.1073757589853299</v>
      </c>
      <c r="BN61" s="570">
        <v>7.0561912162493696</v>
      </c>
      <c r="BO61" s="570">
        <v>7.0025764869967402</v>
      </c>
      <c r="BP61" s="570">
        <v>6.9462538958669597</v>
      </c>
      <c r="BQ61" s="570">
        <v>6.8868831720780204</v>
      </c>
      <c r="BR61" s="570">
        <v>6.8242717181719597</v>
      </c>
      <c r="BS61" s="570">
        <v>6.7579107214064003</v>
      </c>
      <c r="BT61" s="570">
        <v>6.6872867287153399</v>
      </c>
      <c r="BU61" s="570">
        <v>6.6122595839114799</v>
      </c>
      <c r="BV61" s="570">
        <v>6.5325470594940498</v>
      </c>
      <c r="BW61" s="570">
        <v>6.4479223047008496</v>
      </c>
      <c r="BX61" s="570">
        <v>6.35822634327877</v>
      </c>
      <c r="BY61" s="570">
        <v>6.2633120534254996</v>
      </c>
      <c r="BZ61" s="570">
        <v>6.1630851050092303</v>
      </c>
      <c r="CA61" s="570">
        <v>6.0575580265146298</v>
      </c>
      <c r="CB61" s="570">
        <v>5.9468444598550496</v>
      </c>
      <c r="CC61" s="570">
        <v>5.8311570574976503</v>
      </c>
      <c r="CD61" s="570">
        <v>5.7108087397225704</v>
      </c>
      <c r="CE61" s="570">
        <v>5.5862121392667303</v>
      </c>
      <c r="CF61" s="570">
        <v>5.4578733903265597</v>
      </c>
      <c r="CG61" s="570">
        <v>5.32637599509812</v>
      </c>
      <c r="CH61" s="570">
        <v>5.1923463052241701</v>
      </c>
      <c r="CI61" s="570">
        <v>5.0563975149904499</v>
      </c>
      <c r="CJ61" s="570">
        <v>4.9191793347630899</v>
      </c>
      <c r="CK61" s="570">
        <v>4.7814325800351201</v>
      </c>
      <c r="CL61" s="570">
        <v>4.6438281477496499</v>
      </c>
      <c r="CM61" s="570">
        <v>4.5069233931591803</v>
      </c>
      <c r="CN61" s="570">
        <v>4.3717215903837703</v>
      </c>
      <c r="CO61" s="570">
        <v>4.2379382226555</v>
      </c>
      <c r="CP61" s="570">
        <v>4.1051114997998601</v>
      </c>
      <c r="CQ61" s="570">
        <v>3.9736479909031099</v>
      </c>
      <c r="CR61" s="570">
        <v>3.8433265398946999</v>
      </c>
      <c r="CS61" s="570">
        <v>3.7140046083626799</v>
      </c>
      <c r="CT61" s="570">
        <v>3.5853746861881999</v>
      </c>
      <c r="CU61" s="570">
        <v>3.45700412327052</v>
      </c>
      <c r="CV61" s="570">
        <v>3.3283407418304898</v>
      </c>
      <c r="CW61" s="570">
        <v>3.1987046452986498</v>
      </c>
      <c r="CX61" s="570">
        <v>3.0672708581240902</v>
      </c>
      <c r="CY61" s="570">
        <v>2.9330426024803899</v>
      </c>
      <c r="CZ61" s="570">
        <v>2.7948099535215798</v>
      </c>
      <c r="DA61" s="570">
        <v>2.65108520811197</v>
      </c>
      <c r="DB61" s="570">
        <v>2.5</v>
      </c>
      <c r="DD61" s="570">
        <f t="shared" si="0"/>
        <v>7.5</v>
      </c>
      <c r="DE61" s="570">
        <f t="shared" si="1"/>
        <v>7.4597953131566399</v>
      </c>
      <c r="DF61" s="570">
        <f t="shared" si="2"/>
        <v>7.4191967995296801</v>
      </c>
      <c r="DG61" s="570">
        <f t="shared" si="3"/>
        <v>7.3780196343708999</v>
      </c>
      <c r="DH61" s="570">
        <f t="shared" si="4"/>
        <v>7.33607200449591</v>
      </c>
      <c r="DI61" s="570">
        <f t="shared" si="5"/>
        <v>7.2931534965345097</v>
      </c>
      <c r="DJ61" s="570">
        <f t="shared" si="6"/>
        <v>7.2490535257870397</v>
      </c>
      <c r="DK61" s="570">
        <f t="shared" si="7"/>
        <v>7.2035498442325903</v>
      </c>
      <c r="DL61" s="570">
        <f t="shared" si="8"/>
        <v>7.1564071404930401</v>
      </c>
      <c r="DM61" s="570">
        <f t="shared" si="9"/>
        <v>7.1073757589853299</v>
      </c>
      <c r="DN61" s="570">
        <f t="shared" si="10"/>
        <v>7.0561912162493696</v>
      </c>
      <c r="DO61" s="570">
        <f t="shared" si="11"/>
        <v>7.0025764869967402</v>
      </c>
      <c r="DP61" s="570">
        <f t="shared" si="12"/>
        <v>6.9462538958669597</v>
      </c>
      <c r="DQ61" s="570">
        <f t="shared" si="13"/>
        <v>6.8868831720780204</v>
      </c>
      <c r="DR61" s="570">
        <f t="shared" si="14"/>
        <v>6.8242717181719597</v>
      </c>
      <c r="DS61" s="570">
        <f t="shared" si="15"/>
        <v>6.7579107214064003</v>
      </c>
      <c r="DT61" s="570">
        <f t="shared" si="16"/>
        <v>6.6872867287153399</v>
      </c>
      <c r="DU61" s="570">
        <f t="shared" si="17"/>
        <v>6.6122595839114799</v>
      </c>
      <c r="DV61" s="570">
        <f t="shared" si="18"/>
        <v>6.5325470594940498</v>
      </c>
      <c r="DW61" s="570">
        <f t="shared" si="19"/>
        <v>6.4479223047008496</v>
      </c>
      <c r="DX61" s="570">
        <f t="shared" si="20"/>
        <v>6.35822634327877</v>
      </c>
      <c r="DY61" s="570">
        <f t="shared" si="21"/>
        <v>6.2633120534254996</v>
      </c>
      <c r="DZ61" s="570">
        <f t="shared" si="22"/>
        <v>6.1630851050092303</v>
      </c>
      <c r="EA61" s="570">
        <f t="shared" si="23"/>
        <v>6.0575580265146298</v>
      </c>
      <c r="EB61" s="570">
        <f t="shared" si="24"/>
        <v>5.9468444598550496</v>
      </c>
      <c r="EC61" s="570">
        <f t="shared" si="25"/>
        <v>5.8311570574976503</v>
      </c>
      <c r="ED61" s="570">
        <f t="shared" si="26"/>
        <v>5.7108087397225704</v>
      </c>
      <c r="EE61" s="570">
        <f t="shared" si="27"/>
        <v>5.5862121392667303</v>
      </c>
      <c r="EF61" s="570">
        <f t="shared" si="28"/>
        <v>5.4578733903265597</v>
      </c>
      <c r="EG61" s="570">
        <f t="shared" si="29"/>
        <v>5.32637599509812</v>
      </c>
      <c r="EH61" s="570">
        <f t="shared" si="30"/>
        <v>5.1923463052241701</v>
      </c>
      <c r="EI61" s="570">
        <f t="shared" si="31"/>
        <v>5.0563975149904499</v>
      </c>
      <c r="EJ61" s="570">
        <f t="shared" si="32"/>
        <v>4.9191793347630899</v>
      </c>
      <c r="EK61" s="570">
        <f t="shared" si="33"/>
        <v>4.7814325800351201</v>
      </c>
      <c r="EL61" s="570">
        <f t="shared" si="34"/>
        <v>4.6438281477496499</v>
      </c>
      <c r="EM61" s="570">
        <f t="shared" si="35"/>
        <v>4.5069233931591803</v>
      </c>
      <c r="EN61" s="570">
        <f t="shared" si="36"/>
        <v>4.3717215903837703</v>
      </c>
      <c r="EO61" s="570">
        <f t="shared" si="37"/>
        <v>4.2379382226555</v>
      </c>
      <c r="EP61" s="570">
        <f t="shared" si="38"/>
        <v>4.1051114997998601</v>
      </c>
      <c r="EQ61" s="570">
        <f t="shared" si="39"/>
        <v>3.9736479909031099</v>
      </c>
      <c r="ER61" s="570">
        <f t="shared" si="40"/>
        <v>3.8433265398946999</v>
      </c>
      <c r="ES61" s="570">
        <f t="shared" si="41"/>
        <v>3.7140046083626799</v>
      </c>
      <c r="ET61" s="570">
        <f t="shared" si="42"/>
        <v>3.5853746861881999</v>
      </c>
      <c r="EU61" s="570">
        <f t="shared" si="43"/>
        <v>3.45700412327052</v>
      </c>
      <c r="EV61" s="570">
        <f t="shared" si="44"/>
        <v>3.3283407418304898</v>
      </c>
      <c r="EW61" s="570">
        <f t="shared" si="45"/>
        <v>3.1987046452986498</v>
      </c>
      <c r="EX61" s="570">
        <f t="shared" si="46"/>
        <v>3.0672708581240902</v>
      </c>
      <c r="EY61" s="570">
        <f t="shared" si="47"/>
        <v>2.9330426024803899</v>
      </c>
      <c r="EZ61" s="570">
        <f t="shared" si="48"/>
        <v>2.7948099535215798</v>
      </c>
      <c r="FA61" s="570">
        <f t="shared" si="49"/>
        <v>2.65108520811197</v>
      </c>
      <c r="FB61" s="570">
        <f t="shared" si="50"/>
        <v>2.5</v>
      </c>
    </row>
    <row r="62" spans="1:158" ht="3.75" customHeight="1">
      <c r="A62" s="569">
        <f t="shared" si="51"/>
        <v>4</v>
      </c>
      <c r="B62" s="570"/>
      <c r="C62" s="570">
        <v>0</v>
      </c>
      <c r="D62" s="570">
        <v>0</v>
      </c>
      <c r="E62" s="570">
        <v>0</v>
      </c>
      <c r="F62" s="570">
        <v>0</v>
      </c>
      <c r="G62" s="570">
        <v>0</v>
      </c>
      <c r="H62" s="570">
        <v>0</v>
      </c>
      <c r="I62" s="570">
        <v>0</v>
      </c>
      <c r="J62" s="570">
        <v>0</v>
      </c>
      <c r="K62" s="570">
        <v>0</v>
      </c>
      <c r="L62" s="570">
        <v>0</v>
      </c>
      <c r="M62" s="570">
        <v>0</v>
      </c>
      <c r="N62" s="570">
        <v>0</v>
      </c>
      <c r="O62" s="570">
        <v>0</v>
      </c>
      <c r="P62" s="570">
        <v>0.17275009999999999</v>
      </c>
      <c r="Q62" s="570">
        <v>0.35457149999999998</v>
      </c>
      <c r="R62" s="570">
        <v>0.52362540000000002</v>
      </c>
      <c r="S62" s="570">
        <v>0.67921770000000004</v>
      </c>
      <c r="T62" s="570">
        <v>0.82066470000000002</v>
      </c>
      <c r="U62" s="570">
        <v>0.94730400000000003</v>
      </c>
      <c r="V62" s="570">
        <v>1.0585070000000001</v>
      </c>
      <c r="W62" s="570">
        <v>1.1536930000000001</v>
      </c>
      <c r="X62" s="570">
        <v>1.23234</v>
      </c>
      <c r="Y62" s="570">
        <v>1.294</v>
      </c>
      <c r="Z62" s="570">
        <v>1.338311</v>
      </c>
      <c r="AA62" s="570">
        <v>1.3650070000000001</v>
      </c>
      <c r="AB62" s="570">
        <v>1.3739239999999999</v>
      </c>
      <c r="AC62" s="570">
        <v>1.3650070000000001</v>
      </c>
      <c r="AD62" s="570">
        <v>1.338311</v>
      </c>
      <c r="AE62" s="570">
        <v>1.294</v>
      </c>
      <c r="AF62" s="570">
        <v>1.23234</v>
      </c>
      <c r="AG62" s="570">
        <v>1.1536930000000001</v>
      </c>
      <c r="AH62" s="570">
        <v>1.0585070000000001</v>
      </c>
      <c r="AI62" s="570">
        <v>0.94730400000000003</v>
      </c>
      <c r="AJ62" s="570">
        <v>0.82066470000000002</v>
      </c>
      <c r="AK62" s="570">
        <v>0.67921770000000004</v>
      </c>
      <c r="AL62" s="570">
        <v>0.52362540000000002</v>
      </c>
      <c r="AM62" s="570">
        <v>0.35457149999999998</v>
      </c>
      <c r="AN62" s="570">
        <v>0.17275009999999999</v>
      </c>
      <c r="AO62" s="570">
        <v>0</v>
      </c>
      <c r="AP62" s="570">
        <v>0</v>
      </c>
      <c r="AQ62" s="570">
        <v>0</v>
      </c>
      <c r="AR62" s="570">
        <v>0</v>
      </c>
      <c r="AS62" s="570">
        <v>0</v>
      </c>
      <c r="AT62" s="570">
        <v>0</v>
      </c>
      <c r="AU62" s="570">
        <v>0</v>
      </c>
      <c r="AV62" s="570">
        <v>0</v>
      </c>
      <c r="AW62" s="570">
        <v>0</v>
      </c>
      <c r="AX62" s="570">
        <v>0</v>
      </c>
      <c r="AY62" s="570">
        <v>0</v>
      </c>
      <c r="AZ62" s="570">
        <v>0</v>
      </c>
      <c r="BA62" s="570">
        <v>0</v>
      </c>
      <c r="BC62" s="570"/>
      <c r="BD62" s="570">
        <v>7.5</v>
      </c>
      <c r="BE62" s="570">
        <v>7.4603263653048399</v>
      </c>
      <c r="BF62" s="570">
        <v>7.4202685048071597</v>
      </c>
      <c r="BG62" s="570">
        <v>7.3796455549870901</v>
      </c>
      <c r="BH62" s="570">
        <v>7.3382694664867696</v>
      </c>
      <c r="BI62" s="570">
        <v>7.29594320977768</v>
      </c>
      <c r="BJ62" s="570">
        <v>7.2524590027772096</v>
      </c>
      <c r="BK62" s="570">
        <v>7.2075965953086696</v>
      </c>
      <c r="BL62" s="570">
        <v>7.1611215143418603</v>
      </c>
      <c r="BM62" s="570">
        <v>7.1127825414531003</v>
      </c>
      <c r="BN62" s="570">
        <v>7.0623087927037496</v>
      </c>
      <c r="BO62" s="570">
        <v>7.0094064062691697</v>
      </c>
      <c r="BP62" s="570">
        <v>6.9538634859070303</v>
      </c>
      <c r="BQ62" s="570">
        <v>6.8951860315221696</v>
      </c>
      <c r="BR62" s="570">
        <v>6.8328563714932802</v>
      </c>
      <c r="BS62" s="570">
        <v>6.7666422839618603</v>
      </c>
      <c r="BT62" s="570">
        <v>6.6962096809858602</v>
      </c>
      <c r="BU62" s="570">
        <v>6.6213001812039396</v>
      </c>
      <c r="BV62" s="570">
        <v>6.5416476914729396</v>
      </c>
      <c r="BW62" s="570">
        <v>6.45701438053859</v>
      </c>
      <c r="BX62" s="570">
        <v>6.3672053269416002</v>
      </c>
      <c r="BY62" s="570">
        <v>6.27206518374269</v>
      </c>
      <c r="BZ62" s="570">
        <v>6.1714986834931604</v>
      </c>
      <c r="CA62" s="570">
        <v>6.0654978054445703</v>
      </c>
      <c r="CB62" s="570">
        <v>5.9541531345187897</v>
      </c>
      <c r="CC62" s="570">
        <v>5.8376602448967896</v>
      </c>
      <c r="CD62" s="570">
        <v>5.7163225772452897</v>
      </c>
      <c r="CE62" s="570">
        <v>5.5905482017499901</v>
      </c>
      <c r="CF62" s="570">
        <v>5.4608383125711901</v>
      </c>
      <c r="CG62" s="570">
        <v>5.3277683665767004</v>
      </c>
      <c r="CH62" s="570">
        <v>5.1919635937681603</v>
      </c>
      <c r="CI62" s="570">
        <v>5.0540764721538096</v>
      </c>
      <c r="CJ62" s="570">
        <v>4.9147940867600104</v>
      </c>
      <c r="CK62" s="570">
        <v>4.7748411256538699</v>
      </c>
      <c r="CL62" s="570">
        <v>4.6349301926336999</v>
      </c>
      <c r="CM62" s="570">
        <v>4.4957479962506097</v>
      </c>
      <c r="CN62" s="570">
        <v>4.3580151338896203</v>
      </c>
      <c r="CO62" s="570">
        <v>4.2221690869370496</v>
      </c>
      <c r="CP62" s="570">
        <v>4.0889103708669197</v>
      </c>
      <c r="CQ62" s="570">
        <v>3.9576300683623198</v>
      </c>
      <c r="CR62" s="570">
        <v>3.8275534530793398</v>
      </c>
      <c r="CS62" s="570">
        <v>3.6988106396900999</v>
      </c>
      <c r="CT62" s="570">
        <v>3.5710277385662899</v>
      </c>
      <c r="CU62" s="570">
        <v>3.4437353454377999</v>
      </c>
      <c r="CV62" s="570">
        <v>3.3163596237132702</v>
      </c>
      <c r="CW62" s="570">
        <v>3.1882082631696398</v>
      </c>
      <c r="CX62" s="570">
        <v>3.0584502357947101</v>
      </c>
      <c r="CY62" s="570">
        <v>2.92609053658115</v>
      </c>
      <c r="CZ62" s="570">
        <v>2.7899311214804299</v>
      </c>
      <c r="DA62" s="570">
        <v>2.64850934582697</v>
      </c>
      <c r="DB62" s="570">
        <v>2.5</v>
      </c>
      <c r="DD62" s="570">
        <f t="shared" si="0"/>
        <v>7.5</v>
      </c>
      <c r="DE62" s="570">
        <f t="shared" si="1"/>
        <v>7.4603263653048399</v>
      </c>
      <c r="DF62" s="570">
        <f t="shared" si="2"/>
        <v>7.4202685048071597</v>
      </c>
      <c r="DG62" s="570">
        <f t="shared" si="3"/>
        <v>7.3796455549870901</v>
      </c>
      <c r="DH62" s="570">
        <f t="shared" si="4"/>
        <v>7.3382694664867696</v>
      </c>
      <c r="DI62" s="570">
        <f t="shared" si="5"/>
        <v>7.29594320977768</v>
      </c>
      <c r="DJ62" s="570">
        <f t="shared" si="6"/>
        <v>7.2524590027772096</v>
      </c>
      <c r="DK62" s="570">
        <f t="shared" si="7"/>
        <v>7.2075965953086696</v>
      </c>
      <c r="DL62" s="570">
        <f t="shared" si="8"/>
        <v>7.1611215143418603</v>
      </c>
      <c r="DM62" s="570">
        <f t="shared" si="9"/>
        <v>7.1127825414531003</v>
      </c>
      <c r="DN62" s="570">
        <f t="shared" si="10"/>
        <v>7.0623087927037496</v>
      </c>
      <c r="DO62" s="570">
        <f t="shared" si="11"/>
        <v>7.0094064062691697</v>
      </c>
      <c r="DP62" s="570">
        <f t="shared" si="12"/>
        <v>6.9538634859070303</v>
      </c>
      <c r="DQ62" s="570">
        <f t="shared" si="13"/>
        <v>6.8951860315221696</v>
      </c>
      <c r="DR62" s="570">
        <f t="shared" si="14"/>
        <v>6.8328563714932802</v>
      </c>
      <c r="DS62" s="570">
        <f t="shared" si="15"/>
        <v>6.7666422839618603</v>
      </c>
      <c r="DT62" s="570">
        <f t="shared" si="16"/>
        <v>6.6962096809858602</v>
      </c>
      <c r="DU62" s="570">
        <f t="shared" si="17"/>
        <v>6.6213001812039396</v>
      </c>
      <c r="DV62" s="570">
        <f t="shared" si="18"/>
        <v>6.5416476914729396</v>
      </c>
      <c r="DW62" s="570">
        <f t="shared" si="19"/>
        <v>6.45701438053859</v>
      </c>
      <c r="DX62" s="570">
        <f t="shared" si="20"/>
        <v>6.3672053269416002</v>
      </c>
      <c r="DY62" s="570">
        <f t="shared" si="21"/>
        <v>6.27206518374269</v>
      </c>
      <c r="DZ62" s="570">
        <f t="shared" si="22"/>
        <v>6.1714986834931604</v>
      </c>
      <c r="EA62" s="570">
        <f t="shared" si="23"/>
        <v>6.0654978054445703</v>
      </c>
      <c r="EB62" s="570">
        <f t="shared" si="24"/>
        <v>5.9541531345187897</v>
      </c>
      <c r="EC62" s="570">
        <f t="shared" si="25"/>
        <v>5.8376602448967896</v>
      </c>
      <c r="ED62" s="570">
        <f t="shared" si="26"/>
        <v>5.7163225772452897</v>
      </c>
      <c r="EE62" s="570">
        <f t="shared" si="27"/>
        <v>5.5905482017499901</v>
      </c>
      <c r="EF62" s="570">
        <f t="shared" si="28"/>
        <v>5.4608383125711901</v>
      </c>
      <c r="EG62" s="570">
        <f t="shared" si="29"/>
        <v>5.3277683665767004</v>
      </c>
      <c r="EH62" s="570">
        <f t="shared" si="30"/>
        <v>5.1919635937681603</v>
      </c>
      <c r="EI62" s="570">
        <f t="shared" si="31"/>
        <v>5.0540764721538096</v>
      </c>
      <c r="EJ62" s="570">
        <f t="shared" si="32"/>
        <v>4.9147940867600104</v>
      </c>
      <c r="EK62" s="570">
        <f t="shared" si="33"/>
        <v>4.7748411256538699</v>
      </c>
      <c r="EL62" s="570">
        <f t="shared" si="34"/>
        <v>4.6349301926336999</v>
      </c>
      <c r="EM62" s="570">
        <f t="shared" si="35"/>
        <v>4.4957479962506097</v>
      </c>
      <c r="EN62" s="570">
        <f t="shared" si="36"/>
        <v>4.3580151338896203</v>
      </c>
      <c r="EO62" s="570">
        <f t="shared" si="37"/>
        <v>4.2221690869370496</v>
      </c>
      <c r="EP62" s="570">
        <f t="shared" si="38"/>
        <v>4.0889103708669197</v>
      </c>
      <c r="EQ62" s="570">
        <f t="shared" si="39"/>
        <v>3.9576300683623198</v>
      </c>
      <c r="ER62" s="570">
        <f t="shared" si="40"/>
        <v>3.8275534530793398</v>
      </c>
      <c r="ES62" s="570">
        <f t="shared" si="41"/>
        <v>3.6988106396900999</v>
      </c>
      <c r="ET62" s="570">
        <f t="shared" si="42"/>
        <v>3.5710277385662899</v>
      </c>
      <c r="EU62" s="570">
        <f t="shared" si="43"/>
        <v>3.4437353454377999</v>
      </c>
      <c r="EV62" s="570">
        <f t="shared" si="44"/>
        <v>3.3163596237132702</v>
      </c>
      <c r="EW62" s="570">
        <f t="shared" si="45"/>
        <v>3.1882082631696398</v>
      </c>
      <c r="EX62" s="570">
        <f t="shared" si="46"/>
        <v>3.0584502357947101</v>
      </c>
      <c r="EY62" s="570">
        <f t="shared" si="47"/>
        <v>2.92609053658115</v>
      </c>
      <c r="EZ62" s="570">
        <f t="shared" si="48"/>
        <v>2.7899311214804299</v>
      </c>
      <c r="FA62" s="570">
        <f t="shared" si="49"/>
        <v>2.64850934582697</v>
      </c>
      <c r="FB62" s="570">
        <f t="shared" si="50"/>
        <v>2.5</v>
      </c>
    </row>
    <row r="63" spans="1:158" ht="3.75" customHeight="1">
      <c r="A63" s="569">
        <f t="shared" si="51"/>
        <v>5</v>
      </c>
      <c r="B63" s="570"/>
      <c r="C63" s="570">
        <v>0</v>
      </c>
      <c r="D63" s="570">
        <v>0</v>
      </c>
      <c r="E63" s="570">
        <v>0</v>
      </c>
      <c r="F63" s="570">
        <v>0</v>
      </c>
      <c r="G63" s="570">
        <v>0</v>
      </c>
      <c r="H63" s="570">
        <v>0</v>
      </c>
      <c r="I63" s="570">
        <v>0</v>
      </c>
      <c r="J63" s="570">
        <v>0</v>
      </c>
      <c r="K63" s="570">
        <v>0</v>
      </c>
      <c r="L63" s="570">
        <v>0</v>
      </c>
      <c r="M63" s="570">
        <v>0</v>
      </c>
      <c r="N63" s="570">
        <v>0.1025109</v>
      </c>
      <c r="O63" s="570">
        <v>0.31475510000000001</v>
      </c>
      <c r="P63" s="570">
        <v>0.51550689999999999</v>
      </c>
      <c r="Q63" s="570">
        <v>0.7040227</v>
      </c>
      <c r="R63" s="570">
        <v>0.8795444</v>
      </c>
      <c r="S63" s="570">
        <v>1.041309</v>
      </c>
      <c r="T63" s="570">
        <v>1.1885600000000001</v>
      </c>
      <c r="U63" s="570">
        <v>1.32056</v>
      </c>
      <c r="V63" s="570">
        <v>1.4366030000000001</v>
      </c>
      <c r="W63" s="570">
        <v>1.5360339999999999</v>
      </c>
      <c r="X63" s="570">
        <v>1.6182639999999999</v>
      </c>
      <c r="Y63" s="570">
        <v>1.6827810000000001</v>
      </c>
      <c r="Z63" s="570">
        <v>1.7291730000000001</v>
      </c>
      <c r="AA63" s="570">
        <v>1.7571330000000001</v>
      </c>
      <c r="AB63" s="570">
        <v>1.7664740000000001</v>
      </c>
      <c r="AC63" s="570">
        <v>1.7571330000000001</v>
      </c>
      <c r="AD63" s="570">
        <v>1.7291730000000001</v>
      </c>
      <c r="AE63" s="570">
        <v>1.6827810000000001</v>
      </c>
      <c r="AF63" s="570">
        <v>1.6182639999999999</v>
      </c>
      <c r="AG63" s="570">
        <v>1.5360339999999999</v>
      </c>
      <c r="AH63" s="570">
        <v>1.4366030000000001</v>
      </c>
      <c r="AI63" s="570">
        <v>1.32056</v>
      </c>
      <c r="AJ63" s="570">
        <v>1.1885600000000001</v>
      </c>
      <c r="AK63" s="570">
        <v>1.041309</v>
      </c>
      <c r="AL63" s="570">
        <v>0.8795444</v>
      </c>
      <c r="AM63" s="570">
        <v>0.7040227</v>
      </c>
      <c r="AN63" s="570">
        <v>0.51550689999999999</v>
      </c>
      <c r="AO63" s="570">
        <v>0.31475510000000001</v>
      </c>
      <c r="AP63" s="570">
        <v>0.1025109</v>
      </c>
      <c r="AQ63" s="570">
        <v>0</v>
      </c>
      <c r="AR63" s="570">
        <v>0</v>
      </c>
      <c r="AS63" s="570">
        <v>0</v>
      </c>
      <c r="AT63" s="570">
        <v>0</v>
      </c>
      <c r="AU63" s="570">
        <v>0</v>
      </c>
      <c r="AV63" s="570">
        <v>0</v>
      </c>
      <c r="AW63" s="570">
        <v>0</v>
      </c>
      <c r="AX63" s="570">
        <v>0</v>
      </c>
      <c r="AY63" s="570">
        <v>0</v>
      </c>
      <c r="AZ63" s="570">
        <v>0</v>
      </c>
      <c r="BA63" s="570">
        <v>0</v>
      </c>
      <c r="BC63" s="570"/>
      <c r="BD63" s="570">
        <v>7.5</v>
      </c>
      <c r="BE63" s="570">
        <v>7.4610285460018204</v>
      </c>
      <c r="BF63" s="570">
        <v>7.4216857505152696</v>
      </c>
      <c r="BG63" s="570">
        <v>7.3817962999757603</v>
      </c>
      <c r="BH63" s="570">
        <v>7.3411774525740601</v>
      </c>
      <c r="BI63" s="570">
        <v>7.2996370141746496</v>
      </c>
      <c r="BJ63" s="570">
        <v>7.2569713198799803</v>
      </c>
      <c r="BK63" s="570">
        <v>7.21296337836944</v>
      </c>
      <c r="BL63" s="570">
        <v>7.1673814696516596</v>
      </c>
      <c r="BM63" s="570">
        <v>7.1199749843554896</v>
      </c>
      <c r="BN63" s="570">
        <v>7.0704690349736499</v>
      </c>
      <c r="BO63" s="570">
        <v>7.0185147997763302</v>
      </c>
      <c r="BP63" s="570">
        <v>6.9636080788776997</v>
      </c>
      <c r="BQ63" s="570">
        <v>6.9053535880530603</v>
      </c>
      <c r="BR63" s="570">
        <v>6.84345477538906</v>
      </c>
      <c r="BS63" s="570">
        <v>6.7776192384717904</v>
      </c>
      <c r="BT63" s="570">
        <v>6.7075357001263196</v>
      </c>
      <c r="BU63" s="570">
        <v>6.6329108874845701</v>
      </c>
      <c r="BV63" s="570">
        <v>6.5534618451922704</v>
      </c>
      <c r="BW63" s="570">
        <v>6.4689285219413497</v>
      </c>
      <c r="BX63" s="570">
        <v>6.37908595822769</v>
      </c>
      <c r="BY63" s="570">
        <v>6.2837539225317203</v>
      </c>
      <c r="BZ63" s="570">
        <v>6.1828141506991896</v>
      </c>
      <c r="CA63" s="570">
        <v>6.0762314953659402</v>
      </c>
      <c r="CB63" s="570">
        <v>5.9640715479731501</v>
      </c>
      <c r="CC63" s="570">
        <v>5.8465141611751097</v>
      </c>
      <c r="CD63" s="570">
        <v>5.7238603192303499</v>
      </c>
      <c r="CE63" s="570">
        <v>5.5965276593215503</v>
      </c>
      <c r="CF63" s="570">
        <v>5.4650316437801001</v>
      </c>
      <c r="CG63" s="570">
        <v>5.3299614317010597</v>
      </c>
      <c r="CH63" s="570">
        <v>5.1919583905658202</v>
      </c>
      <c r="CI63" s="570">
        <v>5.0517021803032698</v>
      </c>
      <c r="CJ63" s="570">
        <v>4.9099085838799601</v>
      </c>
      <c r="CK63" s="570">
        <v>4.7673255482343899</v>
      </c>
      <c r="CL63" s="570">
        <v>4.6247132254105896</v>
      </c>
      <c r="CM63" s="570">
        <v>4.4828259180413097</v>
      </c>
      <c r="CN63" s="570">
        <v>4.3423922758598197</v>
      </c>
      <c r="CO63" s="570">
        <v>4.2040301215286702</v>
      </c>
      <c r="CP63" s="570">
        <v>4.0683232833065599</v>
      </c>
      <c r="CQ63" s="570">
        <v>3.93571082473381</v>
      </c>
      <c r="CR63" s="570">
        <v>3.8059775778464999</v>
      </c>
      <c r="CS63" s="570">
        <v>3.6781193020912601</v>
      </c>
      <c r="CT63" s="570">
        <v>3.5515523185164599</v>
      </c>
      <c r="CU63" s="570">
        <v>3.4257674414884902</v>
      </c>
      <c r="CV63" s="570">
        <v>3.3001680609639301</v>
      </c>
      <c r="CW63" s="570">
        <v>3.1740495987292801</v>
      </c>
      <c r="CX63" s="570">
        <v>3.0465727008035102</v>
      </c>
      <c r="CY63" s="570">
        <v>2.9167441888802799</v>
      </c>
      <c r="CZ63" s="570">
        <v>2.78338173746736</v>
      </c>
      <c r="DA63" s="570">
        <v>2.6450562332873599</v>
      </c>
      <c r="DB63" s="570">
        <v>2.5</v>
      </c>
      <c r="DD63" s="570">
        <f t="shared" si="0"/>
        <v>7.5</v>
      </c>
      <c r="DE63" s="570">
        <f t="shared" si="1"/>
        <v>7.4610285460018204</v>
      </c>
      <c r="DF63" s="570">
        <f t="shared" si="2"/>
        <v>7.4216857505152696</v>
      </c>
      <c r="DG63" s="570">
        <f t="shared" si="3"/>
        <v>7.3817962999757603</v>
      </c>
      <c r="DH63" s="570">
        <f t="shared" si="4"/>
        <v>7.3411774525740601</v>
      </c>
      <c r="DI63" s="570">
        <f t="shared" si="5"/>
        <v>7.2996370141746496</v>
      </c>
      <c r="DJ63" s="570">
        <f t="shared" si="6"/>
        <v>7.2569713198799803</v>
      </c>
      <c r="DK63" s="570">
        <f t="shared" si="7"/>
        <v>7.21296337836944</v>
      </c>
      <c r="DL63" s="570">
        <f t="shared" si="8"/>
        <v>7.1673814696516596</v>
      </c>
      <c r="DM63" s="570">
        <f t="shared" si="9"/>
        <v>7.1199749843554896</v>
      </c>
      <c r="DN63" s="570">
        <f t="shared" si="10"/>
        <v>7.0704690349736499</v>
      </c>
      <c r="DO63" s="570">
        <f t="shared" si="11"/>
        <v>7.0185147997763302</v>
      </c>
      <c r="DP63" s="570">
        <f t="shared" si="12"/>
        <v>6.9636080788776997</v>
      </c>
      <c r="DQ63" s="570">
        <f t="shared" si="13"/>
        <v>6.9053535880530603</v>
      </c>
      <c r="DR63" s="570">
        <f t="shared" si="14"/>
        <v>6.84345477538906</v>
      </c>
      <c r="DS63" s="570">
        <f t="shared" si="15"/>
        <v>6.7776192384717904</v>
      </c>
      <c r="DT63" s="570">
        <f t="shared" si="16"/>
        <v>6.7075357001263196</v>
      </c>
      <c r="DU63" s="570">
        <f t="shared" si="17"/>
        <v>6.6329108874845701</v>
      </c>
      <c r="DV63" s="570">
        <f t="shared" si="18"/>
        <v>6.5534618451922704</v>
      </c>
      <c r="DW63" s="570">
        <f t="shared" si="19"/>
        <v>6.4689285219413497</v>
      </c>
      <c r="DX63" s="570">
        <f t="shared" si="20"/>
        <v>6.37908595822769</v>
      </c>
      <c r="DY63" s="570">
        <f t="shared" si="21"/>
        <v>6.2837539225317203</v>
      </c>
      <c r="DZ63" s="570">
        <f t="shared" si="22"/>
        <v>6.1828141506991896</v>
      </c>
      <c r="EA63" s="570">
        <f t="shared" si="23"/>
        <v>6.0762314953659402</v>
      </c>
      <c r="EB63" s="570">
        <f t="shared" si="24"/>
        <v>5.9640715479731501</v>
      </c>
      <c r="EC63" s="570">
        <f t="shared" si="25"/>
        <v>5.8465141611751097</v>
      </c>
      <c r="ED63" s="570">
        <f t="shared" si="26"/>
        <v>5.7238603192303499</v>
      </c>
      <c r="EE63" s="570">
        <f t="shared" si="27"/>
        <v>5.5965276593215503</v>
      </c>
      <c r="EF63" s="570">
        <f t="shared" si="28"/>
        <v>5.4650316437801001</v>
      </c>
      <c r="EG63" s="570">
        <f t="shared" si="29"/>
        <v>5.3299614317010597</v>
      </c>
      <c r="EH63" s="570">
        <f t="shared" si="30"/>
        <v>5.1919583905658202</v>
      </c>
      <c r="EI63" s="570">
        <f t="shared" si="31"/>
        <v>5.0517021803032698</v>
      </c>
      <c r="EJ63" s="570">
        <f t="shared" si="32"/>
        <v>4.9099085838799601</v>
      </c>
      <c r="EK63" s="570">
        <f t="shared" si="33"/>
        <v>4.7673255482343899</v>
      </c>
      <c r="EL63" s="570">
        <f t="shared" si="34"/>
        <v>4.6247132254105896</v>
      </c>
      <c r="EM63" s="570">
        <f t="shared" si="35"/>
        <v>4.4828259180413097</v>
      </c>
      <c r="EN63" s="570">
        <f t="shared" si="36"/>
        <v>4.3423922758598197</v>
      </c>
      <c r="EO63" s="570">
        <f t="shared" si="37"/>
        <v>4.2040301215286702</v>
      </c>
      <c r="EP63" s="570">
        <f t="shared" si="38"/>
        <v>4.0683232833065599</v>
      </c>
      <c r="EQ63" s="570">
        <f t="shared" si="39"/>
        <v>3.93571082473381</v>
      </c>
      <c r="ER63" s="570">
        <f t="shared" si="40"/>
        <v>3.8059775778464999</v>
      </c>
      <c r="ES63" s="570">
        <f t="shared" si="41"/>
        <v>3.6781193020912601</v>
      </c>
      <c r="ET63" s="570">
        <f t="shared" si="42"/>
        <v>3.5515523185164599</v>
      </c>
      <c r="EU63" s="570">
        <f t="shared" si="43"/>
        <v>3.4257674414884902</v>
      </c>
      <c r="EV63" s="570">
        <f t="shared" si="44"/>
        <v>3.3001680609639301</v>
      </c>
      <c r="EW63" s="570">
        <f t="shared" si="45"/>
        <v>3.1740495987292801</v>
      </c>
      <c r="EX63" s="570">
        <f t="shared" si="46"/>
        <v>3.0465727008035102</v>
      </c>
      <c r="EY63" s="570">
        <f t="shared" si="47"/>
        <v>2.9167441888802799</v>
      </c>
      <c r="EZ63" s="570">
        <f t="shared" si="48"/>
        <v>2.78338173746736</v>
      </c>
      <c r="FA63" s="570">
        <f t="shared" si="49"/>
        <v>2.6450562332873599</v>
      </c>
      <c r="FB63" s="570">
        <f t="shared" si="50"/>
        <v>2.5</v>
      </c>
    </row>
    <row r="64" spans="1:158" ht="3.75" customHeight="1">
      <c r="A64" s="569">
        <f t="shared" si="51"/>
        <v>6</v>
      </c>
      <c r="B64" s="570"/>
      <c r="C64" s="570">
        <v>0</v>
      </c>
      <c r="D64" s="570">
        <v>0</v>
      </c>
      <c r="E64" s="570">
        <v>0</v>
      </c>
      <c r="F64" s="570">
        <v>0</v>
      </c>
      <c r="G64" s="570">
        <v>0</v>
      </c>
      <c r="H64" s="570">
        <v>0</v>
      </c>
      <c r="I64" s="570">
        <v>0</v>
      </c>
      <c r="J64" s="570">
        <v>0</v>
      </c>
      <c r="K64" s="570">
        <v>0</v>
      </c>
      <c r="L64" s="570">
        <v>0</v>
      </c>
      <c r="M64" s="570">
        <v>0.1962749</v>
      </c>
      <c r="N64" s="570">
        <v>0.42665799999999998</v>
      </c>
      <c r="O64" s="570">
        <v>0.6462466</v>
      </c>
      <c r="P64" s="570">
        <v>0.85426389999999996</v>
      </c>
      <c r="Q64" s="570">
        <v>1.0499039999999999</v>
      </c>
      <c r="R64" s="570">
        <v>1.23234</v>
      </c>
      <c r="S64" s="570">
        <v>1.4007309999999999</v>
      </c>
      <c r="T64" s="570">
        <v>1.554238</v>
      </c>
      <c r="U64" s="570">
        <v>1.6920390000000001</v>
      </c>
      <c r="V64" s="570">
        <v>1.813339</v>
      </c>
      <c r="W64" s="570">
        <v>1.9173979999999999</v>
      </c>
      <c r="X64" s="570">
        <v>2.0035440000000002</v>
      </c>
      <c r="Y64" s="570">
        <v>2.0711919999999999</v>
      </c>
      <c r="Z64" s="570">
        <v>2.1198670000000002</v>
      </c>
      <c r="AA64" s="570">
        <v>2.149216</v>
      </c>
      <c r="AB64" s="570">
        <v>2.1590240000000001</v>
      </c>
      <c r="AC64" s="570">
        <v>2.149216</v>
      </c>
      <c r="AD64" s="570">
        <v>2.1198670000000002</v>
      </c>
      <c r="AE64" s="570">
        <v>2.0711919999999999</v>
      </c>
      <c r="AF64" s="570">
        <v>2.0035440000000002</v>
      </c>
      <c r="AG64" s="570">
        <v>1.9173979999999999</v>
      </c>
      <c r="AH64" s="570">
        <v>1.813339</v>
      </c>
      <c r="AI64" s="570">
        <v>1.6920390000000001</v>
      </c>
      <c r="AJ64" s="570">
        <v>1.554238</v>
      </c>
      <c r="AK64" s="570">
        <v>1.4007309999999999</v>
      </c>
      <c r="AL64" s="570">
        <v>1.23234</v>
      </c>
      <c r="AM64" s="570">
        <v>1.0499039999999999</v>
      </c>
      <c r="AN64" s="570">
        <v>0.85426389999999996</v>
      </c>
      <c r="AO64" s="570">
        <v>0.6462466</v>
      </c>
      <c r="AP64" s="570">
        <v>0.42665799999999998</v>
      </c>
      <c r="AQ64" s="570">
        <v>0.1962749</v>
      </c>
      <c r="AR64" s="570">
        <v>0</v>
      </c>
      <c r="AS64" s="570">
        <v>0</v>
      </c>
      <c r="AT64" s="570">
        <v>0</v>
      </c>
      <c r="AU64" s="570">
        <v>0</v>
      </c>
      <c r="AV64" s="570">
        <v>0</v>
      </c>
      <c r="AW64" s="570">
        <v>0</v>
      </c>
      <c r="AX64" s="570">
        <v>0</v>
      </c>
      <c r="AY64" s="570">
        <v>0</v>
      </c>
      <c r="AZ64" s="570">
        <v>0</v>
      </c>
      <c r="BA64" s="570">
        <v>0</v>
      </c>
      <c r="BC64" s="570"/>
      <c r="BD64" s="570">
        <v>7.5</v>
      </c>
      <c r="BE64" s="570">
        <v>7.4618964657167801</v>
      </c>
      <c r="BF64" s="570">
        <v>7.4234378194850601</v>
      </c>
      <c r="BG64" s="570">
        <v>7.3844561009257097</v>
      </c>
      <c r="BH64" s="570">
        <v>7.34477564679338</v>
      </c>
      <c r="BI64" s="570">
        <v>7.3042107903524203</v>
      </c>
      <c r="BJ64" s="570">
        <v>7.26256343017379</v>
      </c>
      <c r="BK64" s="570">
        <v>7.2196207348010502</v>
      </c>
      <c r="BL64" s="570">
        <v>7.1751572701223196</v>
      </c>
      <c r="BM64" s="570">
        <v>7.1289276229624896</v>
      </c>
      <c r="BN64" s="570">
        <v>7.0804597319909899</v>
      </c>
      <c r="BO64" s="570">
        <v>7.0292300798772196</v>
      </c>
      <c r="BP64" s="570">
        <v>6.9749604463059898</v>
      </c>
      <c r="BQ64" s="570">
        <v>6.9173436613516097</v>
      </c>
      <c r="BR64" s="570">
        <v>6.8560692930278</v>
      </c>
      <c r="BS64" s="570">
        <v>6.7908223159715204</v>
      </c>
      <c r="BT64" s="570">
        <v>6.7212801586441797</v>
      </c>
      <c r="BU64" s="570">
        <v>6.6471241463693298</v>
      </c>
      <c r="BV64" s="570">
        <v>6.5680443917294999</v>
      </c>
      <c r="BW64" s="570">
        <v>6.48374930687699</v>
      </c>
      <c r="BX64" s="570">
        <v>6.3939771088892501</v>
      </c>
      <c r="BY64" s="570">
        <v>6.2985088522866901</v>
      </c>
      <c r="BZ64" s="570">
        <v>6.1971860748621399</v>
      </c>
      <c r="CA64" s="570">
        <v>6.0899330055831102</v>
      </c>
      <c r="CB64" s="570">
        <v>5.9767810889351702</v>
      </c>
      <c r="CC64" s="570">
        <v>5.8578923565580396</v>
      </c>
      <c r="CD64" s="570">
        <v>5.7335749588026896</v>
      </c>
      <c r="CE64" s="570">
        <v>5.6042795933958498</v>
      </c>
      <c r="CF64" s="570">
        <v>5.47056233872605</v>
      </c>
      <c r="CG64" s="570">
        <v>5.3330462301195398</v>
      </c>
      <c r="CH64" s="570">
        <v>5.1923980688250699</v>
      </c>
      <c r="CI64" s="570">
        <v>5.0493204671874201</v>
      </c>
      <c r="CJ64" s="570">
        <v>4.9045540860776899</v>
      </c>
      <c r="CK64" s="570">
        <v>4.7588808179649504</v>
      </c>
      <c r="CL64" s="570">
        <v>4.6131184804354604</v>
      </c>
      <c r="CM64" s="570">
        <v>4.4681026896742804</v>
      </c>
      <c r="CN64" s="570">
        <v>4.3246456619605498</v>
      </c>
      <c r="CO64" s="570">
        <v>4.1834703634940196</v>
      </c>
      <c r="CP64" s="570">
        <v>4.0451927189607799</v>
      </c>
      <c r="CQ64" s="570">
        <v>3.91027671593308</v>
      </c>
      <c r="CR64" s="570">
        <v>3.7790041129851102</v>
      </c>
      <c r="CS64" s="570">
        <v>3.6515824723966301</v>
      </c>
      <c r="CT64" s="570">
        <v>3.5266707079844699</v>
      </c>
      <c r="CU64" s="570">
        <v>3.40287727601683</v>
      </c>
      <c r="CV64" s="570">
        <v>3.2795893650677601</v>
      </c>
      <c r="CW64" s="570">
        <v>3.1560978132774</v>
      </c>
      <c r="CX64" s="570">
        <v>3.0315476719889598</v>
      </c>
      <c r="CY64" s="570">
        <v>2.9049461974908199</v>
      </c>
      <c r="CZ64" s="570">
        <v>2.7751304987943701</v>
      </c>
      <c r="DA64" s="570">
        <v>2.6407136515815801</v>
      </c>
      <c r="DB64" s="570">
        <v>2.5</v>
      </c>
      <c r="DD64" s="570">
        <f t="shared" si="0"/>
        <v>7.5</v>
      </c>
      <c r="DE64" s="570">
        <f t="shared" si="1"/>
        <v>7.4618964657167801</v>
      </c>
      <c r="DF64" s="570">
        <f t="shared" si="2"/>
        <v>7.4234378194850601</v>
      </c>
      <c r="DG64" s="570">
        <f t="shared" si="3"/>
        <v>7.3844561009257097</v>
      </c>
      <c r="DH64" s="570">
        <f t="shared" si="4"/>
        <v>7.34477564679338</v>
      </c>
      <c r="DI64" s="570">
        <f t="shared" si="5"/>
        <v>7.3042107903524203</v>
      </c>
      <c r="DJ64" s="570">
        <f t="shared" si="6"/>
        <v>7.26256343017379</v>
      </c>
      <c r="DK64" s="570">
        <f t="shared" si="7"/>
        <v>7.2196207348010502</v>
      </c>
      <c r="DL64" s="570">
        <f t="shared" si="8"/>
        <v>7.1751572701223196</v>
      </c>
      <c r="DM64" s="570">
        <f t="shared" si="9"/>
        <v>7.1289276229624896</v>
      </c>
      <c r="DN64" s="570">
        <f t="shared" si="10"/>
        <v>7.0804597319909899</v>
      </c>
      <c r="DO64" s="570">
        <f t="shared" si="11"/>
        <v>7.0292300798772196</v>
      </c>
      <c r="DP64" s="570">
        <f t="shared" si="12"/>
        <v>6.9749604463059898</v>
      </c>
      <c r="DQ64" s="570">
        <f t="shared" si="13"/>
        <v>6.9173436613516097</v>
      </c>
      <c r="DR64" s="570">
        <f t="shared" si="14"/>
        <v>6.8560692930278</v>
      </c>
      <c r="DS64" s="570">
        <f t="shared" si="15"/>
        <v>6.7908223159715204</v>
      </c>
      <c r="DT64" s="570">
        <f t="shared" si="16"/>
        <v>6.7212801586441797</v>
      </c>
      <c r="DU64" s="570">
        <f t="shared" si="17"/>
        <v>6.6471241463693298</v>
      </c>
      <c r="DV64" s="570">
        <f t="shared" si="18"/>
        <v>6.5680443917294999</v>
      </c>
      <c r="DW64" s="570">
        <f t="shared" si="19"/>
        <v>6.48374930687699</v>
      </c>
      <c r="DX64" s="570">
        <f t="shared" si="20"/>
        <v>6.3939771088892501</v>
      </c>
      <c r="DY64" s="570">
        <f t="shared" si="21"/>
        <v>6.2985088522866901</v>
      </c>
      <c r="DZ64" s="570">
        <f t="shared" si="22"/>
        <v>6.1971860748621399</v>
      </c>
      <c r="EA64" s="570">
        <f t="shared" si="23"/>
        <v>6.0899330055831102</v>
      </c>
      <c r="EB64" s="570">
        <f t="shared" si="24"/>
        <v>5.9767810889351702</v>
      </c>
      <c r="EC64" s="570">
        <f t="shared" si="25"/>
        <v>5.8578923565580396</v>
      </c>
      <c r="ED64" s="570">
        <f t="shared" si="26"/>
        <v>5.7335749588026896</v>
      </c>
      <c r="EE64" s="570">
        <f t="shared" si="27"/>
        <v>5.6042795933958498</v>
      </c>
      <c r="EF64" s="570">
        <f t="shared" si="28"/>
        <v>5.47056233872605</v>
      </c>
      <c r="EG64" s="570">
        <f t="shared" si="29"/>
        <v>5.3330462301195398</v>
      </c>
      <c r="EH64" s="570">
        <f t="shared" si="30"/>
        <v>5.1923980688250699</v>
      </c>
      <c r="EI64" s="570">
        <f t="shared" si="31"/>
        <v>5.0493204671874201</v>
      </c>
      <c r="EJ64" s="570">
        <f t="shared" si="32"/>
        <v>4.9045540860776899</v>
      </c>
      <c r="EK64" s="570">
        <f t="shared" si="33"/>
        <v>4.7588808179649504</v>
      </c>
      <c r="EL64" s="570">
        <f t="shared" si="34"/>
        <v>4.6131184804354604</v>
      </c>
      <c r="EM64" s="570">
        <f t="shared" si="35"/>
        <v>4.4681026896742804</v>
      </c>
      <c r="EN64" s="570">
        <f t="shared" si="36"/>
        <v>4.3246456619605498</v>
      </c>
      <c r="EO64" s="570">
        <f t="shared" si="37"/>
        <v>4.1834703634940196</v>
      </c>
      <c r="EP64" s="570">
        <f t="shared" si="38"/>
        <v>4.0451927189607799</v>
      </c>
      <c r="EQ64" s="570">
        <f t="shared" si="39"/>
        <v>3.91027671593308</v>
      </c>
      <c r="ER64" s="570">
        <f t="shared" si="40"/>
        <v>3.7790041129851102</v>
      </c>
      <c r="ES64" s="570">
        <f t="shared" si="41"/>
        <v>3.6515824723966301</v>
      </c>
      <c r="ET64" s="570">
        <f t="shared" si="42"/>
        <v>3.5266707079844699</v>
      </c>
      <c r="EU64" s="570">
        <f t="shared" si="43"/>
        <v>3.40287727601683</v>
      </c>
      <c r="EV64" s="570">
        <f t="shared" si="44"/>
        <v>3.2795893650677601</v>
      </c>
      <c r="EW64" s="570">
        <f t="shared" si="45"/>
        <v>3.1560978132774</v>
      </c>
      <c r="EX64" s="570">
        <f t="shared" si="46"/>
        <v>3.0315476719889598</v>
      </c>
      <c r="EY64" s="570">
        <f t="shared" si="47"/>
        <v>2.9049461974908199</v>
      </c>
      <c r="EZ64" s="570">
        <f t="shared" si="48"/>
        <v>2.7751304987943701</v>
      </c>
      <c r="FA64" s="570">
        <f t="shared" si="49"/>
        <v>2.6407136515815801</v>
      </c>
      <c r="FB64" s="570">
        <f t="shared" si="50"/>
        <v>2.5</v>
      </c>
    </row>
    <row r="65" spans="1:158" ht="3.75" customHeight="1">
      <c r="A65" s="569">
        <f t="shared" si="51"/>
        <v>7</v>
      </c>
      <c r="B65" s="570"/>
      <c r="C65" s="570">
        <v>0</v>
      </c>
      <c r="D65" s="570">
        <v>0</v>
      </c>
      <c r="E65" s="570">
        <v>0</v>
      </c>
      <c r="F65" s="570">
        <v>0</v>
      </c>
      <c r="G65" s="570">
        <v>0</v>
      </c>
      <c r="H65" s="570">
        <v>0</v>
      </c>
      <c r="I65" s="570">
        <v>0</v>
      </c>
      <c r="J65" s="570">
        <v>0</v>
      </c>
      <c r="K65" s="570">
        <v>1.9244500000000001E-3</v>
      </c>
      <c r="L65" s="570">
        <v>0.25928519999999999</v>
      </c>
      <c r="M65" s="570">
        <v>0.50739540000000005</v>
      </c>
      <c r="N65" s="570">
        <v>0.74551190000000001</v>
      </c>
      <c r="O65" s="570">
        <v>0.97284479999999995</v>
      </c>
      <c r="P65" s="570">
        <v>1.1885600000000001</v>
      </c>
      <c r="Q65" s="570">
        <v>1.391786</v>
      </c>
      <c r="R65" s="570">
        <v>1.581618</v>
      </c>
      <c r="S65" s="570">
        <v>1.7571330000000001</v>
      </c>
      <c r="T65" s="570">
        <v>1.9173979999999999</v>
      </c>
      <c r="U65" s="570">
        <v>2.0614919999999999</v>
      </c>
      <c r="V65" s="570">
        <v>2.1885210000000002</v>
      </c>
      <c r="W65" s="570">
        <v>2.2976399999999999</v>
      </c>
      <c r="X65" s="570">
        <v>2.3880819999999998</v>
      </c>
      <c r="Y65" s="570">
        <v>2.459174</v>
      </c>
      <c r="Z65" s="570">
        <v>2.5103659999999999</v>
      </c>
      <c r="AA65" s="570">
        <v>2.5412509999999999</v>
      </c>
      <c r="AB65" s="570">
        <v>2.551574</v>
      </c>
      <c r="AC65" s="570">
        <v>2.5412509999999999</v>
      </c>
      <c r="AD65" s="570">
        <v>2.5103659999999999</v>
      </c>
      <c r="AE65" s="570">
        <v>2.459174</v>
      </c>
      <c r="AF65" s="570">
        <v>2.3880819999999998</v>
      </c>
      <c r="AG65" s="570">
        <v>2.2976399999999999</v>
      </c>
      <c r="AH65" s="570">
        <v>2.1885210000000002</v>
      </c>
      <c r="AI65" s="570">
        <v>2.0614919999999999</v>
      </c>
      <c r="AJ65" s="570">
        <v>1.9173979999999999</v>
      </c>
      <c r="AK65" s="570">
        <v>1.7571330000000001</v>
      </c>
      <c r="AL65" s="570">
        <v>1.581618</v>
      </c>
      <c r="AM65" s="570">
        <v>1.391786</v>
      </c>
      <c r="AN65" s="570">
        <v>1.1885600000000001</v>
      </c>
      <c r="AO65" s="570">
        <v>0.97284479999999995</v>
      </c>
      <c r="AP65" s="570">
        <v>0.74551190000000001</v>
      </c>
      <c r="AQ65" s="570">
        <v>0.50739540000000005</v>
      </c>
      <c r="AR65" s="570">
        <v>0.25928519999999999</v>
      </c>
      <c r="AS65" s="570">
        <v>1.9244500000000001E-3</v>
      </c>
      <c r="AT65" s="570">
        <v>0</v>
      </c>
      <c r="AU65" s="570">
        <v>0</v>
      </c>
      <c r="AV65" s="570">
        <v>0</v>
      </c>
      <c r="AW65" s="570">
        <v>0</v>
      </c>
      <c r="AX65" s="570">
        <v>0</v>
      </c>
      <c r="AY65" s="570">
        <v>0</v>
      </c>
      <c r="AZ65" s="570">
        <v>0</v>
      </c>
      <c r="BA65" s="570">
        <v>0</v>
      </c>
      <c r="BC65" s="570"/>
      <c r="BD65" s="570">
        <v>7.5</v>
      </c>
      <c r="BE65" s="570">
        <v>7.46292297376276</v>
      </c>
      <c r="BF65" s="570">
        <v>7.4255104813893098</v>
      </c>
      <c r="BG65" s="570">
        <v>7.3876039694311304</v>
      </c>
      <c r="BH65" s="570">
        <v>7.3490368979327902</v>
      </c>
      <c r="BI65" s="570">
        <v>7.3096322248964496</v>
      </c>
      <c r="BJ65" s="570">
        <v>7.2691992850511102</v>
      </c>
      <c r="BK65" s="570">
        <v>7.2275267876314597</v>
      </c>
      <c r="BL65" s="570">
        <v>7.1844035701732496</v>
      </c>
      <c r="BM65" s="570">
        <v>7.1393012847477699</v>
      </c>
      <c r="BN65" s="570">
        <v>7.0916791653070304</v>
      </c>
      <c r="BO65" s="570">
        <v>7.0413018700872803</v>
      </c>
      <c r="BP65" s="570">
        <v>6.9878840111124498</v>
      </c>
      <c r="BQ65" s="570">
        <v>6.9311185270898896</v>
      </c>
      <c r="BR65" s="570">
        <v>6.8706838603664302</v>
      </c>
      <c r="BS65" s="570">
        <v>6.8062465363101703</v>
      </c>
      <c r="BT65" s="570">
        <v>6.73746323819877</v>
      </c>
      <c r="BU65" s="570">
        <v>6.66398703782371</v>
      </c>
      <c r="BV65" s="570">
        <v>6.5854739848877397</v>
      </c>
      <c r="BW65" s="570">
        <v>6.5015920147825099</v>
      </c>
      <c r="BX65" s="570">
        <v>6.4120320563975302</v>
      </c>
      <c r="BY65" s="570">
        <v>6.3165215219929198</v>
      </c>
      <c r="BZ65" s="570">
        <v>6.2148423136122197</v>
      </c>
      <c r="CA65" s="570">
        <v>6.1068564515488104</v>
      </c>
      <c r="CB65" s="570">
        <v>5.9925415348120996</v>
      </c>
      <c r="CC65" s="570">
        <v>5.8720315221628896</v>
      </c>
      <c r="CD65" s="570">
        <v>5.7456527834194198</v>
      </c>
      <c r="CE65" s="570">
        <v>5.6139353201123301</v>
      </c>
      <c r="CF65" s="570">
        <v>5.4775200143512102</v>
      </c>
      <c r="CG65" s="570">
        <v>5.3370868557916902</v>
      </c>
      <c r="CH65" s="570">
        <v>5.1933305794407696</v>
      </c>
      <c r="CI65" s="570">
        <v>5.0469656208533902</v>
      </c>
      <c r="CJ65" s="570">
        <v>4.8987439095927297</v>
      </c>
      <c r="CK65" s="570">
        <v>4.7494762034286397</v>
      </c>
      <c r="CL65" s="570">
        <v>4.6000482948032104</v>
      </c>
      <c r="CM65" s="570">
        <v>4.45141374920121</v>
      </c>
      <c r="CN65" s="570">
        <v>4.3045302075638201</v>
      </c>
      <c r="CO65" s="570">
        <v>4.1602397177606596</v>
      </c>
      <c r="CP65" s="570">
        <v>4.0192264184482802</v>
      </c>
      <c r="CQ65" s="570">
        <v>3.8820024404102398</v>
      </c>
      <c r="CR65" s="570">
        <v>3.7489141354595099</v>
      </c>
      <c r="CS65" s="570">
        <v>3.6201769316724</v>
      </c>
      <c r="CT65" s="570">
        <v>3.4960562546529399</v>
      </c>
      <c r="CU65" s="570">
        <v>3.3748024542931399</v>
      </c>
      <c r="CV65" s="570">
        <v>3.2544086871078401</v>
      </c>
      <c r="CW65" s="570">
        <v>3.13420080745456</v>
      </c>
      <c r="CX65" s="570">
        <v>3.0132746476862402</v>
      </c>
      <c r="CY65" s="570">
        <v>2.8906364082554901</v>
      </c>
      <c r="CZ65" s="570">
        <v>2.7651471721695402</v>
      </c>
      <c r="DA65" s="570">
        <v>2.63547131114177</v>
      </c>
      <c r="DB65" s="570">
        <v>2.5</v>
      </c>
      <c r="DD65" s="570">
        <f t="shared" si="0"/>
        <v>7.5</v>
      </c>
      <c r="DE65" s="570">
        <f t="shared" si="1"/>
        <v>7.46292297376276</v>
      </c>
      <c r="DF65" s="570">
        <f t="shared" si="2"/>
        <v>7.4255104813893098</v>
      </c>
      <c r="DG65" s="570">
        <f t="shared" si="3"/>
        <v>7.3876039694311304</v>
      </c>
      <c r="DH65" s="570">
        <f t="shared" si="4"/>
        <v>7.3490368979327902</v>
      </c>
      <c r="DI65" s="570">
        <f t="shared" si="5"/>
        <v>7.3096322248964496</v>
      </c>
      <c r="DJ65" s="570">
        <f t="shared" si="6"/>
        <v>7.2691992850511102</v>
      </c>
      <c r="DK65" s="570">
        <f t="shared" si="7"/>
        <v>7.2275267876314597</v>
      </c>
      <c r="DL65" s="570">
        <f t="shared" si="8"/>
        <v>7.1844035701732496</v>
      </c>
      <c r="DM65" s="570">
        <f t="shared" si="9"/>
        <v>7.1393012847477699</v>
      </c>
      <c r="DN65" s="570">
        <f t="shared" si="10"/>
        <v>7.0916791653070304</v>
      </c>
      <c r="DO65" s="570">
        <f t="shared" si="11"/>
        <v>7.0413018700872803</v>
      </c>
      <c r="DP65" s="570">
        <f t="shared" si="12"/>
        <v>6.9878840111124498</v>
      </c>
      <c r="DQ65" s="570">
        <f t="shared" si="13"/>
        <v>6.9311185270898896</v>
      </c>
      <c r="DR65" s="570">
        <f t="shared" si="14"/>
        <v>6.8706838603664302</v>
      </c>
      <c r="DS65" s="570">
        <f t="shared" si="15"/>
        <v>6.8062465363101703</v>
      </c>
      <c r="DT65" s="570">
        <f t="shared" si="16"/>
        <v>6.73746323819877</v>
      </c>
      <c r="DU65" s="570">
        <f t="shared" si="17"/>
        <v>6.66398703782371</v>
      </c>
      <c r="DV65" s="570">
        <f t="shared" si="18"/>
        <v>6.5854739848877397</v>
      </c>
      <c r="DW65" s="570">
        <f t="shared" si="19"/>
        <v>6.5015920147825099</v>
      </c>
      <c r="DX65" s="570">
        <f t="shared" si="20"/>
        <v>6.4120320563975302</v>
      </c>
      <c r="DY65" s="570">
        <f t="shared" si="21"/>
        <v>6.3165215219929198</v>
      </c>
      <c r="DZ65" s="570">
        <f t="shared" si="22"/>
        <v>6.2148423136122197</v>
      </c>
      <c r="EA65" s="570">
        <f t="shared" si="23"/>
        <v>6.1068564515488104</v>
      </c>
      <c r="EB65" s="570">
        <f t="shared" si="24"/>
        <v>5.9925415348120996</v>
      </c>
      <c r="EC65" s="570">
        <f t="shared" si="25"/>
        <v>5.8720315221628896</v>
      </c>
      <c r="ED65" s="570">
        <f t="shared" si="26"/>
        <v>5.7456527834194198</v>
      </c>
      <c r="EE65" s="570">
        <f t="shared" si="27"/>
        <v>5.6139353201123301</v>
      </c>
      <c r="EF65" s="570">
        <f t="shared" si="28"/>
        <v>5.4775200143512102</v>
      </c>
      <c r="EG65" s="570">
        <f t="shared" si="29"/>
        <v>5.3370868557916902</v>
      </c>
      <c r="EH65" s="570">
        <f t="shared" si="30"/>
        <v>5.1933305794407696</v>
      </c>
      <c r="EI65" s="570">
        <f t="shared" si="31"/>
        <v>5.0469656208533902</v>
      </c>
      <c r="EJ65" s="570">
        <f t="shared" si="32"/>
        <v>4.8987439095927297</v>
      </c>
      <c r="EK65" s="570">
        <f t="shared" si="33"/>
        <v>4.7494762034286397</v>
      </c>
      <c r="EL65" s="570">
        <f t="shared" si="34"/>
        <v>4.6000482948032104</v>
      </c>
      <c r="EM65" s="570">
        <f t="shared" si="35"/>
        <v>4.45141374920121</v>
      </c>
      <c r="EN65" s="570">
        <f t="shared" si="36"/>
        <v>4.3045302075638201</v>
      </c>
      <c r="EO65" s="570">
        <f t="shared" si="37"/>
        <v>4.1602397177606596</v>
      </c>
      <c r="EP65" s="570">
        <f t="shared" si="38"/>
        <v>4.0192264184482802</v>
      </c>
      <c r="EQ65" s="570">
        <f t="shared" si="39"/>
        <v>3.8820024404102398</v>
      </c>
      <c r="ER65" s="570">
        <f t="shared" si="40"/>
        <v>3.7489141354595099</v>
      </c>
      <c r="ES65" s="570">
        <f t="shared" si="41"/>
        <v>3.6201769316724</v>
      </c>
      <c r="ET65" s="570">
        <f t="shared" si="42"/>
        <v>3.4960562546529399</v>
      </c>
      <c r="EU65" s="570">
        <f t="shared" si="43"/>
        <v>3.3748024542931399</v>
      </c>
      <c r="EV65" s="570">
        <f t="shared" si="44"/>
        <v>3.2544086871078401</v>
      </c>
      <c r="EW65" s="570">
        <f t="shared" si="45"/>
        <v>3.13420080745456</v>
      </c>
      <c r="EX65" s="570">
        <f t="shared" si="46"/>
        <v>3.0132746476862402</v>
      </c>
      <c r="EY65" s="570">
        <f t="shared" si="47"/>
        <v>2.8906364082554901</v>
      </c>
      <c r="EZ65" s="570">
        <f t="shared" si="48"/>
        <v>2.7651471721695402</v>
      </c>
      <c r="FA65" s="570">
        <f t="shared" si="49"/>
        <v>2.63547131114177</v>
      </c>
      <c r="FB65" s="570">
        <f t="shared" si="50"/>
        <v>2.5</v>
      </c>
    </row>
    <row r="66" spans="1:158" ht="3.75" customHeight="1">
      <c r="A66" s="569">
        <f t="shared" si="51"/>
        <v>8</v>
      </c>
      <c r="B66" s="570"/>
      <c r="C66" s="570">
        <v>0</v>
      </c>
      <c r="D66" s="570">
        <v>0</v>
      </c>
      <c r="E66" s="570">
        <v>0</v>
      </c>
      <c r="F66" s="570">
        <v>0</v>
      </c>
      <c r="G66" s="570">
        <v>0</v>
      </c>
      <c r="H66" s="570">
        <v>0</v>
      </c>
      <c r="I66" s="570">
        <v>0</v>
      </c>
      <c r="J66" s="570">
        <v>1.7333379999999999E-2</v>
      </c>
      <c r="K66" s="570">
        <v>0.29094350000000002</v>
      </c>
      <c r="L66" s="570">
        <v>0.55616880000000002</v>
      </c>
      <c r="M66" s="570">
        <v>0.81228409999999995</v>
      </c>
      <c r="N66" s="570">
        <v>1.0585070000000001</v>
      </c>
      <c r="O66" s="570">
        <v>1.294</v>
      </c>
      <c r="P66" s="570">
        <v>1.5178689999999999</v>
      </c>
      <c r="Q66" s="570">
        <v>1.7291730000000001</v>
      </c>
      <c r="R66" s="570">
        <v>1.926925</v>
      </c>
      <c r="S66" s="570">
        <v>2.1101079999999999</v>
      </c>
      <c r="T66" s="570">
        <v>2.2776860000000001</v>
      </c>
      <c r="U66" s="570">
        <v>2.4286240000000001</v>
      </c>
      <c r="V66" s="570">
        <v>2.5619109999999998</v>
      </c>
      <c r="W66" s="570">
        <v>2.6765840000000001</v>
      </c>
      <c r="X66" s="570">
        <v>2.7717589999999999</v>
      </c>
      <c r="Y66" s="570">
        <v>2.8466580000000001</v>
      </c>
      <c r="Z66" s="570">
        <v>2.9006409999999998</v>
      </c>
      <c r="AA66" s="570">
        <v>2.9332280000000002</v>
      </c>
      <c r="AB66" s="570">
        <v>2.944124</v>
      </c>
      <c r="AC66" s="570">
        <v>2.9332280000000002</v>
      </c>
      <c r="AD66" s="570">
        <v>2.9006409999999998</v>
      </c>
      <c r="AE66" s="570">
        <v>2.8466580000000001</v>
      </c>
      <c r="AF66" s="570">
        <v>2.7717589999999999</v>
      </c>
      <c r="AG66" s="570">
        <v>2.6765840000000001</v>
      </c>
      <c r="AH66" s="570">
        <v>2.5619109999999998</v>
      </c>
      <c r="AI66" s="570">
        <v>2.4286240000000001</v>
      </c>
      <c r="AJ66" s="570">
        <v>2.2776860000000001</v>
      </c>
      <c r="AK66" s="570">
        <v>2.1101079999999999</v>
      </c>
      <c r="AL66" s="570">
        <v>1.926925</v>
      </c>
      <c r="AM66" s="570">
        <v>1.7291730000000001</v>
      </c>
      <c r="AN66" s="570">
        <v>1.5178689999999999</v>
      </c>
      <c r="AO66" s="570">
        <v>1.294</v>
      </c>
      <c r="AP66" s="570">
        <v>1.0585070000000001</v>
      </c>
      <c r="AQ66" s="570">
        <v>0.81228409999999995</v>
      </c>
      <c r="AR66" s="570">
        <v>0.55616880000000002</v>
      </c>
      <c r="AS66" s="570">
        <v>0.29094350000000002</v>
      </c>
      <c r="AT66" s="570">
        <v>1.7333379999999999E-2</v>
      </c>
      <c r="AU66" s="570">
        <v>0</v>
      </c>
      <c r="AV66" s="570">
        <v>0</v>
      </c>
      <c r="AW66" s="570">
        <v>0</v>
      </c>
      <c r="AX66" s="570">
        <v>0</v>
      </c>
      <c r="AY66" s="570">
        <v>0</v>
      </c>
      <c r="AZ66" s="570">
        <v>0</v>
      </c>
      <c r="BA66" s="570">
        <v>0</v>
      </c>
      <c r="BC66" s="570"/>
      <c r="BD66" s="570">
        <v>7.5</v>
      </c>
      <c r="BE66" s="570">
        <v>7.4640988983326402</v>
      </c>
      <c r="BF66" s="570">
        <v>7.4278854794598397</v>
      </c>
      <c r="BG66" s="570">
        <v>7.3912129098530803</v>
      </c>
      <c r="BH66" s="570">
        <v>7.3539260300596796</v>
      </c>
      <c r="BI66" s="570">
        <v>7.3158592014302402</v>
      </c>
      <c r="BJ66" s="570">
        <v>7.27683572911707</v>
      </c>
      <c r="BK66" s="570">
        <v>7.2366298184489599</v>
      </c>
      <c r="BL66" s="570">
        <v>7.1947235135873502</v>
      </c>
      <c r="BM66" s="570">
        <v>7.1506025605687702</v>
      </c>
      <c r="BN66" s="570">
        <v>7.1040093995588398</v>
      </c>
      <c r="BO66" s="570">
        <v>7.0546808812503601</v>
      </c>
      <c r="BP66" s="570">
        <v>7.0023277561541102</v>
      </c>
      <c r="BQ66" s="570">
        <v>6.9466369443718596</v>
      </c>
      <c r="BR66" s="570">
        <v>6.8872745272393301</v>
      </c>
      <c r="BS66" s="570">
        <v>6.8238880166516598</v>
      </c>
      <c r="BT66" s="570">
        <v>6.7561090245024404</v>
      </c>
      <c r="BU66" s="570">
        <v>6.6835578952757002</v>
      </c>
      <c r="BV66" s="570">
        <v>6.6058499795782897</v>
      </c>
      <c r="BW66" s="570">
        <v>6.5226039671237404</v>
      </c>
      <c r="BX66" s="570">
        <v>6.4334520640059099</v>
      </c>
      <c r="BY66" s="570">
        <v>6.3380516388734804</v>
      </c>
      <c r="BZ66" s="570">
        <v>6.2361002581873199</v>
      </c>
      <c r="CA66" s="570">
        <v>6.1273626977020097</v>
      </c>
      <c r="CB66" s="570">
        <v>6.0117234806195397</v>
      </c>
      <c r="CC66" s="570">
        <v>5.8892573585165398</v>
      </c>
      <c r="CD66" s="570">
        <v>5.7603088161780596</v>
      </c>
      <c r="CE66" s="570">
        <v>5.6256002737332302</v>
      </c>
      <c r="CF66" s="570">
        <v>5.4859420136218997</v>
      </c>
      <c r="CG66" s="570">
        <v>5.3420959710375397</v>
      </c>
      <c r="CH66" s="570">
        <v>5.1947707921783799</v>
      </c>
      <c r="CI66" s="570">
        <v>5.0446606025171503</v>
      </c>
      <c r="CJ66" s="570">
        <v>4.8924911895079504</v>
      </c>
      <c r="CK66" s="570">
        <v>4.73907190974026</v>
      </c>
      <c r="CL66" s="570">
        <v>4.5853562617597401</v>
      </c>
      <c r="CM66" s="570">
        <v>4.4324808823111699</v>
      </c>
      <c r="CN66" s="570">
        <v>4.2816743911077602</v>
      </c>
      <c r="CO66" s="570">
        <v>4.1339351911320596</v>
      </c>
      <c r="CP66" s="570">
        <v>3.9900186435208398</v>
      </c>
      <c r="CQ66" s="570">
        <v>3.8504688550052699</v>
      </c>
      <c r="CR66" s="570">
        <v>3.7156577026261699</v>
      </c>
      <c r="CS66" s="570">
        <v>3.5858118191567301</v>
      </c>
      <c r="CT66" s="570">
        <v>3.46103629363625</v>
      </c>
      <c r="CU66" s="570">
        <v>3.3412028907141602</v>
      </c>
      <c r="CV66" s="570">
        <v>3.2243573784924302</v>
      </c>
      <c r="CW66" s="570">
        <v>3.1081969830588099</v>
      </c>
      <c r="CX66" s="570">
        <v>2.9916544139352501</v>
      </c>
      <c r="CY66" s="570">
        <v>2.8737610670531102</v>
      </c>
      <c r="CZ66" s="570">
        <v>2.7534095032485699</v>
      </c>
      <c r="DA66" s="570">
        <v>2.62932468083106</v>
      </c>
      <c r="DB66" s="570">
        <v>2.5</v>
      </c>
      <c r="DD66" s="570">
        <f t="shared" si="0"/>
        <v>7.5</v>
      </c>
      <c r="DE66" s="570">
        <f t="shared" si="1"/>
        <v>7.4640988983326402</v>
      </c>
      <c r="DF66" s="570">
        <f t="shared" si="2"/>
        <v>7.4278854794598397</v>
      </c>
      <c r="DG66" s="570">
        <f t="shared" si="3"/>
        <v>7.3912129098530803</v>
      </c>
      <c r="DH66" s="570">
        <f t="shared" si="4"/>
        <v>7.3539260300596796</v>
      </c>
      <c r="DI66" s="570">
        <f t="shared" si="5"/>
        <v>7.3158592014302402</v>
      </c>
      <c r="DJ66" s="570">
        <f t="shared" si="6"/>
        <v>7.27683572911707</v>
      </c>
      <c r="DK66" s="570">
        <f t="shared" si="7"/>
        <v>7.2366298184489599</v>
      </c>
      <c r="DL66" s="570">
        <f t="shared" si="8"/>
        <v>7.1947235135873502</v>
      </c>
      <c r="DM66" s="570">
        <f t="shared" si="9"/>
        <v>7.1506025605687702</v>
      </c>
      <c r="DN66" s="570">
        <f t="shared" si="10"/>
        <v>7.1040093995588398</v>
      </c>
      <c r="DO66" s="570">
        <f t="shared" si="11"/>
        <v>7.0546808812503601</v>
      </c>
      <c r="DP66" s="570">
        <f t="shared" si="12"/>
        <v>7.0023277561541102</v>
      </c>
      <c r="DQ66" s="570">
        <f t="shared" si="13"/>
        <v>6.9466369443718596</v>
      </c>
      <c r="DR66" s="570">
        <f t="shared" si="14"/>
        <v>6.8872745272393301</v>
      </c>
      <c r="DS66" s="570">
        <f t="shared" si="15"/>
        <v>6.8238880166516598</v>
      </c>
      <c r="DT66" s="570">
        <f t="shared" si="16"/>
        <v>6.7561090245024404</v>
      </c>
      <c r="DU66" s="570">
        <f t="shared" si="17"/>
        <v>6.6835578952757002</v>
      </c>
      <c r="DV66" s="570">
        <f t="shared" si="18"/>
        <v>6.6058499795782897</v>
      </c>
      <c r="DW66" s="570">
        <f t="shared" si="19"/>
        <v>6.5226039671237404</v>
      </c>
      <c r="DX66" s="570">
        <f t="shared" si="20"/>
        <v>6.4334520640059099</v>
      </c>
      <c r="DY66" s="570">
        <f t="shared" si="21"/>
        <v>6.3380516388734804</v>
      </c>
      <c r="DZ66" s="570">
        <f t="shared" si="22"/>
        <v>6.2361002581873199</v>
      </c>
      <c r="EA66" s="570">
        <f t="shared" si="23"/>
        <v>6.1273626977020097</v>
      </c>
      <c r="EB66" s="570">
        <f t="shared" si="24"/>
        <v>6.0117234806195397</v>
      </c>
      <c r="EC66" s="570">
        <f t="shared" si="25"/>
        <v>5.8892573585165398</v>
      </c>
      <c r="ED66" s="570">
        <f t="shared" si="26"/>
        <v>5.7603088161780596</v>
      </c>
      <c r="EE66" s="570">
        <f t="shared" si="27"/>
        <v>5.6256002737332302</v>
      </c>
      <c r="EF66" s="570">
        <f t="shared" si="28"/>
        <v>5.4859420136218997</v>
      </c>
      <c r="EG66" s="570">
        <f t="shared" si="29"/>
        <v>5.3420959710375397</v>
      </c>
      <c r="EH66" s="570">
        <f t="shared" si="30"/>
        <v>5.1947707921783799</v>
      </c>
      <c r="EI66" s="570">
        <f t="shared" si="31"/>
        <v>5.0446606025171503</v>
      </c>
      <c r="EJ66" s="570">
        <f t="shared" si="32"/>
        <v>4.8924911895079504</v>
      </c>
      <c r="EK66" s="570">
        <f t="shared" si="33"/>
        <v>4.73907190974026</v>
      </c>
      <c r="EL66" s="570">
        <f t="shared" si="34"/>
        <v>4.5853562617597401</v>
      </c>
      <c r="EM66" s="570">
        <f t="shared" si="35"/>
        <v>4.4324808823111699</v>
      </c>
      <c r="EN66" s="570">
        <f t="shared" si="36"/>
        <v>4.2816743911077602</v>
      </c>
      <c r="EO66" s="570">
        <f t="shared" si="37"/>
        <v>4.1339351911320596</v>
      </c>
      <c r="EP66" s="570">
        <f t="shared" si="38"/>
        <v>3.9900186435208398</v>
      </c>
      <c r="EQ66" s="570">
        <f t="shared" si="39"/>
        <v>3.8504688550052699</v>
      </c>
      <c r="ER66" s="570">
        <f t="shared" si="40"/>
        <v>3.7156577026261699</v>
      </c>
      <c r="ES66" s="570">
        <f t="shared" si="41"/>
        <v>3.5858118191567301</v>
      </c>
      <c r="ET66" s="570">
        <f t="shared" si="42"/>
        <v>3.46103629363625</v>
      </c>
      <c r="EU66" s="570">
        <f t="shared" si="43"/>
        <v>3.3412028907141602</v>
      </c>
      <c r="EV66" s="570">
        <f t="shared" si="44"/>
        <v>3.2243573784924302</v>
      </c>
      <c r="EW66" s="570">
        <f t="shared" si="45"/>
        <v>3.1081969830588099</v>
      </c>
      <c r="EX66" s="570">
        <f t="shared" si="46"/>
        <v>2.9916544139352501</v>
      </c>
      <c r="EY66" s="570">
        <f t="shared" si="47"/>
        <v>2.8737610670531102</v>
      </c>
      <c r="EZ66" s="570">
        <f t="shared" si="48"/>
        <v>2.7534095032485699</v>
      </c>
      <c r="FA66" s="570">
        <f t="shared" si="49"/>
        <v>2.62932468083106</v>
      </c>
      <c r="FB66" s="570">
        <f t="shared" si="50"/>
        <v>2.5</v>
      </c>
    </row>
    <row r="67" spans="1:158" ht="3.75" customHeight="1">
      <c r="A67" s="569">
        <f t="shared" si="51"/>
        <v>9</v>
      </c>
      <c r="B67" s="570"/>
      <c r="C67" s="570">
        <v>0</v>
      </c>
      <c r="D67" s="570">
        <v>0</v>
      </c>
      <c r="E67" s="570">
        <v>0</v>
      </c>
      <c r="F67" s="570">
        <v>0</v>
      </c>
      <c r="G67" s="570">
        <v>0</v>
      </c>
      <c r="H67" s="570">
        <v>0</v>
      </c>
      <c r="I67" s="570">
        <v>1.9244500000000001E-3</v>
      </c>
      <c r="J67" s="570">
        <v>0.29094350000000002</v>
      </c>
      <c r="K67" s="570">
        <v>0.57248259999999995</v>
      </c>
      <c r="L67" s="570">
        <v>0.84585259999999995</v>
      </c>
      <c r="M67" s="570">
        <v>1.1103000000000001</v>
      </c>
      <c r="N67" s="570">
        <v>1.3650070000000001</v>
      </c>
      <c r="O67" s="570">
        <v>1.6090869999999999</v>
      </c>
      <c r="P67" s="570">
        <v>1.841588</v>
      </c>
      <c r="Q67" s="570">
        <v>2.0614919999999999</v>
      </c>
      <c r="R67" s="570">
        <v>2.267728</v>
      </c>
      <c r="S67" s="570">
        <v>2.459174</v>
      </c>
      <c r="T67" s="570">
        <v>2.6346790000000002</v>
      </c>
      <c r="U67" s="570">
        <v>2.7930799999999998</v>
      </c>
      <c r="V67" s="570">
        <v>2.9332280000000002</v>
      </c>
      <c r="W67" s="570">
        <v>3.05402</v>
      </c>
      <c r="X67" s="570">
        <v>3.1544319999999999</v>
      </c>
      <c r="Y67" s="570">
        <v>3.2335600000000002</v>
      </c>
      <c r="Z67" s="570">
        <v>3.2906499999999999</v>
      </c>
      <c r="AA67" s="570">
        <v>3.3251379999999999</v>
      </c>
      <c r="AB67" s="570">
        <v>3.3366730000000002</v>
      </c>
      <c r="AC67" s="570">
        <v>3.3251379999999999</v>
      </c>
      <c r="AD67" s="570">
        <v>3.2906499999999999</v>
      </c>
      <c r="AE67" s="570">
        <v>3.2335600000000002</v>
      </c>
      <c r="AF67" s="570">
        <v>3.1544319999999999</v>
      </c>
      <c r="AG67" s="570">
        <v>3.05402</v>
      </c>
      <c r="AH67" s="570">
        <v>2.9332280000000002</v>
      </c>
      <c r="AI67" s="570">
        <v>2.7930799999999998</v>
      </c>
      <c r="AJ67" s="570">
        <v>2.6346790000000002</v>
      </c>
      <c r="AK67" s="570">
        <v>2.459174</v>
      </c>
      <c r="AL67" s="570">
        <v>2.267728</v>
      </c>
      <c r="AM67" s="570">
        <v>2.0614919999999999</v>
      </c>
      <c r="AN67" s="570">
        <v>1.841588</v>
      </c>
      <c r="AO67" s="570">
        <v>1.6090869999999999</v>
      </c>
      <c r="AP67" s="570">
        <v>1.3650070000000001</v>
      </c>
      <c r="AQ67" s="570">
        <v>1.1103000000000001</v>
      </c>
      <c r="AR67" s="570">
        <v>0.84585259999999995</v>
      </c>
      <c r="AS67" s="570">
        <v>0.57248259999999995</v>
      </c>
      <c r="AT67" s="570">
        <v>0.29094350000000002</v>
      </c>
      <c r="AU67" s="570">
        <v>1.9244500000000001E-3</v>
      </c>
      <c r="AV67" s="570">
        <v>0</v>
      </c>
      <c r="AW67" s="570">
        <v>0</v>
      </c>
      <c r="AX67" s="570">
        <v>0</v>
      </c>
      <c r="AY67" s="570">
        <v>0</v>
      </c>
      <c r="AZ67" s="570">
        <v>0</v>
      </c>
      <c r="BA67" s="570">
        <v>0</v>
      </c>
      <c r="BC67" s="570"/>
      <c r="BD67" s="570">
        <v>7.5</v>
      </c>
      <c r="BE67" s="570">
        <v>7.4654127381711497</v>
      </c>
      <c r="BF67" s="570">
        <v>7.4305399597076702</v>
      </c>
      <c r="BG67" s="570">
        <v>7.3952491349345202</v>
      </c>
      <c r="BH67" s="570">
        <v>7.3593983802723297</v>
      </c>
      <c r="BI67" s="570">
        <v>7.3228337115709996</v>
      </c>
      <c r="BJ67" s="570">
        <v>7.2853827704726104</v>
      </c>
      <c r="BK67" s="570">
        <v>7.2465267586153299</v>
      </c>
      <c r="BL67" s="570">
        <v>7.2057349909371498</v>
      </c>
      <c r="BM67" s="570">
        <v>7.1627714604747599</v>
      </c>
      <c r="BN67" s="570">
        <v>7.1173837015950197</v>
      </c>
      <c r="BO67" s="570">
        <v>7.0693013646462397</v>
      </c>
      <c r="BP67" s="570">
        <v>7.0182295674167499</v>
      </c>
      <c r="BQ67" s="570">
        <v>6.9638472167356502</v>
      </c>
      <c r="BR67" s="570">
        <v>6.9058071508935699</v>
      </c>
      <c r="BS67" s="570">
        <v>6.8437369252670299</v>
      </c>
      <c r="BT67" s="570">
        <v>6.7772404812912299</v>
      </c>
      <c r="BU67" s="570">
        <v>6.7059014413536202</v>
      </c>
      <c r="BV67" s="570">
        <v>6.6292884552845397</v>
      </c>
      <c r="BW67" s="570">
        <v>6.5469629532620797</v>
      </c>
      <c r="BX67" s="570">
        <v>6.4584883036726701</v>
      </c>
      <c r="BY67" s="570">
        <v>6.36343692106208</v>
      </c>
      <c r="BZ67" s="570">
        <v>6.2613927229578303</v>
      </c>
      <c r="CA67" s="570">
        <v>6.1519657331075397</v>
      </c>
      <c r="CB67" s="570">
        <v>6.0348723597411897</v>
      </c>
      <c r="CC67" s="570">
        <v>5.91004954171198</v>
      </c>
      <c r="CD67" s="570">
        <v>5.7777647384681998</v>
      </c>
      <c r="CE67" s="570">
        <v>5.6392789642574304</v>
      </c>
      <c r="CF67" s="570">
        <v>5.4957352451411703</v>
      </c>
      <c r="CG67" s="570">
        <v>5.3479796261823704</v>
      </c>
      <c r="CH67" s="570">
        <v>5.1966764055324903</v>
      </c>
      <c r="CI67" s="570">
        <v>5.0424263559593197</v>
      </c>
      <c r="CJ67" s="570">
        <v>4.8858488030933298</v>
      </c>
      <c r="CK67" s="570">
        <v>4.7276672304275502</v>
      </c>
      <c r="CL67" s="570">
        <v>4.5688543722622397</v>
      </c>
      <c r="CM67" s="570">
        <v>4.4108387444820298</v>
      </c>
      <c r="CN67" s="570">
        <v>4.2554830983727499</v>
      </c>
      <c r="CO67" s="570">
        <v>4.1039423464590801</v>
      </c>
      <c r="CP67" s="570">
        <v>3.9569881344421098</v>
      </c>
      <c r="CQ67" s="570">
        <v>3.8151369513055999</v>
      </c>
      <c r="CR67" s="570">
        <v>3.6787472950446101</v>
      </c>
      <c r="CS67" s="570">
        <v>3.54802643901035</v>
      </c>
      <c r="CT67" s="570">
        <v>3.4230178343820299</v>
      </c>
      <c r="CU67" s="570">
        <v>3.3035736425543898</v>
      </c>
      <c r="CV67" s="570">
        <v>3.1893737349945699</v>
      </c>
      <c r="CW67" s="570">
        <v>3.0779618200334702</v>
      </c>
      <c r="CX67" s="570">
        <v>2.9666055436048002</v>
      </c>
      <c r="CY67" s="570">
        <v>2.8542846618259601</v>
      </c>
      <c r="CZ67" s="570">
        <v>2.7399124865454598</v>
      </c>
      <c r="DA67" s="570">
        <v>2.6222801946421899</v>
      </c>
      <c r="DB67" s="570">
        <v>2.5</v>
      </c>
      <c r="DD67" s="570">
        <f t="shared" si="0"/>
        <v>7.5</v>
      </c>
      <c r="DE67" s="570">
        <f t="shared" si="1"/>
        <v>7.4654127381711497</v>
      </c>
      <c r="DF67" s="570">
        <f t="shared" si="2"/>
        <v>7.4305399597076702</v>
      </c>
      <c r="DG67" s="570">
        <f t="shared" si="3"/>
        <v>7.3952491349345202</v>
      </c>
      <c r="DH67" s="570">
        <f t="shared" si="4"/>
        <v>7.3593983802723297</v>
      </c>
      <c r="DI67" s="570">
        <f t="shared" si="5"/>
        <v>7.3228337115709996</v>
      </c>
      <c r="DJ67" s="570">
        <f t="shared" si="6"/>
        <v>7.2853827704726104</v>
      </c>
      <c r="DK67" s="570">
        <f t="shared" si="7"/>
        <v>7.2465267586153299</v>
      </c>
      <c r="DL67" s="570">
        <f t="shared" si="8"/>
        <v>7.2057349909371498</v>
      </c>
      <c r="DM67" s="570">
        <f t="shared" si="9"/>
        <v>7.1627714604747599</v>
      </c>
      <c r="DN67" s="570">
        <f t="shared" si="10"/>
        <v>7.1173837015950197</v>
      </c>
      <c r="DO67" s="570">
        <f t="shared" si="11"/>
        <v>7.0693013646462397</v>
      </c>
      <c r="DP67" s="570">
        <f t="shared" si="12"/>
        <v>7.0182295674167499</v>
      </c>
      <c r="DQ67" s="570">
        <f t="shared" si="13"/>
        <v>6.9638472167356502</v>
      </c>
      <c r="DR67" s="570">
        <f t="shared" si="14"/>
        <v>6.9058071508935699</v>
      </c>
      <c r="DS67" s="570">
        <f t="shared" si="15"/>
        <v>6.8437369252670299</v>
      </c>
      <c r="DT67" s="570">
        <f t="shared" si="16"/>
        <v>6.7772404812912299</v>
      </c>
      <c r="DU67" s="570">
        <f t="shared" si="17"/>
        <v>6.7059014413536202</v>
      </c>
      <c r="DV67" s="570">
        <f t="shared" si="18"/>
        <v>6.6292884552845397</v>
      </c>
      <c r="DW67" s="570">
        <f t="shared" si="19"/>
        <v>6.5469629532620797</v>
      </c>
      <c r="DX67" s="570">
        <f t="shared" si="20"/>
        <v>6.4584883036726701</v>
      </c>
      <c r="DY67" s="570">
        <f t="shared" si="21"/>
        <v>6.36343692106208</v>
      </c>
      <c r="DZ67" s="570">
        <f t="shared" si="22"/>
        <v>6.2613927229578303</v>
      </c>
      <c r="EA67" s="570">
        <f t="shared" si="23"/>
        <v>6.1519657331075397</v>
      </c>
      <c r="EB67" s="570">
        <f t="shared" si="24"/>
        <v>6.0348723597411897</v>
      </c>
      <c r="EC67" s="570">
        <f t="shared" si="25"/>
        <v>5.91004954171198</v>
      </c>
      <c r="ED67" s="570">
        <f t="shared" si="26"/>
        <v>5.7777647384681998</v>
      </c>
      <c r="EE67" s="570">
        <f t="shared" si="27"/>
        <v>5.6392789642574304</v>
      </c>
      <c r="EF67" s="570">
        <f t="shared" si="28"/>
        <v>5.4957352451411703</v>
      </c>
      <c r="EG67" s="570">
        <f t="shared" si="29"/>
        <v>5.3479796261823704</v>
      </c>
      <c r="EH67" s="570">
        <f t="shared" si="30"/>
        <v>5.1966764055324903</v>
      </c>
      <c r="EI67" s="570">
        <f t="shared" si="31"/>
        <v>5.0424263559593197</v>
      </c>
      <c r="EJ67" s="570">
        <f t="shared" si="32"/>
        <v>4.8858488030933298</v>
      </c>
      <c r="EK67" s="570">
        <f t="shared" si="33"/>
        <v>4.7276672304275502</v>
      </c>
      <c r="EL67" s="570">
        <f t="shared" si="34"/>
        <v>4.5688543722622397</v>
      </c>
      <c r="EM67" s="570">
        <f t="shared" si="35"/>
        <v>4.4108387444820298</v>
      </c>
      <c r="EN67" s="570">
        <f t="shared" si="36"/>
        <v>4.2554830983727499</v>
      </c>
      <c r="EO67" s="570">
        <f t="shared" si="37"/>
        <v>4.1039423464590801</v>
      </c>
      <c r="EP67" s="570">
        <f t="shared" si="38"/>
        <v>3.9569881344421098</v>
      </c>
      <c r="EQ67" s="570">
        <f t="shared" si="39"/>
        <v>3.8151369513055999</v>
      </c>
      <c r="ER67" s="570">
        <f t="shared" si="40"/>
        <v>3.6787472950446101</v>
      </c>
      <c r="ES67" s="570">
        <f t="shared" si="41"/>
        <v>3.54802643901035</v>
      </c>
      <c r="ET67" s="570">
        <f t="shared" si="42"/>
        <v>3.4230178343820299</v>
      </c>
      <c r="EU67" s="570">
        <f t="shared" si="43"/>
        <v>3.3035736425543898</v>
      </c>
      <c r="EV67" s="570">
        <f t="shared" si="44"/>
        <v>3.1893737349945699</v>
      </c>
      <c r="EW67" s="570">
        <f t="shared" si="45"/>
        <v>3.0779618200334702</v>
      </c>
      <c r="EX67" s="570">
        <f t="shared" si="46"/>
        <v>2.9666055436048002</v>
      </c>
      <c r="EY67" s="570">
        <f t="shared" si="47"/>
        <v>2.8542846618259601</v>
      </c>
      <c r="EZ67" s="570">
        <f t="shared" si="48"/>
        <v>2.7399124865454598</v>
      </c>
      <c r="FA67" s="570">
        <f t="shared" si="49"/>
        <v>2.6222801946421899</v>
      </c>
      <c r="FB67" s="570">
        <f t="shared" si="50"/>
        <v>2.5</v>
      </c>
    </row>
    <row r="68" spans="1:158" ht="3.75" customHeight="1">
      <c r="A68" s="569">
        <f t="shared" si="51"/>
        <v>10</v>
      </c>
      <c r="B68" s="570"/>
      <c r="C68" s="570">
        <v>0</v>
      </c>
      <c r="D68" s="570">
        <v>0</v>
      </c>
      <c r="E68" s="570">
        <v>0</v>
      </c>
      <c r="F68" s="570">
        <v>0</v>
      </c>
      <c r="G68" s="570">
        <v>0</v>
      </c>
      <c r="H68" s="570">
        <v>0</v>
      </c>
      <c r="I68" s="570">
        <v>0.25928519999999999</v>
      </c>
      <c r="J68" s="570">
        <v>0.55616880000000002</v>
      </c>
      <c r="K68" s="570">
        <v>0.84585259999999995</v>
      </c>
      <c r="L68" s="570">
        <v>1.127632</v>
      </c>
      <c r="M68" s="570">
        <v>1.4007309999999999</v>
      </c>
      <c r="N68" s="570">
        <v>1.6642969999999999</v>
      </c>
      <c r="O68" s="570">
        <v>1.9173979999999999</v>
      </c>
      <c r="P68" s="570">
        <v>2.1590240000000001</v>
      </c>
      <c r="Q68" s="570">
        <v>2.3880819999999998</v>
      </c>
      <c r="R68" s="570">
        <v>2.603405</v>
      </c>
      <c r="S68" s="570">
        <v>2.8037640000000001</v>
      </c>
      <c r="T68" s="570">
        <v>2.987876</v>
      </c>
      <c r="U68" s="570">
        <v>3.1544319999999999</v>
      </c>
      <c r="V68" s="570">
        <v>3.3021259999999999</v>
      </c>
      <c r="W68" s="570">
        <v>3.4296859999999998</v>
      </c>
      <c r="X68" s="570">
        <v>3.5359229999999999</v>
      </c>
      <c r="Y68" s="570">
        <v>3.6197720000000002</v>
      </c>
      <c r="Z68" s="570">
        <v>3.680345</v>
      </c>
      <c r="AA68" s="570">
        <v>3.716968</v>
      </c>
      <c r="AB68" s="570">
        <v>3.7292230000000002</v>
      </c>
      <c r="AC68" s="570">
        <v>3.716968</v>
      </c>
      <c r="AD68" s="570">
        <v>3.680345</v>
      </c>
      <c r="AE68" s="570">
        <v>3.6197720000000002</v>
      </c>
      <c r="AF68" s="570">
        <v>3.5359229999999999</v>
      </c>
      <c r="AG68" s="570">
        <v>3.4296859999999998</v>
      </c>
      <c r="AH68" s="570">
        <v>3.3021259999999999</v>
      </c>
      <c r="AI68" s="570">
        <v>3.1544319999999999</v>
      </c>
      <c r="AJ68" s="570">
        <v>2.987876</v>
      </c>
      <c r="AK68" s="570">
        <v>2.8037640000000001</v>
      </c>
      <c r="AL68" s="570">
        <v>2.603405</v>
      </c>
      <c r="AM68" s="570">
        <v>2.3880819999999998</v>
      </c>
      <c r="AN68" s="570">
        <v>2.1590240000000001</v>
      </c>
      <c r="AO68" s="570">
        <v>1.9173979999999999</v>
      </c>
      <c r="AP68" s="570">
        <v>1.6642969999999999</v>
      </c>
      <c r="AQ68" s="570">
        <v>1.4007309999999999</v>
      </c>
      <c r="AR68" s="570">
        <v>1.127632</v>
      </c>
      <c r="AS68" s="570">
        <v>0.84585259999999995</v>
      </c>
      <c r="AT68" s="570">
        <v>0.55616880000000002</v>
      </c>
      <c r="AU68" s="570">
        <v>0.25928519999999999</v>
      </c>
      <c r="AV68" s="570">
        <v>0</v>
      </c>
      <c r="AW68" s="570">
        <v>0</v>
      </c>
      <c r="AX68" s="570">
        <v>0</v>
      </c>
      <c r="AY68" s="570">
        <v>0</v>
      </c>
      <c r="AZ68" s="570">
        <v>0</v>
      </c>
      <c r="BA68" s="570">
        <v>0</v>
      </c>
      <c r="BC68" s="570"/>
      <c r="BD68" s="570">
        <v>7.5</v>
      </c>
      <c r="BE68" s="570">
        <v>7.4668502640533996</v>
      </c>
      <c r="BF68" s="570">
        <v>7.43344579847723</v>
      </c>
      <c r="BG68" s="570">
        <v>7.3996717510048304</v>
      </c>
      <c r="BH68" s="570">
        <v>7.3654019906650703</v>
      </c>
      <c r="BI68" s="570">
        <v>7.3304951450190696</v>
      </c>
      <c r="BJ68" s="570">
        <v>7.2944932716351003</v>
      </c>
      <c r="BK68" s="570">
        <v>7.2568743965071301</v>
      </c>
      <c r="BL68" s="570">
        <v>7.2173551072638302</v>
      </c>
      <c r="BM68" s="570">
        <v>7.1757170487933104</v>
      </c>
      <c r="BN68" s="570">
        <v>7.1317149924101804</v>
      </c>
      <c r="BO68" s="570">
        <v>7.0850785946111801</v>
      </c>
      <c r="BP68" s="570">
        <v>7.0355098035620101</v>
      </c>
      <c r="BQ68" s="570">
        <v>6.9826805761962598</v>
      </c>
      <c r="BR68" s="570">
        <v>6.9262313373383497</v>
      </c>
      <c r="BS68" s="570">
        <v>6.8657700702120597</v>
      </c>
      <c r="BT68" s="570">
        <v>6.8008721907170102</v>
      </c>
      <c r="BU68" s="570">
        <v>6.7310819094358996</v>
      </c>
      <c r="BV68" s="570">
        <v>6.6559161378304204</v>
      </c>
      <c r="BW68" s="570">
        <v>6.5748722850069896</v>
      </c>
      <c r="BX68" s="570">
        <v>6.4874391813729497</v>
      </c>
      <c r="BY68" s="570">
        <v>6.3931005918012298</v>
      </c>
      <c r="BZ68" s="570">
        <v>6.2913048451360698</v>
      </c>
      <c r="CA68" s="570">
        <v>6.18140988761896</v>
      </c>
      <c r="CB68" s="570">
        <v>6.0628300414982501</v>
      </c>
      <c r="CC68" s="570">
        <v>5.9352408242689396</v>
      </c>
      <c r="CD68" s="570">
        <v>5.7981521243124297</v>
      </c>
      <c r="CE68" s="570">
        <v>5.6546718403111997</v>
      </c>
      <c r="CF68" s="570">
        <v>5.5065008260842498</v>
      </c>
      <c r="CG68" s="570">
        <v>5.3544274786853201</v>
      </c>
      <c r="CH68" s="570">
        <v>5.1989056448414503</v>
      </c>
      <c r="CI68" s="570">
        <v>5.0403075169609002</v>
      </c>
      <c r="CJ68" s="570">
        <v>4.8790054907651896</v>
      </c>
      <c r="CK68" s="570">
        <v>4.7154409913996602</v>
      </c>
      <c r="CL68" s="570">
        <v>4.5503723207521096</v>
      </c>
      <c r="CM68" s="570">
        <v>4.3855925794902397</v>
      </c>
      <c r="CN68" s="570">
        <v>4.2249397773097996</v>
      </c>
      <c r="CO68" s="570">
        <v>4.0693185813188801</v>
      </c>
      <c r="CP68" s="570">
        <v>3.91932881808212</v>
      </c>
      <c r="CQ68" s="570">
        <v>3.7753168825276302</v>
      </c>
      <c r="CR68" s="570">
        <v>3.6376018754135502</v>
      </c>
      <c r="CS68" s="570">
        <v>3.5063754593526899</v>
      </c>
      <c r="CT68" s="570">
        <v>3.3816415183686401</v>
      </c>
      <c r="CU68" s="570">
        <v>3.26321796932262</v>
      </c>
      <c r="CV68" s="570">
        <v>3.1507957516194698</v>
      </c>
      <c r="CW68" s="570">
        <v>3.0433289193423301</v>
      </c>
      <c r="CX68" s="570">
        <v>2.9380591345373102</v>
      </c>
      <c r="CY68" s="570">
        <v>2.8322018933893398</v>
      </c>
      <c r="CZ68" s="570">
        <v>2.72468111475089</v>
      </c>
      <c r="DA68" s="570">
        <v>2.6143625502319598</v>
      </c>
      <c r="DB68" s="570">
        <v>2.5</v>
      </c>
      <c r="DD68" s="570">
        <f t="shared" si="0"/>
        <v>7.5</v>
      </c>
      <c r="DE68" s="570">
        <f t="shared" si="1"/>
        <v>7.4668502640533996</v>
      </c>
      <c r="DF68" s="570">
        <f t="shared" si="2"/>
        <v>7.43344579847723</v>
      </c>
      <c r="DG68" s="570">
        <f t="shared" si="3"/>
        <v>7.3996717510048304</v>
      </c>
      <c r="DH68" s="570">
        <f t="shared" si="4"/>
        <v>7.3654019906650703</v>
      </c>
      <c r="DI68" s="570">
        <f t="shared" si="5"/>
        <v>7.3304951450190696</v>
      </c>
      <c r="DJ68" s="570">
        <f t="shared" si="6"/>
        <v>7.2944932716351003</v>
      </c>
      <c r="DK68" s="570">
        <f t="shared" si="7"/>
        <v>7.2568743965071301</v>
      </c>
      <c r="DL68" s="570">
        <f t="shared" si="8"/>
        <v>7.2173551072638302</v>
      </c>
      <c r="DM68" s="570">
        <f t="shared" si="9"/>
        <v>7.1757170487933104</v>
      </c>
      <c r="DN68" s="570">
        <f t="shared" si="10"/>
        <v>7.1317149924101804</v>
      </c>
      <c r="DO68" s="570">
        <f t="shared" si="11"/>
        <v>7.0850785946111801</v>
      </c>
      <c r="DP68" s="570">
        <f t="shared" si="12"/>
        <v>7.0355098035620101</v>
      </c>
      <c r="DQ68" s="570">
        <f t="shared" si="13"/>
        <v>6.9826805761962598</v>
      </c>
      <c r="DR68" s="570">
        <f t="shared" si="14"/>
        <v>6.9262313373383497</v>
      </c>
      <c r="DS68" s="570">
        <f t="shared" si="15"/>
        <v>6.8657700702120597</v>
      </c>
      <c r="DT68" s="570">
        <f t="shared" si="16"/>
        <v>6.8008721907170102</v>
      </c>
      <c r="DU68" s="570">
        <f t="shared" si="17"/>
        <v>6.7310819094358996</v>
      </c>
      <c r="DV68" s="570">
        <f t="shared" si="18"/>
        <v>6.6559161378304204</v>
      </c>
      <c r="DW68" s="570">
        <f t="shared" si="19"/>
        <v>6.5748722850069896</v>
      </c>
      <c r="DX68" s="570">
        <f t="shared" si="20"/>
        <v>6.4874391813729497</v>
      </c>
      <c r="DY68" s="570">
        <f t="shared" si="21"/>
        <v>6.3931005918012298</v>
      </c>
      <c r="DZ68" s="570">
        <f t="shared" si="22"/>
        <v>6.2913048451360698</v>
      </c>
      <c r="EA68" s="570">
        <f t="shared" si="23"/>
        <v>6.18140988761896</v>
      </c>
      <c r="EB68" s="570">
        <f t="shared" si="24"/>
        <v>6.0628300414982501</v>
      </c>
      <c r="EC68" s="570">
        <f t="shared" si="25"/>
        <v>5.9352408242689396</v>
      </c>
      <c r="ED68" s="570">
        <f t="shared" si="26"/>
        <v>5.7981521243124297</v>
      </c>
      <c r="EE68" s="570">
        <f t="shared" si="27"/>
        <v>5.6546718403111997</v>
      </c>
      <c r="EF68" s="570">
        <f t="shared" si="28"/>
        <v>5.5065008260842498</v>
      </c>
      <c r="EG68" s="570">
        <f t="shared" si="29"/>
        <v>5.3544274786853201</v>
      </c>
      <c r="EH68" s="570">
        <f t="shared" si="30"/>
        <v>5.1989056448414503</v>
      </c>
      <c r="EI68" s="570">
        <f t="shared" si="31"/>
        <v>5.0403075169609002</v>
      </c>
      <c r="EJ68" s="570">
        <f t="shared" si="32"/>
        <v>4.8790054907651896</v>
      </c>
      <c r="EK68" s="570">
        <f t="shared" si="33"/>
        <v>4.7154409913996602</v>
      </c>
      <c r="EL68" s="570">
        <f t="shared" si="34"/>
        <v>4.5503723207521096</v>
      </c>
      <c r="EM68" s="570">
        <f t="shared" si="35"/>
        <v>4.3855925794902397</v>
      </c>
      <c r="EN68" s="570">
        <f t="shared" si="36"/>
        <v>4.2249397773097996</v>
      </c>
      <c r="EO68" s="570">
        <f t="shared" si="37"/>
        <v>4.0693185813188801</v>
      </c>
      <c r="EP68" s="570">
        <f t="shared" si="38"/>
        <v>3.91932881808212</v>
      </c>
      <c r="EQ68" s="570">
        <f t="shared" si="39"/>
        <v>3.7753168825276302</v>
      </c>
      <c r="ER68" s="570">
        <f t="shared" si="40"/>
        <v>3.6376018754135502</v>
      </c>
      <c r="ES68" s="570">
        <f t="shared" si="41"/>
        <v>3.5063754593526899</v>
      </c>
      <c r="ET68" s="570">
        <f t="shared" si="42"/>
        <v>3.3816415183686401</v>
      </c>
      <c r="EU68" s="570">
        <f t="shared" si="43"/>
        <v>3.26321796932262</v>
      </c>
      <c r="EV68" s="570">
        <f t="shared" si="44"/>
        <v>3.1507957516194698</v>
      </c>
      <c r="EW68" s="570">
        <f t="shared" si="45"/>
        <v>3.0433289193423301</v>
      </c>
      <c r="EX68" s="570">
        <f t="shared" si="46"/>
        <v>2.9380591345373102</v>
      </c>
      <c r="EY68" s="570">
        <f t="shared" si="47"/>
        <v>2.8322018933893398</v>
      </c>
      <c r="EZ68" s="570">
        <f t="shared" si="48"/>
        <v>2.72468111475089</v>
      </c>
      <c r="FA68" s="570">
        <f t="shared" si="49"/>
        <v>2.6143625502319598</v>
      </c>
      <c r="FB68" s="570">
        <f t="shared" si="50"/>
        <v>2.5</v>
      </c>
    </row>
    <row r="69" spans="1:158" ht="3.75" customHeight="1">
      <c r="A69" s="569">
        <f t="shared" si="51"/>
        <v>11</v>
      </c>
      <c r="B69" s="570"/>
      <c r="C69" s="570">
        <v>0</v>
      </c>
      <c r="D69" s="570">
        <v>0</v>
      </c>
      <c r="E69" s="570">
        <v>0</v>
      </c>
      <c r="F69" s="570">
        <v>0</v>
      </c>
      <c r="G69" s="570">
        <v>0</v>
      </c>
      <c r="H69" s="570">
        <v>0.1962749</v>
      </c>
      <c r="I69" s="570">
        <v>0.50739540000000005</v>
      </c>
      <c r="J69" s="570">
        <v>0.81228409999999995</v>
      </c>
      <c r="K69" s="570">
        <v>1.1103000000000001</v>
      </c>
      <c r="L69" s="570">
        <v>1.4007309999999999</v>
      </c>
      <c r="M69" s="570">
        <v>1.6827810000000001</v>
      </c>
      <c r="N69" s="570">
        <v>1.9555709999999999</v>
      </c>
      <c r="O69" s="570">
        <v>2.2181289999999998</v>
      </c>
      <c r="P69" s="570">
        <v>2.4693839999999998</v>
      </c>
      <c r="Q69" s="570">
        <v>2.7081719999999998</v>
      </c>
      <c r="R69" s="570">
        <v>2.9332280000000002</v>
      </c>
      <c r="S69" s="570">
        <v>3.1432030000000002</v>
      </c>
      <c r="T69" s="570">
        <v>3.3366730000000002</v>
      </c>
      <c r="U69" s="570">
        <v>3.512165</v>
      </c>
      <c r="V69" s="570">
        <v>3.6681840000000001</v>
      </c>
      <c r="W69" s="570">
        <v>3.8032629999999998</v>
      </c>
      <c r="X69" s="570">
        <v>3.9160080000000002</v>
      </c>
      <c r="Y69" s="570">
        <v>4.0051629999999996</v>
      </c>
      <c r="Z69" s="570">
        <v>4.0696640000000004</v>
      </c>
      <c r="AA69" s="570">
        <v>4.1087030000000002</v>
      </c>
      <c r="AB69" s="570">
        <v>4.1217730000000001</v>
      </c>
      <c r="AC69" s="570">
        <v>4.1087030000000002</v>
      </c>
      <c r="AD69" s="570">
        <v>4.0696640000000004</v>
      </c>
      <c r="AE69" s="570">
        <v>4.0051629999999996</v>
      </c>
      <c r="AF69" s="570">
        <v>3.9160080000000002</v>
      </c>
      <c r="AG69" s="570">
        <v>3.8032629999999998</v>
      </c>
      <c r="AH69" s="570">
        <v>3.6681840000000001</v>
      </c>
      <c r="AI69" s="570">
        <v>3.512165</v>
      </c>
      <c r="AJ69" s="570">
        <v>3.3366730000000002</v>
      </c>
      <c r="AK69" s="570">
        <v>3.1432030000000002</v>
      </c>
      <c r="AL69" s="570">
        <v>2.9332280000000002</v>
      </c>
      <c r="AM69" s="570">
        <v>2.7081719999999998</v>
      </c>
      <c r="AN69" s="570">
        <v>2.4693839999999998</v>
      </c>
      <c r="AO69" s="570">
        <v>2.2181289999999998</v>
      </c>
      <c r="AP69" s="570">
        <v>1.9555709999999999</v>
      </c>
      <c r="AQ69" s="570">
        <v>1.6827810000000001</v>
      </c>
      <c r="AR69" s="570">
        <v>1.4007309999999999</v>
      </c>
      <c r="AS69" s="570">
        <v>1.1103000000000001</v>
      </c>
      <c r="AT69" s="570">
        <v>0.81228409999999995</v>
      </c>
      <c r="AU69" s="570">
        <v>0.50739540000000005</v>
      </c>
      <c r="AV69" s="570">
        <v>0.1962749</v>
      </c>
      <c r="AW69" s="570">
        <v>0</v>
      </c>
      <c r="AX69" s="570">
        <v>0</v>
      </c>
      <c r="AY69" s="570">
        <v>0</v>
      </c>
      <c r="AZ69" s="570">
        <v>0</v>
      </c>
      <c r="BA69" s="570">
        <v>0</v>
      </c>
      <c r="BC69" s="570"/>
      <c r="BD69" s="570">
        <v>7.5</v>
      </c>
      <c r="BE69" s="570">
        <v>7.4683939106963102</v>
      </c>
      <c r="BF69" s="570">
        <v>7.4365682057601701</v>
      </c>
      <c r="BG69" s="570">
        <v>7.4044307865186099</v>
      </c>
      <c r="BH69" s="570">
        <v>7.3718749418298204</v>
      </c>
      <c r="BI69" s="570">
        <v>7.33852916338786</v>
      </c>
      <c r="BJ69" s="570">
        <v>7.3038846842214999</v>
      </c>
      <c r="BK69" s="570">
        <v>7.2676043676581896</v>
      </c>
      <c r="BL69" s="570">
        <v>7.2294935424117099</v>
      </c>
      <c r="BM69" s="570">
        <v>7.1893378190649502</v>
      </c>
      <c r="BN69" s="570">
        <v>7.1468978218091399</v>
      </c>
      <c r="BO69" s="570">
        <v>7.1019064957950899</v>
      </c>
      <c r="BP69" s="570">
        <v>7.0540659433854698</v>
      </c>
      <c r="BQ69" s="570">
        <v>7.0030442431530204</v>
      </c>
      <c r="BR69" s="570">
        <v>6.9484724323589298</v>
      </c>
      <c r="BS69" s="570">
        <v>6.8899416855132998</v>
      </c>
      <c r="BT69" s="570">
        <v>6.8270007423189201</v>
      </c>
      <c r="BU69" s="570">
        <v>6.7591540671874304</v>
      </c>
      <c r="BV69" s="570">
        <v>6.6858626599884596</v>
      </c>
      <c r="BW69" s="570">
        <v>6.6065524568544998</v>
      </c>
      <c r="BX69" s="570">
        <v>6.5206370974275201</v>
      </c>
      <c r="BY69" s="570">
        <v>6.4275420829615904</v>
      </c>
      <c r="BZ69" s="570">
        <v>6.3266225602176398</v>
      </c>
      <c r="CA69" s="570">
        <v>6.2167925044936299</v>
      </c>
      <c r="CB69" s="570">
        <v>6.0969043830214096</v>
      </c>
      <c r="CC69" s="570">
        <v>5.966765817342</v>
      </c>
      <c r="CD69" s="570">
        <v>5.8210560044394004</v>
      </c>
      <c r="CE69" s="570">
        <v>5.6706106319835197</v>
      </c>
      <c r="CF69" s="570">
        <v>5.5171560020469101</v>
      </c>
      <c r="CG69" s="570">
        <v>5.3607096476486298</v>
      </c>
      <c r="CH69" s="570">
        <v>5.2011468630332596</v>
      </c>
      <c r="CI69" s="570">
        <v>5.03842845332038</v>
      </c>
      <c r="CJ69" s="570">
        <v>4.87250492417889</v>
      </c>
      <c r="CK69" s="570">
        <v>4.7031632662022202</v>
      </c>
      <c r="CL69" s="570">
        <v>4.5301003245719604</v>
      </c>
      <c r="CM69" s="570">
        <v>4.3544810374258303</v>
      </c>
      <c r="CN69" s="570">
        <v>4.1881806672080497</v>
      </c>
      <c r="CO69" s="570">
        <v>4.0285829006163603</v>
      </c>
      <c r="CP69" s="570">
        <v>3.8759506290901098</v>
      </c>
      <c r="CQ69" s="570">
        <v>3.7301326704629898</v>
      </c>
      <c r="CR69" s="570">
        <v>3.5914991721746001</v>
      </c>
      <c r="CS69" s="570">
        <v>3.4602855134244002</v>
      </c>
      <c r="CT69" s="570">
        <v>3.3364530028513202</v>
      </c>
      <c r="CU69" s="570">
        <v>3.2197298711904301</v>
      </c>
      <c r="CV69" s="570">
        <v>3.1096724615341098</v>
      </c>
      <c r="CW69" s="570">
        <v>3.0056953735077401</v>
      </c>
      <c r="CX69" s="570">
        <v>2.90599152472543</v>
      </c>
      <c r="CY69" s="570">
        <v>2.8075668825119302</v>
      </c>
      <c r="CZ69" s="570">
        <v>2.7077926705995199</v>
      </c>
      <c r="DA69" s="570">
        <v>2.6056255599823799</v>
      </c>
      <c r="DB69" s="570">
        <v>2.5</v>
      </c>
      <c r="DD69" s="570">
        <f t="shared" si="0"/>
        <v>7.5</v>
      </c>
      <c r="DE69" s="570">
        <f t="shared" si="1"/>
        <v>7.4683939106963102</v>
      </c>
      <c r="DF69" s="570">
        <f t="shared" si="2"/>
        <v>7.4365682057601701</v>
      </c>
      <c r="DG69" s="570">
        <f t="shared" si="3"/>
        <v>7.4044307865186099</v>
      </c>
      <c r="DH69" s="570">
        <f t="shared" si="4"/>
        <v>7.3718749418298204</v>
      </c>
      <c r="DI69" s="570">
        <f t="shared" si="5"/>
        <v>7.33852916338786</v>
      </c>
      <c r="DJ69" s="570">
        <f t="shared" si="6"/>
        <v>7.3038846842214999</v>
      </c>
      <c r="DK69" s="570">
        <f t="shared" si="7"/>
        <v>7.2676043676581896</v>
      </c>
      <c r="DL69" s="570">
        <f t="shared" si="8"/>
        <v>7.2294935424117099</v>
      </c>
      <c r="DM69" s="570">
        <f t="shared" si="9"/>
        <v>7.1893378190649502</v>
      </c>
      <c r="DN69" s="570">
        <f t="shared" si="10"/>
        <v>7.1468978218091399</v>
      </c>
      <c r="DO69" s="570">
        <f t="shared" si="11"/>
        <v>7.1019064957950899</v>
      </c>
      <c r="DP69" s="570">
        <f t="shared" si="12"/>
        <v>7.0540659433854698</v>
      </c>
      <c r="DQ69" s="570">
        <f t="shared" si="13"/>
        <v>7.0030442431530204</v>
      </c>
      <c r="DR69" s="570">
        <f t="shared" si="14"/>
        <v>6.9484724323589298</v>
      </c>
      <c r="DS69" s="570">
        <f t="shared" si="15"/>
        <v>6.8899416855132998</v>
      </c>
      <c r="DT69" s="570">
        <f t="shared" si="16"/>
        <v>6.8270007423189201</v>
      </c>
      <c r="DU69" s="570">
        <f t="shared" si="17"/>
        <v>6.7591540671874304</v>
      </c>
      <c r="DV69" s="570">
        <f t="shared" si="18"/>
        <v>6.6858626599884596</v>
      </c>
      <c r="DW69" s="570">
        <f t="shared" si="19"/>
        <v>6.6065524568544998</v>
      </c>
      <c r="DX69" s="570">
        <f t="shared" si="20"/>
        <v>6.5206370974275201</v>
      </c>
      <c r="DY69" s="570">
        <f t="shared" si="21"/>
        <v>6.4275420829615904</v>
      </c>
      <c r="DZ69" s="570">
        <f t="shared" si="22"/>
        <v>6.3266225602176398</v>
      </c>
      <c r="EA69" s="570">
        <f t="shared" si="23"/>
        <v>6.2167925044936299</v>
      </c>
      <c r="EB69" s="570">
        <f t="shared" si="24"/>
        <v>6.0969043830214096</v>
      </c>
      <c r="EC69" s="570">
        <f t="shared" si="25"/>
        <v>5.966765817342</v>
      </c>
      <c r="ED69" s="570">
        <f t="shared" si="26"/>
        <v>5.8210560044394004</v>
      </c>
      <c r="EE69" s="570">
        <f t="shared" si="27"/>
        <v>5.6706106319835197</v>
      </c>
      <c r="EF69" s="570">
        <f t="shared" si="28"/>
        <v>5.5171560020469101</v>
      </c>
      <c r="EG69" s="570">
        <f t="shared" si="29"/>
        <v>5.3607096476486298</v>
      </c>
      <c r="EH69" s="570">
        <f t="shared" si="30"/>
        <v>5.2011468630332596</v>
      </c>
      <c r="EI69" s="570">
        <f t="shared" si="31"/>
        <v>5.03842845332038</v>
      </c>
      <c r="EJ69" s="570">
        <f t="shared" si="32"/>
        <v>4.87250492417889</v>
      </c>
      <c r="EK69" s="570">
        <f t="shared" si="33"/>
        <v>4.7031632662022202</v>
      </c>
      <c r="EL69" s="570">
        <f t="shared" si="34"/>
        <v>4.5301003245719604</v>
      </c>
      <c r="EM69" s="570">
        <f t="shared" si="35"/>
        <v>4.3544810374258303</v>
      </c>
      <c r="EN69" s="570">
        <f t="shared" si="36"/>
        <v>4.1881806672080497</v>
      </c>
      <c r="EO69" s="570">
        <f t="shared" si="37"/>
        <v>4.0285829006163603</v>
      </c>
      <c r="EP69" s="570">
        <f t="shared" si="38"/>
        <v>3.8759506290901098</v>
      </c>
      <c r="EQ69" s="570">
        <f t="shared" si="39"/>
        <v>3.7301326704629898</v>
      </c>
      <c r="ER69" s="570">
        <f t="shared" si="40"/>
        <v>3.5914991721746001</v>
      </c>
      <c r="ES69" s="570">
        <f t="shared" si="41"/>
        <v>3.4602855134244002</v>
      </c>
      <c r="ET69" s="570">
        <f t="shared" si="42"/>
        <v>3.3364530028513202</v>
      </c>
      <c r="EU69" s="570">
        <f t="shared" si="43"/>
        <v>3.2197298711904301</v>
      </c>
      <c r="EV69" s="570">
        <f t="shared" si="44"/>
        <v>3.1096724615341098</v>
      </c>
      <c r="EW69" s="570">
        <f t="shared" si="45"/>
        <v>3.0056953735077401</v>
      </c>
      <c r="EX69" s="570">
        <f t="shared" si="46"/>
        <v>2.90599152472543</v>
      </c>
      <c r="EY69" s="570">
        <f t="shared" si="47"/>
        <v>2.8075668825119302</v>
      </c>
      <c r="EZ69" s="570">
        <f t="shared" si="48"/>
        <v>2.7077926705995199</v>
      </c>
      <c r="FA69" s="570">
        <f t="shared" si="49"/>
        <v>2.6056255599823799</v>
      </c>
      <c r="FB69" s="570">
        <f t="shared" si="50"/>
        <v>2.5</v>
      </c>
    </row>
    <row r="70" spans="1:158" ht="3.75" customHeight="1">
      <c r="A70" s="569">
        <f t="shared" si="51"/>
        <v>12</v>
      </c>
      <c r="B70" s="570"/>
      <c r="C70" s="570">
        <v>0</v>
      </c>
      <c r="D70" s="570">
        <v>0</v>
      </c>
      <c r="E70" s="570">
        <v>0</v>
      </c>
      <c r="F70" s="570">
        <v>0</v>
      </c>
      <c r="G70" s="570">
        <v>0.1025109</v>
      </c>
      <c r="H70" s="570">
        <v>0.42665799999999998</v>
      </c>
      <c r="I70" s="570">
        <v>0.74551190000000001</v>
      </c>
      <c r="J70" s="570">
        <v>1.0585070000000001</v>
      </c>
      <c r="K70" s="570">
        <v>1.3650070000000001</v>
      </c>
      <c r="L70" s="570">
        <v>1.6642969999999999</v>
      </c>
      <c r="M70" s="570">
        <v>1.9555709999999999</v>
      </c>
      <c r="N70" s="570">
        <v>2.23793</v>
      </c>
      <c r="O70" s="570">
        <v>2.5103659999999999</v>
      </c>
      <c r="P70" s="570">
        <v>2.7717589999999999</v>
      </c>
      <c r="Q70" s="570">
        <v>3.0208689999999998</v>
      </c>
      <c r="R70" s="570">
        <v>3.256338</v>
      </c>
      <c r="S70" s="570">
        <v>3.4766889999999999</v>
      </c>
      <c r="T70" s="570">
        <v>3.680345</v>
      </c>
      <c r="U70" s="570">
        <v>3.8656440000000001</v>
      </c>
      <c r="V70" s="570">
        <v>4.0308789999999997</v>
      </c>
      <c r="W70" s="570">
        <v>4.1743480000000002</v>
      </c>
      <c r="X70" s="570">
        <v>4.2944089999999999</v>
      </c>
      <c r="Y70" s="570">
        <v>4.3895619999999997</v>
      </c>
      <c r="Z70" s="570">
        <v>4.4585280000000003</v>
      </c>
      <c r="AA70" s="570">
        <v>4.5003209999999996</v>
      </c>
      <c r="AB70" s="570">
        <v>4.5143230000000001</v>
      </c>
      <c r="AC70" s="570">
        <v>4.5003209999999996</v>
      </c>
      <c r="AD70" s="570">
        <v>4.4585280000000003</v>
      </c>
      <c r="AE70" s="570">
        <v>4.3895619999999997</v>
      </c>
      <c r="AF70" s="570">
        <v>4.2944089999999999</v>
      </c>
      <c r="AG70" s="570">
        <v>4.1743480000000002</v>
      </c>
      <c r="AH70" s="570">
        <v>4.0308789999999997</v>
      </c>
      <c r="AI70" s="570">
        <v>3.8656440000000001</v>
      </c>
      <c r="AJ70" s="570">
        <v>3.680345</v>
      </c>
      <c r="AK70" s="570">
        <v>3.4766889999999999</v>
      </c>
      <c r="AL70" s="570">
        <v>3.256338</v>
      </c>
      <c r="AM70" s="570">
        <v>3.0208689999999998</v>
      </c>
      <c r="AN70" s="570">
        <v>2.7717589999999999</v>
      </c>
      <c r="AO70" s="570">
        <v>2.5103659999999999</v>
      </c>
      <c r="AP70" s="570">
        <v>2.23793</v>
      </c>
      <c r="AQ70" s="570">
        <v>1.9555709999999999</v>
      </c>
      <c r="AR70" s="570">
        <v>1.6642969999999999</v>
      </c>
      <c r="AS70" s="570">
        <v>1.3650070000000001</v>
      </c>
      <c r="AT70" s="570">
        <v>1.0585070000000001</v>
      </c>
      <c r="AU70" s="570">
        <v>0.74551190000000001</v>
      </c>
      <c r="AV70" s="570">
        <v>0.42665799999999998</v>
      </c>
      <c r="AW70" s="570">
        <v>0.1025109</v>
      </c>
      <c r="AX70" s="570">
        <v>0</v>
      </c>
      <c r="AY70" s="570">
        <v>0</v>
      </c>
      <c r="AZ70" s="570">
        <v>0</v>
      </c>
      <c r="BA70" s="570">
        <v>0</v>
      </c>
      <c r="BC70" s="570"/>
      <c r="BD70" s="570">
        <v>7.5</v>
      </c>
      <c r="BE70" s="570">
        <v>7.4700221434147096</v>
      </c>
      <c r="BF70" s="570">
        <v>7.4398633942797101</v>
      </c>
      <c r="BG70" s="570">
        <v>7.4094636872214297</v>
      </c>
      <c r="BH70" s="570">
        <v>7.3785795606546296</v>
      </c>
      <c r="BI70" s="570">
        <v>7.3467086862488404</v>
      </c>
      <c r="BJ70" s="570">
        <v>7.3134440704399601</v>
      </c>
      <c r="BK70" s="570">
        <v>7.2786165565107304</v>
      </c>
      <c r="BL70" s="570">
        <v>7.2420418279087002</v>
      </c>
      <c r="BM70" s="570">
        <v>7.2035149335461997</v>
      </c>
      <c r="BN70" s="570">
        <v>7.16280553159653</v>
      </c>
      <c r="BO70" s="570">
        <v>7.1196538914504304</v>
      </c>
      <c r="BP70" s="570">
        <v>7.0737668539303202</v>
      </c>
      <c r="BQ70" s="570">
        <v>7.0248136732275901</v>
      </c>
      <c r="BR70" s="570">
        <v>6.9724216873229201</v>
      </c>
      <c r="BS70" s="570">
        <v>6.9161716152555401</v>
      </c>
      <c r="BT70" s="570">
        <v>6.8555919798190699</v>
      </c>
      <c r="BU70" s="570">
        <v>6.7901519848285901</v>
      </c>
      <c r="BV70" s="570">
        <v>6.7192538791828298</v>
      </c>
      <c r="BW70" s="570">
        <v>6.64223515046851</v>
      </c>
      <c r="BX70" s="570">
        <v>6.55841788952117</v>
      </c>
      <c r="BY70" s="570">
        <v>6.4672635357960297</v>
      </c>
      <c r="BZ70" s="570">
        <v>6.3684019778294996</v>
      </c>
      <c r="CA70" s="570">
        <v>6.2598025519264304</v>
      </c>
      <c r="CB70" s="570">
        <v>6.1385943915396197</v>
      </c>
      <c r="CC70" s="570">
        <v>6.0109860634006296</v>
      </c>
      <c r="CD70" s="570">
        <v>5.84309705639388</v>
      </c>
      <c r="CE70" s="570">
        <v>5.68349368418043</v>
      </c>
      <c r="CF70" s="570">
        <v>5.5251716276174401</v>
      </c>
      <c r="CG70" s="570">
        <v>5.3653250818647704</v>
      </c>
      <c r="CH70" s="570">
        <v>5.20280641689377</v>
      </c>
      <c r="CI70" s="570">
        <v>5.0371023969643201</v>
      </c>
      <c r="CJ70" s="570">
        <v>4.8677075054411301</v>
      </c>
      <c r="CK70" s="570">
        <v>4.6933864204246598</v>
      </c>
      <c r="CL70" s="570">
        <v>4.5106537202857098</v>
      </c>
      <c r="CM70" s="570">
        <v>4.3093438335599501</v>
      </c>
      <c r="CN70" s="570">
        <v>4.1419038326888504</v>
      </c>
      <c r="CO70" s="570">
        <v>3.9793389460698698</v>
      </c>
      <c r="CP70" s="570">
        <v>3.8255031962219901</v>
      </c>
      <c r="CQ70" s="570">
        <v>3.6784962416101101</v>
      </c>
      <c r="CR70" s="570">
        <v>3.5395322463787999</v>
      </c>
      <c r="CS70" s="570">
        <v>3.40906257493263</v>
      </c>
      <c r="CT70" s="570">
        <v>3.28696862336326</v>
      </c>
      <c r="CU70" s="570">
        <v>3.1728357899247399</v>
      </c>
      <c r="CV70" s="570">
        <v>3.0660686182662902</v>
      </c>
      <c r="CW70" s="570">
        <v>2.96594134368326</v>
      </c>
      <c r="CX70" s="570">
        <v>2.8716291317849501</v>
      </c>
      <c r="CY70" s="570">
        <v>2.7805426912934799</v>
      </c>
      <c r="CZ70" s="570">
        <v>2.6894126066789901</v>
      </c>
      <c r="DA70" s="570">
        <v>2.5961655191398099</v>
      </c>
      <c r="DB70" s="570">
        <v>2.5</v>
      </c>
      <c r="DD70" s="570">
        <f t="shared" si="0"/>
        <v>7.5</v>
      </c>
      <c r="DE70" s="570">
        <f t="shared" si="1"/>
        <v>7.4700221434147096</v>
      </c>
      <c r="DF70" s="570">
        <f t="shared" si="2"/>
        <v>7.4398633942797101</v>
      </c>
      <c r="DG70" s="570">
        <f t="shared" si="3"/>
        <v>7.4094636872214297</v>
      </c>
      <c r="DH70" s="570">
        <f t="shared" si="4"/>
        <v>7.3785795606546296</v>
      </c>
      <c r="DI70" s="570">
        <f t="shared" si="5"/>
        <v>7.3467086862488404</v>
      </c>
      <c r="DJ70" s="570">
        <f t="shared" si="6"/>
        <v>7.3134440704399601</v>
      </c>
      <c r="DK70" s="570">
        <f t="shared" si="7"/>
        <v>7.2786165565107304</v>
      </c>
      <c r="DL70" s="570">
        <f t="shared" si="8"/>
        <v>7.2420418279087002</v>
      </c>
      <c r="DM70" s="570">
        <f t="shared" si="9"/>
        <v>7.2035149335461997</v>
      </c>
      <c r="DN70" s="570">
        <f t="shared" si="10"/>
        <v>7.16280553159653</v>
      </c>
      <c r="DO70" s="570">
        <f t="shared" si="11"/>
        <v>7.1196538914504304</v>
      </c>
      <c r="DP70" s="570">
        <f t="shared" si="12"/>
        <v>7.0737668539303202</v>
      </c>
      <c r="DQ70" s="570">
        <f t="shared" si="13"/>
        <v>7.0248136732275901</v>
      </c>
      <c r="DR70" s="570">
        <f t="shared" si="14"/>
        <v>6.9724216873229201</v>
      </c>
      <c r="DS70" s="570">
        <f t="shared" si="15"/>
        <v>6.9161716152555401</v>
      </c>
      <c r="DT70" s="570">
        <f t="shared" si="16"/>
        <v>6.8555919798190699</v>
      </c>
      <c r="DU70" s="570">
        <f t="shared" si="17"/>
        <v>6.7901519848285901</v>
      </c>
      <c r="DV70" s="570">
        <f t="shared" si="18"/>
        <v>6.7192538791828298</v>
      </c>
      <c r="DW70" s="570">
        <f t="shared" si="19"/>
        <v>6.64223515046851</v>
      </c>
      <c r="DX70" s="570">
        <f t="shared" si="20"/>
        <v>6.55841788952117</v>
      </c>
      <c r="DY70" s="570">
        <f t="shared" si="21"/>
        <v>6.4672635357960297</v>
      </c>
      <c r="DZ70" s="570">
        <f t="shared" si="22"/>
        <v>6.3684019778294996</v>
      </c>
      <c r="EA70" s="570">
        <f t="shared" si="23"/>
        <v>6.2598025519264304</v>
      </c>
      <c r="EB70" s="570">
        <f t="shared" si="24"/>
        <v>6.1385943915396197</v>
      </c>
      <c r="EC70" s="570">
        <f t="shared" si="25"/>
        <v>6.0109860634006296</v>
      </c>
      <c r="ED70" s="570">
        <f t="shared" si="26"/>
        <v>5.84309705639388</v>
      </c>
      <c r="EE70" s="570">
        <f t="shared" si="27"/>
        <v>5.68349368418043</v>
      </c>
      <c r="EF70" s="570">
        <f t="shared" si="28"/>
        <v>5.5251716276174401</v>
      </c>
      <c r="EG70" s="570">
        <f t="shared" si="29"/>
        <v>5.3653250818647704</v>
      </c>
      <c r="EH70" s="570">
        <f t="shared" si="30"/>
        <v>5.20280641689377</v>
      </c>
      <c r="EI70" s="570">
        <f t="shared" si="31"/>
        <v>5.0371023969643201</v>
      </c>
      <c r="EJ70" s="570">
        <f t="shared" si="32"/>
        <v>4.8677075054411301</v>
      </c>
      <c r="EK70" s="570">
        <f t="shared" si="33"/>
        <v>4.6933864204246598</v>
      </c>
      <c r="EL70" s="570">
        <f t="shared" si="34"/>
        <v>4.5106537202857098</v>
      </c>
      <c r="EM70" s="570">
        <f t="shared" si="35"/>
        <v>4.3093438335599501</v>
      </c>
      <c r="EN70" s="570">
        <f t="shared" si="36"/>
        <v>4.1419038326888504</v>
      </c>
      <c r="EO70" s="570">
        <f t="shared" si="37"/>
        <v>3.9793389460698698</v>
      </c>
      <c r="EP70" s="570">
        <f t="shared" si="38"/>
        <v>3.8255031962219901</v>
      </c>
      <c r="EQ70" s="570">
        <f t="shared" si="39"/>
        <v>3.6784962416101101</v>
      </c>
      <c r="ER70" s="570">
        <f t="shared" si="40"/>
        <v>3.5395322463787999</v>
      </c>
      <c r="ES70" s="570">
        <f t="shared" si="41"/>
        <v>3.40906257493263</v>
      </c>
      <c r="ET70" s="570">
        <f t="shared" si="42"/>
        <v>3.28696862336326</v>
      </c>
      <c r="EU70" s="570">
        <f t="shared" si="43"/>
        <v>3.1728357899247399</v>
      </c>
      <c r="EV70" s="570">
        <f t="shared" si="44"/>
        <v>3.0660686182662902</v>
      </c>
      <c r="EW70" s="570">
        <f t="shared" si="45"/>
        <v>2.96594134368326</v>
      </c>
      <c r="EX70" s="570">
        <f t="shared" si="46"/>
        <v>2.8716291317849501</v>
      </c>
      <c r="EY70" s="570">
        <f t="shared" si="47"/>
        <v>2.7805426912934799</v>
      </c>
      <c r="EZ70" s="570">
        <f t="shared" si="48"/>
        <v>2.6894126066789901</v>
      </c>
      <c r="FA70" s="570">
        <f t="shared" si="49"/>
        <v>2.5961655191398099</v>
      </c>
      <c r="FB70" s="570">
        <f t="shared" si="50"/>
        <v>2.5</v>
      </c>
    </row>
    <row r="71" spans="1:158" ht="3.75" customHeight="1">
      <c r="A71" s="569">
        <f t="shared" si="51"/>
        <v>13</v>
      </c>
      <c r="B71" s="570"/>
      <c r="C71" s="570">
        <v>0</v>
      </c>
      <c r="D71" s="570">
        <v>0</v>
      </c>
      <c r="E71" s="570">
        <v>0</v>
      </c>
      <c r="F71" s="570">
        <v>0</v>
      </c>
      <c r="G71" s="570">
        <v>0.31475510000000001</v>
      </c>
      <c r="H71" s="570">
        <v>0.6462466</v>
      </c>
      <c r="I71" s="570">
        <v>0.97284479999999995</v>
      </c>
      <c r="J71" s="570">
        <v>1.294</v>
      </c>
      <c r="K71" s="570">
        <v>1.6090869999999999</v>
      </c>
      <c r="L71" s="570">
        <v>1.9173979999999999</v>
      </c>
      <c r="M71" s="570">
        <v>2.2181289999999998</v>
      </c>
      <c r="N71" s="570">
        <v>2.5103659999999999</v>
      </c>
      <c r="O71" s="570">
        <v>2.7930799999999998</v>
      </c>
      <c r="P71" s="570">
        <v>3.065105</v>
      </c>
      <c r="Q71" s="570">
        <v>3.3251379999999999</v>
      </c>
      <c r="R71" s="570">
        <v>3.5717240000000001</v>
      </c>
      <c r="S71" s="570">
        <v>3.8032629999999998</v>
      </c>
      <c r="T71" s="570">
        <v>4.0180069999999999</v>
      </c>
      <c r="U71" s="570">
        <v>4.2140919999999999</v>
      </c>
      <c r="V71" s="570">
        <v>4.3895619999999997</v>
      </c>
      <c r="W71" s="570">
        <v>4.5424340000000001</v>
      </c>
      <c r="X71" s="570">
        <v>4.6707650000000003</v>
      </c>
      <c r="Y71" s="570">
        <v>4.7727519999999997</v>
      </c>
      <c r="Z71" s="570">
        <v>4.8468340000000003</v>
      </c>
      <c r="AA71" s="570">
        <v>4.8917970000000004</v>
      </c>
      <c r="AB71" s="570">
        <v>4.906873</v>
      </c>
      <c r="AC71" s="570">
        <v>4.8917970000000004</v>
      </c>
      <c r="AD71" s="570">
        <v>4.8468340000000003</v>
      </c>
      <c r="AE71" s="570">
        <v>4.7727519999999997</v>
      </c>
      <c r="AF71" s="570">
        <v>4.6707650000000003</v>
      </c>
      <c r="AG71" s="570">
        <v>4.5424340000000001</v>
      </c>
      <c r="AH71" s="570">
        <v>4.3895619999999997</v>
      </c>
      <c r="AI71" s="570">
        <v>4.2140919999999999</v>
      </c>
      <c r="AJ71" s="570">
        <v>4.0180069999999999</v>
      </c>
      <c r="AK71" s="570">
        <v>3.8032629999999998</v>
      </c>
      <c r="AL71" s="570">
        <v>3.5717240000000001</v>
      </c>
      <c r="AM71" s="570">
        <v>3.3251379999999999</v>
      </c>
      <c r="AN71" s="570">
        <v>3.065105</v>
      </c>
      <c r="AO71" s="570">
        <v>2.7930799999999998</v>
      </c>
      <c r="AP71" s="570">
        <v>2.5103659999999999</v>
      </c>
      <c r="AQ71" s="570">
        <v>2.2181289999999998</v>
      </c>
      <c r="AR71" s="570">
        <v>1.9173979999999999</v>
      </c>
      <c r="AS71" s="570">
        <v>1.6090869999999999</v>
      </c>
      <c r="AT71" s="570">
        <v>1.294</v>
      </c>
      <c r="AU71" s="570">
        <v>0.97284479999999995</v>
      </c>
      <c r="AV71" s="570">
        <v>0.6462466</v>
      </c>
      <c r="AW71" s="570">
        <v>0.31475510000000001</v>
      </c>
      <c r="AX71" s="570">
        <v>0</v>
      </c>
      <c r="AY71" s="570">
        <v>0</v>
      </c>
      <c r="AZ71" s="570">
        <v>0</v>
      </c>
      <c r="BA71" s="570">
        <v>0</v>
      </c>
      <c r="BC71" s="570"/>
      <c r="BD71" s="570">
        <v>7.5</v>
      </c>
      <c r="BE71" s="570">
        <v>7.47170986597762</v>
      </c>
      <c r="BF71" s="570">
        <v>7.4432747911025503</v>
      </c>
      <c r="BG71" s="570">
        <v>7.4146347252705</v>
      </c>
      <c r="BH71" s="570">
        <v>7.3853316836404304</v>
      </c>
      <c r="BI71" s="570">
        <v>7.3548701256507698</v>
      </c>
      <c r="BJ71" s="570">
        <v>7.3230764821018797</v>
      </c>
      <c r="BK71" s="570">
        <v>7.289801144368</v>
      </c>
      <c r="BL71" s="570">
        <v>7.2548758384588297</v>
      </c>
      <c r="BM71" s="570">
        <v>7.2181101504076199</v>
      </c>
      <c r="BN71" s="570">
        <v>7.1792874189264699</v>
      </c>
      <c r="BO71" s="570">
        <v>7.1381604122435904</v>
      </c>
      <c r="BP71" s="570">
        <v>7.0944467255147599</v>
      </c>
      <c r="BQ71" s="570">
        <v>7.04782393643218</v>
      </c>
      <c r="BR71" s="570">
        <v>6.9979244729430903</v>
      </c>
      <c r="BS71" s="570">
        <v>6.9443298430699798</v>
      </c>
      <c r="BT71" s="570">
        <v>6.8865628150959699</v>
      </c>
      <c r="BU71" s="570">
        <v>6.8240736303766596</v>
      </c>
      <c r="BV71" s="570">
        <v>6.7562125765430796</v>
      </c>
      <c r="BW71" s="570">
        <v>6.6821879273389104</v>
      </c>
      <c r="BX71" s="570">
        <v>6.6010912160709303</v>
      </c>
      <c r="BY71" s="570">
        <v>6.5124463450118997</v>
      </c>
      <c r="BZ71" s="570">
        <v>6.4180998517351799</v>
      </c>
      <c r="CA71" s="570">
        <v>6.3138728656401</v>
      </c>
      <c r="CB71" s="570">
        <v>6.1846237975991798</v>
      </c>
      <c r="CC71" s="570">
        <v>6.09487834734926</v>
      </c>
      <c r="CD71" s="570">
        <v>-1E+30</v>
      </c>
      <c r="CE71" s="570">
        <v>-1E+30</v>
      </c>
      <c r="CF71" s="570">
        <v>-1E+30</v>
      </c>
      <c r="CG71" s="570">
        <v>-1E+30</v>
      </c>
      <c r="CH71" s="570">
        <v>-1E+30</v>
      </c>
      <c r="CI71" s="570">
        <v>-1E+30</v>
      </c>
      <c r="CJ71" s="570">
        <v>-1E+30</v>
      </c>
      <c r="CK71" s="570">
        <v>-1E+30</v>
      </c>
      <c r="CL71" s="570">
        <v>-1E+30</v>
      </c>
      <c r="CM71" s="570">
        <v>4.2045887254864596</v>
      </c>
      <c r="CN71" s="570">
        <v>4.0846367755314397</v>
      </c>
      <c r="CO71" s="570">
        <v>3.9169267725812098</v>
      </c>
      <c r="CP71" s="570">
        <v>3.7669285967663799</v>
      </c>
      <c r="CQ71" s="570">
        <v>3.6189825491827898</v>
      </c>
      <c r="CR71" s="570">
        <v>3.4804541773105999</v>
      </c>
      <c r="CS71" s="570">
        <v>3.3518433166498798</v>
      </c>
      <c r="CT71" s="570">
        <v>3.23266388863007</v>
      </c>
      <c r="CU71" s="570">
        <v>3.1222718374243801</v>
      </c>
      <c r="CV71" s="570">
        <v>3.0199104611947898</v>
      </c>
      <c r="CW71" s="570">
        <v>2.9247229369771199</v>
      </c>
      <c r="CX71" s="570">
        <v>2.8358031230436</v>
      </c>
      <c r="CY71" s="570">
        <v>2.7519529863196599</v>
      </c>
      <c r="CZ71" s="570">
        <v>2.66985227739523</v>
      </c>
      <c r="DA71" s="570">
        <v>2.58612755653763</v>
      </c>
      <c r="DB71" s="570">
        <v>2.5</v>
      </c>
      <c r="DD71" s="570">
        <f t="shared" si="0"/>
        <v>7.5</v>
      </c>
      <c r="DE71" s="570">
        <f t="shared" si="1"/>
        <v>7.47170986597762</v>
      </c>
      <c r="DF71" s="570">
        <f t="shared" si="2"/>
        <v>7.4432747911025503</v>
      </c>
      <c r="DG71" s="570">
        <f t="shared" si="3"/>
        <v>7.4146347252705</v>
      </c>
      <c r="DH71" s="570">
        <f t="shared" si="4"/>
        <v>7.3853316836404304</v>
      </c>
      <c r="DI71" s="570">
        <f t="shared" si="5"/>
        <v>7.3548701256507698</v>
      </c>
      <c r="DJ71" s="570">
        <f t="shared" si="6"/>
        <v>7.3230764821018797</v>
      </c>
      <c r="DK71" s="570">
        <f t="shared" si="7"/>
        <v>7.289801144368</v>
      </c>
      <c r="DL71" s="570">
        <f t="shared" si="8"/>
        <v>7.2548758384588297</v>
      </c>
      <c r="DM71" s="570">
        <f t="shared" si="9"/>
        <v>7.2181101504076199</v>
      </c>
      <c r="DN71" s="570">
        <f t="shared" si="10"/>
        <v>7.1792874189264699</v>
      </c>
      <c r="DO71" s="570">
        <f t="shared" si="11"/>
        <v>7.1381604122435904</v>
      </c>
      <c r="DP71" s="570">
        <f t="shared" si="12"/>
        <v>7.0944467255147599</v>
      </c>
      <c r="DQ71" s="570">
        <f t="shared" si="13"/>
        <v>7.04782393643218</v>
      </c>
      <c r="DR71" s="570">
        <f t="shared" si="14"/>
        <v>6.9979244729430903</v>
      </c>
      <c r="DS71" s="570">
        <f t="shared" si="15"/>
        <v>6.9443298430699798</v>
      </c>
      <c r="DT71" s="570">
        <f t="shared" si="16"/>
        <v>6.8865628150959699</v>
      </c>
      <c r="DU71" s="570">
        <f t="shared" si="17"/>
        <v>6.8240736303766596</v>
      </c>
      <c r="DV71" s="570">
        <f t="shared" si="18"/>
        <v>6.7562125765430796</v>
      </c>
      <c r="DW71" s="570">
        <f t="shared" si="19"/>
        <v>6.6821879273389104</v>
      </c>
      <c r="DX71" s="570">
        <f t="shared" si="20"/>
        <v>6.6010912160709303</v>
      </c>
      <c r="DY71" s="570">
        <f t="shared" si="21"/>
        <v>6.5124463450118997</v>
      </c>
      <c r="DZ71" s="570">
        <f t="shared" si="22"/>
        <v>6.4180998517351799</v>
      </c>
      <c r="EA71" s="570">
        <f t="shared" si="23"/>
        <v>6.3138728656401</v>
      </c>
      <c r="EB71" s="570">
        <f t="shared" si="24"/>
        <v>6.1846237975991798</v>
      </c>
      <c r="EC71" s="570">
        <f t="shared" si="25"/>
        <v>6.09487834734926</v>
      </c>
      <c r="ED71" s="570">
        <f t="shared" si="26"/>
        <v>2.5</v>
      </c>
      <c r="EE71" s="570">
        <f t="shared" si="27"/>
        <v>2.5</v>
      </c>
      <c r="EF71" s="570">
        <f t="shared" si="28"/>
        <v>2.5</v>
      </c>
      <c r="EG71" s="570">
        <f t="shared" si="29"/>
        <v>2.5</v>
      </c>
      <c r="EH71" s="570">
        <f t="shared" si="30"/>
        <v>2.5</v>
      </c>
      <c r="EI71" s="570">
        <f t="shared" si="31"/>
        <v>2.5</v>
      </c>
      <c r="EJ71" s="570">
        <f t="shared" si="32"/>
        <v>2.5</v>
      </c>
      <c r="EK71" s="570">
        <f t="shared" si="33"/>
        <v>2.5</v>
      </c>
      <c r="EL71" s="570">
        <f t="shared" si="34"/>
        <v>2.5</v>
      </c>
      <c r="EM71" s="570">
        <f t="shared" si="35"/>
        <v>4.2045887254864596</v>
      </c>
      <c r="EN71" s="570">
        <f t="shared" si="36"/>
        <v>4.0846367755314397</v>
      </c>
      <c r="EO71" s="570">
        <f t="shared" si="37"/>
        <v>3.9169267725812098</v>
      </c>
      <c r="EP71" s="570">
        <f t="shared" si="38"/>
        <v>3.7669285967663799</v>
      </c>
      <c r="EQ71" s="570">
        <f t="shared" si="39"/>
        <v>3.6189825491827898</v>
      </c>
      <c r="ER71" s="570">
        <f t="shared" si="40"/>
        <v>3.4804541773105999</v>
      </c>
      <c r="ES71" s="570">
        <f t="shared" si="41"/>
        <v>3.3518433166498798</v>
      </c>
      <c r="ET71" s="570">
        <f t="shared" si="42"/>
        <v>3.23266388863007</v>
      </c>
      <c r="EU71" s="570">
        <f t="shared" si="43"/>
        <v>3.1222718374243801</v>
      </c>
      <c r="EV71" s="570">
        <f t="shared" si="44"/>
        <v>3.0199104611947898</v>
      </c>
      <c r="EW71" s="570">
        <f t="shared" si="45"/>
        <v>2.9247229369771199</v>
      </c>
      <c r="EX71" s="570">
        <f t="shared" si="46"/>
        <v>2.8358031230436</v>
      </c>
      <c r="EY71" s="570">
        <f t="shared" si="47"/>
        <v>2.7519529863196599</v>
      </c>
      <c r="EZ71" s="570">
        <f t="shared" si="48"/>
        <v>2.66985227739523</v>
      </c>
      <c r="FA71" s="570">
        <f t="shared" si="49"/>
        <v>2.58612755653763</v>
      </c>
      <c r="FB71" s="570">
        <f t="shared" si="50"/>
        <v>2.5</v>
      </c>
    </row>
    <row r="72" spans="1:158" ht="3.75" customHeight="1">
      <c r="A72" s="569">
        <f t="shared" si="51"/>
        <v>14</v>
      </c>
      <c r="B72" s="570"/>
      <c r="C72" s="570">
        <v>0</v>
      </c>
      <c r="D72" s="570">
        <v>0</v>
      </c>
      <c r="E72" s="570">
        <v>0</v>
      </c>
      <c r="F72" s="570">
        <v>0.17275009999999999</v>
      </c>
      <c r="G72" s="570">
        <v>0.51550689999999999</v>
      </c>
      <c r="H72" s="570">
        <v>0.85426389999999996</v>
      </c>
      <c r="I72" s="570">
        <v>1.1885600000000001</v>
      </c>
      <c r="J72" s="570">
        <v>1.5178689999999999</v>
      </c>
      <c r="K72" s="570">
        <v>1.841588</v>
      </c>
      <c r="L72" s="570">
        <v>2.1590240000000001</v>
      </c>
      <c r="M72" s="570">
        <v>2.4693839999999998</v>
      </c>
      <c r="N72" s="570">
        <v>2.7717589999999999</v>
      </c>
      <c r="O72" s="570">
        <v>3.065105</v>
      </c>
      <c r="P72" s="570">
        <v>3.3482289999999999</v>
      </c>
      <c r="Q72" s="570">
        <v>3.6197720000000002</v>
      </c>
      <c r="R72" s="570">
        <v>3.878196</v>
      </c>
      <c r="S72" s="570">
        <v>4.1217730000000001</v>
      </c>
      <c r="T72" s="570">
        <v>4.3485860000000001</v>
      </c>
      <c r="U72" s="570">
        <v>4.5565439999999997</v>
      </c>
      <c r="V72" s="570">
        <v>4.7434120000000002</v>
      </c>
      <c r="W72" s="570">
        <v>4.906873</v>
      </c>
      <c r="X72" s="570">
        <v>5.0446140000000002</v>
      </c>
      <c r="Y72" s="570">
        <v>5.1544470000000002</v>
      </c>
      <c r="Z72" s="570">
        <v>5.2344460000000002</v>
      </c>
      <c r="AA72" s="570">
        <v>5.2830940000000002</v>
      </c>
      <c r="AB72" s="570">
        <v>5.2994219999999999</v>
      </c>
      <c r="AC72" s="570">
        <v>5.2830940000000002</v>
      </c>
      <c r="AD72" s="570">
        <v>5.2344460000000002</v>
      </c>
      <c r="AE72" s="570">
        <v>5.1544470000000002</v>
      </c>
      <c r="AF72" s="570">
        <v>5.0446140000000002</v>
      </c>
      <c r="AG72" s="570">
        <v>4.906873</v>
      </c>
      <c r="AH72" s="570">
        <v>4.7434120000000002</v>
      </c>
      <c r="AI72" s="570">
        <v>4.5565439999999997</v>
      </c>
      <c r="AJ72" s="570">
        <v>4.3485860000000001</v>
      </c>
      <c r="AK72" s="570">
        <v>4.1217730000000001</v>
      </c>
      <c r="AL72" s="570">
        <v>3.878196</v>
      </c>
      <c r="AM72" s="570">
        <v>3.6197720000000002</v>
      </c>
      <c r="AN72" s="570">
        <v>3.3482289999999999</v>
      </c>
      <c r="AO72" s="570">
        <v>3.065105</v>
      </c>
      <c r="AP72" s="570">
        <v>2.7717589999999999</v>
      </c>
      <c r="AQ72" s="570">
        <v>2.4693839999999998</v>
      </c>
      <c r="AR72" s="570">
        <v>2.1590240000000001</v>
      </c>
      <c r="AS72" s="570">
        <v>1.841588</v>
      </c>
      <c r="AT72" s="570">
        <v>1.5178689999999999</v>
      </c>
      <c r="AU72" s="570">
        <v>1.1885600000000001</v>
      </c>
      <c r="AV72" s="570">
        <v>0.85426389999999996</v>
      </c>
      <c r="AW72" s="570">
        <v>0.51550689999999999</v>
      </c>
      <c r="AX72" s="570">
        <v>0.17275009999999999</v>
      </c>
      <c r="AY72" s="570">
        <v>0</v>
      </c>
      <c r="AZ72" s="570">
        <v>0</v>
      </c>
      <c r="BA72" s="570">
        <v>0</v>
      </c>
      <c r="BC72" s="570"/>
      <c r="BD72" s="570">
        <v>7.5</v>
      </c>
      <c r="BE72" s="570">
        <v>7.4734344726616797</v>
      </c>
      <c r="BF72" s="570">
        <v>7.44678015439065</v>
      </c>
      <c r="BG72" s="570">
        <v>7.4197744689646701</v>
      </c>
      <c r="BH72" s="570">
        <v>7.3919347707664</v>
      </c>
      <c r="BI72" s="570">
        <v>7.36293961290058</v>
      </c>
      <c r="BJ72" s="570">
        <v>7.3326835693651304</v>
      </c>
      <c r="BK72" s="570">
        <v>7.3010386048324198</v>
      </c>
      <c r="BL72" s="570">
        <v>7.2678560925391098</v>
      </c>
      <c r="BM72" s="570">
        <v>7.2329646356640804</v>
      </c>
      <c r="BN72" s="570">
        <v>7.1961663919368002</v>
      </c>
      <c r="BO72" s="570">
        <v>7.15723268203672</v>
      </c>
      <c r="BP72" s="570">
        <v>7.1158991591655898</v>
      </c>
      <c r="BQ72" s="570">
        <v>7.0718607698609599</v>
      </c>
      <c r="BR72" s="570">
        <v>7.0247668054696</v>
      </c>
      <c r="BS72" s="570">
        <v>6.9742162461901396</v>
      </c>
      <c r="BT72" s="570">
        <v>6.9197523773940901</v>
      </c>
      <c r="BU72" s="570">
        <v>6.8608497386492298</v>
      </c>
      <c r="BV72" s="570">
        <v>6.7968647264686997</v>
      </c>
      <c r="BW72" s="570">
        <v>6.7268587873185597</v>
      </c>
      <c r="BX72" s="570">
        <v>6.6491465206492304</v>
      </c>
      <c r="BY72" s="570">
        <v>6.5615636100289301</v>
      </c>
      <c r="BZ72" s="570">
        <v>6.47740966232708</v>
      </c>
      <c r="CA72" s="570">
        <v>6.3937220421685304</v>
      </c>
      <c r="CB72" s="570">
        <v>-1E+30</v>
      </c>
      <c r="CC72" s="570">
        <v>-1E+30</v>
      </c>
      <c r="CD72" s="570">
        <v>-1E+30</v>
      </c>
      <c r="CE72" s="570">
        <v>-1E+30</v>
      </c>
      <c r="CF72" s="570">
        <v>-1E+30</v>
      </c>
      <c r="CG72" s="570">
        <v>-1E+30</v>
      </c>
      <c r="CH72" s="570">
        <v>-1E+30</v>
      </c>
      <c r="CI72" s="570">
        <v>-1E+30</v>
      </c>
      <c r="CJ72" s="570">
        <v>-1E+30</v>
      </c>
      <c r="CK72" s="570">
        <v>-1E+30</v>
      </c>
      <c r="CL72" s="570">
        <v>-1E+30</v>
      </c>
      <c r="CM72" s="570">
        <v>-1E+30</v>
      </c>
      <c r="CN72" s="570">
        <v>-1E+30</v>
      </c>
      <c r="CO72" s="570">
        <v>3.8164629144030999</v>
      </c>
      <c r="CP72" s="570">
        <v>3.7041326137568502</v>
      </c>
      <c r="CQ72" s="570">
        <v>3.5484355916717099</v>
      </c>
      <c r="CR72" s="570">
        <v>3.4120565951471198</v>
      </c>
      <c r="CS72" s="570">
        <v>3.2875064502404001</v>
      </c>
      <c r="CT72" s="570">
        <v>3.1730224893819599</v>
      </c>
      <c r="CU72" s="570">
        <v>3.06785087127655</v>
      </c>
      <c r="CV72" s="570">
        <v>2.9711960666288699</v>
      </c>
      <c r="CW72" s="570">
        <v>2.8821120053150899</v>
      </c>
      <c r="CX72" s="570">
        <v>2.7996085485002302</v>
      </c>
      <c r="CY72" s="570">
        <v>2.7227838196646301</v>
      </c>
      <c r="CZ72" s="570">
        <v>2.64918737166114</v>
      </c>
      <c r="DA72" s="570">
        <v>2.5756596028619398</v>
      </c>
      <c r="DB72" s="570">
        <v>2.5</v>
      </c>
      <c r="DD72" s="570">
        <f t="shared" si="0"/>
        <v>7.5</v>
      </c>
      <c r="DE72" s="570">
        <f t="shared" si="1"/>
        <v>7.4734344726616797</v>
      </c>
      <c r="DF72" s="570">
        <f t="shared" si="2"/>
        <v>7.44678015439065</v>
      </c>
      <c r="DG72" s="570">
        <f t="shared" si="3"/>
        <v>7.4197744689646701</v>
      </c>
      <c r="DH72" s="570">
        <f t="shared" si="4"/>
        <v>7.3919347707664</v>
      </c>
      <c r="DI72" s="570">
        <f t="shared" si="5"/>
        <v>7.36293961290058</v>
      </c>
      <c r="DJ72" s="570">
        <f t="shared" si="6"/>
        <v>7.3326835693651304</v>
      </c>
      <c r="DK72" s="570">
        <f t="shared" si="7"/>
        <v>7.3010386048324198</v>
      </c>
      <c r="DL72" s="570">
        <f t="shared" si="8"/>
        <v>7.2678560925391098</v>
      </c>
      <c r="DM72" s="570">
        <f t="shared" si="9"/>
        <v>7.2329646356640804</v>
      </c>
      <c r="DN72" s="570">
        <f t="shared" si="10"/>
        <v>7.1961663919368002</v>
      </c>
      <c r="DO72" s="570">
        <f t="shared" si="11"/>
        <v>7.15723268203672</v>
      </c>
      <c r="DP72" s="570">
        <f t="shared" si="12"/>
        <v>7.1158991591655898</v>
      </c>
      <c r="DQ72" s="570">
        <f t="shared" si="13"/>
        <v>7.0718607698609599</v>
      </c>
      <c r="DR72" s="570">
        <f t="shared" si="14"/>
        <v>7.0247668054696</v>
      </c>
      <c r="DS72" s="570">
        <f t="shared" si="15"/>
        <v>6.9742162461901396</v>
      </c>
      <c r="DT72" s="570">
        <f t="shared" si="16"/>
        <v>6.9197523773940901</v>
      </c>
      <c r="DU72" s="570">
        <f t="shared" si="17"/>
        <v>6.8608497386492298</v>
      </c>
      <c r="DV72" s="570">
        <f t="shared" si="18"/>
        <v>6.7968647264686997</v>
      </c>
      <c r="DW72" s="570">
        <f t="shared" si="19"/>
        <v>6.7268587873185597</v>
      </c>
      <c r="DX72" s="570">
        <f t="shared" si="20"/>
        <v>6.6491465206492304</v>
      </c>
      <c r="DY72" s="570">
        <f t="shared" si="21"/>
        <v>6.5615636100289301</v>
      </c>
      <c r="DZ72" s="570">
        <f t="shared" si="22"/>
        <v>6.47740966232708</v>
      </c>
      <c r="EA72" s="570">
        <f t="shared" si="23"/>
        <v>6.3937220421685304</v>
      </c>
      <c r="EB72" s="570">
        <f t="shared" si="24"/>
        <v>2.5</v>
      </c>
      <c r="EC72" s="570">
        <f t="shared" si="25"/>
        <v>2.5</v>
      </c>
      <c r="ED72" s="570">
        <f t="shared" si="26"/>
        <v>2.5</v>
      </c>
      <c r="EE72" s="570">
        <f t="shared" si="27"/>
        <v>2.5</v>
      </c>
      <c r="EF72" s="570">
        <f t="shared" si="28"/>
        <v>2.5</v>
      </c>
      <c r="EG72" s="570">
        <f t="shared" si="29"/>
        <v>2.5</v>
      </c>
      <c r="EH72" s="570">
        <f t="shared" si="30"/>
        <v>2.5</v>
      </c>
      <c r="EI72" s="570">
        <f t="shared" si="31"/>
        <v>2.5</v>
      </c>
      <c r="EJ72" s="570">
        <f t="shared" si="32"/>
        <v>2.5</v>
      </c>
      <c r="EK72" s="570">
        <f t="shared" si="33"/>
        <v>2.5</v>
      </c>
      <c r="EL72" s="570">
        <f t="shared" si="34"/>
        <v>2.5</v>
      </c>
      <c r="EM72" s="570">
        <f t="shared" si="35"/>
        <v>2.5</v>
      </c>
      <c r="EN72" s="570">
        <f t="shared" si="36"/>
        <v>2.5</v>
      </c>
      <c r="EO72" s="570">
        <f t="shared" si="37"/>
        <v>3.8164629144030999</v>
      </c>
      <c r="EP72" s="570">
        <f t="shared" si="38"/>
        <v>3.7041326137568502</v>
      </c>
      <c r="EQ72" s="570">
        <f t="shared" si="39"/>
        <v>3.5484355916717099</v>
      </c>
      <c r="ER72" s="570">
        <f t="shared" si="40"/>
        <v>3.4120565951471198</v>
      </c>
      <c r="ES72" s="570">
        <f t="shared" si="41"/>
        <v>3.2875064502404001</v>
      </c>
      <c r="ET72" s="570">
        <f t="shared" si="42"/>
        <v>3.1730224893819599</v>
      </c>
      <c r="EU72" s="570">
        <f t="shared" si="43"/>
        <v>3.06785087127655</v>
      </c>
      <c r="EV72" s="570">
        <f t="shared" si="44"/>
        <v>2.9711960666288699</v>
      </c>
      <c r="EW72" s="570">
        <f t="shared" si="45"/>
        <v>2.8821120053150899</v>
      </c>
      <c r="EX72" s="570">
        <f t="shared" si="46"/>
        <v>2.7996085485002302</v>
      </c>
      <c r="EY72" s="570">
        <f t="shared" si="47"/>
        <v>2.7227838196646301</v>
      </c>
      <c r="EZ72" s="570">
        <f t="shared" si="48"/>
        <v>2.64918737166114</v>
      </c>
      <c r="FA72" s="570">
        <f t="shared" si="49"/>
        <v>2.5756596028619398</v>
      </c>
      <c r="FB72" s="570">
        <f t="shared" si="50"/>
        <v>2.5</v>
      </c>
    </row>
    <row r="73" spans="1:158" ht="3.75" customHeight="1">
      <c r="A73" s="569">
        <f t="shared" si="51"/>
        <v>15</v>
      </c>
      <c r="B73" s="570"/>
      <c r="C73" s="570">
        <v>0</v>
      </c>
      <c r="D73" s="570">
        <v>0</v>
      </c>
      <c r="E73" s="570">
        <v>1.9244500000000001E-3</v>
      </c>
      <c r="F73" s="570">
        <v>0.35457149999999998</v>
      </c>
      <c r="G73" s="570">
        <v>0.7040227</v>
      </c>
      <c r="H73" s="570">
        <v>1.0499039999999999</v>
      </c>
      <c r="I73" s="570">
        <v>1.391786</v>
      </c>
      <c r="J73" s="570">
        <v>1.7291730000000001</v>
      </c>
      <c r="K73" s="570">
        <v>2.0614919999999999</v>
      </c>
      <c r="L73" s="570">
        <v>2.3880819999999998</v>
      </c>
      <c r="M73" s="570">
        <v>2.7081719999999998</v>
      </c>
      <c r="N73" s="570">
        <v>3.0208689999999998</v>
      </c>
      <c r="O73" s="570">
        <v>3.3251379999999999</v>
      </c>
      <c r="P73" s="570">
        <v>3.6197720000000002</v>
      </c>
      <c r="Q73" s="570">
        <v>3.903378</v>
      </c>
      <c r="R73" s="570">
        <v>4.1743480000000002</v>
      </c>
      <c r="S73" s="570">
        <v>4.4308389999999997</v>
      </c>
      <c r="T73" s="570">
        <v>4.6707650000000003</v>
      </c>
      <c r="U73" s="570">
        <v>4.8917970000000004</v>
      </c>
      <c r="V73" s="570">
        <v>5.0913849999999998</v>
      </c>
      <c r="W73" s="570">
        <v>5.2668229999999996</v>
      </c>
      <c r="X73" s="570">
        <v>5.4153419999999999</v>
      </c>
      <c r="Y73" s="570">
        <v>5.5342640000000003</v>
      </c>
      <c r="Z73" s="570">
        <v>5.6211799999999998</v>
      </c>
      <c r="AA73" s="570">
        <v>5.6741659999999996</v>
      </c>
      <c r="AB73" s="570">
        <v>5.6919719999999998</v>
      </c>
      <c r="AC73" s="570">
        <v>5.6741659999999996</v>
      </c>
      <c r="AD73" s="570">
        <v>5.6211799999999998</v>
      </c>
      <c r="AE73" s="570">
        <v>5.5342640000000003</v>
      </c>
      <c r="AF73" s="570">
        <v>5.4153419999999999</v>
      </c>
      <c r="AG73" s="570">
        <v>5.2668229999999996</v>
      </c>
      <c r="AH73" s="570">
        <v>5.0913849999999998</v>
      </c>
      <c r="AI73" s="570">
        <v>4.8917970000000004</v>
      </c>
      <c r="AJ73" s="570">
        <v>4.6707650000000003</v>
      </c>
      <c r="AK73" s="570">
        <v>4.4308389999999997</v>
      </c>
      <c r="AL73" s="570">
        <v>4.1743480000000002</v>
      </c>
      <c r="AM73" s="570">
        <v>3.903378</v>
      </c>
      <c r="AN73" s="570">
        <v>3.6197720000000002</v>
      </c>
      <c r="AO73" s="570">
        <v>3.3251379999999999</v>
      </c>
      <c r="AP73" s="570">
        <v>3.0208689999999998</v>
      </c>
      <c r="AQ73" s="570">
        <v>2.7081719999999998</v>
      </c>
      <c r="AR73" s="570">
        <v>2.3880819999999998</v>
      </c>
      <c r="AS73" s="570">
        <v>2.0614919999999999</v>
      </c>
      <c r="AT73" s="570">
        <v>1.7291730000000001</v>
      </c>
      <c r="AU73" s="570">
        <v>1.391786</v>
      </c>
      <c r="AV73" s="570">
        <v>1.0499039999999999</v>
      </c>
      <c r="AW73" s="570">
        <v>0.7040227</v>
      </c>
      <c r="AX73" s="570">
        <v>0.35457149999999998</v>
      </c>
      <c r="AY73" s="570">
        <v>1.9244500000000001E-3</v>
      </c>
      <c r="AZ73" s="570">
        <v>0</v>
      </c>
      <c r="BA73" s="570">
        <v>0</v>
      </c>
      <c r="BC73" s="570"/>
      <c r="BD73" s="570">
        <v>7.5</v>
      </c>
      <c r="BE73" s="570">
        <v>7.4751527250165504</v>
      </c>
      <c r="BF73" s="570">
        <v>7.4502209621638</v>
      </c>
      <c r="BG73" s="570">
        <v>7.4247710543100904</v>
      </c>
      <c r="BH73" s="570">
        <v>7.3983441003906796</v>
      </c>
      <c r="BI73" s="570">
        <v>7.37083928708405</v>
      </c>
      <c r="BJ73" s="570">
        <v>7.3421604698586904</v>
      </c>
      <c r="BK73" s="570">
        <v>7.3121988083403302</v>
      </c>
      <c r="BL73" s="570">
        <v>7.2808275175738002</v>
      </c>
      <c r="BM73" s="570">
        <v>7.2478982828861103</v>
      </c>
      <c r="BN73" s="570">
        <v>7.2132374056353896</v>
      </c>
      <c r="BO73" s="570">
        <v>7.1766414185938601</v>
      </c>
      <c r="BP73" s="570">
        <v>7.1378722835525803</v>
      </c>
      <c r="BQ73" s="570">
        <v>7.0966526426523098</v>
      </c>
      <c r="BR73" s="570">
        <v>7.0526621034208796</v>
      </c>
      <c r="BS73" s="570">
        <v>7.0055366711689402</v>
      </c>
      <c r="BT73" s="570">
        <v>6.9548754549252596</v>
      </c>
      <c r="BU73" s="570">
        <v>6.9002595589849802</v>
      </c>
      <c r="BV73" s="570">
        <v>6.8412668101460099</v>
      </c>
      <c r="BW73" s="570">
        <v>6.7772656798193198</v>
      </c>
      <c r="BX73" s="570">
        <v>6.7053544948962003</v>
      </c>
      <c r="BY73" s="570">
        <v>6.6055015268135397</v>
      </c>
      <c r="BZ73" s="570">
        <v>6.5399487013645397</v>
      </c>
      <c r="CA73" s="570">
        <v>-1E+30</v>
      </c>
      <c r="CB73" s="570">
        <v>-1E+30</v>
      </c>
      <c r="CC73" s="570">
        <v>-1E+30</v>
      </c>
      <c r="CD73" s="570">
        <v>-1E+30</v>
      </c>
      <c r="CE73" s="570">
        <v>-1E+30</v>
      </c>
      <c r="CF73" s="570">
        <v>-1E+30</v>
      </c>
      <c r="CG73" s="570">
        <v>-1E+30</v>
      </c>
      <c r="CH73" s="570">
        <v>-1E+30</v>
      </c>
      <c r="CI73" s="570">
        <v>-1E+30</v>
      </c>
      <c r="CJ73" s="570">
        <v>-1E+30</v>
      </c>
      <c r="CK73" s="570">
        <v>-1E+30</v>
      </c>
      <c r="CL73" s="570">
        <v>-1E+30</v>
      </c>
      <c r="CM73" s="570">
        <v>-1E+30</v>
      </c>
      <c r="CN73" s="570">
        <v>-1E+30</v>
      </c>
      <c r="CO73" s="570">
        <v>-1E+30</v>
      </c>
      <c r="CP73" s="570">
        <v>-1E+30</v>
      </c>
      <c r="CQ73" s="570">
        <v>3.44346099597329</v>
      </c>
      <c r="CR73" s="570">
        <v>3.3292167217356399</v>
      </c>
      <c r="CS73" s="570">
        <v>3.2148255479640002</v>
      </c>
      <c r="CT73" s="570">
        <v>3.1077688822852401</v>
      </c>
      <c r="CU73" s="570">
        <v>3.0096080343775702</v>
      </c>
      <c r="CV73" s="570">
        <v>2.9201031494474501</v>
      </c>
      <c r="CW73" s="570">
        <v>2.8383295227205099</v>
      </c>
      <c r="CX73" s="570">
        <v>2.7631939089984501</v>
      </c>
      <c r="CY73" s="570">
        <v>2.6936481209957801</v>
      </c>
      <c r="CZ73" s="570">
        <v>2.6286549185069101</v>
      </c>
      <c r="DA73" s="570">
        <v>2.5651180941224001</v>
      </c>
      <c r="DB73" s="570">
        <v>2.5</v>
      </c>
      <c r="DD73" s="570">
        <f t="shared" si="0"/>
        <v>7.5</v>
      </c>
      <c r="DE73" s="570">
        <f t="shared" si="1"/>
        <v>7.4751527250165504</v>
      </c>
      <c r="DF73" s="570">
        <f t="shared" si="2"/>
        <v>7.4502209621638</v>
      </c>
      <c r="DG73" s="570">
        <f t="shared" si="3"/>
        <v>7.4247710543100904</v>
      </c>
      <c r="DH73" s="570">
        <f t="shared" si="4"/>
        <v>7.3983441003906796</v>
      </c>
      <c r="DI73" s="570">
        <f t="shared" si="5"/>
        <v>7.37083928708405</v>
      </c>
      <c r="DJ73" s="570">
        <f t="shared" si="6"/>
        <v>7.3421604698586904</v>
      </c>
      <c r="DK73" s="570">
        <f t="shared" si="7"/>
        <v>7.3121988083403302</v>
      </c>
      <c r="DL73" s="570">
        <f t="shared" si="8"/>
        <v>7.2808275175738002</v>
      </c>
      <c r="DM73" s="570">
        <f t="shared" si="9"/>
        <v>7.2478982828861103</v>
      </c>
      <c r="DN73" s="570">
        <f t="shared" si="10"/>
        <v>7.2132374056353896</v>
      </c>
      <c r="DO73" s="570">
        <f t="shared" si="11"/>
        <v>7.1766414185938601</v>
      </c>
      <c r="DP73" s="570">
        <f t="shared" si="12"/>
        <v>7.1378722835525803</v>
      </c>
      <c r="DQ73" s="570">
        <f t="shared" si="13"/>
        <v>7.0966526426523098</v>
      </c>
      <c r="DR73" s="570">
        <f t="shared" si="14"/>
        <v>7.0526621034208796</v>
      </c>
      <c r="DS73" s="570">
        <f t="shared" si="15"/>
        <v>7.0055366711689402</v>
      </c>
      <c r="DT73" s="570">
        <f t="shared" si="16"/>
        <v>6.9548754549252596</v>
      </c>
      <c r="DU73" s="570">
        <f t="shared" si="17"/>
        <v>6.9002595589849802</v>
      </c>
      <c r="DV73" s="570">
        <f t="shared" si="18"/>
        <v>6.8412668101460099</v>
      </c>
      <c r="DW73" s="570">
        <f t="shared" si="19"/>
        <v>6.7772656798193198</v>
      </c>
      <c r="DX73" s="570">
        <f t="shared" si="20"/>
        <v>6.7053544948962003</v>
      </c>
      <c r="DY73" s="570">
        <f t="shared" si="21"/>
        <v>6.6055015268135397</v>
      </c>
      <c r="DZ73" s="570">
        <f t="shared" si="22"/>
        <v>6.5399487013645397</v>
      </c>
      <c r="EA73" s="570">
        <f t="shared" si="23"/>
        <v>2.5</v>
      </c>
      <c r="EB73" s="570">
        <f t="shared" si="24"/>
        <v>2.5</v>
      </c>
      <c r="EC73" s="570">
        <f t="shared" si="25"/>
        <v>2.5</v>
      </c>
      <c r="ED73" s="570">
        <f t="shared" si="26"/>
        <v>2.5</v>
      </c>
      <c r="EE73" s="570">
        <f t="shared" si="27"/>
        <v>2.5</v>
      </c>
      <c r="EF73" s="570">
        <f t="shared" si="28"/>
        <v>2.5</v>
      </c>
      <c r="EG73" s="570">
        <f t="shared" si="29"/>
        <v>2.5</v>
      </c>
      <c r="EH73" s="570">
        <f t="shared" si="30"/>
        <v>2.5</v>
      </c>
      <c r="EI73" s="570">
        <f t="shared" si="31"/>
        <v>2.5</v>
      </c>
      <c r="EJ73" s="570">
        <f t="shared" si="32"/>
        <v>2.5</v>
      </c>
      <c r="EK73" s="570">
        <f t="shared" si="33"/>
        <v>2.5</v>
      </c>
      <c r="EL73" s="570">
        <f t="shared" si="34"/>
        <v>2.5</v>
      </c>
      <c r="EM73" s="570">
        <f t="shared" si="35"/>
        <v>2.5</v>
      </c>
      <c r="EN73" s="570">
        <f t="shared" si="36"/>
        <v>2.5</v>
      </c>
      <c r="EO73" s="570">
        <f t="shared" si="37"/>
        <v>2.5</v>
      </c>
      <c r="EP73" s="570">
        <f t="shared" si="38"/>
        <v>2.5</v>
      </c>
      <c r="EQ73" s="570">
        <f t="shared" si="39"/>
        <v>3.44346099597329</v>
      </c>
      <c r="ER73" s="570">
        <f t="shared" si="40"/>
        <v>3.3292167217356399</v>
      </c>
      <c r="ES73" s="570">
        <f t="shared" si="41"/>
        <v>3.2148255479640002</v>
      </c>
      <c r="ET73" s="570">
        <f t="shared" si="42"/>
        <v>3.1077688822852401</v>
      </c>
      <c r="EU73" s="570">
        <f t="shared" si="43"/>
        <v>3.0096080343775702</v>
      </c>
      <c r="EV73" s="570">
        <f t="shared" si="44"/>
        <v>2.9201031494474501</v>
      </c>
      <c r="EW73" s="570">
        <f t="shared" si="45"/>
        <v>2.8383295227205099</v>
      </c>
      <c r="EX73" s="570">
        <f t="shared" si="46"/>
        <v>2.7631939089984501</v>
      </c>
      <c r="EY73" s="570">
        <f t="shared" si="47"/>
        <v>2.6936481209957801</v>
      </c>
      <c r="EZ73" s="570">
        <f t="shared" si="48"/>
        <v>2.6286549185069101</v>
      </c>
      <c r="FA73" s="570">
        <f t="shared" si="49"/>
        <v>2.5651180941224001</v>
      </c>
      <c r="FB73" s="570">
        <f t="shared" si="50"/>
        <v>2.5</v>
      </c>
    </row>
    <row r="74" spans="1:158" ht="3.75" customHeight="1">
      <c r="A74" s="569">
        <f t="shared" si="51"/>
        <v>16</v>
      </c>
      <c r="B74" s="570"/>
      <c r="C74" s="570">
        <v>0</v>
      </c>
      <c r="D74" s="570">
        <v>0</v>
      </c>
      <c r="E74" s="570">
        <v>0.16492100000000001</v>
      </c>
      <c r="F74" s="570">
        <v>0.52362540000000002</v>
      </c>
      <c r="G74" s="570">
        <v>0.8795444</v>
      </c>
      <c r="H74" s="570">
        <v>1.23234</v>
      </c>
      <c r="I74" s="570">
        <v>1.581618</v>
      </c>
      <c r="J74" s="570">
        <v>1.926925</v>
      </c>
      <c r="K74" s="570">
        <v>2.267728</v>
      </c>
      <c r="L74" s="570">
        <v>2.603405</v>
      </c>
      <c r="M74" s="570">
        <v>2.9332280000000002</v>
      </c>
      <c r="N74" s="570">
        <v>3.256338</v>
      </c>
      <c r="O74" s="570">
        <v>3.5717240000000001</v>
      </c>
      <c r="P74" s="570">
        <v>3.878196</v>
      </c>
      <c r="Q74" s="570">
        <v>4.1743480000000002</v>
      </c>
      <c r="R74" s="570">
        <v>4.4585280000000003</v>
      </c>
      <c r="S74" s="570">
        <v>4.7288030000000001</v>
      </c>
      <c r="T74" s="570">
        <v>4.9829299999999996</v>
      </c>
      <c r="U74" s="570">
        <v>5.2183390000000003</v>
      </c>
      <c r="V74" s="570">
        <v>5.4321419999999998</v>
      </c>
      <c r="W74" s="570">
        <v>5.6211799999999998</v>
      </c>
      <c r="X74" s="570">
        <v>5.7821290000000003</v>
      </c>
      <c r="Y74" s="570">
        <v>5.9116799999999996</v>
      </c>
      <c r="Z74" s="570">
        <v>6.0067820000000003</v>
      </c>
      <c r="AA74" s="570">
        <v>6.0649430000000004</v>
      </c>
      <c r="AB74" s="570">
        <v>6.0845219999999998</v>
      </c>
      <c r="AC74" s="570">
        <v>6.0649430000000004</v>
      </c>
      <c r="AD74" s="570">
        <v>6.0067820000000003</v>
      </c>
      <c r="AE74" s="570">
        <v>5.9116799999999996</v>
      </c>
      <c r="AF74" s="570">
        <v>5.7821290000000003</v>
      </c>
      <c r="AG74" s="570">
        <v>5.6211799999999998</v>
      </c>
      <c r="AH74" s="570">
        <v>5.4321419999999998</v>
      </c>
      <c r="AI74" s="570">
        <v>5.2183390000000003</v>
      </c>
      <c r="AJ74" s="570">
        <v>4.9829299999999996</v>
      </c>
      <c r="AK74" s="570">
        <v>4.7288030000000001</v>
      </c>
      <c r="AL74" s="570">
        <v>4.4585280000000003</v>
      </c>
      <c r="AM74" s="570">
        <v>4.1743480000000002</v>
      </c>
      <c r="AN74" s="570">
        <v>3.878196</v>
      </c>
      <c r="AO74" s="570">
        <v>3.5717240000000001</v>
      </c>
      <c r="AP74" s="570">
        <v>3.256338</v>
      </c>
      <c r="AQ74" s="570">
        <v>2.9332280000000002</v>
      </c>
      <c r="AR74" s="570">
        <v>2.603405</v>
      </c>
      <c r="AS74" s="570">
        <v>2.267728</v>
      </c>
      <c r="AT74" s="570">
        <v>1.926925</v>
      </c>
      <c r="AU74" s="570">
        <v>1.581618</v>
      </c>
      <c r="AV74" s="570">
        <v>1.23234</v>
      </c>
      <c r="AW74" s="570">
        <v>0.8795444</v>
      </c>
      <c r="AX74" s="570">
        <v>0.52362540000000002</v>
      </c>
      <c r="AY74" s="570">
        <v>0.16492100000000001</v>
      </c>
      <c r="AZ74" s="570">
        <v>0</v>
      </c>
      <c r="BA74" s="570">
        <v>0</v>
      </c>
      <c r="BC74" s="570"/>
      <c r="BD74" s="570">
        <v>7.5</v>
      </c>
      <c r="BE74" s="570">
        <v>7.4768689761485696</v>
      </c>
      <c r="BF74" s="570">
        <v>7.4535075380196796</v>
      </c>
      <c r="BG74" s="570">
        <v>7.4294772995790597</v>
      </c>
      <c r="BH74" s="570">
        <v>7.4044852558705703</v>
      </c>
      <c r="BI74" s="570">
        <v>7.3784806079594496</v>
      </c>
      <c r="BJ74" s="570">
        <v>7.3513939838620699</v>
      </c>
      <c r="BK74" s="570">
        <v>7.3231408316585904</v>
      </c>
      <c r="BL74" s="570">
        <v>7.2936197940638898</v>
      </c>
      <c r="BM74" s="570">
        <v>7.2627099033667699</v>
      </c>
      <c r="BN74" s="570">
        <v>7.2302670799472297</v>
      </c>
      <c r="BO74" s="570">
        <v>7.19612005433014</v>
      </c>
      <c r="BP74" s="570">
        <v>7.1600659230908699</v>
      </c>
      <c r="BQ74" s="570">
        <v>7.1218659315717199</v>
      </c>
      <c r="BR74" s="570">
        <v>7.0812430783012097</v>
      </c>
      <c r="BS74" s="570">
        <v>7.0378857053333199</v>
      </c>
      <c r="BT74" s="570">
        <v>6.9914694172129197</v>
      </c>
      <c r="BU74" s="570">
        <v>6.9417400725147296</v>
      </c>
      <c r="BV74" s="570">
        <v>6.8888317344111796</v>
      </c>
      <c r="BW74" s="570">
        <v>6.8345984603207999</v>
      </c>
      <c r="BX74" s="570">
        <v>6.78839013568426</v>
      </c>
      <c r="BY74" s="570">
        <v>-1E+30</v>
      </c>
      <c r="BZ74" s="570">
        <v>-1E+30</v>
      </c>
      <c r="CA74" s="570">
        <v>-1E+30</v>
      </c>
      <c r="CB74" s="570">
        <v>-1E+30</v>
      </c>
      <c r="CC74" s="570">
        <v>-1E+30</v>
      </c>
      <c r="CD74" s="570">
        <v>-1E+30</v>
      </c>
      <c r="CE74" s="570">
        <v>-1E+30</v>
      </c>
      <c r="CF74" s="570">
        <v>-1E+30</v>
      </c>
      <c r="CG74" s="570">
        <v>-1E+30</v>
      </c>
      <c r="CH74" s="570">
        <v>-1E+30</v>
      </c>
      <c r="CI74" s="570">
        <v>-1E+30</v>
      </c>
      <c r="CJ74" s="570">
        <v>-1E+30</v>
      </c>
      <c r="CK74" s="570">
        <v>-1E+30</v>
      </c>
      <c r="CL74" s="570">
        <v>-1E+30</v>
      </c>
      <c r="CM74" s="570">
        <v>-1E+30</v>
      </c>
      <c r="CN74" s="570">
        <v>-1E+30</v>
      </c>
      <c r="CO74" s="570">
        <v>-1E+30</v>
      </c>
      <c r="CP74" s="570">
        <v>-1E+30</v>
      </c>
      <c r="CQ74" s="570">
        <v>-1E+30</v>
      </c>
      <c r="CR74" s="570">
        <v>3.2347383528213198</v>
      </c>
      <c r="CS74" s="570">
        <v>3.1350690098263598</v>
      </c>
      <c r="CT74" s="570">
        <v>3.03752674875135</v>
      </c>
      <c r="CU74" s="570">
        <v>2.94799753759064</v>
      </c>
      <c r="CV74" s="570">
        <v>2.8670913121594599</v>
      </c>
      <c r="CW74" s="570">
        <v>2.7938492762373999</v>
      </c>
      <c r="CX74" s="570">
        <v>2.7270588796376698</v>
      </c>
      <c r="CY74" s="570">
        <v>2.6656629046372902</v>
      </c>
      <c r="CZ74" s="570">
        <v>2.6088766300246902</v>
      </c>
      <c r="DA74" s="570">
        <v>2.5545231426824602</v>
      </c>
      <c r="DB74" s="570">
        <v>2.5</v>
      </c>
      <c r="DD74" s="570">
        <f t="shared" si="0"/>
        <v>7.5</v>
      </c>
      <c r="DE74" s="570">
        <f t="shared" si="1"/>
        <v>7.4768689761485696</v>
      </c>
      <c r="DF74" s="570">
        <f t="shared" si="2"/>
        <v>7.4535075380196796</v>
      </c>
      <c r="DG74" s="570">
        <f t="shared" si="3"/>
        <v>7.4294772995790597</v>
      </c>
      <c r="DH74" s="570">
        <f t="shared" si="4"/>
        <v>7.4044852558705703</v>
      </c>
      <c r="DI74" s="570">
        <f t="shared" si="5"/>
        <v>7.3784806079594496</v>
      </c>
      <c r="DJ74" s="570">
        <f t="shared" si="6"/>
        <v>7.3513939838620699</v>
      </c>
      <c r="DK74" s="570">
        <f t="shared" si="7"/>
        <v>7.3231408316585904</v>
      </c>
      <c r="DL74" s="570">
        <f t="shared" si="8"/>
        <v>7.2936197940638898</v>
      </c>
      <c r="DM74" s="570">
        <f t="shared" si="9"/>
        <v>7.2627099033667699</v>
      </c>
      <c r="DN74" s="570">
        <f t="shared" si="10"/>
        <v>7.2302670799472297</v>
      </c>
      <c r="DO74" s="570">
        <f t="shared" si="11"/>
        <v>7.19612005433014</v>
      </c>
      <c r="DP74" s="570">
        <f t="shared" si="12"/>
        <v>7.1600659230908699</v>
      </c>
      <c r="DQ74" s="570">
        <f t="shared" si="13"/>
        <v>7.1218659315717199</v>
      </c>
      <c r="DR74" s="570">
        <f t="shared" si="14"/>
        <v>7.0812430783012097</v>
      </c>
      <c r="DS74" s="570">
        <f t="shared" si="15"/>
        <v>7.0378857053333199</v>
      </c>
      <c r="DT74" s="570">
        <f t="shared" si="16"/>
        <v>6.9914694172129197</v>
      </c>
      <c r="DU74" s="570">
        <f t="shared" si="17"/>
        <v>6.9417400725147296</v>
      </c>
      <c r="DV74" s="570">
        <f t="shared" si="18"/>
        <v>6.8888317344111796</v>
      </c>
      <c r="DW74" s="570">
        <f t="shared" si="19"/>
        <v>6.8345984603207999</v>
      </c>
      <c r="DX74" s="570">
        <f t="shared" si="20"/>
        <v>6.78839013568426</v>
      </c>
      <c r="DY74" s="570">
        <f t="shared" si="21"/>
        <v>2.5</v>
      </c>
      <c r="DZ74" s="570">
        <f t="shared" si="22"/>
        <v>2.5</v>
      </c>
      <c r="EA74" s="570">
        <f t="shared" si="23"/>
        <v>2.5</v>
      </c>
      <c r="EB74" s="570">
        <f t="shared" si="24"/>
        <v>2.5</v>
      </c>
      <c r="EC74" s="570">
        <f t="shared" si="25"/>
        <v>2.5</v>
      </c>
      <c r="ED74" s="570">
        <f t="shared" si="26"/>
        <v>2.5</v>
      </c>
      <c r="EE74" s="570">
        <f t="shared" si="27"/>
        <v>2.5</v>
      </c>
      <c r="EF74" s="570">
        <f t="shared" si="28"/>
        <v>2.5</v>
      </c>
      <c r="EG74" s="570">
        <f t="shared" si="29"/>
        <v>2.5</v>
      </c>
      <c r="EH74" s="570">
        <f t="shared" si="30"/>
        <v>2.5</v>
      </c>
      <c r="EI74" s="570">
        <f t="shared" si="31"/>
        <v>2.5</v>
      </c>
      <c r="EJ74" s="570">
        <f t="shared" si="32"/>
        <v>2.5</v>
      </c>
      <c r="EK74" s="570">
        <f t="shared" si="33"/>
        <v>2.5</v>
      </c>
      <c r="EL74" s="570">
        <f t="shared" si="34"/>
        <v>2.5</v>
      </c>
      <c r="EM74" s="570">
        <f t="shared" si="35"/>
        <v>2.5</v>
      </c>
      <c r="EN74" s="570">
        <f t="shared" si="36"/>
        <v>2.5</v>
      </c>
      <c r="EO74" s="570">
        <f t="shared" si="37"/>
        <v>2.5</v>
      </c>
      <c r="EP74" s="570">
        <f t="shared" si="38"/>
        <v>2.5</v>
      </c>
      <c r="EQ74" s="570">
        <f t="shared" si="39"/>
        <v>2.5</v>
      </c>
      <c r="ER74" s="570">
        <f t="shared" si="40"/>
        <v>3.2347383528213198</v>
      </c>
      <c r="ES74" s="570">
        <f t="shared" si="41"/>
        <v>3.1350690098263598</v>
      </c>
      <c r="ET74" s="570">
        <f t="shared" si="42"/>
        <v>3.03752674875135</v>
      </c>
      <c r="EU74" s="570">
        <f t="shared" si="43"/>
        <v>2.94799753759064</v>
      </c>
      <c r="EV74" s="570">
        <f t="shared" si="44"/>
        <v>2.8670913121594599</v>
      </c>
      <c r="EW74" s="570">
        <f t="shared" si="45"/>
        <v>2.7938492762373999</v>
      </c>
      <c r="EX74" s="570">
        <f t="shared" si="46"/>
        <v>2.7270588796376698</v>
      </c>
      <c r="EY74" s="570">
        <f t="shared" si="47"/>
        <v>2.6656629046372902</v>
      </c>
      <c r="EZ74" s="570">
        <f t="shared" si="48"/>
        <v>2.6088766300246902</v>
      </c>
      <c r="FA74" s="570">
        <f t="shared" si="49"/>
        <v>2.5545231426824602</v>
      </c>
      <c r="FB74" s="570">
        <f t="shared" si="50"/>
        <v>2.5</v>
      </c>
    </row>
    <row r="75" spans="1:158" ht="3.75" customHeight="1">
      <c r="A75" s="569">
        <f t="shared" si="51"/>
        <v>17</v>
      </c>
      <c r="B75" s="570"/>
      <c r="C75" s="570">
        <v>0</v>
      </c>
      <c r="D75" s="570">
        <v>0</v>
      </c>
      <c r="E75" s="570">
        <v>0.31475510000000001</v>
      </c>
      <c r="F75" s="570">
        <v>0.67921770000000004</v>
      </c>
      <c r="G75" s="570">
        <v>1.041309</v>
      </c>
      <c r="H75" s="570">
        <v>1.4007309999999999</v>
      </c>
      <c r="I75" s="570">
        <v>1.7571330000000001</v>
      </c>
      <c r="J75" s="570">
        <v>2.1101079999999999</v>
      </c>
      <c r="K75" s="570">
        <v>2.459174</v>
      </c>
      <c r="L75" s="570">
        <v>2.8037640000000001</v>
      </c>
      <c r="M75" s="570">
        <v>3.1432030000000002</v>
      </c>
      <c r="N75" s="570">
        <v>3.4766889999999999</v>
      </c>
      <c r="O75" s="570">
        <v>3.8032629999999998</v>
      </c>
      <c r="P75" s="570">
        <v>4.1217730000000001</v>
      </c>
      <c r="Q75" s="570">
        <v>4.4308389999999997</v>
      </c>
      <c r="R75" s="570">
        <v>4.7288030000000001</v>
      </c>
      <c r="S75" s="570">
        <v>5.0136770000000004</v>
      </c>
      <c r="T75" s="570">
        <v>5.2830940000000002</v>
      </c>
      <c r="U75" s="570">
        <v>5.5342640000000003</v>
      </c>
      <c r="V75" s="570">
        <v>5.7639449999999997</v>
      </c>
      <c r="W75" s="570">
        <v>5.9684720000000002</v>
      </c>
      <c r="X75" s="570">
        <v>6.143853</v>
      </c>
      <c r="Y75" s="570">
        <v>6.285965</v>
      </c>
      <c r="Z75" s="570">
        <v>6.3908899999999997</v>
      </c>
      <c r="AA75" s="570">
        <v>6.45533</v>
      </c>
      <c r="AB75" s="570">
        <v>6.4770719999999997</v>
      </c>
      <c r="AC75" s="570">
        <v>6.45533</v>
      </c>
      <c r="AD75" s="570">
        <v>6.3908899999999997</v>
      </c>
      <c r="AE75" s="570">
        <v>6.285965</v>
      </c>
      <c r="AF75" s="570">
        <v>6.143853</v>
      </c>
      <c r="AG75" s="570">
        <v>5.9684720000000002</v>
      </c>
      <c r="AH75" s="570">
        <v>5.7639449999999997</v>
      </c>
      <c r="AI75" s="570">
        <v>5.5342640000000003</v>
      </c>
      <c r="AJ75" s="570">
        <v>5.2830940000000002</v>
      </c>
      <c r="AK75" s="570">
        <v>5.0136770000000004</v>
      </c>
      <c r="AL75" s="570">
        <v>4.7288030000000001</v>
      </c>
      <c r="AM75" s="570">
        <v>4.4308389999999997</v>
      </c>
      <c r="AN75" s="570">
        <v>4.1217730000000001</v>
      </c>
      <c r="AO75" s="570">
        <v>3.8032629999999998</v>
      </c>
      <c r="AP75" s="570">
        <v>3.4766889999999999</v>
      </c>
      <c r="AQ75" s="570">
        <v>3.1432030000000002</v>
      </c>
      <c r="AR75" s="570">
        <v>2.8037640000000001</v>
      </c>
      <c r="AS75" s="570">
        <v>2.459174</v>
      </c>
      <c r="AT75" s="570">
        <v>2.1101079999999999</v>
      </c>
      <c r="AU75" s="570">
        <v>1.7571330000000001</v>
      </c>
      <c r="AV75" s="570">
        <v>1.4007309999999999</v>
      </c>
      <c r="AW75" s="570">
        <v>1.041309</v>
      </c>
      <c r="AX75" s="570">
        <v>0.67921770000000004</v>
      </c>
      <c r="AY75" s="570">
        <v>0.31475510000000001</v>
      </c>
      <c r="AZ75" s="570">
        <v>0</v>
      </c>
      <c r="BA75" s="570">
        <v>0</v>
      </c>
      <c r="BC75" s="570"/>
      <c r="BD75" s="570">
        <v>7.5</v>
      </c>
      <c r="BE75" s="570">
        <v>7.4784816514132402</v>
      </c>
      <c r="BF75" s="570">
        <v>7.4565839809427796</v>
      </c>
      <c r="BG75" s="570">
        <v>7.43389281284324</v>
      </c>
      <c r="BH75" s="570">
        <v>7.4103018476151403</v>
      </c>
      <c r="BI75" s="570">
        <v>7.3857749686540197</v>
      </c>
      <c r="BJ75" s="570">
        <v>7.3602655534994899</v>
      </c>
      <c r="BK75" s="570">
        <v>7.3337146061579599</v>
      </c>
      <c r="BL75" s="570">
        <v>7.3060489248927301</v>
      </c>
      <c r="BM75" s="570">
        <v>7.2771787606452696</v>
      </c>
      <c r="BN75" s="570">
        <v>7.2469949161551304</v>
      </c>
      <c r="BO75" s="570">
        <v>7.2153653369304998</v>
      </c>
      <c r="BP75" s="570">
        <v>7.1821314114793697</v>
      </c>
      <c r="BQ75" s="570">
        <v>7.1471045473247399</v>
      </c>
      <c r="BR75" s="570">
        <v>7.1100643215869797</v>
      </c>
      <c r="BS75" s="570">
        <v>7.0707608464591303</v>
      </c>
      <c r="BT75" s="570">
        <v>7.0289256103656497</v>
      </c>
      <c r="BU75" s="570">
        <v>6.98429293681082</v>
      </c>
      <c r="BV75" s="570">
        <v>6.9366239414907902</v>
      </c>
      <c r="BW75" s="570">
        <v>6.8859082738613298</v>
      </c>
      <c r="BX75" s="570">
        <v>6.8367333888240003</v>
      </c>
      <c r="BY75" s="570">
        <v>-1E+30</v>
      </c>
      <c r="BZ75" s="570">
        <v>-1E+30</v>
      </c>
      <c r="CA75" s="570">
        <v>-1E+30</v>
      </c>
      <c r="CB75" s="570">
        <v>-1E+30</v>
      </c>
      <c r="CC75" s="570">
        <v>-1E+30</v>
      </c>
      <c r="CD75" s="570">
        <v>-1E+30</v>
      </c>
      <c r="CE75" s="570">
        <v>-1E+30</v>
      </c>
      <c r="CF75" s="570">
        <v>-1E+30</v>
      </c>
      <c r="CG75" s="570">
        <v>-1E+30</v>
      </c>
      <c r="CH75" s="570">
        <v>-1E+30</v>
      </c>
      <c r="CI75" s="570">
        <v>-1E+30</v>
      </c>
      <c r="CJ75" s="570">
        <v>-1E+30</v>
      </c>
      <c r="CK75" s="570">
        <v>-1E+30</v>
      </c>
      <c r="CL75" s="570">
        <v>-1E+30</v>
      </c>
      <c r="CM75" s="570">
        <v>-1E+30</v>
      </c>
      <c r="CN75" s="570">
        <v>-1E+30</v>
      </c>
      <c r="CO75" s="570">
        <v>-1E+30</v>
      </c>
      <c r="CP75" s="570">
        <v>-1E+30</v>
      </c>
      <c r="CQ75" s="570">
        <v>-1E+30</v>
      </c>
      <c r="CR75" s="570">
        <v>-1E+30</v>
      </c>
      <c r="CS75" s="570">
        <v>3.0500554414427699</v>
      </c>
      <c r="CT75" s="570">
        <v>2.96358787245468</v>
      </c>
      <c r="CU75" s="570">
        <v>2.8838102085719499</v>
      </c>
      <c r="CV75" s="570">
        <v>2.8128987615751702</v>
      </c>
      <c r="CW75" s="570">
        <v>2.7493542881500099</v>
      </c>
      <c r="CX75" s="570">
        <v>2.6917160934053399</v>
      </c>
      <c r="CY75" s="570">
        <v>2.6389196098485699</v>
      </c>
      <c r="CZ75" s="570">
        <v>2.5902277007442298</v>
      </c>
      <c r="DA75" s="570">
        <v>2.5446710561600199</v>
      </c>
      <c r="DB75" s="570">
        <v>2.5</v>
      </c>
      <c r="DD75" s="570">
        <f t="shared" si="0"/>
        <v>7.5</v>
      </c>
      <c r="DE75" s="570">
        <f t="shared" si="1"/>
        <v>7.4784816514132402</v>
      </c>
      <c r="DF75" s="570">
        <f t="shared" si="2"/>
        <v>7.4565839809427796</v>
      </c>
      <c r="DG75" s="570">
        <f t="shared" si="3"/>
        <v>7.43389281284324</v>
      </c>
      <c r="DH75" s="570">
        <f t="shared" si="4"/>
        <v>7.4103018476151403</v>
      </c>
      <c r="DI75" s="570">
        <f t="shared" si="5"/>
        <v>7.3857749686540197</v>
      </c>
      <c r="DJ75" s="570">
        <f t="shared" si="6"/>
        <v>7.3602655534994899</v>
      </c>
      <c r="DK75" s="570">
        <f t="shared" si="7"/>
        <v>7.3337146061579599</v>
      </c>
      <c r="DL75" s="570">
        <f t="shared" si="8"/>
        <v>7.3060489248927301</v>
      </c>
      <c r="DM75" s="570">
        <f t="shared" si="9"/>
        <v>7.2771787606452696</v>
      </c>
      <c r="DN75" s="570">
        <f t="shared" si="10"/>
        <v>7.2469949161551304</v>
      </c>
      <c r="DO75" s="570">
        <f t="shared" si="11"/>
        <v>7.2153653369304998</v>
      </c>
      <c r="DP75" s="570">
        <f t="shared" si="12"/>
        <v>7.1821314114793697</v>
      </c>
      <c r="DQ75" s="570">
        <f t="shared" si="13"/>
        <v>7.1471045473247399</v>
      </c>
      <c r="DR75" s="570">
        <f t="shared" si="14"/>
        <v>7.1100643215869797</v>
      </c>
      <c r="DS75" s="570">
        <f t="shared" si="15"/>
        <v>7.0707608464591303</v>
      </c>
      <c r="DT75" s="570">
        <f t="shared" si="16"/>
        <v>7.0289256103656497</v>
      </c>
      <c r="DU75" s="570">
        <f t="shared" si="17"/>
        <v>6.98429293681082</v>
      </c>
      <c r="DV75" s="570">
        <f t="shared" si="18"/>
        <v>6.9366239414907902</v>
      </c>
      <c r="DW75" s="570">
        <f t="shared" si="19"/>
        <v>6.8859082738613298</v>
      </c>
      <c r="DX75" s="570">
        <f t="shared" si="20"/>
        <v>6.8367333888240003</v>
      </c>
      <c r="DY75" s="570">
        <f t="shared" si="21"/>
        <v>2.5</v>
      </c>
      <c r="DZ75" s="570">
        <f t="shared" si="22"/>
        <v>2.5</v>
      </c>
      <c r="EA75" s="570">
        <f t="shared" si="23"/>
        <v>2.5</v>
      </c>
      <c r="EB75" s="570">
        <f t="shared" si="24"/>
        <v>2.5</v>
      </c>
      <c r="EC75" s="570">
        <f t="shared" si="25"/>
        <v>2.5</v>
      </c>
      <c r="ED75" s="570">
        <f t="shared" si="26"/>
        <v>2.5</v>
      </c>
      <c r="EE75" s="570">
        <f t="shared" si="27"/>
        <v>2.5</v>
      </c>
      <c r="EF75" s="570">
        <f t="shared" si="28"/>
        <v>2.5</v>
      </c>
      <c r="EG75" s="570">
        <f t="shared" si="29"/>
        <v>2.5</v>
      </c>
      <c r="EH75" s="570">
        <f t="shared" si="30"/>
        <v>2.5</v>
      </c>
      <c r="EI75" s="570">
        <f t="shared" si="31"/>
        <v>2.5</v>
      </c>
      <c r="EJ75" s="570">
        <f t="shared" si="32"/>
        <v>2.5</v>
      </c>
      <c r="EK75" s="570">
        <f t="shared" si="33"/>
        <v>2.5</v>
      </c>
      <c r="EL75" s="570">
        <f t="shared" si="34"/>
        <v>2.5</v>
      </c>
      <c r="EM75" s="570">
        <f t="shared" si="35"/>
        <v>2.5</v>
      </c>
      <c r="EN75" s="570">
        <f t="shared" si="36"/>
        <v>2.5</v>
      </c>
      <c r="EO75" s="570">
        <f t="shared" si="37"/>
        <v>2.5</v>
      </c>
      <c r="EP75" s="570">
        <f t="shared" si="38"/>
        <v>2.5</v>
      </c>
      <c r="EQ75" s="570">
        <f t="shared" si="39"/>
        <v>2.5</v>
      </c>
      <c r="ER75" s="570">
        <f t="shared" si="40"/>
        <v>2.5</v>
      </c>
      <c r="ES75" s="570">
        <f t="shared" si="41"/>
        <v>3.0500554414427699</v>
      </c>
      <c r="ET75" s="570">
        <f t="shared" si="42"/>
        <v>2.96358787245468</v>
      </c>
      <c r="EU75" s="570">
        <f t="shared" si="43"/>
        <v>2.8838102085719499</v>
      </c>
      <c r="EV75" s="570">
        <f t="shared" si="44"/>
        <v>2.8128987615751702</v>
      </c>
      <c r="EW75" s="570">
        <f t="shared" si="45"/>
        <v>2.7493542881500099</v>
      </c>
      <c r="EX75" s="570">
        <f t="shared" si="46"/>
        <v>2.6917160934053399</v>
      </c>
      <c r="EY75" s="570">
        <f t="shared" si="47"/>
        <v>2.6389196098485699</v>
      </c>
      <c r="EZ75" s="570">
        <f t="shared" si="48"/>
        <v>2.5902277007442298</v>
      </c>
      <c r="FA75" s="570">
        <f t="shared" si="49"/>
        <v>2.5446710561600199</v>
      </c>
      <c r="FB75" s="570">
        <f t="shared" si="50"/>
        <v>2.5</v>
      </c>
    </row>
    <row r="76" spans="1:158" ht="3.75" customHeight="1">
      <c r="A76" s="569">
        <f t="shared" si="51"/>
        <v>18</v>
      </c>
      <c r="B76" s="570"/>
      <c r="C76" s="570">
        <v>0</v>
      </c>
      <c r="D76" s="570">
        <v>7.9208200000000006E-2</v>
      </c>
      <c r="E76" s="570">
        <v>0.45080759999999998</v>
      </c>
      <c r="F76" s="570">
        <v>0.82066470000000002</v>
      </c>
      <c r="G76" s="570">
        <v>1.1885600000000001</v>
      </c>
      <c r="H76" s="570">
        <v>1.554238</v>
      </c>
      <c r="I76" s="570">
        <v>1.9173979999999999</v>
      </c>
      <c r="J76" s="570">
        <v>2.2776860000000001</v>
      </c>
      <c r="K76" s="570">
        <v>2.6346790000000002</v>
      </c>
      <c r="L76" s="570">
        <v>2.987876</v>
      </c>
      <c r="M76" s="570">
        <v>3.3366730000000002</v>
      </c>
      <c r="N76" s="570">
        <v>3.680345</v>
      </c>
      <c r="O76" s="570">
        <v>4.0180069999999999</v>
      </c>
      <c r="P76" s="570">
        <v>4.3485860000000001</v>
      </c>
      <c r="Q76" s="570">
        <v>4.6707650000000003</v>
      </c>
      <c r="R76" s="570">
        <v>4.9829299999999996</v>
      </c>
      <c r="S76" s="570">
        <v>5.2830940000000002</v>
      </c>
      <c r="T76" s="570">
        <v>5.5688259999999996</v>
      </c>
      <c r="U76" s="570">
        <v>5.8371579999999996</v>
      </c>
      <c r="V76" s="570">
        <v>6.0845219999999998</v>
      </c>
      <c r="W76" s="570">
        <v>6.3067130000000002</v>
      </c>
      <c r="X76" s="570">
        <v>6.4989480000000004</v>
      </c>
      <c r="Y76" s="570">
        <v>6.6560730000000001</v>
      </c>
      <c r="Z76" s="570">
        <v>6.7729720000000002</v>
      </c>
      <c r="AA76" s="570">
        <v>6.8451820000000003</v>
      </c>
      <c r="AB76" s="570">
        <v>6.8696219999999997</v>
      </c>
      <c r="AC76" s="570">
        <v>6.8451820000000003</v>
      </c>
      <c r="AD76" s="570">
        <v>6.7729720000000002</v>
      </c>
      <c r="AE76" s="570">
        <v>6.6560730000000001</v>
      </c>
      <c r="AF76" s="570">
        <v>6.4989480000000004</v>
      </c>
      <c r="AG76" s="570">
        <v>6.3067130000000002</v>
      </c>
      <c r="AH76" s="570">
        <v>6.0845219999999998</v>
      </c>
      <c r="AI76" s="570">
        <v>5.8371579999999996</v>
      </c>
      <c r="AJ76" s="570">
        <v>5.5688259999999996</v>
      </c>
      <c r="AK76" s="570">
        <v>5.2830940000000002</v>
      </c>
      <c r="AL76" s="570">
        <v>4.9829299999999996</v>
      </c>
      <c r="AM76" s="570">
        <v>4.6707650000000003</v>
      </c>
      <c r="AN76" s="570">
        <v>4.3485860000000001</v>
      </c>
      <c r="AO76" s="570">
        <v>4.0180069999999999</v>
      </c>
      <c r="AP76" s="570">
        <v>3.680345</v>
      </c>
      <c r="AQ76" s="570">
        <v>3.3366730000000002</v>
      </c>
      <c r="AR76" s="570">
        <v>2.987876</v>
      </c>
      <c r="AS76" s="570">
        <v>2.6346790000000002</v>
      </c>
      <c r="AT76" s="570">
        <v>2.2776860000000001</v>
      </c>
      <c r="AU76" s="570">
        <v>1.9173979999999999</v>
      </c>
      <c r="AV76" s="570">
        <v>1.554238</v>
      </c>
      <c r="AW76" s="570">
        <v>1.1885600000000001</v>
      </c>
      <c r="AX76" s="570">
        <v>0.82066470000000002</v>
      </c>
      <c r="AY76" s="570">
        <v>0.45080759999999998</v>
      </c>
      <c r="AZ76" s="570">
        <v>7.9208200000000006E-2</v>
      </c>
      <c r="BA76" s="570">
        <v>0</v>
      </c>
      <c r="BC76" s="570"/>
      <c r="BD76" s="570">
        <v>7.5</v>
      </c>
      <c r="BE76" s="570">
        <v>7.4799459881793302</v>
      </c>
      <c r="BF76" s="570">
        <v>7.45937509902787</v>
      </c>
      <c r="BG76" s="570">
        <v>7.4379734377329001</v>
      </c>
      <c r="BH76" s="570">
        <v>7.4157302576381801</v>
      </c>
      <c r="BI76" s="570">
        <v>7.3926307870276302</v>
      </c>
      <c r="BJ76" s="570">
        <v>7.3686524324559501</v>
      </c>
      <c r="BK76" s="570">
        <v>7.3437631231540896</v>
      </c>
      <c r="BL76" s="570">
        <v>7.3179199616916302</v>
      </c>
      <c r="BM76" s="570">
        <v>7.2910676310703204</v>
      </c>
      <c r="BN76" s="570">
        <v>7.2631364449483398</v>
      </c>
      <c r="BO76" s="570">
        <v>7.2340401260467999</v>
      </c>
      <c r="BP76" s="570">
        <v>7.2036735927505697</v>
      </c>
      <c r="BQ76" s="570">
        <v>7.1719114234154899</v>
      </c>
      <c r="BR76" s="570">
        <v>7.1386084514335097</v>
      </c>
      <c r="BS76" s="570">
        <v>7.1036053986901999</v>
      </c>
      <c r="BT76" s="570">
        <v>7.0667426351260998</v>
      </c>
      <c r="BU76" s="570">
        <v>7.02785374320269</v>
      </c>
      <c r="BV76" s="570">
        <v>6.9863430379108102</v>
      </c>
      <c r="BW76" s="570">
        <v>6.9363836658519098</v>
      </c>
      <c r="BX76" s="570">
        <v>-1E+30</v>
      </c>
      <c r="BY76" s="570">
        <v>-1E+30</v>
      </c>
      <c r="BZ76" s="570">
        <v>-1E+30</v>
      </c>
      <c r="CA76" s="570">
        <v>-1E+30</v>
      </c>
      <c r="CB76" s="570">
        <v>-1E+30</v>
      </c>
      <c r="CC76" s="570">
        <v>-1E+30</v>
      </c>
      <c r="CD76" s="570">
        <v>-1E+30</v>
      </c>
      <c r="CE76" s="570">
        <v>-1E+30</v>
      </c>
      <c r="CF76" s="570">
        <v>-1E+30</v>
      </c>
      <c r="CG76" s="570">
        <v>-1E+30</v>
      </c>
      <c r="CH76" s="570">
        <v>-1E+30</v>
      </c>
      <c r="CI76" s="570">
        <v>-1E+30</v>
      </c>
      <c r="CJ76" s="570">
        <v>-1E+30</v>
      </c>
      <c r="CK76" s="570">
        <v>-1E+30</v>
      </c>
      <c r="CL76" s="570">
        <v>-1E+30</v>
      </c>
      <c r="CM76" s="570">
        <v>-1E+30</v>
      </c>
      <c r="CN76" s="570">
        <v>-1E+30</v>
      </c>
      <c r="CO76" s="570">
        <v>-1E+30</v>
      </c>
      <c r="CP76" s="570">
        <v>-1E+30</v>
      </c>
      <c r="CQ76" s="570">
        <v>-1E+30</v>
      </c>
      <c r="CR76" s="570">
        <v>-1E+30</v>
      </c>
      <c r="CS76" s="570">
        <v>-1E+30</v>
      </c>
      <c r="CT76" s="570">
        <v>2.88994835756339</v>
      </c>
      <c r="CU76" s="570">
        <v>2.8179508349643401</v>
      </c>
      <c r="CV76" s="570">
        <v>2.7585453947213998</v>
      </c>
      <c r="CW76" s="570">
        <v>2.7058054659896098</v>
      </c>
      <c r="CX76" s="570">
        <v>2.6579007175797198</v>
      </c>
      <c r="CY76" s="570">
        <v>2.6139283335424901</v>
      </c>
      <c r="CZ76" s="570">
        <v>2.5733661890192399</v>
      </c>
      <c r="DA76" s="570">
        <v>2.5359089370771701</v>
      </c>
      <c r="DB76" s="570">
        <v>2.5</v>
      </c>
      <c r="DD76" s="570">
        <f t="shared" si="0"/>
        <v>7.5</v>
      </c>
      <c r="DE76" s="570">
        <f t="shared" si="1"/>
        <v>7.4799459881793302</v>
      </c>
      <c r="DF76" s="570">
        <f t="shared" si="2"/>
        <v>7.45937509902787</v>
      </c>
      <c r="DG76" s="570">
        <f t="shared" si="3"/>
        <v>7.4379734377329001</v>
      </c>
      <c r="DH76" s="570">
        <f t="shared" si="4"/>
        <v>7.4157302576381801</v>
      </c>
      <c r="DI76" s="570">
        <f t="shared" si="5"/>
        <v>7.3926307870276302</v>
      </c>
      <c r="DJ76" s="570">
        <f t="shared" si="6"/>
        <v>7.3686524324559501</v>
      </c>
      <c r="DK76" s="570">
        <f t="shared" si="7"/>
        <v>7.3437631231540896</v>
      </c>
      <c r="DL76" s="570">
        <f t="shared" si="8"/>
        <v>7.3179199616916302</v>
      </c>
      <c r="DM76" s="570">
        <f t="shared" si="9"/>
        <v>7.2910676310703204</v>
      </c>
      <c r="DN76" s="570">
        <f t="shared" si="10"/>
        <v>7.2631364449483398</v>
      </c>
      <c r="DO76" s="570">
        <f t="shared" si="11"/>
        <v>7.2340401260467999</v>
      </c>
      <c r="DP76" s="570">
        <f t="shared" si="12"/>
        <v>7.2036735927505697</v>
      </c>
      <c r="DQ76" s="570">
        <f t="shared" si="13"/>
        <v>7.1719114234154899</v>
      </c>
      <c r="DR76" s="570">
        <f t="shared" si="14"/>
        <v>7.1386084514335097</v>
      </c>
      <c r="DS76" s="570">
        <f t="shared" si="15"/>
        <v>7.1036053986901999</v>
      </c>
      <c r="DT76" s="570">
        <f t="shared" si="16"/>
        <v>7.0667426351260998</v>
      </c>
      <c r="DU76" s="570">
        <f t="shared" si="17"/>
        <v>7.02785374320269</v>
      </c>
      <c r="DV76" s="570">
        <f t="shared" si="18"/>
        <v>6.9863430379108102</v>
      </c>
      <c r="DW76" s="570">
        <f t="shared" si="19"/>
        <v>6.9363836658519098</v>
      </c>
      <c r="DX76" s="570">
        <f t="shared" si="20"/>
        <v>2.5</v>
      </c>
      <c r="DY76" s="570">
        <f t="shared" si="21"/>
        <v>2.5</v>
      </c>
      <c r="DZ76" s="570">
        <f t="shared" si="22"/>
        <v>2.5</v>
      </c>
      <c r="EA76" s="570">
        <f t="shared" si="23"/>
        <v>2.5</v>
      </c>
      <c r="EB76" s="570">
        <f t="shared" si="24"/>
        <v>2.5</v>
      </c>
      <c r="EC76" s="570">
        <f t="shared" si="25"/>
        <v>2.5</v>
      </c>
      <c r="ED76" s="570">
        <f t="shared" si="26"/>
        <v>2.5</v>
      </c>
      <c r="EE76" s="570">
        <f t="shared" si="27"/>
        <v>2.5</v>
      </c>
      <c r="EF76" s="570">
        <f t="shared" si="28"/>
        <v>2.5</v>
      </c>
      <c r="EG76" s="570">
        <f t="shared" si="29"/>
        <v>2.5</v>
      </c>
      <c r="EH76" s="570">
        <f t="shared" si="30"/>
        <v>2.5</v>
      </c>
      <c r="EI76" s="570">
        <f t="shared" si="31"/>
        <v>2.5</v>
      </c>
      <c r="EJ76" s="570">
        <f t="shared" si="32"/>
        <v>2.5</v>
      </c>
      <c r="EK76" s="570">
        <f t="shared" si="33"/>
        <v>2.5</v>
      </c>
      <c r="EL76" s="570">
        <f t="shared" si="34"/>
        <v>2.5</v>
      </c>
      <c r="EM76" s="570">
        <f t="shared" si="35"/>
        <v>2.5</v>
      </c>
      <c r="EN76" s="570">
        <f t="shared" si="36"/>
        <v>2.5</v>
      </c>
      <c r="EO76" s="570">
        <f t="shared" si="37"/>
        <v>2.5</v>
      </c>
      <c r="EP76" s="570">
        <f t="shared" si="38"/>
        <v>2.5</v>
      </c>
      <c r="EQ76" s="570">
        <f t="shared" si="39"/>
        <v>2.5</v>
      </c>
      <c r="ER76" s="570">
        <f t="shared" si="40"/>
        <v>2.5</v>
      </c>
      <c r="ES76" s="570">
        <f t="shared" si="41"/>
        <v>2.5</v>
      </c>
      <c r="ET76" s="570">
        <f t="shared" si="42"/>
        <v>2.88994835756339</v>
      </c>
      <c r="EU76" s="570">
        <f t="shared" si="43"/>
        <v>2.8179508349643401</v>
      </c>
      <c r="EV76" s="570">
        <f t="shared" si="44"/>
        <v>2.7585453947213998</v>
      </c>
      <c r="EW76" s="570">
        <f t="shared" si="45"/>
        <v>2.7058054659896098</v>
      </c>
      <c r="EX76" s="570">
        <f t="shared" si="46"/>
        <v>2.6579007175797198</v>
      </c>
      <c r="EY76" s="570">
        <f t="shared" si="47"/>
        <v>2.6139283335424901</v>
      </c>
      <c r="EZ76" s="570">
        <f t="shared" si="48"/>
        <v>2.5733661890192399</v>
      </c>
      <c r="FA76" s="570">
        <f t="shared" si="49"/>
        <v>2.5359089370771701</v>
      </c>
      <c r="FB76" s="570">
        <f t="shared" si="50"/>
        <v>2.5</v>
      </c>
    </row>
    <row r="77" spans="1:158" ht="3.75" customHeight="1">
      <c r="A77" s="569">
        <f t="shared" si="51"/>
        <v>19</v>
      </c>
      <c r="B77" s="570"/>
      <c r="C77" s="570">
        <v>0</v>
      </c>
      <c r="D77" s="570">
        <v>0.1962749</v>
      </c>
      <c r="E77" s="570">
        <v>0.57248259999999995</v>
      </c>
      <c r="F77" s="570">
        <v>0.94730400000000003</v>
      </c>
      <c r="G77" s="570">
        <v>1.32056</v>
      </c>
      <c r="H77" s="570">
        <v>1.6920390000000001</v>
      </c>
      <c r="I77" s="570">
        <v>2.0614919999999999</v>
      </c>
      <c r="J77" s="570">
        <v>2.4286240000000001</v>
      </c>
      <c r="K77" s="570">
        <v>2.7930799999999998</v>
      </c>
      <c r="L77" s="570">
        <v>3.1544319999999999</v>
      </c>
      <c r="M77" s="570">
        <v>3.512165</v>
      </c>
      <c r="N77" s="570">
        <v>3.8656440000000001</v>
      </c>
      <c r="O77" s="570">
        <v>4.2140919999999999</v>
      </c>
      <c r="P77" s="570">
        <v>4.5565439999999997</v>
      </c>
      <c r="Q77" s="570">
        <v>4.8917970000000004</v>
      </c>
      <c r="R77" s="570">
        <v>5.2183390000000003</v>
      </c>
      <c r="S77" s="570">
        <v>5.5342640000000003</v>
      </c>
      <c r="T77" s="570">
        <v>5.8371579999999996</v>
      </c>
      <c r="U77" s="570">
        <v>6.1239749999999997</v>
      </c>
      <c r="V77" s="570">
        <v>6.3908899999999997</v>
      </c>
      <c r="W77" s="570">
        <v>6.6331790000000002</v>
      </c>
      <c r="X77" s="570">
        <v>6.8451820000000003</v>
      </c>
      <c r="Y77" s="570">
        <v>7.0204500000000003</v>
      </c>
      <c r="Z77" s="570">
        <v>7.152215</v>
      </c>
      <c r="AA77" s="570">
        <v>7.2342740000000001</v>
      </c>
      <c r="AB77" s="570">
        <v>7.2621710000000004</v>
      </c>
      <c r="AC77" s="570">
        <v>7.2342740000000001</v>
      </c>
      <c r="AD77" s="570">
        <v>7.152215</v>
      </c>
      <c r="AE77" s="570">
        <v>7.0204500000000003</v>
      </c>
      <c r="AF77" s="570">
        <v>6.8451820000000003</v>
      </c>
      <c r="AG77" s="570">
        <v>6.6331790000000002</v>
      </c>
      <c r="AH77" s="570">
        <v>6.3908899999999997</v>
      </c>
      <c r="AI77" s="570">
        <v>6.1239749999999997</v>
      </c>
      <c r="AJ77" s="570">
        <v>5.8371579999999996</v>
      </c>
      <c r="AK77" s="570">
        <v>5.5342640000000003</v>
      </c>
      <c r="AL77" s="570">
        <v>5.2183390000000003</v>
      </c>
      <c r="AM77" s="570">
        <v>4.8917970000000004</v>
      </c>
      <c r="AN77" s="570">
        <v>4.5565439999999997</v>
      </c>
      <c r="AO77" s="570">
        <v>4.2140919999999999</v>
      </c>
      <c r="AP77" s="570">
        <v>3.8656440000000001</v>
      </c>
      <c r="AQ77" s="570">
        <v>3.512165</v>
      </c>
      <c r="AR77" s="570">
        <v>3.1544319999999999</v>
      </c>
      <c r="AS77" s="570">
        <v>2.7930799999999998</v>
      </c>
      <c r="AT77" s="570">
        <v>2.4286240000000001</v>
      </c>
      <c r="AU77" s="570">
        <v>2.0614919999999999</v>
      </c>
      <c r="AV77" s="570">
        <v>1.6920390000000001</v>
      </c>
      <c r="AW77" s="570">
        <v>1.32056</v>
      </c>
      <c r="AX77" s="570">
        <v>0.94730400000000003</v>
      </c>
      <c r="AY77" s="570">
        <v>0.57248259999999995</v>
      </c>
      <c r="AZ77" s="570">
        <v>0.1962749</v>
      </c>
      <c r="BA77" s="570">
        <v>0</v>
      </c>
      <c r="BC77" s="570"/>
      <c r="BD77" s="570">
        <v>7.5</v>
      </c>
      <c r="BE77" s="570">
        <v>7.4812516878128701</v>
      </c>
      <c r="BF77" s="570">
        <v>7.4618702690657299</v>
      </c>
      <c r="BG77" s="570">
        <v>7.44168212123878</v>
      </c>
      <c r="BH77" s="570">
        <v>7.4207074356799501</v>
      </c>
      <c r="BI77" s="570">
        <v>7.3989559898581803</v>
      </c>
      <c r="BJ77" s="570">
        <v>7.37643019689515</v>
      </c>
      <c r="BK77" s="570">
        <v>7.3531256725300302</v>
      </c>
      <c r="BL77" s="570">
        <v>7.3290310784730197</v>
      </c>
      <c r="BM77" s="570">
        <v>7.3041276624371099</v>
      </c>
      <c r="BN77" s="570">
        <v>7.2783886608558399</v>
      </c>
      <c r="BO77" s="570">
        <v>7.2517788641856296</v>
      </c>
      <c r="BP77" s="570">
        <v>7.2242548752292999</v>
      </c>
      <c r="BQ77" s="570">
        <v>7.1957672264955796</v>
      </c>
      <c r="BR77" s="570">
        <v>7.1662669688912102</v>
      </c>
      <c r="BS77" s="570">
        <v>7.1357249000591203</v>
      </c>
      <c r="BT77" s="570">
        <v>7.1042033382081202</v>
      </c>
      <c r="BU77" s="570">
        <v>7.0722396262768896</v>
      </c>
      <c r="BV77" s="570">
        <v>7.0434293774533101</v>
      </c>
      <c r="BW77" s="570">
        <v>-1E+30</v>
      </c>
      <c r="BX77" s="570">
        <v>-1E+30</v>
      </c>
      <c r="BY77" s="570">
        <v>-1E+30</v>
      </c>
      <c r="BZ77" s="570">
        <v>-1E+30</v>
      </c>
      <c r="CA77" s="570">
        <v>-1E+30</v>
      </c>
      <c r="CB77" s="570">
        <v>-1E+30</v>
      </c>
      <c r="CC77" s="570">
        <v>-1E+30</v>
      </c>
      <c r="CD77" s="570">
        <v>-1E+30</v>
      </c>
      <c r="CE77" s="570">
        <v>-1E+30</v>
      </c>
      <c r="CF77" s="570">
        <v>-1E+30</v>
      </c>
      <c r="CG77" s="570">
        <v>-1E+30</v>
      </c>
      <c r="CH77" s="570">
        <v>-1E+30</v>
      </c>
      <c r="CI77" s="570">
        <v>-1E+30</v>
      </c>
      <c r="CJ77" s="570">
        <v>-1E+30</v>
      </c>
      <c r="CK77" s="570">
        <v>-1E+30</v>
      </c>
      <c r="CL77" s="570">
        <v>-1E+30</v>
      </c>
      <c r="CM77" s="570">
        <v>-1E+30</v>
      </c>
      <c r="CN77" s="570">
        <v>-1E+30</v>
      </c>
      <c r="CO77" s="570">
        <v>-1E+30</v>
      </c>
      <c r="CP77" s="570">
        <v>-1E+30</v>
      </c>
      <c r="CQ77" s="570">
        <v>-1E+30</v>
      </c>
      <c r="CR77" s="570">
        <v>-1E+30</v>
      </c>
      <c r="CS77" s="570">
        <v>-1E+30</v>
      </c>
      <c r="CT77" s="570">
        <v>-1E+30</v>
      </c>
      <c r="CU77" s="570">
        <v>2.7488664399401799</v>
      </c>
      <c r="CV77" s="570">
        <v>2.70548833876633</v>
      </c>
      <c r="CW77" s="570">
        <v>2.6645335255080802</v>
      </c>
      <c r="CX77" s="570">
        <v>2.6265167422767002</v>
      </c>
      <c r="CY77" s="570">
        <v>2.5912079383778299</v>
      </c>
      <c r="CZ77" s="570">
        <v>2.55846229918129</v>
      </c>
      <c r="DA77" s="570">
        <v>2.5282929750865701</v>
      </c>
      <c r="DB77" s="570">
        <v>2.5</v>
      </c>
      <c r="DD77" s="570">
        <f t="shared" si="0"/>
        <v>7.5</v>
      </c>
      <c r="DE77" s="570">
        <f t="shared" si="1"/>
        <v>7.4812516878128701</v>
      </c>
      <c r="DF77" s="570">
        <f t="shared" si="2"/>
        <v>7.4618702690657299</v>
      </c>
      <c r="DG77" s="570">
        <f t="shared" si="3"/>
        <v>7.44168212123878</v>
      </c>
      <c r="DH77" s="570">
        <f t="shared" si="4"/>
        <v>7.4207074356799501</v>
      </c>
      <c r="DI77" s="570">
        <f t="shared" si="5"/>
        <v>7.3989559898581803</v>
      </c>
      <c r="DJ77" s="570">
        <f t="shared" si="6"/>
        <v>7.37643019689515</v>
      </c>
      <c r="DK77" s="570">
        <f t="shared" si="7"/>
        <v>7.3531256725300302</v>
      </c>
      <c r="DL77" s="570">
        <f t="shared" si="8"/>
        <v>7.3290310784730197</v>
      </c>
      <c r="DM77" s="570">
        <f t="shared" si="9"/>
        <v>7.3041276624371099</v>
      </c>
      <c r="DN77" s="570">
        <f t="shared" si="10"/>
        <v>7.2783886608558399</v>
      </c>
      <c r="DO77" s="570">
        <f t="shared" si="11"/>
        <v>7.2517788641856296</v>
      </c>
      <c r="DP77" s="570">
        <f t="shared" si="12"/>
        <v>7.2242548752292999</v>
      </c>
      <c r="DQ77" s="570">
        <f t="shared" si="13"/>
        <v>7.1957672264955796</v>
      </c>
      <c r="DR77" s="570">
        <f t="shared" si="14"/>
        <v>7.1662669688912102</v>
      </c>
      <c r="DS77" s="570">
        <f t="shared" si="15"/>
        <v>7.1357249000591203</v>
      </c>
      <c r="DT77" s="570">
        <f t="shared" si="16"/>
        <v>7.1042033382081202</v>
      </c>
      <c r="DU77" s="570">
        <f t="shared" si="17"/>
        <v>7.0722396262768896</v>
      </c>
      <c r="DV77" s="570">
        <f t="shared" si="18"/>
        <v>7.0434293774533101</v>
      </c>
      <c r="DW77" s="570">
        <f t="shared" si="19"/>
        <v>2.5</v>
      </c>
      <c r="DX77" s="570">
        <f t="shared" si="20"/>
        <v>2.5</v>
      </c>
      <c r="DY77" s="570">
        <f t="shared" si="21"/>
        <v>2.5</v>
      </c>
      <c r="DZ77" s="570">
        <f t="shared" si="22"/>
        <v>2.5</v>
      </c>
      <c r="EA77" s="570">
        <f t="shared" si="23"/>
        <v>2.5</v>
      </c>
      <c r="EB77" s="570">
        <f t="shared" si="24"/>
        <v>2.5</v>
      </c>
      <c r="EC77" s="570">
        <f t="shared" si="25"/>
        <v>2.5</v>
      </c>
      <c r="ED77" s="570">
        <f t="shared" si="26"/>
        <v>2.5</v>
      </c>
      <c r="EE77" s="570">
        <f t="shared" si="27"/>
        <v>2.5</v>
      </c>
      <c r="EF77" s="570">
        <f t="shared" si="28"/>
        <v>2.5</v>
      </c>
      <c r="EG77" s="570">
        <f t="shared" si="29"/>
        <v>2.5</v>
      </c>
      <c r="EH77" s="570">
        <f t="shared" si="30"/>
        <v>2.5</v>
      </c>
      <c r="EI77" s="570">
        <f t="shared" si="31"/>
        <v>2.5</v>
      </c>
      <c r="EJ77" s="570">
        <f t="shared" si="32"/>
        <v>2.5</v>
      </c>
      <c r="EK77" s="570">
        <f t="shared" si="33"/>
        <v>2.5</v>
      </c>
      <c r="EL77" s="570">
        <f t="shared" si="34"/>
        <v>2.5</v>
      </c>
      <c r="EM77" s="570">
        <f t="shared" si="35"/>
        <v>2.5</v>
      </c>
      <c r="EN77" s="570">
        <f t="shared" si="36"/>
        <v>2.5</v>
      </c>
      <c r="EO77" s="570">
        <f t="shared" si="37"/>
        <v>2.5</v>
      </c>
      <c r="EP77" s="570">
        <f t="shared" si="38"/>
        <v>2.5</v>
      </c>
      <c r="EQ77" s="570">
        <f t="shared" si="39"/>
        <v>2.5</v>
      </c>
      <c r="ER77" s="570">
        <f t="shared" si="40"/>
        <v>2.5</v>
      </c>
      <c r="ES77" s="570">
        <f t="shared" si="41"/>
        <v>2.5</v>
      </c>
      <c r="ET77" s="570">
        <f t="shared" si="42"/>
        <v>2.5</v>
      </c>
      <c r="EU77" s="570">
        <f t="shared" si="43"/>
        <v>2.7488664399401799</v>
      </c>
      <c r="EV77" s="570">
        <f t="shared" si="44"/>
        <v>2.70548833876633</v>
      </c>
      <c r="EW77" s="570">
        <f t="shared" si="45"/>
        <v>2.6645335255080802</v>
      </c>
      <c r="EX77" s="570">
        <f t="shared" si="46"/>
        <v>2.6265167422767002</v>
      </c>
      <c r="EY77" s="570">
        <f t="shared" si="47"/>
        <v>2.5912079383778299</v>
      </c>
      <c r="EZ77" s="570">
        <f t="shared" si="48"/>
        <v>2.55846229918129</v>
      </c>
      <c r="FA77" s="570">
        <f t="shared" si="49"/>
        <v>2.5282929750865701</v>
      </c>
      <c r="FB77" s="570">
        <f t="shared" si="50"/>
        <v>2.5</v>
      </c>
    </row>
    <row r="78" spans="1:158" ht="3.75" customHeight="1">
      <c r="A78" s="569">
        <f t="shared" si="51"/>
        <v>20</v>
      </c>
      <c r="B78" s="570"/>
      <c r="C78" s="570">
        <v>0</v>
      </c>
      <c r="D78" s="570">
        <v>0.29887419999999998</v>
      </c>
      <c r="E78" s="570">
        <v>0.67921770000000004</v>
      </c>
      <c r="F78" s="570">
        <v>1.0585070000000001</v>
      </c>
      <c r="G78" s="570">
        <v>1.4366030000000001</v>
      </c>
      <c r="H78" s="570">
        <v>1.813339</v>
      </c>
      <c r="I78" s="570">
        <v>2.1885210000000002</v>
      </c>
      <c r="J78" s="570">
        <v>2.5619109999999998</v>
      </c>
      <c r="K78" s="570">
        <v>2.9332280000000002</v>
      </c>
      <c r="L78" s="570">
        <v>3.3021259999999999</v>
      </c>
      <c r="M78" s="570">
        <v>3.6681840000000001</v>
      </c>
      <c r="N78" s="570">
        <v>4.0308789999999997</v>
      </c>
      <c r="O78" s="570">
        <v>4.3895619999999997</v>
      </c>
      <c r="P78" s="570">
        <v>4.7434120000000002</v>
      </c>
      <c r="Q78" s="570">
        <v>5.0913849999999998</v>
      </c>
      <c r="R78" s="570">
        <v>5.4321419999999998</v>
      </c>
      <c r="S78" s="570">
        <v>5.7639449999999997</v>
      </c>
      <c r="T78" s="570">
        <v>6.0845219999999998</v>
      </c>
      <c r="U78" s="570">
        <v>6.3908899999999997</v>
      </c>
      <c r="V78" s="570">
        <v>6.6791239999999998</v>
      </c>
      <c r="W78" s="570">
        <v>6.9441079999999999</v>
      </c>
      <c r="X78" s="570">
        <v>7.179303</v>
      </c>
      <c r="Y78" s="570">
        <v>7.3767160000000001</v>
      </c>
      <c r="Z78" s="570">
        <v>7.527317</v>
      </c>
      <c r="AA78" s="570">
        <v>7.6222329999999996</v>
      </c>
      <c r="AB78" s="570">
        <v>7.6547210000000003</v>
      </c>
      <c r="AC78" s="570">
        <v>7.6222329999999996</v>
      </c>
      <c r="AD78" s="570">
        <v>7.527317</v>
      </c>
      <c r="AE78" s="570">
        <v>7.3767160000000001</v>
      </c>
      <c r="AF78" s="570">
        <v>7.179303</v>
      </c>
      <c r="AG78" s="570">
        <v>6.9441079999999999</v>
      </c>
      <c r="AH78" s="570">
        <v>6.6791239999999998</v>
      </c>
      <c r="AI78" s="570">
        <v>6.3908899999999997</v>
      </c>
      <c r="AJ78" s="570">
        <v>6.0845219999999998</v>
      </c>
      <c r="AK78" s="570">
        <v>5.7639449999999997</v>
      </c>
      <c r="AL78" s="570">
        <v>5.4321419999999998</v>
      </c>
      <c r="AM78" s="570">
        <v>5.0913849999999998</v>
      </c>
      <c r="AN78" s="570">
        <v>4.7434120000000002</v>
      </c>
      <c r="AO78" s="570">
        <v>4.3895619999999997</v>
      </c>
      <c r="AP78" s="570">
        <v>4.0308789999999997</v>
      </c>
      <c r="AQ78" s="570">
        <v>3.6681840000000001</v>
      </c>
      <c r="AR78" s="570">
        <v>3.3021259999999999</v>
      </c>
      <c r="AS78" s="570">
        <v>2.9332280000000002</v>
      </c>
      <c r="AT78" s="570">
        <v>2.5619109999999998</v>
      </c>
      <c r="AU78" s="570">
        <v>2.1885210000000002</v>
      </c>
      <c r="AV78" s="570">
        <v>1.813339</v>
      </c>
      <c r="AW78" s="570">
        <v>1.4366030000000001</v>
      </c>
      <c r="AX78" s="570">
        <v>1.0585070000000001</v>
      </c>
      <c r="AY78" s="570">
        <v>0.67921770000000004</v>
      </c>
      <c r="AZ78" s="570">
        <v>0.29887419999999998</v>
      </c>
      <c r="BA78" s="570">
        <v>0</v>
      </c>
      <c r="BC78" s="570"/>
      <c r="BD78" s="570">
        <v>7.5</v>
      </c>
      <c r="BE78" s="570">
        <v>7.4823952299515097</v>
      </c>
      <c r="BF78" s="570">
        <v>7.4640736625620097</v>
      </c>
      <c r="BG78" s="570">
        <v>7.4449874219652799</v>
      </c>
      <c r="BH78" s="570">
        <v>7.4251729062882204</v>
      </c>
      <c r="BI78" s="570">
        <v>7.4046604064803097</v>
      </c>
      <c r="BJ78" s="570">
        <v>7.3834758871513904</v>
      </c>
      <c r="BK78" s="570">
        <v>7.3616420331880503</v>
      </c>
      <c r="BL78" s="570">
        <v>7.33917900865187</v>
      </c>
      <c r="BM78" s="570">
        <v>7.31610520982826</v>
      </c>
      <c r="BN78" s="570">
        <v>7.2924382988961201</v>
      </c>
      <c r="BO78" s="570">
        <v>7.2681970369292701</v>
      </c>
      <c r="BP78" s="570">
        <v>7.2434049450324496</v>
      </c>
      <c r="BQ78" s="570">
        <v>7.2180977480172102</v>
      </c>
      <c r="BR78" s="570">
        <v>7.1923373948969802</v>
      </c>
      <c r="BS78" s="570">
        <v>7.1662299352269097</v>
      </c>
      <c r="BT78" s="570">
        <v>7.13988700349244</v>
      </c>
      <c r="BU78" s="570">
        <v>7.1128337247974001</v>
      </c>
      <c r="BV78" s="570">
        <v>7.0789359625896999</v>
      </c>
      <c r="BW78" s="570">
        <v>-1E+30</v>
      </c>
      <c r="BX78" s="570">
        <v>-1E+30</v>
      </c>
      <c r="BY78" s="570">
        <v>-1E+30</v>
      </c>
      <c r="BZ78" s="570">
        <v>-1E+30</v>
      </c>
      <c r="CA78" s="570">
        <v>-1E+30</v>
      </c>
      <c r="CB78" s="570">
        <v>-1E+30</v>
      </c>
      <c r="CC78" s="570">
        <v>-1E+30</v>
      </c>
      <c r="CD78" s="570">
        <v>-1E+30</v>
      </c>
      <c r="CE78" s="570">
        <v>-1E+30</v>
      </c>
      <c r="CF78" s="570">
        <v>-1E+30</v>
      </c>
      <c r="CG78" s="570">
        <v>-1E+30</v>
      </c>
      <c r="CH78" s="570">
        <v>-1E+30</v>
      </c>
      <c r="CI78" s="570">
        <v>-1E+30</v>
      </c>
      <c r="CJ78" s="570">
        <v>-1E+30</v>
      </c>
      <c r="CK78" s="570">
        <v>-1E+30</v>
      </c>
      <c r="CL78" s="570">
        <v>-1E+30</v>
      </c>
      <c r="CM78" s="570">
        <v>-1E+30</v>
      </c>
      <c r="CN78" s="570">
        <v>-1E+30</v>
      </c>
      <c r="CO78" s="570">
        <v>-1E+30</v>
      </c>
      <c r="CP78" s="570">
        <v>-1E+30</v>
      </c>
      <c r="CQ78" s="570">
        <v>-1E+30</v>
      </c>
      <c r="CR78" s="570">
        <v>-1E+30</v>
      </c>
      <c r="CS78" s="570">
        <v>-1E+30</v>
      </c>
      <c r="CT78" s="570">
        <v>-1E+30</v>
      </c>
      <c r="CU78" s="570">
        <v>2.7013961736107799</v>
      </c>
      <c r="CV78" s="570">
        <v>2.65851501435777</v>
      </c>
      <c r="CW78" s="570">
        <v>2.6274423714188102</v>
      </c>
      <c r="CX78" s="570">
        <v>2.5985546153659298</v>
      </c>
      <c r="CY78" s="570">
        <v>2.5712382671333698</v>
      </c>
      <c r="CZ78" s="570">
        <v>2.54559065011121</v>
      </c>
      <c r="DA78" s="570">
        <v>2.52184943057786</v>
      </c>
      <c r="DB78" s="570">
        <v>2.5</v>
      </c>
      <c r="DD78" s="570">
        <f t="shared" si="0"/>
        <v>7.5</v>
      </c>
      <c r="DE78" s="570">
        <f t="shared" si="1"/>
        <v>7.4823952299515097</v>
      </c>
      <c r="DF78" s="570">
        <f t="shared" si="2"/>
        <v>7.4640736625620097</v>
      </c>
      <c r="DG78" s="570">
        <f t="shared" si="3"/>
        <v>7.4449874219652799</v>
      </c>
      <c r="DH78" s="570">
        <f t="shared" si="4"/>
        <v>7.4251729062882204</v>
      </c>
      <c r="DI78" s="570">
        <f t="shared" si="5"/>
        <v>7.4046604064803097</v>
      </c>
      <c r="DJ78" s="570">
        <f t="shared" si="6"/>
        <v>7.3834758871513904</v>
      </c>
      <c r="DK78" s="570">
        <f t="shared" si="7"/>
        <v>7.3616420331880503</v>
      </c>
      <c r="DL78" s="570">
        <f t="shared" si="8"/>
        <v>7.33917900865187</v>
      </c>
      <c r="DM78" s="570">
        <f t="shared" si="9"/>
        <v>7.31610520982826</v>
      </c>
      <c r="DN78" s="570">
        <f t="shared" si="10"/>
        <v>7.2924382988961201</v>
      </c>
      <c r="DO78" s="570">
        <f t="shared" si="11"/>
        <v>7.2681970369292701</v>
      </c>
      <c r="DP78" s="570">
        <f t="shared" si="12"/>
        <v>7.2434049450324496</v>
      </c>
      <c r="DQ78" s="570">
        <f t="shared" si="13"/>
        <v>7.2180977480172102</v>
      </c>
      <c r="DR78" s="570">
        <f t="shared" si="14"/>
        <v>7.1923373948969802</v>
      </c>
      <c r="DS78" s="570">
        <f t="shared" si="15"/>
        <v>7.1662299352269097</v>
      </c>
      <c r="DT78" s="570">
        <f t="shared" si="16"/>
        <v>7.13988700349244</v>
      </c>
      <c r="DU78" s="570">
        <f t="shared" si="17"/>
        <v>7.1128337247974001</v>
      </c>
      <c r="DV78" s="570">
        <f t="shared" si="18"/>
        <v>7.0789359625896999</v>
      </c>
      <c r="DW78" s="570">
        <f t="shared" si="19"/>
        <v>2.5</v>
      </c>
      <c r="DX78" s="570">
        <f t="shared" si="20"/>
        <v>2.5</v>
      </c>
      <c r="DY78" s="570">
        <f t="shared" si="21"/>
        <v>2.5</v>
      </c>
      <c r="DZ78" s="570">
        <f t="shared" si="22"/>
        <v>2.5</v>
      </c>
      <c r="EA78" s="570">
        <f t="shared" si="23"/>
        <v>2.5</v>
      </c>
      <c r="EB78" s="570">
        <f t="shared" si="24"/>
        <v>2.5</v>
      </c>
      <c r="EC78" s="570">
        <f t="shared" si="25"/>
        <v>2.5</v>
      </c>
      <c r="ED78" s="570">
        <f t="shared" si="26"/>
        <v>2.5</v>
      </c>
      <c r="EE78" s="570">
        <f t="shared" si="27"/>
        <v>2.5</v>
      </c>
      <c r="EF78" s="570">
        <f t="shared" si="28"/>
        <v>2.5</v>
      </c>
      <c r="EG78" s="570">
        <f t="shared" si="29"/>
        <v>2.5</v>
      </c>
      <c r="EH78" s="570">
        <f t="shared" si="30"/>
        <v>2.5</v>
      </c>
      <c r="EI78" s="570">
        <f t="shared" si="31"/>
        <v>2.5</v>
      </c>
      <c r="EJ78" s="570">
        <f t="shared" si="32"/>
        <v>2.5</v>
      </c>
      <c r="EK78" s="570">
        <f t="shared" si="33"/>
        <v>2.5</v>
      </c>
      <c r="EL78" s="570">
        <f t="shared" si="34"/>
        <v>2.5</v>
      </c>
      <c r="EM78" s="570">
        <f t="shared" si="35"/>
        <v>2.5</v>
      </c>
      <c r="EN78" s="570">
        <f t="shared" si="36"/>
        <v>2.5</v>
      </c>
      <c r="EO78" s="570">
        <f t="shared" si="37"/>
        <v>2.5</v>
      </c>
      <c r="EP78" s="570">
        <f t="shared" si="38"/>
        <v>2.5</v>
      </c>
      <c r="EQ78" s="570">
        <f t="shared" si="39"/>
        <v>2.5</v>
      </c>
      <c r="ER78" s="570">
        <f t="shared" si="40"/>
        <v>2.5</v>
      </c>
      <c r="ES78" s="570">
        <f t="shared" si="41"/>
        <v>2.5</v>
      </c>
      <c r="ET78" s="570">
        <f t="shared" si="42"/>
        <v>2.5</v>
      </c>
      <c r="EU78" s="570">
        <f t="shared" si="43"/>
        <v>2.7013961736107799</v>
      </c>
      <c r="EV78" s="570">
        <f t="shared" si="44"/>
        <v>2.65851501435777</v>
      </c>
      <c r="EW78" s="570">
        <f t="shared" si="45"/>
        <v>2.6274423714188102</v>
      </c>
      <c r="EX78" s="570">
        <f t="shared" si="46"/>
        <v>2.5985546153659298</v>
      </c>
      <c r="EY78" s="570">
        <f t="shared" si="47"/>
        <v>2.5712382671333698</v>
      </c>
      <c r="EZ78" s="570">
        <f t="shared" si="48"/>
        <v>2.54559065011121</v>
      </c>
      <c r="FA78" s="570">
        <f t="shared" si="49"/>
        <v>2.52184943057786</v>
      </c>
      <c r="FB78" s="570">
        <f t="shared" si="50"/>
        <v>2.5</v>
      </c>
    </row>
    <row r="79" spans="1:158" ht="3.75" customHeight="1">
      <c r="A79" s="569">
        <f t="shared" si="51"/>
        <v>21</v>
      </c>
      <c r="B79" s="570"/>
      <c r="C79" s="570">
        <v>1.9244500000000001E-3</v>
      </c>
      <c r="D79" s="570">
        <v>0.38654329999999998</v>
      </c>
      <c r="E79" s="570">
        <v>0.77049489999999998</v>
      </c>
      <c r="F79" s="570">
        <v>1.1536930000000001</v>
      </c>
      <c r="G79" s="570">
        <v>1.5360339999999999</v>
      </c>
      <c r="H79" s="570">
        <v>1.9173979999999999</v>
      </c>
      <c r="I79" s="570">
        <v>2.2976399999999999</v>
      </c>
      <c r="J79" s="570">
        <v>2.6765840000000001</v>
      </c>
      <c r="K79" s="570">
        <v>3.05402</v>
      </c>
      <c r="L79" s="570">
        <v>3.4296859999999998</v>
      </c>
      <c r="M79" s="570">
        <v>3.8032629999999998</v>
      </c>
      <c r="N79" s="570">
        <v>4.1743480000000002</v>
      </c>
      <c r="O79" s="570">
        <v>4.5424340000000001</v>
      </c>
      <c r="P79" s="570">
        <v>4.906873</v>
      </c>
      <c r="Q79" s="570">
        <v>5.2668229999999996</v>
      </c>
      <c r="R79" s="570">
        <v>5.6211799999999998</v>
      </c>
      <c r="S79" s="570">
        <v>5.9684720000000002</v>
      </c>
      <c r="T79" s="570">
        <v>6.3067130000000002</v>
      </c>
      <c r="U79" s="570">
        <v>6.6331790000000002</v>
      </c>
      <c r="V79" s="570">
        <v>6.9441079999999999</v>
      </c>
      <c r="W79" s="570">
        <v>7.2342740000000001</v>
      </c>
      <c r="X79" s="570">
        <v>7.4964750000000002</v>
      </c>
      <c r="Y79" s="570">
        <v>7.7210809999999999</v>
      </c>
      <c r="Z79" s="570">
        <v>7.8960749999999997</v>
      </c>
      <c r="AA79" s="570">
        <v>8.0084009999999992</v>
      </c>
      <c r="AB79" s="570">
        <v>8.0472710000000003</v>
      </c>
      <c r="AC79" s="570">
        <v>8.0084009999999992</v>
      </c>
      <c r="AD79" s="570">
        <v>7.8960749999999997</v>
      </c>
      <c r="AE79" s="570">
        <v>7.7210809999999999</v>
      </c>
      <c r="AF79" s="570">
        <v>7.4964750000000002</v>
      </c>
      <c r="AG79" s="570">
        <v>7.2342740000000001</v>
      </c>
      <c r="AH79" s="570">
        <v>6.9441079999999999</v>
      </c>
      <c r="AI79" s="570">
        <v>6.6331790000000002</v>
      </c>
      <c r="AJ79" s="570">
        <v>6.3067130000000002</v>
      </c>
      <c r="AK79" s="570">
        <v>5.9684720000000002</v>
      </c>
      <c r="AL79" s="570">
        <v>5.6211799999999998</v>
      </c>
      <c r="AM79" s="570">
        <v>5.2668229999999996</v>
      </c>
      <c r="AN79" s="570">
        <v>4.906873</v>
      </c>
      <c r="AO79" s="570">
        <v>4.5424340000000001</v>
      </c>
      <c r="AP79" s="570">
        <v>4.1743480000000002</v>
      </c>
      <c r="AQ79" s="570">
        <v>3.8032629999999998</v>
      </c>
      <c r="AR79" s="570">
        <v>3.4296859999999998</v>
      </c>
      <c r="AS79" s="570">
        <v>3.05402</v>
      </c>
      <c r="AT79" s="570">
        <v>2.6765840000000001</v>
      </c>
      <c r="AU79" s="570">
        <v>2.2976399999999999</v>
      </c>
      <c r="AV79" s="570">
        <v>1.9173979999999999</v>
      </c>
      <c r="AW79" s="570">
        <v>1.5360339999999999</v>
      </c>
      <c r="AX79" s="570">
        <v>1.1536930000000001</v>
      </c>
      <c r="AY79" s="570">
        <v>0.77049489999999998</v>
      </c>
      <c r="AZ79" s="570">
        <v>0.38654329999999998</v>
      </c>
      <c r="BA79" s="570">
        <v>1.9244500000000001E-3</v>
      </c>
      <c r="BC79" s="570"/>
      <c r="BD79" s="570">
        <v>7.5</v>
      </c>
      <c r="BE79" s="570">
        <v>7.4833671395626604</v>
      </c>
      <c r="BF79" s="570">
        <v>7.4659709697153396</v>
      </c>
      <c r="BG79" s="570">
        <v>7.44785516621815</v>
      </c>
      <c r="BH79" s="570">
        <v>7.4290680937921696</v>
      </c>
      <c r="BI79" s="570">
        <v>7.40965771484358</v>
      </c>
      <c r="BJ79" s="570">
        <v>7.38967147669642</v>
      </c>
      <c r="BK79" s="570">
        <v>7.3691574196595404</v>
      </c>
      <c r="BL79" s="570">
        <v>7.34816571112008</v>
      </c>
      <c r="BM79" s="570">
        <v>7.32675060797611</v>
      </c>
      <c r="BN79" s="570">
        <v>7.3049731760394501</v>
      </c>
      <c r="BO79" s="570">
        <v>7.2829055490478298</v>
      </c>
      <c r="BP79" s="570">
        <v>7.2606385535846902</v>
      </c>
      <c r="BQ79" s="570">
        <v>7.2382971681528003</v>
      </c>
      <c r="BR79" s="570">
        <v>7.2160763977068099</v>
      </c>
      <c r="BS79" s="570">
        <v>7.1943384153650696</v>
      </c>
      <c r="BT79" s="570">
        <v>7.1739342139058904</v>
      </c>
      <c r="BU79" s="570">
        <v>7.1575737408749296</v>
      </c>
      <c r="BV79" s="570">
        <v>-1E+30</v>
      </c>
      <c r="BW79" s="570">
        <v>-1E+30</v>
      </c>
      <c r="BX79" s="570">
        <v>-1E+30</v>
      </c>
      <c r="BY79" s="570">
        <v>-1E+30</v>
      </c>
      <c r="BZ79" s="570">
        <v>-1E+30</v>
      </c>
      <c r="CA79" s="570">
        <v>-1E+30</v>
      </c>
      <c r="CB79" s="570">
        <v>-1E+30</v>
      </c>
      <c r="CC79" s="570">
        <v>-1E+30</v>
      </c>
      <c r="CD79" s="570">
        <v>-1E+30</v>
      </c>
      <c r="CE79" s="570">
        <v>-1E+30</v>
      </c>
      <c r="CF79" s="570">
        <v>-1E+30</v>
      </c>
      <c r="CG79" s="570">
        <v>-1E+30</v>
      </c>
      <c r="CH79" s="570">
        <v>-1E+30</v>
      </c>
      <c r="CI79" s="570">
        <v>-1E+30</v>
      </c>
      <c r="CJ79" s="570">
        <v>-1E+30</v>
      </c>
      <c r="CK79" s="570">
        <v>-1E+30</v>
      </c>
      <c r="CL79" s="570">
        <v>-1E+30</v>
      </c>
      <c r="CM79" s="570">
        <v>-1E+30</v>
      </c>
      <c r="CN79" s="570">
        <v>-1E+30</v>
      </c>
      <c r="CO79" s="570">
        <v>-1E+30</v>
      </c>
      <c r="CP79" s="570">
        <v>-1E+30</v>
      </c>
      <c r="CQ79" s="570">
        <v>-1E+30</v>
      </c>
      <c r="CR79" s="570">
        <v>-1E+30</v>
      </c>
      <c r="CS79" s="570">
        <v>-1E+30</v>
      </c>
      <c r="CT79" s="570">
        <v>-1E+30</v>
      </c>
      <c r="CU79" s="570">
        <v>-1E+30</v>
      </c>
      <c r="CV79" s="570">
        <v>2.6157294746617699</v>
      </c>
      <c r="CW79" s="570">
        <v>2.5953629707675399</v>
      </c>
      <c r="CX79" s="570">
        <v>2.5747221934459299</v>
      </c>
      <c r="CY79" s="570">
        <v>2.5543887372674901</v>
      </c>
      <c r="CZ79" s="570">
        <v>2.5348661368959</v>
      </c>
      <c r="DA79" s="570">
        <v>2.5165996543337998</v>
      </c>
      <c r="DB79" s="570">
        <v>2.5</v>
      </c>
      <c r="DD79" s="570">
        <f t="shared" si="0"/>
        <v>7.5</v>
      </c>
      <c r="DE79" s="570">
        <f t="shared" si="1"/>
        <v>7.4833671395626604</v>
      </c>
      <c r="DF79" s="570">
        <f t="shared" si="2"/>
        <v>7.4659709697153396</v>
      </c>
      <c r="DG79" s="570">
        <f t="shared" si="3"/>
        <v>7.44785516621815</v>
      </c>
      <c r="DH79" s="570">
        <f t="shared" si="4"/>
        <v>7.4290680937921696</v>
      </c>
      <c r="DI79" s="570">
        <f t="shared" si="5"/>
        <v>7.40965771484358</v>
      </c>
      <c r="DJ79" s="570">
        <f t="shared" si="6"/>
        <v>7.38967147669642</v>
      </c>
      <c r="DK79" s="570">
        <f t="shared" si="7"/>
        <v>7.3691574196595404</v>
      </c>
      <c r="DL79" s="570">
        <f t="shared" si="8"/>
        <v>7.34816571112008</v>
      </c>
      <c r="DM79" s="570">
        <f t="shared" si="9"/>
        <v>7.32675060797611</v>
      </c>
      <c r="DN79" s="570">
        <f t="shared" si="10"/>
        <v>7.3049731760394501</v>
      </c>
      <c r="DO79" s="570">
        <f t="shared" si="11"/>
        <v>7.2829055490478298</v>
      </c>
      <c r="DP79" s="570">
        <f t="shared" si="12"/>
        <v>7.2606385535846902</v>
      </c>
      <c r="DQ79" s="570">
        <f t="shared" si="13"/>
        <v>7.2382971681528003</v>
      </c>
      <c r="DR79" s="570">
        <f t="shared" si="14"/>
        <v>7.2160763977068099</v>
      </c>
      <c r="DS79" s="570">
        <f t="shared" si="15"/>
        <v>7.1943384153650696</v>
      </c>
      <c r="DT79" s="570">
        <f t="shared" si="16"/>
        <v>7.1739342139058904</v>
      </c>
      <c r="DU79" s="570">
        <f t="shared" si="17"/>
        <v>7.1575737408749296</v>
      </c>
      <c r="DV79" s="570">
        <f t="shared" si="18"/>
        <v>2.5</v>
      </c>
      <c r="DW79" s="570">
        <f t="shared" si="19"/>
        <v>2.5</v>
      </c>
      <c r="DX79" s="570">
        <f t="shared" si="20"/>
        <v>2.5</v>
      </c>
      <c r="DY79" s="570">
        <f t="shared" si="21"/>
        <v>2.5</v>
      </c>
      <c r="DZ79" s="570">
        <f t="shared" si="22"/>
        <v>2.5</v>
      </c>
      <c r="EA79" s="570">
        <f t="shared" si="23"/>
        <v>2.5</v>
      </c>
      <c r="EB79" s="570">
        <f t="shared" si="24"/>
        <v>2.5</v>
      </c>
      <c r="EC79" s="570">
        <f t="shared" si="25"/>
        <v>2.5</v>
      </c>
      <c r="ED79" s="570">
        <f t="shared" si="26"/>
        <v>2.5</v>
      </c>
      <c r="EE79" s="570">
        <f t="shared" si="27"/>
        <v>2.5</v>
      </c>
      <c r="EF79" s="570">
        <f t="shared" si="28"/>
        <v>2.5</v>
      </c>
      <c r="EG79" s="570">
        <f t="shared" si="29"/>
        <v>2.5</v>
      </c>
      <c r="EH79" s="570">
        <f t="shared" si="30"/>
        <v>2.5</v>
      </c>
      <c r="EI79" s="570">
        <f t="shared" si="31"/>
        <v>2.5</v>
      </c>
      <c r="EJ79" s="570">
        <f t="shared" si="32"/>
        <v>2.5</v>
      </c>
      <c r="EK79" s="570">
        <f t="shared" si="33"/>
        <v>2.5</v>
      </c>
      <c r="EL79" s="570">
        <f t="shared" si="34"/>
        <v>2.5</v>
      </c>
      <c r="EM79" s="570">
        <f t="shared" si="35"/>
        <v>2.5</v>
      </c>
      <c r="EN79" s="570">
        <f t="shared" si="36"/>
        <v>2.5</v>
      </c>
      <c r="EO79" s="570">
        <f t="shared" si="37"/>
        <v>2.5</v>
      </c>
      <c r="EP79" s="570">
        <f t="shared" si="38"/>
        <v>2.5</v>
      </c>
      <c r="EQ79" s="570">
        <f t="shared" si="39"/>
        <v>2.5</v>
      </c>
      <c r="ER79" s="570">
        <f t="shared" si="40"/>
        <v>2.5</v>
      </c>
      <c r="ES79" s="570">
        <f t="shared" si="41"/>
        <v>2.5</v>
      </c>
      <c r="ET79" s="570">
        <f t="shared" si="42"/>
        <v>2.5</v>
      </c>
      <c r="EU79" s="570">
        <f t="shared" si="43"/>
        <v>2.5</v>
      </c>
      <c r="EV79" s="570">
        <f t="shared" si="44"/>
        <v>2.6157294746617699</v>
      </c>
      <c r="EW79" s="570">
        <f t="shared" si="45"/>
        <v>2.5953629707675399</v>
      </c>
      <c r="EX79" s="570">
        <f t="shared" si="46"/>
        <v>2.5747221934459299</v>
      </c>
      <c r="EY79" s="570">
        <f t="shared" si="47"/>
        <v>2.5543887372674901</v>
      </c>
      <c r="EZ79" s="570">
        <f t="shared" si="48"/>
        <v>2.5348661368959</v>
      </c>
      <c r="FA79" s="570">
        <f t="shared" si="49"/>
        <v>2.5165996543337998</v>
      </c>
      <c r="FB79" s="570">
        <f t="shared" si="50"/>
        <v>2.5</v>
      </c>
    </row>
    <row r="80" spans="1:158" ht="3.75" customHeight="1">
      <c r="A80" s="569">
        <f t="shared" si="51"/>
        <v>22</v>
      </c>
      <c r="B80" s="570"/>
      <c r="C80" s="570">
        <v>7.1452779999999994E-2</v>
      </c>
      <c r="D80" s="570">
        <v>0.45887099999999997</v>
      </c>
      <c r="E80" s="570">
        <v>0.84585259999999995</v>
      </c>
      <c r="F80" s="570">
        <v>1.23234</v>
      </c>
      <c r="G80" s="570">
        <v>1.6182639999999999</v>
      </c>
      <c r="H80" s="570">
        <v>2.0035440000000002</v>
      </c>
      <c r="I80" s="570">
        <v>2.3880819999999998</v>
      </c>
      <c r="J80" s="570">
        <v>2.7717589999999999</v>
      </c>
      <c r="K80" s="570">
        <v>3.1544319999999999</v>
      </c>
      <c r="L80" s="570">
        <v>3.5359229999999999</v>
      </c>
      <c r="M80" s="570">
        <v>3.9160080000000002</v>
      </c>
      <c r="N80" s="570">
        <v>4.2944089999999999</v>
      </c>
      <c r="O80" s="570">
        <v>4.6707650000000003</v>
      </c>
      <c r="P80" s="570">
        <v>5.0446140000000002</v>
      </c>
      <c r="Q80" s="570">
        <v>5.4153419999999999</v>
      </c>
      <c r="R80" s="570">
        <v>5.7821290000000003</v>
      </c>
      <c r="S80" s="570">
        <v>6.143853</v>
      </c>
      <c r="T80" s="570">
        <v>6.4989480000000004</v>
      </c>
      <c r="U80" s="570">
        <v>6.8451820000000003</v>
      </c>
      <c r="V80" s="570">
        <v>7.179303</v>
      </c>
      <c r="W80" s="570">
        <v>7.4964750000000002</v>
      </c>
      <c r="X80" s="570">
        <v>7.7894230000000002</v>
      </c>
      <c r="Y80" s="570">
        <v>8.0472710000000003</v>
      </c>
      <c r="Z80" s="570">
        <v>8.2544839999999997</v>
      </c>
      <c r="AA80" s="570">
        <v>8.3914960000000001</v>
      </c>
      <c r="AB80" s="570">
        <v>8.4398210000000002</v>
      </c>
      <c r="AC80" s="570">
        <v>8.3914960000000001</v>
      </c>
      <c r="AD80" s="570">
        <v>8.2544839999999997</v>
      </c>
      <c r="AE80" s="570">
        <v>8.0472710000000003</v>
      </c>
      <c r="AF80" s="570">
        <v>7.7894230000000002</v>
      </c>
      <c r="AG80" s="570">
        <v>7.4964750000000002</v>
      </c>
      <c r="AH80" s="570">
        <v>7.179303</v>
      </c>
      <c r="AI80" s="570">
        <v>6.8451820000000003</v>
      </c>
      <c r="AJ80" s="570">
        <v>6.4989480000000004</v>
      </c>
      <c r="AK80" s="570">
        <v>6.143853</v>
      </c>
      <c r="AL80" s="570">
        <v>5.7821290000000003</v>
      </c>
      <c r="AM80" s="570">
        <v>5.4153419999999999</v>
      </c>
      <c r="AN80" s="570">
        <v>5.0446140000000002</v>
      </c>
      <c r="AO80" s="570">
        <v>4.6707650000000003</v>
      </c>
      <c r="AP80" s="570">
        <v>4.2944089999999999</v>
      </c>
      <c r="AQ80" s="570">
        <v>3.9160080000000002</v>
      </c>
      <c r="AR80" s="570">
        <v>3.5359229999999999</v>
      </c>
      <c r="AS80" s="570">
        <v>3.1544319999999999</v>
      </c>
      <c r="AT80" s="570">
        <v>2.7717589999999999</v>
      </c>
      <c r="AU80" s="570">
        <v>2.3880819999999998</v>
      </c>
      <c r="AV80" s="570">
        <v>2.0035440000000002</v>
      </c>
      <c r="AW80" s="570">
        <v>1.6182639999999999</v>
      </c>
      <c r="AX80" s="570">
        <v>1.23234</v>
      </c>
      <c r="AY80" s="570">
        <v>0.84585259999999995</v>
      </c>
      <c r="AZ80" s="570">
        <v>0.45887099999999997</v>
      </c>
      <c r="BA80" s="570">
        <v>7.1452779999999994E-2</v>
      </c>
      <c r="BC80" s="570"/>
      <c r="BD80" s="570">
        <v>7.5</v>
      </c>
      <c r="BE80" s="570">
        <v>7.4841487200018504</v>
      </c>
      <c r="BF80" s="570">
        <v>7.4675432974268601</v>
      </c>
      <c r="BG80" s="570">
        <v>7.4502516195672097</v>
      </c>
      <c r="BH80" s="570">
        <v>7.4323383426134102</v>
      </c>
      <c r="BI80" s="570">
        <v>7.4138681755889904</v>
      </c>
      <c r="BJ80" s="570">
        <v>7.3949078154315302</v>
      </c>
      <c r="BK80" s="570">
        <v>7.3755279930894204</v>
      </c>
      <c r="BL80" s="570">
        <v>7.3558059285508</v>
      </c>
      <c r="BM80" s="570">
        <v>7.33582844073206</v>
      </c>
      <c r="BN80" s="570">
        <v>7.3156961491474499</v>
      </c>
      <c r="BO80" s="570">
        <v>7.2955296314278897</v>
      </c>
      <c r="BP80" s="570">
        <v>7.2754794957327302</v>
      </c>
      <c r="BQ80" s="570">
        <v>7.2557450411071303</v>
      </c>
      <c r="BR80" s="570">
        <v>7.2366140116722297</v>
      </c>
      <c r="BS80" s="570">
        <v>7.2185601651286797</v>
      </c>
      <c r="BT80" s="570">
        <v>7.2025181219274304</v>
      </c>
      <c r="BU80" s="570">
        <v>7.1907798925142803</v>
      </c>
      <c r="BV80" s="570">
        <v>-1E+30</v>
      </c>
      <c r="BW80" s="570">
        <v>-1E+30</v>
      </c>
      <c r="BX80" s="570">
        <v>-1E+30</v>
      </c>
      <c r="BY80" s="570">
        <v>-1E+30</v>
      </c>
      <c r="BZ80" s="570">
        <v>-1E+30</v>
      </c>
      <c r="CA80" s="570">
        <v>-1E+30</v>
      </c>
      <c r="CB80" s="570">
        <v>-1E+30</v>
      </c>
      <c r="CC80" s="570">
        <v>-1E+30</v>
      </c>
      <c r="CD80" s="570">
        <v>-1E+30</v>
      </c>
      <c r="CE80" s="570">
        <v>-1E+30</v>
      </c>
      <c r="CF80" s="570">
        <v>-1E+30</v>
      </c>
      <c r="CG80" s="570">
        <v>-1E+30</v>
      </c>
      <c r="CH80" s="570">
        <v>-1E+30</v>
      </c>
      <c r="CI80" s="570">
        <v>-1E+30</v>
      </c>
      <c r="CJ80" s="570">
        <v>-1E+30</v>
      </c>
      <c r="CK80" s="570">
        <v>-1E+30</v>
      </c>
      <c r="CL80" s="570">
        <v>-1E+30</v>
      </c>
      <c r="CM80" s="570">
        <v>-1E+30</v>
      </c>
      <c r="CN80" s="570">
        <v>-1E+30</v>
      </c>
      <c r="CO80" s="570">
        <v>-1E+30</v>
      </c>
      <c r="CP80" s="570">
        <v>-1E+30</v>
      </c>
      <c r="CQ80" s="570">
        <v>-1E+30</v>
      </c>
      <c r="CR80" s="570">
        <v>-1E+30</v>
      </c>
      <c r="CS80" s="570">
        <v>-1E+30</v>
      </c>
      <c r="CT80" s="570">
        <v>-1E+30</v>
      </c>
      <c r="CU80" s="570">
        <v>-1E+30</v>
      </c>
      <c r="CV80" s="570">
        <v>2.5852773169035901</v>
      </c>
      <c r="CW80" s="570">
        <v>2.5700606725797699</v>
      </c>
      <c r="CX80" s="570">
        <v>2.5556229408876701</v>
      </c>
      <c r="CY80" s="570">
        <v>2.5408816792042801</v>
      </c>
      <c r="CZ80" s="570">
        <v>2.5263348789517699</v>
      </c>
      <c r="DA80" s="570">
        <v>2.5125318954601301</v>
      </c>
      <c r="DB80" s="570">
        <v>2.5</v>
      </c>
      <c r="DD80" s="570">
        <f t="shared" si="0"/>
        <v>7.5</v>
      </c>
      <c r="DE80" s="570">
        <f t="shared" si="1"/>
        <v>7.4841487200018504</v>
      </c>
      <c r="DF80" s="570">
        <f t="shared" si="2"/>
        <v>7.4675432974268601</v>
      </c>
      <c r="DG80" s="570">
        <f t="shared" si="3"/>
        <v>7.4502516195672097</v>
      </c>
      <c r="DH80" s="570">
        <f t="shared" si="4"/>
        <v>7.4323383426134102</v>
      </c>
      <c r="DI80" s="570">
        <f t="shared" si="5"/>
        <v>7.4138681755889904</v>
      </c>
      <c r="DJ80" s="570">
        <f t="shared" si="6"/>
        <v>7.3949078154315302</v>
      </c>
      <c r="DK80" s="570">
        <f t="shared" si="7"/>
        <v>7.3755279930894204</v>
      </c>
      <c r="DL80" s="570">
        <f t="shared" si="8"/>
        <v>7.3558059285508</v>
      </c>
      <c r="DM80" s="570">
        <f t="shared" si="9"/>
        <v>7.33582844073206</v>
      </c>
      <c r="DN80" s="570">
        <f t="shared" si="10"/>
        <v>7.3156961491474499</v>
      </c>
      <c r="DO80" s="570">
        <f t="shared" si="11"/>
        <v>7.2955296314278897</v>
      </c>
      <c r="DP80" s="570">
        <f t="shared" si="12"/>
        <v>7.2754794957327302</v>
      </c>
      <c r="DQ80" s="570">
        <f t="shared" si="13"/>
        <v>7.2557450411071303</v>
      </c>
      <c r="DR80" s="570">
        <f t="shared" si="14"/>
        <v>7.2366140116722297</v>
      </c>
      <c r="DS80" s="570">
        <f t="shared" si="15"/>
        <v>7.2185601651286797</v>
      </c>
      <c r="DT80" s="570">
        <f t="shared" si="16"/>
        <v>7.2025181219274304</v>
      </c>
      <c r="DU80" s="570">
        <f t="shared" si="17"/>
        <v>7.1907798925142803</v>
      </c>
      <c r="DV80" s="570">
        <f t="shared" si="18"/>
        <v>2.5</v>
      </c>
      <c r="DW80" s="570">
        <f t="shared" si="19"/>
        <v>2.5</v>
      </c>
      <c r="DX80" s="570">
        <f t="shared" si="20"/>
        <v>2.5</v>
      </c>
      <c r="DY80" s="570">
        <f t="shared" si="21"/>
        <v>2.5</v>
      </c>
      <c r="DZ80" s="570">
        <f t="shared" si="22"/>
        <v>2.5</v>
      </c>
      <c r="EA80" s="570">
        <f t="shared" si="23"/>
        <v>2.5</v>
      </c>
      <c r="EB80" s="570">
        <f t="shared" si="24"/>
        <v>2.5</v>
      </c>
      <c r="EC80" s="570">
        <f t="shared" si="25"/>
        <v>2.5</v>
      </c>
      <c r="ED80" s="570">
        <f t="shared" si="26"/>
        <v>2.5</v>
      </c>
      <c r="EE80" s="570">
        <f t="shared" si="27"/>
        <v>2.5</v>
      </c>
      <c r="EF80" s="570">
        <f t="shared" si="28"/>
        <v>2.5</v>
      </c>
      <c r="EG80" s="570">
        <f t="shared" si="29"/>
        <v>2.5</v>
      </c>
      <c r="EH80" s="570">
        <f t="shared" si="30"/>
        <v>2.5</v>
      </c>
      <c r="EI80" s="570">
        <f t="shared" si="31"/>
        <v>2.5</v>
      </c>
      <c r="EJ80" s="570">
        <f t="shared" si="32"/>
        <v>2.5</v>
      </c>
      <c r="EK80" s="570">
        <f t="shared" si="33"/>
        <v>2.5</v>
      </c>
      <c r="EL80" s="570">
        <f t="shared" si="34"/>
        <v>2.5</v>
      </c>
      <c r="EM80" s="570">
        <f t="shared" si="35"/>
        <v>2.5</v>
      </c>
      <c r="EN80" s="570">
        <f t="shared" si="36"/>
        <v>2.5</v>
      </c>
      <c r="EO80" s="570">
        <f t="shared" si="37"/>
        <v>2.5</v>
      </c>
      <c r="EP80" s="570">
        <f t="shared" si="38"/>
        <v>2.5</v>
      </c>
      <c r="EQ80" s="570">
        <f t="shared" si="39"/>
        <v>2.5</v>
      </c>
      <c r="ER80" s="570">
        <f t="shared" si="40"/>
        <v>2.5</v>
      </c>
      <c r="ES80" s="570">
        <f t="shared" si="41"/>
        <v>2.5</v>
      </c>
      <c r="ET80" s="570">
        <f t="shared" si="42"/>
        <v>2.5</v>
      </c>
      <c r="EU80" s="570">
        <f t="shared" si="43"/>
        <v>2.5</v>
      </c>
      <c r="EV80" s="570">
        <f t="shared" si="44"/>
        <v>2.5852773169035901</v>
      </c>
      <c r="EW80" s="570">
        <f t="shared" si="45"/>
        <v>2.5700606725797699</v>
      </c>
      <c r="EX80" s="570">
        <f t="shared" si="46"/>
        <v>2.5556229408876701</v>
      </c>
      <c r="EY80" s="570">
        <f t="shared" si="47"/>
        <v>2.5408816792042801</v>
      </c>
      <c r="EZ80" s="570">
        <f t="shared" si="48"/>
        <v>2.5263348789517699</v>
      </c>
      <c r="FA80" s="570">
        <f t="shared" si="49"/>
        <v>2.5125318954601301</v>
      </c>
      <c r="FB80" s="570">
        <f t="shared" si="50"/>
        <v>2.5</v>
      </c>
    </row>
    <row r="81" spans="1:158" ht="3.75" customHeight="1">
      <c r="A81" s="569">
        <f t="shared" si="51"/>
        <v>23</v>
      </c>
      <c r="B81" s="570"/>
      <c r="C81" s="570">
        <v>0.12586849999999999</v>
      </c>
      <c r="D81" s="570">
        <v>0.51550689999999999</v>
      </c>
      <c r="E81" s="570">
        <v>0.90489520000000001</v>
      </c>
      <c r="F81" s="570">
        <v>1.294</v>
      </c>
      <c r="G81" s="570">
        <v>1.6827810000000001</v>
      </c>
      <c r="H81" s="570">
        <v>2.0711919999999999</v>
      </c>
      <c r="I81" s="570">
        <v>2.459174</v>
      </c>
      <c r="J81" s="570">
        <v>2.8466580000000001</v>
      </c>
      <c r="K81" s="570">
        <v>3.2335600000000002</v>
      </c>
      <c r="L81" s="570">
        <v>3.6197720000000002</v>
      </c>
      <c r="M81" s="570">
        <v>4.0051629999999996</v>
      </c>
      <c r="N81" s="570">
        <v>4.3895619999999997</v>
      </c>
      <c r="O81" s="570">
        <v>4.7727519999999997</v>
      </c>
      <c r="P81" s="570">
        <v>5.1544470000000002</v>
      </c>
      <c r="Q81" s="570">
        <v>5.5342640000000003</v>
      </c>
      <c r="R81" s="570">
        <v>5.9116799999999996</v>
      </c>
      <c r="S81" s="570">
        <v>6.285965</v>
      </c>
      <c r="T81" s="570">
        <v>6.6560730000000001</v>
      </c>
      <c r="U81" s="570">
        <v>7.0204500000000003</v>
      </c>
      <c r="V81" s="570">
        <v>7.3767160000000001</v>
      </c>
      <c r="W81" s="570">
        <v>7.7210809999999999</v>
      </c>
      <c r="X81" s="570">
        <v>8.0472710000000003</v>
      </c>
      <c r="Y81" s="570">
        <v>8.3445719999999994</v>
      </c>
      <c r="Z81" s="570">
        <v>8.5946619999999996</v>
      </c>
      <c r="AA81" s="570">
        <v>8.7686679999999999</v>
      </c>
      <c r="AB81" s="570">
        <v>8.8323710000000002</v>
      </c>
      <c r="AC81" s="570">
        <v>8.7686679999999999</v>
      </c>
      <c r="AD81" s="570">
        <v>8.5946619999999996</v>
      </c>
      <c r="AE81" s="570">
        <v>8.3445719999999994</v>
      </c>
      <c r="AF81" s="570">
        <v>8.0472710000000003</v>
      </c>
      <c r="AG81" s="570">
        <v>7.7210809999999999</v>
      </c>
      <c r="AH81" s="570">
        <v>7.3767160000000001</v>
      </c>
      <c r="AI81" s="570">
        <v>7.0204500000000003</v>
      </c>
      <c r="AJ81" s="570">
        <v>6.6560730000000001</v>
      </c>
      <c r="AK81" s="570">
        <v>6.285965</v>
      </c>
      <c r="AL81" s="570">
        <v>5.9116799999999996</v>
      </c>
      <c r="AM81" s="570">
        <v>5.5342640000000003</v>
      </c>
      <c r="AN81" s="570">
        <v>5.1544470000000002</v>
      </c>
      <c r="AO81" s="570">
        <v>4.7727519999999997</v>
      </c>
      <c r="AP81" s="570">
        <v>4.3895619999999997</v>
      </c>
      <c r="AQ81" s="570">
        <v>4.0051629999999996</v>
      </c>
      <c r="AR81" s="570">
        <v>3.6197720000000002</v>
      </c>
      <c r="AS81" s="570">
        <v>3.2335600000000002</v>
      </c>
      <c r="AT81" s="570">
        <v>2.8466580000000001</v>
      </c>
      <c r="AU81" s="570">
        <v>2.459174</v>
      </c>
      <c r="AV81" s="570">
        <v>2.0711919999999999</v>
      </c>
      <c r="AW81" s="570">
        <v>1.6827810000000001</v>
      </c>
      <c r="AX81" s="570">
        <v>1.294</v>
      </c>
      <c r="AY81" s="570">
        <v>0.90489520000000001</v>
      </c>
      <c r="AZ81" s="570">
        <v>0.51550689999999999</v>
      </c>
      <c r="BA81" s="570">
        <v>0.12586849999999999</v>
      </c>
      <c r="BC81" s="570"/>
      <c r="BD81" s="570">
        <v>7.5</v>
      </c>
      <c r="BE81" s="570">
        <v>7.4847575021906003</v>
      </c>
      <c r="BF81" s="570">
        <v>7.4687811525555396</v>
      </c>
      <c r="BG81" s="570">
        <v>7.4521484133436999</v>
      </c>
      <c r="BH81" s="570">
        <v>7.4349358227514202</v>
      </c>
      <c r="BI81" s="570">
        <v>7.4172217199472401</v>
      </c>
      <c r="BJ81" s="570">
        <v>7.3990887430241097</v>
      </c>
      <c r="BK81" s="570">
        <v>7.3806265457545397</v>
      </c>
      <c r="BL81" s="570">
        <v>7.3619350347162396</v>
      </c>
      <c r="BM81" s="570">
        <v>7.3431284317519596</v>
      </c>
      <c r="BN81" s="570">
        <v>7.3243405818866201</v>
      </c>
      <c r="BO81" s="570">
        <v>7.3057322517269103</v>
      </c>
      <c r="BP81" s="570">
        <v>7.2875018088517898</v>
      </c>
      <c r="BQ81" s="570">
        <v>7.2699021446034999</v>
      </c>
      <c r="BR81" s="570">
        <v>7.2532703171155299</v>
      </c>
      <c r="BS81" s="570">
        <v>7.2380865515972097</v>
      </c>
      <c r="BT81" s="570">
        <v>7.2251145990487302</v>
      </c>
      <c r="BU81" s="570">
        <v>7.2158566782838598</v>
      </c>
      <c r="BV81" s="570">
        <v>-1E+30</v>
      </c>
      <c r="BW81" s="570">
        <v>-1E+30</v>
      </c>
      <c r="BX81" s="570">
        <v>-1E+30</v>
      </c>
      <c r="BY81" s="570">
        <v>-1E+30</v>
      </c>
      <c r="BZ81" s="570">
        <v>-1E+30</v>
      </c>
      <c r="CA81" s="570">
        <v>-1E+30</v>
      </c>
      <c r="CB81" s="570">
        <v>-1E+30</v>
      </c>
      <c r="CC81" s="570">
        <v>-1E+30</v>
      </c>
      <c r="CD81" s="570">
        <v>-1E+30</v>
      </c>
      <c r="CE81" s="570">
        <v>-1E+30</v>
      </c>
      <c r="CF81" s="570">
        <v>-1E+30</v>
      </c>
      <c r="CG81" s="570">
        <v>-1E+30</v>
      </c>
      <c r="CH81" s="570">
        <v>-1E+30</v>
      </c>
      <c r="CI81" s="570">
        <v>-1E+30</v>
      </c>
      <c r="CJ81" s="570">
        <v>-1E+30</v>
      </c>
      <c r="CK81" s="570">
        <v>-1E+30</v>
      </c>
      <c r="CL81" s="570">
        <v>-1E+30</v>
      </c>
      <c r="CM81" s="570">
        <v>-1E+30</v>
      </c>
      <c r="CN81" s="570">
        <v>-1E+30</v>
      </c>
      <c r="CO81" s="570">
        <v>-1E+30</v>
      </c>
      <c r="CP81" s="570">
        <v>-1E+30</v>
      </c>
      <c r="CQ81" s="570">
        <v>-1E+30</v>
      </c>
      <c r="CR81" s="570">
        <v>-1E+30</v>
      </c>
      <c r="CS81" s="570">
        <v>-1E+30</v>
      </c>
      <c r="CT81" s="570">
        <v>-1E+30</v>
      </c>
      <c r="CU81" s="570">
        <v>-1E+30</v>
      </c>
      <c r="CV81" s="570">
        <v>2.5635808506673201</v>
      </c>
      <c r="CW81" s="570">
        <v>2.5510588064642099</v>
      </c>
      <c r="CX81" s="570">
        <v>2.54121091243832</v>
      </c>
      <c r="CY81" s="570">
        <v>2.53067910181734</v>
      </c>
      <c r="CZ81" s="570">
        <v>2.5199140703637202</v>
      </c>
      <c r="DA81" s="570">
        <v>2.5095016817103799</v>
      </c>
      <c r="DB81" s="570">
        <v>2.5</v>
      </c>
      <c r="DD81" s="570">
        <f t="shared" si="0"/>
        <v>7.5</v>
      </c>
      <c r="DE81" s="570">
        <f t="shared" si="1"/>
        <v>7.4847575021906003</v>
      </c>
      <c r="DF81" s="570">
        <f t="shared" si="2"/>
        <v>7.4687811525555396</v>
      </c>
      <c r="DG81" s="570">
        <f t="shared" si="3"/>
        <v>7.4521484133436999</v>
      </c>
      <c r="DH81" s="570">
        <f t="shared" si="4"/>
        <v>7.4349358227514202</v>
      </c>
      <c r="DI81" s="570">
        <f t="shared" si="5"/>
        <v>7.4172217199472401</v>
      </c>
      <c r="DJ81" s="570">
        <f t="shared" si="6"/>
        <v>7.3990887430241097</v>
      </c>
      <c r="DK81" s="570">
        <f t="shared" si="7"/>
        <v>7.3806265457545397</v>
      </c>
      <c r="DL81" s="570">
        <f t="shared" si="8"/>
        <v>7.3619350347162396</v>
      </c>
      <c r="DM81" s="570">
        <f t="shared" si="9"/>
        <v>7.3431284317519596</v>
      </c>
      <c r="DN81" s="570">
        <f t="shared" si="10"/>
        <v>7.3243405818866201</v>
      </c>
      <c r="DO81" s="570">
        <f t="shared" si="11"/>
        <v>7.3057322517269103</v>
      </c>
      <c r="DP81" s="570">
        <f t="shared" si="12"/>
        <v>7.2875018088517898</v>
      </c>
      <c r="DQ81" s="570">
        <f t="shared" si="13"/>
        <v>7.2699021446034999</v>
      </c>
      <c r="DR81" s="570">
        <f t="shared" si="14"/>
        <v>7.2532703171155299</v>
      </c>
      <c r="DS81" s="570">
        <f t="shared" si="15"/>
        <v>7.2380865515972097</v>
      </c>
      <c r="DT81" s="570">
        <f t="shared" si="16"/>
        <v>7.2251145990487302</v>
      </c>
      <c r="DU81" s="570">
        <f t="shared" si="17"/>
        <v>7.2158566782838598</v>
      </c>
      <c r="DV81" s="570">
        <f t="shared" si="18"/>
        <v>2.5</v>
      </c>
      <c r="DW81" s="570">
        <f t="shared" si="19"/>
        <v>2.5</v>
      </c>
      <c r="DX81" s="570">
        <f t="shared" si="20"/>
        <v>2.5</v>
      </c>
      <c r="DY81" s="570">
        <f t="shared" si="21"/>
        <v>2.5</v>
      </c>
      <c r="DZ81" s="570">
        <f t="shared" si="22"/>
        <v>2.5</v>
      </c>
      <c r="EA81" s="570">
        <f t="shared" si="23"/>
        <v>2.5</v>
      </c>
      <c r="EB81" s="570">
        <f t="shared" si="24"/>
        <v>2.5</v>
      </c>
      <c r="EC81" s="570">
        <f t="shared" si="25"/>
        <v>2.5</v>
      </c>
      <c r="ED81" s="570">
        <f t="shared" si="26"/>
        <v>2.5</v>
      </c>
      <c r="EE81" s="570">
        <f t="shared" si="27"/>
        <v>2.5</v>
      </c>
      <c r="EF81" s="570">
        <f t="shared" si="28"/>
        <v>2.5</v>
      </c>
      <c r="EG81" s="570">
        <f t="shared" si="29"/>
        <v>2.5</v>
      </c>
      <c r="EH81" s="570">
        <f t="shared" si="30"/>
        <v>2.5</v>
      </c>
      <c r="EI81" s="570">
        <f t="shared" si="31"/>
        <v>2.5</v>
      </c>
      <c r="EJ81" s="570">
        <f t="shared" si="32"/>
        <v>2.5</v>
      </c>
      <c r="EK81" s="570">
        <f t="shared" si="33"/>
        <v>2.5</v>
      </c>
      <c r="EL81" s="570">
        <f t="shared" si="34"/>
        <v>2.5</v>
      </c>
      <c r="EM81" s="570">
        <f t="shared" si="35"/>
        <v>2.5</v>
      </c>
      <c r="EN81" s="570">
        <f t="shared" si="36"/>
        <v>2.5</v>
      </c>
      <c r="EO81" s="570">
        <f t="shared" si="37"/>
        <v>2.5</v>
      </c>
      <c r="EP81" s="570">
        <f t="shared" si="38"/>
        <v>2.5</v>
      </c>
      <c r="EQ81" s="570">
        <f t="shared" si="39"/>
        <v>2.5</v>
      </c>
      <c r="ER81" s="570">
        <f t="shared" si="40"/>
        <v>2.5</v>
      </c>
      <c r="ES81" s="570">
        <f t="shared" si="41"/>
        <v>2.5</v>
      </c>
      <c r="ET81" s="570">
        <f t="shared" si="42"/>
        <v>2.5</v>
      </c>
      <c r="EU81" s="570">
        <f t="shared" si="43"/>
        <v>2.5</v>
      </c>
      <c r="EV81" s="570">
        <f t="shared" si="44"/>
        <v>2.5635808506673201</v>
      </c>
      <c r="EW81" s="570">
        <f t="shared" si="45"/>
        <v>2.5510588064642099</v>
      </c>
      <c r="EX81" s="570">
        <f t="shared" si="46"/>
        <v>2.54121091243832</v>
      </c>
      <c r="EY81" s="570">
        <f t="shared" si="47"/>
        <v>2.53067910181734</v>
      </c>
      <c r="EZ81" s="570">
        <f t="shared" si="48"/>
        <v>2.5199140703637202</v>
      </c>
      <c r="FA81" s="570">
        <f t="shared" si="49"/>
        <v>2.5095016817103799</v>
      </c>
      <c r="FB81" s="570">
        <f t="shared" si="50"/>
        <v>2.5</v>
      </c>
    </row>
    <row r="82" spans="1:158" ht="3.75" customHeight="1">
      <c r="A82" s="569">
        <f t="shared" si="51"/>
        <v>24</v>
      </c>
      <c r="B82" s="570"/>
      <c r="C82" s="570">
        <v>0.16492100000000001</v>
      </c>
      <c r="D82" s="570">
        <v>0.55616880000000002</v>
      </c>
      <c r="E82" s="570">
        <v>0.94730400000000003</v>
      </c>
      <c r="F82" s="570">
        <v>1.338311</v>
      </c>
      <c r="G82" s="570">
        <v>1.7291730000000001</v>
      </c>
      <c r="H82" s="570">
        <v>2.1198670000000002</v>
      </c>
      <c r="I82" s="570">
        <v>2.5103659999999999</v>
      </c>
      <c r="J82" s="570">
        <v>2.9006409999999998</v>
      </c>
      <c r="K82" s="570">
        <v>3.2906499999999999</v>
      </c>
      <c r="L82" s="570">
        <v>3.680345</v>
      </c>
      <c r="M82" s="570">
        <v>4.0696640000000004</v>
      </c>
      <c r="N82" s="570">
        <v>4.4585280000000003</v>
      </c>
      <c r="O82" s="570">
        <v>4.8468340000000003</v>
      </c>
      <c r="P82" s="570">
        <v>5.2344460000000002</v>
      </c>
      <c r="Q82" s="570">
        <v>5.6211799999999998</v>
      </c>
      <c r="R82" s="570">
        <v>6.0067820000000003</v>
      </c>
      <c r="S82" s="570">
        <v>6.3908899999999997</v>
      </c>
      <c r="T82" s="570">
        <v>6.7729720000000002</v>
      </c>
      <c r="U82" s="570">
        <v>7.152215</v>
      </c>
      <c r="V82" s="570">
        <v>7.527317</v>
      </c>
      <c r="W82" s="570">
        <v>7.8960749999999997</v>
      </c>
      <c r="X82" s="570">
        <v>8.2544839999999997</v>
      </c>
      <c r="Y82" s="570">
        <v>8.5946619999999996</v>
      </c>
      <c r="Z82" s="570">
        <v>8.8997209999999995</v>
      </c>
      <c r="AA82" s="570">
        <v>9.1322519999999994</v>
      </c>
      <c r="AB82" s="570">
        <v>9.2249199999999991</v>
      </c>
      <c r="AC82" s="570">
        <v>9.1322519999999994</v>
      </c>
      <c r="AD82" s="570">
        <v>8.8997209999999995</v>
      </c>
      <c r="AE82" s="570">
        <v>8.5946619999999996</v>
      </c>
      <c r="AF82" s="570">
        <v>8.2544839999999997</v>
      </c>
      <c r="AG82" s="570">
        <v>7.8960749999999997</v>
      </c>
      <c r="AH82" s="570">
        <v>7.527317</v>
      </c>
      <c r="AI82" s="570">
        <v>7.152215</v>
      </c>
      <c r="AJ82" s="570">
        <v>6.7729720000000002</v>
      </c>
      <c r="AK82" s="570">
        <v>6.3908899999999997</v>
      </c>
      <c r="AL82" s="570">
        <v>6.0067820000000003</v>
      </c>
      <c r="AM82" s="570">
        <v>5.6211799999999998</v>
      </c>
      <c r="AN82" s="570">
        <v>5.2344460000000002</v>
      </c>
      <c r="AO82" s="570">
        <v>4.8468340000000003</v>
      </c>
      <c r="AP82" s="570">
        <v>4.4585280000000003</v>
      </c>
      <c r="AQ82" s="570">
        <v>4.0696640000000004</v>
      </c>
      <c r="AR82" s="570">
        <v>3.680345</v>
      </c>
      <c r="AS82" s="570">
        <v>3.2906499999999999</v>
      </c>
      <c r="AT82" s="570">
        <v>2.9006409999999998</v>
      </c>
      <c r="AU82" s="570">
        <v>2.5103659999999999</v>
      </c>
      <c r="AV82" s="570">
        <v>2.1198670000000002</v>
      </c>
      <c r="AW82" s="570">
        <v>1.7291730000000001</v>
      </c>
      <c r="AX82" s="570">
        <v>1.338311</v>
      </c>
      <c r="AY82" s="570">
        <v>0.94730400000000003</v>
      </c>
      <c r="AZ82" s="570">
        <v>0.55616880000000002</v>
      </c>
      <c r="BA82" s="570">
        <v>0.16492100000000001</v>
      </c>
      <c r="BC82" s="570"/>
      <c r="BD82" s="570">
        <v>7.5</v>
      </c>
      <c r="BE82" s="570">
        <v>7.4851950314762803</v>
      </c>
      <c r="BF82" s="570">
        <v>7.4696746513878303</v>
      </c>
      <c r="BG82" s="570">
        <v>7.4535218272693697</v>
      </c>
      <c r="BH82" s="570">
        <v>7.4368210797423</v>
      </c>
      <c r="BI82" s="570">
        <v>7.4196606136485297</v>
      </c>
      <c r="BJ82" s="570">
        <v>7.40213491106958</v>
      </c>
      <c r="BK82" s="570">
        <v>7.3843478282394601</v>
      </c>
      <c r="BL82" s="570">
        <v>7.3664163896750603</v>
      </c>
      <c r="BM82" s="570">
        <v>7.3484755349270099</v>
      </c>
      <c r="BN82" s="570">
        <v>7.3306841832937204</v>
      </c>
      <c r="BO82" s="570">
        <v>7.3132331585524302</v>
      </c>
      <c r="BP82" s="570">
        <v>7.2963557242941199</v>
      </c>
      <c r="BQ82" s="570">
        <v>7.2803416545125899</v>
      </c>
      <c r="BR82" s="570">
        <v>7.2655552968624102</v>
      </c>
      <c r="BS82" s="570">
        <v>7.2524549840070103</v>
      </c>
      <c r="BT82" s="570">
        <v>7.2416031080327201</v>
      </c>
      <c r="BU82" s="570">
        <v>7.2337109138593796</v>
      </c>
      <c r="BV82" s="570">
        <v>-1E+30</v>
      </c>
      <c r="BW82" s="570">
        <v>-1E+30</v>
      </c>
      <c r="BX82" s="570">
        <v>-1E+30</v>
      </c>
      <c r="BY82" s="570">
        <v>-1E+30</v>
      </c>
      <c r="BZ82" s="570">
        <v>-1E+30</v>
      </c>
      <c r="CA82" s="570">
        <v>-1E+30</v>
      </c>
      <c r="CB82" s="570">
        <v>-1E+30</v>
      </c>
      <c r="CC82" s="570">
        <v>-1E+30</v>
      </c>
      <c r="CD82" s="570">
        <v>-1E+30</v>
      </c>
      <c r="CE82" s="570">
        <v>-1E+30</v>
      </c>
      <c r="CF82" s="570">
        <v>-1E+30</v>
      </c>
      <c r="CG82" s="570">
        <v>-1E+30</v>
      </c>
      <c r="CH82" s="570">
        <v>-1E+30</v>
      </c>
      <c r="CI82" s="570">
        <v>-1E+30</v>
      </c>
      <c r="CJ82" s="570">
        <v>-1E+30</v>
      </c>
      <c r="CK82" s="570">
        <v>-1E+30</v>
      </c>
      <c r="CL82" s="570">
        <v>-1E+30</v>
      </c>
      <c r="CM82" s="570">
        <v>-1E+30</v>
      </c>
      <c r="CN82" s="570">
        <v>-1E+30</v>
      </c>
      <c r="CO82" s="570">
        <v>-1E+30</v>
      </c>
      <c r="CP82" s="570">
        <v>-1E+30</v>
      </c>
      <c r="CQ82" s="570">
        <v>-1E+30</v>
      </c>
      <c r="CR82" s="570">
        <v>-1E+30</v>
      </c>
      <c r="CS82" s="570">
        <v>-1E+30</v>
      </c>
      <c r="CT82" s="570">
        <v>-1E+30</v>
      </c>
      <c r="CU82" s="570">
        <v>-1E+30</v>
      </c>
      <c r="CV82" s="570">
        <v>2.5491873324329299</v>
      </c>
      <c r="CW82" s="570">
        <v>2.5377203136122501</v>
      </c>
      <c r="CX82" s="570">
        <v>2.5311962247836002</v>
      </c>
      <c r="CY82" s="570">
        <v>2.52360112262771</v>
      </c>
      <c r="CZ82" s="570">
        <v>2.5154692506644101</v>
      </c>
      <c r="DA82" s="570">
        <v>2.5074137392493698</v>
      </c>
      <c r="DB82" s="570">
        <v>2.5</v>
      </c>
      <c r="DD82" s="570">
        <f t="shared" si="0"/>
        <v>7.5</v>
      </c>
      <c r="DE82" s="570">
        <f t="shared" si="1"/>
        <v>7.4851950314762803</v>
      </c>
      <c r="DF82" s="570">
        <f t="shared" si="2"/>
        <v>7.4696746513878303</v>
      </c>
      <c r="DG82" s="570">
        <f t="shared" si="3"/>
        <v>7.4535218272693697</v>
      </c>
      <c r="DH82" s="570">
        <f t="shared" si="4"/>
        <v>7.4368210797423</v>
      </c>
      <c r="DI82" s="570">
        <f t="shared" si="5"/>
        <v>7.4196606136485297</v>
      </c>
      <c r="DJ82" s="570">
        <f t="shared" si="6"/>
        <v>7.40213491106958</v>
      </c>
      <c r="DK82" s="570">
        <f t="shared" si="7"/>
        <v>7.3843478282394601</v>
      </c>
      <c r="DL82" s="570">
        <f t="shared" si="8"/>
        <v>7.3664163896750603</v>
      </c>
      <c r="DM82" s="570">
        <f t="shared" si="9"/>
        <v>7.3484755349270099</v>
      </c>
      <c r="DN82" s="570">
        <f t="shared" si="10"/>
        <v>7.3306841832937204</v>
      </c>
      <c r="DO82" s="570">
        <f t="shared" si="11"/>
        <v>7.3132331585524302</v>
      </c>
      <c r="DP82" s="570">
        <f t="shared" si="12"/>
        <v>7.2963557242941199</v>
      </c>
      <c r="DQ82" s="570">
        <f t="shared" si="13"/>
        <v>7.2803416545125899</v>
      </c>
      <c r="DR82" s="570">
        <f t="shared" si="14"/>
        <v>7.2655552968624102</v>
      </c>
      <c r="DS82" s="570">
        <f t="shared" si="15"/>
        <v>7.2524549840070103</v>
      </c>
      <c r="DT82" s="570">
        <f t="shared" si="16"/>
        <v>7.2416031080327201</v>
      </c>
      <c r="DU82" s="570">
        <f t="shared" si="17"/>
        <v>7.2337109138593796</v>
      </c>
      <c r="DV82" s="570">
        <f t="shared" si="18"/>
        <v>2.5</v>
      </c>
      <c r="DW82" s="570">
        <f t="shared" si="19"/>
        <v>2.5</v>
      </c>
      <c r="DX82" s="570">
        <f t="shared" si="20"/>
        <v>2.5</v>
      </c>
      <c r="DY82" s="570">
        <f t="shared" si="21"/>
        <v>2.5</v>
      </c>
      <c r="DZ82" s="570">
        <f t="shared" si="22"/>
        <v>2.5</v>
      </c>
      <c r="EA82" s="570">
        <f t="shared" si="23"/>
        <v>2.5</v>
      </c>
      <c r="EB82" s="570">
        <f t="shared" si="24"/>
        <v>2.5</v>
      </c>
      <c r="EC82" s="570">
        <f t="shared" si="25"/>
        <v>2.5</v>
      </c>
      <c r="ED82" s="570">
        <f t="shared" si="26"/>
        <v>2.5</v>
      </c>
      <c r="EE82" s="570">
        <f t="shared" si="27"/>
        <v>2.5</v>
      </c>
      <c r="EF82" s="570">
        <f t="shared" si="28"/>
        <v>2.5</v>
      </c>
      <c r="EG82" s="570">
        <f t="shared" si="29"/>
        <v>2.5</v>
      </c>
      <c r="EH82" s="570">
        <f t="shared" si="30"/>
        <v>2.5</v>
      </c>
      <c r="EI82" s="570">
        <f t="shared" si="31"/>
        <v>2.5</v>
      </c>
      <c r="EJ82" s="570">
        <f t="shared" si="32"/>
        <v>2.5</v>
      </c>
      <c r="EK82" s="570">
        <f t="shared" si="33"/>
        <v>2.5</v>
      </c>
      <c r="EL82" s="570">
        <f t="shared" si="34"/>
        <v>2.5</v>
      </c>
      <c r="EM82" s="570">
        <f t="shared" si="35"/>
        <v>2.5</v>
      </c>
      <c r="EN82" s="570">
        <f t="shared" si="36"/>
        <v>2.5</v>
      </c>
      <c r="EO82" s="570">
        <f t="shared" si="37"/>
        <v>2.5</v>
      </c>
      <c r="EP82" s="570">
        <f t="shared" si="38"/>
        <v>2.5</v>
      </c>
      <c r="EQ82" s="570">
        <f t="shared" si="39"/>
        <v>2.5</v>
      </c>
      <c r="ER82" s="570">
        <f t="shared" si="40"/>
        <v>2.5</v>
      </c>
      <c r="ES82" s="570">
        <f t="shared" si="41"/>
        <v>2.5</v>
      </c>
      <c r="ET82" s="570">
        <f t="shared" si="42"/>
        <v>2.5</v>
      </c>
      <c r="EU82" s="570">
        <f t="shared" si="43"/>
        <v>2.5</v>
      </c>
      <c r="EV82" s="570">
        <f t="shared" si="44"/>
        <v>2.5491873324329299</v>
      </c>
      <c r="EW82" s="570">
        <f t="shared" si="45"/>
        <v>2.5377203136122501</v>
      </c>
      <c r="EX82" s="570">
        <f t="shared" si="46"/>
        <v>2.5311962247836002</v>
      </c>
      <c r="EY82" s="570">
        <f t="shared" si="47"/>
        <v>2.52360112262771</v>
      </c>
      <c r="EZ82" s="570">
        <f t="shared" si="48"/>
        <v>2.5154692506644101</v>
      </c>
      <c r="FA82" s="570">
        <f t="shared" si="49"/>
        <v>2.5074137392493698</v>
      </c>
      <c r="FB82" s="570">
        <f t="shared" si="50"/>
        <v>2.5</v>
      </c>
    </row>
    <row r="83" spans="1:158" ht="3.75" customHeight="1">
      <c r="A83" s="569">
        <f t="shared" si="51"/>
        <v>25</v>
      </c>
      <c r="B83" s="570"/>
      <c r="C83" s="570">
        <v>0.18842700000000001</v>
      </c>
      <c r="D83" s="570">
        <v>0.58065020000000001</v>
      </c>
      <c r="E83" s="570">
        <v>0.97284479999999995</v>
      </c>
      <c r="F83" s="570">
        <v>1.3650070000000001</v>
      </c>
      <c r="G83" s="570">
        <v>1.7571330000000001</v>
      </c>
      <c r="H83" s="570">
        <v>2.149216</v>
      </c>
      <c r="I83" s="570">
        <v>2.5412509999999999</v>
      </c>
      <c r="J83" s="570">
        <v>2.9332280000000002</v>
      </c>
      <c r="K83" s="570">
        <v>3.3251379999999999</v>
      </c>
      <c r="L83" s="570">
        <v>3.716968</v>
      </c>
      <c r="M83" s="570">
        <v>4.1087030000000002</v>
      </c>
      <c r="N83" s="570">
        <v>4.5003209999999996</v>
      </c>
      <c r="O83" s="570">
        <v>4.8917970000000004</v>
      </c>
      <c r="P83" s="570">
        <v>5.2830940000000002</v>
      </c>
      <c r="Q83" s="570">
        <v>5.6741659999999996</v>
      </c>
      <c r="R83" s="570">
        <v>6.0649430000000004</v>
      </c>
      <c r="S83" s="570">
        <v>6.45533</v>
      </c>
      <c r="T83" s="570">
        <v>6.8451820000000003</v>
      </c>
      <c r="U83" s="570">
        <v>7.2342740000000001</v>
      </c>
      <c r="V83" s="570">
        <v>7.6222329999999996</v>
      </c>
      <c r="W83" s="570">
        <v>8.0084009999999992</v>
      </c>
      <c r="X83" s="570">
        <v>8.3914960000000001</v>
      </c>
      <c r="Y83" s="570">
        <v>8.7686679999999999</v>
      </c>
      <c r="Z83" s="570">
        <v>9.1322519999999994</v>
      </c>
      <c r="AA83" s="570">
        <v>9.4548710000000007</v>
      </c>
      <c r="AB83" s="570">
        <v>9.6174700000000009</v>
      </c>
      <c r="AC83" s="570">
        <v>9.4548710000000007</v>
      </c>
      <c r="AD83" s="570">
        <v>9.1322519999999994</v>
      </c>
      <c r="AE83" s="570">
        <v>8.7686679999999999</v>
      </c>
      <c r="AF83" s="570">
        <v>8.3914960000000001</v>
      </c>
      <c r="AG83" s="570">
        <v>8.0084009999999992</v>
      </c>
      <c r="AH83" s="570">
        <v>7.6222329999999996</v>
      </c>
      <c r="AI83" s="570">
        <v>7.2342740000000001</v>
      </c>
      <c r="AJ83" s="570">
        <v>6.8451820000000003</v>
      </c>
      <c r="AK83" s="570">
        <v>6.45533</v>
      </c>
      <c r="AL83" s="570">
        <v>6.0649430000000004</v>
      </c>
      <c r="AM83" s="570">
        <v>5.6741659999999996</v>
      </c>
      <c r="AN83" s="570">
        <v>5.2830940000000002</v>
      </c>
      <c r="AO83" s="570">
        <v>4.8917970000000004</v>
      </c>
      <c r="AP83" s="570">
        <v>4.5003209999999996</v>
      </c>
      <c r="AQ83" s="570">
        <v>4.1087030000000002</v>
      </c>
      <c r="AR83" s="570">
        <v>3.716968</v>
      </c>
      <c r="AS83" s="570">
        <v>3.3251379999999999</v>
      </c>
      <c r="AT83" s="570">
        <v>2.9332280000000002</v>
      </c>
      <c r="AU83" s="570">
        <v>2.5412509999999999</v>
      </c>
      <c r="AV83" s="570">
        <v>2.149216</v>
      </c>
      <c r="AW83" s="570">
        <v>1.7571330000000001</v>
      </c>
      <c r="AX83" s="570">
        <v>1.3650070000000001</v>
      </c>
      <c r="AY83" s="570">
        <v>0.97284479999999995</v>
      </c>
      <c r="AZ83" s="570">
        <v>0.58065020000000001</v>
      </c>
      <c r="BA83" s="570">
        <v>0.18842700000000001</v>
      </c>
      <c r="BC83" s="570"/>
      <c r="BD83" s="570">
        <v>7.5</v>
      </c>
      <c r="BE83" s="570">
        <v>7.4854590474188001</v>
      </c>
      <c r="BF83" s="570">
        <v>7.4702148475761501</v>
      </c>
      <c r="BG83" s="570">
        <v>7.4543536021394603</v>
      </c>
      <c r="BH83" s="570">
        <v>7.4379645140280202</v>
      </c>
      <c r="BI83" s="570">
        <v>7.4211417495780596</v>
      </c>
      <c r="BJ83" s="570">
        <v>7.4039870658251896</v>
      </c>
      <c r="BK83" s="570">
        <v>7.3866131171594303</v>
      </c>
      <c r="BL83" s="570">
        <v>7.3691475752672204</v>
      </c>
      <c r="BM83" s="570">
        <v>7.3517382904379698</v>
      </c>
      <c r="BN83" s="570">
        <v>7.3345598256391602</v>
      </c>
      <c r="BO83" s="570">
        <v>7.3178218101746397</v>
      </c>
      <c r="BP83" s="570">
        <v>7.3017796550241503</v>
      </c>
      <c r="BQ83" s="570">
        <v>7.2867481093072399</v>
      </c>
      <c r="BR83" s="570">
        <v>7.2731166165133896</v>
      </c>
      <c r="BS83" s="570">
        <v>7.2613537126493197</v>
      </c>
      <c r="BT83" s="570">
        <v>7.2518935713342696</v>
      </c>
      <c r="BU83" s="570">
        <v>7.24378750475912</v>
      </c>
      <c r="BV83" s="570">
        <v>-1E+30</v>
      </c>
      <c r="BW83" s="570">
        <v>-1E+30</v>
      </c>
      <c r="BX83" s="570">
        <v>-1E+30</v>
      </c>
      <c r="BY83" s="570">
        <v>-1E+30</v>
      </c>
      <c r="BZ83" s="570">
        <v>-1E+30</v>
      </c>
      <c r="CA83" s="570">
        <v>-1E+30</v>
      </c>
      <c r="CB83" s="570">
        <v>-1E+30</v>
      </c>
      <c r="CC83" s="570">
        <v>-1E+30</v>
      </c>
      <c r="CD83" s="570">
        <v>-1E+30</v>
      </c>
      <c r="CE83" s="570">
        <v>-1E+30</v>
      </c>
      <c r="CF83" s="570">
        <v>-1E+30</v>
      </c>
      <c r="CG83" s="570">
        <v>-1E+30</v>
      </c>
      <c r="CH83" s="570">
        <v>-1E+30</v>
      </c>
      <c r="CI83" s="570">
        <v>-1E+30</v>
      </c>
      <c r="CJ83" s="570">
        <v>-1E+30</v>
      </c>
      <c r="CK83" s="570">
        <v>-1E+30</v>
      </c>
      <c r="CL83" s="570">
        <v>-1E+30</v>
      </c>
      <c r="CM83" s="570">
        <v>-1E+30</v>
      </c>
      <c r="CN83" s="570">
        <v>-1E+30</v>
      </c>
      <c r="CO83" s="570">
        <v>-1E+30</v>
      </c>
      <c r="CP83" s="570">
        <v>-1E+30</v>
      </c>
      <c r="CQ83" s="570">
        <v>-1E+30</v>
      </c>
      <c r="CR83" s="570">
        <v>-1E+30</v>
      </c>
      <c r="CS83" s="570">
        <v>-1E+30</v>
      </c>
      <c r="CT83" s="570">
        <v>-1E+30</v>
      </c>
      <c r="CU83" s="570">
        <v>-1E+30</v>
      </c>
      <c r="CV83" s="570">
        <v>-1E+30</v>
      </c>
      <c r="CW83" s="570">
        <v>2.5297149423685199</v>
      </c>
      <c r="CX83" s="570">
        <v>2.5253046980179801</v>
      </c>
      <c r="CY83" s="570">
        <v>2.5194505383433299</v>
      </c>
      <c r="CZ83" s="570">
        <v>2.5128666630704499</v>
      </c>
      <c r="DA83" s="570">
        <v>2.5061940274321901</v>
      </c>
      <c r="DB83" s="570">
        <v>2.5</v>
      </c>
      <c r="DD83" s="570">
        <f t="shared" si="0"/>
        <v>7.5</v>
      </c>
      <c r="DE83" s="570">
        <f t="shared" si="1"/>
        <v>7.4854590474188001</v>
      </c>
      <c r="DF83" s="570">
        <f t="shared" si="2"/>
        <v>7.4702148475761501</v>
      </c>
      <c r="DG83" s="570">
        <f t="shared" si="3"/>
        <v>7.4543536021394603</v>
      </c>
      <c r="DH83" s="570">
        <f t="shared" si="4"/>
        <v>7.4379645140280202</v>
      </c>
      <c r="DI83" s="570">
        <f t="shared" si="5"/>
        <v>7.4211417495780596</v>
      </c>
      <c r="DJ83" s="570">
        <f t="shared" si="6"/>
        <v>7.4039870658251896</v>
      </c>
      <c r="DK83" s="570">
        <f t="shared" si="7"/>
        <v>7.3866131171594303</v>
      </c>
      <c r="DL83" s="570">
        <f t="shared" si="8"/>
        <v>7.3691475752672204</v>
      </c>
      <c r="DM83" s="570">
        <f t="shared" si="9"/>
        <v>7.3517382904379698</v>
      </c>
      <c r="DN83" s="570">
        <f t="shared" si="10"/>
        <v>7.3345598256391602</v>
      </c>
      <c r="DO83" s="570">
        <f t="shared" si="11"/>
        <v>7.3178218101746397</v>
      </c>
      <c r="DP83" s="570">
        <f t="shared" si="12"/>
        <v>7.3017796550241503</v>
      </c>
      <c r="DQ83" s="570">
        <f t="shared" si="13"/>
        <v>7.2867481093072399</v>
      </c>
      <c r="DR83" s="570">
        <f t="shared" si="14"/>
        <v>7.2731166165133896</v>
      </c>
      <c r="DS83" s="570">
        <f t="shared" si="15"/>
        <v>7.2613537126493197</v>
      </c>
      <c r="DT83" s="570">
        <f t="shared" si="16"/>
        <v>7.2518935713342696</v>
      </c>
      <c r="DU83" s="570">
        <f t="shared" si="17"/>
        <v>7.24378750475912</v>
      </c>
      <c r="DV83" s="570">
        <f t="shared" si="18"/>
        <v>2.5</v>
      </c>
      <c r="DW83" s="570">
        <f t="shared" si="19"/>
        <v>2.5</v>
      </c>
      <c r="DX83" s="570">
        <f t="shared" si="20"/>
        <v>2.5</v>
      </c>
      <c r="DY83" s="570">
        <f t="shared" si="21"/>
        <v>2.5</v>
      </c>
      <c r="DZ83" s="570">
        <f t="shared" si="22"/>
        <v>2.5</v>
      </c>
      <c r="EA83" s="570">
        <f t="shared" si="23"/>
        <v>2.5</v>
      </c>
      <c r="EB83" s="570">
        <f t="shared" si="24"/>
        <v>2.5</v>
      </c>
      <c r="EC83" s="570">
        <f t="shared" si="25"/>
        <v>2.5</v>
      </c>
      <c r="ED83" s="570">
        <f t="shared" si="26"/>
        <v>2.5</v>
      </c>
      <c r="EE83" s="570">
        <f t="shared" si="27"/>
        <v>2.5</v>
      </c>
      <c r="EF83" s="570">
        <f t="shared" si="28"/>
        <v>2.5</v>
      </c>
      <c r="EG83" s="570">
        <f t="shared" si="29"/>
        <v>2.5</v>
      </c>
      <c r="EH83" s="570">
        <f t="shared" si="30"/>
        <v>2.5</v>
      </c>
      <c r="EI83" s="570">
        <f t="shared" si="31"/>
        <v>2.5</v>
      </c>
      <c r="EJ83" s="570">
        <f t="shared" si="32"/>
        <v>2.5</v>
      </c>
      <c r="EK83" s="570">
        <f t="shared" si="33"/>
        <v>2.5</v>
      </c>
      <c r="EL83" s="570">
        <f t="shared" si="34"/>
        <v>2.5</v>
      </c>
      <c r="EM83" s="570">
        <f t="shared" si="35"/>
        <v>2.5</v>
      </c>
      <c r="EN83" s="570">
        <f t="shared" si="36"/>
        <v>2.5</v>
      </c>
      <c r="EO83" s="570">
        <f t="shared" si="37"/>
        <v>2.5</v>
      </c>
      <c r="EP83" s="570">
        <f t="shared" si="38"/>
        <v>2.5</v>
      </c>
      <c r="EQ83" s="570">
        <f t="shared" si="39"/>
        <v>2.5</v>
      </c>
      <c r="ER83" s="570">
        <f t="shared" si="40"/>
        <v>2.5</v>
      </c>
      <c r="ES83" s="570">
        <f t="shared" si="41"/>
        <v>2.5</v>
      </c>
      <c r="ET83" s="570">
        <f t="shared" si="42"/>
        <v>2.5</v>
      </c>
      <c r="EU83" s="570">
        <f t="shared" si="43"/>
        <v>2.5</v>
      </c>
      <c r="EV83" s="570">
        <f t="shared" si="44"/>
        <v>2.5</v>
      </c>
      <c r="EW83" s="570">
        <f t="shared" si="45"/>
        <v>2.5297149423685199</v>
      </c>
      <c r="EX83" s="570">
        <f t="shared" si="46"/>
        <v>2.5253046980179801</v>
      </c>
      <c r="EY83" s="570">
        <f t="shared" si="47"/>
        <v>2.5194505383433299</v>
      </c>
      <c r="EZ83" s="570">
        <f t="shared" si="48"/>
        <v>2.5128666630704499</v>
      </c>
      <c r="FA83" s="570">
        <f t="shared" si="49"/>
        <v>2.5061940274321901</v>
      </c>
      <c r="FB83" s="570">
        <f t="shared" si="50"/>
        <v>2.5</v>
      </c>
    </row>
    <row r="84" spans="1:158" ht="3.75" customHeight="1">
      <c r="A84" s="569">
        <f t="shared" si="51"/>
        <v>26</v>
      </c>
      <c r="B84" s="570"/>
      <c r="C84" s="570">
        <v>0.1962749</v>
      </c>
      <c r="D84" s="570">
        <v>0.58882469999999998</v>
      </c>
      <c r="E84" s="570">
        <v>0.98137450000000004</v>
      </c>
      <c r="F84" s="570">
        <v>1.3739239999999999</v>
      </c>
      <c r="G84" s="570">
        <v>1.7664740000000001</v>
      </c>
      <c r="H84" s="570">
        <v>2.1590240000000001</v>
      </c>
      <c r="I84" s="570">
        <v>2.551574</v>
      </c>
      <c r="J84" s="570">
        <v>2.944124</v>
      </c>
      <c r="K84" s="570">
        <v>3.3366730000000002</v>
      </c>
      <c r="L84" s="570">
        <v>3.7292230000000002</v>
      </c>
      <c r="M84" s="570">
        <v>4.1217730000000001</v>
      </c>
      <c r="N84" s="570">
        <v>4.5143230000000001</v>
      </c>
      <c r="O84" s="570">
        <v>4.906873</v>
      </c>
      <c r="P84" s="570">
        <v>5.2994219999999999</v>
      </c>
      <c r="Q84" s="570">
        <v>5.6919719999999998</v>
      </c>
      <c r="R84" s="570">
        <v>6.0845219999999998</v>
      </c>
      <c r="S84" s="570">
        <v>6.4770719999999997</v>
      </c>
      <c r="T84" s="570">
        <v>6.8696219999999997</v>
      </c>
      <c r="U84" s="570">
        <v>7.2621710000000004</v>
      </c>
      <c r="V84" s="570">
        <v>7.6547210000000003</v>
      </c>
      <c r="W84" s="570">
        <v>8.0472710000000003</v>
      </c>
      <c r="X84" s="570">
        <v>8.4398210000000002</v>
      </c>
      <c r="Y84" s="570">
        <v>8.8323710000000002</v>
      </c>
      <c r="Z84" s="570">
        <v>9.2249199999999991</v>
      </c>
      <c r="AA84" s="570">
        <v>9.6174700000000009</v>
      </c>
      <c r="AB84" s="570">
        <v>9.99</v>
      </c>
      <c r="AC84" s="570">
        <v>9.6174700000000009</v>
      </c>
      <c r="AD84" s="570">
        <v>9.2249199999999991</v>
      </c>
      <c r="AE84" s="570">
        <v>8.8323710000000002</v>
      </c>
      <c r="AF84" s="570">
        <v>8.4398210000000002</v>
      </c>
      <c r="AG84" s="570">
        <v>8.0472710000000003</v>
      </c>
      <c r="AH84" s="570">
        <v>7.6547210000000003</v>
      </c>
      <c r="AI84" s="570">
        <v>7.2621710000000004</v>
      </c>
      <c r="AJ84" s="570">
        <v>6.8696219999999997</v>
      </c>
      <c r="AK84" s="570">
        <v>6.4770719999999997</v>
      </c>
      <c r="AL84" s="570">
        <v>6.0845219999999998</v>
      </c>
      <c r="AM84" s="570">
        <v>5.6919719999999998</v>
      </c>
      <c r="AN84" s="570">
        <v>5.2994219999999999</v>
      </c>
      <c r="AO84" s="570">
        <v>4.906873</v>
      </c>
      <c r="AP84" s="570">
        <v>4.5143230000000001</v>
      </c>
      <c r="AQ84" s="570">
        <v>4.1217730000000001</v>
      </c>
      <c r="AR84" s="570">
        <v>3.7292230000000002</v>
      </c>
      <c r="AS84" s="570">
        <v>3.3366730000000002</v>
      </c>
      <c r="AT84" s="570">
        <v>2.944124</v>
      </c>
      <c r="AU84" s="570">
        <v>2.551574</v>
      </c>
      <c r="AV84" s="570">
        <v>2.1590240000000001</v>
      </c>
      <c r="AW84" s="570">
        <v>1.7664740000000001</v>
      </c>
      <c r="AX84" s="570">
        <v>1.3739239999999999</v>
      </c>
      <c r="AY84" s="570">
        <v>0.98137450000000004</v>
      </c>
      <c r="AZ84" s="570">
        <v>0.58882469999999998</v>
      </c>
      <c r="BA84" s="570">
        <v>0.1962749</v>
      </c>
      <c r="BC84" s="570"/>
      <c r="BD84" s="570">
        <v>7.5</v>
      </c>
      <c r="BE84" s="570">
        <v>7.4855473356838402</v>
      </c>
      <c r="BF84" s="570">
        <v>7.4703956310989899</v>
      </c>
      <c r="BG84" s="570">
        <v>7.45463217978162</v>
      </c>
      <c r="BH84" s="570">
        <v>7.4383477387200401</v>
      </c>
      <c r="BI84" s="570">
        <v>7.4216384690666999</v>
      </c>
      <c r="BJ84" s="570">
        <v>7.4046085814072597</v>
      </c>
      <c r="BK84" s="570">
        <v>7.3873737087178704</v>
      </c>
      <c r="BL84" s="570">
        <v>7.3700651364210801</v>
      </c>
      <c r="BM84" s="570">
        <v>7.3528351048309304</v>
      </c>
      <c r="BN84" s="570">
        <v>7.3358635171765103</v>
      </c>
      <c r="BO84" s="570">
        <v>7.3193665199854401</v>
      </c>
      <c r="BP84" s="570">
        <v>7.3036077150021397</v>
      </c>
      <c r="BQ84" s="570">
        <v>7.2889138716596902</v>
      </c>
      <c r="BR84" s="570">
        <v>7.2757024101666303</v>
      </c>
      <c r="BS84" s="570">
        <v>7.2645594087634002</v>
      </c>
      <c r="BT84" s="570">
        <v>7.2566222055595802</v>
      </c>
      <c r="BU84" s="570">
        <v>-1E+30</v>
      </c>
      <c r="BV84" s="570">
        <v>-1E+30</v>
      </c>
      <c r="BW84" s="570">
        <v>-1E+30</v>
      </c>
      <c r="BX84" s="570">
        <v>-1E+30</v>
      </c>
      <c r="BY84" s="570">
        <v>-1E+30</v>
      </c>
      <c r="BZ84" s="570">
        <v>-1E+30</v>
      </c>
      <c r="CA84" s="570">
        <v>-1E+30</v>
      </c>
      <c r="CB84" s="570">
        <v>-1E+30</v>
      </c>
      <c r="CC84" s="570">
        <v>-1E+30</v>
      </c>
      <c r="CD84" s="570">
        <v>-1E+30</v>
      </c>
      <c r="CE84" s="570">
        <v>-1E+30</v>
      </c>
      <c r="CF84" s="570">
        <v>-1E+30</v>
      </c>
      <c r="CG84" s="570">
        <v>-1E+30</v>
      </c>
      <c r="CH84" s="570">
        <v>-1E+30</v>
      </c>
      <c r="CI84" s="570">
        <v>-1E+30</v>
      </c>
      <c r="CJ84" s="570">
        <v>-1E+30</v>
      </c>
      <c r="CK84" s="570">
        <v>-1E+30</v>
      </c>
      <c r="CL84" s="570">
        <v>-1E+30</v>
      </c>
      <c r="CM84" s="570">
        <v>-1E+30</v>
      </c>
      <c r="CN84" s="570">
        <v>-1E+30</v>
      </c>
      <c r="CO84" s="570">
        <v>-1E+30</v>
      </c>
      <c r="CP84" s="570">
        <v>-1E+30</v>
      </c>
      <c r="CQ84" s="570">
        <v>-1E+30</v>
      </c>
      <c r="CR84" s="570">
        <v>-1E+30</v>
      </c>
      <c r="CS84" s="570">
        <v>-1E+30</v>
      </c>
      <c r="CT84" s="570">
        <v>-1E+30</v>
      </c>
      <c r="CU84" s="570">
        <v>-1E+30</v>
      </c>
      <c r="CV84" s="570">
        <v>-1E+30</v>
      </c>
      <c r="CW84" s="570">
        <v>2.5271921418212302</v>
      </c>
      <c r="CX84" s="570">
        <v>2.5233804591470501</v>
      </c>
      <c r="CY84" s="570">
        <v>2.5180871617545901</v>
      </c>
      <c r="CZ84" s="570">
        <v>2.5120110967714901</v>
      </c>
      <c r="DA84" s="570">
        <v>2.50579333165535</v>
      </c>
      <c r="DB84" s="570">
        <v>2.5</v>
      </c>
      <c r="DD84" s="570">
        <f t="shared" si="0"/>
        <v>7.5</v>
      </c>
      <c r="DE84" s="570">
        <f t="shared" si="1"/>
        <v>7.4855473356838402</v>
      </c>
      <c r="DF84" s="570">
        <f t="shared" si="2"/>
        <v>7.4703956310989899</v>
      </c>
      <c r="DG84" s="570">
        <f t="shared" si="3"/>
        <v>7.45463217978162</v>
      </c>
      <c r="DH84" s="570">
        <f t="shared" si="4"/>
        <v>7.4383477387200401</v>
      </c>
      <c r="DI84" s="570">
        <f t="shared" si="5"/>
        <v>7.4216384690666999</v>
      </c>
      <c r="DJ84" s="570">
        <f t="shared" si="6"/>
        <v>7.4046085814072597</v>
      </c>
      <c r="DK84" s="570">
        <f t="shared" si="7"/>
        <v>7.3873737087178704</v>
      </c>
      <c r="DL84" s="570">
        <f t="shared" si="8"/>
        <v>7.3700651364210801</v>
      </c>
      <c r="DM84" s="570">
        <f t="shared" si="9"/>
        <v>7.3528351048309304</v>
      </c>
      <c r="DN84" s="570">
        <f t="shared" si="10"/>
        <v>7.3358635171765103</v>
      </c>
      <c r="DO84" s="570">
        <f t="shared" si="11"/>
        <v>7.3193665199854401</v>
      </c>
      <c r="DP84" s="570">
        <f t="shared" si="12"/>
        <v>7.3036077150021397</v>
      </c>
      <c r="DQ84" s="570">
        <f t="shared" si="13"/>
        <v>7.2889138716596902</v>
      </c>
      <c r="DR84" s="570">
        <f t="shared" si="14"/>
        <v>7.2757024101666303</v>
      </c>
      <c r="DS84" s="570">
        <f t="shared" si="15"/>
        <v>7.2645594087634002</v>
      </c>
      <c r="DT84" s="570">
        <f t="shared" si="16"/>
        <v>7.2566222055595802</v>
      </c>
      <c r="DU84" s="570">
        <f t="shared" si="17"/>
        <v>2.5</v>
      </c>
      <c r="DV84" s="570">
        <f t="shared" si="18"/>
        <v>2.5</v>
      </c>
      <c r="DW84" s="570">
        <f t="shared" si="19"/>
        <v>2.5</v>
      </c>
      <c r="DX84" s="570">
        <f t="shared" si="20"/>
        <v>2.5</v>
      </c>
      <c r="DY84" s="570">
        <f t="shared" si="21"/>
        <v>2.5</v>
      </c>
      <c r="DZ84" s="570">
        <f t="shared" si="22"/>
        <v>2.5</v>
      </c>
      <c r="EA84" s="570">
        <f t="shared" si="23"/>
        <v>2.5</v>
      </c>
      <c r="EB84" s="570">
        <f t="shared" si="24"/>
        <v>2.5</v>
      </c>
      <c r="EC84" s="570">
        <f t="shared" si="25"/>
        <v>2.5</v>
      </c>
      <c r="ED84" s="570">
        <f t="shared" si="26"/>
        <v>2.5</v>
      </c>
      <c r="EE84" s="570">
        <f t="shared" si="27"/>
        <v>2.5</v>
      </c>
      <c r="EF84" s="570">
        <f t="shared" si="28"/>
        <v>2.5</v>
      </c>
      <c r="EG84" s="570">
        <f t="shared" si="29"/>
        <v>2.5</v>
      </c>
      <c r="EH84" s="570">
        <f t="shared" si="30"/>
        <v>2.5</v>
      </c>
      <c r="EI84" s="570">
        <f t="shared" si="31"/>
        <v>2.5</v>
      </c>
      <c r="EJ84" s="570">
        <f t="shared" si="32"/>
        <v>2.5</v>
      </c>
      <c r="EK84" s="570">
        <f t="shared" si="33"/>
        <v>2.5</v>
      </c>
      <c r="EL84" s="570">
        <f t="shared" si="34"/>
        <v>2.5</v>
      </c>
      <c r="EM84" s="570">
        <f t="shared" si="35"/>
        <v>2.5</v>
      </c>
      <c r="EN84" s="570">
        <f t="shared" si="36"/>
        <v>2.5</v>
      </c>
      <c r="EO84" s="570">
        <f t="shared" si="37"/>
        <v>2.5</v>
      </c>
      <c r="EP84" s="570">
        <f t="shared" si="38"/>
        <v>2.5</v>
      </c>
      <c r="EQ84" s="570">
        <f t="shared" si="39"/>
        <v>2.5</v>
      </c>
      <c r="ER84" s="570">
        <f t="shared" si="40"/>
        <v>2.5</v>
      </c>
      <c r="ES84" s="570">
        <f t="shared" si="41"/>
        <v>2.5</v>
      </c>
      <c r="ET84" s="570">
        <f t="shared" si="42"/>
        <v>2.5</v>
      </c>
      <c r="EU84" s="570">
        <f t="shared" si="43"/>
        <v>2.5</v>
      </c>
      <c r="EV84" s="570">
        <f t="shared" si="44"/>
        <v>2.5</v>
      </c>
      <c r="EW84" s="570">
        <f t="shared" si="45"/>
        <v>2.5271921418212302</v>
      </c>
      <c r="EX84" s="570">
        <f t="shared" si="46"/>
        <v>2.5233804591470501</v>
      </c>
      <c r="EY84" s="570">
        <f t="shared" si="47"/>
        <v>2.5180871617545901</v>
      </c>
      <c r="EZ84" s="570">
        <f t="shared" si="48"/>
        <v>2.5120110967714901</v>
      </c>
      <c r="FA84" s="570">
        <f t="shared" si="49"/>
        <v>2.50579333165535</v>
      </c>
      <c r="FB84" s="570">
        <f t="shared" si="50"/>
        <v>2.5</v>
      </c>
    </row>
    <row r="85" spans="1:158" ht="3.75" customHeight="1">
      <c r="A85" s="569">
        <f t="shared" si="51"/>
        <v>27</v>
      </c>
      <c r="B85" s="570"/>
      <c r="C85" s="570">
        <v>0.18842700000000001</v>
      </c>
      <c r="D85" s="570">
        <v>0.58065020000000001</v>
      </c>
      <c r="E85" s="570">
        <v>0.97284479999999995</v>
      </c>
      <c r="F85" s="570">
        <v>1.3650070000000001</v>
      </c>
      <c r="G85" s="570">
        <v>1.7571330000000001</v>
      </c>
      <c r="H85" s="570">
        <v>2.149216</v>
      </c>
      <c r="I85" s="570">
        <v>2.5412509999999999</v>
      </c>
      <c r="J85" s="570">
        <v>2.9332280000000002</v>
      </c>
      <c r="K85" s="570">
        <v>3.3251379999999999</v>
      </c>
      <c r="L85" s="570">
        <v>3.716968</v>
      </c>
      <c r="M85" s="570">
        <v>4.1087030000000002</v>
      </c>
      <c r="N85" s="570">
        <v>4.5003209999999996</v>
      </c>
      <c r="O85" s="570">
        <v>4.8917970000000004</v>
      </c>
      <c r="P85" s="570">
        <v>5.2830940000000002</v>
      </c>
      <c r="Q85" s="570">
        <v>5.6741659999999996</v>
      </c>
      <c r="R85" s="570">
        <v>6.0649430000000004</v>
      </c>
      <c r="S85" s="570">
        <v>6.45533</v>
      </c>
      <c r="T85" s="570">
        <v>6.8451820000000003</v>
      </c>
      <c r="U85" s="570">
        <v>7.2342740000000001</v>
      </c>
      <c r="V85" s="570">
        <v>7.6222329999999996</v>
      </c>
      <c r="W85" s="570">
        <v>8.0084009999999992</v>
      </c>
      <c r="X85" s="570">
        <v>8.3914960000000001</v>
      </c>
      <c r="Y85" s="570">
        <v>8.7686679999999999</v>
      </c>
      <c r="Z85" s="570">
        <v>9.1322519999999994</v>
      </c>
      <c r="AA85" s="570">
        <v>9.4548710000000007</v>
      </c>
      <c r="AB85" s="570">
        <v>9.6174700000000009</v>
      </c>
      <c r="AC85" s="570">
        <v>9.4548710000000007</v>
      </c>
      <c r="AD85" s="570">
        <v>9.1322519999999994</v>
      </c>
      <c r="AE85" s="570">
        <v>8.7686679999999999</v>
      </c>
      <c r="AF85" s="570">
        <v>8.3914960000000001</v>
      </c>
      <c r="AG85" s="570">
        <v>8.0084009999999992</v>
      </c>
      <c r="AH85" s="570">
        <v>7.6222329999999996</v>
      </c>
      <c r="AI85" s="570">
        <v>7.2342740000000001</v>
      </c>
      <c r="AJ85" s="570">
        <v>6.8451820000000003</v>
      </c>
      <c r="AK85" s="570">
        <v>6.45533</v>
      </c>
      <c r="AL85" s="570">
        <v>6.0649430000000004</v>
      </c>
      <c r="AM85" s="570">
        <v>5.6741659999999996</v>
      </c>
      <c r="AN85" s="570">
        <v>5.2830940000000002</v>
      </c>
      <c r="AO85" s="570">
        <v>4.8917970000000004</v>
      </c>
      <c r="AP85" s="570">
        <v>4.5003209999999996</v>
      </c>
      <c r="AQ85" s="570">
        <v>4.1087030000000002</v>
      </c>
      <c r="AR85" s="570">
        <v>3.716968</v>
      </c>
      <c r="AS85" s="570">
        <v>3.3251379999999999</v>
      </c>
      <c r="AT85" s="570">
        <v>2.9332280000000002</v>
      </c>
      <c r="AU85" s="570">
        <v>2.5412509999999999</v>
      </c>
      <c r="AV85" s="570">
        <v>2.149216</v>
      </c>
      <c r="AW85" s="570">
        <v>1.7571330000000001</v>
      </c>
      <c r="AX85" s="570">
        <v>1.3650070000000001</v>
      </c>
      <c r="AY85" s="570">
        <v>0.97284479999999995</v>
      </c>
      <c r="AZ85" s="570">
        <v>0.58065020000000001</v>
      </c>
      <c r="BA85" s="570">
        <v>0.18842700000000001</v>
      </c>
      <c r="BC85" s="570"/>
      <c r="BD85" s="570">
        <v>7.5</v>
      </c>
      <c r="BE85" s="570">
        <v>7.48545904742193</v>
      </c>
      <c r="BF85" s="570">
        <v>7.4702148475826204</v>
      </c>
      <c r="BG85" s="570">
        <v>7.4543536021494896</v>
      </c>
      <c r="BH85" s="570">
        <v>7.4379645140417701</v>
      </c>
      <c r="BI85" s="570">
        <v>7.42114174959569</v>
      </c>
      <c r="BJ85" s="570">
        <v>7.4039870658468301</v>
      </c>
      <c r="BK85" s="570">
        <v>7.3866131171851901</v>
      </c>
      <c r="BL85" s="570">
        <v>7.3691475752972204</v>
      </c>
      <c r="BM85" s="570">
        <v>7.3517382904723796</v>
      </c>
      <c r="BN85" s="570">
        <v>7.3345598256782001</v>
      </c>
      <c r="BO85" s="570">
        <v>7.31782181021853</v>
      </c>
      <c r="BP85" s="570">
        <v>7.3017796550730898</v>
      </c>
      <c r="BQ85" s="570">
        <v>7.2867481093614401</v>
      </c>
      <c r="BR85" s="570">
        <v>7.27311661657322</v>
      </c>
      <c r="BS85" s="570">
        <v>7.2613537127153602</v>
      </c>
      <c r="BT85" s="570">
        <v>7.2518935714094797</v>
      </c>
      <c r="BU85" s="570">
        <v>7.2437875048737004</v>
      </c>
      <c r="BV85" s="570">
        <v>-1E+30</v>
      </c>
      <c r="BW85" s="570">
        <v>-1E+30</v>
      </c>
      <c r="BX85" s="570">
        <v>-1E+30</v>
      </c>
      <c r="BY85" s="570">
        <v>-1E+30</v>
      </c>
      <c r="BZ85" s="570">
        <v>-1E+30</v>
      </c>
      <c r="CA85" s="570">
        <v>-1E+30</v>
      </c>
      <c r="CB85" s="570">
        <v>-1E+30</v>
      </c>
      <c r="CC85" s="570">
        <v>-1E+30</v>
      </c>
      <c r="CD85" s="570">
        <v>-1E+30</v>
      </c>
      <c r="CE85" s="570">
        <v>-1E+30</v>
      </c>
      <c r="CF85" s="570">
        <v>-1E+30</v>
      </c>
      <c r="CG85" s="570">
        <v>-1E+30</v>
      </c>
      <c r="CH85" s="570">
        <v>-1E+30</v>
      </c>
      <c r="CI85" s="570">
        <v>-1E+30</v>
      </c>
      <c r="CJ85" s="570">
        <v>-1E+30</v>
      </c>
      <c r="CK85" s="570">
        <v>-1E+30</v>
      </c>
      <c r="CL85" s="570">
        <v>-1E+30</v>
      </c>
      <c r="CM85" s="570">
        <v>-1E+30</v>
      </c>
      <c r="CN85" s="570">
        <v>-1E+30</v>
      </c>
      <c r="CO85" s="570">
        <v>-1E+30</v>
      </c>
      <c r="CP85" s="570">
        <v>-1E+30</v>
      </c>
      <c r="CQ85" s="570">
        <v>-1E+30</v>
      </c>
      <c r="CR85" s="570">
        <v>-1E+30</v>
      </c>
      <c r="CS85" s="570">
        <v>-1E+30</v>
      </c>
      <c r="CT85" s="570">
        <v>-1E+30</v>
      </c>
      <c r="CU85" s="570">
        <v>-1E+30</v>
      </c>
      <c r="CV85" s="570">
        <v>-1E+30</v>
      </c>
      <c r="CW85" s="570">
        <v>2.5297149424175802</v>
      </c>
      <c r="CX85" s="570">
        <v>2.5253046980580001</v>
      </c>
      <c r="CY85" s="570">
        <v>2.51945053837236</v>
      </c>
      <c r="CZ85" s="570">
        <v>2.51286666309039</v>
      </c>
      <c r="DA85" s="570">
        <v>2.5061940274431498</v>
      </c>
      <c r="DB85" s="570">
        <v>2.5</v>
      </c>
      <c r="DD85" s="570">
        <f t="shared" si="0"/>
        <v>7.5</v>
      </c>
      <c r="DE85" s="570">
        <f t="shared" si="1"/>
        <v>7.48545904742193</v>
      </c>
      <c r="DF85" s="570">
        <f t="shared" si="2"/>
        <v>7.4702148475826204</v>
      </c>
      <c r="DG85" s="570">
        <f t="shared" si="3"/>
        <v>7.4543536021494896</v>
      </c>
      <c r="DH85" s="570">
        <f t="shared" si="4"/>
        <v>7.4379645140417701</v>
      </c>
      <c r="DI85" s="570">
        <f t="shared" si="5"/>
        <v>7.42114174959569</v>
      </c>
      <c r="DJ85" s="570">
        <f t="shared" si="6"/>
        <v>7.4039870658468301</v>
      </c>
      <c r="DK85" s="570">
        <f t="shared" si="7"/>
        <v>7.3866131171851901</v>
      </c>
      <c r="DL85" s="570">
        <f t="shared" si="8"/>
        <v>7.3691475752972204</v>
      </c>
      <c r="DM85" s="570">
        <f t="shared" si="9"/>
        <v>7.3517382904723796</v>
      </c>
      <c r="DN85" s="570">
        <f t="shared" si="10"/>
        <v>7.3345598256782001</v>
      </c>
      <c r="DO85" s="570">
        <f t="shared" si="11"/>
        <v>7.31782181021853</v>
      </c>
      <c r="DP85" s="570">
        <f t="shared" si="12"/>
        <v>7.3017796550730898</v>
      </c>
      <c r="DQ85" s="570">
        <f t="shared" si="13"/>
        <v>7.2867481093614401</v>
      </c>
      <c r="DR85" s="570">
        <f t="shared" si="14"/>
        <v>7.27311661657322</v>
      </c>
      <c r="DS85" s="570">
        <f t="shared" si="15"/>
        <v>7.2613537127153602</v>
      </c>
      <c r="DT85" s="570">
        <f t="shared" si="16"/>
        <v>7.2518935714094797</v>
      </c>
      <c r="DU85" s="570">
        <f t="shared" si="17"/>
        <v>7.2437875048737004</v>
      </c>
      <c r="DV85" s="570">
        <f t="shared" si="18"/>
        <v>2.5</v>
      </c>
      <c r="DW85" s="570">
        <f t="shared" si="19"/>
        <v>2.5</v>
      </c>
      <c r="DX85" s="570">
        <f t="shared" si="20"/>
        <v>2.5</v>
      </c>
      <c r="DY85" s="570">
        <f t="shared" si="21"/>
        <v>2.5</v>
      </c>
      <c r="DZ85" s="570">
        <f t="shared" si="22"/>
        <v>2.5</v>
      </c>
      <c r="EA85" s="570">
        <f t="shared" si="23"/>
        <v>2.5</v>
      </c>
      <c r="EB85" s="570">
        <f t="shared" si="24"/>
        <v>2.5</v>
      </c>
      <c r="EC85" s="570">
        <f t="shared" si="25"/>
        <v>2.5</v>
      </c>
      <c r="ED85" s="570">
        <f t="shared" si="26"/>
        <v>2.5</v>
      </c>
      <c r="EE85" s="570">
        <f t="shared" si="27"/>
        <v>2.5</v>
      </c>
      <c r="EF85" s="570">
        <f t="shared" si="28"/>
        <v>2.5</v>
      </c>
      <c r="EG85" s="570">
        <f t="shared" si="29"/>
        <v>2.5</v>
      </c>
      <c r="EH85" s="570">
        <f t="shared" si="30"/>
        <v>2.5</v>
      </c>
      <c r="EI85" s="570">
        <f t="shared" si="31"/>
        <v>2.5</v>
      </c>
      <c r="EJ85" s="570">
        <f t="shared" si="32"/>
        <v>2.5</v>
      </c>
      <c r="EK85" s="570">
        <f t="shared" si="33"/>
        <v>2.5</v>
      </c>
      <c r="EL85" s="570">
        <f t="shared" si="34"/>
        <v>2.5</v>
      </c>
      <c r="EM85" s="570">
        <f t="shared" si="35"/>
        <v>2.5</v>
      </c>
      <c r="EN85" s="570">
        <f t="shared" si="36"/>
        <v>2.5</v>
      </c>
      <c r="EO85" s="570">
        <f t="shared" si="37"/>
        <v>2.5</v>
      </c>
      <c r="EP85" s="570">
        <f t="shared" si="38"/>
        <v>2.5</v>
      </c>
      <c r="EQ85" s="570">
        <f t="shared" si="39"/>
        <v>2.5</v>
      </c>
      <c r="ER85" s="570">
        <f t="shared" si="40"/>
        <v>2.5</v>
      </c>
      <c r="ES85" s="570">
        <f t="shared" si="41"/>
        <v>2.5</v>
      </c>
      <c r="ET85" s="570">
        <f t="shared" si="42"/>
        <v>2.5</v>
      </c>
      <c r="EU85" s="570">
        <f t="shared" si="43"/>
        <v>2.5</v>
      </c>
      <c r="EV85" s="570">
        <f t="shared" si="44"/>
        <v>2.5</v>
      </c>
      <c r="EW85" s="570">
        <f t="shared" si="45"/>
        <v>2.5297149424175802</v>
      </c>
      <c r="EX85" s="570">
        <f t="shared" si="46"/>
        <v>2.5253046980580001</v>
      </c>
      <c r="EY85" s="570">
        <f t="shared" si="47"/>
        <v>2.51945053837236</v>
      </c>
      <c r="EZ85" s="570">
        <f t="shared" si="48"/>
        <v>2.51286666309039</v>
      </c>
      <c r="FA85" s="570">
        <f t="shared" si="49"/>
        <v>2.5061940274431498</v>
      </c>
      <c r="FB85" s="570">
        <f t="shared" si="50"/>
        <v>2.5</v>
      </c>
    </row>
    <row r="86" spans="1:158" ht="3.75" customHeight="1">
      <c r="A86" s="569">
        <f t="shared" si="51"/>
        <v>28</v>
      </c>
      <c r="B86" s="570"/>
      <c r="C86" s="570">
        <v>0.16492100000000001</v>
      </c>
      <c r="D86" s="570">
        <v>0.55616880000000002</v>
      </c>
      <c r="E86" s="570">
        <v>0.94730400000000003</v>
      </c>
      <c r="F86" s="570">
        <v>1.338311</v>
      </c>
      <c r="G86" s="570">
        <v>1.7291730000000001</v>
      </c>
      <c r="H86" s="570">
        <v>2.1198670000000002</v>
      </c>
      <c r="I86" s="570">
        <v>2.5103659999999999</v>
      </c>
      <c r="J86" s="570">
        <v>2.9006409999999998</v>
      </c>
      <c r="K86" s="570">
        <v>3.2906499999999999</v>
      </c>
      <c r="L86" s="570">
        <v>3.680345</v>
      </c>
      <c r="M86" s="570">
        <v>4.0696640000000004</v>
      </c>
      <c r="N86" s="570">
        <v>4.4585280000000003</v>
      </c>
      <c r="O86" s="570">
        <v>4.8468340000000003</v>
      </c>
      <c r="P86" s="570">
        <v>5.2344460000000002</v>
      </c>
      <c r="Q86" s="570">
        <v>5.6211799999999998</v>
      </c>
      <c r="R86" s="570">
        <v>6.0067820000000003</v>
      </c>
      <c r="S86" s="570">
        <v>6.3908899999999997</v>
      </c>
      <c r="T86" s="570">
        <v>6.7729720000000002</v>
      </c>
      <c r="U86" s="570">
        <v>7.152215</v>
      </c>
      <c r="V86" s="570">
        <v>7.527317</v>
      </c>
      <c r="W86" s="570">
        <v>7.8960749999999997</v>
      </c>
      <c r="X86" s="570">
        <v>8.2544839999999997</v>
      </c>
      <c r="Y86" s="570">
        <v>8.5946619999999996</v>
      </c>
      <c r="Z86" s="570">
        <v>8.8997209999999995</v>
      </c>
      <c r="AA86" s="570">
        <v>9.1322519999999994</v>
      </c>
      <c r="AB86" s="570">
        <v>9.2249199999999991</v>
      </c>
      <c r="AC86" s="570">
        <v>9.1322519999999994</v>
      </c>
      <c r="AD86" s="570">
        <v>8.8997209999999995</v>
      </c>
      <c r="AE86" s="570">
        <v>8.5946619999999996</v>
      </c>
      <c r="AF86" s="570">
        <v>8.2544839999999997</v>
      </c>
      <c r="AG86" s="570">
        <v>7.8960749999999997</v>
      </c>
      <c r="AH86" s="570">
        <v>7.527317</v>
      </c>
      <c r="AI86" s="570">
        <v>7.152215</v>
      </c>
      <c r="AJ86" s="570">
        <v>6.7729720000000002</v>
      </c>
      <c r="AK86" s="570">
        <v>6.3908899999999997</v>
      </c>
      <c r="AL86" s="570">
        <v>6.0067820000000003</v>
      </c>
      <c r="AM86" s="570">
        <v>5.6211799999999998</v>
      </c>
      <c r="AN86" s="570">
        <v>5.2344460000000002</v>
      </c>
      <c r="AO86" s="570">
        <v>4.8468340000000003</v>
      </c>
      <c r="AP86" s="570">
        <v>4.4585280000000003</v>
      </c>
      <c r="AQ86" s="570">
        <v>4.0696640000000004</v>
      </c>
      <c r="AR86" s="570">
        <v>3.680345</v>
      </c>
      <c r="AS86" s="570">
        <v>3.2906499999999999</v>
      </c>
      <c r="AT86" s="570">
        <v>2.9006409999999998</v>
      </c>
      <c r="AU86" s="570">
        <v>2.5103659999999999</v>
      </c>
      <c r="AV86" s="570">
        <v>2.1198670000000002</v>
      </c>
      <c r="AW86" s="570">
        <v>1.7291730000000001</v>
      </c>
      <c r="AX86" s="570">
        <v>1.338311</v>
      </c>
      <c r="AY86" s="570">
        <v>0.94730400000000003</v>
      </c>
      <c r="AZ86" s="570">
        <v>0.55616880000000002</v>
      </c>
      <c r="BA86" s="570">
        <v>0.16492100000000001</v>
      </c>
      <c r="BC86" s="570"/>
      <c r="BD86" s="570">
        <v>7.5</v>
      </c>
      <c r="BE86" s="570">
        <v>7.4851950314825304</v>
      </c>
      <c r="BF86" s="570">
        <v>7.4696746514007799</v>
      </c>
      <c r="BG86" s="570">
        <v>7.4535218272893999</v>
      </c>
      <c r="BH86" s="570">
        <v>7.4368210797697802</v>
      </c>
      <c r="BI86" s="570">
        <v>7.4196606136837602</v>
      </c>
      <c r="BJ86" s="570">
        <v>7.4021349111128298</v>
      </c>
      <c r="BK86" s="570">
        <v>7.3843478282909798</v>
      </c>
      <c r="BL86" s="570">
        <v>7.3664163897350896</v>
      </c>
      <c r="BM86" s="570">
        <v>7.3484755349958597</v>
      </c>
      <c r="BN86" s="570">
        <v>7.3306841833718002</v>
      </c>
      <c r="BO86" s="570">
        <v>7.3132331586401502</v>
      </c>
      <c r="BP86" s="570">
        <v>7.2963557243918302</v>
      </c>
      <c r="BQ86" s="570">
        <v>7.2803416546206199</v>
      </c>
      <c r="BR86" s="570">
        <v>7.2655552969811197</v>
      </c>
      <c r="BS86" s="570">
        <v>7.2524549841365298</v>
      </c>
      <c r="BT86" s="570">
        <v>7.2416031081748002</v>
      </c>
      <c r="BU86" s="570">
        <v>7.2337109140216498</v>
      </c>
      <c r="BV86" s="570">
        <v>-1E+30</v>
      </c>
      <c r="BW86" s="570">
        <v>-1E+30</v>
      </c>
      <c r="BX86" s="570">
        <v>-1E+30</v>
      </c>
      <c r="BY86" s="570">
        <v>-1E+30</v>
      </c>
      <c r="BZ86" s="570">
        <v>-1E+30</v>
      </c>
      <c r="CA86" s="570">
        <v>-1E+30</v>
      </c>
      <c r="CB86" s="570">
        <v>-1E+30</v>
      </c>
      <c r="CC86" s="570">
        <v>-1E+30</v>
      </c>
      <c r="CD86" s="570">
        <v>-1E+30</v>
      </c>
      <c r="CE86" s="570">
        <v>-1E+30</v>
      </c>
      <c r="CF86" s="570">
        <v>-1E+30</v>
      </c>
      <c r="CG86" s="570">
        <v>-1E+30</v>
      </c>
      <c r="CH86" s="570">
        <v>-1E+30</v>
      </c>
      <c r="CI86" s="570">
        <v>-1E+30</v>
      </c>
      <c r="CJ86" s="570">
        <v>-1E+30</v>
      </c>
      <c r="CK86" s="570">
        <v>-1E+30</v>
      </c>
      <c r="CL86" s="570">
        <v>-1E+30</v>
      </c>
      <c r="CM86" s="570">
        <v>-1E+30</v>
      </c>
      <c r="CN86" s="570">
        <v>-1E+30</v>
      </c>
      <c r="CO86" s="570">
        <v>-1E+30</v>
      </c>
      <c r="CP86" s="570">
        <v>-1E+30</v>
      </c>
      <c r="CQ86" s="570">
        <v>-1E+30</v>
      </c>
      <c r="CR86" s="570">
        <v>-1E+30</v>
      </c>
      <c r="CS86" s="570">
        <v>-1E+30</v>
      </c>
      <c r="CT86" s="570">
        <v>-1E+30</v>
      </c>
      <c r="CU86" s="570">
        <v>-1E+30</v>
      </c>
      <c r="CV86" s="570">
        <v>2.5491873326028101</v>
      </c>
      <c r="CW86" s="570">
        <v>2.5377203137183</v>
      </c>
      <c r="CX86" s="570">
        <v>2.5311962248651398</v>
      </c>
      <c r="CY86" s="570">
        <v>2.52360112268796</v>
      </c>
      <c r="CZ86" s="570">
        <v>2.51546925070675</v>
      </c>
      <c r="DA86" s="570">
        <v>2.50741373927249</v>
      </c>
      <c r="DB86" s="570">
        <v>2.5</v>
      </c>
      <c r="DD86" s="570">
        <f t="shared" si="0"/>
        <v>7.5</v>
      </c>
      <c r="DE86" s="570">
        <f t="shared" si="1"/>
        <v>7.4851950314825304</v>
      </c>
      <c r="DF86" s="570">
        <f t="shared" si="2"/>
        <v>7.4696746514007799</v>
      </c>
      <c r="DG86" s="570">
        <f t="shared" si="3"/>
        <v>7.4535218272893999</v>
      </c>
      <c r="DH86" s="570">
        <f t="shared" si="4"/>
        <v>7.4368210797697802</v>
      </c>
      <c r="DI86" s="570">
        <f t="shared" si="5"/>
        <v>7.4196606136837602</v>
      </c>
      <c r="DJ86" s="570">
        <f t="shared" si="6"/>
        <v>7.4021349111128298</v>
      </c>
      <c r="DK86" s="570">
        <f t="shared" si="7"/>
        <v>7.3843478282909798</v>
      </c>
      <c r="DL86" s="570">
        <f t="shared" si="8"/>
        <v>7.3664163897350896</v>
      </c>
      <c r="DM86" s="570">
        <f t="shared" si="9"/>
        <v>7.3484755349958597</v>
      </c>
      <c r="DN86" s="570">
        <f t="shared" si="10"/>
        <v>7.3306841833718002</v>
      </c>
      <c r="DO86" s="570">
        <f t="shared" si="11"/>
        <v>7.3132331586401502</v>
      </c>
      <c r="DP86" s="570">
        <f t="shared" si="12"/>
        <v>7.2963557243918302</v>
      </c>
      <c r="DQ86" s="570">
        <f t="shared" si="13"/>
        <v>7.2803416546206199</v>
      </c>
      <c r="DR86" s="570">
        <f t="shared" si="14"/>
        <v>7.2655552969811197</v>
      </c>
      <c r="DS86" s="570">
        <f t="shared" si="15"/>
        <v>7.2524549841365298</v>
      </c>
      <c r="DT86" s="570">
        <f t="shared" si="16"/>
        <v>7.2416031081748002</v>
      </c>
      <c r="DU86" s="570">
        <f t="shared" si="17"/>
        <v>7.2337109140216498</v>
      </c>
      <c r="DV86" s="570">
        <f t="shared" si="18"/>
        <v>2.5</v>
      </c>
      <c r="DW86" s="570">
        <f t="shared" si="19"/>
        <v>2.5</v>
      </c>
      <c r="DX86" s="570">
        <f t="shared" si="20"/>
        <v>2.5</v>
      </c>
      <c r="DY86" s="570">
        <f t="shared" si="21"/>
        <v>2.5</v>
      </c>
      <c r="DZ86" s="570">
        <f t="shared" si="22"/>
        <v>2.5</v>
      </c>
      <c r="EA86" s="570">
        <f t="shared" si="23"/>
        <v>2.5</v>
      </c>
      <c r="EB86" s="570">
        <f t="shared" si="24"/>
        <v>2.5</v>
      </c>
      <c r="EC86" s="570">
        <f t="shared" si="25"/>
        <v>2.5</v>
      </c>
      <c r="ED86" s="570">
        <f t="shared" si="26"/>
        <v>2.5</v>
      </c>
      <c r="EE86" s="570">
        <f t="shared" si="27"/>
        <v>2.5</v>
      </c>
      <c r="EF86" s="570">
        <f t="shared" si="28"/>
        <v>2.5</v>
      </c>
      <c r="EG86" s="570">
        <f t="shared" si="29"/>
        <v>2.5</v>
      </c>
      <c r="EH86" s="570">
        <f t="shared" si="30"/>
        <v>2.5</v>
      </c>
      <c r="EI86" s="570">
        <f t="shared" si="31"/>
        <v>2.5</v>
      </c>
      <c r="EJ86" s="570">
        <f t="shared" si="32"/>
        <v>2.5</v>
      </c>
      <c r="EK86" s="570">
        <f t="shared" si="33"/>
        <v>2.5</v>
      </c>
      <c r="EL86" s="570">
        <f t="shared" si="34"/>
        <v>2.5</v>
      </c>
      <c r="EM86" s="570">
        <f t="shared" si="35"/>
        <v>2.5</v>
      </c>
      <c r="EN86" s="570">
        <f t="shared" si="36"/>
        <v>2.5</v>
      </c>
      <c r="EO86" s="570">
        <f t="shared" si="37"/>
        <v>2.5</v>
      </c>
      <c r="EP86" s="570">
        <f t="shared" si="38"/>
        <v>2.5</v>
      </c>
      <c r="EQ86" s="570">
        <f t="shared" si="39"/>
        <v>2.5</v>
      </c>
      <c r="ER86" s="570">
        <f t="shared" si="40"/>
        <v>2.5</v>
      </c>
      <c r="ES86" s="570">
        <f t="shared" si="41"/>
        <v>2.5</v>
      </c>
      <c r="ET86" s="570">
        <f t="shared" si="42"/>
        <v>2.5</v>
      </c>
      <c r="EU86" s="570">
        <f t="shared" si="43"/>
        <v>2.5</v>
      </c>
      <c r="EV86" s="570">
        <f t="shared" si="44"/>
        <v>2.5491873326028101</v>
      </c>
      <c r="EW86" s="570">
        <f t="shared" si="45"/>
        <v>2.5377203137183</v>
      </c>
      <c r="EX86" s="570">
        <f t="shared" si="46"/>
        <v>2.5311962248651398</v>
      </c>
      <c r="EY86" s="570">
        <f t="shared" si="47"/>
        <v>2.52360112268796</v>
      </c>
      <c r="EZ86" s="570">
        <f t="shared" si="48"/>
        <v>2.51546925070675</v>
      </c>
      <c r="FA86" s="570">
        <f t="shared" si="49"/>
        <v>2.50741373927249</v>
      </c>
      <c r="FB86" s="570">
        <f t="shared" si="50"/>
        <v>2.5</v>
      </c>
    </row>
    <row r="87" spans="1:158" ht="3.75" customHeight="1">
      <c r="A87" s="569">
        <f t="shared" si="51"/>
        <v>29</v>
      </c>
      <c r="B87" s="570"/>
      <c r="C87" s="570">
        <v>0.12586849999999999</v>
      </c>
      <c r="D87" s="570">
        <v>0.51550689999999999</v>
      </c>
      <c r="E87" s="570">
        <v>0.90489520000000001</v>
      </c>
      <c r="F87" s="570">
        <v>1.294</v>
      </c>
      <c r="G87" s="570">
        <v>1.6827810000000001</v>
      </c>
      <c r="H87" s="570">
        <v>2.0711919999999999</v>
      </c>
      <c r="I87" s="570">
        <v>2.459174</v>
      </c>
      <c r="J87" s="570">
        <v>2.8466580000000001</v>
      </c>
      <c r="K87" s="570">
        <v>3.2335600000000002</v>
      </c>
      <c r="L87" s="570">
        <v>3.6197720000000002</v>
      </c>
      <c r="M87" s="570">
        <v>4.0051629999999996</v>
      </c>
      <c r="N87" s="570">
        <v>4.3895619999999997</v>
      </c>
      <c r="O87" s="570">
        <v>4.7727519999999997</v>
      </c>
      <c r="P87" s="570">
        <v>5.1544470000000002</v>
      </c>
      <c r="Q87" s="570">
        <v>5.5342640000000003</v>
      </c>
      <c r="R87" s="570">
        <v>5.9116799999999996</v>
      </c>
      <c r="S87" s="570">
        <v>6.285965</v>
      </c>
      <c r="T87" s="570">
        <v>6.6560730000000001</v>
      </c>
      <c r="U87" s="570">
        <v>7.0204500000000003</v>
      </c>
      <c r="V87" s="570">
        <v>7.3767160000000001</v>
      </c>
      <c r="W87" s="570">
        <v>7.7210809999999999</v>
      </c>
      <c r="X87" s="570">
        <v>8.0472710000000003</v>
      </c>
      <c r="Y87" s="570">
        <v>8.3445719999999994</v>
      </c>
      <c r="Z87" s="570">
        <v>8.5946619999999996</v>
      </c>
      <c r="AA87" s="570">
        <v>8.7686679999999999</v>
      </c>
      <c r="AB87" s="570">
        <v>8.8323710000000002</v>
      </c>
      <c r="AC87" s="570">
        <v>8.7686679999999999</v>
      </c>
      <c r="AD87" s="570">
        <v>8.5946619999999996</v>
      </c>
      <c r="AE87" s="570">
        <v>8.3445719999999994</v>
      </c>
      <c r="AF87" s="570">
        <v>8.0472710000000003</v>
      </c>
      <c r="AG87" s="570">
        <v>7.7210809999999999</v>
      </c>
      <c r="AH87" s="570">
        <v>7.3767160000000001</v>
      </c>
      <c r="AI87" s="570">
        <v>7.0204500000000003</v>
      </c>
      <c r="AJ87" s="570">
        <v>6.6560730000000001</v>
      </c>
      <c r="AK87" s="570">
        <v>6.285965</v>
      </c>
      <c r="AL87" s="570">
        <v>5.9116799999999996</v>
      </c>
      <c r="AM87" s="570">
        <v>5.5342640000000003</v>
      </c>
      <c r="AN87" s="570">
        <v>5.1544470000000002</v>
      </c>
      <c r="AO87" s="570">
        <v>4.7727519999999997</v>
      </c>
      <c r="AP87" s="570">
        <v>4.3895619999999997</v>
      </c>
      <c r="AQ87" s="570">
        <v>4.0051629999999996</v>
      </c>
      <c r="AR87" s="570">
        <v>3.6197720000000002</v>
      </c>
      <c r="AS87" s="570">
        <v>3.2335600000000002</v>
      </c>
      <c r="AT87" s="570">
        <v>2.8466580000000001</v>
      </c>
      <c r="AU87" s="570">
        <v>2.459174</v>
      </c>
      <c r="AV87" s="570">
        <v>2.0711919999999999</v>
      </c>
      <c r="AW87" s="570">
        <v>1.6827810000000001</v>
      </c>
      <c r="AX87" s="570">
        <v>1.294</v>
      </c>
      <c r="AY87" s="570">
        <v>0.90489520000000001</v>
      </c>
      <c r="AZ87" s="570">
        <v>0.51550689999999999</v>
      </c>
      <c r="BA87" s="570">
        <v>0.12586849999999999</v>
      </c>
      <c r="BC87" s="570"/>
      <c r="BD87" s="570">
        <v>7.5</v>
      </c>
      <c r="BE87" s="570">
        <v>7.4847575021999697</v>
      </c>
      <c r="BF87" s="570">
        <v>7.4687811525749197</v>
      </c>
      <c r="BG87" s="570">
        <v>7.4521484133737204</v>
      </c>
      <c r="BH87" s="570">
        <v>7.4349358227925997</v>
      </c>
      <c r="BI87" s="570">
        <v>7.4172217200000299</v>
      </c>
      <c r="BJ87" s="570">
        <v>7.3990887430889396</v>
      </c>
      <c r="BK87" s="570">
        <v>7.3806265458317997</v>
      </c>
      <c r="BL87" s="570">
        <v>7.3619350348063</v>
      </c>
      <c r="BM87" s="570">
        <v>7.3431284318552796</v>
      </c>
      <c r="BN87" s="570">
        <v>7.3243405820037397</v>
      </c>
      <c r="BO87" s="570">
        <v>7.3057322518584096</v>
      </c>
      <c r="BP87" s="570">
        <v>7.2875018089981101</v>
      </c>
      <c r="BQ87" s="570">
        <v>7.2699021447648704</v>
      </c>
      <c r="BR87" s="570">
        <v>7.2532703172919897</v>
      </c>
      <c r="BS87" s="570">
        <v>7.2380865517884398</v>
      </c>
      <c r="BT87" s="570">
        <v>7.2251145992547903</v>
      </c>
      <c r="BU87" s="570">
        <v>7.2158566785067002</v>
      </c>
      <c r="BV87" s="570">
        <v>-1E+30</v>
      </c>
      <c r="BW87" s="570">
        <v>-1E+30</v>
      </c>
      <c r="BX87" s="570">
        <v>-1E+30</v>
      </c>
      <c r="BY87" s="570">
        <v>-1E+30</v>
      </c>
      <c r="BZ87" s="570">
        <v>-1E+30</v>
      </c>
      <c r="CA87" s="570">
        <v>-1E+30</v>
      </c>
      <c r="CB87" s="570">
        <v>-1E+30</v>
      </c>
      <c r="CC87" s="570">
        <v>-1E+30</v>
      </c>
      <c r="CD87" s="570">
        <v>-1E+30</v>
      </c>
      <c r="CE87" s="570">
        <v>-1E+30</v>
      </c>
      <c r="CF87" s="570">
        <v>-1E+30</v>
      </c>
      <c r="CG87" s="570">
        <v>-1E+30</v>
      </c>
      <c r="CH87" s="570">
        <v>-1E+30</v>
      </c>
      <c r="CI87" s="570">
        <v>-1E+30</v>
      </c>
      <c r="CJ87" s="570">
        <v>-1E+30</v>
      </c>
      <c r="CK87" s="570">
        <v>-1E+30</v>
      </c>
      <c r="CL87" s="570">
        <v>-1E+30</v>
      </c>
      <c r="CM87" s="570">
        <v>-1E+30</v>
      </c>
      <c r="CN87" s="570">
        <v>-1E+30</v>
      </c>
      <c r="CO87" s="570">
        <v>-1E+30</v>
      </c>
      <c r="CP87" s="570">
        <v>-1E+30</v>
      </c>
      <c r="CQ87" s="570">
        <v>-1E+30</v>
      </c>
      <c r="CR87" s="570">
        <v>-1E+30</v>
      </c>
      <c r="CS87" s="570">
        <v>-1E+30</v>
      </c>
      <c r="CT87" s="570">
        <v>-1E+30</v>
      </c>
      <c r="CU87" s="570">
        <v>-1E+30</v>
      </c>
      <c r="CV87" s="570">
        <v>2.5635808508946401</v>
      </c>
      <c r="CW87" s="570">
        <v>2.5510588066350701</v>
      </c>
      <c r="CX87" s="570">
        <v>2.5412109125653499</v>
      </c>
      <c r="CY87" s="570">
        <v>2.5306791019125301</v>
      </c>
      <c r="CZ87" s="570">
        <v>2.5199140704319798</v>
      </c>
      <c r="DA87" s="570">
        <v>2.50950168174754</v>
      </c>
      <c r="DB87" s="570">
        <v>2.5</v>
      </c>
      <c r="DD87" s="570">
        <f t="shared" si="0"/>
        <v>7.5</v>
      </c>
      <c r="DE87" s="570">
        <f t="shared" si="1"/>
        <v>7.4847575021999697</v>
      </c>
      <c r="DF87" s="570">
        <f t="shared" si="2"/>
        <v>7.4687811525749197</v>
      </c>
      <c r="DG87" s="570">
        <f t="shared" si="3"/>
        <v>7.4521484133737204</v>
      </c>
      <c r="DH87" s="570">
        <f t="shared" si="4"/>
        <v>7.4349358227925997</v>
      </c>
      <c r="DI87" s="570">
        <f t="shared" si="5"/>
        <v>7.4172217200000299</v>
      </c>
      <c r="DJ87" s="570">
        <f t="shared" si="6"/>
        <v>7.3990887430889396</v>
      </c>
      <c r="DK87" s="570">
        <f t="shared" si="7"/>
        <v>7.3806265458317997</v>
      </c>
      <c r="DL87" s="570">
        <f t="shared" si="8"/>
        <v>7.3619350348063</v>
      </c>
      <c r="DM87" s="570">
        <f t="shared" si="9"/>
        <v>7.3431284318552796</v>
      </c>
      <c r="DN87" s="570">
        <f t="shared" si="10"/>
        <v>7.3243405820037397</v>
      </c>
      <c r="DO87" s="570">
        <f t="shared" si="11"/>
        <v>7.3057322518584096</v>
      </c>
      <c r="DP87" s="570">
        <f t="shared" si="12"/>
        <v>7.2875018089981101</v>
      </c>
      <c r="DQ87" s="570">
        <f t="shared" si="13"/>
        <v>7.2699021447648704</v>
      </c>
      <c r="DR87" s="570">
        <f t="shared" si="14"/>
        <v>7.2532703172919897</v>
      </c>
      <c r="DS87" s="570">
        <f t="shared" si="15"/>
        <v>7.2380865517884398</v>
      </c>
      <c r="DT87" s="570">
        <f t="shared" si="16"/>
        <v>7.2251145992547903</v>
      </c>
      <c r="DU87" s="570">
        <f t="shared" si="17"/>
        <v>7.2158566785067002</v>
      </c>
      <c r="DV87" s="570">
        <f t="shared" si="18"/>
        <v>2.5</v>
      </c>
      <c r="DW87" s="570">
        <f t="shared" si="19"/>
        <v>2.5</v>
      </c>
      <c r="DX87" s="570">
        <f t="shared" si="20"/>
        <v>2.5</v>
      </c>
      <c r="DY87" s="570">
        <f t="shared" si="21"/>
        <v>2.5</v>
      </c>
      <c r="DZ87" s="570">
        <f t="shared" si="22"/>
        <v>2.5</v>
      </c>
      <c r="EA87" s="570">
        <f t="shared" si="23"/>
        <v>2.5</v>
      </c>
      <c r="EB87" s="570">
        <f t="shared" si="24"/>
        <v>2.5</v>
      </c>
      <c r="EC87" s="570">
        <f t="shared" si="25"/>
        <v>2.5</v>
      </c>
      <c r="ED87" s="570">
        <f t="shared" si="26"/>
        <v>2.5</v>
      </c>
      <c r="EE87" s="570">
        <f t="shared" si="27"/>
        <v>2.5</v>
      </c>
      <c r="EF87" s="570">
        <f t="shared" si="28"/>
        <v>2.5</v>
      </c>
      <c r="EG87" s="570">
        <f t="shared" si="29"/>
        <v>2.5</v>
      </c>
      <c r="EH87" s="570">
        <f t="shared" si="30"/>
        <v>2.5</v>
      </c>
      <c r="EI87" s="570">
        <f t="shared" si="31"/>
        <v>2.5</v>
      </c>
      <c r="EJ87" s="570">
        <f t="shared" si="32"/>
        <v>2.5</v>
      </c>
      <c r="EK87" s="570">
        <f t="shared" si="33"/>
        <v>2.5</v>
      </c>
      <c r="EL87" s="570">
        <f t="shared" si="34"/>
        <v>2.5</v>
      </c>
      <c r="EM87" s="570">
        <f t="shared" si="35"/>
        <v>2.5</v>
      </c>
      <c r="EN87" s="570">
        <f t="shared" si="36"/>
        <v>2.5</v>
      </c>
      <c r="EO87" s="570">
        <f t="shared" si="37"/>
        <v>2.5</v>
      </c>
      <c r="EP87" s="570">
        <f t="shared" si="38"/>
        <v>2.5</v>
      </c>
      <c r="EQ87" s="570">
        <f t="shared" si="39"/>
        <v>2.5</v>
      </c>
      <c r="ER87" s="570">
        <f t="shared" si="40"/>
        <v>2.5</v>
      </c>
      <c r="ES87" s="570">
        <f t="shared" si="41"/>
        <v>2.5</v>
      </c>
      <c r="ET87" s="570">
        <f t="shared" si="42"/>
        <v>2.5</v>
      </c>
      <c r="EU87" s="570">
        <f t="shared" si="43"/>
        <v>2.5</v>
      </c>
      <c r="EV87" s="570">
        <f t="shared" si="44"/>
        <v>2.5635808508946401</v>
      </c>
      <c r="EW87" s="570">
        <f t="shared" si="45"/>
        <v>2.5510588066350701</v>
      </c>
      <c r="EX87" s="570">
        <f t="shared" si="46"/>
        <v>2.5412109125653499</v>
      </c>
      <c r="EY87" s="570">
        <f t="shared" si="47"/>
        <v>2.5306791019125301</v>
      </c>
      <c r="EZ87" s="570">
        <f t="shared" si="48"/>
        <v>2.5199140704319798</v>
      </c>
      <c r="FA87" s="570">
        <f t="shared" si="49"/>
        <v>2.50950168174754</v>
      </c>
      <c r="FB87" s="570">
        <f t="shared" si="50"/>
        <v>2.5</v>
      </c>
    </row>
    <row r="88" spans="1:158" ht="3.75" customHeight="1">
      <c r="A88" s="569">
        <f t="shared" si="51"/>
        <v>30</v>
      </c>
      <c r="B88" s="570"/>
      <c r="C88" s="570">
        <v>7.1452779999999994E-2</v>
      </c>
      <c r="D88" s="570">
        <v>0.45887099999999997</v>
      </c>
      <c r="E88" s="570">
        <v>0.84585259999999995</v>
      </c>
      <c r="F88" s="570">
        <v>1.23234</v>
      </c>
      <c r="G88" s="570">
        <v>1.6182639999999999</v>
      </c>
      <c r="H88" s="570">
        <v>2.0035440000000002</v>
      </c>
      <c r="I88" s="570">
        <v>2.3880819999999998</v>
      </c>
      <c r="J88" s="570">
        <v>2.7717589999999999</v>
      </c>
      <c r="K88" s="570">
        <v>3.1544319999999999</v>
      </c>
      <c r="L88" s="570">
        <v>3.5359229999999999</v>
      </c>
      <c r="M88" s="570">
        <v>3.9160080000000002</v>
      </c>
      <c r="N88" s="570">
        <v>4.2944089999999999</v>
      </c>
      <c r="O88" s="570">
        <v>4.6707650000000003</v>
      </c>
      <c r="P88" s="570">
        <v>5.0446140000000002</v>
      </c>
      <c r="Q88" s="570">
        <v>5.4153419999999999</v>
      </c>
      <c r="R88" s="570">
        <v>5.7821290000000003</v>
      </c>
      <c r="S88" s="570">
        <v>6.143853</v>
      </c>
      <c r="T88" s="570">
        <v>6.4989480000000004</v>
      </c>
      <c r="U88" s="570">
        <v>6.8451820000000003</v>
      </c>
      <c r="V88" s="570">
        <v>7.179303</v>
      </c>
      <c r="W88" s="570">
        <v>7.4964750000000002</v>
      </c>
      <c r="X88" s="570">
        <v>7.7894230000000002</v>
      </c>
      <c r="Y88" s="570">
        <v>8.0472710000000003</v>
      </c>
      <c r="Z88" s="570">
        <v>8.2544839999999997</v>
      </c>
      <c r="AA88" s="570">
        <v>8.3914960000000001</v>
      </c>
      <c r="AB88" s="570">
        <v>8.4398210000000002</v>
      </c>
      <c r="AC88" s="570">
        <v>8.3914960000000001</v>
      </c>
      <c r="AD88" s="570">
        <v>8.2544839999999997</v>
      </c>
      <c r="AE88" s="570">
        <v>8.0472710000000003</v>
      </c>
      <c r="AF88" s="570">
        <v>7.7894230000000002</v>
      </c>
      <c r="AG88" s="570">
        <v>7.4964750000000002</v>
      </c>
      <c r="AH88" s="570">
        <v>7.179303</v>
      </c>
      <c r="AI88" s="570">
        <v>6.8451820000000003</v>
      </c>
      <c r="AJ88" s="570">
        <v>6.4989480000000004</v>
      </c>
      <c r="AK88" s="570">
        <v>6.143853</v>
      </c>
      <c r="AL88" s="570">
        <v>5.7821290000000003</v>
      </c>
      <c r="AM88" s="570">
        <v>5.4153419999999999</v>
      </c>
      <c r="AN88" s="570">
        <v>5.0446140000000002</v>
      </c>
      <c r="AO88" s="570">
        <v>4.6707650000000003</v>
      </c>
      <c r="AP88" s="570">
        <v>4.2944089999999999</v>
      </c>
      <c r="AQ88" s="570">
        <v>3.9160080000000002</v>
      </c>
      <c r="AR88" s="570">
        <v>3.5359229999999999</v>
      </c>
      <c r="AS88" s="570">
        <v>3.1544319999999999</v>
      </c>
      <c r="AT88" s="570">
        <v>2.7717589999999999</v>
      </c>
      <c r="AU88" s="570">
        <v>2.3880819999999998</v>
      </c>
      <c r="AV88" s="570">
        <v>2.0035440000000002</v>
      </c>
      <c r="AW88" s="570">
        <v>1.6182639999999999</v>
      </c>
      <c r="AX88" s="570">
        <v>1.23234</v>
      </c>
      <c r="AY88" s="570">
        <v>0.84585259999999995</v>
      </c>
      <c r="AZ88" s="570">
        <v>0.45887099999999997</v>
      </c>
      <c r="BA88" s="570">
        <v>7.1452779999999994E-2</v>
      </c>
      <c r="BC88" s="570"/>
      <c r="BD88" s="570">
        <v>7.5</v>
      </c>
      <c r="BE88" s="570">
        <v>7.4841487200143302</v>
      </c>
      <c r="BF88" s="570">
        <v>7.4675432974526696</v>
      </c>
      <c r="BG88" s="570">
        <v>7.4502516196071698</v>
      </c>
      <c r="BH88" s="570">
        <v>7.4323383426682197</v>
      </c>
      <c r="BI88" s="570">
        <v>7.4138681756592799</v>
      </c>
      <c r="BJ88" s="570">
        <v>7.39490781551787</v>
      </c>
      <c r="BK88" s="570">
        <v>7.3755279931923496</v>
      </c>
      <c r="BL88" s="570">
        <v>7.3558059286708399</v>
      </c>
      <c r="BM88" s="570">
        <v>7.3358284408697996</v>
      </c>
      <c r="BN88" s="570">
        <v>7.3156961493035704</v>
      </c>
      <c r="BO88" s="570">
        <v>7.29552963160301</v>
      </c>
      <c r="BP88" s="570">
        <v>7.2754794959272697</v>
      </c>
      <c r="BQ88" s="570">
        <v>7.25574504132108</v>
      </c>
      <c r="BR88" s="570">
        <v>7.23661401190527</v>
      </c>
      <c r="BS88" s="570">
        <v>7.2185601653802802</v>
      </c>
      <c r="BT88" s="570">
        <v>7.2025181221967198</v>
      </c>
      <c r="BU88" s="570">
        <v>7.1907798928001201</v>
      </c>
      <c r="BV88" s="570">
        <v>-1E+30</v>
      </c>
      <c r="BW88" s="570">
        <v>-1E+30</v>
      </c>
      <c r="BX88" s="570">
        <v>-1E+30</v>
      </c>
      <c r="BY88" s="570">
        <v>-1E+30</v>
      </c>
      <c r="BZ88" s="570">
        <v>-1E+30</v>
      </c>
      <c r="CA88" s="570">
        <v>-1E+30</v>
      </c>
      <c r="CB88" s="570">
        <v>-1E+30</v>
      </c>
      <c r="CC88" s="570">
        <v>-1E+30</v>
      </c>
      <c r="CD88" s="570">
        <v>-1E+30</v>
      </c>
      <c r="CE88" s="570">
        <v>-1E+30</v>
      </c>
      <c r="CF88" s="570">
        <v>-1E+30</v>
      </c>
      <c r="CG88" s="570">
        <v>-1E+30</v>
      </c>
      <c r="CH88" s="570">
        <v>-1E+30</v>
      </c>
      <c r="CI88" s="570">
        <v>-1E+30</v>
      </c>
      <c r="CJ88" s="570">
        <v>-1E+30</v>
      </c>
      <c r="CK88" s="570">
        <v>-1E+30</v>
      </c>
      <c r="CL88" s="570">
        <v>-1E+30</v>
      </c>
      <c r="CM88" s="570">
        <v>-1E+30</v>
      </c>
      <c r="CN88" s="570">
        <v>-1E+30</v>
      </c>
      <c r="CO88" s="570">
        <v>-1E+30</v>
      </c>
      <c r="CP88" s="570">
        <v>-1E+30</v>
      </c>
      <c r="CQ88" s="570">
        <v>-1E+30</v>
      </c>
      <c r="CR88" s="570">
        <v>-1E+30</v>
      </c>
      <c r="CS88" s="570">
        <v>-1E+30</v>
      </c>
      <c r="CT88" s="570">
        <v>-1E+30</v>
      </c>
      <c r="CU88" s="570">
        <v>-1E+30</v>
      </c>
      <c r="CV88" s="570">
        <v>2.5852773172058598</v>
      </c>
      <c r="CW88" s="570">
        <v>2.5700606728242699</v>
      </c>
      <c r="CX88" s="570">
        <v>2.5556229410671198</v>
      </c>
      <c r="CY88" s="570">
        <v>2.5408816793389599</v>
      </c>
      <c r="CZ88" s="570">
        <v>2.5263348790482199</v>
      </c>
      <c r="DA88" s="570">
        <v>2.5125318955119198</v>
      </c>
      <c r="DB88" s="570">
        <v>2.5</v>
      </c>
      <c r="DD88" s="570">
        <f t="shared" si="0"/>
        <v>7.5</v>
      </c>
      <c r="DE88" s="570">
        <f t="shared" si="1"/>
        <v>7.4841487200143302</v>
      </c>
      <c r="DF88" s="570">
        <f t="shared" si="2"/>
        <v>7.4675432974526696</v>
      </c>
      <c r="DG88" s="570">
        <f t="shared" si="3"/>
        <v>7.4502516196071698</v>
      </c>
      <c r="DH88" s="570">
        <f t="shared" si="4"/>
        <v>7.4323383426682197</v>
      </c>
      <c r="DI88" s="570">
        <f t="shared" si="5"/>
        <v>7.4138681756592799</v>
      </c>
      <c r="DJ88" s="570">
        <f t="shared" si="6"/>
        <v>7.39490781551787</v>
      </c>
      <c r="DK88" s="570">
        <f t="shared" si="7"/>
        <v>7.3755279931923496</v>
      </c>
      <c r="DL88" s="570">
        <f t="shared" si="8"/>
        <v>7.3558059286708399</v>
      </c>
      <c r="DM88" s="570">
        <f t="shared" si="9"/>
        <v>7.3358284408697996</v>
      </c>
      <c r="DN88" s="570">
        <f t="shared" si="10"/>
        <v>7.3156961493035704</v>
      </c>
      <c r="DO88" s="570">
        <f t="shared" si="11"/>
        <v>7.29552963160301</v>
      </c>
      <c r="DP88" s="570">
        <f t="shared" si="12"/>
        <v>7.2754794959272697</v>
      </c>
      <c r="DQ88" s="570">
        <f t="shared" si="13"/>
        <v>7.25574504132108</v>
      </c>
      <c r="DR88" s="570">
        <f t="shared" si="14"/>
        <v>7.23661401190527</v>
      </c>
      <c r="DS88" s="570">
        <f t="shared" si="15"/>
        <v>7.2185601653802802</v>
      </c>
      <c r="DT88" s="570">
        <f t="shared" si="16"/>
        <v>7.2025181221967198</v>
      </c>
      <c r="DU88" s="570">
        <f t="shared" si="17"/>
        <v>7.1907798928001201</v>
      </c>
      <c r="DV88" s="570">
        <f t="shared" si="18"/>
        <v>2.5</v>
      </c>
      <c r="DW88" s="570">
        <f t="shared" si="19"/>
        <v>2.5</v>
      </c>
      <c r="DX88" s="570">
        <f t="shared" si="20"/>
        <v>2.5</v>
      </c>
      <c r="DY88" s="570">
        <f t="shared" si="21"/>
        <v>2.5</v>
      </c>
      <c r="DZ88" s="570">
        <f t="shared" si="22"/>
        <v>2.5</v>
      </c>
      <c r="EA88" s="570">
        <f t="shared" si="23"/>
        <v>2.5</v>
      </c>
      <c r="EB88" s="570">
        <f t="shared" si="24"/>
        <v>2.5</v>
      </c>
      <c r="EC88" s="570">
        <f t="shared" si="25"/>
        <v>2.5</v>
      </c>
      <c r="ED88" s="570">
        <f t="shared" si="26"/>
        <v>2.5</v>
      </c>
      <c r="EE88" s="570">
        <f t="shared" si="27"/>
        <v>2.5</v>
      </c>
      <c r="EF88" s="570">
        <f t="shared" si="28"/>
        <v>2.5</v>
      </c>
      <c r="EG88" s="570">
        <f t="shared" si="29"/>
        <v>2.5</v>
      </c>
      <c r="EH88" s="570">
        <f t="shared" si="30"/>
        <v>2.5</v>
      </c>
      <c r="EI88" s="570">
        <f t="shared" si="31"/>
        <v>2.5</v>
      </c>
      <c r="EJ88" s="570">
        <f t="shared" si="32"/>
        <v>2.5</v>
      </c>
      <c r="EK88" s="570">
        <f t="shared" si="33"/>
        <v>2.5</v>
      </c>
      <c r="EL88" s="570">
        <f t="shared" si="34"/>
        <v>2.5</v>
      </c>
      <c r="EM88" s="570">
        <f t="shared" si="35"/>
        <v>2.5</v>
      </c>
      <c r="EN88" s="570">
        <f t="shared" si="36"/>
        <v>2.5</v>
      </c>
      <c r="EO88" s="570">
        <f t="shared" si="37"/>
        <v>2.5</v>
      </c>
      <c r="EP88" s="570">
        <f t="shared" si="38"/>
        <v>2.5</v>
      </c>
      <c r="EQ88" s="570">
        <f t="shared" si="39"/>
        <v>2.5</v>
      </c>
      <c r="ER88" s="570">
        <f t="shared" si="40"/>
        <v>2.5</v>
      </c>
      <c r="ES88" s="570">
        <f t="shared" si="41"/>
        <v>2.5</v>
      </c>
      <c r="ET88" s="570">
        <f t="shared" si="42"/>
        <v>2.5</v>
      </c>
      <c r="EU88" s="570">
        <f t="shared" si="43"/>
        <v>2.5</v>
      </c>
      <c r="EV88" s="570">
        <f t="shared" si="44"/>
        <v>2.5852773172058598</v>
      </c>
      <c r="EW88" s="570">
        <f t="shared" si="45"/>
        <v>2.5700606728242699</v>
      </c>
      <c r="EX88" s="570">
        <f t="shared" si="46"/>
        <v>2.5556229410671198</v>
      </c>
      <c r="EY88" s="570">
        <f t="shared" si="47"/>
        <v>2.5408816793389599</v>
      </c>
      <c r="EZ88" s="570">
        <f t="shared" si="48"/>
        <v>2.5263348790482199</v>
      </c>
      <c r="FA88" s="570">
        <f t="shared" si="49"/>
        <v>2.5125318955119198</v>
      </c>
      <c r="FB88" s="570">
        <f t="shared" si="50"/>
        <v>2.5</v>
      </c>
    </row>
    <row r="89" spans="1:158" ht="3.75" customHeight="1">
      <c r="A89" s="569">
        <f t="shared" si="51"/>
        <v>31</v>
      </c>
      <c r="B89" s="570"/>
      <c r="C89" s="570">
        <v>1.9244500000000001E-3</v>
      </c>
      <c r="D89" s="570">
        <v>0.38654329999999998</v>
      </c>
      <c r="E89" s="570">
        <v>0.77049489999999998</v>
      </c>
      <c r="F89" s="570">
        <v>1.1536930000000001</v>
      </c>
      <c r="G89" s="570">
        <v>1.5360339999999999</v>
      </c>
      <c r="H89" s="570">
        <v>1.9173979999999999</v>
      </c>
      <c r="I89" s="570">
        <v>2.2976399999999999</v>
      </c>
      <c r="J89" s="570">
        <v>2.6765840000000001</v>
      </c>
      <c r="K89" s="570">
        <v>3.05402</v>
      </c>
      <c r="L89" s="570">
        <v>3.4296859999999998</v>
      </c>
      <c r="M89" s="570">
        <v>3.8032629999999998</v>
      </c>
      <c r="N89" s="570">
        <v>4.1743480000000002</v>
      </c>
      <c r="O89" s="570">
        <v>4.5424340000000001</v>
      </c>
      <c r="P89" s="570">
        <v>4.906873</v>
      </c>
      <c r="Q89" s="570">
        <v>5.2668229999999996</v>
      </c>
      <c r="R89" s="570">
        <v>5.6211799999999998</v>
      </c>
      <c r="S89" s="570">
        <v>5.9684720000000002</v>
      </c>
      <c r="T89" s="570">
        <v>6.3067130000000002</v>
      </c>
      <c r="U89" s="570">
        <v>6.6331790000000002</v>
      </c>
      <c r="V89" s="570">
        <v>6.9441079999999999</v>
      </c>
      <c r="W89" s="570">
        <v>7.2342740000000001</v>
      </c>
      <c r="X89" s="570">
        <v>7.4964750000000002</v>
      </c>
      <c r="Y89" s="570">
        <v>7.7210809999999999</v>
      </c>
      <c r="Z89" s="570">
        <v>7.8960749999999997</v>
      </c>
      <c r="AA89" s="570">
        <v>8.0084009999999992</v>
      </c>
      <c r="AB89" s="570">
        <v>8.0472710000000003</v>
      </c>
      <c r="AC89" s="570">
        <v>8.0084009999999992</v>
      </c>
      <c r="AD89" s="570">
        <v>7.8960749999999997</v>
      </c>
      <c r="AE89" s="570">
        <v>7.7210809999999999</v>
      </c>
      <c r="AF89" s="570">
        <v>7.4964750000000002</v>
      </c>
      <c r="AG89" s="570">
        <v>7.2342740000000001</v>
      </c>
      <c r="AH89" s="570">
        <v>6.9441079999999999</v>
      </c>
      <c r="AI89" s="570">
        <v>6.6331790000000002</v>
      </c>
      <c r="AJ89" s="570">
        <v>6.3067130000000002</v>
      </c>
      <c r="AK89" s="570">
        <v>5.9684720000000002</v>
      </c>
      <c r="AL89" s="570">
        <v>5.6211799999999998</v>
      </c>
      <c r="AM89" s="570">
        <v>5.2668229999999996</v>
      </c>
      <c r="AN89" s="570">
        <v>4.906873</v>
      </c>
      <c r="AO89" s="570">
        <v>4.5424340000000001</v>
      </c>
      <c r="AP89" s="570">
        <v>4.1743480000000002</v>
      </c>
      <c r="AQ89" s="570">
        <v>3.8032629999999998</v>
      </c>
      <c r="AR89" s="570">
        <v>3.4296859999999998</v>
      </c>
      <c r="AS89" s="570">
        <v>3.05402</v>
      </c>
      <c r="AT89" s="570">
        <v>2.6765840000000001</v>
      </c>
      <c r="AU89" s="570">
        <v>2.2976399999999999</v>
      </c>
      <c r="AV89" s="570">
        <v>1.9173979999999999</v>
      </c>
      <c r="AW89" s="570">
        <v>1.5360339999999999</v>
      </c>
      <c r="AX89" s="570">
        <v>1.1536930000000001</v>
      </c>
      <c r="AY89" s="570">
        <v>0.77049489999999998</v>
      </c>
      <c r="AZ89" s="570">
        <v>0.38654329999999998</v>
      </c>
      <c r="BA89" s="570">
        <v>1.9244500000000001E-3</v>
      </c>
      <c r="BC89" s="570"/>
      <c r="BD89" s="570">
        <v>7.5</v>
      </c>
      <c r="BE89" s="570">
        <v>7.4833671395782702</v>
      </c>
      <c r="BF89" s="570">
        <v>7.4659709697475796</v>
      </c>
      <c r="BG89" s="570">
        <v>7.4478551662680301</v>
      </c>
      <c r="BH89" s="570">
        <v>7.4290680938605602</v>
      </c>
      <c r="BI89" s="570">
        <v>7.4096577149312699</v>
      </c>
      <c r="BJ89" s="570">
        <v>7.3896714768041596</v>
      </c>
      <c r="BK89" s="570">
        <v>7.3691574197880199</v>
      </c>
      <c r="BL89" s="570">
        <v>7.3481657112699601</v>
      </c>
      <c r="BM89" s="570">
        <v>7.3267506081481102</v>
      </c>
      <c r="BN89" s="570">
        <v>7.30497317623432</v>
      </c>
      <c r="BO89" s="570">
        <v>7.2829055492662</v>
      </c>
      <c r="BP89" s="570">
        <v>7.2606385538268299</v>
      </c>
      <c r="BQ89" s="570">
        <v>7.2382971684184696</v>
      </c>
      <c r="BR89" s="570">
        <v>7.2160763979954599</v>
      </c>
      <c r="BS89" s="570">
        <v>7.1943384156762002</v>
      </c>
      <c r="BT89" s="570">
        <v>7.1739342142381304</v>
      </c>
      <c r="BU89" s="570">
        <v>7.1575737412226799</v>
      </c>
      <c r="BV89" s="570">
        <v>-1E+30</v>
      </c>
      <c r="BW89" s="570">
        <v>-1E+30</v>
      </c>
      <c r="BX89" s="570">
        <v>-1E+30</v>
      </c>
      <c r="BY89" s="570">
        <v>-1E+30</v>
      </c>
      <c r="BZ89" s="570">
        <v>-1E+30</v>
      </c>
      <c r="CA89" s="570">
        <v>-1E+30</v>
      </c>
      <c r="CB89" s="570">
        <v>-1E+30</v>
      </c>
      <c r="CC89" s="570">
        <v>-1E+30</v>
      </c>
      <c r="CD89" s="570">
        <v>-1E+30</v>
      </c>
      <c r="CE89" s="570">
        <v>-1E+30</v>
      </c>
      <c r="CF89" s="570">
        <v>-1E+30</v>
      </c>
      <c r="CG89" s="570">
        <v>-1E+30</v>
      </c>
      <c r="CH89" s="570">
        <v>-1E+30</v>
      </c>
      <c r="CI89" s="570">
        <v>-1E+30</v>
      </c>
      <c r="CJ89" s="570">
        <v>-1E+30</v>
      </c>
      <c r="CK89" s="570">
        <v>-1E+30</v>
      </c>
      <c r="CL89" s="570">
        <v>-1E+30</v>
      </c>
      <c r="CM89" s="570">
        <v>-1E+30</v>
      </c>
      <c r="CN89" s="570">
        <v>-1E+30</v>
      </c>
      <c r="CO89" s="570">
        <v>-1E+30</v>
      </c>
      <c r="CP89" s="570">
        <v>-1E+30</v>
      </c>
      <c r="CQ89" s="570">
        <v>-1E+30</v>
      </c>
      <c r="CR89" s="570">
        <v>-1E+30</v>
      </c>
      <c r="CS89" s="570">
        <v>-1E+30</v>
      </c>
      <c r="CT89" s="570">
        <v>-1E+30</v>
      </c>
      <c r="CU89" s="570">
        <v>-1E+30</v>
      </c>
      <c r="CV89" s="570">
        <v>2.6157294750518298</v>
      </c>
      <c r="CW89" s="570">
        <v>2.5953629710911299</v>
      </c>
      <c r="CX89" s="570">
        <v>2.5747221936826299</v>
      </c>
      <c r="CY89" s="570">
        <v>2.5543887374459802</v>
      </c>
      <c r="CZ89" s="570">
        <v>2.53486613702289</v>
      </c>
      <c r="DA89" s="570">
        <v>2.5165996544006801</v>
      </c>
      <c r="DB89" s="570">
        <v>2.5</v>
      </c>
      <c r="DD89" s="570">
        <f t="shared" si="0"/>
        <v>7.5</v>
      </c>
      <c r="DE89" s="570">
        <f t="shared" si="1"/>
        <v>7.4833671395782702</v>
      </c>
      <c r="DF89" s="570">
        <f t="shared" si="2"/>
        <v>7.4659709697475796</v>
      </c>
      <c r="DG89" s="570">
        <f t="shared" si="3"/>
        <v>7.4478551662680301</v>
      </c>
      <c r="DH89" s="570">
        <f t="shared" si="4"/>
        <v>7.4290680938605602</v>
      </c>
      <c r="DI89" s="570">
        <f t="shared" si="5"/>
        <v>7.4096577149312699</v>
      </c>
      <c r="DJ89" s="570">
        <f t="shared" si="6"/>
        <v>7.3896714768041596</v>
      </c>
      <c r="DK89" s="570">
        <f t="shared" si="7"/>
        <v>7.3691574197880199</v>
      </c>
      <c r="DL89" s="570">
        <f t="shared" si="8"/>
        <v>7.3481657112699601</v>
      </c>
      <c r="DM89" s="570">
        <f t="shared" si="9"/>
        <v>7.3267506081481102</v>
      </c>
      <c r="DN89" s="570">
        <f t="shared" si="10"/>
        <v>7.30497317623432</v>
      </c>
      <c r="DO89" s="570">
        <f t="shared" si="11"/>
        <v>7.2829055492662</v>
      </c>
      <c r="DP89" s="570">
        <f t="shared" si="12"/>
        <v>7.2606385538268299</v>
      </c>
      <c r="DQ89" s="570">
        <f t="shared" si="13"/>
        <v>7.2382971684184696</v>
      </c>
      <c r="DR89" s="570">
        <f t="shared" si="14"/>
        <v>7.2160763979954599</v>
      </c>
      <c r="DS89" s="570">
        <f t="shared" si="15"/>
        <v>7.1943384156762002</v>
      </c>
      <c r="DT89" s="570">
        <f t="shared" si="16"/>
        <v>7.1739342142381304</v>
      </c>
      <c r="DU89" s="570">
        <f t="shared" si="17"/>
        <v>7.1575737412226799</v>
      </c>
      <c r="DV89" s="570">
        <f t="shared" si="18"/>
        <v>2.5</v>
      </c>
      <c r="DW89" s="570">
        <f t="shared" si="19"/>
        <v>2.5</v>
      </c>
      <c r="DX89" s="570">
        <f t="shared" si="20"/>
        <v>2.5</v>
      </c>
      <c r="DY89" s="570">
        <f t="shared" si="21"/>
        <v>2.5</v>
      </c>
      <c r="DZ89" s="570">
        <f t="shared" si="22"/>
        <v>2.5</v>
      </c>
      <c r="EA89" s="570">
        <f t="shared" si="23"/>
        <v>2.5</v>
      </c>
      <c r="EB89" s="570">
        <f t="shared" si="24"/>
        <v>2.5</v>
      </c>
      <c r="EC89" s="570">
        <f t="shared" si="25"/>
        <v>2.5</v>
      </c>
      <c r="ED89" s="570">
        <f t="shared" si="26"/>
        <v>2.5</v>
      </c>
      <c r="EE89" s="570">
        <f t="shared" si="27"/>
        <v>2.5</v>
      </c>
      <c r="EF89" s="570">
        <f t="shared" si="28"/>
        <v>2.5</v>
      </c>
      <c r="EG89" s="570">
        <f t="shared" si="29"/>
        <v>2.5</v>
      </c>
      <c r="EH89" s="570">
        <f t="shared" si="30"/>
        <v>2.5</v>
      </c>
      <c r="EI89" s="570">
        <f t="shared" si="31"/>
        <v>2.5</v>
      </c>
      <c r="EJ89" s="570">
        <f t="shared" si="32"/>
        <v>2.5</v>
      </c>
      <c r="EK89" s="570">
        <f t="shared" si="33"/>
        <v>2.5</v>
      </c>
      <c r="EL89" s="570">
        <f t="shared" si="34"/>
        <v>2.5</v>
      </c>
      <c r="EM89" s="570">
        <f t="shared" si="35"/>
        <v>2.5</v>
      </c>
      <c r="EN89" s="570">
        <f t="shared" si="36"/>
        <v>2.5</v>
      </c>
      <c r="EO89" s="570">
        <f t="shared" si="37"/>
        <v>2.5</v>
      </c>
      <c r="EP89" s="570">
        <f t="shared" si="38"/>
        <v>2.5</v>
      </c>
      <c r="EQ89" s="570">
        <f t="shared" si="39"/>
        <v>2.5</v>
      </c>
      <c r="ER89" s="570">
        <f t="shared" si="40"/>
        <v>2.5</v>
      </c>
      <c r="ES89" s="570">
        <f t="shared" si="41"/>
        <v>2.5</v>
      </c>
      <c r="ET89" s="570">
        <f t="shared" si="42"/>
        <v>2.5</v>
      </c>
      <c r="EU89" s="570">
        <f t="shared" si="43"/>
        <v>2.5</v>
      </c>
      <c r="EV89" s="570">
        <f t="shared" si="44"/>
        <v>2.6157294750518298</v>
      </c>
      <c r="EW89" s="570">
        <f t="shared" si="45"/>
        <v>2.5953629710911299</v>
      </c>
      <c r="EX89" s="570">
        <f t="shared" si="46"/>
        <v>2.5747221936826299</v>
      </c>
      <c r="EY89" s="570">
        <f t="shared" si="47"/>
        <v>2.5543887374459802</v>
      </c>
      <c r="EZ89" s="570">
        <f t="shared" si="48"/>
        <v>2.53486613702289</v>
      </c>
      <c r="FA89" s="570">
        <f t="shared" si="49"/>
        <v>2.5165996544006801</v>
      </c>
      <c r="FB89" s="570">
        <f t="shared" si="50"/>
        <v>2.5</v>
      </c>
    </row>
    <row r="90" spans="1:158" ht="3.75" customHeight="1">
      <c r="A90" s="569">
        <f t="shared" si="51"/>
        <v>32</v>
      </c>
      <c r="B90" s="570"/>
      <c r="C90" s="570">
        <v>0</v>
      </c>
      <c r="D90" s="570">
        <v>0.29887419999999998</v>
      </c>
      <c r="E90" s="570">
        <v>0.67921770000000004</v>
      </c>
      <c r="F90" s="570">
        <v>1.0585070000000001</v>
      </c>
      <c r="G90" s="570">
        <v>1.4366030000000001</v>
      </c>
      <c r="H90" s="570">
        <v>1.813339</v>
      </c>
      <c r="I90" s="570">
        <v>2.1885210000000002</v>
      </c>
      <c r="J90" s="570">
        <v>2.5619109999999998</v>
      </c>
      <c r="K90" s="570">
        <v>2.9332280000000002</v>
      </c>
      <c r="L90" s="570">
        <v>3.3021259999999999</v>
      </c>
      <c r="M90" s="570">
        <v>3.6681840000000001</v>
      </c>
      <c r="N90" s="570">
        <v>4.0308789999999997</v>
      </c>
      <c r="O90" s="570">
        <v>4.3895619999999997</v>
      </c>
      <c r="P90" s="570">
        <v>4.7434120000000002</v>
      </c>
      <c r="Q90" s="570">
        <v>5.0913849999999998</v>
      </c>
      <c r="R90" s="570">
        <v>5.4321419999999998</v>
      </c>
      <c r="S90" s="570">
        <v>5.7639449999999997</v>
      </c>
      <c r="T90" s="570">
        <v>6.0845219999999998</v>
      </c>
      <c r="U90" s="570">
        <v>6.3908899999999997</v>
      </c>
      <c r="V90" s="570">
        <v>6.6791239999999998</v>
      </c>
      <c r="W90" s="570">
        <v>6.9441079999999999</v>
      </c>
      <c r="X90" s="570">
        <v>7.179303</v>
      </c>
      <c r="Y90" s="570">
        <v>7.3767160000000001</v>
      </c>
      <c r="Z90" s="570">
        <v>7.527317</v>
      </c>
      <c r="AA90" s="570">
        <v>7.6222329999999996</v>
      </c>
      <c r="AB90" s="570">
        <v>7.6547210000000003</v>
      </c>
      <c r="AC90" s="570">
        <v>7.6222329999999996</v>
      </c>
      <c r="AD90" s="570">
        <v>7.527317</v>
      </c>
      <c r="AE90" s="570">
        <v>7.3767160000000001</v>
      </c>
      <c r="AF90" s="570">
        <v>7.179303</v>
      </c>
      <c r="AG90" s="570">
        <v>6.9441079999999999</v>
      </c>
      <c r="AH90" s="570">
        <v>6.6791239999999998</v>
      </c>
      <c r="AI90" s="570">
        <v>6.3908899999999997</v>
      </c>
      <c r="AJ90" s="570">
        <v>6.0845219999999998</v>
      </c>
      <c r="AK90" s="570">
        <v>5.7639449999999997</v>
      </c>
      <c r="AL90" s="570">
        <v>5.4321419999999998</v>
      </c>
      <c r="AM90" s="570">
        <v>5.0913849999999998</v>
      </c>
      <c r="AN90" s="570">
        <v>4.7434120000000002</v>
      </c>
      <c r="AO90" s="570">
        <v>4.3895619999999997</v>
      </c>
      <c r="AP90" s="570">
        <v>4.0308789999999997</v>
      </c>
      <c r="AQ90" s="570">
        <v>3.6681840000000001</v>
      </c>
      <c r="AR90" s="570">
        <v>3.3021259999999999</v>
      </c>
      <c r="AS90" s="570">
        <v>2.9332280000000002</v>
      </c>
      <c r="AT90" s="570">
        <v>2.5619109999999998</v>
      </c>
      <c r="AU90" s="570">
        <v>2.1885210000000002</v>
      </c>
      <c r="AV90" s="570">
        <v>1.813339</v>
      </c>
      <c r="AW90" s="570">
        <v>1.4366030000000001</v>
      </c>
      <c r="AX90" s="570">
        <v>1.0585070000000001</v>
      </c>
      <c r="AY90" s="570">
        <v>0.67921770000000004</v>
      </c>
      <c r="AZ90" s="570">
        <v>0.29887419999999998</v>
      </c>
      <c r="BA90" s="570">
        <v>0</v>
      </c>
      <c r="BC90" s="570"/>
      <c r="BD90" s="570">
        <v>7.5</v>
      </c>
      <c r="BE90" s="570">
        <v>7.4823952299702698</v>
      </c>
      <c r="BF90" s="570">
        <v>7.4640736626006996</v>
      </c>
      <c r="BG90" s="570">
        <v>7.4449874220250702</v>
      </c>
      <c r="BH90" s="570">
        <v>7.4251729063701299</v>
      </c>
      <c r="BI90" s="570">
        <v>7.4046604065852897</v>
      </c>
      <c r="BJ90" s="570">
        <v>7.3834758872803503</v>
      </c>
      <c r="BK90" s="570">
        <v>7.3616420333418304</v>
      </c>
      <c r="BL90" s="570">
        <v>7.3391790088312696</v>
      </c>
      <c r="BM90" s="570">
        <v>7.3161052100340997</v>
      </c>
      <c r="BN90" s="570">
        <v>7.2924382991292003</v>
      </c>
      <c r="BO90" s="570">
        <v>7.2681970371901903</v>
      </c>
      <c r="BP90" s="570">
        <v>7.2434049453213696</v>
      </c>
      <c r="BQ90" s="570">
        <v>7.2180977483337303</v>
      </c>
      <c r="BR90" s="570">
        <v>7.1923373952405898</v>
      </c>
      <c r="BS90" s="570">
        <v>7.1662299355974097</v>
      </c>
      <c r="BT90" s="570">
        <v>7.1398870038893696</v>
      </c>
      <c r="BU90" s="570">
        <v>7.1128337252194997</v>
      </c>
      <c r="BV90" s="570">
        <v>7.0789359630599797</v>
      </c>
      <c r="BW90" s="570">
        <v>-1E+30</v>
      </c>
      <c r="BX90" s="570">
        <v>-1E+30</v>
      </c>
      <c r="BY90" s="570">
        <v>-1E+30</v>
      </c>
      <c r="BZ90" s="570">
        <v>-1E+30</v>
      </c>
      <c r="CA90" s="570">
        <v>-1E+30</v>
      </c>
      <c r="CB90" s="570">
        <v>-1E+30</v>
      </c>
      <c r="CC90" s="570">
        <v>-1E+30</v>
      </c>
      <c r="CD90" s="570">
        <v>-1E+30</v>
      </c>
      <c r="CE90" s="570">
        <v>-1E+30</v>
      </c>
      <c r="CF90" s="570">
        <v>-1E+30</v>
      </c>
      <c r="CG90" s="570">
        <v>-1E+30</v>
      </c>
      <c r="CH90" s="570">
        <v>-1E+30</v>
      </c>
      <c r="CI90" s="570">
        <v>-1E+30</v>
      </c>
      <c r="CJ90" s="570">
        <v>-1E+30</v>
      </c>
      <c r="CK90" s="570">
        <v>-1E+30</v>
      </c>
      <c r="CL90" s="570">
        <v>-1E+30</v>
      </c>
      <c r="CM90" s="570">
        <v>-1E+30</v>
      </c>
      <c r="CN90" s="570">
        <v>-1E+30</v>
      </c>
      <c r="CO90" s="570">
        <v>-1E+30</v>
      </c>
      <c r="CP90" s="570">
        <v>-1E+30</v>
      </c>
      <c r="CQ90" s="570">
        <v>-1E+30</v>
      </c>
      <c r="CR90" s="570">
        <v>-1E+30</v>
      </c>
      <c r="CS90" s="570">
        <v>-1E+30</v>
      </c>
      <c r="CT90" s="570">
        <v>-1E+30</v>
      </c>
      <c r="CU90" s="570">
        <v>2.7013961742668902</v>
      </c>
      <c r="CV90" s="570">
        <v>2.6585150148769698</v>
      </c>
      <c r="CW90" s="570">
        <v>2.62744237181662</v>
      </c>
      <c r="CX90" s="570">
        <v>2.5985546156664401</v>
      </c>
      <c r="CY90" s="570">
        <v>2.5712382673629302</v>
      </c>
      <c r="CZ90" s="570">
        <v>2.5455906502727701</v>
      </c>
      <c r="DA90" s="570">
        <v>2.5218494306617298</v>
      </c>
      <c r="DB90" s="570">
        <v>2.5</v>
      </c>
      <c r="DD90" s="570">
        <f t="shared" si="0"/>
        <v>7.5</v>
      </c>
      <c r="DE90" s="570">
        <f t="shared" si="1"/>
        <v>7.4823952299702698</v>
      </c>
      <c r="DF90" s="570">
        <f t="shared" si="2"/>
        <v>7.4640736626006996</v>
      </c>
      <c r="DG90" s="570">
        <f t="shared" si="3"/>
        <v>7.4449874220250702</v>
      </c>
      <c r="DH90" s="570">
        <f t="shared" si="4"/>
        <v>7.4251729063701299</v>
      </c>
      <c r="DI90" s="570">
        <f t="shared" si="5"/>
        <v>7.4046604065852897</v>
      </c>
      <c r="DJ90" s="570">
        <f t="shared" si="6"/>
        <v>7.3834758872803503</v>
      </c>
      <c r="DK90" s="570">
        <f t="shared" si="7"/>
        <v>7.3616420333418304</v>
      </c>
      <c r="DL90" s="570">
        <f t="shared" si="8"/>
        <v>7.3391790088312696</v>
      </c>
      <c r="DM90" s="570">
        <f t="shared" si="9"/>
        <v>7.3161052100340997</v>
      </c>
      <c r="DN90" s="570">
        <f t="shared" si="10"/>
        <v>7.2924382991292003</v>
      </c>
      <c r="DO90" s="570">
        <f t="shared" si="11"/>
        <v>7.2681970371901903</v>
      </c>
      <c r="DP90" s="570">
        <f t="shared" si="12"/>
        <v>7.2434049453213696</v>
      </c>
      <c r="DQ90" s="570">
        <f t="shared" si="13"/>
        <v>7.2180977483337303</v>
      </c>
      <c r="DR90" s="570">
        <f t="shared" si="14"/>
        <v>7.1923373952405898</v>
      </c>
      <c r="DS90" s="570">
        <f t="shared" si="15"/>
        <v>7.1662299355974097</v>
      </c>
      <c r="DT90" s="570">
        <f t="shared" si="16"/>
        <v>7.1398870038893696</v>
      </c>
      <c r="DU90" s="570">
        <f t="shared" si="17"/>
        <v>7.1128337252194997</v>
      </c>
      <c r="DV90" s="570">
        <f t="shared" si="18"/>
        <v>7.0789359630599797</v>
      </c>
      <c r="DW90" s="570">
        <f t="shared" si="19"/>
        <v>2.5</v>
      </c>
      <c r="DX90" s="570">
        <f t="shared" si="20"/>
        <v>2.5</v>
      </c>
      <c r="DY90" s="570">
        <f t="shared" si="21"/>
        <v>2.5</v>
      </c>
      <c r="DZ90" s="570">
        <f t="shared" si="22"/>
        <v>2.5</v>
      </c>
      <c r="EA90" s="570">
        <f t="shared" si="23"/>
        <v>2.5</v>
      </c>
      <c r="EB90" s="570">
        <f t="shared" si="24"/>
        <v>2.5</v>
      </c>
      <c r="EC90" s="570">
        <f t="shared" si="25"/>
        <v>2.5</v>
      </c>
      <c r="ED90" s="570">
        <f t="shared" si="26"/>
        <v>2.5</v>
      </c>
      <c r="EE90" s="570">
        <f t="shared" si="27"/>
        <v>2.5</v>
      </c>
      <c r="EF90" s="570">
        <f t="shared" si="28"/>
        <v>2.5</v>
      </c>
      <c r="EG90" s="570">
        <f t="shared" si="29"/>
        <v>2.5</v>
      </c>
      <c r="EH90" s="570">
        <f t="shared" si="30"/>
        <v>2.5</v>
      </c>
      <c r="EI90" s="570">
        <f t="shared" si="31"/>
        <v>2.5</v>
      </c>
      <c r="EJ90" s="570">
        <f t="shared" si="32"/>
        <v>2.5</v>
      </c>
      <c r="EK90" s="570">
        <f t="shared" si="33"/>
        <v>2.5</v>
      </c>
      <c r="EL90" s="570">
        <f t="shared" si="34"/>
        <v>2.5</v>
      </c>
      <c r="EM90" s="570">
        <f t="shared" si="35"/>
        <v>2.5</v>
      </c>
      <c r="EN90" s="570">
        <f t="shared" si="36"/>
        <v>2.5</v>
      </c>
      <c r="EO90" s="570">
        <f t="shared" si="37"/>
        <v>2.5</v>
      </c>
      <c r="EP90" s="570">
        <f t="shared" si="38"/>
        <v>2.5</v>
      </c>
      <c r="EQ90" s="570">
        <f t="shared" si="39"/>
        <v>2.5</v>
      </c>
      <c r="ER90" s="570">
        <f t="shared" si="40"/>
        <v>2.5</v>
      </c>
      <c r="ES90" s="570">
        <f t="shared" si="41"/>
        <v>2.5</v>
      </c>
      <c r="ET90" s="570">
        <f t="shared" si="42"/>
        <v>2.5</v>
      </c>
      <c r="EU90" s="570">
        <f t="shared" si="43"/>
        <v>2.7013961742668902</v>
      </c>
      <c r="EV90" s="570">
        <f t="shared" si="44"/>
        <v>2.6585150148769698</v>
      </c>
      <c r="EW90" s="570">
        <f t="shared" si="45"/>
        <v>2.62744237181662</v>
      </c>
      <c r="EX90" s="570">
        <f t="shared" si="46"/>
        <v>2.5985546156664401</v>
      </c>
      <c r="EY90" s="570">
        <f t="shared" si="47"/>
        <v>2.5712382673629302</v>
      </c>
      <c r="EZ90" s="570">
        <f t="shared" si="48"/>
        <v>2.5455906502727701</v>
      </c>
      <c r="FA90" s="570">
        <f t="shared" si="49"/>
        <v>2.5218494306617298</v>
      </c>
      <c r="FB90" s="570">
        <f t="shared" si="50"/>
        <v>2.5</v>
      </c>
    </row>
    <row r="91" spans="1:158" ht="3.75" customHeight="1">
      <c r="A91" s="569">
        <f t="shared" si="51"/>
        <v>33</v>
      </c>
      <c r="B91" s="570"/>
      <c r="C91" s="570">
        <v>0</v>
      </c>
      <c r="D91" s="570">
        <v>0.1962749</v>
      </c>
      <c r="E91" s="570">
        <v>0.57248259999999995</v>
      </c>
      <c r="F91" s="570">
        <v>0.94730400000000003</v>
      </c>
      <c r="G91" s="570">
        <v>1.32056</v>
      </c>
      <c r="H91" s="570">
        <v>1.6920390000000001</v>
      </c>
      <c r="I91" s="570">
        <v>2.0614919999999999</v>
      </c>
      <c r="J91" s="570">
        <v>2.4286240000000001</v>
      </c>
      <c r="K91" s="570">
        <v>2.7930799999999998</v>
      </c>
      <c r="L91" s="570">
        <v>3.1544319999999999</v>
      </c>
      <c r="M91" s="570">
        <v>3.512165</v>
      </c>
      <c r="N91" s="570">
        <v>3.8656440000000001</v>
      </c>
      <c r="O91" s="570">
        <v>4.2140919999999999</v>
      </c>
      <c r="P91" s="570">
        <v>4.5565439999999997</v>
      </c>
      <c r="Q91" s="570">
        <v>4.8917970000000004</v>
      </c>
      <c r="R91" s="570">
        <v>5.2183390000000003</v>
      </c>
      <c r="S91" s="570">
        <v>5.5342640000000003</v>
      </c>
      <c r="T91" s="570">
        <v>5.8371579999999996</v>
      </c>
      <c r="U91" s="570">
        <v>6.1239749999999997</v>
      </c>
      <c r="V91" s="570">
        <v>6.3908899999999997</v>
      </c>
      <c r="W91" s="570">
        <v>6.6331790000000002</v>
      </c>
      <c r="X91" s="570">
        <v>6.8451820000000003</v>
      </c>
      <c r="Y91" s="570">
        <v>7.0204500000000003</v>
      </c>
      <c r="Z91" s="570">
        <v>7.152215</v>
      </c>
      <c r="AA91" s="570">
        <v>7.2342740000000001</v>
      </c>
      <c r="AB91" s="570">
        <v>7.2621710000000004</v>
      </c>
      <c r="AC91" s="570">
        <v>7.2342740000000001</v>
      </c>
      <c r="AD91" s="570">
        <v>7.152215</v>
      </c>
      <c r="AE91" s="570">
        <v>7.0204500000000003</v>
      </c>
      <c r="AF91" s="570">
        <v>6.8451820000000003</v>
      </c>
      <c r="AG91" s="570">
        <v>6.6331790000000002</v>
      </c>
      <c r="AH91" s="570">
        <v>6.3908899999999997</v>
      </c>
      <c r="AI91" s="570">
        <v>6.1239749999999997</v>
      </c>
      <c r="AJ91" s="570">
        <v>5.8371579999999996</v>
      </c>
      <c r="AK91" s="570">
        <v>5.5342640000000003</v>
      </c>
      <c r="AL91" s="570">
        <v>5.2183390000000003</v>
      </c>
      <c r="AM91" s="570">
        <v>4.8917970000000004</v>
      </c>
      <c r="AN91" s="570">
        <v>4.5565439999999997</v>
      </c>
      <c r="AO91" s="570">
        <v>4.2140919999999999</v>
      </c>
      <c r="AP91" s="570">
        <v>3.8656440000000001</v>
      </c>
      <c r="AQ91" s="570">
        <v>3.512165</v>
      </c>
      <c r="AR91" s="570">
        <v>3.1544319999999999</v>
      </c>
      <c r="AS91" s="570">
        <v>2.7930799999999998</v>
      </c>
      <c r="AT91" s="570">
        <v>2.4286240000000001</v>
      </c>
      <c r="AU91" s="570">
        <v>2.0614919999999999</v>
      </c>
      <c r="AV91" s="570">
        <v>1.6920390000000001</v>
      </c>
      <c r="AW91" s="570">
        <v>1.32056</v>
      </c>
      <c r="AX91" s="570">
        <v>0.94730400000000003</v>
      </c>
      <c r="AY91" s="570">
        <v>0.57248259999999995</v>
      </c>
      <c r="AZ91" s="570">
        <v>0.1962749</v>
      </c>
      <c r="BA91" s="570">
        <v>0</v>
      </c>
      <c r="BC91" s="570"/>
      <c r="BD91" s="570">
        <v>7.5</v>
      </c>
      <c r="BE91" s="570">
        <v>7.4812516878348498</v>
      </c>
      <c r="BF91" s="570">
        <v>7.4618702691109098</v>
      </c>
      <c r="BG91" s="570">
        <v>7.4416821213084701</v>
      </c>
      <c r="BH91" s="570">
        <v>7.4207074357753102</v>
      </c>
      <c r="BI91" s="570">
        <v>7.3989559899803199</v>
      </c>
      <c r="BJ91" s="570">
        <v>7.3764301970451003</v>
      </c>
      <c r="BK91" s="570">
        <v>7.3531256727087699</v>
      </c>
      <c r="BL91" s="570">
        <v>7.3290310786814699</v>
      </c>
      <c r="BM91" s="570">
        <v>7.3041276626761702</v>
      </c>
      <c r="BN91" s="570">
        <v>7.27838866112634</v>
      </c>
      <c r="BO91" s="570">
        <v>7.2517788644881698</v>
      </c>
      <c r="BP91" s="570">
        <v>7.2242548755639504</v>
      </c>
      <c r="BQ91" s="570">
        <v>7.1957672268618698</v>
      </c>
      <c r="BR91" s="570">
        <v>7.1662669692885803</v>
      </c>
      <c r="BS91" s="570">
        <v>7.1357249004872703</v>
      </c>
      <c r="BT91" s="570">
        <v>7.10420333866655</v>
      </c>
      <c r="BU91" s="570">
        <v>7.0722396267641301</v>
      </c>
      <c r="BV91" s="570">
        <v>7.0434293779663202</v>
      </c>
      <c r="BW91" s="570">
        <v>-1E+30</v>
      </c>
      <c r="BX91" s="570">
        <v>-1E+30</v>
      </c>
      <c r="BY91" s="570">
        <v>-1E+30</v>
      </c>
      <c r="BZ91" s="570">
        <v>-1E+30</v>
      </c>
      <c r="CA91" s="570">
        <v>-1E+30</v>
      </c>
      <c r="CB91" s="570">
        <v>-1E+30</v>
      </c>
      <c r="CC91" s="570">
        <v>-1E+30</v>
      </c>
      <c r="CD91" s="570">
        <v>-1E+30</v>
      </c>
      <c r="CE91" s="570">
        <v>-1E+30</v>
      </c>
      <c r="CF91" s="570">
        <v>-1E+30</v>
      </c>
      <c r="CG91" s="570">
        <v>-1E+30</v>
      </c>
      <c r="CH91" s="570">
        <v>-1E+30</v>
      </c>
      <c r="CI91" s="570">
        <v>-1E+30</v>
      </c>
      <c r="CJ91" s="570">
        <v>-1E+30</v>
      </c>
      <c r="CK91" s="570">
        <v>-1E+30</v>
      </c>
      <c r="CL91" s="570">
        <v>-1E+30</v>
      </c>
      <c r="CM91" s="570">
        <v>-1E+30</v>
      </c>
      <c r="CN91" s="570">
        <v>-1E+30</v>
      </c>
      <c r="CO91" s="570">
        <v>-1E+30</v>
      </c>
      <c r="CP91" s="570">
        <v>-1E+30</v>
      </c>
      <c r="CQ91" s="570">
        <v>-1E+30</v>
      </c>
      <c r="CR91" s="570">
        <v>-1E+30</v>
      </c>
      <c r="CS91" s="570">
        <v>-1E+30</v>
      </c>
      <c r="CT91" s="570">
        <v>-1E+30</v>
      </c>
      <c r="CU91" s="570">
        <v>2.7488664407458399</v>
      </c>
      <c r="CV91" s="570">
        <v>2.70548833946162</v>
      </c>
      <c r="CW91" s="570">
        <v>2.6645335260118399</v>
      </c>
      <c r="CX91" s="570">
        <v>2.6265167426618601</v>
      </c>
      <c r="CY91" s="570">
        <v>2.5912079386710598</v>
      </c>
      <c r="CZ91" s="570">
        <v>2.55846229938349</v>
      </c>
      <c r="DA91" s="570">
        <v>2.5282929751903902</v>
      </c>
      <c r="DB91" s="570">
        <v>2.5</v>
      </c>
      <c r="DD91" s="570">
        <f t="shared" ref="DD91:DD109" si="52">IF(BD91=$CF$87,-$DC$58,BD91)</f>
        <v>7.5</v>
      </c>
      <c r="DE91" s="570">
        <f t="shared" ref="DE91:DE109" si="53">IF(BE91=$CF$87,-$DC$58,BE91)</f>
        <v>7.4812516878348498</v>
      </c>
      <c r="DF91" s="570">
        <f t="shared" ref="DF91:DF109" si="54">IF(BF91=$CF$87,-$DC$58,BF91)</f>
        <v>7.4618702691109098</v>
      </c>
      <c r="DG91" s="570">
        <f t="shared" ref="DG91:DG109" si="55">IF(BG91=$CF$87,-$DC$58,BG91)</f>
        <v>7.4416821213084701</v>
      </c>
      <c r="DH91" s="570">
        <f t="shared" ref="DH91:DH109" si="56">IF(BH91=$CF$87,-$DC$58,BH91)</f>
        <v>7.4207074357753102</v>
      </c>
      <c r="DI91" s="570">
        <f t="shared" ref="DI91:DI109" si="57">IF(BI91=$CF$87,-$DC$58,BI91)</f>
        <v>7.3989559899803199</v>
      </c>
      <c r="DJ91" s="570">
        <f t="shared" ref="DJ91:DJ109" si="58">IF(BJ91=$CF$87,-$DC$58,BJ91)</f>
        <v>7.3764301970451003</v>
      </c>
      <c r="DK91" s="570">
        <f t="shared" ref="DK91:DK109" si="59">IF(BK91=$CF$87,-$DC$58,BK91)</f>
        <v>7.3531256727087699</v>
      </c>
      <c r="DL91" s="570">
        <f t="shared" ref="DL91:DL109" si="60">IF(BL91=$CF$87,-$DC$58,BL91)</f>
        <v>7.3290310786814699</v>
      </c>
      <c r="DM91" s="570">
        <f t="shared" ref="DM91:DM109" si="61">IF(BM91=$CF$87,-$DC$58,BM91)</f>
        <v>7.3041276626761702</v>
      </c>
      <c r="DN91" s="570">
        <f t="shared" ref="DN91:DN109" si="62">IF(BN91=$CF$87,-$DC$58,BN91)</f>
        <v>7.27838866112634</v>
      </c>
      <c r="DO91" s="570">
        <f t="shared" ref="DO91:DO109" si="63">IF(BO91=$CF$87,-$DC$58,BO91)</f>
        <v>7.2517788644881698</v>
      </c>
      <c r="DP91" s="570">
        <f t="shared" ref="DP91:DP109" si="64">IF(BP91=$CF$87,-$DC$58,BP91)</f>
        <v>7.2242548755639504</v>
      </c>
      <c r="DQ91" s="570">
        <f t="shared" ref="DQ91:DQ109" si="65">IF(BQ91=$CF$87,-$DC$58,BQ91)</f>
        <v>7.1957672268618698</v>
      </c>
      <c r="DR91" s="570">
        <f t="shared" ref="DR91:DR109" si="66">IF(BR91=$CF$87,-$DC$58,BR91)</f>
        <v>7.1662669692885803</v>
      </c>
      <c r="DS91" s="570">
        <f t="shared" ref="DS91:DS109" si="67">IF(BS91=$CF$87,-$DC$58,BS91)</f>
        <v>7.1357249004872703</v>
      </c>
      <c r="DT91" s="570">
        <f t="shared" ref="DT91:DT109" si="68">IF(BT91=$CF$87,-$DC$58,BT91)</f>
        <v>7.10420333866655</v>
      </c>
      <c r="DU91" s="570">
        <f t="shared" ref="DU91:DU109" si="69">IF(BU91=$CF$87,-$DC$58,BU91)</f>
        <v>7.0722396267641301</v>
      </c>
      <c r="DV91" s="570">
        <f t="shared" ref="DV91:DV109" si="70">IF(BV91=$CF$87,-$DC$58,BV91)</f>
        <v>7.0434293779663202</v>
      </c>
      <c r="DW91" s="570">
        <f t="shared" ref="DW91:DW109" si="71">IF(BW91=$CF$87,-$DC$58,BW91)</f>
        <v>2.5</v>
      </c>
      <c r="DX91" s="570">
        <f t="shared" ref="DX91:DX109" si="72">IF(BX91=$CF$87,-$DC$58,BX91)</f>
        <v>2.5</v>
      </c>
      <c r="DY91" s="570">
        <f t="shared" ref="DY91:DY109" si="73">IF(BY91=$CF$87,-$DC$58,BY91)</f>
        <v>2.5</v>
      </c>
      <c r="DZ91" s="570">
        <f t="shared" ref="DZ91:DZ109" si="74">IF(BZ91=$CF$87,-$DC$58,BZ91)</f>
        <v>2.5</v>
      </c>
      <c r="EA91" s="570">
        <f t="shared" ref="EA91:EA109" si="75">IF(CA91=$CF$87,-$DC$58,CA91)</f>
        <v>2.5</v>
      </c>
      <c r="EB91" s="570">
        <f t="shared" ref="EB91:EB109" si="76">IF(CB91=$CF$87,-$DC$58,CB91)</f>
        <v>2.5</v>
      </c>
      <c r="EC91" s="570">
        <f t="shared" ref="EC91:EC109" si="77">IF(CC91=$CF$87,-$DC$58,CC91)</f>
        <v>2.5</v>
      </c>
      <c r="ED91" s="570">
        <f t="shared" ref="ED91:ED109" si="78">IF(CD91=$CF$87,-$DC$58,CD91)</f>
        <v>2.5</v>
      </c>
      <c r="EE91" s="570">
        <f t="shared" ref="EE91:EE109" si="79">IF(CE91=$CF$87,-$DC$58,CE91)</f>
        <v>2.5</v>
      </c>
      <c r="EF91" s="570">
        <f t="shared" ref="EF91:EF109" si="80">IF(CF91=$CF$87,-$DC$58,CF91)</f>
        <v>2.5</v>
      </c>
      <c r="EG91" s="570">
        <f t="shared" ref="EG91:EG109" si="81">IF(CG91=$CF$87,-$DC$58,CG91)</f>
        <v>2.5</v>
      </c>
      <c r="EH91" s="570">
        <f t="shared" ref="EH91:EH109" si="82">IF(CH91=$CF$87,-$DC$58,CH91)</f>
        <v>2.5</v>
      </c>
      <c r="EI91" s="570">
        <f t="shared" ref="EI91:EI109" si="83">IF(CI91=$CF$87,-$DC$58,CI91)</f>
        <v>2.5</v>
      </c>
      <c r="EJ91" s="570">
        <f t="shared" ref="EJ91:EJ109" si="84">IF(CJ91=$CF$87,-$DC$58,CJ91)</f>
        <v>2.5</v>
      </c>
      <c r="EK91" s="570">
        <f t="shared" ref="EK91:EK109" si="85">IF(CK91=$CF$87,-$DC$58,CK91)</f>
        <v>2.5</v>
      </c>
      <c r="EL91" s="570">
        <f t="shared" ref="EL91:EL109" si="86">IF(CL91=$CF$87,-$DC$58,CL91)</f>
        <v>2.5</v>
      </c>
      <c r="EM91" s="570">
        <f t="shared" ref="EM91:EM109" si="87">IF(CM91=$CF$87,-$DC$58,CM91)</f>
        <v>2.5</v>
      </c>
      <c r="EN91" s="570">
        <f t="shared" ref="EN91:EN109" si="88">IF(CN91=$CF$87,-$DC$58,CN91)</f>
        <v>2.5</v>
      </c>
      <c r="EO91" s="570">
        <f t="shared" ref="EO91:EO109" si="89">IF(CO91=$CF$87,-$DC$58,CO91)</f>
        <v>2.5</v>
      </c>
      <c r="EP91" s="570">
        <f t="shared" ref="EP91:EP109" si="90">IF(CP91=$CF$87,-$DC$58,CP91)</f>
        <v>2.5</v>
      </c>
      <c r="EQ91" s="570">
        <f t="shared" ref="EQ91:EQ109" si="91">IF(CQ91=$CF$87,-$DC$58,CQ91)</f>
        <v>2.5</v>
      </c>
      <c r="ER91" s="570">
        <f t="shared" ref="ER91:ER109" si="92">IF(CR91=$CF$87,-$DC$58,CR91)</f>
        <v>2.5</v>
      </c>
      <c r="ES91" s="570">
        <f t="shared" ref="ES91:ES109" si="93">IF(CS91=$CF$87,-$DC$58,CS91)</f>
        <v>2.5</v>
      </c>
      <c r="ET91" s="570">
        <f t="shared" ref="ET91:ET109" si="94">IF(CT91=$CF$87,-$DC$58,CT91)</f>
        <v>2.5</v>
      </c>
      <c r="EU91" s="570">
        <f t="shared" ref="EU91:EU109" si="95">IF(CU91=$CF$87,-$DC$58,CU91)</f>
        <v>2.7488664407458399</v>
      </c>
      <c r="EV91" s="570">
        <f t="shared" ref="EV91:EV109" si="96">IF(CV91=$CF$87,-$DC$58,CV91)</f>
        <v>2.70548833946162</v>
      </c>
      <c r="EW91" s="570">
        <f t="shared" ref="EW91:EW109" si="97">IF(CW91=$CF$87,-$DC$58,CW91)</f>
        <v>2.6645335260118399</v>
      </c>
      <c r="EX91" s="570">
        <f t="shared" ref="EX91:EX109" si="98">IF(CX91=$CF$87,-$DC$58,CX91)</f>
        <v>2.6265167426618601</v>
      </c>
      <c r="EY91" s="570">
        <f t="shared" ref="EY91:EY109" si="99">IF(CY91=$CF$87,-$DC$58,CY91)</f>
        <v>2.5912079386710598</v>
      </c>
      <c r="EZ91" s="570">
        <f t="shared" ref="EZ91:EZ109" si="100">IF(CZ91=$CF$87,-$DC$58,CZ91)</f>
        <v>2.55846229938349</v>
      </c>
      <c r="FA91" s="570">
        <f t="shared" ref="FA91:FA109" si="101">IF(DA91=$CF$87,-$DC$58,DA91)</f>
        <v>2.5282929751903902</v>
      </c>
      <c r="FB91" s="570">
        <f t="shared" ref="FB91:FB109" si="102">IF(DB91=$CF$87,-$DC$58,DB91)</f>
        <v>2.5</v>
      </c>
    </row>
    <row r="92" spans="1:158" ht="3.75" customHeight="1">
      <c r="A92" s="569">
        <f t="shared" si="51"/>
        <v>34</v>
      </c>
      <c r="B92" s="570"/>
      <c r="C92" s="570">
        <v>0</v>
      </c>
      <c r="D92" s="570">
        <v>7.9208200000000006E-2</v>
      </c>
      <c r="E92" s="570">
        <v>0.45080759999999998</v>
      </c>
      <c r="F92" s="570">
        <v>0.82066470000000002</v>
      </c>
      <c r="G92" s="570">
        <v>1.1885600000000001</v>
      </c>
      <c r="H92" s="570">
        <v>1.554238</v>
      </c>
      <c r="I92" s="570">
        <v>1.9173979999999999</v>
      </c>
      <c r="J92" s="570">
        <v>2.2776860000000001</v>
      </c>
      <c r="K92" s="570">
        <v>2.6346790000000002</v>
      </c>
      <c r="L92" s="570">
        <v>2.987876</v>
      </c>
      <c r="M92" s="570">
        <v>3.3366730000000002</v>
      </c>
      <c r="N92" s="570">
        <v>3.680345</v>
      </c>
      <c r="O92" s="570">
        <v>4.0180069999999999</v>
      </c>
      <c r="P92" s="570">
        <v>4.3485860000000001</v>
      </c>
      <c r="Q92" s="570">
        <v>4.6707650000000003</v>
      </c>
      <c r="R92" s="570">
        <v>4.9829299999999996</v>
      </c>
      <c r="S92" s="570">
        <v>5.2830940000000002</v>
      </c>
      <c r="T92" s="570">
        <v>5.5688259999999996</v>
      </c>
      <c r="U92" s="570">
        <v>5.8371579999999996</v>
      </c>
      <c r="V92" s="570">
        <v>6.0845219999999998</v>
      </c>
      <c r="W92" s="570">
        <v>6.3067130000000002</v>
      </c>
      <c r="X92" s="570">
        <v>6.4989480000000004</v>
      </c>
      <c r="Y92" s="570">
        <v>6.6560730000000001</v>
      </c>
      <c r="Z92" s="570">
        <v>6.7729720000000002</v>
      </c>
      <c r="AA92" s="570">
        <v>6.8451820000000003</v>
      </c>
      <c r="AB92" s="570">
        <v>6.8696219999999997</v>
      </c>
      <c r="AC92" s="570">
        <v>6.8451820000000003</v>
      </c>
      <c r="AD92" s="570">
        <v>6.7729720000000002</v>
      </c>
      <c r="AE92" s="570">
        <v>6.6560730000000001</v>
      </c>
      <c r="AF92" s="570">
        <v>6.4989480000000004</v>
      </c>
      <c r="AG92" s="570">
        <v>6.3067130000000002</v>
      </c>
      <c r="AH92" s="570">
        <v>6.0845219999999998</v>
      </c>
      <c r="AI92" s="570">
        <v>5.8371579999999996</v>
      </c>
      <c r="AJ92" s="570">
        <v>5.5688259999999996</v>
      </c>
      <c r="AK92" s="570">
        <v>5.2830940000000002</v>
      </c>
      <c r="AL92" s="570">
        <v>4.9829299999999996</v>
      </c>
      <c r="AM92" s="570">
        <v>4.6707650000000003</v>
      </c>
      <c r="AN92" s="570">
        <v>4.3485860000000001</v>
      </c>
      <c r="AO92" s="570">
        <v>4.0180069999999999</v>
      </c>
      <c r="AP92" s="570">
        <v>3.680345</v>
      </c>
      <c r="AQ92" s="570">
        <v>3.3366730000000002</v>
      </c>
      <c r="AR92" s="570">
        <v>2.987876</v>
      </c>
      <c r="AS92" s="570">
        <v>2.6346790000000002</v>
      </c>
      <c r="AT92" s="570">
        <v>2.2776860000000001</v>
      </c>
      <c r="AU92" s="570">
        <v>1.9173979999999999</v>
      </c>
      <c r="AV92" s="570">
        <v>1.554238</v>
      </c>
      <c r="AW92" s="570">
        <v>1.1885600000000001</v>
      </c>
      <c r="AX92" s="570">
        <v>0.82066470000000002</v>
      </c>
      <c r="AY92" s="570">
        <v>0.45080759999999998</v>
      </c>
      <c r="AZ92" s="570">
        <v>7.9208200000000006E-2</v>
      </c>
      <c r="BA92" s="570">
        <v>0</v>
      </c>
      <c r="BC92" s="570"/>
      <c r="BD92" s="570">
        <v>7.5</v>
      </c>
      <c r="BE92" s="570">
        <v>7.4799459882046202</v>
      </c>
      <c r="BF92" s="570">
        <v>7.4593750990796002</v>
      </c>
      <c r="BG92" s="570">
        <v>7.4379734378125102</v>
      </c>
      <c r="BH92" s="570">
        <v>7.4157302577469597</v>
      </c>
      <c r="BI92" s="570">
        <v>7.3926307871667802</v>
      </c>
      <c r="BJ92" s="570">
        <v>7.3686524326266296</v>
      </c>
      <c r="BK92" s="570">
        <v>7.3437631233573599</v>
      </c>
      <c r="BL92" s="570">
        <v>7.31791996192851</v>
      </c>
      <c r="BM92" s="570">
        <v>7.2910676313417504</v>
      </c>
      <c r="BN92" s="570">
        <v>7.2631364452552196</v>
      </c>
      <c r="BO92" s="570">
        <v>7.2340401263897203</v>
      </c>
      <c r="BP92" s="570">
        <v>7.2036735931295501</v>
      </c>
      <c r="BQ92" s="570">
        <v>7.1719114238300197</v>
      </c>
      <c r="BR92" s="570">
        <v>7.1386084518828801</v>
      </c>
      <c r="BS92" s="570">
        <v>7.1036053991739898</v>
      </c>
      <c r="BT92" s="570">
        <v>7.0667426356442</v>
      </c>
      <c r="BU92" s="570">
        <v>7.0278537437547097</v>
      </c>
      <c r="BV92" s="570">
        <v>6.9863430384947902</v>
      </c>
      <c r="BW92" s="570">
        <v>6.9363836664860399</v>
      </c>
      <c r="BX92" s="570">
        <v>-1E+30</v>
      </c>
      <c r="BY92" s="570">
        <v>-1E+30</v>
      </c>
      <c r="BZ92" s="570">
        <v>-1E+30</v>
      </c>
      <c r="CA92" s="570">
        <v>-1E+30</v>
      </c>
      <c r="CB92" s="570">
        <v>-1E+30</v>
      </c>
      <c r="CC92" s="570">
        <v>-1E+30</v>
      </c>
      <c r="CD92" s="570">
        <v>-1E+30</v>
      </c>
      <c r="CE92" s="570">
        <v>-1E+30</v>
      </c>
      <c r="CF92" s="570">
        <v>-1E+30</v>
      </c>
      <c r="CG92" s="570">
        <v>-1E+30</v>
      </c>
      <c r="CH92" s="570">
        <v>-1E+30</v>
      </c>
      <c r="CI92" s="570">
        <v>-1E+30</v>
      </c>
      <c r="CJ92" s="570">
        <v>-1E+30</v>
      </c>
      <c r="CK92" s="570">
        <v>-1E+30</v>
      </c>
      <c r="CL92" s="570">
        <v>-1E+30</v>
      </c>
      <c r="CM92" s="570">
        <v>-1E+30</v>
      </c>
      <c r="CN92" s="570">
        <v>-1E+30</v>
      </c>
      <c r="CO92" s="570">
        <v>-1E+30</v>
      </c>
      <c r="CP92" s="570">
        <v>-1E+30</v>
      </c>
      <c r="CQ92" s="570">
        <v>-1E+30</v>
      </c>
      <c r="CR92" s="570">
        <v>-1E+30</v>
      </c>
      <c r="CS92" s="570">
        <v>-1E+30</v>
      </c>
      <c r="CT92" s="570">
        <v>2.8899483586799102</v>
      </c>
      <c r="CU92" s="570">
        <v>2.8179508360180798</v>
      </c>
      <c r="CV92" s="570">
        <v>2.7585453955695698</v>
      </c>
      <c r="CW92" s="570">
        <v>2.7058054666246201</v>
      </c>
      <c r="CX92" s="570">
        <v>2.65790071806898</v>
      </c>
      <c r="CY92" s="570">
        <v>2.6139283339106298</v>
      </c>
      <c r="CZ92" s="570">
        <v>2.5733661892674098</v>
      </c>
      <c r="DA92" s="570">
        <v>2.5359089372037</v>
      </c>
      <c r="DB92" s="570">
        <v>2.5</v>
      </c>
      <c r="DD92" s="570">
        <f t="shared" si="52"/>
        <v>7.5</v>
      </c>
      <c r="DE92" s="570">
        <f t="shared" si="53"/>
        <v>7.4799459882046202</v>
      </c>
      <c r="DF92" s="570">
        <f t="shared" si="54"/>
        <v>7.4593750990796002</v>
      </c>
      <c r="DG92" s="570">
        <f t="shared" si="55"/>
        <v>7.4379734378125102</v>
      </c>
      <c r="DH92" s="570">
        <f t="shared" si="56"/>
        <v>7.4157302577469597</v>
      </c>
      <c r="DI92" s="570">
        <f t="shared" si="57"/>
        <v>7.3926307871667802</v>
      </c>
      <c r="DJ92" s="570">
        <f t="shared" si="58"/>
        <v>7.3686524326266296</v>
      </c>
      <c r="DK92" s="570">
        <f t="shared" si="59"/>
        <v>7.3437631233573599</v>
      </c>
      <c r="DL92" s="570">
        <f t="shared" si="60"/>
        <v>7.31791996192851</v>
      </c>
      <c r="DM92" s="570">
        <f t="shared" si="61"/>
        <v>7.2910676313417504</v>
      </c>
      <c r="DN92" s="570">
        <f t="shared" si="62"/>
        <v>7.2631364452552196</v>
      </c>
      <c r="DO92" s="570">
        <f t="shared" si="63"/>
        <v>7.2340401263897203</v>
      </c>
      <c r="DP92" s="570">
        <f t="shared" si="64"/>
        <v>7.2036735931295501</v>
      </c>
      <c r="DQ92" s="570">
        <f t="shared" si="65"/>
        <v>7.1719114238300197</v>
      </c>
      <c r="DR92" s="570">
        <f t="shared" si="66"/>
        <v>7.1386084518828801</v>
      </c>
      <c r="DS92" s="570">
        <f t="shared" si="67"/>
        <v>7.1036053991739898</v>
      </c>
      <c r="DT92" s="570">
        <f t="shared" si="68"/>
        <v>7.0667426356442</v>
      </c>
      <c r="DU92" s="570">
        <f t="shared" si="69"/>
        <v>7.0278537437547097</v>
      </c>
      <c r="DV92" s="570">
        <f t="shared" si="70"/>
        <v>6.9863430384947902</v>
      </c>
      <c r="DW92" s="570">
        <f t="shared" si="71"/>
        <v>6.9363836664860399</v>
      </c>
      <c r="DX92" s="570">
        <f t="shared" si="72"/>
        <v>2.5</v>
      </c>
      <c r="DY92" s="570">
        <f t="shared" si="73"/>
        <v>2.5</v>
      </c>
      <c r="DZ92" s="570">
        <f t="shared" si="74"/>
        <v>2.5</v>
      </c>
      <c r="EA92" s="570">
        <f t="shared" si="75"/>
        <v>2.5</v>
      </c>
      <c r="EB92" s="570">
        <f t="shared" si="76"/>
        <v>2.5</v>
      </c>
      <c r="EC92" s="570">
        <f t="shared" si="77"/>
        <v>2.5</v>
      </c>
      <c r="ED92" s="570">
        <f t="shared" si="78"/>
        <v>2.5</v>
      </c>
      <c r="EE92" s="570">
        <f t="shared" si="79"/>
        <v>2.5</v>
      </c>
      <c r="EF92" s="570">
        <f t="shared" si="80"/>
        <v>2.5</v>
      </c>
      <c r="EG92" s="570">
        <f t="shared" si="81"/>
        <v>2.5</v>
      </c>
      <c r="EH92" s="570">
        <f t="shared" si="82"/>
        <v>2.5</v>
      </c>
      <c r="EI92" s="570">
        <f t="shared" si="83"/>
        <v>2.5</v>
      </c>
      <c r="EJ92" s="570">
        <f t="shared" si="84"/>
        <v>2.5</v>
      </c>
      <c r="EK92" s="570">
        <f t="shared" si="85"/>
        <v>2.5</v>
      </c>
      <c r="EL92" s="570">
        <f t="shared" si="86"/>
        <v>2.5</v>
      </c>
      <c r="EM92" s="570">
        <f t="shared" si="87"/>
        <v>2.5</v>
      </c>
      <c r="EN92" s="570">
        <f t="shared" si="88"/>
        <v>2.5</v>
      </c>
      <c r="EO92" s="570">
        <f t="shared" si="89"/>
        <v>2.5</v>
      </c>
      <c r="EP92" s="570">
        <f t="shared" si="90"/>
        <v>2.5</v>
      </c>
      <c r="EQ92" s="570">
        <f t="shared" si="91"/>
        <v>2.5</v>
      </c>
      <c r="ER92" s="570">
        <f t="shared" si="92"/>
        <v>2.5</v>
      </c>
      <c r="ES92" s="570">
        <f t="shared" si="93"/>
        <v>2.5</v>
      </c>
      <c r="ET92" s="570">
        <f t="shared" si="94"/>
        <v>2.8899483586799102</v>
      </c>
      <c r="EU92" s="570">
        <f t="shared" si="95"/>
        <v>2.8179508360180798</v>
      </c>
      <c r="EV92" s="570">
        <f t="shared" si="96"/>
        <v>2.7585453955695698</v>
      </c>
      <c r="EW92" s="570">
        <f t="shared" si="97"/>
        <v>2.7058054666246201</v>
      </c>
      <c r="EX92" s="570">
        <f t="shared" si="98"/>
        <v>2.65790071806898</v>
      </c>
      <c r="EY92" s="570">
        <f t="shared" si="99"/>
        <v>2.6139283339106298</v>
      </c>
      <c r="EZ92" s="570">
        <f t="shared" si="100"/>
        <v>2.5733661892674098</v>
      </c>
      <c r="FA92" s="570">
        <f t="shared" si="101"/>
        <v>2.5359089372037</v>
      </c>
      <c r="FB92" s="570">
        <f t="shared" si="102"/>
        <v>2.5</v>
      </c>
    </row>
    <row r="93" spans="1:158" ht="3.75" customHeight="1">
      <c r="A93" s="569">
        <f t="shared" si="51"/>
        <v>35</v>
      </c>
      <c r="B93" s="570"/>
      <c r="C93" s="570">
        <v>0</v>
      </c>
      <c r="D93" s="570">
        <v>0</v>
      </c>
      <c r="E93" s="570">
        <v>0.31475510000000001</v>
      </c>
      <c r="F93" s="570">
        <v>0.67921770000000004</v>
      </c>
      <c r="G93" s="570">
        <v>1.041309</v>
      </c>
      <c r="H93" s="570">
        <v>1.4007309999999999</v>
      </c>
      <c r="I93" s="570">
        <v>1.7571330000000001</v>
      </c>
      <c r="J93" s="570">
        <v>2.1101079999999999</v>
      </c>
      <c r="K93" s="570">
        <v>2.459174</v>
      </c>
      <c r="L93" s="570">
        <v>2.8037640000000001</v>
      </c>
      <c r="M93" s="570">
        <v>3.1432030000000002</v>
      </c>
      <c r="N93" s="570">
        <v>3.4766889999999999</v>
      </c>
      <c r="O93" s="570">
        <v>3.8032629999999998</v>
      </c>
      <c r="P93" s="570">
        <v>4.1217730000000001</v>
      </c>
      <c r="Q93" s="570">
        <v>4.4308389999999997</v>
      </c>
      <c r="R93" s="570">
        <v>4.7288030000000001</v>
      </c>
      <c r="S93" s="570">
        <v>5.0136770000000004</v>
      </c>
      <c r="T93" s="570">
        <v>5.2830940000000002</v>
      </c>
      <c r="U93" s="570">
        <v>5.5342640000000003</v>
      </c>
      <c r="V93" s="570">
        <v>5.7639449999999997</v>
      </c>
      <c r="W93" s="570">
        <v>5.9684720000000002</v>
      </c>
      <c r="X93" s="570">
        <v>6.143853</v>
      </c>
      <c r="Y93" s="570">
        <v>6.285965</v>
      </c>
      <c r="Z93" s="570">
        <v>6.3908899999999997</v>
      </c>
      <c r="AA93" s="570">
        <v>6.45533</v>
      </c>
      <c r="AB93" s="570">
        <v>6.4770719999999997</v>
      </c>
      <c r="AC93" s="570">
        <v>6.45533</v>
      </c>
      <c r="AD93" s="570">
        <v>6.3908899999999997</v>
      </c>
      <c r="AE93" s="570">
        <v>6.285965</v>
      </c>
      <c r="AF93" s="570">
        <v>6.143853</v>
      </c>
      <c r="AG93" s="570">
        <v>5.9684720000000002</v>
      </c>
      <c r="AH93" s="570">
        <v>5.7639449999999997</v>
      </c>
      <c r="AI93" s="570">
        <v>5.5342640000000003</v>
      </c>
      <c r="AJ93" s="570">
        <v>5.2830940000000002</v>
      </c>
      <c r="AK93" s="570">
        <v>5.0136770000000004</v>
      </c>
      <c r="AL93" s="570">
        <v>4.7288030000000001</v>
      </c>
      <c r="AM93" s="570">
        <v>4.4308389999999997</v>
      </c>
      <c r="AN93" s="570">
        <v>4.1217730000000001</v>
      </c>
      <c r="AO93" s="570">
        <v>3.8032629999999998</v>
      </c>
      <c r="AP93" s="570">
        <v>3.4766889999999999</v>
      </c>
      <c r="AQ93" s="570">
        <v>3.1432030000000002</v>
      </c>
      <c r="AR93" s="570">
        <v>2.8037640000000001</v>
      </c>
      <c r="AS93" s="570">
        <v>2.459174</v>
      </c>
      <c r="AT93" s="570">
        <v>2.1101079999999999</v>
      </c>
      <c r="AU93" s="570">
        <v>1.7571330000000001</v>
      </c>
      <c r="AV93" s="570">
        <v>1.4007309999999999</v>
      </c>
      <c r="AW93" s="570">
        <v>1.041309</v>
      </c>
      <c r="AX93" s="570">
        <v>0.67921770000000004</v>
      </c>
      <c r="AY93" s="570">
        <v>0.31475510000000001</v>
      </c>
      <c r="AZ93" s="570">
        <v>0</v>
      </c>
      <c r="BA93" s="570">
        <v>0</v>
      </c>
      <c r="BC93" s="570"/>
      <c r="BD93" s="570">
        <v>7.5</v>
      </c>
      <c r="BE93" s="570">
        <v>7.4784816514419097</v>
      </c>
      <c r="BF93" s="570">
        <v>7.4565839810011703</v>
      </c>
      <c r="BG93" s="570">
        <v>7.4338928129328101</v>
      </c>
      <c r="BH93" s="570">
        <v>7.4103018477372702</v>
      </c>
      <c r="BI93" s="570">
        <v>7.3857749688099998</v>
      </c>
      <c r="BJ93" s="570">
        <v>7.3602655536905397</v>
      </c>
      <c r="BK93" s="570">
        <v>7.3337146063852101</v>
      </c>
      <c r="BL93" s="570">
        <v>7.3060489251572402</v>
      </c>
      <c r="BM93" s="570">
        <v>7.2771787609480398</v>
      </c>
      <c r="BN93" s="570">
        <v>7.2469949164970702</v>
      </c>
      <c r="BO93" s="570">
        <v>7.2153653373122202</v>
      </c>
      <c r="BP93" s="570">
        <v>7.1821314119009196</v>
      </c>
      <c r="BQ93" s="570">
        <v>7.1471045477855499</v>
      </c>
      <c r="BR93" s="570">
        <v>7.11006432208627</v>
      </c>
      <c r="BS93" s="570">
        <v>7.0707608469964596</v>
      </c>
      <c r="BT93" s="570">
        <v>7.0289256109412097</v>
      </c>
      <c r="BU93" s="570">
        <v>6.9842929374248301</v>
      </c>
      <c r="BV93" s="570">
        <v>6.9366239421424201</v>
      </c>
      <c r="BW93" s="570">
        <v>6.8859082745512401</v>
      </c>
      <c r="BX93" s="570">
        <v>6.8367333895675397</v>
      </c>
      <c r="BY93" s="570">
        <v>-1E+30</v>
      </c>
      <c r="BZ93" s="570">
        <v>-1E+30</v>
      </c>
      <c r="CA93" s="570">
        <v>-1E+30</v>
      </c>
      <c r="CB93" s="570">
        <v>-1E+30</v>
      </c>
      <c r="CC93" s="570">
        <v>-1E+30</v>
      </c>
      <c r="CD93" s="570">
        <v>-1E+30</v>
      </c>
      <c r="CE93" s="570">
        <v>-1E+30</v>
      </c>
      <c r="CF93" s="570">
        <v>-1E+30</v>
      </c>
      <c r="CG93" s="570">
        <v>-1E+30</v>
      </c>
      <c r="CH93" s="570">
        <v>-1E+30</v>
      </c>
      <c r="CI93" s="570">
        <v>-1E+30</v>
      </c>
      <c r="CJ93" s="570">
        <v>-1E+30</v>
      </c>
      <c r="CK93" s="570">
        <v>-1E+30</v>
      </c>
      <c r="CL93" s="570">
        <v>-1E+30</v>
      </c>
      <c r="CM93" s="570">
        <v>-1E+30</v>
      </c>
      <c r="CN93" s="570">
        <v>-1E+30</v>
      </c>
      <c r="CO93" s="570">
        <v>-1E+30</v>
      </c>
      <c r="CP93" s="570">
        <v>-1E+30</v>
      </c>
      <c r="CQ93" s="570">
        <v>-1E+30</v>
      </c>
      <c r="CR93" s="570">
        <v>-1E+30</v>
      </c>
      <c r="CS93" s="570">
        <v>3.0500554427970101</v>
      </c>
      <c r="CT93" s="570">
        <v>2.9635878737776302</v>
      </c>
      <c r="CU93" s="570">
        <v>2.88381020969942</v>
      </c>
      <c r="CV93" s="570">
        <v>2.8128987624837198</v>
      </c>
      <c r="CW93" s="570">
        <v>2.7493542888884401</v>
      </c>
      <c r="CX93" s="570">
        <v>2.69171609399474</v>
      </c>
      <c r="CY93" s="570">
        <v>2.6389196102918002</v>
      </c>
      <c r="CZ93" s="570">
        <v>2.5902277010391499</v>
      </c>
      <c r="DA93" s="570">
        <v>2.5446710563099502</v>
      </c>
      <c r="DB93" s="570">
        <v>2.5</v>
      </c>
      <c r="DD93" s="570">
        <f t="shared" si="52"/>
        <v>7.5</v>
      </c>
      <c r="DE93" s="570">
        <f t="shared" si="53"/>
        <v>7.4784816514419097</v>
      </c>
      <c r="DF93" s="570">
        <f t="shared" si="54"/>
        <v>7.4565839810011703</v>
      </c>
      <c r="DG93" s="570">
        <f t="shared" si="55"/>
        <v>7.4338928129328101</v>
      </c>
      <c r="DH93" s="570">
        <f t="shared" si="56"/>
        <v>7.4103018477372702</v>
      </c>
      <c r="DI93" s="570">
        <f t="shared" si="57"/>
        <v>7.3857749688099998</v>
      </c>
      <c r="DJ93" s="570">
        <f t="shared" si="58"/>
        <v>7.3602655536905397</v>
      </c>
      <c r="DK93" s="570">
        <f t="shared" si="59"/>
        <v>7.3337146063852101</v>
      </c>
      <c r="DL93" s="570">
        <f t="shared" si="60"/>
        <v>7.3060489251572402</v>
      </c>
      <c r="DM93" s="570">
        <f t="shared" si="61"/>
        <v>7.2771787609480398</v>
      </c>
      <c r="DN93" s="570">
        <f t="shared" si="62"/>
        <v>7.2469949164970702</v>
      </c>
      <c r="DO93" s="570">
        <f t="shared" si="63"/>
        <v>7.2153653373122202</v>
      </c>
      <c r="DP93" s="570">
        <f t="shared" si="64"/>
        <v>7.1821314119009196</v>
      </c>
      <c r="DQ93" s="570">
        <f t="shared" si="65"/>
        <v>7.1471045477855499</v>
      </c>
      <c r="DR93" s="570">
        <f t="shared" si="66"/>
        <v>7.11006432208627</v>
      </c>
      <c r="DS93" s="570">
        <f t="shared" si="67"/>
        <v>7.0707608469964596</v>
      </c>
      <c r="DT93" s="570">
        <f t="shared" si="68"/>
        <v>7.0289256109412097</v>
      </c>
      <c r="DU93" s="570">
        <f t="shared" si="69"/>
        <v>6.9842929374248301</v>
      </c>
      <c r="DV93" s="570">
        <f t="shared" si="70"/>
        <v>6.9366239421424201</v>
      </c>
      <c r="DW93" s="570">
        <f t="shared" si="71"/>
        <v>6.8859082745512401</v>
      </c>
      <c r="DX93" s="570">
        <f t="shared" si="72"/>
        <v>6.8367333895675397</v>
      </c>
      <c r="DY93" s="570">
        <f t="shared" si="73"/>
        <v>2.5</v>
      </c>
      <c r="DZ93" s="570">
        <f t="shared" si="74"/>
        <v>2.5</v>
      </c>
      <c r="EA93" s="570">
        <f t="shared" si="75"/>
        <v>2.5</v>
      </c>
      <c r="EB93" s="570">
        <f t="shared" si="76"/>
        <v>2.5</v>
      </c>
      <c r="EC93" s="570">
        <f t="shared" si="77"/>
        <v>2.5</v>
      </c>
      <c r="ED93" s="570">
        <f t="shared" si="78"/>
        <v>2.5</v>
      </c>
      <c r="EE93" s="570">
        <f t="shared" si="79"/>
        <v>2.5</v>
      </c>
      <c r="EF93" s="570">
        <f t="shared" si="80"/>
        <v>2.5</v>
      </c>
      <c r="EG93" s="570">
        <f t="shared" si="81"/>
        <v>2.5</v>
      </c>
      <c r="EH93" s="570">
        <f t="shared" si="82"/>
        <v>2.5</v>
      </c>
      <c r="EI93" s="570">
        <f t="shared" si="83"/>
        <v>2.5</v>
      </c>
      <c r="EJ93" s="570">
        <f t="shared" si="84"/>
        <v>2.5</v>
      </c>
      <c r="EK93" s="570">
        <f t="shared" si="85"/>
        <v>2.5</v>
      </c>
      <c r="EL93" s="570">
        <f t="shared" si="86"/>
        <v>2.5</v>
      </c>
      <c r="EM93" s="570">
        <f t="shared" si="87"/>
        <v>2.5</v>
      </c>
      <c r="EN93" s="570">
        <f t="shared" si="88"/>
        <v>2.5</v>
      </c>
      <c r="EO93" s="570">
        <f t="shared" si="89"/>
        <v>2.5</v>
      </c>
      <c r="EP93" s="570">
        <f t="shared" si="90"/>
        <v>2.5</v>
      </c>
      <c r="EQ93" s="570">
        <f t="shared" si="91"/>
        <v>2.5</v>
      </c>
      <c r="ER93" s="570">
        <f t="shared" si="92"/>
        <v>2.5</v>
      </c>
      <c r="ES93" s="570">
        <f t="shared" si="93"/>
        <v>3.0500554427970101</v>
      </c>
      <c r="ET93" s="570">
        <f t="shared" si="94"/>
        <v>2.9635878737776302</v>
      </c>
      <c r="EU93" s="570">
        <f t="shared" si="95"/>
        <v>2.88381020969942</v>
      </c>
      <c r="EV93" s="570">
        <f t="shared" si="96"/>
        <v>2.8128987624837198</v>
      </c>
      <c r="EW93" s="570">
        <f t="shared" si="97"/>
        <v>2.7493542888884401</v>
      </c>
      <c r="EX93" s="570">
        <f t="shared" si="98"/>
        <v>2.69171609399474</v>
      </c>
      <c r="EY93" s="570">
        <f t="shared" si="99"/>
        <v>2.6389196102918002</v>
      </c>
      <c r="EZ93" s="570">
        <f t="shared" si="100"/>
        <v>2.5902277010391499</v>
      </c>
      <c r="FA93" s="570">
        <f t="shared" si="101"/>
        <v>2.5446710563099502</v>
      </c>
      <c r="FB93" s="570">
        <f t="shared" si="102"/>
        <v>2.5</v>
      </c>
    </row>
    <row r="94" spans="1:158" ht="3.75" customHeight="1">
      <c r="A94" s="569">
        <f t="shared" si="51"/>
        <v>36</v>
      </c>
      <c r="B94" s="570"/>
      <c r="C94" s="570">
        <v>0</v>
      </c>
      <c r="D94" s="570">
        <v>0</v>
      </c>
      <c r="E94" s="570">
        <v>0.16492100000000001</v>
      </c>
      <c r="F94" s="570">
        <v>0.52362540000000002</v>
      </c>
      <c r="G94" s="570">
        <v>0.8795444</v>
      </c>
      <c r="H94" s="570">
        <v>1.23234</v>
      </c>
      <c r="I94" s="570">
        <v>1.581618</v>
      </c>
      <c r="J94" s="570">
        <v>1.926925</v>
      </c>
      <c r="K94" s="570">
        <v>2.267728</v>
      </c>
      <c r="L94" s="570">
        <v>2.603405</v>
      </c>
      <c r="M94" s="570">
        <v>2.9332280000000002</v>
      </c>
      <c r="N94" s="570">
        <v>3.256338</v>
      </c>
      <c r="O94" s="570">
        <v>3.5717240000000001</v>
      </c>
      <c r="P94" s="570">
        <v>3.878196</v>
      </c>
      <c r="Q94" s="570">
        <v>4.1743480000000002</v>
      </c>
      <c r="R94" s="570">
        <v>4.4585280000000003</v>
      </c>
      <c r="S94" s="570">
        <v>4.7288030000000001</v>
      </c>
      <c r="T94" s="570">
        <v>4.9829299999999996</v>
      </c>
      <c r="U94" s="570">
        <v>5.2183390000000003</v>
      </c>
      <c r="V94" s="570">
        <v>5.4321419999999998</v>
      </c>
      <c r="W94" s="570">
        <v>5.6211799999999998</v>
      </c>
      <c r="X94" s="570">
        <v>5.7821290000000003</v>
      </c>
      <c r="Y94" s="570">
        <v>5.9116799999999996</v>
      </c>
      <c r="Z94" s="570">
        <v>6.0067820000000003</v>
      </c>
      <c r="AA94" s="570">
        <v>6.0649430000000004</v>
      </c>
      <c r="AB94" s="570">
        <v>6.0845219999999998</v>
      </c>
      <c r="AC94" s="570">
        <v>6.0649430000000004</v>
      </c>
      <c r="AD94" s="570">
        <v>6.0067820000000003</v>
      </c>
      <c r="AE94" s="570">
        <v>5.9116799999999996</v>
      </c>
      <c r="AF94" s="570">
        <v>5.7821290000000003</v>
      </c>
      <c r="AG94" s="570">
        <v>5.6211799999999998</v>
      </c>
      <c r="AH94" s="570">
        <v>5.4321419999999998</v>
      </c>
      <c r="AI94" s="570">
        <v>5.2183390000000003</v>
      </c>
      <c r="AJ94" s="570">
        <v>4.9829299999999996</v>
      </c>
      <c r="AK94" s="570">
        <v>4.7288030000000001</v>
      </c>
      <c r="AL94" s="570">
        <v>4.4585280000000003</v>
      </c>
      <c r="AM94" s="570">
        <v>4.1743480000000002</v>
      </c>
      <c r="AN94" s="570">
        <v>3.878196</v>
      </c>
      <c r="AO94" s="570">
        <v>3.5717240000000001</v>
      </c>
      <c r="AP94" s="570">
        <v>3.256338</v>
      </c>
      <c r="AQ94" s="570">
        <v>2.9332280000000002</v>
      </c>
      <c r="AR94" s="570">
        <v>2.603405</v>
      </c>
      <c r="AS94" s="570">
        <v>2.267728</v>
      </c>
      <c r="AT94" s="570">
        <v>1.926925</v>
      </c>
      <c r="AU94" s="570">
        <v>1.581618</v>
      </c>
      <c r="AV94" s="570">
        <v>1.23234</v>
      </c>
      <c r="AW94" s="570">
        <v>0.8795444</v>
      </c>
      <c r="AX94" s="570">
        <v>0.52362540000000002</v>
      </c>
      <c r="AY94" s="570">
        <v>0.16492100000000001</v>
      </c>
      <c r="AZ94" s="570">
        <v>0</v>
      </c>
      <c r="BA94" s="570">
        <v>0</v>
      </c>
      <c r="BC94" s="570"/>
      <c r="BD94" s="570">
        <v>7.5</v>
      </c>
      <c r="BE94" s="570">
        <v>7.4768689761807101</v>
      </c>
      <c r="BF94" s="570">
        <v>7.4535075380848399</v>
      </c>
      <c r="BG94" s="570">
        <v>7.4294772996785996</v>
      </c>
      <c r="BH94" s="570">
        <v>7.40448525600595</v>
      </c>
      <c r="BI94" s="570">
        <v>7.3784806081320102</v>
      </c>
      <c r="BJ94" s="570">
        <v>7.3513939840730398</v>
      </c>
      <c r="BK94" s="570">
        <v>7.3231408319091402</v>
      </c>
      <c r="BL94" s="570">
        <v>7.29361979435508</v>
      </c>
      <c r="BM94" s="570">
        <v>7.2627099036996201</v>
      </c>
      <c r="BN94" s="570">
        <v>7.2302670803226503</v>
      </c>
      <c r="BO94" s="570">
        <v>7.19612005474879</v>
      </c>
      <c r="BP94" s="570">
        <v>7.1600659235528301</v>
      </c>
      <c r="BQ94" s="570">
        <v>7.1218659320764104</v>
      </c>
      <c r="BR94" s="570">
        <v>7.0812430788477796</v>
      </c>
      <c r="BS94" s="570">
        <v>7.0378857059211004</v>
      </c>
      <c r="BT94" s="570">
        <v>6.9914694178418602</v>
      </c>
      <c r="BU94" s="570">
        <v>6.9417400731849304</v>
      </c>
      <c r="BV94" s="570">
        <v>6.8888317351222303</v>
      </c>
      <c r="BW94" s="570">
        <v>6.8345984610706196</v>
      </c>
      <c r="BX94" s="570">
        <v>6.78839013646739</v>
      </c>
      <c r="BY94" s="570">
        <v>-1E+30</v>
      </c>
      <c r="BZ94" s="570">
        <v>-1E+30</v>
      </c>
      <c r="CA94" s="570">
        <v>-1E+30</v>
      </c>
      <c r="CB94" s="570">
        <v>-1E+30</v>
      </c>
      <c r="CC94" s="570">
        <v>-1E+30</v>
      </c>
      <c r="CD94" s="570">
        <v>-1E+30</v>
      </c>
      <c r="CE94" s="570">
        <v>-1E+30</v>
      </c>
      <c r="CF94" s="570">
        <v>-1E+30</v>
      </c>
      <c r="CG94" s="570">
        <v>-1E+30</v>
      </c>
      <c r="CH94" s="570">
        <v>-1E+30</v>
      </c>
      <c r="CI94" s="570">
        <v>-1E+30</v>
      </c>
      <c r="CJ94" s="570">
        <v>-1E+30</v>
      </c>
      <c r="CK94" s="570">
        <v>-1E+30</v>
      </c>
      <c r="CL94" s="570">
        <v>-1E+30</v>
      </c>
      <c r="CM94" s="570">
        <v>-1E+30</v>
      </c>
      <c r="CN94" s="570">
        <v>-1E+30</v>
      </c>
      <c r="CO94" s="570">
        <v>-1E+30</v>
      </c>
      <c r="CP94" s="570">
        <v>-1E+30</v>
      </c>
      <c r="CQ94" s="570">
        <v>-1E+30</v>
      </c>
      <c r="CR94" s="570">
        <v>3.2347383544590498</v>
      </c>
      <c r="CS94" s="570">
        <v>3.1350690113986799</v>
      </c>
      <c r="CT94" s="570">
        <v>3.0375267501532601</v>
      </c>
      <c r="CU94" s="570">
        <v>2.9479975387579098</v>
      </c>
      <c r="CV94" s="570">
        <v>2.86709131315021</v>
      </c>
      <c r="CW94" s="570">
        <v>2.7938492770769998</v>
      </c>
      <c r="CX94" s="570">
        <v>2.7270588803187499</v>
      </c>
      <c r="CY94" s="570">
        <v>2.6656629051472098</v>
      </c>
      <c r="CZ94" s="570">
        <v>2.6088766303619302</v>
      </c>
      <c r="DA94" s="570">
        <v>2.5545231428537498</v>
      </c>
      <c r="DB94" s="570">
        <v>2.5</v>
      </c>
      <c r="DD94" s="570">
        <f t="shared" si="52"/>
        <v>7.5</v>
      </c>
      <c r="DE94" s="570">
        <f t="shared" si="53"/>
        <v>7.4768689761807101</v>
      </c>
      <c r="DF94" s="570">
        <f t="shared" si="54"/>
        <v>7.4535075380848399</v>
      </c>
      <c r="DG94" s="570">
        <f t="shared" si="55"/>
        <v>7.4294772996785996</v>
      </c>
      <c r="DH94" s="570">
        <f t="shared" si="56"/>
        <v>7.40448525600595</v>
      </c>
      <c r="DI94" s="570">
        <f t="shared" si="57"/>
        <v>7.3784806081320102</v>
      </c>
      <c r="DJ94" s="570">
        <f t="shared" si="58"/>
        <v>7.3513939840730398</v>
      </c>
      <c r="DK94" s="570">
        <f t="shared" si="59"/>
        <v>7.3231408319091402</v>
      </c>
      <c r="DL94" s="570">
        <f t="shared" si="60"/>
        <v>7.29361979435508</v>
      </c>
      <c r="DM94" s="570">
        <f t="shared" si="61"/>
        <v>7.2627099036996201</v>
      </c>
      <c r="DN94" s="570">
        <f t="shared" si="62"/>
        <v>7.2302670803226503</v>
      </c>
      <c r="DO94" s="570">
        <f t="shared" si="63"/>
        <v>7.19612005474879</v>
      </c>
      <c r="DP94" s="570">
        <f t="shared" si="64"/>
        <v>7.1600659235528301</v>
      </c>
      <c r="DQ94" s="570">
        <f t="shared" si="65"/>
        <v>7.1218659320764104</v>
      </c>
      <c r="DR94" s="570">
        <f t="shared" si="66"/>
        <v>7.0812430788477796</v>
      </c>
      <c r="DS94" s="570">
        <f t="shared" si="67"/>
        <v>7.0378857059211004</v>
      </c>
      <c r="DT94" s="570">
        <f t="shared" si="68"/>
        <v>6.9914694178418602</v>
      </c>
      <c r="DU94" s="570">
        <f t="shared" si="69"/>
        <v>6.9417400731849304</v>
      </c>
      <c r="DV94" s="570">
        <f t="shared" si="70"/>
        <v>6.8888317351222303</v>
      </c>
      <c r="DW94" s="570">
        <f t="shared" si="71"/>
        <v>6.8345984610706196</v>
      </c>
      <c r="DX94" s="570">
        <f t="shared" si="72"/>
        <v>6.78839013646739</v>
      </c>
      <c r="DY94" s="570">
        <f t="shared" si="73"/>
        <v>2.5</v>
      </c>
      <c r="DZ94" s="570">
        <f t="shared" si="74"/>
        <v>2.5</v>
      </c>
      <c r="EA94" s="570">
        <f t="shared" si="75"/>
        <v>2.5</v>
      </c>
      <c r="EB94" s="570">
        <f t="shared" si="76"/>
        <v>2.5</v>
      </c>
      <c r="EC94" s="570">
        <f t="shared" si="77"/>
        <v>2.5</v>
      </c>
      <c r="ED94" s="570">
        <f t="shared" si="78"/>
        <v>2.5</v>
      </c>
      <c r="EE94" s="570">
        <f t="shared" si="79"/>
        <v>2.5</v>
      </c>
      <c r="EF94" s="570">
        <f t="shared" si="80"/>
        <v>2.5</v>
      </c>
      <c r="EG94" s="570">
        <f t="shared" si="81"/>
        <v>2.5</v>
      </c>
      <c r="EH94" s="570">
        <f t="shared" si="82"/>
        <v>2.5</v>
      </c>
      <c r="EI94" s="570">
        <f t="shared" si="83"/>
        <v>2.5</v>
      </c>
      <c r="EJ94" s="570">
        <f t="shared" si="84"/>
        <v>2.5</v>
      </c>
      <c r="EK94" s="570">
        <f t="shared" si="85"/>
        <v>2.5</v>
      </c>
      <c r="EL94" s="570">
        <f t="shared" si="86"/>
        <v>2.5</v>
      </c>
      <c r="EM94" s="570">
        <f t="shared" si="87"/>
        <v>2.5</v>
      </c>
      <c r="EN94" s="570">
        <f t="shared" si="88"/>
        <v>2.5</v>
      </c>
      <c r="EO94" s="570">
        <f t="shared" si="89"/>
        <v>2.5</v>
      </c>
      <c r="EP94" s="570">
        <f t="shared" si="90"/>
        <v>2.5</v>
      </c>
      <c r="EQ94" s="570">
        <f t="shared" si="91"/>
        <v>2.5</v>
      </c>
      <c r="ER94" s="570">
        <f t="shared" si="92"/>
        <v>3.2347383544590498</v>
      </c>
      <c r="ES94" s="570">
        <f t="shared" si="93"/>
        <v>3.1350690113986799</v>
      </c>
      <c r="ET94" s="570">
        <f t="shared" si="94"/>
        <v>3.0375267501532601</v>
      </c>
      <c r="EU94" s="570">
        <f t="shared" si="95"/>
        <v>2.9479975387579098</v>
      </c>
      <c r="EV94" s="570">
        <f t="shared" si="96"/>
        <v>2.86709131315021</v>
      </c>
      <c r="EW94" s="570">
        <f t="shared" si="97"/>
        <v>2.7938492770769998</v>
      </c>
      <c r="EX94" s="570">
        <f t="shared" si="98"/>
        <v>2.7270588803187499</v>
      </c>
      <c r="EY94" s="570">
        <f t="shared" si="99"/>
        <v>2.6656629051472098</v>
      </c>
      <c r="EZ94" s="570">
        <f t="shared" si="100"/>
        <v>2.6088766303619302</v>
      </c>
      <c r="FA94" s="570">
        <f t="shared" si="101"/>
        <v>2.5545231428537498</v>
      </c>
      <c r="FB94" s="570">
        <f t="shared" si="102"/>
        <v>2.5</v>
      </c>
    </row>
    <row r="95" spans="1:158" ht="3.75" customHeight="1">
      <c r="A95" s="569">
        <f t="shared" si="51"/>
        <v>37</v>
      </c>
      <c r="B95" s="570"/>
      <c r="C95" s="570">
        <v>0</v>
      </c>
      <c r="D95" s="570">
        <v>0</v>
      </c>
      <c r="E95" s="570">
        <v>1.9244500000000001E-3</v>
      </c>
      <c r="F95" s="570">
        <v>0.35457149999999998</v>
      </c>
      <c r="G95" s="570">
        <v>0.7040227</v>
      </c>
      <c r="H95" s="570">
        <v>1.0499039999999999</v>
      </c>
      <c r="I95" s="570">
        <v>1.391786</v>
      </c>
      <c r="J95" s="570">
        <v>1.7291730000000001</v>
      </c>
      <c r="K95" s="570">
        <v>2.0614919999999999</v>
      </c>
      <c r="L95" s="570">
        <v>2.3880819999999998</v>
      </c>
      <c r="M95" s="570">
        <v>2.7081719999999998</v>
      </c>
      <c r="N95" s="570">
        <v>3.0208689999999998</v>
      </c>
      <c r="O95" s="570">
        <v>3.3251379999999999</v>
      </c>
      <c r="P95" s="570">
        <v>3.6197720000000002</v>
      </c>
      <c r="Q95" s="570">
        <v>3.903378</v>
      </c>
      <c r="R95" s="570">
        <v>4.1743480000000002</v>
      </c>
      <c r="S95" s="570">
        <v>4.4308389999999997</v>
      </c>
      <c r="T95" s="570">
        <v>4.6707650000000003</v>
      </c>
      <c r="U95" s="570">
        <v>4.8917970000000004</v>
      </c>
      <c r="V95" s="570">
        <v>5.0913849999999998</v>
      </c>
      <c r="W95" s="570">
        <v>5.2668229999999996</v>
      </c>
      <c r="X95" s="570">
        <v>5.4153419999999999</v>
      </c>
      <c r="Y95" s="570">
        <v>5.5342640000000003</v>
      </c>
      <c r="Z95" s="570">
        <v>5.6211799999999998</v>
      </c>
      <c r="AA95" s="570">
        <v>5.6741659999999996</v>
      </c>
      <c r="AB95" s="570">
        <v>5.6919719999999998</v>
      </c>
      <c r="AC95" s="570">
        <v>5.6741659999999996</v>
      </c>
      <c r="AD95" s="570">
        <v>5.6211799999999998</v>
      </c>
      <c r="AE95" s="570">
        <v>5.5342640000000003</v>
      </c>
      <c r="AF95" s="570">
        <v>5.4153419999999999</v>
      </c>
      <c r="AG95" s="570">
        <v>5.2668229999999996</v>
      </c>
      <c r="AH95" s="570">
        <v>5.0913849999999998</v>
      </c>
      <c r="AI95" s="570">
        <v>4.8917970000000004</v>
      </c>
      <c r="AJ95" s="570">
        <v>4.6707650000000003</v>
      </c>
      <c r="AK95" s="570">
        <v>4.4308389999999997</v>
      </c>
      <c r="AL95" s="570">
        <v>4.1743480000000002</v>
      </c>
      <c r="AM95" s="570">
        <v>3.903378</v>
      </c>
      <c r="AN95" s="570">
        <v>3.6197720000000002</v>
      </c>
      <c r="AO95" s="570">
        <v>3.3251379999999999</v>
      </c>
      <c r="AP95" s="570">
        <v>3.0208689999999998</v>
      </c>
      <c r="AQ95" s="570">
        <v>2.7081719999999998</v>
      </c>
      <c r="AR95" s="570">
        <v>2.3880819999999998</v>
      </c>
      <c r="AS95" s="570">
        <v>2.0614919999999999</v>
      </c>
      <c r="AT95" s="570">
        <v>1.7291730000000001</v>
      </c>
      <c r="AU95" s="570">
        <v>1.391786</v>
      </c>
      <c r="AV95" s="570">
        <v>1.0499039999999999</v>
      </c>
      <c r="AW95" s="570">
        <v>0.7040227</v>
      </c>
      <c r="AX95" s="570">
        <v>0.35457149999999998</v>
      </c>
      <c r="AY95" s="570">
        <v>1.9244500000000001E-3</v>
      </c>
      <c r="AZ95" s="570">
        <v>0</v>
      </c>
      <c r="BA95" s="570">
        <v>0</v>
      </c>
      <c r="BC95" s="570"/>
      <c r="BD95" s="570">
        <v>7.5</v>
      </c>
      <c r="BE95" s="570">
        <v>7.4751527250522001</v>
      </c>
      <c r="BF95" s="570">
        <v>7.4502209622357896</v>
      </c>
      <c r="BG95" s="570">
        <v>7.4247710544195602</v>
      </c>
      <c r="BH95" s="570">
        <v>7.3983441005391404</v>
      </c>
      <c r="BI95" s="570">
        <v>7.3708392872728199</v>
      </c>
      <c r="BJ95" s="570">
        <v>7.3421604700890004</v>
      </c>
      <c r="BK95" s="570">
        <v>7.3121988086133198</v>
      </c>
      <c r="BL95" s="570">
        <v>7.2808275178905202</v>
      </c>
      <c r="BM95" s="570">
        <v>7.24789828324755</v>
      </c>
      <c r="BN95" s="570">
        <v>7.2132374060424498</v>
      </c>
      <c r="BO95" s="570">
        <v>7.1766414190471997</v>
      </c>
      <c r="BP95" s="570">
        <v>7.1378722840523698</v>
      </c>
      <c r="BQ95" s="570">
        <v>7.0966526431980803</v>
      </c>
      <c r="BR95" s="570">
        <v>7.0526621040117297</v>
      </c>
      <c r="BS95" s="570">
        <v>7.0055366718040304</v>
      </c>
      <c r="BT95" s="570">
        <v>6.9548754556042702</v>
      </c>
      <c r="BU95" s="570">
        <v>6.9002595597083403</v>
      </c>
      <c r="BV95" s="570">
        <v>6.8412668109148802</v>
      </c>
      <c r="BW95" s="570">
        <v>6.7772656806358702</v>
      </c>
      <c r="BX95" s="570">
        <v>6.7053544957630704</v>
      </c>
      <c r="BY95" s="570">
        <v>6.6055015277722298</v>
      </c>
      <c r="BZ95" s="570">
        <v>6.5399487023998404</v>
      </c>
      <c r="CA95" s="570">
        <v>-1E+30</v>
      </c>
      <c r="CB95" s="570">
        <v>-1E+30</v>
      </c>
      <c r="CC95" s="570">
        <v>-1E+30</v>
      </c>
      <c r="CD95" s="570">
        <v>-1E+30</v>
      </c>
      <c r="CE95" s="570">
        <v>-1E+30</v>
      </c>
      <c r="CF95" s="570">
        <v>-1E+30</v>
      </c>
      <c r="CG95" s="570">
        <v>-1E+30</v>
      </c>
      <c r="CH95" s="570">
        <v>-1E+30</v>
      </c>
      <c r="CI95" s="570">
        <v>-1E+30</v>
      </c>
      <c r="CJ95" s="570">
        <v>-1E+30</v>
      </c>
      <c r="CK95" s="570">
        <v>-1E+30</v>
      </c>
      <c r="CL95" s="570">
        <v>-1E+30</v>
      </c>
      <c r="CM95" s="570">
        <v>-1E+30</v>
      </c>
      <c r="CN95" s="570">
        <v>-1E+30</v>
      </c>
      <c r="CO95" s="570">
        <v>-1E+30</v>
      </c>
      <c r="CP95" s="570">
        <v>-1E+30</v>
      </c>
      <c r="CQ95" s="570">
        <v>3.44346099780708</v>
      </c>
      <c r="CR95" s="570">
        <v>3.32921672352618</v>
      </c>
      <c r="CS95" s="570">
        <v>3.2148255496434999</v>
      </c>
      <c r="CT95" s="570">
        <v>3.1077688837516799</v>
      </c>
      <c r="CU95" s="570">
        <v>3.00960803562488</v>
      </c>
      <c r="CV95" s="570">
        <v>2.9201031505304198</v>
      </c>
      <c r="CW95" s="570">
        <v>2.8383295236505601</v>
      </c>
      <c r="CX95" s="570">
        <v>2.76319390975529</v>
      </c>
      <c r="CY95" s="570">
        <v>2.6936481215592298</v>
      </c>
      <c r="CZ95" s="570">
        <v>2.62865491887817</v>
      </c>
      <c r="DA95" s="570">
        <v>2.5651180943107401</v>
      </c>
      <c r="DB95" s="570">
        <v>2.5</v>
      </c>
      <c r="DD95" s="570">
        <f t="shared" si="52"/>
        <v>7.5</v>
      </c>
      <c r="DE95" s="570">
        <f t="shared" si="53"/>
        <v>7.4751527250522001</v>
      </c>
      <c r="DF95" s="570">
        <f t="shared" si="54"/>
        <v>7.4502209622357896</v>
      </c>
      <c r="DG95" s="570">
        <f t="shared" si="55"/>
        <v>7.4247710544195602</v>
      </c>
      <c r="DH95" s="570">
        <f t="shared" si="56"/>
        <v>7.3983441005391404</v>
      </c>
      <c r="DI95" s="570">
        <f t="shared" si="57"/>
        <v>7.3708392872728199</v>
      </c>
      <c r="DJ95" s="570">
        <f t="shared" si="58"/>
        <v>7.3421604700890004</v>
      </c>
      <c r="DK95" s="570">
        <f t="shared" si="59"/>
        <v>7.3121988086133198</v>
      </c>
      <c r="DL95" s="570">
        <f t="shared" si="60"/>
        <v>7.2808275178905202</v>
      </c>
      <c r="DM95" s="570">
        <f t="shared" si="61"/>
        <v>7.24789828324755</v>
      </c>
      <c r="DN95" s="570">
        <f t="shared" si="62"/>
        <v>7.2132374060424498</v>
      </c>
      <c r="DO95" s="570">
        <f t="shared" si="63"/>
        <v>7.1766414190471997</v>
      </c>
      <c r="DP95" s="570">
        <f t="shared" si="64"/>
        <v>7.1378722840523698</v>
      </c>
      <c r="DQ95" s="570">
        <f t="shared" si="65"/>
        <v>7.0966526431980803</v>
      </c>
      <c r="DR95" s="570">
        <f t="shared" si="66"/>
        <v>7.0526621040117297</v>
      </c>
      <c r="DS95" s="570">
        <f t="shared" si="67"/>
        <v>7.0055366718040304</v>
      </c>
      <c r="DT95" s="570">
        <f t="shared" si="68"/>
        <v>6.9548754556042702</v>
      </c>
      <c r="DU95" s="570">
        <f t="shared" si="69"/>
        <v>6.9002595597083403</v>
      </c>
      <c r="DV95" s="570">
        <f t="shared" si="70"/>
        <v>6.8412668109148802</v>
      </c>
      <c r="DW95" s="570">
        <f t="shared" si="71"/>
        <v>6.7772656806358702</v>
      </c>
      <c r="DX95" s="570">
        <f t="shared" si="72"/>
        <v>6.7053544957630704</v>
      </c>
      <c r="DY95" s="570">
        <f t="shared" si="73"/>
        <v>6.6055015277722298</v>
      </c>
      <c r="DZ95" s="570">
        <f t="shared" si="74"/>
        <v>6.5399487023998404</v>
      </c>
      <c r="EA95" s="570">
        <f t="shared" si="75"/>
        <v>2.5</v>
      </c>
      <c r="EB95" s="570">
        <f t="shared" si="76"/>
        <v>2.5</v>
      </c>
      <c r="EC95" s="570">
        <f t="shared" si="77"/>
        <v>2.5</v>
      </c>
      <c r="ED95" s="570">
        <f t="shared" si="78"/>
        <v>2.5</v>
      </c>
      <c r="EE95" s="570">
        <f t="shared" si="79"/>
        <v>2.5</v>
      </c>
      <c r="EF95" s="570">
        <f t="shared" si="80"/>
        <v>2.5</v>
      </c>
      <c r="EG95" s="570">
        <f t="shared" si="81"/>
        <v>2.5</v>
      </c>
      <c r="EH95" s="570">
        <f t="shared" si="82"/>
        <v>2.5</v>
      </c>
      <c r="EI95" s="570">
        <f t="shared" si="83"/>
        <v>2.5</v>
      </c>
      <c r="EJ95" s="570">
        <f t="shared" si="84"/>
        <v>2.5</v>
      </c>
      <c r="EK95" s="570">
        <f t="shared" si="85"/>
        <v>2.5</v>
      </c>
      <c r="EL95" s="570">
        <f t="shared" si="86"/>
        <v>2.5</v>
      </c>
      <c r="EM95" s="570">
        <f t="shared" si="87"/>
        <v>2.5</v>
      </c>
      <c r="EN95" s="570">
        <f t="shared" si="88"/>
        <v>2.5</v>
      </c>
      <c r="EO95" s="570">
        <f t="shared" si="89"/>
        <v>2.5</v>
      </c>
      <c r="EP95" s="570">
        <f t="shared" si="90"/>
        <v>2.5</v>
      </c>
      <c r="EQ95" s="570">
        <f t="shared" si="91"/>
        <v>3.44346099780708</v>
      </c>
      <c r="ER95" s="570">
        <f t="shared" si="92"/>
        <v>3.32921672352618</v>
      </c>
      <c r="ES95" s="570">
        <f t="shared" si="93"/>
        <v>3.2148255496434999</v>
      </c>
      <c r="ET95" s="570">
        <f t="shared" si="94"/>
        <v>3.1077688837516799</v>
      </c>
      <c r="EU95" s="570">
        <f t="shared" si="95"/>
        <v>3.00960803562488</v>
      </c>
      <c r="EV95" s="570">
        <f t="shared" si="96"/>
        <v>2.9201031505304198</v>
      </c>
      <c r="EW95" s="570">
        <f t="shared" si="97"/>
        <v>2.8383295236505601</v>
      </c>
      <c r="EX95" s="570">
        <f t="shared" si="98"/>
        <v>2.76319390975529</v>
      </c>
      <c r="EY95" s="570">
        <f t="shared" si="99"/>
        <v>2.6936481215592298</v>
      </c>
      <c r="EZ95" s="570">
        <f t="shared" si="100"/>
        <v>2.62865491887817</v>
      </c>
      <c r="FA95" s="570">
        <f t="shared" si="101"/>
        <v>2.5651180943107401</v>
      </c>
      <c r="FB95" s="570">
        <f t="shared" si="102"/>
        <v>2.5</v>
      </c>
    </row>
    <row r="96" spans="1:158" ht="3.75" customHeight="1">
      <c r="A96" s="569">
        <f t="shared" si="51"/>
        <v>38</v>
      </c>
      <c r="B96" s="570"/>
      <c r="C96" s="570">
        <v>0</v>
      </c>
      <c r="D96" s="570">
        <v>0</v>
      </c>
      <c r="E96" s="570">
        <v>0</v>
      </c>
      <c r="F96" s="570">
        <v>0.17275009999999999</v>
      </c>
      <c r="G96" s="570">
        <v>0.51550689999999999</v>
      </c>
      <c r="H96" s="570">
        <v>0.85426389999999996</v>
      </c>
      <c r="I96" s="570">
        <v>1.1885600000000001</v>
      </c>
      <c r="J96" s="570">
        <v>1.5178689999999999</v>
      </c>
      <c r="K96" s="570">
        <v>1.841588</v>
      </c>
      <c r="L96" s="570">
        <v>2.1590240000000001</v>
      </c>
      <c r="M96" s="570">
        <v>2.4693839999999998</v>
      </c>
      <c r="N96" s="570">
        <v>2.7717589999999999</v>
      </c>
      <c r="O96" s="570">
        <v>3.065105</v>
      </c>
      <c r="P96" s="570">
        <v>3.3482289999999999</v>
      </c>
      <c r="Q96" s="570">
        <v>3.6197720000000002</v>
      </c>
      <c r="R96" s="570">
        <v>3.878196</v>
      </c>
      <c r="S96" s="570">
        <v>4.1217730000000001</v>
      </c>
      <c r="T96" s="570">
        <v>4.3485860000000001</v>
      </c>
      <c r="U96" s="570">
        <v>4.5565439999999997</v>
      </c>
      <c r="V96" s="570">
        <v>4.7434120000000002</v>
      </c>
      <c r="W96" s="570">
        <v>4.906873</v>
      </c>
      <c r="X96" s="570">
        <v>5.0446140000000002</v>
      </c>
      <c r="Y96" s="570">
        <v>5.1544470000000002</v>
      </c>
      <c r="Z96" s="570">
        <v>5.2344460000000002</v>
      </c>
      <c r="AA96" s="570">
        <v>5.2830940000000002</v>
      </c>
      <c r="AB96" s="570">
        <v>5.2994219999999999</v>
      </c>
      <c r="AC96" s="570">
        <v>5.2830940000000002</v>
      </c>
      <c r="AD96" s="570">
        <v>5.2344460000000002</v>
      </c>
      <c r="AE96" s="570">
        <v>5.1544470000000002</v>
      </c>
      <c r="AF96" s="570">
        <v>5.0446140000000002</v>
      </c>
      <c r="AG96" s="570">
        <v>4.906873</v>
      </c>
      <c r="AH96" s="570">
        <v>4.7434120000000002</v>
      </c>
      <c r="AI96" s="570">
        <v>4.5565439999999997</v>
      </c>
      <c r="AJ96" s="570">
        <v>4.3485860000000001</v>
      </c>
      <c r="AK96" s="570">
        <v>4.1217730000000001</v>
      </c>
      <c r="AL96" s="570">
        <v>3.878196</v>
      </c>
      <c r="AM96" s="570">
        <v>3.6197720000000002</v>
      </c>
      <c r="AN96" s="570">
        <v>3.3482289999999999</v>
      </c>
      <c r="AO96" s="570">
        <v>3.065105</v>
      </c>
      <c r="AP96" s="570">
        <v>2.7717589999999999</v>
      </c>
      <c r="AQ96" s="570">
        <v>2.4693839999999998</v>
      </c>
      <c r="AR96" s="570">
        <v>2.1590240000000001</v>
      </c>
      <c r="AS96" s="570">
        <v>1.841588</v>
      </c>
      <c r="AT96" s="570">
        <v>1.5178689999999999</v>
      </c>
      <c r="AU96" s="570">
        <v>1.1885600000000001</v>
      </c>
      <c r="AV96" s="570">
        <v>0.85426389999999996</v>
      </c>
      <c r="AW96" s="570">
        <v>0.51550689999999999</v>
      </c>
      <c r="AX96" s="570">
        <v>0.17275009999999999</v>
      </c>
      <c r="AY96" s="570">
        <v>0</v>
      </c>
      <c r="AZ96" s="570">
        <v>0</v>
      </c>
      <c r="BA96" s="570">
        <v>0</v>
      </c>
      <c r="BC96" s="570"/>
      <c r="BD96" s="570">
        <v>7.5</v>
      </c>
      <c r="BE96" s="570">
        <v>7.47343447270074</v>
      </c>
      <c r="BF96" s="570">
        <v>7.4467801544694598</v>
      </c>
      <c r="BG96" s="570">
        <v>7.4197744690840803</v>
      </c>
      <c r="BH96" s="570">
        <v>7.3919347709277003</v>
      </c>
      <c r="BI96" s="570">
        <v>7.3629396131050999</v>
      </c>
      <c r="BJ96" s="570">
        <v>7.3326835696140398</v>
      </c>
      <c r="BK96" s="570">
        <v>7.3010386051268199</v>
      </c>
      <c r="BL96" s="570">
        <v>7.26785609287999</v>
      </c>
      <c r="BM96" s="570">
        <v>7.2329646360523698</v>
      </c>
      <c r="BN96" s="570">
        <v>7.1961663923733399</v>
      </c>
      <c r="BO96" s="570">
        <v>7.1572326825222001</v>
      </c>
      <c r="BP96" s="570">
        <v>7.1158991597002803</v>
      </c>
      <c r="BQ96" s="570">
        <v>7.0718607704445802</v>
      </c>
      <c r="BR96" s="570">
        <v>7.0247668061013497</v>
      </c>
      <c r="BS96" s="570">
        <v>6.9742162468690303</v>
      </c>
      <c r="BT96" s="570">
        <v>6.9197523781196404</v>
      </c>
      <c r="BU96" s="570">
        <v>6.8608497394224104</v>
      </c>
      <c r="BV96" s="570">
        <v>6.7968647272923901</v>
      </c>
      <c r="BW96" s="570">
        <v>6.7268587881972497</v>
      </c>
      <c r="BX96" s="570">
        <v>6.6491465215858199</v>
      </c>
      <c r="BY96" s="570">
        <v>6.5615636110315299</v>
      </c>
      <c r="BZ96" s="570">
        <v>6.4774096633927698</v>
      </c>
      <c r="CA96" s="570">
        <v>6.3937220433026098</v>
      </c>
      <c r="CB96" s="570">
        <v>-1E+30</v>
      </c>
      <c r="CC96" s="570">
        <v>-1E+30</v>
      </c>
      <c r="CD96" s="570">
        <v>-1E+30</v>
      </c>
      <c r="CE96" s="570">
        <v>-1E+30</v>
      </c>
      <c r="CF96" s="570">
        <v>-1E+30</v>
      </c>
      <c r="CG96" s="570">
        <v>-1E+30</v>
      </c>
      <c r="CH96" s="570">
        <v>-1E+30</v>
      </c>
      <c r="CI96" s="570">
        <v>-1E+30</v>
      </c>
      <c r="CJ96" s="570">
        <v>-1E+30</v>
      </c>
      <c r="CK96" s="570">
        <v>-1E+30</v>
      </c>
      <c r="CL96" s="570">
        <v>-1E+30</v>
      </c>
      <c r="CM96" s="570">
        <v>-1E+30</v>
      </c>
      <c r="CN96" s="570">
        <v>-1E+30</v>
      </c>
      <c r="CO96" s="570">
        <v>3.81646291645465</v>
      </c>
      <c r="CP96" s="570">
        <v>3.7041326157744998</v>
      </c>
      <c r="CQ96" s="570">
        <v>3.54843559361366</v>
      </c>
      <c r="CR96" s="570">
        <v>3.4120565970227399</v>
      </c>
      <c r="CS96" s="570">
        <v>3.2875064519717698</v>
      </c>
      <c r="CT96" s="570">
        <v>3.1730224908881799</v>
      </c>
      <c r="CU96" s="570">
        <v>3.0678508725860301</v>
      </c>
      <c r="CV96" s="570">
        <v>2.9711960677791902</v>
      </c>
      <c r="CW96" s="570">
        <v>2.8821120063075201</v>
      </c>
      <c r="CX96" s="570">
        <v>2.7996085493074401</v>
      </c>
      <c r="CY96" s="570">
        <v>2.7227838202659398</v>
      </c>
      <c r="CZ96" s="570">
        <v>2.6491873720569599</v>
      </c>
      <c r="DA96" s="570">
        <v>2.57565960306151</v>
      </c>
      <c r="DB96" s="570">
        <v>2.5</v>
      </c>
      <c r="DD96" s="570">
        <f t="shared" si="52"/>
        <v>7.5</v>
      </c>
      <c r="DE96" s="570">
        <f t="shared" si="53"/>
        <v>7.47343447270074</v>
      </c>
      <c r="DF96" s="570">
        <f t="shared" si="54"/>
        <v>7.4467801544694598</v>
      </c>
      <c r="DG96" s="570">
        <f t="shared" si="55"/>
        <v>7.4197744690840803</v>
      </c>
      <c r="DH96" s="570">
        <f t="shared" si="56"/>
        <v>7.3919347709277003</v>
      </c>
      <c r="DI96" s="570">
        <f t="shared" si="57"/>
        <v>7.3629396131050999</v>
      </c>
      <c r="DJ96" s="570">
        <f t="shared" si="58"/>
        <v>7.3326835696140398</v>
      </c>
      <c r="DK96" s="570">
        <f t="shared" si="59"/>
        <v>7.3010386051268199</v>
      </c>
      <c r="DL96" s="570">
        <f t="shared" si="60"/>
        <v>7.26785609287999</v>
      </c>
      <c r="DM96" s="570">
        <f t="shared" si="61"/>
        <v>7.2329646360523698</v>
      </c>
      <c r="DN96" s="570">
        <f t="shared" si="62"/>
        <v>7.1961663923733399</v>
      </c>
      <c r="DO96" s="570">
        <f t="shared" si="63"/>
        <v>7.1572326825222001</v>
      </c>
      <c r="DP96" s="570">
        <f t="shared" si="64"/>
        <v>7.1158991597002803</v>
      </c>
      <c r="DQ96" s="570">
        <f t="shared" si="65"/>
        <v>7.0718607704445802</v>
      </c>
      <c r="DR96" s="570">
        <f t="shared" si="66"/>
        <v>7.0247668061013497</v>
      </c>
      <c r="DS96" s="570">
        <f t="shared" si="67"/>
        <v>6.9742162468690303</v>
      </c>
      <c r="DT96" s="570">
        <f t="shared" si="68"/>
        <v>6.9197523781196404</v>
      </c>
      <c r="DU96" s="570">
        <f t="shared" si="69"/>
        <v>6.8608497394224104</v>
      </c>
      <c r="DV96" s="570">
        <f t="shared" si="70"/>
        <v>6.7968647272923901</v>
      </c>
      <c r="DW96" s="570">
        <f t="shared" si="71"/>
        <v>6.7268587881972497</v>
      </c>
      <c r="DX96" s="570">
        <f t="shared" si="72"/>
        <v>6.6491465215858199</v>
      </c>
      <c r="DY96" s="570">
        <f t="shared" si="73"/>
        <v>6.5615636110315299</v>
      </c>
      <c r="DZ96" s="570">
        <f t="shared" si="74"/>
        <v>6.4774096633927698</v>
      </c>
      <c r="EA96" s="570">
        <f t="shared" si="75"/>
        <v>6.3937220433026098</v>
      </c>
      <c r="EB96" s="570">
        <f t="shared" si="76"/>
        <v>2.5</v>
      </c>
      <c r="EC96" s="570">
        <f t="shared" si="77"/>
        <v>2.5</v>
      </c>
      <c r="ED96" s="570">
        <f t="shared" si="78"/>
        <v>2.5</v>
      </c>
      <c r="EE96" s="570">
        <f t="shared" si="79"/>
        <v>2.5</v>
      </c>
      <c r="EF96" s="570">
        <f t="shared" si="80"/>
        <v>2.5</v>
      </c>
      <c r="EG96" s="570">
        <f t="shared" si="81"/>
        <v>2.5</v>
      </c>
      <c r="EH96" s="570">
        <f t="shared" si="82"/>
        <v>2.5</v>
      </c>
      <c r="EI96" s="570">
        <f t="shared" si="83"/>
        <v>2.5</v>
      </c>
      <c r="EJ96" s="570">
        <f t="shared" si="84"/>
        <v>2.5</v>
      </c>
      <c r="EK96" s="570">
        <f t="shared" si="85"/>
        <v>2.5</v>
      </c>
      <c r="EL96" s="570">
        <f t="shared" si="86"/>
        <v>2.5</v>
      </c>
      <c r="EM96" s="570">
        <f t="shared" si="87"/>
        <v>2.5</v>
      </c>
      <c r="EN96" s="570">
        <f t="shared" si="88"/>
        <v>2.5</v>
      </c>
      <c r="EO96" s="570">
        <f t="shared" si="89"/>
        <v>3.81646291645465</v>
      </c>
      <c r="EP96" s="570">
        <f t="shared" si="90"/>
        <v>3.7041326157744998</v>
      </c>
      <c r="EQ96" s="570">
        <f t="shared" si="91"/>
        <v>3.54843559361366</v>
      </c>
      <c r="ER96" s="570">
        <f t="shared" si="92"/>
        <v>3.4120565970227399</v>
      </c>
      <c r="ES96" s="570">
        <f t="shared" si="93"/>
        <v>3.2875064519717698</v>
      </c>
      <c r="ET96" s="570">
        <f t="shared" si="94"/>
        <v>3.1730224908881799</v>
      </c>
      <c r="EU96" s="570">
        <f t="shared" si="95"/>
        <v>3.0678508725860301</v>
      </c>
      <c r="EV96" s="570">
        <f t="shared" si="96"/>
        <v>2.9711960677791902</v>
      </c>
      <c r="EW96" s="570">
        <f t="shared" si="97"/>
        <v>2.8821120063075201</v>
      </c>
      <c r="EX96" s="570">
        <f t="shared" si="98"/>
        <v>2.7996085493074401</v>
      </c>
      <c r="EY96" s="570">
        <f t="shared" si="99"/>
        <v>2.7227838202659398</v>
      </c>
      <c r="EZ96" s="570">
        <f t="shared" si="100"/>
        <v>2.6491873720569599</v>
      </c>
      <c r="FA96" s="570">
        <f t="shared" si="101"/>
        <v>2.57565960306151</v>
      </c>
      <c r="FB96" s="570">
        <f t="shared" si="102"/>
        <v>2.5</v>
      </c>
    </row>
    <row r="97" spans="1:158" ht="3.75" customHeight="1">
      <c r="A97" s="569">
        <f t="shared" si="51"/>
        <v>39</v>
      </c>
      <c r="B97" s="570"/>
      <c r="C97" s="570">
        <v>0</v>
      </c>
      <c r="D97" s="570">
        <v>0</v>
      </c>
      <c r="E97" s="570">
        <v>0</v>
      </c>
      <c r="F97" s="570">
        <v>0</v>
      </c>
      <c r="G97" s="570">
        <v>0.31475510000000001</v>
      </c>
      <c r="H97" s="570">
        <v>0.6462466</v>
      </c>
      <c r="I97" s="570">
        <v>0.97284479999999995</v>
      </c>
      <c r="J97" s="570">
        <v>1.294</v>
      </c>
      <c r="K97" s="570">
        <v>1.6090869999999999</v>
      </c>
      <c r="L97" s="570">
        <v>1.9173979999999999</v>
      </c>
      <c r="M97" s="570">
        <v>2.2181289999999998</v>
      </c>
      <c r="N97" s="570">
        <v>2.5103659999999999</v>
      </c>
      <c r="O97" s="570">
        <v>2.7930799999999998</v>
      </c>
      <c r="P97" s="570">
        <v>3.065105</v>
      </c>
      <c r="Q97" s="570">
        <v>3.3251379999999999</v>
      </c>
      <c r="R97" s="570">
        <v>3.5717240000000001</v>
      </c>
      <c r="S97" s="570">
        <v>3.8032629999999998</v>
      </c>
      <c r="T97" s="570">
        <v>4.0180069999999999</v>
      </c>
      <c r="U97" s="570">
        <v>4.2140919999999999</v>
      </c>
      <c r="V97" s="570">
        <v>4.3895619999999997</v>
      </c>
      <c r="W97" s="570">
        <v>4.5424340000000001</v>
      </c>
      <c r="X97" s="570">
        <v>4.6707650000000003</v>
      </c>
      <c r="Y97" s="570">
        <v>4.7727519999999997</v>
      </c>
      <c r="Z97" s="570">
        <v>4.8468340000000003</v>
      </c>
      <c r="AA97" s="570">
        <v>4.8917970000000004</v>
      </c>
      <c r="AB97" s="570">
        <v>4.906873</v>
      </c>
      <c r="AC97" s="570">
        <v>4.8917970000000004</v>
      </c>
      <c r="AD97" s="570">
        <v>4.8468340000000003</v>
      </c>
      <c r="AE97" s="570">
        <v>4.7727519999999997</v>
      </c>
      <c r="AF97" s="570">
        <v>4.6707650000000003</v>
      </c>
      <c r="AG97" s="570">
        <v>4.5424340000000001</v>
      </c>
      <c r="AH97" s="570">
        <v>4.3895619999999997</v>
      </c>
      <c r="AI97" s="570">
        <v>4.2140919999999999</v>
      </c>
      <c r="AJ97" s="570">
        <v>4.0180069999999999</v>
      </c>
      <c r="AK97" s="570">
        <v>3.8032629999999998</v>
      </c>
      <c r="AL97" s="570">
        <v>3.5717240000000001</v>
      </c>
      <c r="AM97" s="570">
        <v>3.3251379999999999</v>
      </c>
      <c r="AN97" s="570">
        <v>3.065105</v>
      </c>
      <c r="AO97" s="570">
        <v>2.7930799999999998</v>
      </c>
      <c r="AP97" s="570">
        <v>2.5103659999999999</v>
      </c>
      <c r="AQ97" s="570">
        <v>2.2181289999999998</v>
      </c>
      <c r="AR97" s="570">
        <v>1.9173979999999999</v>
      </c>
      <c r="AS97" s="570">
        <v>1.6090869999999999</v>
      </c>
      <c r="AT97" s="570">
        <v>1.294</v>
      </c>
      <c r="AU97" s="570">
        <v>0.97284479999999995</v>
      </c>
      <c r="AV97" s="570">
        <v>0.6462466</v>
      </c>
      <c r="AW97" s="570">
        <v>0.31475510000000001</v>
      </c>
      <c r="AX97" s="570">
        <v>0</v>
      </c>
      <c r="AY97" s="570">
        <v>0</v>
      </c>
      <c r="AZ97" s="570">
        <v>0</v>
      </c>
      <c r="BA97" s="570">
        <v>0</v>
      </c>
      <c r="BC97" s="570"/>
      <c r="BD97" s="570">
        <v>7.5</v>
      </c>
      <c r="BE97" s="570">
        <v>7.4717098660199897</v>
      </c>
      <c r="BF97" s="570">
        <v>7.4432747911880801</v>
      </c>
      <c r="BG97" s="570">
        <v>7.4146347253997096</v>
      </c>
      <c r="BH97" s="570">
        <v>7.38533168381423</v>
      </c>
      <c r="BI97" s="570">
        <v>7.3548701258704501</v>
      </c>
      <c r="BJ97" s="570">
        <v>7.3230764823685197</v>
      </c>
      <c r="BK97" s="570">
        <v>7.2898011446825697</v>
      </c>
      <c r="BL97" s="570">
        <v>7.2548758388222403</v>
      </c>
      <c r="BM97" s="570">
        <v>7.2181101508206904</v>
      </c>
      <c r="BN97" s="570">
        <v>7.1792874193899801</v>
      </c>
      <c r="BO97" s="570">
        <v>7.1381604127582401</v>
      </c>
      <c r="BP97" s="570">
        <v>7.0944467260809496</v>
      </c>
      <c r="BQ97" s="570">
        <v>7.0478239370498796</v>
      </c>
      <c r="BR97" s="570">
        <v>6.9979244736116604</v>
      </c>
      <c r="BS97" s="570">
        <v>6.9443298437884398</v>
      </c>
      <c r="BT97" s="570">
        <v>6.8865628158636598</v>
      </c>
      <c r="BU97" s="570">
        <v>6.8240736311942296</v>
      </c>
      <c r="BV97" s="570">
        <v>6.7562125774129598</v>
      </c>
      <c r="BW97" s="570">
        <v>6.68218792826453</v>
      </c>
      <c r="BX97" s="570">
        <v>6.6010912170557701</v>
      </c>
      <c r="BY97" s="570">
        <v>6.5124463460620099</v>
      </c>
      <c r="BZ97" s="570">
        <v>6.4180998528530298</v>
      </c>
      <c r="CA97" s="570">
        <v>6.3138728668243296</v>
      </c>
      <c r="CB97" s="570">
        <v>6.1846237988651804</v>
      </c>
      <c r="CC97" s="570">
        <v>6.0948783486660698</v>
      </c>
      <c r="CD97" s="570">
        <v>-1E+30</v>
      </c>
      <c r="CE97" s="570">
        <v>-1E+30</v>
      </c>
      <c r="CF97" s="570">
        <v>-1E+30</v>
      </c>
      <c r="CG97" s="570">
        <v>-1E+30</v>
      </c>
      <c r="CH97" s="570">
        <v>-1E+30</v>
      </c>
      <c r="CI97" s="570">
        <v>-1E+30</v>
      </c>
      <c r="CJ97" s="570">
        <v>-1E+30</v>
      </c>
      <c r="CK97" s="570">
        <v>-1E+30</v>
      </c>
      <c r="CL97" s="570">
        <v>-1E+30</v>
      </c>
      <c r="CM97" s="570">
        <v>4.2045887276561604</v>
      </c>
      <c r="CN97" s="570">
        <v>4.08463677778433</v>
      </c>
      <c r="CO97" s="570">
        <v>3.91692677478868</v>
      </c>
      <c r="CP97" s="570">
        <v>3.7669285988572101</v>
      </c>
      <c r="CQ97" s="570">
        <v>3.6189825511646898</v>
      </c>
      <c r="CR97" s="570">
        <v>3.4804541791918702</v>
      </c>
      <c r="CS97" s="570">
        <v>3.3518433183488501</v>
      </c>
      <c r="CT97" s="570">
        <v>3.2326638901351701</v>
      </c>
      <c r="CU97" s="570">
        <v>3.1222718387615802</v>
      </c>
      <c r="CV97" s="570">
        <v>3.0199104623834101</v>
      </c>
      <c r="CW97" s="570">
        <v>2.9247229380053001</v>
      </c>
      <c r="CX97" s="570">
        <v>2.83580312388038</v>
      </c>
      <c r="CY97" s="570">
        <v>2.7519529869451902</v>
      </c>
      <c r="CZ97" s="570">
        <v>2.6698522778077298</v>
      </c>
      <c r="DA97" s="570">
        <v>2.5861275567450299</v>
      </c>
      <c r="DB97" s="570">
        <v>2.5</v>
      </c>
      <c r="DD97" s="570">
        <f t="shared" si="52"/>
        <v>7.5</v>
      </c>
      <c r="DE97" s="570">
        <f t="shared" si="53"/>
        <v>7.4717098660199897</v>
      </c>
      <c r="DF97" s="570">
        <f t="shared" si="54"/>
        <v>7.4432747911880801</v>
      </c>
      <c r="DG97" s="570">
        <f t="shared" si="55"/>
        <v>7.4146347253997096</v>
      </c>
      <c r="DH97" s="570">
        <f t="shared" si="56"/>
        <v>7.38533168381423</v>
      </c>
      <c r="DI97" s="570">
        <f t="shared" si="57"/>
        <v>7.3548701258704501</v>
      </c>
      <c r="DJ97" s="570">
        <f t="shared" si="58"/>
        <v>7.3230764823685197</v>
      </c>
      <c r="DK97" s="570">
        <f t="shared" si="59"/>
        <v>7.2898011446825697</v>
      </c>
      <c r="DL97" s="570">
        <f t="shared" si="60"/>
        <v>7.2548758388222403</v>
      </c>
      <c r="DM97" s="570">
        <f t="shared" si="61"/>
        <v>7.2181101508206904</v>
      </c>
      <c r="DN97" s="570">
        <f t="shared" si="62"/>
        <v>7.1792874193899801</v>
      </c>
      <c r="DO97" s="570">
        <f t="shared" si="63"/>
        <v>7.1381604127582401</v>
      </c>
      <c r="DP97" s="570">
        <f t="shared" si="64"/>
        <v>7.0944467260809496</v>
      </c>
      <c r="DQ97" s="570">
        <f t="shared" si="65"/>
        <v>7.0478239370498796</v>
      </c>
      <c r="DR97" s="570">
        <f t="shared" si="66"/>
        <v>6.9979244736116604</v>
      </c>
      <c r="DS97" s="570">
        <f t="shared" si="67"/>
        <v>6.9443298437884398</v>
      </c>
      <c r="DT97" s="570">
        <f t="shared" si="68"/>
        <v>6.8865628158636598</v>
      </c>
      <c r="DU97" s="570">
        <f t="shared" si="69"/>
        <v>6.8240736311942296</v>
      </c>
      <c r="DV97" s="570">
        <f t="shared" si="70"/>
        <v>6.7562125774129598</v>
      </c>
      <c r="DW97" s="570">
        <f t="shared" si="71"/>
        <v>6.68218792826453</v>
      </c>
      <c r="DX97" s="570">
        <f t="shared" si="72"/>
        <v>6.6010912170557701</v>
      </c>
      <c r="DY97" s="570">
        <f t="shared" si="73"/>
        <v>6.5124463460620099</v>
      </c>
      <c r="DZ97" s="570">
        <f t="shared" si="74"/>
        <v>6.4180998528530298</v>
      </c>
      <c r="EA97" s="570">
        <f t="shared" si="75"/>
        <v>6.3138728668243296</v>
      </c>
      <c r="EB97" s="570">
        <f t="shared" si="76"/>
        <v>6.1846237988651804</v>
      </c>
      <c r="EC97" s="570">
        <f t="shared" si="77"/>
        <v>6.0948783486660698</v>
      </c>
      <c r="ED97" s="570">
        <f t="shared" si="78"/>
        <v>2.5</v>
      </c>
      <c r="EE97" s="570">
        <f t="shared" si="79"/>
        <v>2.5</v>
      </c>
      <c r="EF97" s="570">
        <f t="shared" si="80"/>
        <v>2.5</v>
      </c>
      <c r="EG97" s="570">
        <f t="shared" si="81"/>
        <v>2.5</v>
      </c>
      <c r="EH97" s="570">
        <f t="shared" si="82"/>
        <v>2.5</v>
      </c>
      <c r="EI97" s="570">
        <f t="shared" si="83"/>
        <v>2.5</v>
      </c>
      <c r="EJ97" s="570">
        <f t="shared" si="84"/>
        <v>2.5</v>
      </c>
      <c r="EK97" s="570">
        <f t="shared" si="85"/>
        <v>2.5</v>
      </c>
      <c r="EL97" s="570">
        <f t="shared" si="86"/>
        <v>2.5</v>
      </c>
      <c r="EM97" s="570">
        <f t="shared" si="87"/>
        <v>4.2045887276561604</v>
      </c>
      <c r="EN97" s="570">
        <f t="shared" si="88"/>
        <v>4.08463677778433</v>
      </c>
      <c r="EO97" s="570">
        <f t="shared" si="89"/>
        <v>3.91692677478868</v>
      </c>
      <c r="EP97" s="570">
        <f t="shared" si="90"/>
        <v>3.7669285988572101</v>
      </c>
      <c r="EQ97" s="570">
        <f t="shared" si="91"/>
        <v>3.6189825511646898</v>
      </c>
      <c r="ER97" s="570">
        <f t="shared" si="92"/>
        <v>3.4804541791918702</v>
      </c>
      <c r="ES97" s="570">
        <f t="shared" si="93"/>
        <v>3.3518433183488501</v>
      </c>
      <c r="ET97" s="570">
        <f t="shared" si="94"/>
        <v>3.2326638901351701</v>
      </c>
      <c r="EU97" s="570">
        <f t="shared" si="95"/>
        <v>3.1222718387615802</v>
      </c>
      <c r="EV97" s="570">
        <f t="shared" si="96"/>
        <v>3.0199104623834101</v>
      </c>
      <c r="EW97" s="570">
        <f t="shared" si="97"/>
        <v>2.9247229380053001</v>
      </c>
      <c r="EX97" s="570">
        <f t="shared" si="98"/>
        <v>2.83580312388038</v>
      </c>
      <c r="EY97" s="570">
        <f t="shared" si="99"/>
        <v>2.7519529869451902</v>
      </c>
      <c r="EZ97" s="570">
        <f t="shared" si="100"/>
        <v>2.6698522778077298</v>
      </c>
      <c r="FA97" s="570">
        <f t="shared" si="101"/>
        <v>2.5861275567450299</v>
      </c>
      <c r="FB97" s="570">
        <f t="shared" si="102"/>
        <v>2.5</v>
      </c>
    </row>
    <row r="98" spans="1:158" ht="3.75" customHeight="1">
      <c r="A98" s="569">
        <f t="shared" si="51"/>
        <v>40</v>
      </c>
      <c r="B98" s="570"/>
      <c r="C98" s="570">
        <v>0</v>
      </c>
      <c r="D98" s="570">
        <v>0</v>
      </c>
      <c r="E98" s="570">
        <v>0</v>
      </c>
      <c r="F98" s="570">
        <v>0</v>
      </c>
      <c r="G98" s="570">
        <v>0.1025109</v>
      </c>
      <c r="H98" s="570">
        <v>0.42665799999999998</v>
      </c>
      <c r="I98" s="570">
        <v>0.74551190000000001</v>
      </c>
      <c r="J98" s="570">
        <v>1.0585070000000001</v>
      </c>
      <c r="K98" s="570">
        <v>1.3650070000000001</v>
      </c>
      <c r="L98" s="570">
        <v>1.6642969999999999</v>
      </c>
      <c r="M98" s="570">
        <v>1.9555709999999999</v>
      </c>
      <c r="N98" s="570">
        <v>2.23793</v>
      </c>
      <c r="O98" s="570">
        <v>2.5103659999999999</v>
      </c>
      <c r="P98" s="570">
        <v>2.7717589999999999</v>
      </c>
      <c r="Q98" s="570">
        <v>3.0208689999999998</v>
      </c>
      <c r="R98" s="570">
        <v>3.256338</v>
      </c>
      <c r="S98" s="570">
        <v>3.4766889999999999</v>
      </c>
      <c r="T98" s="570">
        <v>3.680345</v>
      </c>
      <c r="U98" s="570">
        <v>3.8656440000000001</v>
      </c>
      <c r="V98" s="570">
        <v>4.0308789999999997</v>
      </c>
      <c r="W98" s="570">
        <v>4.1743480000000002</v>
      </c>
      <c r="X98" s="570">
        <v>4.2944089999999999</v>
      </c>
      <c r="Y98" s="570">
        <v>4.3895619999999997</v>
      </c>
      <c r="Z98" s="570">
        <v>4.4585280000000003</v>
      </c>
      <c r="AA98" s="570">
        <v>4.5003209999999996</v>
      </c>
      <c r="AB98" s="570">
        <v>4.5143230000000001</v>
      </c>
      <c r="AC98" s="570">
        <v>4.5003209999999996</v>
      </c>
      <c r="AD98" s="570">
        <v>4.4585280000000003</v>
      </c>
      <c r="AE98" s="570">
        <v>4.3895619999999997</v>
      </c>
      <c r="AF98" s="570">
        <v>4.2944089999999999</v>
      </c>
      <c r="AG98" s="570">
        <v>4.1743480000000002</v>
      </c>
      <c r="AH98" s="570">
        <v>4.0308789999999997</v>
      </c>
      <c r="AI98" s="570">
        <v>3.8656440000000001</v>
      </c>
      <c r="AJ98" s="570">
        <v>3.680345</v>
      </c>
      <c r="AK98" s="570">
        <v>3.4766889999999999</v>
      </c>
      <c r="AL98" s="570">
        <v>3.256338</v>
      </c>
      <c r="AM98" s="570">
        <v>3.0208689999999998</v>
      </c>
      <c r="AN98" s="570">
        <v>2.7717589999999999</v>
      </c>
      <c r="AO98" s="570">
        <v>2.5103659999999999</v>
      </c>
      <c r="AP98" s="570">
        <v>2.23793</v>
      </c>
      <c r="AQ98" s="570">
        <v>1.9555709999999999</v>
      </c>
      <c r="AR98" s="570">
        <v>1.6642969999999999</v>
      </c>
      <c r="AS98" s="570">
        <v>1.3650070000000001</v>
      </c>
      <c r="AT98" s="570">
        <v>1.0585070000000001</v>
      </c>
      <c r="AU98" s="570">
        <v>0.74551190000000001</v>
      </c>
      <c r="AV98" s="570">
        <v>0.42665799999999998</v>
      </c>
      <c r="AW98" s="570">
        <v>0.1025109</v>
      </c>
      <c r="AX98" s="570">
        <v>0</v>
      </c>
      <c r="AY98" s="570">
        <v>0</v>
      </c>
      <c r="AZ98" s="570">
        <v>0</v>
      </c>
      <c r="BA98" s="570">
        <v>0</v>
      </c>
      <c r="BC98" s="570"/>
      <c r="BD98" s="570">
        <v>7.5</v>
      </c>
      <c r="BE98" s="570">
        <v>7.4700221434602598</v>
      </c>
      <c r="BF98" s="570">
        <v>7.4398633943716099</v>
      </c>
      <c r="BG98" s="570">
        <v>7.4094636873601702</v>
      </c>
      <c r="BH98" s="570">
        <v>7.3785795608406097</v>
      </c>
      <c r="BI98" s="570">
        <v>7.3467086864829598</v>
      </c>
      <c r="BJ98" s="570">
        <v>7.31344407072325</v>
      </c>
      <c r="BK98" s="570">
        <v>7.2786165568440397</v>
      </c>
      <c r="BL98" s="570">
        <v>7.2420418282927699</v>
      </c>
      <c r="BM98" s="570">
        <v>7.2035149339817304</v>
      </c>
      <c r="BN98" s="570">
        <v>7.1628055320842199</v>
      </c>
      <c r="BO98" s="570">
        <v>7.11965389199095</v>
      </c>
      <c r="BP98" s="570">
        <v>7.07376685452423</v>
      </c>
      <c r="BQ98" s="570">
        <v>7.0248136738751104</v>
      </c>
      <c r="BR98" s="570">
        <v>6.9724216880237302</v>
      </c>
      <c r="BS98" s="570">
        <v>6.91617161600883</v>
      </c>
      <c r="BT98" s="570">
        <v>6.8555919806241103</v>
      </c>
      <c r="BU98" s="570">
        <v>6.7901519856854504</v>
      </c>
      <c r="BV98" s="570">
        <v>6.7192538800930501</v>
      </c>
      <c r="BW98" s="570">
        <v>6.6422351514347699</v>
      </c>
      <c r="BX98" s="570">
        <v>6.5584178905470401</v>
      </c>
      <c r="BY98" s="570">
        <v>6.4672635368872404</v>
      </c>
      <c r="BZ98" s="570">
        <v>6.3684019789931696</v>
      </c>
      <c r="CA98" s="570">
        <v>6.2598025531630404</v>
      </c>
      <c r="CB98" s="570">
        <v>6.1385943928499103</v>
      </c>
      <c r="CC98" s="570">
        <v>6.0109860647843796</v>
      </c>
      <c r="CD98" s="570">
        <v>5.8430970578774799</v>
      </c>
      <c r="CE98" s="570">
        <v>5.6834936857397702</v>
      </c>
      <c r="CF98" s="570">
        <v>5.5251716292539896</v>
      </c>
      <c r="CG98" s="570">
        <v>5.3653250835874502</v>
      </c>
      <c r="CH98" s="570">
        <v>5.2028064187118304</v>
      </c>
      <c r="CI98" s="570">
        <v>5.0371023988835404</v>
      </c>
      <c r="CJ98" s="570">
        <v>4.8677075074608602</v>
      </c>
      <c r="CK98" s="570">
        <v>4.6933864225350099</v>
      </c>
      <c r="CL98" s="570">
        <v>4.5106537224651504</v>
      </c>
      <c r="CM98" s="570">
        <v>4.3093438357688303</v>
      </c>
      <c r="CN98" s="570">
        <v>4.14190383491849</v>
      </c>
      <c r="CO98" s="570">
        <v>3.9793389483084098</v>
      </c>
      <c r="CP98" s="570">
        <v>3.82550319836173</v>
      </c>
      <c r="CQ98" s="570">
        <v>3.6784962435791502</v>
      </c>
      <c r="CR98" s="570">
        <v>3.5395322481976699</v>
      </c>
      <c r="CS98" s="570">
        <v>3.4090625765845499</v>
      </c>
      <c r="CT98" s="570">
        <v>3.2869686248588299</v>
      </c>
      <c r="CU98" s="570">
        <v>3.17283579128065</v>
      </c>
      <c r="CV98" s="570">
        <v>3.06606861948246</v>
      </c>
      <c r="CW98" s="570">
        <v>2.9659413447356</v>
      </c>
      <c r="CX98" s="570">
        <v>2.8716291326432501</v>
      </c>
      <c r="CY98" s="570">
        <v>2.7805426919376601</v>
      </c>
      <c r="CZ98" s="570">
        <v>2.6894126071045101</v>
      </c>
      <c r="DA98" s="570">
        <v>2.5961655193543098</v>
      </c>
      <c r="DB98" s="570">
        <v>2.5</v>
      </c>
      <c r="DD98" s="570">
        <f t="shared" si="52"/>
        <v>7.5</v>
      </c>
      <c r="DE98" s="570">
        <f t="shared" si="53"/>
        <v>7.4700221434602598</v>
      </c>
      <c r="DF98" s="570">
        <f t="shared" si="54"/>
        <v>7.4398633943716099</v>
      </c>
      <c r="DG98" s="570">
        <f t="shared" si="55"/>
        <v>7.4094636873601702</v>
      </c>
      <c r="DH98" s="570">
        <f t="shared" si="56"/>
        <v>7.3785795608406097</v>
      </c>
      <c r="DI98" s="570">
        <f t="shared" si="57"/>
        <v>7.3467086864829598</v>
      </c>
      <c r="DJ98" s="570">
        <f t="shared" si="58"/>
        <v>7.31344407072325</v>
      </c>
      <c r="DK98" s="570">
        <f t="shared" si="59"/>
        <v>7.2786165568440397</v>
      </c>
      <c r="DL98" s="570">
        <f t="shared" si="60"/>
        <v>7.2420418282927699</v>
      </c>
      <c r="DM98" s="570">
        <f t="shared" si="61"/>
        <v>7.2035149339817304</v>
      </c>
      <c r="DN98" s="570">
        <f t="shared" si="62"/>
        <v>7.1628055320842199</v>
      </c>
      <c r="DO98" s="570">
        <f t="shared" si="63"/>
        <v>7.11965389199095</v>
      </c>
      <c r="DP98" s="570">
        <f t="shared" si="64"/>
        <v>7.07376685452423</v>
      </c>
      <c r="DQ98" s="570">
        <f t="shared" si="65"/>
        <v>7.0248136738751104</v>
      </c>
      <c r="DR98" s="570">
        <f t="shared" si="66"/>
        <v>6.9724216880237302</v>
      </c>
      <c r="DS98" s="570">
        <f t="shared" si="67"/>
        <v>6.91617161600883</v>
      </c>
      <c r="DT98" s="570">
        <f t="shared" si="68"/>
        <v>6.8555919806241103</v>
      </c>
      <c r="DU98" s="570">
        <f t="shared" si="69"/>
        <v>6.7901519856854504</v>
      </c>
      <c r="DV98" s="570">
        <f t="shared" si="70"/>
        <v>6.7192538800930501</v>
      </c>
      <c r="DW98" s="570">
        <f t="shared" si="71"/>
        <v>6.6422351514347699</v>
      </c>
      <c r="DX98" s="570">
        <f t="shared" si="72"/>
        <v>6.5584178905470401</v>
      </c>
      <c r="DY98" s="570">
        <f t="shared" si="73"/>
        <v>6.4672635368872404</v>
      </c>
      <c r="DZ98" s="570">
        <f t="shared" si="74"/>
        <v>6.3684019789931696</v>
      </c>
      <c r="EA98" s="570">
        <f t="shared" si="75"/>
        <v>6.2598025531630404</v>
      </c>
      <c r="EB98" s="570">
        <f t="shared" si="76"/>
        <v>6.1385943928499103</v>
      </c>
      <c r="EC98" s="570">
        <f t="shared" si="77"/>
        <v>6.0109860647843796</v>
      </c>
      <c r="ED98" s="570">
        <f t="shared" si="78"/>
        <v>5.8430970578774799</v>
      </c>
      <c r="EE98" s="570">
        <f t="shared" si="79"/>
        <v>5.6834936857397702</v>
      </c>
      <c r="EF98" s="570">
        <f t="shared" si="80"/>
        <v>5.5251716292539896</v>
      </c>
      <c r="EG98" s="570">
        <f t="shared" si="81"/>
        <v>5.3653250835874502</v>
      </c>
      <c r="EH98" s="570">
        <f t="shared" si="82"/>
        <v>5.2028064187118304</v>
      </c>
      <c r="EI98" s="570">
        <f t="shared" si="83"/>
        <v>5.0371023988835404</v>
      </c>
      <c r="EJ98" s="570">
        <f t="shared" si="84"/>
        <v>4.8677075074608602</v>
      </c>
      <c r="EK98" s="570">
        <f t="shared" si="85"/>
        <v>4.6933864225350099</v>
      </c>
      <c r="EL98" s="570">
        <f t="shared" si="86"/>
        <v>4.5106537224651504</v>
      </c>
      <c r="EM98" s="570">
        <f t="shared" si="87"/>
        <v>4.3093438357688303</v>
      </c>
      <c r="EN98" s="570">
        <f t="shared" si="88"/>
        <v>4.14190383491849</v>
      </c>
      <c r="EO98" s="570">
        <f t="shared" si="89"/>
        <v>3.9793389483084098</v>
      </c>
      <c r="EP98" s="570">
        <f t="shared" si="90"/>
        <v>3.82550319836173</v>
      </c>
      <c r="EQ98" s="570">
        <f t="shared" si="91"/>
        <v>3.6784962435791502</v>
      </c>
      <c r="ER98" s="570">
        <f t="shared" si="92"/>
        <v>3.5395322481976699</v>
      </c>
      <c r="ES98" s="570">
        <f t="shared" si="93"/>
        <v>3.4090625765845499</v>
      </c>
      <c r="ET98" s="570">
        <f t="shared" si="94"/>
        <v>3.2869686248588299</v>
      </c>
      <c r="EU98" s="570">
        <f t="shared" si="95"/>
        <v>3.17283579128065</v>
      </c>
      <c r="EV98" s="570">
        <f t="shared" si="96"/>
        <v>3.06606861948246</v>
      </c>
      <c r="EW98" s="570">
        <f t="shared" si="97"/>
        <v>2.9659413447356</v>
      </c>
      <c r="EX98" s="570">
        <f t="shared" si="98"/>
        <v>2.8716291326432501</v>
      </c>
      <c r="EY98" s="570">
        <f t="shared" si="99"/>
        <v>2.7805426919376601</v>
      </c>
      <c r="EZ98" s="570">
        <f t="shared" si="100"/>
        <v>2.6894126071045101</v>
      </c>
      <c r="FA98" s="570">
        <f t="shared" si="101"/>
        <v>2.5961655193543098</v>
      </c>
      <c r="FB98" s="570">
        <f t="shared" si="102"/>
        <v>2.5</v>
      </c>
    </row>
    <row r="99" spans="1:158" ht="3.75" customHeight="1">
      <c r="A99" s="569">
        <f t="shared" si="51"/>
        <v>41</v>
      </c>
      <c r="B99" s="570"/>
      <c r="C99" s="570">
        <v>0</v>
      </c>
      <c r="D99" s="570">
        <v>0</v>
      </c>
      <c r="E99" s="570">
        <v>0</v>
      </c>
      <c r="F99" s="570">
        <v>0</v>
      </c>
      <c r="G99" s="570">
        <v>0</v>
      </c>
      <c r="H99" s="570">
        <v>0.1962749</v>
      </c>
      <c r="I99" s="570">
        <v>0.50739540000000005</v>
      </c>
      <c r="J99" s="570">
        <v>0.81228409999999995</v>
      </c>
      <c r="K99" s="570">
        <v>1.1103000000000001</v>
      </c>
      <c r="L99" s="570">
        <v>1.4007309999999999</v>
      </c>
      <c r="M99" s="570">
        <v>1.6827810000000001</v>
      </c>
      <c r="N99" s="570">
        <v>1.9555709999999999</v>
      </c>
      <c r="O99" s="570">
        <v>2.2181289999999998</v>
      </c>
      <c r="P99" s="570">
        <v>2.4693839999999998</v>
      </c>
      <c r="Q99" s="570">
        <v>2.7081719999999998</v>
      </c>
      <c r="R99" s="570">
        <v>2.9332280000000002</v>
      </c>
      <c r="S99" s="570">
        <v>3.1432030000000002</v>
      </c>
      <c r="T99" s="570">
        <v>3.3366730000000002</v>
      </c>
      <c r="U99" s="570">
        <v>3.512165</v>
      </c>
      <c r="V99" s="570">
        <v>3.6681840000000001</v>
      </c>
      <c r="W99" s="570">
        <v>3.8032629999999998</v>
      </c>
      <c r="X99" s="570">
        <v>3.9160080000000002</v>
      </c>
      <c r="Y99" s="570">
        <v>4.0051629999999996</v>
      </c>
      <c r="Z99" s="570">
        <v>4.0696640000000004</v>
      </c>
      <c r="AA99" s="570">
        <v>4.1087030000000002</v>
      </c>
      <c r="AB99" s="570">
        <v>4.1217730000000001</v>
      </c>
      <c r="AC99" s="570">
        <v>4.1087030000000002</v>
      </c>
      <c r="AD99" s="570">
        <v>4.0696640000000004</v>
      </c>
      <c r="AE99" s="570">
        <v>4.0051629999999996</v>
      </c>
      <c r="AF99" s="570">
        <v>3.9160080000000002</v>
      </c>
      <c r="AG99" s="570">
        <v>3.8032629999999998</v>
      </c>
      <c r="AH99" s="570">
        <v>3.6681840000000001</v>
      </c>
      <c r="AI99" s="570">
        <v>3.512165</v>
      </c>
      <c r="AJ99" s="570">
        <v>3.3366730000000002</v>
      </c>
      <c r="AK99" s="570">
        <v>3.1432030000000002</v>
      </c>
      <c r="AL99" s="570">
        <v>2.9332280000000002</v>
      </c>
      <c r="AM99" s="570">
        <v>2.7081719999999998</v>
      </c>
      <c r="AN99" s="570">
        <v>2.4693839999999998</v>
      </c>
      <c r="AO99" s="570">
        <v>2.2181289999999998</v>
      </c>
      <c r="AP99" s="570">
        <v>1.9555709999999999</v>
      </c>
      <c r="AQ99" s="570">
        <v>1.6827810000000001</v>
      </c>
      <c r="AR99" s="570">
        <v>1.4007309999999999</v>
      </c>
      <c r="AS99" s="570">
        <v>1.1103000000000001</v>
      </c>
      <c r="AT99" s="570">
        <v>0.81228409999999995</v>
      </c>
      <c r="AU99" s="570">
        <v>0.50739540000000005</v>
      </c>
      <c r="AV99" s="570">
        <v>0.1962749</v>
      </c>
      <c r="AW99" s="570">
        <v>0</v>
      </c>
      <c r="AX99" s="570">
        <v>0</v>
      </c>
      <c r="AY99" s="570">
        <v>0</v>
      </c>
      <c r="AZ99" s="570">
        <v>0</v>
      </c>
      <c r="BA99" s="570">
        <v>0</v>
      </c>
      <c r="BC99" s="570"/>
      <c r="BD99" s="570">
        <v>7.5</v>
      </c>
      <c r="BE99" s="570">
        <v>7.4683939107448296</v>
      </c>
      <c r="BF99" s="570">
        <v>7.43656820585805</v>
      </c>
      <c r="BG99" s="570">
        <v>7.4044307866663202</v>
      </c>
      <c r="BH99" s="570">
        <v>7.3718749420274303</v>
      </c>
      <c r="BI99" s="570">
        <v>7.3385291636356396</v>
      </c>
      <c r="BJ99" s="570">
        <v>7.3038846845202396</v>
      </c>
      <c r="BK99" s="570">
        <v>7.2676043680086098</v>
      </c>
      <c r="BL99" s="570">
        <v>7.2294935428143896</v>
      </c>
      <c r="BM99" s="570">
        <v>7.1893378195204303</v>
      </c>
      <c r="BN99" s="570">
        <v>7.1468978223180004</v>
      </c>
      <c r="BO99" s="570">
        <v>7.1019064963579801</v>
      </c>
      <c r="BP99" s="570">
        <v>7.0540659440030904</v>
      </c>
      <c r="BQ99" s="570">
        <v>7.0030442438258902</v>
      </c>
      <c r="BR99" s="570">
        <v>6.9484724330871197</v>
      </c>
      <c r="BS99" s="570">
        <v>6.88994168629642</v>
      </c>
      <c r="BT99" s="570">
        <v>6.8270007431563702</v>
      </c>
      <c r="BU99" s="570">
        <v>6.7591540680789199</v>
      </c>
      <c r="BV99" s="570">
        <v>6.6858626609344602</v>
      </c>
      <c r="BW99" s="570">
        <v>6.6065524578563997</v>
      </c>
      <c r="BX99" s="570">
        <v>6.5206370984880202</v>
      </c>
      <c r="BY99" s="570">
        <v>6.4275420840850401</v>
      </c>
      <c r="BZ99" s="570">
        <v>6.3266225614092004</v>
      </c>
      <c r="CA99" s="570">
        <v>6.2167925057591997</v>
      </c>
      <c r="CB99" s="570">
        <v>6.0969043843734303</v>
      </c>
      <c r="CC99" s="570">
        <v>5.9667658187844097</v>
      </c>
      <c r="CD99" s="570">
        <v>5.8210560059626797</v>
      </c>
      <c r="CE99" s="570">
        <v>5.6706106335682103</v>
      </c>
      <c r="CF99" s="570">
        <v>5.5171560036931098</v>
      </c>
      <c r="CG99" s="570">
        <v>5.3607096493722999</v>
      </c>
      <c r="CH99" s="570">
        <v>5.2011468648472503</v>
      </c>
      <c r="CI99" s="570">
        <v>5.0384284552334604</v>
      </c>
      <c r="CJ99" s="570">
        <v>4.8725049261962399</v>
      </c>
      <c r="CK99" s="570">
        <v>4.7031632683239701</v>
      </c>
      <c r="CL99" s="570">
        <v>4.53010032678581</v>
      </c>
      <c r="CM99" s="570">
        <v>4.3544810396735496</v>
      </c>
      <c r="CN99" s="570">
        <v>4.1881806694409898</v>
      </c>
      <c r="CO99" s="570">
        <v>4.0285829027937901</v>
      </c>
      <c r="CP99" s="570">
        <v>3.8759506311593701</v>
      </c>
      <c r="CQ99" s="570">
        <v>3.7301326723751802</v>
      </c>
      <c r="CR99" s="570">
        <v>3.5914991739420699</v>
      </c>
      <c r="CS99" s="570">
        <v>3.46028551505561</v>
      </c>
      <c r="CT99" s="570">
        <v>3.3364530043575198</v>
      </c>
      <c r="CU99" s="570">
        <v>3.2197298725741801</v>
      </c>
      <c r="CV99" s="570">
        <v>3.10967246277839</v>
      </c>
      <c r="CW99" s="570">
        <v>3.00569537458323</v>
      </c>
      <c r="CX99" s="570">
        <v>2.9059915256044402</v>
      </c>
      <c r="CY99" s="570">
        <v>2.8075668831746698</v>
      </c>
      <c r="CZ99" s="570">
        <v>2.7077926710395799</v>
      </c>
      <c r="DA99" s="570">
        <v>2.6056255602049099</v>
      </c>
      <c r="DB99" s="570">
        <v>2.5</v>
      </c>
      <c r="DD99" s="570">
        <f t="shared" si="52"/>
        <v>7.5</v>
      </c>
      <c r="DE99" s="570">
        <f t="shared" si="53"/>
        <v>7.4683939107448296</v>
      </c>
      <c r="DF99" s="570">
        <f t="shared" si="54"/>
        <v>7.43656820585805</v>
      </c>
      <c r="DG99" s="570">
        <f t="shared" si="55"/>
        <v>7.4044307866663202</v>
      </c>
      <c r="DH99" s="570">
        <f t="shared" si="56"/>
        <v>7.3718749420274303</v>
      </c>
      <c r="DI99" s="570">
        <f t="shared" si="57"/>
        <v>7.3385291636356396</v>
      </c>
      <c r="DJ99" s="570">
        <f t="shared" si="58"/>
        <v>7.3038846845202396</v>
      </c>
      <c r="DK99" s="570">
        <f t="shared" si="59"/>
        <v>7.2676043680086098</v>
      </c>
      <c r="DL99" s="570">
        <f t="shared" si="60"/>
        <v>7.2294935428143896</v>
      </c>
      <c r="DM99" s="570">
        <f t="shared" si="61"/>
        <v>7.1893378195204303</v>
      </c>
      <c r="DN99" s="570">
        <f t="shared" si="62"/>
        <v>7.1468978223180004</v>
      </c>
      <c r="DO99" s="570">
        <f t="shared" si="63"/>
        <v>7.1019064963579801</v>
      </c>
      <c r="DP99" s="570">
        <f t="shared" si="64"/>
        <v>7.0540659440030904</v>
      </c>
      <c r="DQ99" s="570">
        <f t="shared" si="65"/>
        <v>7.0030442438258902</v>
      </c>
      <c r="DR99" s="570">
        <f t="shared" si="66"/>
        <v>6.9484724330871197</v>
      </c>
      <c r="DS99" s="570">
        <f t="shared" si="67"/>
        <v>6.88994168629642</v>
      </c>
      <c r="DT99" s="570">
        <f t="shared" si="68"/>
        <v>6.8270007431563702</v>
      </c>
      <c r="DU99" s="570">
        <f t="shared" si="69"/>
        <v>6.7591540680789199</v>
      </c>
      <c r="DV99" s="570">
        <f t="shared" si="70"/>
        <v>6.6858626609344602</v>
      </c>
      <c r="DW99" s="570">
        <f t="shared" si="71"/>
        <v>6.6065524578563997</v>
      </c>
      <c r="DX99" s="570">
        <f t="shared" si="72"/>
        <v>6.5206370984880202</v>
      </c>
      <c r="DY99" s="570">
        <f t="shared" si="73"/>
        <v>6.4275420840850401</v>
      </c>
      <c r="DZ99" s="570">
        <f t="shared" si="74"/>
        <v>6.3266225614092004</v>
      </c>
      <c r="EA99" s="570">
        <f t="shared" si="75"/>
        <v>6.2167925057591997</v>
      </c>
      <c r="EB99" s="570">
        <f t="shared" si="76"/>
        <v>6.0969043843734303</v>
      </c>
      <c r="EC99" s="570">
        <f t="shared" si="77"/>
        <v>5.9667658187844097</v>
      </c>
      <c r="ED99" s="570">
        <f t="shared" si="78"/>
        <v>5.8210560059626797</v>
      </c>
      <c r="EE99" s="570">
        <f t="shared" si="79"/>
        <v>5.6706106335682103</v>
      </c>
      <c r="EF99" s="570">
        <f t="shared" si="80"/>
        <v>5.5171560036931098</v>
      </c>
      <c r="EG99" s="570">
        <f t="shared" si="81"/>
        <v>5.3607096493722999</v>
      </c>
      <c r="EH99" s="570">
        <f t="shared" si="82"/>
        <v>5.2011468648472503</v>
      </c>
      <c r="EI99" s="570">
        <f t="shared" si="83"/>
        <v>5.0384284552334604</v>
      </c>
      <c r="EJ99" s="570">
        <f t="shared" si="84"/>
        <v>4.8725049261962399</v>
      </c>
      <c r="EK99" s="570">
        <f t="shared" si="85"/>
        <v>4.7031632683239701</v>
      </c>
      <c r="EL99" s="570">
        <f t="shared" si="86"/>
        <v>4.53010032678581</v>
      </c>
      <c r="EM99" s="570">
        <f t="shared" si="87"/>
        <v>4.3544810396735496</v>
      </c>
      <c r="EN99" s="570">
        <f t="shared" si="88"/>
        <v>4.1881806694409898</v>
      </c>
      <c r="EO99" s="570">
        <f t="shared" si="89"/>
        <v>4.0285829027937901</v>
      </c>
      <c r="EP99" s="570">
        <f t="shared" si="90"/>
        <v>3.8759506311593701</v>
      </c>
      <c r="EQ99" s="570">
        <f t="shared" si="91"/>
        <v>3.7301326723751802</v>
      </c>
      <c r="ER99" s="570">
        <f t="shared" si="92"/>
        <v>3.5914991739420699</v>
      </c>
      <c r="ES99" s="570">
        <f t="shared" si="93"/>
        <v>3.46028551505561</v>
      </c>
      <c r="ET99" s="570">
        <f t="shared" si="94"/>
        <v>3.3364530043575198</v>
      </c>
      <c r="EU99" s="570">
        <f t="shared" si="95"/>
        <v>3.2197298725741801</v>
      </c>
      <c r="EV99" s="570">
        <f t="shared" si="96"/>
        <v>3.10967246277839</v>
      </c>
      <c r="EW99" s="570">
        <f t="shared" si="97"/>
        <v>3.00569537458323</v>
      </c>
      <c r="EX99" s="570">
        <f t="shared" si="98"/>
        <v>2.9059915256044402</v>
      </c>
      <c r="EY99" s="570">
        <f t="shared" si="99"/>
        <v>2.8075668831746698</v>
      </c>
      <c r="EZ99" s="570">
        <f t="shared" si="100"/>
        <v>2.7077926710395799</v>
      </c>
      <c r="FA99" s="570">
        <f t="shared" si="101"/>
        <v>2.6056255602049099</v>
      </c>
      <c r="FB99" s="570">
        <f t="shared" si="102"/>
        <v>2.5</v>
      </c>
    </row>
    <row r="100" spans="1:158" ht="3.75" customHeight="1">
      <c r="A100" s="569">
        <f t="shared" si="51"/>
        <v>42</v>
      </c>
      <c r="B100" s="570"/>
      <c r="C100" s="570">
        <v>0</v>
      </c>
      <c r="D100" s="570">
        <v>0</v>
      </c>
      <c r="E100" s="570">
        <v>0</v>
      </c>
      <c r="F100" s="570">
        <v>0</v>
      </c>
      <c r="G100" s="570">
        <v>0</v>
      </c>
      <c r="H100" s="570">
        <v>0</v>
      </c>
      <c r="I100" s="570">
        <v>0.25928519999999999</v>
      </c>
      <c r="J100" s="570">
        <v>0.55616880000000002</v>
      </c>
      <c r="K100" s="570">
        <v>0.84585259999999995</v>
      </c>
      <c r="L100" s="570">
        <v>1.127632</v>
      </c>
      <c r="M100" s="570">
        <v>1.4007309999999999</v>
      </c>
      <c r="N100" s="570">
        <v>1.6642969999999999</v>
      </c>
      <c r="O100" s="570">
        <v>1.9173979999999999</v>
      </c>
      <c r="P100" s="570">
        <v>2.1590240000000001</v>
      </c>
      <c r="Q100" s="570">
        <v>2.3880819999999998</v>
      </c>
      <c r="R100" s="570">
        <v>2.603405</v>
      </c>
      <c r="S100" s="570">
        <v>2.8037640000000001</v>
      </c>
      <c r="T100" s="570">
        <v>2.987876</v>
      </c>
      <c r="U100" s="570">
        <v>3.1544319999999999</v>
      </c>
      <c r="V100" s="570">
        <v>3.3021259999999999</v>
      </c>
      <c r="W100" s="570">
        <v>3.4296859999999998</v>
      </c>
      <c r="X100" s="570">
        <v>3.5359229999999999</v>
      </c>
      <c r="Y100" s="570">
        <v>3.6197720000000002</v>
      </c>
      <c r="Z100" s="570">
        <v>3.680345</v>
      </c>
      <c r="AA100" s="570">
        <v>3.716968</v>
      </c>
      <c r="AB100" s="570">
        <v>3.7292230000000002</v>
      </c>
      <c r="AC100" s="570">
        <v>3.716968</v>
      </c>
      <c r="AD100" s="570">
        <v>3.680345</v>
      </c>
      <c r="AE100" s="570">
        <v>3.6197720000000002</v>
      </c>
      <c r="AF100" s="570">
        <v>3.5359229999999999</v>
      </c>
      <c r="AG100" s="570">
        <v>3.4296859999999998</v>
      </c>
      <c r="AH100" s="570">
        <v>3.3021259999999999</v>
      </c>
      <c r="AI100" s="570">
        <v>3.1544319999999999</v>
      </c>
      <c r="AJ100" s="570">
        <v>2.987876</v>
      </c>
      <c r="AK100" s="570">
        <v>2.8037640000000001</v>
      </c>
      <c r="AL100" s="570">
        <v>2.603405</v>
      </c>
      <c r="AM100" s="570">
        <v>2.3880819999999998</v>
      </c>
      <c r="AN100" s="570">
        <v>2.1590240000000001</v>
      </c>
      <c r="AO100" s="570">
        <v>1.9173979999999999</v>
      </c>
      <c r="AP100" s="570">
        <v>1.6642969999999999</v>
      </c>
      <c r="AQ100" s="570">
        <v>1.4007309999999999</v>
      </c>
      <c r="AR100" s="570">
        <v>1.127632</v>
      </c>
      <c r="AS100" s="570">
        <v>0.84585259999999995</v>
      </c>
      <c r="AT100" s="570">
        <v>0.55616880000000002</v>
      </c>
      <c r="AU100" s="570">
        <v>0.25928519999999999</v>
      </c>
      <c r="AV100" s="570">
        <v>0</v>
      </c>
      <c r="AW100" s="570">
        <v>0</v>
      </c>
      <c r="AX100" s="570">
        <v>0</v>
      </c>
      <c r="AY100" s="570">
        <v>0</v>
      </c>
      <c r="AZ100" s="570">
        <v>0</v>
      </c>
      <c r="BA100" s="570">
        <v>0</v>
      </c>
      <c r="BC100" s="570"/>
      <c r="BD100" s="570">
        <v>7.5</v>
      </c>
      <c r="BE100" s="570">
        <v>7.4668502641046599</v>
      </c>
      <c r="BF100" s="570">
        <v>7.43344579858059</v>
      </c>
      <c r="BG100" s="570">
        <v>7.3996717511607102</v>
      </c>
      <c r="BH100" s="570">
        <v>7.3654019908734503</v>
      </c>
      <c r="BI100" s="570">
        <v>7.3304951452796097</v>
      </c>
      <c r="BJ100" s="570">
        <v>7.2944932719479496</v>
      </c>
      <c r="BK100" s="570">
        <v>7.2568743968728899</v>
      </c>
      <c r="BL100" s="570">
        <v>7.2173551076829101</v>
      </c>
      <c r="BM100" s="570">
        <v>7.1757170492661002</v>
      </c>
      <c r="BN100" s="570">
        <v>7.1317149929371197</v>
      </c>
      <c r="BO100" s="570">
        <v>7.0850785951928898</v>
      </c>
      <c r="BP100" s="570">
        <v>7.0355098041992603</v>
      </c>
      <c r="BQ100" s="570">
        <v>6.9826805768898197</v>
      </c>
      <c r="BR100" s="570">
        <v>6.9262313380887299</v>
      </c>
      <c r="BS100" s="570">
        <v>6.8657700710193801</v>
      </c>
      <c r="BT100" s="570">
        <v>6.8008721915809804</v>
      </c>
      <c r="BU100" s="570">
        <v>6.7310819103561297</v>
      </c>
      <c r="BV100" s="570">
        <v>6.65591613880677</v>
      </c>
      <c r="BW100" s="570">
        <v>6.5748722860398097</v>
      </c>
      <c r="BX100" s="570">
        <v>6.4874391824634596</v>
      </c>
      <c r="BY100" s="570">
        <v>6.3931005929520301</v>
      </c>
      <c r="BZ100" s="570">
        <v>6.2913048463508403</v>
      </c>
      <c r="CA100" s="570">
        <v>6.1814098889031897</v>
      </c>
      <c r="CB100" s="570">
        <v>6.0628300428600896</v>
      </c>
      <c r="CC100" s="570">
        <v>5.9352408257128797</v>
      </c>
      <c r="CD100" s="570">
        <v>5.7981521258373396</v>
      </c>
      <c r="CE100" s="570">
        <v>5.6546718419153503</v>
      </c>
      <c r="CF100" s="570">
        <v>5.5065008277742296</v>
      </c>
      <c r="CG100" s="570">
        <v>5.3544274804698002</v>
      </c>
      <c r="CH100" s="570">
        <v>5.1989056467233796</v>
      </c>
      <c r="CI100" s="570">
        <v>5.0403075189349096</v>
      </c>
      <c r="CJ100" s="570">
        <v>4.8790054928232003</v>
      </c>
      <c r="CK100" s="570">
        <v>4.7154409935352097</v>
      </c>
      <c r="CL100" s="570">
        <v>4.5503723229390696</v>
      </c>
      <c r="CM100" s="570">
        <v>4.3855925816835599</v>
      </c>
      <c r="CN100" s="570">
        <v>4.22493977947319</v>
      </c>
      <c r="CO100" s="570">
        <v>4.0693185834163401</v>
      </c>
      <c r="CP100" s="570">
        <v>3.9193288200853802</v>
      </c>
      <c r="CQ100" s="570">
        <v>3.77531688440778</v>
      </c>
      <c r="CR100" s="570">
        <v>3.6376018771748599</v>
      </c>
      <c r="CS100" s="570">
        <v>3.5063754610034099</v>
      </c>
      <c r="CT100" s="570">
        <v>3.3816415199082601</v>
      </c>
      <c r="CU100" s="570">
        <v>3.26321797074083</v>
      </c>
      <c r="CV100" s="570">
        <v>3.1507957528920798</v>
      </c>
      <c r="CW100" s="570">
        <v>3.0433289204409002</v>
      </c>
      <c r="CX100" s="570">
        <v>2.93805913543653</v>
      </c>
      <c r="CY100" s="570">
        <v>2.8322018940708702</v>
      </c>
      <c r="CZ100" s="570">
        <v>2.7246811152070198</v>
      </c>
      <c r="DA100" s="570">
        <v>2.6143625504632202</v>
      </c>
      <c r="DB100" s="570">
        <v>2.5</v>
      </c>
      <c r="DD100" s="570">
        <f t="shared" si="52"/>
        <v>7.5</v>
      </c>
      <c r="DE100" s="570">
        <f t="shared" si="53"/>
        <v>7.4668502641046599</v>
      </c>
      <c r="DF100" s="570">
        <f t="shared" si="54"/>
        <v>7.43344579858059</v>
      </c>
      <c r="DG100" s="570">
        <f t="shared" si="55"/>
        <v>7.3996717511607102</v>
      </c>
      <c r="DH100" s="570">
        <f t="shared" si="56"/>
        <v>7.3654019908734503</v>
      </c>
      <c r="DI100" s="570">
        <f t="shared" si="57"/>
        <v>7.3304951452796097</v>
      </c>
      <c r="DJ100" s="570">
        <f t="shared" si="58"/>
        <v>7.2944932719479496</v>
      </c>
      <c r="DK100" s="570">
        <f t="shared" si="59"/>
        <v>7.2568743968728899</v>
      </c>
      <c r="DL100" s="570">
        <f t="shared" si="60"/>
        <v>7.2173551076829101</v>
      </c>
      <c r="DM100" s="570">
        <f t="shared" si="61"/>
        <v>7.1757170492661002</v>
      </c>
      <c r="DN100" s="570">
        <f t="shared" si="62"/>
        <v>7.1317149929371197</v>
      </c>
      <c r="DO100" s="570">
        <f t="shared" si="63"/>
        <v>7.0850785951928898</v>
      </c>
      <c r="DP100" s="570">
        <f t="shared" si="64"/>
        <v>7.0355098041992603</v>
      </c>
      <c r="DQ100" s="570">
        <f t="shared" si="65"/>
        <v>6.9826805768898197</v>
      </c>
      <c r="DR100" s="570">
        <f t="shared" si="66"/>
        <v>6.9262313380887299</v>
      </c>
      <c r="DS100" s="570">
        <f t="shared" si="67"/>
        <v>6.8657700710193801</v>
      </c>
      <c r="DT100" s="570">
        <f t="shared" si="68"/>
        <v>6.8008721915809804</v>
      </c>
      <c r="DU100" s="570">
        <f t="shared" si="69"/>
        <v>6.7310819103561297</v>
      </c>
      <c r="DV100" s="570">
        <f t="shared" si="70"/>
        <v>6.65591613880677</v>
      </c>
      <c r="DW100" s="570">
        <f t="shared" si="71"/>
        <v>6.5748722860398097</v>
      </c>
      <c r="DX100" s="570">
        <f t="shared" si="72"/>
        <v>6.4874391824634596</v>
      </c>
      <c r="DY100" s="570">
        <f t="shared" si="73"/>
        <v>6.3931005929520301</v>
      </c>
      <c r="DZ100" s="570">
        <f t="shared" si="74"/>
        <v>6.2913048463508403</v>
      </c>
      <c r="EA100" s="570">
        <f t="shared" si="75"/>
        <v>6.1814098889031897</v>
      </c>
      <c r="EB100" s="570">
        <f t="shared" si="76"/>
        <v>6.0628300428600896</v>
      </c>
      <c r="EC100" s="570">
        <f t="shared" si="77"/>
        <v>5.9352408257128797</v>
      </c>
      <c r="ED100" s="570">
        <f t="shared" si="78"/>
        <v>5.7981521258373396</v>
      </c>
      <c r="EE100" s="570">
        <f t="shared" si="79"/>
        <v>5.6546718419153503</v>
      </c>
      <c r="EF100" s="570">
        <f t="shared" si="80"/>
        <v>5.5065008277742296</v>
      </c>
      <c r="EG100" s="570">
        <f t="shared" si="81"/>
        <v>5.3544274804698002</v>
      </c>
      <c r="EH100" s="570">
        <f t="shared" si="82"/>
        <v>5.1989056467233796</v>
      </c>
      <c r="EI100" s="570">
        <f t="shared" si="83"/>
        <v>5.0403075189349096</v>
      </c>
      <c r="EJ100" s="570">
        <f t="shared" si="84"/>
        <v>4.8790054928232003</v>
      </c>
      <c r="EK100" s="570">
        <f t="shared" si="85"/>
        <v>4.7154409935352097</v>
      </c>
      <c r="EL100" s="570">
        <f t="shared" si="86"/>
        <v>4.5503723229390696</v>
      </c>
      <c r="EM100" s="570">
        <f t="shared" si="87"/>
        <v>4.3855925816835599</v>
      </c>
      <c r="EN100" s="570">
        <f t="shared" si="88"/>
        <v>4.22493977947319</v>
      </c>
      <c r="EO100" s="570">
        <f t="shared" si="89"/>
        <v>4.0693185834163401</v>
      </c>
      <c r="EP100" s="570">
        <f t="shared" si="90"/>
        <v>3.9193288200853802</v>
      </c>
      <c r="EQ100" s="570">
        <f t="shared" si="91"/>
        <v>3.77531688440778</v>
      </c>
      <c r="ER100" s="570">
        <f t="shared" si="92"/>
        <v>3.6376018771748599</v>
      </c>
      <c r="ES100" s="570">
        <f t="shared" si="93"/>
        <v>3.5063754610034099</v>
      </c>
      <c r="ET100" s="570">
        <f t="shared" si="94"/>
        <v>3.3816415199082601</v>
      </c>
      <c r="EU100" s="570">
        <f t="shared" si="95"/>
        <v>3.26321797074083</v>
      </c>
      <c r="EV100" s="570">
        <f t="shared" si="96"/>
        <v>3.1507957528920798</v>
      </c>
      <c r="EW100" s="570">
        <f t="shared" si="97"/>
        <v>3.0433289204409002</v>
      </c>
      <c r="EX100" s="570">
        <f t="shared" si="98"/>
        <v>2.93805913543653</v>
      </c>
      <c r="EY100" s="570">
        <f t="shared" si="99"/>
        <v>2.8322018940708702</v>
      </c>
      <c r="EZ100" s="570">
        <f t="shared" si="100"/>
        <v>2.7246811152070198</v>
      </c>
      <c r="FA100" s="570">
        <f t="shared" si="101"/>
        <v>2.6143625504632202</v>
      </c>
      <c r="FB100" s="570">
        <f t="shared" si="102"/>
        <v>2.5</v>
      </c>
    </row>
    <row r="101" spans="1:158" ht="3.75" customHeight="1">
      <c r="A101" s="569">
        <f t="shared" si="51"/>
        <v>43</v>
      </c>
      <c r="B101" s="570"/>
      <c r="C101" s="570">
        <v>0</v>
      </c>
      <c r="D101" s="570">
        <v>0</v>
      </c>
      <c r="E101" s="570">
        <v>0</v>
      </c>
      <c r="F101" s="570">
        <v>0</v>
      </c>
      <c r="G101" s="570">
        <v>0</v>
      </c>
      <c r="H101" s="570">
        <v>0</v>
      </c>
      <c r="I101" s="570">
        <v>1.9244500000000001E-3</v>
      </c>
      <c r="J101" s="570">
        <v>0.29094350000000002</v>
      </c>
      <c r="K101" s="570">
        <v>0.57248259999999995</v>
      </c>
      <c r="L101" s="570">
        <v>0.84585259999999995</v>
      </c>
      <c r="M101" s="570">
        <v>1.1103000000000001</v>
      </c>
      <c r="N101" s="570">
        <v>1.3650070000000001</v>
      </c>
      <c r="O101" s="570">
        <v>1.6090869999999999</v>
      </c>
      <c r="P101" s="570">
        <v>1.841588</v>
      </c>
      <c r="Q101" s="570">
        <v>2.0614919999999999</v>
      </c>
      <c r="R101" s="570">
        <v>2.267728</v>
      </c>
      <c r="S101" s="570">
        <v>2.459174</v>
      </c>
      <c r="T101" s="570">
        <v>2.6346790000000002</v>
      </c>
      <c r="U101" s="570">
        <v>2.7930799999999998</v>
      </c>
      <c r="V101" s="570">
        <v>2.9332280000000002</v>
      </c>
      <c r="W101" s="570">
        <v>3.05402</v>
      </c>
      <c r="X101" s="570">
        <v>3.1544319999999999</v>
      </c>
      <c r="Y101" s="570">
        <v>3.2335600000000002</v>
      </c>
      <c r="Z101" s="570">
        <v>3.2906499999999999</v>
      </c>
      <c r="AA101" s="570">
        <v>3.3251379999999999</v>
      </c>
      <c r="AB101" s="570">
        <v>3.3366730000000002</v>
      </c>
      <c r="AC101" s="570">
        <v>3.3251379999999999</v>
      </c>
      <c r="AD101" s="570">
        <v>3.2906499999999999</v>
      </c>
      <c r="AE101" s="570">
        <v>3.2335600000000002</v>
      </c>
      <c r="AF101" s="570">
        <v>3.1544319999999999</v>
      </c>
      <c r="AG101" s="570">
        <v>3.05402</v>
      </c>
      <c r="AH101" s="570">
        <v>2.9332280000000002</v>
      </c>
      <c r="AI101" s="570">
        <v>2.7930799999999998</v>
      </c>
      <c r="AJ101" s="570">
        <v>2.6346790000000002</v>
      </c>
      <c r="AK101" s="570">
        <v>2.459174</v>
      </c>
      <c r="AL101" s="570">
        <v>2.267728</v>
      </c>
      <c r="AM101" s="570">
        <v>2.0614919999999999</v>
      </c>
      <c r="AN101" s="570">
        <v>1.841588</v>
      </c>
      <c r="AO101" s="570">
        <v>1.6090869999999999</v>
      </c>
      <c r="AP101" s="570">
        <v>1.3650070000000001</v>
      </c>
      <c r="AQ101" s="570">
        <v>1.1103000000000001</v>
      </c>
      <c r="AR101" s="570">
        <v>0.84585259999999995</v>
      </c>
      <c r="AS101" s="570">
        <v>0.57248259999999995</v>
      </c>
      <c r="AT101" s="570">
        <v>0.29094350000000002</v>
      </c>
      <c r="AU101" s="570">
        <v>1.9244500000000001E-3</v>
      </c>
      <c r="AV101" s="570">
        <v>0</v>
      </c>
      <c r="AW101" s="570">
        <v>0</v>
      </c>
      <c r="AX101" s="570">
        <v>0</v>
      </c>
      <c r="AY101" s="570">
        <v>0</v>
      </c>
      <c r="AZ101" s="570">
        <v>0</v>
      </c>
      <c r="BA101" s="570">
        <v>0</v>
      </c>
      <c r="BC101" s="570"/>
      <c r="BD101" s="570">
        <v>7.5</v>
      </c>
      <c r="BE101" s="570">
        <v>7.4654127382248596</v>
      </c>
      <c r="BF101" s="570">
        <v>7.4305399598158797</v>
      </c>
      <c r="BG101" s="570">
        <v>7.3952491350976102</v>
      </c>
      <c r="BH101" s="570">
        <v>7.3593983804901697</v>
      </c>
      <c r="BI101" s="570">
        <v>7.3228337118430904</v>
      </c>
      <c r="BJ101" s="570">
        <v>7.2853827707982504</v>
      </c>
      <c r="BK101" s="570">
        <v>7.2465267589945199</v>
      </c>
      <c r="BL101" s="570">
        <v>7.2057349913703197</v>
      </c>
      <c r="BM101" s="570">
        <v>7.1627714609621203</v>
      </c>
      <c r="BN101" s="570">
        <v>7.1173837021368804</v>
      </c>
      <c r="BO101" s="570">
        <v>7.0693013652431196</v>
      </c>
      <c r="BP101" s="570">
        <v>7.01822956806941</v>
      </c>
      <c r="BQ101" s="570">
        <v>6.9638472174450197</v>
      </c>
      <c r="BR101" s="570">
        <v>6.9058071516605697</v>
      </c>
      <c r="BS101" s="570">
        <v>6.8437369260923102</v>
      </c>
      <c r="BT101" s="570">
        <v>6.7772404821750198</v>
      </c>
      <c r="BU101" s="570">
        <v>6.7059014422958096</v>
      </c>
      <c r="BV101" s="570">
        <v>6.62928845628484</v>
      </c>
      <c r="BW101" s="570">
        <v>6.5469629543203496</v>
      </c>
      <c r="BX101" s="570">
        <v>6.4584883047892001</v>
      </c>
      <c r="BY101" s="570">
        <v>6.3634369222378</v>
      </c>
      <c r="BZ101" s="570">
        <v>6.2613927241943399</v>
      </c>
      <c r="CA101" s="570">
        <v>6.1519657344087104</v>
      </c>
      <c r="CB101" s="570">
        <v>6.0348723611136101</v>
      </c>
      <c r="CC101" s="570">
        <v>5.9100495431617901</v>
      </c>
      <c r="CD101" s="570">
        <v>5.7777647400003298</v>
      </c>
      <c r="CE101" s="570">
        <v>5.6392789658774101</v>
      </c>
      <c r="CF101" s="570">
        <v>5.49573524685648</v>
      </c>
      <c r="CG101" s="570">
        <v>5.3479796279973302</v>
      </c>
      <c r="CH101" s="570">
        <v>5.1966764074449001</v>
      </c>
      <c r="CI101" s="570">
        <v>5.0424263579549802</v>
      </c>
      <c r="CJ101" s="570">
        <v>4.8858488051528299</v>
      </c>
      <c r="CK101" s="570">
        <v>4.7276672325348397</v>
      </c>
      <c r="CL101" s="570">
        <v>4.56885437439922</v>
      </c>
      <c r="CM101" s="570">
        <v>4.4108387466169603</v>
      </c>
      <c r="CN101" s="570">
        <v>4.2554831004795197</v>
      </c>
      <c r="CO101" s="570">
        <v>4.1039423485124402</v>
      </c>
      <c r="CP101" s="570">
        <v>3.9569881364220301</v>
      </c>
      <c r="CQ101" s="570">
        <v>3.8151369531930599</v>
      </c>
      <c r="CR101" s="570">
        <v>3.6787472968336399</v>
      </c>
      <c r="CS101" s="570">
        <v>3.5480264406997901</v>
      </c>
      <c r="CT101" s="570">
        <v>3.42301783596116</v>
      </c>
      <c r="CU101" s="570">
        <v>3.3035736440050001</v>
      </c>
      <c r="CV101" s="570">
        <v>3.1893737362917101</v>
      </c>
      <c r="CW101" s="570">
        <v>3.0779618211508599</v>
      </c>
      <c r="CX101" s="570">
        <v>2.9666055445205801</v>
      </c>
      <c r="CY101" s="570">
        <v>2.8542846625252398</v>
      </c>
      <c r="CZ101" s="570">
        <v>2.7399124870182998</v>
      </c>
      <c r="DA101" s="570">
        <v>2.6222801948829901</v>
      </c>
      <c r="DB101" s="570">
        <v>2.5</v>
      </c>
      <c r="DD101" s="570">
        <f t="shared" si="52"/>
        <v>7.5</v>
      </c>
      <c r="DE101" s="570">
        <f t="shared" si="53"/>
        <v>7.4654127382248596</v>
      </c>
      <c r="DF101" s="570">
        <f t="shared" si="54"/>
        <v>7.4305399598158797</v>
      </c>
      <c r="DG101" s="570">
        <f t="shared" si="55"/>
        <v>7.3952491350976102</v>
      </c>
      <c r="DH101" s="570">
        <f t="shared" si="56"/>
        <v>7.3593983804901697</v>
      </c>
      <c r="DI101" s="570">
        <f t="shared" si="57"/>
        <v>7.3228337118430904</v>
      </c>
      <c r="DJ101" s="570">
        <f t="shared" si="58"/>
        <v>7.2853827707982504</v>
      </c>
      <c r="DK101" s="570">
        <f t="shared" si="59"/>
        <v>7.2465267589945199</v>
      </c>
      <c r="DL101" s="570">
        <f t="shared" si="60"/>
        <v>7.2057349913703197</v>
      </c>
      <c r="DM101" s="570">
        <f t="shared" si="61"/>
        <v>7.1627714609621203</v>
      </c>
      <c r="DN101" s="570">
        <f t="shared" si="62"/>
        <v>7.1173837021368804</v>
      </c>
      <c r="DO101" s="570">
        <f t="shared" si="63"/>
        <v>7.0693013652431196</v>
      </c>
      <c r="DP101" s="570">
        <f t="shared" si="64"/>
        <v>7.01822956806941</v>
      </c>
      <c r="DQ101" s="570">
        <f t="shared" si="65"/>
        <v>6.9638472174450197</v>
      </c>
      <c r="DR101" s="570">
        <f t="shared" si="66"/>
        <v>6.9058071516605697</v>
      </c>
      <c r="DS101" s="570">
        <f t="shared" si="67"/>
        <v>6.8437369260923102</v>
      </c>
      <c r="DT101" s="570">
        <f t="shared" si="68"/>
        <v>6.7772404821750198</v>
      </c>
      <c r="DU101" s="570">
        <f t="shared" si="69"/>
        <v>6.7059014422958096</v>
      </c>
      <c r="DV101" s="570">
        <f t="shared" si="70"/>
        <v>6.62928845628484</v>
      </c>
      <c r="DW101" s="570">
        <f t="shared" si="71"/>
        <v>6.5469629543203496</v>
      </c>
      <c r="DX101" s="570">
        <f t="shared" si="72"/>
        <v>6.4584883047892001</v>
      </c>
      <c r="DY101" s="570">
        <f t="shared" si="73"/>
        <v>6.3634369222378</v>
      </c>
      <c r="DZ101" s="570">
        <f t="shared" si="74"/>
        <v>6.2613927241943399</v>
      </c>
      <c r="EA101" s="570">
        <f t="shared" si="75"/>
        <v>6.1519657344087104</v>
      </c>
      <c r="EB101" s="570">
        <f t="shared" si="76"/>
        <v>6.0348723611136101</v>
      </c>
      <c r="EC101" s="570">
        <f t="shared" si="77"/>
        <v>5.9100495431617901</v>
      </c>
      <c r="ED101" s="570">
        <f t="shared" si="78"/>
        <v>5.7777647400003298</v>
      </c>
      <c r="EE101" s="570">
        <f t="shared" si="79"/>
        <v>5.6392789658774101</v>
      </c>
      <c r="EF101" s="570">
        <f t="shared" si="80"/>
        <v>5.49573524685648</v>
      </c>
      <c r="EG101" s="570">
        <f t="shared" si="81"/>
        <v>5.3479796279973302</v>
      </c>
      <c r="EH101" s="570">
        <f t="shared" si="82"/>
        <v>5.1966764074449001</v>
      </c>
      <c r="EI101" s="570">
        <f t="shared" si="83"/>
        <v>5.0424263579549802</v>
      </c>
      <c r="EJ101" s="570">
        <f t="shared" si="84"/>
        <v>4.8858488051528299</v>
      </c>
      <c r="EK101" s="570">
        <f t="shared" si="85"/>
        <v>4.7276672325348397</v>
      </c>
      <c r="EL101" s="570">
        <f t="shared" si="86"/>
        <v>4.56885437439922</v>
      </c>
      <c r="EM101" s="570">
        <f t="shared" si="87"/>
        <v>4.4108387466169603</v>
      </c>
      <c r="EN101" s="570">
        <f t="shared" si="88"/>
        <v>4.2554831004795197</v>
      </c>
      <c r="EO101" s="570">
        <f t="shared" si="89"/>
        <v>4.1039423485124402</v>
      </c>
      <c r="EP101" s="570">
        <f t="shared" si="90"/>
        <v>3.9569881364220301</v>
      </c>
      <c r="EQ101" s="570">
        <f t="shared" si="91"/>
        <v>3.8151369531930599</v>
      </c>
      <c r="ER101" s="570">
        <f t="shared" si="92"/>
        <v>3.6787472968336399</v>
      </c>
      <c r="ES101" s="570">
        <f t="shared" si="93"/>
        <v>3.5480264406997901</v>
      </c>
      <c r="ET101" s="570">
        <f t="shared" si="94"/>
        <v>3.42301783596116</v>
      </c>
      <c r="EU101" s="570">
        <f t="shared" si="95"/>
        <v>3.3035736440050001</v>
      </c>
      <c r="EV101" s="570">
        <f t="shared" si="96"/>
        <v>3.1893737362917101</v>
      </c>
      <c r="EW101" s="570">
        <f t="shared" si="97"/>
        <v>3.0779618211508599</v>
      </c>
      <c r="EX101" s="570">
        <f t="shared" si="98"/>
        <v>2.9666055445205801</v>
      </c>
      <c r="EY101" s="570">
        <f t="shared" si="99"/>
        <v>2.8542846625252398</v>
      </c>
      <c r="EZ101" s="570">
        <f t="shared" si="100"/>
        <v>2.7399124870182998</v>
      </c>
      <c r="FA101" s="570">
        <f t="shared" si="101"/>
        <v>2.6222801948829901</v>
      </c>
      <c r="FB101" s="570">
        <f t="shared" si="102"/>
        <v>2.5</v>
      </c>
    </row>
    <row r="102" spans="1:158" ht="3.75" customHeight="1">
      <c r="A102" s="569">
        <f t="shared" si="51"/>
        <v>44</v>
      </c>
      <c r="B102" s="570"/>
      <c r="C102" s="570">
        <v>0</v>
      </c>
      <c r="D102" s="570">
        <v>0</v>
      </c>
      <c r="E102" s="570">
        <v>0</v>
      </c>
      <c r="F102" s="570">
        <v>0</v>
      </c>
      <c r="G102" s="570">
        <v>0</v>
      </c>
      <c r="H102" s="570">
        <v>0</v>
      </c>
      <c r="I102" s="570">
        <v>0</v>
      </c>
      <c r="J102" s="570">
        <v>1.7333379999999999E-2</v>
      </c>
      <c r="K102" s="570">
        <v>0.29094350000000002</v>
      </c>
      <c r="L102" s="570">
        <v>0.55616880000000002</v>
      </c>
      <c r="M102" s="570">
        <v>0.81228409999999995</v>
      </c>
      <c r="N102" s="570">
        <v>1.0585070000000001</v>
      </c>
      <c r="O102" s="570">
        <v>1.294</v>
      </c>
      <c r="P102" s="570">
        <v>1.5178689999999999</v>
      </c>
      <c r="Q102" s="570">
        <v>1.7291730000000001</v>
      </c>
      <c r="R102" s="570">
        <v>1.926925</v>
      </c>
      <c r="S102" s="570">
        <v>2.1101079999999999</v>
      </c>
      <c r="T102" s="570">
        <v>2.2776860000000001</v>
      </c>
      <c r="U102" s="570">
        <v>2.4286240000000001</v>
      </c>
      <c r="V102" s="570">
        <v>2.5619109999999998</v>
      </c>
      <c r="W102" s="570">
        <v>2.6765840000000001</v>
      </c>
      <c r="X102" s="570">
        <v>2.7717589999999999</v>
      </c>
      <c r="Y102" s="570">
        <v>2.8466580000000001</v>
      </c>
      <c r="Z102" s="570">
        <v>2.9006409999999998</v>
      </c>
      <c r="AA102" s="570">
        <v>2.9332280000000002</v>
      </c>
      <c r="AB102" s="570">
        <v>2.944124</v>
      </c>
      <c r="AC102" s="570">
        <v>2.9332280000000002</v>
      </c>
      <c r="AD102" s="570">
        <v>2.9006409999999998</v>
      </c>
      <c r="AE102" s="570">
        <v>2.8466580000000001</v>
      </c>
      <c r="AF102" s="570">
        <v>2.7717589999999999</v>
      </c>
      <c r="AG102" s="570">
        <v>2.6765840000000001</v>
      </c>
      <c r="AH102" s="570">
        <v>2.5619109999999998</v>
      </c>
      <c r="AI102" s="570">
        <v>2.4286240000000001</v>
      </c>
      <c r="AJ102" s="570">
        <v>2.2776860000000001</v>
      </c>
      <c r="AK102" s="570">
        <v>2.1101079999999999</v>
      </c>
      <c r="AL102" s="570">
        <v>1.926925</v>
      </c>
      <c r="AM102" s="570">
        <v>1.7291730000000001</v>
      </c>
      <c r="AN102" s="570">
        <v>1.5178689999999999</v>
      </c>
      <c r="AO102" s="570">
        <v>1.294</v>
      </c>
      <c r="AP102" s="570">
        <v>1.0585070000000001</v>
      </c>
      <c r="AQ102" s="570">
        <v>0.81228409999999995</v>
      </c>
      <c r="AR102" s="570">
        <v>0.55616880000000002</v>
      </c>
      <c r="AS102" s="570">
        <v>0.29094350000000002</v>
      </c>
      <c r="AT102" s="570">
        <v>1.7333379999999999E-2</v>
      </c>
      <c r="AU102" s="570">
        <v>0</v>
      </c>
      <c r="AV102" s="570">
        <v>0</v>
      </c>
      <c r="AW102" s="570">
        <v>0</v>
      </c>
      <c r="AX102" s="570">
        <v>0</v>
      </c>
      <c r="AY102" s="570">
        <v>0</v>
      </c>
      <c r="AZ102" s="570">
        <v>0</v>
      </c>
      <c r="BA102" s="570">
        <v>0</v>
      </c>
      <c r="BC102" s="570"/>
      <c r="BD102" s="570">
        <v>7.5</v>
      </c>
      <c r="BE102" s="570">
        <v>7.4640988983884498</v>
      </c>
      <c r="BF102" s="570">
        <v>7.4278854795722102</v>
      </c>
      <c r="BG102" s="570">
        <v>7.3912129100222801</v>
      </c>
      <c r="BH102" s="570">
        <v>7.3539260302854803</v>
      </c>
      <c r="BI102" s="570">
        <v>7.3158592017120103</v>
      </c>
      <c r="BJ102" s="570">
        <v>7.2768357294538699</v>
      </c>
      <c r="BK102" s="570">
        <v>7.2366298188398597</v>
      </c>
      <c r="BL102" s="570">
        <v>7.1947235140322201</v>
      </c>
      <c r="BM102" s="570">
        <v>7.1506025610678998</v>
      </c>
      <c r="BN102" s="570">
        <v>7.1040094001123704</v>
      </c>
      <c r="BO102" s="570">
        <v>7.0546808818587001</v>
      </c>
      <c r="BP102" s="570">
        <v>7.0023277568179596</v>
      </c>
      <c r="BQ102" s="570">
        <v>6.9466369450921999</v>
      </c>
      <c r="BR102" s="570">
        <v>6.88727452801733</v>
      </c>
      <c r="BS102" s="570">
        <v>6.8238880174884597</v>
      </c>
      <c r="BT102" s="570">
        <v>6.7561090253988798</v>
      </c>
      <c r="BU102" s="570">
        <v>6.6835578962322302</v>
      </c>
      <c r="BV102" s="570">
        <v>6.6058499805949502</v>
      </c>
      <c r="BW102" s="570">
        <v>6.5226039682002996</v>
      </c>
      <c r="BX102" s="570">
        <v>6.4334520651422498</v>
      </c>
      <c r="BY102" s="570">
        <v>6.3380516400697804</v>
      </c>
      <c r="BZ102" s="570">
        <v>6.2361002594446102</v>
      </c>
      <c r="CA102" s="570">
        <v>6.1273626990232097</v>
      </c>
      <c r="CB102" s="570">
        <v>6.01172348200949</v>
      </c>
      <c r="CC102" s="570">
        <v>5.8892573599803404</v>
      </c>
      <c r="CD102" s="570">
        <v>5.7603088177205803</v>
      </c>
      <c r="CE102" s="570">
        <v>5.6256002753594903</v>
      </c>
      <c r="CF102" s="570">
        <v>5.4859420153365503</v>
      </c>
      <c r="CG102" s="570">
        <v>5.3420959728420101</v>
      </c>
      <c r="CH102" s="570">
        <v>5.1947707940689396</v>
      </c>
      <c r="CI102" s="570">
        <v>5.0446606044815496</v>
      </c>
      <c r="CJ102" s="570">
        <v>4.8924911915310201</v>
      </c>
      <c r="CK102" s="570">
        <v>4.7390719118045199</v>
      </c>
      <c r="CL102" s="570">
        <v>4.5853562638506897</v>
      </c>
      <c r="CM102" s="570">
        <v>4.4324808844063801</v>
      </c>
      <c r="CN102" s="570">
        <v>4.2816743931860604</v>
      </c>
      <c r="CO102" s="570">
        <v>4.1339351931728201</v>
      </c>
      <c r="CP102" s="570">
        <v>3.9900186455054998</v>
      </c>
      <c r="CQ102" s="570">
        <v>3.8504688569160699</v>
      </c>
      <c r="CR102" s="570">
        <v>3.7156577044484198</v>
      </c>
      <c r="CS102" s="570">
        <v>3.5858118208801599</v>
      </c>
      <c r="CT102" s="570">
        <v>3.4610362952442002</v>
      </c>
      <c r="CU102" s="570">
        <v>3.3412028921860402</v>
      </c>
      <c r="CV102" s="570">
        <v>3.2243573798037901</v>
      </c>
      <c r="CW102" s="570">
        <v>3.1081969841870598</v>
      </c>
      <c r="CX102" s="570">
        <v>2.9916544148637101</v>
      </c>
      <c r="CY102" s="570">
        <v>2.87376106776868</v>
      </c>
      <c r="CZ102" s="570">
        <v>2.7534095037389599</v>
      </c>
      <c r="DA102" s="570">
        <v>2.6293246810833102</v>
      </c>
      <c r="DB102" s="570">
        <v>2.5</v>
      </c>
      <c r="DD102" s="570">
        <f t="shared" si="52"/>
        <v>7.5</v>
      </c>
      <c r="DE102" s="570">
        <f t="shared" si="53"/>
        <v>7.4640988983884498</v>
      </c>
      <c r="DF102" s="570">
        <f t="shared" si="54"/>
        <v>7.4278854795722102</v>
      </c>
      <c r="DG102" s="570">
        <f t="shared" si="55"/>
        <v>7.3912129100222801</v>
      </c>
      <c r="DH102" s="570">
        <f t="shared" si="56"/>
        <v>7.3539260302854803</v>
      </c>
      <c r="DI102" s="570">
        <f t="shared" si="57"/>
        <v>7.3158592017120103</v>
      </c>
      <c r="DJ102" s="570">
        <f t="shared" si="58"/>
        <v>7.2768357294538699</v>
      </c>
      <c r="DK102" s="570">
        <f t="shared" si="59"/>
        <v>7.2366298188398597</v>
      </c>
      <c r="DL102" s="570">
        <f t="shared" si="60"/>
        <v>7.1947235140322201</v>
      </c>
      <c r="DM102" s="570">
        <f t="shared" si="61"/>
        <v>7.1506025610678998</v>
      </c>
      <c r="DN102" s="570">
        <f t="shared" si="62"/>
        <v>7.1040094001123704</v>
      </c>
      <c r="DO102" s="570">
        <f t="shared" si="63"/>
        <v>7.0546808818587001</v>
      </c>
      <c r="DP102" s="570">
        <f t="shared" si="64"/>
        <v>7.0023277568179596</v>
      </c>
      <c r="DQ102" s="570">
        <f t="shared" si="65"/>
        <v>6.9466369450921999</v>
      </c>
      <c r="DR102" s="570">
        <f t="shared" si="66"/>
        <v>6.88727452801733</v>
      </c>
      <c r="DS102" s="570">
        <f t="shared" si="67"/>
        <v>6.8238880174884597</v>
      </c>
      <c r="DT102" s="570">
        <f t="shared" si="68"/>
        <v>6.7561090253988798</v>
      </c>
      <c r="DU102" s="570">
        <f t="shared" si="69"/>
        <v>6.6835578962322302</v>
      </c>
      <c r="DV102" s="570">
        <f t="shared" si="70"/>
        <v>6.6058499805949502</v>
      </c>
      <c r="DW102" s="570">
        <f t="shared" si="71"/>
        <v>6.5226039682002996</v>
      </c>
      <c r="DX102" s="570">
        <f t="shared" si="72"/>
        <v>6.4334520651422498</v>
      </c>
      <c r="DY102" s="570">
        <f t="shared" si="73"/>
        <v>6.3380516400697804</v>
      </c>
      <c r="DZ102" s="570">
        <f t="shared" si="74"/>
        <v>6.2361002594446102</v>
      </c>
      <c r="EA102" s="570">
        <f t="shared" si="75"/>
        <v>6.1273626990232097</v>
      </c>
      <c r="EB102" s="570">
        <f t="shared" si="76"/>
        <v>6.01172348200949</v>
      </c>
      <c r="EC102" s="570">
        <f t="shared" si="77"/>
        <v>5.8892573599803404</v>
      </c>
      <c r="ED102" s="570">
        <f t="shared" si="78"/>
        <v>5.7603088177205803</v>
      </c>
      <c r="EE102" s="570">
        <f t="shared" si="79"/>
        <v>5.6256002753594903</v>
      </c>
      <c r="EF102" s="570">
        <f t="shared" si="80"/>
        <v>5.4859420153365503</v>
      </c>
      <c r="EG102" s="570">
        <f t="shared" si="81"/>
        <v>5.3420959728420101</v>
      </c>
      <c r="EH102" s="570">
        <f t="shared" si="82"/>
        <v>5.1947707940689396</v>
      </c>
      <c r="EI102" s="570">
        <f t="shared" si="83"/>
        <v>5.0446606044815496</v>
      </c>
      <c r="EJ102" s="570">
        <f t="shared" si="84"/>
        <v>4.8924911915310201</v>
      </c>
      <c r="EK102" s="570">
        <f t="shared" si="85"/>
        <v>4.7390719118045199</v>
      </c>
      <c r="EL102" s="570">
        <f t="shared" si="86"/>
        <v>4.5853562638506897</v>
      </c>
      <c r="EM102" s="570">
        <f t="shared" si="87"/>
        <v>4.4324808844063801</v>
      </c>
      <c r="EN102" s="570">
        <f t="shared" si="88"/>
        <v>4.2816743931860604</v>
      </c>
      <c r="EO102" s="570">
        <f t="shared" si="89"/>
        <v>4.1339351931728201</v>
      </c>
      <c r="EP102" s="570">
        <f t="shared" si="90"/>
        <v>3.9900186455054998</v>
      </c>
      <c r="EQ102" s="570">
        <f t="shared" si="91"/>
        <v>3.8504688569160699</v>
      </c>
      <c r="ER102" s="570">
        <f t="shared" si="92"/>
        <v>3.7156577044484198</v>
      </c>
      <c r="ES102" s="570">
        <f t="shared" si="93"/>
        <v>3.5858118208801599</v>
      </c>
      <c r="ET102" s="570">
        <f t="shared" si="94"/>
        <v>3.4610362952442002</v>
      </c>
      <c r="EU102" s="570">
        <f t="shared" si="95"/>
        <v>3.3412028921860402</v>
      </c>
      <c r="EV102" s="570">
        <f t="shared" si="96"/>
        <v>3.2243573798037901</v>
      </c>
      <c r="EW102" s="570">
        <f t="shared" si="97"/>
        <v>3.1081969841870598</v>
      </c>
      <c r="EX102" s="570">
        <f t="shared" si="98"/>
        <v>2.9916544148637101</v>
      </c>
      <c r="EY102" s="570">
        <f t="shared" si="99"/>
        <v>2.87376106776868</v>
      </c>
      <c r="EZ102" s="570">
        <f t="shared" si="100"/>
        <v>2.7534095037389599</v>
      </c>
      <c r="FA102" s="570">
        <f t="shared" si="101"/>
        <v>2.6293246810833102</v>
      </c>
      <c r="FB102" s="570">
        <f t="shared" si="102"/>
        <v>2.5</v>
      </c>
    </row>
    <row r="103" spans="1:158" ht="3.75" customHeight="1">
      <c r="A103" s="569">
        <f t="shared" si="51"/>
        <v>45</v>
      </c>
      <c r="B103" s="570"/>
      <c r="C103" s="570">
        <v>0</v>
      </c>
      <c r="D103" s="570">
        <v>0</v>
      </c>
      <c r="E103" s="570">
        <v>0</v>
      </c>
      <c r="F103" s="570">
        <v>0</v>
      </c>
      <c r="G103" s="570">
        <v>0</v>
      </c>
      <c r="H103" s="570">
        <v>0</v>
      </c>
      <c r="I103" s="570">
        <v>0</v>
      </c>
      <c r="J103" s="570">
        <v>0</v>
      </c>
      <c r="K103" s="570">
        <v>1.9244500000000001E-3</v>
      </c>
      <c r="L103" s="570">
        <v>0.25928519999999999</v>
      </c>
      <c r="M103" s="570">
        <v>0.50739540000000005</v>
      </c>
      <c r="N103" s="570">
        <v>0.74551190000000001</v>
      </c>
      <c r="O103" s="570">
        <v>0.97284479999999995</v>
      </c>
      <c r="P103" s="570">
        <v>1.1885600000000001</v>
      </c>
      <c r="Q103" s="570">
        <v>1.391786</v>
      </c>
      <c r="R103" s="570">
        <v>1.581618</v>
      </c>
      <c r="S103" s="570">
        <v>1.7571330000000001</v>
      </c>
      <c r="T103" s="570">
        <v>1.9173979999999999</v>
      </c>
      <c r="U103" s="570">
        <v>2.0614919999999999</v>
      </c>
      <c r="V103" s="570">
        <v>2.1885210000000002</v>
      </c>
      <c r="W103" s="570">
        <v>2.2976399999999999</v>
      </c>
      <c r="X103" s="570">
        <v>2.3880819999999998</v>
      </c>
      <c r="Y103" s="570">
        <v>2.459174</v>
      </c>
      <c r="Z103" s="570">
        <v>2.5103659999999999</v>
      </c>
      <c r="AA103" s="570">
        <v>2.5412509999999999</v>
      </c>
      <c r="AB103" s="570">
        <v>2.551574</v>
      </c>
      <c r="AC103" s="570">
        <v>2.5412509999999999</v>
      </c>
      <c r="AD103" s="570">
        <v>2.5103659999999999</v>
      </c>
      <c r="AE103" s="570">
        <v>2.459174</v>
      </c>
      <c r="AF103" s="570">
        <v>2.3880819999999998</v>
      </c>
      <c r="AG103" s="570">
        <v>2.2976399999999999</v>
      </c>
      <c r="AH103" s="570">
        <v>2.1885210000000002</v>
      </c>
      <c r="AI103" s="570">
        <v>2.0614919999999999</v>
      </c>
      <c r="AJ103" s="570">
        <v>1.9173979999999999</v>
      </c>
      <c r="AK103" s="570">
        <v>1.7571330000000001</v>
      </c>
      <c r="AL103" s="570">
        <v>1.581618</v>
      </c>
      <c r="AM103" s="570">
        <v>1.391786</v>
      </c>
      <c r="AN103" s="570">
        <v>1.1885600000000001</v>
      </c>
      <c r="AO103" s="570">
        <v>0.97284479999999995</v>
      </c>
      <c r="AP103" s="570">
        <v>0.74551190000000001</v>
      </c>
      <c r="AQ103" s="570">
        <v>0.50739540000000005</v>
      </c>
      <c r="AR103" s="570">
        <v>0.25928519999999999</v>
      </c>
      <c r="AS103" s="570">
        <v>1.9244500000000001E-3</v>
      </c>
      <c r="AT103" s="570">
        <v>0</v>
      </c>
      <c r="AU103" s="570">
        <v>0</v>
      </c>
      <c r="AV103" s="570">
        <v>0</v>
      </c>
      <c r="AW103" s="570">
        <v>0</v>
      </c>
      <c r="AX103" s="570">
        <v>0</v>
      </c>
      <c r="AY103" s="570">
        <v>0</v>
      </c>
      <c r="AZ103" s="570">
        <v>0</v>
      </c>
      <c r="BA103" s="570">
        <v>0</v>
      </c>
      <c r="BC103" s="570"/>
      <c r="BD103" s="570">
        <v>7.5</v>
      </c>
      <c r="BE103" s="570">
        <v>7.4629229738203096</v>
      </c>
      <c r="BF103" s="570">
        <v>7.4255104815050599</v>
      </c>
      <c r="BG103" s="570">
        <v>7.3876039696052498</v>
      </c>
      <c r="BH103" s="570">
        <v>7.3490368981649299</v>
      </c>
      <c r="BI103" s="570">
        <v>7.3096322251858403</v>
      </c>
      <c r="BJ103" s="570">
        <v>7.2691992853967102</v>
      </c>
      <c r="BK103" s="570">
        <v>7.2275267880320397</v>
      </c>
      <c r="BL103" s="570">
        <v>7.1844035706276896</v>
      </c>
      <c r="BM103" s="570">
        <v>7.1393012852557902</v>
      </c>
      <c r="BN103" s="570">
        <v>7.0916791658689204</v>
      </c>
      <c r="BO103" s="570">
        <v>7.0413018707033403</v>
      </c>
      <c r="BP103" s="570">
        <v>6.9878840117832697</v>
      </c>
      <c r="BQ103" s="570">
        <v>6.9311185278164498</v>
      </c>
      <c r="BR103" s="570">
        <v>6.8706838611500096</v>
      </c>
      <c r="BS103" s="570">
        <v>6.8062465371521803</v>
      </c>
      <c r="BT103" s="570">
        <v>6.7374632391005296</v>
      </c>
      <c r="BU103" s="570">
        <v>6.6639870387862601</v>
      </c>
      <c r="BV103" s="570">
        <v>6.5854739859117499</v>
      </c>
      <c r="BW103" s="570">
        <v>6.5015920158683</v>
      </c>
      <c r="BX103" s="570">
        <v>6.41203205754534</v>
      </c>
      <c r="BY103" s="570">
        <v>6.3165215232029199</v>
      </c>
      <c r="BZ103" s="570">
        <v>6.21484231488503</v>
      </c>
      <c r="CA103" s="570">
        <v>6.1068564528862002</v>
      </c>
      <c r="CB103" s="570">
        <v>5.9925415362167698</v>
      </c>
      <c r="CC103" s="570">
        <v>5.8720315236375198</v>
      </c>
      <c r="CD103" s="570">
        <v>5.7456527849665298</v>
      </c>
      <c r="CE103" s="570">
        <v>5.6139353217346004</v>
      </c>
      <c r="CF103" s="570">
        <v>5.4775200160512201</v>
      </c>
      <c r="CG103" s="570">
        <v>5.3370868575702302</v>
      </c>
      <c r="CH103" s="570">
        <v>5.1933305812946298</v>
      </c>
      <c r="CI103" s="570">
        <v>5.0469656227739996</v>
      </c>
      <c r="CJ103" s="570">
        <v>4.8987439115705804</v>
      </c>
      <c r="CK103" s="570">
        <v>4.7494762054505699</v>
      </c>
      <c r="CL103" s="570">
        <v>4.6000482968566798</v>
      </c>
      <c r="CM103" s="570">
        <v>4.4514137512686203</v>
      </c>
      <c r="CN103" s="570">
        <v>4.3045302096258302</v>
      </c>
      <c r="CO103" s="570">
        <v>4.1602397197971701</v>
      </c>
      <c r="CP103" s="570">
        <v>4.0192264204395496</v>
      </c>
      <c r="CQ103" s="570">
        <v>3.8820024423363799</v>
      </c>
      <c r="CR103" s="570">
        <v>3.7489141373006798</v>
      </c>
      <c r="CS103" s="570">
        <v>3.62017693341256</v>
      </c>
      <c r="CT103" s="570">
        <v>3.4960562562734698</v>
      </c>
      <c r="CU103" s="570">
        <v>3.3748024557725</v>
      </c>
      <c r="CV103" s="570">
        <v>3.2544086884235899</v>
      </c>
      <c r="CW103" s="570">
        <v>3.1342008085888202</v>
      </c>
      <c r="CX103" s="570">
        <v>3.01327464862519</v>
      </c>
      <c r="CY103" s="570">
        <v>2.8906364089867802</v>
      </c>
      <c r="CZ103" s="570">
        <v>2.7651471726781298</v>
      </c>
      <c r="DA103" s="570">
        <v>2.6354713114073398</v>
      </c>
      <c r="DB103" s="570">
        <v>2.5</v>
      </c>
      <c r="DD103" s="570">
        <f t="shared" si="52"/>
        <v>7.5</v>
      </c>
      <c r="DE103" s="570">
        <f t="shared" si="53"/>
        <v>7.4629229738203096</v>
      </c>
      <c r="DF103" s="570">
        <f t="shared" si="54"/>
        <v>7.4255104815050599</v>
      </c>
      <c r="DG103" s="570">
        <f t="shared" si="55"/>
        <v>7.3876039696052498</v>
      </c>
      <c r="DH103" s="570">
        <f t="shared" si="56"/>
        <v>7.3490368981649299</v>
      </c>
      <c r="DI103" s="570">
        <f t="shared" si="57"/>
        <v>7.3096322251858403</v>
      </c>
      <c r="DJ103" s="570">
        <f t="shared" si="58"/>
        <v>7.2691992853967102</v>
      </c>
      <c r="DK103" s="570">
        <f t="shared" si="59"/>
        <v>7.2275267880320397</v>
      </c>
      <c r="DL103" s="570">
        <f t="shared" si="60"/>
        <v>7.1844035706276896</v>
      </c>
      <c r="DM103" s="570">
        <f t="shared" si="61"/>
        <v>7.1393012852557902</v>
      </c>
      <c r="DN103" s="570">
        <f t="shared" si="62"/>
        <v>7.0916791658689204</v>
      </c>
      <c r="DO103" s="570">
        <f t="shared" si="63"/>
        <v>7.0413018707033403</v>
      </c>
      <c r="DP103" s="570">
        <f t="shared" si="64"/>
        <v>6.9878840117832697</v>
      </c>
      <c r="DQ103" s="570">
        <f t="shared" si="65"/>
        <v>6.9311185278164498</v>
      </c>
      <c r="DR103" s="570">
        <f t="shared" si="66"/>
        <v>6.8706838611500096</v>
      </c>
      <c r="DS103" s="570">
        <f t="shared" si="67"/>
        <v>6.8062465371521803</v>
      </c>
      <c r="DT103" s="570">
        <f t="shared" si="68"/>
        <v>6.7374632391005296</v>
      </c>
      <c r="DU103" s="570">
        <f t="shared" si="69"/>
        <v>6.6639870387862601</v>
      </c>
      <c r="DV103" s="570">
        <f t="shared" si="70"/>
        <v>6.5854739859117499</v>
      </c>
      <c r="DW103" s="570">
        <f t="shared" si="71"/>
        <v>6.5015920158683</v>
      </c>
      <c r="DX103" s="570">
        <f t="shared" si="72"/>
        <v>6.41203205754534</v>
      </c>
      <c r="DY103" s="570">
        <f t="shared" si="73"/>
        <v>6.3165215232029199</v>
      </c>
      <c r="DZ103" s="570">
        <f t="shared" si="74"/>
        <v>6.21484231488503</v>
      </c>
      <c r="EA103" s="570">
        <f t="shared" si="75"/>
        <v>6.1068564528862002</v>
      </c>
      <c r="EB103" s="570">
        <f t="shared" si="76"/>
        <v>5.9925415362167698</v>
      </c>
      <c r="EC103" s="570">
        <f t="shared" si="77"/>
        <v>5.8720315236375198</v>
      </c>
      <c r="ED103" s="570">
        <f t="shared" si="78"/>
        <v>5.7456527849665298</v>
      </c>
      <c r="EE103" s="570">
        <f t="shared" si="79"/>
        <v>5.6139353217346004</v>
      </c>
      <c r="EF103" s="570">
        <f t="shared" si="80"/>
        <v>5.4775200160512201</v>
      </c>
      <c r="EG103" s="570">
        <f t="shared" si="81"/>
        <v>5.3370868575702302</v>
      </c>
      <c r="EH103" s="570">
        <f t="shared" si="82"/>
        <v>5.1933305812946298</v>
      </c>
      <c r="EI103" s="570">
        <f t="shared" si="83"/>
        <v>5.0469656227739996</v>
      </c>
      <c r="EJ103" s="570">
        <f t="shared" si="84"/>
        <v>4.8987439115705804</v>
      </c>
      <c r="EK103" s="570">
        <f t="shared" si="85"/>
        <v>4.7494762054505699</v>
      </c>
      <c r="EL103" s="570">
        <f t="shared" si="86"/>
        <v>4.6000482968566798</v>
      </c>
      <c r="EM103" s="570">
        <f t="shared" si="87"/>
        <v>4.4514137512686203</v>
      </c>
      <c r="EN103" s="570">
        <f t="shared" si="88"/>
        <v>4.3045302096258302</v>
      </c>
      <c r="EO103" s="570">
        <f t="shared" si="89"/>
        <v>4.1602397197971701</v>
      </c>
      <c r="EP103" s="570">
        <f t="shared" si="90"/>
        <v>4.0192264204395496</v>
      </c>
      <c r="EQ103" s="570">
        <f t="shared" si="91"/>
        <v>3.8820024423363799</v>
      </c>
      <c r="ER103" s="570">
        <f t="shared" si="92"/>
        <v>3.7489141373006798</v>
      </c>
      <c r="ES103" s="570">
        <f t="shared" si="93"/>
        <v>3.62017693341256</v>
      </c>
      <c r="ET103" s="570">
        <f t="shared" si="94"/>
        <v>3.4960562562734698</v>
      </c>
      <c r="EU103" s="570">
        <f t="shared" si="95"/>
        <v>3.3748024557725</v>
      </c>
      <c r="EV103" s="570">
        <f t="shared" si="96"/>
        <v>3.2544086884235899</v>
      </c>
      <c r="EW103" s="570">
        <f t="shared" si="97"/>
        <v>3.1342008085888202</v>
      </c>
      <c r="EX103" s="570">
        <f t="shared" si="98"/>
        <v>3.01327464862519</v>
      </c>
      <c r="EY103" s="570">
        <f t="shared" si="99"/>
        <v>2.8906364089867802</v>
      </c>
      <c r="EZ103" s="570">
        <f t="shared" si="100"/>
        <v>2.7651471726781298</v>
      </c>
      <c r="FA103" s="570">
        <f t="shared" si="101"/>
        <v>2.6354713114073398</v>
      </c>
      <c r="FB103" s="570">
        <f t="shared" si="102"/>
        <v>2.5</v>
      </c>
    </row>
    <row r="104" spans="1:158" ht="3.75" customHeight="1">
      <c r="A104" s="569">
        <f t="shared" si="51"/>
        <v>46</v>
      </c>
      <c r="B104" s="570"/>
      <c r="C104" s="570">
        <v>0</v>
      </c>
      <c r="D104" s="570">
        <v>0</v>
      </c>
      <c r="E104" s="570">
        <v>0</v>
      </c>
      <c r="F104" s="570">
        <v>0</v>
      </c>
      <c r="G104" s="570">
        <v>0</v>
      </c>
      <c r="H104" s="570">
        <v>0</v>
      </c>
      <c r="I104" s="570">
        <v>0</v>
      </c>
      <c r="J104" s="570">
        <v>0</v>
      </c>
      <c r="K104" s="570">
        <v>0</v>
      </c>
      <c r="L104" s="570">
        <v>0</v>
      </c>
      <c r="M104" s="570">
        <v>0.1962749</v>
      </c>
      <c r="N104" s="570">
        <v>0.42665799999999998</v>
      </c>
      <c r="O104" s="570">
        <v>0.6462466</v>
      </c>
      <c r="P104" s="570">
        <v>0.85426389999999996</v>
      </c>
      <c r="Q104" s="570">
        <v>1.0499039999999999</v>
      </c>
      <c r="R104" s="570">
        <v>1.23234</v>
      </c>
      <c r="S104" s="570">
        <v>1.4007309999999999</v>
      </c>
      <c r="T104" s="570">
        <v>1.554238</v>
      </c>
      <c r="U104" s="570">
        <v>1.6920390000000001</v>
      </c>
      <c r="V104" s="570">
        <v>1.813339</v>
      </c>
      <c r="W104" s="570">
        <v>1.9173979999999999</v>
      </c>
      <c r="X104" s="570">
        <v>2.0035440000000002</v>
      </c>
      <c r="Y104" s="570">
        <v>2.0711919999999999</v>
      </c>
      <c r="Z104" s="570">
        <v>2.1198670000000002</v>
      </c>
      <c r="AA104" s="570">
        <v>2.149216</v>
      </c>
      <c r="AB104" s="570">
        <v>2.1590240000000001</v>
      </c>
      <c r="AC104" s="570">
        <v>2.149216</v>
      </c>
      <c r="AD104" s="570">
        <v>2.1198670000000002</v>
      </c>
      <c r="AE104" s="570">
        <v>2.0711919999999999</v>
      </c>
      <c r="AF104" s="570">
        <v>2.0035440000000002</v>
      </c>
      <c r="AG104" s="570">
        <v>1.9173979999999999</v>
      </c>
      <c r="AH104" s="570">
        <v>1.813339</v>
      </c>
      <c r="AI104" s="570">
        <v>1.6920390000000001</v>
      </c>
      <c r="AJ104" s="570">
        <v>1.554238</v>
      </c>
      <c r="AK104" s="570">
        <v>1.4007309999999999</v>
      </c>
      <c r="AL104" s="570">
        <v>1.23234</v>
      </c>
      <c r="AM104" s="570">
        <v>1.0499039999999999</v>
      </c>
      <c r="AN104" s="570">
        <v>0.85426389999999996</v>
      </c>
      <c r="AO104" s="570">
        <v>0.6462466</v>
      </c>
      <c r="AP104" s="570">
        <v>0.42665799999999998</v>
      </c>
      <c r="AQ104" s="570">
        <v>0.1962749</v>
      </c>
      <c r="AR104" s="570">
        <v>0</v>
      </c>
      <c r="AS104" s="570">
        <v>0</v>
      </c>
      <c r="AT104" s="570">
        <v>0</v>
      </c>
      <c r="AU104" s="570">
        <v>0</v>
      </c>
      <c r="AV104" s="570">
        <v>0</v>
      </c>
      <c r="AW104" s="570">
        <v>0</v>
      </c>
      <c r="AX104" s="570">
        <v>0</v>
      </c>
      <c r="AY104" s="570">
        <v>0</v>
      </c>
      <c r="AZ104" s="570">
        <v>0</v>
      </c>
      <c r="BA104" s="570">
        <v>0</v>
      </c>
      <c r="BC104" s="570"/>
      <c r="BD104" s="570">
        <v>7.5</v>
      </c>
      <c r="BE104" s="570">
        <v>7.4618964657756797</v>
      </c>
      <c r="BF104" s="570">
        <v>7.4234378196034099</v>
      </c>
      <c r="BG104" s="570">
        <v>7.3844561011035399</v>
      </c>
      <c r="BH104" s="570">
        <v>7.3447756470302004</v>
      </c>
      <c r="BI104" s="570">
        <v>7.3042107906473097</v>
      </c>
      <c r="BJ104" s="570">
        <v>7.2625634305255904</v>
      </c>
      <c r="BK104" s="570">
        <v>7.2196207352084203</v>
      </c>
      <c r="BL104" s="570">
        <v>7.1751572705838598</v>
      </c>
      <c r="BM104" s="570">
        <v>7.1289276234769803</v>
      </c>
      <c r="BN104" s="570">
        <v>7.0804597325581202</v>
      </c>
      <c r="BO104" s="570">
        <v>7.0292300804973298</v>
      </c>
      <c r="BP104" s="570">
        <v>6.9749604469797202</v>
      </c>
      <c r="BQ104" s="570">
        <v>6.9173436620798796</v>
      </c>
      <c r="BR104" s="570">
        <v>6.8560692938119203</v>
      </c>
      <c r="BS104" s="570">
        <v>6.79082231681301</v>
      </c>
      <c r="BT104" s="570">
        <v>6.7212801595445697</v>
      </c>
      <c r="BU104" s="570">
        <v>6.64712414733002</v>
      </c>
      <c r="BV104" s="570">
        <v>6.5680443927516299</v>
      </c>
      <c r="BW104" s="570">
        <v>6.4837493079614203</v>
      </c>
      <c r="BX104" s="570">
        <v>6.3939771100366896</v>
      </c>
      <c r="BY104" s="570">
        <v>6.2985088534976699</v>
      </c>
      <c r="BZ104" s="570">
        <v>6.1971860761373101</v>
      </c>
      <c r="CA104" s="570">
        <v>6.0899330069235997</v>
      </c>
      <c r="CB104" s="570">
        <v>5.9767810903422802</v>
      </c>
      <c r="CC104" s="570">
        <v>5.8578923580326201</v>
      </c>
      <c r="CD104" s="570">
        <v>5.7335749603452504</v>
      </c>
      <c r="CE104" s="570">
        <v>5.6042795950071698</v>
      </c>
      <c r="CF104" s="570">
        <v>5.4705623404074304</v>
      </c>
      <c r="CG104" s="570">
        <v>5.3330462318715304</v>
      </c>
      <c r="CH104" s="570">
        <v>5.1923980706453499</v>
      </c>
      <c r="CI104" s="570">
        <v>5.0493204690703601</v>
      </c>
      <c r="CJ104" s="570">
        <v>4.9045540880170702</v>
      </c>
      <c r="CK104" s="570">
        <v>4.7588808199514796</v>
      </c>
      <c r="CL104" s="570">
        <v>4.6131184824577502</v>
      </c>
      <c r="CM104" s="570">
        <v>4.4681026917164797</v>
      </c>
      <c r="CN104" s="570">
        <v>4.3246456640037296</v>
      </c>
      <c r="CO104" s="570">
        <v>4.1834703655177599</v>
      </c>
      <c r="CP104" s="570">
        <v>4.04519272094426</v>
      </c>
      <c r="CQ104" s="570">
        <v>3.9102767178551301</v>
      </c>
      <c r="CR104" s="570">
        <v>3.7790041148246201</v>
      </c>
      <c r="CS104" s="570">
        <v>3.6515824741350502</v>
      </c>
      <c r="CT104" s="570">
        <v>3.5266707096016798</v>
      </c>
      <c r="CU104" s="570">
        <v>3.40287727749193</v>
      </c>
      <c r="CV104" s="570">
        <v>3.27958936638188</v>
      </c>
      <c r="CW104" s="570">
        <v>3.1560978144146201</v>
      </c>
      <c r="CX104" s="570">
        <v>3.0315476729367901</v>
      </c>
      <c r="CY104" s="570">
        <v>2.9049461982363902</v>
      </c>
      <c r="CZ104" s="570">
        <v>2.7751304993196202</v>
      </c>
      <c r="DA104" s="570">
        <v>2.6407136518602701</v>
      </c>
      <c r="DB104" s="570">
        <v>2.5</v>
      </c>
      <c r="DD104" s="570">
        <f t="shared" si="52"/>
        <v>7.5</v>
      </c>
      <c r="DE104" s="570">
        <f t="shared" si="53"/>
        <v>7.4618964657756797</v>
      </c>
      <c r="DF104" s="570">
        <f t="shared" si="54"/>
        <v>7.4234378196034099</v>
      </c>
      <c r="DG104" s="570">
        <f t="shared" si="55"/>
        <v>7.3844561011035399</v>
      </c>
      <c r="DH104" s="570">
        <f t="shared" si="56"/>
        <v>7.3447756470302004</v>
      </c>
      <c r="DI104" s="570">
        <f t="shared" si="57"/>
        <v>7.3042107906473097</v>
      </c>
      <c r="DJ104" s="570">
        <f t="shared" si="58"/>
        <v>7.2625634305255904</v>
      </c>
      <c r="DK104" s="570">
        <f t="shared" si="59"/>
        <v>7.2196207352084203</v>
      </c>
      <c r="DL104" s="570">
        <f t="shared" si="60"/>
        <v>7.1751572705838598</v>
      </c>
      <c r="DM104" s="570">
        <f t="shared" si="61"/>
        <v>7.1289276234769803</v>
      </c>
      <c r="DN104" s="570">
        <f t="shared" si="62"/>
        <v>7.0804597325581202</v>
      </c>
      <c r="DO104" s="570">
        <f t="shared" si="63"/>
        <v>7.0292300804973298</v>
      </c>
      <c r="DP104" s="570">
        <f t="shared" si="64"/>
        <v>6.9749604469797202</v>
      </c>
      <c r="DQ104" s="570">
        <f t="shared" si="65"/>
        <v>6.9173436620798796</v>
      </c>
      <c r="DR104" s="570">
        <f t="shared" si="66"/>
        <v>6.8560692938119203</v>
      </c>
      <c r="DS104" s="570">
        <f t="shared" si="67"/>
        <v>6.79082231681301</v>
      </c>
      <c r="DT104" s="570">
        <f t="shared" si="68"/>
        <v>6.7212801595445697</v>
      </c>
      <c r="DU104" s="570">
        <f t="shared" si="69"/>
        <v>6.64712414733002</v>
      </c>
      <c r="DV104" s="570">
        <f t="shared" si="70"/>
        <v>6.5680443927516299</v>
      </c>
      <c r="DW104" s="570">
        <f t="shared" si="71"/>
        <v>6.4837493079614203</v>
      </c>
      <c r="DX104" s="570">
        <f t="shared" si="72"/>
        <v>6.3939771100366896</v>
      </c>
      <c r="DY104" s="570">
        <f t="shared" si="73"/>
        <v>6.2985088534976699</v>
      </c>
      <c r="DZ104" s="570">
        <f t="shared" si="74"/>
        <v>6.1971860761373101</v>
      </c>
      <c r="EA104" s="570">
        <f t="shared" si="75"/>
        <v>6.0899330069235997</v>
      </c>
      <c r="EB104" s="570">
        <f t="shared" si="76"/>
        <v>5.9767810903422802</v>
      </c>
      <c r="EC104" s="570">
        <f t="shared" si="77"/>
        <v>5.8578923580326201</v>
      </c>
      <c r="ED104" s="570">
        <f t="shared" si="78"/>
        <v>5.7335749603452504</v>
      </c>
      <c r="EE104" s="570">
        <f t="shared" si="79"/>
        <v>5.6042795950071698</v>
      </c>
      <c r="EF104" s="570">
        <f t="shared" si="80"/>
        <v>5.4705623404074304</v>
      </c>
      <c r="EG104" s="570">
        <f t="shared" si="81"/>
        <v>5.3330462318715304</v>
      </c>
      <c r="EH104" s="570">
        <f t="shared" si="82"/>
        <v>5.1923980706453499</v>
      </c>
      <c r="EI104" s="570">
        <f t="shared" si="83"/>
        <v>5.0493204690703601</v>
      </c>
      <c r="EJ104" s="570">
        <f t="shared" si="84"/>
        <v>4.9045540880170702</v>
      </c>
      <c r="EK104" s="570">
        <f t="shared" si="85"/>
        <v>4.7588808199514796</v>
      </c>
      <c r="EL104" s="570">
        <f t="shared" si="86"/>
        <v>4.6131184824577502</v>
      </c>
      <c r="EM104" s="570">
        <f t="shared" si="87"/>
        <v>4.4681026917164797</v>
      </c>
      <c r="EN104" s="570">
        <f t="shared" si="88"/>
        <v>4.3246456640037296</v>
      </c>
      <c r="EO104" s="570">
        <f t="shared" si="89"/>
        <v>4.1834703655177599</v>
      </c>
      <c r="EP104" s="570">
        <f t="shared" si="90"/>
        <v>4.04519272094426</v>
      </c>
      <c r="EQ104" s="570">
        <f t="shared" si="91"/>
        <v>3.9102767178551301</v>
      </c>
      <c r="ER104" s="570">
        <f t="shared" si="92"/>
        <v>3.7790041148246201</v>
      </c>
      <c r="ES104" s="570">
        <f t="shared" si="93"/>
        <v>3.6515824741350502</v>
      </c>
      <c r="ET104" s="570">
        <f t="shared" si="94"/>
        <v>3.5266707096016798</v>
      </c>
      <c r="EU104" s="570">
        <f t="shared" si="95"/>
        <v>3.40287727749193</v>
      </c>
      <c r="EV104" s="570">
        <f t="shared" si="96"/>
        <v>3.27958936638188</v>
      </c>
      <c r="EW104" s="570">
        <f t="shared" si="97"/>
        <v>3.1560978144146201</v>
      </c>
      <c r="EX104" s="570">
        <f t="shared" si="98"/>
        <v>3.0315476729367901</v>
      </c>
      <c r="EY104" s="570">
        <f t="shared" si="99"/>
        <v>2.9049461982363902</v>
      </c>
      <c r="EZ104" s="570">
        <f t="shared" si="100"/>
        <v>2.7751304993196202</v>
      </c>
      <c r="FA104" s="570">
        <f t="shared" si="101"/>
        <v>2.6407136518602701</v>
      </c>
      <c r="FB104" s="570">
        <f t="shared" si="102"/>
        <v>2.5</v>
      </c>
    </row>
    <row r="105" spans="1:158" ht="3.75" customHeight="1">
      <c r="A105" s="569">
        <f t="shared" si="51"/>
        <v>47</v>
      </c>
      <c r="B105" s="570"/>
      <c r="C105" s="570">
        <v>0</v>
      </c>
      <c r="D105" s="570">
        <v>0</v>
      </c>
      <c r="E105" s="570">
        <v>0</v>
      </c>
      <c r="F105" s="570">
        <v>0</v>
      </c>
      <c r="G105" s="570">
        <v>0</v>
      </c>
      <c r="H105" s="570">
        <v>0</v>
      </c>
      <c r="I105" s="570">
        <v>0</v>
      </c>
      <c r="J105" s="570">
        <v>0</v>
      </c>
      <c r="K105" s="570">
        <v>0</v>
      </c>
      <c r="L105" s="570">
        <v>0</v>
      </c>
      <c r="M105" s="570">
        <v>0</v>
      </c>
      <c r="N105" s="570">
        <v>0.1025109</v>
      </c>
      <c r="O105" s="570">
        <v>0.31475510000000001</v>
      </c>
      <c r="P105" s="570">
        <v>0.51550689999999999</v>
      </c>
      <c r="Q105" s="570">
        <v>0.7040227</v>
      </c>
      <c r="R105" s="570">
        <v>0.8795444</v>
      </c>
      <c r="S105" s="570">
        <v>1.041309</v>
      </c>
      <c r="T105" s="570">
        <v>1.1885600000000001</v>
      </c>
      <c r="U105" s="570">
        <v>1.32056</v>
      </c>
      <c r="V105" s="570">
        <v>1.4366030000000001</v>
      </c>
      <c r="W105" s="570">
        <v>1.5360339999999999</v>
      </c>
      <c r="X105" s="570">
        <v>1.6182639999999999</v>
      </c>
      <c r="Y105" s="570">
        <v>1.6827810000000001</v>
      </c>
      <c r="Z105" s="570">
        <v>1.7291730000000001</v>
      </c>
      <c r="AA105" s="570">
        <v>1.7571330000000001</v>
      </c>
      <c r="AB105" s="570">
        <v>1.7664740000000001</v>
      </c>
      <c r="AC105" s="570">
        <v>1.7571330000000001</v>
      </c>
      <c r="AD105" s="570">
        <v>1.7291730000000001</v>
      </c>
      <c r="AE105" s="570">
        <v>1.6827810000000001</v>
      </c>
      <c r="AF105" s="570">
        <v>1.6182639999999999</v>
      </c>
      <c r="AG105" s="570">
        <v>1.5360339999999999</v>
      </c>
      <c r="AH105" s="570">
        <v>1.4366030000000001</v>
      </c>
      <c r="AI105" s="570">
        <v>1.32056</v>
      </c>
      <c r="AJ105" s="570">
        <v>1.1885600000000001</v>
      </c>
      <c r="AK105" s="570">
        <v>1.041309</v>
      </c>
      <c r="AL105" s="570">
        <v>0.8795444</v>
      </c>
      <c r="AM105" s="570">
        <v>0.7040227</v>
      </c>
      <c r="AN105" s="570">
        <v>0.51550689999999999</v>
      </c>
      <c r="AO105" s="570">
        <v>0.31475510000000001</v>
      </c>
      <c r="AP105" s="570">
        <v>0.1025109</v>
      </c>
      <c r="AQ105" s="570">
        <v>0</v>
      </c>
      <c r="AR105" s="570">
        <v>0</v>
      </c>
      <c r="AS105" s="570">
        <v>0</v>
      </c>
      <c r="AT105" s="570">
        <v>0</v>
      </c>
      <c r="AU105" s="570">
        <v>0</v>
      </c>
      <c r="AV105" s="570">
        <v>0</v>
      </c>
      <c r="AW105" s="570">
        <v>0</v>
      </c>
      <c r="AX105" s="570">
        <v>0</v>
      </c>
      <c r="AY105" s="570">
        <v>0</v>
      </c>
      <c r="AZ105" s="570">
        <v>0</v>
      </c>
      <c r="BA105" s="570">
        <v>0</v>
      </c>
      <c r="BC105" s="570"/>
      <c r="BD105" s="570">
        <v>7.5</v>
      </c>
      <c r="BE105" s="570">
        <v>7.4610285460617298</v>
      </c>
      <c r="BF105" s="570">
        <v>7.4216857506354801</v>
      </c>
      <c r="BG105" s="570">
        <v>7.38179630015612</v>
      </c>
      <c r="BH105" s="570">
        <v>7.3411774528138896</v>
      </c>
      <c r="BI105" s="570">
        <v>7.2996370144729097</v>
      </c>
      <c r="BJ105" s="570">
        <v>7.2569713202353698</v>
      </c>
      <c r="BK105" s="570">
        <v>7.2129633787804899</v>
      </c>
      <c r="BL105" s="570">
        <v>7.1673814701168697</v>
      </c>
      <c r="BM105" s="570">
        <v>7.1199749848734397</v>
      </c>
      <c r="BN105" s="570">
        <v>7.0704690355432298</v>
      </c>
      <c r="BO105" s="570">
        <v>7.01851480039719</v>
      </c>
      <c r="BP105" s="570">
        <v>6.9636080795503297</v>
      </c>
      <c r="BQ105" s="570">
        <v>6.9053535887786097</v>
      </c>
      <c r="BR105" s="570">
        <v>6.8434547761688602</v>
      </c>
      <c r="BS105" s="570">
        <v>6.7776192393074401</v>
      </c>
      <c r="BT105" s="570">
        <v>6.7075357010195296</v>
      </c>
      <c r="BU105" s="570">
        <v>6.6329108884369701</v>
      </c>
      <c r="BV105" s="570">
        <v>6.5534618462052903</v>
      </c>
      <c r="BW105" s="570">
        <v>6.4689285230162401</v>
      </c>
      <c r="BX105" s="570">
        <v>6.37908595936557</v>
      </c>
      <c r="BY105" s="570">
        <v>6.2837539237335696</v>
      </c>
      <c r="BZ105" s="570">
        <v>6.1828141519659603</v>
      </c>
      <c r="CA105" s="570">
        <v>6.0762314966986404</v>
      </c>
      <c r="CB105" s="570">
        <v>5.9640715493725498</v>
      </c>
      <c r="CC105" s="570">
        <v>5.8465141626412098</v>
      </c>
      <c r="CD105" s="570">
        <v>5.7238603207625003</v>
      </c>
      <c r="CE105" s="570">
        <v>5.5965276609192296</v>
      </c>
      <c r="CF105" s="570">
        <v>5.4650316454433998</v>
      </c>
      <c r="CG105" s="570">
        <v>5.32996143342982</v>
      </c>
      <c r="CH105" s="570">
        <v>5.1919583923578996</v>
      </c>
      <c r="CI105" s="570">
        <v>5.0517021821544201</v>
      </c>
      <c r="CJ105" s="570">
        <v>4.9099085857850504</v>
      </c>
      <c r="CK105" s="570">
        <v>4.7673255501857197</v>
      </c>
      <c r="CL105" s="570">
        <v>4.62471322739722</v>
      </c>
      <c r="CM105" s="570">
        <v>4.4828259200481702</v>
      </c>
      <c r="CN105" s="570">
        <v>4.3423922778687798</v>
      </c>
      <c r="CO105" s="570">
        <v>4.2040301235199502</v>
      </c>
      <c r="CP105" s="570">
        <v>4.0683232852599103</v>
      </c>
      <c r="CQ105" s="570">
        <v>3.9357108266288998</v>
      </c>
      <c r="CR105" s="570">
        <v>3.8059775796622701</v>
      </c>
      <c r="CS105" s="570">
        <v>3.6781193038081899</v>
      </c>
      <c r="CT105" s="570">
        <v>3.5515523201147401</v>
      </c>
      <c r="CU105" s="570">
        <v>3.4257674429491098</v>
      </c>
      <c r="CV105" s="570">
        <v>3.3001680622690301</v>
      </c>
      <c r="CW105" s="570">
        <v>3.1740495998637801</v>
      </c>
      <c r="CX105" s="570">
        <v>3.0465727017550002</v>
      </c>
      <c r="CY105" s="570">
        <v>2.9167441896347799</v>
      </c>
      <c r="CZ105" s="570">
        <v>2.78338173800408</v>
      </c>
      <c r="DA105" s="570">
        <v>2.64505623357591</v>
      </c>
      <c r="DB105" s="570">
        <v>2.5</v>
      </c>
      <c r="DD105" s="570">
        <f t="shared" si="52"/>
        <v>7.5</v>
      </c>
      <c r="DE105" s="570">
        <f t="shared" si="53"/>
        <v>7.4610285460617298</v>
      </c>
      <c r="DF105" s="570">
        <f t="shared" si="54"/>
        <v>7.4216857506354801</v>
      </c>
      <c r="DG105" s="570">
        <f t="shared" si="55"/>
        <v>7.38179630015612</v>
      </c>
      <c r="DH105" s="570">
        <f t="shared" si="56"/>
        <v>7.3411774528138896</v>
      </c>
      <c r="DI105" s="570">
        <f t="shared" si="57"/>
        <v>7.2996370144729097</v>
      </c>
      <c r="DJ105" s="570">
        <f t="shared" si="58"/>
        <v>7.2569713202353698</v>
      </c>
      <c r="DK105" s="570">
        <f t="shared" si="59"/>
        <v>7.2129633787804899</v>
      </c>
      <c r="DL105" s="570">
        <f t="shared" si="60"/>
        <v>7.1673814701168697</v>
      </c>
      <c r="DM105" s="570">
        <f t="shared" si="61"/>
        <v>7.1199749848734397</v>
      </c>
      <c r="DN105" s="570">
        <f t="shared" si="62"/>
        <v>7.0704690355432298</v>
      </c>
      <c r="DO105" s="570">
        <f t="shared" si="63"/>
        <v>7.01851480039719</v>
      </c>
      <c r="DP105" s="570">
        <f t="shared" si="64"/>
        <v>6.9636080795503297</v>
      </c>
      <c r="DQ105" s="570">
        <f t="shared" si="65"/>
        <v>6.9053535887786097</v>
      </c>
      <c r="DR105" s="570">
        <f t="shared" si="66"/>
        <v>6.8434547761688602</v>
      </c>
      <c r="DS105" s="570">
        <f t="shared" si="67"/>
        <v>6.7776192393074401</v>
      </c>
      <c r="DT105" s="570">
        <f t="shared" si="68"/>
        <v>6.7075357010195296</v>
      </c>
      <c r="DU105" s="570">
        <f t="shared" si="69"/>
        <v>6.6329108884369701</v>
      </c>
      <c r="DV105" s="570">
        <f t="shared" si="70"/>
        <v>6.5534618462052903</v>
      </c>
      <c r="DW105" s="570">
        <f t="shared" si="71"/>
        <v>6.4689285230162401</v>
      </c>
      <c r="DX105" s="570">
        <f t="shared" si="72"/>
        <v>6.37908595936557</v>
      </c>
      <c r="DY105" s="570">
        <f t="shared" si="73"/>
        <v>6.2837539237335696</v>
      </c>
      <c r="DZ105" s="570">
        <f t="shared" si="74"/>
        <v>6.1828141519659603</v>
      </c>
      <c r="EA105" s="570">
        <f t="shared" si="75"/>
        <v>6.0762314966986404</v>
      </c>
      <c r="EB105" s="570">
        <f t="shared" si="76"/>
        <v>5.9640715493725498</v>
      </c>
      <c r="EC105" s="570">
        <f t="shared" si="77"/>
        <v>5.8465141626412098</v>
      </c>
      <c r="ED105" s="570">
        <f t="shared" si="78"/>
        <v>5.7238603207625003</v>
      </c>
      <c r="EE105" s="570">
        <f t="shared" si="79"/>
        <v>5.5965276609192296</v>
      </c>
      <c r="EF105" s="570">
        <f t="shared" si="80"/>
        <v>5.4650316454433998</v>
      </c>
      <c r="EG105" s="570">
        <f t="shared" si="81"/>
        <v>5.32996143342982</v>
      </c>
      <c r="EH105" s="570">
        <f t="shared" si="82"/>
        <v>5.1919583923578996</v>
      </c>
      <c r="EI105" s="570">
        <f t="shared" si="83"/>
        <v>5.0517021821544201</v>
      </c>
      <c r="EJ105" s="570">
        <f t="shared" si="84"/>
        <v>4.9099085857850504</v>
      </c>
      <c r="EK105" s="570">
        <f t="shared" si="85"/>
        <v>4.7673255501857197</v>
      </c>
      <c r="EL105" s="570">
        <f t="shared" si="86"/>
        <v>4.62471322739722</v>
      </c>
      <c r="EM105" s="570">
        <f t="shared" si="87"/>
        <v>4.4828259200481702</v>
      </c>
      <c r="EN105" s="570">
        <f t="shared" si="88"/>
        <v>4.3423922778687798</v>
      </c>
      <c r="EO105" s="570">
        <f t="shared" si="89"/>
        <v>4.2040301235199502</v>
      </c>
      <c r="EP105" s="570">
        <f t="shared" si="90"/>
        <v>4.0683232852599103</v>
      </c>
      <c r="EQ105" s="570">
        <f t="shared" si="91"/>
        <v>3.9357108266288998</v>
      </c>
      <c r="ER105" s="570">
        <f t="shared" si="92"/>
        <v>3.8059775796622701</v>
      </c>
      <c r="ES105" s="570">
        <f t="shared" si="93"/>
        <v>3.6781193038081899</v>
      </c>
      <c r="ET105" s="570">
        <f t="shared" si="94"/>
        <v>3.5515523201147401</v>
      </c>
      <c r="EU105" s="570">
        <f t="shared" si="95"/>
        <v>3.4257674429491098</v>
      </c>
      <c r="EV105" s="570">
        <f t="shared" si="96"/>
        <v>3.3001680622690301</v>
      </c>
      <c r="EW105" s="570">
        <f t="shared" si="97"/>
        <v>3.1740495998637801</v>
      </c>
      <c r="EX105" s="570">
        <f t="shared" si="98"/>
        <v>3.0465727017550002</v>
      </c>
      <c r="EY105" s="570">
        <f t="shared" si="99"/>
        <v>2.9167441896347799</v>
      </c>
      <c r="EZ105" s="570">
        <f t="shared" si="100"/>
        <v>2.78338173800408</v>
      </c>
      <c r="FA105" s="570">
        <f t="shared" si="101"/>
        <v>2.64505623357591</v>
      </c>
      <c r="FB105" s="570">
        <f t="shared" si="102"/>
        <v>2.5</v>
      </c>
    </row>
    <row r="106" spans="1:158" ht="3.75" customHeight="1">
      <c r="A106" s="569">
        <f t="shared" si="51"/>
        <v>48</v>
      </c>
      <c r="B106" s="570"/>
      <c r="C106" s="570">
        <v>0</v>
      </c>
      <c r="D106" s="570">
        <v>0</v>
      </c>
      <c r="E106" s="570">
        <v>0</v>
      </c>
      <c r="F106" s="570">
        <v>0</v>
      </c>
      <c r="G106" s="570">
        <v>0</v>
      </c>
      <c r="H106" s="570">
        <v>0</v>
      </c>
      <c r="I106" s="570">
        <v>0</v>
      </c>
      <c r="J106" s="570">
        <v>0</v>
      </c>
      <c r="K106" s="570">
        <v>0</v>
      </c>
      <c r="L106" s="570">
        <v>0</v>
      </c>
      <c r="M106" s="570">
        <v>0</v>
      </c>
      <c r="N106" s="570">
        <v>0</v>
      </c>
      <c r="O106" s="570">
        <v>0</v>
      </c>
      <c r="P106" s="570">
        <v>0.17275009999999999</v>
      </c>
      <c r="Q106" s="570">
        <v>0.35457149999999998</v>
      </c>
      <c r="R106" s="570">
        <v>0.52362540000000002</v>
      </c>
      <c r="S106" s="570">
        <v>0.67921770000000004</v>
      </c>
      <c r="T106" s="570">
        <v>0.82066470000000002</v>
      </c>
      <c r="U106" s="570">
        <v>0.94730400000000003</v>
      </c>
      <c r="V106" s="570">
        <v>1.0585070000000001</v>
      </c>
      <c r="W106" s="570">
        <v>1.1536930000000001</v>
      </c>
      <c r="X106" s="570">
        <v>1.23234</v>
      </c>
      <c r="Y106" s="570">
        <v>1.294</v>
      </c>
      <c r="Z106" s="570">
        <v>1.338311</v>
      </c>
      <c r="AA106" s="570">
        <v>1.3650070000000001</v>
      </c>
      <c r="AB106" s="570">
        <v>1.3739239999999999</v>
      </c>
      <c r="AC106" s="570">
        <v>1.3650070000000001</v>
      </c>
      <c r="AD106" s="570">
        <v>1.338311</v>
      </c>
      <c r="AE106" s="570">
        <v>1.294</v>
      </c>
      <c r="AF106" s="570">
        <v>1.23234</v>
      </c>
      <c r="AG106" s="570">
        <v>1.1536930000000001</v>
      </c>
      <c r="AH106" s="570">
        <v>1.0585070000000001</v>
      </c>
      <c r="AI106" s="570">
        <v>0.94730400000000003</v>
      </c>
      <c r="AJ106" s="570">
        <v>0.82066470000000002</v>
      </c>
      <c r="AK106" s="570">
        <v>0.67921770000000004</v>
      </c>
      <c r="AL106" s="570">
        <v>0.52362540000000002</v>
      </c>
      <c r="AM106" s="570">
        <v>0.35457149999999998</v>
      </c>
      <c r="AN106" s="570">
        <v>0.17275009999999999</v>
      </c>
      <c r="AO106" s="570">
        <v>0</v>
      </c>
      <c r="AP106" s="570">
        <v>0</v>
      </c>
      <c r="AQ106" s="570">
        <v>0</v>
      </c>
      <c r="AR106" s="570">
        <v>0</v>
      </c>
      <c r="AS106" s="570">
        <v>0</v>
      </c>
      <c r="AT106" s="570">
        <v>0</v>
      </c>
      <c r="AU106" s="570">
        <v>0</v>
      </c>
      <c r="AV106" s="570">
        <v>0</v>
      </c>
      <c r="AW106" s="570">
        <v>0</v>
      </c>
      <c r="AX106" s="570">
        <v>0</v>
      </c>
      <c r="AY106" s="570">
        <v>0</v>
      </c>
      <c r="AZ106" s="570">
        <v>0</v>
      </c>
      <c r="BA106" s="570">
        <v>0</v>
      </c>
      <c r="BC106" s="570"/>
      <c r="BD106" s="570">
        <v>7.5</v>
      </c>
      <c r="BE106" s="570">
        <v>7.4603263653654599</v>
      </c>
      <c r="BF106" s="570">
        <v>7.4202685049285497</v>
      </c>
      <c r="BG106" s="570">
        <v>7.3796455551688398</v>
      </c>
      <c r="BH106" s="570">
        <v>7.3382694667279704</v>
      </c>
      <c r="BI106" s="570">
        <v>7.2959432100771204</v>
      </c>
      <c r="BJ106" s="570">
        <v>7.2524590031334597</v>
      </c>
      <c r="BK106" s="570">
        <v>7.20759659572016</v>
      </c>
      <c r="BL106" s="570">
        <v>7.1611215148069798</v>
      </c>
      <c r="BM106" s="570">
        <v>7.1127825419703399</v>
      </c>
      <c r="BN106" s="570">
        <v>7.0623087932718702</v>
      </c>
      <c r="BO106" s="570">
        <v>7.0094064068873099</v>
      </c>
      <c r="BP106" s="570">
        <v>6.9538634865748898</v>
      </c>
      <c r="BQ106" s="570">
        <v>6.8951860322404697</v>
      </c>
      <c r="BR106" s="570">
        <v>6.8328563722635502</v>
      </c>
      <c r="BS106" s="570">
        <v>6.7666422847861201</v>
      </c>
      <c r="BT106" s="570">
        <v>6.6962096818660797</v>
      </c>
      <c r="BU106" s="570">
        <v>6.62130018214219</v>
      </c>
      <c r="BV106" s="570">
        <v>6.54164769247111</v>
      </c>
      <c r="BW106" s="570">
        <v>6.4570143815983503</v>
      </c>
      <c r="BX106" s="570">
        <v>6.3672053280644301</v>
      </c>
      <c r="BY106" s="570">
        <v>6.2720651849299101</v>
      </c>
      <c r="BZ106" s="570">
        <v>6.1714986847459903</v>
      </c>
      <c r="CA106" s="570">
        <v>6.0654978067641103</v>
      </c>
      <c r="CB106" s="570">
        <v>5.9541531359056901</v>
      </c>
      <c r="CC106" s="570">
        <v>5.8376602463507403</v>
      </c>
      <c r="CD106" s="570">
        <v>5.7163225787649701</v>
      </c>
      <c r="CE106" s="570">
        <v>5.5905482033337401</v>
      </c>
      <c r="CF106" s="570">
        <v>5.4608383142176402</v>
      </c>
      <c r="CG106" s="570">
        <v>5.3277683682842998</v>
      </c>
      <c r="CH106" s="570">
        <v>5.1919635955340802</v>
      </c>
      <c r="CI106" s="570">
        <v>5.0540764739736597</v>
      </c>
      <c r="CJ106" s="570">
        <v>4.9147940886282999</v>
      </c>
      <c r="CK106" s="570">
        <v>4.7748411275630502</v>
      </c>
      <c r="CL106" s="570">
        <v>4.6349301945731902</v>
      </c>
      <c r="CM106" s="570">
        <v>4.4957479982063502</v>
      </c>
      <c r="CN106" s="570">
        <v>4.3580151358452603</v>
      </c>
      <c r="CO106" s="570">
        <v>4.2221690888752699</v>
      </c>
      <c r="CP106" s="570">
        <v>4.0889103727685798</v>
      </c>
      <c r="CQ106" s="570">
        <v>3.9576300702082001</v>
      </c>
      <c r="CR106" s="570">
        <v>3.8275534548499799</v>
      </c>
      <c r="CS106" s="570">
        <v>3.6988106413670998</v>
      </c>
      <c r="CT106" s="570">
        <v>3.5710277401309498</v>
      </c>
      <c r="CU106" s="570">
        <v>3.4437353468710898</v>
      </c>
      <c r="CV106" s="570">
        <v>3.31635962499778</v>
      </c>
      <c r="CW106" s="570">
        <v>3.1882082642906102</v>
      </c>
      <c r="CX106" s="570">
        <v>3.0584502367394202</v>
      </c>
      <c r="CY106" s="570">
        <v>2.9260905373348498</v>
      </c>
      <c r="CZ106" s="570">
        <v>2.7899311220204002</v>
      </c>
      <c r="DA106" s="570">
        <v>2.6485093461196798</v>
      </c>
      <c r="DB106" s="570">
        <v>2.5</v>
      </c>
      <c r="DD106" s="570">
        <f t="shared" si="52"/>
        <v>7.5</v>
      </c>
      <c r="DE106" s="570">
        <f t="shared" si="53"/>
        <v>7.4603263653654599</v>
      </c>
      <c r="DF106" s="570">
        <f t="shared" si="54"/>
        <v>7.4202685049285497</v>
      </c>
      <c r="DG106" s="570">
        <f t="shared" si="55"/>
        <v>7.3796455551688398</v>
      </c>
      <c r="DH106" s="570">
        <f t="shared" si="56"/>
        <v>7.3382694667279704</v>
      </c>
      <c r="DI106" s="570">
        <f t="shared" si="57"/>
        <v>7.2959432100771204</v>
      </c>
      <c r="DJ106" s="570">
        <f t="shared" si="58"/>
        <v>7.2524590031334597</v>
      </c>
      <c r="DK106" s="570">
        <f t="shared" si="59"/>
        <v>7.20759659572016</v>
      </c>
      <c r="DL106" s="570">
        <f t="shared" si="60"/>
        <v>7.1611215148069798</v>
      </c>
      <c r="DM106" s="570">
        <f t="shared" si="61"/>
        <v>7.1127825419703399</v>
      </c>
      <c r="DN106" s="570">
        <f t="shared" si="62"/>
        <v>7.0623087932718702</v>
      </c>
      <c r="DO106" s="570">
        <f t="shared" si="63"/>
        <v>7.0094064068873099</v>
      </c>
      <c r="DP106" s="570">
        <f t="shared" si="64"/>
        <v>6.9538634865748898</v>
      </c>
      <c r="DQ106" s="570">
        <f t="shared" si="65"/>
        <v>6.8951860322404697</v>
      </c>
      <c r="DR106" s="570">
        <f t="shared" si="66"/>
        <v>6.8328563722635502</v>
      </c>
      <c r="DS106" s="570">
        <f t="shared" si="67"/>
        <v>6.7666422847861201</v>
      </c>
      <c r="DT106" s="570">
        <f t="shared" si="68"/>
        <v>6.6962096818660797</v>
      </c>
      <c r="DU106" s="570">
        <f t="shared" si="69"/>
        <v>6.62130018214219</v>
      </c>
      <c r="DV106" s="570">
        <f t="shared" si="70"/>
        <v>6.54164769247111</v>
      </c>
      <c r="DW106" s="570">
        <f t="shared" si="71"/>
        <v>6.4570143815983503</v>
      </c>
      <c r="DX106" s="570">
        <f t="shared" si="72"/>
        <v>6.3672053280644301</v>
      </c>
      <c r="DY106" s="570">
        <f t="shared" si="73"/>
        <v>6.2720651849299101</v>
      </c>
      <c r="DZ106" s="570">
        <f t="shared" si="74"/>
        <v>6.1714986847459903</v>
      </c>
      <c r="EA106" s="570">
        <f t="shared" si="75"/>
        <v>6.0654978067641103</v>
      </c>
      <c r="EB106" s="570">
        <f t="shared" si="76"/>
        <v>5.9541531359056901</v>
      </c>
      <c r="EC106" s="570">
        <f t="shared" si="77"/>
        <v>5.8376602463507403</v>
      </c>
      <c r="ED106" s="570">
        <f t="shared" si="78"/>
        <v>5.7163225787649701</v>
      </c>
      <c r="EE106" s="570">
        <f t="shared" si="79"/>
        <v>5.5905482033337401</v>
      </c>
      <c r="EF106" s="570">
        <f t="shared" si="80"/>
        <v>5.4608383142176402</v>
      </c>
      <c r="EG106" s="570">
        <f t="shared" si="81"/>
        <v>5.3277683682842998</v>
      </c>
      <c r="EH106" s="570">
        <f t="shared" si="82"/>
        <v>5.1919635955340802</v>
      </c>
      <c r="EI106" s="570">
        <f t="shared" si="83"/>
        <v>5.0540764739736597</v>
      </c>
      <c r="EJ106" s="570">
        <f t="shared" si="84"/>
        <v>4.9147940886282999</v>
      </c>
      <c r="EK106" s="570">
        <f t="shared" si="85"/>
        <v>4.7748411275630502</v>
      </c>
      <c r="EL106" s="570">
        <f t="shared" si="86"/>
        <v>4.6349301945731902</v>
      </c>
      <c r="EM106" s="570">
        <f t="shared" si="87"/>
        <v>4.4957479982063502</v>
      </c>
      <c r="EN106" s="570">
        <f t="shared" si="88"/>
        <v>4.3580151358452603</v>
      </c>
      <c r="EO106" s="570">
        <f t="shared" si="89"/>
        <v>4.2221690888752699</v>
      </c>
      <c r="EP106" s="570">
        <f t="shared" si="90"/>
        <v>4.0889103727685798</v>
      </c>
      <c r="EQ106" s="570">
        <f t="shared" si="91"/>
        <v>3.9576300702082001</v>
      </c>
      <c r="ER106" s="570">
        <f t="shared" si="92"/>
        <v>3.8275534548499799</v>
      </c>
      <c r="ES106" s="570">
        <f t="shared" si="93"/>
        <v>3.6988106413670998</v>
      </c>
      <c r="ET106" s="570">
        <f t="shared" si="94"/>
        <v>3.5710277401309498</v>
      </c>
      <c r="EU106" s="570">
        <f t="shared" si="95"/>
        <v>3.4437353468710898</v>
      </c>
      <c r="EV106" s="570">
        <f t="shared" si="96"/>
        <v>3.31635962499778</v>
      </c>
      <c r="EW106" s="570">
        <f t="shared" si="97"/>
        <v>3.1882082642906102</v>
      </c>
      <c r="EX106" s="570">
        <f t="shared" si="98"/>
        <v>3.0584502367394202</v>
      </c>
      <c r="EY106" s="570">
        <f t="shared" si="99"/>
        <v>2.9260905373348498</v>
      </c>
      <c r="EZ106" s="570">
        <f t="shared" si="100"/>
        <v>2.7899311220204002</v>
      </c>
      <c r="FA106" s="570">
        <f t="shared" si="101"/>
        <v>2.6485093461196798</v>
      </c>
      <c r="FB106" s="570">
        <f t="shared" si="102"/>
        <v>2.5</v>
      </c>
    </row>
    <row r="107" spans="1:158" ht="3.75" customHeight="1">
      <c r="A107" s="569">
        <f t="shared" si="51"/>
        <v>49</v>
      </c>
      <c r="B107" s="570"/>
      <c r="C107" s="570">
        <v>0</v>
      </c>
      <c r="D107" s="570">
        <v>0</v>
      </c>
      <c r="E107" s="570">
        <v>0</v>
      </c>
      <c r="F107" s="570">
        <v>0</v>
      </c>
      <c r="G107" s="570">
        <v>0</v>
      </c>
      <c r="H107" s="570">
        <v>0</v>
      </c>
      <c r="I107" s="570">
        <v>0</v>
      </c>
      <c r="J107" s="570">
        <v>0</v>
      </c>
      <c r="K107" s="570">
        <v>0</v>
      </c>
      <c r="L107" s="570">
        <v>0</v>
      </c>
      <c r="M107" s="570">
        <v>0</v>
      </c>
      <c r="N107" s="570">
        <v>0</v>
      </c>
      <c r="O107" s="570">
        <v>0</v>
      </c>
      <c r="P107" s="570">
        <v>0</v>
      </c>
      <c r="Q107" s="570">
        <v>1.9244500000000001E-3</v>
      </c>
      <c r="R107" s="570">
        <v>0.16492100000000001</v>
      </c>
      <c r="S107" s="570">
        <v>0.31475510000000001</v>
      </c>
      <c r="T107" s="570">
        <v>0.45080759999999998</v>
      </c>
      <c r="U107" s="570">
        <v>0.57248259999999995</v>
      </c>
      <c r="V107" s="570">
        <v>0.67921770000000004</v>
      </c>
      <c r="W107" s="570">
        <v>0.77049489999999998</v>
      </c>
      <c r="X107" s="570">
        <v>0.84585259999999995</v>
      </c>
      <c r="Y107" s="570">
        <v>0.90489520000000001</v>
      </c>
      <c r="Z107" s="570">
        <v>0.94730400000000003</v>
      </c>
      <c r="AA107" s="570">
        <v>0.97284479999999995</v>
      </c>
      <c r="AB107" s="570">
        <v>0.98137450000000004</v>
      </c>
      <c r="AC107" s="570">
        <v>0.97284479999999995</v>
      </c>
      <c r="AD107" s="570">
        <v>0.94730400000000003</v>
      </c>
      <c r="AE107" s="570">
        <v>0.90489520000000001</v>
      </c>
      <c r="AF107" s="570">
        <v>0.84585259999999995</v>
      </c>
      <c r="AG107" s="570">
        <v>0.77049489999999998</v>
      </c>
      <c r="AH107" s="570">
        <v>0.67921770000000004</v>
      </c>
      <c r="AI107" s="570">
        <v>0.57248259999999995</v>
      </c>
      <c r="AJ107" s="570">
        <v>0.45080759999999998</v>
      </c>
      <c r="AK107" s="570">
        <v>0.31475510000000001</v>
      </c>
      <c r="AL107" s="570">
        <v>0.16492100000000001</v>
      </c>
      <c r="AM107" s="570">
        <v>1.9244500000000001E-3</v>
      </c>
      <c r="AN107" s="570">
        <v>0</v>
      </c>
      <c r="AO107" s="570">
        <v>0</v>
      </c>
      <c r="AP107" s="570">
        <v>0</v>
      </c>
      <c r="AQ107" s="570">
        <v>0</v>
      </c>
      <c r="AR107" s="570">
        <v>0</v>
      </c>
      <c r="AS107" s="570">
        <v>0</v>
      </c>
      <c r="AT107" s="570">
        <v>0</v>
      </c>
      <c r="AU107" s="570">
        <v>0</v>
      </c>
      <c r="AV107" s="570">
        <v>0</v>
      </c>
      <c r="AW107" s="570">
        <v>0</v>
      </c>
      <c r="AX107" s="570">
        <v>0</v>
      </c>
      <c r="AY107" s="570">
        <v>0</v>
      </c>
      <c r="AZ107" s="570">
        <v>0</v>
      </c>
      <c r="BA107" s="570">
        <v>0</v>
      </c>
      <c r="BC107" s="570"/>
      <c r="BD107" s="570">
        <v>7.5</v>
      </c>
      <c r="BE107" s="570">
        <v>7.4597953132178398</v>
      </c>
      <c r="BF107" s="570">
        <v>7.41919679965181</v>
      </c>
      <c r="BG107" s="570">
        <v>7.3780196345530697</v>
      </c>
      <c r="BH107" s="570">
        <v>7.3360720047369297</v>
      </c>
      <c r="BI107" s="570">
        <v>7.2931534968329901</v>
      </c>
      <c r="BJ107" s="570">
        <v>7.2490535261413998</v>
      </c>
      <c r="BK107" s="570">
        <v>7.2035498446411799</v>
      </c>
      <c r="BL107" s="570">
        <v>7.1564071409541796</v>
      </c>
      <c r="BM107" s="570">
        <v>7.10737575949745</v>
      </c>
      <c r="BN107" s="570">
        <v>7.05619121681113</v>
      </c>
      <c r="BO107" s="570">
        <v>7.0025764876071896</v>
      </c>
      <c r="BP107" s="570">
        <v>6.9462538965255503</v>
      </c>
      <c r="BQ107" s="570">
        <v>6.88688317278491</v>
      </c>
      <c r="BR107" s="570">
        <v>6.8242717189282702</v>
      </c>
      <c r="BS107" s="570">
        <v>6.7579107222140902</v>
      </c>
      <c r="BT107" s="570">
        <v>6.6872867295771101</v>
      </c>
      <c r="BU107" s="570">
        <v>6.6122595848302002</v>
      </c>
      <c r="BV107" s="570">
        <v>6.5325470604723002</v>
      </c>
      <c r="BW107" s="570">
        <v>6.4479223057408204</v>
      </c>
      <c r="BX107" s="570">
        <v>6.3582263443823299</v>
      </c>
      <c r="BY107" s="570">
        <v>6.2633120545942802</v>
      </c>
      <c r="BZ107" s="570">
        <v>6.1630851062445799</v>
      </c>
      <c r="CA107" s="570">
        <v>6.0575580278176702</v>
      </c>
      <c r="CB107" s="570">
        <v>5.9468444612263998</v>
      </c>
      <c r="CC107" s="570">
        <v>5.8311570589367703</v>
      </c>
      <c r="CD107" s="570">
        <v>5.7108087412276003</v>
      </c>
      <c r="CE107" s="570">
        <v>5.5862121408348901</v>
      </c>
      <c r="CF107" s="570">
        <v>5.4578733919547098</v>
      </c>
      <c r="CG107" s="570">
        <v>5.3263759967827999</v>
      </c>
      <c r="CH107" s="570">
        <v>5.1923463069612197</v>
      </c>
      <c r="CI107" s="570">
        <v>5.0563975167746502</v>
      </c>
      <c r="CJ107" s="570">
        <v>4.9191793365881598</v>
      </c>
      <c r="CK107" s="570">
        <v>4.7814325818932</v>
      </c>
      <c r="CL107" s="570">
        <v>4.6438281496308802</v>
      </c>
      <c r="CM107" s="570">
        <v>4.50692339505117</v>
      </c>
      <c r="CN107" s="570">
        <v>4.37172159227155</v>
      </c>
      <c r="CO107" s="570">
        <v>4.2379382245234503</v>
      </c>
      <c r="CP107" s="570">
        <v>4.1051115016315602</v>
      </c>
      <c r="CQ107" s="570">
        <v>3.9736479926816002</v>
      </c>
      <c r="CR107" s="570">
        <v>3.8433265416036799</v>
      </c>
      <c r="CS107" s="570">
        <v>3.7140046099848201</v>
      </c>
      <c r="CT107" s="570">
        <v>3.58537468770465</v>
      </c>
      <c r="CU107" s="570">
        <v>3.4570041246622498</v>
      </c>
      <c r="CV107" s="570">
        <v>3.3283407430806302</v>
      </c>
      <c r="CW107" s="570">
        <v>3.1987046463931699</v>
      </c>
      <c r="CX107" s="570">
        <v>3.0672708590504598</v>
      </c>
      <c r="CY107" s="570">
        <v>2.9330426032233001</v>
      </c>
      <c r="CZ107" s="570">
        <v>2.7948099540568401</v>
      </c>
      <c r="DA107" s="570">
        <v>2.6510852084029999</v>
      </c>
      <c r="DB107" s="570">
        <v>2.5</v>
      </c>
      <c r="DD107" s="570">
        <f t="shared" si="52"/>
        <v>7.5</v>
      </c>
      <c r="DE107" s="570">
        <f t="shared" si="53"/>
        <v>7.4597953132178398</v>
      </c>
      <c r="DF107" s="570">
        <f t="shared" si="54"/>
        <v>7.41919679965181</v>
      </c>
      <c r="DG107" s="570">
        <f t="shared" si="55"/>
        <v>7.3780196345530697</v>
      </c>
      <c r="DH107" s="570">
        <f t="shared" si="56"/>
        <v>7.3360720047369297</v>
      </c>
      <c r="DI107" s="570">
        <f t="shared" si="57"/>
        <v>7.2931534968329901</v>
      </c>
      <c r="DJ107" s="570">
        <f t="shared" si="58"/>
        <v>7.2490535261413998</v>
      </c>
      <c r="DK107" s="570">
        <f t="shared" si="59"/>
        <v>7.2035498446411799</v>
      </c>
      <c r="DL107" s="570">
        <f t="shared" si="60"/>
        <v>7.1564071409541796</v>
      </c>
      <c r="DM107" s="570">
        <f t="shared" si="61"/>
        <v>7.10737575949745</v>
      </c>
      <c r="DN107" s="570">
        <f t="shared" si="62"/>
        <v>7.05619121681113</v>
      </c>
      <c r="DO107" s="570">
        <f t="shared" si="63"/>
        <v>7.0025764876071896</v>
      </c>
      <c r="DP107" s="570">
        <f t="shared" si="64"/>
        <v>6.9462538965255503</v>
      </c>
      <c r="DQ107" s="570">
        <f t="shared" si="65"/>
        <v>6.88688317278491</v>
      </c>
      <c r="DR107" s="570">
        <f t="shared" si="66"/>
        <v>6.8242717189282702</v>
      </c>
      <c r="DS107" s="570">
        <f t="shared" si="67"/>
        <v>6.7579107222140902</v>
      </c>
      <c r="DT107" s="570">
        <f t="shared" si="68"/>
        <v>6.6872867295771101</v>
      </c>
      <c r="DU107" s="570">
        <f t="shared" si="69"/>
        <v>6.6122595848302002</v>
      </c>
      <c r="DV107" s="570">
        <f t="shared" si="70"/>
        <v>6.5325470604723002</v>
      </c>
      <c r="DW107" s="570">
        <f t="shared" si="71"/>
        <v>6.4479223057408204</v>
      </c>
      <c r="DX107" s="570">
        <f t="shared" si="72"/>
        <v>6.3582263443823299</v>
      </c>
      <c r="DY107" s="570">
        <f t="shared" si="73"/>
        <v>6.2633120545942802</v>
      </c>
      <c r="DZ107" s="570">
        <f t="shared" si="74"/>
        <v>6.1630851062445799</v>
      </c>
      <c r="EA107" s="570">
        <f t="shared" si="75"/>
        <v>6.0575580278176702</v>
      </c>
      <c r="EB107" s="570">
        <f t="shared" si="76"/>
        <v>5.9468444612263998</v>
      </c>
      <c r="EC107" s="570">
        <f t="shared" si="77"/>
        <v>5.8311570589367703</v>
      </c>
      <c r="ED107" s="570">
        <f t="shared" si="78"/>
        <v>5.7108087412276003</v>
      </c>
      <c r="EE107" s="570">
        <f t="shared" si="79"/>
        <v>5.5862121408348901</v>
      </c>
      <c r="EF107" s="570">
        <f t="shared" si="80"/>
        <v>5.4578733919547098</v>
      </c>
      <c r="EG107" s="570">
        <f t="shared" si="81"/>
        <v>5.3263759967827999</v>
      </c>
      <c r="EH107" s="570">
        <f t="shared" si="82"/>
        <v>5.1923463069612197</v>
      </c>
      <c r="EI107" s="570">
        <f t="shared" si="83"/>
        <v>5.0563975167746502</v>
      </c>
      <c r="EJ107" s="570">
        <f t="shared" si="84"/>
        <v>4.9191793365881598</v>
      </c>
      <c r="EK107" s="570">
        <f t="shared" si="85"/>
        <v>4.7814325818932</v>
      </c>
      <c r="EL107" s="570">
        <f t="shared" si="86"/>
        <v>4.6438281496308802</v>
      </c>
      <c r="EM107" s="570">
        <f t="shared" si="87"/>
        <v>4.50692339505117</v>
      </c>
      <c r="EN107" s="570">
        <f t="shared" si="88"/>
        <v>4.37172159227155</v>
      </c>
      <c r="EO107" s="570">
        <f t="shared" si="89"/>
        <v>4.2379382245234503</v>
      </c>
      <c r="EP107" s="570">
        <f t="shared" si="90"/>
        <v>4.1051115016315602</v>
      </c>
      <c r="EQ107" s="570">
        <f t="shared" si="91"/>
        <v>3.9736479926816002</v>
      </c>
      <c r="ER107" s="570">
        <f t="shared" si="92"/>
        <v>3.8433265416036799</v>
      </c>
      <c r="ES107" s="570">
        <f t="shared" si="93"/>
        <v>3.7140046099848201</v>
      </c>
      <c r="ET107" s="570">
        <f t="shared" si="94"/>
        <v>3.58537468770465</v>
      </c>
      <c r="EU107" s="570">
        <f t="shared" si="95"/>
        <v>3.4570041246622498</v>
      </c>
      <c r="EV107" s="570">
        <f t="shared" si="96"/>
        <v>3.3283407430806302</v>
      </c>
      <c r="EW107" s="570">
        <f t="shared" si="97"/>
        <v>3.1987046463931699</v>
      </c>
      <c r="EX107" s="570">
        <f t="shared" si="98"/>
        <v>3.0672708590504598</v>
      </c>
      <c r="EY107" s="570">
        <f t="shared" si="99"/>
        <v>2.9330426032233001</v>
      </c>
      <c r="EZ107" s="570">
        <f t="shared" si="100"/>
        <v>2.7948099540568401</v>
      </c>
      <c r="FA107" s="570">
        <f t="shared" si="101"/>
        <v>2.6510852084029999</v>
      </c>
      <c r="FB107" s="570">
        <f t="shared" si="102"/>
        <v>2.5</v>
      </c>
    </row>
    <row r="108" spans="1:158" ht="3.75" customHeight="1">
      <c r="A108" s="569">
        <f t="shared" si="51"/>
        <v>50</v>
      </c>
      <c r="B108" s="570"/>
      <c r="C108" s="570">
        <v>0</v>
      </c>
      <c r="D108" s="570">
        <v>0</v>
      </c>
      <c r="E108" s="570">
        <v>0</v>
      </c>
      <c r="F108" s="570">
        <v>0</v>
      </c>
      <c r="G108" s="570">
        <v>0</v>
      </c>
      <c r="H108" s="570">
        <v>0</v>
      </c>
      <c r="I108" s="570">
        <v>0</v>
      </c>
      <c r="J108" s="570">
        <v>0</v>
      </c>
      <c r="K108" s="570">
        <v>0</v>
      </c>
      <c r="L108" s="570">
        <v>0</v>
      </c>
      <c r="M108" s="570">
        <v>0</v>
      </c>
      <c r="N108" s="570">
        <v>0</v>
      </c>
      <c r="O108" s="570">
        <v>0</v>
      </c>
      <c r="P108" s="570">
        <v>0</v>
      </c>
      <c r="Q108" s="570">
        <v>0</v>
      </c>
      <c r="R108" s="570">
        <v>0</v>
      </c>
      <c r="S108" s="570">
        <v>0</v>
      </c>
      <c r="T108" s="570">
        <v>7.9208200000000006E-2</v>
      </c>
      <c r="U108" s="570">
        <v>0.1962749</v>
      </c>
      <c r="V108" s="570">
        <v>0.29887419999999998</v>
      </c>
      <c r="W108" s="570">
        <v>0.38654329999999998</v>
      </c>
      <c r="X108" s="570">
        <v>0.45887099999999997</v>
      </c>
      <c r="Y108" s="570">
        <v>0.51550689999999999</v>
      </c>
      <c r="Z108" s="570">
        <v>0.55616880000000002</v>
      </c>
      <c r="AA108" s="570">
        <v>0.58065020000000001</v>
      </c>
      <c r="AB108" s="570">
        <v>0.58882469999999998</v>
      </c>
      <c r="AC108" s="570">
        <v>0.58065020000000001</v>
      </c>
      <c r="AD108" s="570">
        <v>0.55616880000000002</v>
      </c>
      <c r="AE108" s="570">
        <v>0.51550689999999999</v>
      </c>
      <c r="AF108" s="570">
        <v>0.45887099999999997</v>
      </c>
      <c r="AG108" s="570">
        <v>0.38654329999999998</v>
      </c>
      <c r="AH108" s="570">
        <v>0.29887419999999998</v>
      </c>
      <c r="AI108" s="570">
        <v>0.1962749</v>
      </c>
      <c r="AJ108" s="570">
        <v>7.9208200000000006E-2</v>
      </c>
      <c r="AK108" s="570">
        <v>0</v>
      </c>
      <c r="AL108" s="570">
        <v>0</v>
      </c>
      <c r="AM108" s="570">
        <v>0</v>
      </c>
      <c r="AN108" s="570">
        <v>0</v>
      </c>
      <c r="AO108" s="570">
        <v>0</v>
      </c>
      <c r="AP108" s="570">
        <v>0</v>
      </c>
      <c r="AQ108" s="570">
        <v>0</v>
      </c>
      <c r="AR108" s="570">
        <v>0</v>
      </c>
      <c r="AS108" s="570">
        <v>0</v>
      </c>
      <c r="AT108" s="570">
        <v>0</v>
      </c>
      <c r="AU108" s="570">
        <v>0</v>
      </c>
      <c r="AV108" s="570">
        <v>0</v>
      </c>
      <c r="AW108" s="570">
        <v>0</v>
      </c>
      <c r="AX108" s="570">
        <v>0</v>
      </c>
      <c r="AY108" s="570">
        <v>0</v>
      </c>
      <c r="AZ108" s="570">
        <v>0</v>
      </c>
      <c r="BA108" s="570">
        <v>0</v>
      </c>
      <c r="BC108" s="570"/>
      <c r="BD108" s="570">
        <v>7.5</v>
      </c>
      <c r="BE108" s="570">
        <v>7.4594392334396202</v>
      </c>
      <c r="BF108" s="570">
        <v>7.41847827107933</v>
      </c>
      <c r="BG108" s="570">
        <v>7.3769297463526904</v>
      </c>
      <c r="BH108" s="570">
        <v>7.3345994454090597</v>
      </c>
      <c r="BI108" s="570">
        <v>7.2912848258652803</v>
      </c>
      <c r="BJ108" s="570">
        <v>7.24677359894853</v>
      </c>
      <c r="BK108" s="570">
        <v>7.2008424370891104</v>
      </c>
      <c r="BL108" s="570">
        <v>7.1532558883331401</v>
      </c>
      <c r="BM108" s="570">
        <v>7.1037656496496702</v>
      </c>
      <c r="BN108" s="570">
        <v>7.0521105582226999</v>
      </c>
      <c r="BO108" s="570">
        <v>6.9980177312849499</v>
      </c>
      <c r="BP108" s="570">
        <v>6.9412042032505399</v>
      </c>
      <c r="BQ108" s="570">
        <v>6.8813696059515799</v>
      </c>
      <c r="BR108" s="570">
        <v>6.8182275578729197</v>
      </c>
      <c r="BS108" s="570">
        <v>6.7514218595908</v>
      </c>
      <c r="BT108" s="570">
        <v>6.68071382330786</v>
      </c>
      <c r="BU108" s="570">
        <v>6.6057757925353098</v>
      </c>
      <c r="BV108" s="570">
        <v>6.52613462126215</v>
      </c>
      <c r="BW108" s="570">
        <v>6.4415915642610999</v>
      </c>
      <c r="BX108" s="570">
        <v>6.3520798881990004</v>
      </c>
      <c r="BY108" s="570">
        <v>6.2574240316528797</v>
      </c>
      <c r="BZ108" s="570">
        <v>6.15748394925998</v>
      </c>
      <c r="CA108" s="570">
        <v>6.0523035125895497</v>
      </c>
      <c r="CB108" s="570">
        <v>5.9420256307717496</v>
      </c>
      <c r="CC108" s="570">
        <v>5.8268824766706402</v>
      </c>
      <c r="CD108" s="570">
        <v>5.7072000918102201</v>
      </c>
      <c r="CE108" s="570">
        <v>5.5834036399595099</v>
      </c>
      <c r="CF108" s="570">
        <v>5.4560196173335704</v>
      </c>
      <c r="CG108" s="570">
        <v>5.32566960035936</v>
      </c>
      <c r="CH108" s="570">
        <v>5.1930287896311897</v>
      </c>
      <c r="CI108" s="570">
        <v>5.0586194635361403</v>
      </c>
      <c r="CJ108" s="570">
        <v>4.9229985877513398</v>
      </c>
      <c r="CK108" s="570">
        <v>4.7870672482243704</v>
      </c>
      <c r="CL108" s="570">
        <v>4.65152842561886</v>
      </c>
      <c r="CM108" s="570">
        <v>4.5163486581835501</v>
      </c>
      <c r="CN108" s="570">
        <v>4.3817781252811701</v>
      </c>
      <c r="CO108" s="570">
        <v>4.2482154873833702</v>
      </c>
      <c r="CP108" s="570">
        <v>4.1156499164892599</v>
      </c>
      <c r="CQ108" s="570">
        <v>3.9841656689840699</v>
      </c>
      <c r="CR108" s="570">
        <v>3.8536681420993601</v>
      </c>
      <c r="CS108" s="570">
        <v>3.72398234846822</v>
      </c>
      <c r="CT108" s="570">
        <v>3.59481440563661</v>
      </c>
      <c r="CU108" s="570">
        <v>3.4657494744345598</v>
      </c>
      <c r="CV108" s="570">
        <v>3.3362491286704201</v>
      </c>
      <c r="CW108" s="570">
        <v>3.2056422751442</v>
      </c>
      <c r="CX108" s="570">
        <v>3.0731080582888701</v>
      </c>
      <c r="CY108" s="570">
        <v>2.93764846008103</v>
      </c>
      <c r="CZ108" s="570">
        <v>2.7980456265118701</v>
      </c>
      <c r="DA108" s="570">
        <v>2.6527951912762999</v>
      </c>
      <c r="DB108" s="570">
        <v>2.5</v>
      </c>
      <c r="DD108" s="570">
        <f t="shared" si="52"/>
        <v>7.5</v>
      </c>
      <c r="DE108" s="570">
        <f t="shared" si="53"/>
        <v>7.4594392334396202</v>
      </c>
      <c r="DF108" s="570">
        <f t="shared" si="54"/>
        <v>7.41847827107933</v>
      </c>
      <c r="DG108" s="570">
        <f t="shared" si="55"/>
        <v>7.3769297463526904</v>
      </c>
      <c r="DH108" s="570">
        <f t="shared" si="56"/>
        <v>7.3345994454090597</v>
      </c>
      <c r="DI108" s="570">
        <f t="shared" si="57"/>
        <v>7.2912848258652803</v>
      </c>
      <c r="DJ108" s="570">
        <f t="shared" si="58"/>
        <v>7.24677359894853</v>
      </c>
      <c r="DK108" s="570">
        <f t="shared" si="59"/>
        <v>7.2008424370891104</v>
      </c>
      <c r="DL108" s="570">
        <f t="shared" si="60"/>
        <v>7.1532558883331401</v>
      </c>
      <c r="DM108" s="570">
        <f t="shared" si="61"/>
        <v>7.1037656496496702</v>
      </c>
      <c r="DN108" s="570">
        <f t="shared" si="62"/>
        <v>7.0521105582226999</v>
      </c>
      <c r="DO108" s="570">
        <f t="shared" si="63"/>
        <v>6.9980177312849499</v>
      </c>
      <c r="DP108" s="570">
        <f t="shared" si="64"/>
        <v>6.9412042032505399</v>
      </c>
      <c r="DQ108" s="570">
        <f t="shared" si="65"/>
        <v>6.8813696059515799</v>
      </c>
      <c r="DR108" s="570">
        <f t="shared" si="66"/>
        <v>6.8182275578729197</v>
      </c>
      <c r="DS108" s="570">
        <f t="shared" si="67"/>
        <v>6.7514218595908</v>
      </c>
      <c r="DT108" s="570">
        <f t="shared" si="68"/>
        <v>6.68071382330786</v>
      </c>
      <c r="DU108" s="570">
        <f t="shared" si="69"/>
        <v>6.6057757925353098</v>
      </c>
      <c r="DV108" s="570">
        <f t="shared" si="70"/>
        <v>6.52613462126215</v>
      </c>
      <c r="DW108" s="570">
        <f t="shared" si="71"/>
        <v>6.4415915642610999</v>
      </c>
      <c r="DX108" s="570">
        <f t="shared" si="72"/>
        <v>6.3520798881990004</v>
      </c>
      <c r="DY108" s="570">
        <f t="shared" si="73"/>
        <v>6.2574240316528797</v>
      </c>
      <c r="DZ108" s="570">
        <f t="shared" si="74"/>
        <v>6.15748394925998</v>
      </c>
      <c r="EA108" s="570">
        <f t="shared" si="75"/>
        <v>6.0523035125895497</v>
      </c>
      <c r="EB108" s="570">
        <f t="shared" si="76"/>
        <v>5.9420256307717496</v>
      </c>
      <c r="EC108" s="570">
        <f t="shared" si="77"/>
        <v>5.8268824766706402</v>
      </c>
      <c r="ED108" s="570">
        <f t="shared" si="78"/>
        <v>5.7072000918102201</v>
      </c>
      <c r="EE108" s="570">
        <f t="shared" si="79"/>
        <v>5.5834036399595099</v>
      </c>
      <c r="EF108" s="570">
        <f t="shared" si="80"/>
        <v>5.4560196173335704</v>
      </c>
      <c r="EG108" s="570">
        <f t="shared" si="81"/>
        <v>5.32566960035936</v>
      </c>
      <c r="EH108" s="570">
        <f t="shared" si="82"/>
        <v>5.1930287896311897</v>
      </c>
      <c r="EI108" s="570">
        <f t="shared" si="83"/>
        <v>5.0586194635361403</v>
      </c>
      <c r="EJ108" s="570">
        <f t="shared" si="84"/>
        <v>4.9229985877513398</v>
      </c>
      <c r="EK108" s="570">
        <f t="shared" si="85"/>
        <v>4.7870672482243704</v>
      </c>
      <c r="EL108" s="570">
        <f t="shared" si="86"/>
        <v>4.65152842561886</v>
      </c>
      <c r="EM108" s="570">
        <f t="shared" si="87"/>
        <v>4.5163486581835501</v>
      </c>
      <c r="EN108" s="570">
        <f t="shared" si="88"/>
        <v>4.3817781252811701</v>
      </c>
      <c r="EO108" s="570">
        <f t="shared" si="89"/>
        <v>4.2482154873833702</v>
      </c>
      <c r="EP108" s="570">
        <f t="shared" si="90"/>
        <v>4.1156499164892599</v>
      </c>
      <c r="EQ108" s="570">
        <f t="shared" si="91"/>
        <v>3.9841656689840699</v>
      </c>
      <c r="ER108" s="570">
        <f t="shared" si="92"/>
        <v>3.8536681420993601</v>
      </c>
      <c r="ES108" s="570">
        <f t="shared" si="93"/>
        <v>3.72398234846822</v>
      </c>
      <c r="ET108" s="570">
        <f t="shared" si="94"/>
        <v>3.59481440563661</v>
      </c>
      <c r="EU108" s="570">
        <f t="shared" si="95"/>
        <v>3.4657494744345598</v>
      </c>
      <c r="EV108" s="570">
        <f t="shared" si="96"/>
        <v>3.3362491286704201</v>
      </c>
      <c r="EW108" s="570">
        <f t="shared" si="97"/>
        <v>3.2056422751442</v>
      </c>
      <c r="EX108" s="570">
        <f t="shared" si="98"/>
        <v>3.0731080582888701</v>
      </c>
      <c r="EY108" s="570">
        <f t="shared" si="99"/>
        <v>2.93764846008103</v>
      </c>
      <c r="EZ108" s="570">
        <f t="shared" si="100"/>
        <v>2.7980456265118701</v>
      </c>
      <c r="FA108" s="570">
        <f t="shared" si="101"/>
        <v>2.6527951912762999</v>
      </c>
      <c r="FB108" s="570">
        <f t="shared" si="102"/>
        <v>2.5</v>
      </c>
    </row>
    <row r="109" spans="1:158" ht="3.75" customHeight="1">
      <c r="A109" s="569">
        <f t="shared" si="51"/>
        <v>51</v>
      </c>
      <c r="B109" s="570"/>
      <c r="C109" s="570">
        <v>0</v>
      </c>
      <c r="D109" s="570">
        <v>0</v>
      </c>
      <c r="E109" s="570">
        <v>0</v>
      </c>
      <c r="F109" s="570">
        <v>0</v>
      </c>
      <c r="G109" s="570">
        <v>0</v>
      </c>
      <c r="H109" s="570">
        <v>0</v>
      </c>
      <c r="I109" s="570">
        <v>0</v>
      </c>
      <c r="J109" s="570">
        <v>0</v>
      </c>
      <c r="K109" s="570">
        <v>0</v>
      </c>
      <c r="L109" s="570">
        <v>0</v>
      </c>
      <c r="M109" s="570">
        <v>0</v>
      </c>
      <c r="N109" s="570">
        <v>0</v>
      </c>
      <c r="O109" s="570">
        <v>0</v>
      </c>
      <c r="P109" s="570">
        <v>0</v>
      </c>
      <c r="Q109" s="570">
        <v>0</v>
      </c>
      <c r="R109" s="570">
        <v>0</v>
      </c>
      <c r="S109" s="570">
        <v>0</v>
      </c>
      <c r="T109" s="570">
        <v>0</v>
      </c>
      <c r="U109" s="570">
        <v>0</v>
      </c>
      <c r="V109" s="570">
        <v>0</v>
      </c>
      <c r="W109" s="570">
        <v>1.9244500000000001E-3</v>
      </c>
      <c r="X109" s="570">
        <v>7.1452779999999994E-2</v>
      </c>
      <c r="Y109" s="570">
        <v>0.12586849999999999</v>
      </c>
      <c r="Z109" s="570">
        <v>0.16492100000000001</v>
      </c>
      <c r="AA109" s="570">
        <v>0.18842700000000001</v>
      </c>
      <c r="AB109" s="570">
        <v>0.1962749</v>
      </c>
      <c r="AC109" s="570">
        <v>0.18842700000000001</v>
      </c>
      <c r="AD109" s="570">
        <v>0.16492100000000001</v>
      </c>
      <c r="AE109" s="570">
        <v>0.12586849999999999</v>
      </c>
      <c r="AF109" s="570">
        <v>7.1452779999999994E-2</v>
      </c>
      <c r="AG109" s="570">
        <v>1.9244500000000001E-3</v>
      </c>
      <c r="AH109" s="570">
        <v>0</v>
      </c>
      <c r="AI109" s="570">
        <v>0</v>
      </c>
      <c r="AJ109" s="570">
        <v>0</v>
      </c>
      <c r="AK109" s="570">
        <v>0</v>
      </c>
      <c r="AL109" s="570">
        <v>0</v>
      </c>
      <c r="AM109" s="570">
        <v>0</v>
      </c>
      <c r="AN109" s="570">
        <v>0</v>
      </c>
      <c r="AO109" s="570">
        <v>0</v>
      </c>
      <c r="AP109" s="570">
        <v>0</v>
      </c>
      <c r="AQ109" s="570">
        <v>0</v>
      </c>
      <c r="AR109" s="570">
        <v>0</v>
      </c>
      <c r="AS109" s="570">
        <v>0</v>
      </c>
      <c r="AT109" s="570">
        <v>0</v>
      </c>
      <c r="AU109" s="570">
        <v>0</v>
      </c>
      <c r="AV109" s="570">
        <v>0</v>
      </c>
      <c r="AW109" s="570">
        <v>0</v>
      </c>
      <c r="AX109" s="570">
        <v>0</v>
      </c>
      <c r="AY109" s="570">
        <v>0</v>
      </c>
      <c r="AZ109" s="570">
        <v>0</v>
      </c>
      <c r="BA109" s="570">
        <v>0</v>
      </c>
      <c r="BC109" s="570"/>
      <c r="BD109" s="570">
        <v>7.5</v>
      </c>
      <c r="BE109" s="570">
        <v>7.4592605918614101</v>
      </c>
      <c r="BF109" s="570">
        <v>7.4181178133792001</v>
      </c>
      <c r="BG109" s="570">
        <v>7.3763830575151896</v>
      </c>
      <c r="BH109" s="570">
        <v>7.33386094389604</v>
      </c>
      <c r="BI109" s="570">
        <v>7.2903479059773098</v>
      </c>
      <c r="BJ109" s="570">
        <v>7.2456308556342499</v>
      </c>
      <c r="BK109" s="570">
        <v>7.1994859991975702</v>
      </c>
      <c r="BL109" s="570">
        <v>7.1516779042279301</v>
      </c>
      <c r="BM109" s="570">
        <v>7.1019589601765398</v>
      </c>
      <c r="BN109" s="570">
        <v>7.0500694120872396</v>
      </c>
      <c r="BO109" s="570">
        <v>6.9957380026878102</v>
      </c>
      <c r="BP109" s="570">
        <v>6.9386827145887002</v>
      </c>
      <c r="BQ109" s="570">
        <v>6.8786106946335996</v>
      </c>
      <c r="BR109" s="570">
        <v>6.8152246397157299</v>
      </c>
      <c r="BS109" s="570">
        <v>6.7482105005991597</v>
      </c>
      <c r="BT109" s="570">
        <v>6.6772783731781997</v>
      </c>
      <c r="BU109" s="570">
        <v>6.6021096530107801</v>
      </c>
      <c r="BV109" s="570">
        <v>6.5223861181463798</v>
      </c>
      <c r="BW109" s="570">
        <v>6.4379356738505997</v>
      </c>
      <c r="BX109" s="570">
        <v>6.3487289668081699</v>
      </c>
      <c r="BY109" s="570">
        <v>6.2544057642295403</v>
      </c>
      <c r="BZ109" s="570">
        <v>6.1546686516319902</v>
      </c>
      <c r="CA109" s="570">
        <v>6.0496811975500799</v>
      </c>
      <c r="CB109" s="570">
        <v>5.9396284336190401</v>
      </c>
      <c r="CC109" s="570">
        <v>5.8247606635095197</v>
      </c>
      <c r="CD109" s="570">
        <v>5.7054146866759199</v>
      </c>
      <c r="CE109" s="570">
        <v>5.5820277581601099</v>
      </c>
      <c r="CF109" s="570">
        <v>5.4551523241031203</v>
      </c>
      <c r="CG109" s="570">
        <v>5.32548354751827</v>
      </c>
      <c r="CH109" s="570">
        <v>5.1939327501768702</v>
      </c>
      <c r="CI109" s="570">
        <v>5.0607653471085499</v>
      </c>
      <c r="CJ109" s="570">
        <v>4.9261591571035703</v>
      </c>
      <c r="CK109" s="570">
        <v>4.7909526830823603</v>
      </c>
      <c r="CL109" s="570">
        <v>4.6557822436074696</v>
      </c>
      <c r="CM109" s="570">
        <v>4.5209484511905602</v>
      </c>
      <c r="CN109" s="570">
        <v>4.3867079603056904</v>
      </c>
      <c r="CO109" s="570">
        <v>4.2533119534784198</v>
      </c>
      <c r="CP109" s="570">
        <v>4.1208546890921296</v>
      </c>
      <c r="CQ109" s="570">
        <v>3.98937219719117</v>
      </c>
      <c r="CR109" s="570">
        <v>3.8587884962376</v>
      </c>
      <c r="CS109" s="570">
        <v>3.7289264380948302</v>
      </c>
      <c r="CT109" s="570">
        <v>3.5994967284209198</v>
      </c>
      <c r="CU109" s="570">
        <v>3.4700917034924199</v>
      </c>
      <c r="CV109" s="570">
        <v>3.3401792966138402</v>
      </c>
      <c r="CW109" s="570">
        <v>3.2090927881382201</v>
      </c>
      <c r="CX109" s="570">
        <v>3.0760133908945</v>
      </c>
      <c r="CY109" s="570">
        <v>2.9399424625183301</v>
      </c>
      <c r="CZ109" s="570">
        <v>2.7996581890732499</v>
      </c>
      <c r="DA109" s="570">
        <v>2.6536478866856701</v>
      </c>
      <c r="DB109" s="570">
        <v>2.5</v>
      </c>
      <c r="DD109" s="570">
        <f t="shared" si="52"/>
        <v>7.5</v>
      </c>
      <c r="DE109" s="570">
        <f t="shared" si="53"/>
        <v>7.4592605918614101</v>
      </c>
      <c r="DF109" s="570">
        <f t="shared" si="54"/>
        <v>7.4181178133792001</v>
      </c>
      <c r="DG109" s="570">
        <f t="shared" si="55"/>
        <v>7.3763830575151896</v>
      </c>
      <c r="DH109" s="570">
        <f t="shared" si="56"/>
        <v>7.33386094389604</v>
      </c>
      <c r="DI109" s="570">
        <f t="shared" si="57"/>
        <v>7.2903479059773098</v>
      </c>
      <c r="DJ109" s="570">
        <f t="shared" si="58"/>
        <v>7.2456308556342499</v>
      </c>
      <c r="DK109" s="570">
        <f t="shared" si="59"/>
        <v>7.1994859991975702</v>
      </c>
      <c r="DL109" s="570">
        <f t="shared" si="60"/>
        <v>7.1516779042279301</v>
      </c>
      <c r="DM109" s="570">
        <f t="shared" si="61"/>
        <v>7.1019589601765398</v>
      </c>
      <c r="DN109" s="570">
        <f t="shared" si="62"/>
        <v>7.0500694120872396</v>
      </c>
      <c r="DO109" s="570">
        <f t="shared" si="63"/>
        <v>6.9957380026878102</v>
      </c>
      <c r="DP109" s="570">
        <f t="shared" si="64"/>
        <v>6.9386827145887002</v>
      </c>
      <c r="DQ109" s="570">
        <f t="shared" si="65"/>
        <v>6.8786106946335996</v>
      </c>
      <c r="DR109" s="570">
        <f t="shared" si="66"/>
        <v>6.8152246397157299</v>
      </c>
      <c r="DS109" s="570">
        <f t="shared" si="67"/>
        <v>6.7482105005991597</v>
      </c>
      <c r="DT109" s="570">
        <f t="shared" si="68"/>
        <v>6.6772783731781997</v>
      </c>
      <c r="DU109" s="570">
        <f t="shared" si="69"/>
        <v>6.6021096530107801</v>
      </c>
      <c r="DV109" s="570">
        <f t="shared" si="70"/>
        <v>6.5223861181463798</v>
      </c>
      <c r="DW109" s="570">
        <f t="shared" si="71"/>
        <v>6.4379356738505997</v>
      </c>
      <c r="DX109" s="570">
        <f t="shared" si="72"/>
        <v>6.3487289668081699</v>
      </c>
      <c r="DY109" s="570">
        <f t="shared" si="73"/>
        <v>6.2544057642295403</v>
      </c>
      <c r="DZ109" s="570">
        <f t="shared" si="74"/>
        <v>6.1546686516319902</v>
      </c>
      <c r="EA109" s="570">
        <f t="shared" si="75"/>
        <v>6.0496811975500799</v>
      </c>
      <c r="EB109" s="570">
        <f t="shared" si="76"/>
        <v>5.9396284336190401</v>
      </c>
      <c r="EC109" s="570">
        <f t="shared" si="77"/>
        <v>5.8247606635095197</v>
      </c>
      <c r="ED109" s="570">
        <f t="shared" si="78"/>
        <v>5.7054146866759199</v>
      </c>
      <c r="EE109" s="570">
        <f t="shared" si="79"/>
        <v>5.5820277581601099</v>
      </c>
      <c r="EF109" s="570">
        <f t="shared" si="80"/>
        <v>5.4551523241031203</v>
      </c>
      <c r="EG109" s="570">
        <f t="shared" si="81"/>
        <v>5.32548354751827</v>
      </c>
      <c r="EH109" s="570">
        <f t="shared" si="82"/>
        <v>5.1939327501768702</v>
      </c>
      <c r="EI109" s="570">
        <f t="shared" si="83"/>
        <v>5.0607653471085499</v>
      </c>
      <c r="EJ109" s="570">
        <f t="shared" si="84"/>
        <v>4.9261591571035703</v>
      </c>
      <c r="EK109" s="570">
        <f t="shared" si="85"/>
        <v>4.7909526830823603</v>
      </c>
      <c r="EL109" s="570">
        <f t="shared" si="86"/>
        <v>4.6557822436074696</v>
      </c>
      <c r="EM109" s="570">
        <f t="shared" si="87"/>
        <v>4.5209484511905602</v>
      </c>
      <c r="EN109" s="570">
        <f t="shared" si="88"/>
        <v>4.3867079603056904</v>
      </c>
      <c r="EO109" s="570">
        <f t="shared" si="89"/>
        <v>4.2533119534784198</v>
      </c>
      <c r="EP109" s="570">
        <f t="shared" si="90"/>
        <v>4.1208546890921296</v>
      </c>
      <c r="EQ109" s="570">
        <f t="shared" si="91"/>
        <v>3.98937219719117</v>
      </c>
      <c r="ER109" s="570">
        <f t="shared" si="92"/>
        <v>3.8587884962376</v>
      </c>
      <c r="ES109" s="570">
        <f t="shared" si="93"/>
        <v>3.7289264380948302</v>
      </c>
      <c r="ET109" s="570">
        <f t="shared" si="94"/>
        <v>3.5994967284209198</v>
      </c>
      <c r="EU109" s="570">
        <f t="shared" si="95"/>
        <v>3.4700917034924199</v>
      </c>
      <c r="EV109" s="570">
        <f t="shared" si="96"/>
        <v>3.3401792966138402</v>
      </c>
      <c r="EW109" s="570">
        <f t="shared" si="97"/>
        <v>3.2090927881382201</v>
      </c>
      <c r="EX109" s="570">
        <f t="shared" si="98"/>
        <v>3.0760133908945</v>
      </c>
      <c r="EY109" s="570">
        <f t="shared" si="99"/>
        <v>2.9399424625183301</v>
      </c>
      <c r="EZ109" s="570">
        <f t="shared" si="100"/>
        <v>2.7996581890732499</v>
      </c>
      <c r="FA109" s="570">
        <f t="shared" si="101"/>
        <v>2.6536478866856701</v>
      </c>
      <c r="FB109" s="570">
        <f t="shared" si="102"/>
        <v>2.5</v>
      </c>
    </row>
    <row r="110" spans="1:158" ht="3.75" customHeight="1">
      <c r="A110" s="569">
        <f t="shared" si="51"/>
        <v>52</v>
      </c>
    </row>
    <row r="111" spans="1:158" ht="3.75" customHeight="1"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  <c r="AG111" s="570"/>
      <c r="AH111" s="570"/>
      <c r="AI111" s="570"/>
      <c r="AJ111" s="570"/>
      <c r="AK111" s="570"/>
      <c r="AL111" s="570"/>
      <c r="AM111" s="570"/>
      <c r="AN111" s="570"/>
      <c r="AO111" s="570"/>
      <c r="AP111" s="570"/>
      <c r="AQ111" s="570"/>
      <c r="AR111" s="570"/>
      <c r="AS111" s="570"/>
      <c r="AT111" s="570"/>
      <c r="AU111" s="570"/>
      <c r="AV111" s="570"/>
      <c r="AW111" s="570"/>
      <c r="AX111" s="570"/>
      <c r="AY111" s="570"/>
      <c r="AZ111" s="570"/>
      <c r="BA111" s="570"/>
      <c r="BC111" s="570"/>
      <c r="BD111" s="570"/>
      <c r="BE111" s="570"/>
      <c r="BF111" s="570"/>
      <c r="BG111" s="570"/>
      <c r="BH111" s="570"/>
      <c r="BI111" s="570"/>
      <c r="BJ111" s="570"/>
      <c r="BK111" s="570"/>
      <c r="BL111" s="570"/>
      <c r="BM111" s="570"/>
      <c r="BN111" s="570"/>
      <c r="BO111" s="570"/>
      <c r="BP111" s="570"/>
      <c r="BQ111" s="570"/>
      <c r="BR111" s="570"/>
      <c r="BS111" s="570"/>
      <c r="BT111" s="570"/>
      <c r="BU111" s="570"/>
      <c r="BV111" s="570"/>
      <c r="BW111" s="570"/>
      <c r="BX111" s="570"/>
      <c r="BY111" s="570"/>
      <c r="BZ111" s="570"/>
      <c r="CA111" s="570"/>
      <c r="CB111" s="570"/>
      <c r="CC111" s="570"/>
      <c r="CD111" s="570"/>
      <c r="CE111" s="570"/>
      <c r="CF111" s="570"/>
      <c r="CG111" s="570"/>
      <c r="CH111" s="570"/>
      <c r="CI111" s="570"/>
      <c r="CJ111" s="570"/>
      <c r="CK111" s="570"/>
      <c r="CL111" s="570"/>
      <c r="CM111" s="570"/>
      <c r="CN111" s="570"/>
      <c r="CO111" s="570"/>
      <c r="CP111" s="570"/>
      <c r="CQ111" s="570"/>
      <c r="CR111" s="570"/>
      <c r="CS111" s="570"/>
      <c r="CT111" s="570"/>
      <c r="CU111" s="570"/>
      <c r="CV111" s="570"/>
      <c r="CW111" s="570"/>
      <c r="CX111" s="570"/>
      <c r="CY111" s="570"/>
      <c r="CZ111" s="570"/>
      <c r="DA111" s="570"/>
      <c r="DB111" s="570"/>
    </row>
    <row r="112" spans="1:158" ht="3.75" customHeight="1">
      <c r="B112" s="570"/>
      <c r="C112" s="570">
        <v>0</v>
      </c>
      <c r="D112" s="570">
        <v>0</v>
      </c>
      <c r="E112" s="570">
        <v>0</v>
      </c>
      <c r="F112" s="570">
        <v>0</v>
      </c>
      <c r="G112" s="570">
        <v>0</v>
      </c>
      <c r="H112" s="570">
        <v>0</v>
      </c>
      <c r="I112" s="570">
        <v>0</v>
      </c>
      <c r="J112" s="570">
        <v>0</v>
      </c>
      <c r="K112" s="570">
        <v>0</v>
      </c>
      <c r="L112" s="570">
        <v>0</v>
      </c>
      <c r="M112" s="570">
        <v>0</v>
      </c>
      <c r="N112" s="570">
        <v>0</v>
      </c>
      <c r="O112" s="570">
        <v>0</v>
      </c>
      <c r="P112" s="570">
        <v>0</v>
      </c>
      <c r="Q112" s="570">
        <v>0</v>
      </c>
      <c r="R112" s="570">
        <v>0</v>
      </c>
      <c r="S112" s="570">
        <v>0</v>
      </c>
      <c r="T112" s="570">
        <v>0</v>
      </c>
      <c r="U112" s="570">
        <v>0</v>
      </c>
      <c r="V112" s="570">
        <v>0</v>
      </c>
      <c r="W112" s="570">
        <v>0</v>
      </c>
      <c r="X112" s="570">
        <v>0</v>
      </c>
      <c r="Y112" s="570">
        <v>0</v>
      </c>
      <c r="Z112" s="570">
        <v>0</v>
      </c>
      <c r="AA112" s="570">
        <v>0</v>
      </c>
      <c r="AB112" s="570">
        <v>0</v>
      </c>
      <c r="AC112" s="570">
        <v>0</v>
      </c>
      <c r="AD112" s="570">
        <v>0</v>
      </c>
      <c r="AE112" s="570">
        <v>0</v>
      </c>
      <c r="AF112" s="570">
        <v>0</v>
      </c>
      <c r="AG112" s="570">
        <v>0</v>
      </c>
      <c r="AH112" s="570">
        <v>0</v>
      </c>
      <c r="AI112" s="570">
        <v>0</v>
      </c>
      <c r="AJ112" s="570">
        <v>0</v>
      </c>
      <c r="AK112" s="570">
        <v>0</v>
      </c>
      <c r="AL112" s="570">
        <v>0</v>
      </c>
      <c r="AM112" s="570">
        <v>0</v>
      </c>
      <c r="AN112" s="570">
        <v>0</v>
      </c>
      <c r="AO112" s="570">
        <v>0</v>
      </c>
      <c r="AP112" s="570">
        <v>0</v>
      </c>
      <c r="AQ112" s="570">
        <v>0</v>
      </c>
      <c r="AR112" s="570">
        <v>0</v>
      </c>
      <c r="AS112" s="570">
        <v>0</v>
      </c>
      <c r="AT112" s="570">
        <v>0</v>
      </c>
      <c r="AU112" s="570">
        <v>0</v>
      </c>
      <c r="AV112" s="570">
        <v>0</v>
      </c>
      <c r="AW112" s="570">
        <v>0</v>
      </c>
      <c r="AX112" s="570">
        <v>0</v>
      </c>
      <c r="AY112" s="570">
        <v>0</v>
      </c>
      <c r="AZ112" s="570">
        <v>0</v>
      </c>
      <c r="BA112" s="570">
        <v>0</v>
      </c>
      <c r="BC112" s="570"/>
      <c r="BD112" s="570">
        <v>7.5</v>
      </c>
      <c r="BE112" s="570">
        <v>7.4359750338770896</v>
      </c>
      <c r="BF112" s="570">
        <v>7.3713575655914596</v>
      </c>
      <c r="BG112" s="570">
        <v>7.3060905120808197</v>
      </c>
      <c r="BH112" s="570">
        <v>7.2401147124466396</v>
      </c>
      <c r="BI112" s="570">
        <v>7.1733688863420202</v>
      </c>
      <c r="BJ112" s="570">
        <v>7.1057896469839497</v>
      </c>
      <c r="BK112" s="570">
        <v>7.0373115925009397</v>
      </c>
      <c r="BL112" s="570">
        <v>6.9678674997815397</v>
      </c>
      <c r="BM112" s="570">
        <v>6.8973886446956403</v>
      </c>
      <c r="BN112" s="570">
        <v>6.8258052706710304</v>
      </c>
      <c r="BO112" s="570">
        <v>6.7530472237923904</v>
      </c>
      <c r="BP112" s="570">
        <v>6.6790447659554397</v>
      </c>
      <c r="BQ112" s="570">
        <v>6.6037295678206602</v>
      </c>
      <c r="BR112" s="570">
        <v>6.5270358696250197</v>
      </c>
      <c r="BS112" s="570">
        <v>6.4489017806599502</v>
      </c>
      <c r="BT112" s="570">
        <v>6.3692706676057602</v>
      </c>
      <c r="BU112" s="570">
        <v>6.2880925595899102</v>
      </c>
      <c r="BV112" s="570">
        <v>6.2053254758753003</v>
      </c>
      <c r="BW112" s="570">
        <v>6.1209365638903002</v>
      </c>
      <c r="BX112" s="570">
        <v>6.0349029245203196</v>
      </c>
      <c r="BY112" s="570">
        <v>5.9472120021390298</v>
      </c>
      <c r="BZ112" s="570">
        <v>5.85786143142467</v>
      </c>
      <c r="CA112" s="570">
        <v>5.7668582625438596</v>
      </c>
      <c r="CB112" s="570">
        <v>5.6742175287910204</v>
      </c>
      <c r="CC112" s="570">
        <v>5.5799601716583203</v>
      </c>
      <c r="CD112" s="570">
        <v>5.4841103910139797</v>
      </c>
      <c r="CE112" s="570">
        <v>5.38669253742545</v>
      </c>
      <c r="CF112" s="570">
        <v>5.2877276908375102</v>
      </c>
      <c r="CG112" s="570">
        <v>5.1872300860153802</v>
      </c>
      <c r="CH112" s="570">
        <v>5.0852035504604398</v>
      </c>
      <c r="CI112" s="570">
        <v>4.9816380961118902</v>
      </c>
      <c r="CJ112" s="570">
        <v>4.87650676595457</v>
      </c>
      <c r="CK112" s="570">
        <v>4.7697627837421397</v>
      </c>
      <c r="CL112" s="570">
        <v>4.6613369957142199</v>
      </c>
      <c r="CM112" s="570">
        <v>4.5511355338989397</v>
      </c>
      <c r="CN112" s="570">
        <v>4.4390375751922297</v>
      </c>
      <c r="CO112" s="570">
        <v>4.32489302083287</v>
      </c>
      <c r="CP112" s="570">
        <v>4.2085198749686299</v>
      </c>
      <c r="CQ112" s="570">
        <v>4.0897010538826803</v>
      </c>
      <c r="CR112" s="570">
        <v>3.96818030081474</v>
      </c>
      <c r="CS112" s="570">
        <v>3.8436568035127499</v>
      </c>
      <c r="CT112" s="570">
        <v>3.7157779955489501</v>
      </c>
      <c r="CU112" s="570">
        <v>3.5841298430158899</v>
      </c>
      <c r="CV112" s="570">
        <v>3.4482236353264599</v>
      </c>
      <c r="CW112" s="570">
        <v>3.3074778456838101</v>
      </c>
      <c r="CX112" s="570">
        <v>3.1611928859453</v>
      </c>
      <c r="CY112" s="570">
        <v>3.0085153367766799</v>
      </c>
      <c r="CZ112" s="570">
        <v>2.8483860733340598</v>
      </c>
      <c r="DA112" s="570">
        <v>2.67946279348911</v>
      </c>
      <c r="DB112" s="570">
        <v>2.5</v>
      </c>
    </row>
    <row r="113" spans="2:106" ht="3.75" customHeight="1">
      <c r="B113" s="570"/>
      <c r="C113" s="570">
        <v>0</v>
      </c>
      <c r="D113" s="570">
        <v>0</v>
      </c>
      <c r="E113" s="570">
        <v>0</v>
      </c>
      <c r="F113" s="570">
        <v>0</v>
      </c>
      <c r="G113" s="570">
        <v>0</v>
      </c>
      <c r="H113" s="570">
        <v>0</v>
      </c>
      <c r="I113" s="570">
        <v>0</v>
      </c>
      <c r="J113" s="570">
        <v>0</v>
      </c>
      <c r="K113" s="570">
        <v>0</v>
      </c>
      <c r="L113" s="570">
        <v>0</v>
      </c>
      <c r="M113" s="570">
        <v>0</v>
      </c>
      <c r="N113" s="570">
        <v>0</v>
      </c>
      <c r="O113" s="570">
        <v>0</v>
      </c>
      <c r="P113" s="570">
        <v>0</v>
      </c>
      <c r="Q113" s="570">
        <v>0</v>
      </c>
      <c r="R113" s="570">
        <v>0</v>
      </c>
      <c r="S113" s="570">
        <v>0</v>
      </c>
      <c r="T113" s="570">
        <v>0</v>
      </c>
      <c r="U113" s="570">
        <v>0</v>
      </c>
      <c r="V113" s="570">
        <v>0</v>
      </c>
      <c r="W113" s="570">
        <v>0</v>
      </c>
      <c r="X113" s="570">
        <v>0</v>
      </c>
      <c r="Y113" s="570">
        <v>0</v>
      </c>
      <c r="Z113" s="570">
        <v>0</v>
      </c>
      <c r="AA113" s="570">
        <v>0</v>
      </c>
      <c r="AB113" s="570">
        <v>0</v>
      </c>
      <c r="AC113" s="570">
        <v>0</v>
      </c>
      <c r="AD113" s="570">
        <v>0</v>
      </c>
      <c r="AE113" s="570">
        <v>0</v>
      </c>
      <c r="AF113" s="570">
        <v>0</v>
      </c>
      <c r="AG113" s="570">
        <v>0</v>
      </c>
      <c r="AH113" s="570">
        <v>0</v>
      </c>
      <c r="AI113" s="570">
        <v>0</v>
      </c>
      <c r="AJ113" s="570">
        <v>0</v>
      </c>
      <c r="AK113" s="570">
        <v>0</v>
      </c>
      <c r="AL113" s="570">
        <v>0</v>
      </c>
      <c r="AM113" s="570">
        <v>0</v>
      </c>
      <c r="AN113" s="570">
        <v>0</v>
      </c>
      <c r="AO113" s="570">
        <v>0</v>
      </c>
      <c r="AP113" s="570">
        <v>0</v>
      </c>
      <c r="AQ113" s="570">
        <v>0</v>
      </c>
      <c r="AR113" s="570">
        <v>0</v>
      </c>
      <c r="AS113" s="570">
        <v>0</v>
      </c>
      <c r="AT113" s="570">
        <v>0</v>
      </c>
      <c r="AU113" s="570">
        <v>0</v>
      </c>
      <c r="AV113" s="570">
        <v>0</v>
      </c>
      <c r="AW113" s="570">
        <v>0</v>
      </c>
      <c r="AX113" s="570">
        <v>0</v>
      </c>
      <c r="AY113" s="570">
        <v>0</v>
      </c>
      <c r="AZ113" s="570">
        <v>0</v>
      </c>
      <c r="BA113" s="570">
        <v>0</v>
      </c>
      <c r="BC113" s="570"/>
      <c r="BD113" s="570">
        <v>7.5</v>
      </c>
      <c r="BE113" s="570">
        <v>7.4360162694153003</v>
      </c>
      <c r="BF113" s="570">
        <v>7.3714407108988897</v>
      </c>
      <c r="BG113" s="570">
        <v>7.3062162088530496</v>
      </c>
      <c r="BH113" s="570">
        <v>7.2402835271580797</v>
      </c>
      <c r="BI113" s="570">
        <v>7.1735812443827296</v>
      </c>
      <c r="BJ113" s="570">
        <v>7.1060457429485702</v>
      </c>
      <c r="BK113" s="570">
        <v>7.0376112765477199</v>
      </c>
      <c r="BL113" s="570">
        <v>6.96821014105298</v>
      </c>
      <c r="BM113" s="570">
        <v>6.8977729742922502</v>
      </c>
      <c r="BN113" s="570">
        <v>6.8262292088655396</v>
      </c>
      <c r="BO113" s="570">
        <v>6.7535076989735501</v>
      </c>
      <c r="BP113" s="570">
        <v>6.6795375361614298</v>
      </c>
      <c r="BQ113" s="570">
        <v>6.6042490593779997</v>
      </c>
      <c r="BR113" s="570">
        <v>6.5275750510817101</v>
      </c>
      <c r="BS113" s="570">
        <v>6.4494520930507599</v>
      </c>
      <c r="BT113" s="570">
        <v>6.3698220335262299</v>
      </c>
      <c r="BU113" s="570">
        <v>6.28863349232034</v>
      </c>
      <c r="BV113" s="570">
        <v>6.2058433052633699</v>
      </c>
      <c r="BW113" s="570">
        <v>6.12141778715581</v>
      </c>
      <c r="BX113" s="570">
        <v>6.0353336777295103</v>
      </c>
      <c r="BY113" s="570">
        <v>5.9475786330444897</v>
      </c>
      <c r="BZ113" s="570">
        <v>5.8581511387329401</v>
      </c>
      <c r="CA113" s="570">
        <v>5.7670597533460102</v>
      </c>
      <c r="CB113" s="570">
        <v>5.6743216377965497</v>
      </c>
      <c r="CC113" s="570">
        <v>5.5799603849574702</v>
      </c>
      <c r="CD113" s="570">
        <v>5.4840032238618797</v>
      </c>
      <c r="CE113" s="570">
        <v>5.3864777331143197</v>
      </c>
      <c r="CF113" s="570">
        <v>5.2874082235497397</v>
      </c>
      <c r="CG113" s="570">
        <v>5.1868119673874196</v>
      </c>
      <c r="CH113" s="570">
        <v>5.0846954637594299</v>
      </c>
      <c r="CI113" s="570">
        <v>4.9810508989549502</v>
      </c>
      <c r="CJ113" s="570">
        <v>4.8758529134288198</v>
      </c>
      <c r="CK113" s="570">
        <v>4.7690557270159397</v>
      </c>
      <c r="CL113" s="570">
        <v>4.6605906070319998</v>
      </c>
      <c r="CM113" s="570">
        <v>4.5503635988058297</v>
      </c>
      <c r="CN113" s="570">
        <v>4.4382533797902202</v>
      </c>
      <c r="CO113" s="570">
        <v>4.3241090483086699</v>
      </c>
      <c r="CP113" s="570">
        <v>4.2077476137329102</v>
      </c>
      <c r="CQ113" s="570">
        <v>4.0889509106409596</v>
      </c>
      <c r="CR113" s="570">
        <v>3.9674616062199499</v>
      </c>
      <c r="CS113" s="570">
        <v>3.8429778954862002</v>
      </c>
      <c r="CT113" s="570">
        <v>3.7151463654560701</v>
      </c>
      <c r="CU113" s="570">
        <v>3.5835523320819398</v>
      </c>
      <c r="CV113" s="570">
        <v>3.4477066724771599</v>
      </c>
      <c r="CW113" s="570">
        <v>3.30702772327981</v>
      </c>
      <c r="CX113" s="570">
        <v>3.1608160769609501</v>
      </c>
      <c r="CY113" s="570">
        <v>3.0082188668715601</v>
      </c>
      <c r="CZ113" s="570">
        <v>2.84817797660912</v>
      </c>
      <c r="DA113" s="570">
        <v>2.6793527068296701</v>
      </c>
      <c r="DB113" s="570">
        <v>2.5</v>
      </c>
    </row>
    <row r="114" spans="2:106" ht="3.75" customHeight="1">
      <c r="B114" s="570"/>
      <c r="C114" s="570">
        <v>0</v>
      </c>
      <c r="D114" s="570">
        <v>0</v>
      </c>
      <c r="E114" s="570">
        <v>0</v>
      </c>
      <c r="F114" s="570">
        <v>0</v>
      </c>
      <c r="G114" s="570">
        <v>0</v>
      </c>
      <c r="H114" s="570">
        <v>0</v>
      </c>
      <c r="I114" s="570">
        <v>0</v>
      </c>
      <c r="J114" s="570">
        <v>0</v>
      </c>
      <c r="K114" s="570">
        <v>0</v>
      </c>
      <c r="L114" s="570">
        <v>0</v>
      </c>
      <c r="M114" s="570">
        <v>0</v>
      </c>
      <c r="N114" s="570">
        <v>0</v>
      </c>
      <c r="O114" s="570">
        <v>0</v>
      </c>
      <c r="P114" s="570">
        <v>0</v>
      </c>
      <c r="Q114" s="570">
        <v>0</v>
      </c>
      <c r="R114" s="570">
        <v>0</v>
      </c>
      <c r="S114" s="570">
        <v>0</v>
      </c>
      <c r="T114" s="570">
        <v>0</v>
      </c>
      <c r="U114" s="570">
        <v>0</v>
      </c>
      <c r="V114" s="570">
        <v>0</v>
      </c>
      <c r="W114" s="570">
        <v>0</v>
      </c>
      <c r="X114" s="570">
        <v>0</v>
      </c>
      <c r="Y114" s="570">
        <v>0</v>
      </c>
      <c r="Z114" s="570">
        <v>0</v>
      </c>
      <c r="AA114" s="570">
        <v>0</v>
      </c>
      <c r="AB114" s="570">
        <v>0</v>
      </c>
      <c r="AC114" s="570">
        <v>0</v>
      </c>
      <c r="AD114" s="570">
        <v>0</v>
      </c>
      <c r="AE114" s="570">
        <v>0</v>
      </c>
      <c r="AF114" s="570">
        <v>0</v>
      </c>
      <c r="AG114" s="570">
        <v>0</v>
      </c>
      <c r="AH114" s="570">
        <v>0</v>
      </c>
      <c r="AI114" s="570">
        <v>0</v>
      </c>
      <c r="AJ114" s="570">
        <v>0</v>
      </c>
      <c r="AK114" s="570">
        <v>0</v>
      </c>
      <c r="AL114" s="570">
        <v>0</v>
      </c>
      <c r="AM114" s="570">
        <v>0</v>
      </c>
      <c r="AN114" s="570">
        <v>0</v>
      </c>
      <c r="AO114" s="570">
        <v>0</v>
      </c>
      <c r="AP114" s="570">
        <v>0</v>
      </c>
      <c r="AQ114" s="570">
        <v>0</v>
      </c>
      <c r="AR114" s="570">
        <v>0</v>
      </c>
      <c r="AS114" s="570">
        <v>0</v>
      </c>
      <c r="AT114" s="570">
        <v>0</v>
      </c>
      <c r="AU114" s="570">
        <v>0</v>
      </c>
      <c r="AV114" s="570">
        <v>0</v>
      </c>
      <c r="AW114" s="570">
        <v>0</v>
      </c>
      <c r="AX114" s="570">
        <v>0</v>
      </c>
      <c r="AY114" s="570">
        <v>0</v>
      </c>
      <c r="AZ114" s="570">
        <v>0</v>
      </c>
      <c r="BA114" s="570">
        <v>0</v>
      </c>
      <c r="BC114" s="570"/>
      <c r="BD114" s="570">
        <v>7.5</v>
      </c>
      <c r="BE114" s="570">
        <v>7.4360987784886001</v>
      </c>
      <c r="BF114" s="570">
        <v>7.3716070979100197</v>
      </c>
      <c r="BG114" s="570">
        <v>7.3064677994393099</v>
      </c>
      <c r="BH114" s="570">
        <v>7.2406215189219498</v>
      </c>
      <c r="BI114" s="570">
        <v>7.1740065753517497</v>
      </c>
      <c r="BJ114" s="570">
        <v>7.1065589116789498</v>
      </c>
      <c r="BK114" s="570">
        <v>7.0382121133093598</v>
      </c>
      <c r="BL114" s="570">
        <v>6.9688975315096897</v>
      </c>
      <c r="BM114" s="570">
        <v>6.8985445401008096</v>
      </c>
      <c r="BN114" s="570">
        <v>6.8270809540044501</v>
      </c>
      <c r="BO114" s="570">
        <v>6.7544336362287902</v>
      </c>
      <c r="BP114" s="570">
        <v>6.6805293152392604</v>
      </c>
      <c r="BQ114" s="570">
        <v>6.6052956258623503</v>
      </c>
      <c r="BR114" s="570">
        <v>6.5286623734016302</v>
      </c>
      <c r="BS114" s="570">
        <v>6.4505630012662198</v>
      </c>
      <c r="BT114" s="570">
        <v>6.3709362174123099</v>
      </c>
      <c r="BU114" s="570">
        <v>6.2897277048040001</v>
      </c>
      <c r="BV114" s="570">
        <v>6.20689180861838</v>
      </c>
      <c r="BW114" s="570">
        <v>6.1223930619836198</v>
      </c>
      <c r="BX114" s="570">
        <v>6.0362073888257699</v>
      </c>
      <c r="BY114" s="570">
        <v>5.9483228137720898</v>
      </c>
      <c r="BZ114" s="570">
        <v>5.8587395213097002</v>
      </c>
      <c r="CA114" s="570">
        <v>5.7674691429205396</v>
      </c>
      <c r="CB114" s="570">
        <v>5.6745332100014299</v>
      </c>
      <c r="CC114" s="570">
        <v>5.5799607843574899</v>
      </c>
      <c r="CD114" s="570">
        <v>5.4837853556912899</v>
      </c>
      <c r="CE114" s="570">
        <v>5.3860411759414504</v>
      </c>
      <c r="CF114" s="570">
        <v>5.2867592260637002</v>
      </c>
      <c r="CG114" s="570">
        <v>5.1859630314531699</v>
      </c>
      <c r="CH114" s="570">
        <v>5.0836645653246002</v>
      </c>
      <c r="CI114" s="570">
        <v>4.9798604355427996</v>
      </c>
      <c r="CJ114" s="570">
        <v>4.8745284902743</v>
      </c>
      <c r="CK114" s="570">
        <v>4.7676249000347202</v>
      </c>
      <c r="CL114" s="570">
        <v>4.6590816902947001</v>
      </c>
      <c r="CM114" s="570">
        <v>4.5488046213757896</v>
      </c>
      <c r="CN114" s="570">
        <v>4.4366712477193104</v>
      </c>
      <c r="CO114" s="570">
        <v>4.3225289383161298</v>
      </c>
      <c r="CP114" s="570">
        <v>4.2061926000106</v>
      </c>
      <c r="CQ114" s="570">
        <v>4.0874418079190598</v>
      </c>
      <c r="CR114" s="570">
        <v>3.9660170010679199</v>
      </c>
      <c r="CS114" s="570">
        <v>3.8416143334294999</v>
      </c>
      <c r="CT114" s="570">
        <v>3.7138786625089999</v>
      </c>
      <c r="CU114" s="570">
        <v>3.5823939843985899</v>
      </c>
      <c r="CV114" s="570">
        <v>3.4466703460957202</v>
      </c>
      <c r="CW114" s="570">
        <v>3.3061258169701402</v>
      </c>
      <c r="CX114" s="570">
        <v>3.1600613656071799</v>
      </c>
      <c r="CY114" s="570">
        <v>3.0076252528918701</v>
      </c>
      <c r="CZ114" s="570">
        <v>2.84776140757574</v>
      </c>
      <c r="DA114" s="570">
        <v>2.6791323696871201</v>
      </c>
      <c r="DB114" s="570">
        <v>2.5</v>
      </c>
    </row>
    <row r="115" spans="2:106" ht="3.75" customHeight="1">
      <c r="B115" s="570"/>
      <c r="C115" s="570">
        <v>0</v>
      </c>
      <c r="D115" s="570">
        <v>0</v>
      </c>
      <c r="E115" s="570">
        <v>0</v>
      </c>
      <c r="F115" s="570">
        <v>0</v>
      </c>
      <c r="G115" s="570">
        <v>0</v>
      </c>
      <c r="H115" s="570">
        <v>0</v>
      </c>
      <c r="I115" s="570">
        <v>0</v>
      </c>
      <c r="J115" s="570">
        <v>0</v>
      </c>
      <c r="K115" s="570">
        <v>0</v>
      </c>
      <c r="L115" s="570">
        <v>0</v>
      </c>
      <c r="M115" s="570">
        <v>0</v>
      </c>
      <c r="N115" s="570">
        <v>0</v>
      </c>
      <c r="O115" s="570">
        <v>0</v>
      </c>
      <c r="P115" s="570">
        <v>0</v>
      </c>
      <c r="Q115" s="570">
        <v>0</v>
      </c>
      <c r="R115" s="570">
        <v>0</v>
      </c>
      <c r="S115" s="570">
        <v>0</v>
      </c>
      <c r="T115" s="570">
        <v>0</v>
      </c>
      <c r="U115" s="570">
        <v>0</v>
      </c>
      <c r="V115" s="570">
        <v>0</v>
      </c>
      <c r="W115" s="570">
        <v>0</v>
      </c>
      <c r="X115" s="570">
        <v>0</v>
      </c>
      <c r="Y115" s="570">
        <v>0</v>
      </c>
      <c r="Z115" s="570">
        <v>0</v>
      </c>
      <c r="AA115" s="570">
        <v>0</v>
      </c>
      <c r="AB115" s="570">
        <v>0</v>
      </c>
      <c r="AC115" s="570">
        <v>0</v>
      </c>
      <c r="AD115" s="570">
        <v>0</v>
      </c>
      <c r="AE115" s="570">
        <v>0</v>
      </c>
      <c r="AF115" s="570">
        <v>0</v>
      </c>
      <c r="AG115" s="570">
        <v>0</v>
      </c>
      <c r="AH115" s="570">
        <v>0</v>
      </c>
      <c r="AI115" s="570">
        <v>0</v>
      </c>
      <c r="AJ115" s="570">
        <v>0</v>
      </c>
      <c r="AK115" s="570">
        <v>0</v>
      </c>
      <c r="AL115" s="570">
        <v>0</v>
      </c>
      <c r="AM115" s="570">
        <v>0</v>
      </c>
      <c r="AN115" s="570">
        <v>0</v>
      </c>
      <c r="AO115" s="570">
        <v>0</v>
      </c>
      <c r="AP115" s="570">
        <v>0</v>
      </c>
      <c r="AQ115" s="570">
        <v>0</v>
      </c>
      <c r="AR115" s="570">
        <v>0</v>
      </c>
      <c r="AS115" s="570">
        <v>0</v>
      </c>
      <c r="AT115" s="570">
        <v>0</v>
      </c>
      <c r="AU115" s="570">
        <v>0</v>
      </c>
      <c r="AV115" s="570">
        <v>0</v>
      </c>
      <c r="AW115" s="570">
        <v>0</v>
      </c>
      <c r="AX115" s="570">
        <v>0</v>
      </c>
      <c r="AY115" s="570">
        <v>0</v>
      </c>
      <c r="AZ115" s="570">
        <v>0</v>
      </c>
      <c r="BA115" s="570">
        <v>0</v>
      </c>
      <c r="BC115" s="570"/>
      <c r="BD115" s="570">
        <v>7.5</v>
      </c>
      <c r="BE115" s="570">
        <v>7.4362226161757503</v>
      </c>
      <c r="BF115" s="570">
        <v>7.3718568776432001</v>
      </c>
      <c r="BG115" s="570">
        <v>7.3068456156381201</v>
      </c>
      <c r="BH115" s="570">
        <v>7.2411293303935098</v>
      </c>
      <c r="BI115" s="570">
        <v>7.1746460087425898</v>
      </c>
      <c r="BJ115" s="570">
        <v>7.1073309908358002</v>
      </c>
      <c r="BK115" s="570">
        <v>7.0391169126650501</v>
      </c>
      <c r="BL115" s="570">
        <v>6.9699337542477497</v>
      </c>
      <c r="BM115" s="570">
        <v>6.8997090262371596</v>
      </c>
      <c r="BN115" s="570">
        <v>6.8283681299624996</v>
      </c>
      <c r="BO115" s="570">
        <v>6.7558349262024402</v>
      </c>
      <c r="BP115" s="570">
        <v>6.68203254564785</v>
      </c>
      <c r="BQ115" s="570">
        <v>6.6068844670095501</v>
      </c>
      <c r="BR115" s="570">
        <v>6.5303158759106799</v>
      </c>
      <c r="BS115" s="570">
        <v>6.4522552971113196</v>
      </c>
      <c r="BT115" s="570">
        <v>6.3726364634527499</v>
      </c>
      <c r="BU115" s="570">
        <v>6.2914003470657498</v>
      </c>
      <c r="BV115" s="570">
        <v>6.2084972341188598</v>
      </c>
      <c r="BW115" s="570">
        <v>6.12388867863495</v>
      </c>
      <c r="BX115" s="570">
        <v>6.0375491318514998</v>
      </c>
      <c r="BY115" s="570">
        <v>5.9494670223972497</v>
      </c>
      <c r="BZ115" s="570">
        <v>5.8596450699012497</v>
      </c>
      <c r="CA115" s="570">
        <v>5.7680996583190698</v>
      </c>
      <c r="CB115" s="570">
        <v>5.6748591738181</v>
      </c>
      <c r="CC115" s="570">
        <v>5.5799613145651499</v>
      </c>
      <c r="CD115" s="570">
        <v>5.4834494873263999</v>
      </c>
      <c r="CE115" s="570">
        <v>5.3853685187417399</v>
      </c>
      <c r="CF115" s="570">
        <v>5.2857599378077396</v>
      </c>
      <c r="CG115" s="570">
        <v>5.1846571131625296</v>
      </c>
      <c r="CH115" s="570">
        <v>5.08208056671325</v>
      </c>
      <c r="CI115" s="570">
        <v>4.9780337226164697</v>
      </c>
      <c r="CJ115" s="570">
        <v>4.8724992660100899</v>
      </c>
      <c r="CK115" s="570">
        <v>4.7654361769964497</v>
      </c>
      <c r="CL115" s="570">
        <v>4.6567773924998797</v>
      </c>
      <c r="CM115" s="570">
        <v>4.5464279503775096</v>
      </c>
      <c r="CN115" s="570">
        <v>4.4342633964393796</v>
      </c>
      <c r="CO115" s="570">
        <v>4.3201281865160901</v>
      </c>
      <c r="CP115" s="570">
        <v>4.2038337846655196</v>
      </c>
      <c r="CQ115" s="570">
        <v>4.0851561334958202</v>
      </c>
      <c r="CR115" s="570">
        <v>3.9638321391731899</v>
      </c>
      <c r="CS115" s="570">
        <v>3.83955475655566</v>
      </c>
      <c r="CT115" s="570">
        <v>3.7119661603172398</v>
      </c>
      <c r="CU115" s="570">
        <v>3.5806483206434399</v>
      </c>
      <c r="CV115" s="570">
        <v>3.4451100282858498</v>
      </c>
      <c r="CW115" s="570">
        <v>3.3047689685881401</v>
      </c>
      <c r="CX115" s="570">
        <v>3.15892671310035</v>
      </c>
      <c r="CY115" s="570">
        <v>3.0067332701246898</v>
      </c>
      <c r="CZ115" s="570">
        <v>2.84713570663834</v>
      </c>
      <c r="DA115" s="570">
        <v>2.6788015051634901</v>
      </c>
      <c r="DB115" s="570">
        <v>2.5</v>
      </c>
    </row>
    <row r="116" spans="2:106" ht="3.75" customHeight="1">
      <c r="B116" s="570"/>
      <c r="C116" s="570">
        <v>0</v>
      </c>
      <c r="D116" s="570">
        <v>0</v>
      </c>
      <c r="E116" s="570">
        <v>0</v>
      </c>
      <c r="F116" s="570">
        <v>0</v>
      </c>
      <c r="G116" s="570">
        <v>0</v>
      </c>
      <c r="H116" s="570">
        <v>0</v>
      </c>
      <c r="I116" s="570">
        <v>0</v>
      </c>
      <c r="J116" s="570">
        <v>0</v>
      </c>
      <c r="K116" s="570">
        <v>0</v>
      </c>
      <c r="L116" s="570">
        <v>0</v>
      </c>
      <c r="M116" s="570">
        <v>0</v>
      </c>
      <c r="N116" s="570">
        <v>0</v>
      </c>
      <c r="O116" s="570">
        <v>0</v>
      </c>
      <c r="P116" s="570">
        <v>0</v>
      </c>
      <c r="Q116" s="570">
        <v>0</v>
      </c>
      <c r="R116" s="570">
        <v>0</v>
      </c>
      <c r="S116" s="570">
        <v>0</v>
      </c>
      <c r="T116" s="570">
        <v>0</v>
      </c>
      <c r="U116" s="570">
        <v>0</v>
      </c>
      <c r="V116" s="570">
        <v>0</v>
      </c>
      <c r="W116" s="570">
        <v>0</v>
      </c>
      <c r="X116" s="570">
        <v>0</v>
      </c>
      <c r="Y116" s="570">
        <v>0</v>
      </c>
      <c r="Z116" s="570">
        <v>0</v>
      </c>
      <c r="AA116" s="570">
        <v>0</v>
      </c>
      <c r="AB116" s="570">
        <v>0</v>
      </c>
      <c r="AC116" s="570">
        <v>0</v>
      </c>
      <c r="AD116" s="570">
        <v>0</v>
      </c>
      <c r="AE116" s="570">
        <v>0</v>
      </c>
      <c r="AF116" s="570">
        <v>0</v>
      </c>
      <c r="AG116" s="570">
        <v>0</v>
      </c>
      <c r="AH116" s="570">
        <v>0</v>
      </c>
      <c r="AI116" s="570">
        <v>0</v>
      </c>
      <c r="AJ116" s="570">
        <v>0</v>
      </c>
      <c r="AK116" s="570">
        <v>0</v>
      </c>
      <c r="AL116" s="570">
        <v>0</v>
      </c>
      <c r="AM116" s="570">
        <v>0</v>
      </c>
      <c r="AN116" s="570">
        <v>0</v>
      </c>
      <c r="AO116" s="570">
        <v>0</v>
      </c>
      <c r="AP116" s="570">
        <v>0</v>
      </c>
      <c r="AQ116" s="570">
        <v>0</v>
      </c>
      <c r="AR116" s="570">
        <v>0</v>
      </c>
      <c r="AS116" s="570">
        <v>0</v>
      </c>
      <c r="AT116" s="570">
        <v>0</v>
      </c>
      <c r="AU116" s="570">
        <v>0</v>
      </c>
      <c r="AV116" s="570">
        <v>0</v>
      </c>
      <c r="AW116" s="570">
        <v>0</v>
      </c>
      <c r="AX116" s="570">
        <v>0</v>
      </c>
      <c r="AY116" s="570">
        <v>0</v>
      </c>
      <c r="AZ116" s="570">
        <v>0</v>
      </c>
      <c r="BA116" s="570">
        <v>0</v>
      </c>
      <c r="BC116" s="570"/>
      <c r="BD116" s="570">
        <v>7.5</v>
      </c>
      <c r="BE116" s="570">
        <v>7.4363878119331099</v>
      </c>
      <c r="BF116" s="570">
        <v>7.3721901696108896</v>
      </c>
      <c r="BG116" s="570">
        <v>7.3073499939926396</v>
      </c>
      <c r="BH116" s="570">
        <v>7.2418077108347596</v>
      </c>
      <c r="BI116" s="570">
        <v>7.1755009726886998</v>
      </c>
      <c r="BJ116" s="570">
        <v>7.1083644242436499</v>
      </c>
      <c r="BK116" s="570">
        <v>7.0403295389659402</v>
      </c>
      <c r="BL116" s="570">
        <v>6.9713245597707196</v>
      </c>
      <c r="BM116" s="570">
        <v>6.9012745820007302</v>
      </c>
      <c r="BN116" s="570">
        <v>6.8301018219309704</v>
      </c>
      <c r="BO116" s="570">
        <v>6.7577261181186898</v>
      </c>
      <c r="BP116" s="570">
        <v>6.6840657140256399</v>
      </c>
      <c r="BQ116" s="570">
        <v>6.6090383668817498</v>
      </c>
      <c r="BR116" s="570">
        <v>6.5325628170248597</v>
      </c>
      <c r="BS116" s="570">
        <v>6.4545606309289596</v>
      </c>
      <c r="BT116" s="570">
        <v>6.3749583975630202</v>
      </c>
      <c r="BU116" s="570">
        <v>6.2936902094928797</v>
      </c>
      <c r="BV116" s="570">
        <v>6.2107002988410303</v>
      </c>
      <c r="BW116" s="570">
        <v>6.1259456288571696</v>
      </c>
      <c r="BX116" s="570">
        <v>6.03939817602416</v>
      </c>
      <c r="BY116" s="570">
        <v>5.9510465925449996</v>
      </c>
      <c r="BZ116" s="570">
        <v>5.8608969347946296</v>
      </c>
      <c r="CA116" s="570">
        <v>5.7689721957602602</v>
      </c>
      <c r="CB116" s="570">
        <v>5.6753104900257396</v>
      </c>
      <c r="CC116" s="570">
        <v>5.5799618904194501</v>
      </c>
      <c r="CD116" s="570">
        <v>5.4829840727989696</v>
      </c>
      <c r="CE116" s="570">
        <v>5.3844370870482097</v>
      </c>
      <c r="CF116" s="570">
        <v>5.2843776056531402</v>
      </c>
      <c r="CG116" s="570">
        <v>5.1828530386602596</v>
      </c>
      <c r="CH116" s="570">
        <v>5.0798959653019198</v>
      </c>
      <c r="CI116" s="570">
        <v>4.9755192432230304</v>
      </c>
      <c r="CJ116" s="570">
        <v>4.8697120308291897</v>
      </c>
      <c r="CK116" s="570">
        <v>4.7624367955886999</v>
      </c>
      <c r="CL116" s="570">
        <v>4.6536272185815299</v>
      </c>
      <c r="CM116" s="570">
        <v>4.5431867750930097</v>
      </c>
      <c r="CN116" s="570">
        <v>4.4309876867357403</v>
      </c>
      <c r="CO116" s="570">
        <v>4.3168698995691903</v>
      </c>
      <c r="CP116" s="570">
        <v>4.2006397297431901</v>
      </c>
      <c r="CQ116" s="570">
        <v>4.0820678147015901</v>
      </c>
      <c r="CR116" s="570">
        <v>3.9608859946702499</v>
      </c>
      <c r="CS116" s="570">
        <v>3.8367827079454502</v>
      </c>
      <c r="CT116" s="570">
        <v>3.7093963953403501</v>
      </c>
      <c r="CU116" s="570">
        <v>3.5783062492373401</v>
      </c>
      <c r="CV116" s="570">
        <v>3.4430193737625201</v>
      </c>
      <c r="CW116" s="570">
        <v>3.3029529813870999</v>
      </c>
      <c r="CX116" s="570">
        <v>3.1574095257571502</v>
      </c>
      <c r="CY116" s="570">
        <v>3.0055414534071199</v>
      </c>
      <c r="CZ116" s="570">
        <v>2.84630014856217</v>
      </c>
      <c r="DA116" s="570">
        <v>2.67835983875975</v>
      </c>
      <c r="DB116" s="570">
        <v>2.5</v>
      </c>
    </row>
    <row r="117" spans="2:106" ht="3.75" customHeight="1">
      <c r="B117" s="570"/>
      <c r="C117" s="570">
        <v>0</v>
      </c>
      <c r="D117" s="570">
        <v>0</v>
      </c>
      <c r="E117" s="570">
        <v>0</v>
      </c>
      <c r="F117" s="570">
        <v>0</v>
      </c>
      <c r="G117" s="570">
        <v>0</v>
      </c>
      <c r="H117" s="570">
        <v>0</v>
      </c>
      <c r="I117" s="570">
        <v>0</v>
      </c>
      <c r="J117" s="570">
        <v>0</v>
      </c>
      <c r="K117" s="570">
        <v>0</v>
      </c>
      <c r="L117" s="570">
        <v>0</v>
      </c>
      <c r="M117" s="570">
        <v>0</v>
      </c>
      <c r="N117" s="570">
        <v>0</v>
      </c>
      <c r="O117" s="570">
        <v>0</v>
      </c>
      <c r="P117" s="570">
        <v>0</v>
      </c>
      <c r="Q117" s="570">
        <v>0</v>
      </c>
      <c r="R117" s="570">
        <v>0</v>
      </c>
      <c r="S117" s="570">
        <v>0</v>
      </c>
      <c r="T117" s="570">
        <v>0</v>
      </c>
      <c r="U117" s="570">
        <v>0</v>
      </c>
      <c r="V117" s="570">
        <v>0</v>
      </c>
      <c r="W117" s="570">
        <v>0</v>
      </c>
      <c r="X117" s="570">
        <v>0</v>
      </c>
      <c r="Y117" s="570">
        <v>0</v>
      </c>
      <c r="Z117" s="570">
        <v>0</v>
      </c>
      <c r="AA117" s="570">
        <v>0</v>
      </c>
      <c r="AB117" s="570">
        <v>0</v>
      </c>
      <c r="AC117" s="570">
        <v>0</v>
      </c>
      <c r="AD117" s="570">
        <v>0</v>
      </c>
      <c r="AE117" s="570">
        <v>0</v>
      </c>
      <c r="AF117" s="570">
        <v>0</v>
      </c>
      <c r="AG117" s="570">
        <v>0</v>
      </c>
      <c r="AH117" s="570">
        <v>0</v>
      </c>
      <c r="AI117" s="570">
        <v>0</v>
      </c>
      <c r="AJ117" s="570">
        <v>0</v>
      </c>
      <c r="AK117" s="570">
        <v>0</v>
      </c>
      <c r="AL117" s="570">
        <v>0</v>
      </c>
      <c r="AM117" s="570">
        <v>0</v>
      </c>
      <c r="AN117" s="570">
        <v>0</v>
      </c>
      <c r="AO117" s="570">
        <v>0</v>
      </c>
      <c r="AP117" s="570">
        <v>0</v>
      </c>
      <c r="AQ117" s="570">
        <v>0</v>
      </c>
      <c r="AR117" s="570">
        <v>0</v>
      </c>
      <c r="AS117" s="570">
        <v>0</v>
      </c>
      <c r="AT117" s="570">
        <v>0</v>
      </c>
      <c r="AU117" s="570">
        <v>0</v>
      </c>
      <c r="AV117" s="570">
        <v>0</v>
      </c>
      <c r="AW117" s="570">
        <v>0</v>
      </c>
      <c r="AX117" s="570">
        <v>0</v>
      </c>
      <c r="AY117" s="570">
        <v>0</v>
      </c>
      <c r="AZ117" s="570">
        <v>0</v>
      </c>
      <c r="BA117" s="570">
        <v>0</v>
      </c>
      <c r="BC117" s="570"/>
      <c r="BD117" s="570">
        <v>7.5</v>
      </c>
      <c r="BE117" s="570">
        <v>7.4365943052876204</v>
      </c>
      <c r="BF117" s="570">
        <v>7.3726069319719203</v>
      </c>
      <c r="BG117" s="570">
        <v>7.3079810792438096</v>
      </c>
      <c r="BH117" s="570">
        <v>7.24265725239957</v>
      </c>
      <c r="BI117" s="570">
        <v>7.1765728642462498</v>
      </c>
      <c r="BJ117" s="570">
        <v>7.10966187028282</v>
      </c>
      <c r="BK117" s="570">
        <v>7.0418544661827998</v>
      </c>
      <c r="BL117" s="570">
        <v>6.9730768830589396</v>
      </c>
      <c r="BM117" s="570">
        <v>6.9032513245428397</v>
      </c>
      <c r="BN117" s="570">
        <v>6.8322960988397403</v>
      </c>
      <c r="BO117" s="570">
        <v>6.7601260078775596</v>
      </c>
      <c r="BP117" s="570">
        <v>6.6866530626496097</v>
      </c>
      <c r="BQ117" s="570">
        <v>6.6117875962201396</v>
      </c>
      <c r="BR117" s="570">
        <v>6.5354398398911</v>
      </c>
      <c r="BS117" s="570">
        <v>6.4575220092791499</v>
      </c>
      <c r="BT117" s="570">
        <v>6.3779509099304104</v>
      </c>
      <c r="BU117" s="570">
        <v>6.2966510122147801</v>
      </c>
      <c r="BV117" s="570">
        <v>6.2135578607997903</v>
      </c>
      <c r="BW117" s="570">
        <v>6.1286215790952898</v>
      </c>
      <c r="BX117" s="570">
        <v>6.04181011873745</v>
      </c>
      <c r="BY117" s="570">
        <v>5.9531118150053004</v>
      </c>
      <c r="BZ117" s="570">
        <v>5.8625367779905799</v>
      </c>
      <c r="CA117" s="570">
        <v>5.7701167099528696</v>
      </c>
      <c r="CB117" s="570">
        <v>5.67590290171775</v>
      </c>
      <c r="CC117" s="570">
        <v>5.57996239427625</v>
      </c>
      <c r="CD117" s="570">
        <v>5.4823725313441498</v>
      </c>
      <c r="CE117" s="570">
        <v>5.38321436006773</v>
      </c>
      <c r="CF117" s="570">
        <v>5.2825653706360001</v>
      </c>
      <c r="CG117" s="570">
        <v>5.1804921188380497</v>
      </c>
      <c r="CH117" s="570">
        <v>5.0770433797624204</v>
      </c>
      <c r="CI117" s="570">
        <v>4.9722443571331096</v>
      </c>
      <c r="CJ117" s="570">
        <v>4.8660922792340999</v>
      </c>
      <c r="CK117" s="570">
        <v>4.7585534555631099</v>
      </c>
      <c r="CL117" s="570">
        <v>4.6495616221882701</v>
      </c>
      <c r="CM117" s="570">
        <v>4.5390172253813397</v>
      </c>
      <c r="CN117" s="570">
        <v>4.4267872011301197</v>
      </c>
      <c r="CO117" s="570">
        <v>4.3127047883055196</v>
      </c>
      <c r="CP117" s="570">
        <v>4.1965689353056597</v>
      </c>
      <c r="CQ117" s="570">
        <v>4.0781428927293302</v>
      </c>
      <c r="CR117" s="570">
        <v>3.95715160143315</v>
      </c>
      <c r="CS117" s="570">
        <v>3.8332774659944402</v>
      </c>
      <c r="CT117" s="570">
        <v>3.70615402911376</v>
      </c>
      <c r="CU117" s="570">
        <v>3.5753569103378302</v>
      </c>
      <c r="CV117" s="570">
        <v>3.44039110770662</v>
      </c>
      <c r="CW117" s="570">
        <v>3.3006733229915199</v>
      </c>
      <c r="CX117" s="570">
        <v>3.1555072511174802</v>
      </c>
      <c r="CY117" s="570">
        <v>3.0040485688166898</v>
      </c>
      <c r="CZ117" s="570">
        <v>2.8452542740575999</v>
      </c>
      <c r="DA117" s="570">
        <v>2.6778072737095102</v>
      </c>
      <c r="DB117" s="570">
        <v>2.5</v>
      </c>
    </row>
    <row r="118" spans="2:106" ht="3.75" customHeight="1">
      <c r="B118" s="570"/>
      <c r="C118" s="570">
        <v>0</v>
      </c>
      <c r="D118" s="570">
        <v>0</v>
      </c>
      <c r="E118" s="570">
        <v>0</v>
      </c>
      <c r="F118" s="570">
        <v>0</v>
      </c>
      <c r="G118" s="570">
        <v>0</v>
      </c>
      <c r="H118" s="570">
        <v>0</v>
      </c>
      <c r="I118" s="570">
        <v>0</v>
      </c>
      <c r="J118" s="570">
        <v>0</v>
      </c>
      <c r="K118" s="570">
        <v>0</v>
      </c>
      <c r="L118" s="570">
        <v>0</v>
      </c>
      <c r="M118" s="570">
        <v>0</v>
      </c>
      <c r="N118" s="570">
        <v>0</v>
      </c>
      <c r="O118" s="570">
        <v>0</v>
      </c>
      <c r="P118" s="570">
        <v>0</v>
      </c>
      <c r="Q118" s="570">
        <v>0</v>
      </c>
      <c r="R118" s="570">
        <v>0</v>
      </c>
      <c r="S118" s="570">
        <v>0</v>
      </c>
      <c r="T118" s="570">
        <v>0</v>
      </c>
      <c r="U118" s="570">
        <v>0</v>
      </c>
      <c r="V118" s="570">
        <v>0</v>
      </c>
      <c r="W118" s="570">
        <v>0</v>
      </c>
      <c r="X118" s="570">
        <v>0</v>
      </c>
      <c r="Y118" s="570">
        <v>0</v>
      </c>
      <c r="Z118" s="570">
        <v>0</v>
      </c>
      <c r="AA118" s="570">
        <v>0</v>
      </c>
      <c r="AB118" s="570">
        <v>0</v>
      </c>
      <c r="AC118" s="570">
        <v>0</v>
      </c>
      <c r="AD118" s="570">
        <v>0</v>
      </c>
      <c r="AE118" s="570">
        <v>0</v>
      </c>
      <c r="AF118" s="570">
        <v>0</v>
      </c>
      <c r="AG118" s="570">
        <v>0</v>
      </c>
      <c r="AH118" s="570">
        <v>0</v>
      </c>
      <c r="AI118" s="570">
        <v>0</v>
      </c>
      <c r="AJ118" s="570">
        <v>0</v>
      </c>
      <c r="AK118" s="570">
        <v>0</v>
      </c>
      <c r="AL118" s="570">
        <v>0</v>
      </c>
      <c r="AM118" s="570">
        <v>0</v>
      </c>
      <c r="AN118" s="570">
        <v>0</v>
      </c>
      <c r="AO118" s="570">
        <v>0</v>
      </c>
      <c r="AP118" s="570">
        <v>0</v>
      </c>
      <c r="AQ118" s="570">
        <v>0</v>
      </c>
      <c r="AR118" s="570">
        <v>0</v>
      </c>
      <c r="AS118" s="570">
        <v>0</v>
      </c>
      <c r="AT118" s="570">
        <v>0</v>
      </c>
      <c r="AU118" s="570">
        <v>0</v>
      </c>
      <c r="AV118" s="570">
        <v>0</v>
      </c>
      <c r="AW118" s="570">
        <v>0</v>
      </c>
      <c r="AX118" s="570">
        <v>0</v>
      </c>
      <c r="AY118" s="570">
        <v>0</v>
      </c>
      <c r="AZ118" s="570">
        <v>0</v>
      </c>
      <c r="BA118" s="570">
        <v>0</v>
      </c>
      <c r="BC118" s="570"/>
      <c r="BD118" s="570">
        <v>7.5</v>
      </c>
      <c r="BE118" s="570">
        <v>7.43684186012797</v>
      </c>
      <c r="BF118" s="570">
        <v>7.3731067880009302</v>
      </c>
      <c r="BG118" s="570">
        <v>7.3087385605131097</v>
      </c>
      <c r="BH118" s="570">
        <v>7.2436780340149296</v>
      </c>
      <c r="BI118" s="570">
        <v>7.1778626006179103</v>
      </c>
      <c r="BJ118" s="570">
        <v>7.1112256634840696</v>
      </c>
      <c r="BK118" s="570">
        <v>7.0436961586977596</v>
      </c>
      <c r="BL118" s="570">
        <v>6.9751981608857303</v>
      </c>
      <c r="BM118" s="570">
        <v>6.90565062189639</v>
      </c>
      <c r="BN118" s="570">
        <v>6.8349673062191201</v>
      </c>
      <c r="BO118" s="570">
        <v>6.7630570025622196</v>
      </c>
      <c r="BP118" s="570">
        <v>6.6898241063615398</v>
      </c>
      <c r="BQ118" s="570">
        <v>6.6151696799025297</v>
      </c>
      <c r="BR118" s="570">
        <v>6.5389931001814396</v>
      </c>
      <c r="BS118" s="570">
        <v>6.4611943929504401</v>
      </c>
      <c r="BT118" s="570">
        <v>6.3816773151289103</v>
      </c>
      <c r="BU118" s="570">
        <v>6.3003531772778798</v>
      </c>
      <c r="BV118" s="570">
        <v>6.2171452849742703</v>
      </c>
      <c r="BW118" s="570">
        <v>6.1319937221050003</v>
      </c>
      <c r="BX118" s="570">
        <v>6.0448600162783102</v>
      </c>
      <c r="BY118" s="570">
        <v>5.9557310564046402</v>
      </c>
      <c r="BZ118" s="570">
        <v>5.86462154134946</v>
      </c>
      <c r="CA118" s="570">
        <v>5.7715742988978702</v>
      </c>
      <c r="CB118" s="570">
        <v>5.6766580619955302</v>
      </c>
      <c r="CC118" s="570">
        <v>5.5799626722643598</v>
      </c>
      <c r="CD118" s="570">
        <v>5.4815920617854301</v>
      </c>
      <c r="CE118" s="570">
        <v>5.3816556874358898</v>
      </c>
      <c r="CF118" s="570">
        <v>5.2802591013248996</v>
      </c>
      <c r="CG118" s="570">
        <v>5.1774944164534498</v>
      </c>
      <c r="CH118" s="570">
        <v>5.0734316206286598</v>
      </c>
      <c r="CI118" s="570">
        <v>4.9681115352502099</v>
      </c>
      <c r="CJ118" s="570">
        <v>4.8615409048453904</v>
      </c>
      <c r="CK118" s="570">
        <v>4.7536896736466803</v>
      </c>
      <c r="CL118" s="570">
        <v>4.6444901155615401</v>
      </c>
      <c r="CM118" s="570">
        <v>4.53383723872291</v>
      </c>
      <c r="CN118" s="570">
        <v>4.4215898010573804</v>
      </c>
      <c r="CO118" s="570">
        <v>4.3075713052155304</v>
      </c>
      <c r="CP118" s="570">
        <v>4.1915704282989203</v>
      </c>
      <c r="CQ118" s="570">
        <v>4.07334043284422</v>
      </c>
      <c r="CR118" s="570">
        <v>3.9525971654532501</v>
      </c>
      <c r="CS118" s="570">
        <v>3.8290152570739702</v>
      </c>
      <c r="CT118" s="570">
        <v>3.7022220787802298</v>
      </c>
      <c r="CU118" s="570">
        <v>3.5717888605409001</v>
      </c>
      <c r="CV118" s="570">
        <v>3.4372181172018799</v>
      </c>
      <c r="CW118" s="570">
        <v>3.29792608901638</v>
      </c>
      <c r="CX118" s="570">
        <v>3.1532181883134198</v>
      </c>
      <c r="CY118" s="570">
        <v>3.0022542508202101</v>
      </c>
      <c r="CZ118" s="570">
        <v>2.8439983356587999</v>
      </c>
      <c r="DA118" s="570">
        <v>2.6771441261006701</v>
      </c>
      <c r="DB118" s="570">
        <v>2.5</v>
      </c>
    </row>
    <row r="119" spans="2:106" ht="3.75" customHeight="1">
      <c r="B119" s="570"/>
      <c r="C119" s="570">
        <v>0</v>
      </c>
      <c r="D119" s="570">
        <v>0</v>
      </c>
      <c r="E119" s="570">
        <v>0</v>
      </c>
      <c r="F119" s="570">
        <v>0</v>
      </c>
      <c r="G119" s="570">
        <v>0</v>
      </c>
      <c r="H119" s="570">
        <v>0</v>
      </c>
      <c r="I119" s="570">
        <v>0</v>
      </c>
      <c r="J119" s="570">
        <v>0</v>
      </c>
      <c r="K119" s="570">
        <v>0</v>
      </c>
      <c r="L119" s="570">
        <v>0</v>
      </c>
      <c r="M119" s="570">
        <v>0</v>
      </c>
      <c r="N119" s="570">
        <v>0</v>
      </c>
      <c r="O119" s="570">
        <v>0</v>
      </c>
      <c r="P119" s="570">
        <v>0</v>
      </c>
      <c r="Q119" s="570">
        <v>0</v>
      </c>
      <c r="R119" s="570">
        <v>0</v>
      </c>
      <c r="S119" s="570">
        <v>0</v>
      </c>
      <c r="T119" s="570">
        <v>0</v>
      </c>
      <c r="U119" s="570">
        <v>0</v>
      </c>
      <c r="V119" s="570">
        <v>0</v>
      </c>
      <c r="W119" s="570">
        <v>0</v>
      </c>
      <c r="X119" s="570">
        <v>0</v>
      </c>
      <c r="Y119" s="570">
        <v>0</v>
      </c>
      <c r="Z119" s="570">
        <v>0</v>
      </c>
      <c r="AA119" s="570">
        <v>0</v>
      </c>
      <c r="AB119" s="570">
        <v>0</v>
      </c>
      <c r="AC119" s="570">
        <v>0</v>
      </c>
      <c r="AD119" s="570">
        <v>0</v>
      </c>
      <c r="AE119" s="570">
        <v>0</v>
      </c>
      <c r="AF119" s="570">
        <v>0</v>
      </c>
      <c r="AG119" s="570">
        <v>0</v>
      </c>
      <c r="AH119" s="570">
        <v>0</v>
      </c>
      <c r="AI119" s="570">
        <v>0</v>
      </c>
      <c r="AJ119" s="570">
        <v>0</v>
      </c>
      <c r="AK119" s="570">
        <v>0</v>
      </c>
      <c r="AL119" s="570">
        <v>0</v>
      </c>
      <c r="AM119" s="570">
        <v>0</v>
      </c>
      <c r="AN119" s="570">
        <v>0</v>
      </c>
      <c r="AO119" s="570">
        <v>0</v>
      </c>
      <c r="AP119" s="570">
        <v>0</v>
      </c>
      <c r="AQ119" s="570">
        <v>0</v>
      </c>
      <c r="AR119" s="570">
        <v>0</v>
      </c>
      <c r="AS119" s="570">
        <v>0</v>
      </c>
      <c r="AT119" s="570">
        <v>0</v>
      </c>
      <c r="AU119" s="570">
        <v>0</v>
      </c>
      <c r="AV119" s="570">
        <v>0</v>
      </c>
      <c r="AW119" s="570">
        <v>0</v>
      </c>
      <c r="AX119" s="570">
        <v>0</v>
      </c>
      <c r="AY119" s="570">
        <v>0</v>
      </c>
      <c r="AZ119" s="570">
        <v>0</v>
      </c>
      <c r="BA119" s="570">
        <v>0</v>
      </c>
      <c r="BC119" s="570"/>
      <c r="BD119" s="570">
        <v>7.5</v>
      </c>
      <c r="BE119" s="570">
        <v>7.4371299581930996</v>
      </c>
      <c r="BF119" s="570">
        <v>7.3736888097876996</v>
      </c>
      <c r="BG119" s="570">
        <v>7.3096213407184703</v>
      </c>
      <c r="BH119" s="570">
        <v>7.2448691716310298</v>
      </c>
      <c r="BI119" s="570">
        <v>7.1793700465599102</v>
      </c>
      <c r="BJ119" s="570">
        <v>7.1130571188656102</v>
      </c>
      <c r="BK119" s="570">
        <v>7.0458582587593099</v>
      </c>
      <c r="BL119" s="570">
        <v>6.9776954189771496</v>
      </c>
      <c r="BM119" s="570">
        <v>6.9084841113514299</v>
      </c>
      <c r="BN119" s="570">
        <v>6.8381330675406096</v>
      </c>
      <c r="BO119" s="570">
        <v>6.7665441816180802</v>
      </c>
      <c r="BP119" s="570">
        <v>6.6936128591865396</v>
      </c>
      <c r="BQ119" s="570">
        <v>6.61922892390466</v>
      </c>
      <c r="BR119" s="570">
        <v>6.5432782522658197</v>
      </c>
      <c r="BS119" s="570">
        <v>6.4656453114640096</v>
      </c>
      <c r="BT119" s="570">
        <v>6.3862167494130402</v>
      </c>
      <c r="BU119" s="570">
        <v>6.30488611197985</v>
      </c>
      <c r="BV119" s="570">
        <v>6.2215596205628501</v>
      </c>
      <c r="BW119" s="570">
        <v>6.1361627191483201</v>
      </c>
      <c r="BX119" s="570">
        <v>6.0486468031707998</v>
      </c>
      <c r="BY119" s="570">
        <v>5.9589952246242399</v>
      </c>
      <c r="BZ119" s="570">
        <v>5.8672274441059598</v>
      </c>
      <c r="CA119" s="570">
        <v>5.7734002271877403</v>
      </c>
      <c r="CB119" s="570">
        <v>5.6776051720042098</v>
      </c>
      <c r="CC119" s="570">
        <v>5.5799625290106301</v>
      </c>
      <c r="CD119" s="570">
        <v>5.4806119185229702</v>
      </c>
      <c r="CE119" s="570">
        <v>5.3797009703313199</v>
      </c>
      <c r="CF119" s="570">
        <v>5.27737280454431</v>
      </c>
      <c r="CG119" s="570">
        <v>5.1737533756996799</v>
      </c>
      <c r="CH119" s="570">
        <v>5.0689401088960402</v>
      </c>
      <c r="CI119" s="570">
        <v>4.9629931111779602</v>
      </c>
      <c r="CJ119" s="570">
        <v>4.8559297120365104</v>
      </c>
      <c r="CK119" s="570">
        <v>4.7477223178552697</v>
      </c>
      <c r="CL119" s="570">
        <v>4.6382989227431404</v>
      </c>
      <c r="CM119" s="570">
        <v>4.5275452919357999</v>
      </c>
      <c r="CN119" s="570">
        <v>4.4153078038993003</v>
      </c>
      <c r="CO119" s="570">
        <v>4.3013960842330397</v>
      </c>
      <c r="CP119" s="570">
        <v>4.1855847682198597</v>
      </c>
      <c r="CQ119" s="570">
        <v>4.0676139091567602</v>
      </c>
      <c r="CR119" s="570">
        <v>3.94718766597444</v>
      </c>
      <c r="CS119" s="570">
        <v>3.82397094024657</v>
      </c>
      <c r="CT119" s="570">
        <v>3.6975835828947399</v>
      </c>
      <c r="CU119" s="570">
        <v>3.5675916444733402</v>
      </c>
      <c r="CV119" s="570">
        <v>3.43349487559491</v>
      </c>
      <c r="CW119" s="570">
        <v>3.2947092439048999</v>
      </c>
      <c r="CX119" s="570">
        <v>3.15054252033412</v>
      </c>
      <c r="CY119" s="570">
        <v>3.0001598070067299</v>
      </c>
      <c r="CZ119" s="570">
        <v>2.8425338573229801</v>
      </c>
      <c r="DA119" s="570">
        <v>2.67637141868842</v>
      </c>
      <c r="DB119" s="570">
        <v>2.5</v>
      </c>
    </row>
    <row r="120" spans="2:106" ht="3.75" customHeight="1">
      <c r="B120" s="570"/>
      <c r="C120" s="570">
        <v>0</v>
      </c>
      <c r="D120" s="570">
        <v>0</v>
      </c>
      <c r="E120" s="570">
        <v>0</v>
      </c>
      <c r="F120" s="570">
        <v>0</v>
      </c>
      <c r="G120" s="570">
        <v>0</v>
      </c>
      <c r="H120" s="570">
        <v>0</v>
      </c>
      <c r="I120" s="570">
        <v>0</v>
      </c>
      <c r="J120" s="570">
        <v>0</v>
      </c>
      <c r="K120" s="570">
        <v>0</v>
      </c>
      <c r="L120" s="570">
        <v>0</v>
      </c>
      <c r="M120" s="570">
        <v>0</v>
      </c>
      <c r="N120" s="570">
        <v>0</v>
      </c>
      <c r="O120" s="570">
        <v>0</v>
      </c>
      <c r="P120" s="570">
        <v>0</v>
      </c>
      <c r="Q120" s="570">
        <v>0</v>
      </c>
      <c r="R120" s="570">
        <v>0</v>
      </c>
      <c r="S120" s="570">
        <v>0</v>
      </c>
      <c r="T120" s="570">
        <v>0</v>
      </c>
      <c r="U120" s="570">
        <v>0</v>
      </c>
      <c r="V120" s="570">
        <v>0</v>
      </c>
      <c r="W120" s="570">
        <v>0</v>
      </c>
      <c r="X120" s="570">
        <v>0</v>
      </c>
      <c r="Y120" s="570">
        <v>0</v>
      </c>
      <c r="Z120" s="570">
        <v>0</v>
      </c>
      <c r="AA120" s="570">
        <v>0</v>
      </c>
      <c r="AB120" s="570">
        <v>0</v>
      </c>
      <c r="AC120" s="570">
        <v>0</v>
      </c>
      <c r="AD120" s="570">
        <v>0</v>
      </c>
      <c r="AE120" s="570">
        <v>0</v>
      </c>
      <c r="AF120" s="570">
        <v>0</v>
      </c>
      <c r="AG120" s="570">
        <v>0</v>
      </c>
      <c r="AH120" s="570">
        <v>0</v>
      </c>
      <c r="AI120" s="570">
        <v>0</v>
      </c>
      <c r="AJ120" s="570">
        <v>0</v>
      </c>
      <c r="AK120" s="570">
        <v>0</v>
      </c>
      <c r="AL120" s="570">
        <v>0</v>
      </c>
      <c r="AM120" s="570">
        <v>0</v>
      </c>
      <c r="AN120" s="570">
        <v>0</v>
      </c>
      <c r="AO120" s="570">
        <v>0</v>
      </c>
      <c r="AP120" s="570">
        <v>0</v>
      </c>
      <c r="AQ120" s="570">
        <v>0</v>
      </c>
      <c r="AR120" s="570">
        <v>0</v>
      </c>
      <c r="AS120" s="570">
        <v>0</v>
      </c>
      <c r="AT120" s="570">
        <v>0</v>
      </c>
      <c r="AU120" s="570">
        <v>0</v>
      </c>
      <c r="AV120" s="570">
        <v>0</v>
      </c>
      <c r="AW120" s="570">
        <v>0</v>
      </c>
      <c r="AX120" s="570">
        <v>0</v>
      </c>
      <c r="AY120" s="570">
        <v>0</v>
      </c>
      <c r="AZ120" s="570">
        <v>0</v>
      </c>
      <c r="BA120" s="570">
        <v>0</v>
      </c>
      <c r="BC120" s="570"/>
      <c r="BD120" s="570">
        <v>7.5</v>
      </c>
      <c r="BE120" s="570">
        <v>7.4374576733837801</v>
      </c>
      <c r="BF120" s="570">
        <v>7.3743512619469103</v>
      </c>
      <c r="BG120" s="570">
        <v>7.3106271421158704</v>
      </c>
      <c r="BH120" s="570">
        <v>7.2462282764139996</v>
      </c>
      <c r="BI120" s="570">
        <v>7.1810933160668098</v>
      </c>
      <c r="BJ120" s="570">
        <v>7.1151556705612196</v>
      </c>
      <c r="BK120" s="570">
        <v>7.0483425618711699</v>
      </c>
      <c r="BL120" s="570">
        <v>6.9805740953911304</v>
      </c>
      <c r="BM120" s="570">
        <v>6.9117623999582101</v>
      </c>
      <c r="BN120" s="570">
        <v>6.8418109165247598</v>
      </c>
      <c r="BO120" s="570">
        <v>6.7706139497078501</v>
      </c>
      <c r="BP120" s="570">
        <v>6.6980566383561797</v>
      </c>
      <c r="BQ120" s="570">
        <v>6.6240155478327702</v>
      </c>
      <c r="BR120" s="570">
        <v>6.5483601324886598</v>
      </c>
      <c r="BS120" s="570">
        <v>6.4709553504489703</v>
      </c>
      <c r="BT120" s="570">
        <v>6.3916657152050798</v>
      </c>
      <c r="BU120" s="570">
        <v>6.3103610100395899</v>
      </c>
      <c r="BV120" s="570">
        <v>6.2269237320200901</v>
      </c>
      <c r="BW120" s="570">
        <v>6.1412580296533203</v>
      </c>
      <c r="BX120" s="570">
        <v>6.0532994316482398</v>
      </c>
      <c r="BY120" s="570">
        <v>5.9630240826738197</v>
      </c>
      <c r="BZ120" s="570">
        <v>5.87045568788918</v>
      </c>
      <c r="CA120" s="570">
        <v>5.7756682533319399</v>
      </c>
      <c r="CB120" s="570">
        <v>5.6787833253518301</v>
      </c>
      <c r="CC120" s="570">
        <v>5.5799617203559704</v>
      </c>
      <c r="CD120" s="570">
        <v>5.4793909404737597</v>
      </c>
      <c r="CE120" s="570">
        <v>5.3772698963410299</v>
      </c>
      <c r="CF120" s="570">
        <v>5.2737920461380998</v>
      </c>
      <c r="CG120" s="570">
        <v>5.1691281829070803</v>
      </c>
      <c r="CH120" s="570">
        <v>5.0634110611409699</v>
      </c>
      <c r="CI120" s="570">
        <v>4.9567241111262099</v>
      </c>
      <c r="CJ120" s="570">
        <v>4.8490954934330599</v>
      </c>
      <c r="CK120" s="570">
        <v>4.7404972545645698</v>
      </c>
      <c r="CL120" s="570">
        <v>4.6308482569498599</v>
      </c>
      <c r="CM120" s="570">
        <v>4.5200191755431502</v>
      </c>
      <c r="CN120" s="570">
        <v>4.4078380061254103</v>
      </c>
      <c r="CO120" s="570">
        <v>4.2940949183299599</v>
      </c>
      <c r="CP120" s="570">
        <v>4.1785456880713898</v>
      </c>
      <c r="CQ120" s="570">
        <v>4.0609132504394898</v>
      </c>
      <c r="CR120" s="570">
        <v>3.9408870939169698</v>
      </c>
      <c r="CS120" s="570">
        <v>3.81812027489512</v>
      </c>
      <c r="CT120" s="570">
        <v>3.6922237796670498</v>
      </c>
      <c r="CU120" s="570">
        <v>3.5627578025079401</v>
      </c>
      <c r="CV120" s="570">
        <v>3.4292192274153201</v>
      </c>
      <c r="CW120" s="570">
        <v>3.2910241511924401</v>
      </c>
      <c r="CX120" s="570">
        <v>3.1474835704628599</v>
      </c>
      <c r="CY120" s="570">
        <v>2.9977691873556398</v>
      </c>
      <c r="CZ120" s="570">
        <v>2.8408643031020899</v>
      </c>
      <c r="DA120" s="570">
        <v>2.67549123007693</v>
      </c>
      <c r="DB120" s="570">
        <v>2.5</v>
      </c>
    </row>
    <row r="121" spans="2:106" ht="3.75" customHeight="1">
      <c r="B121" s="570"/>
      <c r="C121" s="570">
        <v>0</v>
      </c>
      <c r="D121" s="570">
        <v>0</v>
      </c>
      <c r="E121" s="570">
        <v>0</v>
      </c>
      <c r="F121" s="570">
        <v>0</v>
      </c>
      <c r="G121" s="570">
        <v>0</v>
      </c>
      <c r="H121" s="570">
        <v>0</v>
      </c>
      <c r="I121" s="570">
        <v>0</v>
      </c>
      <c r="J121" s="570">
        <v>0</v>
      </c>
      <c r="K121" s="570">
        <v>0</v>
      </c>
      <c r="L121" s="570">
        <v>0</v>
      </c>
      <c r="M121" s="570">
        <v>0</v>
      </c>
      <c r="N121" s="570">
        <v>0</v>
      </c>
      <c r="O121" s="570">
        <v>0</v>
      </c>
      <c r="P121" s="570">
        <v>0</v>
      </c>
      <c r="Q121" s="570">
        <v>0</v>
      </c>
      <c r="R121" s="570">
        <v>0</v>
      </c>
      <c r="S121" s="570">
        <v>0</v>
      </c>
      <c r="T121" s="570">
        <v>0</v>
      </c>
      <c r="U121" s="570">
        <v>0</v>
      </c>
      <c r="V121" s="570">
        <v>0</v>
      </c>
      <c r="W121" s="570">
        <v>0</v>
      </c>
      <c r="X121" s="570">
        <v>0</v>
      </c>
      <c r="Y121" s="570">
        <v>0</v>
      </c>
      <c r="Z121" s="570">
        <v>0</v>
      </c>
      <c r="AA121" s="570">
        <v>0</v>
      </c>
      <c r="AB121" s="570">
        <v>0</v>
      </c>
      <c r="AC121" s="570">
        <v>0</v>
      </c>
      <c r="AD121" s="570">
        <v>0</v>
      </c>
      <c r="AE121" s="570">
        <v>0</v>
      </c>
      <c r="AF121" s="570">
        <v>0</v>
      </c>
      <c r="AG121" s="570">
        <v>0</v>
      </c>
      <c r="AH121" s="570">
        <v>0</v>
      </c>
      <c r="AI121" s="570">
        <v>0</v>
      </c>
      <c r="AJ121" s="570">
        <v>0</v>
      </c>
      <c r="AK121" s="570">
        <v>0</v>
      </c>
      <c r="AL121" s="570">
        <v>0</v>
      </c>
      <c r="AM121" s="570">
        <v>0</v>
      </c>
      <c r="AN121" s="570">
        <v>0</v>
      </c>
      <c r="AO121" s="570">
        <v>0</v>
      </c>
      <c r="AP121" s="570">
        <v>0</v>
      </c>
      <c r="AQ121" s="570">
        <v>0</v>
      </c>
      <c r="AR121" s="570">
        <v>0</v>
      </c>
      <c r="AS121" s="570">
        <v>0</v>
      </c>
      <c r="AT121" s="570">
        <v>0</v>
      </c>
      <c r="AU121" s="570">
        <v>0</v>
      </c>
      <c r="AV121" s="570">
        <v>0</v>
      </c>
      <c r="AW121" s="570">
        <v>0</v>
      </c>
      <c r="AX121" s="570">
        <v>0</v>
      </c>
      <c r="AY121" s="570">
        <v>0</v>
      </c>
      <c r="AZ121" s="570">
        <v>0</v>
      </c>
      <c r="BA121" s="570">
        <v>0</v>
      </c>
      <c r="BC121" s="570"/>
      <c r="BD121" s="570">
        <v>7.5</v>
      </c>
      <c r="BE121" s="570">
        <v>7.4378235298092301</v>
      </c>
      <c r="BF121" s="570">
        <v>7.3750913107477496</v>
      </c>
      <c r="BG121" s="570">
        <v>7.3117520549479398</v>
      </c>
      <c r="BH121" s="570">
        <v>7.2477508276301599</v>
      </c>
      <c r="BI121" s="570">
        <v>7.1830279521643803</v>
      </c>
      <c r="BJ121" s="570">
        <v>7.1175178420224201</v>
      </c>
      <c r="BK121" s="570">
        <v>7.0511477659273902</v>
      </c>
      <c r="BL121" s="570">
        <v>6.9838365682252004</v>
      </c>
      <c r="BM121" s="570">
        <v>6.9154933900339701</v>
      </c>
      <c r="BN121" s="570">
        <v>6.8460164701876902</v>
      </c>
      <c r="BO121" s="570">
        <v>6.7752921506882204</v>
      </c>
      <c r="BP121" s="570">
        <v>6.7031942707246399</v>
      </c>
      <c r="BQ121" s="570">
        <v>6.6295842063050996</v>
      </c>
      <c r="BR121" s="570">
        <v>6.5543118956238198</v>
      </c>
      <c r="BS121" s="570">
        <v>6.4772182726388596</v>
      </c>
      <c r="BT121" s="570">
        <v>6.3981395912163599</v>
      </c>
      <c r="BU121" s="570">
        <v>6.3169141178841404</v>
      </c>
      <c r="BV121" s="570">
        <v>6.2333915349190603</v>
      </c>
      <c r="BW121" s="570">
        <v>6.1474450313084796</v>
      </c>
      <c r="BX121" s="570">
        <v>6.0589853687015403</v>
      </c>
      <c r="BY121" s="570">
        <v>5.9679751771447798</v>
      </c>
      <c r="BZ121" s="570">
        <v>5.8744405967520299</v>
      </c>
      <c r="CA121" s="570">
        <v>5.7784767988544301</v>
      </c>
      <c r="CB121" s="570">
        <v>5.6802448356518198</v>
      </c>
      <c r="CC121" s="570">
        <v>5.5799599434046803</v>
      </c>
      <c r="CD121" s="570">
        <v>5.4778740367909302</v>
      </c>
      <c r="CE121" s="570">
        <v>5.3742551190669001</v>
      </c>
      <c r="CF121" s="570">
        <v>5.2693645104818003</v>
      </c>
      <c r="CG121" s="570">
        <v>5.1634328840764097</v>
      </c>
      <c r="CH121" s="570">
        <v>5.0566385691634297</v>
      </c>
      <c r="CI121" s="570">
        <v>4.9490925482597596</v>
      </c>
      <c r="CJ121" s="570">
        <v>4.8408323752271398</v>
      </c>
      <c r="CK121" s="570">
        <v>4.7318240959949902</v>
      </c>
      <c r="CL121" s="570">
        <v>4.62196941671594</v>
      </c>
      <c r="CM121" s="570">
        <v>4.5111151228495601</v>
      </c>
      <c r="CN121" s="570">
        <v>4.3990624059001302</v>
      </c>
      <c r="CO121" s="570">
        <v>4.2855746158784802</v>
      </c>
      <c r="CP121" s="570">
        <v>4.1703826674766802</v>
      </c>
      <c r="CQ121" s="570">
        <v>4.0531877859187704</v>
      </c>
      <c r="CR121" s="570">
        <v>3.9336615067639502</v>
      </c>
      <c r="CS121" s="570">
        <v>3.8114428960361302</v>
      </c>
      <c r="CT121" s="570">
        <v>3.68613287697129</v>
      </c>
      <c r="CU121" s="570">
        <v>3.55728535855325</v>
      </c>
      <c r="CV121" s="570">
        <v>3.4243945521705701</v>
      </c>
      <c r="CW121" s="570">
        <v>3.2868773945246001</v>
      </c>
      <c r="CX121" s="570">
        <v>3.14404927443718</v>
      </c>
      <c r="CY121" s="570">
        <v>2.9950901057717099</v>
      </c>
      <c r="CZ121" s="570">
        <v>2.8389958434687599</v>
      </c>
      <c r="DA121" s="570">
        <v>2.6745070922105998</v>
      </c>
      <c r="DB121" s="570">
        <v>2.5</v>
      </c>
    </row>
    <row r="122" spans="2:106" ht="3.75" customHeight="1">
      <c r="B122" s="570"/>
      <c r="C122" s="570">
        <v>0</v>
      </c>
      <c r="D122" s="570">
        <v>0</v>
      </c>
      <c r="E122" s="570">
        <v>0</v>
      </c>
      <c r="F122" s="570">
        <v>0</v>
      </c>
      <c r="G122" s="570">
        <v>0</v>
      </c>
      <c r="H122" s="570">
        <v>0</v>
      </c>
      <c r="I122" s="570">
        <v>0</v>
      </c>
      <c r="J122" s="570">
        <v>0</v>
      </c>
      <c r="K122" s="570">
        <v>0</v>
      </c>
      <c r="L122" s="570">
        <v>0</v>
      </c>
      <c r="M122" s="570">
        <v>0</v>
      </c>
      <c r="N122" s="570">
        <v>0</v>
      </c>
      <c r="O122" s="570">
        <v>0</v>
      </c>
      <c r="P122" s="570">
        <v>0</v>
      </c>
      <c r="Q122" s="570">
        <v>0</v>
      </c>
      <c r="R122" s="570">
        <v>0</v>
      </c>
      <c r="S122" s="570">
        <v>0</v>
      </c>
      <c r="T122" s="570">
        <v>0</v>
      </c>
      <c r="U122" s="570">
        <v>0</v>
      </c>
      <c r="V122" s="570">
        <v>0</v>
      </c>
      <c r="W122" s="570">
        <v>0</v>
      </c>
      <c r="X122" s="570">
        <v>0</v>
      </c>
      <c r="Y122" s="570">
        <v>0</v>
      </c>
      <c r="Z122" s="570">
        <v>0</v>
      </c>
      <c r="AA122" s="570">
        <v>0</v>
      </c>
      <c r="AB122" s="570">
        <v>0</v>
      </c>
      <c r="AC122" s="570">
        <v>0</v>
      </c>
      <c r="AD122" s="570">
        <v>0</v>
      </c>
      <c r="AE122" s="570">
        <v>0</v>
      </c>
      <c r="AF122" s="570">
        <v>0</v>
      </c>
      <c r="AG122" s="570">
        <v>0</v>
      </c>
      <c r="AH122" s="570">
        <v>0</v>
      </c>
      <c r="AI122" s="570">
        <v>0</v>
      </c>
      <c r="AJ122" s="570">
        <v>0</v>
      </c>
      <c r="AK122" s="570">
        <v>0</v>
      </c>
      <c r="AL122" s="570">
        <v>0</v>
      </c>
      <c r="AM122" s="570">
        <v>0</v>
      </c>
      <c r="AN122" s="570">
        <v>0</v>
      </c>
      <c r="AO122" s="570">
        <v>0</v>
      </c>
      <c r="AP122" s="570">
        <v>0</v>
      </c>
      <c r="AQ122" s="570">
        <v>0</v>
      </c>
      <c r="AR122" s="570">
        <v>0</v>
      </c>
      <c r="AS122" s="570">
        <v>0</v>
      </c>
      <c r="AT122" s="570">
        <v>0</v>
      </c>
      <c r="AU122" s="570">
        <v>0</v>
      </c>
      <c r="AV122" s="570">
        <v>0</v>
      </c>
      <c r="AW122" s="570">
        <v>0</v>
      </c>
      <c r="AX122" s="570">
        <v>0</v>
      </c>
      <c r="AY122" s="570">
        <v>0</v>
      </c>
      <c r="AZ122" s="570">
        <v>0</v>
      </c>
      <c r="BA122" s="570">
        <v>0</v>
      </c>
      <c r="BC122" s="570"/>
      <c r="BD122" s="570">
        <v>7.5</v>
      </c>
      <c r="BE122" s="570">
        <v>7.4382253484383698</v>
      </c>
      <c r="BF122" s="570">
        <v>7.3759047079939704</v>
      </c>
      <c r="BG122" s="570">
        <v>7.31299004196085</v>
      </c>
      <c r="BH122" s="570">
        <v>7.2494294746346997</v>
      </c>
      <c r="BI122" s="570">
        <v>7.1851659981512501</v>
      </c>
      <c r="BJ122" s="570">
        <v>7.1201360557243003</v>
      </c>
      <c r="BK122" s="570">
        <v>7.0542679904947203</v>
      </c>
      <c r="BL122" s="570">
        <v>6.9874803643693602</v>
      </c>
      <c r="BM122" s="570">
        <v>6.9196801761660396</v>
      </c>
      <c r="BN122" s="570">
        <v>6.8507610461790902</v>
      </c>
      <c r="BO122" s="570">
        <v>6.7806014898071103</v>
      </c>
      <c r="BP122" s="570">
        <v>6.70906348029669</v>
      </c>
      <c r="BQ122" s="570">
        <v>6.6359916043560103</v>
      </c>
      <c r="BR122" s="570">
        <v>6.5612132456137697</v>
      </c>
      <c r="BS122" s="570">
        <v>6.4845403848615897</v>
      </c>
      <c r="BT122" s="570">
        <v>6.40577376442518</v>
      </c>
      <c r="BU122" s="570">
        <v>6.3247102809917397</v>
      </c>
      <c r="BV122" s="570">
        <v>6.2411544509894998</v>
      </c>
      <c r="BW122" s="570">
        <v>6.1549344599697502</v>
      </c>
      <c r="BX122" s="570">
        <v>6.0659224008416004</v>
      </c>
      <c r="BY122" s="570">
        <v>5.9740565768851699</v>
      </c>
      <c r="BZ122" s="570">
        <v>5.8793613127966102</v>
      </c>
      <c r="CA122" s="570">
        <v>5.7819577279382797</v>
      </c>
      <c r="CB122" s="570">
        <v>5.6820599054972396</v>
      </c>
      <c r="CC122" s="570">
        <v>5.5799568233153396</v>
      </c>
      <c r="CD122" s="570">
        <v>5.4759872421738001</v>
      </c>
      <c r="CE122" s="570">
        <v>5.37051250075874</v>
      </c>
      <c r="CF122" s="570">
        <v>5.26388634202155</v>
      </c>
      <c r="CG122" s="570">
        <v>5.1564207211316901</v>
      </c>
      <c r="CH122" s="570">
        <v>5.0483532509191003</v>
      </c>
      <c r="CI122" s="570">
        <v>4.9398263398129298</v>
      </c>
      <c r="CJ122" s="570">
        <v>4.8308821260155703</v>
      </c>
      <c r="CK122" s="570">
        <v>4.7214701808341797</v>
      </c>
      <c r="CL122" s="570">
        <v>4.6114621084059504</v>
      </c>
      <c r="CM122" s="570">
        <v>4.5006678227166397</v>
      </c>
      <c r="CN122" s="570">
        <v>4.3888501625190797</v>
      </c>
      <c r="CO122" s="570">
        <v>4.27573621378294</v>
      </c>
      <c r="CP122" s="570">
        <v>4.1610248254627002</v>
      </c>
      <c r="CQ122" s="570">
        <v>4.0443903815009401</v>
      </c>
      <c r="CR122" s="570">
        <v>3.92548310114939</v>
      </c>
      <c r="CS122" s="570">
        <v>3.8039261239890498</v>
      </c>
      <c r="CT122" s="570">
        <v>3.6793094828146899</v>
      </c>
      <c r="CU122" s="570">
        <v>3.5511808145778998</v>
      </c>
      <c r="CV122" s="570">
        <v>3.41903230554622</v>
      </c>
      <c r="CW122" s="570">
        <v>3.28228287125979</v>
      </c>
      <c r="CX122" s="570">
        <v>3.1402538426506101</v>
      </c>
      <c r="CY122" s="570">
        <v>2.9921352876738698</v>
      </c>
      <c r="CZ122" s="570">
        <v>2.8369381979551398</v>
      </c>
      <c r="DA122" s="570">
        <v>2.6734244239086098</v>
      </c>
      <c r="DB122" s="570">
        <v>2.5</v>
      </c>
    </row>
    <row r="123" spans="2:106" ht="3.75" customHeight="1">
      <c r="B123" s="570"/>
      <c r="C123" s="570">
        <v>0</v>
      </c>
      <c r="D123" s="570">
        <v>0</v>
      </c>
      <c r="E123" s="570">
        <v>0</v>
      </c>
      <c r="F123" s="570">
        <v>0</v>
      </c>
      <c r="G123" s="570">
        <v>0</v>
      </c>
      <c r="H123" s="570">
        <v>0</v>
      </c>
      <c r="I123" s="570">
        <v>0</v>
      </c>
      <c r="J123" s="570">
        <v>0</v>
      </c>
      <c r="K123" s="570">
        <v>0</v>
      </c>
      <c r="L123" s="570">
        <v>0</v>
      </c>
      <c r="M123" s="570">
        <v>0</v>
      </c>
      <c r="N123" s="570">
        <v>0</v>
      </c>
      <c r="O123" s="570">
        <v>0</v>
      </c>
      <c r="P123" s="570">
        <v>0</v>
      </c>
      <c r="Q123" s="570">
        <v>0</v>
      </c>
      <c r="R123" s="570">
        <v>0</v>
      </c>
      <c r="S123" s="570">
        <v>0</v>
      </c>
      <c r="T123" s="570">
        <v>0</v>
      </c>
      <c r="U123" s="570">
        <v>0</v>
      </c>
      <c r="V123" s="570">
        <v>0</v>
      </c>
      <c r="W123" s="570">
        <v>0</v>
      </c>
      <c r="X123" s="570">
        <v>0</v>
      </c>
      <c r="Y123" s="570">
        <v>0</v>
      </c>
      <c r="Z123" s="570">
        <v>0</v>
      </c>
      <c r="AA123" s="570">
        <v>0</v>
      </c>
      <c r="AB123" s="570">
        <v>0</v>
      </c>
      <c r="AC123" s="570">
        <v>0</v>
      </c>
      <c r="AD123" s="570">
        <v>0</v>
      </c>
      <c r="AE123" s="570">
        <v>0</v>
      </c>
      <c r="AF123" s="570">
        <v>0</v>
      </c>
      <c r="AG123" s="570">
        <v>0</v>
      </c>
      <c r="AH123" s="570">
        <v>0</v>
      </c>
      <c r="AI123" s="570">
        <v>0</v>
      </c>
      <c r="AJ123" s="570">
        <v>0</v>
      </c>
      <c r="AK123" s="570">
        <v>0</v>
      </c>
      <c r="AL123" s="570">
        <v>0</v>
      </c>
      <c r="AM123" s="570">
        <v>0</v>
      </c>
      <c r="AN123" s="570">
        <v>0</v>
      </c>
      <c r="AO123" s="570">
        <v>0</v>
      </c>
      <c r="AP123" s="570">
        <v>0</v>
      </c>
      <c r="AQ123" s="570">
        <v>0</v>
      </c>
      <c r="AR123" s="570">
        <v>0</v>
      </c>
      <c r="AS123" s="570">
        <v>0</v>
      </c>
      <c r="AT123" s="570">
        <v>0</v>
      </c>
      <c r="AU123" s="570">
        <v>0</v>
      </c>
      <c r="AV123" s="570">
        <v>0</v>
      </c>
      <c r="AW123" s="570">
        <v>0</v>
      </c>
      <c r="AX123" s="570">
        <v>0</v>
      </c>
      <c r="AY123" s="570">
        <v>0</v>
      </c>
      <c r="AZ123" s="570">
        <v>0</v>
      </c>
      <c r="BA123" s="570">
        <v>0</v>
      </c>
      <c r="BC123" s="570"/>
      <c r="BD123" s="570">
        <v>7.5</v>
      </c>
      <c r="BE123" s="570">
        <v>7.4386600895997503</v>
      </c>
      <c r="BF123" s="570">
        <v>7.3767854639340102</v>
      </c>
      <c r="BG123" s="570">
        <v>7.3143324192813797</v>
      </c>
      <c r="BH123" s="570">
        <v>7.2512532931701497</v>
      </c>
      <c r="BI123" s="570">
        <v>7.1874949873280096</v>
      </c>
      <c r="BJ123" s="570">
        <v>7.1229973069221497</v>
      </c>
      <c r="BK123" s="570">
        <v>7.0576910814896197</v>
      </c>
      <c r="BL123" s="570">
        <v>6.9914960450964303</v>
      </c>
      <c r="BM123" s="570">
        <v>6.9243184760698497</v>
      </c>
      <c r="BN123" s="570">
        <v>6.8560486348893201</v>
      </c>
      <c r="BO123" s="570">
        <v>6.7865581000029698</v>
      </c>
      <c r="BP123" s="570">
        <v>6.7156971936377001</v>
      </c>
      <c r="BQ123" s="570">
        <v>6.6432928233533399</v>
      </c>
      <c r="BR123" s="570">
        <v>6.5691472505583102</v>
      </c>
      <c r="BS123" s="570">
        <v>6.4930385420980299</v>
      </c>
      <c r="BT123" s="570">
        <v>6.4147237645268298</v>
      </c>
      <c r="BU123" s="570">
        <v>6.3339463146467896</v>
      </c>
      <c r="BV123" s="570">
        <v>6.2504490484109603</v>
      </c>
      <c r="BW123" s="570">
        <v>6.16399482391716</v>
      </c>
      <c r="BX123" s="570">
        <v>6.0743951869644501</v>
      </c>
      <c r="BY123" s="570">
        <v>5.9815453629912998</v>
      </c>
      <c r="BZ123" s="570">
        <v>5.8854588240275598</v>
      </c>
      <c r="CA123" s="570">
        <v>5.7862887737320499</v>
      </c>
      <c r="CB123" s="570">
        <v>5.6843229992826396</v>
      </c>
      <c r="CC123" s="570">
        <v>5.5799518967977502</v>
      </c>
      <c r="CD123" s="570">
        <v>5.4736309394051998</v>
      </c>
      <c r="CE123" s="570">
        <v>5.3658472044497803</v>
      </c>
      <c r="CF123" s="570">
        <v>5.2570820920387096</v>
      </c>
      <c r="CG123" s="570">
        <v>5.1477611614742598</v>
      </c>
      <c r="CH123" s="570">
        <v>5.0382004258010804</v>
      </c>
      <c r="CI123" s="570">
        <v>4.9285757335025098</v>
      </c>
      <c r="CJ123" s="570">
        <v>4.8189222385436796</v>
      </c>
      <c r="CK123" s="570">
        <v>4.7091542469554604</v>
      </c>
      <c r="CL123" s="570">
        <v>4.5990927831571797</v>
      </c>
      <c r="CM123" s="570">
        <v>4.4884921821721404</v>
      </c>
      <c r="CN123" s="570">
        <v>4.3770615838523703</v>
      </c>
      <c r="CO123" s="570">
        <v>4.2644801920847897</v>
      </c>
      <c r="CP123" s="570">
        <v>4.1504066136970996</v>
      </c>
      <c r="CQ123" s="570">
        <v>4.0344830958673299</v>
      </c>
      <c r="CR123" s="570">
        <v>3.9163355070103298</v>
      </c>
      <c r="CS123" s="570">
        <v>3.7955697158418902</v>
      </c>
      <c r="CT123" s="570">
        <v>3.6717647346559299</v>
      </c>
      <c r="CU123" s="570">
        <v>3.54446264438254</v>
      </c>
      <c r="CV123" s="570">
        <v>3.4131549031811699</v>
      </c>
      <c r="CW123" s="570">
        <v>3.2772641107034799</v>
      </c>
      <c r="CX123" s="570">
        <v>3.1361195617922801</v>
      </c>
      <c r="CY123" s="570">
        <v>2.9889237982247501</v>
      </c>
      <c r="CZ123" s="570">
        <v>2.8347055196265298</v>
      </c>
      <c r="DA123" s="570">
        <v>2.6722509813523398</v>
      </c>
      <c r="DB123" s="570">
        <v>2.5</v>
      </c>
    </row>
    <row r="124" spans="2:106" ht="3.75" customHeight="1">
      <c r="B124" s="570"/>
      <c r="C124" s="570">
        <v>0</v>
      </c>
      <c r="D124" s="570">
        <v>0</v>
      </c>
      <c r="E124" s="570">
        <v>0</v>
      </c>
      <c r="F124" s="570">
        <v>0</v>
      </c>
      <c r="G124" s="570">
        <v>0</v>
      </c>
      <c r="H124" s="570">
        <v>0</v>
      </c>
      <c r="I124" s="570">
        <v>0</v>
      </c>
      <c r="J124" s="570">
        <v>0</v>
      </c>
      <c r="K124" s="570">
        <v>0</v>
      </c>
      <c r="L124" s="570">
        <v>0</v>
      </c>
      <c r="M124" s="570">
        <v>0</v>
      </c>
      <c r="N124" s="570">
        <v>0</v>
      </c>
      <c r="O124" s="570">
        <v>0</v>
      </c>
      <c r="P124" s="570">
        <v>0</v>
      </c>
      <c r="Q124" s="570">
        <v>0</v>
      </c>
      <c r="R124" s="570">
        <v>0</v>
      </c>
      <c r="S124" s="570">
        <v>0</v>
      </c>
      <c r="T124" s="570">
        <v>0</v>
      </c>
      <c r="U124" s="570">
        <v>0</v>
      </c>
      <c r="V124" s="570">
        <v>0</v>
      </c>
      <c r="W124" s="570">
        <v>0</v>
      </c>
      <c r="X124" s="570">
        <v>0</v>
      </c>
      <c r="Y124" s="570">
        <v>0</v>
      </c>
      <c r="Z124" s="570">
        <v>0</v>
      </c>
      <c r="AA124" s="570">
        <v>0</v>
      </c>
      <c r="AB124" s="570">
        <v>0</v>
      </c>
      <c r="AC124" s="570">
        <v>0</v>
      </c>
      <c r="AD124" s="570">
        <v>0</v>
      </c>
      <c r="AE124" s="570">
        <v>0</v>
      </c>
      <c r="AF124" s="570">
        <v>0</v>
      </c>
      <c r="AG124" s="570">
        <v>0</v>
      </c>
      <c r="AH124" s="570">
        <v>0</v>
      </c>
      <c r="AI124" s="570">
        <v>0</v>
      </c>
      <c r="AJ124" s="570">
        <v>0</v>
      </c>
      <c r="AK124" s="570">
        <v>0</v>
      </c>
      <c r="AL124" s="570">
        <v>0</v>
      </c>
      <c r="AM124" s="570">
        <v>0</v>
      </c>
      <c r="AN124" s="570">
        <v>0</v>
      </c>
      <c r="AO124" s="570">
        <v>0</v>
      </c>
      <c r="AP124" s="570">
        <v>0</v>
      </c>
      <c r="AQ124" s="570">
        <v>0</v>
      </c>
      <c r="AR124" s="570">
        <v>0</v>
      </c>
      <c r="AS124" s="570">
        <v>0</v>
      </c>
      <c r="AT124" s="570">
        <v>0</v>
      </c>
      <c r="AU124" s="570">
        <v>0</v>
      </c>
      <c r="AV124" s="570">
        <v>0</v>
      </c>
      <c r="AW124" s="570">
        <v>0</v>
      </c>
      <c r="AX124" s="570">
        <v>0</v>
      </c>
      <c r="AY124" s="570">
        <v>0</v>
      </c>
      <c r="AZ124" s="570">
        <v>0</v>
      </c>
      <c r="BA124" s="570">
        <v>0</v>
      </c>
      <c r="BC124" s="570"/>
      <c r="BD124" s="570">
        <v>7.5</v>
      </c>
      <c r="BE124" s="570">
        <v>7.4391237014267899</v>
      </c>
      <c r="BF124" s="570">
        <v>7.3777255293022197</v>
      </c>
      <c r="BG124" s="570">
        <v>7.3157673435173098</v>
      </c>
      <c r="BH124" s="570">
        <v>7.2532070345557997</v>
      </c>
      <c r="BI124" s="570">
        <v>7.1899968965601397</v>
      </c>
      <c r="BJ124" s="570">
        <v>7.1260817494729096</v>
      </c>
      <c r="BK124" s="570">
        <v>7.0613967450302102</v>
      </c>
      <c r="BL124" s="570">
        <v>6.9958647969729704</v>
      </c>
      <c r="BM124" s="570">
        <v>6.9293935913534401</v>
      </c>
      <c r="BN124" s="570">
        <v>6.8618721651761696</v>
      </c>
      <c r="BO124" s="570">
        <v>6.7931671002359097</v>
      </c>
      <c r="BP124" s="570">
        <v>6.7231184771752996</v>
      </c>
      <c r="BQ124" s="570">
        <v>6.6515358895754098</v>
      </c>
      <c r="BR124" s="570">
        <v>6.5781950511778904</v>
      </c>
      <c r="BS124" s="570">
        <v>6.5028358687652803</v>
      </c>
      <c r="BT124" s="570">
        <v>6.4251633317148498</v>
      </c>
      <c r="BU124" s="570">
        <v>6.3448532182613802</v>
      </c>
      <c r="BV124" s="570">
        <v>6.26156542458431</v>
      </c>
      <c r="BW124" s="570">
        <v>6.1749684822050002</v>
      </c>
      <c r="BX124" s="570">
        <v>6.0847787788692802</v>
      </c>
      <c r="BY124" s="570">
        <v>5.9908152137452504</v>
      </c>
      <c r="BZ124" s="570">
        <v>5.8930613051088896</v>
      </c>
      <c r="CA124" s="570">
        <v>5.7917108034649596</v>
      </c>
      <c r="CB124" s="570">
        <v>5.6871609310798998</v>
      </c>
      <c r="CC124" s="570">
        <v>5.5799445947063901</v>
      </c>
      <c r="CD124" s="570">
        <v>5.4706711943850701</v>
      </c>
      <c r="CE124" s="570">
        <v>5.3599941730728196</v>
      </c>
      <c r="CF124" s="570">
        <v>5.2485745787956102</v>
      </c>
      <c r="CG124" s="570">
        <v>5.1370052294336501</v>
      </c>
      <c r="CH124" s="570">
        <v>5.0257085831548496</v>
      </c>
      <c r="CI124" s="570">
        <v>4.9148898953203499</v>
      </c>
      <c r="CJ124" s="570">
        <v>4.8045520175643297</v>
      </c>
      <c r="CK124" s="570">
        <v>4.6945409321057197</v>
      </c>
      <c r="CL124" s="570">
        <v>4.5845954255945101</v>
      </c>
      <c r="CM124" s="570">
        <v>4.4743882019071801</v>
      </c>
      <c r="CN124" s="570">
        <v>4.3635552565580502</v>
      </c>
      <c r="CO124" s="570">
        <v>4.2517145126154503</v>
      </c>
      <c r="CP124" s="570">
        <v>4.1384758638067396</v>
      </c>
      <c r="CQ124" s="570">
        <v>4.0234446909171204</v>
      </c>
      <c r="CR124" s="570">
        <v>3.90622047333789</v>
      </c>
      <c r="CS124" s="570">
        <v>3.7863916136931599</v>
      </c>
      <c r="CT124" s="570">
        <v>3.6635271078414098</v>
      </c>
      <c r="CU124" s="570">
        <v>3.5371652232160198</v>
      </c>
      <c r="CV124" s="570">
        <v>3.4067988626325501</v>
      </c>
      <c r="CW124" s="570">
        <v>3.2718567276155901</v>
      </c>
      <c r="CX124" s="570">
        <v>3.13167865268642</v>
      </c>
      <c r="CY124" s="570">
        <v>2.9854823815752898</v>
      </c>
      <c r="CZ124" s="570">
        <v>2.83231727082498</v>
      </c>
      <c r="DA124" s="570">
        <v>2.6709972982730399</v>
      </c>
      <c r="DB124" s="570">
        <v>2.5</v>
      </c>
    </row>
    <row r="125" spans="2:106" ht="3.75" customHeight="1">
      <c r="B125" s="570"/>
      <c r="C125" s="570">
        <v>0</v>
      </c>
      <c r="D125" s="570">
        <v>0</v>
      </c>
      <c r="E125" s="570">
        <v>0</v>
      </c>
      <c r="F125" s="570">
        <v>0</v>
      </c>
      <c r="G125" s="570">
        <v>0</v>
      </c>
      <c r="H125" s="570">
        <v>0</v>
      </c>
      <c r="I125" s="570">
        <v>0</v>
      </c>
      <c r="J125" s="570">
        <v>0</v>
      </c>
      <c r="K125" s="570">
        <v>0</v>
      </c>
      <c r="L125" s="570">
        <v>0</v>
      </c>
      <c r="M125" s="570">
        <v>0</v>
      </c>
      <c r="N125" s="570">
        <v>0</v>
      </c>
      <c r="O125" s="570">
        <v>0</v>
      </c>
      <c r="P125" s="570">
        <v>0</v>
      </c>
      <c r="Q125" s="570">
        <v>0</v>
      </c>
      <c r="R125" s="570">
        <v>0</v>
      </c>
      <c r="S125" s="570">
        <v>0</v>
      </c>
      <c r="T125" s="570">
        <v>0</v>
      </c>
      <c r="U125" s="570">
        <v>0</v>
      </c>
      <c r="V125" s="570">
        <v>0</v>
      </c>
      <c r="W125" s="570">
        <v>0</v>
      </c>
      <c r="X125" s="570">
        <v>0</v>
      </c>
      <c r="Y125" s="570">
        <v>0</v>
      </c>
      <c r="Z125" s="570">
        <v>0</v>
      </c>
      <c r="AA125" s="570">
        <v>0</v>
      </c>
      <c r="AB125" s="570">
        <v>0</v>
      </c>
      <c r="AC125" s="570">
        <v>0</v>
      </c>
      <c r="AD125" s="570">
        <v>0</v>
      </c>
      <c r="AE125" s="570">
        <v>0</v>
      </c>
      <c r="AF125" s="570">
        <v>0</v>
      </c>
      <c r="AG125" s="570">
        <v>0</v>
      </c>
      <c r="AH125" s="570">
        <v>0</v>
      </c>
      <c r="AI125" s="570">
        <v>0</v>
      </c>
      <c r="AJ125" s="570">
        <v>0</v>
      </c>
      <c r="AK125" s="570">
        <v>0</v>
      </c>
      <c r="AL125" s="570">
        <v>0</v>
      </c>
      <c r="AM125" s="570">
        <v>0</v>
      </c>
      <c r="AN125" s="570">
        <v>0</v>
      </c>
      <c r="AO125" s="570">
        <v>0</v>
      </c>
      <c r="AP125" s="570">
        <v>0</v>
      </c>
      <c r="AQ125" s="570">
        <v>0</v>
      </c>
      <c r="AR125" s="570">
        <v>0</v>
      </c>
      <c r="AS125" s="570">
        <v>0</v>
      </c>
      <c r="AT125" s="570">
        <v>0</v>
      </c>
      <c r="AU125" s="570">
        <v>0</v>
      </c>
      <c r="AV125" s="570">
        <v>0</v>
      </c>
      <c r="AW125" s="570">
        <v>0</v>
      </c>
      <c r="AX125" s="570">
        <v>0</v>
      </c>
      <c r="AY125" s="570">
        <v>0</v>
      </c>
      <c r="AZ125" s="570">
        <v>0</v>
      </c>
      <c r="BA125" s="570">
        <v>0</v>
      </c>
      <c r="BC125" s="570"/>
      <c r="BD125" s="570">
        <v>7.5</v>
      </c>
      <c r="BE125" s="570">
        <v>7.4396109873283898</v>
      </c>
      <c r="BF125" s="570">
        <v>7.3787145130850202</v>
      </c>
      <c r="BG125" s="570">
        <v>7.3172793455234899</v>
      </c>
      <c r="BH125" s="570">
        <v>7.25527042223524</v>
      </c>
      <c r="BI125" s="570">
        <v>7.1926471313311797</v>
      </c>
      <c r="BJ125" s="570">
        <v>7.1293612721788104</v>
      </c>
      <c r="BK125" s="570">
        <v>7.0653545941289897</v>
      </c>
      <c r="BL125" s="570">
        <v>7.0005558061664397</v>
      </c>
      <c r="BM125" s="570">
        <v>6.9348769522357099</v>
      </c>
      <c r="BN125" s="570">
        <v>6.8682090640510296</v>
      </c>
      <c r="BO125" s="570">
        <v>6.80041704714308</v>
      </c>
      <c r="BP125" s="570">
        <v>6.7313338436844798</v>
      </c>
      <c r="BQ125" s="570">
        <v>6.6607540714062496</v>
      </c>
      <c r="BR125" s="570">
        <v>6.5884275941843899</v>
      </c>
      <c r="BS125" s="570">
        <v>6.5140538839125099</v>
      </c>
      <c r="BT125" s="570">
        <v>6.4372786606369301</v>
      </c>
      <c r="BU125" s="570">
        <v>6.3576952805747897</v>
      </c>
      <c r="BV125" s="570">
        <v>6.2748548947413303</v>
      </c>
      <c r="BW125" s="570">
        <v>6.1882917282824703</v>
      </c>
      <c r="BX125" s="570">
        <v>6.0975725215475398</v>
      </c>
      <c r="BY125" s="570">
        <v>6.0023793012981397</v>
      </c>
      <c r="BZ125" s="570">
        <v>5.9026233217594797</v>
      </c>
      <c r="CA125" s="570">
        <v>5.7985505663841002</v>
      </c>
      <c r="CB125" s="570">
        <v>5.6907410771057299</v>
      </c>
      <c r="CC125" s="570">
        <v>5.57993423407056</v>
      </c>
      <c r="CD125" s="570">
        <v>5.4669307928129998</v>
      </c>
      <c r="CE125" s="570">
        <v>5.3525919788692304</v>
      </c>
      <c r="CF125" s="570">
        <v>5.2378377491138997</v>
      </c>
      <c r="CG125" s="570">
        <v>5.1235309201102996</v>
      </c>
      <c r="CH125" s="570">
        <v>5.0102430102990896</v>
      </c>
      <c r="CI125" s="570">
        <v>4.8981864422784902</v>
      </c>
      <c r="CJ125" s="570">
        <v>4.7872780765248599</v>
      </c>
      <c r="CK125" s="570">
        <v>4.67723856104136</v>
      </c>
      <c r="CL125" s="570">
        <v>4.56767727542735</v>
      </c>
      <c r="CM125" s="570">
        <v>4.4581509986011296</v>
      </c>
      <c r="CN125" s="570">
        <v>4.3481997916244</v>
      </c>
      <c r="CO125" s="570">
        <v>4.2373664456004398</v>
      </c>
      <c r="CP125" s="570">
        <v>4.12520475173271</v>
      </c>
      <c r="CQ125" s="570">
        <v>4.0112802694571297</v>
      </c>
      <c r="CR125" s="570">
        <v>3.89516602271943</v>
      </c>
      <c r="CS125" s="570">
        <v>3.7764346444332202</v>
      </c>
      <c r="CT125" s="570">
        <v>3.6546477891999198</v>
      </c>
      <c r="CU125" s="570">
        <v>3.5293430479330699</v>
      </c>
      <c r="CV125" s="570">
        <v>3.4000180518373702</v>
      </c>
      <c r="CW125" s="570">
        <v>3.26611086876895</v>
      </c>
      <c r="CX125" s="570">
        <v>3.12697506130921</v>
      </c>
      <c r="CY125" s="570">
        <v>2.9818467133462598</v>
      </c>
      <c r="CZ125" s="570">
        <v>2.82979902155465</v>
      </c>
      <c r="DA125" s="570">
        <v>2.6696770796571698</v>
      </c>
      <c r="DB125" s="570">
        <v>2.5</v>
      </c>
    </row>
    <row r="126" spans="2:106" ht="3.75" customHeight="1">
      <c r="B126" s="570"/>
      <c r="C126" s="570">
        <v>0</v>
      </c>
      <c r="D126" s="570">
        <v>0</v>
      </c>
      <c r="E126" s="570">
        <v>0</v>
      </c>
      <c r="F126" s="570">
        <v>0</v>
      </c>
      <c r="G126" s="570">
        <v>0</v>
      </c>
      <c r="H126" s="570">
        <v>0</v>
      </c>
      <c r="I126" s="570">
        <v>0</v>
      </c>
      <c r="J126" s="570">
        <v>0</v>
      </c>
      <c r="K126" s="570">
        <v>0</v>
      </c>
      <c r="L126" s="570">
        <v>0</v>
      </c>
      <c r="M126" s="570">
        <v>0</v>
      </c>
      <c r="N126" s="570">
        <v>0</v>
      </c>
      <c r="O126" s="570">
        <v>0</v>
      </c>
      <c r="P126" s="570">
        <v>0</v>
      </c>
      <c r="Q126" s="570">
        <v>0</v>
      </c>
      <c r="R126" s="570">
        <v>0</v>
      </c>
      <c r="S126" s="570">
        <v>0</v>
      </c>
      <c r="T126" s="570">
        <v>0</v>
      </c>
      <c r="U126" s="570">
        <v>0</v>
      </c>
      <c r="V126" s="570">
        <v>0</v>
      </c>
      <c r="W126" s="570">
        <v>0</v>
      </c>
      <c r="X126" s="570">
        <v>0</v>
      </c>
      <c r="Y126" s="570">
        <v>0</v>
      </c>
      <c r="Z126" s="570">
        <v>0</v>
      </c>
      <c r="AA126" s="570">
        <v>0</v>
      </c>
      <c r="AB126" s="570">
        <v>0</v>
      </c>
      <c r="AC126" s="570">
        <v>0</v>
      </c>
      <c r="AD126" s="570">
        <v>0</v>
      </c>
      <c r="AE126" s="570">
        <v>0</v>
      </c>
      <c r="AF126" s="570">
        <v>0</v>
      </c>
      <c r="AG126" s="570">
        <v>0</v>
      </c>
      <c r="AH126" s="570">
        <v>0</v>
      </c>
      <c r="AI126" s="570">
        <v>0</v>
      </c>
      <c r="AJ126" s="570">
        <v>0</v>
      </c>
      <c r="AK126" s="570">
        <v>0</v>
      </c>
      <c r="AL126" s="570">
        <v>0</v>
      </c>
      <c r="AM126" s="570">
        <v>0</v>
      </c>
      <c r="AN126" s="570">
        <v>0</v>
      </c>
      <c r="AO126" s="570">
        <v>0</v>
      </c>
      <c r="AP126" s="570">
        <v>0</v>
      </c>
      <c r="AQ126" s="570">
        <v>0</v>
      </c>
      <c r="AR126" s="570">
        <v>0</v>
      </c>
      <c r="AS126" s="570">
        <v>0</v>
      </c>
      <c r="AT126" s="570">
        <v>0</v>
      </c>
      <c r="AU126" s="570">
        <v>0</v>
      </c>
      <c r="AV126" s="570">
        <v>0</v>
      </c>
      <c r="AW126" s="570">
        <v>0</v>
      </c>
      <c r="AX126" s="570">
        <v>0</v>
      </c>
      <c r="AY126" s="570">
        <v>0</v>
      </c>
      <c r="AZ126" s="570">
        <v>0</v>
      </c>
      <c r="BA126" s="570">
        <v>0</v>
      </c>
      <c r="BC126" s="570"/>
      <c r="BD126" s="570">
        <v>7.5</v>
      </c>
      <c r="BE126" s="570">
        <v>7.4401155084118002</v>
      </c>
      <c r="BF126" s="570">
        <v>7.3797394687718896</v>
      </c>
      <c r="BG126" s="570">
        <v>7.3188489618960597</v>
      </c>
      <c r="BH126" s="570">
        <v>7.25741756682568</v>
      </c>
      <c r="BI126" s="570">
        <v>7.1954136351065303</v>
      </c>
      <c r="BJ126" s="570">
        <v>7.1327981803948699</v>
      </c>
      <c r="BK126" s="570">
        <v>7.0695222423490698</v>
      </c>
      <c r="BL126" s="570">
        <v>7.00552356211728</v>
      </c>
      <c r="BM126" s="570">
        <v>6.9407223875064501</v>
      </c>
      <c r="BN126" s="570">
        <v>6.8750162161818604</v>
      </c>
      <c r="BO126" s="570">
        <v>6.8082732980068599</v>
      </c>
      <c r="BP126" s="570">
        <v>6.74032477255221</v>
      </c>
      <c r="BQ126" s="570">
        <v>6.6709554437194596</v>
      </c>
      <c r="BR126" s="570">
        <v>6.5998934286748199</v>
      </c>
      <c r="BS126" s="570">
        <v>6.5267993164515197</v>
      </c>
      <c r="BT126" s="570">
        <v>6.45125612292762</v>
      </c>
      <c r="BU126" s="570">
        <v>6.3727624422042002</v>
      </c>
      <c r="BV126" s="570">
        <v>6.2907333076784298</v>
      </c>
      <c r="BW126" s="570">
        <v>6.2045176030181599</v>
      </c>
      <c r="BX126" s="570">
        <v>6.1134492222183701</v>
      </c>
      <c r="BY126" s="570">
        <v>6.0169610282237098</v>
      </c>
      <c r="BZ126" s="570">
        <v>5.9147911236673796</v>
      </c>
      <c r="CA126" s="570">
        <v>5.8072461146671603</v>
      </c>
      <c r="CB126" s="570">
        <v>5.6952725434492404</v>
      </c>
      <c r="CC126" s="570">
        <v>5.5799200541603797</v>
      </c>
      <c r="CD126" s="570">
        <v>5.4621873771858596</v>
      </c>
      <c r="CE126" s="570">
        <v>5.34315252176523</v>
      </c>
      <c r="CF126" s="570">
        <v>5.2241173871788398</v>
      </c>
      <c r="CG126" s="570">
        <v>5.1064520447992603</v>
      </c>
      <c r="CH126" s="570">
        <v>4.9909367675437402</v>
      </c>
      <c r="CI126" s="570">
        <v>4.87771428375222</v>
      </c>
      <c r="CJ126" s="570">
        <v>4.7665034998640197</v>
      </c>
      <c r="CK126" s="570">
        <v>4.6568050911547996</v>
      </c>
      <c r="CL126" s="570">
        <v>4.5480334855893396</v>
      </c>
      <c r="CM126" s="570">
        <v>4.4395887765860396</v>
      </c>
      <c r="CN126" s="570">
        <v>4.3308919376540898</v>
      </c>
      <c r="CO126" s="570">
        <v>4.2213991561907998</v>
      </c>
      <c r="CP126" s="570">
        <v>4.11060411917496</v>
      </c>
      <c r="CQ126" s="570">
        <v>3.9980331404660698</v>
      </c>
      <c r="CR126" s="570">
        <v>3.8832359736113302</v>
      </c>
      <c r="CS126" s="570">
        <v>3.7657739638382601</v>
      </c>
      <c r="CT126" s="570">
        <v>3.64520636513216</v>
      </c>
      <c r="CU126" s="570">
        <v>3.5210749929808798</v>
      </c>
      <c r="CV126" s="570">
        <v>3.3928868083533801</v>
      </c>
      <c r="CW126" s="570">
        <v>3.2600934482414701</v>
      </c>
      <c r="CX126" s="570">
        <v>3.12206601591694</v>
      </c>
      <c r="CY126" s="570">
        <v>2.9780624388055101</v>
      </c>
      <c r="CZ126" s="570">
        <v>2.8271830836027498</v>
      </c>
      <c r="DA126" s="570">
        <v>2.6683075041070801</v>
      </c>
      <c r="DB126" s="570">
        <v>2.5</v>
      </c>
    </row>
    <row r="127" spans="2:106" ht="3.75" customHeight="1">
      <c r="B127" s="570"/>
      <c r="C127" s="570">
        <v>0</v>
      </c>
      <c r="D127" s="570">
        <v>0</v>
      </c>
      <c r="E127" s="570">
        <v>0</v>
      </c>
      <c r="F127" s="570">
        <v>0</v>
      </c>
      <c r="G127" s="570">
        <v>0</v>
      </c>
      <c r="H127" s="570">
        <v>0</v>
      </c>
      <c r="I127" s="570">
        <v>0</v>
      </c>
      <c r="J127" s="570">
        <v>0</v>
      </c>
      <c r="K127" s="570">
        <v>0</v>
      </c>
      <c r="L127" s="570">
        <v>0</v>
      </c>
      <c r="M127" s="570">
        <v>0</v>
      </c>
      <c r="N127" s="570">
        <v>0</v>
      </c>
      <c r="O127" s="570">
        <v>0</v>
      </c>
      <c r="P127" s="570">
        <v>0</v>
      </c>
      <c r="Q127" s="570">
        <v>0</v>
      </c>
      <c r="R127" s="570">
        <v>0</v>
      </c>
      <c r="S127" s="570">
        <v>0</v>
      </c>
      <c r="T127" s="570">
        <v>0</v>
      </c>
      <c r="U127" s="570">
        <v>0</v>
      </c>
      <c r="V127" s="570">
        <v>0</v>
      </c>
      <c r="W127" s="570">
        <v>0</v>
      </c>
      <c r="X127" s="570">
        <v>0</v>
      </c>
      <c r="Y127" s="570">
        <v>0</v>
      </c>
      <c r="Z127" s="570">
        <v>0</v>
      </c>
      <c r="AA127" s="570">
        <v>0</v>
      </c>
      <c r="AB127" s="570">
        <v>0</v>
      </c>
      <c r="AC127" s="570">
        <v>0</v>
      </c>
      <c r="AD127" s="570">
        <v>0</v>
      </c>
      <c r="AE127" s="570">
        <v>0</v>
      </c>
      <c r="AF127" s="570">
        <v>0</v>
      </c>
      <c r="AG127" s="570">
        <v>0</v>
      </c>
      <c r="AH127" s="570">
        <v>0</v>
      </c>
      <c r="AI127" s="570">
        <v>0</v>
      </c>
      <c r="AJ127" s="570">
        <v>0</v>
      </c>
      <c r="AK127" s="570">
        <v>0</v>
      </c>
      <c r="AL127" s="570">
        <v>0</v>
      </c>
      <c r="AM127" s="570">
        <v>0</v>
      </c>
      <c r="AN127" s="570">
        <v>0</v>
      </c>
      <c r="AO127" s="570">
        <v>0</v>
      </c>
      <c r="AP127" s="570">
        <v>0</v>
      </c>
      <c r="AQ127" s="570">
        <v>0</v>
      </c>
      <c r="AR127" s="570">
        <v>0</v>
      </c>
      <c r="AS127" s="570">
        <v>0</v>
      </c>
      <c r="AT127" s="570">
        <v>0</v>
      </c>
      <c r="AU127" s="570">
        <v>0</v>
      </c>
      <c r="AV127" s="570">
        <v>0</v>
      </c>
      <c r="AW127" s="570">
        <v>0</v>
      </c>
      <c r="AX127" s="570">
        <v>0</v>
      </c>
      <c r="AY127" s="570">
        <v>0</v>
      </c>
      <c r="AZ127" s="570">
        <v>0</v>
      </c>
      <c r="BA127" s="570">
        <v>0</v>
      </c>
      <c r="BC127" s="570"/>
      <c r="BD127" s="570">
        <v>7.5</v>
      </c>
      <c r="BE127" s="570">
        <v>7.4406295389507502</v>
      </c>
      <c r="BF127" s="570">
        <v>7.3807847868025398</v>
      </c>
      <c r="BG127" s="570">
        <v>7.3204525244343301</v>
      </c>
      <c r="BH127" s="570">
        <v>7.25961658640046</v>
      </c>
      <c r="BI127" s="570">
        <v>7.1982562408915598</v>
      </c>
      <c r="BJ127" s="570">
        <v>7.1363441366477298</v>
      </c>
      <c r="BK127" s="570">
        <v>7.0738436372057203</v>
      </c>
      <c r="BL127" s="570">
        <v>7.0107053211287997</v>
      </c>
      <c r="BM127" s="570">
        <v>6.9468623787004704</v>
      </c>
      <c r="BN127" s="570">
        <v>6.8822245864688698</v>
      </c>
      <c r="BO127" s="570">
        <v>6.8166705031947998</v>
      </c>
      <c r="BP127" s="570">
        <v>6.7500375253048999</v>
      </c>
      <c r="BQ127" s="570">
        <v>6.6821094993570096</v>
      </c>
      <c r="BR127" s="570">
        <v>6.6126017534183603</v>
      </c>
      <c r="BS127" s="570">
        <v>6.5411437165398203</v>
      </c>
      <c r="BT127" s="570">
        <v>6.4672597714076199</v>
      </c>
      <c r="BU127" s="570">
        <v>6.3903497078861502</v>
      </c>
      <c r="BV127" s="570">
        <v>6.3096716409021303</v>
      </c>
      <c r="BW127" s="570">
        <v>6.2243348331952397</v>
      </c>
      <c r="BX127" s="570">
        <v>6.1333245259545199</v>
      </c>
      <c r="BY127" s="570">
        <v>6.0356193158910596</v>
      </c>
      <c r="BZ127" s="570">
        <v>5.9305273152598303</v>
      </c>
      <c r="CA127" s="570">
        <v>5.8183573237608401</v>
      </c>
      <c r="CB127" s="570">
        <v>5.70097572262803</v>
      </c>
      <c r="CC127" s="570">
        <v>5.5799013991437096</v>
      </c>
      <c r="CD127" s="570">
        <v>5.4562043897991197</v>
      </c>
      <c r="CE127" s="570">
        <v>5.3310448004156799</v>
      </c>
      <c r="CF127" s="570">
        <v>5.2062788937860702</v>
      </c>
      <c r="CG127" s="570">
        <v>5.0844546741180903</v>
      </c>
      <c r="CH127" s="570">
        <v>4.9665894405506101</v>
      </c>
      <c r="CI127" s="570">
        <v>4.8525163518596299</v>
      </c>
      <c r="CJ127" s="570">
        <v>4.7415312555718696</v>
      </c>
      <c r="CK127" s="570">
        <v>4.6327710317911697</v>
      </c>
      <c r="CL127" s="570">
        <v>4.5253765447663099</v>
      </c>
      <c r="CM127" s="570">
        <v>4.4185521153217104</v>
      </c>
      <c r="CN127" s="570">
        <v>4.3115827732353997</v>
      </c>
      <c r="CO127" s="570">
        <v>4.2038337425947701</v>
      </c>
      <c r="CP127" s="570">
        <v>4.0947412477788001</v>
      </c>
      <c r="CQ127" s="570">
        <v>3.9837986813581101</v>
      </c>
      <c r="CR127" s="570">
        <v>3.87054044303735</v>
      </c>
      <c r="CS127" s="570">
        <v>3.7545248053914899</v>
      </c>
      <c r="CT127" s="570">
        <v>3.63531639382136</v>
      </c>
      <c r="CU127" s="570">
        <v>3.51246821403014</v>
      </c>
      <c r="CV127" s="570">
        <v>3.3855025982325802</v>
      </c>
      <c r="CW127" s="570">
        <v>3.2538899013748201</v>
      </c>
      <c r="CX127" s="570">
        <v>3.1170231396649899</v>
      </c>
      <c r="CY127" s="570">
        <v>2.97418584192887</v>
      </c>
      <c r="CZ127" s="570">
        <v>2.82450887787479</v>
      </c>
      <c r="DA127" s="570">
        <v>2.6669093829033099</v>
      </c>
      <c r="DB127" s="570">
        <v>2.5</v>
      </c>
    </row>
    <row r="128" spans="2:106" ht="3.75" customHeight="1">
      <c r="B128" s="570"/>
      <c r="C128" s="570">
        <v>0</v>
      </c>
      <c r="D128" s="570">
        <v>0</v>
      </c>
      <c r="E128" s="570">
        <v>0</v>
      </c>
      <c r="F128" s="570">
        <v>0</v>
      </c>
      <c r="G128" s="570">
        <v>0</v>
      </c>
      <c r="H128" s="570">
        <v>0</v>
      </c>
      <c r="I128" s="570">
        <v>0</v>
      </c>
      <c r="J128" s="570">
        <v>0</v>
      </c>
      <c r="K128" s="570">
        <v>0</v>
      </c>
      <c r="L128" s="570">
        <v>0</v>
      </c>
      <c r="M128" s="570">
        <v>0</v>
      </c>
      <c r="N128" s="570">
        <v>0</v>
      </c>
      <c r="O128" s="570">
        <v>0</v>
      </c>
      <c r="P128" s="570">
        <v>0</v>
      </c>
      <c r="Q128" s="570">
        <v>0</v>
      </c>
      <c r="R128" s="570">
        <v>0</v>
      </c>
      <c r="S128" s="570">
        <v>0</v>
      </c>
      <c r="T128" s="570">
        <v>0</v>
      </c>
      <c r="U128" s="570">
        <v>0</v>
      </c>
      <c r="V128" s="570">
        <v>0</v>
      </c>
      <c r="W128" s="570">
        <v>0</v>
      </c>
      <c r="X128" s="570">
        <v>0</v>
      </c>
      <c r="Y128" s="570">
        <v>0</v>
      </c>
      <c r="Z128" s="570">
        <v>0</v>
      </c>
      <c r="AA128" s="570">
        <v>0</v>
      </c>
      <c r="AB128" s="570">
        <v>0</v>
      </c>
      <c r="AC128" s="570">
        <v>0</v>
      </c>
      <c r="AD128" s="570">
        <v>0</v>
      </c>
      <c r="AE128" s="570">
        <v>0</v>
      </c>
      <c r="AF128" s="570">
        <v>0</v>
      </c>
      <c r="AG128" s="570">
        <v>0</v>
      </c>
      <c r="AH128" s="570">
        <v>0</v>
      </c>
      <c r="AI128" s="570">
        <v>0</v>
      </c>
      <c r="AJ128" s="570">
        <v>0</v>
      </c>
      <c r="AK128" s="570">
        <v>0</v>
      </c>
      <c r="AL128" s="570">
        <v>0</v>
      </c>
      <c r="AM128" s="570">
        <v>0</v>
      </c>
      <c r="AN128" s="570">
        <v>0</v>
      </c>
      <c r="AO128" s="570">
        <v>0</v>
      </c>
      <c r="AP128" s="570">
        <v>0</v>
      </c>
      <c r="AQ128" s="570">
        <v>0</v>
      </c>
      <c r="AR128" s="570">
        <v>0</v>
      </c>
      <c r="AS128" s="570">
        <v>0</v>
      </c>
      <c r="AT128" s="570">
        <v>0</v>
      </c>
      <c r="AU128" s="570">
        <v>0</v>
      </c>
      <c r="AV128" s="570">
        <v>0</v>
      </c>
      <c r="AW128" s="570">
        <v>0</v>
      </c>
      <c r="AX128" s="570">
        <v>0</v>
      </c>
      <c r="AY128" s="570">
        <v>0</v>
      </c>
      <c r="AZ128" s="570">
        <v>0</v>
      </c>
      <c r="BA128" s="570">
        <v>0</v>
      </c>
      <c r="BC128" s="570"/>
      <c r="BD128" s="570">
        <v>7.5</v>
      </c>
      <c r="BE128" s="570">
        <v>7.4411440938908404</v>
      </c>
      <c r="BF128" s="570">
        <v>7.3818322333478301</v>
      </c>
      <c r="BG128" s="570">
        <v>7.3220621732317497</v>
      </c>
      <c r="BH128" s="570">
        <v>7.2618295298143503</v>
      </c>
      <c r="BI128" s="570">
        <v>7.2011264038560601</v>
      </c>
      <c r="BJ128" s="570">
        <v>7.1399395506420102</v>
      </c>
      <c r="BK128" s="570">
        <v>7.0782478862588398</v>
      </c>
      <c r="BL128" s="570">
        <v>7.0160190550418804</v>
      </c>
      <c r="BM128" s="570">
        <v>6.9532046997723604</v>
      </c>
      <c r="BN128" s="570">
        <v>6.8897339753290003</v>
      </c>
      <c r="BO128" s="570">
        <v>6.82550473686016</v>
      </c>
      <c r="BP128" s="570">
        <v>6.7603717360183797</v>
      </c>
      <c r="BQ128" s="570">
        <v>6.6941311128947101</v>
      </c>
      <c r="BR128" s="570">
        <v>6.6265005301329802</v>
      </c>
      <c r="BS128" s="570">
        <v>6.5570944910302398</v>
      </c>
      <c r="BT128" s="570">
        <v>6.4853946119203201</v>
      </c>
      <c r="BU128" s="570">
        <v>6.4107144376952503</v>
      </c>
      <c r="BV128" s="570">
        <v>6.3321569999323097</v>
      </c>
      <c r="BW128" s="570">
        <v>6.2485612819768397</v>
      </c>
      <c r="BX128" s="570">
        <v>6.1584414012679902</v>
      </c>
      <c r="BY128" s="570">
        <v>6.0599843700782898</v>
      </c>
      <c r="BZ128" s="570">
        <v>5.9514057068205402</v>
      </c>
      <c r="CA128" s="570">
        <v>5.8324833574773001</v>
      </c>
      <c r="CB128" s="570">
        <v>5.7079462393988596</v>
      </c>
      <c r="CC128" s="570">
        <v>5.5798783179853304</v>
      </c>
      <c r="CD128" s="570">
        <v>5.44887309390373</v>
      </c>
      <c r="CE128" s="570">
        <v>5.3155774565399803</v>
      </c>
      <c r="CF128" s="570">
        <v>5.1824476317060704</v>
      </c>
      <c r="CG128" s="570">
        <v>5.0554842156485797</v>
      </c>
      <c r="CH128" s="570">
        <v>4.9355334717264796</v>
      </c>
      <c r="CI128" s="570">
        <v>4.8214179401161301</v>
      </c>
      <c r="CJ128" s="570">
        <v>4.7116047800828902</v>
      </c>
      <c r="CK128" s="570">
        <v>4.6046932581764803</v>
      </c>
      <c r="CL128" s="570">
        <v>4.4994874591770602</v>
      </c>
      <c r="CM128" s="570">
        <v>4.3949775796951096</v>
      </c>
      <c r="CN128" s="570">
        <v>4.2903129303899297</v>
      </c>
      <c r="CO128" s="570">
        <v>4.1847766587928499</v>
      </c>
      <c r="CP128" s="570">
        <v>4.0777605337165097</v>
      </c>
      <c r="CQ128" s="570">
        <v>3.9687394461025201</v>
      </c>
      <c r="CR128" s="570">
        <v>3.85724654073621</v>
      </c>
      <c r="CS128" s="570">
        <v>3.74284979582279</v>
      </c>
      <c r="CT128" s="570">
        <v>3.6251302179042302</v>
      </c>
      <c r="CU128" s="570">
        <v>3.5036611647494</v>
      </c>
      <c r="CV128" s="570">
        <v>3.3779877873647499</v>
      </c>
      <c r="CW128" s="570">
        <v>3.2476051273227702</v>
      </c>
      <c r="CX128" s="570">
        <v>3.1119328728468001</v>
      </c>
      <c r="CY128" s="570">
        <v>2.9702839713047999</v>
      </c>
      <c r="CZ128" s="570">
        <v>2.8218229230932499</v>
      </c>
      <c r="DA128" s="570">
        <v>2.6655071203700702</v>
      </c>
      <c r="DB128" s="570">
        <v>2.5</v>
      </c>
    </row>
    <row r="129" spans="2:106" ht="3.75" customHeight="1">
      <c r="B129" s="570"/>
      <c r="C129" s="570">
        <v>0</v>
      </c>
      <c r="D129" s="570">
        <v>0</v>
      </c>
      <c r="E129" s="570">
        <v>0</v>
      </c>
      <c r="F129" s="570">
        <v>0</v>
      </c>
      <c r="G129" s="570">
        <v>0</v>
      </c>
      <c r="H129" s="570">
        <v>0</v>
      </c>
      <c r="I129" s="570">
        <v>0</v>
      </c>
      <c r="J129" s="570">
        <v>0</v>
      </c>
      <c r="K129" s="570">
        <v>0</v>
      </c>
      <c r="L129" s="570">
        <v>0</v>
      </c>
      <c r="M129" s="570">
        <v>0</v>
      </c>
      <c r="N129" s="570">
        <v>0</v>
      </c>
      <c r="O129" s="570">
        <v>0</v>
      </c>
      <c r="P129" s="570">
        <v>0</v>
      </c>
      <c r="Q129" s="570">
        <v>0</v>
      </c>
      <c r="R129" s="570">
        <v>0</v>
      </c>
      <c r="S129" s="570">
        <v>0</v>
      </c>
      <c r="T129" s="570">
        <v>0</v>
      </c>
      <c r="U129" s="570">
        <v>0</v>
      </c>
      <c r="V129" s="570">
        <v>0</v>
      </c>
      <c r="W129" s="570">
        <v>0</v>
      </c>
      <c r="X129" s="570">
        <v>0</v>
      </c>
      <c r="Y129" s="570">
        <v>0</v>
      </c>
      <c r="Z129" s="570">
        <v>0</v>
      </c>
      <c r="AA129" s="570">
        <v>0</v>
      </c>
      <c r="AB129" s="570">
        <v>0</v>
      </c>
      <c r="AC129" s="570">
        <v>0</v>
      </c>
      <c r="AD129" s="570">
        <v>0</v>
      </c>
      <c r="AE129" s="570">
        <v>0</v>
      </c>
      <c r="AF129" s="570">
        <v>0</v>
      </c>
      <c r="AG129" s="570">
        <v>0</v>
      </c>
      <c r="AH129" s="570">
        <v>0</v>
      </c>
      <c r="AI129" s="570">
        <v>0</v>
      </c>
      <c r="AJ129" s="570">
        <v>0</v>
      </c>
      <c r="AK129" s="570">
        <v>0</v>
      </c>
      <c r="AL129" s="570">
        <v>0</v>
      </c>
      <c r="AM129" s="570">
        <v>0</v>
      </c>
      <c r="AN129" s="570">
        <v>0</v>
      </c>
      <c r="AO129" s="570">
        <v>0</v>
      </c>
      <c r="AP129" s="570">
        <v>0</v>
      </c>
      <c r="AQ129" s="570">
        <v>0</v>
      </c>
      <c r="AR129" s="570">
        <v>0</v>
      </c>
      <c r="AS129" s="570">
        <v>0</v>
      </c>
      <c r="AT129" s="570">
        <v>0</v>
      </c>
      <c r="AU129" s="570">
        <v>0</v>
      </c>
      <c r="AV129" s="570">
        <v>0</v>
      </c>
      <c r="AW129" s="570">
        <v>0</v>
      </c>
      <c r="AX129" s="570">
        <v>0</v>
      </c>
      <c r="AY129" s="570">
        <v>0</v>
      </c>
      <c r="AZ129" s="570">
        <v>0</v>
      </c>
      <c r="BA129" s="570">
        <v>0</v>
      </c>
      <c r="BC129" s="570"/>
      <c r="BD129" s="570">
        <v>7.5</v>
      </c>
      <c r="BE129" s="570">
        <v>7.4416490460029099</v>
      </c>
      <c r="BF129" s="570">
        <v>7.3828611737254102</v>
      </c>
      <c r="BG129" s="570">
        <v>7.3236461582251797</v>
      </c>
      <c r="BH129" s="570">
        <v>7.2640127038158804</v>
      </c>
      <c r="BI129" s="570">
        <v>7.2039674648372598</v>
      </c>
      <c r="BJ129" s="570">
        <v>7.1435136351714998</v>
      </c>
      <c r="BK129" s="570">
        <v>7.0826488806018997</v>
      </c>
      <c r="BL129" s="570">
        <v>7.02136230178915</v>
      </c>
      <c r="BM129" s="570">
        <v>6.9596299946431301</v>
      </c>
      <c r="BN129" s="570">
        <v>6.89740861280809</v>
      </c>
      <c r="BO129" s="570">
        <v>6.8346261333569496</v>
      </c>
      <c r="BP129" s="570">
        <v>6.7711687978489996</v>
      </c>
      <c r="BQ129" s="570">
        <v>6.70686299669494</v>
      </c>
      <c r="BR129" s="570">
        <v>6.6414507890163401</v>
      </c>
      <c r="BS129" s="570">
        <v>6.57455793937162</v>
      </c>
      <c r="BT129" s="570">
        <v>6.5056537753736698</v>
      </c>
      <c r="BU129" s="570">
        <v>6.4340018658264801</v>
      </c>
      <c r="BV129" s="570">
        <v>6.3585956553957201</v>
      </c>
      <c r="BW129" s="570">
        <v>6.27805430819837</v>
      </c>
      <c r="BX129" s="570">
        <v>6.1904106930041802</v>
      </c>
      <c r="BY129" s="570">
        <v>6.09269484954691</v>
      </c>
      <c r="BZ129" s="570">
        <v>5.9805045722225199</v>
      </c>
      <c r="CA129" s="570">
        <v>5.8497482619216097</v>
      </c>
      <c r="CB129" s="570">
        <v>5.7157197908257604</v>
      </c>
      <c r="CC129" s="570">
        <v>5.5798531508842597</v>
      </c>
      <c r="CD129" s="570">
        <v>5.4406726300624602</v>
      </c>
      <c r="CE129" s="570">
        <v>5.2965567078783602</v>
      </c>
      <c r="CF129" s="570">
        <v>5.1489204462818403</v>
      </c>
      <c r="CG129" s="570">
        <v>5.01614650244833</v>
      </c>
      <c r="CH129" s="570">
        <v>4.8955316453009798</v>
      </c>
      <c r="CI129" s="570">
        <v>4.7831156238761103</v>
      </c>
      <c r="CJ129" s="570">
        <v>4.6760271660663397</v>
      </c>
      <c r="CK129" s="570">
        <v>4.5722562800536899</v>
      </c>
      <c r="CL129" s="570">
        <v>4.4702935928563603</v>
      </c>
      <c r="CM129" s="570">
        <v>4.3689461721114604</v>
      </c>
      <c r="CN129" s="570">
        <v>4.2672558993404799</v>
      </c>
      <c r="CO129" s="570">
        <v>4.1644511068424004</v>
      </c>
      <c r="CP129" s="570">
        <v>4.0599055468095804</v>
      </c>
      <c r="CQ129" s="570">
        <v>3.9531000729130801</v>
      </c>
      <c r="CR129" s="570">
        <v>3.8435879710033398</v>
      </c>
      <c r="CS129" s="570">
        <v>3.7309647588746402</v>
      </c>
      <c r="CT129" s="570">
        <v>3.6148421505311701</v>
      </c>
      <c r="CU129" s="570">
        <v>3.49482505422566</v>
      </c>
      <c r="CV129" s="570">
        <v>3.3704900192431899</v>
      </c>
      <c r="CW129" s="570">
        <v>3.2413632500409002</v>
      </c>
      <c r="CX129" s="570">
        <v>3.1068959422735198</v>
      </c>
      <c r="CY129" s="570">
        <v>2.9664340450547102</v>
      </c>
      <c r="CZ129" s="570">
        <v>2.8191783356759799</v>
      </c>
      <c r="DA129" s="570">
        <v>2.6641284223813502</v>
      </c>
      <c r="DB129" s="570">
        <v>2.5</v>
      </c>
    </row>
    <row r="130" spans="2:106" ht="3.75" customHeight="1">
      <c r="B130" s="570"/>
      <c r="C130" s="570">
        <v>0</v>
      </c>
      <c r="D130" s="570">
        <v>0</v>
      </c>
      <c r="E130" s="570">
        <v>0</v>
      </c>
      <c r="F130" s="570">
        <v>0</v>
      </c>
      <c r="G130" s="570">
        <v>0</v>
      </c>
      <c r="H130" s="570">
        <v>0</v>
      </c>
      <c r="I130" s="570">
        <v>0</v>
      </c>
      <c r="J130" s="570">
        <v>0</v>
      </c>
      <c r="K130" s="570">
        <v>0</v>
      </c>
      <c r="L130" s="570">
        <v>0</v>
      </c>
      <c r="M130" s="570">
        <v>0</v>
      </c>
      <c r="N130" s="570">
        <v>0</v>
      </c>
      <c r="O130" s="570">
        <v>0</v>
      </c>
      <c r="P130" s="570">
        <v>0</v>
      </c>
      <c r="Q130" s="570">
        <v>0</v>
      </c>
      <c r="R130" s="570">
        <v>0</v>
      </c>
      <c r="S130" s="570">
        <v>0</v>
      </c>
      <c r="T130" s="570">
        <v>0</v>
      </c>
      <c r="U130" s="570">
        <v>0</v>
      </c>
      <c r="V130" s="570">
        <v>0</v>
      </c>
      <c r="W130" s="570">
        <v>0</v>
      </c>
      <c r="X130" s="570">
        <v>0</v>
      </c>
      <c r="Y130" s="570">
        <v>0</v>
      </c>
      <c r="Z130" s="570">
        <v>0</v>
      </c>
      <c r="AA130" s="570">
        <v>0</v>
      </c>
      <c r="AB130" s="570">
        <v>0</v>
      </c>
      <c r="AC130" s="570">
        <v>0</v>
      </c>
      <c r="AD130" s="570">
        <v>0</v>
      </c>
      <c r="AE130" s="570">
        <v>0</v>
      </c>
      <c r="AF130" s="570">
        <v>0</v>
      </c>
      <c r="AG130" s="570">
        <v>0</v>
      </c>
      <c r="AH130" s="570">
        <v>0</v>
      </c>
      <c r="AI130" s="570">
        <v>0</v>
      </c>
      <c r="AJ130" s="570">
        <v>0</v>
      </c>
      <c r="AK130" s="570">
        <v>0</v>
      </c>
      <c r="AL130" s="570">
        <v>0</v>
      </c>
      <c r="AM130" s="570">
        <v>0</v>
      </c>
      <c r="AN130" s="570">
        <v>0</v>
      </c>
      <c r="AO130" s="570">
        <v>0</v>
      </c>
      <c r="AP130" s="570">
        <v>0</v>
      </c>
      <c r="AQ130" s="570">
        <v>0</v>
      </c>
      <c r="AR130" s="570">
        <v>0</v>
      </c>
      <c r="AS130" s="570">
        <v>0</v>
      </c>
      <c r="AT130" s="570">
        <v>0</v>
      </c>
      <c r="AU130" s="570">
        <v>0</v>
      </c>
      <c r="AV130" s="570">
        <v>0</v>
      </c>
      <c r="AW130" s="570">
        <v>0</v>
      </c>
      <c r="AX130" s="570">
        <v>0</v>
      </c>
      <c r="AY130" s="570">
        <v>0</v>
      </c>
      <c r="AZ130" s="570">
        <v>0</v>
      </c>
      <c r="BA130" s="570">
        <v>0</v>
      </c>
      <c r="BC130" s="570"/>
      <c r="BD130" s="570">
        <v>7.5</v>
      </c>
      <c r="BE130" s="570">
        <v>7.4421333465431303</v>
      </c>
      <c r="BF130" s="570">
        <v>7.3838490112329502</v>
      </c>
      <c r="BG130" s="570">
        <v>7.3251694840249897</v>
      </c>
      <c r="BH130" s="570">
        <v>7.26611749451523</v>
      </c>
      <c r="BI130" s="570">
        <v>7.2067155887352401</v>
      </c>
      <c r="BJ130" s="570">
        <v>7.1469853502371601</v>
      </c>
      <c r="BK130" s="570">
        <v>7.0869460496489403</v>
      </c>
      <c r="BL130" s="570">
        <v>7.0266124048590699</v>
      </c>
      <c r="BM130" s="570">
        <v>6.9659909802877404</v>
      </c>
      <c r="BN130" s="570">
        <v>6.9050745289435804</v>
      </c>
      <c r="BO130" s="570">
        <v>6.8438332653552099</v>
      </c>
      <c r="BP130" s="570">
        <v>6.7822016445237301</v>
      </c>
      <c r="BQ130" s="570">
        <v>6.72005875527491</v>
      </c>
      <c r="BR130" s="570">
        <v>6.6572000908642801</v>
      </c>
      <c r="BS130" s="570">
        <v>6.5932986788586501</v>
      </c>
      <c r="BT130" s="570">
        <v>6.5278551244367602</v>
      </c>
      <c r="BU130" s="570">
        <v>6.4601394636455796</v>
      </c>
      <c r="BV130" s="570">
        <v>6.3891285935328197</v>
      </c>
      <c r="BW130" s="570">
        <v>6.3134171418163003</v>
      </c>
      <c r="BX130" s="570">
        <v>6.2309459271629297</v>
      </c>
      <c r="BY130" s="570">
        <v>6.1379760409364099</v>
      </c>
      <c r="BZ130" s="570">
        <v>6.0257229559653602</v>
      </c>
      <c r="CA130" s="570">
        <v>5.8673098724596402</v>
      </c>
      <c r="CB130" s="570">
        <v>5.7221813526123002</v>
      </c>
      <c r="CC130" s="570">
        <v>5.5798335720691101</v>
      </c>
      <c r="CD130" s="570">
        <v>5.4338347537024996</v>
      </c>
      <c r="CE130" s="570">
        <v>5.2770666804759401</v>
      </c>
      <c r="CF130" s="570">
        <v>5.0960794090849797</v>
      </c>
      <c r="CG130" s="570">
        <v>4.9608267630798197</v>
      </c>
      <c r="CH130" s="570">
        <v>4.8440324380508297</v>
      </c>
      <c r="CI130" s="570">
        <v>4.7365369407590903</v>
      </c>
      <c r="CJ130" s="570">
        <v>4.6344087840986496</v>
      </c>
      <c r="CK130" s="570">
        <v>4.5354258177209603</v>
      </c>
      <c r="CL130" s="570">
        <v>4.4379681368580499</v>
      </c>
      <c r="CM130" s="570">
        <v>4.3407515280082798</v>
      </c>
      <c r="CN130" s="570">
        <v>4.2427654810954198</v>
      </c>
      <c r="CO130" s="570">
        <v>4.1432292432981699</v>
      </c>
      <c r="CP130" s="570">
        <v>4.0415398157162699</v>
      </c>
      <c r="CQ130" s="570">
        <v>3.93721975835714</v>
      </c>
      <c r="CR130" s="570">
        <v>3.8298717282460202</v>
      </c>
      <c r="CS130" s="570">
        <v>3.71914159291972</v>
      </c>
      <c r="CT130" s="570">
        <v>3.6046889735087002</v>
      </c>
      <c r="CU130" s="570">
        <v>3.4861629746928799</v>
      </c>
      <c r="CV130" s="570">
        <v>3.36318065609355</v>
      </c>
      <c r="CW130" s="570">
        <v>3.2353058251531999</v>
      </c>
      <c r="CX130" s="570">
        <v>3.10202562980795</v>
      </c>
      <c r="CY130" s="570">
        <v>2.9627219765380102</v>
      </c>
      <c r="CZ130" s="570">
        <v>2.81663374787595</v>
      </c>
      <c r="DA130" s="570">
        <v>2.6628037100814699</v>
      </c>
      <c r="DB130" s="570">
        <v>2.5</v>
      </c>
    </row>
    <row r="131" spans="2:106" ht="3.75" customHeight="1">
      <c r="B131" s="570"/>
      <c r="C131" s="570">
        <v>0</v>
      </c>
      <c r="D131" s="570">
        <v>0</v>
      </c>
      <c r="E131" s="570">
        <v>0</v>
      </c>
      <c r="F131" s="570">
        <v>0</v>
      </c>
      <c r="G131" s="570">
        <v>0</v>
      </c>
      <c r="H131" s="570">
        <v>0</v>
      </c>
      <c r="I131" s="570">
        <v>0</v>
      </c>
      <c r="J131" s="570">
        <v>0</v>
      </c>
      <c r="K131" s="570">
        <v>0</v>
      </c>
      <c r="L131" s="570">
        <v>0</v>
      </c>
      <c r="M131" s="570">
        <v>0</v>
      </c>
      <c r="N131" s="570">
        <v>0</v>
      </c>
      <c r="O131" s="570">
        <v>0</v>
      </c>
      <c r="P131" s="570">
        <v>0</v>
      </c>
      <c r="Q131" s="570">
        <v>0</v>
      </c>
      <c r="R131" s="570">
        <v>0</v>
      </c>
      <c r="S131" s="570">
        <v>0</v>
      </c>
      <c r="T131" s="570">
        <v>0</v>
      </c>
      <c r="U131" s="570">
        <v>0</v>
      </c>
      <c r="V131" s="570">
        <v>0</v>
      </c>
      <c r="W131" s="570">
        <v>0</v>
      </c>
      <c r="X131" s="570">
        <v>0</v>
      </c>
      <c r="Y131" s="570">
        <v>0</v>
      </c>
      <c r="Z131" s="570">
        <v>20</v>
      </c>
      <c r="AA131" s="570">
        <v>20</v>
      </c>
      <c r="AB131" s="570">
        <v>20</v>
      </c>
      <c r="AC131" s="570">
        <v>20</v>
      </c>
      <c r="AD131" s="570">
        <v>20</v>
      </c>
      <c r="AE131" s="570">
        <v>0</v>
      </c>
      <c r="AF131" s="570">
        <v>0</v>
      </c>
      <c r="AG131" s="570">
        <v>0</v>
      </c>
      <c r="AH131" s="570">
        <v>0</v>
      </c>
      <c r="AI131" s="570">
        <v>0</v>
      </c>
      <c r="AJ131" s="570">
        <v>0</v>
      </c>
      <c r="AK131" s="570">
        <v>0</v>
      </c>
      <c r="AL131" s="570">
        <v>0</v>
      </c>
      <c r="AM131" s="570">
        <v>0</v>
      </c>
      <c r="AN131" s="570">
        <v>0</v>
      </c>
      <c r="AO131" s="570">
        <v>0</v>
      </c>
      <c r="AP131" s="570">
        <v>0</v>
      </c>
      <c r="AQ131" s="570">
        <v>0</v>
      </c>
      <c r="AR131" s="570">
        <v>0</v>
      </c>
      <c r="AS131" s="570">
        <v>0</v>
      </c>
      <c r="AT131" s="570">
        <v>0</v>
      </c>
      <c r="AU131" s="570">
        <v>0</v>
      </c>
      <c r="AV131" s="570">
        <v>0</v>
      </c>
      <c r="AW131" s="570">
        <v>0</v>
      </c>
      <c r="AX131" s="570">
        <v>0</v>
      </c>
      <c r="AY131" s="570">
        <v>0</v>
      </c>
      <c r="AZ131" s="570">
        <v>0</v>
      </c>
      <c r="BA131" s="570">
        <v>0</v>
      </c>
      <c r="BC131" s="570"/>
      <c r="BD131" s="570">
        <v>7.5</v>
      </c>
      <c r="BE131" s="570">
        <v>7.4425853558623798</v>
      </c>
      <c r="BF131" s="570">
        <v>7.3847718576894197</v>
      </c>
      <c r="BG131" s="570">
        <v>7.3265949314664098</v>
      </c>
      <c r="BH131" s="570">
        <v>7.2680917466079</v>
      </c>
      <c r="BI131" s="570">
        <v>7.2093014918027896</v>
      </c>
      <c r="BJ131" s="570">
        <v>7.1502654313786804</v>
      </c>
      <c r="BK131" s="570">
        <v>7.0910265705552504</v>
      </c>
      <c r="BL131" s="570">
        <v>7.0316286539249404</v>
      </c>
      <c r="BM131" s="570">
        <v>6.97211405256623</v>
      </c>
      <c r="BN131" s="570">
        <v>6.9125198245885198</v>
      </c>
      <c r="BO131" s="570">
        <v>6.8528708086224901</v>
      </c>
      <c r="BP131" s="570">
        <v>6.7931679642918699</v>
      </c>
      <c r="BQ131" s="570">
        <v>6.7333692650857904</v>
      </c>
      <c r="BR131" s="570">
        <v>6.6733593903887796</v>
      </c>
      <c r="BS131" s="570">
        <v>6.6129039385766397</v>
      </c>
      <c r="BT131" s="570">
        <v>6.5515862176197102</v>
      </c>
      <c r="BU131" s="570">
        <v>6.4887358837610503</v>
      </c>
      <c r="BV131" s="570">
        <v>6.4233891570358299</v>
      </c>
      <c r="BW131" s="570">
        <v>6.3543661957417203</v>
      </c>
      <c r="BX131" s="570">
        <v>6.2804942547280698</v>
      </c>
      <c r="BY131" s="570">
        <v>6.2004954407720199</v>
      </c>
      <c r="BZ131" s="570">
        <v>6.1137249550085304</v>
      </c>
      <c r="CA131" s="570">
        <v>19.999999998749999</v>
      </c>
      <c r="CB131" s="570">
        <v>19.999999998749999</v>
      </c>
      <c r="CC131" s="570">
        <v>19.999999998749999</v>
      </c>
      <c r="CD131" s="570">
        <v>19.999999998749999</v>
      </c>
      <c r="CE131" s="570">
        <v>19.999999998749999</v>
      </c>
      <c r="CF131" s="570">
        <v>4.9905280595106296</v>
      </c>
      <c r="CG131" s="570">
        <v>4.8827442576406499</v>
      </c>
      <c r="CH131" s="570">
        <v>4.77987085715242</v>
      </c>
      <c r="CI131" s="570">
        <v>4.6816932530058901</v>
      </c>
      <c r="CJ131" s="570">
        <v>4.5870208677057596</v>
      </c>
      <c r="CK131" s="570">
        <v>4.4946107325554197</v>
      </c>
      <c r="CL131" s="570">
        <v>4.40302598002783</v>
      </c>
      <c r="CM131" s="570">
        <v>4.3109658926581904</v>
      </c>
      <c r="CN131" s="570">
        <v>4.2174209076322704</v>
      </c>
      <c r="CO131" s="570">
        <v>4.12166062048352</v>
      </c>
      <c r="CP131" s="570">
        <v>4.0231626339407498</v>
      </c>
      <c r="CQ131" s="570">
        <v>3.9215393055141501</v>
      </c>
      <c r="CR131" s="570">
        <v>3.81647958395255</v>
      </c>
      <c r="CS131" s="570">
        <v>3.7077065415668198</v>
      </c>
      <c r="CT131" s="570">
        <v>3.5949465755004701</v>
      </c>
      <c r="CU131" s="570">
        <v>3.4779059141071502</v>
      </c>
      <c r="CV131" s="570">
        <v>3.3562507755948698</v>
      </c>
      <c r="CW131" s="570">
        <v>3.2295881760738401</v>
      </c>
      <c r="CX131" s="570">
        <v>3.09744465042324</v>
      </c>
      <c r="CY131" s="570">
        <v>2.9592399131718299</v>
      </c>
      <c r="CZ131" s="570">
        <v>2.8142515882063202</v>
      </c>
      <c r="DA131" s="570">
        <v>2.6615652156727498</v>
      </c>
      <c r="DB131" s="570">
        <v>2.5</v>
      </c>
    </row>
    <row r="132" spans="2:106" ht="3.75" customHeight="1">
      <c r="B132" s="570"/>
      <c r="C132" s="570">
        <v>0</v>
      </c>
      <c r="D132" s="570">
        <v>0</v>
      </c>
      <c r="E132" s="570">
        <v>0</v>
      </c>
      <c r="F132" s="570">
        <v>0</v>
      </c>
      <c r="G132" s="570">
        <v>0</v>
      </c>
      <c r="H132" s="570">
        <v>0</v>
      </c>
      <c r="I132" s="570">
        <v>0</v>
      </c>
      <c r="J132" s="570">
        <v>0</v>
      </c>
      <c r="K132" s="570">
        <v>0</v>
      </c>
      <c r="L132" s="570">
        <v>0</v>
      </c>
      <c r="M132" s="570">
        <v>0</v>
      </c>
      <c r="N132" s="570">
        <v>0</v>
      </c>
      <c r="O132" s="570">
        <v>0</v>
      </c>
      <c r="P132" s="570">
        <v>0</v>
      </c>
      <c r="Q132" s="570">
        <v>0</v>
      </c>
      <c r="R132" s="570">
        <v>0</v>
      </c>
      <c r="S132" s="570">
        <v>0</v>
      </c>
      <c r="T132" s="570">
        <v>0</v>
      </c>
      <c r="U132" s="570">
        <v>0</v>
      </c>
      <c r="V132" s="570">
        <v>0</v>
      </c>
      <c r="W132" s="570">
        <v>0</v>
      </c>
      <c r="X132" s="570">
        <v>0</v>
      </c>
      <c r="Y132" s="570">
        <v>20</v>
      </c>
      <c r="Z132" s="570">
        <v>20</v>
      </c>
      <c r="AA132" s="570">
        <v>20</v>
      </c>
      <c r="AB132" s="570">
        <v>20</v>
      </c>
      <c r="AC132" s="570">
        <v>20</v>
      </c>
      <c r="AD132" s="570">
        <v>20</v>
      </c>
      <c r="AE132" s="570">
        <v>20</v>
      </c>
      <c r="AF132" s="570">
        <v>0</v>
      </c>
      <c r="AG132" s="570">
        <v>0</v>
      </c>
      <c r="AH132" s="570">
        <v>0</v>
      </c>
      <c r="AI132" s="570">
        <v>0</v>
      </c>
      <c r="AJ132" s="570">
        <v>0</v>
      </c>
      <c r="AK132" s="570">
        <v>0</v>
      </c>
      <c r="AL132" s="570">
        <v>0</v>
      </c>
      <c r="AM132" s="570">
        <v>0</v>
      </c>
      <c r="AN132" s="570">
        <v>0</v>
      </c>
      <c r="AO132" s="570">
        <v>0</v>
      </c>
      <c r="AP132" s="570">
        <v>0</v>
      </c>
      <c r="AQ132" s="570">
        <v>0</v>
      </c>
      <c r="AR132" s="570">
        <v>0</v>
      </c>
      <c r="AS132" s="570">
        <v>0</v>
      </c>
      <c r="AT132" s="570">
        <v>0</v>
      </c>
      <c r="AU132" s="570">
        <v>0</v>
      </c>
      <c r="AV132" s="570">
        <v>0</v>
      </c>
      <c r="AW132" s="570">
        <v>0</v>
      </c>
      <c r="AX132" s="570">
        <v>0</v>
      </c>
      <c r="AY132" s="570">
        <v>0</v>
      </c>
      <c r="AZ132" s="570">
        <v>0</v>
      </c>
      <c r="BA132" s="570">
        <v>0</v>
      </c>
      <c r="BC132" s="570"/>
      <c r="BD132" s="570">
        <v>7.5</v>
      </c>
      <c r="BE132" s="570">
        <v>7.4429932799359602</v>
      </c>
      <c r="BF132" s="570">
        <v>7.3856054301565504</v>
      </c>
      <c r="BG132" s="570">
        <v>7.3278844550812297</v>
      </c>
      <c r="BH132" s="570">
        <v>7.2698817161968101</v>
      </c>
      <c r="BI132" s="570">
        <v>7.2116530110997799</v>
      </c>
      <c r="BJ132" s="570">
        <v>7.1532596278276399</v>
      </c>
      <c r="BK132" s="570">
        <v>7.09476928590502</v>
      </c>
      <c r="BL132" s="570">
        <v>7.03625679160257</v>
      </c>
      <c r="BM132" s="570">
        <v>6.9778040847172598</v>
      </c>
      <c r="BN132" s="570">
        <v>6.9194990867228299</v>
      </c>
      <c r="BO132" s="570">
        <v>6.8614322839564901</v>
      </c>
      <c r="BP132" s="570">
        <v>6.8036891348419504</v>
      </c>
      <c r="BQ132" s="570">
        <v>6.7463349137951596</v>
      </c>
      <c r="BR132" s="570">
        <v>6.6893861400220302</v>
      </c>
      <c r="BS132" s="570">
        <v>6.6327591646385997</v>
      </c>
      <c r="BT132" s="570">
        <v>6.5761836870154999</v>
      </c>
      <c r="BU132" s="570">
        <v>6.5190780388752003</v>
      </c>
      <c r="BV132" s="570">
        <v>6.4604473664192996</v>
      </c>
      <c r="BW132" s="570">
        <v>6.3990995665504604</v>
      </c>
      <c r="BX132" s="570">
        <v>6.3348304674524503</v>
      </c>
      <c r="BY132" s="570">
        <v>6.2680190297570899</v>
      </c>
      <c r="BZ132" s="570">
        <v>19.999999998749999</v>
      </c>
      <c r="CA132" s="570">
        <v>19.999999998749999</v>
      </c>
      <c r="CB132" s="570">
        <v>19.999999998749999</v>
      </c>
      <c r="CC132" s="570">
        <v>19.999999998749999</v>
      </c>
      <c r="CD132" s="570">
        <v>19.999999998749999</v>
      </c>
      <c r="CE132" s="570">
        <v>19.999999998749999</v>
      </c>
      <c r="CF132" s="570">
        <v>19.999999998749999</v>
      </c>
      <c r="CG132" s="570">
        <v>4.7961234173951102</v>
      </c>
      <c r="CH132" s="570">
        <v>4.7079381490984504</v>
      </c>
      <c r="CI132" s="570">
        <v>4.6206430360693904</v>
      </c>
      <c r="CJ132" s="570">
        <v>4.5349271748408002</v>
      </c>
      <c r="CK132" s="570">
        <v>4.4506996491923498</v>
      </c>
      <c r="CL132" s="570">
        <v>4.3663768522648203</v>
      </c>
      <c r="CM132" s="570">
        <v>4.28049342090873</v>
      </c>
      <c r="CN132" s="570">
        <v>4.1920644362464703</v>
      </c>
      <c r="CO132" s="570">
        <v>4.1004919820697001</v>
      </c>
      <c r="CP132" s="570">
        <v>4.0054153428845298</v>
      </c>
      <c r="CQ132" s="570">
        <v>3.9065990566770701</v>
      </c>
      <c r="CR132" s="570">
        <v>3.8038616823270401</v>
      </c>
      <c r="CS132" s="570">
        <v>3.6970320593506898</v>
      </c>
      <c r="CT132" s="570">
        <v>3.5859216017532698</v>
      </c>
      <c r="CU132" s="570">
        <v>3.47030498744066</v>
      </c>
      <c r="CV132" s="570">
        <v>3.3499043566836599</v>
      </c>
      <c r="CW132" s="570">
        <v>3.2243736766577999</v>
      </c>
      <c r="CX132" s="570">
        <v>3.0932805630886602</v>
      </c>
      <c r="CY132" s="570">
        <v>2.9560827672059999</v>
      </c>
      <c r="CZ132" s="570">
        <v>2.8120957267334701</v>
      </c>
      <c r="DA132" s="570">
        <v>2.66044576711236</v>
      </c>
      <c r="DB132" s="570">
        <v>2.5</v>
      </c>
    </row>
    <row r="133" spans="2:106" ht="3.75" customHeight="1">
      <c r="B133" s="570"/>
      <c r="C133" s="570">
        <v>0</v>
      </c>
      <c r="D133" s="570">
        <v>0</v>
      </c>
      <c r="E133" s="570">
        <v>0</v>
      </c>
      <c r="F133" s="570">
        <v>0</v>
      </c>
      <c r="G133" s="570">
        <v>0</v>
      </c>
      <c r="H133" s="570">
        <v>0</v>
      </c>
      <c r="I133" s="570">
        <v>0</v>
      </c>
      <c r="J133" s="570">
        <v>0</v>
      </c>
      <c r="K133" s="570">
        <v>0</v>
      </c>
      <c r="L133" s="570">
        <v>0</v>
      </c>
      <c r="M133" s="570">
        <v>0</v>
      </c>
      <c r="N133" s="570">
        <v>0</v>
      </c>
      <c r="O133" s="570">
        <v>0</v>
      </c>
      <c r="P133" s="570">
        <v>0</v>
      </c>
      <c r="Q133" s="570">
        <v>0</v>
      </c>
      <c r="R133" s="570">
        <v>0</v>
      </c>
      <c r="S133" s="570">
        <v>0</v>
      </c>
      <c r="T133" s="570">
        <v>0</v>
      </c>
      <c r="U133" s="570">
        <v>0</v>
      </c>
      <c r="V133" s="570">
        <v>0</v>
      </c>
      <c r="W133" s="570">
        <v>0</v>
      </c>
      <c r="X133" s="570">
        <v>20</v>
      </c>
      <c r="Y133" s="570">
        <v>20</v>
      </c>
      <c r="Z133" s="570">
        <v>20</v>
      </c>
      <c r="AA133" s="570">
        <v>20</v>
      </c>
      <c r="AB133" s="570">
        <v>20</v>
      </c>
      <c r="AC133" s="570">
        <v>20</v>
      </c>
      <c r="AD133" s="570">
        <v>20</v>
      </c>
      <c r="AE133" s="570">
        <v>20</v>
      </c>
      <c r="AF133" s="570">
        <v>20</v>
      </c>
      <c r="AG133" s="570">
        <v>0</v>
      </c>
      <c r="AH133" s="570">
        <v>0</v>
      </c>
      <c r="AI133" s="570">
        <v>0</v>
      </c>
      <c r="AJ133" s="570">
        <v>0</v>
      </c>
      <c r="AK133" s="570">
        <v>0</v>
      </c>
      <c r="AL133" s="570">
        <v>0</v>
      </c>
      <c r="AM133" s="570">
        <v>0</v>
      </c>
      <c r="AN133" s="570">
        <v>0</v>
      </c>
      <c r="AO133" s="570">
        <v>0</v>
      </c>
      <c r="AP133" s="570">
        <v>0</v>
      </c>
      <c r="AQ133" s="570">
        <v>0</v>
      </c>
      <c r="AR133" s="570">
        <v>0</v>
      </c>
      <c r="AS133" s="570">
        <v>0</v>
      </c>
      <c r="AT133" s="570">
        <v>0</v>
      </c>
      <c r="AU133" s="570">
        <v>0</v>
      </c>
      <c r="AV133" s="570">
        <v>0</v>
      </c>
      <c r="AW133" s="570">
        <v>0</v>
      </c>
      <c r="AX133" s="570">
        <v>0</v>
      </c>
      <c r="AY133" s="570">
        <v>0</v>
      </c>
      <c r="AZ133" s="570">
        <v>0</v>
      </c>
      <c r="BA133" s="570">
        <v>0</v>
      </c>
      <c r="BC133" s="570"/>
      <c r="BD133" s="570">
        <v>7.5</v>
      </c>
      <c r="BE133" s="570">
        <v>7.4433456954340302</v>
      </c>
      <c r="BF133" s="570">
        <v>7.3863261400441003</v>
      </c>
      <c r="BG133" s="570">
        <v>7.3290009095501896</v>
      </c>
      <c r="BH133" s="570">
        <v>7.2714345447350999</v>
      </c>
      <c r="BI133" s="570">
        <v>7.21369847430842</v>
      </c>
      <c r="BJ133" s="570">
        <v>7.1558731511649603</v>
      </c>
      <c r="BK133" s="570">
        <v>7.0980504321475699</v>
      </c>
      <c r="BL133" s="570">
        <v>7.0403361943999503</v>
      </c>
      <c r="BM133" s="570">
        <v>6.9828530983499801</v>
      </c>
      <c r="BN133" s="570">
        <v>6.9257432291378</v>
      </c>
      <c r="BO133" s="570">
        <v>6.8691699721687201</v>
      </c>
      <c r="BP133" s="570">
        <v>6.8133176819511601</v>
      </c>
      <c r="BQ133" s="570">
        <v>6.7583859881639698</v>
      </c>
      <c r="BR133" s="570">
        <v>6.7045717949258599</v>
      </c>
      <c r="BS133" s="570">
        <v>6.6520234891226897</v>
      </c>
      <c r="BT133" s="570">
        <v>6.6007329582052297</v>
      </c>
      <c r="BU133" s="570">
        <v>6.5502954955716</v>
      </c>
      <c r="BV133" s="570">
        <v>6.4994550833414904</v>
      </c>
      <c r="BW133" s="570">
        <v>6.4458249147570497</v>
      </c>
      <c r="BX133" s="570">
        <v>6.3905665970142698</v>
      </c>
      <c r="BY133" s="570">
        <v>19.999999998749999</v>
      </c>
      <c r="BZ133" s="570">
        <v>19.999999998749999</v>
      </c>
      <c r="CA133" s="570">
        <v>19.999999998749999</v>
      </c>
      <c r="CB133" s="570">
        <v>19.999999998749999</v>
      </c>
      <c r="CC133" s="570">
        <v>19.999999998749999</v>
      </c>
      <c r="CD133" s="570">
        <v>19.999999998749999</v>
      </c>
      <c r="CE133" s="570">
        <v>19.999999998749999</v>
      </c>
      <c r="CF133" s="570">
        <v>19.999999998749999</v>
      </c>
      <c r="CG133" s="570">
        <v>19.999999998749999</v>
      </c>
      <c r="CH133" s="570">
        <v>4.6323644020292498</v>
      </c>
      <c r="CI133" s="570">
        <v>4.5555577193422403</v>
      </c>
      <c r="CJ133" s="570">
        <v>4.4791265904114601</v>
      </c>
      <c r="CK133" s="570">
        <v>4.4048566311079602</v>
      </c>
      <c r="CL133" s="570">
        <v>4.3293523104630403</v>
      </c>
      <c r="CM133" s="570">
        <v>4.2506264083848304</v>
      </c>
      <c r="CN133" s="570">
        <v>4.1678327007142899</v>
      </c>
      <c r="CO133" s="570">
        <v>4.0806732376679502</v>
      </c>
      <c r="CP133" s="570">
        <v>3.98907221989437</v>
      </c>
      <c r="CQ133" s="570">
        <v>3.8930232215887699</v>
      </c>
      <c r="CR133" s="570">
        <v>3.7925193614384298</v>
      </c>
      <c r="CS133" s="570">
        <v>3.6875206264673301</v>
      </c>
      <c r="CT133" s="570">
        <v>3.5779372802040301</v>
      </c>
      <c r="CU133" s="570">
        <v>3.4636195341934002</v>
      </c>
      <c r="CV133" s="570">
        <v>3.3443485666324202</v>
      </c>
      <c r="CW133" s="570">
        <v>3.2198260231353002</v>
      </c>
      <c r="CX133" s="570">
        <v>3.0896598087855902</v>
      </c>
      <c r="CY133" s="570">
        <v>2.9533438390561702</v>
      </c>
      <c r="CZ133" s="570">
        <v>2.8102285660943598</v>
      </c>
      <c r="DA133" s="570">
        <v>2.6594773072666</v>
      </c>
      <c r="DB133" s="570">
        <v>2.5</v>
      </c>
    </row>
    <row r="134" spans="2:106" ht="3.75" customHeight="1">
      <c r="B134" s="570"/>
      <c r="C134" s="570">
        <v>0</v>
      </c>
      <c r="D134" s="570">
        <v>0</v>
      </c>
      <c r="E134" s="570">
        <v>0</v>
      </c>
      <c r="F134" s="570">
        <v>0</v>
      </c>
      <c r="G134" s="570">
        <v>0</v>
      </c>
      <c r="H134" s="570">
        <v>0</v>
      </c>
      <c r="I134" s="570">
        <v>0</v>
      </c>
      <c r="J134" s="570">
        <v>0</v>
      </c>
      <c r="K134" s="570">
        <v>0</v>
      </c>
      <c r="L134" s="570">
        <v>0</v>
      </c>
      <c r="M134" s="570">
        <v>0</v>
      </c>
      <c r="N134" s="570">
        <v>0</v>
      </c>
      <c r="O134" s="570">
        <v>0</v>
      </c>
      <c r="P134" s="570">
        <v>0</v>
      </c>
      <c r="Q134" s="570">
        <v>0</v>
      </c>
      <c r="R134" s="570">
        <v>0</v>
      </c>
      <c r="S134" s="570">
        <v>0</v>
      </c>
      <c r="T134" s="570">
        <v>0</v>
      </c>
      <c r="U134" s="570">
        <v>0</v>
      </c>
      <c r="V134" s="570">
        <v>0</v>
      </c>
      <c r="W134" s="570">
        <v>20</v>
      </c>
      <c r="X134" s="570">
        <v>20</v>
      </c>
      <c r="Y134" s="570">
        <v>20</v>
      </c>
      <c r="Z134" s="570">
        <v>20</v>
      </c>
      <c r="AA134" s="570">
        <v>20</v>
      </c>
      <c r="AB134" s="570">
        <v>20</v>
      </c>
      <c r="AC134" s="570">
        <v>20</v>
      </c>
      <c r="AD134" s="570">
        <v>20</v>
      </c>
      <c r="AE134" s="570">
        <v>20</v>
      </c>
      <c r="AF134" s="570">
        <v>20</v>
      </c>
      <c r="AG134" s="570">
        <v>20</v>
      </c>
      <c r="AH134" s="570">
        <v>0</v>
      </c>
      <c r="AI134" s="570">
        <v>0</v>
      </c>
      <c r="AJ134" s="570">
        <v>0</v>
      </c>
      <c r="AK134" s="570">
        <v>0</v>
      </c>
      <c r="AL134" s="570">
        <v>0</v>
      </c>
      <c r="AM134" s="570">
        <v>0</v>
      </c>
      <c r="AN134" s="570">
        <v>0</v>
      </c>
      <c r="AO134" s="570">
        <v>0</v>
      </c>
      <c r="AP134" s="570">
        <v>0</v>
      </c>
      <c r="AQ134" s="570">
        <v>0</v>
      </c>
      <c r="AR134" s="570">
        <v>0</v>
      </c>
      <c r="AS134" s="570">
        <v>0</v>
      </c>
      <c r="AT134" s="570">
        <v>0</v>
      </c>
      <c r="AU134" s="570">
        <v>0</v>
      </c>
      <c r="AV134" s="570">
        <v>0</v>
      </c>
      <c r="AW134" s="570">
        <v>0</v>
      </c>
      <c r="AX134" s="570">
        <v>0</v>
      </c>
      <c r="AY134" s="570">
        <v>0</v>
      </c>
      <c r="AZ134" s="570">
        <v>0</v>
      </c>
      <c r="BA134" s="570">
        <v>0</v>
      </c>
      <c r="BC134" s="570"/>
      <c r="BD134" s="570">
        <v>7.5</v>
      </c>
      <c r="BE134" s="570">
        <v>7.4436321312534997</v>
      </c>
      <c r="BF134" s="570">
        <v>7.3869123090409801</v>
      </c>
      <c r="BG134" s="570">
        <v>7.3299100041577496</v>
      </c>
      <c r="BH134" s="570">
        <v>7.2727011170731704</v>
      </c>
      <c r="BI134" s="570">
        <v>7.2153707012396202</v>
      </c>
      <c r="BJ134" s="570">
        <v>7.1580161517304699</v>
      </c>
      <c r="BK134" s="570">
        <v>7.1007510285951403</v>
      </c>
      <c r="BL134" s="570">
        <v>7.04370971680172</v>
      </c>
      <c r="BM134" s="570">
        <v>6.9870531551094803</v>
      </c>
      <c r="BN134" s="570">
        <v>6.9309758754138304</v>
      </c>
      <c r="BO134" s="570">
        <v>6.8757145302146796</v>
      </c>
      <c r="BP134" s="570">
        <v>6.8215578158720698</v>
      </c>
      <c r="BQ134" s="570">
        <v>6.7688568574082604</v>
      </c>
      <c r="BR134" s="570">
        <v>6.71803259697508</v>
      </c>
      <c r="BS134" s="570">
        <v>6.6695686508037699</v>
      </c>
      <c r="BT134" s="570">
        <v>6.6239489557313904</v>
      </c>
      <c r="BU134" s="570">
        <v>6.5813800188041496</v>
      </c>
      <c r="BV134" s="570">
        <v>6.5405944698493501</v>
      </c>
      <c r="BW134" s="570">
        <v>6.4933813351478502</v>
      </c>
      <c r="BX134" s="570">
        <v>19.999999998749999</v>
      </c>
      <c r="BY134" s="570">
        <v>19.999999998749999</v>
      </c>
      <c r="BZ134" s="570">
        <v>19.999999998749999</v>
      </c>
      <c r="CA134" s="570">
        <v>19.999999998749999</v>
      </c>
      <c r="CB134" s="570">
        <v>19.999999998749999</v>
      </c>
      <c r="CC134" s="570">
        <v>19.999999998749999</v>
      </c>
      <c r="CD134" s="570">
        <v>19.999999998749999</v>
      </c>
      <c r="CE134" s="570">
        <v>19.999999998749999</v>
      </c>
      <c r="CF134" s="570">
        <v>19.999999998749999</v>
      </c>
      <c r="CG134" s="570">
        <v>19.999999998749999</v>
      </c>
      <c r="CH134" s="570">
        <v>19.999999998749999</v>
      </c>
      <c r="CI134" s="570">
        <v>4.4878720075869696</v>
      </c>
      <c r="CJ134" s="570">
        <v>4.4191654626543704</v>
      </c>
      <c r="CK134" s="570">
        <v>4.3585186034514702</v>
      </c>
      <c r="CL134" s="570">
        <v>4.2939159095186001</v>
      </c>
      <c r="CM134" s="570">
        <v>4.22315925265936</v>
      </c>
      <c r="CN134" s="570">
        <v>4.1461811408214597</v>
      </c>
      <c r="CO134" s="570">
        <v>4.0633381408279003</v>
      </c>
      <c r="CP134" s="570">
        <v>3.9750066801503299</v>
      </c>
      <c r="CQ134" s="570">
        <v>3.8814851695574499</v>
      </c>
      <c r="CR134" s="570">
        <v>3.7829745769740701</v>
      </c>
      <c r="CS134" s="570">
        <v>3.67957951947918</v>
      </c>
      <c r="CT134" s="570">
        <v>3.5713132630581699</v>
      </c>
      <c r="CU134" s="570">
        <v>3.4581012949153398</v>
      </c>
      <c r="CV134" s="570">
        <v>3.33978149425596</v>
      </c>
      <c r="CW134" s="570">
        <v>3.21609985279505</v>
      </c>
      <c r="CX134" s="570">
        <v>3.08670069048677</v>
      </c>
      <c r="CY134" s="570">
        <v>2.9511097814371801</v>
      </c>
      <c r="CZ134" s="570">
        <v>2.8087077498063202</v>
      </c>
      <c r="DA134" s="570">
        <v>2.6586892366258001</v>
      </c>
      <c r="DB134" s="570">
        <v>2.5</v>
      </c>
    </row>
    <row r="135" spans="2:106" ht="3.75" customHeight="1">
      <c r="B135" s="570"/>
      <c r="C135" s="570">
        <v>0</v>
      </c>
      <c r="D135" s="570">
        <v>0</v>
      </c>
      <c r="E135" s="570">
        <v>0</v>
      </c>
      <c r="F135" s="570">
        <v>0</v>
      </c>
      <c r="G135" s="570">
        <v>0</v>
      </c>
      <c r="H135" s="570">
        <v>0</v>
      </c>
      <c r="I135" s="570">
        <v>0</v>
      </c>
      <c r="J135" s="570">
        <v>0</v>
      </c>
      <c r="K135" s="570">
        <v>0</v>
      </c>
      <c r="L135" s="570">
        <v>0</v>
      </c>
      <c r="M135" s="570">
        <v>0</v>
      </c>
      <c r="N135" s="570">
        <v>0</v>
      </c>
      <c r="O135" s="570">
        <v>0</v>
      </c>
      <c r="P135" s="570">
        <v>0</v>
      </c>
      <c r="Q135" s="570">
        <v>0</v>
      </c>
      <c r="R135" s="570">
        <v>0</v>
      </c>
      <c r="S135" s="570">
        <v>0</v>
      </c>
      <c r="T135" s="570">
        <v>0</v>
      </c>
      <c r="U135" s="570">
        <v>0</v>
      </c>
      <c r="V135" s="570">
        <v>20</v>
      </c>
      <c r="W135" s="570">
        <v>20</v>
      </c>
      <c r="X135" s="570">
        <v>20</v>
      </c>
      <c r="Y135" s="570">
        <v>20</v>
      </c>
      <c r="Z135" s="570">
        <v>20</v>
      </c>
      <c r="AA135" s="570">
        <v>20</v>
      </c>
      <c r="AB135" s="570">
        <v>20</v>
      </c>
      <c r="AC135" s="570">
        <v>20</v>
      </c>
      <c r="AD135" s="570">
        <v>20</v>
      </c>
      <c r="AE135" s="570">
        <v>20</v>
      </c>
      <c r="AF135" s="570">
        <v>20</v>
      </c>
      <c r="AG135" s="570">
        <v>20</v>
      </c>
      <c r="AH135" s="570">
        <v>20</v>
      </c>
      <c r="AI135" s="570">
        <v>0</v>
      </c>
      <c r="AJ135" s="570">
        <v>0</v>
      </c>
      <c r="AK135" s="570">
        <v>0</v>
      </c>
      <c r="AL135" s="570">
        <v>0</v>
      </c>
      <c r="AM135" s="570">
        <v>0</v>
      </c>
      <c r="AN135" s="570">
        <v>0</v>
      </c>
      <c r="AO135" s="570">
        <v>0</v>
      </c>
      <c r="AP135" s="570">
        <v>0</v>
      </c>
      <c r="AQ135" s="570">
        <v>0</v>
      </c>
      <c r="AR135" s="570">
        <v>0</v>
      </c>
      <c r="AS135" s="570">
        <v>0</v>
      </c>
      <c r="AT135" s="570">
        <v>0</v>
      </c>
      <c r="AU135" s="570">
        <v>0</v>
      </c>
      <c r="AV135" s="570">
        <v>0</v>
      </c>
      <c r="AW135" s="570">
        <v>0</v>
      </c>
      <c r="AX135" s="570">
        <v>0</v>
      </c>
      <c r="AY135" s="570">
        <v>0</v>
      </c>
      <c r="AZ135" s="570">
        <v>0</v>
      </c>
      <c r="BA135" s="570">
        <v>0</v>
      </c>
      <c r="BC135" s="570"/>
      <c r="BD135" s="570">
        <v>7.5</v>
      </c>
      <c r="BE135" s="570">
        <v>7.4438436608142897</v>
      </c>
      <c r="BF135" s="570">
        <v>7.3873454159001399</v>
      </c>
      <c r="BG135" s="570">
        <v>7.3305823303168696</v>
      </c>
      <c r="BH135" s="570">
        <v>7.2736390769853498</v>
      </c>
      <c r="BI135" s="570">
        <v>7.21661132344504</v>
      </c>
      <c r="BJ135" s="570">
        <v>7.1596098093863896</v>
      </c>
      <c r="BK135" s="570">
        <v>7.1027654178272597</v>
      </c>
      <c r="BL135" s="570">
        <v>7.0462356509568203</v>
      </c>
      <c r="BM135" s="570">
        <v>6.9902130836503904</v>
      </c>
      <c r="BN135" s="570">
        <v>6.9349366117791398</v>
      </c>
      <c r="BO135" s="570">
        <v>6.88070668667579</v>
      </c>
      <c r="BP135" s="570">
        <v>6.8279063317359396</v>
      </c>
      <c r="BQ135" s="570">
        <v>6.7770308379536104</v>
      </c>
      <c r="BR135" s="570">
        <v>6.7287315418774298</v>
      </c>
      <c r="BS135" s="570">
        <v>6.6838866633566898</v>
      </c>
      <c r="BT135" s="570">
        <v>6.6437408707513796</v>
      </c>
      <c r="BU135" s="570">
        <v>6.6102789183254202</v>
      </c>
      <c r="BV135" s="570">
        <v>6.5875697307448604</v>
      </c>
      <c r="BW135" s="570">
        <v>19.999999998749999</v>
      </c>
      <c r="BX135" s="570">
        <v>19.999999998749999</v>
      </c>
      <c r="BY135" s="570">
        <v>19.999999998749999</v>
      </c>
      <c r="BZ135" s="570">
        <v>19.999999998749999</v>
      </c>
      <c r="CA135" s="570">
        <v>19.999999998749999</v>
      </c>
      <c r="CB135" s="570">
        <v>19.999999998749999</v>
      </c>
      <c r="CC135" s="570">
        <v>19.999999998749999</v>
      </c>
      <c r="CD135" s="570">
        <v>19.999999998749999</v>
      </c>
      <c r="CE135" s="570">
        <v>19.999999998749999</v>
      </c>
      <c r="CF135" s="570">
        <v>19.999999998749999</v>
      </c>
      <c r="CG135" s="570">
        <v>19.999999998749999</v>
      </c>
      <c r="CH135" s="570">
        <v>19.999999998749999</v>
      </c>
      <c r="CI135" s="570">
        <v>19.999999998749999</v>
      </c>
      <c r="CJ135" s="570">
        <v>4.34926285728835</v>
      </c>
      <c r="CK135" s="570">
        <v>4.31479988508889</v>
      </c>
      <c r="CL135" s="570">
        <v>4.2633690633234904</v>
      </c>
      <c r="CM135" s="570">
        <v>4.2005494152801699</v>
      </c>
      <c r="CN135" s="570">
        <v>4.1288522211919902</v>
      </c>
      <c r="CO135" s="570">
        <v>4.0497285476750804</v>
      </c>
      <c r="CP135" s="570">
        <v>3.9641185366812501</v>
      </c>
      <c r="CQ135" s="570">
        <v>3.8726485627100602</v>
      </c>
      <c r="CR135" s="570">
        <v>3.7757249002745898</v>
      </c>
      <c r="CS135" s="570">
        <v>3.6735870938617801</v>
      </c>
      <c r="CT135" s="570">
        <v>3.5663405109421999</v>
      </c>
      <c r="CU135" s="570">
        <v>3.45397571438395</v>
      </c>
      <c r="CV135" s="570">
        <v>3.3363782377651501</v>
      </c>
      <c r="CW135" s="570">
        <v>3.2133304393235198</v>
      </c>
      <c r="CX135" s="570">
        <v>3.0845058515078798</v>
      </c>
      <c r="CY135" s="570">
        <v>2.9494553047421701</v>
      </c>
      <c r="CZ135" s="570">
        <v>2.8075827486271798</v>
      </c>
      <c r="DA135" s="570">
        <v>2.6581067100852001</v>
      </c>
      <c r="DB135" s="570">
        <v>2.5</v>
      </c>
    </row>
    <row r="136" spans="2:106" ht="3.75" customHeight="1">
      <c r="B136" s="570"/>
      <c r="C136" s="570">
        <v>0</v>
      </c>
      <c r="D136" s="570">
        <v>0</v>
      </c>
      <c r="E136" s="570">
        <v>0</v>
      </c>
      <c r="F136" s="570">
        <v>0</v>
      </c>
      <c r="G136" s="570">
        <v>0</v>
      </c>
      <c r="H136" s="570">
        <v>0</v>
      </c>
      <c r="I136" s="570">
        <v>0</v>
      </c>
      <c r="J136" s="570">
        <v>0</v>
      </c>
      <c r="K136" s="570">
        <v>0</v>
      </c>
      <c r="L136" s="570">
        <v>0</v>
      </c>
      <c r="M136" s="570">
        <v>0</v>
      </c>
      <c r="N136" s="570">
        <v>0</v>
      </c>
      <c r="O136" s="570">
        <v>0</v>
      </c>
      <c r="P136" s="570">
        <v>0</v>
      </c>
      <c r="Q136" s="570">
        <v>0</v>
      </c>
      <c r="R136" s="570">
        <v>0</v>
      </c>
      <c r="S136" s="570">
        <v>0</v>
      </c>
      <c r="T136" s="570">
        <v>0</v>
      </c>
      <c r="U136" s="570">
        <v>0</v>
      </c>
      <c r="V136" s="570">
        <v>20</v>
      </c>
      <c r="W136" s="570">
        <v>20</v>
      </c>
      <c r="X136" s="570">
        <v>20</v>
      </c>
      <c r="Y136" s="570">
        <v>20</v>
      </c>
      <c r="Z136" s="570">
        <v>20</v>
      </c>
      <c r="AA136" s="570">
        <v>20</v>
      </c>
      <c r="AB136" s="570">
        <v>20</v>
      </c>
      <c r="AC136" s="570">
        <v>20</v>
      </c>
      <c r="AD136" s="570">
        <v>20</v>
      </c>
      <c r="AE136" s="570">
        <v>20</v>
      </c>
      <c r="AF136" s="570">
        <v>20</v>
      </c>
      <c r="AG136" s="570">
        <v>20</v>
      </c>
      <c r="AH136" s="570">
        <v>20</v>
      </c>
      <c r="AI136" s="570">
        <v>0</v>
      </c>
      <c r="AJ136" s="570">
        <v>0</v>
      </c>
      <c r="AK136" s="570">
        <v>0</v>
      </c>
      <c r="AL136" s="570">
        <v>0</v>
      </c>
      <c r="AM136" s="570">
        <v>0</v>
      </c>
      <c r="AN136" s="570">
        <v>0</v>
      </c>
      <c r="AO136" s="570">
        <v>0</v>
      </c>
      <c r="AP136" s="570">
        <v>0</v>
      </c>
      <c r="AQ136" s="570">
        <v>0</v>
      </c>
      <c r="AR136" s="570">
        <v>0</v>
      </c>
      <c r="AS136" s="570">
        <v>0</v>
      </c>
      <c r="AT136" s="570">
        <v>0</v>
      </c>
      <c r="AU136" s="570">
        <v>0</v>
      </c>
      <c r="AV136" s="570">
        <v>0</v>
      </c>
      <c r="AW136" s="570">
        <v>0</v>
      </c>
      <c r="AX136" s="570">
        <v>0</v>
      </c>
      <c r="AY136" s="570">
        <v>0</v>
      </c>
      <c r="AZ136" s="570">
        <v>0</v>
      </c>
      <c r="BA136" s="570">
        <v>0</v>
      </c>
      <c r="BC136" s="570"/>
      <c r="BD136" s="570">
        <v>7.5</v>
      </c>
      <c r="BE136" s="570">
        <v>7.44397344983875</v>
      </c>
      <c r="BF136" s="570">
        <v>7.3876112558721099</v>
      </c>
      <c r="BG136" s="570">
        <v>7.3309952651566697</v>
      </c>
      <c r="BH136" s="570">
        <v>7.2742156980694102</v>
      </c>
      <c r="BI136" s="570">
        <v>7.2173749747445397</v>
      </c>
      <c r="BJ136" s="570">
        <v>7.1605923891038596</v>
      </c>
      <c r="BK136" s="570">
        <v>7.1040100301209996</v>
      </c>
      <c r="BL136" s="570">
        <v>7.0478005163757196</v>
      </c>
      <c r="BM136" s="570">
        <v>6.9921773750547001</v>
      </c>
      <c r="BN136" s="570">
        <v>6.9374093253391997</v>
      </c>
      <c r="BO136" s="570">
        <v>6.8838404346505699</v>
      </c>
      <c r="BP136" s="570">
        <v>6.8319193207398801</v>
      </c>
      <c r="BQ136" s="570">
        <v>6.7822426871326797</v>
      </c>
      <c r="BR136" s="570">
        <v>6.7356223161467099</v>
      </c>
      <c r="BS136" s="570">
        <v>6.6931917528211402</v>
      </c>
      <c r="BT136" s="570">
        <v>6.6565815403442299</v>
      </c>
      <c r="BU136" s="570">
        <v>6.6282070405713398</v>
      </c>
      <c r="BV136" s="570">
        <v>6.6116693539655298</v>
      </c>
      <c r="BW136" s="570">
        <v>19.999999998749999</v>
      </c>
      <c r="BX136" s="570">
        <v>19.999999998749999</v>
      </c>
      <c r="BY136" s="570">
        <v>19.999999998749999</v>
      </c>
      <c r="BZ136" s="570">
        <v>19.999999998749999</v>
      </c>
      <c r="CA136" s="570">
        <v>19.999999998749999</v>
      </c>
      <c r="CB136" s="570">
        <v>19.999999998749999</v>
      </c>
      <c r="CC136" s="570">
        <v>19.999999998749999</v>
      </c>
      <c r="CD136" s="570">
        <v>19.999999998749999</v>
      </c>
      <c r="CE136" s="570">
        <v>19.999999998749999</v>
      </c>
      <c r="CF136" s="570">
        <v>19.999999998749999</v>
      </c>
      <c r="CG136" s="570">
        <v>19.999999998749999</v>
      </c>
      <c r="CH136" s="570">
        <v>19.999999998749999</v>
      </c>
      <c r="CI136" s="570">
        <v>19.999999998749999</v>
      </c>
      <c r="CJ136" s="570">
        <v>4.3126997260633599</v>
      </c>
      <c r="CK136" s="570">
        <v>4.2873307833344203</v>
      </c>
      <c r="CL136" s="570">
        <v>4.2433717424779296</v>
      </c>
      <c r="CM136" s="570">
        <v>4.1857559470187198</v>
      </c>
      <c r="CN136" s="570">
        <v>4.1176320308627998</v>
      </c>
      <c r="CO136" s="570">
        <v>4.04101363058634</v>
      </c>
      <c r="CP136" s="570">
        <v>3.9572115906789</v>
      </c>
      <c r="CQ136" s="570">
        <v>3.8670850000094301</v>
      </c>
      <c r="CR136" s="570">
        <v>3.7711873882643201</v>
      </c>
      <c r="CS136" s="570">
        <v>3.6698538930524598</v>
      </c>
      <c r="CT136" s="570">
        <v>3.5632539203865901</v>
      </c>
      <c r="CU136" s="570">
        <v>3.4514224194054899</v>
      </c>
      <c r="CV136" s="570">
        <v>3.3342768524217199</v>
      </c>
      <c r="CW136" s="570">
        <v>3.21162355082881</v>
      </c>
      <c r="CX136" s="570">
        <v>3.0831550205899401</v>
      </c>
      <c r="CY136" s="570">
        <v>2.9484381480594299</v>
      </c>
      <c r="CZ136" s="570">
        <v>2.80689165403111</v>
      </c>
      <c r="DA136" s="570">
        <v>2.65774904863274</v>
      </c>
      <c r="DB136" s="570">
        <v>2.5</v>
      </c>
    </row>
    <row r="137" spans="2:106" ht="3.75" customHeight="1">
      <c r="B137" s="570"/>
      <c r="C137" s="570">
        <v>0</v>
      </c>
      <c r="D137" s="570">
        <v>0</v>
      </c>
      <c r="E137" s="570">
        <v>0</v>
      </c>
      <c r="F137" s="570">
        <v>0</v>
      </c>
      <c r="G137" s="570">
        <v>0</v>
      </c>
      <c r="H137" s="570">
        <v>0</v>
      </c>
      <c r="I137" s="570">
        <v>0</v>
      </c>
      <c r="J137" s="570">
        <v>0</v>
      </c>
      <c r="K137" s="570">
        <v>0</v>
      </c>
      <c r="L137" s="570">
        <v>0</v>
      </c>
      <c r="M137" s="570">
        <v>0</v>
      </c>
      <c r="N137" s="570">
        <v>0</v>
      </c>
      <c r="O137" s="570">
        <v>0</v>
      </c>
      <c r="P137" s="570">
        <v>0</v>
      </c>
      <c r="Q137" s="570">
        <v>0</v>
      </c>
      <c r="R137" s="570">
        <v>0</v>
      </c>
      <c r="S137" s="570">
        <v>0</v>
      </c>
      <c r="T137" s="570">
        <v>0</v>
      </c>
      <c r="U137" s="570">
        <v>0</v>
      </c>
      <c r="V137" s="570">
        <v>20</v>
      </c>
      <c r="W137" s="570">
        <v>20</v>
      </c>
      <c r="X137" s="570">
        <v>20</v>
      </c>
      <c r="Y137" s="570">
        <v>20</v>
      </c>
      <c r="Z137" s="570">
        <v>20</v>
      </c>
      <c r="AA137" s="570">
        <v>20</v>
      </c>
      <c r="AB137" s="570">
        <v>20</v>
      </c>
      <c r="AC137" s="570">
        <v>20</v>
      </c>
      <c r="AD137" s="570">
        <v>20</v>
      </c>
      <c r="AE137" s="570">
        <v>20</v>
      </c>
      <c r="AF137" s="570">
        <v>20</v>
      </c>
      <c r="AG137" s="570">
        <v>20</v>
      </c>
      <c r="AH137" s="570">
        <v>20</v>
      </c>
      <c r="AI137" s="570">
        <v>0</v>
      </c>
      <c r="AJ137" s="570">
        <v>0</v>
      </c>
      <c r="AK137" s="570">
        <v>0</v>
      </c>
      <c r="AL137" s="570">
        <v>0</v>
      </c>
      <c r="AM137" s="570">
        <v>0</v>
      </c>
      <c r="AN137" s="570">
        <v>0</v>
      </c>
      <c r="AO137" s="570">
        <v>0</v>
      </c>
      <c r="AP137" s="570">
        <v>0</v>
      </c>
      <c r="AQ137" s="570">
        <v>0</v>
      </c>
      <c r="AR137" s="570">
        <v>0</v>
      </c>
      <c r="AS137" s="570">
        <v>0</v>
      </c>
      <c r="AT137" s="570">
        <v>0</v>
      </c>
      <c r="AU137" s="570">
        <v>0</v>
      </c>
      <c r="AV137" s="570">
        <v>0</v>
      </c>
      <c r="AW137" s="570">
        <v>0</v>
      </c>
      <c r="AX137" s="570">
        <v>0</v>
      </c>
      <c r="AY137" s="570">
        <v>0</v>
      </c>
      <c r="AZ137" s="570">
        <v>0</v>
      </c>
      <c r="BA137" s="570">
        <v>0</v>
      </c>
      <c r="BC137" s="570"/>
      <c r="BD137" s="570">
        <v>7.5</v>
      </c>
      <c r="BE137" s="570">
        <v>7.4440172017581601</v>
      </c>
      <c r="BF137" s="570">
        <v>7.38770088752067</v>
      </c>
      <c r="BG137" s="570">
        <v>7.3311345376110504</v>
      </c>
      <c r="BH137" s="570">
        <v>7.2744102712324601</v>
      </c>
      <c r="BI137" s="570">
        <v>7.2176328270015002</v>
      </c>
      <c r="BJ137" s="570">
        <v>7.1609244473021203</v>
      </c>
      <c r="BK137" s="570">
        <v>7.1044311015405901</v>
      </c>
      <c r="BL137" s="570">
        <v>7.0483306714612599</v>
      </c>
      <c r="BM137" s="570">
        <v>6.9928440254564199</v>
      </c>
      <c r="BN137" s="570">
        <v>6.9382504054298</v>
      </c>
      <c r="BO137" s="570">
        <v>6.8849093749608699</v>
      </c>
      <c r="BP137" s="570">
        <v>6.8332929632324904</v>
      </c>
      <c r="BQ137" s="570">
        <v>6.7840339426687901</v>
      </c>
      <c r="BR137" s="570">
        <v>6.7379997617069698</v>
      </c>
      <c r="BS137" s="570">
        <v>6.6964059646539802</v>
      </c>
      <c r="BT137" s="570">
        <v>6.6609822367257596</v>
      </c>
      <c r="BU137" s="570">
        <v>6.6341715145672699</v>
      </c>
      <c r="BV137" s="570">
        <v>6.61918138993307</v>
      </c>
      <c r="BW137" s="570">
        <v>19.999999998749999</v>
      </c>
      <c r="BX137" s="570">
        <v>19.999999998749999</v>
      </c>
      <c r="BY137" s="570">
        <v>19.999999998749999</v>
      </c>
      <c r="BZ137" s="570">
        <v>19.999999998749999</v>
      </c>
      <c r="CA137" s="570">
        <v>19.999999998749999</v>
      </c>
      <c r="CB137" s="570">
        <v>19.999999998749999</v>
      </c>
      <c r="CC137" s="570">
        <v>19.999999998749999</v>
      </c>
      <c r="CD137" s="570">
        <v>19.999999998749999</v>
      </c>
      <c r="CE137" s="570">
        <v>19.999999998749999</v>
      </c>
      <c r="CF137" s="570">
        <v>19.999999998749999</v>
      </c>
      <c r="CG137" s="570">
        <v>19.999999998749999</v>
      </c>
      <c r="CH137" s="570">
        <v>19.999999998749999</v>
      </c>
      <c r="CI137" s="570">
        <v>19.999999998749999</v>
      </c>
      <c r="CJ137" s="570">
        <v>4.3011955538568998</v>
      </c>
      <c r="CK137" s="570">
        <v>4.2781256703872899</v>
      </c>
      <c r="CL137" s="570">
        <v>4.2364815433071596</v>
      </c>
      <c r="CM137" s="570">
        <v>4.1806252474824097</v>
      </c>
      <c r="CN137" s="570">
        <v>4.1137486750676304</v>
      </c>
      <c r="CO137" s="570">
        <v>4.0380108541517199</v>
      </c>
      <c r="CP137" s="570">
        <v>3.9548424549624599</v>
      </c>
      <c r="CQ137" s="570">
        <v>3.8651839497929399</v>
      </c>
      <c r="CR137" s="570">
        <v>3.7696417094583601</v>
      </c>
      <c r="CS137" s="570">
        <v>3.66858530090893</v>
      </c>
      <c r="CT137" s="570">
        <v>3.5622070785559501</v>
      </c>
      <c r="CU137" s="570">
        <v>3.45055777234501</v>
      </c>
      <c r="CV137" s="570">
        <v>3.3335661017046898</v>
      </c>
      <c r="CW137" s="570">
        <v>3.2110467825999298</v>
      </c>
      <c r="CX137" s="570">
        <v>3.0826989072571598</v>
      </c>
      <c r="CY137" s="570">
        <v>2.9480948970733301</v>
      </c>
      <c r="CZ137" s="570">
        <v>2.8066585339204502</v>
      </c>
      <c r="DA137" s="570">
        <v>2.6576284362754601</v>
      </c>
      <c r="DB137" s="570">
        <v>2.5</v>
      </c>
    </row>
    <row r="138" spans="2:106" ht="3.75" customHeight="1">
      <c r="B138" s="570"/>
      <c r="C138" s="570">
        <v>0</v>
      </c>
      <c r="D138" s="570">
        <v>0</v>
      </c>
      <c r="E138" s="570">
        <v>0</v>
      </c>
      <c r="F138" s="570">
        <v>0</v>
      </c>
      <c r="G138" s="570">
        <v>0</v>
      </c>
      <c r="H138" s="570">
        <v>0</v>
      </c>
      <c r="I138" s="570">
        <v>0</v>
      </c>
      <c r="J138" s="570">
        <v>0</v>
      </c>
      <c r="K138" s="570">
        <v>0</v>
      </c>
      <c r="L138" s="570">
        <v>0</v>
      </c>
      <c r="M138" s="570">
        <v>0</v>
      </c>
      <c r="N138" s="570">
        <v>0</v>
      </c>
      <c r="O138" s="570">
        <v>0</v>
      </c>
      <c r="P138" s="570">
        <v>0</v>
      </c>
      <c r="Q138" s="570">
        <v>0</v>
      </c>
      <c r="R138" s="570">
        <v>0</v>
      </c>
      <c r="S138" s="570">
        <v>0</v>
      </c>
      <c r="T138" s="570">
        <v>0</v>
      </c>
      <c r="U138" s="570">
        <v>0</v>
      </c>
      <c r="V138" s="570">
        <v>20</v>
      </c>
      <c r="W138" s="570">
        <v>20</v>
      </c>
      <c r="X138" s="570">
        <v>20</v>
      </c>
      <c r="Y138" s="570">
        <v>20</v>
      </c>
      <c r="Z138" s="570">
        <v>20</v>
      </c>
      <c r="AA138" s="570">
        <v>20</v>
      </c>
      <c r="AB138" s="570">
        <v>20</v>
      </c>
      <c r="AC138" s="570">
        <v>20</v>
      </c>
      <c r="AD138" s="570">
        <v>20</v>
      </c>
      <c r="AE138" s="570">
        <v>20</v>
      </c>
      <c r="AF138" s="570">
        <v>20</v>
      </c>
      <c r="AG138" s="570">
        <v>20</v>
      </c>
      <c r="AH138" s="570">
        <v>20</v>
      </c>
      <c r="AI138" s="570">
        <v>0</v>
      </c>
      <c r="AJ138" s="570">
        <v>0</v>
      </c>
      <c r="AK138" s="570">
        <v>0</v>
      </c>
      <c r="AL138" s="570">
        <v>0</v>
      </c>
      <c r="AM138" s="570">
        <v>0</v>
      </c>
      <c r="AN138" s="570">
        <v>0</v>
      </c>
      <c r="AO138" s="570">
        <v>0</v>
      </c>
      <c r="AP138" s="570">
        <v>0</v>
      </c>
      <c r="AQ138" s="570">
        <v>0</v>
      </c>
      <c r="AR138" s="570">
        <v>0</v>
      </c>
      <c r="AS138" s="570">
        <v>0</v>
      </c>
      <c r="AT138" s="570">
        <v>0</v>
      </c>
      <c r="AU138" s="570">
        <v>0</v>
      </c>
      <c r="AV138" s="570">
        <v>0</v>
      </c>
      <c r="AW138" s="570">
        <v>0</v>
      </c>
      <c r="AX138" s="570">
        <v>0</v>
      </c>
      <c r="AY138" s="570">
        <v>0</v>
      </c>
      <c r="AZ138" s="570">
        <v>0</v>
      </c>
      <c r="BA138" s="570">
        <v>0</v>
      </c>
      <c r="BC138" s="570"/>
      <c r="BD138" s="570">
        <v>7.5</v>
      </c>
      <c r="BE138" s="570">
        <v>7.4439734498231402</v>
      </c>
      <c r="BF138" s="570">
        <v>7.3876112558440203</v>
      </c>
      <c r="BG138" s="570">
        <v>7.3309952651166599</v>
      </c>
      <c r="BH138" s="570">
        <v>7.2742156980211403</v>
      </c>
      <c r="BI138" s="570">
        <v>7.2173749746951303</v>
      </c>
      <c r="BJ138" s="570">
        <v>7.16059238905145</v>
      </c>
      <c r="BK138" s="570">
        <v>7.1040100300697198</v>
      </c>
      <c r="BL138" s="570">
        <v>7.04780051632767</v>
      </c>
      <c r="BM138" s="570">
        <v>6.9921773750074996</v>
      </c>
      <c r="BN138" s="570">
        <v>6.9374093252898303</v>
      </c>
      <c r="BO138" s="570">
        <v>6.8838404345994997</v>
      </c>
      <c r="BP138" s="570">
        <v>6.8319193206829896</v>
      </c>
      <c r="BQ138" s="570">
        <v>6.7822426870625003</v>
      </c>
      <c r="BR138" s="570">
        <v>6.7356223160628499</v>
      </c>
      <c r="BS138" s="570">
        <v>6.6931917527160696</v>
      </c>
      <c r="BT138" s="570">
        <v>6.6565815402185402</v>
      </c>
      <c r="BU138" s="570">
        <v>6.6282070404201399</v>
      </c>
      <c r="BV138" s="570">
        <v>6.6116693537924096</v>
      </c>
      <c r="BW138" s="570">
        <v>19.999999998749999</v>
      </c>
      <c r="BX138" s="570">
        <v>19.999999998749999</v>
      </c>
      <c r="BY138" s="570">
        <v>19.999999998749999</v>
      </c>
      <c r="BZ138" s="570">
        <v>19.999999998749999</v>
      </c>
      <c r="CA138" s="570">
        <v>19.999999998749999</v>
      </c>
      <c r="CB138" s="570">
        <v>19.999999998749999</v>
      </c>
      <c r="CC138" s="570">
        <v>19.999999998749999</v>
      </c>
      <c r="CD138" s="570">
        <v>19.999999998749999</v>
      </c>
      <c r="CE138" s="570">
        <v>19.999999998749999</v>
      </c>
      <c r="CF138" s="570">
        <v>19.999999998749999</v>
      </c>
      <c r="CG138" s="570">
        <v>19.999999998749999</v>
      </c>
      <c r="CH138" s="570">
        <v>19.999999998749999</v>
      </c>
      <c r="CI138" s="570">
        <v>19.999999998749999</v>
      </c>
      <c r="CJ138" s="570">
        <v>4.3126997257532498</v>
      </c>
      <c r="CK138" s="570">
        <v>4.2873307830819201</v>
      </c>
      <c r="CL138" s="570">
        <v>4.2433717422613597</v>
      </c>
      <c r="CM138" s="570">
        <v>4.1857559468330203</v>
      </c>
      <c r="CN138" s="570">
        <v>4.1176320307008503</v>
      </c>
      <c r="CO138" s="570">
        <v>4.0410136304448399</v>
      </c>
      <c r="CP138" s="570">
        <v>3.9572115905582401</v>
      </c>
      <c r="CQ138" s="570">
        <v>3.86708499990673</v>
      </c>
      <c r="CR138" s="570">
        <v>3.7711873881773998</v>
      </c>
      <c r="CS138" s="570">
        <v>3.66985389298112</v>
      </c>
      <c r="CT138" s="570">
        <v>3.5632539203282501</v>
      </c>
      <c r="CU138" s="570">
        <v>3.45142241935952</v>
      </c>
      <c r="CV138" s="570">
        <v>3.3342768523848898</v>
      </c>
      <c r="CW138" s="570">
        <v>3.2116235508018902</v>
      </c>
      <c r="CX138" s="570">
        <v>3.0831550205698099</v>
      </c>
      <c r="CY138" s="570">
        <v>2.9484381480458</v>
      </c>
      <c r="CZ138" s="570">
        <v>2.8068916540237199</v>
      </c>
      <c r="DA138" s="570">
        <v>2.6577490486296398</v>
      </c>
      <c r="DB138" s="570">
        <v>2.5</v>
      </c>
    </row>
    <row r="139" spans="2:106" ht="3.75" customHeight="1">
      <c r="B139" s="570"/>
      <c r="C139" s="570">
        <v>0</v>
      </c>
      <c r="D139" s="570">
        <v>0</v>
      </c>
      <c r="E139" s="570">
        <v>0</v>
      </c>
      <c r="F139" s="570">
        <v>0</v>
      </c>
      <c r="G139" s="570">
        <v>0</v>
      </c>
      <c r="H139" s="570">
        <v>0</v>
      </c>
      <c r="I139" s="570">
        <v>0</v>
      </c>
      <c r="J139" s="570">
        <v>0</v>
      </c>
      <c r="K139" s="570">
        <v>0</v>
      </c>
      <c r="L139" s="570">
        <v>0</v>
      </c>
      <c r="M139" s="570">
        <v>0</v>
      </c>
      <c r="N139" s="570">
        <v>0</v>
      </c>
      <c r="O139" s="570">
        <v>0</v>
      </c>
      <c r="P139" s="570">
        <v>0</v>
      </c>
      <c r="Q139" s="570">
        <v>0</v>
      </c>
      <c r="R139" s="570">
        <v>0</v>
      </c>
      <c r="S139" s="570">
        <v>0</v>
      </c>
      <c r="T139" s="570">
        <v>0</v>
      </c>
      <c r="U139" s="570">
        <v>0</v>
      </c>
      <c r="V139" s="570">
        <v>20</v>
      </c>
      <c r="W139" s="570">
        <v>20</v>
      </c>
      <c r="X139" s="570">
        <v>20</v>
      </c>
      <c r="Y139" s="570">
        <v>20</v>
      </c>
      <c r="Z139" s="570">
        <v>20</v>
      </c>
      <c r="AA139" s="570">
        <v>20</v>
      </c>
      <c r="AB139" s="570">
        <v>20</v>
      </c>
      <c r="AC139" s="570">
        <v>20</v>
      </c>
      <c r="AD139" s="570">
        <v>20</v>
      </c>
      <c r="AE139" s="570">
        <v>20</v>
      </c>
      <c r="AF139" s="570">
        <v>20</v>
      </c>
      <c r="AG139" s="570">
        <v>20</v>
      </c>
      <c r="AH139" s="570">
        <v>20</v>
      </c>
      <c r="AI139" s="570">
        <v>0</v>
      </c>
      <c r="AJ139" s="570">
        <v>0</v>
      </c>
      <c r="AK139" s="570">
        <v>0</v>
      </c>
      <c r="AL139" s="570">
        <v>0</v>
      </c>
      <c r="AM139" s="570">
        <v>0</v>
      </c>
      <c r="AN139" s="570">
        <v>0</v>
      </c>
      <c r="AO139" s="570">
        <v>0</v>
      </c>
      <c r="AP139" s="570">
        <v>0</v>
      </c>
      <c r="AQ139" s="570">
        <v>0</v>
      </c>
      <c r="AR139" s="570">
        <v>0</v>
      </c>
      <c r="AS139" s="570">
        <v>0</v>
      </c>
      <c r="AT139" s="570">
        <v>0</v>
      </c>
      <c r="AU139" s="570">
        <v>0</v>
      </c>
      <c r="AV139" s="570">
        <v>0</v>
      </c>
      <c r="AW139" s="570">
        <v>0</v>
      </c>
      <c r="AX139" s="570">
        <v>0</v>
      </c>
      <c r="AY139" s="570">
        <v>0</v>
      </c>
      <c r="AZ139" s="570">
        <v>0</v>
      </c>
      <c r="BA139" s="570">
        <v>0</v>
      </c>
      <c r="BC139" s="570"/>
      <c r="BD139" s="570">
        <v>7.5</v>
      </c>
      <c r="BE139" s="570">
        <v>7.4438436607845597</v>
      </c>
      <c r="BF139" s="570">
        <v>7.3873454158440799</v>
      </c>
      <c r="BG139" s="570">
        <v>7.3305823302378101</v>
      </c>
      <c r="BH139" s="570">
        <v>7.2736390768886299</v>
      </c>
      <c r="BI139" s="570">
        <v>7.2166113233398299</v>
      </c>
      <c r="BJ139" s="570">
        <v>7.1596098092786304</v>
      </c>
      <c r="BK139" s="570">
        <v>7.1027654177217796</v>
      </c>
      <c r="BL139" s="570">
        <v>7.0462356508545696</v>
      </c>
      <c r="BM139" s="570">
        <v>6.9902130835476699</v>
      </c>
      <c r="BN139" s="570">
        <v>6.93493661167824</v>
      </c>
      <c r="BO139" s="570">
        <v>6.8807066865686197</v>
      </c>
      <c r="BP139" s="570">
        <v>6.8279063316176796</v>
      </c>
      <c r="BQ139" s="570">
        <v>6.7770308378143698</v>
      </c>
      <c r="BR139" s="570">
        <v>6.7287315417089602</v>
      </c>
      <c r="BS139" s="570">
        <v>6.6838866631473799</v>
      </c>
      <c r="BT139" s="570">
        <v>6.6437408704952396</v>
      </c>
      <c r="BU139" s="570">
        <v>6.6102789180107404</v>
      </c>
      <c r="BV139" s="570">
        <v>6.58756973036839</v>
      </c>
      <c r="BW139" s="570">
        <v>19.999999998749999</v>
      </c>
      <c r="BX139" s="570">
        <v>19.999999998749999</v>
      </c>
      <c r="BY139" s="570">
        <v>19.999999998749999</v>
      </c>
      <c r="BZ139" s="570">
        <v>19.999999998749999</v>
      </c>
      <c r="CA139" s="570">
        <v>19.999999998749999</v>
      </c>
      <c r="CB139" s="570">
        <v>19.999999998749999</v>
      </c>
      <c r="CC139" s="570">
        <v>19.999999998749999</v>
      </c>
      <c r="CD139" s="570">
        <v>19.999999998749999</v>
      </c>
      <c r="CE139" s="570">
        <v>19.999999998749999</v>
      </c>
      <c r="CF139" s="570">
        <v>19.999999998749999</v>
      </c>
      <c r="CG139" s="570">
        <v>19.999999998749999</v>
      </c>
      <c r="CH139" s="570">
        <v>19.999999998749999</v>
      </c>
      <c r="CI139" s="570">
        <v>19.999999998749999</v>
      </c>
      <c r="CJ139" s="570">
        <v>4.3492628566839402</v>
      </c>
      <c r="CK139" s="570">
        <v>4.3147998845876296</v>
      </c>
      <c r="CL139" s="570">
        <v>4.2633690628903498</v>
      </c>
      <c r="CM139" s="570">
        <v>4.2005494149053701</v>
      </c>
      <c r="CN139" s="570">
        <v>4.1288522208674303</v>
      </c>
      <c r="CO139" s="570">
        <v>4.0497285473936602</v>
      </c>
      <c r="CP139" s="570">
        <v>3.9641185364392801</v>
      </c>
      <c r="CQ139" s="570">
        <v>3.8726485625035498</v>
      </c>
      <c r="CR139" s="570">
        <v>3.77572490010043</v>
      </c>
      <c r="CS139" s="570">
        <v>3.6735870937181101</v>
      </c>
      <c r="CT139" s="570">
        <v>3.5663405108247601</v>
      </c>
      <c r="CU139" s="570">
        <v>3.4539757142891201</v>
      </c>
      <c r="CV139" s="570">
        <v>3.33637823769139</v>
      </c>
      <c r="CW139" s="570">
        <v>3.21333043926722</v>
      </c>
      <c r="CX139" s="570">
        <v>3.0845058514661101</v>
      </c>
      <c r="CY139" s="570">
        <v>2.94945530471447</v>
      </c>
      <c r="CZ139" s="570">
        <v>2.80758274861167</v>
      </c>
      <c r="DA139" s="570">
        <v>2.6581067100787998</v>
      </c>
      <c r="DB139" s="570">
        <v>2.5</v>
      </c>
    </row>
    <row r="140" spans="2:106" ht="3.75" customHeight="1">
      <c r="B140" s="570"/>
      <c r="C140" s="570">
        <v>0</v>
      </c>
      <c r="D140" s="570">
        <v>0</v>
      </c>
      <c r="E140" s="570">
        <v>0</v>
      </c>
      <c r="F140" s="570">
        <v>0</v>
      </c>
      <c r="G140" s="570">
        <v>0</v>
      </c>
      <c r="H140" s="570">
        <v>0</v>
      </c>
      <c r="I140" s="570">
        <v>0</v>
      </c>
      <c r="J140" s="570">
        <v>0</v>
      </c>
      <c r="K140" s="570">
        <v>0</v>
      </c>
      <c r="L140" s="570">
        <v>0</v>
      </c>
      <c r="M140" s="570">
        <v>0</v>
      </c>
      <c r="N140" s="570">
        <v>0</v>
      </c>
      <c r="O140" s="570">
        <v>0</v>
      </c>
      <c r="P140" s="570">
        <v>0</v>
      </c>
      <c r="Q140" s="570">
        <v>0</v>
      </c>
      <c r="R140" s="570">
        <v>0</v>
      </c>
      <c r="S140" s="570">
        <v>0</v>
      </c>
      <c r="T140" s="570">
        <v>0</v>
      </c>
      <c r="U140" s="570">
        <v>0</v>
      </c>
      <c r="V140" s="570">
        <v>0</v>
      </c>
      <c r="W140" s="570">
        <v>20</v>
      </c>
      <c r="X140" s="570">
        <v>20</v>
      </c>
      <c r="Y140" s="570">
        <v>20</v>
      </c>
      <c r="Z140" s="570">
        <v>20</v>
      </c>
      <c r="AA140" s="570">
        <v>20</v>
      </c>
      <c r="AB140" s="570">
        <v>20</v>
      </c>
      <c r="AC140" s="570">
        <v>20</v>
      </c>
      <c r="AD140" s="570">
        <v>20</v>
      </c>
      <c r="AE140" s="570">
        <v>20</v>
      </c>
      <c r="AF140" s="570">
        <v>20</v>
      </c>
      <c r="AG140" s="570">
        <v>20</v>
      </c>
      <c r="AH140" s="570">
        <v>0</v>
      </c>
      <c r="AI140" s="570">
        <v>0</v>
      </c>
      <c r="AJ140" s="570">
        <v>0</v>
      </c>
      <c r="AK140" s="570">
        <v>0</v>
      </c>
      <c r="AL140" s="570">
        <v>0</v>
      </c>
      <c r="AM140" s="570">
        <v>0</v>
      </c>
      <c r="AN140" s="570">
        <v>0</v>
      </c>
      <c r="AO140" s="570">
        <v>0</v>
      </c>
      <c r="AP140" s="570">
        <v>0</v>
      </c>
      <c r="AQ140" s="570">
        <v>0</v>
      </c>
      <c r="AR140" s="570">
        <v>0</v>
      </c>
      <c r="AS140" s="570">
        <v>0</v>
      </c>
      <c r="AT140" s="570">
        <v>0</v>
      </c>
      <c r="AU140" s="570">
        <v>0</v>
      </c>
      <c r="AV140" s="570">
        <v>0</v>
      </c>
      <c r="AW140" s="570">
        <v>0</v>
      </c>
      <c r="AX140" s="570">
        <v>0</v>
      </c>
      <c r="AY140" s="570">
        <v>0</v>
      </c>
      <c r="AZ140" s="570">
        <v>0</v>
      </c>
      <c r="BA140" s="570">
        <v>0</v>
      </c>
      <c r="BC140" s="570"/>
      <c r="BD140" s="570">
        <v>7.5</v>
      </c>
      <c r="BE140" s="570">
        <v>7.44363213120835</v>
      </c>
      <c r="BF140" s="570">
        <v>7.3869123089564397</v>
      </c>
      <c r="BG140" s="570">
        <v>7.3299100040407499</v>
      </c>
      <c r="BH140" s="570">
        <v>7.2727011169314997</v>
      </c>
      <c r="BI140" s="570">
        <v>7.2153707010816897</v>
      </c>
      <c r="BJ140" s="570">
        <v>7.1580161515668603</v>
      </c>
      <c r="BK140" s="570">
        <v>7.1007510284324002</v>
      </c>
      <c r="BL140" s="570">
        <v>7.0437097166404197</v>
      </c>
      <c r="BM140" s="570">
        <v>6.9870531549515</v>
      </c>
      <c r="BN140" s="570">
        <v>6.9309758752563102</v>
      </c>
      <c r="BO140" s="570">
        <v>6.8757145300469702</v>
      </c>
      <c r="BP140" s="570">
        <v>6.8215578156879699</v>
      </c>
      <c r="BQ140" s="570">
        <v>6.7688568571948498</v>
      </c>
      <c r="BR140" s="570">
        <v>6.7180325967186398</v>
      </c>
      <c r="BS140" s="570">
        <v>6.6695686504884097</v>
      </c>
      <c r="BT140" s="570">
        <v>6.6239489553433399</v>
      </c>
      <c r="BU140" s="570">
        <v>6.5813800183227</v>
      </c>
      <c r="BV140" s="570">
        <v>6.5405944692398901</v>
      </c>
      <c r="BW140" s="570">
        <v>6.4933813343617999</v>
      </c>
      <c r="BX140" s="570">
        <v>19.999999998749999</v>
      </c>
      <c r="BY140" s="570">
        <v>19.999999998749999</v>
      </c>
      <c r="BZ140" s="570">
        <v>19.999999998749999</v>
      </c>
      <c r="CA140" s="570">
        <v>19.999999998749999</v>
      </c>
      <c r="CB140" s="570">
        <v>19.999999998749999</v>
      </c>
      <c r="CC140" s="570">
        <v>19.999999998749999</v>
      </c>
      <c r="CD140" s="570">
        <v>19.999999998749999</v>
      </c>
      <c r="CE140" s="570">
        <v>19.999999998749999</v>
      </c>
      <c r="CF140" s="570">
        <v>19.999999998749999</v>
      </c>
      <c r="CG140" s="570">
        <v>19.999999998749999</v>
      </c>
      <c r="CH140" s="570">
        <v>19.999999998749999</v>
      </c>
      <c r="CI140" s="570">
        <v>4.4878720065263797</v>
      </c>
      <c r="CJ140" s="570">
        <v>4.41916546176867</v>
      </c>
      <c r="CK140" s="570">
        <v>4.3585186027039002</v>
      </c>
      <c r="CL140" s="570">
        <v>4.2939159088732399</v>
      </c>
      <c r="CM140" s="570">
        <v>4.2231592520971297</v>
      </c>
      <c r="CN140" s="570">
        <v>4.1461811403328399</v>
      </c>
      <c r="CO140" s="570">
        <v>4.0633381404046904</v>
      </c>
      <c r="CP140" s="570">
        <v>3.9750066797872998</v>
      </c>
      <c r="CQ140" s="570">
        <v>3.88148516924733</v>
      </c>
      <c r="CR140" s="570">
        <v>3.7829745767124998</v>
      </c>
      <c r="CS140" s="570">
        <v>3.6795795192617402</v>
      </c>
      <c r="CT140" s="570">
        <v>3.5713132628795199</v>
      </c>
      <c r="CU140" s="570">
        <v>3.4581012947707999</v>
      </c>
      <c r="CV140" s="570">
        <v>3.33978149414162</v>
      </c>
      <c r="CW140" s="570">
        <v>3.2160998527056499</v>
      </c>
      <c r="CX140" s="570">
        <v>3.0867006904200198</v>
      </c>
      <c r="CY140" s="570">
        <v>2.9511097813920202</v>
      </c>
      <c r="CZ140" s="570">
        <v>2.8087077497789501</v>
      </c>
      <c r="DA140" s="570">
        <v>2.6586892366121799</v>
      </c>
      <c r="DB140" s="570">
        <v>2.5</v>
      </c>
    </row>
    <row r="141" spans="2:106" ht="3.75" customHeight="1">
      <c r="B141" s="570"/>
      <c r="C141" s="570">
        <v>0</v>
      </c>
      <c r="D141" s="570">
        <v>0</v>
      </c>
      <c r="E141" s="570">
        <v>0</v>
      </c>
      <c r="F141" s="570">
        <v>0</v>
      </c>
      <c r="G141" s="570">
        <v>0</v>
      </c>
      <c r="H141" s="570">
        <v>0</v>
      </c>
      <c r="I141" s="570">
        <v>0</v>
      </c>
      <c r="J141" s="570">
        <v>0</v>
      </c>
      <c r="K141" s="570">
        <v>0</v>
      </c>
      <c r="L141" s="570">
        <v>0</v>
      </c>
      <c r="M141" s="570">
        <v>0</v>
      </c>
      <c r="N141" s="570">
        <v>0</v>
      </c>
      <c r="O141" s="570">
        <v>0</v>
      </c>
      <c r="P141" s="570">
        <v>0</v>
      </c>
      <c r="Q141" s="570">
        <v>0</v>
      </c>
      <c r="R141" s="570">
        <v>0</v>
      </c>
      <c r="S141" s="570">
        <v>0</v>
      </c>
      <c r="T141" s="570">
        <v>0</v>
      </c>
      <c r="U141" s="570">
        <v>0</v>
      </c>
      <c r="V141" s="570">
        <v>0</v>
      </c>
      <c r="W141" s="570">
        <v>0</v>
      </c>
      <c r="X141" s="570">
        <v>20</v>
      </c>
      <c r="Y141" s="570">
        <v>20</v>
      </c>
      <c r="Z141" s="570">
        <v>20</v>
      </c>
      <c r="AA141" s="570">
        <v>20</v>
      </c>
      <c r="AB141" s="570">
        <v>20</v>
      </c>
      <c r="AC141" s="570">
        <v>20</v>
      </c>
      <c r="AD141" s="570">
        <v>20</v>
      </c>
      <c r="AE141" s="570">
        <v>20</v>
      </c>
      <c r="AF141" s="570">
        <v>20</v>
      </c>
      <c r="AG141" s="570">
        <v>0</v>
      </c>
      <c r="AH141" s="570">
        <v>0</v>
      </c>
      <c r="AI141" s="570">
        <v>0</v>
      </c>
      <c r="AJ141" s="570">
        <v>0</v>
      </c>
      <c r="AK141" s="570">
        <v>0</v>
      </c>
      <c r="AL141" s="570">
        <v>0</v>
      </c>
      <c r="AM141" s="570">
        <v>0</v>
      </c>
      <c r="AN141" s="570">
        <v>0</v>
      </c>
      <c r="AO141" s="570">
        <v>0</v>
      </c>
      <c r="AP141" s="570">
        <v>0</v>
      </c>
      <c r="AQ141" s="570">
        <v>0</v>
      </c>
      <c r="AR141" s="570">
        <v>0</v>
      </c>
      <c r="AS141" s="570">
        <v>0</v>
      </c>
      <c r="AT141" s="570">
        <v>0</v>
      </c>
      <c r="AU141" s="570">
        <v>0</v>
      </c>
      <c r="AV141" s="570">
        <v>0</v>
      </c>
      <c r="AW141" s="570">
        <v>0</v>
      </c>
      <c r="AX141" s="570">
        <v>0</v>
      </c>
      <c r="AY141" s="570">
        <v>0</v>
      </c>
      <c r="AZ141" s="570">
        <v>0</v>
      </c>
      <c r="BA141" s="570">
        <v>0</v>
      </c>
      <c r="BC141" s="570"/>
      <c r="BD141" s="570">
        <v>7.5</v>
      </c>
      <c r="BE141" s="570">
        <v>7.4433456953741297</v>
      </c>
      <c r="BF141" s="570">
        <v>7.3863261399292304</v>
      </c>
      <c r="BG141" s="570">
        <v>7.3290009093924899</v>
      </c>
      <c r="BH141" s="570">
        <v>7.2714345445431796</v>
      </c>
      <c r="BI141" s="570">
        <v>7.2136984740977601</v>
      </c>
      <c r="BJ141" s="570">
        <v>7.15587315094474</v>
      </c>
      <c r="BK141" s="570">
        <v>7.0980504319234097</v>
      </c>
      <c r="BL141" s="570">
        <v>7.0403361941775202</v>
      </c>
      <c r="BM141" s="570">
        <v>6.9828530981291896</v>
      </c>
      <c r="BN141" s="570">
        <v>6.9257432289140199</v>
      </c>
      <c r="BO141" s="570">
        <v>6.8691699719336503</v>
      </c>
      <c r="BP141" s="570">
        <v>6.8133176816943397</v>
      </c>
      <c r="BQ141" s="570">
        <v>6.7583859878697199</v>
      </c>
      <c r="BR141" s="570">
        <v>6.7045717945756804</v>
      </c>
      <c r="BS141" s="570">
        <v>6.6520234887010696</v>
      </c>
      <c r="BT141" s="570">
        <v>6.6007329576947296</v>
      </c>
      <c r="BU141" s="570">
        <v>6.5502954949493697</v>
      </c>
      <c r="BV141" s="570">
        <v>6.4994550825816599</v>
      </c>
      <c r="BW141" s="570">
        <v>6.4458249138274404</v>
      </c>
      <c r="BX141" s="570">
        <v>6.3905665959212303</v>
      </c>
      <c r="BY141" s="570">
        <v>19.999999998749999</v>
      </c>
      <c r="BZ141" s="570">
        <v>19.999999998749999</v>
      </c>
      <c r="CA141" s="570">
        <v>19.999999998749999</v>
      </c>
      <c r="CB141" s="570">
        <v>19.999999998749999</v>
      </c>
      <c r="CC141" s="570">
        <v>19.999999998749999</v>
      </c>
      <c r="CD141" s="570">
        <v>19.999999998749999</v>
      </c>
      <c r="CE141" s="570">
        <v>19.999999998749999</v>
      </c>
      <c r="CF141" s="570">
        <v>19.999999998749999</v>
      </c>
      <c r="CG141" s="570">
        <v>19.999999998749999</v>
      </c>
      <c r="CH141" s="570">
        <v>4.6323644006759501</v>
      </c>
      <c r="CI141" s="570">
        <v>4.5555577181399496</v>
      </c>
      <c r="CJ141" s="570">
        <v>4.4791265893305301</v>
      </c>
      <c r="CK141" s="570">
        <v>4.4048566301544803</v>
      </c>
      <c r="CL141" s="570">
        <v>4.3293523096239399</v>
      </c>
      <c r="CM141" s="570">
        <v>4.25062640764585</v>
      </c>
      <c r="CN141" s="570">
        <v>4.1678327000684297</v>
      </c>
      <c r="CO141" s="570">
        <v>4.08067323710653</v>
      </c>
      <c r="CP141" s="570">
        <v>3.9890722194105201</v>
      </c>
      <c r="CQ141" s="570">
        <v>3.8930232211742402</v>
      </c>
      <c r="CR141" s="570">
        <v>3.79251936108732</v>
      </c>
      <c r="CS141" s="570">
        <v>3.6875206261728999</v>
      </c>
      <c r="CT141" s="570">
        <v>3.5779372799595999</v>
      </c>
      <c r="CU141" s="570">
        <v>3.4636195339929898</v>
      </c>
      <c r="CV141" s="570">
        <v>3.3443485664714401</v>
      </c>
      <c r="CW141" s="570">
        <v>3.21982602300855</v>
      </c>
      <c r="CX141" s="570">
        <v>3.0896598086899401</v>
      </c>
      <c r="CY141" s="570">
        <v>2.9533438389883599</v>
      </c>
      <c r="CZ141" s="570">
        <v>2.81022856605236</v>
      </c>
      <c r="DA141" s="570">
        <v>2.6594773072466298</v>
      </c>
      <c r="DB141" s="570">
        <v>2.5</v>
      </c>
    </row>
    <row r="142" spans="2:106" ht="3.75" customHeight="1">
      <c r="B142" s="570"/>
      <c r="C142" s="570">
        <v>0</v>
      </c>
      <c r="D142" s="570">
        <v>0</v>
      </c>
      <c r="E142" s="570">
        <v>0</v>
      </c>
      <c r="F142" s="570">
        <v>0</v>
      </c>
      <c r="G142" s="570">
        <v>0</v>
      </c>
      <c r="H142" s="570">
        <v>0</v>
      </c>
      <c r="I142" s="570">
        <v>0</v>
      </c>
      <c r="J142" s="570">
        <v>0</v>
      </c>
      <c r="K142" s="570">
        <v>0</v>
      </c>
      <c r="L142" s="570">
        <v>0</v>
      </c>
      <c r="M142" s="570">
        <v>0</v>
      </c>
      <c r="N142" s="570">
        <v>0</v>
      </c>
      <c r="O142" s="570">
        <v>0</v>
      </c>
      <c r="P142" s="570">
        <v>0</v>
      </c>
      <c r="Q142" s="570">
        <v>0</v>
      </c>
      <c r="R142" s="570">
        <v>0</v>
      </c>
      <c r="S142" s="570">
        <v>0</v>
      </c>
      <c r="T142" s="570">
        <v>0</v>
      </c>
      <c r="U142" s="570">
        <v>0</v>
      </c>
      <c r="V142" s="570">
        <v>0</v>
      </c>
      <c r="W142" s="570">
        <v>0</v>
      </c>
      <c r="X142" s="570">
        <v>0</v>
      </c>
      <c r="Y142" s="570">
        <v>20</v>
      </c>
      <c r="Z142" s="570">
        <v>20</v>
      </c>
      <c r="AA142" s="570">
        <v>20</v>
      </c>
      <c r="AB142" s="570">
        <v>20</v>
      </c>
      <c r="AC142" s="570">
        <v>20</v>
      </c>
      <c r="AD142" s="570">
        <v>20</v>
      </c>
      <c r="AE142" s="570">
        <v>20</v>
      </c>
      <c r="AF142" s="570">
        <v>0</v>
      </c>
      <c r="AG142" s="570">
        <v>0</v>
      </c>
      <c r="AH142" s="570">
        <v>0</v>
      </c>
      <c r="AI142" s="570">
        <v>0</v>
      </c>
      <c r="AJ142" s="570">
        <v>0</v>
      </c>
      <c r="AK142" s="570">
        <v>0</v>
      </c>
      <c r="AL142" s="570">
        <v>0</v>
      </c>
      <c r="AM142" s="570">
        <v>0</v>
      </c>
      <c r="AN142" s="570">
        <v>0</v>
      </c>
      <c r="AO142" s="570">
        <v>0</v>
      </c>
      <c r="AP142" s="570">
        <v>0</v>
      </c>
      <c r="AQ142" s="570">
        <v>0</v>
      </c>
      <c r="AR142" s="570">
        <v>0</v>
      </c>
      <c r="AS142" s="570">
        <v>0</v>
      </c>
      <c r="AT142" s="570">
        <v>0</v>
      </c>
      <c r="AU142" s="570">
        <v>0</v>
      </c>
      <c r="AV142" s="570">
        <v>0</v>
      </c>
      <c r="AW142" s="570">
        <v>0</v>
      </c>
      <c r="AX142" s="570">
        <v>0</v>
      </c>
      <c r="AY142" s="570">
        <v>0</v>
      </c>
      <c r="AZ142" s="570">
        <v>0</v>
      </c>
      <c r="BA142" s="570">
        <v>0</v>
      </c>
      <c r="BC142" s="570"/>
      <c r="BD142" s="570">
        <v>7.5</v>
      </c>
      <c r="BE142" s="570">
        <v>7.4429932798613896</v>
      </c>
      <c r="BF142" s="570">
        <v>7.3856054300154197</v>
      </c>
      <c r="BG142" s="570">
        <v>7.3278844548840203</v>
      </c>
      <c r="BH142" s="570">
        <v>7.2698817159590599</v>
      </c>
      <c r="BI142" s="570">
        <v>7.2116530108360601</v>
      </c>
      <c r="BJ142" s="570">
        <v>7.1532596275468503</v>
      </c>
      <c r="BK142" s="570">
        <v>7.0947692856174296</v>
      </c>
      <c r="BL142" s="570">
        <v>7.0362567913133498</v>
      </c>
      <c r="BM142" s="570">
        <v>6.9778040844250997</v>
      </c>
      <c r="BN142" s="570">
        <v>6.9194990864258497</v>
      </c>
      <c r="BO142" s="570">
        <v>6.8614322836428103</v>
      </c>
      <c r="BP142" s="570">
        <v>6.8036891345006003</v>
      </c>
      <c r="BQ142" s="570">
        <v>6.7463349134111104</v>
      </c>
      <c r="BR142" s="570">
        <v>6.6893861395765297</v>
      </c>
      <c r="BS142" s="570">
        <v>6.6327591641118797</v>
      </c>
      <c r="BT142" s="570">
        <v>6.5761836863910297</v>
      </c>
      <c r="BU142" s="570">
        <v>6.5190780381330597</v>
      </c>
      <c r="BV142" s="570">
        <v>6.4604473655373997</v>
      </c>
      <c r="BW142" s="570">
        <v>6.3990995655071297</v>
      </c>
      <c r="BX142" s="570">
        <v>6.3348304662358297</v>
      </c>
      <c r="BY142" s="570">
        <v>6.2680190283844697</v>
      </c>
      <c r="BZ142" s="570">
        <v>19.999999998749999</v>
      </c>
      <c r="CA142" s="570">
        <v>19.999999998749999</v>
      </c>
      <c r="CB142" s="570">
        <v>19.999999998749999</v>
      </c>
      <c r="CC142" s="570">
        <v>19.999999998749999</v>
      </c>
      <c r="CD142" s="570">
        <v>19.999999998749999</v>
      </c>
      <c r="CE142" s="570">
        <v>19.999999998749999</v>
      </c>
      <c r="CF142" s="570">
        <v>19.999999998749999</v>
      </c>
      <c r="CG142" s="570">
        <v>4.79612341582233</v>
      </c>
      <c r="CH142" s="570">
        <v>4.7079381476739597</v>
      </c>
      <c r="CI142" s="570">
        <v>4.62064303472423</v>
      </c>
      <c r="CJ142" s="570">
        <v>4.5349271735989296</v>
      </c>
      <c r="CK142" s="570">
        <v>4.4506996480644796</v>
      </c>
      <c r="CL142" s="570">
        <v>4.36637685125533</v>
      </c>
      <c r="CM142" s="570">
        <v>4.28049342001189</v>
      </c>
      <c r="CN142" s="570">
        <v>4.1920644354560599</v>
      </c>
      <c r="CO142" s="570">
        <v>4.1004919813773304</v>
      </c>
      <c r="CP142" s="570">
        <v>4.0054153422837802</v>
      </c>
      <c r="CQ142" s="570">
        <v>3.9065990561590298</v>
      </c>
      <c r="CR142" s="570">
        <v>3.8038616818840598</v>
      </c>
      <c r="CS142" s="570">
        <v>3.6970320589760801</v>
      </c>
      <c r="CT142" s="570">
        <v>3.5859216014391002</v>
      </c>
      <c r="CU142" s="570">
        <v>3.4703049871819198</v>
      </c>
      <c r="CV142" s="570">
        <v>3.3499043564722601</v>
      </c>
      <c r="CW142" s="570">
        <v>3.2243736764890398</v>
      </c>
      <c r="CX142" s="570">
        <v>3.09328056295863</v>
      </c>
      <c r="CY142" s="570">
        <v>2.9560827671115599</v>
      </c>
      <c r="CZ142" s="570">
        <v>2.8120957266725899</v>
      </c>
      <c r="DA142" s="570">
        <v>2.6604457670824999</v>
      </c>
      <c r="DB142" s="570">
        <v>2.5</v>
      </c>
    </row>
    <row r="143" spans="2:106" ht="3.75" customHeight="1">
      <c r="B143" s="570"/>
      <c r="C143" s="570">
        <v>0</v>
      </c>
      <c r="D143" s="570">
        <v>0</v>
      </c>
      <c r="E143" s="570">
        <v>0</v>
      </c>
      <c r="F143" s="570">
        <v>0</v>
      </c>
      <c r="G143" s="570">
        <v>0</v>
      </c>
      <c r="H143" s="570">
        <v>0</v>
      </c>
      <c r="I143" s="570">
        <v>0</v>
      </c>
      <c r="J143" s="570">
        <v>0</v>
      </c>
      <c r="K143" s="570">
        <v>0</v>
      </c>
      <c r="L143" s="570">
        <v>0</v>
      </c>
      <c r="M143" s="570">
        <v>0</v>
      </c>
      <c r="N143" s="570">
        <v>0</v>
      </c>
      <c r="O143" s="570">
        <v>0</v>
      </c>
      <c r="P143" s="570">
        <v>0</v>
      </c>
      <c r="Q143" s="570">
        <v>0</v>
      </c>
      <c r="R143" s="570">
        <v>0</v>
      </c>
      <c r="S143" s="570">
        <v>0</v>
      </c>
      <c r="T143" s="570">
        <v>0</v>
      </c>
      <c r="U143" s="570">
        <v>0</v>
      </c>
      <c r="V143" s="570">
        <v>0</v>
      </c>
      <c r="W143" s="570">
        <v>0</v>
      </c>
      <c r="X143" s="570">
        <v>0</v>
      </c>
      <c r="Y143" s="570">
        <v>0</v>
      </c>
      <c r="Z143" s="570">
        <v>20</v>
      </c>
      <c r="AA143" s="570">
        <v>20</v>
      </c>
      <c r="AB143" s="570">
        <v>20</v>
      </c>
      <c r="AC143" s="570">
        <v>20</v>
      </c>
      <c r="AD143" s="570">
        <v>20</v>
      </c>
      <c r="AE143" s="570">
        <v>0</v>
      </c>
      <c r="AF143" s="570">
        <v>0</v>
      </c>
      <c r="AG143" s="570">
        <v>0</v>
      </c>
      <c r="AH143" s="570">
        <v>0</v>
      </c>
      <c r="AI143" s="570">
        <v>0</v>
      </c>
      <c r="AJ143" s="570">
        <v>0</v>
      </c>
      <c r="AK143" s="570">
        <v>0</v>
      </c>
      <c r="AL143" s="570">
        <v>0</v>
      </c>
      <c r="AM143" s="570">
        <v>0</v>
      </c>
      <c r="AN143" s="570">
        <v>0</v>
      </c>
      <c r="AO143" s="570">
        <v>0</v>
      </c>
      <c r="AP143" s="570">
        <v>0</v>
      </c>
      <c r="AQ143" s="570">
        <v>0</v>
      </c>
      <c r="AR143" s="570">
        <v>0</v>
      </c>
      <c r="AS143" s="570">
        <v>0</v>
      </c>
      <c r="AT143" s="570">
        <v>0</v>
      </c>
      <c r="AU143" s="570">
        <v>0</v>
      </c>
      <c r="AV143" s="570">
        <v>0</v>
      </c>
      <c r="AW143" s="570">
        <v>0</v>
      </c>
      <c r="AX143" s="570">
        <v>0</v>
      </c>
      <c r="AY143" s="570">
        <v>0</v>
      </c>
      <c r="AZ143" s="570">
        <v>0</v>
      </c>
      <c r="BA143" s="570">
        <v>0</v>
      </c>
      <c r="BC143" s="570"/>
      <c r="BD143" s="570">
        <v>7.5</v>
      </c>
      <c r="BE143" s="570">
        <v>7.4425853557748596</v>
      </c>
      <c r="BF143" s="570">
        <v>7.3847718575225301</v>
      </c>
      <c r="BG143" s="570">
        <v>7.3265949312347098</v>
      </c>
      <c r="BH143" s="570">
        <v>7.2680917463250303</v>
      </c>
      <c r="BI143" s="570">
        <v>7.2093014914854097</v>
      </c>
      <c r="BJ143" s="570">
        <v>7.1502654310376199</v>
      </c>
      <c r="BK143" s="570">
        <v>7.0910265702014899</v>
      </c>
      <c r="BL143" s="570">
        <v>7.0316286535628398</v>
      </c>
      <c r="BM143" s="570">
        <v>6.9721140521934197</v>
      </c>
      <c r="BN143" s="570">
        <v>6.9125198242075303</v>
      </c>
      <c r="BO143" s="570">
        <v>6.8528708082224696</v>
      </c>
      <c r="BP143" s="570">
        <v>6.7931679638583899</v>
      </c>
      <c r="BQ143" s="570">
        <v>6.7333692646038497</v>
      </c>
      <c r="BR143" s="570">
        <v>6.6733593898397601</v>
      </c>
      <c r="BS143" s="570">
        <v>6.6129039379433996</v>
      </c>
      <c r="BT143" s="570">
        <v>6.5515862168826002</v>
      </c>
      <c r="BU143" s="570">
        <v>6.4887358829053703</v>
      </c>
      <c r="BV143" s="570">
        <v>6.4233891560437701</v>
      </c>
      <c r="BW143" s="570">
        <v>6.3543661945982599</v>
      </c>
      <c r="BX143" s="570">
        <v>6.2804942534238597</v>
      </c>
      <c r="BY143" s="570">
        <v>6.2004954392981997</v>
      </c>
      <c r="BZ143" s="570">
        <v>6.1137249533907596</v>
      </c>
      <c r="CA143" s="570">
        <v>19.999999998749999</v>
      </c>
      <c r="CB143" s="570">
        <v>19.999999998749999</v>
      </c>
      <c r="CC143" s="570">
        <v>19.999999998749999</v>
      </c>
      <c r="CD143" s="570">
        <v>19.999999998749999</v>
      </c>
      <c r="CE143" s="570">
        <v>19.999999998749999</v>
      </c>
      <c r="CF143" s="570">
        <v>4.9905280577586</v>
      </c>
      <c r="CG143" s="570">
        <v>4.8827442560327103</v>
      </c>
      <c r="CH143" s="570">
        <v>4.7798708555916001</v>
      </c>
      <c r="CI143" s="570">
        <v>4.6816932515196497</v>
      </c>
      <c r="CJ143" s="570">
        <v>4.5870208663164096</v>
      </c>
      <c r="CK143" s="570">
        <v>4.4946107312804298</v>
      </c>
      <c r="CL143" s="570">
        <v>4.40302597886852</v>
      </c>
      <c r="CM143" s="570">
        <v>4.31096589161751</v>
      </c>
      <c r="CN143" s="570">
        <v>4.21742090670626</v>
      </c>
      <c r="CO143" s="570">
        <v>4.1216606196676304</v>
      </c>
      <c r="CP143" s="570">
        <v>4.0231626332263204</v>
      </c>
      <c r="CQ143" s="570">
        <v>3.9215393048932601</v>
      </c>
      <c r="CR143" s="570">
        <v>3.8164795834163301</v>
      </c>
      <c r="CS143" s="570">
        <v>3.7077065411077998</v>
      </c>
      <c r="CT143" s="570">
        <v>3.5949465751126701</v>
      </c>
      <c r="CU143" s="570">
        <v>3.4779059137825099</v>
      </c>
      <c r="CV143" s="570">
        <v>3.3562507753269202</v>
      </c>
      <c r="CW143" s="570">
        <v>3.2295881758568998</v>
      </c>
      <c r="CX143" s="570">
        <v>3.0974446502530801</v>
      </c>
      <c r="CY143" s="570">
        <v>2.9592399130453302</v>
      </c>
      <c r="CZ143" s="570">
        <v>2.8142515881231098</v>
      </c>
      <c r="DA143" s="570">
        <v>2.6615652156309699</v>
      </c>
      <c r="DB143" s="570">
        <v>2.5</v>
      </c>
    </row>
    <row r="144" spans="2:106" ht="3.75" customHeight="1">
      <c r="B144" s="570"/>
      <c r="C144" s="570">
        <v>0</v>
      </c>
      <c r="D144" s="570">
        <v>0</v>
      </c>
      <c r="E144" s="570">
        <v>0</v>
      </c>
      <c r="F144" s="570">
        <v>0</v>
      </c>
      <c r="G144" s="570">
        <v>0</v>
      </c>
      <c r="H144" s="570">
        <v>0</v>
      </c>
      <c r="I144" s="570">
        <v>0</v>
      </c>
      <c r="J144" s="570">
        <v>0</v>
      </c>
      <c r="K144" s="570">
        <v>0</v>
      </c>
      <c r="L144" s="570">
        <v>0</v>
      </c>
      <c r="M144" s="570">
        <v>0</v>
      </c>
      <c r="N144" s="570">
        <v>0</v>
      </c>
      <c r="O144" s="570">
        <v>0</v>
      </c>
      <c r="P144" s="570">
        <v>0</v>
      </c>
      <c r="Q144" s="570">
        <v>0</v>
      </c>
      <c r="R144" s="570">
        <v>0</v>
      </c>
      <c r="S144" s="570">
        <v>0</v>
      </c>
      <c r="T144" s="570">
        <v>0</v>
      </c>
      <c r="U144" s="570">
        <v>0</v>
      </c>
      <c r="V144" s="570">
        <v>0</v>
      </c>
      <c r="W144" s="570">
        <v>0</v>
      </c>
      <c r="X144" s="570">
        <v>0</v>
      </c>
      <c r="Y144" s="570">
        <v>0</v>
      </c>
      <c r="Z144" s="570">
        <v>0</v>
      </c>
      <c r="AA144" s="570">
        <v>0</v>
      </c>
      <c r="AB144" s="570">
        <v>0</v>
      </c>
      <c r="AC144" s="570">
        <v>0</v>
      </c>
      <c r="AD144" s="570">
        <v>0</v>
      </c>
      <c r="AE144" s="570">
        <v>0</v>
      </c>
      <c r="AF144" s="570">
        <v>0</v>
      </c>
      <c r="AG144" s="570">
        <v>0</v>
      </c>
      <c r="AH144" s="570">
        <v>0</v>
      </c>
      <c r="AI144" s="570">
        <v>0</v>
      </c>
      <c r="AJ144" s="570">
        <v>0</v>
      </c>
      <c r="AK144" s="570">
        <v>0</v>
      </c>
      <c r="AL144" s="570">
        <v>0</v>
      </c>
      <c r="AM144" s="570">
        <v>0</v>
      </c>
      <c r="AN144" s="570">
        <v>0</v>
      </c>
      <c r="AO144" s="570">
        <v>0</v>
      </c>
      <c r="AP144" s="570">
        <v>0</v>
      </c>
      <c r="AQ144" s="570">
        <v>0</v>
      </c>
      <c r="AR144" s="570">
        <v>0</v>
      </c>
      <c r="AS144" s="570">
        <v>0</v>
      </c>
      <c r="AT144" s="570">
        <v>0</v>
      </c>
      <c r="AU144" s="570">
        <v>0</v>
      </c>
      <c r="AV144" s="570">
        <v>0</v>
      </c>
      <c r="AW144" s="570">
        <v>0</v>
      </c>
      <c r="AX144" s="570">
        <v>0</v>
      </c>
      <c r="AY144" s="570">
        <v>0</v>
      </c>
      <c r="AZ144" s="570">
        <v>0</v>
      </c>
      <c r="BA144" s="570">
        <v>0</v>
      </c>
      <c r="BC144" s="570"/>
      <c r="BD144" s="570">
        <v>7.5</v>
      </c>
      <c r="BE144" s="570">
        <v>7.4421333464459298</v>
      </c>
      <c r="BF144" s="570">
        <v>7.3838490110442896</v>
      </c>
      <c r="BG144" s="570">
        <v>7.3251694837606403</v>
      </c>
      <c r="BH144" s="570">
        <v>7.2661174941891398</v>
      </c>
      <c r="BI144" s="570">
        <v>7.2067155883648901</v>
      </c>
      <c r="BJ144" s="570">
        <v>7.1469853498340896</v>
      </c>
      <c r="BK144" s="570">
        <v>7.0869460492241698</v>
      </c>
      <c r="BL144" s="570">
        <v>7.02661240441783</v>
      </c>
      <c r="BM144" s="570">
        <v>6.9659909798314104</v>
      </c>
      <c r="BN144" s="570">
        <v>6.9050745284695996</v>
      </c>
      <c r="BO144" s="570">
        <v>6.8438332648567997</v>
      </c>
      <c r="BP144" s="570">
        <v>6.7822016439875501</v>
      </c>
      <c r="BQ144" s="570">
        <v>6.7200587546862298</v>
      </c>
      <c r="BR144" s="570">
        <v>6.6572000902068202</v>
      </c>
      <c r="BS144" s="570">
        <v>6.5932986781110703</v>
      </c>
      <c r="BT144" s="570">
        <v>6.5278551235860496</v>
      </c>
      <c r="BU144" s="570">
        <v>6.4601394626770698</v>
      </c>
      <c r="BV144" s="570">
        <v>6.3891285924341998</v>
      </c>
      <c r="BW144" s="570">
        <v>6.3134171405766004</v>
      </c>
      <c r="BX144" s="570">
        <v>6.23094592577693</v>
      </c>
      <c r="BY144" s="570">
        <v>6.1379760393996801</v>
      </c>
      <c r="BZ144" s="570">
        <v>6.0257229542783097</v>
      </c>
      <c r="CA144" s="570">
        <v>5.8673098706532603</v>
      </c>
      <c r="CB144" s="570">
        <v>5.72218135076736</v>
      </c>
      <c r="CC144" s="570">
        <v>5.5798335702001403</v>
      </c>
      <c r="CD144" s="570">
        <v>5.4338347518292398</v>
      </c>
      <c r="CE144" s="570">
        <v>5.2770666786287199</v>
      </c>
      <c r="CF144" s="570">
        <v>5.0960794073201203</v>
      </c>
      <c r="CG144" s="570">
        <v>4.9608267613398596</v>
      </c>
      <c r="CH144" s="570">
        <v>4.8440324363581704</v>
      </c>
      <c r="CI144" s="570">
        <v>4.7365369391389702</v>
      </c>
      <c r="CJ144" s="570">
        <v>4.6344087825765401</v>
      </c>
      <c r="CK144" s="570">
        <v>4.5354258163106698</v>
      </c>
      <c r="CL144" s="570">
        <v>4.4379681355651197</v>
      </c>
      <c r="CM144" s="570">
        <v>4.3407515268377903</v>
      </c>
      <c r="CN144" s="570">
        <v>4.2427654800467396</v>
      </c>
      <c r="CO144" s="570">
        <v>4.1432292423635904</v>
      </c>
      <c r="CP144" s="570">
        <v>4.0415398148911201</v>
      </c>
      <c r="CQ144" s="570">
        <v>3.9372197576327599</v>
      </c>
      <c r="CR144" s="570">
        <v>3.8298717276143499</v>
      </c>
      <c r="CS144" s="570">
        <v>3.7191415923731199</v>
      </c>
      <c r="CT144" s="570">
        <v>3.6046889730415899</v>
      </c>
      <c r="CU144" s="570">
        <v>3.4861629742971001</v>
      </c>
      <c r="CV144" s="570">
        <v>3.36318065576293</v>
      </c>
      <c r="CW144" s="570">
        <v>3.23530582488331</v>
      </c>
      <c r="CX144" s="570">
        <v>3.10202562959243</v>
      </c>
      <c r="CY144" s="570">
        <v>2.9627219763752501</v>
      </c>
      <c r="CZ144" s="570">
        <v>2.8166337477652998</v>
      </c>
      <c r="DA144" s="570">
        <v>2.6628037100241699</v>
      </c>
      <c r="DB144" s="570">
        <v>2.5</v>
      </c>
    </row>
    <row r="145" spans="2:106" ht="3.75" customHeight="1">
      <c r="B145" s="570"/>
      <c r="C145" s="570">
        <v>0</v>
      </c>
      <c r="D145" s="570">
        <v>0</v>
      </c>
      <c r="E145" s="570">
        <v>0</v>
      </c>
      <c r="F145" s="570">
        <v>0</v>
      </c>
      <c r="G145" s="570">
        <v>0</v>
      </c>
      <c r="H145" s="570">
        <v>0</v>
      </c>
      <c r="I145" s="570">
        <v>0</v>
      </c>
      <c r="J145" s="570">
        <v>0</v>
      </c>
      <c r="K145" s="570">
        <v>0</v>
      </c>
      <c r="L145" s="570">
        <v>0</v>
      </c>
      <c r="M145" s="570">
        <v>0</v>
      </c>
      <c r="N145" s="570">
        <v>0</v>
      </c>
      <c r="O145" s="570">
        <v>0</v>
      </c>
      <c r="P145" s="570">
        <v>0</v>
      </c>
      <c r="Q145" s="570">
        <v>0</v>
      </c>
      <c r="R145" s="570">
        <v>0</v>
      </c>
      <c r="S145" s="570">
        <v>0</v>
      </c>
      <c r="T145" s="570">
        <v>0</v>
      </c>
      <c r="U145" s="570">
        <v>0</v>
      </c>
      <c r="V145" s="570">
        <v>0</v>
      </c>
      <c r="W145" s="570">
        <v>0</v>
      </c>
      <c r="X145" s="570">
        <v>0</v>
      </c>
      <c r="Y145" s="570">
        <v>0</v>
      </c>
      <c r="Z145" s="570">
        <v>0</v>
      </c>
      <c r="AA145" s="570">
        <v>0</v>
      </c>
      <c r="AB145" s="570">
        <v>0</v>
      </c>
      <c r="AC145" s="570">
        <v>0</v>
      </c>
      <c r="AD145" s="570">
        <v>0</v>
      </c>
      <c r="AE145" s="570">
        <v>0</v>
      </c>
      <c r="AF145" s="570">
        <v>0</v>
      </c>
      <c r="AG145" s="570">
        <v>0</v>
      </c>
      <c r="AH145" s="570">
        <v>0</v>
      </c>
      <c r="AI145" s="570">
        <v>0</v>
      </c>
      <c r="AJ145" s="570">
        <v>0</v>
      </c>
      <c r="AK145" s="570">
        <v>0</v>
      </c>
      <c r="AL145" s="570">
        <v>0</v>
      </c>
      <c r="AM145" s="570">
        <v>0</v>
      </c>
      <c r="AN145" s="570">
        <v>0</v>
      </c>
      <c r="AO145" s="570">
        <v>0</v>
      </c>
      <c r="AP145" s="570">
        <v>0</v>
      </c>
      <c r="AQ145" s="570">
        <v>0</v>
      </c>
      <c r="AR145" s="570">
        <v>0</v>
      </c>
      <c r="AS145" s="570">
        <v>0</v>
      </c>
      <c r="AT145" s="570">
        <v>0</v>
      </c>
      <c r="AU145" s="570">
        <v>0</v>
      </c>
      <c r="AV145" s="570">
        <v>0</v>
      </c>
      <c r="AW145" s="570">
        <v>0</v>
      </c>
      <c r="AX145" s="570">
        <v>0</v>
      </c>
      <c r="AY145" s="570">
        <v>0</v>
      </c>
      <c r="AZ145" s="570">
        <v>0</v>
      </c>
      <c r="BA145" s="570">
        <v>0</v>
      </c>
      <c r="BC145" s="570"/>
      <c r="BD145" s="570">
        <v>7.5</v>
      </c>
      <c r="BE145" s="570">
        <v>7.4416490458961198</v>
      </c>
      <c r="BF145" s="570">
        <v>7.3828611735182701</v>
      </c>
      <c r="BG145" s="570">
        <v>7.3236461579326599</v>
      </c>
      <c r="BH145" s="570">
        <v>7.2640127034497501</v>
      </c>
      <c r="BI145" s="570">
        <v>7.20396746441563</v>
      </c>
      <c r="BJ145" s="570">
        <v>7.14351363470767</v>
      </c>
      <c r="BK145" s="570">
        <v>7.0826488801061602</v>
      </c>
      <c r="BL145" s="570">
        <v>7.0213623012650102</v>
      </c>
      <c r="BM145" s="570">
        <v>6.9596299940943798</v>
      </c>
      <c r="BN145" s="570">
        <v>6.8974086122317697</v>
      </c>
      <c r="BO145" s="570">
        <v>6.8346261327503797</v>
      </c>
      <c r="BP145" s="570">
        <v>6.7711687971976398</v>
      </c>
      <c r="BQ145" s="570">
        <v>6.7068629959906101</v>
      </c>
      <c r="BR145" s="570">
        <v>6.6414507882378802</v>
      </c>
      <c r="BS145" s="570">
        <v>6.5745579385075796</v>
      </c>
      <c r="BT145" s="570">
        <v>6.5056537744102299</v>
      </c>
      <c r="BU145" s="570">
        <v>6.4340018647499004</v>
      </c>
      <c r="BV145" s="570">
        <v>6.3585956541967699</v>
      </c>
      <c r="BW145" s="570">
        <v>6.2780543068652701</v>
      </c>
      <c r="BX145" s="570">
        <v>6.1904106915386201</v>
      </c>
      <c r="BY145" s="570">
        <v>6.0926948479536298</v>
      </c>
      <c r="BZ145" s="570">
        <v>5.9805045705105799</v>
      </c>
      <c r="CA145" s="570">
        <v>5.84974826011792</v>
      </c>
      <c r="CB145" s="570">
        <v>5.7157197889634102</v>
      </c>
      <c r="CC145" s="570">
        <v>5.5798531489843102</v>
      </c>
      <c r="CD145" s="570">
        <v>5.4406726281425204</v>
      </c>
      <c r="CE145" s="570">
        <v>5.2965567059620398</v>
      </c>
      <c r="CF145" s="570">
        <v>5.1489204443869498</v>
      </c>
      <c r="CG145" s="570">
        <v>5.01614650058265</v>
      </c>
      <c r="CH145" s="570">
        <v>4.89553164348618</v>
      </c>
      <c r="CI145" s="570">
        <v>4.7831156221322404</v>
      </c>
      <c r="CJ145" s="570">
        <v>4.6760271644198097</v>
      </c>
      <c r="CK145" s="570">
        <v>4.5722562785178198</v>
      </c>
      <c r="CL145" s="570">
        <v>4.4702935914400399</v>
      </c>
      <c r="CM145" s="570">
        <v>4.3689461708160797</v>
      </c>
      <c r="CN145" s="570">
        <v>4.2672558981697701</v>
      </c>
      <c r="CO145" s="570">
        <v>4.1644511057912501</v>
      </c>
      <c r="CP145" s="570">
        <v>4.0599055458724198</v>
      </c>
      <c r="CQ145" s="570">
        <v>3.9531000720810399</v>
      </c>
      <c r="CR145" s="570">
        <v>3.8435879702712699</v>
      </c>
      <c r="CS145" s="570">
        <v>3.73096475823542</v>
      </c>
      <c r="CT145" s="570">
        <v>3.6148421499783701</v>
      </c>
      <c r="CU145" s="570">
        <v>3.49482505375369</v>
      </c>
      <c r="CV145" s="570">
        <v>3.3704900188454801</v>
      </c>
      <c r="CW145" s="570">
        <v>3.2413632497123399</v>
      </c>
      <c r="CX145" s="570">
        <v>3.1068959420103099</v>
      </c>
      <c r="CY145" s="570">
        <v>2.9664340448539401</v>
      </c>
      <c r="CZ145" s="570">
        <v>2.81917833553779</v>
      </c>
      <c r="DA145" s="570">
        <v>2.6641284223091999</v>
      </c>
      <c r="DB145" s="570">
        <v>2.5</v>
      </c>
    </row>
    <row r="146" spans="2:106" ht="3.75" customHeight="1">
      <c r="B146" s="570"/>
      <c r="C146" s="570">
        <v>0</v>
      </c>
      <c r="D146" s="570">
        <v>0</v>
      </c>
      <c r="E146" s="570">
        <v>0</v>
      </c>
      <c r="F146" s="570">
        <v>0</v>
      </c>
      <c r="G146" s="570">
        <v>0</v>
      </c>
      <c r="H146" s="570">
        <v>0</v>
      </c>
      <c r="I146" s="570">
        <v>0</v>
      </c>
      <c r="J146" s="570">
        <v>0</v>
      </c>
      <c r="K146" s="570">
        <v>0</v>
      </c>
      <c r="L146" s="570">
        <v>0</v>
      </c>
      <c r="M146" s="570">
        <v>0</v>
      </c>
      <c r="N146" s="570">
        <v>0</v>
      </c>
      <c r="O146" s="570">
        <v>0</v>
      </c>
      <c r="P146" s="570">
        <v>0</v>
      </c>
      <c r="Q146" s="570">
        <v>0</v>
      </c>
      <c r="R146" s="570">
        <v>0</v>
      </c>
      <c r="S146" s="570">
        <v>0</v>
      </c>
      <c r="T146" s="570">
        <v>0</v>
      </c>
      <c r="U146" s="570">
        <v>0</v>
      </c>
      <c r="V146" s="570">
        <v>0</v>
      </c>
      <c r="W146" s="570">
        <v>0</v>
      </c>
      <c r="X146" s="570">
        <v>0</v>
      </c>
      <c r="Y146" s="570">
        <v>0</v>
      </c>
      <c r="Z146" s="570">
        <v>0</v>
      </c>
      <c r="AA146" s="570">
        <v>0</v>
      </c>
      <c r="AB146" s="570">
        <v>0</v>
      </c>
      <c r="AC146" s="570">
        <v>0</v>
      </c>
      <c r="AD146" s="570">
        <v>0</v>
      </c>
      <c r="AE146" s="570">
        <v>0</v>
      </c>
      <c r="AF146" s="570">
        <v>0</v>
      </c>
      <c r="AG146" s="570">
        <v>0</v>
      </c>
      <c r="AH146" s="570">
        <v>0</v>
      </c>
      <c r="AI146" s="570">
        <v>0</v>
      </c>
      <c r="AJ146" s="570">
        <v>0</v>
      </c>
      <c r="AK146" s="570">
        <v>0</v>
      </c>
      <c r="AL146" s="570">
        <v>0</v>
      </c>
      <c r="AM146" s="570">
        <v>0</v>
      </c>
      <c r="AN146" s="570">
        <v>0</v>
      </c>
      <c r="AO146" s="570">
        <v>0</v>
      </c>
      <c r="AP146" s="570">
        <v>0</v>
      </c>
      <c r="AQ146" s="570">
        <v>0</v>
      </c>
      <c r="AR146" s="570">
        <v>0</v>
      </c>
      <c r="AS146" s="570">
        <v>0</v>
      </c>
      <c r="AT146" s="570">
        <v>0</v>
      </c>
      <c r="AU146" s="570">
        <v>0</v>
      </c>
      <c r="AV146" s="570">
        <v>0</v>
      </c>
      <c r="AW146" s="570">
        <v>0</v>
      </c>
      <c r="AX146" s="570">
        <v>0</v>
      </c>
      <c r="AY146" s="570">
        <v>0</v>
      </c>
      <c r="AZ146" s="570">
        <v>0</v>
      </c>
      <c r="BA146" s="570">
        <v>0</v>
      </c>
      <c r="BC146" s="570"/>
      <c r="BD146" s="570">
        <v>7.5</v>
      </c>
      <c r="BE146" s="570">
        <v>7.4411440937756304</v>
      </c>
      <c r="BF146" s="570">
        <v>7.3818322331271604</v>
      </c>
      <c r="BG146" s="570">
        <v>7.3220621729156399</v>
      </c>
      <c r="BH146" s="570">
        <v>7.2618295294143502</v>
      </c>
      <c r="BI146" s="570">
        <v>7.2011264033894102</v>
      </c>
      <c r="BJ146" s="570">
        <v>7.1399395501184904</v>
      </c>
      <c r="BK146" s="570">
        <v>7.0782478856882403</v>
      </c>
      <c r="BL146" s="570">
        <v>7.0160190544332997</v>
      </c>
      <c r="BM146" s="570">
        <v>6.9532046991274301</v>
      </c>
      <c r="BN146" s="570">
        <v>6.8897339746486104</v>
      </c>
      <c r="BO146" s="570">
        <v>6.8255047361379599</v>
      </c>
      <c r="BP146" s="570">
        <v>6.76037173524825</v>
      </c>
      <c r="BQ146" s="570">
        <v>6.6941311120658504</v>
      </c>
      <c r="BR146" s="570">
        <v>6.6265005292323496</v>
      </c>
      <c r="BS146" s="570">
        <v>6.5570944900442996</v>
      </c>
      <c r="BT146" s="570">
        <v>6.4853946108379397</v>
      </c>
      <c r="BU146" s="570">
        <v>6.4107144365064999</v>
      </c>
      <c r="BV146" s="570">
        <v>6.33215699862874</v>
      </c>
      <c r="BW146" s="570">
        <v>6.2485612805521402</v>
      </c>
      <c r="BX146" s="570">
        <v>6.1584413997247198</v>
      </c>
      <c r="BY146" s="570">
        <v>6.0599843684219099</v>
      </c>
      <c r="BZ146" s="570">
        <v>5.9514057050568701</v>
      </c>
      <c r="CA146" s="570">
        <v>5.8324833556268798</v>
      </c>
      <c r="CB146" s="570">
        <v>5.7079462374802397</v>
      </c>
      <c r="CC146" s="570">
        <v>5.5798783160186698</v>
      </c>
      <c r="CD146" s="570">
        <v>5.4488730919062798</v>
      </c>
      <c r="CE146" s="570">
        <v>5.3155774545304197</v>
      </c>
      <c r="CF146" s="570">
        <v>5.1824476297048303</v>
      </c>
      <c r="CG146" s="570">
        <v>5.0554842136704696</v>
      </c>
      <c r="CH146" s="570">
        <v>4.9355334697964901</v>
      </c>
      <c r="CI146" s="570">
        <v>4.8214179382604003</v>
      </c>
      <c r="CJ146" s="570">
        <v>4.7116047783195301</v>
      </c>
      <c r="CK146" s="570">
        <v>4.6046932565212897</v>
      </c>
      <c r="CL146" s="570">
        <v>4.4994874576398702</v>
      </c>
      <c r="CM146" s="570">
        <v>4.3949775782799296</v>
      </c>
      <c r="CN146" s="570">
        <v>4.2903129290985396</v>
      </c>
      <c r="CO146" s="570">
        <v>4.1847766576233703</v>
      </c>
      <c r="CP146" s="570">
        <v>4.0777605326632598</v>
      </c>
      <c r="CQ146" s="570">
        <v>3.9687394451617699</v>
      </c>
      <c r="CR146" s="570">
        <v>3.8572465399001601</v>
      </c>
      <c r="CS146" s="570">
        <v>3.7428497950856698</v>
      </c>
      <c r="CT146" s="570">
        <v>3.6251302172634499</v>
      </c>
      <c r="CU146" s="570">
        <v>3.50366116419772</v>
      </c>
      <c r="CV146" s="570">
        <v>3.3779877868961998</v>
      </c>
      <c r="CW146" s="570">
        <v>3.2476051269327</v>
      </c>
      <c r="CX146" s="570">
        <v>3.1119328725297302</v>
      </c>
      <c r="CY146" s="570">
        <v>2.9702839710625399</v>
      </c>
      <c r="CZ146" s="570">
        <v>2.8218229229263398</v>
      </c>
      <c r="DA146" s="570">
        <v>2.6655071202822702</v>
      </c>
      <c r="DB146" s="570">
        <v>2.5</v>
      </c>
    </row>
    <row r="147" spans="2:106" ht="3.75" customHeight="1">
      <c r="B147" s="570"/>
      <c r="C147" s="570">
        <v>0</v>
      </c>
      <c r="D147" s="570">
        <v>0</v>
      </c>
      <c r="E147" s="570">
        <v>0</v>
      </c>
      <c r="F147" s="570">
        <v>0</v>
      </c>
      <c r="G147" s="570">
        <v>0</v>
      </c>
      <c r="H147" s="570">
        <v>0</v>
      </c>
      <c r="I147" s="570">
        <v>0</v>
      </c>
      <c r="J147" s="570">
        <v>0</v>
      </c>
      <c r="K147" s="570">
        <v>0</v>
      </c>
      <c r="L147" s="570">
        <v>0</v>
      </c>
      <c r="M147" s="570">
        <v>0</v>
      </c>
      <c r="N147" s="570">
        <v>0</v>
      </c>
      <c r="O147" s="570">
        <v>0</v>
      </c>
      <c r="P147" s="570">
        <v>0</v>
      </c>
      <c r="Q147" s="570">
        <v>0</v>
      </c>
      <c r="R147" s="570">
        <v>0</v>
      </c>
      <c r="S147" s="570">
        <v>0</v>
      </c>
      <c r="T147" s="570">
        <v>0</v>
      </c>
      <c r="U147" s="570">
        <v>0</v>
      </c>
      <c r="V147" s="570">
        <v>0</v>
      </c>
      <c r="W147" s="570">
        <v>0</v>
      </c>
      <c r="X147" s="570">
        <v>0</v>
      </c>
      <c r="Y147" s="570">
        <v>0</v>
      </c>
      <c r="Z147" s="570">
        <v>0</v>
      </c>
      <c r="AA147" s="570">
        <v>0</v>
      </c>
      <c r="AB147" s="570">
        <v>0</v>
      </c>
      <c r="AC147" s="570">
        <v>0</v>
      </c>
      <c r="AD147" s="570">
        <v>0</v>
      </c>
      <c r="AE147" s="570">
        <v>0</v>
      </c>
      <c r="AF147" s="570">
        <v>0</v>
      </c>
      <c r="AG147" s="570">
        <v>0</v>
      </c>
      <c r="AH147" s="570">
        <v>0</v>
      </c>
      <c r="AI147" s="570">
        <v>0</v>
      </c>
      <c r="AJ147" s="570">
        <v>0</v>
      </c>
      <c r="AK147" s="570">
        <v>0</v>
      </c>
      <c r="AL147" s="570">
        <v>0</v>
      </c>
      <c r="AM147" s="570">
        <v>0</v>
      </c>
      <c r="AN147" s="570">
        <v>0</v>
      </c>
      <c r="AO147" s="570">
        <v>0</v>
      </c>
      <c r="AP147" s="570">
        <v>0</v>
      </c>
      <c r="AQ147" s="570">
        <v>0</v>
      </c>
      <c r="AR147" s="570">
        <v>0</v>
      </c>
      <c r="AS147" s="570">
        <v>0</v>
      </c>
      <c r="AT147" s="570">
        <v>0</v>
      </c>
      <c r="AU147" s="570">
        <v>0</v>
      </c>
      <c r="AV147" s="570">
        <v>0</v>
      </c>
      <c r="AW147" s="570">
        <v>0</v>
      </c>
      <c r="AX147" s="570">
        <v>0</v>
      </c>
      <c r="AY147" s="570">
        <v>0</v>
      </c>
      <c r="AZ147" s="570">
        <v>0</v>
      </c>
      <c r="BA147" s="570">
        <v>0</v>
      </c>
      <c r="BC147" s="570"/>
      <c r="BD147" s="570">
        <v>7.5</v>
      </c>
      <c r="BE147" s="570">
        <v>7.44062953883207</v>
      </c>
      <c r="BF147" s="570">
        <v>7.3807847865728604</v>
      </c>
      <c r="BG147" s="570">
        <v>7.3204525241002401</v>
      </c>
      <c r="BH147" s="570">
        <v>7.2596165859730997</v>
      </c>
      <c r="BI147" s="570">
        <v>7.1982562403821397</v>
      </c>
      <c r="BJ147" s="570">
        <v>7.1363441360686899</v>
      </c>
      <c r="BK147" s="570">
        <v>7.0738436365667301</v>
      </c>
      <c r="BL147" s="570">
        <v>7.0107053204388903</v>
      </c>
      <c r="BM147" s="570">
        <v>6.9468623779587704</v>
      </c>
      <c r="BN147" s="570">
        <v>6.8822245856827804</v>
      </c>
      <c r="BO147" s="570">
        <v>6.8166705023560201</v>
      </c>
      <c r="BP147" s="570">
        <v>6.7500375244099597</v>
      </c>
      <c r="BQ147" s="570">
        <v>6.6821094983993801</v>
      </c>
      <c r="BR147" s="570">
        <v>6.6126017523877696</v>
      </c>
      <c r="BS147" s="570">
        <v>6.5411437154272596</v>
      </c>
      <c r="BT147" s="570">
        <v>6.4672597702054597</v>
      </c>
      <c r="BU147" s="570">
        <v>6.3903497065857904</v>
      </c>
      <c r="BV147" s="570">
        <v>6.3096716394974699</v>
      </c>
      <c r="BW147" s="570">
        <v>6.2243348316806903</v>
      </c>
      <c r="BX147" s="570">
        <v>6.1333245243312797</v>
      </c>
      <c r="BY147" s="570">
        <v>6.0356193141633598</v>
      </c>
      <c r="BZ147" s="570">
        <v>5.9305273134343102</v>
      </c>
      <c r="CA147" s="570">
        <v>5.8183573218485201</v>
      </c>
      <c r="CB147" s="570">
        <v>5.7009757206464204</v>
      </c>
      <c r="CC147" s="570">
        <v>5.5799013971073599</v>
      </c>
      <c r="CD147" s="570">
        <v>5.4562043877210398</v>
      </c>
      <c r="CE147" s="570">
        <v>5.3310447983202502</v>
      </c>
      <c r="CF147" s="570">
        <v>5.2062788916908804</v>
      </c>
      <c r="CG147" s="570">
        <v>5.0844546720442603</v>
      </c>
      <c r="CH147" s="570">
        <v>4.96658943852007</v>
      </c>
      <c r="CI147" s="570">
        <v>4.8525163498978001</v>
      </c>
      <c r="CJ147" s="570">
        <v>4.7415312536980503</v>
      </c>
      <c r="CK147" s="570">
        <v>4.6327710300223703</v>
      </c>
      <c r="CL147" s="570">
        <v>4.5253765431115198</v>
      </c>
      <c r="CM147" s="570">
        <v>4.4185521137862303</v>
      </c>
      <c r="CN147" s="570">
        <v>4.3115827718230397</v>
      </c>
      <c r="CO147" s="570">
        <v>4.2038337413045799</v>
      </c>
      <c r="CP147" s="570">
        <v>4.0947412466072599</v>
      </c>
      <c r="CQ147" s="570">
        <v>3.9837986803038801</v>
      </c>
      <c r="CR147" s="570">
        <v>3.8705404420937501</v>
      </c>
      <c r="CS147" s="570">
        <v>3.75452480455324</v>
      </c>
      <c r="CT147" s="570">
        <v>3.63531639308653</v>
      </c>
      <c r="CU147" s="570">
        <v>3.5124682133935199</v>
      </c>
      <c r="CV147" s="570">
        <v>3.3855025976893298</v>
      </c>
      <c r="CW147" s="570">
        <v>3.2538899009211901</v>
      </c>
      <c r="CX147" s="570">
        <v>3.11702313929591</v>
      </c>
      <c r="CY147" s="570">
        <v>2.9741858416445299</v>
      </c>
      <c r="CZ147" s="570">
        <v>2.8245088776784999</v>
      </c>
      <c r="DA147" s="570">
        <v>2.6669093827997998</v>
      </c>
      <c r="DB147" s="570">
        <v>2.5</v>
      </c>
    </row>
    <row r="148" spans="2:106" ht="3.75" customHeight="1">
      <c r="B148" s="570"/>
      <c r="C148" s="570">
        <v>0</v>
      </c>
      <c r="D148" s="570">
        <v>0</v>
      </c>
      <c r="E148" s="570">
        <v>0</v>
      </c>
      <c r="F148" s="570">
        <v>0</v>
      </c>
      <c r="G148" s="570">
        <v>0</v>
      </c>
      <c r="H148" s="570">
        <v>0</v>
      </c>
      <c r="I148" s="570">
        <v>0</v>
      </c>
      <c r="J148" s="570">
        <v>0</v>
      </c>
      <c r="K148" s="570">
        <v>0</v>
      </c>
      <c r="L148" s="570">
        <v>0</v>
      </c>
      <c r="M148" s="570">
        <v>0</v>
      </c>
      <c r="N148" s="570">
        <v>0</v>
      </c>
      <c r="O148" s="570">
        <v>0</v>
      </c>
      <c r="P148" s="570">
        <v>0</v>
      </c>
      <c r="Q148" s="570">
        <v>0</v>
      </c>
      <c r="R148" s="570">
        <v>0</v>
      </c>
      <c r="S148" s="570">
        <v>0</v>
      </c>
      <c r="T148" s="570">
        <v>0</v>
      </c>
      <c r="U148" s="570">
        <v>0</v>
      </c>
      <c r="V148" s="570">
        <v>0</v>
      </c>
      <c r="W148" s="570">
        <v>0</v>
      </c>
      <c r="X148" s="570">
        <v>0</v>
      </c>
      <c r="Y148" s="570">
        <v>0</v>
      </c>
      <c r="Z148" s="570">
        <v>0</v>
      </c>
      <c r="AA148" s="570">
        <v>0</v>
      </c>
      <c r="AB148" s="570">
        <v>0</v>
      </c>
      <c r="AC148" s="570">
        <v>0</v>
      </c>
      <c r="AD148" s="570">
        <v>0</v>
      </c>
      <c r="AE148" s="570">
        <v>0</v>
      </c>
      <c r="AF148" s="570">
        <v>0</v>
      </c>
      <c r="AG148" s="570">
        <v>0</v>
      </c>
      <c r="AH148" s="570">
        <v>0</v>
      </c>
      <c r="AI148" s="570">
        <v>0</v>
      </c>
      <c r="AJ148" s="570">
        <v>0</v>
      </c>
      <c r="AK148" s="570">
        <v>0</v>
      </c>
      <c r="AL148" s="570">
        <v>0</v>
      </c>
      <c r="AM148" s="570">
        <v>0</v>
      </c>
      <c r="AN148" s="570">
        <v>0</v>
      </c>
      <c r="AO148" s="570">
        <v>0</v>
      </c>
      <c r="AP148" s="570">
        <v>0</v>
      </c>
      <c r="AQ148" s="570">
        <v>0</v>
      </c>
      <c r="AR148" s="570">
        <v>0</v>
      </c>
      <c r="AS148" s="570">
        <v>0</v>
      </c>
      <c r="AT148" s="570">
        <v>0</v>
      </c>
      <c r="AU148" s="570">
        <v>0</v>
      </c>
      <c r="AV148" s="570">
        <v>0</v>
      </c>
      <c r="AW148" s="570">
        <v>0</v>
      </c>
      <c r="AX148" s="570">
        <v>0</v>
      </c>
      <c r="AY148" s="570">
        <v>0</v>
      </c>
      <c r="AZ148" s="570">
        <v>0</v>
      </c>
      <c r="BA148" s="570">
        <v>0</v>
      </c>
      <c r="BC148" s="570"/>
      <c r="BD148" s="570">
        <v>7.5</v>
      </c>
      <c r="BE148" s="570">
        <v>7.4401155082897397</v>
      </c>
      <c r="BF148" s="570">
        <v>7.37973946853546</v>
      </c>
      <c r="BG148" s="570">
        <v>7.3188489615495698</v>
      </c>
      <c r="BH148" s="570">
        <v>7.2574175663771001</v>
      </c>
      <c r="BI148" s="570">
        <v>7.19541363456434</v>
      </c>
      <c r="BJ148" s="570">
        <v>7.1327981797689102</v>
      </c>
      <c r="BK148" s="570">
        <v>7.0695222416474399</v>
      </c>
      <c r="BL148" s="570">
        <v>7.0055235613490403</v>
      </c>
      <c r="BM148" s="570">
        <v>6.9407223866721202</v>
      </c>
      <c r="BN148" s="570">
        <v>6.8750162152840399</v>
      </c>
      <c r="BO148" s="570">
        <v>6.8082732970475996</v>
      </c>
      <c r="BP148" s="570">
        <v>6.7403247715294201</v>
      </c>
      <c r="BQ148" s="570">
        <v>6.6709554426296602</v>
      </c>
      <c r="BR148" s="570">
        <v>6.5998934275130301</v>
      </c>
      <c r="BS148" s="570">
        <v>6.5267993152099999</v>
      </c>
      <c r="BT148" s="570">
        <v>6.4512561216045201</v>
      </c>
      <c r="BU148" s="570">
        <v>6.3727624407906296</v>
      </c>
      <c r="BV148" s="570">
        <v>6.2907333061722204</v>
      </c>
      <c r="BW148" s="570">
        <v>6.2045176014130803</v>
      </c>
      <c r="BX148" s="570">
        <v>6.1134492205131004</v>
      </c>
      <c r="BY148" s="570">
        <v>6.0169610264248101</v>
      </c>
      <c r="BZ148" s="570">
        <v>5.9147911217759503</v>
      </c>
      <c r="CA148" s="570">
        <v>5.8072461126943997</v>
      </c>
      <c r="CB148" s="570">
        <v>5.6952725414035097</v>
      </c>
      <c r="CC148" s="570">
        <v>5.5799200520553498</v>
      </c>
      <c r="CD148" s="570">
        <v>5.4621873750390204</v>
      </c>
      <c r="CE148" s="570">
        <v>5.3431525195918503</v>
      </c>
      <c r="CF148" s="570">
        <v>5.2241173850018301</v>
      </c>
      <c r="CG148" s="570">
        <v>5.1064520426375797</v>
      </c>
      <c r="CH148" s="570">
        <v>4.9909367654219698</v>
      </c>
      <c r="CI148" s="570">
        <v>4.8777142816899204</v>
      </c>
      <c r="CJ148" s="570">
        <v>4.7665034978838596</v>
      </c>
      <c r="CK148" s="570">
        <v>4.6568050892721704</v>
      </c>
      <c r="CL148" s="570">
        <v>4.5480334838154697</v>
      </c>
      <c r="CM148" s="570">
        <v>4.4395887749281497</v>
      </c>
      <c r="CN148" s="570">
        <v>4.3308919361174603</v>
      </c>
      <c r="CO148" s="570">
        <v>4.22139915477696</v>
      </c>
      <c r="CP148" s="570">
        <v>4.1106041178822501</v>
      </c>
      <c r="CQ148" s="570">
        <v>3.9980331392934501</v>
      </c>
      <c r="CR148" s="570">
        <v>3.8832359725549899</v>
      </c>
      <c r="CS148" s="570">
        <v>3.7657739628951798</v>
      </c>
      <c r="CT148" s="570">
        <v>3.6452063643018402</v>
      </c>
      <c r="CU148" s="570">
        <v>3.5210749922592299</v>
      </c>
      <c r="CV148" s="570">
        <v>3.3928868077349601</v>
      </c>
      <c r="CW148" s="570">
        <v>3.2600934477229502</v>
      </c>
      <c r="CX148" s="570">
        <v>3.1220660154938198</v>
      </c>
      <c r="CY148" s="570">
        <v>2.97806243848034</v>
      </c>
      <c r="CZ148" s="570">
        <v>2.8271830833768599</v>
      </c>
      <c r="DA148" s="570">
        <v>2.6683075039872501</v>
      </c>
      <c r="DB148" s="570">
        <v>2.5</v>
      </c>
    </row>
    <row r="149" spans="2:106" ht="3.75" customHeight="1">
      <c r="B149" s="570"/>
      <c r="C149" s="570">
        <v>0</v>
      </c>
      <c r="D149" s="570">
        <v>0</v>
      </c>
      <c r="E149" s="570">
        <v>0</v>
      </c>
      <c r="F149" s="570">
        <v>0</v>
      </c>
      <c r="G149" s="570">
        <v>0</v>
      </c>
      <c r="H149" s="570">
        <v>0</v>
      </c>
      <c r="I149" s="570">
        <v>0</v>
      </c>
      <c r="J149" s="570">
        <v>0</v>
      </c>
      <c r="K149" s="570">
        <v>0</v>
      </c>
      <c r="L149" s="570">
        <v>0</v>
      </c>
      <c r="M149" s="570">
        <v>0</v>
      </c>
      <c r="N149" s="570">
        <v>0</v>
      </c>
      <c r="O149" s="570">
        <v>0</v>
      </c>
      <c r="P149" s="570">
        <v>0</v>
      </c>
      <c r="Q149" s="570">
        <v>0</v>
      </c>
      <c r="R149" s="570">
        <v>0</v>
      </c>
      <c r="S149" s="570">
        <v>0</v>
      </c>
      <c r="T149" s="570">
        <v>0</v>
      </c>
      <c r="U149" s="570">
        <v>0</v>
      </c>
      <c r="V149" s="570">
        <v>0</v>
      </c>
      <c r="W149" s="570">
        <v>0</v>
      </c>
      <c r="X149" s="570">
        <v>0</v>
      </c>
      <c r="Y149" s="570">
        <v>0</v>
      </c>
      <c r="Z149" s="570">
        <v>0</v>
      </c>
      <c r="AA149" s="570">
        <v>0</v>
      </c>
      <c r="AB149" s="570">
        <v>0</v>
      </c>
      <c r="AC149" s="570">
        <v>0</v>
      </c>
      <c r="AD149" s="570">
        <v>0</v>
      </c>
      <c r="AE149" s="570">
        <v>0</v>
      </c>
      <c r="AF149" s="570">
        <v>0</v>
      </c>
      <c r="AG149" s="570">
        <v>0</v>
      </c>
      <c r="AH149" s="570">
        <v>0</v>
      </c>
      <c r="AI149" s="570">
        <v>0</v>
      </c>
      <c r="AJ149" s="570">
        <v>0</v>
      </c>
      <c r="AK149" s="570">
        <v>0</v>
      </c>
      <c r="AL149" s="570">
        <v>0</v>
      </c>
      <c r="AM149" s="570">
        <v>0</v>
      </c>
      <c r="AN149" s="570">
        <v>0</v>
      </c>
      <c r="AO149" s="570">
        <v>0</v>
      </c>
      <c r="AP149" s="570">
        <v>0</v>
      </c>
      <c r="AQ149" s="570">
        <v>0</v>
      </c>
      <c r="AR149" s="570">
        <v>0</v>
      </c>
      <c r="AS149" s="570">
        <v>0</v>
      </c>
      <c r="AT149" s="570">
        <v>0</v>
      </c>
      <c r="AU149" s="570">
        <v>0</v>
      </c>
      <c r="AV149" s="570">
        <v>0</v>
      </c>
      <c r="AW149" s="570">
        <v>0</v>
      </c>
      <c r="AX149" s="570">
        <v>0</v>
      </c>
      <c r="AY149" s="570">
        <v>0</v>
      </c>
      <c r="AZ149" s="570">
        <v>0</v>
      </c>
      <c r="BA149" s="570">
        <v>0</v>
      </c>
      <c r="BC149" s="570"/>
      <c r="BD149" s="570">
        <v>7.5</v>
      </c>
      <c r="BE149" s="570">
        <v>7.4396109872113696</v>
      </c>
      <c r="BF149" s="570">
        <v>7.3787145128477301</v>
      </c>
      <c r="BG149" s="570">
        <v>7.3172793451730396</v>
      </c>
      <c r="BH149" s="570">
        <v>7.2552704217743402</v>
      </c>
      <c r="BI149" s="570">
        <v>7.1926471307674804</v>
      </c>
      <c r="BJ149" s="570">
        <v>7.1293612715171397</v>
      </c>
      <c r="BK149" s="570">
        <v>7.06535459337608</v>
      </c>
      <c r="BL149" s="570">
        <v>7.0005558053285801</v>
      </c>
      <c r="BM149" s="570">
        <v>6.9348769513153004</v>
      </c>
      <c r="BN149" s="570">
        <v>6.8682090630522898</v>
      </c>
      <c r="BO149" s="570">
        <v>6.8004170460715603</v>
      </c>
      <c r="BP149" s="570">
        <v>6.7313338425393301</v>
      </c>
      <c r="BQ149" s="570">
        <v>6.66075407018685</v>
      </c>
      <c r="BR149" s="570">
        <v>6.5884275928904099</v>
      </c>
      <c r="BS149" s="570">
        <v>6.5140538825435597</v>
      </c>
      <c r="BT149" s="570">
        <v>6.4372786591914997</v>
      </c>
      <c r="BU149" s="570">
        <v>6.3576952790502199</v>
      </c>
      <c r="BV149" s="570">
        <v>6.27485489313342</v>
      </c>
      <c r="BW149" s="570">
        <v>6.1882917265897204</v>
      </c>
      <c r="BX149" s="570">
        <v>6.0975725197649604</v>
      </c>
      <c r="BY149" s="570">
        <v>6.0023792994282301</v>
      </c>
      <c r="BZ149" s="570">
        <v>5.9026233198048397</v>
      </c>
      <c r="CA149" s="570">
        <v>5.7985505643495596</v>
      </c>
      <c r="CB149" s="570">
        <v>5.6907410750017</v>
      </c>
      <c r="CC149" s="570">
        <v>5.5799342319034198</v>
      </c>
      <c r="CD149" s="570">
        <v>5.4669307905969102</v>
      </c>
      <c r="CE149" s="570">
        <v>5.3525919766241303</v>
      </c>
      <c r="CF149" s="570">
        <v>5.2378377468597499</v>
      </c>
      <c r="CG149" s="570">
        <v>5.1235309178672397</v>
      </c>
      <c r="CH149" s="570">
        <v>5.0102430080856397</v>
      </c>
      <c r="CI149" s="570">
        <v>4.8981864401213002</v>
      </c>
      <c r="CJ149" s="570">
        <v>4.7872780744406098</v>
      </c>
      <c r="CK149" s="570">
        <v>4.6772385590480496</v>
      </c>
      <c r="CL149" s="570">
        <v>4.5676772735371296</v>
      </c>
      <c r="CM149" s="570">
        <v>4.4581509968225799</v>
      </c>
      <c r="CN149" s="570">
        <v>4.3481997899648199</v>
      </c>
      <c r="CO149" s="570">
        <v>4.2373664440623902</v>
      </c>
      <c r="CP149" s="570">
        <v>4.1252047503169402</v>
      </c>
      <c r="CQ149" s="570">
        <v>4.0112802681653399</v>
      </c>
      <c r="CR149" s="570">
        <v>3.8951660215501702</v>
      </c>
      <c r="CS149" s="570">
        <v>3.7764346433850902</v>
      </c>
      <c r="CT149" s="570">
        <v>3.65464778827263</v>
      </c>
      <c r="CU149" s="570">
        <v>3.5293430471233198</v>
      </c>
      <c r="CV149" s="570">
        <v>3.4000180511426401</v>
      </c>
      <c r="CW149" s="570">
        <v>3.2661108681850202</v>
      </c>
      <c r="CX149" s="570">
        <v>3.12697506083307</v>
      </c>
      <c r="CY149" s="570">
        <v>2.9818467129797801</v>
      </c>
      <c r="CZ149" s="570">
        <v>2.8297990212996398</v>
      </c>
      <c r="DA149" s="570">
        <v>2.66967707952199</v>
      </c>
      <c r="DB149" s="570">
        <v>2.5</v>
      </c>
    </row>
    <row r="150" spans="2:106" ht="3.75" customHeight="1">
      <c r="B150" s="570"/>
      <c r="C150" s="570">
        <v>0</v>
      </c>
      <c r="D150" s="570">
        <v>0</v>
      </c>
      <c r="E150" s="570">
        <v>0</v>
      </c>
      <c r="F150" s="570">
        <v>0</v>
      </c>
      <c r="G150" s="570">
        <v>0</v>
      </c>
      <c r="H150" s="570">
        <v>0</v>
      </c>
      <c r="I150" s="570">
        <v>0</v>
      </c>
      <c r="J150" s="570">
        <v>0</v>
      </c>
      <c r="K150" s="570">
        <v>0</v>
      </c>
      <c r="L150" s="570">
        <v>0</v>
      </c>
      <c r="M150" s="570">
        <v>0</v>
      </c>
      <c r="N150" s="570">
        <v>0</v>
      </c>
      <c r="O150" s="570">
        <v>0</v>
      </c>
      <c r="P150" s="570">
        <v>0</v>
      </c>
      <c r="Q150" s="570">
        <v>0</v>
      </c>
      <c r="R150" s="570">
        <v>0</v>
      </c>
      <c r="S150" s="570">
        <v>0</v>
      </c>
      <c r="T150" s="570">
        <v>0</v>
      </c>
      <c r="U150" s="570">
        <v>0</v>
      </c>
      <c r="V150" s="570">
        <v>0</v>
      </c>
      <c r="W150" s="570">
        <v>0</v>
      </c>
      <c r="X150" s="570">
        <v>0</v>
      </c>
      <c r="Y150" s="570">
        <v>0</v>
      </c>
      <c r="Z150" s="570">
        <v>0</v>
      </c>
      <c r="AA150" s="570">
        <v>0</v>
      </c>
      <c r="AB150" s="570">
        <v>0</v>
      </c>
      <c r="AC150" s="570">
        <v>0</v>
      </c>
      <c r="AD150" s="570">
        <v>0</v>
      </c>
      <c r="AE150" s="570">
        <v>0</v>
      </c>
      <c r="AF150" s="570">
        <v>0</v>
      </c>
      <c r="AG150" s="570">
        <v>0</v>
      </c>
      <c r="AH150" s="570">
        <v>0</v>
      </c>
      <c r="AI150" s="570">
        <v>0</v>
      </c>
      <c r="AJ150" s="570">
        <v>0</v>
      </c>
      <c r="AK150" s="570">
        <v>0</v>
      </c>
      <c r="AL150" s="570">
        <v>0</v>
      </c>
      <c r="AM150" s="570">
        <v>0</v>
      </c>
      <c r="AN150" s="570">
        <v>0</v>
      </c>
      <c r="AO150" s="570">
        <v>0</v>
      </c>
      <c r="AP150" s="570">
        <v>0</v>
      </c>
      <c r="AQ150" s="570">
        <v>0</v>
      </c>
      <c r="AR150" s="570">
        <v>0</v>
      </c>
      <c r="AS150" s="570">
        <v>0</v>
      </c>
      <c r="AT150" s="570">
        <v>0</v>
      </c>
      <c r="AU150" s="570">
        <v>0</v>
      </c>
      <c r="AV150" s="570">
        <v>0</v>
      </c>
      <c r="AW150" s="570">
        <v>0</v>
      </c>
      <c r="AX150" s="570">
        <v>0</v>
      </c>
      <c r="AY150" s="570">
        <v>0</v>
      </c>
      <c r="AZ150" s="570">
        <v>0</v>
      </c>
      <c r="BA150" s="570">
        <v>0</v>
      </c>
      <c r="BC150" s="570"/>
      <c r="BD150" s="570">
        <v>7.5</v>
      </c>
      <c r="BE150" s="570">
        <v>7.4391237013128997</v>
      </c>
      <c r="BF150" s="570">
        <v>7.3777255290694299</v>
      </c>
      <c r="BG150" s="570">
        <v>7.3157673431715002</v>
      </c>
      <c r="BH150" s="570">
        <v>7.2532070340937098</v>
      </c>
      <c r="BI150" s="570">
        <v>7.1899968959845797</v>
      </c>
      <c r="BJ150" s="570">
        <v>7.1260817487878096</v>
      </c>
      <c r="BK150" s="570">
        <v>7.0613967442380101</v>
      </c>
      <c r="BL150" s="570">
        <v>6.9958647960767397</v>
      </c>
      <c r="BM150" s="570">
        <v>6.9293935903588499</v>
      </c>
      <c r="BN150" s="570">
        <v>6.8618721640873499</v>
      </c>
      <c r="BO150" s="570">
        <v>6.7931670990579001</v>
      </c>
      <c r="BP150" s="570">
        <v>6.7231184759142897</v>
      </c>
      <c r="BQ150" s="570">
        <v>6.6515358882321802</v>
      </c>
      <c r="BR150" s="570">
        <v>6.57819504976018</v>
      </c>
      <c r="BS150" s="570">
        <v>6.50283586727494</v>
      </c>
      <c r="BT150" s="570">
        <v>6.42516333015441</v>
      </c>
      <c r="BU150" s="570">
        <v>6.3448532166291596</v>
      </c>
      <c r="BV150" s="570">
        <v>6.2615654228811204</v>
      </c>
      <c r="BW150" s="570">
        <v>6.1749684804261804</v>
      </c>
      <c r="BX150" s="570">
        <v>6.0847787770143604</v>
      </c>
      <c r="BY150" s="570">
        <v>5.9908152118103901</v>
      </c>
      <c r="BZ150" s="570">
        <v>5.8930613030962302</v>
      </c>
      <c r="CA150" s="570">
        <v>5.7917108013769703</v>
      </c>
      <c r="CB150" s="570">
        <v>5.6871609289209299</v>
      </c>
      <c r="CC150" s="570">
        <v>5.57994459248384</v>
      </c>
      <c r="CD150" s="570">
        <v>5.4706711921121602</v>
      </c>
      <c r="CE150" s="570">
        <v>5.3599941707655701</v>
      </c>
      <c r="CF150" s="570">
        <v>5.2485745764706602</v>
      </c>
      <c r="CG150" s="570">
        <v>5.1370052271114899</v>
      </c>
      <c r="CH150" s="570">
        <v>5.0257085808564899</v>
      </c>
      <c r="CI150" s="570">
        <v>4.9148898930697396</v>
      </c>
      <c r="CJ150" s="570">
        <v>4.8045520153804899</v>
      </c>
      <c r="CK150" s="570">
        <v>4.69454093000396</v>
      </c>
      <c r="CL150" s="570">
        <v>4.5845954235901401</v>
      </c>
      <c r="CM150" s="570">
        <v>4.4743882000111599</v>
      </c>
      <c r="CN150" s="570">
        <v>4.3635552547746901</v>
      </c>
      <c r="CO150" s="570">
        <v>4.2517145109564698</v>
      </c>
      <c r="CP150" s="570">
        <v>4.1384758622688302</v>
      </c>
      <c r="CQ150" s="570">
        <v>4.0234446895061904</v>
      </c>
      <c r="CR150" s="570">
        <v>3.9062204720540699</v>
      </c>
      <c r="CS150" s="570">
        <v>3.78639161253796</v>
      </c>
      <c r="CT150" s="570">
        <v>3.6635271068157098</v>
      </c>
      <c r="CU150" s="570">
        <v>3.5371652223183099</v>
      </c>
      <c r="CV150" s="570">
        <v>3.40679886185981</v>
      </c>
      <c r="CW150" s="570">
        <v>3.2718567269663401</v>
      </c>
      <c r="CX150" s="570">
        <v>3.1316786521582101</v>
      </c>
      <c r="CY150" s="570">
        <v>2.9854823811692799</v>
      </c>
      <c r="CZ150" s="570">
        <v>2.8323172705440101</v>
      </c>
      <c r="DA150" s="570">
        <v>2.6709972981235102</v>
      </c>
      <c r="DB150" s="570">
        <v>2.5</v>
      </c>
    </row>
    <row r="151" spans="2:106" ht="3.75" customHeight="1">
      <c r="B151" s="570"/>
      <c r="C151" s="570">
        <v>0</v>
      </c>
      <c r="D151" s="570">
        <v>0</v>
      </c>
      <c r="E151" s="570">
        <v>0</v>
      </c>
      <c r="F151" s="570">
        <v>0</v>
      </c>
      <c r="G151" s="570">
        <v>0</v>
      </c>
      <c r="H151" s="570">
        <v>0</v>
      </c>
      <c r="I151" s="570">
        <v>0</v>
      </c>
      <c r="J151" s="570">
        <v>0</v>
      </c>
      <c r="K151" s="570">
        <v>0</v>
      </c>
      <c r="L151" s="570">
        <v>0</v>
      </c>
      <c r="M151" s="570">
        <v>0</v>
      </c>
      <c r="N151" s="570">
        <v>0</v>
      </c>
      <c r="O151" s="570">
        <v>0</v>
      </c>
      <c r="P151" s="570">
        <v>0</v>
      </c>
      <c r="Q151" s="570">
        <v>0</v>
      </c>
      <c r="R151" s="570">
        <v>0</v>
      </c>
      <c r="S151" s="570">
        <v>0</v>
      </c>
      <c r="T151" s="570">
        <v>0</v>
      </c>
      <c r="U151" s="570">
        <v>0</v>
      </c>
      <c r="V151" s="570">
        <v>0</v>
      </c>
      <c r="W151" s="570">
        <v>0</v>
      </c>
      <c r="X151" s="570">
        <v>0</v>
      </c>
      <c r="Y151" s="570">
        <v>0</v>
      </c>
      <c r="Z151" s="570">
        <v>0</v>
      </c>
      <c r="AA151" s="570">
        <v>0</v>
      </c>
      <c r="AB151" s="570">
        <v>0</v>
      </c>
      <c r="AC151" s="570">
        <v>0</v>
      </c>
      <c r="AD151" s="570">
        <v>0</v>
      </c>
      <c r="AE151" s="570">
        <v>0</v>
      </c>
      <c r="AF151" s="570">
        <v>0</v>
      </c>
      <c r="AG151" s="570">
        <v>0</v>
      </c>
      <c r="AH151" s="570">
        <v>0</v>
      </c>
      <c r="AI151" s="570">
        <v>0</v>
      </c>
      <c r="AJ151" s="570">
        <v>0</v>
      </c>
      <c r="AK151" s="570">
        <v>0</v>
      </c>
      <c r="AL151" s="570">
        <v>0</v>
      </c>
      <c r="AM151" s="570">
        <v>0</v>
      </c>
      <c r="AN151" s="570">
        <v>0</v>
      </c>
      <c r="AO151" s="570">
        <v>0</v>
      </c>
      <c r="AP151" s="570">
        <v>0</v>
      </c>
      <c r="AQ151" s="570">
        <v>0</v>
      </c>
      <c r="AR151" s="570">
        <v>0</v>
      </c>
      <c r="AS151" s="570">
        <v>0</v>
      </c>
      <c r="AT151" s="570">
        <v>0</v>
      </c>
      <c r="AU151" s="570">
        <v>0</v>
      </c>
      <c r="AV151" s="570">
        <v>0</v>
      </c>
      <c r="AW151" s="570">
        <v>0</v>
      </c>
      <c r="AX151" s="570">
        <v>0</v>
      </c>
      <c r="AY151" s="570">
        <v>0</v>
      </c>
      <c r="AZ151" s="570">
        <v>0</v>
      </c>
      <c r="BA151" s="570">
        <v>0</v>
      </c>
      <c r="BC151" s="570"/>
      <c r="BD151" s="570">
        <v>7.5</v>
      </c>
      <c r="BE151" s="570">
        <v>7.4386600894906501</v>
      </c>
      <c r="BF151" s="570">
        <v>7.3767854637122197</v>
      </c>
      <c r="BG151" s="570">
        <v>7.3143324189446002</v>
      </c>
      <c r="BH151" s="570">
        <v>7.2512532927154298</v>
      </c>
      <c r="BI151" s="570">
        <v>7.1874949867525597</v>
      </c>
      <c r="BJ151" s="570">
        <v>7.1229973062246499</v>
      </c>
      <c r="BK151" s="570">
        <v>7.0576910806676896</v>
      </c>
      <c r="BL151" s="570">
        <v>6.9914960441552596</v>
      </c>
      <c r="BM151" s="570">
        <v>6.9243184750120497</v>
      </c>
      <c r="BN151" s="570">
        <v>6.8560486337191202</v>
      </c>
      <c r="BO151" s="570">
        <v>6.7865580987330203</v>
      </c>
      <c r="BP151" s="570">
        <v>6.7156971922709996</v>
      </c>
      <c r="BQ151" s="570">
        <v>6.6432928219002001</v>
      </c>
      <c r="BR151" s="570">
        <v>6.5691472490263401</v>
      </c>
      <c r="BS151" s="570">
        <v>6.4930385404948296</v>
      </c>
      <c r="BT151" s="570">
        <v>6.4147237628590403</v>
      </c>
      <c r="BU151" s="570">
        <v>6.3339463129147404</v>
      </c>
      <c r="BV151" s="570">
        <v>6.2504490466151701</v>
      </c>
      <c r="BW151" s="570">
        <v>6.1639948220599896</v>
      </c>
      <c r="BX151" s="570">
        <v>6.0743951850401299</v>
      </c>
      <c r="BY151" s="570">
        <v>5.9815453609977798</v>
      </c>
      <c r="BZ151" s="570">
        <v>5.8854588219636499</v>
      </c>
      <c r="CA151" s="570">
        <v>5.7862887715957996</v>
      </c>
      <c r="CB151" s="570">
        <v>5.68432299707779</v>
      </c>
      <c r="CC151" s="570">
        <v>5.5799518945283797</v>
      </c>
      <c r="CD151" s="570">
        <v>5.4736309370820004</v>
      </c>
      <c r="CE151" s="570">
        <v>5.3658472020863197</v>
      </c>
      <c r="CF151" s="570">
        <v>5.2570820896550998</v>
      </c>
      <c r="CG151" s="570">
        <v>5.1477611590845997</v>
      </c>
      <c r="CH151" s="570">
        <v>5.0382004234273996</v>
      </c>
      <c r="CI151" s="570">
        <v>4.9285757311672196</v>
      </c>
      <c r="CJ151" s="570">
        <v>4.8189222362657498</v>
      </c>
      <c r="CK151" s="570">
        <v>4.7091542447534298</v>
      </c>
      <c r="CL151" s="570">
        <v>4.5990927810465099</v>
      </c>
      <c r="CM151" s="570">
        <v>4.4884921801620798</v>
      </c>
      <c r="CN151" s="570">
        <v>4.37706158195481</v>
      </c>
      <c r="CO151" s="570">
        <v>4.2644801903064602</v>
      </c>
      <c r="CP151" s="570">
        <v>4.1504066120402197</v>
      </c>
      <c r="CQ151" s="570">
        <v>4.03448309433987</v>
      </c>
      <c r="CR151" s="570">
        <v>3.9163355056142599</v>
      </c>
      <c r="CS151" s="570">
        <v>3.7955697145813598</v>
      </c>
      <c r="CT151" s="570">
        <v>3.6717647335307602</v>
      </c>
      <c r="CU151" s="570">
        <v>3.5444626433966602</v>
      </c>
      <c r="CV151" s="570">
        <v>3.41315490233091</v>
      </c>
      <c r="CW151" s="570">
        <v>3.27726410998849</v>
      </c>
      <c r="CX151" s="570">
        <v>3.1361195612121802</v>
      </c>
      <c r="CY151" s="570">
        <v>2.9889237977779</v>
      </c>
      <c r="CZ151" s="570">
        <v>2.8347055193193502</v>
      </c>
      <c r="DA151" s="570">
        <v>2.6722509811900799</v>
      </c>
      <c r="DB151" s="570">
        <v>2.5</v>
      </c>
    </row>
    <row r="152" spans="2:106" ht="3.75" customHeight="1">
      <c r="B152" s="570"/>
      <c r="C152" s="570">
        <v>0</v>
      </c>
      <c r="D152" s="570">
        <v>0</v>
      </c>
      <c r="E152" s="570">
        <v>0</v>
      </c>
      <c r="F152" s="570">
        <v>0</v>
      </c>
      <c r="G152" s="570">
        <v>0</v>
      </c>
      <c r="H152" s="570">
        <v>0</v>
      </c>
      <c r="I152" s="570">
        <v>0</v>
      </c>
      <c r="J152" s="570">
        <v>0</v>
      </c>
      <c r="K152" s="570">
        <v>0</v>
      </c>
      <c r="L152" s="570">
        <v>0</v>
      </c>
      <c r="M152" s="570">
        <v>0</v>
      </c>
      <c r="N152" s="570">
        <v>0</v>
      </c>
      <c r="O152" s="570">
        <v>0</v>
      </c>
      <c r="P152" s="570">
        <v>0</v>
      </c>
      <c r="Q152" s="570">
        <v>0</v>
      </c>
      <c r="R152" s="570">
        <v>0</v>
      </c>
      <c r="S152" s="570">
        <v>0</v>
      </c>
      <c r="T152" s="570">
        <v>0</v>
      </c>
      <c r="U152" s="570">
        <v>0</v>
      </c>
      <c r="V152" s="570">
        <v>0</v>
      </c>
      <c r="W152" s="570">
        <v>0</v>
      </c>
      <c r="X152" s="570">
        <v>0</v>
      </c>
      <c r="Y152" s="570">
        <v>0</v>
      </c>
      <c r="Z152" s="570">
        <v>0</v>
      </c>
      <c r="AA152" s="570">
        <v>0</v>
      </c>
      <c r="AB152" s="570">
        <v>0</v>
      </c>
      <c r="AC152" s="570">
        <v>0</v>
      </c>
      <c r="AD152" s="570">
        <v>0</v>
      </c>
      <c r="AE152" s="570">
        <v>0</v>
      </c>
      <c r="AF152" s="570">
        <v>0</v>
      </c>
      <c r="AG152" s="570">
        <v>0</v>
      </c>
      <c r="AH152" s="570">
        <v>0</v>
      </c>
      <c r="AI152" s="570">
        <v>0</v>
      </c>
      <c r="AJ152" s="570">
        <v>0</v>
      </c>
      <c r="AK152" s="570">
        <v>0</v>
      </c>
      <c r="AL152" s="570">
        <v>0</v>
      </c>
      <c r="AM152" s="570">
        <v>0</v>
      </c>
      <c r="AN152" s="570">
        <v>0</v>
      </c>
      <c r="AO152" s="570">
        <v>0</v>
      </c>
      <c r="AP152" s="570">
        <v>0</v>
      </c>
      <c r="AQ152" s="570">
        <v>0</v>
      </c>
      <c r="AR152" s="570">
        <v>0</v>
      </c>
      <c r="AS152" s="570">
        <v>0</v>
      </c>
      <c r="AT152" s="570">
        <v>0</v>
      </c>
      <c r="AU152" s="570">
        <v>0</v>
      </c>
      <c r="AV152" s="570">
        <v>0</v>
      </c>
      <c r="AW152" s="570">
        <v>0</v>
      </c>
      <c r="AX152" s="570">
        <v>0</v>
      </c>
      <c r="AY152" s="570">
        <v>0</v>
      </c>
      <c r="AZ152" s="570">
        <v>0</v>
      </c>
      <c r="BA152" s="570">
        <v>0</v>
      </c>
      <c r="BC152" s="570"/>
      <c r="BD152" s="570">
        <v>7.5</v>
      </c>
      <c r="BE152" s="570">
        <v>7.4382253483391096</v>
      </c>
      <c r="BF152" s="570">
        <v>7.3759047077904603</v>
      </c>
      <c r="BG152" s="570">
        <v>7.3129900416429399</v>
      </c>
      <c r="BH152" s="570">
        <v>7.24942947419808</v>
      </c>
      <c r="BI152" s="570">
        <v>7.1851659975883102</v>
      </c>
      <c r="BJ152" s="570">
        <v>7.1201360550295698</v>
      </c>
      <c r="BK152" s="570">
        <v>7.0542679896615796</v>
      </c>
      <c r="BL152" s="570">
        <v>6.9874803634000697</v>
      </c>
      <c r="BM152" s="570">
        <v>6.9196801750612096</v>
      </c>
      <c r="BN152" s="570">
        <v>6.8507610449474301</v>
      </c>
      <c r="BO152" s="570">
        <v>6.7806014884597499</v>
      </c>
      <c r="BP152" s="570">
        <v>6.7090634788404504</v>
      </c>
      <c r="BQ152" s="570">
        <v>6.6359916028053698</v>
      </c>
      <c r="BR152" s="570">
        <v>6.56121324397827</v>
      </c>
      <c r="BS152" s="570">
        <v>6.48454038315574</v>
      </c>
      <c r="BT152" s="570">
        <v>6.4057737626581401</v>
      </c>
      <c r="BU152" s="570">
        <v>6.3247102791665304</v>
      </c>
      <c r="BV152" s="570">
        <v>6.2411544491124804</v>
      </c>
      <c r="BW152" s="570">
        <v>6.1549344580402003</v>
      </c>
      <c r="BX152" s="570">
        <v>6.0659223988552</v>
      </c>
      <c r="BY152" s="570">
        <v>5.97405657483732</v>
      </c>
      <c r="BZ152" s="570">
        <v>5.8793613106854199</v>
      </c>
      <c r="CA152" s="570">
        <v>5.7819577257599297</v>
      </c>
      <c r="CB152" s="570">
        <v>5.6820599032519796</v>
      </c>
      <c r="CC152" s="570">
        <v>5.5799568210078299</v>
      </c>
      <c r="CD152" s="570">
        <v>5.4759872398126399</v>
      </c>
      <c r="CE152" s="570">
        <v>5.37051249835039</v>
      </c>
      <c r="CF152" s="570">
        <v>5.2638863395855697</v>
      </c>
      <c r="CG152" s="570">
        <v>5.1564207186838402</v>
      </c>
      <c r="CH152" s="570">
        <v>5.0483532484796196</v>
      </c>
      <c r="CI152" s="570">
        <v>4.9398263374036997</v>
      </c>
      <c r="CJ152" s="570">
        <v>4.8308821236563704</v>
      </c>
      <c r="CK152" s="570">
        <v>4.7214701785415203</v>
      </c>
      <c r="CL152" s="570">
        <v>4.6114621061971901</v>
      </c>
      <c r="CM152" s="570">
        <v>4.5006678206037796</v>
      </c>
      <c r="CN152" s="570">
        <v>4.3888501605129298</v>
      </c>
      <c r="CO152" s="570">
        <v>4.27573621189521</v>
      </c>
      <c r="CP152" s="570">
        <v>4.1610248236954099</v>
      </c>
      <c r="CQ152" s="570">
        <v>4.0443903798624401</v>
      </c>
      <c r="CR152" s="570">
        <v>3.9254830996438899</v>
      </c>
      <c r="CS152" s="570">
        <v>3.8039261226246399</v>
      </c>
      <c r="CT152" s="570">
        <v>3.6793094815933398</v>
      </c>
      <c r="CU152" s="570">
        <v>3.5511808135024898</v>
      </c>
      <c r="CV152" s="570">
        <v>3.4190323046183702</v>
      </c>
      <c r="CW152" s="570">
        <v>3.2822828704779798</v>
      </c>
      <c r="CX152" s="570">
        <v>3.1402538420164499</v>
      </c>
      <c r="CY152" s="570">
        <v>2.9921352871876601</v>
      </c>
      <c r="CZ152" s="570">
        <v>2.8369381976208499</v>
      </c>
      <c r="DA152" s="570">
        <v>2.6734244237328202</v>
      </c>
      <c r="DB152" s="570">
        <v>2.5</v>
      </c>
    </row>
    <row r="153" spans="2:106" ht="3.75" customHeight="1">
      <c r="B153" s="570"/>
      <c r="C153" s="570">
        <v>0</v>
      </c>
      <c r="D153" s="570">
        <v>0</v>
      </c>
      <c r="E153" s="570">
        <v>0</v>
      </c>
      <c r="F153" s="570">
        <v>0</v>
      </c>
      <c r="G153" s="570">
        <v>0</v>
      </c>
      <c r="H153" s="570">
        <v>0</v>
      </c>
      <c r="I153" s="570">
        <v>0</v>
      </c>
      <c r="J153" s="570">
        <v>0</v>
      </c>
      <c r="K153" s="570">
        <v>0</v>
      </c>
      <c r="L153" s="570">
        <v>0</v>
      </c>
      <c r="M153" s="570">
        <v>0</v>
      </c>
      <c r="N153" s="570">
        <v>0</v>
      </c>
      <c r="O153" s="570">
        <v>0</v>
      </c>
      <c r="P153" s="570">
        <v>0</v>
      </c>
      <c r="Q153" s="570">
        <v>0</v>
      </c>
      <c r="R153" s="570">
        <v>0</v>
      </c>
      <c r="S153" s="570">
        <v>0</v>
      </c>
      <c r="T153" s="570">
        <v>0</v>
      </c>
      <c r="U153" s="570">
        <v>0</v>
      </c>
      <c r="V153" s="570">
        <v>0</v>
      </c>
      <c r="W153" s="570">
        <v>0</v>
      </c>
      <c r="X153" s="570">
        <v>0</v>
      </c>
      <c r="Y153" s="570">
        <v>0</v>
      </c>
      <c r="Z153" s="570">
        <v>0</v>
      </c>
      <c r="AA153" s="570">
        <v>0</v>
      </c>
      <c r="AB153" s="570">
        <v>0</v>
      </c>
      <c r="AC153" s="570">
        <v>0</v>
      </c>
      <c r="AD153" s="570">
        <v>0</v>
      </c>
      <c r="AE153" s="570">
        <v>0</v>
      </c>
      <c r="AF153" s="570">
        <v>0</v>
      </c>
      <c r="AG153" s="570">
        <v>0</v>
      </c>
      <c r="AH153" s="570">
        <v>0</v>
      </c>
      <c r="AI153" s="570">
        <v>0</v>
      </c>
      <c r="AJ153" s="570">
        <v>0</v>
      </c>
      <c r="AK153" s="570">
        <v>0</v>
      </c>
      <c r="AL153" s="570">
        <v>0</v>
      </c>
      <c r="AM153" s="570">
        <v>0</v>
      </c>
      <c r="AN153" s="570">
        <v>0</v>
      </c>
      <c r="AO153" s="570">
        <v>0</v>
      </c>
      <c r="AP153" s="570">
        <v>0</v>
      </c>
      <c r="AQ153" s="570">
        <v>0</v>
      </c>
      <c r="AR153" s="570">
        <v>0</v>
      </c>
      <c r="AS153" s="570">
        <v>0</v>
      </c>
      <c r="AT153" s="570">
        <v>0</v>
      </c>
      <c r="AU153" s="570">
        <v>0</v>
      </c>
      <c r="AV153" s="570">
        <v>0</v>
      </c>
      <c r="AW153" s="570">
        <v>0</v>
      </c>
      <c r="AX153" s="570">
        <v>0</v>
      </c>
      <c r="AY153" s="570">
        <v>0</v>
      </c>
      <c r="AZ153" s="570">
        <v>0</v>
      </c>
      <c r="BA153" s="570">
        <v>0</v>
      </c>
      <c r="BC153" s="570"/>
      <c r="BD153" s="570">
        <v>7.5</v>
      </c>
      <c r="BE153" s="570">
        <v>7.4378235297213502</v>
      </c>
      <c r="BF153" s="570">
        <v>7.3750913105635796</v>
      </c>
      <c r="BG153" s="570">
        <v>7.3117520546572203</v>
      </c>
      <c r="BH153" s="570">
        <v>7.2477508272219504</v>
      </c>
      <c r="BI153" s="570">
        <v>7.1830279516262996</v>
      </c>
      <c r="BJ153" s="570">
        <v>7.1175178413437301</v>
      </c>
      <c r="BK153" s="570">
        <v>7.0511477650978298</v>
      </c>
      <c r="BL153" s="570">
        <v>6.9838365672443903</v>
      </c>
      <c r="BM153" s="570">
        <v>6.9154933889016199</v>
      </c>
      <c r="BN153" s="570">
        <v>6.8460164689136098</v>
      </c>
      <c r="BO153" s="570">
        <v>6.7752921492821496</v>
      </c>
      <c r="BP153" s="570">
        <v>6.7031942691943103</v>
      </c>
      <c r="BQ153" s="570">
        <v>6.6295842046712501</v>
      </c>
      <c r="BR153" s="570">
        <v>6.5543118939022804</v>
      </c>
      <c r="BS153" s="570">
        <v>6.4772182708438102</v>
      </c>
      <c r="BT153" s="570">
        <v>6.3981395893622199</v>
      </c>
      <c r="BU153" s="570">
        <v>6.3169141159785198</v>
      </c>
      <c r="BV153" s="570">
        <v>6.23339153296787</v>
      </c>
      <c r="BW153" s="570">
        <v>6.14744502931093</v>
      </c>
      <c r="BX153" s="570">
        <v>6.05898536665892</v>
      </c>
      <c r="BY153" s="570">
        <v>5.9679751750499896</v>
      </c>
      <c r="BZ153" s="570">
        <v>5.8744405945994904</v>
      </c>
      <c r="CA153" s="570">
        <v>5.7784767966398896</v>
      </c>
      <c r="CB153" s="570">
        <v>5.6802448333759203</v>
      </c>
      <c r="CC153" s="570">
        <v>5.5799599410679201</v>
      </c>
      <c r="CD153" s="570">
        <v>5.4778740343976304</v>
      </c>
      <c r="CE153" s="570">
        <v>5.3742551166252897</v>
      </c>
      <c r="CF153" s="570">
        <v>5.2693645080043998</v>
      </c>
      <c r="CG153" s="570">
        <v>5.1634328815824899</v>
      </c>
      <c r="CH153" s="570">
        <v>5.0566385666722198</v>
      </c>
      <c r="CI153" s="570">
        <v>4.9490925457904602</v>
      </c>
      <c r="CJ153" s="570">
        <v>4.8408323727996398</v>
      </c>
      <c r="CK153" s="570">
        <v>4.7318240936271998</v>
      </c>
      <c r="CL153" s="570">
        <v>4.6219694144234502</v>
      </c>
      <c r="CM153" s="570">
        <v>4.5111151206464601</v>
      </c>
      <c r="CN153" s="570">
        <v>4.3990624037969699</v>
      </c>
      <c r="CO153" s="570">
        <v>4.2855746138868804</v>
      </c>
      <c r="CP153" s="570">
        <v>4.1703826656053398</v>
      </c>
      <c r="CQ153" s="570">
        <v>4.0531877841749697</v>
      </c>
      <c r="CR153" s="570">
        <v>3.9336615051545998</v>
      </c>
      <c r="CS153" s="570">
        <v>3.8114428945707002</v>
      </c>
      <c r="CT153" s="570">
        <v>3.6861328756543799</v>
      </c>
      <c r="CU153" s="570">
        <v>3.5572853573887802</v>
      </c>
      <c r="CV153" s="570">
        <v>3.4243945511629499</v>
      </c>
      <c r="CW153" s="570">
        <v>3.2868773936746698</v>
      </c>
      <c r="CX153" s="570">
        <v>3.1440492737479402</v>
      </c>
      <c r="CY153" s="570">
        <v>2.99509010524371</v>
      </c>
      <c r="CZ153" s="570">
        <v>2.8389958431062499</v>
      </c>
      <c r="DA153" s="570">
        <v>2.6745070920212801</v>
      </c>
      <c r="DB153" s="570">
        <v>2.5</v>
      </c>
    </row>
    <row r="154" spans="2:106" ht="3.75" customHeight="1">
      <c r="B154" s="570"/>
      <c r="C154" s="570">
        <v>0</v>
      </c>
      <c r="D154" s="570">
        <v>0</v>
      </c>
      <c r="E154" s="570">
        <v>0</v>
      </c>
      <c r="F154" s="570">
        <v>0</v>
      </c>
      <c r="G154" s="570">
        <v>0</v>
      </c>
      <c r="H154" s="570">
        <v>0</v>
      </c>
      <c r="I154" s="570">
        <v>0</v>
      </c>
      <c r="J154" s="570">
        <v>0</v>
      </c>
      <c r="K154" s="570">
        <v>0</v>
      </c>
      <c r="L154" s="570">
        <v>0</v>
      </c>
      <c r="M154" s="570">
        <v>0</v>
      </c>
      <c r="N154" s="570">
        <v>0</v>
      </c>
      <c r="O154" s="570">
        <v>0</v>
      </c>
      <c r="P154" s="570">
        <v>0</v>
      </c>
      <c r="Q154" s="570">
        <v>0</v>
      </c>
      <c r="R154" s="570">
        <v>0</v>
      </c>
      <c r="S154" s="570">
        <v>0</v>
      </c>
      <c r="T154" s="570">
        <v>0</v>
      </c>
      <c r="U154" s="570">
        <v>0</v>
      </c>
      <c r="V154" s="570">
        <v>0</v>
      </c>
      <c r="W154" s="570">
        <v>0</v>
      </c>
      <c r="X154" s="570">
        <v>0</v>
      </c>
      <c r="Y154" s="570">
        <v>0</v>
      </c>
      <c r="Z154" s="570">
        <v>0</v>
      </c>
      <c r="AA154" s="570">
        <v>0</v>
      </c>
      <c r="AB154" s="570">
        <v>0</v>
      </c>
      <c r="AC154" s="570">
        <v>0</v>
      </c>
      <c r="AD154" s="570">
        <v>0</v>
      </c>
      <c r="AE154" s="570">
        <v>0</v>
      </c>
      <c r="AF154" s="570">
        <v>0</v>
      </c>
      <c r="AG154" s="570">
        <v>0</v>
      </c>
      <c r="AH154" s="570">
        <v>0</v>
      </c>
      <c r="AI154" s="570">
        <v>0</v>
      </c>
      <c r="AJ154" s="570">
        <v>0</v>
      </c>
      <c r="AK154" s="570">
        <v>0</v>
      </c>
      <c r="AL154" s="570">
        <v>0</v>
      </c>
      <c r="AM154" s="570">
        <v>0</v>
      </c>
      <c r="AN154" s="570">
        <v>0</v>
      </c>
      <c r="AO154" s="570">
        <v>0</v>
      </c>
      <c r="AP154" s="570">
        <v>0</v>
      </c>
      <c r="AQ154" s="570">
        <v>0</v>
      </c>
      <c r="AR154" s="570">
        <v>0</v>
      </c>
      <c r="AS154" s="570">
        <v>0</v>
      </c>
      <c r="AT154" s="570">
        <v>0</v>
      </c>
      <c r="AU154" s="570">
        <v>0</v>
      </c>
      <c r="AV154" s="570">
        <v>0</v>
      </c>
      <c r="AW154" s="570">
        <v>0</v>
      </c>
      <c r="AX154" s="570">
        <v>0</v>
      </c>
      <c r="AY154" s="570">
        <v>0</v>
      </c>
      <c r="AZ154" s="570">
        <v>0</v>
      </c>
      <c r="BA154" s="570">
        <v>0</v>
      </c>
      <c r="BC154" s="570"/>
      <c r="BD154" s="570">
        <v>7.5</v>
      </c>
      <c r="BE154" s="570">
        <v>7.4374576733074198</v>
      </c>
      <c r="BF154" s="570">
        <v>7.3743512617878801</v>
      </c>
      <c r="BG154" s="570">
        <v>7.3106271418552398</v>
      </c>
      <c r="BH154" s="570">
        <v>7.24622827604066</v>
      </c>
      <c r="BI154" s="570">
        <v>7.1810933155614496</v>
      </c>
      <c r="BJ154" s="570">
        <v>7.1151556699107497</v>
      </c>
      <c r="BK154" s="570">
        <v>7.0483425610608696</v>
      </c>
      <c r="BL154" s="570">
        <v>6.9805740944138499</v>
      </c>
      <c r="BM154" s="570">
        <v>6.9117623988188397</v>
      </c>
      <c r="BN154" s="570">
        <v>6.8418109152249196</v>
      </c>
      <c r="BO154" s="570">
        <v>6.7706139482599701</v>
      </c>
      <c r="BP154" s="570">
        <v>6.6980566367748899</v>
      </c>
      <c r="BQ154" s="570">
        <v>6.6240155461352703</v>
      </c>
      <c r="BR154" s="570">
        <v>6.5483601306968904</v>
      </c>
      <c r="BS154" s="570">
        <v>6.4709553485820202</v>
      </c>
      <c r="BT154" s="570">
        <v>6.3916657132770602</v>
      </c>
      <c r="BU154" s="570">
        <v>6.3103610080639001</v>
      </c>
      <c r="BV154" s="570">
        <v>6.2269237300050397</v>
      </c>
      <c r="BW154" s="570">
        <v>6.1412580276033104</v>
      </c>
      <c r="BX154" s="570">
        <v>6.0532994295561604</v>
      </c>
      <c r="BY154" s="570">
        <v>5.9630240805365702</v>
      </c>
      <c r="BZ154" s="570">
        <v>5.8704556857023702</v>
      </c>
      <c r="CA154" s="570">
        <v>5.7756682510892299</v>
      </c>
      <c r="CB154" s="570">
        <v>5.6787833230500597</v>
      </c>
      <c r="CC154" s="570">
        <v>5.5799617179932799</v>
      </c>
      <c r="CD154" s="570">
        <v>5.4793909380541299</v>
      </c>
      <c r="CE154" s="570">
        <v>5.3772698938719801</v>
      </c>
      <c r="CF154" s="570">
        <v>5.2737920436310501</v>
      </c>
      <c r="CG154" s="570">
        <v>5.1691281803785296</v>
      </c>
      <c r="CH154" s="570">
        <v>5.0634110586077403</v>
      </c>
      <c r="CI154" s="570">
        <v>4.95672410860998</v>
      </c>
      <c r="CJ154" s="570">
        <v>4.8490954909498898</v>
      </c>
      <c r="CK154" s="570">
        <v>4.74049725213297</v>
      </c>
      <c r="CL154" s="570">
        <v>4.6308482545871597</v>
      </c>
      <c r="CM154" s="570">
        <v>4.5200191732618196</v>
      </c>
      <c r="CN154" s="570">
        <v>4.4078380039405101</v>
      </c>
      <c r="CO154" s="570">
        <v>4.2940949162498603</v>
      </c>
      <c r="CP154" s="570">
        <v>4.1785456861070003</v>
      </c>
      <c r="CQ154" s="570">
        <v>4.0609132486004702</v>
      </c>
      <c r="CR154" s="570">
        <v>3.9408870922109802</v>
      </c>
      <c r="CS154" s="570">
        <v>3.8181202733325499</v>
      </c>
      <c r="CT154" s="570">
        <v>3.6922237782560399</v>
      </c>
      <c r="CU154" s="570">
        <v>3.56275780125541</v>
      </c>
      <c r="CV154" s="570">
        <v>3.4292192263272199</v>
      </c>
      <c r="CW154" s="570">
        <v>3.2910241502727899</v>
      </c>
      <c r="CX154" s="570">
        <v>3.1474835697141601</v>
      </c>
      <c r="CY154" s="570">
        <v>2.99776918678308</v>
      </c>
      <c r="CZ154" s="570">
        <v>2.8408643027084199</v>
      </c>
      <c r="DA154" s="570">
        <v>2.6754912298733702</v>
      </c>
      <c r="DB154" s="570">
        <v>2.5</v>
      </c>
    </row>
    <row r="155" spans="2:106" ht="3.75" customHeight="1">
      <c r="B155" s="570"/>
      <c r="C155" s="570">
        <v>0</v>
      </c>
      <c r="D155" s="570">
        <v>0</v>
      </c>
      <c r="E155" s="570">
        <v>0</v>
      </c>
      <c r="F155" s="570">
        <v>0</v>
      </c>
      <c r="G155" s="570">
        <v>0</v>
      </c>
      <c r="H155" s="570">
        <v>0</v>
      </c>
      <c r="I155" s="570">
        <v>0</v>
      </c>
      <c r="J155" s="570">
        <v>0</v>
      </c>
      <c r="K155" s="570">
        <v>0</v>
      </c>
      <c r="L155" s="570">
        <v>0</v>
      </c>
      <c r="M155" s="570">
        <v>0</v>
      </c>
      <c r="N155" s="570">
        <v>0</v>
      </c>
      <c r="O155" s="570">
        <v>0</v>
      </c>
      <c r="P155" s="570">
        <v>0</v>
      </c>
      <c r="Q155" s="570">
        <v>0</v>
      </c>
      <c r="R155" s="570">
        <v>0</v>
      </c>
      <c r="S155" s="570">
        <v>0</v>
      </c>
      <c r="T155" s="570">
        <v>0</v>
      </c>
      <c r="U155" s="570">
        <v>0</v>
      </c>
      <c r="V155" s="570">
        <v>0</v>
      </c>
      <c r="W155" s="570">
        <v>0</v>
      </c>
      <c r="X155" s="570">
        <v>0</v>
      </c>
      <c r="Y155" s="570">
        <v>0</v>
      </c>
      <c r="Z155" s="570">
        <v>0</v>
      </c>
      <c r="AA155" s="570">
        <v>0</v>
      </c>
      <c r="AB155" s="570">
        <v>0</v>
      </c>
      <c r="AC155" s="570">
        <v>0</v>
      </c>
      <c r="AD155" s="570">
        <v>0</v>
      </c>
      <c r="AE155" s="570">
        <v>0</v>
      </c>
      <c r="AF155" s="570">
        <v>0</v>
      </c>
      <c r="AG155" s="570">
        <v>0</v>
      </c>
      <c r="AH155" s="570">
        <v>0</v>
      </c>
      <c r="AI155" s="570">
        <v>0</v>
      </c>
      <c r="AJ155" s="570">
        <v>0</v>
      </c>
      <c r="AK155" s="570">
        <v>0</v>
      </c>
      <c r="AL155" s="570">
        <v>0</v>
      </c>
      <c r="AM155" s="570">
        <v>0</v>
      </c>
      <c r="AN155" s="570">
        <v>0</v>
      </c>
      <c r="AO155" s="570">
        <v>0</v>
      </c>
      <c r="AP155" s="570">
        <v>0</v>
      </c>
      <c r="AQ155" s="570">
        <v>0</v>
      </c>
      <c r="AR155" s="570">
        <v>0</v>
      </c>
      <c r="AS155" s="570">
        <v>0</v>
      </c>
      <c r="AT155" s="570">
        <v>0</v>
      </c>
      <c r="AU155" s="570">
        <v>0</v>
      </c>
      <c r="AV155" s="570">
        <v>0</v>
      </c>
      <c r="AW155" s="570">
        <v>0</v>
      </c>
      <c r="AX155" s="570">
        <v>0</v>
      </c>
      <c r="AY155" s="570">
        <v>0</v>
      </c>
      <c r="AZ155" s="570">
        <v>0</v>
      </c>
      <c r="BA155" s="570">
        <v>0</v>
      </c>
      <c r="BC155" s="570"/>
      <c r="BD155" s="570">
        <v>7.5</v>
      </c>
      <c r="BE155" s="570">
        <v>7.4371299581305896</v>
      </c>
      <c r="BF155" s="570">
        <v>7.3736888096544302</v>
      </c>
      <c r="BG155" s="570">
        <v>7.3096213404931003</v>
      </c>
      <c r="BH155" s="570">
        <v>7.2448691712961999</v>
      </c>
      <c r="BI155" s="570">
        <v>7.1793700460954897</v>
      </c>
      <c r="BJ155" s="570">
        <v>7.1130571182529998</v>
      </c>
      <c r="BK155" s="570">
        <v>7.0458582579790496</v>
      </c>
      <c r="BL155" s="570">
        <v>6.9776954180196702</v>
      </c>
      <c r="BM155" s="570">
        <v>6.9084841102194403</v>
      </c>
      <c r="BN155" s="570">
        <v>6.8381330662340201</v>
      </c>
      <c r="BO155" s="570">
        <v>6.7665441801477497</v>
      </c>
      <c r="BP155" s="570">
        <v>6.6936128575719103</v>
      </c>
      <c r="BQ155" s="570">
        <v>6.6192289221649503</v>
      </c>
      <c r="BR155" s="570">
        <v>6.5432782504226097</v>
      </c>
      <c r="BS155" s="570">
        <v>6.4656453095418698</v>
      </c>
      <c r="BT155" s="570">
        <v>6.3862167474255704</v>
      </c>
      <c r="BU155" s="570">
        <v>6.3048861099487103</v>
      </c>
      <c r="BV155" s="570">
        <v>6.2215596184933402</v>
      </c>
      <c r="BW155" s="570">
        <v>6.1361627170470996</v>
      </c>
      <c r="BX155" s="570">
        <v>6.0486468010355603</v>
      </c>
      <c r="BY155" s="570">
        <v>5.9589952224509499</v>
      </c>
      <c r="BZ155" s="570">
        <v>5.8672274418878896</v>
      </c>
      <c r="CA155" s="570">
        <v>5.7734002249197802</v>
      </c>
      <c r="CB155" s="570">
        <v>5.6776051696823204</v>
      </c>
      <c r="CC155" s="570">
        <v>5.5799625266297399</v>
      </c>
      <c r="CD155" s="570">
        <v>5.48061191608614</v>
      </c>
      <c r="CE155" s="570">
        <v>5.3797009678433296</v>
      </c>
      <c r="CF155" s="570">
        <v>5.2773728020172799</v>
      </c>
      <c r="CG155" s="570">
        <v>5.1737533731479104</v>
      </c>
      <c r="CH155" s="570">
        <v>5.0689401063345603</v>
      </c>
      <c r="CI155" s="570">
        <v>4.9629931086278001</v>
      </c>
      <c r="CJ155" s="570">
        <v>4.8559297095146299</v>
      </c>
      <c r="CK155" s="570">
        <v>4.7477223153766701</v>
      </c>
      <c r="CL155" s="570">
        <v>4.6382989203261298</v>
      </c>
      <c r="CM155" s="570">
        <v>4.5275452895937498</v>
      </c>
      <c r="CN155" s="570">
        <v>4.4153078016434399</v>
      </c>
      <c r="CO155" s="570">
        <v>4.30139608207657</v>
      </c>
      <c r="CP155" s="570">
        <v>4.1855847661720498</v>
      </c>
      <c r="CQ155" s="570">
        <v>4.0676139072282202</v>
      </c>
      <c r="CR155" s="570">
        <v>3.9471876641765098</v>
      </c>
      <c r="CS155" s="570">
        <v>3.82397093859168</v>
      </c>
      <c r="CT155" s="570">
        <v>3.6975835813910201</v>
      </c>
      <c r="CU155" s="570">
        <v>3.56759164313205</v>
      </c>
      <c r="CV155" s="570">
        <v>3.4334948744241198</v>
      </c>
      <c r="CW155" s="570">
        <v>3.2947092429113001</v>
      </c>
      <c r="CX155" s="570">
        <v>3.1505425195228498</v>
      </c>
      <c r="CY155" s="570">
        <v>3.0001598063853998</v>
      </c>
      <c r="CZ155" s="570">
        <v>2.8425338568962002</v>
      </c>
      <c r="DA155" s="570">
        <v>2.67637141846724</v>
      </c>
      <c r="DB155" s="570">
        <v>2.5</v>
      </c>
    </row>
    <row r="156" spans="2:106" ht="3.75" customHeight="1">
      <c r="B156" s="570"/>
      <c r="C156" s="570">
        <v>0</v>
      </c>
      <c r="D156" s="570">
        <v>0</v>
      </c>
      <c r="E156" s="570">
        <v>0</v>
      </c>
      <c r="F156" s="570">
        <v>0</v>
      </c>
      <c r="G156" s="570">
        <v>0</v>
      </c>
      <c r="H156" s="570">
        <v>0</v>
      </c>
      <c r="I156" s="570">
        <v>0</v>
      </c>
      <c r="J156" s="570">
        <v>0</v>
      </c>
      <c r="K156" s="570">
        <v>0</v>
      </c>
      <c r="L156" s="570">
        <v>0</v>
      </c>
      <c r="M156" s="570">
        <v>0</v>
      </c>
      <c r="N156" s="570">
        <v>0</v>
      </c>
      <c r="O156" s="570">
        <v>0</v>
      </c>
      <c r="P156" s="570">
        <v>0</v>
      </c>
      <c r="Q156" s="570">
        <v>0</v>
      </c>
      <c r="R156" s="570">
        <v>0</v>
      </c>
      <c r="S156" s="570">
        <v>0</v>
      </c>
      <c r="T156" s="570">
        <v>0</v>
      </c>
      <c r="U156" s="570">
        <v>0</v>
      </c>
      <c r="V156" s="570">
        <v>0</v>
      </c>
      <c r="W156" s="570">
        <v>0</v>
      </c>
      <c r="X156" s="570">
        <v>0</v>
      </c>
      <c r="Y156" s="570">
        <v>0</v>
      </c>
      <c r="Z156" s="570">
        <v>0</v>
      </c>
      <c r="AA156" s="570">
        <v>0</v>
      </c>
      <c r="AB156" s="570">
        <v>0</v>
      </c>
      <c r="AC156" s="570">
        <v>0</v>
      </c>
      <c r="AD156" s="570">
        <v>0</v>
      </c>
      <c r="AE156" s="570">
        <v>0</v>
      </c>
      <c r="AF156" s="570">
        <v>0</v>
      </c>
      <c r="AG156" s="570">
        <v>0</v>
      </c>
      <c r="AH156" s="570">
        <v>0</v>
      </c>
      <c r="AI156" s="570">
        <v>0</v>
      </c>
      <c r="AJ156" s="570">
        <v>0</v>
      </c>
      <c r="AK156" s="570">
        <v>0</v>
      </c>
      <c r="AL156" s="570">
        <v>0</v>
      </c>
      <c r="AM156" s="570">
        <v>0</v>
      </c>
      <c r="AN156" s="570">
        <v>0</v>
      </c>
      <c r="AO156" s="570">
        <v>0</v>
      </c>
      <c r="AP156" s="570">
        <v>0</v>
      </c>
      <c r="AQ156" s="570">
        <v>0</v>
      </c>
      <c r="AR156" s="570">
        <v>0</v>
      </c>
      <c r="AS156" s="570">
        <v>0</v>
      </c>
      <c r="AT156" s="570">
        <v>0</v>
      </c>
      <c r="AU156" s="570">
        <v>0</v>
      </c>
      <c r="AV156" s="570">
        <v>0</v>
      </c>
      <c r="AW156" s="570">
        <v>0</v>
      </c>
      <c r="AX156" s="570">
        <v>0</v>
      </c>
      <c r="AY156" s="570">
        <v>0</v>
      </c>
      <c r="AZ156" s="570">
        <v>0</v>
      </c>
      <c r="BA156" s="570">
        <v>0</v>
      </c>
      <c r="BC156" s="570"/>
      <c r="BD156" s="570">
        <v>7.5</v>
      </c>
      <c r="BE156" s="570">
        <v>7.4368418600802499</v>
      </c>
      <c r="BF156" s="570">
        <v>7.3731067878919401</v>
      </c>
      <c r="BG156" s="570">
        <v>7.3087385603258799</v>
      </c>
      <c r="BH156" s="570">
        <v>7.2436780337256899</v>
      </c>
      <c r="BI156" s="570">
        <v>7.1778626002001804</v>
      </c>
      <c r="BJ156" s="570">
        <v>7.1112256629163699</v>
      </c>
      <c r="BK156" s="570">
        <v>7.0436961579580499</v>
      </c>
      <c r="BL156" s="570">
        <v>6.9751981599618498</v>
      </c>
      <c r="BM156" s="570">
        <v>6.9056506207846997</v>
      </c>
      <c r="BN156" s="570">
        <v>6.8349673049221096</v>
      </c>
      <c r="BO156" s="570">
        <v>6.7630570010900799</v>
      </c>
      <c r="BP156" s="570">
        <v>6.6898241047323097</v>
      </c>
      <c r="BQ156" s="570">
        <v>6.6151696781383897</v>
      </c>
      <c r="BR156" s="570">
        <v>6.5389930983048004</v>
      </c>
      <c r="BS156" s="570">
        <v>6.4611943909879104</v>
      </c>
      <c r="BT156" s="570">
        <v>6.3816773131010001</v>
      </c>
      <c r="BU156" s="570">
        <v>6.3003531752031199</v>
      </c>
      <c r="BV156" s="570">
        <v>6.2171452828617797</v>
      </c>
      <c r="BW156" s="570">
        <v>6.1319937199635604</v>
      </c>
      <c r="BX156" s="570">
        <v>6.0448600141057298</v>
      </c>
      <c r="BY156" s="570">
        <v>5.9557310541992399</v>
      </c>
      <c r="BZ156" s="570">
        <v>5.8646215391053298</v>
      </c>
      <c r="CA156" s="570">
        <v>5.7715742966084003</v>
      </c>
      <c r="CB156" s="570">
        <v>5.6766580596534997</v>
      </c>
      <c r="CC156" s="570">
        <v>5.5799626698666804</v>
      </c>
      <c r="CD156" s="570">
        <v>5.4815920593357204</v>
      </c>
      <c r="CE156" s="570">
        <v>5.3816556849372796</v>
      </c>
      <c r="CF156" s="570">
        <v>5.2802590987851401</v>
      </c>
      <c r="CG156" s="570">
        <v>5.17749441388706</v>
      </c>
      <c r="CH156" s="570">
        <v>5.0734316180524104</v>
      </c>
      <c r="CI156" s="570">
        <v>4.9681115326788099</v>
      </c>
      <c r="CJ156" s="570">
        <v>4.8615409022960696</v>
      </c>
      <c r="CK156" s="570">
        <v>4.75368967113626</v>
      </c>
      <c r="CL156" s="570">
        <v>4.6444901131057303</v>
      </c>
      <c r="CM156" s="570">
        <v>4.5338372363333503</v>
      </c>
      <c r="CN156" s="570">
        <v>4.4215897987473003</v>
      </c>
      <c r="CO156" s="570">
        <v>4.3075713029970002</v>
      </c>
      <c r="CP156" s="570">
        <v>4.1915704261807898</v>
      </c>
      <c r="CQ156" s="570">
        <v>4.0733404308375398</v>
      </c>
      <c r="CR156" s="570">
        <v>3.9525971635720998</v>
      </c>
      <c r="CS156" s="570">
        <v>3.8290152553304102</v>
      </c>
      <c r="CT156" s="570">
        <v>3.7022220771867298</v>
      </c>
      <c r="CU156" s="570">
        <v>3.57178885910916</v>
      </c>
      <c r="CV156" s="570">
        <v>3.4372181159444701</v>
      </c>
      <c r="CW156" s="570">
        <v>3.2979260879445298</v>
      </c>
      <c r="CX156" s="570">
        <v>3.1532181874357499</v>
      </c>
      <c r="CY156" s="570">
        <v>3.0022542501454201</v>
      </c>
      <c r="CZ156" s="570">
        <v>2.84399833519609</v>
      </c>
      <c r="DA156" s="570">
        <v>2.6771441258597299</v>
      </c>
      <c r="DB156" s="570">
        <v>2.5</v>
      </c>
    </row>
    <row r="157" spans="2:106" ht="3.75" customHeight="1">
      <c r="B157" s="570"/>
      <c r="C157" s="570">
        <v>0</v>
      </c>
      <c r="D157" s="570">
        <v>0</v>
      </c>
      <c r="E157" s="570">
        <v>0</v>
      </c>
      <c r="F157" s="570">
        <v>0</v>
      </c>
      <c r="G157" s="570">
        <v>0</v>
      </c>
      <c r="H157" s="570">
        <v>0</v>
      </c>
      <c r="I157" s="570">
        <v>0</v>
      </c>
      <c r="J157" s="570">
        <v>0</v>
      </c>
      <c r="K157" s="570">
        <v>0</v>
      </c>
      <c r="L157" s="570">
        <v>0</v>
      </c>
      <c r="M157" s="570">
        <v>0</v>
      </c>
      <c r="N157" s="570">
        <v>0</v>
      </c>
      <c r="O157" s="570">
        <v>0</v>
      </c>
      <c r="P157" s="570">
        <v>0</v>
      </c>
      <c r="Q157" s="570">
        <v>0</v>
      </c>
      <c r="R157" s="570">
        <v>0</v>
      </c>
      <c r="S157" s="570">
        <v>0</v>
      </c>
      <c r="T157" s="570">
        <v>0</v>
      </c>
      <c r="U157" s="570">
        <v>0</v>
      </c>
      <c r="V157" s="570">
        <v>0</v>
      </c>
      <c r="W157" s="570">
        <v>0</v>
      </c>
      <c r="X157" s="570">
        <v>0</v>
      </c>
      <c r="Y157" s="570">
        <v>0</v>
      </c>
      <c r="Z157" s="570">
        <v>0</v>
      </c>
      <c r="AA157" s="570">
        <v>0</v>
      </c>
      <c r="AB157" s="570">
        <v>0</v>
      </c>
      <c r="AC157" s="570">
        <v>0</v>
      </c>
      <c r="AD157" s="570">
        <v>0</v>
      </c>
      <c r="AE157" s="570">
        <v>0</v>
      </c>
      <c r="AF157" s="570">
        <v>0</v>
      </c>
      <c r="AG157" s="570">
        <v>0</v>
      </c>
      <c r="AH157" s="570">
        <v>0</v>
      </c>
      <c r="AI157" s="570">
        <v>0</v>
      </c>
      <c r="AJ157" s="570">
        <v>0</v>
      </c>
      <c r="AK157" s="570">
        <v>0</v>
      </c>
      <c r="AL157" s="570">
        <v>0</v>
      </c>
      <c r="AM157" s="570">
        <v>0</v>
      </c>
      <c r="AN157" s="570">
        <v>0</v>
      </c>
      <c r="AO157" s="570">
        <v>0</v>
      </c>
      <c r="AP157" s="570">
        <v>0</v>
      </c>
      <c r="AQ157" s="570">
        <v>0</v>
      </c>
      <c r="AR157" s="570">
        <v>0</v>
      </c>
      <c r="AS157" s="570">
        <v>0</v>
      </c>
      <c r="AT157" s="570">
        <v>0</v>
      </c>
      <c r="AU157" s="570">
        <v>0</v>
      </c>
      <c r="AV157" s="570">
        <v>0</v>
      </c>
      <c r="AW157" s="570">
        <v>0</v>
      </c>
      <c r="AX157" s="570">
        <v>0</v>
      </c>
      <c r="AY157" s="570">
        <v>0</v>
      </c>
      <c r="AZ157" s="570">
        <v>0</v>
      </c>
      <c r="BA157" s="570">
        <v>0</v>
      </c>
      <c r="BC157" s="570"/>
      <c r="BD157" s="570">
        <v>7.5</v>
      </c>
      <c r="BE157" s="570">
        <v>7.4365943052525898</v>
      </c>
      <c r="BF157" s="570">
        <v>7.3726069318875602</v>
      </c>
      <c r="BG157" s="570">
        <v>7.3079810790918103</v>
      </c>
      <c r="BH157" s="570">
        <v>7.2426572521537302</v>
      </c>
      <c r="BI157" s="570">
        <v>7.1765728638759301</v>
      </c>
      <c r="BJ157" s="570">
        <v>7.1096618697641603</v>
      </c>
      <c r="BK157" s="570">
        <v>7.0418544654898296</v>
      </c>
      <c r="BL157" s="570">
        <v>6.9730768821737001</v>
      </c>
      <c r="BM157" s="570">
        <v>6.9032513234629898</v>
      </c>
      <c r="BN157" s="570">
        <v>6.8322960975632698</v>
      </c>
      <c r="BO157" s="570">
        <v>6.7601260064142403</v>
      </c>
      <c r="BP157" s="570">
        <v>6.6866530610195696</v>
      </c>
      <c r="BQ157" s="570">
        <v>6.6117875944459303</v>
      </c>
      <c r="BR157" s="570">
        <v>6.5354398379962397</v>
      </c>
      <c r="BS157" s="570">
        <v>6.4575220072900201</v>
      </c>
      <c r="BT157" s="570">
        <v>6.3779509078699199</v>
      </c>
      <c r="BU157" s="570">
        <v>6.2966510101054203</v>
      </c>
      <c r="BV157" s="570">
        <v>6.2135578586529299</v>
      </c>
      <c r="BW157" s="570">
        <v>6.1286215769201897</v>
      </c>
      <c r="BX157" s="570">
        <v>6.0418101165334397</v>
      </c>
      <c r="BY157" s="570">
        <v>5.9531118127711098</v>
      </c>
      <c r="BZ157" s="570">
        <v>5.8625367757205096</v>
      </c>
      <c r="CA157" s="570">
        <v>5.7701167076406703</v>
      </c>
      <c r="CB157" s="570">
        <v>5.6759028993562204</v>
      </c>
      <c r="CC157" s="570">
        <v>5.5799623918655099</v>
      </c>
      <c r="CD157" s="570">
        <v>5.4823725288813296</v>
      </c>
      <c r="CE157" s="570">
        <v>5.3832143575574198</v>
      </c>
      <c r="CF157" s="570">
        <v>5.2825653680894504</v>
      </c>
      <c r="CG157" s="570">
        <v>5.1804921162660902</v>
      </c>
      <c r="CH157" s="570">
        <v>5.0770433771757704</v>
      </c>
      <c r="CI157" s="570">
        <v>4.9722443545509298</v>
      </c>
      <c r="CJ157" s="570">
        <v>4.8660922766713002</v>
      </c>
      <c r="CK157" s="570">
        <v>4.7585534530345202</v>
      </c>
      <c r="CL157" s="570">
        <v>4.6495616197078897</v>
      </c>
      <c r="CM157" s="570">
        <v>4.5390172229604104</v>
      </c>
      <c r="CN157" s="570">
        <v>4.4267871987803602</v>
      </c>
      <c r="CO157" s="570">
        <v>4.3127047860371501</v>
      </c>
      <c r="CP157" s="570">
        <v>4.19656893312915</v>
      </c>
      <c r="CQ157" s="570">
        <v>4.0781428906547204</v>
      </c>
      <c r="CR157" s="570">
        <v>3.9571515994753099</v>
      </c>
      <c r="CS157" s="570">
        <v>3.8332774641681202</v>
      </c>
      <c r="CT157" s="570">
        <v>3.7061540274329801</v>
      </c>
      <c r="CU157" s="570">
        <v>3.5753569088164099</v>
      </c>
      <c r="CV157" s="570">
        <v>3.44039110636185</v>
      </c>
      <c r="CW157" s="570">
        <v>3.3006733218373401</v>
      </c>
      <c r="CX157" s="570">
        <v>3.1555072501678798</v>
      </c>
      <c r="CY157" s="570">
        <v>3.0040485680847802</v>
      </c>
      <c r="CZ157" s="570">
        <v>2.84525427355404</v>
      </c>
      <c r="DA157" s="570">
        <v>2.6778072734490901</v>
      </c>
      <c r="DB157" s="570">
        <v>2.5</v>
      </c>
    </row>
    <row r="158" spans="2:106" ht="3.75" customHeight="1">
      <c r="B158" s="570"/>
      <c r="C158" s="570">
        <v>0</v>
      </c>
      <c r="D158" s="570">
        <v>0</v>
      </c>
      <c r="E158" s="570">
        <v>0</v>
      </c>
      <c r="F158" s="570">
        <v>0</v>
      </c>
      <c r="G158" s="570">
        <v>0</v>
      </c>
      <c r="H158" s="570">
        <v>0</v>
      </c>
      <c r="I158" s="570">
        <v>0</v>
      </c>
      <c r="J158" s="570">
        <v>0</v>
      </c>
      <c r="K158" s="570">
        <v>0</v>
      </c>
      <c r="L158" s="570">
        <v>0</v>
      </c>
      <c r="M158" s="570">
        <v>0</v>
      </c>
      <c r="N158" s="570">
        <v>0</v>
      </c>
      <c r="O158" s="570">
        <v>0</v>
      </c>
      <c r="P158" s="570">
        <v>0</v>
      </c>
      <c r="Q158" s="570">
        <v>0</v>
      </c>
      <c r="R158" s="570">
        <v>0</v>
      </c>
      <c r="S158" s="570">
        <v>0</v>
      </c>
      <c r="T158" s="570">
        <v>0</v>
      </c>
      <c r="U158" s="570">
        <v>0</v>
      </c>
      <c r="V158" s="570">
        <v>0</v>
      </c>
      <c r="W158" s="570">
        <v>0</v>
      </c>
      <c r="X158" s="570">
        <v>0</v>
      </c>
      <c r="Y158" s="570">
        <v>0</v>
      </c>
      <c r="Z158" s="570">
        <v>0</v>
      </c>
      <c r="AA158" s="570">
        <v>0</v>
      </c>
      <c r="AB158" s="570">
        <v>0</v>
      </c>
      <c r="AC158" s="570">
        <v>0</v>
      </c>
      <c r="AD158" s="570">
        <v>0</v>
      </c>
      <c r="AE158" s="570">
        <v>0</v>
      </c>
      <c r="AF158" s="570">
        <v>0</v>
      </c>
      <c r="AG158" s="570">
        <v>0</v>
      </c>
      <c r="AH158" s="570">
        <v>0</v>
      </c>
      <c r="AI158" s="570">
        <v>0</v>
      </c>
      <c r="AJ158" s="570">
        <v>0</v>
      </c>
      <c r="AK158" s="570">
        <v>0</v>
      </c>
      <c r="AL158" s="570">
        <v>0</v>
      </c>
      <c r="AM158" s="570">
        <v>0</v>
      </c>
      <c r="AN158" s="570">
        <v>0</v>
      </c>
      <c r="AO158" s="570">
        <v>0</v>
      </c>
      <c r="AP158" s="570">
        <v>0</v>
      </c>
      <c r="AQ158" s="570">
        <v>0</v>
      </c>
      <c r="AR158" s="570">
        <v>0</v>
      </c>
      <c r="AS158" s="570">
        <v>0</v>
      </c>
      <c r="AT158" s="570">
        <v>0</v>
      </c>
      <c r="AU158" s="570">
        <v>0</v>
      </c>
      <c r="AV158" s="570">
        <v>0</v>
      </c>
      <c r="AW158" s="570">
        <v>0</v>
      </c>
      <c r="AX158" s="570">
        <v>0</v>
      </c>
      <c r="AY158" s="570">
        <v>0</v>
      </c>
      <c r="AZ158" s="570">
        <v>0</v>
      </c>
      <c r="BA158" s="570">
        <v>0</v>
      </c>
      <c r="BC158" s="570"/>
      <c r="BD158" s="570">
        <v>7.5</v>
      </c>
      <c r="BE158" s="570">
        <v>7.4363878119071503</v>
      </c>
      <c r="BF158" s="570">
        <v>7.3721901695467</v>
      </c>
      <c r="BG158" s="570">
        <v>7.3073499938726503</v>
      </c>
      <c r="BH158" s="570">
        <v>7.2418077106278096</v>
      </c>
      <c r="BI158" s="570">
        <v>7.17550097236228</v>
      </c>
      <c r="BJ158" s="570">
        <v>7.1083644237716799</v>
      </c>
      <c r="BK158" s="570">
        <v>7.04032953831668</v>
      </c>
      <c r="BL158" s="570">
        <v>6.9713245589299602</v>
      </c>
      <c r="BM158" s="570">
        <v>6.9012745809559899</v>
      </c>
      <c r="BN158" s="570">
        <v>6.8301018206842903</v>
      </c>
      <c r="BO158" s="570">
        <v>6.7577261166782803</v>
      </c>
      <c r="BP158" s="570">
        <v>6.68406571240497</v>
      </c>
      <c r="BQ158" s="570">
        <v>6.60903836510996</v>
      </c>
      <c r="BR158" s="570">
        <v>6.5325628151216399</v>
      </c>
      <c r="BS158" s="570">
        <v>6.4545606289249999</v>
      </c>
      <c r="BT158" s="570">
        <v>6.3749583954829703</v>
      </c>
      <c r="BU158" s="570">
        <v>6.2936902073575203</v>
      </c>
      <c r="BV158" s="570">
        <v>6.2107002966670199</v>
      </c>
      <c r="BW158" s="570">
        <v>6.12594562665201</v>
      </c>
      <c r="BX158" s="570">
        <v>6.0393981737937796</v>
      </c>
      <c r="BY158" s="570">
        <v>5.9510465902848404</v>
      </c>
      <c r="BZ158" s="570">
        <v>5.8608969324995703</v>
      </c>
      <c r="CA158" s="570">
        <v>5.7689721934252498</v>
      </c>
      <c r="CB158" s="570">
        <v>5.6753104876450502</v>
      </c>
      <c r="CC158" s="570">
        <v>5.57996188799319</v>
      </c>
      <c r="CD158" s="570">
        <v>5.4829840703251298</v>
      </c>
      <c r="CE158" s="570">
        <v>5.3844370845309397</v>
      </c>
      <c r="CF158" s="570">
        <v>5.2843776031013201</v>
      </c>
      <c r="CG158" s="570">
        <v>5.1828530360845102</v>
      </c>
      <c r="CH158" s="570">
        <v>5.0798959627143603</v>
      </c>
      <c r="CI158" s="570">
        <v>4.9755192406364603</v>
      </c>
      <c r="CJ158" s="570">
        <v>4.8697120282620396</v>
      </c>
      <c r="CK158" s="570">
        <v>4.7624367930506102</v>
      </c>
      <c r="CL158" s="570">
        <v>4.65362721608754</v>
      </c>
      <c r="CM158" s="570">
        <v>4.5431867726530699</v>
      </c>
      <c r="CN158" s="570">
        <v>4.4309876843596401</v>
      </c>
      <c r="CO158" s="570">
        <v>4.3168698972649899</v>
      </c>
      <c r="CP158" s="570">
        <v>4.2006397275204099</v>
      </c>
      <c r="CQ158" s="570">
        <v>4.0820678125712897</v>
      </c>
      <c r="CR158" s="570">
        <v>3.9608859926447799</v>
      </c>
      <c r="CS158" s="570">
        <v>3.83678270604076</v>
      </c>
      <c r="CT158" s="570">
        <v>3.7093963935724199</v>
      </c>
      <c r="CU158" s="570">
        <v>3.57830624762593</v>
      </c>
      <c r="CV158" s="570">
        <v>3.4430193723281</v>
      </c>
      <c r="CW158" s="570">
        <v>3.3029529801473099</v>
      </c>
      <c r="CX158" s="570">
        <v>3.15740952473204</v>
      </c>
      <c r="CY158" s="570">
        <v>3.0055414526131998</v>
      </c>
      <c r="CZ158" s="570">
        <v>2.8463001480149699</v>
      </c>
      <c r="DA158" s="570">
        <v>2.6783598384765099</v>
      </c>
      <c r="DB158" s="570">
        <v>2.5</v>
      </c>
    </row>
    <row r="159" spans="2:106" ht="3.75" customHeight="1">
      <c r="B159" s="570"/>
      <c r="C159" s="570">
        <v>0</v>
      </c>
      <c r="D159" s="570">
        <v>0</v>
      </c>
      <c r="E159" s="570">
        <v>0</v>
      </c>
      <c r="F159" s="570">
        <v>0</v>
      </c>
      <c r="G159" s="570">
        <v>0</v>
      </c>
      <c r="H159" s="570">
        <v>0</v>
      </c>
      <c r="I159" s="570">
        <v>0</v>
      </c>
      <c r="J159" s="570">
        <v>0</v>
      </c>
      <c r="K159" s="570">
        <v>0</v>
      </c>
      <c r="L159" s="570">
        <v>0</v>
      </c>
      <c r="M159" s="570">
        <v>0</v>
      </c>
      <c r="N159" s="570">
        <v>0</v>
      </c>
      <c r="O159" s="570">
        <v>0</v>
      </c>
      <c r="P159" s="570">
        <v>0</v>
      </c>
      <c r="Q159" s="570">
        <v>0</v>
      </c>
      <c r="R159" s="570">
        <v>0</v>
      </c>
      <c r="S159" s="570">
        <v>0</v>
      </c>
      <c r="T159" s="570">
        <v>0</v>
      </c>
      <c r="U159" s="570">
        <v>0</v>
      </c>
      <c r="V159" s="570">
        <v>0</v>
      </c>
      <c r="W159" s="570">
        <v>0</v>
      </c>
      <c r="X159" s="570">
        <v>0</v>
      </c>
      <c r="Y159" s="570">
        <v>0</v>
      </c>
      <c r="Z159" s="570">
        <v>0</v>
      </c>
      <c r="AA159" s="570">
        <v>0</v>
      </c>
      <c r="AB159" s="570">
        <v>0</v>
      </c>
      <c r="AC159" s="570">
        <v>0</v>
      </c>
      <c r="AD159" s="570">
        <v>0</v>
      </c>
      <c r="AE159" s="570">
        <v>0</v>
      </c>
      <c r="AF159" s="570">
        <v>0</v>
      </c>
      <c r="AG159" s="570">
        <v>0</v>
      </c>
      <c r="AH159" s="570">
        <v>0</v>
      </c>
      <c r="AI159" s="570">
        <v>0</v>
      </c>
      <c r="AJ159" s="570">
        <v>0</v>
      </c>
      <c r="AK159" s="570">
        <v>0</v>
      </c>
      <c r="AL159" s="570">
        <v>0</v>
      </c>
      <c r="AM159" s="570">
        <v>0</v>
      </c>
      <c r="AN159" s="570">
        <v>0</v>
      </c>
      <c r="AO159" s="570">
        <v>0</v>
      </c>
      <c r="AP159" s="570">
        <v>0</v>
      </c>
      <c r="AQ159" s="570">
        <v>0</v>
      </c>
      <c r="AR159" s="570">
        <v>0</v>
      </c>
      <c r="AS159" s="570">
        <v>0</v>
      </c>
      <c r="AT159" s="570">
        <v>0</v>
      </c>
      <c r="AU159" s="570">
        <v>0</v>
      </c>
      <c r="AV159" s="570">
        <v>0</v>
      </c>
      <c r="AW159" s="570">
        <v>0</v>
      </c>
      <c r="AX159" s="570">
        <v>0</v>
      </c>
      <c r="AY159" s="570">
        <v>0</v>
      </c>
      <c r="AZ159" s="570">
        <v>0</v>
      </c>
      <c r="BA159" s="570">
        <v>0</v>
      </c>
      <c r="BC159" s="570"/>
      <c r="BD159" s="570">
        <v>7.5</v>
      </c>
      <c r="BE159" s="570">
        <v>7.4362226161588101</v>
      </c>
      <c r="BF159" s="570">
        <v>7.3718568775961897</v>
      </c>
      <c r="BG159" s="570">
        <v>7.3068456155416301</v>
      </c>
      <c r="BH159" s="570">
        <v>7.2411293302162401</v>
      </c>
      <c r="BI159" s="570">
        <v>7.1746460084533901</v>
      </c>
      <c r="BJ159" s="570">
        <v>7.1073309904033399</v>
      </c>
      <c r="BK159" s="570">
        <v>7.0391169120593498</v>
      </c>
      <c r="BL159" s="570">
        <v>6.9699337534463996</v>
      </c>
      <c r="BM159" s="570">
        <v>6.8997090252292104</v>
      </c>
      <c r="BN159" s="570">
        <v>6.8283681287455797</v>
      </c>
      <c r="BO159" s="570">
        <v>6.7558349247842502</v>
      </c>
      <c r="BP159" s="570">
        <v>6.6820325440439499</v>
      </c>
      <c r="BQ159" s="570">
        <v>6.6068844652463499</v>
      </c>
      <c r="BR159" s="570">
        <v>6.5303158740107499</v>
      </c>
      <c r="BS159" s="570">
        <v>6.4522552951033099</v>
      </c>
      <c r="BT159" s="570">
        <v>6.3726364613616404</v>
      </c>
      <c r="BU159" s="570">
        <v>6.2914003449140798</v>
      </c>
      <c r="BV159" s="570">
        <v>6.2084972319242402</v>
      </c>
      <c r="BW159" s="570">
        <v>6.1238886764053797</v>
      </c>
      <c r="BX159" s="570">
        <v>6.0375491295946802</v>
      </c>
      <c r="BY159" s="570">
        <v>5.9494670201111504</v>
      </c>
      <c r="BZ159" s="570">
        <v>5.8596450675814502</v>
      </c>
      <c r="CA159" s="570">
        <v>5.7680996559626303</v>
      </c>
      <c r="CB159" s="570">
        <v>5.6748591714197403</v>
      </c>
      <c r="CC159" s="570">
        <v>5.5799613121211999</v>
      </c>
      <c r="CD159" s="570">
        <v>5.4834494848389701</v>
      </c>
      <c r="CE159" s="570">
        <v>5.3853685162141698</v>
      </c>
      <c r="CF159" s="570">
        <v>5.28575993525049</v>
      </c>
      <c r="CG159" s="570">
        <v>5.18465711058517</v>
      </c>
      <c r="CH159" s="570">
        <v>5.0820805641288196</v>
      </c>
      <c r="CI159" s="570">
        <v>4.9780337200356097</v>
      </c>
      <c r="CJ159" s="570">
        <v>4.8724992634478896</v>
      </c>
      <c r="CK159" s="570">
        <v>4.7654361744593503</v>
      </c>
      <c r="CL159" s="570">
        <v>4.6567773900054297</v>
      </c>
      <c r="CM159" s="570">
        <v>4.5464279479301899</v>
      </c>
      <c r="CN159" s="570">
        <v>4.4342633940476199</v>
      </c>
      <c r="CO159" s="570">
        <v>4.3201281841858901</v>
      </c>
      <c r="CP159" s="570">
        <v>4.20383378240816</v>
      </c>
      <c r="CQ159" s="570">
        <v>4.0851561313186302</v>
      </c>
      <c r="CR159" s="570">
        <v>3.9638321370874099</v>
      </c>
      <c r="CS159" s="570">
        <v>3.8395547545802402</v>
      </c>
      <c r="CT159" s="570">
        <v>3.7119661584712702</v>
      </c>
      <c r="CU159" s="570">
        <v>3.5806483189462499</v>
      </c>
      <c r="CV159" s="570">
        <v>3.44511002676294</v>
      </c>
      <c r="CW159" s="570">
        <v>3.3047689672643301</v>
      </c>
      <c r="CX159" s="570">
        <v>3.1589267119979998</v>
      </c>
      <c r="CY159" s="570">
        <v>3.00673326926665</v>
      </c>
      <c r="CZ159" s="570">
        <v>2.8471357060437099</v>
      </c>
      <c r="DA159" s="570">
        <v>2.6788015048551399</v>
      </c>
      <c r="DB159" s="570">
        <v>2.5</v>
      </c>
    </row>
    <row r="160" spans="2:106" ht="3.75" customHeight="1">
      <c r="B160" s="570"/>
      <c r="C160" s="570">
        <v>0</v>
      </c>
      <c r="D160" s="570">
        <v>0</v>
      </c>
      <c r="E160" s="570">
        <v>0</v>
      </c>
      <c r="F160" s="570">
        <v>0</v>
      </c>
      <c r="G160" s="570">
        <v>0</v>
      </c>
      <c r="H160" s="570">
        <v>0</v>
      </c>
      <c r="I160" s="570">
        <v>0</v>
      </c>
      <c r="J160" s="570">
        <v>0</v>
      </c>
      <c r="K160" s="570">
        <v>0</v>
      </c>
      <c r="L160" s="570">
        <v>0</v>
      </c>
      <c r="M160" s="570">
        <v>0</v>
      </c>
      <c r="N160" s="570">
        <v>0</v>
      </c>
      <c r="O160" s="570">
        <v>0</v>
      </c>
      <c r="P160" s="570">
        <v>0</v>
      </c>
      <c r="Q160" s="570">
        <v>0</v>
      </c>
      <c r="R160" s="570">
        <v>0</v>
      </c>
      <c r="S160" s="570">
        <v>0</v>
      </c>
      <c r="T160" s="570">
        <v>0</v>
      </c>
      <c r="U160" s="570">
        <v>0</v>
      </c>
      <c r="V160" s="570">
        <v>0</v>
      </c>
      <c r="W160" s="570">
        <v>0</v>
      </c>
      <c r="X160" s="570">
        <v>0</v>
      </c>
      <c r="Y160" s="570">
        <v>0</v>
      </c>
      <c r="Z160" s="570">
        <v>0</v>
      </c>
      <c r="AA160" s="570">
        <v>0</v>
      </c>
      <c r="AB160" s="570">
        <v>0</v>
      </c>
      <c r="AC160" s="570">
        <v>0</v>
      </c>
      <c r="AD160" s="570">
        <v>0</v>
      </c>
      <c r="AE160" s="570">
        <v>0</v>
      </c>
      <c r="AF160" s="570">
        <v>0</v>
      </c>
      <c r="AG160" s="570">
        <v>0</v>
      </c>
      <c r="AH160" s="570">
        <v>0</v>
      </c>
      <c r="AI160" s="570">
        <v>0</v>
      </c>
      <c r="AJ160" s="570">
        <v>0</v>
      </c>
      <c r="AK160" s="570">
        <v>0</v>
      </c>
      <c r="AL160" s="570">
        <v>0</v>
      </c>
      <c r="AM160" s="570">
        <v>0</v>
      </c>
      <c r="AN160" s="570">
        <v>0</v>
      </c>
      <c r="AO160" s="570">
        <v>0</v>
      </c>
      <c r="AP160" s="570">
        <v>0</v>
      </c>
      <c r="AQ160" s="570">
        <v>0</v>
      </c>
      <c r="AR160" s="570">
        <v>0</v>
      </c>
      <c r="AS160" s="570">
        <v>0</v>
      </c>
      <c r="AT160" s="570">
        <v>0</v>
      </c>
      <c r="AU160" s="570">
        <v>0</v>
      </c>
      <c r="AV160" s="570">
        <v>0</v>
      </c>
      <c r="AW160" s="570">
        <v>0</v>
      </c>
      <c r="AX160" s="570">
        <v>0</v>
      </c>
      <c r="AY160" s="570">
        <v>0</v>
      </c>
      <c r="AZ160" s="570">
        <v>0</v>
      </c>
      <c r="BA160" s="570">
        <v>0</v>
      </c>
      <c r="BC160" s="570"/>
      <c r="BD160" s="570">
        <v>7.5</v>
      </c>
      <c r="BE160" s="570">
        <v>7.4360987784780503</v>
      </c>
      <c r="BF160" s="570">
        <v>7.3716070978764598</v>
      </c>
      <c r="BG160" s="570">
        <v>7.3064677993604903</v>
      </c>
      <c r="BH160" s="570">
        <v>7.2406215187682896</v>
      </c>
      <c r="BI160" s="570">
        <v>7.1740065750898401</v>
      </c>
      <c r="BJ160" s="570">
        <v>7.1065589112752399</v>
      </c>
      <c r="BK160" s="570">
        <v>7.03821211273599</v>
      </c>
      <c r="BL160" s="570">
        <v>6.9688975307420904</v>
      </c>
      <c r="BM160" s="570">
        <v>6.8985445391256102</v>
      </c>
      <c r="BN160" s="570">
        <v>6.8270809528151899</v>
      </c>
      <c r="BO160" s="570">
        <v>6.7544336348338199</v>
      </c>
      <c r="BP160" s="570">
        <v>6.6805293136529897</v>
      </c>
      <c r="BQ160" s="570">
        <v>6.6052956241100098</v>
      </c>
      <c r="BR160" s="570">
        <v>6.5286623715057797</v>
      </c>
      <c r="BS160" s="570">
        <v>6.4505629992573903</v>
      </c>
      <c r="BT160" s="570">
        <v>6.3709362153153402</v>
      </c>
      <c r="BU160" s="570">
        <v>6.2897277026391496</v>
      </c>
      <c r="BV160" s="570">
        <v>6.2068918064058103</v>
      </c>
      <c r="BW160" s="570">
        <v>6.1223930597334997</v>
      </c>
      <c r="BX160" s="570">
        <v>6.0362073865422099</v>
      </c>
      <c r="BY160" s="570">
        <v>5.9483228114567304</v>
      </c>
      <c r="BZ160" s="570">
        <v>5.8587395189607099</v>
      </c>
      <c r="CA160" s="570">
        <v>5.7674691405373597</v>
      </c>
      <c r="CB160" s="570">
        <v>5.6745332075789703</v>
      </c>
      <c r="CC160" s="570">
        <v>5.5799607818941102</v>
      </c>
      <c r="CD160" s="570">
        <v>5.4837853531855201</v>
      </c>
      <c r="CE160" s="570">
        <v>5.38604117340308</v>
      </c>
      <c r="CF160" s="570">
        <v>5.2867592234972296</v>
      </c>
      <c r="CG160" s="570">
        <v>5.1859630288731697</v>
      </c>
      <c r="CH160" s="570">
        <v>5.0836645627402097</v>
      </c>
      <c r="CI160" s="570">
        <v>4.9798604329654097</v>
      </c>
      <c r="CJ160" s="570">
        <v>4.8745284877158301</v>
      </c>
      <c r="CK160" s="570">
        <v>4.7676248975065096</v>
      </c>
      <c r="CL160" s="570">
        <v>4.6590816878041803</v>
      </c>
      <c r="CM160" s="570">
        <v>4.5488046189295002</v>
      </c>
      <c r="CN160" s="570">
        <v>4.4366712453236996</v>
      </c>
      <c r="CO160" s="570">
        <v>4.3225289359740096</v>
      </c>
      <c r="CP160" s="570">
        <v>4.2061925977300296</v>
      </c>
      <c r="CQ160" s="570">
        <v>4.0874418057077904</v>
      </c>
      <c r="CR160" s="570">
        <v>3.96601699893783</v>
      </c>
      <c r="CS160" s="570">
        <v>3.84161433139771</v>
      </c>
      <c r="CT160" s="570">
        <v>3.7138786605970902</v>
      </c>
      <c r="CU160" s="570">
        <v>3.58239398263082</v>
      </c>
      <c r="CV160" s="570">
        <v>3.4466703444982199</v>
      </c>
      <c r="CW160" s="570">
        <v>3.3061258155709599</v>
      </c>
      <c r="CX160" s="570">
        <v>3.1600613644334801</v>
      </c>
      <c r="CY160" s="570">
        <v>3.0076252519682498</v>
      </c>
      <c r="CZ160" s="570">
        <v>2.8477614069301098</v>
      </c>
      <c r="DA160" s="570">
        <v>2.6791323693480802</v>
      </c>
      <c r="DB160" s="570">
        <v>2.5</v>
      </c>
    </row>
    <row r="161" spans="2:106" ht="3.75" customHeight="1">
      <c r="B161" s="570"/>
      <c r="C161" s="570">
        <v>0</v>
      </c>
      <c r="D161" s="570">
        <v>0</v>
      </c>
      <c r="E161" s="570">
        <v>0</v>
      </c>
      <c r="F161" s="570">
        <v>0</v>
      </c>
      <c r="G161" s="570">
        <v>0</v>
      </c>
      <c r="H161" s="570">
        <v>0</v>
      </c>
      <c r="I161" s="570">
        <v>0</v>
      </c>
      <c r="J161" s="570">
        <v>0</v>
      </c>
      <c r="K161" s="570">
        <v>0</v>
      </c>
      <c r="L161" s="570">
        <v>0</v>
      </c>
      <c r="M161" s="570">
        <v>0</v>
      </c>
      <c r="N161" s="570">
        <v>0</v>
      </c>
      <c r="O161" s="570">
        <v>0</v>
      </c>
      <c r="P161" s="570">
        <v>0</v>
      </c>
      <c r="Q161" s="570">
        <v>0</v>
      </c>
      <c r="R161" s="570">
        <v>0</v>
      </c>
      <c r="S161" s="570">
        <v>0</v>
      </c>
      <c r="T161" s="570">
        <v>0</v>
      </c>
      <c r="U161" s="570">
        <v>0</v>
      </c>
      <c r="V161" s="570">
        <v>0</v>
      </c>
      <c r="W161" s="570">
        <v>0</v>
      </c>
      <c r="X161" s="570">
        <v>0</v>
      </c>
      <c r="Y161" s="570">
        <v>0</v>
      </c>
      <c r="Z161" s="570">
        <v>0</v>
      </c>
      <c r="AA161" s="570">
        <v>0</v>
      </c>
      <c r="AB161" s="570">
        <v>0</v>
      </c>
      <c r="AC161" s="570">
        <v>0</v>
      </c>
      <c r="AD161" s="570">
        <v>0</v>
      </c>
      <c r="AE161" s="570">
        <v>0</v>
      </c>
      <c r="AF161" s="570">
        <v>0</v>
      </c>
      <c r="AG161" s="570">
        <v>0</v>
      </c>
      <c r="AH161" s="570">
        <v>0</v>
      </c>
      <c r="AI161" s="570">
        <v>0</v>
      </c>
      <c r="AJ161" s="570">
        <v>0</v>
      </c>
      <c r="AK161" s="570">
        <v>0</v>
      </c>
      <c r="AL161" s="570">
        <v>0</v>
      </c>
      <c r="AM161" s="570">
        <v>0</v>
      </c>
      <c r="AN161" s="570">
        <v>0</v>
      </c>
      <c r="AO161" s="570">
        <v>0</v>
      </c>
      <c r="AP161" s="570">
        <v>0</v>
      </c>
      <c r="AQ161" s="570">
        <v>0</v>
      </c>
      <c r="AR161" s="570">
        <v>0</v>
      </c>
      <c r="AS161" s="570">
        <v>0</v>
      </c>
      <c r="AT161" s="570">
        <v>0</v>
      </c>
      <c r="AU161" s="570">
        <v>0</v>
      </c>
      <c r="AV161" s="570">
        <v>0</v>
      </c>
      <c r="AW161" s="570">
        <v>0</v>
      </c>
      <c r="AX161" s="570">
        <v>0</v>
      </c>
      <c r="AY161" s="570">
        <v>0</v>
      </c>
      <c r="AZ161" s="570">
        <v>0</v>
      </c>
      <c r="BA161" s="570">
        <v>0</v>
      </c>
      <c r="BC161" s="570"/>
      <c r="BD161" s="570">
        <v>7.5</v>
      </c>
      <c r="BE161" s="570">
        <v>7.4360162694061804</v>
      </c>
      <c r="BF161" s="570">
        <v>7.3714407108701598</v>
      </c>
      <c r="BG161" s="570">
        <v>7.3062162087810396</v>
      </c>
      <c r="BH161" s="570">
        <v>7.2402835270144701</v>
      </c>
      <c r="BI161" s="570">
        <v>7.17358124413441</v>
      </c>
      <c r="BJ161" s="570">
        <v>7.10604574256147</v>
      </c>
      <c r="BK161" s="570">
        <v>7.0376112759903799</v>
      </c>
      <c r="BL161" s="570">
        <v>6.9682101403053496</v>
      </c>
      <c r="BM161" s="570">
        <v>6.8977729733381601</v>
      </c>
      <c r="BN161" s="570">
        <v>6.82622920769749</v>
      </c>
      <c r="BO161" s="570">
        <v>6.7535076975986001</v>
      </c>
      <c r="BP161" s="570">
        <v>6.6795375345922103</v>
      </c>
      <c r="BQ161" s="570">
        <v>6.6042490576383504</v>
      </c>
      <c r="BR161" s="570">
        <v>6.5275750491921398</v>
      </c>
      <c r="BS161" s="570">
        <v>6.4494520910433497</v>
      </c>
      <c r="BT161" s="570">
        <v>6.3698220314264304</v>
      </c>
      <c r="BU161" s="570">
        <v>6.2886334901475101</v>
      </c>
      <c r="BV161" s="570">
        <v>6.2058433030362599</v>
      </c>
      <c r="BW161" s="570">
        <v>6.1214177848838096</v>
      </c>
      <c r="BX161" s="570">
        <v>6.0353336754230202</v>
      </c>
      <c r="BY161" s="570">
        <v>5.9475786307053697</v>
      </c>
      <c r="BZ161" s="570">
        <v>5.85815113635896</v>
      </c>
      <c r="CA161" s="570">
        <v>5.7670597509360801</v>
      </c>
      <c r="CB161" s="570">
        <v>5.6743216353466703</v>
      </c>
      <c r="CC161" s="570">
        <v>5.5799603824678501</v>
      </c>
      <c r="CD161" s="570">
        <v>5.4840032213369296</v>
      </c>
      <c r="CE161" s="570">
        <v>5.3864777305609497</v>
      </c>
      <c r="CF161" s="570">
        <v>5.28740822097246</v>
      </c>
      <c r="CG161" s="570">
        <v>5.1868119647998903</v>
      </c>
      <c r="CH161" s="570">
        <v>5.0846954611712798</v>
      </c>
      <c r="CI161" s="570">
        <v>4.9810508963789504</v>
      </c>
      <c r="CJ161" s="570">
        <v>4.8758529108766204</v>
      </c>
      <c r="CK161" s="570">
        <v>4.7690557244958898</v>
      </c>
      <c r="CL161" s="570">
        <v>4.6605906045476502</v>
      </c>
      <c r="CM161" s="570">
        <v>4.5503635963628604</v>
      </c>
      <c r="CN161" s="570">
        <v>4.4382533773905797</v>
      </c>
      <c r="CO161" s="570">
        <v>4.3241090459594096</v>
      </c>
      <c r="CP161" s="570">
        <v>4.2077476114396104</v>
      </c>
      <c r="CQ161" s="570">
        <v>4.0889509084095099</v>
      </c>
      <c r="CR161" s="570">
        <v>3.9674616040665098</v>
      </c>
      <c r="CS161" s="570">
        <v>3.8429778934280598</v>
      </c>
      <c r="CT161" s="570">
        <v>3.7151463635156801</v>
      </c>
      <c r="CU161" s="570">
        <v>3.5835523302831098</v>
      </c>
      <c r="CV161" s="570">
        <v>3.44770667084408</v>
      </c>
      <c r="CW161" s="570">
        <v>3.3070277218370201</v>
      </c>
      <c r="CX161" s="570">
        <v>3.1608160757336798</v>
      </c>
      <c r="CY161" s="570">
        <v>3.00821886588637</v>
      </c>
      <c r="CZ161" s="570">
        <v>2.8481779759015802</v>
      </c>
      <c r="DA161" s="570">
        <v>2.6793527064467701</v>
      </c>
      <c r="DB161" s="570">
        <v>2.5</v>
      </c>
    </row>
    <row r="162" spans="2:106" ht="3.75" customHeight="1">
      <c r="B162" s="570"/>
      <c r="C162" s="570">
        <v>0</v>
      </c>
      <c r="D162" s="570">
        <v>0</v>
      </c>
      <c r="E162" s="570">
        <v>0</v>
      </c>
      <c r="F162" s="570">
        <v>0</v>
      </c>
      <c r="G162" s="570">
        <v>0</v>
      </c>
      <c r="H162" s="570">
        <v>0</v>
      </c>
      <c r="I162" s="570">
        <v>0</v>
      </c>
      <c r="J162" s="570">
        <v>0</v>
      </c>
      <c r="K162" s="570">
        <v>0</v>
      </c>
      <c r="L162" s="570">
        <v>0</v>
      </c>
      <c r="M162" s="570">
        <v>0</v>
      </c>
      <c r="N162" s="570">
        <v>0</v>
      </c>
      <c r="O162" s="570">
        <v>0</v>
      </c>
      <c r="P162" s="570">
        <v>0</v>
      </c>
      <c r="Q162" s="570">
        <v>0</v>
      </c>
      <c r="R162" s="570">
        <v>0</v>
      </c>
      <c r="S162" s="570">
        <v>0</v>
      </c>
      <c r="T162" s="570">
        <v>0</v>
      </c>
      <c r="U162" s="570">
        <v>0</v>
      </c>
      <c r="V162" s="570">
        <v>0</v>
      </c>
      <c r="W162" s="570">
        <v>0</v>
      </c>
      <c r="X162" s="570">
        <v>0</v>
      </c>
      <c r="Y162" s="570">
        <v>0</v>
      </c>
      <c r="Z162" s="570">
        <v>0</v>
      </c>
      <c r="AA162" s="570">
        <v>0</v>
      </c>
      <c r="AB162" s="570">
        <v>0</v>
      </c>
      <c r="AC162" s="570">
        <v>0</v>
      </c>
      <c r="AD162" s="570">
        <v>0</v>
      </c>
      <c r="AE162" s="570">
        <v>0</v>
      </c>
      <c r="AF162" s="570">
        <v>0</v>
      </c>
      <c r="AG162" s="570">
        <v>0</v>
      </c>
      <c r="AH162" s="570">
        <v>0</v>
      </c>
      <c r="AI162" s="570">
        <v>0</v>
      </c>
      <c r="AJ162" s="570">
        <v>0</v>
      </c>
      <c r="AK162" s="570">
        <v>0</v>
      </c>
      <c r="AL162" s="570">
        <v>0</v>
      </c>
      <c r="AM162" s="570">
        <v>0</v>
      </c>
      <c r="AN162" s="570">
        <v>0</v>
      </c>
      <c r="AO162" s="570">
        <v>0</v>
      </c>
      <c r="AP162" s="570">
        <v>0</v>
      </c>
      <c r="AQ162" s="570">
        <v>0</v>
      </c>
      <c r="AR162" s="570">
        <v>0</v>
      </c>
      <c r="AS162" s="570">
        <v>0</v>
      </c>
      <c r="AT162" s="570">
        <v>0</v>
      </c>
      <c r="AU162" s="570">
        <v>0</v>
      </c>
      <c r="AV162" s="570">
        <v>0</v>
      </c>
      <c r="AW162" s="570">
        <v>0</v>
      </c>
      <c r="AX162" s="570">
        <v>0</v>
      </c>
      <c r="AY162" s="570">
        <v>0</v>
      </c>
      <c r="AZ162" s="570">
        <v>0</v>
      </c>
      <c r="BA162" s="570">
        <v>0</v>
      </c>
      <c r="BC162" s="570"/>
      <c r="BD162" s="570">
        <v>7.5</v>
      </c>
      <c r="BE162" s="570">
        <v>7.4359750338680799</v>
      </c>
      <c r="BF162" s="570">
        <v>7.3713575655603503</v>
      </c>
      <c r="BG162" s="570">
        <v>7.3060905120038599</v>
      </c>
      <c r="BH162" s="570">
        <v>7.2401147122977099</v>
      </c>
      <c r="BI162" s="570">
        <v>7.1733688860887996</v>
      </c>
      <c r="BJ162" s="570">
        <v>7.1057896465965902</v>
      </c>
      <c r="BK162" s="570">
        <v>7.03731159194579</v>
      </c>
      <c r="BL162" s="570">
        <v>6.9678674990380403</v>
      </c>
      <c r="BM162" s="570">
        <v>6.8973886437475498</v>
      </c>
      <c r="BN162" s="570">
        <v>6.82580526951502</v>
      </c>
      <c r="BO162" s="570">
        <v>6.7530472224314702</v>
      </c>
      <c r="BP162" s="570">
        <v>6.6790447644025104</v>
      </c>
      <c r="BQ162" s="570">
        <v>6.6037295660958302</v>
      </c>
      <c r="BR162" s="570">
        <v>6.5270358677512901</v>
      </c>
      <c r="BS162" s="570">
        <v>6.4489017786652196</v>
      </c>
      <c r="BT162" s="570">
        <v>6.3692706655158702</v>
      </c>
      <c r="BU162" s="570">
        <v>6.2880925574234103</v>
      </c>
      <c r="BV162" s="570">
        <v>6.2053254736484202</v>
      </c>
      <c r="BW162" s="570">
        <v>6.1209365616172802</v>
      </c>
      <c r="BX162" s="570">
        <v>6.0349029222067196</v>
      </c>
      <c r="BY162" s="570">
        <v>5.9472119997880899</v>
      </c>
      <c r="BZ162" s="570">
        <v>5.8578614290353803</v>
      </c>
      <c r="CA162" s="570">
        <v>5.7668582601156304</v>
      </c>
      <c r="CB162" s="570">
        <v>5.6742175263254504</v>
      </c>
      <c r="CC162" s="570">
        <v>5.5799601691515397</v>
      </c>
      <c r="CD162" s="570">
        <v>5.4841103884729598</v>
      </c>
      <c r="CE162" s="570">
        <v>5.3866925348555998</v>
      </c>
      <c r="CF162" s="570">
        <v>5.2877276882496798</v>
      </c>
      <c r="CG162" s="570">
        <v>5.1872300834187897</v>
      </c>
      <c r="CH162" s="570">
        <v>5.0852035478678204</v>
      </c>
      <c r="CI162" s="570">
        <v>4.9816380935327604</v>
      </c>
      <c r="CJ162" s="570">
        <v>4.8765067634024302</v>
      </c>
      <c r="CK162" s="570">
        <v>4.7697627812197201</v>
      </c>
      <c r="CL162" s="570">
        <v>4.6613369932289102</v>
      </c>
      <c r="CM162" s="570">
        <v>4.5511355314547997</v>
      </c>
      <c r="CN162" s="570">
        <v>4.4390375727904301</v>
      </c>
      <c r="CO162" s="570">
        <v>4.3248930184775398</v>
      </c>
      <c r="CP162" s="570">
        <v>4.2085198726676198</v>
      </c>
      <c r="CQ162" s="570">
        <v>4.0897010516472401</v>
      </c>
      <c r="CR162" s="570">
        <v>3.9681802986627401</v>
      </c>
      <c r="CS162" s="570">
        <v>3.8436568014669099</v>
      </c>
      <c r="CT162" s="570">
        <v>3.7157779936339002</v>
      </c>
      <c r="CU162" s="570">
        <v>3.58412984125198</v>
      </c>
      <c r="CV162" s="570">
        <v>3.4482236337309602</v>
      </c>
      <c r="CW162" s="570">
        <v>3.3074778442675599</v>
      </c>
      <c r="CX162" s="570">
        <v>3.1611928847202999</v>
      </c>
      <c r="CY162" s="570">
        <v>3.0085153357599301</v>
      </c>
      <c r="CZ162" s="570">
        <v>2.8483860725630601</v>
      </c>
      <c r="DA162" s="570">
        <v>2.6794627930366</v>
      </c>
      <c r="DB162" s="570">
        <v>2.5</v>
      </c>
    </row>
  </sheetData>
  <conditionalFormatting sqref="B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B5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:BA1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59:BC109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B5:DB5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B112:DB162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C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6:DB58 BD110:DB11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59:DB109">
    <cfRule type="colorScale" priority="2">
      <colorScale>
        <cfvo type="min"/>
        <cfvo type="max"/>
        <color rgb="FFFCFCFF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5:FB5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59:FB10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E0D8-B03B-4811-A400-59ABA3397623}">
  <dimension ref="A1:AC8022"/>
  <sheetViews>
    <sheetView tabSelected="1" zoomScale="85" zoomScaleNormal="85" workbookViewId="0">
      <pane ySplit="10500" topLeftCell="A5235"/>
      <selection activeCell="W27" sqref="W27"/>
      <selection pane="bottomLeft" activeCell="T5235" sqref="T5235"/>
    </sheetView>
  </sheetViews>
  <sheetFormatPr defaultRowHeight="15"/>
  <cols>
    <col min="1" max="1" width="5.85546875" customWidth="1"/>
    <col min="2" max="2" width="7.7109375" style="78" customWidth="1"/>
    <col min="3" max="3" width="2.140625" customWidth="1"/>
    <col min="4" max="4" width="5" style="78" bestFit="1" customWidth="1"/>
    <col min="5" max="6" width="6.7109375" customWidth="1"/>
    <col min="7" max="7" width="2.140625" customWidth="1"/>
    <col min="8" max="8" width="9.140625" style="78"/>
    <col min="9" max="11" width="4.7109375" style="78" customWidth="1"/>
    <col min="12" max="12" width="7.85546875" style="78" customWidth="1"/>
    <col min="13" max="13" width="21.140625" customWidth="1"/>
    <col min="19" max="19" width="10.28515625" bestFit="1" customWidth="1"/>
    <col min="25" max="25" width="9.140625" style="78"/>
    <col min="26" max="27" width="6.85546875" style="78" customWidth="1"/>
    <col min="28" max="28" width="9.140625" style="78"/>
    <col min="29" max="29" width="9.140625" style="73"/>
  </cols>
  <sheetData>
    <row r="1" spans="1:29" ht="18.75">
      <c r="A1" s="20"/>
      <c r="B1" s="581" t="s">
        <v>966</v>
      </c>
      <c r="D1" s="573" t="s">
        <v>965</v>
      </c>
      <c r="E1" s="574"/>
      <c r="F1" s="574"/>
      <c r="G1" s="574"/>
      <c r="H1" s="573" t="s">
        <v>964</v>
      </c>
      <c r="N1" t="s">
        <v>967</v>
      </c>
      <c r="R1" t="s">
        <v>968</v>
      </c>
      <c r="U1" t="s">
        <v>973</v>
      </c>
      <c r="Y1" t="s">
        <v>976</v>
      </c>
    </row>
    <row r="2" spans="1:29" ht="18.75">
      <c r="A2" s="20"/>
      <c r="B2" s="572">
        <f>B3/B4</f>
        <v>2.886609071274298</v>
      </c>
      <c r="D2" s="458"/>
      <c r="F2" s="571" t="s">
        <v>970</v>
      </c>
      <c r="I2" s="571" t="s">
        <v>971</v>
      </c>
      <c r="J2" s="578" t="s">
        <v>972</v>
      </c>
      <c r="K2" s="577"/>
      <c r="L2" s="583">
        <f>MAX(L5:L5244)+1</f>
        <v>2778</v>
      </c>
      <c r="M2" s="579"/>
      <c r="S2" s="586" t="s">
        <v>969</v>
      </c>
      <c r="AC2" s="589" t="s">
        <v>978</v>
      </c>
    </row>
    <row r="3" spans="1:29" ht="18.75">
      <c r="A3" s="20"/>
      <c r="B3" s="571">
        <f>COUNT(B4:B8022)</f>
        <v>8019</v>
      </c>
      <c r="C3" s="506"/>
      <c r="D3" s="571"/>
      <c r="E3" s="506"/>
      <c r="F3" s="583">
        <f>COUNT(F5:F2782)</f>
        <v>2778</v>
      </c>
      <c r="G3" s="506"/>
      <c r="H3" s="571"/>
      <c r="I3" s="571">
        <f>COUNT(I5:I5244)</f>
        <v>5240</v>
      </c>
      <c r="J3" s="571">
        <f t="shared" ref="J3:L3" si="0">COUNT(J5:J5244)</f>
        <v>5240</v>
      </c>
      <c r="K3" s="571">
        <f t="shared" si="0"/>
        <v>5240</v>
      </c>
      <c r="L3" s="583">
        <f t="shared" si="0"/>
        <v>5240</v>
      </c>
      <c r="M3" s="590" t="s">
        <v>977</v>
      </c>
      <c r="R3" s="582">
        <f>COUNT(R5:R5244)</f>
        <v>5240</v>
      </c>
      <c r="S3" s="587">
        <f>SUM(S5:S5244)</f>
        <v>7304216.454248731</v>
      </c>
      <c r="U3" s="585">
        <f>COUNT(U5:U3364)</f>
        <v>3360</v>
      </c>
      <c r="V3">
        <f>MAX(V5:V3364)</f>
        <v>3863</v>
      </c>
      <c r="W3" s="82" t="s">
        <v>974</v>
      </c>
      <c r="Y3" s="584">
        <f>MAX(Y5:Y3364)+1</f>
        <v>3360</v>
      </c>
      <c r="Z3" s="78" t="s">
        <v>34</v>
      </c>
      <c r="AA3" s="590" t="s">
        <v>977</v>
      </c>
      <c r="AB3" s="590"/>
      <c r="AC3" s="589" t="s">
        <v>73</v>
      </c>
    </row>
    <row r="4" spans="1:29" ht="18.75">
      <c r="A4" s="20"/>
      <c r="B4" s="583">
        <v>2778</v>
      </c>
      <c r="C4" s="506"/>
      <c r="D4" s="571"/>
      <c r="E4" s="506">
        <v>0</v>
      </c>
      <c r="F4" s="506">
        <v>1</v>
      </c>
      <c r="G4" s="506"/>
      <c r="H4" s="571"/>
      <c r="I4" s="571">
        <v>0</v>
      </c>
      <c r="J4" s="571">
        <v>1</v>
      </c>
      <c r="K4" s="571">
        <v>2</v>
      </c>
      <c r="L4" s="571">
        <v>3</v>
      </c>
      <c r="M4" s="579"/>
      <c r="N4" s="109"/>
      <c r="O4" s="109">
        <v>0</v>
      </c>
      <c r="P4" s="109">
        <v>1</v>
      </c>
      <c r="R4" s="576"/>
      <c r="S4" s="576">
        <v>0</v>
      </c>
      <c r="U4" s="77"/>
      <c r="V4" s="77">
        <v>0</v>
      </c>
      <c r="W4" s="82" t="s">
        <v>975</v>
      </c>
      <c r="Y4" s="110"/>
      <c r="Z4" s="110">
        <v>0</v>
      </c>
      <c r="AA4" s="110">
        <v>1</v>
      </c>
      <c r="AB4" s="110">
        <v>2</v>
      </c>
      <c r="AC4" s="588">
        <v>3</v>
      </c>
    </row>
    <row r="5" spans="1:29" ht="18.75">
      <c r="A5" s="20"/>
      <c r="B5" s="24">
        <v>1</v>
      </c>
      <c r="D5" s="571">
        <v>0</v>
      </c>
      <c r="E5" s="580">
        <v>1470.8952999999999</v>
      </c>
      <c r="F5" s="580">
        <v>7.3943706000000002</v>
      </c>
      <c r="H5" s="571">
        <v>0</v>
      </c>
      <c r="I5" s="78">
        <v>0</v>
      </c>
      <c r="J5" s="78">
        <v>2</v>
      </c>
      <c r="K5" s="78">
        <v>1</v>
      </c>
      <c r="L5" s="78">
        <v>0</v>
      </c>
      <c r="M5" s="579" t="str">
        <f>_xlfn.CONCAT(I5,",",J5,",",,K5,",",L5)</f>
        <v>0,2,1,0</v>
      </c>
      <c r="N5" s="109">
        <v>0</v>
      </c>
      <c r="O5" s="109">
        <v>-382.75979999999998</v>
      </c>
      <c r="P5" s="109">
        <v>438.11604999999997</v>
      </c>
      <c r="R5" s="280">
        <v>0</v>
      </c>
      <c r="S5" s="591">
        <v>823.03770183810298</v>
      </c>
      <c r="U5" s="77">
        <v>0</v>
      </c>
      <c r="V5" s="77">
        <v>0</v>
      </c>
      <c r="W5" s="583">
        <f>I3</f>
        <v>5240</v>
      </c>
      <c r="Y5" s="110">
        <v>0</v>
      </c>
      <c r="Z5" s="110">
        <v>0</v>
      </c>
      <c r="AA5" s="110">
        <v>0</v>
      </c>
      <c r="AB5" s="110">
        <v>0</v>
      </c>
      <c r="AC5" s="417">
        <v>16.460754036762001</v>
      </c>
    </row>
    <row r="6" spans="1:29">
      <c r="A6" s="20"/>
      <c r="B6" s="24">
        <v>2</v>
      </c>
      <c r="D6" s="571">
        <v>1</v>
      </c>
      <c r="E6" s="580">
        <v>1525</v>
      </c>
      <c r="F6" s="580">
        <v>0</v>
      </c>
      <c r="H6" s="571">
        <v>1</v>
      </c>
      <c r="I6" s="78">
        <v>0</v>
      </c>
      <c r="J6" s="78">
        <v>1</v>
      </c>
      <c r="K6" s="78">
        <v>3</v>
      </c>
      <c r="L6" s="78">
        <v>0</v>
      </c>
      <c r="M6" s="579" t="str">
        <f t="shared" ref="M6:M69" si="1">_xlfn.CONCAT(I6,",",J6,",",,K6,",",L6)</f>
        <v>0,1,3,0</v>
      </c>
      <c r="N6" s="109">
        <v>1</v>
      </c>
      <c r="O6" s="109">
        <v>-401.77409999999998</v>
      </c>
      <c r="P6" s="109">
        <v>478.42293999999998</v>
      </c>
      <c r="R6" s="280">
        <v>1</v>
      </c>
      <c r="S6" s="591">
        <v>827.55182982765098</v>
      </c>
      <c r="U6" s="77">
        <v>1</v>
      </c>
      <c r="V6" s="77">
        <v>1</v>
      </c>
      <c r="Y6" s="110">
        <v>1</v>
      </c>
      <c r="Z6" s="110">
        <v>0</v>
      </c>
      <c r="AA6" s="110">
        <v>1</v>
      </c>
      <c r="AB6" s="110">
        <v>0</v>
      </c>
      <c r="AC6" s="417">
        <v>16.551036596553001</v>
      </c>
    </row>
    <row r="7" spans="1:29">
      <c r="A7" s="20"/>
      <c r="B7" s="24">
        <v>3</v>
      </c>
      <c r="D7" s="571">
        <v>2</v>
      </c>
      <c r="E7" s="580">
        <v>1524.3895</v>
      </c>
      <c r="F7" s="580">
        <v>30.507325000000002</v>
      </c>
      <c r="H7" s="571">
        <v>2</v>
      </c>
      <c r="I7" s="78">
        <v>4</v>
      </c>
      <c r="J7" s="78">
        <v>5</v>
      </c>
      <c r="K7" s="78">
        <v>2</v>
      </c>
      <c r="L7" s="78">
        <v>4</v>
      </c>
      <c r="M7" s="579" t="str">
        <f t="shared" si="1"/>
        <v>4,5,2,4</v>
      </c>
      <c r="N7" s="109">
        <v>2</v>
      </c>
      <c r="O7" s="109">
        <v>-341.22120000000001</v>
      </c>
      <c r="P7" s="109">
        <v>472.03318999999999</v>
      </c>
      <c r="R7" s="280">
        <v>2</v>
      </c>
      <c r="S7" s="591">
        <v>733.87040049379698</v>
      </c>
      <c r="U7" s="77">
        <v>2</v>
      </c>
      <c r="V7" s="77">
        <v>2</v>
      </c>
      <c r="Y7" s="110">
        <v>2</v>
      </c>
      <c r="Z7" s="110">
        <v>0</v>
      </c>
      <c r="AA7" s="110">
        <v>2</v>
      </c>
      <c r="AB7" s="110">
        <v>0</v>
      </c>
      <c r="AC7" s="417">
        <v>14.677408009875901</v>
      </c>
    </row>
    <row r="8" spans="1:29">
      <c r="A8" s="20"/>
      <c r="B8" s="24">
        <v>4</v>
      </c>
      <c r="D8" s="571">
        <v>3</v>
      </c>
      <c r="E8" s="580">
        <v>1524.3895</v>
      </c>
      <c r="F8" s="580">
        <v>-30.50732</v>
      </c>
      <c r="H8" s="571">
        <v>3</v>
      </c>
      <c r="I8" s="78">
        <v>4</v>
      </c>
      <c r="J8" s="78">
        <v>2</v>
      </c>
      <c r="K8" s="78">
        <v>0</v>
      </c>
      <c r="L8" s="78">
        <v>4</v>
      </c>
      <c r="M8" s="579" t="str">
        <f t="shared" si="1"/>
        <v>4,2,0,4</v>
      </c>
      <c r="N8" s="109">
        <v>3</v>
      </c>
      <c r="O8" s="109">
        <v>-382.75979999999998</v>
      </c>
      <c r="P8" s="109">
        <v>438.11604999999997</v>
      </c>
      <c r="R8" s="280">
        <v>3</v>
      </c>
      <c r="S8" s="591">
        <v>1336.85098007227</v>
      </c>
      <c r="U8" s="77">
        <v>3</v>
      </c>
      <c r="V8" s="77">
        <v>3</v>
      </c>
      <c r="Y8" s="110">
        <v>3</v>
      </c>
      <c r="Z8" s="110">
        <v>0</v>
      </c>
      <c r="AA8" s="110">
        <v>3</v>
      </c>
      <c r="AB8" s="110">
        <v>0</v>
      </c>
      <c r="AC8" s="417">
        <v>26.7370196014455</v>
      </c>
    </row>
    <row r="9" spans="1:29">
      <c r="A9" s="20"/>
      <c r="B9" s="24">
        <v>5</v>
      </c>
      <c r="D9" s="571">
        <v>4</v>
      </c>
      <c r="E9" s="580">
        <v>1475.6991</v>
      </c>
      <c r="F9" s="580">
        <v>59.451079</v>
      </c>
      <c r="H9" s="571">
        <v>4</v>
      </c>
      <c r="I9" s="78">
        <v>4</v>
      </c>
      <c r="J9" s="78">
        <v>6</v>
      </c>
      <c r="K9" s="78">
        <v>5</v>
      </c>
      <c r="L9" s="78">
        <v>4</v>
      </c>
      <c r="M9" s="579" t="str">
        <f t="shared" si="1"/>
        <v>4,6,5,4</v>
      </c>
      <c r="R9" s="280">
        <v>4</v>
      </c>
      <c r="S9" s="591">
        <v>733.64970948929795</v>
      </c>
      <c r="U9" s="77">
        <v>4</v>
      </c>
      <c r="V9" s="77">
        <v>4</v>
      </c>
      <c r="Y9" s="110">
        <v>4</v>
      </c>
      <c r="Z9" s="110">
        <v>0</v>
      </c>
      <c r="AA9" s="110">
        <v>4</v>
      </c>
      <c r="AB9" s="110">
        <v>0</v>
      </c>
      <c r="AC9" s="417">
        <v>14.6729941897859</v>
      </c>
    </row>
    <row r="10" spans="1:29">
      <c r="A10" s="20"/>
      <c r="B10" s="24">
        <v>6</v>
      </c>
      <c r="D10" s="571">
        <v>5</v>
      </c>
      <c r="E10" s="580">
        <v>1523.7789</v>
      </c>
      <c r="F10" s="580">
        <v>61.014650000000003</v>
      </c>
      <c r="H10" s="571">
        <v>5</v>
      </c>
      <c r="I10" s="78">
        <v>7</v>
      </c>
      <c r="J10" s="78">
        <v>0</v>
      </c>
      <c r="K10" s="78">
        <v>3</v>
      </c>
      <c r="L10" s="78">
        <v>7</v>
      </c>
      <c r="M10" s="579" t="str">
        <f t="shared" si="1"/>
        <v>7,0,3,7</v>
      </c>
      <c r="R10" s="280">
        <v>5</v>
      </c>
      <c r="S10" s="591">
        <v>1621.7728383589299</v>
      </c>
      <c r="U10" s="77">
        <v>5</v>
      </c>
      <c r="V10" s="77">
        <v>5</v>
      </c>
      <c r="Y10" s="110">
        <v>5</v>
      </c>
      <c r="Z10" s="110">
        <v>0</v>
      </c>
      <c r="AA10" s="110">
        <v>5</v>
      </c>
      <c r="AB10" s="110">
        <v>0</v>
      </c>
      <c r="AC10" s="417">
        <v>32.4354567671786</v>
      </c>
    </row>
    <row r="11" spans="1:29">
      <c r="A11" s="20"/>
      <c r="B11" s="24">
        <v>7</v>
      </c>
      <c r="D11" s="571">
        <v>6</v>
      </c>
      <c r="E11" s="580">
        <v>1521.9483</v>
      </c>
      <c r="F11" s="580">
        <v>91.473119999999994</v>
      </c>
      <c r="H11" s="571">
        <v>6</v>
      </c>
      <c r="I11" s="78">
        <v>7</v>
      </c>
      <c r="J11" s="78">
        <v>3</v>
      </c>
      <c r="K11" s="78">
        <v>8</v>
      </c>
      <c r="L11" s="78">
        <v>7</v>
      </c>
      <c r="M11" s="579" t="str">
        <f t="shared" si="1"/>
        <v>7,3,8,7</v>
      </c>
      <c r="R11" s="280">
        <v>6</v>
      </c>
      <c r="S11" s="591">
        <v>798.91900339900099</v>
      </c>
      <c r="U11" s="77">
        <v>6</v>
      </c>
      <c r="V11" s="77">
        <v>6</v>
      </c>
      <c r="Y11" s="110">
        <v>6</v>
      </c>
      <c r="Z11" s="110">
        <v>0</v>
      </c>
      <c r="AA11" s="110">
        <v>6</v>
      </c>
      <c r="AB11" s="110">
        <v>0</v>
      </c>
      <c r="AC11" s="417">
        <v>15.97838006798</v>
      </c>
    </row>
    <row r="12" spans="1:29">
      <c r="A12" s="20"/>
      <c r="B12" s="24">
        <v>8</v>
      </c>
      <c r="D12" s="571">
        <v>7</v>
      </c>
      <c r="E12" s="580">
        <v>1471.5497</v>
      </c>
      <c r="F12" s="580">
        <v>-53.70288</v>
      </c>
      <c r="H12" s="571">
        <v>7</v>
      </c>
      <c r="I12" s="78">
        <v>9</v>
      </c>
      <c r="J12" s="78">
        <v>7</v>
      </c>
      <c r="K12" s="78">
        <v>8</v>
      </c>
      <c r="L12" s="78">
        <v>9</v>
      </c>
      <c r="M12" s="579" t="str">
        <f t="shared" si="1"/>
        <v>9,7,8,9</v>
      </c>
      <c r="R12" s="280">
        <v>7</v>
      </c>
      <c r="S12" s="591">
        <v>802.10322374299699</v>
      </c>
      <c r="U12" s="77">
        <v>7</v>
      </c>
      <c r="V12" s="77">
        <v>7</v>
      </c>
      <c r="Y12" s="110">
        <v>7</v>
      </c>
      <c r="Z12" s="110">
        <v>0</v>
      </c>
      <c r="AA12" s="110">
        <v>7</v>
      </c>
      <c r="AB12" s="110">
        <v>0</v>
      </c>
      <c r="AC12" s="417">
        <v>16.042064474859899</v>
      </c>
    </row>
    <row r="13" spans="1:29">
      <c r="A13" s="20"/>
      <c r="B13" s="24">
        <v>9</v>
      </c>
      <c r="D13" s="571">
        <v>8</v>
      </c>
      <c r="E13" s="580">
        <v>1523.7789</v>
      </c>
      <c r="F13" s="580">
        <v>-61.014650000000003</v>
      </c>
      <c r="H13" s="571">
        <v>8</v>
      </c>
      <c r="I13" s="78">
        <v>10</v>
      </c>
      <c r="J13" s="78">
        <v>11</v>
      </c>
      <c r="K13" s="78">
        <v>6</v>
      </c>
      <c r="L13" s="78">
        <v>10</v>
      </c>
      <c r="M13" s="579" t="str">
        <f t="shared" si="1"/>
        <v>10,11,6,10</v>
      </c>
      <c r="R13" s="280">
        <v>8</v>
      </c>
      <c r="S13" s="591">
        <v>867.24946347199102</v>
      </c>
      <c r="U13" s="77">
        <v>8</v>
      </c>
      <c r="V13" s="77">
        <v>8</v>
      </c>
      <c r="Y13" s="110">
        <v>8</v>
      </c>
      <c r="Z13" s="110">
        <v>0</v>
      </c>
      <c r="AA13" s="110">
        <v>8</v>
      </c>
      <c r="AB13" s="110">
        <v>0</v>
      </c>
      <c r="AC13" s="417">
        <v>17.3449892694398</v>
      </c>
    </row>
    <row r="14" spans="1:29">
      <c r="A14" s="20"/>
      <c r="B14" s="24">
        <v>10</v>
      </c>
      <c r="D14" s="571">
        <v>9</v>
      </c>
      <c r="E14" s="580">
        <v>1521.9483</v>
      </c>
      <c r="F14" s="580">
        <v>-91.473119999999994</v>
      </c>
      <c r="H14" s="571">
        <v>9</v>
      </c>
      <c r="I14" s="78">
        <v>10</v>
      </c>
      <c r="J14" s="78">
        <v>6</v>
      </c>
      <c r="K14" s="78">
        <v>4</v>
      </c>
      <c r="L14" s="78">
        <v>10</v>
      </c>
      <c r="M14" s="579" t="str">
        <f t="shared" si="1"/>
        <v>10,6,4,10</v>
      </c>
      <c r="R14" s="280">
        <v>9</v>
      </c>
      <c r="S14" s="591">
        <v>1383.8132624760999</v>
      </c>
      <c r="U14" s="77">
        <v>9</v>
      </c>
      <c r="V14" s="77">
        <v>9</v>
      </c>
      <c r="Y14" s="110">
        <v>9</v>
      </c>
      <c r="Z14" s="110">
        <v>0</v>
      </c>
      <c r="AA14" s="110">
        <v>9</v>
      </c>
      <c r="AB14" s="110">
        <v>0</v>
      </c>
      <c r="AC14" s="417">
        <v>27.6762652495221</v>
      </c>
    </row>
    <row r="15" spans="1:29">
      <c r="A15" s="20"/>
      <c r="B15" s="24">
        <v>11</v>
      </c>
      <c r="D15" s="571">
        <v>10</v>
      </c>
      <c r="E15" s="580">
        <v>1463.8241</v>
      </c>
      <c r="F15" s="580">
        <v>111.07067000000001</v>
      </c>
      <c r="H15" s="571">
        <v>10</v>
      </c>
      <c r="I15" s="78">
        <v>10</v>
      </c>
      <c r="J15" s="78">
        <v>12</v>
      </c>
      <c r="K15" s="78">
        <v>11</v>
      </c>
      <c r="L15" s="78">
        <v>10</v>
      </c>
      <c r="M15" s="579" t="str">
        <f t="shared" si="1"/>
        <v>10,12,11,10</v>
      </c>
      <c r="R15" s="280">
        <v>10</v>
      </c>
      <c r="S15" s="591">
        <v>871.11144730000501</v>
      </c>
      <c r="U15" s="77">
        <v>10</v>
      </c>
      <c r="V15" s="77">
        <v>10</v>
      </c>
      <c r="Y15" s="110">
        <v>10</v>
      </c>
      <c r="Z15" s="110">
        <v>0</v>
      </c>
      <c r="AA15" s="110">
        <v>10</v>
      </c>
      <c r="AB15" s="110">
        <v>0</v>
      </c>
      <c r="AC15" s="417">
        <v>17.4222289460001</v>
      </c>
    </row>
    <row r="16" spans="1:29">
      <c r="A16" s="20"/>
      <c r="B16" s="24">
        <v>12</v>
      </c>
      <c r="D16" s="571">
        <v>11</v>
      </c>
      <c r="E16" s="580">
        <v>1520.1177</v>
      </c>
      <c r="F16" s="580">
        <v>121.93159</v>
      </c>
      <c r="H16" s="571">
        <v>11</v>
      </c>
      <c r="I16" s="78">
        <v>13</v>
      </c>
      <c r="J16" s="78">
        <v>14</v>
      </c>
      <c r="K16" s="78">
        <v>12</v>
      </c>
      <c r="L16" s="78">
        <v>13</v>
      </c>
      <c r="M16" s="579" t="str">
        <f t="shared" si="1"/>
        <v>13,14,12,13</v>
      </c>
      <c r="R16" s="280">
        <v>11</v>
      </c>
      <c r="S16" s="591">
        <v>827.29000042397797</v>
      </c>
      <c r="U16" s="77">
        <v>11</v>
      </c>
      <c r="V16" s="77">
        <v>11</v>
      </c>
      <c r="Y16" s="110">
        <v>11</v>
      </c>
      <c r="Z16" s="110">
        <v>0</v>
      </c>
      <c r="AA16" s="110">
        <v>11</v>
      </c>
      <c r="AB16" s="110">
        <v>0</v>
      </c>
      <c r="AC16" s="417">
        <v>16.5458000084795</v>
      </c>
    </row>
    <row r="17" spans="1:29">
      <c r="A17" s="20"/>
      <c r="B17" s="24">
        <v>13</v>
      </c>
      <c r="D17" s="571">
        <v>12</v>
      </c>
      <c r="E17" s="580">
        <v>1517.0699</v>
      </c>
      <c r="F17" s="580">
        <v>152.29243</v>
      </c>
      <c r="H17" s="571">
        <v>12</v>
      </c>
      <c r="I17" s="78">
        <v>13</v>
      </c>
      <c r="J17" s="78">
        <v>12</v>
      </c>
      <c r="K17" s="78">
        <v>10</v>
      </c>
      <c r="L17" s="78">
        <v>13</v>
      </c>
      <c r="M17" s="579" t="str">
        <f t="shared" si="1"/>
        <v>13,12,10,13</v>
      </c>
      <c r="R17" s="280">
        <v>12</v>
      </c>
      <c r="S17" s="591">
        <v>1729.6016131859999</v>
      </c>
      <c r="U17" s="77">
        <v>12</v>
      </c>
      <c r="V17" s="77">
        <v>12</v>
      </c>
      <c r="Y17" s="110">
        <v>12</v>
      </c>
      <c r="Z17" s="110">
        <v>0</v>
      </c>
      <c r="AA17" s="110">
        <v>12</v>
      </c>
      <c r="AB17" s="110">
        <v>0</v>
      </c>
      <c r="AC17" s="417">
        <v>34.5920322637201</v>
      </c>
    </row>
    <row r="18" spans="1:29">
      <c r="A18" s="20"/>
      <c r="B18" s="24">
        <v>14</v>
      </c>
      <c r="D18" s="571">
        <v>13</v>
      </c>
      <c r="E18" s="580">
        <v>1460.4512</v>
      </c>
      <c r="F18" s="580">
        <v>173.42613</v>
      </c>
      <c r="H18" s="571">
        <v>13</v>
      </c>
      <c r="I18" s="78">
        <v>13</v>
      </c>
      <c r="J18" s="78">
        <v>15</v>
      </c>
      <c r="K18" s="78">
        <v>14</v>
      </c>
      <c r="L18" s="78">
        <v>13</v>
      </c>
      <c r="M18" s="579" t="str">
        <f t="shared" si="1"/>
        <v>13,15,14,13</v>
      </c>
      <c r="R18" s="280">
        <v>13</v>
      </c>
      <c r="S18" s="591">
        <v>828.96565927252198</v>
      </c>
      <c r="U18" s="77">
        <v>13</v>
      </c>
      <c r="V18" s="77">
        <v>13</v>
      </c>
      <c r="Y18" s="110">
        <v>13</v>
      </c>
      <c r="Z18" s="110">
        <v>0</v>
      </c>
      <c r="AA18" s="110">
        <v>13</v>
      </c>
      <c r="AB18" s="110">
        <v>0</v>
      </c>
      <c r="AC18" s="417">
        <v>16.579313185450399</v>
      </c>
    </row>
    <row r="19" spans="1:29">
      <c r="A19" s="20"/>
      <c r="B19" s="24">
        <v>15</v>
      </c>
      <c r="D19" s="571">
        <v>14</v>
      </c>
      <c r="E19" s="580">
        <v>1514.0220999999999</v>
      </c>
      <c r="F19" s="580">
        <v>182.65326999999999</v>
      </c>
      <c r="H19" s="571">
        <v>14</v>
      </c>
      <c r="I19" s="78">
        <v>16</v>
      </c>
      <c r="J19" s="78">
        <v>17</v>
      </c>
      <c r="K19" s="78">
        <v>15</v>
      </c>
      <c r="L19" s="78">
        <v>16</v>
      </c>
      <c r="M19" s="579" t="str">
        <f t="shared" si="1"/>
        <v>16,17,15,16</v>
      </c>
      <c r="R19" s="280">
        <v>14</v>
      </c>
      <c r="S19" s="591">
        <v>805.46003117252201</v>
      </c>
      <c r="U19" s="77">
        <v>14</v>
      </c>
      <c r="V19" s="77">
        <v>14</v>
      </c>
      <c r="Y19" s="110">
        <v>14</v>
      </c>
      <c r="Z19" s="110">
        <v>0</v>
      </c>
      <c r="AA19" s="110">
        <v>14</v>
      </c>
      <c r="AB19" s="110">
        <v>0</v>
      </c>
      <c r="AC19" s="417">
        <v>16.109200623450398</v>
      </c>
    </row>
    <row r="20" spans="1:29">
      <c r="A20" s="20"/>
      <c r="B20" s="24">
        <v>16</v>
      </c>
      <c r="D20" s="571">
        <v>15</v>
      </c>
      <c r="E20" s="580">
        <v>1509.7619999999999</v>
      </c>
      <c r="F20" s="580">
        <v>212.86786000000001</v>
      </c>
      <c r="H20" s="571">
        <v>15</v>
      </c>
      <c r="I20" s="78">
        <v>16</v>
      </c>
      <c r="J20" s="78">
        <v>15</v>
      </c>
      <c r="K20" s="78">
        <v>13</v>
      </c>
      <c r="L20" s="78">
        <v>16</v>
      </c>
      <c r="M20" s="579" t="str">
        <f t="shared" si="1"/>
        <v>16,15,13,16</v>
      </c>
      <c r="R20" s="280">
        <v>15</v>
      </c>
      <c r="S20" s="591">
        <v>1640.30341337698</v>
      </c>
      <c r="U20" s="77">
        <v>15</v>
      </c>
      <c r="V20" s="77">
        <v>15</v>
      </c>
      <c r="Y20" s="110">
        <v>15</v>
      </c>
      <c r="Z20" s="110">
        <v>0</v>
      </c>
      <c r="AA20" s="110">
        <v>15</v>
      </c>
      <c r="AB20" s="110">
        <v>0</v>
      </c>
      <c r="AC20" s="417">
        <v>32.806068267539601</v>
      </c>
    </row>
    <row r="21" spans="1:29">
      <c r="A21" s="20"/>
      <c r="B21" s="24">
        <v>17</v>
      </c>
      <c r="D21" s="571">
        <v>16</v>
      </c>
      <c r="E21" s="580">
        <v>1453.4197999999999</v>
      </c>
      <c r="F21" s="580">
        <v>234.33116999999999</v>
      </c>
      <c r="H21" s="571">
        <v>16</v>
      </c>
      <c r="I21" s="78">
        <v>16</v>
      </c>
      <c r="J21" s="78">
        <v>18</v>
      </c>
      <c r="K21" s="78">
        <v>17</v>
      </c>
      <c r="L21" s="78">
        <v>16</v>
      </c>
      <c r="M21" s="579" t="str">
        <f t="shared" si="1"/>
        <v>16,18,17,16</v>
      </c>
      <c r="R21" s="280">
        <v>16</v>
      </c>
      <c r="S21" s="591">
        <v>805.66648960346299</v>
      </c>
      <c r="U21" s="77">
        <v>16</v>
      </c>
      <c r="V21" s="77">
        <v>16</v>
      </c>
      <c r="Y21" s="110">
        <v>16</v>
      </c>
      <c r="Z21" s="110">
        <v>0</v>
      </c>
      <c r="AA21" s="110">
        <v>16</v>
      </c>
      <c r="AB21" s="110">
        <v>0</v>
      </c>
      <c r="AC21" s="417">
        <v>16.113329792069202</v>
      </c>
    </row>
    <row r="22" spans="1:29">
      <c r="A22" s="20"/>
      <c r="B22" s="24">
        <v>18</v>
      </c>
      <c r="D22" s="571">
        <v>17</v>
      </c>
      <c r="E22" s="580">
        <v>1505.5019</v>
      </c>
      <c r="F22" s="580">
        <v>243.08243999999999</v>
      </c>
      <c r="H22" s="571">
        <v>17</v>
      </c>
      <c r="I22" s="78">
        <v>19</v>
      </c>
      <c r="J22" s="78">
        <v>20</v>
      </c>
      <c r="K22" s="78">
        <v>18</v>
      </c>
      <c r="L22" s="78">
        <v>19</v>
      </c>
      <c r="M22" s="579" t="str">
        <f t="shared" si="1"/>
        <v>19,20,18,19</v>
      </c>
      <c r="R22" s="280">
        <v>17</v>
      </c>
      <c r="S22" s="591">
        <v>789.02172667995899</v>
      </c>
      <c r="U22" s="77">
        <v>17</v>
      </c>
      <c r="V22" s="77">
        <v>17</v>
      </c>
      <c r="Y22" s="110">
        <v>17</v>
      </c>
      <c r="Z22" s="110">
        <v>0</v>
      </c>
      <c r="AA22" s="110">
        <v>17</v>
      </c>
      <c r="AB22" s="110">
        <v>0</v>
      </c>
      <c r="AC22" s="417">
        <v>15.780434533599101</v>
      </c>
    </row>
    <row r="23" spans="1:29">
      <c r="A23" s="20"/>
      <c r="B23" s="24">
        <v>19</v>
      </c>
      <c r="D23" s="571">
        <v>18</v>
      </c>
      <c r="E23" s="580">
        <v>1500.0363</v>
      </c>
      <c r="F23" s="580">
        <v>273.10239000000001</v>
      </c>
      <c r="H23" s="571">
        <v>18</v>
      </c>
      <c r="I23" s="78">
        <v>19</v>
      </c>
      <c r="J23" s="78">
        <v>18</v>
      </c>
      <c r="K23" s="78">
        <v>16</v>
      </c>
      <c r="L23" s="78">
        <v>19</v>
      </c>
      <c r="M23" s="579" t="str">
        <f t="shared" si="1"/>
        <v>19,18,16,19</v>
      </c>
      <c r="R23" s="280">
        <v>18</v>
      </c>
      <c r="S23" s="591">
        <v>1580.30969630353</v>
      </c>
      <c r="U23" s="77">
        <v>18</v>
      </c>
      <c r="V23" s="77">
        <v>18</v>
      </c>
      <c r="Y23" s="110">
        <v>18</v>
      </c>
      <c r="Z23" s="110">
        <v>0</v>
      </c>
      <c r="AA23" s="110">
        <v>18</v>
      </c>
      <c r="AB23" s="110">
        <v>0</v>
      </c>
      <c r="AC23" s="417">
        <v>31.606193926070699</v>
      </c>
    </row>
    <row r="24" spans="1:29">
      <c r="A24" s="20"/>
      <c r="B24" s="24">
        <v>20</v>
      </c>
      <c r="D24" s="571">
        <v>19</v>
      </c>
      <c r="E24" s="580">
        <v>1443.6622</v>
      </c>
      <c r="F24" s="580">
        <v>294.01616000000001</v>
      </c>
      <c r="H24" s="571">
        <v>19</v>
      </c>
      <c r="I24" s="78">
        <v>19</v>
      </c>
      <c r="J24" s="78">
        <v>21</v>
      </c>
      <c r="K24" s="78">
        <v>20</v>
      </c>
      <c r="L24" s="78">
        <v>19</v>
      </c>
      <c r="M24" s="579" t="str">
        <f t="shared" si="1"/>
        <v>19,21,20,19</v>
      </c>
      <c r="R24" s="280">
        <v>19</v>
      </c>
      <c r="S24" s="591">
        <v>788.29285163900897</v>
      </c>
      <c r="U24" s="77">
        <v>19</v>
      </c>
      <c r="V24" s="77">
        <v>19</v>
      </c>
      <c r="Y24" s="110">
        <v>19</v>
      </c>
      <c r="Z24" s="110">
        <v>0</v>
      </c>
      <c r="AA24" s="110">
        <v>19</v>
      </c>
      <c r="AB24" s="110">
        <v>0</v>
      </c>
      <c r="AC24" s="417">
        <v>15.765857032780101</v>
      </c>
    </row>
    <row r="25" spans="1:29">
      <c r="A25" s="20"/>
      <c r="B25" s="24">
        <v>21</v>
      </c>
      <c r="D25" s="571">
        <v>20</v>
      </c>
      <c r="E25" s="580">
        <v>1494.5708</v>
      </c>
      <c r="F25" s="580">
        <v>303.12234000000001</v>
      </c>
      <c r="H25" s="571">
        <v>20</v>
      </c>
      <c r="I25" s="78">
        <v>22</v>
      </c>
      <c r="J25" s="78">
        <v>23</v>
      </c>
      <c r="K25" s="78">
        <v>21</v>
      </c>
      <c r="L25" s="78">
        <v>22</v>
      </c>
      <c r="M25" s="579" t="str">
        <f t="shared" si="1"/>
        <v>22,23,21,22</v>
      </c>
      <c r="R25" s="280">
        <v>20</v>
      </c>
      <c r="S25" s="591">
        <v>782.74127499098495</v>
      </c>
      <c r="U25" s="77">
        <v>20</v>
      </c>
      <c r="V25" s="77">
        <v>20</v>
      </c>
      <c r="Y25" s="110">
        <v>20</v>
      </c>
      <c r="Z25" s="110">
        <v>0</v>
      </c>
      <c r="AA25" s="110">
        <v>20</v>
      </c>
      <c r="AB25" s="110">
        <v>0</v>
      </c>
      <c r="AC25" s="417">
        <v>15.654825499819699</v>
      </c>
    </row>
    <row r="26" spans="1:29">
      <c r="A26" s="20"/>
      <c r="B26" s="24">
        <v>22</v>
      </c>
      <c r="D26" s="571">
        <v>21</v>
      </c>
      <c r="E26" s="580">
        <v>1487.9085</v>
      </c>
      <c r="F26" s="580">
        <v>332.89958000000001</v>
      </c>
      <c r="H26" s="571">
        <v>21</v>
      </c>
      <c r="I26" s="78">
        <v>22</v>
      </c>
      <c r="J26" s="78">
        <v>21</v>
      </c>
      <c r="K26" s="78">
        <v>19</v>
      </c>
      <c r="L26" s="78">
        <v>22</v>
      </c>
      <c r="M26" s="579" t="str">
        <f t="shared" si="1"/>
        <v>22,21,19,22</v>
      </c>
      <c r="R26" s="280">
        <v>21</v>
      </c>
      <c r="S26" s="591">
        <v>1537.5349664965099</v>
      </c>
      <c r="U26" s="77">
        <v>21</v>
      </c>
      <c r="V26" s="77">
        <v>21</v>
      </c>
      <c r="Y26" s="110">
        <v>21</v>
      </c>
      <c r="Z26" s="110">
        <v>0</v>
      </c>
      <c r="AA26" s="110">
        <v>21</v>
      </c>
      <c r="AB26" s="110">
        <v>0</v>
      </c>
      <c r="AC26" s="417">
        <v>30.750699329930299</v>
      </c>
    </row>
    <row r="27" spans="1:29">
      <c r="A27" s="20"/>
      <c r="B27" s="24">
        <v>23</v>
      </c>
      <c r="D27" s="571">
        <v>22</v>
      </c>
      <c r="E27" s="580">
        <v>1430.9793</v>
      </c>
      <c r="F27" s="580">
        <v>352.36941000000002</v>
      </c>
      <c r="H27" s="571">
        <v>22</v>
      </c>
      <c r="I27" s="78">
        <v>22</v>
      </c>
      <c r="J27" s="78">
        <v>24</v>
      </c>
      <c r="K27" s="78">
        <v>23</v>
      </c>
      <c r="L27" s="78">
        <v>22</v>
      </c>
      <c r="M27" s="579" t="str">
        <f t="shared" si="1"/>
        <v>22,24,23,22</v>
      </c>
      <c r="R27" s="280">
        <v>22</v>
      </c>
      <c r="S27" s="591">
        <v>781.55531609151501</v>
      </c>
      <c r="U27" s="77">
        <v>22</v>
      </c>
      <c r="V27" s="77">
        <v>22</v>
      </c>
      <c r="Y27" s="110">
        <v>22</v>
      </c>
      <c r="Z27" s="110">
        <v>0</v>
      </c>
      <c r="AA27" s="110">
        <v>22</v>
      </c>
      <c r="AB27" s="110">
        <v>0</v>
      </c>
      <c r="AC27" s="417">
        <v>15.6311063218303</v>
      </c>
    </row>
    <row r="28" spans="1:29">
      <c r="A28" s="20"/>
      <c r="B28" s="24">
        <v>24</v>
      </c>
      <c r="D28" s="571">
        <v>23</v>
      </c>
      <c r="E28" s="580">
        <v>1481.2463</v>
      </c>
      <c r="F28" s="580">
        <v>362.67682000000002</v>
      </c>
      <c r="H28" s="571">
        <v>23</v>
      </c>
      <c r="I28" s="78">
        <v>25</v>
      </c>
      <c r="J28" s="78">
        <v>26</v>
      </c>
      <c r="K28" s="78">
        <v>24</v>
      </c>
      <c r="L28" s="78">
        <v>25</v>
      </c>
      <c r="M28" s="579" t="str">
        <f t="shared" si="1"/>
        <v>25,26,24,25</v>
      </c>
      <c r="R28" s="280">
        <v>23</v>
      </c>
      <c r="S28" s="591">
        <v>780.95924410945702</v>
      </c>
      <c r="U28" s="77">
        <v>23</v>
      </c>
      <c r="V28" s="77">
        <v>23</v>
      </c>
      <c r="Y28" s="110">
        <v>23</v>
      </c>
      <c r="Z28" s="110">
        <v>0</v>
      </c>
      <c r="AA28" s="110">
        <v>23</v>
      </c>
      <c r="AB28" s="110">
        <v>0</v>
      </c>
      <c r="AC28" s="417">
        <v>15.619184882189099</v>
      </c>
    </row>
    <row r="29" spans="1:29">
      <c r="A29" s="20"/>
      <c r="B29" s="24">
        <v>25</v>
      </c>
      <c r="D29" s="571">
        <v>24</v>
      </c>
      <c r="E29" s="580">
        <v>1473.3979999999999</v>
      </c>
      <c r="F29" s="580">
        <v>392.16365999999999</v>
      </c>
      <c r="H29" s="571">
        <v>24</v>
      </c>
      <c r="I29" s="78">
        <v>25</v>
      </c>
      <c r="J29" s="78">
        <v>24</v>
      </c>
      <c r="K29" s="78">
        <v>22</v>
      </c>
      <c r="L29" s="78">
        <v>25</v>
      </c>
      <c r="M29" s="579" t="str">
        <f t="shared" si="1"/>
        <v>25,24,22,25</v>
      </c>
      <c r="R29" s="280">
        <v>24</v>
      </c>
      <c r="S29" s="591">
        <v>1518.54409248454</v>
      </c>
      <c r="U29" s="77">
        <v>24</v>
      </c>
      <c r="V29" s="77">
        <v>24</v>
      </c>
      <c r="Y29" s="110">
        <v>24</v>
      </c>
      <c r="Z29" s="110">
        <v>0</v>
      </c>
      <c r="AA29" s="110">
        <v>24</v>
      </c>
      <c r="AB29" s="110">
        <v>0</v>
      </c>
      <c r="AC29" s="417">
        <v>30.3708818496909</v>
      </c>
    </row>
    <row r="30" spans="1:29">
      <c r="A30" s="20"/>
      <c r="B30" s="24">
        <v>26</v>
      </c>
      <c r="D30" s="571">
        <v>25</v>
      </c>
      <c r="E30" s="580">
        <v>1415.7626</v>
      </c>
      <c r="F30" s="580">
        <v>409.69202999999999</v>
      </c>
      <c r="H30" s="571">
        <v>25</v>
      </c>
      <c r="I30" s="78">
        <v>25</v>
      </c>
      <c r="J30" s="78">
        <v>27</v>
      </c>
      <c r="K30" s="78">
        <v>26</v>
      </c>
      <c r="L30" s="78">
        <v>25</v>
      </c>
      <c r="M30" s="579" t="str">
        <f t="shared" si="1"/>
        <v>25,27,26,25</v>
      </c>
      <c r="R30" s="280">
        <v>25</v>
      </c>
      <c r="S30" s="591">
        <v>779.57107296300796</v>
      </c>
      <c r="U30" s="77">
        <v>25</v>
      </c>
      <c r="V30" s="77">
        <v>25</v>
      </c>
      <c r="Y30" s="110">
        <v>25</v>
      </c>
      <c r="Z30" s="110">
        <v>0</v>
      </c>
      <c r="AA30" s="110">
        <v>25</v>
      </c>
      <c r="AB30" s="110">
        <v>0</v>
      </c>
      <c r="AC30" s="417">
        <v>15.591421459260101</v>
      </c>
    </row>
    <row r="31" spans="1:29">
      <c r="A31" s="20"/>
      <c r="B31" s="24">
        <v>27</v>
      </c>
      <c r="D31" s="571">
        <v>26</v>
      </c>
      <c r="E31" s="580">
        <v>1465.5497</v>
      </c>
      <c r="F31" s="580">
        <v>421.65051</v>
      </c>
      <c r="H31" s="571">
        <v>26</v>
      </c>
      <c r="I31" s="78">
        <v>28</v>
      </c>
      <c r="J31" s="78">
        <v>29</v>
      </c>
      <c r="K31" s="78">
        <v>27</v>
      </c>
      <c r="L31" s="78">
        <v>28</v>
      </c>
      <c r="M31" s="579" t="str">
        <f t="shared" si="1"/>
        <v>28,29,27,28</v>
      </c>
      <c r="R31" s="280">
        <v>26</v>
      </c>
      <c r="S31" s="591">
        <v>780.80575431196405</v>
      </c>
      <c r="U31" s="77">
        <v>26</v>
      </c>
      <c r="V31" s="77">
        <v>26</v>
      </c>
      <c r="Y31" s="110">
        <v>26</v>
      </c>
      <c r="Z31" s="110">
        <v>0</v>
      </c>
      <c r="AA31" s="110">
        <v>26</v>
      </c>
      <c r="AB31" s="110">
        <v>0</v>
      </c>
      <c r="AC31" s="417">
        <v>15.6161150862392</v>
      </c>
    </row>
    <row r="32" spans="1:29">
      <c r="A32" s="20"/>
      <c r="B32" s="24">
        <v>28</v>
      </c>
      <c r="D32" s="571">
        <v>27</v>
      </c>
      <c r="E32" s="580">
        <v>1456.5279</v>
      </c>
      <c r="F32" s="580">
        <v>450.79973000000001</v>
      </c>
      <c r="H32" s="571">
        <v>27</v>
      </c>
      <c r="I32" s="78">
        <v>28</v>
      </c>
      <c r="J32" s="78">
        <v>27</v>
      </c>
      <c r="K32" s="78">
        <v>25</v>
      </c>
      <c r="L32" s="78">
        <v>28</v>
      </c>
      <c r="M32" s="579" t="str">
        <f t="shared" si="1"/>
        <v>28,27,25,28</v>
      </c>
      <c r="R32" s="280">
        <v>27</v>
      </c>
      <c r="S32" s="591">
        <v>1510.7731119274899</v>
      </c>
      <c r="U32" s="77">
        <v>27</v>
      </c>
      <c r="V32" s="77">
        <v>27</v>
      </c>
      <c r="Y32" s="110">
        <v>27</v>
      </c>
      <c r="Z32" s="110">
        <v>0</v>
      </c>
      <c r="AA32" s="110">
        <v>27</v>
      </c>
      <c r="AB32" s="110">
        <v>0</v>
      </c>
      <c r="AC32" s="417">
        <v>30.2154622385499</v>
      </c>
    </row>
    <row r="33" spans="1:29">
      <c r="A33" s="20"/>
      <c r="B33" s="24">
        <v>29</v>
      </c>
      <c r="D33" s="571">
        <v>28</v>
      </c>
      <c r="E33" s="580">
        <v>1398.2141999999999</v>
      </c>
      <c r="F33" s="580">
        <v>466.11678000000001</v>
      </c>
      <c r="H33" s="571">
        <v>28</v>
      </c>
      <c r="I33" s="78">
        <v>28</v>
      </c>
      <c r="J33" s="78">
        <v>30</v>
      </c>
      <c r="K33" s="78">
        <v>29</v>
      </c>
      <c r="L33" s="78">
        <v>28</v>
      </c>
      <c r="M33" s="579" t="str">
        <f t="shared" si="1"/>
        <v>28,30,29,28</v>
      </c>
      <c r="R33" s="280">
        <v>28</v>
      </c>
      <c r="S33" s="591">
        <v>779.35030470154004</v>
      </c>
      <c r="U33" s="77">
        <v>28</v>
      </c>
      <c r="V33" s="77">
        <v>28</v>
      </c>
      <c r="Y33" s="110">
        <v>28</v>
      </c>
      <c r="Z33" s="110">
        <v>0</v>
      </c>
      <c r="AA33" s="110">
        <v>28</v>
      </c>
      <c r="AB33" s="110">
        <v>0</v>
      </c>
      <c r="AC33" s="417">
        <v>15.5870060940308</v>
      </c>
    </row>
    <row r="34" spans="1:29">
      <c r="A34" s="20"/>
      <c r="B34" s="24">
        <v>30</v>
      </c>
      <c r="D34" s="571">
        <v>29</v>
      </c>
      <c r="E34" s="580">
        <v>1447.5061000000001</v>
      </c>
      <c r="F34" s="580">
        <v>479.94895000000002</v>
      </c>
      <c r="H34" s="571">
        <v>29</v>
      </c>
      <c r="I34" s="78">
        <v>31</v>
      </c>
      <c r="J34" s="78">
        <v>32</v>
      </c>
      <c r="K34" s="78">
        <v>30</v>
      </c>
      <c r="L34" s="78">
        <v>31</v>
      </c>
      <c r="M34" s="579" t="str">
        <f t="shared" si="1"/>
        <v>31,32,30,31</v>
      </c>
      <c r="R34" s="280">
        <v>29</v>
      </c>
      <c r="S34" s="591">
        <v>780.80098347458897</v>
      </c>
      <c r="U34" s="77">
        <v>29</v>
      </c>
      <c r="V34" s="77">
        <v>29</v>
      </c>
      <c r="Y34" s="110">
        <v>29</v>
      </c>
      <c r="Z34" s="110">
        <v>0</v>
      </c>
      <c r="AA34" s="110">
        <v>29</v>
      </c>
      <c r="AB34" s="110">
        <v>0</v>
      </c>
      <c r="AC34" s="417">
        <v>15.6160196694918</v>
      </c>
    </row>
    <row r="35" spans="1:29">
      <c r="A35" s="20"/>
      <c r="B35" s="24">
        <v>31</v>
      </c>
      <c r="D35" s="571">
        <v>30</v>
      </c>
      <c r="E35" s="580">
        <v>1437.3253</v>
      </c>
      <c r="F35" s="580">
        <v>508.71388000000002</v>
      </c>
      <c r="H35" s="571">
        <v>30</v>
      </c>
      <c r="I35" s="78">
        <v>31</v>
      </c>
      <c r="J35" s="78">
        <v>30</v>
      </c>
      <c r="K35" s="78">
        <v>28</v>
      </c>
      <c r="L35" s="78">
        <v>31</v>
      </c>
      <c r="M35" s="579" t="str">
        <f t="shared" si="1"/>
        <v>31,30,28,31</v>
      </c>
      <c r="R35" s="280">
        <v>30</v>
      </c>
      <c r="S35" s="591">
        <v>1507.94721159595</v>
      </c>
      <c r="U35" s="77">
        <v>30</v>
      </c>
      <c r="V35" s="77">
        <v>30</v>
      </c>
      <c r="Y35" s="110">
        <v>30</v>
      </c>
      <c r="Z35" s="110">
        <v>0</v>
      </c>
      <c r="AA35" s="110">
        <v>30</v>
      </c>
      <c r="AB35" s="110">
        <v>0</v>
      </c>
      <c r="AC35" s="417">
        <v>30.158944231919001</v>
      </c>
    </row>
    <row r="36" spans="1:29">
      <c r="A36" s="20"/>
      <c r="B36" s="24">
        <v>32</v>
      </c>
      <c r="D36" s="571">
        <v>31</v>
      </c>
      <c r="E36" s="580">
        <v>1378.4428</v>
      </c>
      <c r="F36" s="580">
        <v>521.69410000000005</v>
      </c>
      <c r="H36" s="571">
        <v>31</v>
      </c>
      <c r="I36" s="78">
        <v>31</v>
      </c>
      <c r="J36" s="78">
        <v>33</v>
      </c>
      <c r="K36" s="78">
        <v>32</v>
      </c>
      <c r="L36" s="78">
        <v>31</v>
      </c>
      <c r="M36" s="579" t="str">
        <f t="shared" si="1"/>
        <v>31,33,32,31</v>
      </c>
      <c r="R36" s="280">
        <v>31</v>
      </c>
      <c r="S36" s="591">
        <v>779.33970221847903</v>
      </c>
      <c r="U36" s="77">
        <v>31</v>
      </c>
      <c r="V36" s="77">
        <v>31</v>
      </c>
      <c r="Y36" s="110">
        <v>31</v>
      </c>
      <c r="Z36" s="110">
        <v>0</v>
      </c>
      <c r="AA36" s="110">
        <v>31</v>
      </c>
      <c r="AB36" s="110">
        <v>0</v>
      </c>
      <c r="AC36" s="417">
        <v>15.586794044369601</v>
      </c>
    </row>
    <row r="37" spans="1:29">
      <c r="A37" s="20"/>
      <c r="B37" s="24">
        <v>33</v>
      </c>
      <c r="D37" s="571">
        <v>32</v>
      </c>
      <c r="E37" s="580">
        <v>1427.1445000000001</v>
      </c>
      <c r="F37" s="580">
        <v>537.47880999999995</v>
      </c>
      <c r="H37" s="571">
        <v>32</v>
      </c>
      <c r="I37" s="78">
        <v>34</v>
      </c>
      <c r="J37" s="78">
        <v>35</v>
      </c>
      <c r="K37" s="78">
        <v>33</v>
      </c>
      <c r="L37" s="78">
        <v>34</v>
      </c>
      <c r="M37" s="579" t="str">
        <f t="shared" si="1"/>
        <v>34,35,33,34</v>
      </c>
      <c r="R37" s="280">
        <v>32</v>
      </c>
      <c r="S37" s="591">
        <v>781.26281109103002</v>
      </c>
      <c r="U37" s="77">
        <v>32</v>
      </c>
      <c r="V37" s="77">
        <v>32</v>
      </c>
      <c r="Y37" s="110">
        <v>32</v>
      </c>
      <c r="Z37" s="110">
        <v>0</v>
      </c>
      <c r="AA37" s="110">
        <v>32</v>
      </c>
      <c r="AB37" s="110">
        <v>0</v>
      </c>
      <c r="AC37" s="417">
        <v>15.625256221820599</v>
      </c>
    </row>
    <row r="38" spans="1:29">
      <c r="A38" s="20"/>
      <c r="B38" s="24">
        <v>34</v>
      </c>
      <c r="D38" s="571">
        <v>33</v>
      </c>
      <c r="E38" s="580">
        <v>1415.8209999999999</v>
      </c>
      <c r="F38" s="580">
        <v>565.81336999999996</v>
      </c>
      <c r="H38" s="571">
        <v>33</v>
      </c>
      <c r="I38" s="78">
        <v>34</v>
      </c>
      <c r="J38" s="78">
        <v>33</v>
      </c>
      <c r="K38" s="78">
        <v>31</v>
      </c>
      <c r="L38" s="78">
        <v>34</v>
      </c>
      <c r="M38" s="579" t="str">
        <f t="shared" si="1"/>
        <v>34,33,31,34</v>
      </c>
      <c r="R38" s="280">
        <v>33</v>
      </c>
      <c r="S38" s="591">
        <v>1508.38068203895</v>
      </c>
      <c r="U38" s="77">
        <v>33</v>
      </c>
      <c r="V38" s="77">
        <v>33</v>
      </c>
      <c r="Y38" s="110">
        <v>33</v>
      </c>
      <c r="Z38" s="110">
        <v>0</v>
      </c>
      <c r="AA38" s="110">
        <v>33</v>
      </c>
      <c r="AB38" s="110">
        <v>0</v>
      </c>
      <c r="AC38" s="417">
        <v>30.167613640779098</v>
      </c>
    </row>
    <row r="39" spans="1:29">
      <c r="A39" s="20"/>
      <c r="B39" s="24">
        <v>35</v>
      </c>
      <c r="D39" s="571">
        <v>34</v>
      </c>
      <c r="E39" s="580">
        <v>1356.4344000000001</v>
      </c>
      <c r="F39" s="580">
        <v>576.42565000000002</v>
      </c>
      <c r="H39" s="571">
        <v>34</v>
      </c>
      <c r="I39" s="78">
        <v>34</v>
      </c>
      <c r="J39" s="78">
        <v>36</v>
      </c>
      <c r="K39" s="78">
        <v>35</v>
      </c>
      <c r="L39" s="78">
        <v>34</v>
      </c>
      <c r="M39" s="579" t="str">
        <f t="shared" si="1"/>
        <v>34,36,35,34</v>
      </c>
      <c r="R39" s="280">
        <v>34</v>
      </c>
      <c r="S39" s="591">
        <v>779.79504484549398</v>
      </c>
      <c r="U39" s="77">
        <v>34</v>
      </c>
      <c r="V39" s="77">
        <v>34</v>
      </c>
      <c r="Y39" s="110">
        <v>34</v>
      </c>
      <c r="Z39" s="110">
        <v>0</v>
      </c>
      <c r="AA39" s="110">
        <v>34</v>
      </c>
      <c r="AB39" s="110">
        <v>0</v>
      </c>
      <c r="AC39" s="417">
        <v>15.5959008969098</v>
      </c>
    </row>
    <row r="40" spans="1:29">
      <c r="A40" s="20"/>
      <c r="B40" s="24">
        <v>36</v>
      </c>
      <c r="D40" s="571">
        <v>35</v>
      </c>
      <c r="E40" s="580">
        <v>1404.4974999999999</v>
      </c>
      <c r="F40" s="580">
        <v>594.14793999999995</v>
      </c>
      <c r="H40" s="571">
        <v>35</v>
      </c>
      <c r="I40" s="78">
        <v>37</v>
      </c>
      <c r="J40" s="78">
        <v>38</v>
      </c>
      <c r="K40" s="78">
        <v>36</v>
      </c>
      <c r="L40" s="78">
        <v>37</v>
      </c>
      <c r="M40" s="579" t="str">
        <f t="shared" si="1"/>
        <v>37,38,36,37</v>
      </c>
      <c r="R40" s="280">
        <v>35</v>
      </c>
      <c r="S40" s="591">
        <v>782.09576734289203</v>
      </c>
      <c r="U40" s="77">
        <v>35</v>
      </c>
      <c r="V40" s="77">
        <v>35</v>
      </c>
      <c r="Y40" s="110">
        <v>35</v>
      </c>
      <c r="Z40" s="110">
        <v>0</v>
      </c>
      <c r="AA40" s="110">
        <v>35</v>
      </c>
      <c r="AB40" s="110">
        <v>0</v>
      </c>
      <c r="AC40" s="417">
        <v>15.6419153468578</v>
      </c>
    </row>
    <row r="41" spans="1:29">
      <c r="A41" s="20"/>
      <c r="B41" s="24">
        <v>37</v>
      </c>
      <c r="D41" s="571">
        <v>36</v>
      </c>
      <c r="E41" s="580">
        <v>1392.0494000000001</v>
      </c>
      <c r="F41" s="580">
        <v>622.00675999999999</v>
      </c>
      <c r="H41" s="571">
        <v>36</v>
      </c>
      <c r="I41" s="78">
        <v>37</v>
      </c>
      <c r="J41" s="78">
        <v>36</v>
      </c>
      <c r="K41" s="78">
        <v>34</v>
      </c>
      <c r="L41" s="78">
        <v>37</v>
      </c>
      <c r="M41" s="579" t="str">
        <f t="shared" si="1"/>
        <v>37,36,34,37</v>
      </c>
      <c r="R41" s="280">
        <v>36</v>
      </c>
      <c r="S41" s="591">
        <v>1510.19769152905</v>
      </c>
      <c r="U41" s="77">
        <v>36</v>
      </c>
      <c r="V41" s="77">
        <v>36</v>
      </c>
      <c r="Y41" s="110">
        <v>36</v>
      </c>
      <c r="Z41" s="110">
        <v>0</v>
      </c>
      <c r="AA41" s="110">
        <v>36</v>
      </c>
      <c r="AB41" s="110">
        <v>0</v>
      </c>
      <c r="AC41" s="417">
        <v>30.203953830581099</v>
      </c>
    </row>
    <row r="42" spans="1:29">
      <c r="A42" s="20"/>
      <c r="B42" s="24">
        <v>38</v>
      </c>
      <c r="D42" s="571">
        <v>37</v>
      </c>
      <c r="E42" s="580">
        <v>1332.2216000000001</v>
      </c>
      <c r="F42" s="580">
        <v>630.24423999999999</v>
      </c>
      <c r="H42" s="571">
        <v>37</v>
      </c>
      <c r="I42" s="78">
        <v>37</v>
      </c>
      <c r="J42" s="78">
        <v>39</v>
      </c>
      <c r="K42" s="78">
        <v>38</v>
      </c>
      <c r="L42" s="78">
        <v>37</v>
      </c>
      <c r="M42" s="579" t="str">
        <f t="shared" si="1"/>
        <v>37,39,38,37</v>
      </c>
      <c r="R42" s="280">
        <v>37</v>
      </c>
      <c r="S42" s="591">
        <v>780.606606567977</v>
      </c>
      <c r="U42" s="77">
        <v>37</v>
      </c>
      <c r="V42" s="77">
        <v>37</v>
      </c>
      <c r="Y42" s="110">
        <v>37</v>
      </c>
      <c r="Z42" s="110">
        <v>0</v>
      </c>
      <c r="AA42" s="110">
        <v>37</v>
      </c>
      <c r="AB42" s="110">
        <v>0</v>
      </c>
      <c r="AC42" s="417">
        <v>15.6121321313595</v>
      </c>
    </row>
    <row r="43" spans="1:29">
      <c r="A43" s="20"/>
      <c r="B43" s="24">
        <v>39</v>
      </c>
      <c r="D43" s="571">
        <v>38</v>
      </c>
      <c r="E43" s="580">
        <v>1379.6013</v>
      </c>
      <c r="F43" s="580">
        <v>649.86559</v>
      </c>
      <c r="H43" s="571">
        <v>38</v>
      </c>
      <c r="I43" s="78">
        <v>40</v>
      </c>
      <c r="J43" s="78">
        <v>41</v>
      </c>
      <c r="K43" s="78">
        <v>39</v>
      </c>
      <c r="L43" s="78">
        <v>40</v>
      </c>
      <c r="M43" s="579" t="str">
        <f t="shared" si="1"/>
        <v>40,41,39,40</v>
      </c>
      <c r="R43" s="280">
        <v>38</v>
      </c>
      <c r="S43" s="591">
        <v>782.03007225051897</v>
      </c>
      <c r="U43" s="77">
        <v>38</v>
      </c>
      <c r="V43" s="77">
        <v>38</v>
      </c>
      <c r="Y43" s="110">
        <v>38</v>
      </c>
      <c r="Z43" s="110">
        <v>0</v>
      </c>
      <c r="AA43" s="110">
        <v>38</v>
      </c>
      <c r="AB43" s="110">
        <v>0</v>
      </c>
      <c r="AC43" s="417">
        <v>15.640601445010301</v>
      </c>
    </row>
    <row r="44" spans="1:29">
      <c r="A44" s="20"/>
      <c r="B44" s="24">
        <v>40</v>
      </c>
      <c r="D44" s="571">
        <v>39</v>
      </c>
      <c r="E44" s="580">
        <v>1366.0485000000001</v>
      </c>
      <c r="F44" s="580">
        <v>677.20407</v>
      </c>
      <c r="H44" s="571">
        <v>39</v>
      </c>
      <c r="I44" s="78">
        <v>40</v>
      </c>
      <c r="J44" s="78">
        <v>39</v>
      </c>
      <c r="K44" s="78">
        <v>37</v>
      </c>
      <c r="L44" s="78">
        <v>40</v>
      </c>
      <c r="M44" s="579" t="str">
        <f t="shared" si="1"/>
        <v>40,39,37,40</v>
      </c>
      <c r="R44" s="280">
        <v>39</v>
      </c>
      <c r="S44" s="591">
        <v>1510.5290805455199</v>
      </c>
      <c r="U44" s="77">
        <v>39</v>
      </c>
      <c r="V44" s="77">
        <v>39</v>
      </c>
      <c r="Y44" s="110">
        <v>39</v>
      </c>
      <c r="Z44" s="110">
        <v>0</v>
      </c>
      <c r="AA44" s="110">
        <v>39</v>
      </c>
      <c r="AB44" s="110">
        <v>0</v>
      </c>
      <c r="AC44" s="417">
        <v>30.210581610910499</v>
      </c>
    </row>
    <row r="45" spans="1:29">
      <c r="A45" s="20"/>
      <c r="B45" s="24">
        <v>41</v>
      </c>
      <c r="D45" s="571">
        <v>40</v>
      </c>
      <c r="E45" s="580">
        <v>1305.9342999999999</v>
      </c>
      <c r="F45" s="580">
        <v>683.06052</v>
      </c>
      <c r="H45" s="571">
        <v>40</v>
      </c>
      <c r="I45" s="78">
        <v>40</v>
      </c>
      <c r="J45" s="78">
        <v>42</v>
      </c>
      <c r="K45" s="78">
        <v>41</v>
      </c>
      <c r="L45" s="78">
        <v>40</v>
      </c>
      <c r="M45" s="579" t="str">
        <f t="shared" si="1"/>
        <v>40,42,41,40</v>
      </c>
      <c r="R45" s="280">
        <v>40</v>
      </c>
      <c r="S45" s="591">
        <v>780.52898919052598</v>
      </c>
      <c r="U45" s="77">
        <v>40</v>
      </c>
      <c r="V45" s="77">
        <v>40</v>
      </c>
      <c r="Y45" s="110">
        <v>40</v>
      </c>
      <c r="Z45" s="110">
        <v>0</v>
      </c>
      <c r="AA45" s="110">
        <v>40</v>
      </c>
      <c r="AB45" s="110">
        <v>0</v>
      </c>
      <c r="AC45" s="417">
        <v>15.6105797838105</v>
      </c>
    </row>
    <row r="46" spans="1:29">
      <c r="A46" s="20"/>
      <c r="B46" s="24">
        <v>42</v>
      </c>
      <c r="D46" s="571">
        <v>41</v>
      </c>
      <c r="E46" s="580">
        <v>1352.4957999999999</v>
      </c>
      <c r="F46" s="580">
        <v>704.54255000000001</v>
      </c>
      <c r="H46" s="571">
        <v>41</v>
      </c>
      <c r="I46" s="78">
        <v>43</v>
      </c>
      <c r="J46" s="78">
        <v>44</v>
      </c>
      <c r="K46" s="78">
        <v>42</v>
      </c>
      <c r="L46" s="78">
        <v>43</v>
      </c>
      <c r="M46" s="579" t="str">
        <f t="shared" si="1"/>
        <v>43,44,42,43</v>
      </c>
      <c r="R46" s="280">
        <v>41</v>
      </c>
      <c r="S46" s="591">
        <v>780.91386763099501</v>
      </c>
      <c r="U46" s="77">
        <v>41</v>
      </c>
      <c r="V46" s="77">
        <v>41</v>
      </c>
      <c r="Y46" s="110">
        <v>41</v>
      </c>
      <c r="Z46" s="110">
        <v>0</v>
      </c>
      <c r="AA46" s="110">
        <v>41</v>
      </c>
      <c r="AB46" s="110">
        <v>0</v>
      </c>
      <c r="AC46" s="417">
        <v>15.6182773526199</v>
      </c>
    </row>
    <row r="47" spans="1:29">
      <c r="A47" s="20"/>
      <c r="B47" s="24">
        <v>43</v>
      </c>
      <c r="D47" s="571">
        <v>42</v>
      </c>
      <c r="E47" s="580">
        <v>1337.8601000000001</v>
      </c>
      <c r="F47" s="580">
        <v>731.31688999999994</v>
      </c>
      <c r="H47" s="571">
        <v>42</v>
      </c>
      <c r="I47" s="78">
        <v>43</v>
      </c>
      <c r="J47" s="78">
        <v>42</v>
      </c>
      <c r="K47" s="78">
        <v>40</v>
      </c>
      <c r="L47" s="78">
        <v>43</v>
      </c>
      <c r="M47" s="579" t="str">
        <f t="shared" si="1"/>
        <v>43,42,40,43</v>
      </c>
      <c r="R47" s="280">
        <v>42</v>
      </c>
      <c r="S47" s="591">
        <v>1509.4160731250299</v>
      </c>
      <c r="U47" s="77">
        <v>42</v>
      </c>
      <c r="V47" s="77">
        <v>42</v>
      </c>
      <c r="Y47" s="110">
        <v>42</v>
      </c>
      <c r="Z47" s="110">
        <v>0</v>
      </c>
      <c r="AA47" s="110">
        <v>42</v>
      </c>
      <c r="AB47" s="110">
        <v>0</v>
      </c>
      <c r="AC47" s="417">
        <v>30.1883214625006</v>
      </c>
    </row>
    <row r="48" spans="1:29">
      <c r="A48" s="20"/>
      <c r="B48" s="24">
        <v>44</v>
      </c>
      <c r="D48" s="571">
        <v>43</v>
      </c>
      <c r="E48" s="580">
        <v>1277.6155000000001</v>
      </c>
      <c r="F48" s="580">
        <v>734.81394999999998</v>
      </c>
      <c r="H48" s="571">
        <v>43</v>
      </c>
      <c r="I48" s="78">
        <v>43</v>
      </c>
      <c r="J48" s="78">
        <v>45</v>
      </c>
      <c r="K48" s="78">
        <v>44</v>
      </c>
      <c r="L48" s="78">
        <v>43</v>
      </c>
      <c r="M48" s="579" t="str">
        <f t="shared" si="1"/>
        <v>43,45,44,43</v>
      </c>
      <c r="R48" s="280">
        <v>43</v>
      </c>
      <c r="S48" s="591">
        <v>779.40134929999397</v>
      </c>
      <c r="U48" s="77">
        <v>43</v>
      </c>
      <c r="V48" s="77">
        <v>43</v>
      </c>
      <c r="Y48" s="110">
        <v>43</v>
      </c>
      <c r="Z48" s="110">
        <v>0</v>
      </c>
      <c r="AA48" s="110">
        <v>43</v>
      </c>
      <c r="AB48" s="110">
        <v>0</v>
      </c>
      <c r="AC48" s="417">
        <v>15.5880269859998</v>
      </c>
    </row>
    <row r="49" spans="1:29">
      <c r="A49" s="20"/>
      <c r="B49" s="24">
        <v>45</v>
      </c>
      <c r="D49" s="571">
        <v>44</v>
      </c>
      <c r="E49" s="580">
        <v>1323.2243000000001</v>
      </c>
      <c r="F49" s="580">
        <v>758.09123999999997</v>
      </c>
      <c r="H49" s="571">
        <v>44</v>
      </c>
      <c r="I49" s="78">
        <v>46</v>
      </c>
      <c r="J49" s="78">
        <v>47</v>
      </c>
      <c r="K49" s="78">
        <v>45</v>
      </c>
      <c r="L49" s="78">
        <v>46</v>
      </c>
      <c r="M49" s="579" t="str">
        <f t="shared" si="1"/>
        <v>46,47,45,46</v>
      </c>
      <c r="R49" s="280">
        <v>44</v>
      </c>
      <c r="S49" s="591">
        <v>780.36460611893494</v>
      </c>
      <c r="U49" s="77">
        <v>44</v>
      </c>
      <c r="V49" s="77">
        <v>44</v>
      </c>
      <c r="Y49" s="110">
        <v>44</v>
      </c>
      <c r="Z49" s="110">
        <v>0</v>
      </c>
      <c r="AA49" s="110">
        <v>44</v>
      </c>
      <c r="AB49" s="110">
        <v>0</v>
      </c>
      <c r="AC49" s="417">
        <v>15.6072921223787</v>
      </c>
    </row>
    <row r="50" spans="1:29">
      <c r="A50" s="20"/>
      <c r="B50" s="24">
        <v>46</v>
      </c>
      <c r="D50" s="571">
        <v>45</v>
      </c>
      <c r="E50" s="580">
        <v>1307.5291</v>
      </c>
      <c r="F50" s="580">
        <v>784.25858000000005</v>
      </c>
      <c r="H50" s="571">
        <v>45</v>
      </c>
      <c r="I50" s="78">
        <v>46</v>
      </c>
      <c r="J50" s="78">
        <v>45</v>
      </c>
      <c r="K50" s="78">
        <v>43</v>
      </c>
      <c r="L50" s="78">
        <v>46</v>
      </c>
      <c r="M50" s="579" t="str">
        <f t="shared" si="1"/>
        <v>46,45,43,46</v>
      </c>
      <c r="R50" s="280">
        <v>45</v>
      </c>
      <c r="S50" s="591">
        <v>1508.0282892954999</v>
      </c>
      <c r="U50" s="77">
        <v>45</v>
      </c>
      <c r="V50" s="77">
        <v>45</v>
      </c>
      <c r="Y50" s="110">
        <v>45</v>
      </c>
      <c r="Z50" s="110">
        <v>0</v>
      </c>
      <c r="AA50" s="110">
        <v>45</v>
      </c>
      <c r="AB50" s="110">
        <v>0</v>
      </c>
      <c r="AC50" s="417">
        <v>30.160565785909998</v>
      </c>
    </row>
    <row r="51" spans="1:29">
      <c r="A51" s="20"/>
      <c r="B51" s="24">
        <v>47</v>
      </c>
      <c r="D51" s="571">
        <v>46</v>
      </c>
      <c r="E51" s="580">
        <v>1247.2106000000001</v>
      </c>
      <c r="F51" s="580">
        <v>785.38283999999999</v>
      </c>
      <c r="H51" s="571">
        <v>46</v>
      </c>
      <c r="I51" s="78">
        <v>46</v>
      </c>
      <c r="J51" s="78">
        <v>48</v>
      </c>
      <c r="K51" s="78">
        <v>47</v>
      </c>
      <c r="L51" s="78">
        <v>46</v>
      </c>
      <c r="M51" s="579" t="str">
        <f t="shared" si="1"/>
        <v>46,48,47,46</v>
      </c>
      <c r="R51" s="280">
        <v>46</v>
      </c>
      <c r="S51" s="591">
        <v>778.838411176926</v>
      </c>
      <c r="U51" s="77">
        <v>46</v>
      </c>
      <c r="V51" s="77">
        <v>46</v>
      </c>
      <c r="Y51" s="110">
        <v>46</v>
      </c>
      <c r="Z51" s="110">
        <v>0</v>
      </c>
      <c r="AA51" s="110">
        <v>46</v>
      </c>
      <c r="AB51" s="110">
        <v>0</v>
      </c>
      <c r="AC51" s="417">
        <v>15.576768223538499</v>
      </c>
    </row>
    <row r="52" spans="1:29">
      <c r="A52" s="20"/>
      <c r="B52" s="24">
        <v>48</v>
      </c>
      <c r="D52" s="571">
        <v>47</v>
      </c>
      <c r="E52" s="580">
        <v>1291.8339000000001</v>
      </c>
      <c r="F52" s="580">
        <v>810.42592000000002</v>
      </c>
      <c r="H52" s="571">
        <v>47</v>
      </c>
      <c r="I52" s="78">
        <v>49</v>
      </c>
      <c r="J52" s="78">
        <v>50</v>
      </c>
      <c r="K52" s="78">
        <v>48</v>
      </c>
      <c r="L52" s="78">
        <v>49</v>
      </c>
      <c r="M52" s="579" t="str">
        <f t="shared" si="1"/>
        <v>49,50,48,49</v>
      </c>
      <c r="R52" s="280">
        <v>47</v>
      </c>
      <c r="S52" s="591">
        <v>780.47269119607495</v>
      </c>
      <c r="U52" s="77">
        <v>47</v>
      </c>
      <c r="V52" s="77">
        <v>47</v>
      </c>
      <c r="Y52" s="110">
        <v>47</v>
      </c>
      <c r="Z52" s="110">
        <v>0</v>
      </c>
      <c r="AA52" s="110">
        <v>47</v>
      </c>
      <c r="AB52" s="110">
        <v>0</v>
      </c>
      <c r="AC52" s="417">
        <v>15.6094538239215</v>
      </c>
    </row>
    <row r="53" spans="1:29">
      <c r="A53" s="20"/>
      <c r="B53" s="24">
        <v>49</v>
      </c>
      <c r="D53" s="571">
        <v>48</v>
      </c>
      <c r="E53" s="580">
        <v>1275.1043</v>
      </c>
      <c r="F53" s="580">
        <v>835.94434000000001</v>
      </c>
      <c r="H53" s="571">
        <v>48</v>
      </c>
      <c r="I53" s="78">
        <v>49</v>
      </c>
      <c r="J53" s="78">
        <v>48</v>
      </c>
      <c r="K53" s="78">
        <v>46</v>
      </c>
      <c r="L53" s="78">
        <v>49</v>
      </c>
      <c r="M53" s="579" t="str">
        <f t="shared" si="1"/>
        <v>49,48,46,49</v>
      </c>
      <c r="R53" s="280">
        <v>48</v>
      </c>
      <c r="S53" s="591">
        <v>1506.7545581484401</v>
      </c>
      <c r="U53" s="77">
        <v>48</v>
      </c>
      <c r="V53" s="77">
        <v>48</v>
      </c>
      <c r="Y53" s="110">
        <v>48</v>
      </c>
      <c r="Z53" s="110">
        <v>0</v>
      </c>
      <c r="AA53" s="110">
        <v>48</v>
      </c>
      <c r="AB53" s="110">
        <v>0</v>
      </c>
      <c r="AC53" s="417">
        <v>30.135091162968799</v>
      </c>
    </row>
    <row r="54" spans="1:29">
      <c r="A54" s="20"/>
      <c r="B54" s="24">
        <v>50</v>
      </c>
      <c r="D54" s="571">
        <v>49</v>
      </c>
      <c r="E54" s="580">
        <v>1214.7867000000001</v>
      </c>
      <c r="F54" s="580">
        <v>834.64514999999994</v>
      </c>
      <c r="H54" s="571">
        <v>49</v>
      </c>
      <c r="I54" s="78">
        <v>49</v>
      </c>
      <c r="J54" s="78">
        <v>51</v>
      </c>
      <c r="K54" s="78">
        <v>50</v>
      </c>
      <c r="L54" s="78">
        <v>49</v>
      </c>
      <c r="M54" s="579" t="str">
        <f t="shared" si="1"/>
        <v>49,51,50,49</v>
      </c>
      <c r="R54" s="280">
        <v>49</v>
      </c>
      <c r="S54" s="591">
        <v>778.9503428319</v>
      </c>
      <c r="U54" s="77">
        <v>49</v>
      </c>
      <c r="V54" s="77">
        <v>49</v>
      </c>
      <c r="Y54" s="110">
        <v>49</v>
      </c>
      <c r="Z54" s="110">
        <v>0</v>
      </c>
      <c r="AA54" s="110">
        <v>49</v>
      </c>
      <c r="AB54" s="110">
        <v>0</v>
      </c>
      <c r="AC54" s="417">
        <v>15.579006856637999</v>
      </c>
    </row>
    <row r="55" spans="1:29">
      <c r="A55" s="20"/>
      <c r="B55" s="24">
        <v>51</v>
      </c>
      <c r="D55" s="571">
        <v>50</v>
      </c>
      <c r="E55" s="580">
        <v>1258.3747000000001</v>
      </c>
      <c r="F55" s="580">
        <v>861.46276999999998</v>
      </c>
      <c r="H55" s="571">
        <v>50</v>
      </c>
      <c r="I55" s="78">
        <v>52</v>
      </c>
      <c r="J55" s="78">
        <v>53</v>
      </c>
      <c r="K55" s="78">
        <v>51</v>
      </c>
      <c r="L55" s="78">
        <v>52</v>
      </c>
      <c r="M55" s="579" t="str">
        <f t="shared" si="1"/>
        <v>52,53,51,52</v>
      </c>
      <c r="R55" s="280">
        <v>50</v>
      </c>
      <c r="S55" s="591">
        <v>780.52494138799295</v>
      </c>
      <c r="U55" s="77">
        <v>50</v>
      </c>
      <c r="V55" s="77">
        <v>50</v>
      </c>
      <c r="Y55" s="110">
        <v>50</v>
      </c>
      <c r="Z55" s="110">
        <v>0</v>
      </c>
      <c r="AA55" s="110">
        <v>50</v>
      </c>
      <c r="AB55" s="110">
        <v>0</v>
      </c>
      <c r="AC55" s="417">
        <v>15.6104988277598</v>
      </c>
    </row>
    <row r="56" spans="1:29">
      <c r="A56" s="20"/>
      <c r="B56" s="24">
        <v>52</v>
      </c>
      <c r="D56" s="571">
        <v>51</v>
      </c>
      <c r="E56" s="580">
        <v>1240.6375</v>
      </c>
      <c r="F56" s="580">
        <v>886.29142000000002</v>
      </c>
      <c r="H56" s="571">
        <v>51</v>
      </c>
      <c r="I56" s="78">
        <v>52</v>
      </c>
      <c r="J56" s="78">
        <v>51</v>
      </c>
      <c r="K56" s="78">
        <v>49</v>
      </c>
      <c r="L56" s="78">
        <v>52</v>
      </c>
      <c r="M56" s="579" t="str">
        <f t="shared" si="1"/>
        <v>52,51,49,52</v>
      </c>
      <c r="R56" s="280">
        <v>51</v>
      </c>
      <c r="S56" s="591">
        <v>1506.1913088680501</v>
      </c>
      <c r="U56" s="77">
        <v>51</v>
      </c>
      <c r="V56" s="77">
        <v>51</v>
      </c>
      <c r="Y56" s="110">
        <v>51</v>
      </c>
      <c r="Z56" s="110">
        <v>0</v>
      </c>
      <c r="AA56" s="110">
        <v>51</v>
      </c>
      <c r="AB56" s="110">
        <v>0</v>
      </c>
      <c r="AC56" s="417">
        <v>30.123826177361099</v>
      </c>
    </row>
    <row r="57" spans="1:29">
      <c r="A57" s="20"/>
      <c r="B57" s="24">
        <v>53</v>
      </c>
      <c r="D57" s="571">
        <v>52</v>
      </c>
      <c r="E57" s="580">
        <v>1180.4375</v>
      </c>
      <c r="F57" s="580">
        <v>882.54984000000002</v>
      </c>
      <c r="H57" s="571">
        <v>52</v>
      </c>
      <c r="I57" s="78">
        <v>52</v>
      </c>
      <c r="J57" s="78">
        <v>54</v>
      </c>
      <c r="K57" s="78">
        <v>53</v>
      </c>
      <c r="L57" s="78">
        <v>52</v>
      </c>
      <c r="M57" s="579" t="str">
        <f t="shared" si="1"/>
        <v>52,54,53,52</v>
      </c>
      <c r="R57" s="280">
        <v>52</v>
      </c>
      <c r="S57" s="591">
        <v>779.02234192844401</v>
      </c>
      <c r="U57" s="77">
        <v>52</v>
      </c>
      <c r="V57" s="77">
        <v>52</v>
      </c>
      <c r="Y57" s="110">
        <v>52</v>
      </c>
      <c r="Z57" s="110">
        <v>0</v>
      </c>
      <c r="AA57" s="110">
        <v>52</v>
      </c>
      <c r="AB57" s="110">
        <v>0</v>
      </c>
      <c r="AC57" s="417">
        <v>15.5804468385688</v>
      </c>
    </row>
    <row r="58" spans="1:29">
      <c r="A58" s="20"/>
      <c r="B58" s="24">
        <v>54</v>
      </c>
      <c r="D58" s="571">
        <v>53</v>
      </c>
      <c r="E58" s="580">
        <v>1222.9003</v>
      </c>
      <c r="F58" s="580">
        <v>911.12007000000006</v>
      </c>
      <c r="H58" s="571">
        <v>53</v>
      </c>
      <c r="I58" s="78">
        <v>55</v>
      </c>
      <c r="J58" s="78">
        <v>56</v>
      </c>
      <c r="K58" s="78">
        <v>54</v>
      </c>
      <c r="L58" s="78">
        <v>55</v>
      </c>
      <c r="M58" s="579" t="str">
        <f t="shared" si="1"/>
        <v>55,56,54,55</v>
      </c>
      <c r="R58" s="280">
        <v>53</v>
      </c>
      <c r="S58" s="591">
        <v>780.72531165147598</v>
      </c>
      <c r="U58" s="77">
        <v>53</v>
      </c>
      <c r="V58" s="77">
        <v>53</v>
      </c>
      <c r="Y58" s="110">
        <v>53</v>
      </c>
      <c r="Z58" s="110">
        <v>0</v>
      </c>
      <c r="AA58" s="110">
        <v>53</v>
      </c>
      <c r="AB58" s="110">
        <v>0</v>
      </c>
      <c r="AC58" s="417">
        <v>15.6145062330295</v>
      </c>
    </row>
    <row r="59" spans="1:29">
      <c r="A59" s="20"/>
      <c r="B59" s="24">
        <v>55</v>
      </c>
      <c r="D59" s="571">
        <v>54</v>
      </c>
      <c r="E59" s="580">
        <v>1204.184</v>
      </c>
      <c r="F59" s="580">
        <v>935.21918000000005</v>
      </c>
      <c r="H59" s="571">
        <v>54</v>
      </c>
      <c r="I59" s="78">
        <v>55</v>
      </c>
      <c r="J59" s="78">
        <v>54</v>
      </c>
      <c r="K59" s="78">
        <v>52</v>
      </c>
      <c r="L59" s="78">
        <v>55</v>
      </c>
      <c r="M59" s="579" t="str">
        <f t="shared" si="1"/>
        <v>55,54,52,55</v>
      </c>
      <c r="R59" s="280">
        <v>54</v>
      </c>
      <c r="S59" s="591">
        <v>1506.69474595354</v>
      </c>
      <c r="U59" s="77">
        <v>54</v>
      </c>
      <c r="V59" s="77">
        <v>54</v>
      </c>
      <c r="Y59" s="110">
        <v>54</v>
      </c>
      <c r="Z59" s="110">
        <v>0</v>
      </c>
      <c r="AA59" s="110">
        <v>54</v>
      </c>
      <c r="AB59" s="110">
        <v>0</v>
      </c>
      <c r="AC59" s="417">
        <v>30.133894919070801</v>
      </c>
    </row>
    <row r="60" spans="1:29">
      <c r="A60" s="20"/>
      <c r="B60" s="24">
        <v>56</v>
      </c>
      <c r="D60" s="571">
        <v>55</v>
      </c>
      <c r="E60" s="580">
        <v>1144.1867</v>
      </c>
      <c r="F60" s="580">
        <v>929.04443000000003</v>
      </c>
      <c r="H60" s="571">
        <v>55</v>
      </c>
      <c r="I60" s="78">
        <v>55</v>
      </c>
      <c r="J60" s="78">
        <v>57</v>
      </c>
      <c r="K60" s="78">
        <v>56</v>
      </c>
      <c r="L60" s="78">
        <v>55</v>
      </c>
      <c r="M60" s="579" t="str">
        <f t="shared" si="1"/>
        <v>55,57,56,55</v>
      </c>
      <c r="R60" s="280">
        <v>55</v>
      </c>
      <c r="S60" s="591">
        <v>779.23873674892798</v>
      </c>
      <c r="U60" s="77">
        <v>55</v>
      </c>
      <c r="V60" s="77">
        <v>55</v>
      </c>
      <c r="Y60" s="110">
        <v>55</v>
      </c>
      <c r="Z60" s="110">
        <v>0</v>
      </c>
      <c r="AA60" s="110">
        <v>55</v>
      </c>
      <c r="AB60" s="110">
        <v>0</v>
      </c>
      <c r="AC60" s="417">
        <v>15.584774734978501</v>
      </c>
    </row>
    <row r="61" spans="1:29">
      <c r="A61" s="20"/>
      <c r="B61" s="24">
        <v>57</v>
      </c>
      <c r="D61" s="571">
        <v>56</v>
      </c>
      <c r="E61" s="580">
        <v>1185.4675999999999</v>
      </c>
      <c r="F61" s="580">
        <v>959.31829000000005</v>
      </c>
      <c r="H61" s="571">
        <v>56</v>
      </c>
      <c r="I61" s="78">
        <v>58</v>
      </c>
      <c r="J61" s="78">
        <v>59</v>
      </c>
      <c r="K61" s="78">
        <v>57</v>
      </c>
      <c r="L61" s="78">
        <v>58</v>
      </c>
      <c r="M61" s="579" t="str">
        <f t="shared" si="1"/>
        <v>58,59,57,58</v>
      </c>
      <c r="R61" s="280">
        <v>56</v>
      </c>
      <c r="S61" s="591">
        <v>780.97427558677703</v>
      </c>
      <c r="U61" s="77">
        <v>56</v>
      </c>
      <c r="V61" s="77">
        <v>56</v>
      </c>
      <c r="Y61" s="110">
        <v>56</v>
      </c>
      <c r="Z61" s="110">
        <v>0</v>
      </c>
      <c r="AA61" s="110">
        <v>56</v>
      </c>
      <c r="AB61" s="110">
        <v>0</v>
      </c>
      <c r="AC61" s="417">
        <v>15.619485511735499</v>
      </c>
    </row>
    <row r="62" spans="1:29">
      <c r="A62" s="20"/>
      <c r="B62" s="24">
        <v>58</v>
      </c>
      <c r="D62" s="571">
        <v>57</v>
      </c>
      <c r="E62" s="580">
        <v>1165.8019999999999</v>
      </c>
      <c r="F62" s="580">
        <v>982.64927</v>
      </c>
      <c r="H62" s="571">
        <v>57</v>
      </c>
      <c r="I62" s="78">
        <v>58</v>
      </c>
      <c r="J62" s="78">
        <v>57</v>
      </c>
      <c r="K62" s="78">
        <v>55</v>
      </c>
      <c r="L62" s="78">
        <v>58</v>
      </c>
      <c r="M62" s="579" t="str">
        <f t="shared" si="1"/>
        <v>58,57,55,58</v>
      </c>
      <c r="R62" s="280">
        <v>57</v>
      </c>
      <c r="S62" s="591">
        <v>1506.9973499401201</v>
      </c>
      <c r="U62" s="77">
        <v>57</v>
      </c>
      <c r="V62" s="77">
        <v>57</v>
      </c>
      <c r="Y62" s="110">
        <v>57</v>
      </c>
      <c r="Z62" s="110">
        <v>0</v>
      </c>
      <c r="AA62" s="110">
        <v>57</v>
      </c>
      <c r="AB62" s="110">
        <v>0</v>
      </c>
      <c r="AC62" s="417">
        <v>30.139946998802401</v>
      </c>
    </row>
    <row r="63" spans="1:29">
      <c r="A63" s="20"/>
      <c r="B63" s="24">
        <v>59</v>
      </c>
      <c r="D63" s="571">
        <v>58</v>
      </c>
      <c r="E63" s="580">
        <v>1106.1066000000001</v>
      </c>
      <c r="F63" s="580">
        <v>974.04575</v>
      </c>
      <c r="H63" s="571">
        <v>58</v>
      </c>
      <c r="I63" s="78">
        <v>58</v>
      </c>
      <c r="J63" s="78">
        <v>60</v>
      </c>
      <c r="K63" s="78">
        <v>59</v>
      </c>
      <c r="L63" s="78">
        <v>58</v>
      </c>
      <c r="M63" s="579" t="str">
        <f t="shared" si="1"/>
        <v>58,60,59,58</v>
      </c>
      <c r="R63" s="280">
        <v>58</v>
      </c>
      <c r="S63" s="591">
        <v>779.50283996749204</v>
      </c>
      <c r="U63" s="77">
        <v>58</v>
      </c>
      <c r="V63" s="77">
        <v>58</v>
      </c>
      <c r="Y63" s="110">
        <v>58</v>
      </c>
      <c r="Z63" s="110">
        <v>0</v>
      </c>
      <c r="AA63" s="110">
        <v>58</v>
      </c>
      <c r="AB63" s="110">
        <v>0</v>
      </c>
      <c r="AC63" s="417">
        <v>15.590056799349799</v>
      </c>
    </row>
    <row r="64" spans="1:29">
      <c r="A64" s="20"/>
      <c r="B64" s="24">
        <v>60</v>
      </c>
      <c r="D64" s="571">
        <v>59</v>
      </c>
      <c r="E64" s="580">
        <v>1146.1364000000001</v>
      </c>
      <c r="F64" s="580">
        <v>1005.9803000000001</v>
      </c>
      <c r="H64" s="571">
        <v>59</v>
      </c>
      <c r="I64" s="78">
        <v>61</v>
      </c>
      <c r="J64" s="78">
        <v>62</v>
      </c>
      <c r="K64" s="78">
        <v>60</v>
      </c>
      <c r="L64" s="78">
        <v>61</v>
      </c>
      <c r="M64" s="579" t="str">
        <f t="shared" si="1"/>
        <v>61,62,60,61</v>
      </c>
      <c r="R64" s="280">
        <v>59</v>
      </c>
      <c r="S64" s="591">
        <v>781.06310341495498</v>
      </c>
      <c r="U64" s="77">
        <v>59</v>
      </c>
      <c r="V64" s="77">
        <v>59</v>
      </c>
      <c r="Y64" s="110">
        <v>59</v>
      </c>
      <c r="Z64" s="110">
        <v>0</v>
      </c>
      <c r="AA64" s="110">
        <v>59</v>
      </c>
      <c r="AB64" s="110">
        <v>0</v>
      </c>
      <c r="AC64" s="417">
        <v>15.621262068299099</v>
      </c>
    </row>
    <row r="65" spans="1:29">
      <c r="A65" s="20"/>
      <c r="B65" s="24">
        <v>61</v>
      </c>
      <c r="D65" s="571">
        <v>60</v>
      </c>
      <c r="E65" s="580">
        <v>1125.5531000000001</v>
      </c>
      <c r="F65" s="580">
        <v>1028.5056999999999</v>
      </c>
      <c r="H65" s="571">
        <v>60</v>
      </c>
      <c r="I65" s="78">
        <v>61</v>
      </c>
      <c r="J65" s="78">
        <v>60</v>
      </c>
      <c r="K65" s="78">
        <v>58</v>
      </c>
      <c r="L65" s="78">
        <v>61</v>
      </c>
      <c r="M65" s="579" t="str">
        <f t="shared" si="1"/>
        <v>61,60,58,61</v>
      </c>
      <c r="R65" s="280">
        <v>60</v>
      </c>
      <c r="S65" s="591">
        <v>1506.9884394651101</v>
      </c>
      <c r="U65" s="77">
        <v>60</v>
      </c>
      <c r="V65" s="77">
        <v>60</v>
      </c>
      <c r="Y65" s="110">
        <v>60</v>
      </c>
      <c r="Z65" s="110">
        <v>0</v>
      </c>
      <c r="AA65" s="110">
        <v>60</v>
      </c>
      <c r="AB65" s="110">
        <v>0</v>
      </c>
      <c r="AC65" s="417">
        <v>30.139768789302298</v>
      </c>
    </row>
    <row r="66" spans="1:29">
      <c r="A66" s="20"/>
      <c r="B66" s="24">
        <v>62</v>
      </c>
      <c r="D66" s="571">
        <v>61</v>
      </c>
      <c r="E66" s="580">
        <v>1066.2746999999999</v>
      </c>
      <c r="F66" s="580">
        <v>1017.4846</v>
      </c>
      <c r="H66" s="571">
        <v>61</v>
      </c>
      <c r="I66" s="78">
        <v>61</v>
      </c>
      <c r="J66" s="78">
        <v>63</v>
      </c>
      <c r="K66" s="78">
        <v>62</v>
      </c>
      <c r="L66" s="78">
        <v>61</v>
      </c>
      <c r="M66" s="579" t="str">
        <f t="shared" si="1"/>
        <v>61,63,62,61</v>
      </c>
      <c r="R66" s="280">
        <v>61</v>
      </c>
      <c r="S66" s="591">
        <v>779.62147859996105</v>
      </c>
      <c r="U66" s="77">
        <v>61</v>
      </c>
      <c r="V66" s="77">
        <v>61</v>
      </c>
      <c r="Y66" s="110">
        <v>61</v>
      </c>
      <c r="Z66" s="110">
        <v>0</v>
      </c>
      <c r="AA66" s="110">
        <v>61</v>
      </c>
      <c r="AB66" s="110">
        <v>0</v>
      </c>
      <c r="AC66" s="417">
        <v>15.592429571999199</v>
      </c>
    </row>
    <row r="67" spans="1:29">
      <c r="A67" s="20"/>
      <c r="B67" s="24">
        <v>63</v>
      </c>
      <c r="D67" s="571">
        <v>62</v>
      </c>
      <c r="E67" s="580">
        <v>1104.9698000000001</v>
      </c>
      <c r="F67" s="580">
        <v>1051.0311999999999</v>
      </c>
      <c r="H67" s="571">
        <v>62</v>
      </c>
      <c r="I67" s="78">
        <v>64</v>
      </c>
      <c r="J67" s="78">
        <v>65</v>
      </c>
      <c r="K67" s="78">
        <v>63</v>
      </c>
      <c r="L67" s="78">
        <v>64</v>
      </c>
      <c r="M67" s="579" t="str">
        <f t="shared" si="1"/>
        <v>64,65,63,64</v>
      </c>
      <c r="R67" s="280">
        <v>62</v>
      </c>
      <c r="S67" s="591">
        <v>781.55404031008902</v>
      </c>
      <c r="U67" s="77">
        <v>62</v>
      </c>
      <c r="V67" s="77">
        <v>62</v>
      </c>
      <c r="Y67" s="110">
        <v>62</v>
      </c>
      <c r="Z67" s="110">
        <v>0</v>
      </c>
      <c r="AA67" s="110">
        <v>62</v>
      </c>
      <c r="AB67" s="110">
        <v>0</v>
      </c>
      <c r="AC67" s="417">
        <v>15.6310808062017</v>
      </c>
    </row>
    <row r="68" spans="1:29">
      <c r="A68" s="20"/>
      <c r="B68" s="24">
        <v>64</v>
      </c>
      <c r="D68" s="571">
        <v>63</v>
      </c>
      <c r="E68" s="580">
        <v>1083.5018</v>
      </c>
      <c r="F68" s="580">
        <v>1072.7152000000001</v>
      </c>
      <c r="H68" s="571">
        <v>63</v>
      </c>
      <c r="I68" s="78">
        <v>64</v>
      </c>
      <c r="J68" s="78">
        <v>63</v>
      </c>
      <c r="K68" s="78">
        <v>61</v>
      </c>
      <c r="L68" s="78">
        <v>64</v>
      </c>
      <c r="M68" s="579" t="str">
        <f t="shared" si="1"/>
        <v>64,63,61,64</v>
      </c>
      <c r="R68" s="280">
        <v>63</v>
      </c>
      <c r="S68" s="591">
        <v>1508.4319777149301</v>
      </c>
      <c r="U68" s="77">
        <v>63</v>
      </c>
      <c r="V68" s="77">
        <v>63</v>
      </c>
      <c r="Y68" s="110">
        <v>63</v>
      </c>
      <c r="Z68" s="110">
        <v>0</v>
      </c>
      <c r="AA68" s="110">
        <v>63</v>
      </c>
      <c r="AB68" s="110">
        <v>0</v>
      </c>
      <c r="AC68" s="417">
        <v>30.1686395542987</v>
      </c>
    </row>
    <row r="69" spans="1:29">
      <c r="A69" s="20"/>
      <c r="B69" s="24">
        <v>65</v>
      </c>
      <c r="D69" s="571">
        <v>64</v>
      </c>
      <c r="E69" s="580">
        <v>1024.6950999999999</v>
      </c>
      <c r="F69" s="580">
        <v>1059.3023000000001</v>
      </c>
      <c r="H69" s="571">
        <v>64</v>
      </c>
      <c r="I69" s="78">
        <v>64</v>
      </c>
      <c r="J69" s="78">
        <v>66</v>
      </c>
      <c r="K69" s="78">
        <v>65</v>
      </c>
      <c r="L69" s="78">
        <v>64</v>
      </c>
      <c r="M69" s="579" t="str">
        <f t="shared" si="1"/>
        <v>64,66,65,64</v>
      </c>
      <c r="R69" s="280">
        <v>64</v>
      </c>
      <c r="S69" s="591">
        <v>780.11553724005296</v>
      </c>
      <c r="U69" s="77">
        <v>64</v>
      </c>
      <c r="V69" s="77">
        <v>64</v>
      </c>
      <c r="Y69" s="110">
        <v>64</v>
      </c>
      <c r="Z69" s="110">
        <v>0</v>
      </c>
      <c r="AA69" s="110">
        <v>64</v>
      </c>
      <c r="AB69" s="110">
        <v>0</v>
      </c>
      <c r="AC69" s="417">
        <v>15.602310744801001</v>
      </c>
    </row>
    <row r="70" spans="1:29">
      <c r="A70" s="20"/>
      <c r="B70" s="24">
        <v>66</v>
      </c>
      <c r="D70" s="571">
        <v>65</v>
      </c>
      <c r="E70" s="580">
        <v>1062.0337</v>
      </c>
      <c r="F70" s="580">
        <v>1094.3991000000001</v>
      </c>
      <c r="H70" s="571">
        <v>65</v>
      </c>
      <c r="I70" s="78">
        <v>67</v>
      </c>
      <c r="J70" s="78">
        <v>68</v>
      </c>
      <c r="K70" s="78">
        <v>66</v>
      </c>
      <c r="L70" s="78">
        <v>67</v>
      </c>
      <c r="M70" s="579" t="str">
        <f t="shared" ref="M70:M133" si="2">_xlfn.CONCAT(I70,",",J70,",",,K70,",",L70)</f>
        <v>67,68,66,67</v>
      </c>
      <c r="R70" s="280">
        <v>65</v>
      </c>
      <c r="S70" s="591">
        <v>782.394811755977</v>
      </c>
      <c r="U70" s="77">
        <v>65</v>
      </c>
      <c r="V70" s="77">
        <v>65</v>
      </c>
      <c r="Y70" s="110">
        <v>65</v>
      </c>
      <c r="Z70" s="110">
        <v>0</v>
      </c>
      <c r="AA70" s="110">
        <v>65</v>
      </c>
      <c r="AB70" s="110">
        <v>0</v>
      </c>
      <c r="AC70" s="417">
        <v>15.6478962351195</v>
      </c>
    </row>
    <row r="71" spans="1:29">
      <c r="A71" s="20"/>
      <c r="B71" s="24">
        <v>67</v>
      </c>
      <c r="D71" s="571">
        <v>66</v>
      </c>
      <c r="E71" s="580">
        <v>1039.7153000000001</v>
      </c>
      <c r="F71" s="580">
        <v>1115.2067</v>
      </c>
      <c r="H71" s="571">
        <v>66</v>
      </c>
      <c r="I71" s="78">
        <v>67</v>
      </c>
      <c r="J71" s="78">
        <v>66</v>
      </c>
      <c r="K71" s="78">
        <v>64</v>
      </c>
      <c r="L71" s="78">
        <v>67</v>
      </c>
      <c r="M71" s="579" t="str">
        <f t="shared" si="2"/>
        <v>67,66,64,67</v>
      </c>
      <c r="R71" s="280">
        <v>66</v>
      </c>
      <c r="S71" s="591">
        <v>1510.6082290739801</v>
      </c>
      <c r="U71" s="77">
        <v>66</v>
      </c>
      <c r="V71" s="77">
        <v>66</v>
      </c>
      <c r="Y71" s="110">
        <v>66</v>
      </c>
      <c r="Z71" s="110">
        <v>0</v>
      </c>
      <c r="AA71" s="110">
        <v>66</v>
      </c>
      <c r="AB71" s="110">
        <v>0</v>
      </c>
      <c r="AC71" s="417">
        <v>30.212164581479701</v>
      </c>
    </row>
    <row r="72" spans="1:29">
      <c r="A72" s="20"/>
      <c r="B72" s="24">
        <v>68</v>
      </c>
      <c r="D72" s="571">
        <v>67</v>
      </c>
      <c r="E72" s="580">
        <v>981.43407999999999</v>
      </c>
      <c r="F72" s="580">
        <v>1099.4305999999999</v>
      </c>
      <c r="H72" s="571">
        <v>67</v>
      </c>
      <c r="I72" s="78">
        <v>67</v>
      </c>
      <c r="J72" s="78">
        <v>69</v>
      </c>
      <c r="K72" s="78">
        <v>68</v>
      </c>
      <c r="L72" s="78">
        <v>67</v>
      </c>
      <c r="M72" s="579" t="str">
        <f t="shared" si="2"/>
        <v>67,69,68,67</v>
      </c>
      <c r="R72" s="280">
        <v>67</v>
      </c>
      <c r="S72" s="591">
        <v>780.94254080043095</v>
      </c>
      <c r="U72" s="77">
        <v>67</v>
      </c>
      <c r="V72" s="77">
        <v>67</v>
      </c>
      <c r="Y72" s="110">
        <v>67</v>
      </c>
      <c r="Z72" s="110">
        <v>0</v>
      </c>
      <c r="AA72" s="110">
        <v>67</v>
      </c>
      <c r="AB72" s="110">
        <v>0</v>
      </c>
      <c r="AC72" s="417">
        <v>15.618850816008599</v>
      </c>
    </row>
    <row r="73" spans="1:29">
      <c r="A73" s="20"/>
      <c r="B73" s="24">
        <v>69</v>
      </c>
      <c r="D73" s="571">
        <v>68</v>
      </c>
      <c r="E73" s="580">
        <v>1017.3969</v>
      </c>
      <c r="F73" s="580">
        <v>1136.0143</v>
      </c>
      <c r="H73" s="571">
        <v>68</v>
      </c>
      <c r="I73" s="78">
        <v>70</v>
      </c>
      <c r="J73" s="78">
        <v>71</v>
      </c>
      <c r="K73" s="78">
        <v>69</v>
      </c>
      <c r="L73" s="78">
        <v>70</v>
      </c>
      <c r="M73" s="579" t="str">
        <f t="shared" si="2"/>
        <v>70,71,69,70</v>
      </c>
      <c r="R73" s="280">
        <v>68</v>
      </c>
      <c r="S73" s="591">
        <v>782.33604047610402</v>
      </c>
      <c r="U73" s="77">
        <v>68</v>
      </c>
      <c r="V73" s="77">
        <v>68</v>
      </c>
      <c r="Y73" s="110">
        <v>68</v>
      </c>
      <c r="Z73" s="110">
        <v>0</v>
      </c>
      <c r="AA73" s="110">
        <v>68</v>
      </c>
      <c r="AB73" s="110">
        <v>0</v>
      </c>
      <c r="AC73" s="417">
        <v>15.646720809522</v>
      </c>
    </row>
    <row r="74" spans="1:29">
      <c r="A74" s="20"/>
      <c r="B74" s="24">
        <v>70</v>
      </c>
      <c r="D74" s="571">
        <v>69</v>
      </c>
      <c r="E74" s="580">
        <v>994.26382999999998</v>
      </c>
      <c r="F74" s="580">
        <v>1155.9123999999999</v>
      </c>
      <c r="H74" s="571">
        <v>69</v>
      </c>
      <c r="I74" s="78">
        <v>70</v>
      </c>
      <c r="J74" s="78">
        <v>69</v>
      </c>
      <c r="K74" s="78">
        <v>67</v>
      </c>
      <c r="L74" s="78">
        <v>70</v>
      </c>
      <c r="M74" s="579" t="str">
        <f t="shared" si="2"/>
        <v>70,69,67,70</v>
      </c>
      <c r="R74" s="280">
        <v>69</v>
      </c>
      <c r="S74" s="591">
        <v>1511.0757969338999</v>
      </c>
      <c r="U74" s="77">
        <v>69</v>
      </c>
      <c r="V74" s="77">
        <v>69</v>
      </c>
      <c r="Y74" s="110">
        <v>69</v>
      </c>
      <c r="Z74" s="110">
        <v>0</v>
      </c>
      <c r="AA74" s="110">
        <v>69</v>
      </c>
      <c r="AB74" s="110">
        <v>0</v>
      </c>
      <c r="AC74" s="417">
        <v>30.221515938677999</v>
      </c>
    </row>
    <row r="75" spans="1:29">
      <c r="A75" s="20"/>
      <c r="B75" s="24">
        <v>71</v>
      </c>
      <c r="D75" s="571">
        <v>70</v>
      </c>
      <c r="E75" s="580">
        <v>936.65007000000003</v>
      </c>
      <c r="F75" s="580">
        <v>1137.8312000000001</v>
      </c>
      <c r="H75" s="571">
        <v>70</v>
      </c>
      <c r="I75" s="78">
        <v>70</v>
      </c>
      <c r="J75" s="78">
        <v>72</v>
      </c>
      <c r="K75" s="78">
        <v>71</v>
      </c>
      <c r="L75" s="78">
        <v>70</v>
      </c>
      <c r="M75" s="579" t="str">
        <f t="shared" si="2"/>
        <v>70,72,71,70</v>
      </c>
      <c r="R75" s="280">
        <v>70</v>
      </c>
      <c r="S75" s="591">
        <v>780.87037401495002</v>
      </c>
      <c r="U75" s="77">
        <v>70</v>
      </c>
      <c r="V75" s="77">
        <v>70</v>
      </c>
      <c r="Y75" s="110">
        <v>70</v>
      </c>
      <c r="Z75" s="110">
        <v>0</v>
      </c>
      <c r="AA75" s="110">
        <v>70</v>
      </c>
      <c r="AB75" s="110">
        <v>0</v>
      </c>
      <c r="AC75" s="417">
        <v>15.617407480299001</v>
      </c>
    </row>
    <row r="76" spans="1:29">
      <c r="A76" s="20"/>
      <c r="B76" s="24">
        <v>72</v>
      </c>
      <c r="D76" s="571">
        <v>71</v>
      </c>
      <c r="E76" s="580">
        <v>971.13076999999998</v>
      </c>
      <c r="F76" s="580">
        <v>1175.8104000000001</v>
      </c>
      <c r="H76" s="571">
        <v>71</v>
      </c>
      <c r="I76" s="78">
        <v>73</v>
      </c>
      <c r="J76" s="78">
        <v>74</v>
      </c>
      <c r="K76" s="78">
        <v>72</v>
      </c>
      <c r="L76" s="78">
        <v>73</v>
      </c>
      <c r="M76" s="579" t="str">
        <f t="shared" si="2"/>
        <v>73,74,72,73</v>
      </c>
      <c r="R76" s="280">
        <v>71</v>
      </c>
      <c r="S76" s="591">
        <v>781.22206175362203</v>
      </c>
      <c r="U76" s="77">
        <v>71</v>
      </c>
      <c r="V76" s="77">
        <v>71</v>
      </c>
      <c r="Y76" s="110">
        <v>71</v>
      </c>
      <c r="Z76" s="110">
        <v>0</v>
      </c>
      <c r="AA76" s="110">
        <v>71</v>
      </c>
      <c r="AB76" s="110">
        <v>0</v>
      </c>
      <c r="AC76" s="417">
        <v>15.6244412350724</v>
      </c>
    </row>
    <row r="77" spans="1:29">
      <c r="A77" s="20"/>
      <c r="B77" s="24">
        <v>73</v>
      </c>
      <c r="D77" s="571">
        <v>72</v>
      </c>
      <c r="E77" s="580">
        <v>947.22011999999995</v>
      </c>
      <c r="F77" s="580">
        <v>1194.7669000000001</v>
      </c>
      <c r="H77" s="571">
        <v>72</v>
      </c>
      <c r="I77" s="78">
        <v>73</v>
      </c>
      <c r="J77" s="78">
        <v>72</v>
      </c>
      <c r="K77" s="78">
        <v>70</v>
      </c>
      <c r="L77" s="78">
        <v>73</v>
      </c>
      <c r="M77" s="579" t="str">
        <f t="shared" si="2"/>
        <v>73,72,70,73</v>
      </c>
      <c r="R77" s="280">
        <v>72</v>
      </c>
      <c r="S77" s="591">
        <v>1510.00411727698</v>
      </c>
      <c r="U77" s="77">
        <v>72</v>
      </c>
      <c r="V77" s="77">
        <v>72</v>
      </c>
      <c r="Y77" s="110">
        <v>72</v>
      </c>
      <c r="Z77" s="110">
        <v>0</v>
      </c>
      <c r="AA77" s="110">
        <v>72</v>
      </c>
      <c r="AB77" s="110">
        <v>0</v>
      </c>
      <c r="AC77" s="417">
        <v>30.200082345539698</v>
      </c>
    </row>
    <row r="78" spans="1:29">
      <c r="A78" s="20"/>
      <c r="B78" s="24">
        <v>74</v>
      </c>
      <c r="D78" s="571">
        <v>73</v>
      </c>
      <c r="E78" s="580">
        <v>890.40824999999995</v>
      </c>
      <c r="F78" s="580">
        <v>1174.4628</v>
      </c>
      <c r="H78" s="571">
        <v>73</v>
      </c>
      <c r="I78" s="78">
        <v>73</v>
      </c>
      <c r="J78" s="78">
        <v>75</v>
      </c>
      <c r="K78" s="78">
        <v>74</v>
      </c>
      <c r="L78" s="78">
        <v>73</v>
      </c>
      <c r="M78" s="579" t="str">
        <f t="shared" si="2"/>
        <v>73,75,74,73</v>
      </c>
      <c r="R78" s="280">
        <v>73</v>
      </c>
      <c r="S78" s="591">
        <v>779.74643164942904</v>
      </c>
      <c r="U78" s="77">
        <v>73</v>
      </c>
      <c r="V78" s="77">
        <v>73</v>
      </c>
      <c r="Y78" s="110">
        <v>73</v>
      </c>
      <c r="Z78" s="110">
        <v>0</v>
      </c>
      <c r="AA78" s="110">
        <v>73</v>
      </c>
      <c r="AB78" s="110">
        <v>0</v>
      </c>
      <c r="AC78" s="417">
        <v>15.5949286329885</v>
      </c>
    </row>
    <row r="79" spans="1:29">
      <c r="A79" s="20"/>
      <c r="B79" s="24">
        <v>75</v>
      </c>
      <c r="D79" s="571">
        <v>74</v>
      </c>
      <c r="E79" s="580">
        <v>923.30947000000003</v>
      </c>
      <c r="F79" s="580">
        <v>1213.7235000000001</v>
      </c>
      <c r="H79" s="571">
        <v>74</v>
      </c>
      <c r="I79" s="78">
        <v>76</v>
      </c>
      <c r="J79" s="78">
        <v>77</v>
      </c>
      <c r="K79" s="78">
        <v>75</v>
      </c>
      <c r="L79" s="78">
        <v>76</v>
      </c>
      <c r="M79" s="579" t="str">
        <f t="shared" si="2"/>
        <v>76,77,75,76</v>
      </c>
      <c r="R79" s="280">
        <v>74</v>
      </c>
      <c r="S79" s="591">
        <v>780.67471152153996</v>
      </c>
      <c r="U79" s="77">
        <v>74</v>
      </c>
      <c r="V79" s="77">
        <v>74</v>
      </c>
      <c r="Y79" s="110">
        <v>74</v>
      </c>
      <c r="Z79" s="110">
        <v>0</v>
      </c>
      <c r="AA79" s="110">
        <v>74</v>
      </c>
      <c r="AB79" s="110">
        <v>0</v>
      </c>
      <c r="AC79" s="417">
        <v>15.613494230430801</v>
      </c>
    </row>
    <row r="80" spans="1:29">
      <c r="A80" s="20"/>
      <c r="B80" s="24">
        <v>76</v>
      </c>
      <c r="D80" s="571">
        <v>75</v>
      </c>
      <c r="E80" s="580">
        <v>898.65952000000004</v>
      </c>
      <c r="F80" s="580">
        <v>1231.7082</v>
      </c>
      <c r="H80" s="571">
        <v>75</v>
      </c>
      <c r="I80" s="78">
        <v>76</v>
      </c>
      <c r="J80" s="78">
        <v>75</v>
      </c>
      <c r="K80" s="78">
        <v>73</v>
      </c>
      <c r="L80" s="78">
        <v>76</v>
      </c>
      <c r="M80" s="579" t="str">
        <f t="shared" si="2"/>
        <v>76,75,73,76</v>
      </c>
      <c r="R80" s="280">
        <v>75</v>
      </c>
      <c r="S80" s="591">
        <v>1508.6383289595201</v>
      </c>
      <c r="U80" s="77">
        <v>75</v>
      </c>
      <c r="V80" s="77">
        <v>75</v>
      </c>
      <c r="Y80" s="110">
        <v>75</v>
      </c>
      <c r="Z80" s="110">
        <v>0</v>
      </c>
      <c r="AA80" s="110">
        <v>75</v>
      </c>
      <c r="AB80" s="110">
        <v>0</v>
      </c>
      <c r="AC80" s="417">
        <v>30.172766579190501</v>
      </c>
    </row>
    <row r="81" spans="1:29">
      <c r="A81" s="20"/>
      <c r="B81" s="24">
        <v>77</v>
      </c>
      <c r="D81" s="571">
        <v>76</v>
      </c>
      <c r="E81" s="580">
        <v>842.70618000000002</v>
      </c>
      <c r="F81" s="580">
        <v>1209.1911</v>
      </c>
      <c r="H81" s="571">
        <v>76</v>
      </c>
      <c r="I81" s="78">
        <v>76</v>
      </c>
      <c r="J81" s="78">
        <v>78</v>
      </c>
      <c r="K81" s="78">
        <v>77</v>
      </c>
      <c r="L81" s="78">
        <v>76</v>
      </c>
      <c r="M81" s="579" t="str">
        <f t="shared" si="2"/>
        <v>76,78,77,76</v>
      </c>
      <c r="R81" s="280">
        <v>76</v>
      </c>
      <c r="S81" s="591">
        <v>779.18404517299496</v>
      </c>
      <c r="U81" s="77">
        <v>76</v>
      </c>
      <c r="V81" s="77">
        <v>76</v>
      </c>
      <c r="Y81" s="110">
        <v>76</v>
      </c>
      <c r="Z81" s="110">
        <v>0</v>
      </c>
      <c r="AA81" s="110">
        <v>76</v>
      </c>
      <c r="AB81" s="110">
        <v>0</v>
      </c>
      <c r="AC81" s="417">
        <v>15.5836809034599</v>
      </c>
    </row>
    <row r="82" spans="1:29">
      <c r="A82" s="20"/>
      <c r="B82" s="24">
        <v>78</v>
      </c>
      <c r="D82" s="571">
        <v>77</v>
      </c>
      <c r="E82" s="580">
        <v>874.00957000000005</v>
      </c>
      <c r="F82" s="580">
        <v>1249.6929</v>
      </c>
      <c r="H82" s="571">
        <v>77</v>
      </c>
      <c r="I82" s="78">
        <v>79</v>
      </c>
      <c r="J82" s="78">
        <v>80</v>
      </c>
      <c r="K82" s="78">
        <v>78</v>
      </c>
      <c r="L82" s="78">
        <v>79</v>
      </c>
      <c r="M82" s="579" t="str">
        <f t="shared" si="2"/>
        <v>79,80,78,79</v>
      </c>
      <c r="R82" s="280">
        <v>77</v>
      </c>
      <c r="S82" s="591">
        <v>780.78535287390696</v>
      </c>
      <c r="U82" s="77">
        <v>77</v>
      </c>
      <c r="V82" s="77">
        <v>77</v>
      </c>
      <c r="Y82" s="110">
        <v>77</v>
      </c>
      <c r="Z82" s="110">
        <v>0</v>
      </c>
      <c r="AA82" s="110">
        <v>77</v>
      </c>
      <c r="AB82" s="110">
        <v>0</v>
      </c>
      <c r="AC82" s="417">
        <v>15.615707057478099</v>
      </c>
    </row>
    <row r="83" spans="1:29">
      <c r="A83" s="20"/>
      <c r="B83" s="24">
        <v>79</v>
      </c>
      <c r="D83" s="571">
        <v>78</v>
      </c>
      <c r="E83" s="580">
        <v>848.65980000000002</v>
      </c>
      <c r="F83" s="580">
        <v>1266.6768999999999</v>
      </c>
      <c r="H83" s="571">
        <v>78</v>
      </c>
      <c r="I83" s="78">
        <v>79</v>
      </c>
      <c r="J83" s="78">
        <v>78</v>
      </c>
      <c r="K83" s="78">
        <v>76</v>
      </c>
      <c r="L83" s="78">
        <v>79</v>
      </c>
      <c r="M83" s="579" t="str">
        <f t="shared" si="2"/>
        <v>79,78,76,79</v>
      </c>
      <c r="R83" s="280">
        <v>78</v>
      </c>
      <c r="S83" s="591">
        <v>1507.3768918440901</v>
      </c>
      <c r="U83" s="77">
        <v>78</v>
      </c>
      <c r="V83" s="77">
        <v>78</v>
      </c>
      <c r="Y83" s="110">
        <v>78</v>
      </c>
      <c r="Z83" s="110">
        <v>0</v>
      </c>
      <c r="AA83" s="110">
        <v>78</v>
      </c>
      <c r="AB83" s="110">
        <v>0</v>
      </c>
      <c r="AC83" s="417">
        <v>30.147537836881799</v>
      </c>
    </row>
    <row r="84" spans="1:29">
      <c r="A84" s="20"/>
      <c r="B84" s="24">
        <v>80</v>
      </c>
      <c r="D84" s="571">
        <v>79</v>
      </c>
      <c r="E84" s="580">
        <v>793.65336000000002</v>
      </c>
      <c r="F84" s="580">
        <v>1241.9296999999999</v>
      </c>
      <c r="H84" s="571">
        <v>79</v>
      </c>
      <c r="I84" s="78">
        <v>79</v>
      </c>
      <c r="J84" s="78">
        <v>81</v>
      </c>
      <c r="K84" s="78">
        <v>80</v>
      </c>
      <c r="L84" s="78">
        <v>79</v>
      </c>
      <c r="M84" s="579" t="str">
        <f t="shared" si="2"/>
        <v>79,81,80,79</v>
      </c>
      <c r="R84" s="280">
        <v>79</v>
      </c>
      <c r="S84" s="591">
        <v>779.29856977710699</v>
      </c>
      <c r="U84" s="77">
        <v>79</v>
      </c>
      <c r="V84" s="77">
        <v>79</v>
      </c>
      <c r="Y84" s="110">
        <v>79</v>
      </c>
      <c r="Z84" s="110">
        <v>0</v>
      </c>
      <c r="AA84" s="110">
        <v>79</v>
      </c>
      <c r="AB84" s="110">
        <v>0</v>
      </c>
      <c r="AC84" s="417">
        <v>15.585971395542099</v>
      </c>
    </row>
    <row r="85" spans="1:29">
      <c r="A85" s="20"/>
      <c r="B85" s="24">
        <v>81</v>
      </c>
      <c r="D85" s="571">
        <v>80</v>
      </c>
      <c r="E85" s="580">
        <v>823.31002999999998</v>
      </c>
      <c r="F85" s="580">
        <v>1283.6610000000001</v>
      </c>
      <c r="H85" s="571">
        <v>80</v>
      </c>
      <c r="I85" s="78">
        <v>82</v>
      </c>
      <c r="J85" s="78">
        <v>83</v>
      </c>
      <c r="K85" s="78">
        <v>81</v>
      </c>
      <c r="L85" s="78">
        <v>82</v>
      </c>
      <c r="M85" s="579" t="str">
        <f t="shared" si="2"/>
        <v>82,83,81,82</v>
      </c>
      <c r="R85" s="280">
        <v>80</v>
      </c>
      <c r="S85" s="591">
        <v>780.85264052904597</v>
      </c>
      <c r="U85" s="77">
        <v>80</v>
      </c>
      <c r="V85" s="77">
        <v>80</v>
      </c>
      <c r="Y85" s="110">
        <v>80</v>
      </c>
      <c r="Z85" s="110">
        <v>0</v>
      </c>
      <c r="AA85" s="110">
        <v>80</v>
      </c>
      <c r="AB85" s="110">
        <v>0</v>
      </c>
      <c r="AC85" s="417">
        <v>15.617052810580899</v>
      </c>
    </row>
    <row r="86" spans="1:29">
      <c r="A86" s="20"/>
      <c r="B86" s="24">
        <v>82</v>
      </c>
      <c r="D86" s="571">
        <v>81</v>
      </c>
      <c r="E86" s="580">
        <v>797.30102999999997</v>
      </c>
      <c r="F86" s="580">
        <v>1299.6171999999999</v>
      </c>
      <c r="H86" s="571">
        <v>81</v>
      </c>
      <c r="I86" s="78">
        <v>82</v>
      </c>
      <c r="J86" s="78">
        <v>81</v>
      </c>
      <c r="K86" s="78">
        <v>79</v>
      </c>
      <c r="L86" s="78">
        <v>82</v>
      </c>
      <c r="M86" s="579" t="str">
        <f t="shared" si="2"/>
        <v>82,81,79,82</v>
      </c>
      <c r="R86" s="280">
        <v>81</v>
      </c>
      <c r="S86" s="591">
        <v>1506.8435069089701</v>
      </c>
      <c r="U86" s="77">
        <v>81</v>
      </c>
      <c r="V86" s="77">
        <v>81</v>
      </c>
      <c r="Y86" s="110">
        <v>81</v>
      </c>
      <c r="Z86" s="110">
        <v>0</v>
      </c>
      <c r="AA86" s="110">
        <v>81</v>
      </c>
      <c r="AB86" s="110">
        <v>0</v>
      </c>
      <c r="AC86" s="417">
        <v>30.1368701381795</v>
      </c>
    </row>
    <row r="87" spans="1:29">
      <c r="A87" s="20"/>
      <c r="B87" s="24">
        <v>83</v>
      </c>
      <c r="D87" s="571">
        <v>82</v>
      </c>
      <c r="E87" s="580">
        <v>743.35536999999999</v>
      </c>
      <c r="F87" s="580">
        <v>1272.6676</v>
      </c>
      <c r="H87" s="571">
        <v>82</v>
      </c>
      <c r="I87" s="78">
        <v>82</v>
      </c>
      <c r="J87" s="78">
        <v>84</v>
      </c>
      <c r="K87" s="78">
        <v>83</v>
      </c>
      <c r="L87" s="78">
        <v>82</v>
      </c>
      <c r="M87" s="579" t="str">
        <f t="shared" si="2"/>
        <v>82,84,83,82</v>
      </c>
      <c r="R87" s="280">
        <v>82</v>
      </c>
      <c r="S87" s="591">
        <v>779.38591773493602</v>
      </c>
      <c r="U87" s="77">
        <v>82</v>
      </c>
      <c r="V87" s="77">
        <v>82</v>
      </c>
      <c r="Y87" s="110">
        <v>82</v>
      </c>
      <c r="Z87" s="110">
        <v>0</v>
      </c>
      <c r="AA87" s="110">
        <v>82</v>
      </c>
      <c r="AB87" s="110">
        <v>0</v>
      </c>
      <c r="AC87" s="417">
        <v>15.587718354698699</v>
      </c>
    </row>
    <row r="88" spans="1:29">
      <c r="A88" s="20"/>
      <c r="B88" s="24">
        <v>84</v>
      </c>
      <c r="D88" s="571">
        <v>83</v>
      </c>
      <c r="E88" s="580">
        <v>771.29202999999995</v>
      </c>
      <c r="F88" s="580">
        <v>1315.5735</v>
      </c>
      <c r="H88" s="571">
        <v>83</v>
      </c>
      <c r="I88" s="78">
        <v>85</v>
      </c>
      <c r="J88" s="78">
        <v>86</v>
      </c>
      <c r="K88" s="78">
        <v>84</v>
      </c>
      <c r="L88" s="78">
        <v>85</v>
      </c>
      <c r="M88" s="579" t="str">
        <f t="shared" si="2"/>
        <v>85,86,84,85</v>
      </c>
      <c r="R88" s="280">
        <v>83</v>
      </c>
      <c r="S88" s="591">
        <v>781.33585888752702</v>
      </c>
      <c r="U88" s="77">
        <v>83</v>
      </c>
      <c r="V88" s="77">
        <v>83</v>
      </c>
      <c r="Y88" s="110">
        <v>83</v>
      </c>
      <c r="Z88" s="110">
        <v>0</v>
      </c>
      <c r="AA88" s="110">
        <v>83</v>
      </c>
      <c r="AB88" s="110">
        <v>0</v>
      </c>
      <c r="AC88" s="417">
        <v>15.6267171777505</v>
      </c>
    </row>
    <row r="89" spans="1:29">
      <c r="A89" s="20"/>
      <c r="B89" s="24">
        <v>85</v>
      </c>
      <c r="D89" s="571">
        <v>84</v>
      </c>
      <c r="E89" s="580">
        <v>744.66544999999996</v>
      </c>
      <c r="F89" s="580">
        <v>1330.4763</v>
      </c>
      <c r="H89" s="571">
        <v>84</v>
      </c>
      <c r="I89" s="78">
        <v>85</v>
      </c>
      <c r="J89" s="78">
        <v>84</v>
      </c>
      <c r="K89" s="78">
        <v>82</v>
      </c>
      <c r="L89" s="78">
        <v>85</v>
      </c>
      <c r="M89" s="579" t="str">
        <f t="shared" si="2"/>
        <v>85,84,82,85</v>
      </c>
      <c r="R89" s="280">
        <v>84</v>
      </c>
      <c r="S89" s="591">
        <v>1508.09753139497</v>
      </c>
      <c r="U89" s="77">
        <v>84</v>
      </c>
      <c r="V89" s="77">
        <v>84</v>
      </c>
      <c r="Y89" s="110">
        <v>84</v>
      </c>
      <c r="Z89" s="110">
        <v>0</v>
      </c>
      <c r="AA89" s="110">
        <v>84</v>
      </c>
      <c r="AB89" s="110">
        <v>0</v>
      </c>
      <c r="AC89" s="417">
        <v>30.161950627899401</v>
      </c>
    </row>
    <row r="90" spans="1:29">
      <c r="A90" s="20"/>
      <c r="B90" s="24">
        <v>86</v>
      </c>
      <c r="D90" s="571">
        <v>85</v>
      </c>
      <c r="E90" s="580">
        <v>691.83015</v>
      </c>
      <c r="F90" s="580">
        <v>1301.3598</v>
      </c>
      <c r="H90" s="571">
        <v>85</v>
      </c>
      <c r="I90" s="78">
        <v>85</v>
      </c>
      <c r="J90" s="78">
        <v>87</v>
      </c>
      <c r="K90" s="78">
        <v>86</v>
      </c>
      <c r="L90" s="78">
        <v>85</v>
      </c>
      <c r="M90" s="579" t="str">
        <f t="shared" si="2"/>
        <v>85,87,86,85</v>
      </c>
      <c r="R90" s="280">
        <v>85</v>
      </c>
      <c r="S90" s="591">
        <v>779.87300348799897</v>
      </c>
      <c r="U90" s="77">
        <v>85</v>
      </c>
      <c r="V90" s="77">
        <v>85</v>
      </c>
      <c r="Y90" s="110">
        <v>85</v>
      </c>
      <c r="Z90" s="110">
        <v>0</v>
      </c>
      <c r="AA90" s="110">
        <v>85</v>
      </c>
      <c r="AB90" s="110">
        <v>0</v>
      </c>
      <c r="AC90" s="417">
        <v>15.597460069759901</v>
      </c>
    </row>
    <row r="91" spans="1:29">
      <c r="A91" s="20"/>
      <c r="B91" s="24">
        <v>87</v>
      </c>
      <c r="D91" s="571">
        <v>86</v>
      </c>
      <c r="E91" s="580">
        <v>718.03887999999995</v>
      </c>
      <c r="F91" s="580">
        <v>1345.3792000000001</v>
      </c>
      <c r="H91" s="571">
        <v>86</v>
      </c>
      <c r="I91" s="78">
        <v>88</v>
      </c>
      <c r="J91" s="78">
        <v>89</v>
      </c>
      <c r="K91" s="78">
        <v>87</v>
      </c>
      <c r="L91" s="78">
        <v>88</v>
      </c>
      <c r="M91" s="579" t="str">
        <f t="shared" si="2"/>
        <v>88,89,87,88</v>
      </c>
      <c r="R91" s="280">
        <v>86</v>
      </c>
      <c r="S91" s="591">
        <v>782.17516288993602</v>
      </c>
      <c r="U91" s="77">
        <v>86</v>
      </c>
      <c r="V91" s="77">
        <v>86</v>
      </c>
      <c r="Y91" s="110">
        <v>86</v>
      </c>
      <c r="Z91" s="110">
        <v>0</v>
      </c>
      <c r="AA91" s="110">
        <v>86</v>
      </c>
      <c r="AB91" s="110">
        <v>0</v>
      </c>
      <c r="AC91" s="417">
        <v>15.643503257798701</v>
      </c>
    </row>
    <row r="92" spans="1:29">
      <c r="A92" s="20"/>
      <c r="B92" s="24">
        <v>88</v>
      </c>
      <c r="D92" s="571">
        <v>87</v>
      </c>
      <c r="E92" s="580">
        <v>690.83735999999999</v>
      </c>
      <c r="F92" s="580">
        <v>1359.2048</v>
      </c>
      <c r="H92" s="571">
        <v>87</v>
      </c>
      <c r="I92" s="78">
        <v>88</v>
      </c>
      <c r="J92" s="78">
        <v>87</v>
      </c>
      <c r="K92" s="78">
        <v>85</v>
      </c>
      <c r="L92" s="78">
        <v>88</v>
      </c>
      <c r="M92" s="579" t="str">
        <f t="shared" si="2"/>
        <v>88,87,85,88</v>
      </c>
      <c r="R92" s="280">
        <v>87</v>
      </c>
      <c r="S92" s="591">
        <v>1510.2067946559901</v>
      </c>
      <c r="U92" s="77">
        <v>87</v>
      </c>
      <c r="V92" s="77">
        <v>87</v>
      </c>
      <c r="Y92" s="110">
        <v>87</v>
      </c>
      <c r="Z92" s="110">
        <v>0</v>
      </c>
      <c r="AA92" s="110">
        <v>87</v>
      </c>
      <c r="AB92" s="110">
        <v>0</v>
      </c>
      <c r="AC92" s="417">
        <v>30.204135893119901</v>
      </c>
    </row>
    <row r="93" spans="1:29">
      <c r="A93" s="20"/>
      <c r="B93" s="24">
        <v>89</v>
      </c>
      <c r="D93" s="571">
        <v>88</v>
      </c>
      <c r="E93" s="580">
        <v>639.15794000000005</v>
      </c>
      <c r="F93" s="580">
        <v>1327.962</v>
      </c>
      <c r="H93" s="571">
        <v>88</v>
      </c>
      <c r="I93" s="78">
        <v>88</v>
      </c>
      <c r="J93" s="78">
        <v>90</v>
      </c>
      <c r="K93" s="78">
        <v>89</v>
      </c>
      <c r="L93" s="78">
        <v>88</v>
      </c>
      <c r="M93" s="579" t="str">
        <f t="shared" si="2"/>
        <v>88,90,89,88</v>
      </c>
      <c r="R93" s="280">
        <v>88</v>
      </c>
      <c r="S93" s="591">
        <v>780.69387895899104</v>
      </c>
      <c r="U93" s="77">
        <v>88</v>
      </c>
      <c r="V93" s="77">
        <v>88</v>
      </c>
      <c r="Y93" s="110">
        <v>88</v>
      </c>
      <c r="Z93" s="110">
        <v>0</v>
      </c>
      <c r="AA93" s="110">
        <v>88</v>
      </c>
      <c r="AB93" s="110">
        <v>0</v>
      </c>
      <c r="AC93" s="417">
        <v>15.6138775791798</v>
      </c>
    </row>
    <row r="94" spans="1:29">
      <c r="A94" s="20"/>
      <c r="B94" s="24">
        <v>90</v>
      </c>
      <c r="D94" s="571">
        <v>89</v>
      </c>
      <c r="E94" s="580">
        <v>663.63585</v>
      </c>
      <c r="F94" s="580">
        <v>1373.0304000000001</v>
      </c>
      <c r="H94" s="571">
        <v>89</v>
      </c>
      <c r="I94" s="78">
        <v>91</v>
      </c>
      <c r="J94" s="78">
        <v>92</v>
      </c>
      <c r="K94" s="78">
        <v>90</v>
      </c>
      <c r="L94" s="78">
        <v>91</v>
      </c>
      <c r="M94" s="579" t="str">
        <f t="shared" si="2"/>
        <v>91,92,90,91</v>
      </c>
      <c r="R94" s="280">
        <v>89</v>
      </c>
      <c r="S94" s="591">
        <v>782.11274264095096</v>
      </c>
      <c r="U94" s="77">
        <v>89</v>
      </c>
      <c r="V94" s="77">
        <v>89</v>
      </c>
      <c r="Y94" s="110">
        <v>89</v>
      </c>
      <c r="Z94" s="110">
        <v>0</v>
      </c>
      <c r="AA94" s="110">
        <v>89</v>
      </c>
      <c r="AB94" s="110">
        <v>0</v>
      </c>
      <c r="AC94" s="417">
        <v>15.642254852819001</v>
      </c>
    </row>
    <row r="95" spans="1:29">
      <c r="A95" s="20"/>
      <c r="B95" s="24">
        <v>91</v>
      </c>
      <c r="D95" s="571">
        <v>90</v>
      </c>
      <c r="E95" s="580">
        <v>635.90296000000001</v>
      </c>
      <c r="F95" s="580">
        <v>1385.7565999999999</v>
      </c>
      <c r="H95" s="571">
        <v>90</v>
      </c>
      <c r="I95" s="78">
        <v>91</v>
      </c>
      <c r="J95" s="78">
        <v>90</v>
      </c>
      <c r="K95" s="78">
        <v>88</v>
      </c>
      <c r="L95" s="78">
        <v>91</v>
      </c>
      <c r="M95" s="579" t="str">
        <f t="shared" si="2"/>
        <v>91,90,88,91</v>
      </c>
      <c r="R95" s="280">
        <v>90</v>
      </c>
      <c r="S95" s="591">
        <v>1510.6444260189801</v>
      </c>
      <c r="U95" s="77">
        <v>90</v>
      </c>
      <c r="V95" s="77">
        <v>90</v>
      </c>
      <c r="Y95" s="110">
        <v>90</v>
      </c>
      <c r="Z95" s="110">
        <v>0</v>
      </c>
      <c r="AA95" s="110">
        <v>90</v>
      </c>
      <c r="AB95" s="110">
        <v>0</v>
      </c>
      <c r="AC95" s="417">
        <v>30.2128885203797</v>
      </c>
    </row>
    <row r="96" spans="1:29">
      <c r="A96" s="20"/>
      <c r="B96" s="24">
        <v>92</v>
      </c>
      <c r="D96" s="571">
        <v>91</v>
      </c>
      <c r="E96" s="580">
        <v>585.50064999999995</v>
      </c>
      <c r="F96" s="580">
        <v>1352.4821999999999</v>
      </c>
      <c r="H96" s="571">
        <v>91</v>
      </c>
      <c r="I96" s="78">
        <v>91</v>
      </c>
      <c r="J96" s="78">
        <v>93</v>
      </c>
      <c r="K96" s="78">
        <v>92</v>
      </c>
      <c r="L96" s="78">
        <v>91</v>
      </c>
      <c r="M96" s="579" t="str">
        <f t="shared" si="2"/>
        <v>91,93,92,91</v>
      </c>
      <c r="R96" s="280">
        <v>91</v>
      </c>
      <c r="S96" s="591">
        <v>780.62013606703795</v>
      </c>
      <c r="U96" s="77">
        <v>91</v>
      </c>
      <c r="V96" s="77">
        <v>91</v>
      </c>
      <c r="Y96" s="110">
        <v>91</v>
      </c>
      <c r="Z96" s="110">
        <v>0</v>
      </c>
      <c r="AA96" s="110">
        <v>91</v>
      </c>
      <c r="AB96" s="110">
        <v>0</v>
      </c>
      <c r="AC96" s="417">
        <v>15.6124027213407</v>
      </c>
    </row>
    <row r="97" spans="1:29">
      <c r="A97" s="20"/>
      <c r="B97" s="24">
        <v>93</v>
      </c>
      <c r="D97" s="571">
        <v>92</v>
      </c>
      <c r="E97" s="580">
        <v>608.17006000000003</v>
      </c>
      <c r="F97" s="580">
        <v>1398.4828</v>
      </c>
      <c r="H97" s="571">
        <v>92</v>
      </c>
      <c r="I97" s="78">
        <v>94</v>
      </c>
      <c r="J97" s="78">
        <v>95</v>
      </c>
      <c r="K97" s="78">
        <v>93</v>
      </c>
      <c r="L97" s="78">
        <v>94</v>
      </c>
      <c r="M97" s="579" t="str">
        <f t="shared" si="2"/>
        <v>94,95,93,94</v>
      </c>
      <c r="R97" s="280">
        <v>92</v>
      </c>
      <c r="S97" s="591">
        <v>780.99869947897901</v>
      </c>
      <c r="U97" s="77">
        <v>92</v>
      </c>
      <c r="V97" s="77">
        <v>92</v>
      </c>
      <c r="Y97" s="110">
        <v>92</v>
      </c>
      <c r="Z97" s="110">
        <v>0</v>
      </c>
      <c r="AA97" s="110">
        <v>92</v>
      </c>
      <c r="AB97" s="110">
        <v>0</v>
      </c>
      <c r="AC97" s="417">
        <v>15.619973989579499</v>
      </c>
    </row>
    <row r="98" spans="1:29">
      <c r="A98" s="20"/>
      <c r="B98" s="24">
        <v>94</v>
      </c>
      <c r="D98" s="571">
        <v>93</v>
      </c>
      <c r="E98" s="580">
        <v>579.95020999999997</v>
      </c>
      <c r="F98" s="580">
        <v>1410.0891999999999</v>
      </c>
      <c r="H98" s="571">
        <v>93</v>
      </c>
      <c r="I98" s="78">
        <v>94</v>
      </c>
      <c r="J98" s="78">
        <v>93</v>
      </c>
      <c r="K98" s="78">
        <v>91</v>
      </c>
      <c r="L98" s="78">
        <v>94</v>
      </c>
      <c r="M98" s="579" t="str">
        <f t="shared" si="2"/>
        <v>94,93,91,94</v>
      </c>
      <c r="R98" s="280">
        <v>93</v>
      </c>
      <c r="S98" s="591">
        <v>1509.5623087659401</v>
      </c>
      <c r="U98" s="77">
        <v>93</v>
      </c>
      <c r="V98" s="77">
        <v>93</v>
      </c>
      <c r="Y98" s="110">
        <v>93</v>
      </c>
      <c r="Z98" s="110">
        <v>0</v>
      </c>
      <c r="AA98" s="110">
        <v>93</v>
      </c>
      <c r="AB98" s="110">
        <v>0</v>
      </c>
      <c r="AC98" s="417">
        <v>30.191246175318899</v>
      </c>
    </row>
    <row r="99" spans="1:29">
      <c r="A99" s="20"/>
      <c r="B99" s="24">
        <v>95</v>
      </c>
      <c r="D99" s="571">
        <v>94</v>
      </c>
      <c r="E99" s="580">
        <v>530.93181000000004</v>
      </c>
      <c r="F99" s="580">
        <v>1374.8988999999999</v>
      </c>
      <c r="H99" s="571">
        <v>94</v>
      </c>
      <c r="I99" s="78">
        <v>94</v>
      </c>
      <c r="J99" s="78">
        <v>96</v>
      </c>
      <c r="K99" s="78">
        <v>95</v>
      </c>
      <c r="L99" s="78">
        <v>94</v>
      </c>
      <c r="M99" s="579" t="str">
        <f t="shared" si="2"/>
        <v>94,96,95,94</v>
      </c>
      <c r="R99" s="280">
        <v>94</v>
      </c>
      <c r="S99" s="591">
        <v>779.49688167899103</v>
      </c>
      <c r="U99" s="77">
        <v>94</v>
      </c>
      <c r="V99" s="77">
        <v>94</v>
      </c>
      <c r="Y99" s="110">
        <v>94</v>
      </c>
      <c r="Z99" s="110">
        <v>0</v>
      </c>
      <c r="AA99" s="110">
        <v>94</v>
      </c>
      <c r="AB99" s="110">
        <v>0</v>
      </c>
      <c r="AC99" s="417">
        <v>15.589937633579799</v>
      </c>
    </row>
    <row r="100" spans="1:29">
      <c r="A100" s="20"/>
      <c r="B100" s="24">
        <v>96</v>
      </c>
      <c r="D100" s="571">
        <v>95</v>
      </c>
      <c r="E100" s="580">
        <v>551.73035000000004</v>
      </c>
      <c r="F100" s="580">
        <v>1421.6957</v>
      </c>
      <c r="H100" s="571">
        <v>95</v>
      </c>
      <c r="I100" s="78">
        <v>97</v>
      </c>
      <c r="J100" s="78">
        <v>98</v>
      </c>
      <c r="K100" s="78">
        <v>96</v>
      </c>
      <c r="L100" s="78">
        <v>97</v>
      </c>
      <c r="M100" s="579" t="str">
        <f t="shared" si="2"/>
        <v>97,98,96,97</v>
      </c>
      <c r="R100" s="280">
        <v>95</v>
      </c>
      <c r="S100" s="591">
        <v>780.44895983498998</v>
      </c>
      <c r="U100" s="77">
        <v>95</v>
      </c>
      <c r="V100" s="77">
        <v>95</v>
      </c>
      <c r="Y100" s="110">
        <v>95</v>
      </c>
      <c r="Z100" s="110">
        <v>0</v>
      </c>
      <c r="AA100" s="110">
        <v>95</v>
      </c>
      <c r="AB100" s="110">
        <v>0</v>
      </c>
      <c r="AC100" s="417">
        <v>15.608979196699799</v>
      </c>
    </row>
    <row r="101" spans="1:29">
      <c r="A101" s="20"/>
      <c r="B101" s="24">
        <v>97</v>
      </c>
      <c r="D101" s="571">
        <v>96</v>
      </c>
      <c r="E101" s="580">
        <v>523.06871999999998</v>
      </c>
      <c r="F101" s="580">
        <v>1432.1638</v>
      </c>
      <c r="H101" s="571">
        <v>96</v>
      </c>
      <c r="I101" s="78">
        <v>97</v>
      </c>
      <c r="J101" s="78">
        <v>96</v>
      </c>
      <c r="K101" s="78">
        <v>94</v>
      </c>
      <c r="L101" s="78">
        <v>97</v>
      </c>
      <c r="M101" s="579" t="str">
        <f t="shared" si="2"/>
        <v>97,96,94,97</v>
      </c>
      <c r="R101" s="280">
        <v>96</v>
      </c>
      <c r="S101" s="591">
        <v>1508.1957577335399</v>
      </c>
      <c r="U101" s="77">
        <v>96</v>
      </c>
      <c r="V101" s="77">
        <v>96</v>
      </c>
      <c r="Y101" s="110">
        <v>96</v>
      </c>
      <c r="Z101" s="110">
        <v>0</v>
      </c>
      <c r="AA101" s="110">
        <v>96</v>
      </c>
      <c r="AB101" s="110">
        <v>0</v>
      </c>
      <c r="AC101" s="417">
        <v>30.1639151546708</v>
      </c>
    </row>
    <row r="102" spans="1:29">
      <c r="A102" s="20"/>
      <c r="B102" s="24">
        <v>98</v>
      </c>
      <c r="D102" s="571">
        <v>97</v>
      </c>
      <c r="E102" s="580">
        <v>475.48599000000002</v>
      </c>
      <c r="F102" s="580">
        <v>1395.0827999999999</v>
      </c>
      <c r="H102" s="571">
        <v>97</v>
      </c>
      <c r="I102" s="78">
        <v>97</v>
      </c>
      <c r="J102" s="78">
        <v>99</v>
      </c>
      <c r="K102" s="78">
        <v>98</v>
      </c>
      <c r="L102" s="78">
        <v>97</v>
      </c>
      <c r="M102" s="579" t="str">
        <f t="shared" si="2"/>
        <v>97,99,98,97</v>
      </c>
      <c r="R102" s="280">
        <v>97</v>
      </c>
      <c r="S102" s="591">
        <v>778.93363589997102</v>
      </c>
      <c r="U102" s="77">
        <v>97</v>
      </c>
      <c r="V102" s="77">
        <v>97</v>
      </c>
      <c r="Y102" s="110">
        <v>97</v>
      </c>
      <c r="Z102" s="110">
        <v>0</v>
      </c>
      <c r="AA102" s="110">
        <v>97</v>
      </c>
      <c r="AB102" s="110">
        <v>0</v>
      </c>
      <c r="AC102" s="417">
        <v>15.5786727179994</v>
      </c>
    </row>
    <row r="103" spans="1:29">
      <c r="A103" s="20"/>
      <c r="B103" s="24">
        <v>99</v>
      </c>
      <c r="D103" s="571">
        <v>98</v>
      </c>
      <c r="E103" s="580">
        <v>494.40708999999998</v>
      </c>
      <c r="F103" s="580">
        <v>1442.6318000000001</v>
      </c>
      <c r="H103" s="571">
        <v>98</v>
      </c>
      <c r="I103" s="78">
        <v>100</v>
      </c>
      <c r="J103" s="78">
        <v>101</v>
      </c>
      <c r="K103" s="78">
        <v>99</v>
      </c>
      <c r="L103" s="78">
        <v>100</v>
      </c>
      <c r="M103" s="579" t="str">
        <f t="shared" si="2"/>
        <v>100,101,99,100</v>
      </c>
      <c r="R103" s="280">
        <v>98</v>
      </c>
      <c r="S103" s="591">
        <v>780.56248644500704</v>
      </c>
      <c r="U103" s="77">
        <v>98</v>
      </c>
      <c r="V103" s="77">
        <v>98</v>
      </c>
      <c r="Y103" s="110">
        <v>98</v>
      </c>
      <c r="Z103" s="110">
        <v>0</v>
      </c>
      <c r="AA103" s="110">
        <v>98</v>
      </c>
      <c r="AB103" s="110">
        <v>0</v>
      </c>
      <c r="AC103" s="417">
        <v>15.6112497289001</v>
      </c>
    </row>
    <row r="104" spans="1:29">
      <c r="A104" s="20"/>
      <c r="B104" s="24">
        <v>100</v>
      </c>
      <c r="D104" s="571">
        <v>99</v>
      </c>
      <c r="E104" s="580">
        <v>465.34958999999998</v>
      </c>
      <c r="F104" s="580">
        <v>1451.9448</v>
      </c>
      <c r="H104" s="571">
        <v>99</v>
      </c>
      <c r="I104" s="78">
        <v>100</v>
      </c>
      <c r="J104" s="78">
        <v>99</v>
      </c>
      <c r="K104" s="78">
        <v>97</v>
      </c>
      <c r="L104" s="78">
        <v>100</v>
      </c>
      <c r="M104" s="579" t="str">
        <f t="shared" si="2"/>
        <v>100,99,97,100</v>
      </c>
      <c r="R104" s="280">
        <v>99</v>
      </c>
      <c r="S104" s="591">
        <v>1506.93136565998</v>
      </c>
      <c r="U104" s="77">
        <v>99</v>
      </c>
      <c r="V104" s="77">
        <v>99</v>
      </c>
      <c r="Y104" s="110">
        <v>99</v>
      </c>
      <c r="Z104" s="110">
        <v>0</v>
      </c>
      <c r="AA104" s="110">
        <v>99</v>
      </c>
      <c r="AB104" s="110">
        <v>0</v>
      </c>
      <c r="AC104" s="417">
        <v>30.138627313199599</v>
      </c>
    </row>
    <row r="105" spans="1:29">
      <c r="A105" s="20"/>
      <c r="B105" s="24">
        <v>101</v>
      </c>
      <c r="D105" s="571">
        <v>100</v>
      </c>
      <c r="E105" s="580">
        <v>419.29230999999999</v>
      </c>
      <c r="F105" s="580">
        <v>1412.9809</v>
      </c>
      <c r="H105" s="571">
        <v>100</v>
      </c>
      <c r="I105" s="78">
        <v>100</v>
      </c>
      <c r="J105" s="78">
        <v>102</v>
      </c>
      <c r="K105" s="78">
        <v>101</v>
      </c>
      <c r="L105" s="78">
        <v>100</v>
      </c>
      <c r="M105" s="579" t="str">
        <f t="shared" si="2"/>
        <v>100,102,101,100</v>
      </c>
      <c r="R105" s="280">
        <v>100</v>
      </c>
      <c r="S105" s="591">
        <v>779.049532663484</v>
      </c>
      <c r="U105" s="77">
        <v>100</v>
      </c>
      <c r="V105" s="77">
        <v>100</v>
      </c>
      <c r="Y105" s="110">
        <v>100</v>
      </c>
      <c r="Z105" s="110">
        <v>0</v>
      </c>
      <c r="AA105" s="110">
        <v>100</v>
      </c>
      <c r="AB105" s="110">
        <v>0</v>
      </c>
      <c r="AC105" s="417">
        <v>15.5809906532696</v>
      </c>
    </row>
    <row r="106" spans="1:29">
      <c r="A106" s="20"/>
      <c r="B106" s="24">
        <v>102</v>
      </c>
      <c r="D106" s="571">
        <v>101</v>
      </c>
      <c r="E106" s="580">
        <v>436.29208999999997</v>
      </c>
      <c r="F106" s="580">
        <v>1461.2578000000001</v>
      </c>
      <c r="H106" s="571">
        <v>101</v>
      </c>
      <c r="I106" s="78">
        <v>103</v>
      </c>
      <c r="J106" s="78">
        <v>104</v>
      </c>
      <c r="K106" s="78">
        <v>102</v>
      </c>
      <c r="L106" s="78">
        <v>103</v>
      </c>
      <c r="M106" s="579" t="str">
        <f t="shared" si="2"/>
        <v>103,104,102,103</v>
      </c>
      <c r="R106" s="280">
        <v>101</v>
      </c>
      <c r="S106" s="591">
        <v>780.62787013954903</v>
      </c>
      <c r="U106" s="77">
        <v>101</v>
      </c>
      <c r="V106" s="77">
        <v>101</v>
      </c>
      <c r="Y106" s="110">
        <v>101</v>
      </c>
      <c r="Z106" s="110">
        <v>0</v>
      </c>
      <c r="AA106" s="110">
        <v>101</v>
      </c>
      <c r="AB106" s="110">
        <v>0</v>
      </c>
      <c r="AC106" s="417">
        <v>15.6125574027909</v>
      </c>
    </row>
    <row r="107" spans="1:29">
      <c r="A107" s="20"/>
      <c r="B107" s="24">
        <v>103</v>
      </c>
      <c r="D107" s="571">
        <v>102</v>
      </c>
      <c r="E107" s="580">
        <v>406.88524000000001</v>
      </c>
      <c r="F107" s="580">
        <v>1469.4006999999999</v>
      </c>
      <c r="H107" s="571">
        <v>102</v>
      </c>
      <c r="I107" s="78">
        <v>103</v>
      </c>
      <c r="J107" s="78">
        <v>102</v>
      </c>
      <c r="K107" s="78">
        <v>100</v>
      </c>
      <c r="L107" s="78">
        <v>103</v>
      </c>
      <c r="M107" s="579" t="str">
        <f t="shared" si="2"/>
        <v>103,102,100,103</v>
      </c>
      <c r="R107" s="280">
        <v>102</v>
      </c>
      <c r="S107" s="591">
        <v>1506.3997029555301</v>
      </c>
      <c r="U107" s="77">
        <v>102</v>
      </c>
      <c r="V107" s="77">
        <v>102</v>
      </c>
      <c r="Y107" s="110">
        <v>102</v>
      </c>
      <c r="Z107" s="110">
        <v>0</v>
      </c>
      <c r="AA107" s="110">
        <v>102</v>
      </c>
      <c r="AB107" s="110">
        <v>0</v>
      </c>
      <c r="AC107" s="417">
        <v>30.127994059110598</v>
      </c>
    </row>
    <row r="108" spans="1:29">
      <c r="A108" s="20"/>
      <c r="B108" s="24">
        <v>104</v>
      </c>
      <c r="D108" s="571">
        <v>103</v>
      </c>
      <c r="E108" s="580">
        <v>362.45524999999998</v>
      </c>
      <c r="F108" s="580">
        <v>1428.6120000000001</v>
      </c>
      <c r="H108" s="571">
        <v>103</v>
      </c>
      <c r="I108" s="78">
        <v>103</v>
      </c>
      <c r="J108" s="78">
        <v>105</v>
      </c>
      <c r="K108" s="78">
        <v>104</v>
      </c>
      <c r="L108" s="78">
        <v>103</v>
      </c>
      <c r="M108" s="579" t="str">
        <f t="shared" si="2"/>
        <v>103,105,104,103</v>
      </c>
      <c r="R108" s="280">
        <v>103</v>
      </c>
      <c r="S108" s="591">
        <v>779.13571380698704</v>
      </c>
      <c r="U108" s="77">
        <v>103</v>
      </c>
      <c r="V108" s="77">
        <v>103</v>
      </c>
      <c r="Y108" s="110">
        <v>103</v>
      </c>
      <c r="Z108" s="110">
        <v>0</v>
      </c>
      <c r="AA108" s="110">
        <v>103</v>
      </c>
      <c r="AB108" s="110">
        <v>0</v>
      </c>
      <c r="AC108" s="417">
        <v>15.582714276139701</v>
      </c>
    </row>
    <row r="109" spans="1:29">
      <c r="A109" s="20"/>
      <c r="B109" s="24">
        <v>105</v>
      </c>
      <c r="D109" s="571">
        <v>104</v>
      </c>
      <c r="E109" s="580">
        <v>377.47840000000002</v>
      </c>
      <c r="F109" s="580">
        <v>1477.5436</v>
      </c>
      <c r="H109" s="571">
        <v>104</v>
      </c>
      <c r="I109" s="78">
        <v>106</v>
      </c>
      <c r="J109" s="78">
        <v>107</v>
      </c>
      <c r="K109" s="78">
        <v>105</v>
      </c>
      <c r="L109" s="78">
        <v>106</v>
      </c>
      <c r="M109" s="579" t="str">
        <f t="shared" si="2"/>
        <v>106,107,105,106</v>
      </c>
      <c r="R109" s="280">
        <v>104</v>
      </c>
      <c r="S109" s="591">
        <v>781.11378909347695</v>
      </c>
      <c r="U109" s="77">
        <v>104</v>
      </c>
      <c r="V109" s="77">
        <v>104</v>
      </c>
      <c r="Y109" s="110">
        <v>104</v>
      </c>
      <c r="Z109" s="110">
        <v>0</v>
      </c>
      <c r="AA109" s="110">
        <v>104</v>
      </c>
      <c r="AB109" s="110">
        <v>0</v>
      </c>
      <c r="AC109" s="417">
        <v>15.622275781869501</v>
      </c>
    </row>
    <row r="110" spans="1:29">
      <c r="A110" s="20"/>
      <c r="B110" s="24">
        <v>106</v>
      </c>
      <c r="D110" s="571">
        <v>105</v>
      </c>
      <c r="E110" s="580">
        <v>347.76931000000002</v>
      </c>
      <c r="F110" s="580">
        <v>1484.5034000000001</v>
      </c>
      <c r="H110" s="571">
        <v>105</v>
      </c>
      <c r="I110" s="78">
        <v>106</v>
      </c>
      <c r="J110" s="78">
        <v>105</v>
      </c>
      <c r="K110" s="78">
        <v>103</v>
      </c>
      <c r="L110" s="78">
        <v>106</v>
      </c>
      <c r="M110" s="579" t="str">
        <f t="shared" si="2"/>
        <v>106,105,103,106</v>
      </c>
      <c r="R110" s="280">
        <v>105</v>
      </c>
      <c r="S110" s="591">
        <v>1507.6517678599901</v>
      </c>
      <c r="U110" s="77">
        <v>105</v>
      </c>
      <c r="V110" s="77">
        <v>105</v>
      </c>
      <c r="Y110" s="110">
        <v>105</v>
      </c>
      <c r="Z110" s="110">
        <v>0</v>
      </c>
      <c r="AA110" s="110">
        <v>105</v>
      </c>
      <c r="AB110" s="110">
        <v>0</v>
      </c>
      <c r="AC110" s="417">
        <v>30.153035357199801</v>
      </c>
    </row>
    <row r="111" spans="1:29">
      <c r="A111" s="20"/>
      <c r="B111" s="24">
        <v>107</v>
      </c>
      <c r="D111" s="571">
        <v>106</v>
      </c>
      <c r="E111" s="580">
        <v>305.00448</v>
      </c>
      <c r="F111" s="580">
        <v>1441.9376999999999</v>
      </c>
      <c r="H111" s="571">
        <v>106</v>
      </c>
      <c r="I111" s="78">
        <v>106</v>
      </c>
      <c r="J111" s="78">
        <v>108</v>
      </c>
      <c r="K111" s="78">
        <v>107</v>
      </c>
      <c r="L111" s="78">
        <v>106</v>
      </c>
      <c r="M111" s="579" t="str">
        <f t="shared" si="2"/>
        <v>106,108,107,106</v>
      </c>
      <c r="R111" s="280">
        <v>106</v>
      </c>
      <c r="S111" s="591">
        <v>779.623654572031</v>
      </c>
      <c r="U111" s="77">
        <v>106</v>
      </c>
      <c r="V111" s="77">
        <v>106</v>
      </c>
      <c r="Y111" s="110">
        <v>106</v>
      </c>
      <c r="Z111" s="110">
        <v>0</v>
      </c>
      <c r="AA111" s="110">
        <v>106</v>
      </c>
      <c r="AB111" s="110">
        <v>0</v>
      </c>
      <c r="AC111" s="417">
        <v>15.592473091440599</v>
      </c>
    </row>
    <row r="112" spans="1:29">
      <c r="A112" s="20"/>
      <c r="B112" s="24">
        <v>108</v>
      </c>
      <c r="D112" s="571">
        <v>107</v>
      </c>
      <c r="E112" s="580">
        <v>318.06020999999998</v>
      </c>
      <c r="F112" s="580">
        <v>1491.4632999999999</v>
      </c>
      <c r="H112" s="571">
        <v>107</v>
      </c>
      <c r="I112" s="78">
        <v>109</v>
      </c>
      <c r="J112" s="78">
        <v>110</v>
      </c>
      <c r="K112" s="78">
        <v>108</v>
      </c>
      <c r="L112" s="78">
        <v>109</v>
      </c>
      <c r="M112" s="579" t="str">
        <f t="shared" si="2"/>
        <v>109,110,108,109</v>
      </c>
      <c r="R112" s="280">
        <v>107</v>
      </c>
      <c r="S112" s="591">
        <v>781.95234494752299</v>
      </c>
      <c r="U112" s="77">
        <v>107</v>
      </c>
      <c r="V112" s="77">
        <v>107</v>
      </c>
      <c r="Y112" s="110">
        <v>107</v>
      </c>
      <c r="Z112" s="110">
        <v>0</v>
      </c>
      <c r="AA112" s="110">
        <v>107</v>
      </c>
      <c r="AB112" s="110">
        <v>0</v>
      </c>
      <c r="AC112" s="417">
        <v>15.639046898950401</v>
      </c>
    </row>
    <row r="113" spans="1:29">
      <c r="A113" s="20"/>
      <c r="B113" s="24">
        <v>109</v>
      </c>
      <c r="D113" s="571">
        <v>108</v>
      </c>
      <c r="E113" s="580">
        <v>288.09645</v>
      </c>
      <c r="F113" s="580">
        <v>1497.2289000000001</v>
      </c>
      <c r="H113" s="571">
        <v>108</v>
      </c>
      <c r="I113" s="78">
        <v>109</v>
      </c>
      <c r="J113" s="78">
        <v>108</v>
      </c>
      <c r="K113" s="78">
        <v>106</v>
      </c>
      <c r="L113" s="78">
        <v>109</v>
      </c>
      <c r="M113" s="579" t="str">
        <f t="shared" si="2"/>
        <v>109,108,106,109</v>
      </c>
      <c r="R113" s="280">
        <v>108</v>
      </c>
      <c r="S113" s="591">
        <v>1509.7616906145099</v>
      </c>
      <c r="U113" s="77">
        <v>108</v>
      </c>
      <c r="V113" s="77">
        <v>108</v>
      </c>
      <c r="Y113" s="110">
        <v>108</v>
      </c>
      <c r="Z113" s="110">
        <v>0</v>
      </c>
      <c r="AA113" s="110">
        <v>108</v>
      </c>
      <c r="AB113" s="110">
        <v>0</v>
      </c>
      <c r="AC113" s="417">
        <v>30.195233812290201</v>
      </c>
    </row>
    <row r="114" spans="1:29">
      <c r="A114" s="20"/>
      <c r="B114" s="24">
        <v>110</v>
      </c>
      <c r="D114" s="571">
        <v>109</v>
      </c>
      <c r="E114" s="580">
        <v>247.02937</v>
      </c>
      <c r="F114" s="580">
        <v>1452.9377999999999</v>
      </c>
      <c r="H114" s="571">
        <v>109</v>
      </c>
      <c r="I114" s="78">
        <v>109</v>
      </c>
      <c r="J114" s="78">
        <v>111</v>
      </c>
      <c r="K114" s="78">
        <v>110</v>
      </c>
      <c r="L114" s="78">
        <v>109</v>
      </c>
      <c r="M114" s="579" t="str">
        <f t="shared" si="2"/>
        <v>109,111,110,109</v>
      </c>
      <c r="R114" s="280">
        <v>109</v>
      </c>
      <c r="S114" s="591">
        <v>780.44434269849398</v>
      </c>
      <c r="U114" s="77">
        <v>109</v>
      </c>
      <c r="V114" s="77">
        <v>109</v>
      </c>
      <c r="Y114" s="110">
        <v>109</v>
      </c>
      <c r="Z114" s="110">
        <v>0</v>
      </c>
      <c r="AA114" s="110">
        <v>109</v>
      </c>
      <c r="AB114" s="110">
        <v>0</v>
      </c>
      <c r="AC114" s="417">
        <v>15.6088868539698</v>
      </c>
    </row>
    <row r="115" spans="1:29">
      <c r="A115" s="20"/>
      <c r="B115" s="24">
        <v>111</v>
      </c>
      <c r="D115" s="571">
        <v>110</v>
      </c>
      <c r="E115" s="580">
        <v>258.13267999999999</v>
      </c>
      <c r="F115" s="580">
        <v>1502.9945</v>
      </c>
      <c r="H115" s="571">
        <v>110</v>
      </c>
      <c r="I115" s="78">
        <v>112</v>
      </c>
      <c r="J115" s="78">
        <v>113</v>
      </c>
      <c r="K115" s="78">
        <v>111</v>
      </c>
      <c r="L115" s="78">
        <v>112</v>
      </c>
      <c r="M115" s="579" t="str">
        <f t="shared" si="2"/>
        <v>112,113,111,112</v>
      </c>
      <c r="R115" s="280">
        <v>110</v>
      </c>
      <c r="S115" s="591">
        <v>781.888373141991</v>
      </c>
      <c r="U115" s="77">
        <v>110</v>
      </c>
      <c r="V115" s="77">
        <v>110</v>
      </c>
      <c r="Y115" s="110">
        <v>110</v>
      </c>
      <c r="Z115" s="110">
        <v>0</v>
      </c>
      <c r="AA115" s="110">
        <v>110</v>
      </c>
      <c r="AB115" s="110">
        <v>0</v>
      </c>
      <c r="AC115" s="417">
        <v>15.6377674628398</v>
      </c>
    </row>
    <row r="116" spans="1:29">
      <c r="A116" s="20"/>
      <c r="B116" s="24">
        <v>112</v>
      </c>
      <c r="D116" s="571">
        <v>111</v>
      </c>
      <c r="E116" s="580">
        <v>227.96223000000001</v>
      </c>
      <c r="F116" s="580">
        <v>1507.5567000000001</v>
      </c>
      <c r="H116" s="571">
        <v>111</v>
      </c>
      <c r="I116" s="78">
        <v>112</v>
      </c>
      <c r="J116" s="78">
        <v>111</v>
      </c>
      <c r="K116" s="78">
        <v>109</v>
      </c>
      <c r="L116" s="78">
        <v>112</v>
      </c>
      <c r="M116" s="579" t="str">
        <f t="shared" si="2"/>
        <v>112,111,109,112</v>
      </c>
      <c r="R116" s="280">
        <v>111</v>
      </c>
      <c r="S116" s="591">
        <v>1510.1981114780001</v>
      </c>
      <c r="U116" s="77">
        <v>111</v>
      </c>
      <c r="V116" s="77">
        <v>111</v>
      </c>
      <c r="Y116" s="110">
        <v>111</v>
      </c>
      <c r="Z116" s="110">
        <v>0</v>
      </c>
      <c r="AA116" s="110">
        <v>111</v>
      </c>
      <c r="AB116" s="110">
        <v>0</v>
      </c>
      <c r="AC116" s="417">
        <v>30.203962229560101</v>
      </c>
    </row>
    <row r="117" spans="1:29">
      <c r="A117" s="20"/>
      <c r="B117" s="24">
        <v>113</v>
      </c>
      <c r="D117" s="571">
        <v>112</v>
      </c>
      <c r="E117" s="580">
        <v>188.68339</v>
      </c>
      <c r="F117" s="580">
        <v>1461.6647</v>
      </c>
      <c r="H117" s="571">
        <v>112</v>
      </c>
      <c r="I117" s="78">
        <v>112</v>
      </c>
      <c r="J117" s="78">
        <v>114</v>
      </c>
      <c r="K117" s="78">
        <v>113</v>
      </c>
      <c r="L117" s="78">
        <v>112</v>
      </c>
      <c r="M117" s="579" t="str">
        <f t="shared" si="2"/>
        <v>112,114,113,112</v>
      </c>
      <c r="R117" s="280">
        <v>112</v>
      </c>
      <c r="S117" s="591">
        <v>780.37002636598402</v>
      </c>
      <c r="U117" s="77">
        <v>112</v>
      </c>
      <c r="V117" s="77">
        <v>112</v>
      </c>
      <c r="Y117" s="110">
        <v>112</v>
      </c>
      <c r="Z117" s="110">
        <v>0</v>
      </c>
      <c r="AA117" s="110">
        <v>112</v>
      </c>
      <c r="AB117" s="110">
        <v>0</v>
      </c>
      <c r="AC117" s="417">
        <v>15.6074005273196</v>
      </c>
    </row>
    <row r="118" spans="1:29">
      <c r="A118" s="20"/>
      <c r="B118" s="24">
        <v>114</v>
      </c>
      <c r="D118" s="571">
        <v>113</v>
      </c>
      <c r="E118" s="580">
        <v>197.79177000000001</v>
      </c>
      <c r="F118" s="580">
        <v>1512.1188</v>
      </c>
      <c r="H118" s="571">
        <v>113</v>
      </c>
      <c r="I118" s="78">
        <v>115</v>
      </c>
      <c r="J118" s="78">
        <v>116</v>
      </c>
      <c r="K118" s="78">
        <v>114</v>
      </c>
      <c r="L118" s="78">
        <v>115</v>
      </c>
      <c r="M118" s="579" t="str">
        <f t="shared" si="2"/>
        <v>115,116,114,115</v>
      </c>
      <c r="R118" s="280">
        <v>113</v>
      </c>
      <c r="S118" s="591">
        <v>780.772955149994</v>
      </c>
      <c r="U118" s="77">
        <v>113</v>
      </c>
      <c r="V118" s="77">
        <v>113</v>
      </c>
      <c r="Y118" s="110">
        <v>113</v>
      </c>
      <c r="Z118" s="110">
        <v>0</v>
      </c>
      <c r="AA118" s="110">
        <v>113</v>
      </c>
      <c r="AB118" s="110">
        <v>0</v>
      </c>
      <c r="AC118" s="417">
        <v>15.6154591029998</v>
      </c>
    </row>
    <row r="119" spans="1:29">
      <c r="A119" s="20"/>
      <c r="B119" s="24">
        <v>115</v>
      </c>
      <c r="D119" s="571">
        <v>114</v>
      </c>
      <c r="E119" s="580">
        <v>167.46295000000001</v>
      </c>
      <c r="F119" s="580">
        <v>1515.4703</v>
      </c>
      <c r="H119" s="571">
        <v>114</v>
      </c>
      <c r="I119" s="78">
        <v>115</v>
      </c>
      <c r="J119" s="78">
        <v>114</v>
      </c>
      <c r="K119" s="78">
        <v>112</v>
      </c>
      <c r="L119" s="78">
        <v>115</v>
      </c>
      <c r="M119" s="579" t="str">
        <f t="shared" si="2"/>
        <v>115,114,112,115</v>
      </c>
      <c r="R119" s="280">
        <v>114</v>
      </c>
      <c r="S119" s="591">
        <v>1509.1176142320101</v>
      </c>
      <c r="U119" s="77">
        <v>114</v>
      </c>
      <c r="V119" s="77">
        <v>114</v>
      </c>
      <c r="Y119" s="110">
        <v>114</v>
      </c>
      <c r="Z119" s="110">
        <v>0</v>
      </c>
      <c r="AA119" s="110">
        <v>114</v>
      </c>
      <c r="AB119" s="110">
        <v>0</v>
      </c>
      <c r="AC119" s="417">
        <v>30.182352284640299</v>
      </c>
    </row>
    <row r="120" spans="1:29">
      <c r="A120" s="20"/>
      <c r="B120" s="24">
        <v>116</v>
      </c>
      <c r="D120" s="571">
        <v>115</v>
      </c>
      <c r="E120" s="580">
        <v>130.04303999999999</v>
      </c>
      <c r="F120" s="580">
        <v>1468.1180999999999</v>
      </c>
      <c r="H120" s="571">
        <v>115</v>
      </c>
      <c r="I120" s="78">
        <v>115</v>
      </c>
      <c r="J120" s="78">
        <v>117</v>
      </c>
      <c r="K120" s="78">
        <v>116</v>
      </c>
      <c r="L120" s="78">
        <v>115</v>
      </c>
      <c r="M120" s="579" t="str">
        <f t="shared" si="2"/>
        <v>115,117,116,115</v>
      </c>
      <c r="R120" s="280">
        <v>115</v>
      </c>
      <c r="S120" s="591">
        <v>779.24449704200299</v>
      </c>
      <c r="U120" s="77">
        <v>115</v>
      </c>
      <c r="V120" s="77">
        <v>115</v>
      </c>
      <c r="Y120" s="110">
        <v>115</v>
      </c>
      <c r="Z120" s="110">
        <v>0</v>
      </c>
      <c r="AA120" s="110">
        <v>115</v>
      </c>
      <c r="AB120" s="110">
        <v>0</v>
      </c>
      <c r="AC120" s="417">
        <v>15.58488994084</v>
      </c>
    </row>
    <row r="121" spans="1:29">
      <c r="A121" s="20"/>
      <c r="B121" s="24">
        <v>117</v>
      </c>
      <c r="D121" s="571">
        <v>116</v>
      </c>
      <c r="E121" s="580">
        <v>137.13412</v>
      </c>
      <c r="F121" s="580">
        <v>1518.8217</v>
      </c>
      <c r="H121" s="571">
        <v>116</v>
      </c>
      <c r="I121" s="78">
        <v>118</v>
      </c>
      <c r="J121" s="78">
        <v>119</v>
      </c>
      <c r="K121" s="78">
        <v>117</v>
      </c>
      <c r="L121" s="78">
        <v>118</v>
      </c>
      <c r="M121" s="579" t="str">
        <f t="shared" si="2"/>
        <v>118,119,117,118</v>
      </c>
      <c r="R121" s="280">
        <v>116</v>
      </c>
      <c r="S121" s="591">
        <v>780.22476918563905</v>
      </c>
      <c r="U121" s="77">
        <v>116</v>
      </c>
      <c r="V121" s="77">
        <v>116</v>
      </c>
      <c r="Y121" s="110">
        <v>116</v>
      </c>
      <c r="Z121" s="110">
        <v>0</v>
      </c>
      <c r="AA121" s="110">
        <v>116</v>
      </c>
      <c r="AB121" s="110">
        <v>0</v>
      </c>
      <c r="AC121" s="417">
        <v>15.604495383712701</v>
      </c>
    </row>
    <row r="122" spans="1:29">
      <c r="A122" s="20"/>
      <c r="B122" s="24">
        <v>118</v>
      </c>
      <c r="D122" s="571">
        <v>117</v>
      </c>
      <c r="E122" s="580">
        <v>106.69549000000001</v>
      </c>
      <c r="F122" s="580">
        <v>1520.9568999999999</v>
      </c>
      <c r="H122" s="571">
        <v>117</v>
      </c>
      <c r="I122" s="78">
        <v>118</v>
      </c>
      <c r="J122" s="78">
        <v>117</v>
      </c>
      <c r="K122" s="78">
        <v>115</v>
      </c>
      <c r="L122" s="78">
        <v>118</v>
      </c>
      <c r="M122" s="579" t="str">
        <f t="shared" si="2"/>
        <v>118,117,115,118</v>
      </c>
      <c r="R122" s="280">
        <v>117</v>
      </c>
      <c r="S122" s="591">
        <v>1507.7423414303901</v>
      </c>
      <c r="U122" s="77">
        <v>117</v>
      </c>
      <c r="V122" s="77">
        <v>117</v>
      </c>
      <c r="Y122" s="110">
        <v>117</v>
      </c>
      <c r="Z122" s="110">
        <v>0</v>
      </c>
      <c r="AA122" s="110">
        <v>117</v>
      </c>
      <c r="AB122" s="110">
        <v>0</v>
      </c>
      <c r="AC122" s="417">
        <v>30.154846828607798</v>
      </c>
    </row>
    <row r="123" spans="1:29">
      <c r="A123" s="20"/>
      <c r="B123" s="24">
        <v>119</v>
      </c>
      <c r="D123" s="571">
        <v>118</v>
      </c>
      <c r="E123" s="580">
        <v>71.177349000000007</v>
      </c>
      <c r="F123" s="580">
        <v>1472.1831</v>
      </c>
      <c r="H123" s="571">
        <v>118</v>
      </c>
      <c r="I123" s="78">
        <v>118</v>
      </c>
      <c r="J123" s="78">
        <v>120</v>
      </c>
      <c r="K123" s="78">
        <v>119</v>
      </c>
      <c r="L123" s="78">
        <v>118</v>
      </c>
      <c r="M123" s="579" t="str">
        <f t="shared" si="2"/>
        <v>118,120,119,118</v>
      </c>
      <c r="R123" s="280">
        <v>118</v>
      </c>
      <c r="S123" s="591">
        <v>778.68153820085695</v>
      </c>
      <c r="U123" s="77">
        <v>118</v>
      </c>
      <c r="V123" s="77">
        <v>118</v>
      </c>
      <c r="Y123" s="110">
        <v>118</v>
      </c>
      <c r="Z123" s="110">
        <v>0</v>
      </c>
      <c r="AA123" s="110">
        <v>118</v>
      </c>
      <c r="AB123" s="110">
        <v>0</v>
      </c>
      <c r="AC123" s="417">
        <v>15.5736307640171</v>
      </c>
    </row>
    <row r="124" spans="1:29">
      <c r="A124" s="20"/>
      <c r="B124" s="24">
        <v>120</v>
      </c>
      <c r="D124" s="571">
        <v>119</v>
      </c>
      <c r="E124" s="580">
        <v>76.256860000000003</v>
      </c>
      <c r="F124" s="580">
        <v>1523.0922</v>
      </c>
      <c r="H124" s="571">
        <v>119</v>
      </c>
      <c r="I124" s="78">
        <v>121</v>
      </c>
      <c r="J124" s="78">
        <v>122</v>
      </c>
      <c r="K124" s="78">
        <v>120</v>
      </c>
      <c r="L124" s="78">
        <v>121</v>
      </c>
      <c r="M124" s="579" t="str">
        <f t="shared" si="2"/>
        <v>121,122,120,121</v>
      </c>
      <c r="R124" s="280">
        <v>119</v>
      </c>
      <c r="S124" s="591">
        <v>780.33381396699394</v>
      </c>
      <c r="U124" s="77">
        <v>119</v>
      </c>
      <c r="V124" s="77">
        <v>119</v>
      </c>
      <c r="Y124" s="110">
        <v>119</v>
      </c>
      <c r="Z124" s="110">
        <v>0</v>
      </c>
      <c r="AA124" s="110">
        <v>119</v>
      </c>
      <c r="AB124" s="110">
        <v>0</v>
      </c>
      <c r="AC124" s="417">
        <v>15.6066762793398</v>
      </c>
    </row>
    <row r="125" spans="1:29">
      <c r="A125" s="20"/>
      <c r="B125" s="24">
        <v>121</v>
      </c>
      <c r="D125" s="571">
        <v>120</v>
      </c>
      <c r="E125" s="580">
        <v>45.757170000000002</v>
      </c>
      <c r="F125" s="580">
        <v>1524.0079000000001</v>
      </c>
      <c r="H125" s="571">
        <v>120</v>
      </c>
      <c r="I125" s="78">
        <v>121</v>
      </c>
      <c r="J125" s="78">
        <v>120</v>
      </c>
      <c r="K125" s="78">
        <v>118</v>
      </c>
      <c r="L125" s="78">
        <v>121</v>
      </c>
      <c r="M125" s="579" t="str">
        <f t="shared" si="2"/>
        <v>121,120,118,121</v>
      </c>
      <c r="R125" s="280">
        <v>120</v>
      </c>
      <c r="S125" s="591">
        <v>1506.4727352074401</v>
      </c>
      <c r="U125" s="77">
        <v>120</v>
      </c>
      <c r="V125" s="77">
        <v>120</v>
      </c>
      <c r="Y125" s="110">
        <v>120</v>
      </c>
      <c r="Z125" s="110">
        <v>0</v>
      </c>
      <c r="AA125" s="110">
        <v>120</v>
      </c>
      <c r="AB125" s="110">
        <v>0</v>
      </c>
      <c r="AC125" s="417">
        <v>30.129454704148898</v>
      </c>
    </row>
    <row r="126" spans="1:29">
      <c r="A126" s="20"/>
      <c r="B126" s="24">
        <v>122</v>
      </c>
      <c r="D126" s="571">
        <v>121</v>
      </c>
      <c r="E126" s="580">
        <v>12.225144999999999</v>
      </c>
      <c r="F126" s="580">
        <v>1473.8448000000001</v>
      </c>
      <c r="H126" s="571">
        <v>121</v>
      </c>
      <c r="I126" s="78">
        <v>121</v>
      </c>
      <c r="J126" s="78">
        <v>123</v>
      </c>
      <c r="K126" s="78">
        <v>122</v>
      </c>
      <c r="L126" s="78">
        <v>121</v>
      </c>
      <c r="M126" s="579" t="str">
        <f t="shared" si="2"/>
        <v>121,123,122,121</v>
      </c>
      <c r="R126" s="280">
        <v>121</v>
      </c>
      <c r="S126" s="591">
        <v>778.79451391175098</v>
      </c>
      <c r="U126" s="77">
        <v>121</v>
      </c>
      <c r="V126" s="77">
        <v>121</v>
      </c>
      <c r="Y126" s="110">
        <v>121</v>
      </c>
      <c r="Z126" s="110">
        <v>0</v>
      </c>
      <c r="AA126" s="110">
        <v>121</v>
      </c>
      <c r="AB126" s="110">
        <v>0</v>
      </c>
      <c r="AC126" s="417">
        <v>15.575890278235001</v>
      </c>
    </row>
    <row r="127" spans="1:29">
      <c r="A127" s="20"/>
      <c r="B127" s="24">
        <v>123</v>
      </c>
      <c r="D127" s="571">
        <v>122</v>
      </c>
      <c r="E127" s="580">
        <v>15.257479999999999</v>
      </c>
      <c r="F127" s="580">
        <v>1524.9237000000001</v>
      </c>
      <c r="H127" s="571">
        <v>122</v>
      </c>
      <c r="I127" s="78">
        <v>124</v>
      </c>
      <c r="J127" s="78">
        <v>125</v>
      </c>
      <c r="K127" s="78">
        <v>123</v>
      </c>
      <c r="L127" s="78">
        <v>124</v>
      </c>
      <c r="M127" s="579" t="str">
        <f t="shared" si="2"/>
        <v>124,125,123,124</v>
      </c>
      <c r="R127" s="280">
        <v>122</v>
      </c>
      <c r="S127" s="591">
        <v>780.38575301350204</v>
      </c>
      <c r="U127" s="77">
        <v>122</v>
      </c>
      <c r="V127" s="77">
        <v>122</v>
      </c>
      <c r="Y127" s="110">
        <v>122</v>
      </c>
      <c r="Z127" s="110">
        <v>0</v>
      </c>
      <c r="AA127" s="110">
        <v>122</v>
      </c>
      <c r="AB127" s="110">
        <v>0</v>
      </c>
      <c r="AC127" s="417">
        <v>15.607715060269999</v>
      </c>
    </row>
    <row r="128" spans="1:29">
      <c r="A128" s="20"/>
      <c r="B128" s="24">
        <v>124</v>
      </c>
      <c r="D128" s="571">
        <v>123</v>
      </c>
      <c r="E128" s="580">
        <v>-15.254429999999999</v>
      </c>
      <c r="F128" s="580">
        <v>1524.6184000000001</v>
      </c>
      <c r="H128" s="571">
        <v>123</v>
      </c>
      <c r="I128" s="78">
        <v>124</v>
      </c>
      <c r="J128" s="78">
        <v>123</v>
      </c>
      <c r="K128" s="78">
        <v>121</v>
      </c>
      <c r="L128" s="78">
        <v>124</v>
      </c>
      <c r="M128" s="579" t="str">
        <f t="shared" si="2"/>
        <v>124,123,121,124</v>
      </c>
      <c r="R128" s="280">
        <v>123</v>
      </c>
      <c r="S128" s="591">
        <v>1505.91309678174</v>
      </c>
      <c r="U128" s="77">
        <v>123</v>
      </c>
      <c r="V128" s="77">
        <v>123</v>
      </c>
      <c r="Y128" s="110">
        <v>123</v>
      </c>
      <c r="Z128" s="110">
        <v>0</v>
      </c>
      <c r="AA128" s="110">
        <v>123</v>
      </c>
      <c r="AB128" s="110">
        <v>0</v>
      </c>
      <c r="AC128" s="417">
        <v>30.118261935634902</v>
      </c>
    </row>
    <row r="129" spans="1:29">
      <c r="A129" s="20"/>
      <c r="B129" s="24">
        <v>125</v>
      </c>
      <c r="D129" s="571">
        <v>124</v>
      </c>
      <c r="E129" s="580">
        <v>-46.717939999999999</v>
      </c>
      <c r="F129" s="580">
        <v>1473.1506999999999</v>
      </c>
      <c r="H129" s="571">
        <v>124</v>
      </c>
      <c r="I129" s="78">
        <v>124</v>
      </c>
      <c r="J129" s="78">
        <v>126</v>
      </c>
      <c r="K129" s="78">
        <v>125</v>
      </c>
      <c r="L129" s="78">
        <v>124</v>
      </c>
      <c r="M129" s="579" t="str">
        <f t="shared" si="2"/>
        <v>124,126,125,124</v>
      </c>
      <c r="R129" s="280">
        <v>124</v>
      </c>
      <c r="S129" s="591">
        <v>778.86773784300703</v>
      </c>
      <c r="U129" s="77">
        <v>124</v>
      </c>
      <c r="V129" s="77">
        <v>124</v>
      </c>
      <c r="Y129" s="110">
        <v>124</v>
      </c>
      <c r="Z129" s="110">
        <v>0</v>
      </c>
      <c r="AA129" s="110">
        <v>124</v>
      </c>
      <c r="AB129" s="110">
        <v>0</v>
      </c>
      <c r="AC129" s="417">
        <v>15.5773547568601</v>
      </c>
    </row>
    <row r="130" spans="1:29">
      <c r="A130" s="20"/>
      <c r="B130" s="24">
        <v>126</v>
      </c>
      <c r="D130" s="571">
        <v>125</v>
      </c>
      <c r="E130" s="580">
        <v>-45.766330000000004</v>
      </c>
      <c r="F130" s="580">
        <v>1524.3131000000001</v>
      </c>
      <c r="H130" s="571">
        <v>125</v>
      </c>
      <c r="I130" s="78">
        <v>127</v>
      </c>
      <c r="J130" s="78">
        <v>128</v>
      </c>
      <c r="K130" s="78">
        <v>126</v>
      </c>
      <c r="L130" s="78">
        <v>127</v>
      </c>
      <c r="M130" s="579" t="str">
        <f t="shared" si="2"/>
        <v>127,128,126,127</v>
      </c>
      <c r="R130" s="280">
        <v>125</v>
      </c>
      <c r="S130" s="591">
        <v>780.586283941484</v>
      </c>
      <c r="U130" s="77">
        <v>125</v>
      </c>
      <c r="V130" s="77">
        <v>125</v>
      </c>
      <c r="Y130" s="110">
        <v>125</v>
      </c>
      <c r="Z130" s="110">
        <v>0</v>
      </c>
      <c r="AA130" s="110">
        <v>125</v>
      </c>
      <c r="AB130" s="110">
        <v>0</v>
      </c>
      <c r="AC130" s="417">
        <v>15.6117256788296</v>
      </c>
    </row>
    <row r="131" spans="1:29">
      <c r="A131" s="20"/>
      <c r="B131" s="24">
        <v>127</v>
      </c>
      <c r="D131" s="571">
        <v>126</v>
      </c>
      <c r="E131" s="580">
        <v>-76.241590000000002</v>
      </c>
      <c r="F131" s="580">
        <v>1522.7873</v>
      </c>
      <c r="H131" s="571">
        <v>126</v>
      </c>
      <c r="I131" s="78">
        <v>127</v>
      </c>
      <c r="J131" s="78">
        <v>126</v>
      </c>
      <c r="K131" s="78">
        <v>124</v>
      </c>
      <c r="L131" s="78">
        <v>127</v>
      </c>
      <c r="M131" s="579" t="str">
        <f t="shared" si="2"/>
        <v>127,126,124,127</v>
      </c>
      <c r="R131" s="280">
        <v>126</v>
      </c>
      <c r="S131" s="591">
        <v>1506.4145491004899</v>
      </c>
      <c r="U131" s="77">
        <v>126</v>
      </c>
      <c r="V131" s="77">
        <v>126</v>
      </c>
      <c r="Y131" s="110">
        <v>126</v>
      </c>
      <c r="Z131" s="110">
        <v>0</v>
      </c>
      <c r="AA131" s="110">
        <v>126</v>
      </c>
      <c r="AB131" s="110">
        <v>0</v>
      </c>
      <c r="AC131" s="417">
        <v>30.128290982009901</v>
      </c>
    </row>
    <row r="132" spans="1:29">
      <c r="A132" s="20"/>
      <c r="B132" s="24">
        <v>128</v>
      </c>
      <c r="D132" s="571">
        <v>127</v>
      </c>
      <c r="E132" s="580">
        <v>-105.59529999999999</v>
      </c>
      <c r="F132" s="580">
        <v>1470.0902000000001</v>
      </c>
      <c r="H132" s="571">
        <v>127</v>
      </c>
      <c r="I132" s="78">
        <v>127</v>
      </c>
      <c r="J132" s="78">
        <v>129</v>
      </c>
      <c r="K132" s="78">
        <v>128</v>
      </c>
      <c r="L132" s="78">
        <v>127</v>
      </c>
      <c r="M132" s="579" t="str">
        <f t="shared" si="2"/>
        <v>127,129,128,127</v>
      </c>
      <c r="R132" s="280">
        <v>127</v>
      </c>
      <c r="S132" s="591">
        <v>779.08156549000705</v>
      </c>
      <c r="U132" s="77">
        <v>127</v>
      </c>
      <c r="V132" s="77">
        <v>127</v>
      </c>
      <c r="Y132" s="110">
        <v>127</v>
      </c>
      <c r="Z132" s="110">
        <v>0</v>
      </c>
      <c r="AA132" s="110">
        <v>127</v>
      </c>
      <c r="AB132" s="110">
        <v>0</v>
      </c>
      <c r="AC132" s="417">
        <v>15.5816313098001</v>
      </c>
    </row>
    <row r="133" spans="1:29">
      <c r="A133" s="20"/>
      <c r="B133" s="24">
        <v>129</v>
      </c>
      <c r="D133" s="571">
        <v>128</v>
      </c>
      <c r="E133" s="580">
        <v>-106.7169</v>
      </c>
      <c r="F133" s="580">
        <v>1521.2615000000001</v>
      </c>
      <c r="H133" s="571">
        <v>128</v>
      </c>
      <c r="I133" s="78">
        <v>130</v>
      </c>
      <c r="J133" s="78">
        <v>131</v>
      </c>
      <c r="K133" s="78">
        <v>129</v>
      </c>
      <c r="L133" s="78">
        <v>130</v>
      </c>
      <c r="M133" s="579" t="str">
        <f t="shared" si="2"/>
        <v>130,131,129,130</v>
      </c>
      <c r="R133" s="280">
        <v>128</v>
      </c>
      <c r="S133" s="591">
        <v>780.83320034500503</v>
      </c>
      <c r="U133" s="77">
        <v>128</v>
      </c>
      <c r="V133" s="77">
        <v>128</v>
      </c>
      <c r="Y133" s="110">
        <v>128</v>
      </c>
      <c r="Z133" s="110">
        <v>0</v>
      </c>
      <c r="AA133" s="110">
        <v>128</v>
      </c>
      <c r="AB133" s="110">
        <v>0</v>
      </c>
      <c r="AC133" s="417">
        <v>15.6166640069001</v>
      </c>
    </row>
    <row r="134" spans="1:29">
      <c r="A134" s="20"/>
      <c r="B134" s="24">
        <v>130</v>
      </c>
      <c r="D134" s="571">
        <v>129</v>
      </c>
      <c r="E134" s="580">
        <v>-137.10669999999999</v>
      </c>
      <c r="F134" s="580">
        <v>1518.5175999999999</v>
      </c>
      <c r="H134" s="571">
        <v>129</v>
      </c>
      <c r="I134" s="78">
        <v>130</v>
      </c>
      <c r="J134" s="78">
        <v>129</v>
      </c>
      <c r="K134" s="78">
        <v>127</v>
      </c>
      <c r="L134" s="78">
        <v>130</v>
      </c>
      <c r="M134" s="579" t="str">
        <f t="shared" ref="M134:M197" si="3">_xlfn.CONCAT(I134,",",J134,",",,K134,",",L134)</f>
        <v>130,129,127,130</v>
      </c>
      <c r="R134" s="280">
        <v>129</v>
      </c>
      <c r="S134" s="591">
        <v>1506.72003211999</v>
      </c>
      <c r="U134" s="77">
        <v>129</v>
      </c>
      <c r="V134" s="77">
        <v>129</v>
      </c>
      <c r="Y134" s="110">
        <v>129</v>
      </c>
      <c r="Z134" s="110">
        <v>0</v>
      </c>
      <c r="AA134" s="110">
        <v>129</v>
      </c>
      <c r="AB134" s="110">
        <v>0</v>
      </c>
      <c r="AC134" s="417">
        <v>30.1344006423998</v>
      </c>
    </row>
    <row r="135" spans="1:29">
      <c r="A135" s="20"/>
      <c r="B135" s="24">
        <v>131</v>
      </c>
      <c r="D135" s="571">
        <v>130</v>
      </c>
      <c r="E135" s="580">
        <v>-164.29740000000001</v>
      </c>
      <c r="F135" s="580">
        <v>1464.6747</v>
      </c>
      <c r="H135" s="571">
        <v>130</v>
      </c>
      <c r="I135" s="78">
        <v>130</v>
      </c>
      <c r="J135" s="78">
        <v>132</v>
      </c>
      <c r="K135" s="78">
        <v>131</v>
      </c>
      <c r="L135" s="78">
        <v>130</v>
      </c>
      <c r="M135" s="579" t="str">
        <f t="shared" si="3"/>
        <v>130,132,131,130</v>
      </c>
      <c r="R135" s="280">
        <v>130</v>
      </c>
      <c r="S135" s="591">
        <v>779.34838622998996</v>
      </c>
      <c r="U135" s="77">
        <v>130</v>
      </c>
      <c r="V135" s="77">
        <v>130</v>
      </c>
      <c r="Y135" s="110">
        <v>130</v>
      </c>
      <c r="Z135" s="110">
        <v>0</v>
      </c>
      <c r="AA135" s="110">
        <v>130</v>
      </c>
      <c r="AB135" s="110">
        <v>0</v>
      </c>
      <c r="AC135" s="417">
        <v>15.5869677245998</v>
      </c>
    </row>
    <row r="136" spans="1:29">
      <c r="A136" s="20"/>
      <c r="B136" s="24">
        <v>132</v>
      </c>
      <c r="D136" s="571">
        <v>131</v>
      </c>
      <c r="E136" s="580">
        <v>-167.4965</v>
      </c>
      <c r="F136" s="580">
        <v>1515.7737</v>
      </c>
      <c r="H136" s="571">
        <v>131</v>
      </c>
      <c r="I136" s="78">
        <v>133</v>
      </c>
      <c r="J136" s="78">
        <v>134</v>
      </c>
      <c r="K136" s="78">
        <v>132</v>
      </c>
      <c r="L136" s="78">
        <v>133</v>
      </c>
      <c r="M136" s="579" t="str">
        <f t="shared" si="3"/>
        <v>133,134,132,133</v>
      </c>
      <c r="R136" s="280">
        <v>131</v>
      </c>
      <c r="S136" s="591">
        <v>780.92646030001902</v>
      </c>
      <c r="U136" s="77">
        <v>131</v>
      </c>
      <c r="V136" s="77">
        <v>131</v>
      </c>
      <c r="Y136" s="110">
        <v>131</v>
      </c>
      <c r="Z136" s="110">
        <v>0</v>
      </c>
      <c r="AA136" s="110">
        <v>131</v>
      </c>
      <c r="AB136" s="110">
        <v>0</v>
      </c>
      <c r="AC136" s="417">
        <v>15.6185292060003</v>
      </c>
    </row>
    <row r="137" spans="1:29">
      <c r="A137" s="20"/>
      <c r="B137" s="24">
        <v>133</v>
      </c>
      <c r="D137" s="571">
        <v>132</v>
      </c>
      <c r="E137" s="580">
        <v>-197.75219999999999</v>
      </c>
      <c r="F137" s="580">
        <v>1511.8161</v>
      </c>
      <c r="H137" s="571">
        <v>132</v>
      </c>
      <c r="I137" s="78">
        <v>133</v>
      </c>
      <c r="J137" s="78">
        <v>132</v>
      </c>
      <c r="K137" s="78">
        <v>130</v>
      </c>
      <c r="L137" s="78">
        <v>133</v>
      </c>
      <c r="M137" s="579" t="str">
        <f t="shared" si="3"/>
        <v>133,132,130,133</v>
      </c>
      <c r="R137" s="280">
        <v>132</v>
      </c>
      <c r="S137" s="591">
        <v>1506.71276675999</v>
      </c>
      <c r="U137" s="77">
        <v>132</v>
      </c>
      <c r="V137" s="77">
        <v>132</v>
      </c>
      <c r="Y137" s="110">
        <v>132</v>
      </c>
      <c r="Z137" s="110">
        <v>0</v>
      </c>
      <c r="AA137" s="110">
        <v>132</v>
      </c>
      <c r="AB137" s="110">
        <v>0</v>
      </c>
      <c r="AC137" s="417">
        <v>30.134255335199999</v>
      </c>
    </row>
    <row r="138" spans="1:29">
      <c r="A138" s="20"/>
      <c r="B138" s="24">
        <v>134</v>
      </c>
      <c r="D138" s="571">
        <v>133</v>
      </c>
      <c r="E138" s="580">
        <v>-222.72300000000001</v>
      </c>
      <c r="F138" s="580">
        <v>1456.9281000000001</v>
      </c>
      <c r="H138" s="571">
        <v>133</v>
      </c>
      <c r="I138" s="78">
        <v>133</v>
      </c>
      <c r="J138" s="78">
        <v>135</v>
      </c>
      <c r="K138" s="78">
        <v>134</v>
      </c>
      <c r="L138" s="78">
        <v>133</v>
      </c>
      <c r="M138" s="579" t="str">
        <f t="shared" si="3"/>
        <v>133,135,134,133</v>
      </c>
      <c r="R138" s="280">
        <v>133</v>
      </c>
      <c r="S138" s="591">
        <v>779.46726402500599</v>
      </c>
      <c r="U138" s="77">
        <v>133</v>
      </c>
      <c r="V138" s="77">
        <v>133</v>
      </c>
      <c r="Y138" s="110">
        <v>133</v>
      </c>
      <c r="Z138" s="110">
        <v>0</v>
      </c>
      <c r="AA138" s="110">
        <v>133</v>
      </c>
      <c r="AB138" s="110">
        <v>0</v>
      </c>
      <c r="AC138" s="417">
        <v>15.589345280500099</v>
      </c>
    </row>
    <row r="139" spans="1:29">
      <c r="A139" s="20"/>
      <c r="B139" s="24">
        <v>135</v>
      </c>
      <c r="D139" s="571">
        <v>134</v>
      </c>
      <c r="E139" s="580">
        <v>-228.00790000000001</v>
      </c>
      <c r="F139" s="580">
        <v>1507.8586</v>
      </c>
      <c r="H139" s="571">
        <v>134</v>
      </c>
      <c r="I139" s="78">
        <v>136</v>
      </c>
      <c r="J139" s="78">
        <v>137</v>
      </c>
      <c r="K139" s="78">
        <v>135</v>
      </c>
      <c r="L139" s="78">
        <v>136</v>
      </c>
      <c r="M139" s="579" t="str">
        <f t="shared" si="3"/>
        <v>136,137,135,136</v>
      </c>
      <c r="R139" s="280">
        <v>134</v>
      </c>
      <c r="S139" s="591">
        <v>781.41494839999302</v>
      </c>
      <c r="U139" s="77">
        <v>134</v>
      </c>
      <c r="V139" s="77">
        <v>134</v>
      </c>
      <c r="Y139" s="110">
        <v>134</v>
      </c>
      <c r="Z139" s="110">
        <v>0</v>
      </c>
      <c r="AA139" s="110">
        <v>134</v>
      </c>
      <c r="AB139" s="110">
        <v>0</v>
      </c>
      <c r="AC139" s="417">
        <v>15.6282989679998</v>
      </c>
    </row>
    <row r="140" spans="1:29">
      <c r="A140" s="20"/>
      <c r="B140" s="24">
        <v>136</v>
      </c>
      <c r="D140" s="571">
        <v>135</v>
      </c>
      <c r="E140" s="580">
        <v>-258.08100000000002</v>
      </c>
      <c r="F140" s="580">
        <v>1502.6936000000001</v>
      </c>
      <c r="H140" s="571">
        <v>135</v>
      </c>
      <c r="I140" s="78">
        <v>136</v>
      </c>
      <c r="J140" s="78">
        <v>135</v>
      </c>
      <c r="K140" s="78">
        <v>133</v>
      </c>
      <c r="L140" s="78">
        <v>136</v>
      </c>
      <c r="M140" s="579" t="str">
        <f t="shared" si="3"/>
        <v>136,135,133,136</v>
      </c>
      <c r="R140" s="280">
        <v>135</v>
      </c>
      <c r="S140" s="591">
        <v>1508.1538236250001</v>
      </c>
      <c r="U140" s="77">
        <v>135</v>
      </c>
      <c r="V140" s="77">
        <v>135</v>
      </c>
      <c r="Y140" s="110">
        <v>135</v>
      </c>
      <c r="Z140" s="110">
        <v>0</v>
      </c>
      <c r="AA140" s="110">
        <v>135</v>
      </c>
      <c r="AB140" s="110">
        <v>0</v>
      </c>
      <c r="AC140" s="417">
        <v>30.163076472500101</v>
      </c>
    </row>
    <row r="141" spans="1:29">
      <c r="A141" s="20"/>
      <c r="B141" s="24">
        <v>137</v>
      </c>
      <c r="D141" s="571">
        <v>136</v>
      </c>
      <c r="E141" s="580">
        <v>-280.82170000000002</v>
      </c>
      <c r="F141" s="580">
        <v>1446.8203000000001</v>
      </c>
      <c r="H141" s="571">
        <v>136</v>
      </c>
      <c r="I141" s="78">
        <v>136</v>
      </c>
      <c r="J141" s="78">
        <v>138</v>
      </c>
      <c r="K141" s="78">
        <v>137</v>
      </c>
      <c r="L141" s="78">
        <v>136</v>
      </c>
      <c r="M141" s="579" t="str">
        <f t="shared" si="3"/>
        <v>136,138,137,136</v>
      </c>
      <c r="R141" s="280">
        <v>136</v>
      </c>
      <c r="S141" s="591">
        <v>779.96187487998395</v>
      </c>
      <c r="U141" s="77">
        <v>136</v>
      </c>
      <c r="V141" s="77">
        <v>136</v>
      </c>
      <c r="Y141" s="110">
        <v>136</v>
      </c>
      <c r="Z141" s="110">
        <v>0</v>
      </c>
      <c r="AA141" s="110">
        <v>136</v>
      </c>
      <c r="AB141" s="110">
        <v>0</v>
      </c>
      <c r="AC141" s="417">
        <v>15.599237497599599</v>
      </c>
    </row>
    <row r="142" spans="1:29">
      <c r="A142" s="20"/>
      <c r="B142" s="24">
        <v>138</v>
      </c>
      <c r="D142" s="571">
        <v>137</v>
      </c>
      <c r="E142" s="580">
        <v>-288.15410000000003</v>
      </c>
      <c r="F142" s="580">
        <v>1497.5287000000001</v>
      </c>
      <c r="H142" s="571">
        <v>137</v>
      </c>
      <c r="I142" s="78">
        <v>139</v>
      </c>
      <c r="J142" s="78">
        <v>140</v>
      </c>
      <c r="K142" s="78">
        <v>138</v>
      </c>
      <c r="L142" s="78">
        <v>139</v>
      </c>
      <c r="M142" s="579" t="str">
        <f t="shared" si="3"/>
        <v>139,140,138,139</v>
      </c>
      <c r="R142" s="280">
        <v>137</v>
      </c>
      <c r="S142" s="591">
        <v>782.25761155999498</v>
      </c>
      <c r="U142" s="77">
        <v>137</v>
      </c>
      <c r="V142" s="77">
        <v>137</v>
      </c>
      <c r="Y142" s="110">
        <v>137</v>
      </c>
      <c r="Z142" s="110">
        <v>0</v>
      </c>
      <c r="AA142" s="110">
        <v>137</v>
      </c>
      <c r="AB142" s="110">
        <v>0</v>
      </c>
      <c r="AC142" s="417">
        <v>15.6451522311999</v>
      </c>
    </row>
    <row r="143" spans="1:29">
      <c r="A143" s="20"/>
      <c r="B143" s="24">
        <v>139</v>
      </c>
      <c r="D143" s="571">
        <v>138</v>
      </c>
      <c r="E143" s="580">
        <v>-317.99650000000003</v>
      </c>
      <c r="F143" s="580">
        <v>1491.1647</v>
      </c>
      <c r="H143" s="571">
        <v>138</v>
      </c>
      <c r="I143" s="78">
        <v>139</v>
      </c>
      <c r="J143" s="78">
        <v>138</v>
      </c>
      <c r="K143" s="78">
        <v>136</v>
      </c>
      <c r="L143" s="78">
        <v>139</v>
      </c>
      <c r="M143" s="579" t="str">
        <f t="shared" si="3"/>
        <v>139,138,136,139</v>
      </c>
      <c r="R143" s="280">
        <v>138</v>
      </c>
      <c r="S143" s="591">
        <v>1510.3337724599901</v>
      </c>
      <c r="U143" s="77">
        <v>138</v>
      </c>
      <c r="V143" s="77">
        <v>138</v>
      </c>
      <c r="Y143" s="110">
        <v>138</v>
      </c>
      <c r="Z143" s="110">
        <v>0</v>
      </c>
      <c r="AA143" s="110">
        <v>138</v>
      </c>
      <c r="AB143" s="110">
        <v>0</v>
      </c>
      <c r="AC143" s="417">
        <v>30.206675449199899</v>
      </c>
    </row>
    <row r="144" spans="1:29">
      <c r="A144" s="20"/>
      <c r="B144" s="24">
        <v>140</v>
      </c>
      <c r="D144" s="571">
        <v>139</v>
      </c>
      <c r="E144" s="580">
        <v>-338.49970000000002</v>
      </c>
      <c r="F144" s="580">
        <v>1434.3664000000001</v>
      </c>
      <c r="H144" s="571">
        <v>139</v>
      </c>
      <c r="I144" s="78">
        <v>139</v>
      </c>
      <c r="J144" s="78">
        <v>141</v>
      </c>
      <c r="K144" s="78">
        <v>140</v>
      </c>
      <c r="L144" s="78">
        <v>139</v>
      </c>
      <c r="M144" s="579" t="str">
        <f t="shared" si="3"/>
        <v>139,141,140,139</v>
      </c>
      <c r="R144" s="280">
        <v>139</v>
      </c>
      <c r="S144" s="591">
        <v>780.786322724976</v>
      </c>
      <c r="U144" s="77">
        <v>139</v>
      </c>
      <c r="V144" s="77">
        <v>139</v>
      </c>
      <c r="Y144" s="110">
        <v>139</v>
      </c>
      <c r="Z144" s="110">
        <v>0</v>
      </c>
      <c r="AA144" s="110">
        <v>139</v>
      </c>
      <c r="AB144" s="110">
        <v>0</v>
      </c>
      <c r="AC144" s="417">
        <v>15.6157264544995</v>
      </c>
    </row>
    <row r="145" spans="1:29">
      <c r="A145" s="20"/>
      <c r="B145" s="24">
        <v>141</v>
      </c>
      <c r="D145" s="571">
        <v>140</v>
      </c>
      <c r="E145" s="580">
        <v>-347.83890000000002</v>
      </c>
      <c r="F145" s="580">
        <v>1484.8007</v>
      </c>
      <c r="H145" s="571">
        <v>140</v>
      </c>
      <c r="I145" s="78">
        <v>142</v>
      </c>
      <c r="J145" s="78">
        <v>143</v>
      </c>
      <c r="K145" s="78">
        <v>141</v>
      </c>
      <c r="L145" s="78">
        <v>142</v>
      </c>
      <c r="M145" s="579" t="str">
        <f t="shared" si="3"/>
        <v>142,143,141,142</v>
      </c>
      <c r="R145" s="280">
        <v>140</v>
      </c>
      <c r="S145" s="591">
        <v>782.19749485992304</v>
      </c>
      <c r="U145" s="77">
        <v>140</v>
      </c>
      <c r="V145" s="77">
        <v>140</v>
      </c>
      <c r="Y145" s="110">
        <v>140</v>
      </c>
      <c r="Z145" s="110">
        <v>0</v>
      </c>
      <c r="AA145" s="110">
        <v>140</v>
      </c>
      <c r="AB145" s="110">
        <v>0</v>
      </c>
      <c r="AC145" s="417">
        <v>15.6439498971984</v>
      </c>
    </row>
    <row r="146" spans="1:29">
      <c r="A146" s="20"/>
      <c r="B146" s="24">
        <v>142</v>
      </c>
      <c r="D146" s="571">
        <v>141</v>
      </c>
      <c r="E146" s="580">
        <v>-377.40280000000001</v>
      </c>
      <c r="F146" s="580">
        <v>1477.2478000000001</v>
      </c>
      <c r="H146" s="571">
        <v>141</v>
      </c>
      <c r="I146" s="78">
        <v>142</v>
      </c>
      <c r="J146" s="78">
        <v>141</v>
      </c>
      <c r="K146" s="78">
        <v>139</v>
      </c>
      <c r="L146" s="78">
        <v>142</v>
      </c>
      <c r="M146" s="579" t="str">
        <f t="shared" si="3"/>
        <v>142,141,139,142</v>
      </c>
      <c r="R146" s="280">
        <v>141</v>
      </c>
      <c r="S146" s="591">
        <v>1510.7942241150299</v>
      </c>
      <c r="U146" s="77">
        <v>141</v>
      </c>
      <c r="V146" s="77">
        <v>141</v>
      </c>
      <c r="Y146" s="110">
        <v>141</v>
      </c>
      <c r="Z146" s="110">
        <v>0</v>
      </c>
      <c r="AA146" s="110">
        <v>141</v>
      </c>
      <c r="AB146" s="110">
        <v>0</v>
      </c>
      <c r="AC146" s="417">
        <v>30.215884482300599</v>
      </c>
    </row>
    <row r="147" spans="1:29">
      <c r="A147" s="20"/>
      <c r="B147" s="24">
        <v>143</v>
      </c>
      <c r="D147" s="571">
        <v>142</v>
      </c>
      <c r="E147" s="580">
        <v>-395.6345</v>
      </c>
      <c r="F147" s="580">
        <v>1419.6742999999999</v>
      </c>
      <c r="H147" s="571">
        <v>142</v>
      </c>
      <c r="I147" s="78">
        <v>142</v>
      </c>
      <c r="J147" s="78">
        <v>144</v>
      </c>
      <c r="K147" s="78">
        <v>143</v>
      </c>
      <c r="L147" s="78">
        <v>142</v>
      </c>
      <c r="M147" s="579" t="str">
        <f t="shared" si="3"/>
        <v>142,144,143,142</v>
      </c>
      <c r="R147" s="280">
        <v>142</v>
      </c>
      <c r="S147" s="591">
        <v>780.71450457005994</v>
      </c>
      <c r="U147" s="77">
        <v>142</v>
      </c>
      <c r="V147" s="77">
        <v>142</v>
      </c>
      <c r="Y147" s="110">
        <v>142</v>
      </c>
      <c r="Z147" s="110">
        <v>0</v>
      </c>
      <c r="AA147" s="110">
        <v>142</v>
      </c>
      <c r="AB147" s="110">
        <v>0</v>
      </c>
      <c r="AC147" s="417">
        <v>15.6142900914011</v>
      </c>
    </row>
    <row r="148" spans="1:29">
      <c r="A148" s="20"/>
      <c r="B148" s="24">
        <v>144</v>
      </c>
      <c r="D148" s="571">
        <v>143</v>
      </c>
      <c r="E148" s="580">
        <v>-406.9667</v>
      </c>
      <c r="F148" s="580">
        <v>1469.6949</v>
      </c>
      <c r="H148" s="571">
        <v>143</v>
      </c>
      <c r="I148" s="78">
        <v>145</v>
      </c>
      <c r="J148" s="78">
        <v>146</v>
      </c>
      <c r="K148" s="78">
        <v>144</v>
      </c>
      <c r="L148" s="78">
        <v>145</v>
      </c>
      <c r="M148" s="579" t="str">
        <f t="shared" si="3"/>
        <v>145,146,144,145</v>
      </c>
      <c r="R148" s="280">
        <v>143</v>
      </c>
      <c r="S148" s="591">
        <v>781.08247166499496</v>
      </c>
      <c r="U148" s="77">
        <v>143</v>
      </c>
      <c r="V148" s="77">
        <v>143</v>
      </c>
      <c r="Y148" s="110">
        <v>143</v>
      </c>
      <c r="Z148" s="110">
        <v>0</v>
      </c>
      <c r="AA148" s="110">
        <v>143</v>
      </c>
      <c r="AB148" s="110">
        <v>0</v>
      </c>
      <c r="AC148" s="417">
        <v>15.621649433299799</v>
      </c>
    </row>
    <row r="149" spans="1:29">
      <c r="A149" s="20"/>
      <c r="B149" s="24">
        <v>145</v>
      </c>
      <c r="D149" s="571">
        <v>144</v>
      </c>
      <c r="E149" s="580">
        <v>-436.2047</v>
      </c>
      <c r="F149" s="580">
        <v>1460.9652000000001</v>
      </c>
      <c r="H149" s="571">
        <v>144</v>
      </c>
      <c r="I149" s="78">
        <v>145</v>
      </c>
      <c r="J149" s="78">
        <v>144</v>
      </c>
      <c r="K149" s="78">
        <v>142</v>
      </c>
      <c r="L149" s="78">
        <v>145</v>
      </c>
      <c r="M149" s="579" t="str">
        <f t="shared" si="3"/>
        <v>145,144,142,145</v>
      </c>
      <c r="R149" s="280">
        <v>144</v>
      </c>
      <c r="S149" s="591">
        <v>1509.7277114199801</v>
      </c>
      <c r="U149" s="77">
        <v>144</v>
      </c>
      <c r="V149" s="77">
        <v>144</v>
      </c>
      <c r="Y149" s="110">
        <v>144</v>
      </c>
      <c r="Z149" s="110">
        <v>0</v>
      </c>
      <c r="AA149" s="110">
        <v>144</v>
      </c>
      <c r="AB149" s="110">
        <v>0</v>
      </c>
      <c r="AC149" s="417">
        <v>30.1945542283996</v>
      </c>
    </row>
    <row r="150" spans="1:29">
      <c r="A150" s="20"/>
      <c r="B150" s="24">
        <v>146</v>
      </c>
      <c r="D150" s="571">
        <v>145</v>
      </c>
      <c r="E150" s="580">
        <v>-452.15530000000001</v>
      </c>
      <c r="F150" s="580">
        <v>1402.7737</v>
      </c>
      <c r="H150" s="571">
        <v>145</v>
      </c>
      <c r="I150" s="78">
        <v>145</v>
      </c>
      <c r="J150" s="78">
        <v>147</v>
      </c>
      <c r="K150" s="78">
        <v>146</v>
      </c>
      <c r="L150" s="78">
        <v>145</v>
      </c>
      <c r="M150" s="579" t="str">
        <f t="shared" si="3"/>
        <v>145,147,146,145</v>
      </c>
      <c r="R150" s="280">
        <v>145</v>
      </c>
      <c r="S150" s="591">
        <v>779.588144644978</v>
      </c>
      <c r="U150" s="77">
        <v>145</v>
      </c>
      <c r="V150" s="77">
        <v>145</v>
      </c>
      <c r="Y150" s="110">
        <v>145</v>
      </c>
      <c r="Z150" s="110">
        <v>0</v>
      </c>
      <c r="AA150" s="110">
        <v>145</v>
      </c>
      <c r="AB150" s="110">
        <v>0</v>
      </c>
      <c r="AC150" s="417">
        <v>15.591762892899499</v>
      </c>
    </row>
    <row r="151" spans="1:29">
      <c r="A151" s="20"/>
      <c r="B151" s="24">
        <v>147</v>
      </c>
      <c r="D151" s="571">
        <v>146</v>
      </c>
      <c r="E151" s="580">
        <v>-465.44279999999998</v>
      </c>
      <c r="F151" s="580">
        <v>1452.2355</v>
      </c>
      <c r="H151" s="571">
        <v>146</v>
      </c>
      <c r="I151" s="78">
        <v>148</v>
      </c>
      <c r="J151" s="78">
        <v>149</v>
      </c>
      <c r="K151" s="78">
        <v>147</v>
      </c>
      <c r="L151" s="78">
        <v>148</v>
      </c>
      <c r="M151" s="579" t="str">
        <f t="shared" si="3"/>
        <v>148,149,147,148</v>
      </c>
      <c r="R151" s="280">
        <v>146</v>
      </c>
      <c r="S151" s="591">
        <v>780.53585110499898</v>
      </c>
      <c r="U151" s="77">
        <v>146</v>
      </c>
      <c r="V151" s="77">
        <v>146</v>
      </c>
      <c r="Y151" s="110">
        <v>146</v>
      </c>
      <c r="Z151" s="110">
        <v>0</v>
      </c>
      <c r="AA151" s="110">
        <v>146</v>
      </c>
      <c r="AB151" s="110">
        <v>0</v>
      </c>
      <c r="AC151" s="417">
        <v>15.610717022099999</v>
      </c>
    </row>
    <row r="152" spans="1:29">
      <c r="A152" s="20"/>
      <c r="B152" s="24">
        <v>148</v>
      </c>
      <c r="D152" s="571">
        <v>147</v>
      </c>
      <c r="E152" s="580">
        <v>-494.30810000000002</v>
      </c>
      <c r="F152" s="580">
        <v>1442.3430000000001</v>
      </c>
      <c r="H152" s="571">
        <v>147</v>
      </c>
      <c r="I152" s="78">
        <v>148</v>
      </c>
      <c r="J152" s="78">
        <v>147</v>
      </c>
      <c r="K152" s="78">
        <v>145</v>
      </c>
      <c r="L152" s="78">
        <v>148</v>
      </c>
      <c r="M152" s="579" t="str">
        <f t="shared" si="3"/>
        <v>148,147,145,148</v>
      </c>
      <c r="R152" s="280">
        <v>147</v>
      </c>
      <c r="S152" s="591">
        <v>1508.35799307504</v>
      </c>
      <c r="U152" s="77">
        <v>147</v>
      </c>
      <c r="V152" s="77">
        <v>147</v>
      </c>
      <c r="Y152" s="110">
        <v>147</v>
      </c>
      <c r="Z152" s="110">
        <v>0</v>
      </c>
      <c r="AA152" s="110">
        <v>147</v>
      </c>
      <c r="AB152" s="110">
        <v>0</v>
      </c>
      <c r="AC152" s="417">
        <v>30.167159861500799</v>
      </c>
    </row>
    <row r="153" spans="1:29">
      <c r="A153" s="20"/>
      <c r="B153" s="24">
        <v>149</v>
      </c>
      <c r="D153" s="571">
        <v>148</v>
      </c>
      <c r="E153" s="580">
        <v>-507.95319999999998</v>
      </c>
      <c r="F153" s="580">
        <v>1383.5856000000001</v>
      </c>
      <c r="H153" s="571">
        <v>148</v>
      </c>
      <c r="I153" s="78">
        <v>148</v>
      </c>
      <c r="J153" s="78">
        <v>150</v>
      </c>
      <c r="K153" s="78">
        <v>149</v>
      </c>
      <c r="L153" s="78">
        <v>148</v>
      </c>
      <c r="M153" s="579" t="str">
        <f t="shared" si="3"/>
        <v>148,150,149,148</v>
      </c>
      <c r="R153" s="280">
        <v>148</v>
      </c>
      <c r="S153" s="591">
        <v>779.02673559007201</v>
      </c>
      <c r="U153" s="77">
        <v>148</v>
      </c>
      <c r="V153" s="77">
        <v>148</v>
      </c>
      <c r="Y153" s="110">
        <v>148</v>
      </c>
      <c r="Z153" s="110">
        <v>0</v>
      </c>
      <c r="AA153" s="110">
        <v>148</v>
      </c>
      <c r="AB153" s="110">
        <v>0</v>
      </c>
      <c r="AC153" s="417">
        <v>15.5805347118014</v>
      </c>
    </row>
    <row r="154" spans="1:29">
      <c r="A154" s="20"/>
      <c r="B154" s="24">
        <v>150</v>
      </c>
      <c r="D154" s="571">
        <v>149</v>
      </c>
      <c r="E154" s="580">
        <v>-523.17349999999999</v>
      </c>
      <c r="F154" s="580">
        <v>1432.4504999999999</v>
      </c>
      <c r="H154" s="571">
        <v>149</v>
      </c>
      <c r="I154" s="78">
        <v>151</v>
      </c>
      <c r="J154" s="78">
        <v>152</v>
      </c>
      <c r="K154" s="78">
        <v>150</v>
      </c>
      <c r="L154" s="78">
        <v>151</v>
      </c>
      <c r="M154" s="579" t="str">
        <f t="shared" si="3"/>
        <v>151,152,150,151</v>
      </c>
      <c r="R154" s="280">
        <v>149</v>
      </c>
      <c r="S154" s="591">
        <v>780.64413326006604</v>
      </c>
      <c r="U154" s="77">
        <v>149</v>
      </c>
      <c r="V154" s="77">
        <v>149</v>
      </c>
      <c r="Y154" s="110">
        <v>149</v>
      </c>
      <c r="Z154" s="110">
        <v>0</v>
      </c>
      <c r="AA154" s="110">
        <v>149</v>
      </c>
      <c r="AB154" s="110">
        <v>0</v>
      </c>
      <c r="AC154" s="417">
        <v>15.612882665201299</v>
      </c>
    </row>
    <row r="155" spans="1:29">
      <c r="A155" s="20"/>
      <c r="B155" s="24">
        <v>151</v>
      </c>
      <c r="D155" s="571">
        <v>150</v>
      </c>
      <c r="E155" s="580">
        <v>-551.61990000000003</v>
      </c>
      <c r="F155" s="580">
        <v>1421.4111</v>
      </c>
      <c r="H155" s="571">
        <v>150</v>
      </c>
      <c r="I155" s="78">
        <v>151</v>
      </c>
      <c r="J155" s="78">
        <v>150</v>
      </c>
      <c r="K155" s="78">
        <v>148</v>
      </c>
      <c r="L155" s="78">
        <v>151</v>
      </c>
      <c r="M155" s="579" t="str">
        <f t="shared" si="3"/>
        <v>151,150,148,151</v>
      </c>
      <c r="R155" s="280">
        <v>150</v>
      </c>
      <c r="S155" s="591">
        <v>1507.0992613799101</v>
      </c>
      <c r="U155" s="77">
        <v>150</v>
      </c>
      <c r="V155" s="77">
        <v>150</v>
      </c>
      <c r="Y155" s="110">
        <v>150</v>
      </c>
      <c r="Z155" s="110">
        <v>0</v>
      </c>
      <c r="AA155" s="110">
        <v>150</v>
      </c>
      <c r="AB155" s="110">
        <v>0</v>
      </c>
      <c r="AC155" s="417">
        <v>30.141985227598301</v>
      </c>
    </row>
    <row r="156" spans="1:29">
      <c r="A156" s="20"/>
      <c r="B156" s="24">
        <v>152</v>
      </c>
      <c r="D156" s="571">
        <v>151</v>
      </c>
      <c r="E156" s="580">
        <v>-562.89469999999994</v>
      </c>
      <c r="F156" s="580">
        <v>1362.1503</v>
      </c>
      <c r="H156" s="571">
        <v>151</v>
      </c>
      <c r="I156" s="78">
        <v>151</v>
      </c>
      <c r="J156" s="78">
        <v>153</v>
      </c>
      <c r="K156" s="78">
        <v>152</v>
      </c>
      <c r="L156" s="78">
        <v>151</v>
      </c>
      <c r="M156" s="579" t="str">
        <f t="shared" si="3"/>
        <v>151,153,152,151</v>
      </c>
      <c r="R156" s="280">
        <v>151</v>
      </c>
      <c r="S156" s="591">
        <v>779.14309133996699</v>
      </c>
      <c r="U156" s="77">
        <v>151</v>
      </c>
      <c r="V156" s="77">
        <v>151</v>
      </c>
      <c r="Y156" s="110">
        <v>151</v>
      </c>
      <c r="Z156" s="110">
        <v>0</v>
      </c>
      <c r="AA156" s="110">
        <v>151</v>
      </c>
      <c r="AB156" s="110">
        <v>0</v>
      </c>
      <c r="AC156" s="417">
        <v>15.5828618267993</v>
      </c>
    </row>
    <row r="157" spans="1:29">
      <c r="A157" s="20"/>
      <c r="B157" s="24">
        <v>153</v>
      </c>
      <c r="D157" s="571">
        <v>152</v>
      </c>
      <c r="E157" s="580">
        <v>-580.06629999999996</v>
      </c>
      <c r="F157" s="580">
        <v>1410.3715999999999</v>
      </c>
      <c r="H157" s="571">
        <v>152</v>
      </c>
      <c r="I157" s="78">
        <v>154</v>
      </c>
      <c r="J157" s="78">
        <v>155</v>
      </c>
      <c r="K157" s="78">
        <v>153</v>
      </c>
      <c r="L157" s="78">
        <v>154</v>
      </c>
      <c r="M157" s="579" t="str">
        <f t="shared" si="3"/>
        <v>154,155,153,154</v>
      </c>
      <c r="R157" s="280">
        <v>152</v>
      </c>
      <c r="S157" s="591">
        <v>780.71280463499704</v>
      </c>
      <c r="U157" s="77">
        <v>152</v>
      </c>
      <c r="V157" s="77">
        <v>152</v>
      </c>
      <c r="Y157" s="110">
        <v>152</v>
      </c>
      <c r="Z157" s="110">
        <v>0</v>
      </c>
      <c r="AA157" s="110">
        <v>152</v>
      </c>
      <c r="AB157" s="110">
        <v>0</v>
      </c>
      <c r="AC157" s="417">
        <v>15.6142560926999</v>
      </c>
    </row>
    <row r="158" spans="1:29">
      <c r="A158" s="20"/>
      <c r="B158" s="24">
        <v>154</v>
      </c>
      <c r="D158" s="571">
        <v>153</v>
      </c>
      <c r="E158" s="580">
        <v>-608.04830000000004</v>
      </c>
      <c r="F158" s="580">
        <v>1398.2028</v>
      </c>
      <c r="H158" s="571">
        <v>153</v>
      </c>
      <c r="I158" s="78">
        <v>154</v>
      </c>
      <c r="J158" s="78">
        <v>153</v>
      </c>
      <c r="K158" s="78">
        <v>151</v>
      </c>
      <c r="L158" s="78">
        <v>154</v>
      </c>
      <c r="M158" s="579" t="str">
        <f t="shared" si="3"/>
        <v>154,153,151,154</v>
      </c>
      <c r="R158" s="280">
        <v>153</v>
      </c>
      <c r="S158" s="591">
        <v>1506.5635711949999</v>
      </c>
      <c r="U158" s="77">
        <v>153</v>
      </c>
      <c r="V158" s="77">
        <v>153</v>
      </c>
      <c r="Y158" s="110">
        <v>153</v>
      </c>
      <c r="Z158" s="110">
        <v>0</v>
      </c>
      <c r="AA158" s="110">
        <v>153</v>
      </c>
      <c r="AB158" s="110">
        <v>0</v>
      </c>
      <c r="AC158" s="417">
        <v>30.131271423899999</v>
      </c>
    </row>
    <row r="159" spans="1:29">
      <c r="A159" s="20"/>
      <c r="B159" s="24">
        <v>155</v>
      </c>
      <c r="D159" s="571">
        <v>154</v>
      </c>
      <c r="E159" s="580">
        <v>-616.91020000000003</v>
      </c>
      <c r="F159" s="580">
        <v>1338.5479</v>
      </c>
      <c r="H159" s="571">
        <v>154</v>
      </c>
      <c r="I159" s="78">
        <v>154</v>
      </c>
      <c r="J159" s="78">
        <v>156</v>
      </c>
      <c r="K159" s="78">
        <v>155</v>
      </c>
      <c r="L159" s="78">
        <v>154</v>
      </c>
      <c r="M159" s="579" t="str">
        <f t="shared" si="3"/>
        <v>154,156,155,154</v>
      </c>
      <c r="R159" s="280">
        <v>154</v>
      </c>
      <c r="S159" s="591">
        <v>779.23114330001397</v>
      </c>
      <c r="U159" s="77">
        <v>154</v>
      </c>
      <c r="V159" s="77">
        <v>154</v>
      </c>
      <c r="Y159" s="110">
        <v>154</v>
      </c>
      <c r="Z159" s="110">
        <v>0</v>
      </c>
      <c r="AA159" s="110">
        <v>154</v>
      </c>
      <c r="AB159" s="110">
        <v>0</v>
      </c>
      <c r="AC159" s="417">
        <v>15.584622866000201</v>
      </c>
    </row>
    <row r="160" spans="1:29">
      <c r="A160" s="20"/>
      <c r="B160" s="24">
        <v>156</v>
      </c>
      <c r="D160" s="571">
        <v>155</v>
      </c>
      <c r="E160" s="580">
        <v>-636.03030000000001</v>
      </c>
      <c r="F160" s="580">
        <v>1386.0341000000001</v>
      </c>
      <c r="H160" s="571">
        <v>155</v>
      </c>
      <c r="I160" s="78">
        <v>157</v>
      </c>
      <c r="J160" s="78">
        <v>158</v>
      </c>
      <c r="K160" s="78">
        <v>156</v>
      </c>
      <c r="L160" s="78">
        <v>157</v>
      </c>
      <c r="M160" s="579" t="str">
        <f t="shared" si="3"/>
        <v>157,158,156,157</v>
      </c>
      <c r="R160" s="280">
        <v>155</v>
      </c>
      <c r="S160" s="591">
        <v>781.19636671000603</v>
      </c>
      <c r="U160" s="77">
        <v>155</v>
      </c>
      <c r="V160" s="77">
        <v>155</v>
      </c>
      <c r="Y160" s="110">
        <v>155</v>
      </c>
      <c r="Z160" s="110">
        <v>0</v>
      </c>
      <c r="AA160" s="110">
        <v>155</v>
      </c>
      <c r="AB160" s="110">
        <v>0</v>
      </c>
      <c r="AC160" s="417">
        <v>15.623927334200101</v>
      </c>
    </row>
    <row r="161" spans="1:29">
      <c r="A161" s="20"/>
      <c r="B161" s="24">
        <v>157</v>
      </c>
      <c r="D161" s="571">
        <v>156</v>
      </c>
      <c r="E161" s="580">
        <v>-663.50300000000004</v>
      </c>
      <c r="F161" s="580">
        <v>1372.7555</v>
      </c>
      <c r="H161" s="571">
        <v>156</v>
      </c>
      <c r="I161" s="78">
        <v>157</v>
      </c>
      <c r="J161" s="78">
        <v>156</v>
      </c>
      <c r="K161" s="78">
        <v>154</v>
      </c>
      <c r="L161" s="78">
        <v>157</v>
      </c>
      <c r="M161" s="579" t="str">
        <f t="shared" si="3"/>
        <v>157,156,154,157</v>
      </c>
      <c r="R161" s="280">
        <v>156</v>
      </c>
      <c r="S161" s="591">
        <v>1507.8211516999199</v>
      </c>
      <c r="U161" s="77">
        <v>156</v>
      </c>
      <c r="V161" s="77">
        <v>156</v>
      </c>
      <c r="Y161" s="110">
        <v>156</v>
      </c>
      <c r="Z161" s="110">
        <v>0</v>
      </c>
      <c r="AA161" s="110">
        <v>156</v>
      </c>
      <c r="AB161" s="110">
        <v>0</v>
      </c>
      <c r="AC161" s="417">
        <v>30.1564230339985</v>
      </c>
    </row>
    <row r="162" spans="1:29">
      <c r="A162" s="20"/>
      <c r="B162" s="24">
        <v>158</v>
      </c>
      <c r="D162" s="571">
        <v>157</v>
      </c>
      <c r="E162" s="580">
        <v>-669.95270000000005</v>
      </c>
      <c r="F162" s="580">
        <v>1312.7674</v>
      </c>
      <c r="H162" s="571">
        <v>157</v>
      </c>
      <c r="I162" s="78">
        <v>157</v>
      </c>
      <c r="J162" s="78">
        <v>159</v>
      </c>
      <c r="K162" s="78">
        <v>158</v>
      </c>
      <c r="L162" s="78">
        <v>157</v>
      </c>
      <c r="M162" s="579" t="str">
        <f t="shared" si="3"/>
        <v>157,159,158,157</v>
      </c>
      <c r="R162" s="280">
        <v>157</v>
      </c>
      <c r="S162" s="591">
        <v>779.71697476995098</v>
      </c>
      <c r="U162" s="77">
        <v>157</v>
      </c>
      <c r="V162" s="77">
        <v>157</v>
      </c>
      <c r="Y162" s="110">
        <v>157</v>
      </c>
      <c r="Z162" s="110">
        <v>0</v>
      </c>
      <c r="AA162" s="110">
        <v>157</v>
      </c>
      <c r="AB162" s="110">
        <v>0</v>
      </c>
      <c r="AC162" s="417">
        <v>15.594339495399</v>
      </c>
    </row>
    <row r="163" spans="1:29">
      <c r="A163" s="20"/>
      <c r="B163" s="24">
        <v>159</v>
      </c>
      <c r="D163" s="571">
        <v>158</v>
      </c>
      <c r="E163" s="580">
        <v>-690.97569999999996</v>
      </c>
      <c r="F163" s="580">
        <v>1359.4770000000001</v>
      </c>
      <c r="H163" s="571">
        <v>158</v>
      </c>
      <c r="I163" s="78">
        <v>160</v>
      </c>
      <c r="J163" s="78">
        <v>161</v>
      </c>
      <c r="K163" s="78">
        <v>159</v>
      </c>
      <c r="L163" s="78">
        <v>160</v>
      </c>
      <c r="M163" s="579" t="str">
        <f t="shared" si="3"/>
        <v>160,161,159,160</v>
      </c>
      <c r="R163" s="280">
        <v>158</v>
      </c>
      <c r="S163" s="591">
        <v>782.03844990505604</v>
      </c>
      <c r="U163" s="77">
        <v>158</v>
      </c>
      <c r="V163" s="77">
        <v>158</v>
      </c>
      <c r="Y163" s="110">
        <v>158</v>
      </c>
      <c r="Z163" s="110">
        <v>0</v>
      </c>
      <c r="AA163" s="110">
        <v>158</v>
      </c>
      <c r="AB163" s="110">
        <v>0</v>
      </c>
      <c r="AC163" s="417">
        <v>15.6407689981011</v>
      </c>
    </row>
    <row r="164" spans="1:29">
      <c r="A164" s="20"/>
      <c r="B164" s="24">
        <v>160</v>
      </c>
      <c r="D164" s="571">
        <v>159</v>
      </c>
      <c r="E164" s="580">
        <v>-717.89509999999996</v>
      </c>
      <c r="F164" s="580">
        <v>1345.1098999999999</v>
      </c>
      <c r="H164" s="571">
        <v>159</v>
      </c>
      <c r="I164" s="78">
        <v>160</v>
      </c>
      <c r="J164" s="78">
        <v>159</v>
      </c>
      <c r="K164" s="78">
        <v>157</v>
      </c>
      <c r="L164" s="78">
        <v>160</v>
      </c>
      <c r="M164" s="579" t="str">
        <f t="shared" si="3"/>
        <v>160,159,157,160</v>
      </c>
      <c r="R164" s="280">
        <v>159</v>
      </c>
      <c r="S164" s="591">
        <v>1509.9291467150299</v>
      </c>
      <c r="U164" s="77">
        <v>159</v>
      </c>
      <c r="V164" s="77">
        <v>159</v>
      </c>
      <c r="Y164" s="110">
        <v>159</v>
      </c>
      <c r="Z164" s="110">
        <v>0</v>
      </c>
      <c r="AA164" s="110">
        <v>159</v>
      </c>
      <c r="AB164" s="110">
        <v>0</v>
      </c>
      <c r="AC164" s="417">
        <v>30.1985829343006</v>
      </c>
    </row>
    <row r="165" spans="1:29">
      <c r="A165" s="20"/>
      <c r="B165" s="24">
        <v>161</v>
      </c>
      <c r="D165" s="571">
        <v>160</v>
      </c>
      <c r="E165" s="580">
        <v>-721.93979999999999</v>
      </c>
      <c r="F165" s="580">
        <v>1284.8492000000001</v>
      </c>
      <c r="H165" s="571">
        <v>160</v>
      </c>
      <c r="I165" s="78">
        <v>160</v>
      </c>
      <c r="J165" s="78">
        <v>162</v>
      </c>
      <c r="K165" s="78">
        <v>161</v>
      </c>
      <c r="L165" s="78">
        <v>160</v>
      </c>
      <c r="M165" s="579" t="str">
        <f t="shared" si="3"/>
        <v>160,162,161,160</v>
      </c>
      <c r="R165" s="280">
        <v>160</v>
      </c>
      <c r="S165" s="591">
        <v>780.53611948998798</v>
      </c>
      <c r="U165" s="77">
        <v>160</v>
      </c>
      <c r="V165" s="77">
        <v>160</v>
      </c>
      <c r="Y165" s="110">
        <v>160</v>
      </c>
      <c r="Z165" s="110">
        <v>0</v>
      </c>
      <c r="AA165" s="110">
        <v>160</v>
      </c>
      <c r="AB165" s="110">
        <v>0</v>
      </c>
      <c r="AC165" s="417">
        <v>15.610722389799699</v>
      </c>
    </row>
    <row r="166" spans="1:29">
      <c r="A166" s="20"/>
      <c r="B166" s="24">
        <v>162</v>
      </c>
      <c r="D166" s="571">
        <v>161</v>
      </c>
      <c r="E166" s="580">
        <v>-744.81460000000004</v>
      </c>
      <c r="F166" s="580">
        <v>1330.7427</v>
      </c>
      <c r="H166" s="571">
        <v>161</v>
      </c>
      <c r="I166" s="78">
        <v>163</v>
      </c>
      <c r="J166" s="78">
        <v>164</v>
      </c>
      <c r="K166" s="78">
        <v>162</v>
      </c>
      <c r="L166" s="78">
        <v>163</v>
      </c>
      <c r="M166" s="579" t="str">
        <f t="shared" si="3"/>
        <v>163,164,162,163</v>
      </c>
      <c r="R166" s="280">
        <v>161</v>
      </c>
      <c r="S166" s="591">
        <v>781.97497687011401</v>
      </c>
      <c r="U166" s="77">
        <v>161</v>
      </c>
      <c r="V166" s="77">
        <v>161</v>
      </c>
      <c r="Y166" s="110">
        <v>161</v>
      </c>
      <c r="Z166" s="110">
        <v>0</v>
      </c>
      <c r="AA166" s="110">
        <v>161</v>
      </c>
      <c r="AB166" s="110">
        <v>0</v>
      </c>
      <c r="AC166" s="417">
        <v>15.6394995374022</v>
      </c>
    </row>
    <row r="167" spans="1:29">
      <c r="A167" s="20"/>
      <c r="B167" s="24">
        <v>163</v>
      </c>
      <c r="D167" s="571">
        <v>162</v>
      </c>
      <c r="E167" s="580">
        <v>-771.13760000000002</v>
      </c>
      <c r="F167" s="580">
        <v>1315.3100999999999</v>
      </c>
      <c r="H167" s="571">
        <v>162</v>
      </c>
      <c r="I167" s="78">
        <v>163</v>
      </c>
      <c r="J167" s="78">
        <v>162</v>
      </c>
      <c r="K167" s="78">
        <v>160</v>
      </c>
      <c r="L167" s="78">
        <v>163</v>
      </c>
      <c r="M167" s="579" t="str">
        <f t="shared" si="3"/>
        <v>163,162,160,163</v>
      </c>
      <c r="R167" s="280">
        <v>162</v>
      </c>
      <c r="S167" s="591">
        <v>1510.36695490498</v>
      </c>
      <c r="U167" s="77">
        <v>162</v>
      </c>
      <c r="V167" s="77">
        <v>162</v>
      </c>
      <c r="Y167" s="110">
        <v>162</v>
      </c>
      <c r="Z167" s="110">
        <v>0</v>
      </c>
      <c r="AA167" s="110">
        <v>162</v>
      </c>
      <c r="AB167" s="110">
        <v>0</v>
      </c>
      <c r="AC167" s="417">
        <v>30.207339098099599</v>
      </c>
    </row>
    <row r="168" spans="1:29">
      <c r="A168" s="20"/>
      <c r="B168" s="24">
        <v>164</v>
      </c>
      <c r="D168" s="571">
        <v>163</v>
      </c>
      <c r="E168" s="580">
        <v>-772.78530000000001</v>
      </c>
      <c r="F168" s="580">
        <v>1254.9304999999999</v>
      </c>
      <c r="H168" s="571">
        <v>163</v>
      </c>
      <c r="I168" s="78">
        <v>163</v>
      </c>
      <c r="J168" s="78">
        <v>165</v>
      </c>
      <c r="K168" s="78">
        <v>164</v>
      </c>
      <c r="L168" s="78">
        <v>163</v>
      </c>
      <c r="M168" s="579" t="str">
        <f t="shared" si="3"/>
        <v>163,165,164,163</v>
      </c>
      <c r="R168" s="280">
        <v>163</v>
      </c>
      <c r="S168" s="591">
        <v>780.46571170008895</v>
      </c>
      <c r="U168" s="77">
        <v>163</v>
      </c>
      <c r="V168" s="77">
        <v>163</v>
      </c>
      <c r="Y168" s="110">
        <v>163</v>
      </c>
      <c r="Z168" s="110">
        <v>0</v>
      </c>
      <c r="AA168" s="110">
        <v>163</v>
      </c>
      <c r="AB168" s="110">
        <v>0</v>
      </c>
      <c r="AC168" s="417">
        <v>15.609314234001699</v>
      </c>
    </row>
    <row r="169" spans="1:29">
      <c r="A169" s="20"/>
      <c r="B169" s="24">
        <v>165</v>
      </c>
      <c r="D169" s="571">
        <v>164</v>
      </c>
      <c r="E169" s="580">
        <v>-797.46069999999997</v>
      </c>
      <c r="F169" s="580">
        <v>1299.8775000000001</v>
      </c>
      <c r="H169" s="571">
        <v>164</v>
      </c>
      <c r="I169" s="78">
        <v>166</v>
      </c>
      <c r="J169" s="78">
        <v>167</v>
      </c>
      <c r="K169" s="78">
        <v>165</v>
      </c>
      <c r="L169" s="78">
        <v>166</v>
      </c>
      <c r="M169" s="579" t="str">
        <f t="shared" si="3"/>
        <v>166,167,165,166</v>
      </c>
      <c r="R169" s="280">
        <v>164</v>
      </c>
      <c r="S169" s="591">
        <v>780.85544553998602</v>
      </c>
      <c r="U169" s="77">
        <v>164</v>
      </c>
      <c r="V169" s="77">
        <v>164</v>
      </c>
      <c r="Y169" s="110">
        <v>164</v>
      </c>
      <c r="Z169" s="110">
        <v>0</v>
      </c>
      <c r="AA169" s="110">
        <v>164</v>
      </c>
      <c r="AB169" s="110">
        <v>0</v>
      </c>
      <c r="AC169" s="417">
        <v>15.617108910799701</v>
      </c>
    </row>
    <row r="170" spans="1:29">
      <c r="A170" s="20"/>
      <c r="B170" s="24">
        <v>166</v>
      </c>
      <c r="D170" s="571">
        <v>165</v>
      </c>
      <c r="E170" s="580">
        <v>-823.14520000000005</v>
      </c>
      <c r="F170" s="580">
        <v>1283.404</v>
      </c>
      <c r="H170" s="571">
        <v>165</v>
      </c>
      <c r="I170" s="78">
        <v>166</v>
      </c>
      <c r="J170" s="78">
        <v>165</v>
      </c>
      <c r="K170" s="78">
        <v>163</v>
      </c>
      <c r="L170" s="78">
        <v>166</v>
      </c>
      <c r="M170" s="579" t="str">
        <f t="shared" si="3"/>
        <v>166,165,163,166</v>
      </c>
      <c r="R170" s="280">
        <v>165</v>
      </c>
      <c r="S170" s="591">
        <v>1509.28476879495</v>
      </c>
      <c r="U170" s="77">
        <v>165</v>
      </c>
      <c r="V170" s="77">
        <v>165</v>
      </c>
      <c r="Y170" s="110">
        <v>165</v>
      </c>
      <c r="Z170" s="110">
        <v>0</v>
      </c>
      <c r="AA170" s="110">
        <v>165</v>
      </c>
      <c r="AB170" s="110">
        <v>0</v>
      </c>
      <c r="AC170" s="417">
        <v>30.185695375899002</v>
      </c>
    </row>
    <row r="171" spans="1:29">
      <c r="A171" s="20"/>
      <c r="B171" s="24">
        <v>167</v>
      </c>
      <c r="D171" s="571">
        <v>166</v>
      </c>
      <c r="E171" s="580">
        <v>-822.42949999999996</v>
      </c>
      <c r="F171" s="580">
        <v>1223.0594000000001</v>
      </c>
      <c r="H171" s="571">
        <v>166</v>
      </c>
      <c r="I171" s="78">
        <v>166</v>
      </c>
      <c r="J171" s="78">
        <v>168</v>
      </c>
      <c r="K171" s="78">
        <v>167</v>
      </c>
      <c r="L171" s="78">
        <v>166</v>
      </c>
      <c r="M171" s="579" t="str">
        <f t="shared" si="3"/>
        <v>166,168,167,166</v>
      </c>
      <c r="R171" s="280">
        <v>166</v>
      </c>
      <c r="S171" s="591">
        <v>779.33951322996199</v>
      </c>
      <c r="U171" s="77">
        <v>166</v>
      </c>
      <c r="V171" s="77">
        <v>166</v>
      </c>
      <c r="Y171" s="110">
        <v>166</v>
      </c>
      <c r="Z171" s="110">
        <v>0</v>
      </c>
      <c r="AA171" s="110">
        <v>166</v>
      </c>
      <c r="AB171" s="110">
        <v>0</v>
      </c>
      <c r="AC171" s="417">
        <v>15.5867902645992</v>
      </c>
    </row>
    <row r="172" spans="1:29">
      <c r="A172" s="20"/>
      <c r="B172" s="24">
        <v>168</v>
      </c>
      <c r="D172" s="571">
        <v>167</v>
      </c>
      <c r="E172" s="580">
        <v>-848.8297</v>
      </c>
      <c r="F172" s="580">
        <v>1266.9305999999999</v>
      </c>
      <c r="H172" s="571">
        <v>167</v>
      </c>
      <c r="I172" s="78">
        <v>169</v>
      </c>
      <c r="J172" s="78">
        <v>170</v>
      </c>
      <c r="K172" s="78">
        <v>168</v>
      </c>
      <c r="L172" s="78">
        <v>169</v>
      </c>
      <c r="M172" s="579" t="str">
        <f t="shared" si="3"/>
        <v>169,170,168,169</v>
      </c>
      <c r="R172" s="280">
        <v>167</v>
      </c>
      <c r="S172" s="591">
        <v>780.31068575003803</v>
      </c>
      <c r="U172" s="77">
        <v>167</v>
      </c>
      <c r="V172" s="77">
        <v>167</v>
      </c>
      <c r="Y172" s="110">
        <v>167</v>
      </c>
      <c r="Z172" s="110">
        <v>0</v>
      </c>
      <c r="AA172" s="110">
        <v>167</v>
      </c>
      <c r="AB172" s="110">
        <v>0</v>
      </c>
      <c r="AC172" s="417">
        <v>15.606213715000701</v>
      </c>
    </row>
    <row r="173" spans="1:29">
      <c r="A173" s="20"/>
      <c r="B173" s="24">
        <v>169</v>
      </c>
      <c r="D173" s="571">
        <v>168</v>
      </c>
      <c r="E173" s="580">
        <v>-873.83460000000002</v>
      </c>
      <c r="F173" s="580">
        <v>1249.4427000000001</v>
      </c>
      <c r="H173" s="571">
        <v>168</v>
      </c>
      <c r="I173" s="78">
        <v>169</v>
      </c>
      <c r="J173" s="78">
        <v>168</v>
      </c>
      <c r="K173" s="78">
        <v>166</v>
      </c>
      <c r="L173" s="78">
        <v>169</v>
      </c>
      <c r="M173" s="579" t="str">
        <f t="shared" si="3"/>
        <v>169,168,166,169</v>
      </c>
      <c r="R173" s="280">
        <v>168</v>
      </c>
      <c r="S173" s="591">
        <v>1507.91215111</v>
      </c>
      <c r="U173" s="77">
        <v>168</v>
      </c>
      <c r="V173" s="77">
        <v>168</v>
      </c>
      <c r="Y173" s="110">
        <v>168</v>
      </c>
      <c r="Z173" s="110">
        <v>0</v>
      </c>
      <c r="AA173" s="110">
        <v>168</v>
      </c>
      <c r="AB173" s="110">
        <v>0</v>
      </c>
      <c r="AC173" s="417">
        <v>30.1582430222001</v>
      </c>
    </row>
    <row r="174" spans="1:29">
      <c r="A174" s="20"/>
      <c r="B174" s="24">
        <v>170</v>
      </c>
      <c r="D174" s="571">
        <v>169</v>
      </c>
      <c r="E174" s="580">
        <v>-870.74639999999999</v>
      </c>
      <c r="F174" s="580">
        <v>1189.1899000000001</v>
      </c>
      <c r="H174" s="571">
        <v>169</v>
      </c>
      <c r="I174" s="78">
        <v>169</v>
      </c>
      <c r="J174" s="78">
        <v>171</v>
      </c>
      <c r="K174" s="78">
        <v>170</v>
      </c>
      <c r="L174" s="78">
        <v>169</v>
      </c>
      <c r="M174" s="579" t="str">
        <f t="shared" si="3"/>
        <v>169,171,170,169</v>
      </c>
      <c r="R174" s="280">
        <v>169</v>
      </c>
      <c r="S174" s="591">
        <v>778.77511515992205</v>
      </c>
      <c r="U174" s="77">
        <v>169</v>
      </c>
      <c r="V174" s="77">
        <v>169</v>
      </c>
      <c r="Y174" s="110">
        <v>169</v>
      </c>
      <c r="Z174" s="110">
        <v>0</v>
      </c>
      <c r="AA174" s="110">
        <v>169</v>
      </c>
      <c r="AB174" s="110">
        <v>0</v>
      </c>
      <c r="AC174" s="417">
        <v>15.5755023031984</v>
      </c>
    </row>
    <row r="175" spans="1:29">
      <c r="A175" s="20"/>
      <c r="B175" s="24">
        <v>171</v>
      </c>
      <c r="D175" s="571">
        <v>170</v>
      </c>
      <c r="E175" s="580">
        <v>-898.83950000000004</v>
      </c>
      <c r="F175" s="580">
        <v>1231.9548</v>
      </c>
      <c r="H175" s="571">
        <v>170</v>
      </c>
      <c r="I175" s="78">
        <v>172</v>
      </c>
      <c r="J175" s="78">
        <v>173</v>
      </c>
      <c r="K175" s="78">
        <v>171</v>
      </c>
      <c r="L175" s="78">
        <v>172</v>
      </c>
      <c r="M175" s="579" t="str">
        <f t="shared" si="3"/>
        <v>172,173,171,172</v>
      </c>
      <c r="R175" s="280">
        <v>170</v>
      </c>
      <c r="S175" s="591">
        <v>780.41929250000896</v>
      </c>
      <c r="U175" s="77">
        <v>170</v>
      </c>
      <c r="V175" s="77">
        <v>170</v>
      </c>
      <c r="Y175" s="110">
        <v>170</v>
      </c>
      <c r="Z175" s="110">
        <v>0</v>
      </c>
      <c r="AA175" s="110">
        <v>170</v>
      </c>
      <c r="AB175" s="110">
        <v>0</v>
      </c>
      <c r="AC175" s="417">
        <v>15.608385850000101</v>
      </c>
    </row>
    <row r="176" spans="1:29">
      <c r="A176" s="20"/>
      <c r="B176" s="24">
        <v>172</v>
      </c>
      <c r="D176" s="571">
        <v>171</v>
      </c>
      <c r="E176" s="580">
        <v>-923.12459999999999</v>
      </c>
      <c r="F176" s="580">
        <v>1213.4804999999999</v>
      </c>
      <c r="H176" s="571">
        <v>171</v>
      </c>
      <c r="I176" s="78">
        <v>172</v>
      </c>
      <c r="J176" s="78">
        <v>171</v>
      </c>
      <c r="K176" s="78">
        <v>169</v>
      </c>
      <c r="L176" s="78">
        <v>172</v>
      </c>
      <c r="M176" s="579" t="str">
        <f t="shared" si="3"/>
        <v>172,171,169,172</v>
      </c>
      <c r="R176" s="280">
        <v>171</v>
      </c>
      <c r="S176" s="591">
        <v>1506.6410313000599</v>
      </c>
      <c r="U176" s="77">
        <v>171</v>
      </c>
      <c r="V176" s="77">
        <v>171</v>
      </c>
      <c r="Y176" s="110">
        <v>171</v>
      </c>
      <c r="Z176" s="110">
        <v>0</v>
      </c>
      <c r="AA176" s="110">
        <v>171</v>
      </c>
      <c r="AB176" s="110">
        <v>0</v>
      </c>
      <c r="AC176" s="417">
        <v>30.132820626001301</v>
      </c>
    </row>
    <row r="177" spans="1:29">
      <c r="A177" s="20"/>
      <c r="B177" s="24">
        <v>173</v>
      </c>
      <c r="D177" s="571">
        <v>172</v>
      </c>
      <c r="E177" s="580">
        <v>-917.61869999999999</v>
      </c>
      <c r="F177" s="580">
        <v>1153.3978</v>
      </c>
      <c r="H177" s="571">
        <v>172</v>
      </c>
      <c r="I177" s="78">
        <v>172</v>
      </c>
      <c r="J177" s="78">
        <v>174</v>
      </c>
      <c r="K177" s="78">
        <v>173</v>
      </c>
      <c r="L177" s="78">
        <v>172</v>
      </c>
      <c r="M177" s="579" t="str">
        <f t="shared" si="3"/>
        <v>172,174,173,172</v>
      </c>
      <c r="R177" s="280">
        <v>172</v>
      </c>
      <c r="S177" s="591">
        <v>778.88783699495195</v>
      </c>
      <c r="U177" s="77">
        <v>172</v>
      </c>
      <c r="V177" s="77">
        <v>172</v>
      </c>
      <c r="Y177" s="110">
        <v>172</v>
      </c>
      <c r="Z177" s="110">
        <v>0</v>
      </c>
      <c r="AA177" s="110">
        <v>172</v>
      </c>
      <c r="AB177" s="110">
        <v>0</v>
      </c>
      <c r="AC177" s="417">
        <v>15.577756739899</v>
      </c>
    </row>
    <row r="178" spans="1:29">
      <c r="A178" s="20"/>
      <c r="B178" s="24">
        <v>174</v>
      </c>
      <c r="D178" s="571">
        <v>173</v>
      </c>
      <c r="E178" s="580">
        <v>-947.40980000000002</v>
      </c>
      <c r="F178" s="580">
        <v>1195.0061000000001</v>
      </c>
      <c r="H178" s="571">
        <v>173</v>
      </c>
      <c r="I178" s="78">
        <v>175</v>
      </c>
      <c r="J178" s="78">
        <v>176</v>
      </c>
      <c r="K178" s="78">
        <v>174</v>
      </c>
      <c r="L178" s="78">
        <v>175</v>
      </c>
      <c r="M178" s="579" t="str">
        <f t="shared" si="3"/>
        <v>175,176,174,175</v>
      </c>
      <c r="R178" s="280">
        <v>173</v>
      </c>
      <c r="S178" s="591">
        <v>780.46884250501103</v>
      </c>
      <c r="U178" s="77">
        <v>173</v>
      </c>
      <c r="V178" s="77">
        <v>173</v>
      </c>
      <c r="Y178" s="110">
        <v>173</v>
      </c>
      <c r="Z178" s="110">
        <v>0</v>
      </c>
      <c r="AA178" s="110">
        <v>173</v>
      </c>
      <c r="AB178" s="110">
        <v>0</v>
      </c>
      <c r="AC178" s="417">
        <v>15.609376850100199</v>
      </c>
    </row>
    <row r="179" spans="1:29">
      <c r="A179" s="20"/>
      <c r="B179" s="24">
        <v>175</v>
      </c>
      <c r="D179" s="571">
        <v>174</v>
      </c>
      <c r="E179" s="580">
        <v>-970.93640000000005</v>
      </c>
      <c r="F179" s="580">
        <v>1175.575</v>
      </c>
      <c r="H179" s="571">
        <v>174</v>
      </c>
      <c r="I179" s="78">
        <v>175</v>
      </c>
      <c r="J179" s="78">
        <v>174</v>
      </c>
      <c r="K179" s="78">
        <v>172</v>
      </c>
      <c r="L179" s="78">
        <v>175</v>
      </c>
      <c r="M179" s="579" t="str">
        <f t="shared" si="3"/>
        <v>175,174,172,175</v>
      </c>
      <c r="R179" s="280">
        <v>174</v>
      </c>
      <c r="S179" s="591">
        <v>1506.08299088489</v>
      </c>
      <c r="U179" s="77">
        <v>174</v>
      </c>
      <c r="V179" s="77">
        <v>174</v>
      </c>
      <c r="Y179" s="110">
        <v>174</v>
      </c>
      <c r="Z179" s="110">
        <v>0</v>
      </c>
      <c r="AA179" s="110">
        <v>174</v>
      </c>
      <c r="AB179" s="110">
        <v>0</v>
      </c>
      <c r="AC179" s="417">
        <v>30.1216598176979</v>
      </c>
    </row>
    <row r="180" spans="1:29">
      <c r="A180" s="20"/>
      <c r="B180" s="24">
        <v>176</v>
      </c>
      <c r="D180" s="571">
        <v>175</v>
      </c>
      <c r="E180" s="580">
        <v>-963.00210000000004</v>
      </c>
      <c r="F180" s="580">
        <v>1115.7800999999999</v>
      </c>
      <c r="H180" s="571">
        <v>175</v>
      </c>
      <c r="I180" s="78">
        <v>175</v>
      </c>
      <c r="J180" s="78">
        <v>177</v>
      </c>
      <c r="K180" s="78">
        <v>176</v>
      </c>
      <c r="L180" s="78">
        <v>175</v>
      </c>
      <c r="M180" s="579" t="str">
        <f t="shared" si="3"/>
        <v>175,177,176,175</v>
      </c>
      <c r="R180" s="280">
        <v>175</v>
      </c>
      <c r="S180" s="591">
        <v>778.95764844503697</v>
      </c>
      <c r="U180" s="77">
        <v>175</v>
      </c>
      <c r="V180" s="77">
        <v>175</v>
      </c>
      <c r="Y180" s="110">
        <v>175</v>
      </c>
      <c r="Z180" s="110">
        <v>0</v>
      </c>
      <c r="AA180" s="110">
        <v>175</v>
      </c>
      <c r="AB180" s="110">
        <v>0</v>
      </c>
      <c r="AC180" s="417">
        <v>15.579152968900701</v>
      </c>
    </row>
    <row r="181" spans="1:29">
      <c r="A181" s="20"/>
      <c r="B181" s="24">
        <v>177</v>
      </c>
      <c r="D181" s="571">
        <v>176</v>
      </c>
      <c r="E181" s="580">
        <v>-994.46289999999999</v>
      </c>
      <c r="F181" s="580">
        <v>1156.1438000000001</v>
      </c>
      <c r="H181" s="571">
        <v>176</v>
      </c>
      <c r="I181" s="78">
        <v>178</v>
      </c>
      <c r="J181" s="78">
        <v>179</v>
      </c>
      <c r="K181" s="78">
        <v>177</v>
      </c>
      <c r="L181" s="78">
        <v>178</v>
      </c>
      <c r="M181" s="579" t="str">
        <f t="shared" si="3"/>
        <v>178,179,177,178</v>
      </c>
      <c r="R181" s="280">
        <v>176</v>
      </c>
      <c r="S181" s="591">
        <v>780.68511899979706</v>
      </c>
      <c r="U181" s="77">
        <v>176</v>
      </c>
      <c r="V181" s="77">
        <v>176</v>
      </c>
      <c r="Y181" s="110">
        <v>176</v>
      </c>
      <c r="Z181" s="110">
        <v>0</v>
      </c>
      <c r="AA181" s="110">
        <v>176</v>
      </c>
      <c r="AB181" s="110">
        <v>0</v>
      </c>
      <c r="AC181" s="417">
        <v>15.6137023799959</v>
      </c>
    </row>
    <row r="182" spans="1:29">
      <c r="A182" s="20"/>
      <c r="B182" s="24">
        <v>178</v>
      </c>
      <c r="D182" s="571">
        <v>177</v>
      </c>
      <c r="E182" s="580">
        <v>-1017.193</v>
      </c>
      <c r="F182" s="580">
        <v>1135.7869000000001</v>
      </c>
      <c r="H182" s="571">
        <v>177</v>
      </c>
      <c r="I182" s="78">
        <v>178</v>
      </c>
      <c r="J182" s="78">
        <v>177</v>
      </c>
      <c r="K182" s="78">
        <v>175</v>
      </c>
      <c r="L182" s="78">
        <v>178</v>
      </c>
      <c r="M182" s="579" t="str">
        <f t="shared" si="3"/>
        <v>178,177,175,178</v>
      </c>
      <c r="R182" s="280">
        <v>177</v>
      </c>
      <c r="S182" s="591">
        <v>1506.5796169151399</v>
      </c>
      <c r="U182" s="77">
        <v>177</v>
      </c>
      <c r="V182" s="77">
        <v>177</v>
      </c>
      <c r="Y182" s="110">
        <v>177</v>
      </c>
      <c r="Z182" s="110">
        <v>0</v>
      </c>
      <c r="AA182" s="110">
        <v>177</v>
      </c>
      <c r="AB182" s="110">
        <v>0</v>
      </c>
      <c r="AC182" s="417">
        <v>30.131592338302799</v>
      </c>
    </row>
    <row r="183" spans="1:29">
      <c r="A183" s="20"/>
      <c r="B183" s="24">
        <v>179</v>
      </c>
      <c r="D183" s="571">
        <v>178</v>
      </c>
      <c r="E183" s="580">
        <v>-1006.846</v>
      </c>
      <c r="F183" s="580">
        <v>1076.3642</v>
      </c>
      <c r="H183" s="571">
        <v>178</v>
      </c>
      <c r="I183" s="78">
        <v>178</v>
      </c>
      <c r="J183" s="78">
        <v>180</v>
      </c>
      <c r="K183" s="78">
        <v>179</v>
      </c>
      <c r="L183" s="78">
        <v>178</v>
      </c>
      <c r="M183" s="579" t="str">
        <f t="shared" si="3"/>
        <v>178,180,179,178</v>
      </c>
      <c r="R183" s="280">
        <v>178</v>
      </c>
      <c r="S183" s="591">
        <v>779.16566129994999</v>
      </c>
      <c r="U183" s="77">
        <v>178</v>
      </c>
      <c r="V183" s="77">
        <v>178</v>
      </c>
      <c r="Y183" s="110">
        <v>178</v>
      </c>
      <c r="Z183" s="110">
        <v>0</v>
      </c>
      <c r="AA183" s="110">
        <v>178</v>
      </c>
      <c r="AB183" s="110">
        <v>0</v>
      </c>
      <c r="AC183" s="417">
        <v>15.583313225998999</v>
      </c>
    </row>
    <row r="184" spans="1:29">
      <c r="A184" s="20"/>
      <c r="B184" s="24">
        <v>180</v>
      </c>
      <c r="D184" s="571">
        <v>179</v>
      </c>
      <c r="E184" s="580">
        <v>-1039.924</v>
      </c>
      <c r="F184" s="580">
        <v>1115.43</v>
      </c>
      <c r="H184" s="571">
        <v>179</v>
      </c>
      <c r="I184" s="78">
        <v>181</v>
      </c>
      <c r="J184" s="78">
        <v>182</v>
      </c>
      <c r="K184" s="78">
        <v>180</v>
      </c>
      <c r="L184" s="78">
        <v>181</v>
      </c>
      <c r="M184" s="579" t="str">
        <f t="shared" si="3"/>
        <v>181,182,180,181</v>
      </c>
      <c r="R184" s="280">
        <v>179</v>
      </c>
      <c r="S184" s="591">
        <v>780.92530535010098</v>
      </c>
      <c r="U184" s="77">
        <v>179</v>
      </c>
      <c r="V184" s="77">
        <v>179</v>
      </c>
      <c r="Y184" s="110">
        <v>179</v>
      </c>
      <c r="Z184" s="110">
        <v>0</v>
      </c>
      <c r="AA184" s="110">
        <v>179</v>
      </c>
      <c r="AB184" s="110">
        <v>0</v>
      </c>
      <c r="AC184" s="417">
        <v>15.618506107002</v>
      </c>
    </row>
    <row r="185" spans="1:29">
      <c r="A185" s="20"/>
      <c r="B185" s="24">
        <v>181</v>
      </c>
      <c r="D185" s="571">
        <v>180</v>
      </c>
      <c r="E185" s="580">
        <v>-1061.8209999999999</v>
      </c>
      <c r="F185" s="580">
        <v>1094.18</v>
      </c>
      <c r="H185" s="571">
        <v>180</v>
      </c>
      <c r="I185" s="78">
        <v>181</v>
      </c>
      <c r="J185" s="78">
        <v>180</v>
      </c>
      <c r="K185" s="78">
        <v>178</v>
      </c>
      <c r="L185" s="78">
        <v>181</v>
      </c>
      <c r="M185" s="579" t="str">
        <f t="shared" si="3"/>
        <v>181,180,178,181</v>
      </c>
      <c r="R185" s="280">
        <v>180</v>
      </c>
      <c r="S185" s="591">
        <v>1506.8790316499601</v>
      </c>
      <c r="U185" s="77">
        <v>180</v>
      </c>
      <c r="V185" s="77">
        <v>180</v>
      </c>
      <c r="Y185" s="110">
        <v>180</v>
      </c>
      <c r="Z185" s="110">
        <v>0</v>
      </c>
      <c r="AA185" s="110">
        <v>180</v>
      </c>
      <c r="AB185" s="110">
        <v>0</v>
      </c>
      <c r="AC185" s="417">
        <v>30.137580632999299</v>
      </c>
    </row>
    <row r="186" spans="1:29">
      <c r="A186" s="20"/>
      <c r="B186" s="24">
        <v>182</v>
      </c>
      <c r="D186" s="571">
        <v>181</v>
      </c>
      <c r="E186" s="580">
        <v>-1049.0719999999999</v>
      </c>
      <c r="F186" s="580">
        <v>1035.2279000000001</v>
      </c>
      <c r="H186" s="571">
        <v>181</v>
      </c>
      <c r="I186" s="78">
        <v>181</v>
      </c>
      <c r="J186" s="78">
        <v>183</v>
      </c>
      <c r="K186" s="78">
        <v>182</v>
      </c>
      <c r="L186" s="78">
        <v>181</v>
      </c>
      <c r="M186" s="579" t="str">
        <f t="shared" si="3"/>
        <v>181,183,182,181</v>
      </c>
      <c r="R186" s="280">
        <v>181</v>
      </c>
      <c r="S186" s="591">
        <v>779.44352384994204</v>
      </c>
      <c r="U186" s="77">
        <v>181</v>
      </c>
      <c r="V186" s="77">
        <v>181</v>
      </c>
      <c r="Y186" s="110">
        <v>181</v>
      </c>
      <c r="Z186" s="110">
        <v>0</v>
      </c>
      <c r="AA186" s="110">
        <v>181</v>
      </c>
      <c r="AB186" s="110">
        <v>0</v>
      </c>
      <c r="AC186" s="417">
        <v>15.5888704769988</v>
      </c>
    </row>
    <row r="187" spans="1:29">
      <c r="A187" s="20"/>
      <c r="B187" s="24">
        <v>183</v>
      </c>
      <c r="D187" s="571">
        <v>182</v>
      </c>
      <c r="E187" s="580">
        <v>-1083.7190000000001</v>
      </c>
      <c r="F187" s="580">
        <v>1072.9299000000001</v>
      </c>
      <c r="H187" s="571">
        <v>182</v>
      </c>
      <c r="I187" s="78">
        <v>184</v>
      </c>
      <c r="J187" s="78">
        <v>185</v>
      </c>
      <c r="K187" s="78">
        <v>183</v>
      </c>
      <c r="L187" s="78">
        <v>184</v>
      </c>
      <c r="M187" s="579" t="str">
        <f t="shared" si="3"/>
        <v>184,185,183,184</v>
      </c>
      <c r="R187" s="280">
        <v>182</v>
      </c>
      <c r="S187" s="591">
        <v>781.01076674996796</v>
      </c>
      <c r="U187" s="77">
        <v>182</v>
      </c>
      <c r="V187" s="77">
        <v>182</v>
      </c>
      <c r="Y187" s="110">
        <v>182</v>
      </c>
      <c r="Z187" s="110">
        <v>0</v>
      </c>
      <c r="AA187" s="110">
        <v>182</v>
      </c>
      <c r="AB187" s="110">
        <v>0</v>
      </c>
      <c r="AC187" s="417">
        <v>15.620215334999299</v>
      </c>
    </row>
    <row r="188" spans="1:29">
      <c r="A188" s="20"/>
      <c r="B188" s="24">
        <v>184</v>
      </c>
      <c r="D188" s="571">
        <v>183</v>
      </c>
      <c r="E188" s="580">
        <v>-1104.749</v>
      </c>
      <c r="F188" s="580">
        <v>1050.8208</v>
      </c>
      <c r="H188" s="571">
        <v>183</v>
      </c>
      <c r="I188" s="78">
        <v>184</v>
      </c>
      <c r="J188" s="78">
        <v>183</v>
      </c>
      <c r="K188" s="78">
        <v>181</v>
      </c>
      <c r="L188" s="78">
        <v>184</v>
      </c>
      <c r="M188" s="579" t="str">
        <f t="shared" si="3"/>
        <v>184,183,181,184</v>
      </c>
      <c r="R188" s="280">
        <v>183</v>
      </c>
      <c r="S188" s="591">
        <v>1506.8852618850001</v>
      </c>
      <c r="U188" s="77">
        <v>183</v>
      </c>
      <c r="V188" s="77">
        <v>183</v>
      </c>
      <c r="Y188" s="110">
        <v>183</v>
      </c>
      <c r="Z188" s="110">
        <v>0</v>
      </c>
      <c r="AA188" s="110">
        <v>183</v>
      </c>
      <c r="AB188" s="110">
        <v>0</v>
      </c>
      <c r="AC188" s="417">
        <v>30.1377052377001</v>
      </c>
    </row>
    <row r="189" spans="1:29">
      <c r="A189" s="20"/>
      <c r="B189" s="24">
        <v>185</v>
      </c>
      <c r="D189" s="571">
        <v>184</v>
      </c>
      <c r="E189" s="580">
        <v>-1089.617</v>
      </c>
      <c r="F189" s="580">
        <v>992.45339000000001</v>
      </c>
      <c r="H189" s="571">
        <v>184</v>
      </c>
      <c r="I189" s="78">
        <v>184</v>
      </c>
      <c r="J189" s="78">
        <v>186</v>
      </c>
      <c r="K189" s="78">
        <v>185</v>
      </c>
      <c r="L189" s="78">
        <v>184</v>
      </c>
      <c r="M189" s="579" t="str">
        <f t="shared" si="3"/>
        <v>184,186,185,184</v>
      </c>
      <c r="R189" s="280">
        <v>184</v>
      </c>
      <c r="S189" s="591">
        <v>779.55158864008195</v>
      </c>
      <c r="U189" s="77">
        <v>184</v>
      </c>
      <c r="V189" s="77">
        <v>184</v>
      </c>
      <c r="Y189" s="110">
        <v>184</v>
      </c>
      <c r="Z189" s="110">
        <v>0</v>
      </c>
      <c r="AA189" s="110">
        <v>184</v>
      </c>
      <c r="AB189" s="110">
        <v>0</v>
      </c>
      <c r="AC189" s="417">
        <v>15.5910317728016</v>
      </c>
    </row>
    <row r="190" spans="1:29">
      <c r="A190" s="20"/>
      <c r="B190" s="24">
        <v>186</v>
      </c>
      <c r="D190" s="571">
        <v>185</v>
      </c>
      <c r="E190" s="580">
        <v>-1125.779</v>
      </c>
      <c r="F190" s="580">
        <v>1028.7117000000001</v>
      </c>
      <c r="H190" s="571">
        <v>185</v>
      </c>
      <c r="I190" s="78">
        <v>187</v>
      </c>
      <c r="J190" s="78">
        <v>188</v>
      </c>
      <c r="K190" s="78">
        <v>186</v>
      </c>
      <c r="L190" s="78">
        <v>187</v>
      </c>
      <c r="M190" s="579" t="str">
        <f t="shared" si="3"/>
        <v>187,188,186,187</v>
      </c>
      <c r="R190" s="280">
        <v>185</v>
      </c>
      <c r="S190" s="591">
        <v>781.483940229984</v>
      </c>
      <c r="U190" s="77">
        <v>185</v>
      </c>
      <c r="V190" s="77">
        <v>185</v>
      </c>
      <c r="Y190" s="110">
        <v>185</v>
      </c>
      <c r="Z190" s="110">
        <v>0</v>
      </c>
      <c r="AA190" s="110">
        <v>185</v>
      </c>
      <c r="AB190" s="110">
        <v>0</v>
      </c>
      <c r="AC190" s="417">
        <v>15.6296788045996</v>
      </c>
    </row>
    <row r="191" spans="1:29">
      <c r="A191" s="20"/>
      <c r="B191" s="24">
        <v>187</v>
      </c>
      <c r="D191" s="571">
        <v>186</v>
      </c>
      <c r="E191" s="580">
        <v>-1145.9069999999999</v>
      </c>
      <c r="F191" s="580">
        <v>1005.7789</v>
      </c>
      <c r="H191" s="571">
        <v>186</v>
      </c>
      <c r="I191" s="78">
        <v>187</v>
      </c>
      <c r="J191" s="78">
        <v>186</v>
      </c>
      <c r="K191" s="78">
        <v>184</v>
      </c>
      <c r="L191" s="78">
        <v>187</v>
      </c>
      <c r="M191" s="579" t="str">
        <f t="shared" si="3"/>
        <v>187,186,184,187</v>
      </c>
      <c r="R191" s="280">
        <v>186</v>
      </c>
      <c r="S191" s="591">
        <v>1508.3089199748899</v>
      </c>
      <c r="U191" s="77">
        <v>186</v>
      </c>
      <c r="V191" s="77">
        <v>186</v>
      </c>
      <c r="Y191" s="110">
        <v>186</v>
      </c>
      <c r="Z191" s="110">
        <v>0</v>
      </c>
      <c r="AA191" s="110">
        <v>186</v>
      </c>
      <c r="AB191" s="110">
        <v>0</v>
      </c>
      <c r="AC191" s="417">
        <v>30.166178399497799</v>
      </c>
    </row>
    <row r="192" spans="1:29">
      <c r="A192" s="20"/>
      <c r="B192" s="24">
        <v>188</v>
      </c>
      <c r="D192" s="571">
        <v>187</v>
      </c>
      <c r="E192" s="580">
        <v>-1128.422</v>
      </c>
      <c r="F192" s="580">
        <v>948.04903000000002</v>
      </c>
      <c r="H192" s="571">
        <v>187</v>
      </c>
      <c r="I192" s="78">
        <v>187</v>
      </c>
      <c r="J192" s="78">
        <v>189</v>
      </c>
      <c r="K192" s="78">
        <v>188</v>
      </c>
      <c r="L192" s="78">
        <v>187</v>
      </c>
      <c r="M192" s="579" t="str">
        <f t="shared" si="3"/>
        <v>187,189,188,187</v>
      </c>
      <c r="R192" s="280">
        <v>187</v>
      </c>
      <c r="S192" s="591">
        <v>780.05072217504403</v>
      </c>
      <c r="U192" s="77">
        <v>187</v>
      </c>
      <c r="V192" s="77">
        <v>187</v>
      </c>
      <c r="Y192" s="110">
        <v>187</v>
      </c>
      <c r="Z192" s="110">
        <v>0</v>
      </c>
      <c r="AA192" s="110">
        <v>187</v>
      </c>
      <c r="AB192" s="110">
        <v>0</v>
      </c>
      <c r="AC192" s="417">
        <v>15.601014443500899</v>
      </c>
    </row>
    <row r="193" spans="1:29">
      <c r="A193" s="20"/>
      <c r="B193" s="24">
        <v>189</v>
      </c>
      <c r="D193" s="571">
        <v>188</v>
      </c>
      <c r="E193" s="580">
        <v>-1166.0350000000001</v>
      </c>
      <c r="F193" s="580">
        <v>982.84604000000002</v>
      </c>
      <c r="H193" s="571">
        <v>188</v>
      </c>
      <c r="I193" s="78">
        <v>190</v>
      </c>
      <c r="J193" s="78">
        <v>191</v>
      </c>
      <c r="K193" s="78">
        <v>189</v>
      </c>
      <c r="L193" s="78">
        <v>190</v>
      </c>
      <c r="M193" s="579" t="str">
        <f t="shared" si="3"/>
        <v>190,191,189,190</v>
      </c>
      <c r="R193" s="280">
        <v>188</v>
      </c>
      <c r="S193" s="591">
        <v>782.34519861999399</v>
      </c>
      <c r="U193" s="77">
        <v>188</v>
      </c>
      <c r="V193" s="77">
        <v>188</v>
      </c>
      <c r="Y193" s="110">
        <v>188</v>
      </c>
      <c r="Z193" s="110">
        <v>0</v>
      </c>
      <c r="AA193" s="110">
        <v>188</v>
      </c>
      <c r="AB193" s="110">
        <v>0</v>
      </c>
      <c r="AC193" s="417">
        <v>15.6469039723998</v>
      </c>
    </row>
    <row r="194" spans="1:29">
      <c r="A194" s="20"/>
      <c r="B194" s="24">
        <v>190</v>
      </c>
      <c r="D194" s="571">
        <v>189</v>
      </c>
      <c r="E194" s="580">
        <v>-1185.23</v>
      </c>
      <c r="F194" s="580">
        <v>959.12624000000005</v>
      </c>
      <c r="H194" s="571">
        <v>189</v>
      </c>
      <c r="I194" s="78">
        <v>190</v>
      </c>
      <c r="J194" s="78">
        <v>189</v>
      </c>
      <c r="K194" s="78">
        <v>187</v>
      </c>
      <c r="L194" s="78">
        <v>190</v>
      </c>
      <c r="M194" s="579" t="str">
        <f t="shared" si="3"/>
        <v>190,189,187,190</v>
      </c>
      <c r="R194" s="280">
        <v>189</v>
      </c>
      <c r="S194" s="591">
        <v>1510.48643217002</v>
      </c>
      <c r="U194" s="77">
        <v>189</v>
      </c>
      <c r="V194" s="77">
        <v>189</v>
      </c>
      <c r="Y194" s="110">
        <v>189</v>
      </c>
      <c r="Z194" s="110">
        <v>0</v>
      </c>
      <c r="AA194" s="110">
        <v>189</v>
      </c>
      <c r="AB194" s="110">
        <v>0</v>
      </c>
      <c r="AC194" s="417">
        <v>30.209728643400599</v>
      </c>
    </row>
    <row r="195" spans="1:29">
      <c r="A195" s="20"/>
      <c r="B195" s="24">
        <v>191</v>
      </c>
      <c r="D195" s="571">
        <v>190</v>
      </c>
      <c r="E195" s="580">
        <v>-1165.424</v>
      </c>
      <c r="F195" s="580">
        <v>902.08554000000004</v>
      </c>
      <c r="H195" s="571">
        <v>190</v>
      </c>
      <c r="I195" s="78">
        <v>190</v>
      </c>
      <c r="J195" s="78">
        <v>192</v>
      </c>
      <c r="K195" s="78">
        <v>191</v>
      </c>
      <c r="L195" s="78">
        <v>190</v>
      </c>
      <c r="M195" s="579" t="str">
        <f t="shared" si="3"/>
        <v>190,192,191,190</v>
      </c>
      <c r="R195" s="280">
        <v>190</v>
      </c>
      <c r="S195" s="591">
        <v>780.89019949501301</v>
      </c>
      <c r="U195" s="77">
        <v>190</v>
      </c>
      <c r="V195" s="77">
        <v>190</v>
      </c>
      <c r="Y195" s="110">
        <v>190</v>
      </c>
      <c r="Z195" s="110">
        <v>0</v>
      </c>
      <c r="AA195" s="110">
        <v>190</v>
      </c>
      <c r="AB195" s="110">
        <v>0</v>
      </c>
      <c r="AC195" s="417">
        <v>15.617803989900199</v>
      </c>
    </row>
    <row r="196" spans="1:29">
      <c r="A196" s="20"/>
      <c r="B196" s="24">
        <v>192</v>
      </c>
      <c r="D196" s="571">
        <v>191</v>
      </c>
      <c r="E196" s="580">
        <v>-1204.425</v>
      </c>
      <c r="F196" s="580">
        <v>935.40644999999995</v>
      </c>
      <c r="H196" s="571">
        <v>191</v>
      </c>
      <c r="I196" s="78">
        <v>193</v>
      </c>
      <c r="J196" s="78">
        <v>194</v>
      </c>
      <c r="K196" s="78">
        <v>192</v>
      </c>
      <c r="L196" s="78">
        <v>193</v>
      </c>
      <c r="M196" s="579" t="str">
        <f t="shared" si="3"/>
        <v>193,194,192,193</v>
      </c>
      <c r="R196" s="280">
        <v>191</v>
      </c>
      <c r="S196" s="591">
        <v>782.28052420000301</v>
      </c>
      <c r="U196" s="77">
        <v>191</v>
      </c>
      <c r="V196" s="77">
        <v>191</v>
      </c>
      <c r="Y196" s="110">
        <v>191</v>
      </c>
      <c r="Z196" s="110">
        <v>0</v>
      </c>
      <c r="AA196" s="110">
        <v>191</v>
      </c>
      <c r="AB196" s="110">
        <v>0</v>
      </c>
      <c r="AC196" s="417">
        <v>15.645610484000001</v>
      </c>
    </row>
    <row r="197" spans="1:29">
      <c r="A197" s="20"/>
      <c r="B197" s="24">
        <v>193</v>
      </c>
      <c r="D197" s="571">
        <v>192</v>
      </c>
      <c r="E197" s="580">
        <v>-1222.6559999999999</v>
      </c>
      <c r="F197" s="580">
        <v>910.93767000000003</v>
      </c>
      <c r="H197" s="571">
        <v>192</v>
      </c>
      <c r="I197" s="78">
        <v>193</v>
      </c>
      <c r="J197" s="78">
        <v>192</v>
      </c>
      <c r="K197" s="78">
        <v>190</v>
      </c>
      <c r="L197" s="78">
        <v>193</v>
      </c>
      <c r="M197" s="579" t="str">
        <f t="shared" si="3"/>
        <v>193,192,190,193</v>
      </c>
      <c r="R197" s="280">
        <v>192</v>
      </c>
      <c r="S197" s="591">
        <v>1510.97854081995</v>
      </c>
      <c r="U197" s="77">
        <v>192</v>
      </c>
      <c r="V197" s="77">
        <v>192</v>
      </c>
      <c r="Y197" s="110">
        <v>192</v>
      </c>
      <c r="Z197" s="110">
        <v>0</v>
      </c>
      <c r="AA197" s="110">
        <v>192</v>
      </c>
      <c r="AB197" s="110">
        <v>0</v>
      </c>
      <c r="AC197" s="417">
        <v>30.219570816398999</v>
      </c>
    </row>
    <row r="198" spans="1:29">
      <c r="A198" s="20"/>
      <c r="B198" s="24">
        <v>194</v>
      </c>
      <c r="D198" s="571">
        <v>193</v>
      </c>
      <c r="E198" s="580">
        <v>-1200.596</v>
      </c>
      <c r="F198" s="580">
        <v>854.72375</v>
      </c>
      <c r="H198" s="571">
        <v>193</v>
      </c>
      <c r="I198" s="78">
        <v>193</v>
      </c>
      <c r="J198" s="78">
        <v>195</v>
      </c>
      <c r="K198" s="78">
        <v>194</v>
      </c>
      <c r="L198" s="78">
        <v>193</v>
      </c>
      <c r="M198" s="579" t="str">
        <f t="shared" ref="M198:M261" si="4">_xlfn.CONCAT(I198,",",J198,",",,K198,",",L198)</f>
        <v>193,195,194,193</v>
      </c>
      <c r="R198" s="280">
        <v>193</v>
      </c>
      <c r="S198" s="591">
        <v>780.81798318994697</v>
      </c>
      <c r="U198" s="77">
        <v>193</v>
      </c>
      <c r="V198" s="77">
        <v>193</v>
      </c>
      <c r="Y198" s="110">
        <v>193</v>
      </c>
      <c r="Z198" s="110">
        <v>0</v>
      </c>
      <c r="AA198" s="110">
        <v>193</v>
      </c>
      <c r="AB198" s="110">
        <v>0</v>
      </c>
      <c r="AC198" s="417">
        <v>15.6163596637989</v>
      </c>
    </row>
    <row r="199" spans="1:29">
      <c r="A199" s="20"/>
      <c r="B199" s="24">
        <v>195</v>
      </c>
      <c r="D199" s="571">
        <v>194</v>
      </c>
      <c r="E199" s="580">
        <v>-1240.886</v>
      </c>
      <c r="F199" s="580">
        <v>886.46888999999999</v>
      </c>
      <c r="H199" s="571">
        <v>194</v>
      </c>
      <c r="I199" s="78">
        <v>196</v>
      </c>
      <c r="J199" s="78">
        <v>197</v>
      </c>
      <c r="K199" s="78">
        <v>195</v>
      </c>
      <c r="L199" s="78">
        <v>196</v>
      </c>
      <c r="M199" s="579" t="str">
        <f t="shared" si="4"/>
        <v>196,197,195,196</v>
      </c>
      <c r="R199" s="280">
        <v>194</v>
      </c>
      <c r="S199" s="591">
        <v>781.17316088999996</v>
      </c>
      <c r="U199" s="77">
        <v>194</v>
      </c>
      <c r="V199" s="77">
        <v>194</v>
      </c>
      <c r="Y199" s="110">
        <v>194</v>
      </c>
      <c r="Z199" s="110">
        <v>0</v>
      </c>
      <c r="AA199" s="110">
        <v>194</v>
      </c>
      <c r="AB199" s="110">
        <v>0</v>
      </c>
      <c r="AC199" s="417">
        <v>15.623463217799999</v>
      </c>
    </row>
    <row r="200" spans="1:29">
      <c r="A200" s="20"/>
      <c r="B200" s="24">
        <v>196</v>
      </c>
      <c r="D200" s="571">
        <v>195</v>
      </c>
      <c r="E200" s="580">
        <v>-1258.123</v>
      </c>
      <c r="F200" s="580">
        <v>861.29030999999998</v>
      </c>
      <c r="H200" s="571">
        <v>195</v>
      </c>
      <c r="I200" s="78">
        <v>196</v>
      </c>
      <c r="J200" s="78">
        <v>195</v>
      </c>
      <c r="K200" s="78">
        <v>193</v>
      </c>
      <c r="L200" s="78">
        <v>196</v>
      </c>
      <c r="M200" s="579" t="str">
        <f t="shared" si="4"/>
        <v>196,195,193,196</v>
      </c>
      <c r="R200" s="280">
        <v>195</v>
      </c>
      <c r="S200" s="591">
        <v>1509.9121689199201</v>
      </c>
      <c r="U200" s="77">
        <v>195</v>
      </c>
      <c r="V200" s="77">
        <v>195</v>
      </c>
      <c r="Y200" s="110">
        <v>195</v>
      </c>
      <c r="Z200" s="110">
        <v>0</v>
      </c>
      <c r="AA200" s="110">
        <v>195</v>
      </c>
      <c r="AB200" s="110">
        <v>0</v>
      </c>
      <c r="AC200" s="417">
        <v>30.198243378398399</v>
      </c>
    </row>
    <row r="201" spans="1:29">
      <c r="A201" s="20"/>
      <c r="B201" s="24">
        <v>197</v>
      </c>
      <c r="D201" s="571">
        <v>196</v>
      </c>
      <c r="E201" s="580">
        <v>-1233.902</v>
      </c>
      <c r="F201" s="580">
        <v>806.03151000000003</v>
      </c>
      <c r="H201" s="571">
        <v>196</v>
      </c>
      <c r="I201" s="78">
        <v>196</v>
      </c>
      <c r="J201" s="78">
        <v>198</v>
      </c>
      <c r="K201" s="78">
        <v>197</v>
      </c>
      <c r="L201" s="78">
        <v>196</v>
      </c>
      <c r="M201" s="579" t="str">
        <f t="shared" si="4"/>
        <v>196,198,197,196</v>
      </c>
      <c r="R201" s="280">
        <v>196</v>
      </c>
      <c r="S201" s="591">
        <v>779.67981938994399</v>
      </c>
      <c r="U201" s="77">
        <v>196</v>
      </c>
      <c r="V201" s="77">
        <v>196</v>
      </c>
      <c r="Y201" s="110">
        <v>196</v>
      </c>
      <c r="Z201" s="110">
        <v>0</v>
      </c>
      <c r="AA201" s="110">
        <v>196</v>
      </c>
      <c r="AB201" s="110">
        <v>0</v>
      </c>
      <c r="AC201" s="417">
        <v>15.5935963877989</v>
      </c>
    </row>
    <row r="202" spans="1:29">
      <c r="A202" s="20"/>
      <c r="B202" s="24">
        <v>198</v>
      </c>
      <c r="D202" s="571">
        <v>197</v>
      </c>
      <c r="E202" s="580">
        <v>-1275.3599999999999</v>
      </c>
      <c r="F202" s="580">
        <v>836.11172999999997</v>
      </c>
      <c r="H202" s="571">
        <v>197</v>
      </c>
      <c r="I202" s="78">
        <v>199</v>
      </c>
      <c r="J202" s="78">
        <v>200</v>
      </c>
      <c r="K202" s="78">
        <v>198</v>
      </c>
      <c r="L202" s="78">
        <v>199</v>
      </c>
      <c r="M202" s="579" t="str">
        <f t="shared" si="4"/>
        <v>199,200,198,199</v>
      </c>
      <c r="R202" s="280">
        <v>197</v>
      </c>
      <c r="S202" s="591">
        <v>780.62258331989801</v>
      </c>
      <c r="U202" s="77">
        <v>197</v>
      </c>
      <c r="V202" s="77">
        <v>197</v>
      </c>
      <c r="Y202" s="110">
        <v>197</v>
      </c>
      <c r="Z202" s="110">
        <v>0</v>
      </c>
      <c r="AA202" s="110">
        <v>197</v>
      </c>
      <c r="AB202" s="110">
        <v>0</v>
      </c>
      <c r="AC202" s="417">
        <v>15.6124516663979</v>
      </c>
    </row>
    <row r="203" spans="1:29">
      <c r="A203" s="20"/>
      <c r="B203" s="24">
        <v>199</v>
      </c>
      <c r="D203" s="571">
        <v>198</v>
      </c>
      <c r="E203" s="580">
        <v>-1291.575</v>
      </c>
      <c r="F203" s="580">
        <v>810.26367000000005</v>
      </c>
      <c r="H203" s="571">
        <v>198</v>
      </c>
      <c r="I203" s="78">
        <v>199</v>
      </c>
      <c r="J203" s="78">
        <v>198</v>
      </c>
      <c r="K203" s="78">
        <v>196</v>
      </c>
      <c r="L203" s="78">
        <v>199</v>
      </c>
      <c r="M203" s="579" t="str">
        <f t="shared" si="4"/>
        <v>199,198,196,199</v>
      </c>
      <c r="R203" s="280">
        <v>198</v>
      </c>
      <c r="S203" s="591">
        <v>1508.5224825451101</v>
      </c>
      <c r="U203" s="77">
        <v>198</v>
      </c>
      <c r="V203" s="77">
        <v>198</v>
      </c>
      <c r="Y203" s="110">
        <v>198</v>
      </c>
      <c r="Z203" s="110">
        <v>0</v>
      </c>
      <c r="AA203" s="110">
        <v>198</v>
      </c>
      <c r="AB203" s="110">
        <v>0</v>
      </c>
      <c r="AC203" s="417">
        <v>30.170449650902299</v>
      </c>
    </row>
    <row r="204" spans="1:29">
      <c r="A204" s="20"/>
      <c r="B204" s="24">
        <v>200</v>
      </c>
      <c r="D204" s="571">
        <v>199</v>
      </c>
      <c r="E204" s="580">
        <v>-1265.2070000000001</v>
      </c>
      <c r="F204" s="580">
        <v>756.01577999999995</v>
      </c>
      <c r="H204" s="571">
        <v>199</v>
      </c>
      <c r="I204" s="78">
        <v>199</v>
      </c>
      <c r="J204" s="78">
        <v>201</v>
      </c>
      <c r="K204" s="78">
        <v>200</v>
      </c>
      <c r="L204" s="78">
        <v>199</v>
      </c>
      <c r="M204" s="579" t="str">
        <f t="shared" si="4"/>
        <v>199,201,200,199</v>
      </c>
      <c r="R204" s="280">
        <v>199</v>
      </c>
      <c r="S204" s="591">
        <v>779.11457236006299</v>
      </c>
      <c r="U204" s="77">
        <v>199</v>
      </c>
      <c r="V204" s="77">
        <v>199</v>
      </c>
      <c r="Y204" s="110">
        <v>199</v>
      </c>
      <c r="Z204" s="110">
        <v>0</v>
      </c>
      <c r="AA204" s="110">
        <v>199</v>
      </c>
      <c r="AB204" s="110">
        <v>0</v>
      </c>
      <c r="AC204" s="417">
        <v>15.5822914472012</v>
      </c>
    </row>
    <row r="205" spans="1:29">
      <c r="A205" s="20"/>
      <c r="B205" s="24">
        <v>201</v>
      </c>
      <c r="D205" s="571">
        <v>200</v>
      </c>
      <c r="E205" s="580">
        <v>-1307.7909999999999</v>
      </c>
      <c r="F205" s="580">
        <v>784.41561999999999</v>
      </c>
      <c r="H205" s="571">
        <v>200</v>
      </c>
      <c r="I205" s="78">
        <v>202</v>
      </c>
      <c r="J205" s="78">
        <v>203</v>
      </c>
      <c r="K205" s="78">
        <v>201</v>
      </c>
      <c r="L205" s="78">
        <v>202</v>
      </c>
      <c r="M205" s="579" t="str">
        <f t="shared" si="4"/>
        <v>202,203,201,202</v>
      </c>
      <c r="R205" s="280">
        <v>200</v>
      </c>
      <c r="S205" s="591">
        <v>780.74039509001796</v>
      </c>
      <c r="U205" s="77">
        <v>200</v>
      </c>
      <c r="V205" s="77">
        <v>200</v>
      </c>
      <c r="Y205" s="110">
        <v>200</v>
      </c>
      <c r="Z205" s="110">
        <v>0</v>
      </c>
      <c r="AA205" s="110">
        <v>200</v>
      </c>
      <c r="AB205" s="110">
        <v>0</v>
      </c>
      <c r="AC205" s="417">
        <v>15.614807901800299</v>
      </c>
    </row>
    <row r="206" spans="1:29">
      <c r="A206" s="20"/>
      <c r="B206" s="24">
        <v>202</v>
      </c>
      <c r="D206" s="571">
        <v>201</v>
      </c>
      <c r="E206" s="580">
        <v>-1322.9590000000001</v>
      </c>
      <c r="F206" s="580">
        <v>757.93947000000003</v>
      </c>
      <c r="H206" s="571">
        <v>201</v>
      </c>
      <c r="I206" s="78">
        <v>202</v>
      </c>
      <c r="J206" s="78">
        <v>201</v>
      </c>
      <c r="K206" s="78">
        <v>199</v>
      </c>
      <c r="L206" s="78">
        <v>202</v>
      </c>
      <c r="M206" s="579" t="str">
        <f t="shared" si="4"/>
        <v>202,201,199,202</v>
      </c>
      <c r="R206" s="280">
        <v>201</v>
      </c>
      <c r="S206" s="591">
        <v>1507.25154528499</v>
      </c>
      <c r="U206" s="77">
        <v>201</v>
      </c>
      <c r="V206" s="77">
        <v>201</v>
      </c>
      <c r="Y206" s="110">
        <v>201</v>
      </c>
      <c r="Z206" s="110">
        <v>0</v>
      </c>
      <c r="AA206" s="110">
        <v>201</v>
      </c>
      <c r="AB206" s="110">
        <v>0</v>
      </c>
      <c r="AC206" s="417">
        <v>30.145030905699802</v>
      </c>
    </row>
    <row r="207" spans="1:29">
      <c r="A207" s="20"/>
      <c r="B207" s="24">
        <v>203</v>
      </c>
      <c r="D207" s="571">
        <v>202</v>
      </c>
      <c r="E207" s="580">
        <v>-1294.432</v>
      </c>
      <c r="F207" s="580">
        <v>704.79187000000002</v>
      </c>
      <c r="H207" s="571">
        <v>202</v>
      </c>
      <c r="I207" s="78">
        <v>202</v>
      </c>
      <c r="J207" s="78">
        <v>204</v>
      </c>
      <c r="K207" s="78">
        <v>203</v>
      </c>
      <c r="L207" s="78">
        <v>202</v>
      </c>
      <c r="M207" s="579" t="str">
        <f t="shared" si="4"/>
        <v>202,204,203,202</v>
      </c>
      <c r="R207" s="280">
        <v>202</v>
      </c>
      <c r="S207" s="591">
        <v>779.24064764997399</v>
      </c>
      <c r="U207" s="77">
        <v>202</v>
      </c>
      <c r="V207" s="77">
        <v>202</v>
      </c>
      <c r="Y207" s="110">
        <v>202</v>
      </c>
      <c r="Z207" s="110">
        <v>0</v>
      </c>
      <c r="AA207" s="110">
        <v>202</v>
      </c>
      <c r="AB207" s="110">
        <v>0</v>
      </c>
      <c r="AC207" s="417">
        <v>15.5848129529994</v>
      </c>
    </row>
    <row r="208" spans="1:29">
      <c r="A208" s="20"/>
      <c r="B208" s="24">
        <v>204</v>
      </c>
      <c r="D208" s="571">
        <v>203</v>
      </c>
      <c r="E208" s="580">
        <v>-1338.1279999999999</v>
      </c>
      <c r="F208" s="580">
        <v>731.46333000000004</v>
      </c>
      <c r="H208" s="571">
        <v>203</v>
      </c>
      <c r="I208" s="78">
        <v>205</v>
      </c>
      <c r="J208" s="78">
        <v>206</v>
      </c>
      <c r="K208" s="78">
        <v>204</v>
      </c>
      <c r="L208" s="78">
        <v>205</v>
      </c>
      <c r="M208" s="579" t="str">
        <f t="shared" si="4"/>
        <v>205,206,204,205</v>
      </c>
      <c r="R208" s="280">
        <v>203</v>
      </c>
      <c r="S208" s="591">
        <v>780.79090329003498</v>
      </c>
      <c r="U208" s="77">
        <v>203</v>
      </c>
      <c r="V208" s="77">
        <v>203</v>
      </c>
      <c r="Y208" s="110">
        <v>203</v>
      </c>
      <c r="Z208" s="110">
        <v>0</v>
      </c>
      <c r="AA208" s="110">
        <v>203</v>
      </c>
      <c r="AB208" s="110">
        <v>0</v>
      </c>
      <c r="AC208" s="417">
        <v>15.615818065800701</v>
      </c>
    </row>
    <row r="209" spans="1:29">
      <c r="A209" s="20"/>
      <c r="B209" s="24">
        <v>205</v>
      </c>
      <c r="D209" s="571">
        <v>204</v>
      </c>
      <c r="E209" s="580">
        <v>-1352.2249999999999</v>
      </c>
      <c r="F209" s="580">
        <v>704.40150000000006</v>
      </c>
      <c r="H209" s="571">
        <v>204</v>
      </c>
      <c r="I209" s="78">
        <v>205</v>
      </c>
      <c r="J209" s="78">
        <v>204</v>
      </c>
      <c r="K209" s="78">
        <v>202</v>
      </c>
      <c r="L209" s="78">
        <v>205</v>
      </c>
      <c r="M209" s="579" t="str">
        <f t="shared" si="4"/>
        <v>205,204,202,205</v>
      </c>
      <c r="R209" s="280">
        <v>204</v>
      </c>
      <c r="S209" s="591">
        <v>1506.7406415098801</v>
      </c>
      <c r="U209" s="77">
        <v>204</v>
      </c>
      <c r="V209" s="77">
        <v>204</v>
      </c>
      <c r="Y209" s="110">
        <v>204</v>
      </c>
      <c r="Z209" s="110">
        <v>0</v>
      </c>
      <c r="AA209" s="110">
        <v>204</v>
      </c>
      <c r="AB209" s="110">
        <v>0</v>
      </c>
      <c r="AC209" s="417">
        <v>30.1348128301976</v>
      </c>
    </row>
    <row r="210" spans="1:29">
      <c r="A210" s="20"/>
      <c r="B210" s="24">
        <v>206</v>
      </c>
      <c r="D210" s="571">
        <v>205</v>
      </c>
      <c r="E210" s="580">
        <v>-1321.575</v>
      </c>
      <c r="F210" s="580">
        <v>652.46586000000002</v>
      </c>
      <c r="H210" s="571">
        <v>205</v>
      </c>
      <c r="I210" s="78">
        <v>205</v>
      </c>
      <c r="J210" s="78">
        <v>207</v>
      </c>
      <c r="K210" s="78">
        <v>206</v>
      </c>
      <c r="L210" s="78">
        <v>205</v>
      </c>
      <c r="M210" s="579" t="str">
        <f t="shared" si="4"/>
        <v>205,207,206,205</v>
      </c>
      <c r="R210" s="280">
        <v>205</v>
      </c>
      <c r="S210" s="591">
        <v>779.31919694505598</v>
      </c>
      <c r="U210" s="77">
        <v>205</v>
      </c>
      <c r="V210" s="77">
        <v>205</v>
      </c>
      <c r="Y210" s="110">
        <v>205</v>
      </c>
      <c r="Z210" s="110">
        <v>0</v>
      </c>
      <c r="AA210" s="110">
        <v>205</v>
      </c>
      <c r="AB210" s="110">
        <v>0</v>
      </c>
      <c r="AC210" s="417">
        <v>15.586383938901101</v>
      </c>
    </row>
    <row r="211" spans="1:29">
      <c r="A211" s="20"/>
      <c r="B211" s="24">
        <v>207</v>
      </c>
      <c r="D211" s="571">
        <v>206</v>
      </c>
      <c r="E211" s="580">
        <v>-1366.3219999999999</v>
      </c>
      <c r="F211" s="580">
        <v>677.33966999999996</v>
      </c>
      <c r="H211" s="571">
        <v>206</v>
      </c>
      <c r="I211" s="78">
        <v>208</v>
      </c>
      <c r="J211" s="78">
        <v>209</v>
      </c>
      <c r="K211" s="78">
        <v>207</v>
      </c>
      <c r="L211" s="78">
        <v>208</v>
      </c>
      <c r="M211" s="579" t="str">
        <f t="shared" si="4"/>
        <v>208,209,207,208</v>
      </c>
      <c r="R211" s="280">
        <v>206</v>
      </c>
      <c r="S211" s="591">
        <v>781.27217910997501</v>
      </c>
      <c r="U211" s="77">
        <v>206</v>
      </c>
      <c r="V211" s="77">
        <v>206</v>
      </c>
      <c r="Y211" s="110">
        <v>206</v>
      </c>
      <c r="Z211" s="110">
        <v>0</v>
      </c>
      <c r="AA211" s="110">
        <v>206</v>
      </c>
      <c r="AB211" s="110">
        <v>0</v>
      </c>
      <c r="AC211" s="417">
        <v>15.6254435821995</v>
      </c>
    </row>
    <row r="212" spans="1:29">
      <c r="A212" s="20"/>
      <c r="B212" s="24">
        <v>208</v>
      </c>
      <c r="D212" s="571">
        <v>207</v>
      </c>
      <c r="E212" s="580">
        <v>-1379.325</v>
      </c>
      <c r="F212" s="580">
        <v>649.73549000000003</v>
      </c>
      <c r="H212" s="571">
        <v>207</v>
      </c>
      <c r="I212" s="78">
        <v>208</v>
      </c>
      <c r="J212" s="78">
        <v>207</v>
      </c>
      <c r="K212" s="78">
        <v>205</v>
      </c>
      <c r="L212" s="78">
        <v>208</v>
      </c>
      <c r="M212" s="579" t="str">
        <f t="shared" si="4"/>
        <v>208,207,205,208</v>
      </c>
      <c r="R212" s="280">
        <v>207</v>
      </c>
      <c r="S212" s="591">
        <v>1507.9776782899801</v>
      </c>
      <c r="U212" s="77">
        <v>207</v>
      </c>
      <c r="V212" s="77">
        <v>207</v>
      </c>
      <c r="Y212" s="110">
        <v>207</v>
      </c>
      <c r="Z212" s="110">
        <v>0</v>
      </c>
      <c r="AA212" s="110">
        <v>207</v>
      </c>
      <c r="AB212" s="110">
        <v>0</v>
      </c>
      <c r="AC212" s="417">
        <v>30.159553565799701</v>
      </c>
    </row>
    <row r="213" spans="1:29">
      <c r="A213" s="20"/>
      <c r="B213" s="24">
        <v>209</v>
      </c>
      <c r="D213" s="571">
        <v>208</v>
      </c>
      <c r="E213" s="580">
        <v>-1346.5909999999999</v>
      </c>
      <c r="F213" s="580">
        <v>599.05879000000004</v>
      </c>
      <c r="H213" s="571">
        <v>208</v>
      </c>
      <c r="I213" s="78">
        <v>208</v>
      </c>
      <c r="J213" s="78">
        <v>210</v>
      </c>
      <c r="K213" s="78">
        <v>209</v>
      </c>
      <c r="L213" s="78">
        <v>208</v>
      </c>
      <c r="M213" s="579" t="str">
        <f t="shared" si="4"/>
        <v>208,210,209,208</v>
      </c>
      <c r="R213" s="280">
        <v>208</v>
      </c>
      <c r="S213" s="591">
        <v>779.80096380005102</v>
      </c>
      <c r="U213" s="77">
        <v>208</v>
      </c>
      <c r="V213" s="77">
        <v>208</v>
      </c>
      <c r="Y213" s="110">
        <v>208</v>
      </c>
      <c r="Z213" s="110">
        <v>0</v>
      </c>
      <c r="AA213" s="110">
        <v>208</v>
      </c>
      <c r="AB213" s="110">
        <v>0</v>
      </c>
      <c r="AC213" s="417">
        <v>15.596019276001</v>
      </c>
    </row>
    <row r="214" spans="1:29">
      <c r="A214" s="20"/>
      <c r="B214" s="24">
        <v>210</v>
      </c>
      <c r="D214" s="571">
        <v>209</v>
      </c>
      <c r="E214" s="580">
        <v>-1392.328</v>
      </c>
      <c r="F214" s="580">
        <v>622.13130999999998</v>
      </c>
      <c r="H214" s="571">
        <v>209</v>
      </c>
      <c r="I214" s="78">
        <v>211</v>
      </c>
      <c r="J214" s="78">
        <v>212</v>
      </c>
      <c r="K214" s="78">
        <v>210</v>
      </c>
      <c r="L214" s="78">
        <v>211</v>
      </c>
      <c r="M214" s="579" t="str">
        <f t="shared" si="4"/>
        <v>211,212,210,211</v>
      </c>
      <c r="R214" s="280">
        <v>209</v>
      </c>
      <c r="S214" s="591">
        <v>782.13990595500195</v>
      </c>
      <c r="U214" s="77">
        <v>209</v>
      </c>
      <c r="V214" s="77">
        <v>209</v>
      </c>
      <c r="Y214" s="110">
        <v>209</v>
      </c>
      <c r="Z214" s="110">
        <v>0</v>
      </c>
      <c r="AA214" s="110">
        <v>209</v>
      </c>
      <c r="AB214" s="110">
        <v>0</v>
      </c>
      <c r="AC214" s="417">
        <v>15.6427981191</v>
      </c>
    </row>
    <row r="215" spans="1:29">
      <c r="A215" s="20"/>
      <c r="B215" s="24">
        <v>211</v>
      </c>
      <c r="D215" s="571">
        <v>210</v>
      </c>
      <c r="E215" s="580">
        <v>-1404.2159999999999</v>
      </c>
      <c r="F215" s="580">
        <v>594.02899000000002</v>
      </c>
      <c r="H215" s="571">
        <v>210</v>
      </c>
      <c r="I215" s="78">
        <v>211</v>
      </c>
      <c r="J215" s="78">
        <v>210</v>
      </c>
      <c r="K215" s="78">
        <v>208</v>
      </c>
      <c r="L215" s="78">
        <v>211</v>
      </c>
      <c r="M215" s="579" t="str">
        <f t="shared" si="4"/>
        <v>211,210,208,211</v>
      </c>
      <c r="R215" s="280">
        <v>210</v>
      </c>
      <c r="S215" s="591">
        <v>1510.0783093749101</v>
      </c>
      <c r="U215" s="77">
        <v>210</v>
      </c>
      <c r="V215" s="77">
        <v>210</v>
      </c>
      <c r="Y215" s="110">
        <v>210</v>
      </c>
      <c r="Z215" s="110">
        <v>0</v>
      </c>
      <c r="AA215" s="110">
        <v>210</v>
      </c>
      <c r="AB215" s="110">
        <v>0</v>
      </c>
      <c r="AC215" s="417">
        <v>30.201566187498301</v>
      </c>
    </row>
    <row r="216" spans="1:29">
      <c r="A216" s="20"/>
      <c r="B216" s="24">
        <v>212</v>
      </c>
      <c r="D216" s="571">
        <v>211</v>
      </c>
      <c r="E216" s="580">
        <v>-1369.441</v>
      </c>
      <c r="F216" s="580">
        <v>544.65380000000005</v>
      </c>
      <c r="H216" s="571">
        <v>211</v>
      </c>
      <c r="I216" s="78">
        <v>211</v>
      </c>
      <c r="J216" s="78">
        <v>213</v>
      </c>
      <c r="K216" s="78">
        <v>212</v>
      </c>
      <c r="L216" s="78">
        <v>211</v>
      </c>
      <c r="M216" s="579" t="str">
        <f t="shared" si="4"/>
        <v>211,213,212,211</v>
      </c>
      <c r="R216" s="280">
        <v>211</v>
      </c>
      <c r="S216" s="591">
        <v>780.64021470997204</v>
      </c>
      <c r="U216" s="77">
        <v>211</v>
      </c>
      <c r="V216" s="77">
        <v>211</v>
      </c>
      <c r="Y216" s="110">
        <v>211</v>
      </c>
      <c r="Z216" s="110">
        <v>0</v>
      </c>
      <c r="AA216" s="110">
        <v>211</v>
      </c>
      <c r="AB216" s="110">
        <v>0</v>
      </c>
      <c r="AC216" s="417">
        <v>15.6128042941994</v>
      </c>
    </row>
    <row r="217" spans="1:29">
      <c r="A217" s="20"/>
      <c r="B217" s="24">
        <v>213</v>
      </c>
      <c r="D217" s="571">
        <v>212</v>
      </c>
      <c r="E217" s="580">
        <v>-1416.105</v>
      </c>
      <c r="F217" s="580">
        <v>565.92666999999994</v>
      </c>
      <c r="H217" s="571">
        <v>212</v>
      </c>
      <c r="I217" s="78">
        <v>214</v>
      </c>
      <c r="J217" s="78">
        <v>215</v>
      </c>
      <c r="K217" s="78">
        <v>213</v>
      </c>
      <c r="L217" s="78">
        <v>214</v>
      </c>
      <c r="M217" s="579" t="str">
        <f t="shared" si="4"/>
        <v>214,215,213,214</v>
      </c>
      <c r="R217" s="280">
        <v>212</v>
      </c>
      <c r="S217" s="591">
        <v>782.05569492507402</v>
      </c>
      <c r="U217" s="77">
        <v>212</v>
      </c>
      <c r="V217" s="77">
        <v>212</v>
      </c>
      <c r="Y217" s="110">
        <v>212</v>
      </c>
      <c r="Z217" s="110">
        <v>0</v>
      </c>
      <c r="AA217" s="110">
        <v>212</v>
      </c>
      <c r="AB217" s="110">
        <v>0</v>
      </c>
      <c r="AC217" s="417">
        <v>15.6411138985014</v>
      </c>
    </row>
    <row r="218" spans="1:29">
      <c r="A218" s="20"/>
      <c r="B218" s="24">
        <v>214</v>
      </c>
      <c r="D218" s="571">
        <v>213</v>
      </c>
      <c r="E218" s="580">
        <v>-1426.8589999999999</v>
      </c>
      <c r="F218" s="580">
        <v>537.37121000000002</v>
      </c>
      <c r="H218" s="571">
        <v>213</v>
      </c>
      <c r="I218" s="78">
        <v>214</v>
      </c>
      <c r="J218" s="78">
        <v>213</v>
      </c>
      <c r="K218" s="78">
        <v>211</v>
      </c>
      <c r="L218" s="78">
        <v>214</v>
      </c>
      <c r="M218" s="579" t="str">
        <f t="shared" si="4"/>
        <v>214,213,211,214</v>
      </c>
      <c r="R218" s="280">
        <v>213</v>
      </c>
      <c r="S218" s="591">
        <v>1510.5466941249899</v>
      </c>
      <c r="U218" s="77">
        <v>213</v>
      </c>
      <c r="V218" s="77">
        <v>213</v>
      </c>
      <c r="Y218" s="110">
        <v>213</v>
      </c>
      <c r="Z218" s="110">
        <v>0</v>
      </c>
      <c r="AA218" s="110">
        <v>213</v>
      </c>
      <c r="AB218" s="110">
        <v>0</v>
      </c>
      <c r="AC218" s="417">
        <v>30.210933882499798</v>
      </c>
    </row>
    <row r="219" spans="1:29">
      <c r="A219" s="20"/>
      <c r="B219" s="24">
        <v>215</v>
      </c>
      <c r="D219" s="571">
        <v>214</v>
      </c>
      <c r="E219" s="580">
        <v>-1390.146</v>
      </c>
      <c r="F219" s="580">
        <v>489.4119</v>
      </c>
      <c r="H219" s="571">
        <v>214</v>
      </c>
      <c r="I219" s="78">
        <v>214</v>
      </c>
      <c r="J219" s="78">
        <v>216</v>
      </c>
      <c r="K219" s="78">
        <v>215</v>
      </c>
      <c r="L219" s="78">
        <v>214</v>
      </c>
      <c r="M219" s="579" t="str">
        <f t="shared" si="4"/>
        <v>214,216,215,214</v>
      </c>
      <c r="R219" s="280">
        <v>214</v>
      </c>
      <c r="S219" s="591">
        <v>780.55781290493906</v>
      </c>
      <c r="U219" s="77">
        <v>214</v>
      </c>
      <c r="V219" s="77">
        <v>214</v>
      </c>
      <c r="Y219" s="110">
        <v>214</v>
      </c>
      <c r="Z219" s="110">
        <v>0</v>
      </c>
      <c r="AA219" s="110">
        <v>214</v>
      </c>
      <c r="AB219" s="110">
        <v>0</v>
      </c>
      <c r="AC219" s="417">
        <v>15.611156258098699</v>
      </c>
    </row>
    <row r="220" spans="1:29">
      <c r="A220" s="20"/>
      <c r="B220" s="24">
        <v>216</v>
      </c>
      <c r="D220" s="571">
        <v>215</v>
      </c>
      <c r="E220" s="580">
        <v>-1437.6130000000001</v>
      </c>
      <c r="F220" s="580">
        <v>508.81574000000001</v>
      </c>
      <c r="H220" s="571">
        <v>215</v>
      </c>
      <c r="I220" s="78">
        <v>217</v>
      </c>
      <c r="J220" s="78">
        <v>218</v>
      </c>
      <c r="K220" s="78">
        <v>216</v>
      </c>
      <c r="L220" s="78">
        <v>217</v>
      </c>
      <c r="M220" s="579" t="str">
        <f t="shared" si="4"/>
        <v>217,218,216,217</v>
      </c>
      <c r="R220" s="280">
        <v>215</v>
      </c>
      <c r="S220" s="591">
        <v>780.95513624505804</v>
      </c>
      <c r="U220" s="77">
        <v>215</v>
      </c>
      <c r="V220" s="77">
        <v>215</v>
      </c>
      <c r="Y220" s="110">
        <v>215</v>
      </c>
      <c r="Z220" s="110">
        <v>0</v>
      </c>
      <c r="AA220" s="110">
        <v>215</v>
      </c>
      <c r="AB220" s="110">
        <v>0</v>
      </c>
      <c r="AC220" s="417">
        <v>15.619102724901101</v>
      </c>
    </row>
    <row r="221" spans="1:29">
      <c r="A221" s="20"/>
      <c r="B221" s="24">
        <v>217</v>
      </c>
      <c r="D221" s="571">
        <v>216</v>
      </c>
      <c r="E221" s="580">
        <v>-1447.2159999999999</v>
      </c>
      <c r="F221" s="580">
        <v>479.85287</v>
      </c>
      <c r="H221" s="571">
        <v>216</v>
      </c>
      <c r="I221" s="78">
        <v>217</v>
      </c>
      <c r="J221" s="78">
        <v>216</v>
      </c>
      <c r="K221" s="78">
        <v>214</v>
      </c>
      <c r="L221" s="78">
        <v>217</v>
      </c>
      <c r="M221" s="579" t="str">
        <f t="shared" si="4"/>
        <v>217,216,214,217</v>
      </c>
      <c r="R221" s="280">
        <v>216</v>
      </c>
      <c r="S221" s="591">
        <v>1509.44844940496</v>
      </c>
      <c r="U221" s="77">
        <v>216</v>
      </c>
      <c r="V221" s="77">
        <v>216</v>
      </c>
      <c r="Y221" s="110">
        <v>216</v>
      </c>
      <c r="Z221" s="110">
        <v>0</v>
      </c>
      <c r="AA221" s="110">
        <v>216</v>
      </c>
      <c r="AB221" s="110">
        <v>0</v>
      </c>
      <c r="AC221" s="417">
        <v>30.188968988099301</v>
      </c>
    </row>
    <row r="222" spans="1:29">
      <c r="A222" s="20"/>
      <c r="B222" s="24">
        <v>218</v>
      </c>
      <c r="D222" s="571">
        <v>217</v>
      </c>
      <c r="E222" s="580">
        <v>-1408.6890000000001</v>
      </c>
      <c r="F222" s="580">
        <v>433.40787</v>
      </c>
      <c r="H222" s="571">
        <v>217</v>
      </c>
      <c r="I222" s="78">
        <v>217</v>
      </c>
      <c r="J222" s="78">
        <v>219</v>
      </c>
      <c r="K222" s="78">
        <v>218</v>
      </c>
      <c r="L222" s="78">
        <v>217</v>
      </c>
      <c r="M222" s="579" t="str">
        <f t="shared" si="4"/>
        <v>217,219,218,217</v>
      </c>
      <c r="R222" s="280">
        <v>217</v>
      </c>
      <c r="S222" s="591">
        <v>779.43418044497901</v>
      </c>
      <c r="U222" s="77">
        <v>217</v>
      </c>
      <c r="V222" s="77">
        <v>217</v>
      </c>
      <c r="Y222" s="110">
        <v>217</v>
      </c>
      <c r="Z222" s="110">
        <v>0</v>
      </c>
      <c r="AA222" s="110">
        <v>217</v>
      </c>
      <c r="AB222" s="110">
        <v>0</v>
      </c>
      <c r="AC222" s="417">
        <v>15.588683608899499</v>
      </c>
    </row>
    <row r="223" spans="1:29">
      <c r="A223" s="20"/>
      <c r="B223" s="24">
        <v>219</v>
      </c>
      <c r="D223" s="571">
        <v>218</v>
      </c>
      <c r="E223" s="580">
        <v>-1456.82</v>
      </c>
      <c r="F223" s="580">
        <v>450.89</v>
      </c>
      <c r="H223" s="571">
        <v>218</v>
      </c>
      <c r="I223" s="78">
        <v>220</v>
      </c>
      <c r="J223" s="78">
        <v>221</v>
      </c>
      <c r="K223" s="78">
        <v>219</v>
      </c>
      <c r="L223" s="78">
        <v>220</v>
      </c>
      <c r="M223" s="579" t="str">
        <f t="shared" si="4"/>
        <v>220,221,219,220</v>
      </c>
      <c r="R223" s="280">
        <v>218</v>
      </c>
      <c r="S223" s="591">
        <v>780.39692952000701</v>
      </c>
      <c r="U223" s="77">
        <v>218</v>
      </c>
      <c r="V223" s="77">
        <v>218</v>
      </c>
      <c r="Y223" s="110">
        <v>218</v>
      </c>
      <c r="Z223" s="110">
        <v>0</v>
      </c>
      <c r="AA223" s="110">
        <v>218</v>
      </c>
      <c r="AB223" s="110">
        <v>0</v>
      </c>
      <c r="AC223" s="417">
        <v>15.607938590400099</v>
      </c>
    </row>
    <row r="224" spans="1:29">
      <c r="A224" s="20"/>
      <c r="B224" s="24">
        <v>220</v>
      </c>
      <c r="D224" s="571">
        <v>219</v>
      </c>
      <c r="E224" s="580">
        <v>-1465.2560000000001</v>
      </c>
      <c r="F224" s="580">
        <v>421.56608999999997</v>
      </c>
      <c r="H224" s="571">
        <v>219</v>
      </c>
      <c r="I224" s="78">
        <v>220</v>
      </c>
      <c r="J224" s="78">
        <v>219</v>
      </c>
      <c r="K224" s="78">
        <v>217</v>
      </c>
      <c r="L224" s="78">
        <v>220</v>
      </c>
      <c r="M224" s="579" t="str">
        <f t="shared" si="4"/>
        <v>220,219,217,220</v>
      </c>
      <c r="R224" s="280">
        <v>219</v>
      </c>
      <c r="S224" s="591">
        <v>1508.07551103999</v>
      </c>
      <c r="U224" s="77">
        <v>219</v>
      </c>
      <c r="V224" s="77">
        <v>219</v>
      </c>
      <c r="Y224" s="110">
        <v>219</v>
      </c>
      <c r="Z224" s="110">
        <v>0</v>
      </c>
      <c r="AA224" s="110">
        <v>219</v>
      </c>
      <c r="AB224" s="110">
        <v>0</v>
      </c>
      <c r="AC224" s="417">
        <v>30.161510220799801</v>
      </c>
    </row>
    <row r="225" spans="1:29">
      <c r="A225" s="20"/>
      <c r="B225" s="24">
        <v>221</v>
      </c>
      <c r="D225" s="571">
        <v>220</v>
      </c>
      <c r="E225" s="580">
        <v>-1424.943</v>
      </c>
      <c r="F225" s="580">
        <v>376.68527</v>
      </c>
      <c r="H225" s="571">
        <v>220</v>
      </c>
      <c r="I225" s="78">
        <v>220</v>
      </c>
      <c r="J225" s="78">
        <v>222</v>
      </c>
      <c r="K225" s="78">
        <v>221</v>
      </c>
      <c r="L225" s="78">
        <v>220</v>
      </c>
      <c r="M225" s="579" t="str">
        <f t="shared" si="4"/>
        <v>220,222,221,220</v>
      </c>
      <c r="R225" s="280">
        <v>220</v>
      </c>
      <c r="S225" s="591">
        <v>778.873802970018</v>
      </c>
      <c r="U225" s="77">
        <v>220</v>
      </c>
      <c r="V225" s="77">
        <v>220</v>
      </c>
      <c r="Y225" s="110">
        <v>220</v>
      </c>
      <c r="Z225" s="110">
        <v>0</v>
      </c>
      <c r="AA225" s="110">
        <v>220</v>
      </c>
      <c r="AB225" s="110">
        <v>0</v>
      </c>
      <c r="AC225" s="417">
        <v>15.577476059400301</v>
      </c>
    </row>
    <row r="226" spans="1:29">
      <c r="A226" s="20"/>
      <c r="B226" s="24">
        <v>222</v>
      </c>
      <c r="D226" s="571">
        <v>221</v>
      </c>
      <c r="E226" s="580">
        <v>-1473.693</v>
      </c>
      <c r="F226" s="580">
        <v>392.24218999999999</v>
      </c>
      <c r="H226" s="571">
        <v>221</v>
      </c>
      <c r="I226" s="78">
        <v>223</v>
      </c>
      <c r="J226" s="78">
        <v>224</v>
      </c>
      <c r="K226" s="78">
        <v>222</v>
      </c>
      <c r="L226" s="78">
        <v>223</v>
      </c>
      <c r="M226" s="579" t="str">
        <f t="shared" si="4"/>
        <v>223,224,222,223</v>
      </c>
      <c r="R226" s="280">
        <v>221</v>
      </c>
      <c r="S226" s="591">
        <v>780.48689066999896</v>
      </c>
      <c r="U226" s="77">
        <v>221</v>
      </c>
      <c r="V226" s="77">
        <v>221</v>
      </c>
      <c r="Y226" s="110">
        <v>221</v>
      </c>
      <c r="Z226" s="110">
        <v>0</v>
      </c>
      <c r="AA226" s="110">
        <v>221</v>
      </c>
      <c r="AB226" s="110">
        <v>0</v>
      </c>
      <c r="AC226" s="417">
        <v>15.609737813399899</v>
      </c>
    </row>
    <row r="227" spans="1:29">
      <c r="A227" s="20"/>
      <c r="B227" s="24">
        <v>223</v>
      </c>
      <c r="D227" s="571">
        <v>222</v>
      </c>
      <c r="E227" s="580">
        <v>-1480.95</v>
      </c>
      <c r="F227" s="580">
        <v>362.60422</v>
      </c>
      <c r="H227" s="571">
        <v>222</v>
      </c>
      <c r="I227" s="78">
        <v>223</v>
      </c>
      <c r="J227" s="78">
        <v>222</v>
      </c>
      <c r="K227" s="78">
        <v>220</v>
      </c>
      <c r="L227" s="78">
        <v>223</v>
      </c>
      <c r="M227" s="579" t="str">
        <f t="shared" si="4"/>
        <v>223,222,220,223</v>
      </c>
      <c r="R227" s="280">
        <v>222</v>
      </c>
      <c r="S227" s="591">
        <v>1506.8243111899901</v>
      </c>
      <c r="U227" s="77">
        <v>222</v>
      </c>
      <c r="V227" s="77">
        <v>222</v>
      </c>
      <c r="Y227" s="110">
        <v>222</v>
      </c>
      <c r="Z227" s="110">
        <v>0</v>
      </c>
      <c r="AA227" s="110">
        <v>222</v>
      </c>
      <c r="AB227" s="110">
        <v>0</v>
      </c>
      <c r="AC227" s="417">
        <v>30.1364862237998</v>
      </c>
    </row>
    <row r="228" spans="1:29">
      <c r="A228" s="20"/>
      <c r="B228" s="24">
        <v>224</v>
      </c>
      <c r="D228" s="571">
        <v>223</v>
      </c>
      <c r="E228" s="580">
        <v>-1438.865</v>
      </c>
      <c r="F228" s="580">
        <v>319.37662999999998</v>
      </c>
      <c r="H228" s="571">
        <v>223</v>
      </c>
      <c r="I228" s="78">
        <v>223</v>
      </c>
      <c r="J228" s="78">
        <v>225</v>
      </c>
      <c r="K228" s="78">
        <v>224</v>
      </c>
      <c r="L228" s="78">
        <v>223</v>
      </c>
      <c r="M228" s="579" t="str">
        <f t="shared" si="4"/>
        <v>223,225,224,223</v>
      </c>
      <c r="R228" s="280">
        <v>223</v>
      </c>
      <c r="S228" s="591">
        <v>778.978228019987</v>
      </c>
      <c r="U228" s="77">
        <v>223</v>
      </c>
      <c r="V228" s="77">
        <v>223</v>
      </c>
      <c r="Y228" s="110">
        <v>223</v>
      </c>
      <c r="Z228" s="110">
        <v>0</v>
      </c>
      <c r="AA228" s="110">
        <v>223</v>
      </c>
      <c r="AB228" s="110">
        <v>0</v>
      </c>
      <c r="AC228" s="417">
        <v>15.5795645603997</v>
      </c>
    </row>
    <row r="229" spans="1:29">
      <c r="A229" s="20"/>
      <c r="B229" s="24">
        <v>225</v>
      </c>
      <c r="D229" s="571">
        <v>224</v>
      </c>
      <c r="E229" s="580">
        <v>-1488.2059999999999</v>
      </c>
      <c r="F229" s="580">
        <v>332.96624000000003</v>
      </c>
      <c r="H229" s="571">
        <v>224</v>
      </c>
      <c r="I229" s="78">
        <v>226</v>
      </c>
      <c r="J229" s="78">
        <v>227</v>
      </c>
      <c r="K229" s="78">
        <v>225</v>
      </c>
      <c r="L229" s="78">
        <v>226</v>
      </c>
      <c r="M229" s="579" t="str">
        <f t="shared" si="4"/>
        <v>226,227,225,226</v>
      </c>
      <c r="R229" s="280">
        <v>224</v>
      </c>
      <c r="S229" s="591">
        <v>780.56911000498803</v>
      </c>
      <c r="U229" s="77">
        <v>224</v>
      </c>
      <c r="V229" s="77">
        <v>224</v>
      </c>
      <c r="Y229" s="110">
        <v>224</v>
      </c>
      <c r="Z229" s="110">
        <v>0</v>
      </c>
      <c r="AA229" s="110">
        <v>224</v>
      </c>
      <c r="AB229" s="110">
        <v>0</v>
      </c>
      <c r="AC229" s="417">
        <v>15.611382200099699</v>
      </c>
    </row>
    <row r="230" spans="1:29">
      <c r="A230" s="20"/>
      <c r="B230" s="24">
        <v>226</v>
      </c>
      <c r="D230" s="571">
        <v>225</v>
      </c>
      <c r="E230" s="580">
        <v>-1494.2719999999999</v>
      </c>
      <c r="F230" s="580">
        <v>303.06166000000002</v>
      </c>
      <c r="H230" s="571">
        <v>225</v>
      </c>
      <c r="I230" s="78">
        <v>226</v>
      </c>
      <c r="J230" s="78">
        <v>225</v>
      </c>
      <c r="K230" s="78">
        <v>223</v>
      </c>
      <c r="L230" s="78">
        <v>226</v>
      </c>
      <c r="M230" s="579" t="str">
        <f t="shared" si="4"/>
        <v>226,225,223,226</v>
      </c>
      <c r="R230" s="280">
        <v>225</v>
      </c>
      <c r="S230" s="591">
        <v>1506.2853889549699</v>
      </c>
      <c r="U230" s="77">
        <v>225</v>
      </c>
      <c r="V230" s="77">
        <v>225</v>
      </c>
      <c r="Y230" s="110">
        <v>225</v>
      </c>
      <c r="Z230" s="110">
        <v>0</v>
      </c>
      <c r="AA230" s="110">
        <v>225</v>
      </c>
      <c r="AB230" s="110">
        <v>0</v>
      </c>
      <c r="AC230" s="417">
        <v>30.1257077790994</v>
      </c>
    </row>
    <row r="231" spans="1:29">
      <c r="A231" s="20"/>
      <c r="B231" s="24">
        <v>227</v>
      </c>
      <c r="D231" s="571">
        <v>226</v>
      </c>
      <c r="E231" s="580">
        <v>-1450.48</v>
      </c>
      <c r="F231" s="580">
        <v>261.58485000000002</v>
      </c>
      <c r="H231" s="571">
        <v>226</v>
      </c>
      <c r="I231" s="78">
        <v>226</v>
      </c>
      <c r="J231" s="78">
        <v>228</v>
      </c>
      <c r="K231" s="78">
        <v>227</v>
      </c>
      <c r="L231" s="78">
        <v>226</v>
      </c>
      <c r="M231" s="579" t="str">
        <f t="shared" si="4"/>
        <v>226,228,227,226</v>
      </c>
      <c r="R231" s="280">
        <v>226</v>
      </c>
      <c r="S231" s="591">
        <v>779.06656129498106</v>
      </c>
      <c r="U231" s="77">
        <v>226</v>
      </c>
      <c r="V231" s="77">
        <v>226</v>
      </c>
      <c r="Y231" s="110">
        <v>226</v>
      </c>
      <c r="Z231" s="110">
        <v>0</v>
      </c>
      <c r="AA231" s="110">
        <v>226</v>
      </c>
      <c r="AB231" s="110">
        <v>0</v>
      </c>
      <c r="AC231" s="417">
        <v>15.5813312258996</v>
      </c>
    </row>
    <row r="232" spans="1:29">
      <c r="A232" s="20"/>
      <c r="B232" s="24">
        <v>228</v>
      </c>
      <c r="D232" s="571">
        <v>227</v>
      </c>
      <c r="E232" s="580">
        <v>-1500.337</v>
      </c>
      <c r="F232" s="580">
        <v>273.15708000000001</v>
      </c>
      <c r="H232" s="571">
        <v>227</v>
      </c>
      <c r="I232" s="78">
        <v>229</v>
      </c>
      <c r="J232" s="78">
        <v>230</v>
      </c>
      <c r="K232" s="78">
        <v>228</v>
      </c>
      <c r="L232" s="78">
        <v>229</v>
      </c>
      <c r="M232" s="579" t="str">
        <f t="shared" si="4"/>
        <v>229,230,228,229</v>
      </c>
      <c r="R232" s="280">
        <v>227</v>
      </c>
      <c r="S232" s="591">
        <v>781.05154856000399</v>
      </c>
      <c r="U232" s="77">
        <v>227</v>
      </c>
      <c r="V232" s="77">
        <v>227</v>
      </c>
      <c r="Y232" s="110">
        <v>227</v>
      </c>
      <c r="Z232" s="110">
        <v>0</v>
      </c>
      <c r="AA232" s="110">
        <v>227</v>
      </c>
      <c r="AB232" s="110">
        <v>0</v>
      </c>
      <c r="AC232" s="417">
        <v>15.6210309712</v>
      </c>
    </row>
    <row r="233" spans="1:29">
      <c r="A233" s="20"/>
      <c r="B233" s="24">
        <v>229</v>
      </c>
      <c r="D233" s="571">
        <v>228</v>
      </c>
      <c r="E233" s="580">
        <v>-1505.2</v>
      </c>
      <c r="F233" s="580">
        <v>243.03378000000001</v>
      </c>
      <c r="H233" s="571">
        <v>228</v>
      </c>
      <c r="I233" s="78">
        <v>229</v>
      </c>
      <c r="J233" s="78">
        <v>228</v>
      </c>
      <c r="K233" s="78">
        <v>226</v>
      </c>
      <c r="L233" s="78">
        <v>229</v>
      </c>
      <c r="M233" s="579" t="str">
        <f t="shared" si="4"/>
        <v>229,228,226,229</v>
      </c>
      <c r="R233" s="280">
        <v>228</v>
      </c>
      <c r="S233" s="591">
        <v>1507.5134074800201</v>
      </c>
      <c r="U233" s="77">
        <v>228</v>
      </c>
      <c r="V233" s="77">
        <v>228</v>
      </c>
      <c r="Y233" s="110">
        <v>228</v>
      </c>
      <c r="Z233" s="110">
        <v>0</v>
      </c>
      <c r="AA233" s="110">
        <v>228</v>
      </c>
      <c r="AB233" s="110">
        <v>0</v>
      </c>
      <c r="AC233" s="417">
        <v>30.150268149600599</v>
      </c>
    </row>
    <row r="234" spans="1:29">
      <c r="A234" s="20"/>
      <c r="B234" s="24">
        <v>230</v>
      </c>
      <c r="D234" s="571">
        <v>229</v>
      </c>
      <c r="E234" s="580">
        <v>-1459.752</v>
      </c>
      <c r="F234" s="580">
        <v>203.34229999999999</v>
      </c>
      <c r="H234" s="571">
        <v>229</v>
      </c>
      <c r="I234" s="78">
        <v>229</v>
      </c>
      <c r="J234" s="78">
        <v>231</v>
      </c>
      <c r="K234" s="78">
        <v>230</v>
      </c>
      <c r="L234" s="78">
        <v>229</v>
      </c>
      <c r="M234" s="579" t="str">
        <f t="shared" si="4"/>
        <v>229,231,230,229</v>
      </c>
      <c r="R234" s="280">
        <v>229</v>
      </c>
      <c r="S234" s="591">
        <v>779.55617863003795</v>
      </c>
      <c r="U234" s="77">
        <v>229</v>
      </c>
      <c r="V234" s="77">
        <v>229</v>
      </c>
      <c r="Y234" s="110">
        <v>229</v>
      </c>
      <c r="Z234" s="110">
        <v>0</v>
      </c>
      <c r="AA234" s="110">
        <v>229</v>
      </c>
      <c r="AB234" s="110">
        <v>0</v>
      </c>
      <c r="AC234" s="417">
        <v>15.591123572600701</v>
      </c>
    </row>
    <row r="235" spans="1:29">
      <c r="A235" s="20"/>
      <c r="B235" s="24">
        <v>231</v>
      </c>
      <c r="D235" s="571">
        <v>230</v>
      </c>
      <c r="E235" s="580">
        <v>-1510.0640000000001</v>
      </c>
      <c r="F235" s="580">
        <v>212.91048000000001</v>
      </c>
      <c r="H235" s="571">
        <v>230</v>
      </c>
      <c r="I235" s="78">
        <v>232</v>
      </c>
      <c r="J235" s="78">
        <v>233</v>
      </c>
      <c r="K235" s="78">
        <v>231</v>
      </c>
      <c r="L235" s="78">
        <v>232</v>
      </c>
      <c r="M235" s="579" t="str">
        <f t="shared" si="4"/>
        <v>232,233,231,232</v>
      </c>
      <c r="R235" s="280">
        <v>230</v>
      </c>
      <c r="S235" s="591">
        <v>781.89630131501997</v>
      </c>
      <c r="U235" s="77">
        <v>230</v>
      </c>
      <c r="V235" s="77">
        <v>230</v>
      </c>
      <c r="Y235" s="110">
        <v>230</v>
      </c>
      <c r="Z235" s="110">
        <v>0</v>
      </c>
      <c r="AA235" s="110">
        <v>230</v>
      </c>
      <c r="AB235" s="110">
        <v>0</v>
      </c>
      <c r="AC235" s="417">
        <v>15.6379260263004</v>
      </c>
    </row>
    <row r="236" spans="1:29">
      <c r="A236" s="20"/>
      <c r="B236" s="24">
        <v>232</v>
      </c>
      <c r="D236" s="571">
        <v>231</v>
      </c>
      <c r="E236" s="580">
        <v>-1513.7190000000001</v>
      </c>
      <c r="F236" s="580">
        <v>182.61670000000001</v>
      </c>
      <c r="H236" s="571">
        <v>231</v>
      </c>
      <c r="I236" s="78">
        <v>232</v>
      </c>
      <c r="J236" s="78">
        <v>231</v>
      </c>
      <c r="K236" s="78">
        <v>229</v>
      </c>
      <c r="L236" s="78">
        <v>232</v>
      </c>
      <c r="M236" s="579" t="str">
        <f t="shared" si="4"/>
        <v>232,231,229,232</v>
      </c>
      <c r="R236" s="280">
        <v>231</v>
      </c>
      <c r="S236" s="591">
        <v>1509.63062444498</v>
      </c>
      <c r="U236" s="77">
        <v>231</v>
      </c>
      <c r="V236" s="77">
        <v>231</v>
      </c>
      <c r="Y236" s="110">
        <v>231</v>
      </c>
      <c r="Z236" s="110">
        <v>0</v>
      </c>
      <c r="AA236" s="110">
        <v>231</v>
      </c>
      <c r="AB236" s="110">
        <v>0</v>
      </c>
      <c r="AC236" s="417">
        <v>30.192612488899599</v>
      </c>
    </row>
    <row r="237" spans="1:29">
      <c r="A237" s="20"/>
      <c r="B237" s="24">
        <v>233</v>
      </c>
      <c r="D237" s="571">
        <v>232</v>
      </c>
      <c r="E237" s="580">
        <v>-1466.6679999999999</v>
      </c>
      <c r="F237" s="580">
        <v>144.73983000000001</v>
      </c>
      <c r="H237" s="571">
        <v>232</v>
      </c>
      <c r="I237" s="78">
        <v>232</v>
      </c>
      <c r="J237" s="78">
        <v>234</v>
      </c>
      <c r="K237" s="78">
        <v>233</v>
      </c>
      <c r="L237" s="78">
        <v>232</v>
      </c>
      <c r="M237" s="579" t="str">
        <f t="shared" si="4"/>
        <v>232,234,233,232</v>
      </c>
      <c r="R237" s="280">
        <v>232</v>
      </c>
      <c r="S237" s="591">
        <v>780.37783447500203</v>
      </c>
      <c r="U237" s="77">
        <v>232</v>
      </c>
      <c r="V237" s="77">
        <v>232</v>
      </c>
      <c r="Y237" s="110">
        <v>232</v>
      </c>
      <c r="Z237" s="110">
        <v>0</v>
      </c>
      <c r="AA237" s="110">
        <v>232</v>
      </c>
      <c r="AB237" s="110">
        <v>0</v>
      </c>
      <c r="AC237" s="417">
        <v>15.607556689500001</v>
      </c>
    </row>
    <row r="238" spans="1:29">
      <c r="A238" s="20"/>
      <c r="B238" s="24">
        <v>234</v>
      </c>
      <c r="D238" s="571">
        <v>233</v>
      </c>
      <c r="E238" s="580">
        <v>-1517.374</v>
      </c>
      <c r="F238" s="580">
        <v>152.32292000000001</v>
      </c>
      <c r="H238" s="571">
        <v>233</v>
      </c>
      <c r="I238" s="78">
        <v>235</v>
      </c>
      <c r="J238" s="78">
        <v>236</v>
      </c>
      <c r="K238" s="78">
        <v>234</v>
      </c>
      <c r="L238" s="78">
        <v>235</v>
      </c>
      <c r="M238" s="579" t="str">
        <f t="shared" si="4"/>
        <v>235,236,234,235</v>
      </c>
      <c r="R238" s="280">
        <v>233</v>
      </c>
      <c r="S238" s="591">
        <v>781.56066466399295</v>
      </c>
      <c r="U238" s="77">
        <v>233</v>
      </c>
      <c r="V238" s="77">
        <v>233</v>
      </c>
      <c r="Y238" s="110">
        <v>233</v>
      </c>
      <c r="Z238" s="110">
        <v>0</v>
      </c>
      <c r="AA238" s="110">
        <v>233</v>
      </c>
      <c r="AB238" s="110">
        <v>0</v>
      </c>
      <c r="AC238" s="417">
        <v>15.631213293279799</v>
      </c>
    </row>
    <row r="239" spans="1:29">
      <c r="A239" s="20"/>
      <c r="B239" s="24">
        <v>235</v>
      </c>
      <c r="D239" s="571">
        <v>234</v>
      </c>
      <c r="E239" s="580">
        <v>-1519.8130000000001</v>
      </c>
      <c r="F239" s="580">
        <v>121.90718</v>
      </c>
      <c r="H239" s="571">
        <v>234</v>
      </c>
      <c r="I239" s="78">
        <v>235</v>
      </c>
      <c r="J239" s="78">
        <v>234</v>
      </c>
      <c r="K239" s="78">
        <v>232</v>
      </c>
      <c r="L239" s="78">
        <v>235</v>
      </c>
      <c r="M239" s="579" t="str">
        <f t="shared" si="4"/>
        <v>235,234,232,235</v>
      </c>
      <c r="R239" s="280">
        <v>234</v>
      </c>
      <c r="S239" s="591">
        <v>1509.3452961299899</v>
      </c>
      <c r="U239" s="77">
        <v>234</v>
      </c>
      <c r="V239" s="77">
        <v>234</v>
      </c>
      <c r="Y239" s="110">
        <v>234</v>
      </c>
      <c r="Z239" s="110">
        <v>0</v>
      </c>
      <c r="AA239" s="110">
        <v>234</v>
      </c>
      <c r="AB239" s="110">
        <v>0</v>
      </c>
      <c r="AC239" s="417">
        <v>30.186905922599902</v>
      </c>
    </row>
    <row r="240" spans="1:29">
      <c r="A240" s="20"/>
      <c r="B240" s="24">
        <v>236</v>
      </c>
      <c r="D240" s="571">
        <v>235</v>
      </c>
      <c r="E240" s="580">
        <v>-1471.306</v>
      </c>
      <c r="F240" s="580">
        <v>85.946181999999993</v>
      </c>
      <c r="H240" s="571">
        <v>235</v>
      </c>
      <c r="I240" s="78">
        <v>235</v>
      </c>
      <c r="J240" s="78">
        <v>237</v>
      </c>
      <c r="K240" s="78">
        <v>236</v>
      </c>
      <c r="L240" s="78">
        <v>235</v>
      </c>
      <c r="M240" s="579" t="str">
        <f t="shared" si="4"/>
        <v>235,237,236,235</v>
      </c>
      <c r="R240" s="280">
        <v>235</v>
      </c>
      <c r="S240" s="591">
        <v>780.04694454049604</v>
      </c>
      <c r="U240" s="77">
        <v>235</v>
      </c>
      <c r="V240" s="77">
        <v>235</v>
      </c>
      <c r="Y240" s="110">
        <v>235</v>
      </c>
      <c r="Z240" s="110">
        <v>0</v>
      </c>
      <c r="AA240" s="110">
        <v>235</v>
      </c>
      <c r="AB240" s="110">
        <v>0</v>
      </c>
      <c r="AC240" s="417">
        <v>15.6009388908099</v>
      </c>
    </row>
    <row r="241" spans="1:29">
      <c r="A241" s="20"/>
      <c r="B241" s="24">
        <v>237</v>
      </c>
      <c r="D241" s="571">
        <v>236</v>
      </c>
      <c r="E241" s="580">
        <v>-1522.2529999999999</v>
      </c>
      <c r="F241" s="580">
        <v>91.491435999999993</v>
      </c>
      <c r="H241" s="571">
        <v>236</v>
      </c>
      <c r="I241" s="78">
        <v>238</v>
      </c>
      <c r="J241" s="78">
        <v>239</v>
      </c>
      <c r="K241" s="78">
        <v>237</v>
      </c>
      <c r="L241" s="78">
        <v>238</v>
      </c>
      <c r="M241" s="579" t="str">
        <f t="shared" si="4"/>
        <v>238,239,237,238</v>
      </c>
      <c r="R241" s="280">
        <v>236</v>
      </c>
      <c r="S241" s="591">
        <v>779.71575288399902</v>
      </c>
      <c r="U241" s="77">
        <v>236</v>
      </c>
      <c r="V241" s="77">
        <v>236</v>
      </c>
      <c r="Y241" s="110">
        <v>236</v>
      </c>
      <c r="Z241" s="110">
        <v>0</v>
      </c>
      <c r="AA241" s="110">
        <v>236</v>
      </c>
      <c r="AB241" s="110">
        <v>0</v>
      </c>
      <c r="AC241" s="417">
        <v>15.5943150576799</v>
      </c>
    </row>
    <row r="242" spans="1:29">
      <c r="A242" s="20"/>
      <c r="B242" s="24">
        <v>238</v>
      </c>
      <c r="D242" s="571">
        <v>237</v>
      </c>
      <c r="E242" s="580">
        <v>-1523.4739999999999</v>
      </c>
      <c r="F242" s="580">
        <v>61.002434999999998</v>
      </c>
      <c r="H242" s="571">
        <v>237</v>
      </c>
      <c r="I242" s="78">
        <v>238</v>
      </c>
      <c r="J242" s="78">
        <v>237</v>
      </c>
      <c r="K242" s="78">
        <v>235</v>
      </c>
      <c r="L242" s="78">
        <v>238</v>
      </c>
      <c r="M242" s="579" t="str">
        <f t="shared" si="4"/>
        <v>238,237,235,238</v>
      </c>
      <c r="R242" s="280">
        <v>237</v>
      </c>
      <c r="S242" s="591">
        <v>1506.9731110685</v>
      </c>
      <c r="U242" s="77">
        <v>237</v>
      </c>
      <c r="V242" s="77">
        <v>237</v>
      </c>
      <c r="Y242" s="110">
        <v>237</v>
      </c>
      <c r="Z242" s="110">
        <v>0</v>
      </c>
      <c r="AA242" s="110">
        <v>237</v>
      </c>
      <c r="AB242" s="110">
        <v>0</v>
      </c>
      <c r="AC242" s="417">
        <v>30.13946222137</v>
      </c>
    </row>
    <row r="243" spans="1:29">
      <c r="A243" s="20"/>
      <c r="B243" s="24">
        <v>239</v>
      </c>
      <c r="D243" s="571">
        <v>238</v>
      </c>
      <c r="E243" s="580">
        <v>-1473.6869999999999</v>
      </c>
      <c r="F243" s="580">
        <v>27.033874000000001</v>
      </c>
      <c r="H243" s="571">
        <v>238</v>
      </c>
      <c r="I243" s="78">
        <v>238</v>
      </c>
      <c r="J243" s="78">
        <v>240</v>
      </c>
      <c r="K243" s="78">
        <v>239</v>
      </c>
      <c r="L243" s="78">
        <v>238</v>
      </c>
      <c r="M243" s="579" t="str">
        <f t="shared" si="4"/>
        <v>238,240,239,238</v>
      </c>
      <c r="R243" s="280">
        <v>238</v>
      </c>
      <c r="S243" s="591">
        <v>778.21462073600196</v>
      </c>
      <c r="U243" s="77">
        <v>238</v>
      </c>
      <c r="V243" s="77">
        <v>238</v>
      </c>
      <c r="Y243" s="110">
        <v>238</v>
      </c>
      <c r="Z243" s="110">
        <v>0</v>
      </c>
      <c r="AA243" s="110">
        <v>238</v>
      </c>
      <c r="AB243" s="110">
        <v>0</v>
      </c>
      <c r="AC243" s="417">
        <v>15.564292414720001</v>
      </c>
    </row>
    <row r="244" spans="1:29">
      <c r="A244" s="20"/>
      <c r="B244" s="24">
        <v>240</v>
      </c>
      <c r="D244" s="571">
        <v>239</v>
      </c>
      <c r="E244" s="580">
        <v>-1524.6949999999999</v>
      </c>
      <c r="F244" s="580">
        <v>30.513434</v>
      </c>
      <c r="H244" s="571">
        <v>239</v>
      </c>
      <c r="I244" s="78">
        <v>241</v>
      </c>
      <c r="J244" s="78">
        <v>242</v>
      </c>
      <c r="K244" s="78">
        <v>240</v>
      </c>
      <c r="L244" s="78">
        <v>241</v>
      </c>
      <c r="M244" s="579" t="str">
        <f t="shared" si="4"/>
        <v>241,242,240,241</v>
      </c>
      <c r="R244" s="280">
        <v>239</v>
      </c>
      <c r="S244" s="591">
        <v>778.44336944499798</v>
      </c>
      <c r="U244" s="77">
        <v>239</v>
      </c>
      <c r="V244" s="77">
        <v>239</v>
      </c>
      <c r="Y244" s="110">
        <v>239</v>
      </c>
      <c r="Z244" s="110">
        <v>0</v>
      </c>
      <c r="AA244" s="110">
        <v>239</v>
      </c>
      <c r="AB244" s="110">
        <v>0</v>
      </c>
      <c r="AC244" s="417">
        <v>15.5688673888999</v>
      </c>
    </row>
    <row r="245" spans="1:29">
      <c r="A245" s="20"/>
      <c r="B245" s="24">
        <v>241</v>
      </c>
      <c r="D245" s="571">
        <v>240</v>
      </c>
      <c r="E245" s="580">
        <v>-1524.6949999999999</v>
      </c>
      <c r="F245" s="580">
        <v>0</v>
      </c>
      <c r="H245" s="571">
        <v>240</v>
      </c>
      <c r="I245" s="78">
        <v>241</v>
      </c>
      <c r="J245" s="78">
        <v>240</v>
      </c>
      <c r="K245" s="78">
        <v>238</v>
      </c>
      <c r="L245" s="78">
        <v>241</v>
      </c>
      <c r="M245" s="579" t="str">
        <f t="shared" si="4"/>
        <v>241,240,238,241</v>
      </c>
      <c r="R245" s="280">
        <v>240</v>
      </c>
      <c r="S245" s="591">
        <v>1504.69682311099</v>
      </c>
      <c r="U245" s="77">
        <v>240</v>
      </c>
      <c r="V245" s="77">
        <v>240</v>
      </c>
      <c r="Y245" s="110">
        <v>240</v>
      </c>
      <c r="Z245" s="110">
        <v>0</v>
      </c>
      <c r="AA245" s="110">
        <v>240</v>
      </c>
      <c r="AB245" s="110">
        <v>0</v>
      </c>
      <c r="AC245" s="417">
        <v>30.093936462219801</v>
      </c>
    </row>
    <row r="246" spans="1:29">
      <c r="A246" s="20"/>
      <c r="B246" s="24">
        <v>242</v>
      </c>
      <c r="D246" s="571">
        <v>241</v>
      </c>
      <c r="E246" s="580">
        <v>-1473.672</v>
      </c>
      <c r="F246" s="580">
        <v>-31.95664</v>
      </c>
      <c r="H246" s="571">
        <v>241</v>
      </c>
      <c r="I246" s="78">
        <v>241</v>
      </c>
      <c r="J246" s="78">
        <v>243</v>
      </c>
      <c r="K246" s="78">
        <v>242</v>
      </c>
      <c r="L246" s="78">
        <v>241</v>
      </c>
      <c r="M246" s="579" t="str">
        <f t="shared" si="4"/>
        <v>241,243,242,241</v>
      </c>
      <c r="R246" s="280">
        <v>241</v>
      </c>
      <c r="S246" s="591">
        <v>776.93929891000505</v>
      </c>
      <c r="U246" s="77">
        <v>241</v>
      </c>
      <c r="V246" s="77">
        <v>241</v>
      </c>
      <c r="Y246" s="110">
        <v>241</v>
      </c>
      <c r="Z246" s="110">
        <v>0</v>
      </c>
      <c r="AA246" s="110">
        <v>241</v>
      </c>
      <c r="AB246" s="110">
        <v>0</v>
      </c>
      <c r="AC246" s="417">
        <v>15.538785978200099</v>
      </c>
    </row>
    <row r="247" spans="1:29">
      <c r="A247" s="20"/>
      <c r="B247" s="24">
        <v>243</v>
      </c>
      <c r="D247" s="571">
        <v>242</v>
      </c>
      <c r="E247" s="580">
        <v>-1524.6949999999999</v>
      </c>
      <c r="F247" s="580">
        <v>-30.51343</v>
      </c>
      <c r="H247" s="571">
        <v>242</v>
      </c>
      <c r="I247" s="78">
        <v>244</v>
      </c>
      <c r="J247" s="78">
        <v>245</v>
      </c>
      <c r="K247" s="78">
        <v>243</v>
      </c>
      <c r="L247" s="78">
        <v>244</v>
      </c>
      <c r="M247" s="579" t="str">
        <f t="shared" si="4"/>
        <v>244,245,243,244</v>
      </c>
      <c r="R247" s="280">
        <v>242</v>
      </c>
      <c r="S247" s="591">
        <v>778.785965414987</v>
      </c>
      <c r="U247" s="77">
        <v>242</v>
      </c>
      <c r="V247" s="77">
        <v>242</v>
      </c>
      <c r="Y247" s="110">
        <v>242</v>
      </c>
      <c r="Z247" s="110">
        <v>0</v>
      </c>
      <c r="AA247" s="110">
        <v>242</v>
      </c>
      <c r="AB247" s="110">
        <v>0</v>
      </c>
      <c r="AC247" s="417">
        <v>15.5757193082997</v>
      </c>
    </row>
    <row r="248" spans="1:29">
      <c r="A248" s="20"/>
      <c r="B248" s="24">
        <v>244</v>
      </c>
      <c r="D248" s="571">
        <v>243</v>
      </c>
      <c r="E248" s="580">
        <v>-1523.4739999999999</v>
      </c>
      <c r="F248" s="580">
        <v>-61.00244</v>
      </c>
      <c r="H248" s="571">
        <v>243</v>
      </c>
      <c r="I248" s="78">
        <v>244</v>
      </c>
      <c r="J248" s="78">
        <v>243</v>
      </c>
      <c r="K248" s="78">
        <v>241</v>
      </c>
      <c r="L248" s="78">
        <v>244</v>
      </c>
      <c r="M248" s="579" t="str">
        <f t="shared" si="4"/>
        <v>244,243,241,244</v>
      </c>
      <c r="R248" s="280">
        <v>243</v>
      </c>
      <c r="S248" s="591">
        <v>1503.99888236999</v>
      </c>
      <c r="U248" s="77">
        <v>243</v>
      </c>
      <c r="V248" s="77">
        <v>243</v>
      </c>
      <c r="Y248" s="110">
        <v>243</v>
      </c>
      <c r="Z248" s="110">
        <v>0</v>
      </c>
      <c r="AA248" s="110">
        <v>243</v>
      </c>
      <c r="AB248" s="110">
        <v>0</v>
      </c>
      <c r="AC248" s="417">
        <v>30.0799776473999</v>
      </c>
    </row>
    <row r="249" spans="1:29">
      <c r="A249" s="20"/>
      <c r="B249" s="24">
        <v>245</v>
      </c>
      <c r="D249" s="571">
        <v>244</v>
      </c>
      <c r="E249" s="580">
        <v>-1471.19</v>
      </c>
      <c r="F249" s="580">
        <v>-90.908209999999997</v>
      </c>
      <c r="H249" s="571">
        <v>244</v>
      </c>
      <c r="I249" s="78">
        <v>244</v>
      </c>
      <c r="J249" s="78">
        <v>246</v>
      </c>
      <c r="K249" s="78">
        <v>245</v>
      </c>
      <c r="L249" s="78">
        <v>244</v>
      </c>
      <c r="M249" s="579" t="str">
        <f t="shared" si="4"/>
        <v>244,246,245,244</v>
      </c>
      <c r="R249" s="280">
        <v>244</v>
      </c>
      <c r="S249" s="591">
        <v>777.27151704001801</v>
      </c>
      <c r="U249" s="77">
        <v>244</v>
      </c>
      <c r="V249" s="77">
        <v>244</v>
      </c>
      <c r="Y249" s="110">
        <v>244</v>
      </c>
      <c r="Z249" s="110">
        <v>0</v>
      </c>
      <c r="AA249" s="110">
        <v>244</v>
      </c>
      <c r="AB249" s="110">
        <v>0</v>
      </c>
      <c r="AC249" s="417">
        <v>15.5454303408003</v>
      </c>
    </row>
    <row r="250" spans="1:29">
      <c r="A250" s="20"/>
      <c r="B250" s="24">
        <v>246</v>
      </c>
      <c r="D250" s="571">
        <v>245</v>
      </c>
      <c r="E250" s="580">
        <v>-1522.2529999999999</v>
      </c>
      <c r="F250" s="580">
        <v>-91.491439999999997</v>
      </c>
      <c r="H250" s="571">
        <v>245</v>
      </c>
      <c r="I250" s="78">
        <v>247</v>
      </c>
      <c r="J250" s="78">
        <v>248</v>
      </c>
      <c r="K250" s="78">
        <v>246</v>
      </c>
      <c r="L250" s="78">
        <v>247</v>
      </c>
      <c r="M250" s="579" t="str">
        <f t="shared" si="4"/>
        <v>247,248,246,247</v>
      </c>
      <c r="R250" s="280">
        <v>245</v>
      </c>
      <c r="S250" s="591">
        <v>779.98461499999303</v>
      </c>
      <c r="U250" s="77">
        <v>245</v>
      </c>
      <c r="V250" s="77">
        <v>245</v>
      </c>
      <c r="Y250" s="110">
        <v>245</v>
      </c>
      <c r="Z250" s="110">
        <v>0</v>
      </c>
      <c r="AA250" s="110">
        <v>245</v>
      </c>
      <c r="AB250" s="110">
        <v>0</v>
      </c>
      <c r="AC250" s="417">
        <v>15.5996922999998</v>
      </c>
    </row>
    <row r="251" spans="1:29">
      <c r="A251" s="20"/>
      <c r="B251" s="24">
        <v>247</v>
      </c>
      <c r="D251" s="571">
        <v>246</v>
      </c>
      <c r="E251" s="580">
        <v>-1519.8130000000001</v>
      </c>
      <c r="F251" s="580">
        <v>-121.9072</v>
      </c>
      <c r="H251" s="571">
        <v>246</v>
      </c>
      <c r="I251" s="78">
        <v>247</v>
      </c>
      <c r="J251" s="78">
        <v>246</v>
      </c>
      <c r="K251" s="78">
        <v>244</v>
      </c>
      <c r="L251" s="78">
        <v>247</v>
      </c>
      <c r="M251" s="579" t="str">
        <f t="shared" si="4"/>
        <v>247,246,244,247</v>
      </c>
      <c r="R251" s="280">
        <v>246</v>
      </c>
      <c r="S251" s="591">
        <v>1504.86389362001</v>
      </c>
      <c r="U251" s="77">
        <v>246</v>
      </c>
      <c r="V251" s="77">
        <v>246</v>
      </c>
      <c r="Y251" s="110">
        <v>246</v>
      </c>
      <c r="Z251" s="110">
        <v>0</v>
      </c>
      <c r="AA251" s="110">
        <v>246</v>
      </c>
      <c r="AB251" s="110">
        <v>0</v>
      </c>
      <c r="AC251" s="417">
        <v>30.097277872400301</v>
      </c>
    </row>
    <row r="252" spans="1:29">
      <c r="A252" s="20"/>
      <c r="B252" s="24">
        <v>248</v>
      </c>
      <c r="D252" s="571">
        <v>247</v>
      </c>
      <c r="E252" s="580">
        <v>-1466.297</v>
      </c>
      <c r="F252" s="580">
        <v>-149.68799999999999</v>
      </c>
      <c r="H252" s="571">
        <v>247</v>
      </c>
      <c r="I252" s="78">
        <v>247</v>
      </c>
      <c r="J252" s="78">
        <v>249</v>
      </c>
      <c r="K252" s="78">
        <v>248</v>
      </c>
      <c r="L252" s="78">
        <v>247</v>
      </c>
      <c r="M252" s="579" t="str">
        <f t="shared" si="4"/>
        <v>247,249,248,247</v>
      </c>
      <c r="R252" s="280">
        <v>247</v>
      </c>
      <c r="S252" s="591">
        <v>778.47349104998204</v>
      </c>
      <c r="U252" s="77">
        <v>247</v>
      </c>
      <c r="V252" s="77">
        <v>247</v>
      </c>
      <c r="Y252" s="110">
        <v>247</v>
      </c>
      <c r="Z252" s="110">
        <v>0</v>
      </c>
      <c r="AA252" s="110">
        <v>247</v>
      </c>
      <c r="AB252" s="110">
        <v>0</v>
      </c>
      <c r="AC252" s="417">
        <v>15.569469820999601</v>
      </c>
    </row>
    <row r="253" spans="1:29">
      <c r="A253" s="20"/>
      <c r="B253" s="24">
        <v>249</v>
      </c>
      <c r="D253" s="571">
        <v>248</v>
      </c>
      <c r="E253" s="580">
        <v>-1517.374</v>
      </c>
      <c r="F253" s="580">
        <v>-152.3229</v>
      </c>
      <c r="H253" s="571">
        <v>248</v>
      </c>
      <c r="I253" s="78">
        <v>250</v>
      </c>
      <c r="J253" s="78">
        <v>251</v>
      </c>
      <c r="K253" s="78">
        <v>249</v>
      </c>
      <c r="L253" s="78">
        <v>250</v>
      </c>
      <c r="M253" s="579" t="str">
        <f t="shared" si="4"/>
        <v>250,251,249,250</v>
      </c>
      <c r="R253" s="280">
        <v>248</v>
      </c>
      <c r="S253" s="591">
        <v>780.94905250001398</v>
      </c>
      <c r="U253" s="77">
        <v>248</v>
      </c>
      <c r="V253" s="77">
        <v>248</v>
      </c>
      <c r="Y253" s="110">
        <v>248</v>
      </c>
      <c r="Z253" s="110">
        <v>0</v>
      </c>
      <c r="AA253" s="110">
        <v>248</v>
      </c>
      <c r="AB253" s="110">
        <v>0</v>
      </c>
      <c r="AC253" s="417">
        <v>15.618981050000199</v>
      </c>
    </row>
    <row r="254" spans="1:29">
      <c r="A254" s="20"/>
      <c r="B254" s="24">
        <v>250</v>
      </c>
      <c r="D254" s="571">
        <v>249</v>
      </c>
      <c r="E254" s="580">
        <v>-1513.7190000000001</v>
      </c>
      <c r="F254" s="580">
        <v>-182.61670000000001</v>
      </c>
      <c r="H254" s="571">
        <v>249</v>
      </c>
      <c r="I254" s="78">
        <v>250</v>
      </c>
      <c r="J254" s="78">
        <v>249</v>
      </c>
      <c r="K254" s="78">
        <v>247</v>
      </c>
      <c r="L254" s="78">
        <v>250</v>
      </c>
      <c r="M254" s="579" t="str">
        <f t="shared" si="4"/>
        <v>250,249,247,250</v>
      </c>
      <c r="R254" s="280">
        <v>249</v>
      </c>
      <c r="S254" s="591">
        <v>1506.2976609500099</v>
      </c>
      <c r="U254" s="77">
        <v>249</v>
      </c>
      <c r="V254" s="77">
        <v>249</v>
      </c>
      <c r="Y254" s="110">
        <v>249</v>
      </c>
      <c r="Z254" s="110">
        <v>0</v>
      </c>
      <c r="AA254" s="110">
        <v>249</v>
      </c>
      <c r="AB254" s="110">
        <v>0</v>
      </c>
      <c r="AC254" s="417">
        <v>30.125953219000301</v>
      </c>
    </row>
    <row r="255" spans="1:29">
      <c r="A255" s="20"/>
      <c r="B255" s="24">
        <v>251</v>
      </c>
      <c r="D255" s="571">
        <v>250</v>
      </c>
      <c r="E255" s="580">
        <v>-1459.0740000000001</v>
      </c>
      <c r="F255" s="580">
        <v>-208.19990000000001</v>
      </c>
      <c r="H255" s="571">
        <v>250</v>
      </c>
      <c r="I255" s="78">
        <v>250</v>
      </c>
      <c r="J255" s="78">
        <v>252</v>
      </c>
      <c r="K255" s="78">
        <v>251</v>
      </c>
      <c r="L255" s="78">
        <v>250</v>
      </c>
      <c r="M255" s="579" t="str">
        <f t="shared" si="4"/>
        <v>250,252,251,250</v>
      </c>
      <c r="R255" s="280">
        <v>250</v>
      </c>
      <c r="S255" s="591">
        <v>779.449712699977</v>
      </c>
      <c r="U255" s="77">
        <v>250</v>
      </c>
      <c r="V255" s="77">
        <v>250</v>
      </c>
      <c r="Y255" s="110">
        <v>250</v>
      </c>
      <c r="Z255" s="110">
        <v>0</v>
      </c>
      <c r="AA255" s="110">
        <v>250</v>
      </c>
      <c r="AB255" s="110">
        <v>0</v>
      </c>
      <c r="AC255" s="417">
        <v>15.5889942539995</v>
      </c>
    </row>
    <row r="256" spans="1:29">
      <c r="A256" s="20"/>
      <c r="B256" s="24">
        <v>252</v>
      </c>
      <c r="D256" s="571">
        <v>251</v>
      </c>
      <c r="E256" s="580">
        <v>-1510.0640000000001</v>
      </c>
      <c r="F256" s="580">
        <v>-212.91050000000001</v>
      </c>
      <c r="H256" s="571">
        <v>251</v>
      </c>
      <c r="I256" s="78">
        <v>253</v>
      </c>
      <c r="J256" s="78">
        <v>254</v>
      </c>
      <c r="K256" s="78">
        <v>252</v>
      </c>
      <c r="L256" s="78">
        <v>253</v>
      </c>
      <c r="M256" s="579" t="str">
        <f t="shared" si="4"/>
        <v>253,254,252,253</v>
      </c>
      <c r="R256" s="280">
        <v>251</v>
      </c>
      <c r="S256" s="591">
        <v>781.11695144997702</v>
      </c>
      <c r="U256" s="77">
        <v>251</v>
      </c>
      <c r="V256" s="77">
        <v>251</v>
      </c>
      <c r="Y256" s="110">
        <v>251</v>
      </c>
      <c r="Z256" s="110">
        <v>0</v>
      </c>
      <c r="AA256" s="110">
        <v>251</v>
      </c>
      <c r="AB256" s="110">
        <v>0</v>
      </c>
      <c r="AC256" s="417">
        <v>15.6223390289995</v>
      </c>
    </row>
    <row r="257" spans="1:29">
      <c r="A257" s="20"/>
      <c r="B257" s="24">
        <v>253</v>
      </c>
      <c r="D257" s="571">
        <v>252</v>
      </c>
      <c r="E257" s="580">
        <v>-1505.2</v>
      </c>
      <c r="F257" s="580">
        <v>-243.03380000000001</v>
      </c>
      <c r="H257" s="571">
        <v>252</v>
      </c>
      <c r="I257" s="78">
        <v>253</v>
      </c>
      <c r="J257" s="78">
        <v>252</v>
      </c>
      <c r="K257" s="78">
        <v>250</v>
      </c>
      <c r="L257" s="78">
        <v>253</v>
      </c>
      <c r="M257" s="579" t="str">
        <f t="shared" si="4"/>
        <v>253,252,250,253</v>
      </c>
      <c r="R257" s="280">
        <v>252</v>
      </c>
      <c r="S257" s="591">
        <v>1507.3037445999701</v>
      </c>
      <c r="U257" s="77">
        <v>252</v>
      </c>
      <c r="V257" s="77">
        <v>252</v>
      </c>
      <c r="Y257" s="110">
        <v>252</v>
      </c>
      <c r="Z257" s="110">
        <v>0</v>
      </c>
      <c r="AA257" s="110">
        <v>252</v>
      </c>
      <c r="AB257" s="110">
        <v>0</v>
      </c>
      <c r="AC257" s="417">
        <v>30.146074891999501</v>
      </c>
    </row>
    <row r="258" spans="1:29">
      <c r="A258" s="20"/>
      <c r="B258" s="24">
        <v>254</v>
      </c>
      <c r="D258" s="571">
        <v>253</v>
      </c>
      <c r="E258" s="580">
        <v>-1449.57</v>
      </c>
      <c r="F258" s="580">
        <v>-266.37849999999997</v>
      </c>
      <c r="H258" s="571">
        <v>253</v>
      </c>
      <c r="I258" s="78">
        <v>253</v>
      </c>
      <c r="J258" s="78">
        <v>255</v>
      </c>
      <c r="K258" s="78">
        <v>254</v>
      </c>
      <c r="L258" s="78">
        <v>253</v>
      </c>
      <c r="M258" s="579" t="str">
        <f t="shared" si="4"/>
        <v>253,255,254,253</v>
      </c>
      <c r="R258" s="280">
        <v>253</v>
      </c>
      <c r="S258" s="591">
        <v>779.63951860001498</v>
      </c>
      <c r="U258" s="77">
        <v>253</v>
      </c>
      <c r="V258" s="77">
        <v>253</v>
      </c>
      <c r="Y258" s="110">
        <v>253</v>
      </c>
      <c r="Z258" s="110">
        <v>0</v>
      </c>
      <c r="AA258" s="110">
        <v>253</v>
      </c>
      <c r="AB258" s="110">
        <v>0</v>
      </c>
      <c r="AC258" s="417">
        <v>15.5927903720003</v>
      </c>
    </row>
    <row r="259" spans="1:29">
      <c r="A259" s="20"/>
      <c r="B259" s="24">
        <v>255</v>
      </c>
      <c r="D259" s="571">
        <v>254</v>
      </c>
      <c r="E259" s="580">
        <v>-1500.337</v>
      </c>
      <c r="F259" s="580">
        <v>-273.15710000000001</v>
      </c>
      <c r="H259" s="571">
        <v>254</v>
      </c>
      <c r="I259" s="78">
        <v>256</v>
      </c>
      <c r="J259" s="78">
        <v>257</v>
      </c>
      <c r="K259" s="78">
        <v>255</v>
      </c>
      <c r="L259" s="78">
        <v>256</v>
      </c>
      <c r="M259" s="579" t="str">
        <f t="shared" si="4"/>
        <v>256,257,255,256</v>
      </c>
      <c r="R259" s="280">
        <v>254</v>
      </c>
      <c r="S259" s="591">
        <v>780.922473299986</v>
      </c>
      <c r="U259" s="77">
        <v>254</v>
      </c>
      <c r="V259" s="77">
        <v>254</v>
      </c>
      <c r="Y259" s="110">
        <v>254</v>
      </c>
      <c r="Z259" s="110">
        <v>0</v>
      </c>
      <c r="AA259" s="110">
        <v>254</v>
      </c>
      <c r="AB259" s="110">
        <v>0</v>
      </c>
      <c r="AC259" s="417">
        <v>15.618449465999699</v>
      </c>
    </row>
    <row r="260" spans="1:29">
      <c r="A260" s="20"/>
      <c r="B260" s="24">
        <v>256</v>
      </c>
      <c r="D260" s="571">
        <v>255</v>
      </c>
      <c r="E260" s="580">
        <v>-1494.2719999999999</v>
      </c>
      <c r="F260" s="580">
        <v>-303.06169999999997</v>
      </c>
      <c r="H260" s="571">
        <v>255</v>
      </c>
      <c r="I260" s="78">
        <v>256</v>
      </c>
      <c r="J260" s="78">
        <v>255</v>
      </c>
      <c r="K260" s="78">
        <v>253</v>
      </c>
      <c r="L260" s="78">
        <v>256</v>
      </c>
      <c r="M260" s="579" t="str">
        <f t="shared" si="4"/>
        <v>256,255,253,256</v>
      </c>
      <c r="R260" s="280">
        <v>255</v>
      </c>
      <c r="S260" s="591">
        <v>1507.30394460001</v>
      </c>
      <c r="U260" s="77">
        <v>255</v>
      </c>
      <c r="V260" s="77">
        <v>255</v>
      </c>
      <c r="Y260" s="110">
        <v>255</v>
      </c>
      <c r="Z260" s="110">
        <v>0</v>
      </c>
      <c r="AA260" s="110">
        <v>255</v>
      </c>
      <c r="AB260" s="110">
        <v>0</v>
      </c>
      <c r="AC260" s="417">
        <v>30.1460788920003</v>
      </c>
    </row>
    <row r="261" spans="1:29">
      <c r="A261" s="20"/>
      <c r="B261" s="24">
        <v>257</v>
      </c>
      <c r="D261" s="571">
        <v>256</v>
      </c>
      <c r="E261" s="580">
        <v>-1437.77</v>
      </c>
      <c r="F261" s="580">
        <v>-324.13310000000001</v>
      </c>
      <c r="H261" s="571">
        <v>256</v>
      </c>
      <c r="I261" s="78">
        <v>256</v>
      </c>
      <c r="J261" s="78">
        <v>258</v>
      </c>
      <c r="K261" s="78">
        <v>257</v>
      </c>
      <c r="L261" s="78">
        <v>256</v>
      </c>
      <c r="M261" s="579" t="str">
        <f t="shared" si="4"/>
        <v>256,258,257,256</v>
      </c>
      <c r="R261" s="280">
        <v>256</v>
      </c>
      <c r="S261" s="591">
        <v>779.45757080000396</v>
      </c>
      <c r="U261" s="77">
        <v>256</v>
      </c>
      <c r="V261" s="77">
        <v>256</v>
      </c>
      <c r="Y261" s="110">
        <v>256</v>
      </c>
      <c r="Z261" s="110">
        <v>0</v>
      </c>
      <c r="AA261" s="110">
        <v>256</v>
      </c>
      <c r="AB261" s="110">
        <v>0</v>
      </c>
      <c r="AC261" s="417">
        <v>15.589151416</v>
      </c>
    </row>
    <row r="262" spans="1:29">
      <c r="A262" s="20"/>
      <c r="B262" s="24">
        <v>258</v>
      </c>
      <c r="D262" s="571">
        <v>257</v>
      </c>
      <c r="E262" s="580">
        <v>-1488.2059999999999</v>
      </c>
      <c r="F262" s="580">
        <v>-332.96620000000001</v>
      </c>
      <c r="H262" s="571">
        <v>257</v>
      </c>
      <c r="I262" s="78">
        <v>259</v>
      </c>
      <c r="J262" s="78">
        <v>260</v>
      </c>
      <c r="K262" s="78">
        <v>258</v>
      </c>
      <c r="L262" s="78">
        <v>259</v>
      </c>
      <c r="M262" s="579" t="str">
        <f t="shared" ref="M262:M325" si="5">_xlfn.CONCAT(I262,",",J262,",",,K262,",",L262)</f>
        <v>259,260,258,259</v>
      </c>
      <c r="R262" s="280">
        <v>257</v>
      </c>
      <c r="S262" s="591">
        <v>781.37288325006296</v>
      </c>
      <c r="U262" s="77">
        <v>257</v>
      </c>
      <c r="V262" s="77">
        <v>257</v>
      </c>
      <c r="Y262" s="110">
        <v>257</v>
      </c>
      <c r="Z262" s="110">
        <v>0</v>
      </c>
      <c r="AA262" s="110">
        <v>257</v>
      </c>
      <c r="AB262" s="110">
        <v>0</v>
      </c>
      <c r="AC262" s="417">
        <v>15.6274576650012</v>
      </c>
    </row>
    <row r="263" spans="1:29">
      <c r="A263" s="20"/>
      <c r="B263" s="24">
        <v>259</v>
      </c>
      <c r="D263" s="571">
        <v>258</v>
      </c>
      <c r="E263" s="580">
        <v>-1480.95</v>
      </c>
      <c r="F263" s="580">
        <v>-362.60419999999999</v>
      </c>
      <c r="H263" s="571">
        <v>258</v>
      </c>
      <c r="I263" s="78">
        <v>259</v>
      </c>
      <c r="J263" s="78">
        <v>258</v>
      </c>
      <c r="K263" s="78">
        <v>256</v>
      </c>
      <c r="L263" s="78">
        <v>259</v>
      </c>
      <c r="M263" s="579" t="str">
        <f t="shared" si="5"/>
        <v>259,258,256,259</v>
      </c>
      <c r="R263" s="280">
        <v>258</v>
      </c>
      <c r="S263" s="591">
        <v>1508.25213984999</v>
      </c>
      <c r="U263" s="77">
        <v>258</v>
      </c>
      <c r="V263" s="77">
        <v>258</v>
      </c>
      <c r="Y263" s="110">
        <v>258</v>
      </c>
      <c r="Z263" s="110">
        <v>0</v>
      </c>
      <c r="AA263" s="110">
        <v>258</v>
      </c>
      <c r="AB263" s="110">
        <v>0</v>
      </c>
      <c r="AC263" s="417">
        <v>30.165042796999899</v>
      </c>
    </row>
    <row r="264" spans="1:29">
      <c r="A264" s="20"/>
      <c r="B264" s="24">
        <v>260</v>
      </c>
      <c r="D264" s="571">
        <v>259</v>
      </c>
      <c r="E264" s="580">
        <v>-1423.623</v>
      </c>
      <c r="F264" s="580">
        <v>-381.3877</v>
      </c>
      <c r="H264" s="571">
        <v>259</v>
      </c>
      <c r="I264" s="78">
        <v>259</v>
      </c>
      <c r="J264" s="78">
        <v>261</v>
      </c>
      <c r="K264" s="78">
        <v>260</v>
      </c>
      <c r="L264" s="78">
        <v>259</v>
      </c>
      <c r="M264" s="579" t="str">
        <f t="shared" si="5"/>
        <v>259,261,260,259</v>
      </c>
      <c r="R264" s="280">
        <v>259</v>
      </c>
      <c r="S264" s="591">
        <v>779.91354474989896</v>
      </c>
      <c r="U264" s="77">
        <v>259</v>
      </c>
      <c r="V264" s="77">
        <v>259</v>
      </c>
      <c r="Y264" s="110">
        <v>259</v>
      </c>
      <c r="Z264" s="110">
        <v>0</v>
      </c>
      <c r="AA264" s="110">
        <v>259</v>
      </c>
      <c r="AB264" s="110">
        <v>0</v>
      </c>
      <c r="AC264" s="417">
        <v>15.598270894997899</v>
      </c>
    </row>
    <row r="265" spans="1:29">
      <c r="A265" s="20"/>
      <c r="B265" s="24">
        <v>261</v>
      </c>
      <c r="D265" s="571">
        <v>260</v>
      </c>
      <c r="E265" s="580">
        <v>-1473.693</v>
      </c>
      <c r="F265" s="580">
        <v>-392.24220000000003</v>
      </c>
      <c r="H265" s="571">
        <v>260</v>
      </c>
      <c r="I265" s="78">
        <v>262</v>
      </c>
      <c r="J265" s="78">
        <v>263</v>
      </c>
      <c r="K265" s="78">
        <v>261</v>
      </c>
      <c r="L265" s="78">
        <v>262</v>
      </c>
      <c r="M265" s="579" t="str">
        <f t="shared" si="5"/>
        <v>262,263,261,262</v>
      </c>
      <c r="R265" s="280">
        <v>260</v>
      </c>
      <c r="S265" s="591">
        <v>782.20690295001202</v>
      </c>
      <c r="U265" s="77">
        <v>260</v>
      </c>
      <c r="V265" s="77">
        <v>260</v>
      </c>
      <c r="Y265" s="110">
        <v>260</v>
      </c>
      <c r="Z265" s="110">
        <v>0</v>
      </c>
      <c r="AA265" s="110">
        <v>260</v>
      </c>
      <c r="AB265" s="110">
        <v>0</v>
      </c>
      <c r="AC265" s="417">
        <v>15.6441380590002</v>
      </c>
    </row>
    <row r="266" spans="1:29">
      <c r="A266" s="20"/>
      <c r="B266" s="24">
        <v>262</v>
      </c>
      <c r="D266" s="571">
        <v>261</v>
      </c>
      <c r="E266" s="580">
        <v>-1465.2560000000001</v>
      </c>
      <c r="F266" s="580">
        <v>-421.56610000000001</v>
      </c>
      <c r="H266" s="571">
        <v>261</v>
      </c>
      <c r="I266" s="78">
        <v>262</v>
      </c>
      <c r="J266" s="78">
        <v>261</v>
      </c>
      <c r="K266" s="78">
        <v>259</v>
      </c>
      <c r="L266" s="78">
        <v>262</v>
      </c>
      <c r="M266" s="579" t="str">
        <f t="shared" si="5"/>
        <v>262,261,259,262</v>
      </c>
      <c r="R266" s="280">
        <v>261</v>
      </c>
      <c r="S266" s="591">
        <v>1510.2810007999601</v>
      </c>
      <c r="U266" s="77">
        <v>261</v>
      </c>
      <c r="V266" s="77">
        <v>261</v>
      </c>
      <c r="Y266" s="110">
        <v>261</v>
      </c>
      <c r="Z266" s="110">
        <v>0</v>
      </c>
      <c r="AA266" s="110">
        <v>261</v>
      </c>
      <c r="AB266" s="110">
        <v>0</v>
      </c>
      <c r="AC266" s="417">
        <v>30.205620015999301</v>
      </c>
    </row>
    <row r="267" spans="1:29">
      <c r="A267" s="20"/>
      <c r="B267" s="24">
        <v>263</v>
      </c>
      <c r="D267" s="571">
        <v>262</v>
      </c>
      <c r="E267" s="580">
        <v>-1407.163</v>
      </c>
      <c r="F267" s="580">
        <v>-438.05489999999998</v>
      </c>
      <c r="H267" s="571">
        <v>262</v>
      </c>
      <c r="I267" s="78">
        <v>262</v>
      </c>
      <c r="J267" s="78">
        <v>264</v>
      </c>
      <c r="K267" s="78">
        <v>263</v>
      </c>
      <c r="L267" s="78">
        <v>262</v>
      </c>
      <c r="M267" s="579" t="str">
        <f t="shared" si="5"/>
        <v>262,264,263,262</v>
      </c>
      <c r="R267" s="280">
        <v>262</v>
      </c>
      <c r="S267" s="591">
        <v>780.73951285000601</v>
      </c>
      <c r="U267" s="77">
        <v>262</v>
      </c>
      <c r="V267" s="77">
        <v>262</v>
      </c>
      <c r="Y267" s="110">
        <v>262</v>
      </c>
      <c r="Z267" s="110">
        <v>0</v>
      </c>
      <c r="AA267" s="110">
        <v>262</v>
      </c>
      <c r="AB267" s="110">
        <v>0</v>
      </c>
      <c r="AC267" s="417">
        <v>15.6147902570001</v>
      </c>
    </row>
    <row r="268" spans="1:29">
      <c r="A268" s="20"/>
      <c r="B268" s="24">
        <v>264</v>
      </c>
      <c r="D268" s="571">
        <v>263</v>
      </c>
      <c r="E268" s="580">
        <v>-1456.82</v>
      </c>
      <c r="F268" s="580">
        <v>-450.89</v>
      </c>
      <c r="H268" s="571">
        <v>263</v>
      </c>
      <c r="I268" s="78">
        <v>265</v>
      </c>
      <c r="J268" s="78">
        <v>266</v>
      </c>
      <c r="K268" s="78">
        <v>264</v>
      </c>
      <c r="L268" s="78">
        <v>265</v>
      </c>
      <c r="M268" s="579" t="str">
        <f t="shared" si="5"/>
        <v>265,266,264,265</v>
      </c>
      <c r="R268" s="280">
        <v>263</v>
      </c>
      <c r="S268" s="591">
        <v>782.13965710002196</v>
      </c>
      <c r="U268" s="77">
        <v>263</v>
      </c>
      <c r="V268" s="77">
        <v>263</v>
      </c>
      <c r="Y268" s="110">
        <v>263</v>
      </c>
      <c r="Z268" s="110">
        <v>0</v>
      </c>
      <c r="AA268" s="110">
        <v>263</v>
      </c>
      <c r="AB268" s="110">
        <v>0</v>
      </c>
      <c r="AC268" s="417">
        <v>15.6427931420004</v>
      </c>
    </row>
    <row r="269" spans="1:29">
      <c r="A269" s="20"/>
      <c r="B269" s="24">
        <v>265</v>
      </c>
      <c r="D269" s="571">
        <v>264</v>
      </c>
      <c r="E269" s="580">
        <v>-1447.2159999999999</v>
      </c>
      <c r="F269" s="580">
        <v>-479.85289999999998</v>
      </c>
      <c r="H269" s="571">
        <v>264</v>
      </c>
      <c r="I269" s="78">
        <v>265</v>
      </c>
      <c r="J269" s="78">
        <v>264</v>
      </c>
      <c r="K269" s="78">
        <v>262</v>
      </c>
      <c r="L269" s="78">
        <v>265</v>
      </c>
      <c r="M269" s="579" t="str">
        <f t="shared" si="5"/>
        <v>265,264,262,265</v>
      </c>
      <c r="R269" s="280">
        <v>264</v>
      </c>
      <c r="S269" s="591">
        <v>1510.70198110002</v>
      </c>
      <c r="U269" s="77">
        <v>264</v>
      </c>
      <c r="V269" s="77">
        <v>264</v>
      </c>
      <c r="Y269" s="110">
        <v>264</v>
      </c>
      <c r="Z269" s="110">
        <v>0</v>
      </c>
      <c r="AA269" s="110">
        <v>264</v>
      </c>
      <c r="AB269" s="110">
        <v>0</v>
      </c>
      <c r="AC269" s="417">
        <v>30.214039622000399</v>
      </c>
    </row>
    <row r="270" spans="1:29">
      <c r="A270" s="20"/>
      <c r="B270" s="24">
        <v>266</v>
      </c>
      <c r="D270" s="571">
        <v>265</v>
      </c>
      <c r="E270" s="580">
        <v>-1388.508</v>
      </c>
      <c r="F270" s="580">
        <v>-494.02229999999997</v>
      </c>
      <c r="H270" s="571">
        <v>265</v>
      </c>
      <c r="I270" s="78">
        <v>265</v>
      </c>
      <c r="J270" s="78">
        <v>267</v>
      </c>
      <c r="K270" s="78">
        <v>266</v>
      </c>
      <c r="L270" s="78">
        <v>265</v>
      </c>
      <c r="M270" s="579" t="str">
        <f t="shared" si="5"/>
        <v>265,267,266,265</v>
      </c>
      <c r="R270" s="280">
        <v>265</v>
      </c>
      <c r="S270" s="591">
        <v>780.65302554995196</v>
      </c>
      <c r="U270" s="77">
        <v>265</v>
      </c>
      <c r="V270" s="77">
        <v>265</v>
      </c>
      <c r="Y270" s="110">
        <v>265</v>
      </c>
      <c r="Z270" s="110">
        <v>0</v>
      </c>
      <c r="AA270" s="110">
        <v>265</v>
      </c>
      <c r="AB270" s="110">
        <v>0</v>
      </c>
      <c r="AC270" s="417">
        <v>15.613060510999</v>
      </c>
    </row>
    <row r="271" spans="1:29">
      <c r="A271" s="20"/>
      <c r="B271" s="24">
        <v>267</v>
      </c>
      <c r="D271" s="571">
        <v>266</v>
      </c>
      <c r="E271" s="580">
        <v>-1437.6130000000001</v>
      </c>
      <c r="F271" s="580">
        <v>-508.81569999999999</v>
      </c>
      <c r="H271" s="571">
        <v>266</v>
      </c>
      <c r="I271" s="78">
        <v>268</v>
      </c>
      <c r="J271" s="78">
        <v>269</v>
      </c>
      <c r="K271" s="78">
        <v>267</v>
      </c>
      <c r="L271" s="78">
        <v>268</v>
      </c>
      <c r="M271" s="579" t="str">
        <f t="shared" si="5"/>
        <v>268,269,267,268</v>
      </c>
      <c r="R271" s="280">
        <v>266</v>
      </c>
      <c r="S271" s="591">
        <v>781.03560489992299</v>
      </c>
      <c r="U271" s="77">
        <v>266</v>
      </c>
      <c r="V271" s="77">
        <v>266</v>
      </c>
      <c r="Y271" s="110">
        <v>266</v>
      </c>
      <c r="Z271" s="110">
        <v>0</v>
      </c>
      <c r="AA271" s="110">
        <v>266</v>
      </c>
      <c r="AB271" s="110">
        <v>0</v>
      </c>
      <c r="AC271" s="417">
        <v>15.6207120979984</v>
      </c>
    </row>
    <row r="272" spans="1:29">
      <c r="A272" s="20"/>
      <c r="B272" s="24">
        <v>268</v>
      </c>
      <c r="D272" s="571">
        <v>267</v>
      </c>
      <c r="E272" s="580">
        <v>-1426.8589999999999</v>
      </c>
      <c r="F272" s="580">
        <v>-537.37120000000004</v>
      </c>
      <c r="H272" s="571">
        <v>267</v>
      </c>
      <c r="I272" s="78">
        <v>268</v>
      </c>
      <c r="J272" s="78">
        <v>267</v>
      </c>
      <c r="K272" s="78">
        <v>265</v>
      </c>
      <c r="L272" s="78">
        <v>268</v>
      </c>
      <c r="M272" s="579" t="str">
        <f t="shared" si="5"/>
        <v>268,267,265,268</v>
      </c>
      <c r="R272" s="280">
        <v>267</v>
      </c>
      <c r="S272" s="591">
        <v>1509.6355240999801</v>
      </c>
      <c r="U272" s="77">
        <v>267</v>
      </c>
      <c r="V272" s="77">
        <v>267</v>
      </c>
      <c r="Y272" s="110">
        <v>267</v>
      </c>
      <c r="Z272" s="110">
        <v>0</v>
      </c>
      <c r="AA272" s="110">
        <v>267</v>
      </c>
      <c r="AB272" s="110">
        <v>0</v>
      </c>
      <c r="AC272" s="417">
        <v>30.192710481999601</v>
      </c>
    </row>
    <row r="273" spans="1:29">
      <c r="A273" s="20"/>
      <c r="B273" s="24">
        <v>269</v>
      </c>
      <c r="D273" s="571">
        <v>268</v>
      </c>
      <c r="E273" s="580">
        <v>-1367.693</v>
      </c>
      <c r="F273" s="580">
        <v>-549.22199999999998</v>
      </c>
      <c r="H273" s="571">
        <v>268</v>
      </c>
      <c r="I273" s="78">
        <v>268</v>
      </c>
      <c r="J273" s="78">
        <v>270</v>
      </c>
      <c r="K273" s="78">
        <v>269</v>
      </c>
      <c r="L273" s="78">
        <v>268</v>
      </c>
      <c r="M273" s="579" t="str">
        <f t="shared" si="5"/>
        <v>268,270,269,268</v>
      </c>
      <c r="R273" s="280">
        <v>268</v>
      </c>
      <c r="S273" s="591">
        <v>779.54536295006903</v>
      </c>
      <c r="U273" s="77">
        <v>268</v>
      </c>
      <c r="V273" s="77">
        <v>268</v>
      </c>
      <c r="Y273" s="110">
        <v>268</v>
      </c>
      <c r="Z273" s="110">
        <v>0</v>
      </c>
      <c r="AA273" s="110">
        <v>268</v>
      </c>
      <c r="AB273" s="110">
        <v>0</v>
      </c>
      <c r="AC273" s="417">
        <v>15.5909072590013</v>
      </c>
    </row>
    <row r="274" spans="1:29">
      <c r="A274" s="20"/>
      <c r="B274" s="24">
        <v>270</v>
      </c>
      <c r="D274" s="571">
        <v>269</v>
      </c>
      <c r="E274" s="580">
        <v>-1416.105</v>
      </c>
      <c r="F274" s="580">
        <v>-565.92669999999998</v>
      </c>
      <c r="H274" s="571">
        <v>269</v>
      </c>
      <c r="I274" s="78">
        <v>271</v>
      </c>
      <c r="J274" s="78">
        <v>272</v>
      </c>
      <c r="K274" s="78">
        <v>270</v>
      </c>
      <c r="L274" s="78">
        <v>271</v>
      </c>
      <c r="M274" s="579" t="str">
        <f t="shared" si="5"/>
        <v>271,272,270,271</v>
      </c>
      <c r="R274" s="280">
        <v>269</v>
      </c>
      <c r="S274" s="591">
        <v>780.47659834992305</v>
      </c>
      <c r="U274" s="77">
        <v>269</v>
      </c>
      <c r="V274" s="77">
        <v>269</v>
      </c>
      <c r="Y274" s="110">
        <v>269</v>
      </c>
      <c r="Z274" s="110">
        <v>0</v>
      </c>
      <c r="AA274" s="110">
        <v>269</v>
      </c>
      <c r="AB274" s="110">
        <v>0</v>
      </c>
      <c r="AC274" s="417">
        <v>15.6095319669984</v>
      </c>
    </row>
    <row r="275" spans="1:29">
      <c r="A275" s="20"/>
      <c r="B275" s="24">
        <v>271</v>
      </c>
      <c r="D275" s="571">
        <v>270</v>
      </c>
      <c r="E275" s="580">
        <v>-1404.2159999999999</v>
      </c>
      <c r="F275" s="580">
        <v>-594.029</v>
      </c>
      <c r="H275" s="571">
        <v>270</v>
      </c>
      <c r="I275" s="78">
        <v>271</v>
      </c>
      <c r="J275" s="78">
        <v>270</v>
      </c>
      <c r="K275" s="78">
        <v>268</v>
      </c>
      <c r="L275" s="78">
        <v>271</v>
      </c>
      <c r="M275" s="579" t="str">
        <f t="shared" si="5"/>
        <v>271,270,268,271</v>
      </c>
      <c r="R275" s="280">
        <v>270</v>
      </c>
      <c r="S275" s="591">
        <v>1508.2483487500499</v>
      </c>
      <c r="U275" s="77">
        <v>270</v>
      </c>
      <c r="V275" s="77">
        <v>270</v>
      </c>
      <c r="Y275" s="110">
        <v>270</v>
      </c>
      <c r="Z275" s="110">
        <v>0</v>
      </c>
      <c r="AA275" s="110">
        <v>270</v>
      </c>
      <c r="AB275" s="110">
        <v>0</v>
      </c>
      <c r="AC275" s="417">
        <v>30.1649669750011</v>
      </c>
    </row>
    <row r="276" spans="1:29">
      <c r="A276" s="20"/>
      <c r="B276" s="24">
        <v>272</v>
      </c>
      <c r="D276" s="571">
        <v>271</v>
      </c>
      <c r="E276" s="580">
        <v>-1344.6469999999999</v>
      </c>
      <c r="F276" s="580">
        <v>-603.54049999999995</v>
      </c>
      <c r="H276" s="571">
        <v>271</v>
      </c>
      <c r="I276" s="78">
        <v>271</v>
      </c>
      <c r="J276" s="78">
        <v>273</v>
      </c>
      <c r="K276" s="78">
        <v>272</v>
      </c>
      <c r="L276" s="78">
        <v>271</v>
      </c>
      <c r="M276" s="579" t="str">
        <f t="shared" si="5"/>
        <v>271,273,272,271</v>
      </c>
      <c r="R276" s="280">
        <v>271</v>
      </c>
      <c r="S276" s="591">
        <v>778.96601630002203</v>
      </c>
      <c r="U276" s="77">
        <v>271</v>
      </c>
      <c r="V276" s="77">
        <v>271</v>
      </c>
      <c r="Y276" s="110">
        <v>271</v>
      </c>
      <c r="Z276" s="110">
        <v>0</v>
      </c>
      <c r="AA276" s="110">
        <v>271</v>
      </c>
      <c r="AB276" s="110">
        <v>0</v>
      </c>
      <c r="AC276" s="417">
        <v>15.579320326000399</v>
      </c>
    </row>
    <row r="277" spans="1:29">
      <c r="A277" s="20"/>
      <c r="B277" s="24">
        <v>273</v>
      </c>
      <c r="D277" s="571">
        <v>272</v>
      </c>
      <c r="E277" s="580">
        <v>-1392.328</v>
      </c>
      <c r="F277" s="580">
        <v>-622.13130000000001</v>
      </c>
      <c r="H277" s="571">
        <v>272</v>
      </c>
      <c r="I277" s="78">
        <v>274</v>
      </c>
      <c r="J277" s="78">
        <v>275</v>
      </c>
      <c r="K277" s="78">
        <v>273</v>
      </c>
      <c r="L277" s="78">
        <v>274</v>
      </c>
      <c r="M277" s="579" t="str">
        <f t="shared" si="5"/>
        <v>274,275,273,274</v>
      </c>
      <c r="R277" s="280">
        <v>272</v>
      </c>
      <c r="S277" s="591">
        <v>780.59188505000202</v>
      </c>
      <c r="U277" s="77">
        <v>272</v>
      </c>
      <c r="V277" s="77">
        <v>272</v>
      </c>
      <c r="Y277" s="110">
        <v>272</v>
      </c>
      <c r="Z277" s="110">
        <v>0</v>
      </c>
      <c r="AA277" s="110">
        <v>272</v>
      </c>
      <c r="AB277" s="110">
        <v>0</v>
      </c>
      <c r="AC277" s="417">
        <v>15.611837701000001</v>
      </c>
    </row>
    <row r="278" spans="1:29">
      <c r="A278" s="20"/>
      <c r="B278" s="24">
        <v>274</v>
      </c>
      <c r="D278" s="571">
        <v>273</v>
      </c>
      <c r="E278" s="580">
        <v>-1379.325</v>
      </c>
      <c r="F278" s="580">
        <v>-649.7355</v>
      </c>
      <c r="H278" s="571">
        <v>273</v>
      </c>
      <c r="I278" s="78">
        <v>274</v>
      </c>
      <c r="J278" s="78">
        <v>273</v>
      </c>
      <c r="K278" s="78">
        <v>271</v>
      </c>
      <c r="L278" s="78">
        <v>274</v>
      </c>
      <c r="M278" s="579" t="str">
        <f t="shared" si="5"/>
        <v>274,273,271,274</v>
      </c>
      <c r="R278" s="280">
        <v>273</v>
      </c>
      <c r="S278" s="591">
        <v>1506.98860130005</v>
      </c>
      <c r="U278" s="77">
        <v>273</v>
      </c>
      <c r="V278" s="77">
        <v>273</v>
      </c>
      <c r="Y278" s="110">
        <v>273</v>
      </c>
      <c r="Z278" s="110">
        <v>0</v>
      </c>
      <c r="AA278" s="110">
        <v>273</v>
      </c>
      <c r="AB278" s="110">
        <v>0</v>
      </c>
      <c r="AC278" s="417">
        <v>30.139772026001001</v>
      </c>
    </row>
    <row r="279" spans="1:29">
      <c r="A279" s="20"/>
      <c r="B279" s="24">
        <v>275</v>
      </c>
      <c r="D279" s="571">
        <v>274</v>
      </c>
      <c r="E279" s="580">
        <v>-1319.4190000000001</v>
      </c>
      <c r="F279" s="580">
        <v>-656.84720000000004</v>
      </c>
      <c r="H279" s="571">
        <v>274</v>
      </c>
      <c r="I279" s="78">
        <v>274</v>
      </c>
      <c r="J279" s="78">
        <v>276</v>
      </c>
      <c r="K279" s="78">
        <v>275</v>
      </c>
      <c r="L279" s="78">
        <v>274</v>
      </c>
      <c r="M279" s="579" t="str">
        <f t="shared" si="5"/>
        <v>274,276,275,274</v>
      </c>
      <c r="R279" s="280">
        <v>274</v>
      </c>
      <c r="S279" s="591">
        <v>779.08118894993095</v>
      </c>
      <c r="U279" s="77">
        <v>274</v>
      </c>
      <c r="V279" s="77">
        <v>274</v>
      </c>
      <c r="Y279" s="110">
        <v>274</v>
      </c>
      <c r="Z279" s="110">
        <v>0</v>
      </c>
      <c r="AA279" s="110">
        <v>274</v>
      </c>
      <c r="AB279" s="110">
        <v>0</v>
      </c>
      <c r="AC279" s="417">
        <v>15.581623778998599</v>
      </c>
    </row>
    <row r="280" spans="1:29">
      <c r="A280" s="20"/>
      <c r="B280" s="24">
        <v>276</v>
      </c>
      <c r="D280" s="571">
        <v>275</v>
      </c>
      <c r="E280" s="580">
        <v>-1366.3219999999999</v>
      </c>
      <c r="F280" s="580">
        <v>-677.33969999999999</v>
      </c>
      <c r="H280" s="571">
        <v>275</v>
      </c>
      <c r="I280" s="78">
        <v>277</v>
      </c>
      <c r="J280" s="78">
        <v>278</v>
      </c>
      <c r="K280" s="78">
        <v>276</v>
      </c>
      <c r="L280" s="78">
        <v>277</v>
      </c>
      <c r="M280" s="579" t="str">
        <f t="shared" si="5"/>
        <v>277,278,276,277</v>
      </c>
      <c r="R280" s="280">
        <v>275</v>
      </c>
      <c r="S280" s="591">
        <v>780.66000854998094</v>
      </c>
      <c r="U280" s="77">
        <v>275</v>
      </c>
      <c r="V280" s="77">
        <v>275</v>
      </c>
      <c r="Y280" s="110">
        <v>275</v>
      </c>
      <c r="Z280" s="110">
        <v>0</v>
      </c>
      <c r="AA280" s="110">
        <v>275</v>
      </c>
      <c r="AB280" s="110">
        <v>0</v>
      </c>
      <c r="AC280" s="417">
        <v>15.613200170999599</v>
      </c>
    </row>
    <row r="281" spans="1:29">
      <c r="A281" s="20"/>
      <c r="B281" s="24">
        <v>277</v>
      </c>
      <c r="D281" s="571">
        <v>276</v>
      </c>
      <c r="E281" s="580">
        <v>-1352.2249999999999</v>
      </c>
      <c r="F281" s="580">
        <v>-704.40150000000006</v>
      </c>
      <c r="H281" s="571">
        <v>276</v>
      </c>
      <c r="I281" s="78">
        <v>277</v>
      </c>
      <c r="J281" s="78">
        <v>276</v>
      </c>
      <c r="K281" s="78">
        <v>274</v>
      </c>
      <c r="L281" s="78">
        <v>277</v>
      </c>
      <c r="M281" s="579" t="str">
        <f t="shared" si="5"/>
        <v>277,276,274,277</v>
      </c>
      <c r="R281" s="280">
        <v>276</v>
      </c>
      <c r="S281" s="591">
        <v>1506.4622779500201</v>
      </c>
      <c r="U281" s="77">
        <v>276</v>
      </c>
      <c r="V281" s="77">
        <v>276</v>
      </c>
      <c r="Y281" s="110">
        <v>276</v>
      </c>
      <c r="Z281" s="110">
        <v>0</v>
      </c>
      <c r="AA281" s="110">
        <v>276</v>
      </c>
      <c r="AB281" s="110">
        <v>0</v>
      </c>
      <c r="AC281" s="417">
        <v>30.129245559000399</v>
      </c>
    </row>
    <row r="282" spans="1:29">
      <c r="A282" s="20"/>
      <c r="B282" s="24">
        <v>278</v>
      </c>
      <c r="D282" s="571">
        <v>277</v>
      </c>
      <c r="E282" s="580">
        <v>-1292.0940000000001</v>
      </c>
      <c r="F282" s="580">
        <v>-709.07860000000005</v>
      </c>
      <c r="H282" s="571">
        <v>277</v>
      </c>
      <c r="I282" s="78">
        <v>277</v>
      </c>
      <c r="J282" s="78">
        <v>279</v>
      </c>
      <c r="K282" s="78">
        <v>278</v>
      </c>
      <c r="L282" s="78">
        <v>277</v>
      </c>
      <c r="M282" s="579" t="str">
        <f t="shared" si="5"/>
        <v>277,279,278,277</v>
      </c>
      <c r="R282" s="280">
        <v>277</v>
      </c>
      <c r="S282" s="591">
        <v>779.17945254995698</v>
      </c>
      <c r="U282" s="77">
        <v>277</v>
      </c>
      <c r="V282" s="77">
        <v>277</v>
      </c>
      <c r="Y282" s="110">
        <v>277</v>
      </c>
      <c r="Z282" s="110">
        <v>0</v>
      </c>
      <c r="AA282" s="110">
        <v>277</v>
      </c>
      <c r="AB282" s="110">
        <v>0</v>
      </c>
      <c r="AC282" s="417">
        <v>15.5835890509991</v>
      </c>
    </row>
    <row r="283" spans="1:29">
      <c r="A283" s="20"/>
      <c r="B283" s="24">
        <v>279</v>
      </c>
      <c r="D283" s="571">
        <v>278</v>
      </c>
      <c r="E283" s="580">
        <v>-1338.1279999999999</v>
      </c>
      <c r="F283" s="580">
        <v>-731.4633</v>
      </c>
      <c r="H283" s="571">
        <v>278</v>
      </c>
      <c r="I283" s="78">
        <v>280</v>
      </c>
      <c r="J283" s="78">
        <v>281</v>
      </c>
      <c r="K283" s="78">
        <v>279</v>
      </c>
      <c r="L283" s="78">
        <v>280</v>
      </c>
      <c r="M283" s="579" t="str">
        <f t="shared" si="5"/>
        <v>280,281,279,280</v>
      </c>
      <c r="R283" s="280">
        <v>278</v>
      </c>
      <c r="S283" s="591">
        <v>781.13070510001796</v>
      </c>
      <c r="U283" s="77">
        <v>278</v>
      </c>
      <c r="V283" s="77">
        <v>278</v>
      </c>
      <c r="Y283" s="110">
        <v>278</v>
      </c>
      <c r="Z283" s="110">
        <v>0</v>
      </c>
      <c r="AA283" s="110">
        <v>278</v>
      </c>
      <c r="AB283" s="110">
        <v>0</v>
      </c>
      <c r="AC283" s="417">
        <v>15.6226141020003</v>
      </c>
    </row>
    <row r="284" spans="1:29">
      <c r="A284" s="20"/>
      <c r="B284" s="24">
        <v>280</v>
      </c>
      <c r="D284" s="571">
        <v>279</v>
      </c>
      <c r="E284" s="580">
        <v>-1322.9590000000001</v>
      </c>
      <c r="F284" s="580">
        <v>-757.93949999999995</v>
      </c>
      <c r="H284" s="571">
        <v>279</v>
      </c>
      <c r="I284" s="78">
        <v>280</v>
      </c>
      <c r="J284" s="78">
        <v>279</v>
      </c>
      <c r="K284" s="78">
        <v>277</v>
      </c>
      <c r="L284" s="78">
        <v>280</v>
      </c>
      <c r="M284" s="579" t="str">
        <f t="shared" si="5"/>
        <v>280,279,277,280</v>
      </c>
      <c r="R284" s="280">
        <v>279</v>
      </c>
      <c r="S284" s="591">
        <v>1507.69255280005</v>
      </c>
      <c r="U284" s="77">
        <v>279</v>
      </c>
      <c r="V284" s="77">
        <v>279</v>
      </c>
      <c r="Y284" s="110">
        <v>279</v>
      </c>
      <c r="Z284" s="110">
        <v>0</v>
      </c>
      <c r="AA284" s="110">
        <v>279</v>
      </c>
      <c r="AB284" s="110">
        <v>0</v>
      </c>
      <c r="AC284" s="417">
        <v>30.153851056001098</v>
      </c>
    </row>
    <row r="285" spans="1:29">
      <c r="A285" s="20"/>
      <c r="B285" s="24">
        <v>281</v>
      </c>
      <c r="D285" s="571">
        <v>280</v>
      </c>
      <c r="E285" s="580">
        <v>-1262.665</v>
      </c>
      <c r="F285" s="580">
        <v>-760.18690000000004</v>
      </c>
      <c r="H285" s="571">
        <v>280</v>
      </c>
      <c r="I285" s="78">
        <v>280</v>
      </c>
      <c r="J285" s="78">
        <v>282</v>
      </c>
      <c r="K285" s="78">
        <v>281</v>
      </c>
      <c r="L285" s="78">
        <v>280</v>
      </c>
      <c r="M285" s="579" t="str">
        <f t="shared" si="5"/>
        <v>280,282,281,280</v>
      </c>
      <c r="R285" s="280">
        <v>280</v>
      </c>
      <c r="S285" s="591">
        <v>779.65697989996897</v>
      </c>
      <c r="U285" s="77">
        <v>280</v>
      </c>
      <c r="V285" s="77">
        <v>280</v>
      </c>
      <c r="Y285" s="110">
        <v>280</v>
      </c>
      <c r="Z285" s="110">
        <v>0</v>
      </c>
      <c r="AA285" s="110">
        <v>280</v>
      </c>
      <c r="AB285" s="110">
        <v>0</v>
      </c>
      <c r="AC285" s="417">
        <v>15.5931395979994</v>
      </c>
    </row>
    <row r="286" spans="1:29">
      <c r="A286" s="20"/>
      <c r="B286" s="24">
        <v>282</v>
      </c>
      <c r="D286" s="571">
        <v>281</v>
      </c>
      <c r="E286" s="580">
        <v>-1307.7909999999999</v>
      </c>
      <c r="F286" s="580">
        <v>-784.41560000000004</v>
      </c>
      <c r="H286" s="571">
        <v>281</v>
      </c>
      <c r="I286" s="78">
        <v>283</v>
      </c>
      <c r="J286" s="78">
        <v>284</v>
      </c>
      <c r="K286" s="78">
        <v>282</v>
      </c>
      <c r="L286" s="78">
        <v>283</v>
      </c>
      <c r="M286" s="579" t="str">
        <f t="shared" si="5"/>
        <v>283,284,282,283</v>
      </c>
      <c r="R286" s="280">
        <v>281</v>
      </c>
      <c r="S286" s="591">
        <v>781.96851299999901</v>
      </c>
      <c r="U286" s="77">
        <v>281</v>
      </c>
      <c r="V286" s="77">
        <v>281</v>
      </c>
      <c r="Y286" s="110">
        <v>281</v>
      </c>
      <c r="Z286" s="110">
        <v>0</v>
      </c>
      <c r="AA286" s="110">
        <v>281</v>
      </c>
      <c r="AB286" s="110">
        <v>0</v>
      </c>
      <c r="AC286" s="417">
        <v>15.6393702599999</v>
      </c>
    </row>
    <row r="287" spans="1:29">
      <c r="A287" s="20"/>
      <c r="B287" s="24">
        <v>283</v>
      </c>
      <c r="D287" s="571">
        <v>282</v>
      </c>
      <c r="E287" s="580">
        <v>-1291.575</v>
      </c>
      <c r="F287" s="580">
        <v>-810.26369999999997</v>
      </c>
      <c r="H287" s="571">
        <v>282</v>
      </c>
      <c r="I287" s="78">
        <v>283</v>
      </c>
      <c r="J287" s="78">
        <v>282</v>
      </c>
      <c r="K287" s="78">
        <v>280</v>
      </c>
      <c r="L287" s="78">
        <v>283</v>
      </c>
      <c r="M287" s="579" t="str">
        <f t="shared" si="5"/>
        <v>283,282,280,283</v>
      </c>
      <c r="R287" s="280">
        <v>282</v>
      </c>
      <c r="S287" s="591">
        <v>1509.80036919994</v>
      </c>
      <c r="U287" s="77">
        <v>282</v>
      </c>
      <c r="V287" s="77">
        <v>282</v>
      </c>
      <c r="Y287" s="110">
        <v>282</v>
      </c>
      <c r="Z287" s="110">
        <v>0</v>
      </c>
      <c r="AA287" s="110">
        <v>282</v>
      </c>
      <c r="AB287" s="110">
        <v>0</v>
      </c>
      <c r="AC287" s="417">
        <v>30.1960073839989</v>
      </c>
    </row>
    <row r="288" spans="1:29">
      <c r="A288" s="20"/>
      <c r="B288" s="24">
        <v>284</v>
      </c>
      <c r="D288" s="571">
        <v>283</v>
      </c>
      <c r="E288" s="580">
        <v>-1231.1769999999999</v>
      </c>
      <c r="F288" s="580">
        <v>-810.09289999999999</v>
      </c>
      <c r="H288" s="571">
        <v>283</v>
      </c>
      <c r="I288" s="78">
        <v>283</v>
      </c>
      <c r="J288" s="78">
        <v>285</v>
      </c>
      <c r="K288" s="78">
        <v>284</v>
      </c>
      <c r="L288" s="78">
        <v>283</v>
      </c>
      <c r="M288" s="579" t="str">
        <f t="shared" si="5"/>
        <v>283,285,284,283</v>
      </c>
      <c r="R288" s="280">
        <v>283</v>
      </c>
      <c r="S288" s="591">
        <v>780.47606970003096</v>
      </c>
      <c r="U288" s="77">
        <v>283</v>
      </c>
      <c r="V288" s="77">
        <v>283</v>
      </c>
      <c r="Y288" s="110">
        <v>283</v>
      </c>
      <c r="Z288" s="110">
        <v>0</v>
      </c>
      <c r="AA288" s="110">
        <v>283</v>
      </c>
      <c r="AB288" s="110">
        <v>0</v>
      </c>
      <c r="AC288" s="417">
        <v>15.6095213940006</v>
      </c>
    </row>
    <row r="289" spans="1:29">
      <c r="A289" s="20"/>
      <c r="B289" s="24">
        <v>285</v>
      </c>
      <c r="D289" s="571">
        <v>284</v>
      </c>
      <c r="E289" s="580">
        <v>-1275.3599999999999</v>
      </c>
      <c r="F289" s="580">
        <v>-836.11170000000004</v>
      </c>
      <c r="H289" s="571">
        <v>284</v>
      </c>
      <c r="I289" s="78">
        <v>286</v>
      </c>
      <c r="J289" s="78">
        <v>287</v>
      </c>
      <c r="K289" s="78">
        <v>285</v>
      </c>
      <c r="L289" s="78">
        <v>286</v>
      </c>
      <c r="M289" s="579" t="str">
        <f t="shared" si="5"/>
        <v>286,287,285,286</v>
      </c>
      <c r="R289" s="280">
        <v>284</v>
      </c>
      <c r="S289" s="591">
        <v>781.91724740009499</v>
      </c>
      <c r="U289" s="77">
        <v>284</v>
      </c>
      <c r="V289" s="77">
        <v>284</v>
      </c>
      <c r="Y289" s="110">
        <v>284</v>
      </c>
      <c r="Z289" s="110">
        <v>0</v>
      </c>
      <c r="AA289" s="110">
        <v>284</v>
      </c>
      <c r="AB289" s="110">
        <v>0</v>
      </c>
      <c r="AC289" s="417">
        <v>15.638344948001899</v>
      </c>
    </row>
    <row r="290" spans="1:29">
      <c r="A290" s="20"/>
      <c r="B290" s="24">
        <v>286</v>
      </c>
      <c r="D290" s="571">
        <v>285</v>
      </c>
      <c r="E290" s="580">
        <v>-1258.123</v>
      </c>
      <c r="F290" s="580">
        <v>-861.2903</v>
      </c>
      <c r="H290" s="571">
        <v>285</v>
      </c>
      <c r="I290" s="78">
        <v>286</v>
      </c>
      <c r="J290" s="78">
        <v>285</v>
      </c>
      <c r="K290" s="78">
        <v>283</v>
      </c>
      <c r="L290" s="78">
        <v>286</v>
      </c>
      <c r="M290" s="579" t="str">
        <f t="shared" si="5"/>
        <v>286,285,283,286</v>
      </c>
      <c r="R290" s="280">
        <v>285</v>
      </c>
      <c r="S290" s="591">
        <v>1510.2505458000201</v>
      </c>
      <c r="U290" s="77">
        <v>285</v>
      </c>
      <c r="V290" s="77">
        <v>285</v>
      </c>
      <c r="Y290" s="110">
        <v>285</v>
      </c>
      <c r="Z290" s="110">
        <v>0</v>
      </c>
      <c r="AA290" s="110">
        <v>285</v>
      </c>
      <c r="AB290" s="110">
        <v>0</v>
      </c>
      <c r="AC290" s="417">
        <v>30.205010916000401</v>
      </c>
    </row>
    <row r="291" spans="1:29">
      <c r="A291" s="20"/>
      <c r="B291" s="24">
        <v>287</v>
      </c>
      <c r="D291" s="571">
        <v>286</v>
      </c>
      <c r="E291" s="580">
        <v>-1197.7729999999999</v>
      </c>
      <c r="F291" s="580">
        <v>-858.71990000000005</v>
      </c>
      <c r="H291" s="571">
        <v>286</v>
      </c>
      <c r="I291" s="78">
        <v>286</v>
      </c>
      <c r="J291" s="78">
        <v>288</v>
      </c>
      <c r="K291" s="78">
        <v>287</v>
      </c>
      <c r="L291" s="78">
        <v>286</v>
      </c>
      <c r="M291" s="579" t="str">
        <f t="shared" si="5"/>
        <v>286,288,287,286</v>
      </c>
      <c r="R291" s="280">
        <v>286</v>
      </c>
      <c r="S291" s="591">
        <v>780.39382220001403</v>
      </c>
      <c r="U291" s="77">
        <v>286</v>
      </c>
      <c r="V291" s="77">
        <v>286</v>
      </c>
      <c r="Y291" s="110">
        <v>286</v>
      </c>
      <c r="Z291" s="110">
        <v>0</v>
      </c>
      <c r="AA291" s="110">
        <v>286</v>
      </c>
      <c r="AB291" s="110">
        <v>0</v>
      </c>
      <c r="AC291" s="417">
        <v>15.607876444000199</v>
      </c>
    </row>
    <row r="292" spans="1:29">
      <c r="A292" s="20"/>
      <c r="B292" s="24">
        <v>288</v>
      </c>
      <c r="D292" s="571">
        <v>287</v>
      </c>
      <c r="E292" s="580">
        <v>-1240.886</v>
      </c>
      <c r="F292" s="580">
        <v>-886.46889999999996</v>
      </c>
      <c r="H292" s="571">
        <v>287</v>
      </c>
      <c r="I292" s="78">
        <v>289</v>
      </c>
      <c r="J292" s="78">
        <v>290</v>
      </c>
      <c r="K292" s="78">
        <v>288</v>
      </c>
      <c r="L292" s="78">
        <v>289</v>
      </c>
      <c r="M292" s="579" t="str">
        <f t="shared" si="5"/>
        <v>289,290,288,289</v>
      </c>
      <c r="R292" s="280">
        <v>287</v>
      </c>
      <c r="S292" s="591">
        <v>780.80951674992605</v>
      </c>
      <c r="U292" s="77">
        <v>287</v>
      </c>
      <c r="V292" s="77">
        <v>287</v>
      </c>
      <c r="Y292" s="110">
        <v>287</v>
      </c>
      <c r="Z292" s="110">
        <v>0</v>
      </c>
      <c r="AA292" s="110">
        <v>287</v>
      </c>
      <c r="AB292" s="110">
        <v>0</v>
      </c>
      <c r="AC292" s="417">
        <v>15.6161903349985</v>
      </c>
    </row>
    <row r="293" spans="1:29">
      <c r="A293" s="20"/>
      <c r="B293" s="24">
        <v>289</v>
      </c>
      <c r="D293" s="571">
        <v>288</v>
      </c>
      <c r="E293" s="580">
        <v>-1222.6559999999999</v>
      </c>
      <c r="F293" s="580">
        <v>-910.93769999999995</v>
      </c>
      <c r="H293" s="571">
        <v>288</v>
      </c>
      <c r="I293" s="78">
        <v>289</v>
      </c>
      <c r="J293" s="78">
        <v>288</v>
      </c>
      <c r="K293" s="78">
        <v>286</v>
      </c>
      <c r="L293" s="78">
        <v>289</v>
      </c>
      <c r="M293" s="579" t="str">
        <f t="shared" si="5"/>
        <v>289,288,286,289</v>
      </c>
      <c r="R293" s="280">
        <v>288</v>
      </c>
      <c r="S293" s="591">
        <v>1509.19210320001</v>
      </c>
      <c r="U293" s="77">
        <v>288</v>
      </c>
      <c r="V293" s="77">
        <v>288</v>
      </c>
      <c r="Y293" s="110">
        <v>288</v>
      </c>
      <c r="Z293" s="110">
        <v>0</v>
      </c>
      <c r="AA293" s="110">
        <v>288</v>
      </c>
      <c r="AB293" s="110">
        <v>0</v>
      </c>
      <c r="AC293" s="417">
        <v>30.183842064000199</v>
      </c>
    </row>
    <row r="294" spans="1:29">
      <c r="A294" s="20"/>
      <c r="B294" s="24">
        <v>290</v>
      </c>
      <c r="D294" s="571">
        <v>289</v>
      </c>
      <c r="E294" s="580">
        <v>-1162.5050000000001</v>
      </c>
      <c r="F294" s="580">
        <v>-906.01189999999997</v>
      </c>
      <c r="H294" s="571">
        <v>289</v>
      </c>
      <c r="I294" s="78">
        <v>289</v>
      </c>
      <c r="J294" s="78">
        <v>291</v>
      </c>
      <c r="K294" s="78">
        <v>290</v>
      </c>
      <c r="L294" s="78">
        <v>289</v>
      </c>
      <c r="M294" s="579" t="str">
        <f t="shared" si="5"/>
        <v>289,291,290,289</v>
      </c>
      <c r="R294" s="280">
        <v>289</v>
      </c>
      <c r="S294" s="591">
        <v>779.28072174987699</v>
      </c>
      <c r="U294" s="77">
        <v>289</v>
      </c>
      <c r="V294" s="77">
        <v>289</v>
      </c>
      <c r="Y294" s="110">
        <v>289</v>
      </c>
      <c r="Z294" s="110">
        <v>0</v>
      </c>
      <c r="AA294" s="110">
        <v>289</v>
      </c>
      <c r="AB294" s="110">
        <v>0</v>
      </c>
      <c r="AC294" s="417">
        <v>15.585614434997501</v>
      </c>
    </row>
    <row r="295" spans="1:29">
      <c r="A295" s="20"/>
      <c r="B295" s="24">
        <v>291</v>
      </c>
      <c r="D295" s="571">
        <v>290</v>
      </c>
      <c r="E295" s="580">
        <v>-1204.425</v>
      </c>
      <c r="F295" s="580">
        <v>-935.40639999999996</v>
      </c>
      <c r="H295" s="571">
        <v>290</v>
      </c>
      <c r="I295" s="78">
        <v>292</v>
      </c>
      <c r="J295" s="78">
        <v>293</v>
      </c>
      <c r="K295" s="78">
        <v>291</v>
      </c>
      <c r="L295" s="78">
        <v>292</v>
      </c>
      <c r="M295" s="579" t="str">
        <f t="shared" si="5"/>
        <v>292,293,291,292</v>
      </c>
      <c r="R295" s="280">
        <v>290</v>
      </c>
      <c r="S295" s="591">
        <v>780.25333545007697</v>
      </c>
      <c r="U295" s="77">
        <v>290</v>
      </c>
      <c r="V295" s="77">
        <v>290</v>
      </c>
      <c r="Y295" s="110">
        <v>290</v>
      </c>
      <c r="Z295" s="110">
        <v>0</v>
      </c>
      <c r="AA295" s="110">
        <v>290</v>
      </c>
      <c r="AB295" s="110">
        <v>0</v>
      </c>
      <c r="AC295" s="417">
        <v>15.6050667090015</v>
      </c>
    </row>
    <row r="296" spans="1:29">
      <c r="A296" s="20"/>
      <c r="B296" s="24">
        <v>292</v>
      </c>
      <c r="D296" s="571">
        <v>291</v>
      </c>
      <c r="E296" s="580">
        <v>-1185.23</v>
      </c>
      <c r="F296" s="580">
        <v>-959.12620000000004</v>
      </c>
      <c r="H296" s="571">
        <v>291</v>
      </c>
      <c r="I296" s="78">
        <v>292</v>
      </c>
      <c r="J296" s="78">
        <v>291</v>
      </c>
      <c r="K296" s="78">
        <v>289</v>
      </c>
      <c r="L296" s="78">
        <v>292</v>
      </c>
      <c r="M296" s="579" t="str">
        <f t="shared" si="5"/>
        <v>292,291,289,292</v>
      </c>
      <c r="R296" s="280">
        <v>291</v>
      </c>
      <c r="S296" s="591">
        <v>1507.79907370003</v>
      </c>
      <c r="U296" s="77">
        <v>291</v>
      </c>
      <c r="V296" s="77">
        <v>291</v>
      </c>
      <c r="Y296" s="110">
        <v>291</v>
      </c>
      <c r="Z296" s="110">
        <v>0</v>
      </c>
      <c r="AA296" s="110">
        <v>291</v>
      </c>
      <c r="AB296" s="110">
        <v>0</v>
      </c>
      <c r="AC296" s="417">
        <v>30.155981474000701</v>
      </c>
    </row>
    <row r="297" spans="1:29">
      <c r="A297" s="20"/>
      <c r="B297" s="24">
        <v>293</v>
      </c>
      <c r="D297" s="571">
        <v>292</v>
      </c>
      <c r="E297" s="580">
        <v>-1125.337</v>
      </c>
      <c r="F297" s="580">
        <v>-951.84010000000001</v>
      </c>
      <c r="H297" s="571">
        <v>292</v>
      </c>
      <c r="I297" s="78">
        <v>292</v>
      </c>
      <c r="J297" s="78">
        <v>294</v>
      </c>
      <c r="K297" s="78">
        <v>293</v>
      </c>
      <c r="L297" s="78">
        <v>292</v>
      </c>
      <c r="M297" s="579" t="str">
        <f t="shared" si="5"/>
        <v>292,294,293,292</v>
      </c>
      <c r="R297" s="280">
        <v>292</v>
      </c>
      <c r="S297" s="591">
        <v>778.70699459989498</v>
      </c>
      <c r="U297" s="77">
        <v>292</v>
      </c>
      <c r="V297" s="77">
        <v>292</v>
      </c>
      <c r="Y297" s="110">
        <v>292</v>
      </c>
      <c r="Z297" s="110">
        <v>0</v>
      </c>
      <c r="AA297" s="110">
        <v>292</v>
      </c>
      <c r="AB297" s="110">
        <v>0</v>
      </c>
      <c r="AC297" s="417">
        <v>15.5741398919979</v>
      </c>
    </row>
    <row r="298" spans="1:29">
      <c r="A298" s="20"/>
      <c r="B298" s="24">
        <v>294</v>
      </c>
      <c r="D298" s="571">
        <v>293</v>
      </c>
      <c r="E298" s="580">
        <v>-1166.0350000000001</v>
      </c>
      <c r="F298" s="580">
        <v>-982.846</v>
      </c>
      <c r="H298" s="571">
        <v>293</v>
      </c>
      <c r="I298" s="78">
        <v>295</v>
      </c>
      <c r="J298" s="78">
        <v>296</v>
      </c>
      <c r="K298" s="78">
        <v>294</v>
      </c>
      <c r="L298" s="78">
        <v>295</v>
      </c>
      <c r="M298" s="579" t="str">
        <f t="shared" si="5"/>
        <v>295,296,294,295</v>
      </c>
      <c r="R298" s="280">
        <v>293</v>
      </c>
      <c r="S298" s="591">
        <v>780.37033069995198</v>
      </c>
      <c r="U298" s="77">
        <v>293</v>
      </c>
      <c r="V298" s="77">
        <v>293</v>
      </c>
      <c r="Y298" s="110">
        <v>293</v>
      </c>
      <c r="Z298" s="110">
        <v>0</v>
      </c>
      <c r="AA298" s="110">
        <v>293</v>
      </c>
      <c r="AB298" s="110">
        <v>0</v>
      </c>
      <c r="AC298" s="417">
        <v>15.607406613999</v>
      </c>
    </row>
    <row r="299" spans="1:29">
      <c r="A299" s="20"/>
      <c r="B299" s="24">
        <v>295</v>
      </c>
      <c r="D299" s="571">
        <v>294</v>
      </c>
      <c r="E299" s="580">
        <v>-1145.9069999999999</v>
      </c>
      <c r="F299" s="580">
        <v>-1005.779</v>
      </c>
      <c r="H299" s="571">
        <v>294</v>
      </c>
      <c r="I299" s="78">
        <v>295</v>
      </c>
      <c r="J299" s="78">
        <v>294</v>
      </c>
      <c r="K299" s="78">
        <v>292</v>
      </c>
      <c r="L299" s="78">
        <v>295</v>
      </c>
      <c r="M299" s="579" t="str">
        <f t="shared" si="5"/>
        <v>295,294,292,295</v>
      </c>
      <c r="R299" s="280">
        <v>294</v>
      </c>
      <c r="S299" s="591">
        <v>1506.5419992498901</v>
      </c>
      <c r="U299" s="77">
        <v>294</v>
      </c>
      <c r="V299" s="77">
        <v>294</v>
      </c>
      <c r="Y299" s="110">
        <v>294</v>
      </c>
      <c r="Z299" s="110">
        <v>0</v>
      </c>
      <c r="AA299" s="110">
        <v>294</v>
      </c>
      <c r="AB299" s="110">
        <v>0</v>
      </c>
      <c r="AC299" s="417">
        <v>30.130839984997799</v>
      </c>
    </row>
    <row r="300" spans="1:29">
      <c r="A300" s="20"/>
      <c r="B300" s="24">
        <v>296</v>
      </c>
      <c r="D300" s="571">
        <v>295</v>
      </c>
      <c r="E300" s="580">
        <v>-1086.3520000000001</v>
      </c>
      <c r="F300" s="580">
        <v>-996.09270000000004</v>
      </c>
      <c r="H300" s="571">
        <v>295</v>
      </c>
      <c r="I300" s="78">
        <v>295</v>
      </c>
      <c r="J300" s="78">
        <v>297</v>
      </c>
      <c r="K300" s="78">
        <v>296</v>
      </c>
      <c r="L300" s="78">
        <v>295</v>
      </c>
      <c r="M300" s="579" t="str">
        <f t="shared" si="5"/>
        <v>295,297,296,295</v>
      </c>
      <c r="R300" s="280">
        <v>295</v>
      </c>
      <c r="S300" s="591">
        <v>778.83771100011597</v>
      </c>
      <c r="U300" s="77">
        <v>295</v>
      </c>
      <c r="V300" s="77">
        <v>295</v>
      </c>
      <c r="Y300" s="110">
        <v>295</v>
      </c>
      <c r="Z300" s="110">
        <v>0</v>
      </c>
      <c r="AA300" s="110">
        <v>295</v>
      </c>
      <c r="AB300" s="110">
        <v>0</v>
      </c>
      <c r="AC300" s="417">
        <v>15.5767542200023</v>
      </c>
    </row>
    <row r="301" spans="1:29">
      <c r="A301" s="20"/>
      <c r="B301" s="24">
        <v>297</v>
      </c>
      <c r="D301" s="571">
        <v>296</v>
      </c>
      <c r="E301" s="580">
        <v>-1125.779</v>
      </c>
      <c r="F301" s="580">
        <v>-1028.712</v>
      </c>
      <c r="H301" s="571">
        <v>296</v>
      </c>
      <c r="I301" s="78">
        <v>298</v>
      </c>
      <c r="J301" s="78">
        <v>299</v>
      </c>
      <c r="K301" s="78">
        <v>297</v>
      </c>
      <c r="L301" s="78">
        <v>298</v>
      </c>
      <c r="M301" s="579" t="str">
        <f t="shared" si="5"/>
        <v>298,299,297,298</v>
      </c>
      <c r="R301" s="280">
        <v>296</v>
      </c>
      <c r="S301" s="591">
        <v>780.41467600013095</v>
      </c>
      <c r="U301" s="77">
        <v>296</v>
      </c>
      <c r="V301" s="77">
        <v>296</v>
      </c>
      <c r="Y301" s="110">
        <v>296</v>
      </c>
      <c r="Z301" s="110">
        <v>0</v>
      </c>
      <c r="AA301" s="110">
        <v>296</v>
      </c>
      <c r="AB301" s="110">
        <v>0</v>
      </c>
      <c r="AC301" s="417">
        <v>15.608293520002601</v>
      </c>
    </row>
    <row r="302" spans="1:29">
      <c r="A302" s="20"/>
      <c r="B302" s="24">
        <v>298</v>
      </c>
      <c r="D302" s="571">
        <v>297</v>
      </c>
      <c r="E302" s="580">
        <v>-1104.749</v>
      </c>
      <c r="F302" s="580">
        <v>-1050.8209999999999</v>
      </c>
      <c r="H302" s="571">
        <v>297</v>
      </c>
      <c r="I302" s="78">
        <v>298</v>
      </c>
      <c r="J302" s="78">
        <v>297</v>
      </c>
      <c r="K302" s="78">
        <v>295</v>
      </c>
      <c r="L302" s="78">
        <v>298</v>
      </c>
      <c r="M302" s="579" t="str">
        <f t="shared" si="5"/>
        <v>298,297,295,298</v>
      </c>
      <c r="R302" s="280">
        <v>297</v>
      </c>
      <c r="S302" s="591">
        <v>1505.9658701999499</v>
      </c>
      <c r="U302" s="77">
        <v>297</v>
      </c>
      <c r="V302" s="77">
        <v>297</v>
      </c>
      <c r="Y302" s="110">
        <v>297</v>
      </c>
      <c r="Z302" s="110">
        <v>0</v>
      </c>
      <c r="AA302" s="110">
        <v>297</v>
      </c>
      <c r="AB302" s="110">
        <v>0</v>
      </c>
      <c r="AC302" s="417">
        <v>30.119317403999101</v>
      </c>
    </row>
    <row r="303" spans="1:29">
      <c r="A303" s="20"/>
      <c r="B303" s="24">
        <v>299</v>
      </c>
      <c r="D303" s="571">
        <v>298</v>
      </c>
      <c r="E303" s="580">
        <v>-1045.6510000000001</v>
      </c>
      <c r="F303" s="580">
        <v>-1038.732</v>
      </c>
      <c r="H303" s="571">
        <v>298</v>
      </c>
      <c r="I303" s="78">
        <v>298</v>
      </c>
      <c r="J303" s="78">
        <v>300</v>
      </c>
      <c r="K303" s="78">
        <v>299</v>
      </c>
      <c r="L303" s="78">
        <v>298</v>
      </c>
      <c r="M303" s="579" t="str">
        <f t="shared" si="5"/>
        <v>298,300,299,298</v>
      </c>
      <c r="R303" s="280">
        <v>298</v>
      </c>
      <c r="S303" s="591">
        <v>778.90640199999302</v>
      </c>
      <c r="U303" s="77">
        <v>298</v>
      </c>
      <c r="V303" s="77">
        <v>298</v>
      </c>
      <c r="Y303" s="110">
        <v>298</v>
      </c>
      <c r="Z303" s="110">
        <v>0</v>
      </c>
      <c r="AA303" s="110">
        <v>298</v>
      </c>
      <c r="AB303" s="110">
        <v>0</v>
      </c>
      <c r="AC303" s="417">
        <v>15.5781280399998</v>
      </c>
    </row>
    <row r="304" spans="1:29">
      <c r="A304" s="20"/>
      <c r="B304" s="24">
        <v>300</v>
      </c>
      <c r="D304" s="571">
        <v>299</v>
      </c>
      <c r="E304" s="580">
        <v>-1083.7190000000001</v>
      </c>
      <c r="F304" s="580">
        <v>-1072.93</v>
      </c>
      <c r="H304" s="571">
        <v>299</v>
      </c>
      <c r="I304" s="78">
        <v>301</v>
      </c>
      <c r="J304" s="78">
        <v>302</v>
      </c>
      <c r="K304" s="78">
        <v>300</v>
      </c>
      <c r="L304" s="78">
        <v>301</v>
      </c>
      <c r="M304" s="579" t="str">
        <f t="shared" si="5"/>
        <v>301,302,300,301</v>
      </c>
      <c r="R304" s="280">
        <v>299</v>
      </c>
      <c r="S304" s="591">
        <v>780.60354500007804</v>
      </c>
      <c r="U304" s="77">
        <v>299</v>
      </c>
      <c r="V304" s="77">
        <v>299</v>
      </c>
      <c r="Y304" s="110">
        <v>299</v>
      </c>
      <c r="Z304" s="110">
        <v>0</v>
      </c>
      <c r="AA304" s="110">
        <v>299</v>
      </c>
      <c r="AB304" s="110">
        <v>0</v>
      </c>
      <c r="AC304" s="417">
        <v>15.6120709000015</v>
      </c>
    </row>
    <row r="305" spans="1:29">
      <c r="A305" s="20"/>
      <c r="B305" s="24">
        <v>301</v>
      </c>
      <c r="D305" s="571">
        <v>300</v>
      </c>
      <c r="E305" s="580">
        <v>-1061.8209999999999</v>
      </c>
      <c r="F305" s="580">
        <v>-1094.18</v>
      </c>
      <c r="H305" s="571">
        <v>300</v>
      </c>
      <c r="I305" s="78">
        <v>301</v>
      </c>
      <c r="J305" s="78">
        <v>300</v>
      </c>
      <c r="K305" s="78">
        <v>298</v>
      </c>
      <c r="L305" s="78">
        <v>301</v>
      </c>
      <c r="M305" s="579" t="str">
        <f t="shared" si="5"/>
        <v>301,300,298,301</v>
      </c>
      <c r="R305" s="280">
        <v>300</v>
      </c>
      <c r="S305" s="591">
        <v>1506.4720419998</v>
      </c>
      <c r="U305" s="77">
        <v>300</v>
      </c>
      <c r="V305" s="77">
        <v>300</v>
      </c>
      <c r="Y305" s="110">
        <v>300</v>
      </c>
      <c r="Z305" s="110">
        <v>0</v>
      </c>
      <c r="AA305" s="110">
        <v>300</v>
      </c>
      <c r="AB305" s="110">
        <v>0</v>
      </c>
      <c r="AC305" s="417">
        <v>30.129440839996001</v>
      </c>
    </row>
    <row r="306" spans="1:29">
      <c r="A306" s="20"/>
      <c r="B306" s="24">
        <v>302</v>
      </c>
      <c r="D306" s="571">
        <v>301</v>
      </c>
      <c r="E306" s="580">
        <v>-1003.263</v>
      </c>
      <c r="F306" s="580">
        <v>-1079.71</v>
      </c>
      <c r="H306" s="571">
        <v>301</v>
      </c>
      <c r="I306" s="78">
        <v>301</v>
      </c>
      <c r="J306" s="78">
        <v>303</v>
      </c>
      <c r="K306" s="78">
        <v>302</v>
      </c>
      <c r="L306" s="78">
        <v>301</v>
      </c>
      <c r="M306" s="579" t="str">
        <f t="shared" si="5"/>
        <v>301,303,302,301</v>
      </c>
      <c r="R306" s="280">
        <v>301</v>
      </c>
      <c r="S306" s="591">
        <v>779.12964849977197</v>
      </c>
      <c r="U306" s="77">
        <v>301</v>
      </c>
      <c r="V306" s="77">
        <v>301</v>
      </c>
      <c r="Y306" s="110">
        <v>301</v>
      </c>
      <c r="Z306" s="110">
        <v>0</v>
      </c>
      <c r="AA306" s="110">
        <v>301</v>
      </c>
      <c r="AB306" s="110">
        <v>0</v>
      </c>
      <c r="AC306" s="417">
        <v>15.5825929699954</v>
      </c>
    </row>
    <row r="307" spans="1:29">
      <c r="A307" s="20"/>
      <c r="B307" s="24">
        <v>303</v>
      </c>
      <c r="D307" s="571">
        <v>302</v>
      </c>
      <c r="E307" s="580">
        <v>-1039.924</v>
      </c>
      <c r="F307" s="580">
        <v>-1115.43</v>
      </c>
      <c r="H307" s="571">
        <v>302</v>
      </c>
      <c r="I307" s="78">
        <v>304</v>
      </c>
      <c r="J307" s="78">
        <v>305</v>
      </c>
      <c r="K307" s="78">
        <v>303</v>
      </c>
      <c r="L307" s="78">
        <v>304</v>
      </c>
      <c r="M307" s="579" t="str">
        <f t="shared" si="5"/>
        <v>304,305,303,304</v>
      </c>
      <c r="R307" s="280">
        <v>302</v>
      </c>
      <c r="S307" s="591">
        <v>780.856785150012</v>
      </c>
      <c r="U307" s="77">
        <v>302</v>
      </c>
      <c r="V307" s="77">
        <v>302</v>
      </c>
      <c r="Y307" s="110">
        <v>302</v>
      </c>
      <c r="Z307" s="110">
        <v>0</v>
      </c>
      <c r="AA307" s="110">
        <v>302</v>
      </c>
      <c r="AB307" s="110">
        <v>0</v>
      </c>
      <c r="AC307" s="417">
        <v>15.6171357030002</v>
      </c>
    </row>
    <row r="308" spans="1:29">
      <c r="A308" s="20"/>
      <c r="B308" s="24">
        <v>304</v>
      </c>
      <c r="D308" s="571">
        <v>303</v>
      </c>
      <c r="E308" s="580">
        <v>-1017.193</v>
      </c>
      <c r="F308" s="580">
        <v>-1135.787</v>
      </c>
      <c r="H308" s="571">
        <v>303</v>
      </c>
      <c r="I308" s="78">
        <v>304</v>
      </c>
      <c r="J308" s="78">
        <v>303</v>
      </c>
      <c r="K308" s="78">
        <v>301</v>
      </c>
      <c r="L308" s="78">
        <v>304</v>
      </c>
      <c r="M308" s="579" t="str">
        <f t="shared" si="5"/>
        <v>304,303,301,304</v>
      </c>
      <c r="R308" s="280">
        <v>303</v>
      </c>
      <c r="S308" s="591">
        <v>1506.7761135000601</v>
      </c>
      <c r="U308" s="77">
        <v>303</v>
      </c>
      <c r="V308" s="77">
        <v>303</v>
      </c>
      <c r="Y308" s="110">
        <v>303</v>
      </c>
      <c r="Z308" s="110">
        <v>0</v>
      </c>
      <c r="AA308" s="110">
        <v>303</v>
      </c>
      <c r="AB308" s="110">
        <v>0</v>
      </c>
      <c r="AC308" s="417">
        <v>30.1355222700012</v>
      </c>
    </row>
    <row r="309" spans="1:29">
      <c r="A309" s="20"/>
      <c r="B309" s="24">
        <v>305</v>
      </c>
      <c r="D309" s="571">
        <v>304</v>
      </c>
      <c r="E309" s="580">
        <v>-959.27200000000005</v>
      </c>
      <c r="F309" s="580">
        <v>-1118.954</v>
      </c>
      <c r="H309" s="571">
        <v>304</v>
      </c>
      <c r="I309" s="78">
        <v>304</v>
      </c>
      <c r="J309" s="78">
        <v>306</v>
      </c>
      <c r="K309" s="78">
        <v>305</v>
      </c>
      <c r="L309" s="78">
        <v>304</v>
      </c>
      <c r="M309" s="579" t="str">
        <f t="shared" si="5"/>
        <v>304,306,305,304</v>
      </c>
      <c r="R309" s="280">
        <v>304</v>
      </c>
      <c r="S309" s="591">
        <v>779.37245645013104</v>
      </c>
      <c r="U309" s="77">
        <v>304</v>
      </c>
      <c r="V309" s="77">
        <v>304</v>
      </c>
      <c r="Y309" s="110">
        <v>304</v>
      </c>
      <c r="Z309" s="110">
        <v>0</v>
      </c>
      <c r="AA309" s="110">
        <v>304</v>
      </c>
      <c r="AB309" s="110">
        <v>0</v>
      </c>
      <c r="AC309" s="417">
        <v>15.5874491290026</v>
      </c>
    </row>
    <row r="310" spans="1:29">
      <c r="A310" s="20"/>
      <c r="B310" s="24">
        <v>306</v>
      </c>
      <c r="D310" s="571">
        <v>305</v>
      </c>
      <c r="E310" s="580">
        <v>-994.46289999999999</v>
      </c>
      <c r="F310" s="580">
        <v>-1156.144</v>
      </c>
      <c r="H310" s="571">
        <v>305</v>
      </c>
      <c r="I310" s="78">
        <v>307</v>
      </c>
      <c r="J310" s="78">
        <v>308</v>
      </c>
      <c r="K310" s="78">
        <v>306</v>
      </c>
      <c r="L310" s="78">
        <v>307</v>
      </c>
      <c r="M310" s="579" t="str">
        <f t="shared" si="5"/>
        <v>307,308,306,307</v>
      </c>
      <c r="R310" s="280">
        <v>305</v>
      </c>
      <c r="S310" s="591">
        <v>780.95411235000904</v>
      </c>
      <c r="U310" s="77">
        <v>305</v>
      </c>
      <c r="V310" s="77">
        <v>305</v>
      </c>
      <c r="Y310" s="110">
        <v>305</v>
      </c>
      <c r="Z310" s="110">
        <v>0</v>
      </c>
      <c r="AA310" s="110">
        <v>305</v>
      </c>
      <c r="AB310" s="110">
        <v>0</v>
      </c>
      <c r="AC310" s="417">
        <v>15.619082247000099</v>
      </c>
    </row>
    <row r="311" spans="1:29">
      <c r="A311" s="20"/>
      <c r="B311" s="24">
        <v>307</v>
      </c>
      <c r="D311" s="571">
        <v>306</v>
      </c>
      <c r="E311" s="580">
        <v>-970.93640000000005</v>
      </c>
      <c r="F311" s="580">
        <v>-1175.575</v>
      </c>
      <c r="H311" s="571">
        <v>306</v>
      </c>
      <c r="I311" s="78">
        <v>307</v>
      </c>
      <c r="J311" s="78">
        <v>306</v>
      </c>
      <c r="K311" s="78">
        <v>304</v>
      </c>
      <c r="L311" s="78">
        <v>307</v>
      </c>
      <c r="M311" s="579" t="str">
        <f t="shared" si="5"/>
        <v>307,306,304,307</v>
      </c>
      <c r="R311" s="280">
        <v>306</v>
      </c>
      <c r="S311" s="591">
        <v>1506.75613884994</v>
      </c>
      <c r="U311" s="77">
        <v>306</v>
      </c>
      <c r="V311" s="77">
        <v>306</v>
      </c>
      <c r="Y311" s="110">
        <v>306</v>
      </c>
      <c r="Z311" s="110">
        <v>0</v>
      </c>
      <c r="AA311" s="110">
        <v>306</v>
      </c>
      <c r="AB311" s="110">
        <v>0</v>
      </c>
      <c r="AC311" s="417">
        <v>30.135122776998902</v>
      </c>
    </row>
    <row r="312" spans="1:29">
      <c r="A312" s="20"/>
      <c r="B312" s="24">
        <v>308</v>
      </c>
      <c r="D312" s="571">
        <v>307</v>
      </c>
      <c r="E312" s="580">
        <v>-913.76469999999995</v>
      </c>
      <c r="F312" s="580">
        <v>-1156.405</v>
      </c>
      <c r="H312" s="571">
        <v>307</v>
      </c>
      <c r="I312" s="78">
        <v>307</v>
      </c>
      <c r="J312" s="78">
        <v>309</v>
      </c>
      <c r="K312" s="78">
        <v>308</v>
      </c>
      <c r="L312" s="78">
        <v>307</v>
      </c>
      <c r="M312" s="579" t="str">
        <f t="shared" si="5"/>
        <v>307,309,308,307</v>
      </c>
      <c r="R312" s="280">
        <v>307</v>
      </c>
      <c r="S312" s="591">
        <v>779.49629130004905</v>
      </c>
      <c r="U312" s="77">
        <v>307</v>
      </c>
      <c r="V312" s="77">
        <v>307</v>
      </c>
      <c r="Y312" s="110">
        <v>307</v>
      </c>
      <c r="Z312" s="110">
        <v>0</v>
      </c>
      <c r="AA312" s="110">
        <v>307</v>
      </c>
      <c r="AB312" s="110">
        <v>0</v>
      </c>
      <c r="AC312" s="417">
        <v>15.589925826000901</v>
      </c>
    </row>
    <row r="313" spans="1:29">
      <c r="A313" s="20"/>
      <c r="B313" s="24">
        <v>309</v>
      </c>
      <c r="D313" s="571">
        <v>308</v>
      </c>
      <c r="E313" s="580">
        <v>-947.40980000000002</v>
      </c>
      <c r="F313" s="580">
        <v>-1195.0060000000001</v>
      </c>
      <c r="H313" s="571">
        <v>308</v>
      </c>
      <c r="I313" s="78">
        <v>310</v>
      </c>
      <c r="J313" s="78">
        <v>311</v>
      </c>
      <c r="K313" s="78">
        <v>309</v>
      </c>
      <c r="L313" s="78">
        <v>310</v>
      </c>
      <c r="M313" s="579" t="str">
        <f t="shared" si="5"/>
        <v>310,311,309,310</v>
      </c>
      <c r="R313" s="280">
        <v>308</v>
      </c>
      <c r="S313" s="591">
        <v>781.45471735007595</v>
      </c>
      <c r="U313" s="77">
        <v>308</v>
      </c>
      <c r="V313" s="77">
        <v>308</v>
      </c>
      <c r="Y313" s="110">
        <v>308</v>
      </c>
      <c r="Z313" s="110">
        <v>0</v>
      </c>
      <c r="AA313" s="110">
        <v>308</v>
      </c>
      <c r="AB313" s="110">
        <v>0</v>
      </c>
      <c r="AC313" s="417">
        <v>15.6290943470015</v>
      </c>
    </row>
    <row r="314" spans="1:29">
      <c r="A314" s="20"/>
      <c r="B314" s="24">
        <v>310</v>
      </c>
      <c r="D314" s="571">
        <v>309</v>
      </c>
      <c r="E314" s="580">
        <v>-923.12459999999999</v>
      </c>
      <c r="F314" s="580">
        <v>-1213.48</v>
      </c>
      <c r="H314" s="571">
        <v>309</v>
      </c>
      <c r="I314" s="78">
        <v>310</v>
      </c>
      <c r="J314" s="78">
        <v>309</v>
      </c>
      <c r="K314" s="78">
        <v>307</v>
      </c>
      <c r="L314" s="78">
        <v>310</v>
      </c>
      <c r="M314" s="579" t="str">
        <f t="shared" si="5"/>
        <v>310,309,307,310</v>
      </c>
      <c r="R314" s="280">
        <v>309</v>
      </c>
      <c r="S314" s="591">
        <v>1508.2080873499499</v>
      </c>
      <c r="U314" s="77">
        <v>309</v>
      </c>
      <c r="V314" s="77">
        <v>309</v>
      </c>
      <c r="Y314" s="110">
        <v>309</v>
      </c>
      <c r="Z314" s="110">
        <v>0</v>
      </c>
      <c r="AA314" s="110">
        <v>309</v>
      </c>
      <c r="AB314" s="110">
        <v>0</v>
      </c>
      <c r="AC314" s="417">
        <v>30.164161746999</v>
      </c>
    </row>
    <row r="315" spans="1:29">
      <c r="A315" s="20"/>
      <c r="B315" s="24">
        <v>311</v>
      </c>
      <c r="D315" s="571">
        <v>310</v>
      </c>
      <c r="E315" s="580">
        <v>-866.75329999999997</v>
      </c>
      <c r="F315" s="580">
        <v>-1192.008</v>
      </c>
      <c r="H315" s="571">
        <v>310</v>
      </c>
      <c r="I315" s="78">
        <v>310</v>
      </c>
      <c r="J315" s="78">
        <v>312</v>
      </c>
      <c r="K315" s="78">
        <v>311</v>
      </c>
      <c r="L315" s="78">
        <v>310</v>
      </c>
      <c r="M315" s="579" t="str">
        <f t="shared" si="5"/>
        <v>310,312,311,310</v>
      </c>
      <c r="R315" s="280">
        <v>310</v>
      </c>
      <c r="S315" s="591">
        <v>779.99710295000102</v>
      </c>
      <c r="U315" s="77">
        <v>310</v>
      </c>
      <c r="V315" s="77">
        <v>310</v>
      </c>
      <c r="Y315" s="110">
        <v>310</v>
      </c>
      <c r="Z315" s="110">
        <v>0</v>
      </c>
      <c r="AA315" s="110">
        <v>310</v>
      </c>
      <c r="AB315" s="110">
        <v>0</v>
      </c>
      <c r="AC315" s="417">
        <v>15.599942059</v>
      </c>
    </row>
    <row r="316" spans="1:29">
      <c r="A316" s="20"/>
      <c r="B316" s="24">
        <v>312</v>
      </c>
      <c r="D316" s="571">
        <v>311</v>
      </c>
      <c r="E316" s="580">
        <v>-898.83950000000004</v>
      </c>
      <c r="F316" s="580">
        <v>-1231.9549999999999</v>
      </c>
      <c r="H316" s="571">
        <v>311</v>
      </c>
      <c r="I316" s="78">
        <v>313</v>
      </c>
      <c r="J316" s="78">
        <v>314</v>
      </c>
      <c r="K316" s="78">
        <v>312</v>
      </c>
      <c r="L316" s="78">
        <v>313</v>
      </c>
      <c r="M316" s="579" t="str">
        <f t="shared" si="5"/>
        <v>313,314,312,313</v>
      </c>
      <c r="R316" s="280">
        <v>311</v>
      </c>
      <c r="S316" s="591">
        <v>782.29165659996204</v>
      </c>
      <c r="U316" s="77">
        <v>311</v>
      </c>
      <c r="V316" s="77">
        <v>311</v>
      </c>
      <c r="Y316" s="110">
        <v>311</v>
      </c>
      <c r="Z316" s="110">
        <v>0</v>
      </c>
      <c r="AA316" s="110">
        <v>311</v>
      </c>
      <c r="AB316" s="110">
        <v>0</v>
      </c>
      <c r="AC316" s="417">
        <v>15.645833131999201</v>
      </c>
    </row>
    <row r="317" spans="1:29">
      <c r="A317" s="20"/>
      <c r="B317" s="24">
        <v>313</v>
      </c>
      <c r="D317" s="571">
        <v>312</v>
      </c>
      <c r="E317" s="580">
        <v>-873.83460000000002</v>
      </c>
      <c r="F317" s="580">
        <v>-1249.443</v>
      </c>
      <c r="H317" s="571">
        <v>312</v>
      </c>
      <c r="I317" s="78">
        <v>313</v>
      </c>
      <c r="J317" s="78">
        <v>312</v>
      </c>
      <c r="K317" s="78">
        <v>310</v>
      </c>
      <c r="L317" s="78">
        <v>313</v>
      </c>
      <c r="M317" s="579" t="str">
        <f t="shared" si="5"/>
        <v>313,312,310,313</v>
      </c>
      <c r="R317" s="280">
        <v>312</v>
      </c>
      <c r="S317" s="591">
        <v>1510.39513225009</v>
      </c>
      <c r="U317" s="77">
        <v>312</v>
      </c>
      <c r="V317" s="77">
        <v>312</v>
      </c>
      <c r="Y317" s="110">
        <v>312</v>
      </c>
      <c r="Z317" s="110">
        <v>0</v>
      </c>
      <c r="AA317" s="110">
        <v>312</v>
      </c>
      <c r="AB317" s="110">
        <v>0</v>
      </c>
      <c r="AC317" s="417">
        <v>30.207902645001798</v>
      </c>
    </row>
    <row r="318" spans="1:29">
      <c r="A318" s="20"/>
      <c r="B318" s="24">
        <v>314</v>
      </c>
      <c r="D318" s="571">
        <v>313</v>
      </c>
      <c r="E318" s="580">
        <v>-818.31269999999995</v>
      </c>
      <c r="F318" s="580">
        <v>-1225.703</v>
      </c>
      <c r="H318" s="571">
        <v>313</v>
      </c>
      <c r="I318" s="78">
        <v>313</v>
      </c>
      <c r="J318" s="78">
        <v>315</v>
      </c>
      <c r="K318" s="78">
        <v>314</v>
      </c>
      <c r="L318" s="78">
        <v>313</v>
      </c>
      <c r="M318" s="579" t="str">
        <f t="shared" si="5"/>
        <v>313,315,314,313</v>
      </c>
      <c r="R318" s="280">
        <v>313</v>
      </c>
      <c r="S318" s="591">
        <v>780.81355350004696</v>
      </c>
      <c r="U318" s="77">
        <v>313</v>
      </c>
      <c r="V318" s="77">
        <v>313</v>
      </c>
      <c r="Y318" s="110">
        <v>313</v>
      </c>
      <c r="Z318" s="110">
        <v>0</v>
      </c>
      <c r="AA318" s="110">
        <v>313</v>
      </c>
      <c r="AB318" s="110">
        <v>0</v>
      </c>
      <c r="AC318" s="417">
        <v>15.6162710700009</v>
      </c>
    </row>
    <row r="319" spans="1:29">
      <c r="A319" s="20"/>
      <c r="B319" s="24">
        <v>315</v>
      </c>
      <c r="D319" s="571">
        <v>314</v>
      </c>
      <c r="E319" s="580">
        <v>-848.8297</v>
      </c>
      <c r="F319" s="580">
        <v>-1266.931</v>
      </c>
      <c r="H319" s="571">
        <v>314</v>
      </c>
      <c r="I319" s="78">
        <v>316</v>
      </c>
      <c r="J319" s="78">
        <v>317</v>
      </c>
      <c r="K319" s="78">
        <v>315</v>
      </c>
      <c r="L319" s="78">
        <v>316</v>
      </c>
      <c r="M319" s="579" t="str">
        <f t="shared" si="5"/>
        <v>316,317,315,316</v>
      </c>
      <c r="R319" s="280">
        <v>314</v>
      </c>
      <c r="S319" s="591">
        <v>782.21660519996601</v>
      </c>
      <c r="U319" s="77">
        <v>314</v>
      </c>
      <c r="V319" s="77">
        <v>314</v>
      </c>
      <c r="Y319" s="110">
        <v>314</v>
      </c>
      <c r="Z319" s="110">
        <v>0</v>
      </c>
      <c r="AA319" s="110">
        <v>314</v>
      </c>
      <c r="AB319" s="110">
        <v>0</v>
      </c>
      <c r="AC319" s="417">
        <v>15.6443321039993</v>
      </c>
    </row>
    <row r="320" spans="1:29">
      <c r="A320" s="20"/>
      <c r="B320" s="24">
        <v>316</v>
      </c>
      <c r="D320" s="571">
        <v>315</v>
      </c>
      <c r="E320" s="580">
        <v>-823.14520000000005</v>
      </c>
      <c r="F320" s="580">
        <v>-1283.404</v>
      </c>
      <c r="H320" s="571">
        <v>315</v>
      </c>
      <c r="I320" s="78">
        <v>316</v>
      </c>
      <c r="J320" s="78">
        <v>315</v>
      </c>
      <c r="K320" s="78">
        <v>313</v>
      </c>
      <c r="L320" s="78">
        <v>316</v>
      </c>
      <c r="M320" s="579" t="str">
        <f t="shared" si="5"/>
        <v>316,315,313,316</v>
      </c>
      <c r="R320" s="280">
        <v>315</v>
      </c>
      <c r="S320" s="591">
        <v>1510.84713739994</v>
      </c>
      <c r="U320" s="77">
        <v>315</v>
      </c>
      <c r="V320" s="77">
        <v>315</v>
      </c>
      <c r="Y320" s="110">
        <v>315</v>
      </c>
      <c r="Z320" s="110">
        <v>0</v>
      </c>
      <c r="AA320" s="110">
        <v>315</v>
      </c>
      <c r="AB320" s="110">
        <v>0</v>
      </c>
      <c r="AC320" s="417">
        <v>30.2169427479989</v>
      </c>
    </row>
    <row r="321" spans="1:29">
      <c r="A321" s="20"/>
      <c r="B321" s="24">
        <v>317</v>
      </c>
      <c r="D321" s="571">
        <v>316</v>
      </c>
      <c r="E321" s="580">
        <v>-768.60540000000003</v>
      </c>
      <c r="F321" s="580">
        <v>-1257.4739999999999</v>
      </c>
      <c r="H321" s="571">
        <v>316</v>
      </c>
      <c r="I321" s="78">
        <v>316</v>
      </c>
      <c r="J321" s="78">
        <v>318</v>
      </c>
      <c r="K321" s="78">
        <v>317</v>
      </c>
      <c r="L321" s="78">
        <v>316</v>
      </c>
      <c r="M321" s="579" t="str">
        <f t="shared" si="5"/>
        <v>316,318,317,316</v>
      </c>
      <c r="R321" s="280">
        <v>316</v>
      </c>
      <c r="S321" s="591">
        <v>780.75112709996699</v>
      </c>
      <c r="U321" s="77">
        <v>316</v>
      </c>
      <c r="V321" s="77">
        <v>316</v>
      </c>
      <c r="Y321" s="110">
        <v>316</v>
      </c>
      <c r="Z321" s="110">
        <v>0</v>
      </c>
      <c r="AA321" s="110">
        <v>316</v>
      </c>
      <c r="AB321" s="110">
        <v>0</v>
      </c>
      <c r="AC321" s="417">
        <v>15.6150225419993</v>
      </c>
    </row>
    <row r="322" spans="1:29">
      <c r="A322" s="20"/>
      <c r="B322" s="24">
        <v>318</v>
      </c>
      <c r="D322" s="571">
        <v>317</v>
      </c>
      <c r="E322" s="580">
        <v>-797.46069999999997</v>
      </c>
      <c r="F322" s="580">
        <v>-1299.877</v>
      </c>
      <c r="H322" s="571">
        <v>317</v>
      </c>
      <c r="I322" s="78">
        <v>319</v>
      </c>
      <c r="J322" s="78">
        <v>320</v>
      </c>
      <c r="K322" s="78">
        <v>318</v>
      </c>
      <c r="L322" s="78">
        <v>319</v>
      </c>
      <c r="M322" s="579" t="str">
        <f t="shared" si="5"/>
        <v>319,320,318,319</v>
      </c>
      <c r="R322" s="280">
        <v>317</v>
      </c>
      <c r="S322" s="591">
        <v>781.11173414991902</v>
      </c>
      <c r="U322" s="77">
        <v>317</v>
      </c>
      <c r="V322" s="77">
        <v>317</v>
      </c>
      <c r="Y322" s="110">
        <v>317</v>
      </c>
      <c r="Z322" s="110">
        <v>0</v>
      </c>
      <c r="AA322" s="110">
        <v>317</v>
      </c>
      <c r="AB322" s="110">
        <v>0</v>
      </c>
      <c r="AC322" s="417">
        <v>15.6222346829983</v>
      </c>
    </row>
    <row r="323" spans="1:29">
      <c r="A323" s="20"/>
      <c r="B323" s="24">
        <v>319</v>
      </c>
      <c r="D323" s="571">
        <v>318</v>
      </c>
      <c r="E323" s="580">
        <v>-771.13760000000002</v>
      </c>
      <c r="F323" s="580">
        <v>-1315.31</v>
      </c>
      <c r="H323" s="571">
        <v>318</v>
      </c>
      <c r="I323" s="78">
        <v>319</v>
      </c>
      <c r="J323" s="78">
        <v>318</v>
      </c>
      <c r="K323" s="78">
        <v>316</v>
      </c>
      <c r="L323" s="78">
        <v>319</v>
      </c>
      <c r="M323" s="579" t="str">
        <f t="shared" si="5"/>
        <v>319,318,316,319</v>
      </c>
      <c r="R323" s="280">
        <v>318</v>
      </c>
      <c r="S323" s="591">
        <v>1509.7902839000401</v>
      </c>
      <c r="U323" s="77">
        <v>318</v>
      </c>
      <c r="V323" s="77">
        <v>318</v>
      </c>
      <c r="Y323" s="110">
        <v>318</v>
      </c>
      <c r="Z323" s="110">
        <v>0</v>
      </c>
      <c r="AA323" s="110">
        <v>318</v>
      </c>
      <c r="AB323" s="110">
        <v>0</v>
      </c>
      <c r="AC323" s="417">
        <v>30.195805678000902</v>
      </c>
    </row>
    <row r="324" spans="1:29">
      <c r="A324" s="20"/>
      <c r="B324" s="24">
        <v>320</v>
      </c>
      <c r="D324" s="571">
        <v>319</v>
      </c>
      <c r="E324" s="580">
        <v>-717.70150000000001</v>
      </c>
      <c r="F324" s="580">
        <v>-1287.2909999999999</v>
      </c>
      <c r="H324" s="571">
        <v>319</v>
      </c>
      <c r="I324" s="78">
        <v>319</v>
      </c>
      <c r="J324" s="78">
        <v>321</v>
      </c>
      <c r="K324" s="78">
        <v>320</v>
      </c>
      <c r="L324" s="78">
        <v>319</v>
      </c>
      <c r="M324" s="579" t="str">
        <f t="shared" si="5"/>
        <v>319,321,320,319</v>
      </c>
      <c r="R324" s="280">
        <v>319</v>
      </c>
      <c r="S324" s="591">
        <v>779.62001084996098</v>
      </c>
      <c r="U324" s="77">
        <v>319</v>
      </c>
      <c r="V324" s="77">
        <v>319</v>
      </c>
      <c r="Y324" s="110">
        <v>319</v>
      </c>
      <c r="Z324" s="110">
        <v>0</v>
      </c>
      <c r="AA324" s="110">
        <v>319</v>
      </c>
      <c r="AB324" s="110">
        <v>0</v>
      </c>
      <c r="AC324" s="417">
        <v>15.5924002169992</v>
      </c>
    </row>
    <row r="325" spans="1:29">
      <c r="A325" s="20"/>
      <c r="B325" s="24">
        <v>321</v>
      </c>
      <c r="D325" s="571">
        <v>320</v>
      </c>
      <c r="E325" s="580">
        <v>-744.81460000000004</v>
      </c>
      <c r="F325" s="580">
        <v>-1330.7429999999999</v>
      </c>
      <c r="H325" s="571">
        <v>320</v>
      </c>
      <c r="I325" s="78">
        <v>322</v>
      </c>
      <c r="J325" s="78">
        <v>323</v>
      </c>
      <c r="K325" s="78">
        <v>321</v>
      </c>
      <c r="L325" s="78">
        <v>322</v>
      </c>
      <c r="M325" s="579" t="str">
        <f t="shared" si="5"/>
        <v>322,323,321,322</v>
      </c>
      <c r="R325" s="280">
        <v>320</v>
      </c>
      <c r="S325" s="591">
        <v>780.56615034997196</v>
      </c>
      <c r="U325" s="77">
        <v>320</v>
      </c>
      <c r="V325" s="77">
        <v>320</v>
      </c>
      <c r="Y325" s="110">
        <v>320</v>
      </c>
      <c r="Z325" s="110">
        <v>0</v>
      </c>
      <c r="AA325" s="110">
        <v>320</v>
      </c>
      <c r="AB325" s="110">
        <v>0</v>
      </c>
      <c r="AC325" s="417">
        <v>15.611323006999401</v>
      </c>
    </row>
    <row r="326" spans="1:29">
      <c r="A326" s="20"/>
      <c r="B326" s="24">
        <v>322</v>
      </c>
      <c r="D326" s="571">
        <v>321</v>
      </c>
      <c r="E326" s="580">
        <v>-717.89509999999996</v>
      </c>
      <c r="F326" s="580">
        <v>-1345.11</v>
      </c>
      <c r="H326" s="571">
        <v>321</v>
      </c>
      <c r="I326" s="78">
        <v>322</v>
      </c>
      <c r="J326" s="78">
        <v>321</v>
      </c>
      <c r="K326" s="78">
        <v>319</v>
      </c>
      <c r="L326" s="78">
        <v>322</v>
      </c>
      <c r="M326" s="579" t="str">
        <f t="shared" ref="M326:M389" si="6">_xlfn.CONCAT(I326,",",J326,",",,K326,",",L326)</f>
        <v>322,321,319,322</v>
      </c>
      <c r="R326" s="280">
        <v>321</v>
      </c>
      <c r="S326" s="591">
        <v>1508.40926255012</v>
      </c>
      <c r="U326" s="77">
        <v>321</v>
      </c>
      <c r="V326" s="77">
        <v>321</v>
      </c>
      <c r="Y326" s="110">
        <v>321</v>
      </c>
      <c r="Z326" s="110">
        <v>0</v>
      </c>
      <c r="AA326" s="110">
        <v>321</v>
      </c>
      <c r="AB326" s="110">
        <v>0</v>
      </c>
      <c r="AC326" s="417">
        <v>30.168185251002399</v>
      </c>
    </row>
    <row r="327" spans="1:29">
      <c r="A327" s="20"/>
      <c r="B327" s="24">
        <v>323</v>
      </c>
      <c r="D327" s="571">
        <v>322</v>
      </c>
      <c r="E327" s="580">
        <v>-665.61739999999998</v>
      </c>
      <c r="F327" s="580">
        <v>-1315.018</v>
      </c>
      <c r="H327" s="571">
        <v>322</v>
      </c>
      <c r="I327" s="78">
        <v>322</v>
      </c>
      <c r="J327" s="78">
        <v>324</v>
      </c>
      <c r="K327" s="78">
        <v>323</v>
      </c>
      <c r="L327" s="78">
        <v>322</v>
      </c>
      <c r="M327" s="579" t="str">
        <f t="shared" si="6"/>
        <v>322,324,323,322</v>
      </c>
      <c r="R327" s="280">
        <v>322</v>
      </c>
      <c r="S327" s="591">
        <v>779.07081750000305</v>
      </c>
      <c r="U327" s="77">
        <v>322</v>
      </c>
      <c r="V327" s="77">
        <v>322</v>
      </c>
      <c r="Y327" s="110">
        <v>322</v>
      </c>
      <c r="Z327" s="110">
        <v>0</v>
      </c>
      <c r="AA327" s="110">
        <v>322</v>
      </c>
      <c r="AB327" s="110">
        <v>0</v>
      </c>
      <c r="AC327" s="417">
        <v>15.58141635</v>
      </c>
    </row>
    <row r="328" spans="1:29">
      <c r="A328" s="20"/>
      <c r="B328" s="24">
        <v>324</v>
      </c>
      <c r="D328" s="571">
        <v>323</v>
      </c>
      <c r="E328" s="580">
        <v>-690.97569999999996</v>
      </c>
      <c r="F328" s="580">
        <v>-1359.4770000000001</v>
      </c>
      <c r="H328" s="571">
        <v>323</v>
      </c>
      <c r="I328" s="78">
        <v>325</v>
      </c>
      <c r="J328" s="78">
        <v>326</v>
      </c>
      <c r="K328" s="78">
        <v>324</v>
      </c>
      <c r="L328" s="78">
        <v>325</v>
      </c>
      <c r="M328" s="579" t="str">
        <f t="shared" si="6"/>
        <v>325,326,324,325</v>
      </c>
      <c r="R328" s="280">
        <v>323</v>
      </c>
      <c r="S328" s="591">
        <v>780.66882975003602</v>
      </c>
      <c r="U328" s="77">
        <v>323</v>
      </c>
      <c r="V328" s="77">
        <v>323</v>
      </c>
      <c r="Y328" s="110">
        <v>323</v>
      </c>
      <c r="Z328" s="110">
        <v>0</v>
      </c>
      <c r="AA328" s="110">
        <v>323</v>
      </c>
      <c r="AB328" s="110">
        <v>0</v>
      </c>
      <c r="AC328" s="417">
        <v>15.6133765950007</v>
      </c>
    </row>
    <row r="329" spans="1:29">
      <c r="A329" s="20"/>
      <c r="B329" s="24">
        <v>325</v>
      </c>
      <c r="D329" s="571">
        <v>324</v>
      </c>
      <c r="E329" s="580">
        <v>-663.50300000000004</v>
      </c>
      <c r="F329" s="580">
        <v>-1372.7560000000001</v>
      </c>
      <c r="H329" s="571">
        <v>324</v>
      </c>
      <c r="I329" s="78">
        <v>325</v>
      </c>
      <c r="J329" s="78">
        <v>324</v>
      </c>
      <c r="K329" s="78">
        <v>322</v>
      </c>
      <c r="L329" s="78">
        <v>325</v>
      </c>
      <c r="M329" s="579" t="str">
        <f t="shared" si="6"/>
        <v>325,324,322,325</v>
      </c>
      <c r="R329" s="280">
        <v>324</v>
      </c>
      <c r="S329" s="591">
        <v>1507.1768154000099</v>
      </c>
      <c r="U329" s="77">
        <v>324</v>
      </c>
      <c r="V329" s="77">
        <v>324</v>
      </c>
      <c r="Y329" s="110">
        <v>324</v>
      </c>
      <c r="Z329" s="110">
        <v>0</v>
      </c>
      <c r="AA329" s="110">
        <v>324</v>
      </c>
      <c r="AB329" s="110">
        <v>0</v>
      </c>
      <c r="AC329" s="417">
        <v>30.1435363080003</v>
      </c>
    </row>
    <row r="330" spans="1:29">
      <c r="A330" s="20"/>
      <c r="B330" s="24">
        <v>326</v>
      </c>
      <c r="D330" s="571">
        <v>325</v>
      </c>
      <c r="E330" s="580">
        <v>-612.47360000000003</v>
      </c>
      <c r="F330" s="580">
        <v>-1340.587</v>
      </c>
      <c r="H330" s="571">
        <v>325</v>
      </c>
      <c r="I330" s="78">
        <v>325</v>
      </c>
      <c r="J330" s="78">
        <v>327</v>
      </c>
      <c r="K330" s="78">
        <v>326</v>
      </c>
      <c r="L330" s="78">
        <v>325</v>
      </c>
      <c r="M330" s="579" t="str">
        <f t="shared" si="6"/>
        <v>325,327,326,325</v>
      </c>
      <c r="R330" s="280">
        <v>325</v>
      </c>
      <c r="S330" s="591">
        <v>779.17971814999999</v>
      </c>
      <c r="U330" s="77">
        <v>325</v>
      </c>
      <c r="V330" s="77">
        <v>325</v>
      </c>
      <c r="Y330" s="110">
        <v>325</v>
      </c>
      <c r="Z330" s="110">
        <v>0</v>
      </c>
      <c r="AA330" s="110">
        <v>325</v>
      </c>
      <c r="AB330" s="110">
        <v>0</v>
      </c>
      <c r="AC330" s="417">
        <v>15.583594363</v>
      </c>
    </row>
    <row r="331" spans="1:29">
      <c r="A331" s="20"/>
      <c r="B331" s="24">
        <v>327</v>
      </c>
      <c r="D331" s="571">
        <v>326</v>
      </c>
      <c r="E331" s="580">
        <v>-636.03030000000001</v>
      </c>
      <c r="F331" s="580">
        <v>-1386.0340000000001</v>
      </c>
      <c r="H331" s="571">
        <v>326</v>
      </c>
      <c r="I331" s="78">
        <v>328</v>
      </c>
      <c r="J331" s="78">
        <v>329</v>
      </c>
      <c r="K331" s="78">
        <v>327</v>
      </c>
      <c r="L331" s="78">
        <v>328</v>
      </c>
      <c r="M331" s="579" t="str">
        <f t="shared" si="6"/>
        <v>328,329,327,328</v>
      </c>
      <c r="R331" s="280">
        <v>326</v>
      </c>
      <c r="S331" s="591">
        <v>780.75007444998403</v>
      </c>
      <c r="U331" s="77">
        <v>326</v>
      </c>
      <c r="V331" s="77">
        <v>326</v>
      </c>
      <c r="Y331" s="110">
        <v>326</v>
      </c>
      <c r="Z331" s="110">
        <v>0</v>
      </c>
      <c r="AA331" s="110">
        <v>326</v>
      </c>
      <c r="AB331" s="110">
        <v>0</v>
      </c>
      <c r="AC331" s="417">
        <v>15.615001488999599</v>
      </c>
    </row>
    <row r="332" spans="1:29">
      <c r="A332" s="20"/>
      <c r="B332" s="24">
        <v>328</v>
      </c>
      <c r="D332" s="571">
        <v>327</v>
      </c>
      <c r="E332" s="580">
        <v>-608.04830000000004</v>
      </c>
      <c r="F332" s="580">
        <v>-1398.203</v>
      </c>
      <c r="H332" s="571">
        <v>327</v>
      </c>
      <c r="I332" s="78">
        <v>328</v>
      </c>
      <c r="J332" s="78">
        <v>327</v>
      </c>
      <c r="K332" s="78">
        <v>325</v>
      </c>
      <c r="L332" s="78">
        <v>328</v>
      </c>
      <c r="M332" s="579" t="str">
        <f t="shared" si="6"/>
        <v>328,327,325,328</v>
      </c>
      <c r="R332" s="280">
        <v>327</v>
      </c>
      <c r="S332" s="591">
        <v>1506.6309121000199</v>
      </c>
      <c r="U332" s="77">
        <v>327</v>
      </c>
      <c r="V332" s="77">
        <v>327</v>
      </c>
      <c r="Y332" s="110">
        <v>327</v>
      </c>
      <c r="Z332" s="110">
        <v>0</v>
      </c>
      <c r="AA332" s="110">
        <v>327</v>
      </c>
      <c r="AB332" s="110">
        <v>0</v>
      </c>
      <c r="AC332" s="417">
        <v>30.132618242000401</v>
      </c>
    </row>
    <row r="333" spans="1:29">
      <c r="A333" s="20"/>
      <c r="B333" s="24">
        <v>329</v>
      </c>
      <c r="D333" s="571">
        <v>328</v>
      </c>
      <c r="E333" s="580">
        <v>-558.37620000000004</v>
      </c>
      <c r="F333" s="580">
        <v>-1364.001</v>
      </c>
      <c r="H333" s="571">
        <v>328</v>
      </c>
      <c r="I333" s="78">
        <v>328</v>
      </c>
      <c r="J333" s="78">
        <v>330</v>
      </c>
      <c r="K333" s="78">
        <v>329</v>
      </c>
      <c r="L333" s="78">
        <v>328</v>
      </c>
      <c r="M333" s="579" t="str">
        <f t="shared" si="6"/>
        <v>328,330,329,328</v>
      </c>
      <c r="R333" s="280">
        <v>328</v>
      </c>
      <c r="S333" s="591">
        <v>779.26251414994397</v>
      </c>
      <c r="U333" s="77">
        <v>328</v>
      </c>
      <c r="V333" s="77">
        <v>328</v>
      </c>
      <c r="Y333" s="110">
        <v>328</v>
      </c>
      <c r="Z333" s="110">
        <v>0</v>
      </c>
      <c r="AA333" s="110">
        <v>328</v>
      </c>
      <c r="AB333" s="110">
        <v>0</v>
      </c>
      <c r="AC333" s="417">
        <v>15.5852502829988</v>
      </c>
    </row>
    <row r="334" spans="1:29">
      <c r="A334" s="20"/>
      <c r="B334" s="24">
        <v>330</v>
      </c>
      <c r="D334" s="571">
        <v>329</v>
      </c>
      <c r="E334" s="580">
        <v>-580.06629999999996</v>
      </c>
      <c r="F334" s="580">
        <v>-1410.3720000000001</v>
      </c>
      <c r="H334" s="571">
        <v>329</v>
      </c>
      <c r="I334" s="78">
        <v>331</v>
      </c>
      <c r="J334" s="78">
        <v>332</v>
      </c>
      <c r="K334" s="78">
        <v>330</v>
      </c>
      <c r="L334" s="78">
        <v>331</v>
      </c>
      <c r="M334" s="579" t="str">
        <f t="shared" si="6"/>
        <v>331,332,330,331</v>
      </c>
      <c r="R334" s="280">
        <v>329</v>
      </c>
      <c r="S334" s="591">
        <v>781.23509360000003</v>
      </c>
      <c r="U334" s="77">
        <v>329</v>
      </c>
      <c r="V334" s="77">
        <v>329</v>
      </c>
      <c r="Y334" s="110">
        <v>329</v>
      </c>
      <c r="Z334" s="110">
        <v>0</v>
      </c>
      <c r="AA334" s="110">
        <v>329</v>
      </c>
      <c r="AB334" s="110">
        <v>0</v>
      </c>
      <c r="AC334" s="417">
        <v>15.624701871999999</v>
      </c>
    </row>
    <row r="335" spans="1:29">
      <c r="A335" s="20"/>
      <c r="B335" s="24">
        <v>331</v>
      </c>
      <c r="D335" s="571">
        <v>330</v>
      </c>
      <c r="E335" s="580">
        <v>-551.61990000000003</v>
      </c>
      <c r="F335" s="580">
        <v>-1421.4110000000001</v>
      </c>
      <c r="H335" s="571">
        <v>330</v>
      </c>
      <c r="I335" s="78">
        <v>331</v>
      </c>
      <c r="J335" s="78">
        <v>330</v>
      </c>
      <c r="K335" s="78">
        <v>328</v>
      </c>
      <c r="L335" s="78">
        <v>331</v>
      </c>
      <c r="M335" s="579" t="str">
        <f t="shared" si="6"/>
        <v>331,330,328,331</v>
      </c>
      <c r="R335" s="280">
        <v>330</v>
      </c>
      <c r="S335" s="591">
        <v>1507.87869695003</v>
      </c>
      <c r="U335" s="77">
        <v>330</v>
      </c>
      <c r="V335" s="77">
        <v>330</v>
      </c>
      <c r="Y335" s="110">
        <v>330</v>
      </c>
      <c r="Z335" s="110">
        <v>0</v>
      </c>
      <c r="AA335" s="110">
        <v>330</v>
      </c>
      <c r="AB335" s="110">
        <v>0</v>
      </c>
      <c r="AC335" s="417">
        <v>30.157573939000699</v>
      </c>
    </row>
    <row r="336" spans="1:29">
      <c r="A336" s="20"/>
      <c r="B336" s="24">
        <v>332</v>
      </c>
      <c r="D336" s="571">
        <v>331</v>
      </c>
      <c r="E336" s="580">
        <v>-503.34910000000002</v>
      </c>
      <c r="F336" s="580">
        <v>-1385.2180000000001</v>
      </c>
      <c r="H336" s="571">
        <v>331</v>
      </c>
      <c r="I336" s="78">
        <v>331</v>
      </c>
      <c r="J336" s="78">
        <v>333</v>
      </c>
      <c r="K336" s="78">
        <v>332</v>
      </c>
      <c r="L336" s="78">
        <v>331</v>
      </c>
      <c r="M336" s="579" t="str">
        <f t="shared" si="6"/>
        <v>331,333,332,331</v>
      </c>
      <c r="R336" s="280">
        <v>331</v>
      </c>
      <c r="S336" s="591">
        <v>779.751201499893</v>
      </c>
      <c r="U336" s="77">
        <v>331</v>
      </c>
      <c r="V336" s="77">
        <v>331</v>
      </c>
      <c r="Y336" s="110">
        <v>331</v>
      </c>
      <c r="Z336" s="110">
        <v>0</v>
      </c>
      <c r="AA336" s="110">
        <v>331</v>
      </c>
      <c r="AB336" s="110">
        <v>0</v>
      </c>
      <c r="AC336" s="417">
        <v>15.5950240299978</v>
      </c>
    </row>
    <row r="337" spans="1:29">
      <c r="A337" s="20"/>
      <c r="B337" s="24">
        <v>333</v>
      </c>
      <c r="D337" s="571">
        <v>332</v>
      </c>
      <c r="E337" s="580">
        <v>-523.17349999999999</v>
      </c>
      <c r="F337" s="580">
        <v>-1432.451</v>
      </c>
      <c r="H337" s="571">
        <v>332</v>
      </c>
      <c r="I337" s="78">
        <v>334</v>
      </c>
      <c r="J337" s="78">
        <v>335</v>
      </c>
      <c r="K337" s="78">
        <v>333</v>
      </c>
      <c r="L337" s="78">
        <v>334</v>
      </c>
      <c r="M337" s="579" t="str">
        <f t="shared" si="6"/>
        <v>334,335,333,334</v>
      </c>
      <c r="R337" s="280">
        <v>332</v>
      </c>
      <c r="S337" s="591">
        <v>782.07650604995399</v>
      </c>
      <c r="U337" s="77">
        <v>332</v>
      </c>
      <c r="V337" s="77">
        <v>332</v>
      </c>
      <c r="Y337" s="110">
        <v>332</v>
      </c>
      <c r="Z337" s="110">
        <v>0</v>
      </c>
      <c r="AA337" s="110">
        <v>332</v>
      </c>
      <c r="AB337" s="110">
        <v>0</v>
      </c>
      <c r="AC337" s="417">
        <v>15.641530120999001</v>
      </c>
    </row>
    <row r="338" spans="1:29">
      <c r="A338" s="20"/>
      <c r="B338" s="24">
        <v>334</v>
      </c>
      <c r="D338" s="571">
        <v>333</v>
      </c>
      <c r="E338" s="580">
        <v>-494.30810000000002</v>
      </c>
      <c r="F338" s="580">
        <v>-1442.3430000000001</v>
      </c>
      <c r="H338" s="571">
        <v>333</v>
      </c>
      <c r="I338" s="78">
        <v>334</v>
      </c>
      <c r="J338" s="78">
        <v>333</v>
      </c>
      <c r="K338" s="78">
        <v>331</v>
      </c>
      <c r="L338" s="78">
        <v>334</v>
      </c>
      <c r="M338" s="579" t="str">
        <f t="shared" si="6"/>
        <v>334,333,331,334</v>
      </c>
      <c r="R338" s="280">
        <v>333</v>
      </c>
      <c r="S338" s="591">
        <v>1509.9818477500801</v>
      </c>
      <c r="U338" s="77">
        <v>333</v>
      </c>
      <c r="V338" s="77">
        <v>333</v>
      </c>
      <c r="Y338" s="110">
        <v>333</v>
      </c>
      <c r="Z338" s="110">
        <v>0</v>
      </c>
      <c r="AA338" s="110">
        <v>333</v>
      </c>
      <c r="AB338" s="110">
        <v>0</v>
      </c>
      <c r="AC338" s="417">
        <v>30.199636955001601</v>
      </c>
    </row>
    <row r="339" spans="1:29">
      <c r="A339" s="20"/>
      <c r="B339" s="24">
        <v>335</v>
      </c>
      <c r="D339" s="571">
        <v>334</v>
      </c>
      <c r="E339" s="580">
        <v>-447.47820000000002</v>
      </c>
      <c r="F339" s="580">
        <v>-1404.2049999999999</v>
      </c>
      <c r="H339" s="571">
        <v>334</v>
      </c>
      <c r="I339" s="78">
        <v>334</v>
      </c>
      <c r="J339" s="78">
        <v>336</v>
      </c>
      <c r="K339" s="78">
        <v>335</v>
      </c>
      <c r="L339" s="78">
        <v>334</v>
      </c>
      <c r="M339" s="579" t="str">
        <f t="shared" si="6"/>
        <v>334,336,335,334</v>
      </c>
      <c r="R339" s="280">
        <v>334</v>
      </c>
      <c r="S339" s="591">
        <v>780.57408725010396</v>
      </c>
      <c r="U339" s="77">
        <v>334</v>
      </c>
      <c r="V339" s="77">
        <v>334</v>
      </c>
      <c r="Y339" s="110">
        <v>334</v>
      </c>
      <c r="Z339" s="110">
        <v>0</v>
      </c>
      <c r="AA339" s="110">
        <v>334</v>
      </c>
      <c r="AB339" s="110">
        <v>0</v>
      </c>
      <c r="AC339" s="417">
        <v>15.611481745001999</v>
      </c>
    </row>
    <row r="340" spans="1:29">
      <c r="A340" s="20"/>
      <c r="B340" s="24">
        <v>336</v>
      </c>
      <c r="D340" s="571">
        <v>335</v>
      </c>
      <c r="E340" s="580">
        <v>-465.44279999999998</v>
      </c>
      <c r="F340" s="580">
        <v>-1452.2360000000001</v>
      </c>
      <c r="H340" s="571">
        <v>335</v>
      </c>
      <c r="I340" s="78">
        <v>337</v>
      </c>
      <c r="J340" s="78">
        <v>338</v>
      </c>
      <c r="K340" s="78">
        <v>336</v>
      </c>
      <c r="L340" s="78">
        <v>337</v>
      </c>
      <c r="M340" s="579" t="str">
        <f t="shared" si="6"/>
        <v>337,338,336,337</v>
      </c>
      <c r="R340" s="280">
        <v>335</v>
      </c>
      <c r="S340" s="591">
        <v>782.00703449995399</v>
      </c>
      <c r="U340" s="77">
        <v>335</v>
      </c>
      <c r="V340" s="77">
        <v>335</v>
      </c>
      <c r="Y340" s="110">
        <v>335</v>
      </c>
      <c r="Z340" s="110">
        <v>0</v>
      </c>
      <c r="AA340" s="110">
        <v>335</v>
      </c>
      <c r="AB340" s="110">
        <v>0</v>
      </c>
      <c r="AC340" s="417">
        <v>15.6401406899991</v>
      </c>
    </row>
    <row r="341" spans="1:29">
      <c r="A341" s="20"/>
      <c r="B341" s="24">
        <v>337</v>
      </c>
      <c r="D341" s="571">
        <v>336</v>
      </c>
      <c r="E341" s="580">
        <v>-436.2047</v>
      </c>
      <c r="F341" s="580">
        <v>-1460.9649999999999</v>
      </c>
      <c r="H341" s="571">
        <v>336</v>
      </c>
      <c r="I341" s="78">
        <v>337</v>
      </c>
      <c r="J341" s="78">
        <v>336</v>
      </c>
      <c r="K341" s="78">
        <v>334</v>
      </c>
      <c r="L341" s="78">
        <v>337</v>
      </c>
      <c r="M341" s="579" t="str">
        <f t="shared" si="6"/>
        <v>337,336,334,337</v>
      </c>
      <c r="R341" s="280">
        <v>336</v>
      </c>
      <c r="S341" s="591">
        <v>1510.41816900001</v>
      </c>
      <c r="U341" s="77">
        <v>336</v>
      </c>
      <c r="V341" s="77">
        <v>336</v>
      </c>
      <c r="Y341" s="110">
        <v>336</v>
      </c>
      <c r="Z341" s="110">
        <v>0</v>
      </c>
      <c r="AA341" s="110">
        <v>336</v>
      </c>
      <c r="AB341" s="110">
        <v>0</v>
      </c>
      <c r="AC341" s="417">
        <v>30.2083633800002</v>
      </c>
    </row>
    <row r="342" spans="1:29">
      <c r="A342" s="20"/>
      <c r="B342" s="24">
        <v>338</v>
      </c>
      <c r="D342" s="571">
        <v>337</v>
      </c>
      <c r="E342" s="580">
        <v>-390.92259999999999</v>
      </c>
      <c r="F342" s="580">
        <v>-1420.9929999999999</v>
      </c>
      <c r="H342" s="571">
        <v>337</v>
      </c>
      <c r="I342" s="78">
        <v>337</v>
      </c>
      <c r="J342" s="78">
        <v>339</v>
      </c>
      <c r="K342" s="78">
        <v>338</v>
      </c>
      <c r="L342" s="78">
        <v>337</v>
      </c>
      <c r="M342" s="579" t="str">
        <f t="shared" si="6"/>
        <v>337,339,338,337</v>
      </c>
      <c r="R342" s="280">
        <v>337</v>
      </c>
      <c r="S342" s="591">
        <v>780.50107255001706</v>
      </c>
      <c r="U342" s="77">
        <v>337</v>
      </c>
      <c r="V342" s="77">
        <v>337</v>
      </c>
      <c r="Y342" s="110">
        <v>337</v>
      </c>
      <c r="Z342" s="110">
        <v>0</v>
      </c>
      <c r="AA342" s="110">
        <v>337</v>
      </c>
      <c r="AB342" s="110">
        <v>0</v>
      </c>
      <c r="AC342" s="417">
        <v>15.6100214510003</v>
      </c>
    </row>
    <row r="343" spans="1:29">
      <c r="A343" s="20"/>
      <c r="B343" s="24">
        <v>339</v>
      </c>
      <c r="D343" s="571">
        <v>338</v>
      </c>
      <c r="E343" s="580">
        <v>-406.9667</v>
      </c>
      <c r="F343" s="580">
        <v>-1469.6949999999999</v>
      </c>
      <c r="H343" s="571">
        <v>338</v>
      </c>
      <c r="I343" s="78">
        <v>340</v>
      </c>
      <c r="J343" s="78">
        <v>341</v>
      </c>
      <c r="K343" s="78">
        <v>339</v>
      </c>
      <c r="L343" s="78">
        <v>340</v>
      </c>
      <c r="M343" s="579" t="str">
        <f t="shared" si="6"/>
        <v>340,341,339,340</v>
      </c>
      <c r="R343" s="280">
        <v>338</v>
      </c>
      <c r="S343" s="591">
        <v>780.89191735003203</v>
      </c>
      <c r="U343" s="77">
        <v>338</v>
      </c>
      <c r="V343" s="77">
        <v>338</v>
      </c>
      <c r="Y343" s="110">
        <v>338</v>
      </c>
      <c r="Z343" s="110">
        <v>0</v>
      </c>
      <c r="AA343" s="110">
        <v>338</v>
      </c>
      <c r="AB343" s="110">
        <v>0</v>
      </c>
      <c r="AC343" s="417">
        <v>15.6178383470006</v>
      </c>
    </row>
    <row r="344" spans="1:29">
      <c r="A344" s="20"/>
      <c r="B344" s="24">
        <v>340</v>
      </c>
      <c r="D344" s="571">
        <v>339</v>
      </c>
      <c r="E344" s="580">
        <v>-377.40280000000001</v>
      </c>
      <c r="F344" s="580">
        <v>-1477.248</v>
      </c>
      <c r="H344" s="571">
        <v>339</v>
      </c>
      <c r="I344" s="78">
        <v>340</v>
      </c>
      <c r="J344" s="78">
        <v>339</v>
      </c>
      <c r="K344" s="78">
        <v>337</v>
      </c>
      <c r="L344" s="78">
        <v>340</v>
      </c>
      <c r="M344" s="579" t="str">
        <f t="shared" si="6"/>
        <v>340,339,337,340</v>
      </c>
      <c r="R344" s="280">
        <v>339</v>
      </c>
      <c r="S344" s="591">
        <v>1509.3514642999701</v>
      </c>
      <c r="U344" s="77">
        <v>339</v>
      </c>
      <c r="V344" s="77">
        <v>339</v>
      </c>
      <c r="Y344" s="110">
        <v>339</v>
      </c>
      <c r="Z344" s="110">
        <v>0</v>
      </c>
      <c r="AA344" s="110">
        <v>339</v>
      </c>
      <c r="AB344" s="110">
        <v>0</v>
      </c>
      <c r="AC344" s="417">
        <v>30.1870292859995</v>
      </c>
    </row>
    <row r="345" spans="1:29">
      <c r="A345" s="20"/>
      <c r="B345" s="24">
        <v>341</v>
      </c>
      <c r="D345" s="571">
        <v>340</v>
      </c>
      <c r="E345" s="580">
        <v>-333.75799999999998</v>
      </c>
      <c r="F345" s="580">
        <v>-1435.5709999999999</v>
      </c>
      <c r="H345" s="571">
        <v>340</v>
      </c>
      <c r="I345" s="78">
        <v>340</v>
      </c>
      <c r="J345" s="78">
        <v>342</v>
      </c>
      <c r="K345" s="78">
        <v>341</v>
      </c>
      <c r="L345" s="78">
        <v>340</v>
      </c>
      <c r="M345" s="579" t="str">
        <f t="shared" si="6"/>
        <v>340,342,341,340</v>
      </c>
      <c r="R345" s="280">
        <v>340</v>
      </c>
      <c r="S345" s="591">
        <v>779.37609979996296</v>
      </c>
      <c r="U345" s="77">
        <v>340</v>
      </c>
      <c r="V345" s="77">
        <v>340</v>
      </c>
      <c r="Y345" s="110">
        <v>340</v>
      </c>
      <c r="Z345" s="110">
        <v>0</v>
      </c>
      <c r="AA345" s="110">
        <v>340</v>
      </c>
      <c r="AB345" s="110">
        <v>0</v>
      </c>
      <c r="AC345" s="417">
        <v>15.5875219959992</v>
      </c>
    </row>
    <row r="346" spans="1:29">
      <c r="A346" s="20"/>
      <c r="B346" s="24">
        <v>342</v>
      </c>
      <c r="D346" s="571">
        <v>341</v>
      </c>
      <c r="E346" s="580">
        <v>-347.83890000000002</v>
      </c>
      <c r="F346" s="580">
        <v>-1484.8009999999999</v>
      </c>
      <c r="H346" s="571">
        <v>341</v>
      </c>
      <c r="I346" s="78">
        <v>343</v>
      </c>
      <c r="J346" s="78">
        <v>344</v>
      </c>
      <c r="K346" s="78">
        <v>342</v>
      </c>
      <c r="L346" s="78">
        <v>343</v>
      </c>
      <c r="M346" s="579" t="str">
        <f t="shared" si="6"/>
        <v>343,344,342,343</v>
      </c>
      <c r="R346" s="280">
        <v>341</v>
      </c>
      <c r="S346" s="591">
        <v>780.33486420000497</v>
      </c>
      <c r="U346" s="77">
        <v>341</v>
      </c>
      <c r="V346" s="77">
        <v>341</v>
      </c>
      <c r="Y346" s="110">
        <v>341</v>
      </c>
      <c r="Z346" s="110">
        <v>0</v>
      </c>
      <c r="AA346" s="110">
        <v>341</v>
      </c>
      <c r="AB346" s="110">
        <v>0</v>
      </c>
      <c r="AC346" s="417">
        <v>15.6066972840001</v>
      </c>
    </row>
    <row r="347" spans="1:29">
      <c r="A347" s="20"/>
      <c r="B347" s="24">
        <v>343</v>
      </c>
      <c r="D347" s="571">
        <v>342</v>
      </c>
      <c r="E347" s="580">
        <v>-317.99650000000003</v>
      </c>
      <c r="F347" s="580">
        <v>-1491.165</v>
      </c>
      <c r="H347" s="571">
        <v>342</v>
      </c>
      <c r="I347" s="78">
        <v>343</v>
      </c>
      <c r="J347" s="78">
        <v>342</v>
      </c>
      <c r="K347" s="78">
        <v>340</v>
      </c>
      <c r="L347" s="78">
        <v>343</v>
      </c>
      <c r="M347" s="579" t="str">
        <f t="shared" si="6"/>
        <v>343,342,340,343</v>
      </c>
      <c r="R347" s="280">
        <v>342</v>
      </c>
      <c r="S347" s="591">
        <v>1507.9764126500199</v>
      </c>
      <c r="U347" s="77">
        <v>342</v>
      </c>
      <c r="V347" s="77">
        <v>342</v>
      </c>
      <c r="Y347" s="110">
        <v>342</v>
      </c>
      <c r="Z347" s="110">
        <v>0</v>
      </c>
      <c r="AA347" s="110">
        <v>342</v>
      </c>
      <c r="AB347" s="110">
        <v>0</v>
      </c>
      <c r="AC347" s="417">
        <v>30.159528253000399</v>
      </c>
    </row>
    <row r="348" spans="1:29">
      <c r="A348" s="20"/>
      <c r="B348" s="24">
        <v>344</v>
      </c>
      <c r="D348" s="571">
        <v>343</v>
      </c>
      <c r="E348" s="580">
        <v>-276.03680000000003</v>
      </c>
      <c r="F348" s="580">
        <v>-1447.816</v>
      </c>
      <c r="H348" s="571">
        <v>343</v>
      </c>
      <c r="I348" s="78">
        <v>343</v>
      </c>
      <c r="J348" s="78">
        <v>345</v>
      </c>
      <c r="K348" s="78">
        <v>344</v>
      </c>
      <c r="L348" s="78">
        <v>343</v>
      </c>
      <c r="M348" s="579" t="str">
        <f t="shared" si="6"/>
        <v>343,345,344,343</v>
      </c>
      <c r="R348" s="280">
        <v>343</v>
      </c>
      <c r="S348" s="591">
        <v>778.804937400011</v>
      </c>
      <c r="U348" s="77">
        <v>343</v>
      </c>
      <c r="V348" s="77">
        <v>343</v>
      </c>
      <c r="Y348" s="110">
        <v>343</v>
      </c>
      <c r="Z348" s="110">
        <v>0</v>
      </c>
      <c r="AA348" s="110">
        <v>343</v>
      </c>
      <c r="AB348" s="110">
        <v>0</v>
      </c>
      <c r="AC348" s="417">
        <v>15.5760987480002</v>
      </c>
    </row>
    <row r="349" spans="1:29">
      <c r="A349" s="20"/>
      <c r="B349" s="24">
        <v>345</v>
      </c>
      <c r="D349" s="571">
        <v>344</v>
      </c>
      <c r="E349" s="580">
        <v>-288.15410000000003</v>
      </c>
      <c r="F349" s="580">
        <v>-1497.529</v>
      </c>
      <c r="H349" s="571">
        <v>344</v>
      </c>
      <c r="I349" s="78">
        <v>346</v>
      </c>
      <c r="J349" s="78">
        <v>347</v>
      </c>
      <c r="K349" s="78">
        <v>345</v>
      </c>
      <c r="L349" s="78">
        <v>346</v>
      </c>
      <c r="M349" s="579" t="str">
        <f t="shared" si="6"/>
        <v>346,347,345,346</v>
      </c>
      <c r="R349" s="280">
        <v>344</v>
      </c>
      <c r="S349" s="591">
        <v>780.45645934998095</v>
      </c>
      <c r="U349" s="77">
        <v>344</v>
      </c>
      <c r="V349" s="77">
        <v>344</v>
      </c>
      <c r="Y349" s="110">
        <v>344</v>
      </c>
      <c r="Z349" s="110">
        <v>0</v>
      </c>
      <c r="AA349" s="110">
        <v>344</v>
      </c>
      <c r="AB349" s="110">
        <v>0</v>
      </c>
      <c r="AC349" s="417">
        <v>15.609129186999599</v>
      </c>
    </row>
    <row r="350" spans="1:29">
      <c r="A350" s="20"/>
      <c r="B350" s="24">
        <v>346</v>
      </c>
      <c r="D350" s="571">
        <v>345</v>
      </c>
      <c r="E350" s="580">
        <v>-258.08100000000002</v>
      </c>
      <c r="F350" s="580">
        <v>-1502.694</v>
      </c>
      <c r="H350" s="571">
        <v>345</v>
      </c>
      <c r="I350" s="78">
        <v>346</v>
      </c>
      <c r="J350" s="78">
        <v>345</v>
      </c>
      <c r="K350" s="78">
        <v>343</v>
      </c>
      <c r="L350" s="78">
        <v>346</v>
      </c>
      <c r="M350" s="579" t="str">
        <f t="shared" si="6"/>
        <v>346,345,343,346</v>
      </c>
      <c r="R350" s="280">
        <v>345</v>
      </c>
      <c r="S350" s="591">
        <v>1506.7008292999799</v>
      </c>
      <c r="U350" s="77">
        <v>345</v>
      </c>
      <c r="V350" s="77">
        <v>345</v>
      </c>
      <c r="Y350" s="110">
        <v>345</v>
      </c>
      <c r="Z350" s="110">
        <v>0</v>
      </c>
      <c r="AA350" s="110">
        <v>345</v>
      </c>
      <c r="AB350" s="110">
        <v>0</v>
      </c>
      <c r="AC350" s="417">
        <v>30.1340165859996</v>
      </c>
    </row>
    <row r="351" spans="1:29">
      <c r="A351" s="20"/>
      <c r="B351" s="24">
        <v>347</v>
      </c>
      <c r="D351" s="571">
        <v>346</v>
      </c>
      <c r="E351" s="580">
        <v>-217.89449999999999</v>
      </c>
      <c r="F351" s="580">
        <v>-1457.692</v>
      </c>
      <c r="H351" s="571">
        <v>346</v>
      </c>
      <c r="I351" s="78">
        <v>346</v>
      </c>
      <c r="J351" s="78">
        <v>348</v>
      </c>
      <c r="K351" s="78">
        <v>347</v>
      </c>
      <c r="L351" s="78">
        <v>346</v>
      </c>
      <c r="M351" s="579" t="str">
        <f t="shared" si="6"/>
        <v>346,348,347,346</v>
      </c>
      <c r="R351" s="280">
        <v>346</v>
      </c>
      <c r="S351" s="591">
        <v>778.92821285000502</v>
      </c>
      <c r="U351" s="77">
        <v>346</v>
      </c>
      <c r="V351" s="77">
        <v>346</v>
      </c>
      <c r="Y351" s="110">
        <v>346</v>
      </c>
      <c r="Z351" s="110">
        <v>0</v>
      </c>
      <c r="AA351" s="110">
        <v>346</v>
      </c>
      <c r="AB351" s="110">
        <v>0</v>
      </c>
      <c r="AC351" s="417">
        <v>15.5785642570001</v>
      </c>
    </row>
    <row r="352" spans="1:29">
      <c r="A352" s="20"/>
      <c r="B352" s="24">
        <v>348</v>
      </c>
      <c r="D352" s="571">
        <v>347</v>
      </c>
      <c r="E352" s="580">
        <v>-228.00790000000001</v>
      </c>
      <c r="F352" s="580">
        <v>-1507.8589999999999</v>
      </c>
      <c r="H352" s="571">
        <v>347</v>
      </c>
      <c r="I352" s="78">
        <v>349</v>
      </c>
      <c r="J352" s="78">
        <v>350</v>
      </c>
      <c r="K352" s="78">
        <v>348</v>
      </c>
      <c r="L352" s="78">
        <v>349</v>
      </c>
      <c r="M352" s="579" t="str">
        <f t="shared" si="6"/>
        <v>349,350,348,349</v>
      </c>
      <c r="R352" s="280">
        <v>347</v>
      </c>
      <c r="S352" s="591">
        <v>780.50566084998695</v>
      </c>
      <c r="U352" s="77">
        <v>347</v>
      </c>
      <c r="V352" s="77">
        <v>347</v>
      </c>
      <c r="Y352" s="110">
        <v>347</v>
      </c>
      <c r="Z352" s="110">
        <v>0</v>
      </c>
      <c r="AA352" s="110">
        <v>347</v>
      </c>
      <c r="AB352" s="110">
        <v>0</v>
      </c>
      <c r="AC352" s="417">
        <v>15.6101132169997</v>
      </c>
    </row>
    <row r="353" spans="1:29">
      <c r="A353" s="20"/>
      <c r="B353" s="24">
        <v>349</v>
      </c>
      <c r="D353" s="571">
        <v>348</v>
      </c>
      <c r="E353" s="580">
        <v>-197.75219999999999</v>
      </c>
      <c r="F353" s="580">
        <v>-1511.816</v>
      </c>
      <c r="H353" s="571">
        <v>348</v>
      </c>
      <c r="I353" s="78">
        <v>349</v>
      </c>
      <c r="J353" s="78">
        <v>348</v>
      </c>
      <c r="K353" s="78">
        <v>346</v>
      </c>
      <c r="L353" s="78">
        <v>349</v>
      </c>
      <c r="M353" s="579" t="str">
        <f t="shared" si="6"/>
        <v>349,348,346,349</v>
      </c>
      <c r="R353" s="280">
        <v>348</v>
      </c>
      <c r="S353" s="591">
        <v>1506.1400781500099</v>
      </c>
      <c r="U353" s="77">
        <v>348</v>
      </c>
      <c r="V353" s="77">
        <v>348</v>
      </c>
      <c r="Y353" s="110">
        <v>348</v>
      </c>
      <c r="Z353" s="110">
        <v>0</v>
      </c>
      <c r="AA353" s="110">
        <v>348</v>
      </c>
      <c r="AB353" s="110">
        <v>0</v>
      </c>
      <c r="AC353" s="417">
        <v>30.122801563000198</v>
      </c>
    </row>
    <row r="354" spans="1:29">
      <c r="A354" s="20"/>
      <c r="B354" s="24">
        <v>350</v>
      </c>
      <c r="D354" s="571">
        <v>349</v>
      </c>
      <c r="E354" s="580">
        <v>-159.43219999999999</v>
      </c>
      <c r="F354" s="580">
        <v>-1465.2349999999999</v>
      </c>
      <c r="H354" s="571">
        <v>349</v>
      </c>
      <c r="I354" s="78">
        <v>349</v>
      </c>
      <c r="J354" s="78">
        <v>351</v>
      </c>
      <c r="K354" s="78">
        <v>350</v>
      </c>
      <c r="L354" s="78">
        <v>349</v>
      </c>
      <c r="M354" s="579" t="str">
        <f t="shared" si="6"/>
        <v>349,351,350,349</v>
      </c>
      <c r="R354" s="280">
        <v>349</v>
      </c>
      <c r="S354" s="591">
        <v>778.99927070002002</v>
      </c>
      <c r="U354" s="77">
        <v>349</v>
      </c>
      <c r="V354" s="77">
        <v>349</v>
      </c>
      <c r="Y354" s="110">
        <v>349</v>
      </c>
      <c r="Z354" s="110">
        <v>0</v>
      </c>
      <c r="AA354" s="110">
        <v>349</v>
      </c>
      <c r="AB354" s="110">
        <v>0</v>
      </c>
      <c r="AC354" s="417">
        <v>15.579985414000401</v>
      </c>
    </row>
    <row r="355" spans="1:29">
      <c r="A355" s="20"/>
      <c r="B355" s="24">
        <v>351</v>
      </c>
      <c r="D355" s="571">
        <v>350</v>
      </c>
      <c r="E355" s="580">
        <v>-167.4965</v>
      </c>
      <c r="F355" s="580">
        <v>-1515.7739999999999</v>
      </c>
      <c r="H355" s="571">
        <v>350</v>
      </c>
      <c r="I355" s="78">
        <v>352</v>
      </c>
      <c r="J355" s="78">
        <v>353</v>
      </c>
      <c r="K355" s="78">
        <v>351</v>
      </c>
      <c r="L355" s="78">
        <v>352</v>
      </c>
      <c r="M355" s="579" t="str">
        <f t="shared" si="6"/>
        <v>352,353,351,352</v>
      </c>
      <c r="R355" s="280">
        <v>350</v>
      </c>
      <c r="S355" s="591">
        <v>780.69380584999396</v>
      </c>
      <c r="U355" s="77">
        <v>350</v>
      </c>
      <c r="V355" s="77">
        <v>350</v>
      </c>
      <c r="Y355" s="110">
        <v>350</v>
      </c>
      <c r="Z355" s="110">
        <v>0</v>
      </c>
      <c r="AA355" s="110">
        <v>350</v>
      </c>
      <c r="AB355" s="110">
        <v>0</v>
      </c>
      <c r="AC355" s="417">
        <v>15.613876116999799</v>
      </c>
    </row>
    <row r="356" spans="1:29">
      <c r="A356" s="20"/>
      <c r="B356" s="24">
        <v>352</v>
      </c>
      <c r="D356" s="571">
        <v>351</v>
      </c>
      <c r="E356" s="580">
        <v>-137.10669999999999</v>
      </c>
      <c r="F356" s="580">
        <v>-1518.518</v>
      </c>
      <c r="H356" s="571">
        <v>351</v>
      </c>
      <c r="I356" s="78">
        <v>352</v>
      </c>
      <c r="J356" s="78">
        <v>351</v>
      </c>
      <c r="K356" s="78">
        <v>349</v>
      </c>
      <c r="L356" s="78">
        <v>352</v>
      </c>
      <c r="M356" s="579" t="str">
        <f t="shared" si="6"/>
        <v>352,351,349,352</v>
      </c>
      <c r="R356" s="280">
        <v>351</v>
      </c>
      <c r="S356" s="591">
        <v>1506.6566828999901</v>
      </c>
      <c r="U356" s="77">
        <v>351</v>
      </c>
      <c r="V356" s="77">
        <v>351</v>
      </c>
      <c r="Y356" s="110">
        <v>351</v>
      </c>
      <c r="Z356" s="110">
        <v>0</v>
      </c>
      <c r="AA356" s="110">
        <v>351</v>
      </c>
      <c r="AB356" s="110">
        <v>0</v>
      </c>
      <c r="AC356" s="417">
        <v>30.133133657999799</v>
      </c>
    </row>
    <row r="357" spans="1:29">
      <c r="A357" s="20"/>
      <c r="B357" s="24">
        <v>353</v>
      </c>
      <c r="D357" s="571">
        <v>352</v>
      </c>
      <c r="E357" s="580">
        <v>-100.7046</v>
      </c>
      <c r="F357" s="580">
        <v>-1470.425</v>
      </c>
      <c r="H357" s="571">
        <v>352</v>
      </c>
      <c r="I357" s="78">
        <v>352</v>
      </c>
      <c r="J357" s="78">
        <v>354</v>
      </c>
      <c r="K357" s="78">
        <v>353</v>
      </c>
      <c r="L357" s="78">
        <v>352</v>
      </c>
      <c r="M357" s="579" t="str">
        <f t="shared" si="6"/>
        <v>352,354,353,352</v>
      </c>
      <c r="R357" s="280">
        <v>352</v>
      </c>
      <c r="S357" s="591">
        <v>779.20881448</v>
      </c>
      <c r="U357" s="77">
        <v>352</v>
      </c>
      <c r="V357" s="77">
        <v>352</v>
      </c>
      <c r="Y357" s="110">
        <v>352</v>
      </c>
      <c r="Z357" s="110">
        <v>0</v>
      </c>
      <c r="AA357" s="110">
        <v>352</v>
      </c>
      <c r="AB357" s="110">
        <v>0</v>
      </c>
      <c r="AC357" s="417">
        <v>15.5841762896</v>
      </c>
    </row>
    <row r="358" spans="1:29">
      <c r="A358" s="20"/>
      <c r="B358" s="24">
        <v>354</v>
      </c>
      <c r="D358" s="571">
        <v>353</v>
      </c>
      <c r="E358" s="580">
        <v>-106.7169</v>
      </c>
      <c r="F358" s="580">
        <v>-1521.261</v>
      </c>
      <c r="H358" s="571">
        <v>353</v>
      </c>
      <c r="I358" s="78">
        <v>355</v>
      </c>
      <c r="J358" s="78">
        <v>356</v>
      </c>
      <c r="K358" s="78">
        <v>354</v>
      </c>
      <c r="L358" s="78">
        <v>355</v>
      </c>
      <c r="M358" s="579" t="str">
        <f t="shared" si="6"/>
        <v>355,356,354,355</v>
      </c>
      <c r="R358" s="280">
        <v>353</v>
      </c>
      <c r="S358" s="591">
        <v>780.93646182000498</v>
      </c>
      <c r="U358" s="77">
        <v>353</v>
      </c>
      <c r="V358" s="77">
        <v>353</v>
      </c>
      <c r="Y358" s="110">
        <v>353</v>
      </c>
      <c r="Z358" s="110">
        <v>0</v>
      </c>
      <c r="AA358" s="110">
        <v>353</v>
      </c>
      <c r="AB358" s="110">
        <v>0</v>
      </c>
      <c r="AC358" s="417">
        <v>15.6187292364001</v>
      </c>
    </row>
    <row r="359" spans="1:29">
      <c r="A359" s="20"/>
      <c r="B359" s="24">
        <v>355</v>
      </c>
      <c r="D359" s="571">
        <v>354</v>
      </c>
      <c r="E359" s="580">
        <v>-76.241590000000002</v>
      </c>
      <c r="F359" s="580">
        <v>-1522.787</v>
      </c>
      <c r="H359" s="571">
        <v>354</v>
      </c>
      <c r="I359" s="78">
        <v>355</v>
      </c>
      <c r="J359" s="78">
        <v>354</v>
      </c>
      <c r="K359" s="78">
        <v>352</v>
      </c>
      <c r="L359" s="78">
        <v>355</v>
      </c>
      <c r="M359" s="579" t="str">
        <f t="shared" si="6"/>
        <v>355,354,352,355</v>
      </c>
      <c r="R359" s="280">
        <v>354</v>
      </c>
      <c r="S359" s="591">
        <v>1506.9363646049901</v>
      </c>
      <c r="U359" s="77">
        <v>354</v>
      </c>
      <c r="V359" s="77">
        <v>354</v>
      </c>
      <c r="Y359" s="110">
        <v>354</v>
      </c>
      <c r="Z359" s="110">
        <v>0</v>
      </c>
      <c r="AA359" s="110">
        <v>354</v>
      </c>
      <c r="AB359" s="110">
        <v>0</v>
      </c>
      <c r="AC359" s="417">
        <v>30.138727292099901</v>
      </c>
    </row>
    <row r="360" spans="1:29">
      <c r="A360" s="20"/>
      <c r="B360" s="24">
        <v>356</v>
      </c>
      <c r="D360" s="571">
        <v>355</v>
      </c>
      <c r="E360" s="580">
        <v>-41.821719999999999</v>
      </c>
      <c r="F360" s="580">
        <v>-1473.26</v>
      </c>
      <c r="H360" s="571">
        <v>355</v>
      </c>
      <c r="I360" s="78">
        <v>355</v>
      </c>
      <c r="J360" s="78">
        <v>357</v>
      </c>
      <c r="K360" s="78">
        <v>356</v>
      </c>
      <c r="L360" s="78">
        <v>355</v>
      </c>
      <c r="M360" s="579" t="str">
        <f t="shared" si="6"/>
        <v>355,357,356,355</v>
      </c>
      <c r="R360" s="280">
        <v>355</v>
      </c>
      <c r="S360" s="591">
        <v>779.46356837500196</v>
      </c>
      <c r="U360" s="77">
        <v>355</v>
      </c>
      <c r="V360" s="77">
        <v>355</v>
      </c>
      <c r="Y360" s="110">
        <v>355</v>
      </c>
      <c r="Z360" s="110">
        <v>0</v>
      </c>
      <c r="AA360" s="110">
        <v>355</v>
      </c>
      <c r="AB360" s="110">
        <v>0</v>
      </c>
      <c r="AC360" s="417">
        <v>15.5892713675</v>
      </c>
    </row>
    <row r="361" spans="1:29">
      <c r="A361" s="20"/>
      <c r="B361" s="24">
        <v>357</v>
      </c>
      <c r="D361" s="571">
        <v>356</v>
      </c>
      <c r="E361" s="580">
        <v>-45.766330000000004</v>
      </c>
      <c r="F361" s="580">
        <v>-1524.3130000000001</v>
      </c>
      <c r="H361" s="571">
        <v>356</v>
      </c>
      <c r="I361" s="78">
        <v>358</v>
      </c>
      <c r="J361" s="78">
        <v>359</v>
      </c>
      <c r="K361" s="78">
        <v>357</v>
      </c>
      <c r="L361" s="78">
        <v>358</v>
      </c>
      <c r="M361" s="579" t="str">
        <f t="shared" si="6"/>
        <v>358,359,357,358</v>
      </c>
      <c r="R361" s="280">
        <v>356</v>
      </c>
      <c r="S361" s="591">
        <v>781.03788814200004</v>
      </c>
      <c r="U361" s="77">
        <v>356</v>
      </c>
      <c r="V361" s="77">
        <v>356</v>
      </c>
      <c r="Y361" s="110">
        <v>356</v>
      </c>
      <c r="Z361" s="110">
        <v>0</v>
      </c>
      <c r="AA361" s="110">
        <v>356</v>
      </c>
      <c r="AB361" s="110">
        <v>0</v>
      </c>
      <c r="AC361" s="417">
        <v>15.62075776284</v>
      </c>
    </row>
    <row r="362" spans="1:29">
      <c r="A362" s="20"/>
      <c r="B362" s="24">
        <v>358</v>
      </c>
      <c r="D362" s="571">
        <v>357</v>
      </c>
      <c r="E362" s="580">
        <v>-15.254429999999999</v>
      </c>
      <c r="F362" s="580">
        <v>-1524.6179999999999</v>
      </c>
      <c r="H362" s="571">
        <v>357</v>
      </c>
      <c r="I362" s="78">
        <v>358</v>
      </c>
      <c r="J362" s="78">
        <v>357</v>
      </c>
      <c r="K362" s="78">
        <v>355</v>
      </c>
      <c r="L362" s="78">
        <v>358</v>
      </c>
      <c r="M362" s="579" t="str">
        <f t="shared" si="6"/>
        <v>358,357,355,358</v>
      </c>
      <c r="R362" s="280">
        <v>357</v>
      </c>
      <c r="S362" s="591">
        <v>1506.91294618599</v>
      </c>
      <c r="U362" s="77">
        <v>357</v>
      </c>
      <c r="V362" s="77">
        <v>357</v>
      </c>
      <c r="Y362" s="110">
        <v>357</v>
      </c>
      <c r="Z362" s="110">
        <v>0</v>
      </c>
      <c r="AA362" s="110">
        <v>357</v>
      </c>
      <c r="AB362" s="110">
        <v>0</v>
      </c>
      <c r="AC362" s="417">
        <v>30.138258923719899</v>
      </c>
    </row>
    <row r="363" spans="1:29">
      <c r="A363" s="20"/>
      <c r="B363" s="24">
        <v>359</v>
      </c>
      <c r="D363" s="571">
        <v>358</v>
      </c>
      <c r="E363" s="580">
        <v>17.112898999999999</v>
      </c>
      <c r="F363" s="580">
        <v>-1473.7470000000001</v>
      </c>
      <c r="H363" s="571">
        <v>358</v>
      </c>
      <c r="I363" s="78">
        <v>358</v>
      </c>
      <c r="J363" s="78">
        <v>360</v>
      </c>
      <c r="K363" s="78">
        <v>359</v>
      </c>
      <c r="L363" s="78">
        <v>358</v>
      </c>
      <c r="M363" s="579" t="str">
        <f t="shared" si="6"/>
        <v>358,360,359,358</v>
      </c>
      <c r="R363" s="280">
        <v>358</v>
      </c>
      <c r="S363" s="591">
        <v>779.59153566299301</v>
      </c>
      <c r="U363" s="77">
        <v>358</v>
      </c>
      <c r="V363" s="77">
        <v>358</v>
      </c>
      <c r="Y363" s="110">
        <v>358</v>
      </c>
      <c r="Z363" s="110">
        <v>0</v>
      </c>
      <c r="AA363" s="110">
        <v>358</v>
      </c>
      <c r="AB363" s="110">
        <v>0</v>
      </c>
      <c r="AC363" s="417">
        <v>15.5918307132598</v>
      </c>
    </row>
    <row r="364" spans="1:29">
      <c r="A364" s="20"/>
      <c r="B364" s="24">
        <v>360</v>
      </c>
      <c r="D364" s="571">
        <v>359</v>
      </c>
      <c r="E364" s="580">
        <v>15.257479999999999</v>
      </c>
      <c r="F364" s="580">
        <v>-1524.924</v>
      </c>
      <c r="H364" s="571">
        <v>359</v>
      </c>
      <c r="I364" s="78">
        <v>361</v>
      </c>
      <c r="J364" s="78">
        <v>362</v>
      </c>
      <c r="K364" s="78">
        <v>360</v>
      </c>
      <c r="L364" s="78">
        <v>361</v>
      </c>
      <c r="M364" s="579" t="str">
        <f t="shared" si="6"/>
        <v>361,362,360,361</v>
      </c>
      <c r="R364" s="280">
        <v>359</v>
      </c>
      <c r="S364" s="591">
        <v>781.52570827800798</v>
      </c>
      <c r="U364" s="77">
        <v>359</v>
      </c>
      <c r="V364" s="77">
        <v>359</v>
      </c>
      <c r="Y364" s="110">
        <v>359</v>
      </c>
      <c r="Z364" s="110">
        <v>0</v>
      </c>
      <c r="AA364" s="110">
        <v>359</v>
      </c>
      <c r="AB364" s="110">
        <v>0</v>
      </c>
      <c r="AC364" s="417">
        <v>15.630514165560101</v>
      </c>
    </row>
    <row r="365" spans="1:29">
      <c r="A365" s="20"/>
      <c r="B365" s="24">
        <v>361</v>
      </c>
      <c r="D365" s="571">
        <v>360</v>
      </c>
      <c r="E365" s="580">
        <v>45.757170000000002</v>
      </c>
      <c r="F365" s="580">
        <v>-1524.008</v>
      </c>
      <c r="H365" s="571">
        <v>360</v>
      </c>
      <c r="I365" s="78">
        <v>361</v>
      </c>
      <c r="J365" s="78">
        <v>360</v>
      </c>
      <c r="K365" s="78">
        <v>358</v>
      </c>
      <c r="L365" s="78">
        <v>361</v>
      </c>
      <c r="M365" s="579" t="str">
        <f t="shared" si="6"/>
        <v>361,360,358,361</v>
      </c>
      <c r="R365" s="280">
        <v>360</v>
      </c>
      <c r="S365" s="591">
        <v>1508.3752110809901</v>
      </c>
      <c r="U365" s="77">
        <v>360</v>
      </c>
      <c r="V365" s="77">
        <v>360</v>
      </c>
      <c r="Y365" s="110">
        <v>360</v>
      </c>
      <c r="Z365" s="110">
        <v>0</v>
      </c>
      <c r="AA365" s="110">
        <v>360</v>
      </c>
      <c r="AB365" s="110">
        <v>0</v>
      </c>
      <c r="AC365" s="417">
        <v>30.167504221619801</v>
      </c>
    </row>
    <row r="366" spans="1:29">
      <c r="A366" s="20"/>
      <c r="B366" s="24">
        <v>362</v>
      </c>
      <c r="D366" s="571">
        <v>361</v>
      </c>
      <c r="E366" s="580">
        <v>76.053473999999994</v>
      </c>
      <c r="F366" s="580">
        <v>-1471.85</v>
      </c>
      <c r="H366" s="571">
        <v>361</v>
      </c>
      <c r="I366" s="78">
        <v>361</v>
      </c>
      <c r="J366" s="78">
        <v>363</v>
      </c>
      <c r="K366" s="78">
        <v>362</v>
      </c>
      <c r="L366" s="78">
        <v>361</v>
      </c>
      <c r="M366" s="579" t="str">
        <f t="shared" si="6"/>
        <v>361,363,362,361</v>
      </c>
      <c r="R366" s="280">
        <v>361</v>
      </c>
      <c r="S366" s="591">
        <v>780.08525378499996</v>
      </c>
      <c r="U366" s="77">
        <v>361</v>
      </c>
      <c r="V366" s="77">
        <v>361</v>
      </c>
      <c r="Y366" s="110">
        <v>361</v>
      </c>
      <c r="Z366" s="110">
        <v>0</v>
      </c>
      <c r="AA366" s="110">
        <v>361</v>
      </c>
      <c r="AB366" s="110">
        <v>0</v>
      </c>
      <c r="AC366" s="417">
        <v>15.6017050757</v>
      </c>
    </row>
    <row r="367" spans="1:29">
      <c r="A367" s="20"/>
      <c r="B367" s="24">
        <v>363</v>
      </c>
      <c r="D367" s="571">
        <v>362</v>
      </c>
      <c r="E367" s="580">
        <v>76.256860000000003</v>
      </c>
      <c r="F367" s="580">
        <v>-1523.0920000000001</v>
      </c>
      <c r="H367" s="571">
        <v>362</v>
      </c>
      <c r="I367" s="78">
        <v>364</v>
      </c>
      <c r="J367" s="78">
        <v>365</v>
      </c>
      <c r="K367" s="78">
        <v>363</v>
      </c>
      <c r="L367" s="78">
        <v>364</v>
      </c>
      <c r="M367" s="579" t="str">
        <f t="shared" si="6"/>
        <v>364,365,363,364</v>
      </c>
      <c r="R367" s="280">
        <v>362</v>
      </c>
      <c r="S367" s="591">
        <v>782.36945799998603</v>
      </c>
      <c r="U367" s="77">
        <v>362</v>
      </c>
      <c r="V367" s="77">
        <v>362</v>
      </c>
      <c r="Y367" s="110">
        <v>362</v>
      </c>
      <c r="Z367" s="110">
        <v>0</v>
      </c>
      <c r="AA367" s="110">
        <v>362</v>
      </c>
      <c r="AB367" s="110">
        <v>0</v>
      </c>
      <c r="AC367" s="417">
        <v>15.647389159999699</v>
      </c>
    </row>
    <row r="368" spans="1:29">
      <c r="A368" s="20"/>
      <c r="B368" s="24">
        <v>364</v>
      </c>
      <c r="D368" s="571">
        <v>363</v>
      </c>
      <c r="E368" s="580">
        <v>106.69549000000001</v>
      </c>
      <c r="F368" s="580">
        <v>-1520.9570000000001</v>
      </c>
      <c r="H368" s="571">
        <v>363</v>
      </c>
      <c r="I368" s="78">
        <v>364</v>
      </c>
      <c r="J368" s="78">
        <v>363</v>
      </c>
      <c r="K368" s="78">
        <v>361</v>
      </c>
      <c r="L368" s="78">
        <v>364</v>
      </c>
      <c r="M368" s="579" t="str">
        <f t="shared" si="6"/>
        <v>364,363,361,364</v>
      </c>
      <c r="R368" s="280">
        <v>363</v>
      </c>
      <c r="S368" s="591">
        <v>1510.554706935</v>
      </c>
      <c r="U368" s="77">
        <v>363</v>
      </c>
      <c r="V368" s="77">
        <v>363</v>
      </c>
      <c r="Y368" s="110">
        <v>363</v>
      </c>
      <c r="Z368" s="110">
        <v>0</v>
      </c>
      <c r="AA368" s="110">
        <v>363</v>
      </c>
      <c r="AB368" s="110">
        <v>0</v>
      </c>
      <c r="AC368" s="417">
        <v>30.211094138700101</v>
      </c>
    </row>
    <row r="369" spans="1:29">
      <c r="A369" s="20"/>
      <c r="B369" s="24">
        <v>365</v>
      </c>
      <c r="D369" s="571">
        <v>364</v>
      </c>
      <c r="E369" s="580">
        <v>134.90502000000001</v>
      </c>
      <c r="F369" s="580">
        <v>-1467.5719999999999</v>
      </c>
      <c r="H369" s="571">
        <v>364</v>
      </c>
      <c r="I369" s="78">
        <v>364</v>
      </c>
      <c r="J369" s="78">
        <v>366</v>
      </c>
      <c r="K369" s="78">
        <v>365</v>
      </c>
      <c r="L369" s="78">
        <v>364</v>
      </c>
      <c r="M369" s="579" t="str">
        <f t="shared" si="6"/>
        <v>364,366,365,364</v>
      </c>
      <c r="R369" s="280">
        <v>364</v>
      </c>
      <c r="S369" s="591">
        <v>780.91224035002199</v>
      </c>
      <c r="U369" s="77">
        <v>364</v>
      </c>
      <c r="V369" s="77">
        <v>364</v>
      </c>
      <c r="Y369" s="110">
        <v>364</v>
      </c>
      <c r="Z369" s="110">
        <v>0</v>
      </c>
      <c r="AA369" s="110">
        <v>364</v>
      </c>
      <c r="AB369" s="110">
        <v>0</v>
      </c>
      <c r="AC369" s="417">
        <v>15.6182448070004</v>
      </c>
    </row>
    <row r="370" spans="1:29">
      <c r="A370" s="20"/>
      <c r="B370" s="24">
        <v>366</v>
      </c>
      <c r="D370" s="571">
        <v>365</v>
      </c>
      <c r="E370" s="580">
        <v>137.13412</v>
      </c>
      <c r="F370" s="580">
        <v>-1518.8219999999999</v>
      </c>
      <c r="H370" s="571">
        <v>365</v>
      </c>
      <c r="I370" s="78">
        <v>367</v>
      </c>
      <c r="J370" s="78">
        <v>368</v>
      </c>
      <c r="K370" s="78">
        <v>366</v>
      </c>
      <c r="L370" s="78">
        <v>367</v>
      </c>
      <c r="M370" s="579" t="str">
        <f t="shared" si="6"/>
        <v>367,368,366,367</v>
      </c>
      <c r="R370" s="280">
        <v>365</v>
      </c>
      <c r="S370" s="591">
        <v>782.31264409000801</v>
      </c>
      <c r="U370" s="77">
        <v>365</v>
      </c>
      <c r="V370" s="77">
        <v>365</v>
      </c>
      <c r="Y370" s="110">
        <v>365</v>
      </c>
      <c r="Z370" s="110">
        <v>0</v>
      </c>
      <c r="AA370" s="110">
        <v>365</v>
      </c>
      <c r="AB370" s="110">
        <v>0</v>
      </c>
      <c r="AC370" s="417">
        <v>15.6462528818001</v>
      </c>
    </row>
    <row r="371" spans="1:29">
      <c r="A371" s="20"/>
      <c r="B371" s="24">
        <v>367</v>
      </c>
      <c r="D371" s="571">
        <v>366</v>
      </c>
      <c r="E371" s="580">
        <v>167.46295000000001</v>
      </c>
      <c r="F371" s="580">
        <v>-1515.47</v>
      </c>
      <c r="H371" s="571">
        <v>366</v>
      </c>
      <c r="I371" s="78">
        <v>367</v>
      </c>
      <c r="J371" s="78">
        <v>366</v>
      </c>
      <c r="K371" s="78">
        <v>364</v>
      </c>
      <c r="L371" s="78">
        <v>367</v>
      </c>
      <c r="M371" s="579" t="str">
        <f t="shared" si="6"/>
        <v>367,366,364,367</v>
      </c>
      <c r="R371" s="280">
        <v>366</v>
      </c>
      <c r="S371" s="591">
        <v>1511.0110561849799</v>
      </c>
      <c r="U371" s="77">
        <v>366</v>
      </c>
      <c r="V371" s="77">
        <v>366</v>
      </c>
      <c r="Y371" s="110">
        <v>366</v>
      </c>
      <c r="Z371" s="110">
        <v>0</v>
      </c>
      <c r="AA371" s="110">
        <v>366</v>
      </c>
      <c r="AB371" s="110">
        <v>0</v>
      </c>
      <c r="AC371" s="417">
        <v>30.220221123699702</v>
      </c>
    </row>
    <row r="372" spans="1:29">
      <c r="A372" s="20"/>
      <c r="B372" s="24">
        <v>368</v>
      </c>
      <c r="D372" s="571">
        <v>367</v>
      </c>
      <c r="E372" s="580">
        <v>193.53135</v>
      </c>
      <c r="F372" s="580">
        <v>-1461.001</v>
      </c>
      <c r="H372" s="571">
        <v>367</v>
      </c>
      <c r="I372" s="78">
        <v>367</v>
      </c>
      <c r="J372" s="78">
        <v>369</v>
      </c>
      <c r="K372" s="78">
        <v>368</v>
      </c>
      <c r="L372" s="78">
        <v>367</v>
      </c>
      <c r="M372" s="579" t="str">
        <f t="shared" si="6"/>
        <v>367,369,368,367</v>
      </c>
      <c r="R372" s="280">
        <v>367</v>
      </c>
      <c r="S372" s="591">
        <v>780.84480515998405</v>
      </c>
      <c r="U372" s="77">
        <v>367</v>
      </c>
      <c r="V372" s="77">
        <v>367</v>
      </c>
      <c r="Y372" s="110">
        <v>367</v>
      </c>
      <c r="Z372" s="110">
        <v>0</v>
      </c>
      <c r="AA372" s="110">
        <v>367</v>
      </c>
      <c r="AB372" s="110">
        <v>0</v>
      </c>
      <c r="AC372" s="417">
        <v>15.616896103199601</v>
      </c>
    </row>
    <row r="373" spans="1:29">
      <c r="A373" s="20"/>
      <c r="B373" s="24">
        <v>369</v>
      </c>
      <c r="D373" s="571">
        <v>368</v>
      </c>
      <c r="E373" s="580">
        <v>197.79177000000001</v>
      </c>
      <c r="F373" s="580">
        <v>-1512.1189999999999</v>
      </c>
      <c r="H373" s="571">
        <v>368</v>
      </c>
      <c r="I373" s="78">
        <v>370</v>
      </c>
      <c r="J373" s="78">
        <v>371</v>
      </c>
      <c r="K373" s="78">
        <v>369</v>
      </c>
      <c r="L373" s="78">
        <v>370</v>
      </c>
      <c r="M373" s="579" t="str">
        <f t="shared" si="6"/>
        <v>370,371,369,370</v>
      </c>
      <c r="R373" s="280">
        <v>368</v>
      </c>
      <c r="S373" s="591">
        <v>781.20033369498503</v>
      </c>
      <c r="U373" s="77">
        <v>368</v>
      </c>
      <c r="V373" s="77">
        <v>368</v>
      </c>
      <c r="Y373" s="110">
        <v>368</v>
      </c>
      <c r="Z373" s="110">
        <v>0</v>
      </c>
      <c r="AA373" s="110">
        <v>368</v>
      </c>
      <c r="AB373" s="110">
        <v>0</v>
      </c>
      <c r="AC373" s="417">
        <v>15.6240066738997</v>
      </c>
    </row>
    <row r="374" spans="1:29">
      <c r="A374" s="20"/>
      <c r="B374" s="24">
        <v>370</v>
      </c>
      <c r="D374" s="571">
        <v>369</v>
      </c>
      <c r="E374" s="580">
        <v>227.96223000000001</v>
      </c>
      <c r="F374" s="580">
        <v>-1507.557</v>
      </c>
      <c r="H374" s="571">
        <v>369</v>
      </c>
      <c r="I374" s="78">
        <v>370</v>
      </c>
      <c r="J374" s="78">
        <v>369</v>
      </c>
      <c r="K374" s="78">
        <v>367</v>
      </c>
      <c r="L374" s="78">
        <v>370</v>
      </c>
      <c r="M374" s="579" t="str">
        <f t="shared" si="6"/>
        <v>370,369,367,370</v>
      </c>
      <c r="R374" s="280">
        <v>369</v>
      </c>
      <c r="S374" s="591">
        <v>1509.96179960001</v>
      </c>
      <c r="U374" s="77">
        <v>369</v>
      </c>
      <c r="V374" s="77">
        <v>369</v>
      </c>
      <c r="Y374" s="110">
        <v>369</v>
      </c>
      <c r="Z374" s="110">
        <v>0</v>
      </c>
      <c r="AA374" s="110">
        <v>369</v>
      </c>
      <c r="AB374" s="110">
        <v>0</v>
      </c>
      <c r="AC374" s="417">
        <v>30.1992359920003</v>
      </c>
    </row>
    <row r="375" spans="1:29">
      <c r="A375" s="20"/>
      <c r="B375" s="24">
        <v>371</v>
      </c>
      <c r="D375" s="571">
        <v>370</v>
      </c>
      <c r="E375" s="580">
        <v>251.85791</v>
      </c>
      <c r="F375" s="580">
        <v>-1452.1579999999999</v>
      </c>
      <c r="H375" s="571">
        <v>370</v>
      </c>
      <c r="I375" s="78">
        <v>370</v>
      </c>
      <c r="J375" s="78">
        <v>372</v>
      </c>
      <c r="K375" s="78">
        <v>371</v>
      </c>
      <c r="L375" s="78">
        <v>370</v>
      </c>
      <c r="M375" s="579" t="str">
        <f t="shared" si="6"/>
        <v>370,372,371,370</v>
      </c>
      <c r="R375" s="280">
        <v>370</v>
      </c>
      <c r="S375" s="591">
        <v>779.72424965500204</v>
      </c>
      <c r="U375" s="77">
        <v>370</v>
      </c>
      <c r="V375" s="77">
        <v>370</v>
      </c>
      <c r="Y375" s="110">
        <v>370</v>
      </c>
      <c r="Z375" s="110">
        <v>0</v>
      </c>
      <c r="AA375" s="110">
        <v>370</v>
      </c>
      <c r="AB375" s="110">
        <v>0</v>
      </c>
      <c r="AC375" s="417">
        <v>15.5944849931</v>
      </c>
    </row>
    <row r="376" spans="1:29">
      <c r="A376" s="20"/>
      <c r="B376" s="24">
        <v>372</v>
      </c>
      <c r="D376" s="571">
        <v>371</v>
      </c>
      <c r="E376" s="580">
        <v>258.13267999999999</v>
      </c>
      <c r="F376" s="580">
        <v>-1502.9949999999999</v>
      </c>
      <c r="H376" s="571">
        <v>371</v>
      </c>
      <c r="I376" s="78">
        <v>373</v>
      </c>
      <c r="J376" s="78">
        <v>374</v>
      </c>
      <c r="K376" s="78">
        <v>372</v>
      </c>
      <c r="L376" s="78">
        <v>373</v>
      </c>
      <c r="M376" s="579" t="str">
        <f t="shared" si="6"/>
        <v>373,374,372,373</v>
      </c>
      <c r="R376" s="280">
        <v>371</v>
      </c>
      <c r="S376" s="591">
        <v>780.64306413000998</v>
      </c>
      <c r="U376" s="77">
        <v>371</v>
      </c>
      <c r="V376" s="77">
        <v>371</v>
      </c>
      <c r="Y376" s="110">
        <v>371</v>
      </c>
      <c r="Z376" s="110">
        <v>0</v>
      </c>
      <c r="AA376" s="110">
        <v>371</v>
      </c>
      <c r="AB376" s="110">
        <v>0</v>
      </c>
      <c r="AC376" s="417">
        <v>15.6128612826002</v>
      </c>
    </row>
    <row r="377" spans="1:29">
      <c r="A377" s="20"/>
      <c r="B377" s="24">
        <v>373</v>
      </c>
      <c r="D377" s="571">
        <v>372</v>
      </c>
      <c r="E377" s="580">
        <v>288.09645</v>
      </c>
      <c r="F377" s="580">
        <v>-1497.229</v>
      </c>
      <c r="H377" s="571">
        <v>372</v>
      </c>
      <c r="I377" s="78">
        <v>373</v>
      </c>
      <c r="J377" s="78">
        <v>372</v>
      </c>
      <c r="K377" s="78">
        <v>370</v>
      </c>
      <c r="L377" s="78">
        <v>373</v>
      </c>
      <c r="M377" s="579" t="str">
        <f t="shared" si="6"/>
        <v>373,372,370,373</v>
      </c>
      <c r="R377" s="280">
        <v>372</v>
      </c>
      <c r="S377" s="591">
        <v>1508.5855955949801</v>
      </c>
      <c r="U377" s="77">
        <v>372</v>
      </c>
      <c r="V377" s="77">
        <v>372</v>
      </c>
      <c r="Y377" s="110">
        <v>372</v>
      </c>
      <c r="Z377" s="110">
        <v>0</v>
      </c>
      <c r="AA377" s="110">
        <v>372</v>
      </c>
      <c r="AB377" s="110">
        <v>0</v>
      </c>
      <c r="AC377" s="417">
        <v>30.1717119118996</v>
      </c>
    </row>
    <row r="378" spans="1:29">
      <c r="A378" s="20"/>
      <c r="B378" s="24">
        <v>374</v>
      </c>
      <c r="D378" s="571">
        <v>373</v>
      </c>
      <c r="E378" s="580">
        <v>309.78814</v>
      </c>
      <c r="F378" s="580">
        <v>-1440.9490000000001</v>
      </c>
      <c r="H378" s="571">
        <v>373</v>
      </c>
      <c r="I378" s="78">
        <v>373</v>
      </c>
      <c r="J378" s="78">
        <v>375</v>
      </c>
      <c r="K378" s="78">
        <v>374</v>
      </c>
      <c r="L378" s="78">
        <v>373</v>
      </c>
      <c r="M378" s="579" t="str">
        <f t="shared" si="6"/>
        <v>373,375,374,373</v>
      </c>
      <c r="R378" s="280">
        <v>373</v>
      </c>
      <c r="S378" s="591">
        <v>779.14954230003002</v>
      </c>
      <c r="U378" s="77">
        <v>373</v>
      </c>
      <c r="V378" s="77">
        <v>373</v>
      </c>
      <c r="Y378" s="110">
        <v>373</v>
      </c>
      <c r="Z378" s="110">
        <v>0</v>
      </c>
      <c r="AA378" s="110">
        <v>373</v>
      </c>
      <c r="AB378" s="110">
        <v>0</v>
      </c>
      <c r="AC378" s="417">
        <v>15.5829908460006</v>
      </c>
    </row>
    <row r="379" spans="1:29">
      <c r="A379" s="20"/>
      <c r="B379" s="24">
        <v>375</v>
      </c>
      <c r="D379" s="571">
        <v>374</v>
      </c>
      <c r="E379" s="580">
        <v>318.06020999999998</v>
      </c>
      <c r="F379" s="580">
        <v>-1491.463</v>
      </c>
      <c r="H379" s="571">
        <v>374</v>
      </c>
      <c r="I379" s="78">
        <v>376</v>
      </c>
      <c r="J379" s="78">
        <v>377</v>
      </c>
      <c r="K379" s="78">
        <v>375</v>
      </c>
      <c r="L379" s="78">
        <v>376</v>
      </c>
      <c r="M379" s="579" t="str">
        <f t="shared" si="6"/>
        <v>376,377,375,376</v>
      </c>
      <c r="R379" s="280">
        <v>374</v>
      </c>
      <c r="S379" s="591">
        <v>780.75969843999997</v>
      </c>
      <c r="U379" s="77">
        <v>374</v>
      </c>
      <c r="V379" s="77">
        <v>374</v>
      </c>
      <c r="Y379" s="110">
        <v>374</v>
      </c>
      <c r="Z379" s="110">
        <v>0</v>
      </c>
      <c r="AA379" s="110">
        <v>374</v>
      </c>
      <c r="AB379" s="110">
        <v>0</v>
      </c>
      <c r="AC379" s="417">
        <v>15.6151939688</v>
      </c>
    </row>
    <row r="380" spans="1:29">
      <c r="A380" s="20"/>
      <c r="B380" s="24">
        <v>376</v>
      </c>
      <c r="D380" s="571">
        <v>375</v>
      </c>
      <c r="E380" s="580">
        <v>347.76931000000002</v>
      </c>
      <c r="F380" s="580">
        <v>-1484.5029999999999</v>
      </c>
      <c r="H380" s="571">
        <v>375</v>
      </c>
      <c r="I380" s="78">
        <v>376</v>
      </c>
      <c r="J380" s="78">
        <v>375</v>
      </c>
      <c r="K380" s="78">
        <v>373</v>
      </c>
      <c r="L380" s="78">
        <v>376</v>
      </c>
      <c r="M380" s="579" t="str">
        <f t="shared" si="6"/>
        <v>376,375,373,376</v>
      </c>
      <c r="R380" s="280">
        <v>375</v>
      </c>
      <c r="S380" s="591">
        <v>1507.30955669996</v>
      </c>
      <c r="U380" s="77">
        <v>375</v>
      </c>
      <c r="V380" s="77">
        <v>375</v>
      </c>
      <c r="Y380" s="110">
        <v>375</v>
      </c>
      <c r="Z380" s="110">
        <v>0</v>
      </c>
      <c r="AA380" s="110">
        <v>375</v>
      </c>
      <c r="AB380" s="110">
        <v>0</v>
      </c>
      <c r="AC380" s="417">
        <v>30.146191133999299</v>
      </c>
    </row>
    <row r="381" spans="1:29">
      <c r="A381" s="20"/>
      <c r="B381" s="24">
        <v>377</v>
      </c>
      <c r="D381" s="571">
        <v>376</v>
      </c>
      <c r="E381" s="580">
        <v>367.18407000000002</v>
      </c>
      <c r="F381" s="580">
        <v>-1427.395</v>
      </c>
      <c r="H381" s="571">
        <v>376</v>
      </c>
      <c r="I381" s="78">
        <v>376</v>
      </c>
      <c r="J381" s="78">
        <v>378</v>
      </c>
      <c r="K381" s="78">
        <v>377</v>
      </c>
      <c r="L381" s="78">
        <v>376</v>
      </c>
      <c r="M381" s="579" t="str">
        <f t="shared" si="6"/>
        <v>376,378,377,376</v>
      </c>
      <c r="R381" s="280">
        <v>376</v>
      </c>
      <c r="S381" s="591">
        <v>779.27517417498098</v>
      </c>
      <c r="U381" s="77">
        <v>376</v>
      </c>
      <c r="V381" s="77">
        <v>376</v>
      </c>
      <c r="Y381" s="110">
        <v>376</v>
      </c>
      <c r="Z381" s="110">
        <v>0</v>
      </c>
      <c r="AA381" s="110">
        <v>376</v>
      </c>
      <c r="AB381" s="110">
        <v>0</v>
      </c>
      <c r="AC381" s="417">
        <v>15.5855034834996</v>
      </c>
    </row>
    <row r="382" spans="1:29">
      <c r="A382" s="20"/>
      <c r="B382" s="24">
        <v>378</v>
      </c>
      <c r="D382" s="571">
        <v>377</v>
      </c>
      <c r="E382" s="580">
        <v>377.47840000000002</v>
      </c>
      <c r="F382" s="580">
        <v>-1477.5440000000001</v>
      </c>
      <c r="H382" s="571">
        <v>377</v>
      </c>
      <c r="I382" s="78">
        <v>379</v>
      </c>
      <c r="J382" s="78">
        <v>380</v>
      </c>
      <c r="K382" s="78">
        <v>378</v>
      </c>
      <c r="L382" s="78">
        <v>379</v>
      </c>
      <c r="M382" s="579" t="str">
        <f t="shared" si="6"/>
        <v>379,380,378,379</v>
      </c>
      <c r="R382" s="280">
        <v>377</v>
      </c>
      <c r="S382" s="591">
        <v>780.82920698000805</v>
      </c>
      <c r="U382" s="77">
        <v>377</v>
      </c>
      <c r="V382" s="77">
        <v>377</v>
      </c>
      <c r="Y382" s="110">
        <v>377</v>
      </c>
      <c r="Z382" s="110">
        <v>0</v>
      </c>
      <c r="AA382" s="110">
        <v>377</v>
      </c>
      <c r="AB382" s="110">
        <v>0</v>
      </c>
      <c r="AC382" s="417">
        <v>15.6165841396001</v>
      </c>
    </row>
    <row r="383" spans="1:29">
      <c r="A383" s="20"/>
      <c r="B383" s="24">
        <v>379</v>
      </c>
      <c r="D383" s="571">
        <v>378</v>
      </c>
      <c r="E383" s="580">
        <v>406.88524000000001</v>
      </c>
      <c r="F383" s="580">
        <v>-1469.4010000000001</v>
      </c>
      <c r="H383" s="571">
        <v>378</v>
      </c>
      <c r="I383" s="78">
        <v>379</v>
      </c>
      <c r="J383" s="78">
        <v>378</v>
      </c>
      <c r="K383" s="78">
        <v>376</v>
      </c>
      <c r="L383" s="78">
        <v>379</v>
      </c>
      <c r="M383" s="579" t="str">
        <f t="shared" si="6"/>
        <v>379,378,376,379</v>
      </c>
      <c r="R383" s="280">
        <v>378</v>
      </c>
      <c r="S383" s="591">
        <v>1506.8009550649999</v>
      </c>
      <c r="U383" s="77">
        <v>378</v>
      </c>
      <c r="V383" s="77">
        <v>378</v>
      </c>
      <c r="Y383" s="110">
        <v>378</v>
      </c>
      <c r="Z383" s="110">
        <v>0</v>
      </c>
      <c r="AA383" s="110">
        <v>378</v>
      </c>
      <c r="AB383" s="110">
        <v>0</v>
      </c>
      <c r="AC383" s="417">
        <v>30.136019101300001</v>
      </c>
    </row>
    <row r="384" spans="1:29">
      <c r="A384" s="20"/>
      <c r="B384" s="24">
        <v>380</v>
      </c>
      <c r="D384" s="571">
        <v>379</v>
      </c>
      <c r="E384" s="580">
        <v>423.96577000000002</v>
      </c>
      <c r="F384" s="580">
        <v>-1411.566</v>
      </c>
      <c r="H384" s="571">
        <v>379</v>
      </c>
      <c r="I384" s="78">
        <v>379</v>
      </c>
      <c r="J384" s="78">
        <v>381</v>
      </c>
      <c r="K384" s="78">
        <v>380</v>
      </c>
      <c r="L384" s="78">
        <v>379</v>
      </c>
      <c r="M384" s="579" t="str">
        <f t="shared" si="6"/>
        <v>379,381,380,379</v>
      </c>
      <c r="R384" s="280">
        <v>379</v>
      </c>
      <c r="S384" s="591">
        <v>779.36015407997104</v>
      </c>
      <c r="U384" s="77">
        <v>379</v>
      </c>
      <c r="V384" s="77">
        <v>379</v>
      </c>
      <c r="Y384" s="110">
        <v>379</v>
      </c>
      <c r="Z384" s="110">
        <v>0</v>
      </c>
      <c r="AA384" s="110">
        <v>379</v>
      </c>
      <c r="AB384" s="110">
        <v>0</v>
      </c>
      <c r="AC384" s="417">
        <v>15.5872030815994</v>
      </c>
    </row>
    <row r="385" spans="1:29">
      <c r="A385" s="20"/>
      <c r="B385" s="24">
        <v>381</v>
      </c>
      <c r="D385" s="571">
        <v>380</v>
      </c>
      <c r="E385" s="580">
        <v>436.29208999999997</v>
      </c>
      <c r="F385" s="580">
        <v>-1461.258</v>
      </c>
      <c r="H385" s="571">
        <v>380</v>
      </c>
      <c r="I385" s="78">
        <v>382</v>
      </c>
      <c r="J385" s="78">
        <v>383</v>
      </c>
      <c r="K385" s="78">
        <v>381</v>
      </c>
      <c r="L385" s="78">
        <v>382</v>
      </c>
      <c r="M385" s="579" t="str">
        <f t="shared" si="6"/>
        <v>382,383,381,382</v>
      </c>
      <c r="R385" s="280">
        <v>380</v>
      </c>
      <c r="S385" s="591">
        <v>781.31690445501499</v>
      </c>
      <c r="U385" s="77">
        <v>380</v>
      </c>
      <c r="V385" s="77">
        <v>380</v>
      </c>
      <c r="Y385" s="110">
        <v>380</v>
      </c>
      <c r="Z385" s="110">
        <v>0</v>
      </c>
      <c r="AA385" s="110">
        <v>380</v>
      </c>
      <c r="AB385" s="110">
        <v>0</v>
      </c>
      <c r="AC385" s="417">
        <v>15.626338089100299</v>
      </c>
    </row>
    <row r="386" spans="1:29">
      <c r="A386" s="20"/>
      <c r="B386" s="24">
        <v>382</v>
      </c>
      <c r="D386" s="571">
        <v>381</v>
      </c>
      <c r="E386" s="580">
        <v>465.34958999999998</v>
      </c>
      <c r="F386" s="580">
        <v>-1451.9449999999999</v>
      </c>
      <c r="H386" s="571">
        <v>381</v>
      </c>
      <c r="I386" s="78">
        <v>382</v>
      </c>
      <c r="J386" s="78">
        <v>381</v>
      </c>
      <c r="K386" s="78">
        <v>379</v>
      </c>
      <c r="L386" s="78">
        <v>382</v>
      </c>
      <c r="M386" s="579" t="str">
        <f t="shared" si="6"/>
        <v>382,381,379,382</v>
      </c>
      <c r="R386" s="280">
        <v>381</v>
      </c>
      <c r="S386" s="591">
        <v>1508.0589593949801</v>
      </c>
      <c r="U386" s="77">
        <v>381</v>
      </c>
      <c r="V386" s="77">
        <v>381</v>
      </c>
      <c r="Y386" s="110">
        <v>381</v>
      </c>
      <c r="Z386" s="110">
        <v>0</v>
      </c>
      <c r="AA386" s="110">
        <v>381</v>
      </c>
      <c r="AB386" s="110">
        <v>0</v>
      </c>
      <c r="AC386" s="417">
        <v>30.161179187899599</v>
      </c>
    </row>
    <row r="387" spans="1:29">
      <c r="A387" s="20"/>
      <c r="B387" s="24">
        <v>383</v>
      </c>
      <c r="D387" s="571">
        <v>382</v>
      </c>
      <c r="E387" s="580">
        <v>480.08801999999997</v>
      </c>
      <c r="F387" s="580">
        <v>-1393.444</v>
      </c>
      <c r="H387" s="571">
        <v>382</v>
      </c>
      <c r="I387" s="78">
        <v>382</v>
      </c>
      <c r="J387" s="78">
        <v>384</v>
      </c>
      <c r="K387" s="78">
        <v>383</v>
      </c>
      <c r="L387" s="78">
        <v>382</v>
      </c>
      <c r="M387" s="579" t="str">
        <f t="shared" si="6"/>
        <v>382,384,383,382</v>
      </c>
      <c r="R387" s="280">
        <v>382</v>
      </c>
      <c r="S387" s="591">
        <v>779.85014059994103</v>
      </c>
      <c r="U387" s="77">
        <v>382</v>
      </c>
      <c r="V387" s="77">
        <v>382</v>
      </c>
      <c r="Y387" s="110">
        <v>382</v>
      </c>
      <c r="Z387" s="110">
        <v>0</v>
      </c>
      <c r="AA387" s="110">
        <v>382</v>
      </c>
      <c r="AB387" s="110">
        <v>0</v>
      </c>
      <c r="AC387" s="417">
        <v>15.5970028119988</v>
      </c>
    </row>
    <row r="388" spans="1:29">
      <c r="A388" s="20"/>
      <c r="B388" s="24">
        <v>384</v>
      </c>
      <c r="D388" s="571">
        <v>383</v>
      </c>
      <c r="E388" s="580">
        <v>494.40708999999998</v>
      </c>
      <c r="F388" s="580">
        <v>-1442.6320000000001</v>
      </c>
      <c r="H388" s="571">
        <v>383</v>
      </c>
      <c r="I388" s="78">
        <v>385</v>
      </c>
      <c r="J388" s="78">
        <v>386</v>
      </c>
      <c r="K388" s="78">
        <v>384</v>
      </c>
      <c r="L388" s="78">
        <v>385</v>
      </c>
      <c r="M388" s="579" t="str">
        <f t="shared" si="6"/>
        <v>385,386,384,385</v>
      </c>
      <c r="R388" s="280">
        <v>383</v>
      </c>
      <c r="S388" s="591">
        <v>782.14728589501397</v>
      </c>
      <c r="U388" s="77">
        <v>383</v>
      </c>
      <c r="V388" s="77">
        <v>383</v>
      </c>
      <c r="Y388" s="110">
        <v>383</v>
      </c>
      <c r="Z388" s="110">
        <v>0</v>
      </c>
      <c r="AA388" s="110">
        <v>383</v>
      </c>
      <c r="AB388" s="110">
        <v>0</v>
      </c>
      <c r="AC388" s="417">
        <v>15.642945717900201</v>
      </c>
    </row>
    <row r="389" spans="1:29">
      <c r="A389" s="20"/>
      <c r="B389" s="24">
        <v>385</v>
      </c>
      <c r="D389" s="571">
        <v>384</v>
      </c>
      <c r="E389" s="580">
        <v>523.06871999999998</v>
      </c>
      <c r="F389" s="580">
        <v>-1432.164</v>
      </c>
      <c r="H389" s="571">
        <v>384</v>
      </c>
      <c r="I389" s="78">
        <v>385</v>
      </c>
      <c r="J389" s="78">
        <v>384</v>
      </c>
      <c r="K389" s="78">
        <v>382</v>
      </c>
      <c r="L389" s="78">
        <v>385</v>
      </c>
      <c r="M389" s="579" t="str">
        <f t="shared" si="6"/>
        <v>385,384,382,385</v>
      </c>
      <c r="R389" s="280">
        <v>384</v>
      </c>
      <c r="S389" s="591">
        <v>1510.15472394996</v>
      </c>
      <c r="U389" s="77">
        <v>384</v>
      </c>
      <c r="V389" s="77">
        <v>384</v>
      </c>
      <c r="Y389" s="110">
        <v>384</v>
      </c>
      <c r="Z389" s="110">
        <v>0</v>
      </c>
      <c r="AA389" s="110">
        <v>384</v>
      </c>
      <c r="AB389" s="110">
        <v>0</v>
      </c>
      <c r="AC389" s="417">
        <v>30.203094478999201</v>
      </c>
    </row>
    <row r="390" spans="1:29">
      <c r="A390" s="20"/>
      <c r="B390" s="24">
        <v>386</v>
      </c>
      <c r="D390" s="571">
        <v>385</v>
      </c>
      <c r="E390" s="580">
        <v>535.46374000000003</v>
      </c>
      <c r="F390" s="580">
        <v>-1373.059</v>
      </c>
      <c r="H390" s="571">
        <v>385</v>
      </c>
      <c r="I390" s="78">
        <v>385</v>
      </c>
      <c r="J390" s="78">
        <v>387</v>
      </c>
      <c r="K390" s="78">
        <v>386</v>
      </c>
      <c r="L390" s="78">
        <v>385</v>
      </c>
      <c r="M390" s="579" t="str">
        <f t="shared" ref="M390:M453" si="7">_xlfn.CONCAT(I390,",",J390,",",,K390,",",L390)</f>
        <v>385,387,386,385</v>
      </c>
      <c r="R390" s="280">
        <v>385</v>
      </c>
      <c r="S390" s="591">
        <v>780.66793654503999</v>
      </c>
      <c r="U390" s="77">
        <v>385</v>
      </c>
      <c r="V390" s="77">
        <v>385</v>
      </c>
      <c r="Y390" s="110">
        <v>385</v>
      </c>
      <c r="Z390" s="110">
        <v>0</v>
      </c>
      <c r="AA390" s="110">
        <v>385</v>
      </c>
      <c r="AB390" s="110">
        <v>0</v>
      </c>
      <c r="AC390" s="417">
        <v>15.613358730900799</v>
      </c>
    </row>
    <row r="391" spans="1:29">
      <c r="A391" s="20"/>
      <c r="B391" s="24">
        <v>387</v>
      </c>
      <c r="D391" s="571">
        <v>386</v>
      </c>
      <c r="E391" s="580">
        <v>551.73035000000004</v>
      </c>
      <c r="F391" s="580">
        <v>-1421.6959999999999</v>
      </c>
      <c r="H391" s="571">
        <v>386</v>
      </c>
      <c r="I391" s="78">
        <v>388</v>
      </c>
      <c r="J391" s="78">
        <v>389</v>
      </c>
      <c r="K391" s="78">
        <v>387</v>
      </c>
      <c r="L391" s="78">
        <v>388</v>
      </c>
      <c r="M391" s="579" t="str">
        <f t="shared" si="7"/>
        <v>388,389,387,388</v>
      </c>
      <c r="R391" s="280">
        <v>386</v>
      </c>
      <c r="S391" s="591">
        <v>782.07971505995295</v>
      </c>
      <c r="U391" s="77">
        <v>386</v>
      </c>
      <c r="V391" s="77">
        <v>386</v>
      </c>
      <c r="Y391" s="110">
        <v>386</v>
      </c>
      <c r="Z391" s="110">
        <v>0</v>
      </c>
      <c r="AA391" s="110">
        <v>386</v>
      </c>
      <c r="AB391" s="110">
        <v>0</v>
      </c>
      <c r="AC391" s="417">
        <v>15.641594301199</v>
      </c>
    </row>
    <row r="392" spans="1:29">
      <c r="A392" s="20"/>
      <c r="B392" s="24">
        <v>388</v>
      </c>
      <c r="D392" s="571">
        <v>387</v>
      </c>
      <c r="E392" s="580">
        <v>579.95020999999997</v>
      </c>
      <c r="F392" s="580">
        <v>-1410.0889999999999</v>
      </c>
      <c r="H392" s="571">
        <v>387</v>
      </c>
      <c r="I392" s="78">
        <v>388</v>
      </c>
      <c r="J392" s="78">
        <v>387</v>
      </c>
      <c r="K392" s="78">
        <v>385</v>
      </c>
      <c r="L392" s="78">
        <v>388</v>
      </c>
      <c r="M392" s="579" t="str">
        <f t="shared" si="7"/>
        <v>388,387,385,388</v>
      </c>
      <c r="R392" s="280">
        <v>387</v>
      </c>
      <c r="S392" s="591">
        <v>1510.5731548599999</v>
      </c>
      <c r="U392" s="77">
        <v>387</v>
      </c>
      <c r="V392" s="77">
        <v>387</v>
      </c>
      <c r="Y392" s="110">
        <v>387</v>
      </c>
      <c r="Z392" s="110">
        <v>0</v>
      </c>
      <c r="AA392" s="110">
        <v>387</v>
      </c>
      <c r="AB392" s="110">
        <v>0</v>
      </c>
      <c r="AC392" s="417">
        <v>30.211463097199999</v>
      </c>
    </row>
    <row r="393" spans="1:29">
      <c r="A393" s="20"/>
      <c r="B393" s="24">
        <v>389</v>
      </c>
      <c r="D393" s="571">
        <v>388</v>
      </c>
      <c r="E393" s="580">
        <v>589.98829000000001</v>
      </c>
      <c r="F393" s="580">
        <v>-1350.5329999999999</v>
      </c>
      <c r="H393" s="571">
        <v>388</v>
      </c>
      <c r="I393" s="78">
        <v>388</v>
      </c>
      <c r="J393" s="78">
        <v>390</v>
      </c>
      <c r="K393" s="78">
        <v>389</v>
      </c>
      <c r="L393" s="78">
        <v>388</v>
      </c>
      <c r="M393" s="579" t="str">
        <f t="shared" si="7"/>
        <v>388,390,389,388</v>
      </c>
      <c r="R393" s="280">
        <v>388</v>
      </c>
      <c r="S393" s="591">
        <v>780.58688001002804</v>
      </c>
      <c r="U393" s="77">
        <v>388</v>
      </c>
      <c r="V393" s="77">
        <v>388</v>
      </c>
      <c r="Y393" s="110">
        <v>388</v>
      </c>
      <c r="Z393" s="110">
        <v>0</v>
      </c>
      <c r="AA393" s="110">
        <v>388</v>
      </c>
      <c r="AB393" s="110">
        <v>0</v>
      </c>
      <c r="AC393" s="417">
        <v>15.611737600200501</v>
      </c>
    </row>
    <row r="394" spans="1:29">
      <c r="A394" s="20"/>
      <c r="B394" s="24">
        <v>390</v>
      </c>
      <c r="D394" s="571">
        <v>389</v>
      </c>
      <c r="E394" s="580">
        <v>608.17006000000003</v>
      </c>
      <c r="F394" s="580">
        <v>-1398.4829999999999</v>
      </c>
      <c r="H394" s="571">
        <v>389</v>
      </c>
      <c r="I394" s="78">
        <v>391</v>
      </c>
      <c r="J394" s="78">
        <v>392</v>
      </c>
      <c r="K394" s="78">
        <v>390</v>
      </c>
      <c r="L394" s="78">
        <v>391</v>
      </c>
      <c r="M394" s="579" t="str">
        <f t="shared" si="7"/>
        <v>391,392,390,391</v>
      </c>
      <c r="R394" s="280">
        <v>389</v>
      </c>
      <c r="S394" s="591">
        <v>780.96600329002797</v>
      </c>
      <c r="U394" s="77">
        <v>389</v>
      </c>
      <c r="V394" s="77">
        <v>389</v>
      </c>
      <c r="Y394" s="110">
        <v>389</v>
      </c>
      <c r="Z394" s="110">
        <v>0</v>
      </c>
      <c r="AA394" s="110">
        <v>389</v>
      </c>
      <c r="AB394" s="110">
        <v>0</v>
      </c>
      <c r="AC394" s="417">
        <v>15.619320065800499</v>
      </c>
    </row>
    <row r="395" spans="1:29">
      <c r="A395" s="20"/>
      <c r="B395" s="24">
        <v>391</v>
      </c>
      <c r="D395" s="571">
        <v>390</v>
      </c>
      <c r="E395" s="580">
        <v>635.90296000000001</v>
      </c>
      <c r="F395" s="580">
        <v>-1385.7570000000001</v>
      </c>
      <c r="H395" s="571">
        <v>390</v>
      </c>
      <c r="I395" s="78">
        <v>391</v>
      </c>
      <c r="J395" s="78">
        <v>390</v>
      </c>
      <c r="K395" s="78">
        <v>388</v>
      </c>
      <c r="L395" s="78">
        <v>391</v>
      </c>
      <c r="M395" s="579" t="str">
        <f t="shared" si="7"/>
        <v>391,390,388,391</v>
      </c>
      <c r="R395" s="280">
        <v>390</v>
      </c>
      <c r="S395" s="591">
        <v>1509.5091014449699</v>
      </c>
      <c r="U395" s="77">
        <v>390</v>
      </c>
      <c r="V395" s="77">
        <v>390</v>
      </c>
      <c r="Y395" s="110">
        <v>390</v>
      </c>
      <c r="Z395" s="110">
        <v>0</v>
      </c>
      <c r="AA395" s="110">
        <v>390</v>
      </c>
      <c r="AB395" s="110">
        <v>0</v>
      </c>
      <c r="AC395" s="417">
        <v>30.1901820288994</v>
      </c>
    </row>
    <row r="396" spans="1:29">
      <c r="A396" s="20"/>
      <c r="B396" s="24">
        <v>392</v>
      </c>
      <c r="D396" s="571">
        <v>391</v>
      </c>
      <c r="E396" s="580">
        <v>643.59599000000003</v>
      </c>
      <c r="F396" s="580">
        <v>-1325.9059999999999</v>
      </c>
      <c r="H396" s="571">
        <v>391</v>
      </c>
      <c r="I396" s="78">
        <v>391</v>
      </c>
      <c r="J396" s="78">
        <v>393</v>
      </c>
      <c r="K396" s="78">
        <v>392</v>
      </c>
      <c r="L396" s="78">
        <v>391</v>
      </c>
      <c r="M396" s="579" t="str">
        <f t="shared" si="7"/>
        <v>391,393,392,391</v>
      </c>
      <c r="R396" s="280">
        <v>391</v>
      </c>
      <c r="S396" s="591">
        <v>779.44751086999895</v>
      </c>
      <c r="U396" s="77">
        <v>391</v>
      </c>
      <c r="V396" s="77">
        <v>391</v>
      </c>
      <c r="Y396" s="110">
        <v>391</v>
      </c>
      <c r="Z396" s="110">
        <v>0</v>
      </c>
      <c r="AA396" s="110">
        <v>391</v>
      </c>
      <c r="AB396" s="110">
        <v>0</v>
      </c>
      <c r="AC396" s="417">
        <v>15.5889502173999</v>
      </c>
    </row>
    <row r="397" spans="1:29">
      <c r="A397" s="20"/>
      <c r="B397" s="24">
        <v>393</v>
      </c>
      <c r="D397" s="571">
        <v>392</v>
      </c>
      <c r="E397" s="580">
        <v>663.63585</v>
      </c>
      <c r="F397" s="580">
        <v>-1373.03</v>
      </c>
      <c r="H397" s="571">
        <v>392</v>
      </c>
      <c r="I397" s="78">
        <v>394</v>
      </c>
      <c r="J397" s="78">
        <v>395</v>
      </c>
      <c r="K397" s="78">
        <v>393</v>
      </c>
      <c r="L397" s="78">
        <v>394</v>
      </c>
      <c r="M397" s="579" t="str">
        <f t="shared" si="7"/>
        <v>394,395,393,394</v>
      </c>
      <c r="R397" s="280">
        <v>392</v>
      </c>
      <c r="S397" s="591">
        <v>780.42930572998</v>
      </c>
      <c r="U397" s="77">
        <v>392</v>
      </c>
      <c r="V397" s="77">
        <v>392</v>
      </c>
      <c r="Y397" s="110">
        <v>392</v>
      </c>
      <c r="Z397" s="110">
        <v>0</v>
      </c>
      <c r="AA397" s="110">
        <v>392</v>
      </c>
      <c r="AB397" s="110">
        <v>0</v>
      </c>
      <c r="AC397" s="417">
        <v>15.6085861145996</v>
      </c>
    </row>
    <row r="398" spans="1:29">
      <c r="A398" s="20"/>
      <c r="B398" s="24">
        <v>394</v>
      </c>
      <c r="D398" s="571">
        <v>393</v>
      </c>
      <c r="E398" s="580">
        <v>690.83735999999999</v>
      </c>
      <c r="F398" s="580">
        <v>-1359.2049999999999</v>
      </c>
      <c r="H398" s="571">
        <v>393</v>
      </c>
      <c r="I398" s="78">
        <v>394</v>
      </c>
      <c r="J398" s="78">
        <v>393</v>
      </c>
      <c r="K398" s="78">
        <v>391</v>
      </c>
      <c r="L398" s="78">
        <v>394</v>
      </c>
      <c r="M398" s="579" t="str">
        <f t="shared" si="7"/>
        <v>394,393,391,394</v>
      </c>
      <c r="R398" s="280">
        <v>393</v>
      </c>
      <c r="S398" s="591">
        <v>1508.1508982799701</v>
      </c>
      <c r="U398" s="77">
        <v>393</v>
      </c>
      <c r="V398" s="77">
        <v>393</v>
      </c>
      <c r="Y398" s="110">
        <v>393</v>
      </c>
      <c r="Z398" s="110">
        <v>0</v>
      </c>
      <c r="AA398" s="110">
        <v>393</v>
      </c>
      <c r="AB398" s="110">
        <v>0</v>
      </c>
      <c r="AC398" s="417">
        <v>30.163017965599401</v>
      </c>
    </row>
    <row r="399" spans="1:29">
      <c r="A399" s="20"/>
      <c r="B399" s="24">
        <v>395</v>
      </c>
      <c r="D399" s="571">
        <v>394</v>
      </c>
      <c r="E399" s="580">
        <v>696.16846999999996</v>
      </c>
      <c r="F399" s="580">
        <v>-1299.114</v>
      </c>
      <c r="H399" s="571">
        <v>394</v>
      </c>
      <c r="I399" s="78">
        <v>394</v>
      </c>
      <c r="J399" s="78">
        <v>396</v>
      </c>
      <c r="K399" s="78">
        <v>395</v>
      </c>
      <c r="L399" s="78">
        <v>394</v>
      </c>
      <c r="M399" s="579" t="str">
        <f t="shared" si="7"/>
        <v>394,396,395,394</v>
      </c>
      <c r="R399" s="280">
        <v>394</v>
      </c>
      <c r="S399" s="591">
        <v>778.90649063995795</v>
      </c>
      <c r="U399" s="77">
        <v>394</v>
      </c>
      <c r="V399" s="77">
        <v>394</v>
      </c>
      <c r="Y399" s="110">
        <v>394</v>
      </c>
      <c r="Z399" s="110">
        <v>0</v>
      </c>
      <c r="AA399" s="110">
        <v>394</v>
      </c>
      <c r="AB399" s="110">
        <v>0</v>
      </c>
      <c r="AC399" s="417">
        <v>15.5781298127991</v>
      </c>
    </row>
    <row r="400" spans="1:29">
      <c r="A400" s="20"/>
      <c r="B400" s="24">
        <v>396</v>
      </c>
      <c r="D400" s="571">
        <v>395</v>
      </c>
      <c r="E400" s="580">
        <v>718.03887999999995</v>
      </c>
      <c r="F400" s="580">
        <v>-1345.3789999999999</v>
      </c>
      <c r="H400" s="571">
        <v>395</v>
      </c>
      <c r="I400" s="78">
        <v>397</v>
      </c>
      <c r="J400" s="78">
        <v>398</v>
      </c>
      <c r="K400" s="78">
        <v>396</v>
      </c>
      <c r="L400" s="78">
        <v>397</v>
      </c>
      <c r="M400" s="579" t="str">
        <f t="shared" si="7"/>
        <v>397,398,396,397</v>
      </c>
      <c r="R400" s="280">
        <v>395</v>
      </c>
      <c r="S400" s="591">
        <v>780.53492622502301</v>
      </c>
      <c r="U400" s="77">
        <v>395</v>
      </c>
      <c r="V400" s="77">
        <v>395</v>
      </c>
      <c r="Y400" s="110">
        <v>395</v>
      </c>
      <c r="Z400" s="110">
        <v>0</v>
      </c>
      <c r="AA400" s="110">
        <v>395</v>
      </c>
      <c r="AB400" s="110">
        <v>0</v>
      </c>
      <c r="AC400" s="417">
        <v>15.6106985245004</v>
      </c>
    </row>
    <row r="401" spans="1:29">
      <c r="A401" s="20"/>
      <c r="B401" s="24">
        <v>397</v>
      </c>
      <c r="D401" s="571">
        <v>396</v>
      </c>
      <c r="E401" s="580">
        <v>744.66544999999996</v>
      </c>
      <c r="F401" s="580">
        <v>-1330.4760000000001</v>
      </c>
      <c r="H401" s="571">
        <v>396</v>
      </c>
      <c r="I401" s="78">
        <v>397</v>
      </c>
      <c r="J401" s="78">
        <v>396</v>
      </c>
      <c r="K401" s="78">
        <v>394</v>
      </c>
      <c r="L401" s="78">
        <v>397</v>
      </c>
      <c r="M401" s="579" t="str">
        <f t="shared" si="7"/>
        <v>397,396,394,397</v>
      </c>
      <c r="R401" s="280">
        <v>396</v>
      </c>
      <c r="S401" s="591">
        <v>1506.87776369997</v>
      </c>
      <c r="U401" s="77">
        <v>396</v>
      </c>
      <c r="V401" s="77">
        <v>396</v>
      </c>
      <c r="Y401" s="110">
        <v>396</v>
      </c>
      <c r="Z401" s="110">
        <v>0</v>
      </c>
      <c r="AA401" s="110">
        <v>396</v>
      </c>
      <c r="AB401" s="110">
        <v>0</v>
      </c>
      <c r="AC401" s="417">
        <v>30.1375552739994</v>
      </c>
    </row>
    <row r="402" spans="1:29">
      <c r="A402" s="20"/>
      <c r="B402" s="24">
        <v>398</v>
      </c>
      <c r="D402" s="571">
        <v>397</v>
      </c>
      <c r="E402" s="580">
        <v>747.57903999999996</v>
      </c>
      <c r="F402" s="580">
        <v>-1270.2170000000001</v>
      </c>
      <c r="H402" s="571">
        <v>397</v>
      </c>
      <c r="I402" s="78">
        <v>397</v>
      </c>
      <c r="J402" s="78">
        <v>399</v>
      </c>
      <c r="K402" s="78">
        <v>398</v>
      </c>
      <c r="L402" s="78">
        <v>397</v>
      </c>
      <c r="M402" s="579" t="str">
        <f t="shared" si="7"/>
        <v>397,399,398,397</v>
      </c>
      <c r="R402" s="280">
        <v>397</v>
      </c>
      <c r="S402" s="591">
        <v>779.01433622004697</v>
      </c>
      <c r="U402" s="77">
        <v>397</v>
      </c>
      <c r="V402" s="77">
        <v>397</v>
      </c>
      <c r="Y402" s="110">
        <v>397</v>
      </c>
      <c r="Z402" s="110">
        <v>0</v>
      </c>
      <c r="AA402" s="110">
        <v>397</v>
      </c>
      <c r="AB402" s="110">
        <v>0</v>
      </c>
      <c r="AC402" s="417">
        <v>15.580286724400899</v>
      </c>
    </row>
    <row r="403" spans="1:29">
      <c r="A403" s="20"/>
      <c r="B403" s="24">
        <v>399</v>
      </c>
      <c r="D403" s="571">
        <v>398</v>
      </c>
      <c r="E403" s="580">
        <v>771.29202999999995</v>
      </c>
      <c r="F403" s="580">
        <v>-1315.5730000000001</v>
      </c>
      <c r="H403" s="571">
        <v>398</v>
      </c>
      <c r="I403" s="78">
        <v>400</v>
      </c>
      <c r="J403" s="78">
        <v>401</v>
      </c>
      <c r="K403" s="78">
        <v>399</v>
      </c>
      <c r="L403" s="78">
        <v>400</v>
      </c>
      <c r="M403" s="579" t="str">
        <f t="shared" si="7"/>
        <v>400,401,399,400</v>
      </c>
      <c r="R403" s="280">
        <v>398</v>
      </c>
      <c r="S403" s="591">
        <v>780.59745002002398</v>
      </c>
      <c r="U403" s="77">
        <v>398</v>
      </c>
      <c r="V403" s="77">
        <v>398</v>
      </c>
      <c r="Y403" s="110">
        <v>398</v>
      </c>
      <c r="Z403" s="110">
        <v>0</v>
      </c>
      <c r="AA403" s="110">
        <v>398</v>
      </c>
      <c r="AB403" s="110">
        <v>0</v>
      </c>
      <c r="AC403" s="417">
        <v>15.611949000400401</v>
      </c>
    </row>
    <row r="404" spans="1:29">
      <c r="A404" s="20"/>
      <c r="B404" s="24">
        <v>400</v>
      </c>
      <c r="D404" s="571">
        <v>399</v>
      </c>
      <c r="E404" s="580">
        <v>797.30102999999997</v>
      </c>
      <c r="F404" s="580">
        <v>-1299.617</v>
      </c>
      <c r="H404" s="571">
        <v>399</v>
      </c>
      <c r="I404" s="78">
        <v>400</v>
      </c>
      <c r="J404" s="78">
        <v>399</v>
      </c>
      <c r="K404" s="78">
        <v>397</v>
      </c>
      <c r="L404" s="78">
        <v>400</v>
      </c>
      <c r="M404" s="579" t="str">
        <f t="shared" si="7"/>
        <v>400,399,397,400</v>
      </c>
      <c r="R404" s="280">
        <v>399</v>
      </c>
      <c r="S404" s="591">
        <v>1506.3378434349399</v>
      </c>
      <c r="U404" s="77">
        <v>399</v>
      </c>
      <c r="V404" s="77">
        <v>399</v>
      </c>
      <c r="Y404" s="110">
        <v>399</v>
      </c>
      <c r="Z404" s="110">
        <v>0</v>
      </c>
      <c r="AA404" s="110">
        <v>399</v>
      </c>
      <c r="AB404" s="110">
        <v>0</v>
      </c>
      <c r="AC404" s="417">
        <v>30.126756868698799</v>
      </c>
    </row>
    <row r="405" spans="1:29">
      <c r="A405" s="20"/>
      <c r="B405" s="24">
        <v>401</v>
      </c>
      <c r="D405" s="571">
        <v>400</v>
      </c>
      <c r="E405" s="580">
        <v>797.77018999999996</v>
      </c>
      <c r="F405" s="580">
        <v>-1239.3040000000001</v>
      </c>
      <c r="H405" s="571">
        <v>400</v>
      </c>
      <c r="I405" s="78">
        <v>400</v>
      </c>
      <c r="J405" s="78">
        <v>402</v>
      </c>
      <c r="K405" s="78">
        <v>401</v>
      </c>
      <c r="L405" s="78">
        <v>400</v>
      </c>
      <c r="M405" s="579" t="str">
        <f t="shared" si="7"/>
        <v>400,402,401,400</v>
      </c>
      <c r="R405" s="280">
        <v>400</v>
      </c>
      <c r="S405" s="591">
        <v>779.10419522499399</v>
      </c>
      <c r="U405" s="77">
        <v>400</v>
      </c>
      <c r="V405" s="77">
        <v>400</v>
      </c>
      <c r="Y405" s="110">
        <v>400</v>
      </c>
      <c r="Z405" s="110">
        <v>0</v>
      </c>
      <c r="AA405" s="110">
        <v>400</v>
      </c>
      <c r="AB405" s="110">
        <v>0</v>
      </c>
      <c r="AC405" s="417">
        <v>15.5820839044998</v>
      </c>
    </row>
    <row r="406" spans="1:29">
      <c r="A406" s="20"/>
      <c r="B406" s="24">
        <v>402</v>
      </c>
      <c r="D406" s="571">
        <v>401</v>
      </c>
      <c r="E406" s="580">
        <v>823.31002999999998</v>
      </c>
      <c r="F406" s="580">
        <v>-1283.6610000000001</v>
      </c>
      <c r="H406" s="571">
        <v>401</v>
      </c>
      <c r="I406" s="78">
        <v>403</v>
      </c>
      <c r="J406" s="78">
        <v>404</v>
      </c>
      <c r="K406" s="78">
        <v>402</v>
      </c>
      <c r="L406" s="78">
        <v>403</v>
      </c>
      <c r="M406" s="579" t="str">
        <f t="shared" si="7"/>
        <v>403,404,402,403</v>
      </c>
      <c r="R406" s="280">
        <v>401</v>
      </c>
      <c r="S406" s="591">
        <v>781.08100533508696</v>
      </c>
      <c r="U406" s="77">
        <v>401</v>
      </c>
      <c r="V406" s="77">
        <v>401</v>
      </c>
      <c r="Y406" s="110">
        <v>401</v>
      </c>
      <c r="Z406" s="110">
        <v>0</v>
      </c>
      <c r="AA406" s="110">
        <v>401</v>
      </c>
      <c r="AB406" s="110">
        <v>0</v>
      </c>
      <c r="AC406" s="417">
        <v>15.6216201067017</v>
      </c>
    </row>
    <row r="407" spans="1:29">
      <c r="A407" s="20"/>
      <c r="B407" s="24">
        <v>403</v>
      </c>
      <c r="D407" s="571">
        <v>402</v>
      </c>
      <c r="E407" s="580">
        <v>848.65980000000002</v>
      </c>
      <c r="F407" s="580">
        <v>-1266.6769999999999</v>
      </c>
      <c r="H407" s="571">
        <v>402</v>
      </c>
      <c r="I407" s="78">
        <v>403</v>
      </c>
      <c r="J407" s="78">
        <v>402</v>
      </c>
      <c r="K407" s="78">
        <v>400</v>
      </c>
      <c r="L407" s="78">
        <v>403</v>
      </c>
      <c r="M407" s="579" t="str">
        <f t="shared" si="7"/>
        <v>403,402,400,403</v>
      </c>
      <c r="R407" s="280">
        <v>402</v>
      </c>
      <c r="S407" s="591">
        <v>1507.5898694299301</v>
      </c>
      <c r="U407" s="77">
        <v>402</v>
      </c>
      <c r="V407" s="77">
        <v>402</v>
      </c>
      <c r="Y407" s="110">
        <v>402</v>
      </c>
      <c r="Z407" s="110">
        <v>0</v>
      </c>
      <c r="AA407" s="110">
        <v>402</v>
      </c>
      <c r="AB407" s="110">
        <v>0</v>
      </c>
      <c r="AC407" s="417">
        <v>30.151797388598698</v>
      </c>
    </row>
    <row r="408" spans="1:29">
      <c r="A408" s="20"/>
      <c r="B408" s="24">
        <v>404</v>
      </c>
      <c r="D408" s="571">
        <v>403</v>
      </c>
      <c r="E408" s="580">
        <v>846.69362999999998</v>
      </c>
      <c r="F408" s="580">
        <v>-1206.3699999999999</v>
      </c>
      <c r="H408" s="571">
        <v>403</v>
      </c>
      <c r="I408" s="78">
        <v>403</v>
      </c>
      <c r="J408" s="78">
        <v>405</v>
      </c>
      <c r="K408" s="78">
        <v>404</v>
      </c>
      <c r="L408" s="78">
        <v>403</v>
      </c>
      <c r="M408" s="579" t="str">
        <f t="shared" si="7"/>
        <v>403,405,404,403</v>
      </c>
      <c r="R408" s="280">
        <v>403</v>
      </c>
      <c r="S408" s="591">
        <v>779.59348237485301</v>
      </c>
      <c r="U408" s="77">
        <v>403</v>
      </c>
      <c r="V408" s="77">
        <v>403</v>
      </c>
      <c r="Y408" s="110">
        <v>403</v>
      </c>
      <c r="Z408" s="110">
        <v>0</v>
      </c>
      <c r="AA408" s="110">
        <v>403</v>
      </c>
      <c r="AB408" s="110">
        <v>0</v>
      </c>
      <c r="AC408" s="417">
        <v>15.591869647497001</v>
      </c>
    </row>
    <row r="409" spans="1:29">
      <c r="A409" s="20"/>
      <c r="B409" s="24">
        <v>405</v>
      </c>
      <c r="D409" s="571">
        <v>404</v>
      </c>
      <c r="E409" s="580">
        <v>874.00957000000005</v>
      </c>
      <c r="F409" s="580">
        <v>-1249.693</v>
      </c>
      <c r="H409" s="571">
        <v>404</v>
      </c>
      <c r="I409" s="78">
        <v>406</v>
      </c>
      <c r="J409" s="78">
        <v>407</v>
      </c>
      <c r="K409" s="78">
        <v>405</v>
      </c>
      <c r="L409" s="78">
        <v>406</v>
      </c>
      <c r="M409" s="579" t="str">
        <f t="shared" si="7"/>
        <v>406,407,405,406</v>
      </c>
      <c r="R409" s="280">
        <v>404</v>
      </c>
      <c r="S409" s="591">
        <v>781.90929450001499</v>
      </c>
      <c r="U409" s="77">
        <v>404</v>
      </c>
      <c r="V409" s="77">
        <v>404</v>
      </c>
      <c r="Y409" s="110">
        <v>404</v>
      </c>
      <c r="Z409" s="110">
        <v>0</v>
      </c>
      <c r="AA409" s="110">
        <v>404</v>
      </c>
      <c r="AB409" s="110">
        <v>0</v>
      </c>
      <c r="AC409" s="417">
        <v>15.638185890000299</v>
      </c>
    </row>
    <row r="410" spans="1:29">
      <c r="A410" s="20"/>
      <c r="B410" s="24">
        <v>406</v>
      </c>
      <c r="D410" s="571">
        <v>405</v>
      </c>
      <c r="E410" s="580">
        <v>898.65952000000004</v>
      </c>
      <c r="F410" s="580">
        <v>-1231.7080000000001</v>
      </c>
      <c r="H410" s="571">
        <v>405</v>
      </c>
      <c r="I410" s="78">
        <v>406</v>
      </c>
      <c r="J410" s="78">
        <v>405</v>
      </c>
      <c r="K410" s="78">
        <v>403</v>
      </c>
      <c r="L410" s="78">
        <v>406</v>
      </c>
      <c r="M410" s="579" t="str">
        <f t="shared" si="7"/>
        <v>406,405,403,406</v>
      </c>
      <c r="R410" s="280">
        <v>405</v>
      </c>
      <c r="S410" s="591">
        <v>1509.6732425749601</v>
      </c>
      <c r="U410" s="77">
        <v>405</v>
      </c>
      <c r="V410" s="77">
        <v>405</v>
      </c>
      <c r="Y410" s="110">
        <v>405</v>
      </c>
      <c r="Z410" s="110">
        <v>0</v>
      </c>
      <c r="AA410" s="110">
        <v>405</v>
      </c>
      <c r="AB410" s="110">
        <v>0</v>
      </c>
      <c r="AC410" s="417">
        <v>30.1934648514993</v>
      </c>
    </row>
    <row r="411" spans="1:29">
      <c r="A411" s="20"/>
      <c r="B411" s="24">
        <v>407</v>
      </c>
      <c r="D411" s="571">
        <v>406</v>
      </c>
      <c r="E411" s="580">
        <v>894.27359000000001</v>
      </c>
      <c r="F411" s="580">
        <v>-1171.4670000000001</v>
      </c>
      <c r="H411" s="571">
        <v>406</v>
      </c>
      <c r="I411" s="78">
        <v>406</v>
      </c>
      <c r="J411" s="78">
        <v>408</v>
      </c>
      <c r="K411" s="78">
        <v>407</v>
      </c>
      <c r="L411" s="78">
        <v>406</v>
      </c>
      <c r="M411" s="579" t="str">
        <f t="shared" si="7"/>
        <v>406,408,407,406</v>
      </c>
      <c r="R411" s="280">
        <v>406</v>
      </c>
      <c r="S411" s="591">
        <v>780.38628384005199</v>
      </c>
      <c r="U411" s="77">
        <v>406</v>
      </c>
      <c r="V411" s="77">
        <v>406</v>
      </c>
      <c r="Y411" s="110">
        <v>406</v>
      </c>
      <c r="Z411" s="110">
        <v>0</v>
      </c>
      <c r="AA411" s="110">
        <v>406</v>
      </c>
      <c r="AB411" s="110">
        <v>0</v>
      </c>
      <c r="AC411" s="417">
        <v>15.607725676801</v>
      </c>
    </row>
    <row r="412" spans="1:29">
      <c r="A412" s="20"/>
      <c r="B412" s="24">
        <v>408</v>
      </c>
      <c r="D412" s="571">
        <v>407</v>
      </c>
      <c r="E412" s="580">
        <v>923.30947000000003</v>
      </c>
      <c r="F412" s="580">
        <v>-1213.723</v>
      </c>
      <c r="H412" s="571">
        <v>407</v>
      </c>
      <c r="I412" s="78">
        <v>409</v>
      </c>
      <c r="J412" s="78">
        <v>410</v>
      </c>
      <c r="K412" s="78">
        <v>408</v>
      </c>
      <c r="L412" s="78">
        <v>409</v>
      </c>
      <c r="M412" s="579" t="str">
        <f t="shared" si="7"/>
        <v>409,410,408,409</v>
      </c>
      <c r="R412" s="280">
        <v>407</v>
      </c>
      <c r="S412" s="591">
        <v>781.58543613005895</v>
      </c>
      <c r="U412" s="77">
        <v>407</v>
      </c>
      <c r="V412" s="77">
        <v>407</v>
      </c>
      <c r="Y412" s="110">
        <v>407</v>
      </c>
      <c r="Z412" s="110">
        <v>0</v>
      </c>
      <c r="AA412" s="110">
        <v>407</v>
      </c>
      <c r="AB412" s="110">
        <v>0</v>
      </c>
      <c r="AC412" s="417">
        <v>15.6317087226011</v>
      </c>
    </row>
    <row r="413" spans="1:29">
      <c r="A413" s="20"/>
      <c r="B413" s="24">
        <v>409</v>
      </c>
      <c r="D413" s="571">
        <v>408</v>
      </c>
      <c r="E413" s="580">
        <v>947.22011999999995</v>
      </c>
      <c r="F413" s="580">
        <v>-1194.7670000000001</v>
      </c>
      <c r="H413" s="571">
        <v>408</v>
      </c>
      <c r="I413" s="78">
        <v>409</v>
      </c>
      <c r="J413" s="78">
        <v>408</v>
      </c>
      <c r="K413" s="78">
        <v>406</v>
      </c>
      <c r="L413" s="78">
        <v>409</v>
      </c>
      <c r="M413" s="579" t="str">
        <f t="shared" si="7"/>
        <v>409,408,406,409</v>
      </c>
      <c r="R413" s="280">
        <v>408</v>
      </c>
      <c r="S413" s="591">
        <v>1509.4068030000101</v>
      </c>
      <c r="U413" s="77">
        <v>408</v>
      </c>
      <c r="V413" s="77">
        <v>408</v>
      </c>
      <c r="Y413" s="110">
        <v>408</v>
      </c>
      <c r="Z413" s="110">
        <v>0</v>
      </c>
      <c r="AA413" s="110">
        <v>408</v>
      </c>
      <c r="AB413" s="110">
        <v>0</v>
      </c>
      <c r="AC413" s="417">
        <v>30.1881360600003</v>
      </c>
    </row>
    <row r="414" spans="1:29">
      <c r="A414" s="20"/>
      <c r="B414" s="24">
        <v>410</v>
      </c>
      <c r="D414" s="571">
        <v>409</v>
      </c>
      <c r="E414" s="580">
        <v>940.43993999999998</v>
      </c>
      <c r="F414" s="580">
        <v>-1134.7670000000001</v>
      </c>
      <c r="H414" s="571">
        <v>409</v>
      </c>
      <c r="I414" s="78">
        <v>409</v>
      </c>
      <c r="J414" s="78">
        <v>411</v>
      </c>
      <c r="K414" s="78">
        <v>410</v>
      </c>
      <c r="L414" s="78">
        <v>409</v>
      </c>
      <c r="M414" s="579" t="str">
        <f t="shared" si="7"/>
        <v>409,411,410,409</v>
      </c>
      <c r="R414" s="280">
        <v>409</v>
      </c>
      <c r="S414" s="591">
        <v>780.06815845996596</v>
      </c>
      <c r="U414" s="77">
        <v>409</v>
      </c>
      <c r="V414" s="77">
        <v>409</v>
      </c>
      <c r="Y414" s="110">
        <v>409</v>
      </c>
      <c r="Z414" s="110">
        <v>0</v>
      </c>
      <c r="AA414" s="110">
        <v>409</v>
      </c>
      <c r="AB414" s="110">
        <v>0</v>
      </c>
      <c r="AC414" s="417">
        <v>15.601363169199301</v>
      </c>
    </row>
    <row r="415" spans="1:29">
      <c r="A415" s="20"/>
      <c r="B415" s="24">
        <v>411</v>
      </c>
      <c r="D415" s="571">
        <v>410</v>
      </c>
      <c r="E415" s="580">
        <v>971.13076999999998</v>
      </c>
      <c r="F415" s="580">
        <v>-1175.81</v>
      </c>
      <c r="H415" s="571">
        <v>410</v>
      </c>
      <c r="I415" s="78">
        <v>412</v>
      </c>
      <c r="J415" s="78">
        <v>413</v>
      </c>
      <c r="K415" s="78">
        <v>411</v>
      </c>
      <c r="L415" s="78">
        <v>412</v>
      </c>
      <c r="M415" s="579" t="str">
        <f t="shared" si="7"/>
        <v>412,413,411,412</v>
      </c>
      <c r="R415" s="280">
        <v>410</v>
      </c>
      <c r="S415" s="591">
        <v>779.73932274512401</v>
      </c>
      <c r="U415" s="77">
        <v>410</v>
      </c>
      <c r="V415" s="77">
        <v>410</v>
      </c>
      <c r="Y415" s="110">
        <v>410</v>
      </c>
      <c r="Z415" s="110">
        <v>0</v>
      </c>
      <c r="AA415" s="110">
        <v>410</v>
      </c>
      <c r="AB415" s="110">
        <v>0</v>
      </c>
      <c r="AC415" s="417">
        <v>15.594786454902399</v>
      </c>
    </row>
    <row r="416" spans="1:29">
      <c r="A416" s="20"/>
      <c r="B416" s="24">
        <v>412</v>
      </c>
      <c r="D416" s="571">
        <v>411</v>
      </c>
      <c r="E416" s="580">
        <v>994.26382999999998</v>
      </c>
      <c r="F416" s="580">
        <v>-1155.912</v>
      </c>
      <c r="H416" s="571">
        <v>411</v>
      </c>
      <c r="I416" s="78">
        <v>412</v>
      </c>
      <c r="J416" s="78">
        <v>411</v>
      </c>
      <c r="K416" s="78">
        <v>409</v>
      </c>
      <c r="L416" s="78">
        <v>412</v>
      </c>
      <c r="M416" s="579" t="str">
        <f t="shared" si="7"/>
        <v>412,411,409,412</v>
      </c>
      <c r="R416" s="280">
        <v>411</v>
      </c>
      <c r="S416" s="591">
        <v>1507.01271463994</v>
      </c>
      <c r="U416" s="77">
        <v>411</v>
      </c>
      <c r="V416" s="77">
        <v>411</v>
      </c>
      <c r="Y416" s="110">
        <v>411</v>
      </c>
      <c r="Z416" s="110">
        <v>0</v>
      </c>
      <c r="AA416" s="110">
        <v>411</v>
      </c>
      <c r="AB416" s="110">
        <v>0</v>
      </c>
      <c r="AC416" s="417">
        <v>30.1402542927989</v>
      </c>
    </row>
    <row r="417" spans="1:29">
      <c r="A417" s="20"/>
      <c r="B417" s="24">
        <v>413</v>
      </c>
      <c r="D417" s="571">
        <v>412</v>
      </c>
      <c r="E417" s="580">
        <v>985.15337999999997</v>
      </c>
      <c r="F417" s="580">
        <v>-1096.335</v>
      </c>
      <c r="H417" s="571">
        <v>412</v>
      </c>
      <c r="I417" s="78">
        <v>412</v>
      </c>
      <c r="J417" s="78">
        <v>414</v>
      </c>
      <c r="K417" s="78">
        <v>413</v>
      </c>
      <c r="L417" s="78">
        <v>412</v>
      </c>
      <c r="M417" s="579" t="str">
        <f t="shared" si="7"/>
        <v>412,414,413,412</v>
      </c>
      <c r="R417" s="280">
        <v>412</v>
      </c>
      <c r="S417" s="591">
        <v>778.23135711997702</v>
      </c>
      <c r="U417" s="77">
        <v>412</v>
      </c>
      <c r="V417" s="77">
        <v>412</v>
      </c>
      <c r="Y417" s="110">
        <v>412</v>
      </c>
      <c r="Z417" s="110">
        <v>0</v>
      </c>
      <c r="AA417" s="110">
        <v>412</v>
      </c>
      <c r="AB417" s="110">
        <v>0</v>
      </c>
      <c r="AC417" s="417">
        <v>15.5646271423995</v>
      </c>
    </row>
    <row r="418" spans="1:29">
      <c r="A418" s="20"/>
      <c r="B418" s="24">
        <v>414</v>
      </c>
      <c r="D418" s="571">
        <v>413</v>
      </c>
      <c r="E418" s="580">
        <v>1017.3969</v>
      </c>
      <c r="F418" s="580">
        <v>-1136.0139999999999</v>
      </c>
      <c r="H418" s="571">
        <v>413</v>
      </c>
      <c r="I418" s="78">
        <v>415</v>
      </c>
      <c r="J418" s="78">
        <v>416</v>
      </c>
      <c r="K418" s="78">
        <v>414</v>
      </c>
      <c r="L418" s="78">
        <v>415</v>
      </c>
      <c r="M418" s="579" t="str">
        <f t="shared" si="7"/>
        <v>415,416,414,415</v>
      </c>
      <c r="R418" s="280">
        <v>413</v>
      </c>
      <c r="S418" s="591">
        <v>778.47069119999605</v>
      </c>
      <c r="U418" s="77">
        <v>413</v>
      </c>
      <c r="V418" s="77">
        <v>413</v>
      </c>
      <c r="Y418" s="110">
        <v>413</v>
      </c>
      <c r="Z418" s="110">
        <v>0</v>
      </c>
      <c r="AA418" s="110">
        <v>413</v>
      </c>
      <c r="AB418" s="110">
        <v>0</v>
      </c>
      <c r="AC418" s="417">
        <v>15.5694138239999</v>
      </c>
    </row>
    <row r="419" spans="1:29">
      <c r="A419" s="20"/>
      <c r="B419" s="24">
        <v>415</v>
      </c>
      <c r="D419" s="571">
        <v>414</v>
      </c>
      <c r="E419" s="580">
        <v>1039.7153000000001</v>
      </c>
      <c r="F419" s="580">
        <v>-1115.2070000000001</v>
      </c>
      <c r="H419" s="571">
        <v>414</v>
      </c>
      <c r="I419" s="78">
        <v>415</v>
      </c>
      <c r="J419" s="78">
        <v>414</v>
      </c>
      <c r="K419" s="78">
        <v>412</v>
      </c>
      <c r="L419" s="78">
        <v>415</v>
      </c>
      <c r="M419" s="579" t="str">
        <f t="shared" si="7"/>
        <v>415,414,412,415</v>
      </c>
      <c r="R419" s="280">
        <v>414</v>
      </c>
      <c r="S419" s="591">
        <v>1504.74773904011</v>
      </c>
      <c r="U419" s="77">
        <v>414</v>
      </c>
      <c r="V419" s="77">
        <v>414</v>
      </c>
      <c r="Y419" s="110">
        <v>414</v>
      </c>
      <c r="Z419" s="110">
        <v>0</v>
      </c>
      <c r="AA419" s="110">
        <v>414</v>
      </c>
      <c r="AB419" s="110">
        <v>0</v>
      </c>
      <c r="AC419" s="417">
        <v>30.094954780802301</v>
      </c>
    </row>
    <row r="420" spans="1:29">
      <c r="A420" s="20"/>
      <c r="B420" s="24">
        <v>416</v>
      </c>
      <c r="D420" s="571">
        <v>415</v>
      </c>
      <c r="E420" s="580">
        <v>1028.2907</v>
      </c>
      <c r="F420" s="580">
        <v>-1056.098</v>
      </c>
      <c r="H420" s="571">
        <v>415</v>
      </c>
      <c r="I420" s="78">
        <v>415</v>
      </c>
      <c r="J420" s="78">
        <v>417</v>
      </c>
      <c r="K420" s="78">
        <v>416</v>
      </c>
      <c r="L420" s="78">
        <v>415</v>
      </c>
      <c r="M420" s="579" t="str">
        <f t="shared" si="7"/>
        <v>415,417,416,415</v>
      </c>
      <c r="R420" s="280">
        <v>415</v>
      </c>
      <c r="S420" s="591">
        <v>776.96645504992898</v>
      </c>
      <c r="U420" s="77">
        <v>415</v>
      </c>
      <c r="V420" s="77">
        <v>415</v>
      </c>
      <c r="Y420" s="110">
        <v>415</v>
      </c>
      <c r="Z420" s="110">
        <v>0</v>
      </c>
      <c r="AA420" s="110">
        <v>415</v>
      </c>
      <c r="AB420" s="110">
        <v>0</v>
      </c>
      <c r="AC420" s="417">
        <v>15.539329100998501</v>
      </c>
    </row>
    <row r="421" spans="1:29">
      <c r="A421" s="20"/>
      <c r="B421" s="24">
        <v>417</v>
      </c>
      <c r="D421" s="571">
        <v>416</v>
      </c>
      <c r="E421" s="580">
        <v>1062.0337</v>
      </c>
      <c r="F421" s="580">
        <v>-1094.3989999999999</v>
      </c>
      <c r="H421" s="571">
        <v>416</v>
      </c>
      <c r="I421" s="78">
        <v>418</v>
      </c>
      <c r="J421" s="78">
        <v>419</v>
      </c>
      <c r="K421" s="78">
        <v>417</v>
      </c>
      <c r="L421" s="78">
        <v>418</v>
      </c>
      <c r="M421" s="579" t="str">
        <f t="shared" si="7"/>
        <v>418,419,417,418</v>
      </c>
      <c r="R421" s="280">
        <v>416</v>
      </c>
      <c r="S421" s="591">
        <v>778.80635280010699</v>
      </c>
      <c r="U421" s="77">
        <v>416</v>
      </c>
      <c r="V421" s="77">
        <v>416</v>
      </c>
      <c r="Y421" s="110">
        <v>416</v>
      </c>
      <c r="Z421" s="110">
        <v>0</v>
      </c>
      <c r="AA421" s="110">
        <v>416</v>
      </c>
      <c r="AB421" s="110">
        <v>0</v>
      </c>
      <c r="AC421" s="417">
        <v>15.5761270560021</v>
      </c>
    </row>
    <row r="422" spans="1:29">
      <c r="A422" s="20"/>
      <c r="B422" s="24">
        <v>418</v>
      </c>
      <c r="D422" s="571">
        <v>417</v>
      </c>
      <c r="E422" s="580">
        <v>1083.5018</v>
      </c>
      <c r="F422" s="580">
        <v>-1072.7149999999999</v>
      </c>
      <c r="H422" s="571">
        <v>417</v>
      </c>
      <c r="I422" s="78">
        <v>418</v>
      </c>
      <c r="J422" s="78">
        <v>417</v>
      </c>
      <c r="K422" s="78">
        <v>415</v>
      </c>
      <c r="L422" s="78">
        <v>418</v>
      </c>
      <c r="M422" s="579" t="str">
        <f t="shared" si="7"/>
        <v>418,417,415,418</v>
      </c>
      <c r="R422" s="280">
        <v>417</v>
      </c>
      <c r="S422" s="591">
        <v>1504.04092019988</v>
      </c>
      <c r="U422" s="77">
        <v>417</v>
      </c>
      <c r="V422" s="77">
        <v>417</v>
      </c>
      <c r="Y422" s="110">
        <v>417</v>
      </c>
      <c r="Z422" s="110">
        <v>0</v>
      </c>
      <c r="AA422" s="110">
        <v>417</v>
      </c>
      <c r="AB422" s="110">
        <v>0</v>
      </c>
      <c r="AC422" s="417">
        <v>30.080818403997601</v>
      </c>
    </row>
    <row r="423" spans="1:29">
      <c r="A423" s="20"/>
      <c r="B423" s="24">
        <v>419</v>
      </c>
      <c r="D423" s="571">
        <v>418</v>
      </c>
      <c r="E423" s="580">
        <v>1069.7174</v>
      </c>
      <c r="F423" s="580">
        <v>-1014.083</v>
      </c>
      <c r="H423" s="571">
        <v>418</v>
      </c>
      <c r="I423" s="78">
        <v>418</v>
      </c>
      <c r="J423" s="78">
        <v>420</v>
      </c>
      <c r="K423" s="78">
        <v>419</v>
      </c>
      <c r="L423" s="78">
        <v>418</v>
      </c>
      <c r="M423" s="579" t="str">
        <f t="shared" si="7"/>
        <v>418,420,419,418</v>
      </c>
      <c r="R423" s="280">
        <v>418</v>
      </c>
      <c r="S423" s="591">
        <v>777.28603920002899</v>
      </c>
      <c r="U423" s="77">
        <v>418</v>
      </c>
      <c r="V423" s="77">
        <v>418</v>
      </c>
      <c r="Y423" s="110">
        <v>418</v>
      </c>
      <c r="Z423" s="110">
        <v>0</v>
      </c>
      <c r="AA423" s="110">
        <v>418</v>
      </c>
      <c r="AB423" s="110">
        <v>0</v>
      </c>
      <c r="AC423" s="417">
        <v>15.545720784000499</v>
      </c>
    </row>
    <row r="424" spans="1:29">
      <c r="A424" s="20"/>
      <c r="B424" s="24">
        <v>420</v>
      </c>
      <c r="D424" s="571">
        <v>419</v>
      </c>
      <c r="E424" s="580">
        <v>1104.9698000000001</v>
      </c>
      <c r="F424" s="580">
        <v>-1051.0309999999999</v>
      </c>
      <c r="H424" s="571">
        <v>419</v>
      </c>
      <c r="I424" s="78">
        <v>421</v>
      </c>
      <c r="J424" s="78">
        <v>422</v>
      </c>
      <c r="K424" s="78">
        <v>420</v>
      </c>
      <c r="L424" s="78">
        <v>421</v>
      </c>
      <c r="M424" s="579" t="str">
        <f t="shared" si="7"/>
        <v>421,422,420,421</v>
      </c>
      <c r="R424" s="280">
        <v>419</v>
      </c>
      <c r="S424" s="591">
        <v>780.00810085493094</v>
      </c>
      <c r="U424" s="77">
        <v>419</v>
      </c>
      <c r="V424" s="77">
        <v>419</v>
      </c>
      <c r="Y424" s="110">
        <v>419</v>
      </c>
      <c r="Z424" s="110">
        <v>0</v>
      </c>
      <c r="AA424" s="110">
        <v>419</v>
      </c>
      <c r="AB424" s="110">
        <v>0</v>
      </c>
      <c r="AC424" s="417">
        <v>15.600162017098601</v>
      </c>
    </row>
    <row r="425" spans="1:29">
      <c r="A425" s="20"/>
      <c r="B425" s="24">
        <v>421</v>
      </c>
      <c r="D425" s="571">
        <v>420</v>
      </c>
      <c r="E425" s="580">
        <v>1125.5531000000001</v>
      </c>
      <c r="F425" s="580">
        <v>-1028.5060000000001</v>
      </c>
      <c r="H425" s="571">
        <v>420</v>
      </c>
      <c r="I425" s="78">
        <v>421</v>
      </c>
      <c r="J425" s="78">
        <v>420</v>
      </c>
      <c r="K425" s="78">
        <v>418</v>
      </c>
      <c r="L425" s="78">
        <v>421</v>
      </c>
      <c r="M425" s="579" t="str">
        <f t="shared" si="7"/>
        <v>421,420,418,421</v>
      </c>
      <c r="R425" s="280">
        <v>420</v>
      </c>
      <c r="S425" s="591">
        <v>1504.9272468450299</v>
      </c>
      <c r="U425" s="77">
        <v>420</v>
      </c>
      <c r="V425" s="77">
        <v>420</v>
      </c>
      <c r="Y425" s="110">
        <v>420</v>
      </c>
      <c r="Z425" s="110">
        <v>0</v>
      </c>
      <c r="AA425" s="110">
        <v>420</v>
      </c>
      <c r="AB425" s="110">
        <v>0</v>
      </c>
      <c r="AC425" s="417">
        <v>30.098544936900701</v>
      </c>
    </row>
    <row r="426" spans="1:29">
      <c r="A426" s="20"/>
      <c r="B426" s="24">
        <v>422</v>
      </c>
      <c r="D426" s="571">
        <v>421</v>
      </c>
      <c r="E426" s="580">
        <v>1109.3743999999999</v>
      </c>
      <c r="F426" s="580">
        <v>-970.42129999999997</v>
      </c>
      <c r="H426" s="571">
        <v>421</v>
      </c>
      <c r="I426" s="78">
        <v>421</v>
      </c>
      <c r="J426" s="78">
        <v>423</v>
      </c>
      <c r="K426" s="78">
        <v>422</v>
      </c>
      <c r="L426" s="78">
        <v>421</v>
      </c>
      <c r="M426" s="579" t="str">
        <f t="shared" si="7"/>
        <v>421,423,422,421</v>
      </c>
      <c r="R426" s="280">
        <v>421</v>
      </c>
      <c r="S426" s="591">
        <v>778.48318206018303</v>
      </c>
      <c r="U426" s="77">
        <v>421</v>
      </c>
      <c r="V426" s="77">
        <v>421</v>
      </c>
      <c r="Y426" s="110">
        <v>421</v>
      </c>
      <c r="Z426" s="110">
        <v>0</v>
      </c>
      <c r="AA426" s="110">
        <v>421</v>
      </c>
      <c r="AB426" s="110">
        <v>0</v>
      </c>
      <c r="AC426" s="417">
        <v>15.569663641203601</v>
      </c>
    </row>
    <row r="427" spans="1:29">
      <c r="A427" s="20"/>
      <c r="B427" s="24">
        <v>423</v>
      </c>
      <c r="D427" s="571">
        <v>422</v>
      </c>
      <c r="E427" s="580">
        <v>1146.1364000000001</v>
      </c>
      <c r="F427" s="580">
        <v>-1005.98</v>
      </c>
      <c r="H427" s="571">
        <v>422</v>
      </c>
      <c r="I427" s="78">
        <v>424</v>
      </c>
      <c r="J427" s="78">
        <v>425</v>
      </c>
      <c r="K427" s="78">
        <v>423</v>
      </c>
      <c r="L427" s="78">
        <v>424</v>
      </c>
      <c r="M427" s="579" t="str">
        <f t="shared" si="7"/>
        <v>424,425,423,424</v>
      </c>
      <c r="R427" s="280">
        <v>422</v>
      </c>
      <c r="S427" s="591">
        <v>780.98394831013798</v>
      </c>
      <c r="U427" s="77">
        <v>422</v>
      </c>
      <c r="V427" s="77">
        <v>422</v>
      </c>
      <c r="Y427" s="110">
        <v>422</v>
      </c>
      <c r="Z427" s="110">
        <v>0</v>
      </c>
      <c r="AA427" s="110">
        <v>422</v>
      </c>
      <c r="AB427" s="110">
        <v>0</v>
      </c>
      <c r="AC427" s="417">
        <v>15.6196789662027</v>
      </c>
    </row>
    <row r="428" spans="1:29">
      <c r="A428" s="20"/>
      <c r="B428" s="24">
        <v>424</v>
      </c>
      <c r="D428" s="571">
        <v>423</v>
      </c>
      <c r="E428" s="580">
        <v>1165.8019999999999</v>
      </c>
      <c r="F428" s="580">
        <v>-982.64930000000004</v>
      </c>
      <c r="H428" s="571">
        <v>423</v>
      </c>
      <c r="I428" s="78">
        <v>424</v>
      </c>
      <c r="J428" s="78">
        <v>423</v>
      </c>
      <c r="K428" s="78">
        <v>421</v>
      </c>
      <c r="L428" s="78">
        <v>424</v>
      </c>
      <c r="M428" s="579" t="str">
        <f t="shared" si="7"/>
        <v>424,423,421,424</v>
      </c>
      <c r="R428" s="280">
        <v>423</v>
      </c>
      <c r="S428" s="591">
        <v>1506.35022605984</v>
      </c>
      <c r="U428" s="77">
        <v>423</v>
      </c>
      <c r="V428" s="77">
        <v>423</v>
      </c>
      <c r="Y428" s="110">
        <v>423</v>
      </c>
      <c r="Z428" s="110">
        <v>0</v>
      </c>
      <c r="AA428" s="110">
        <v>423</v>
      </c>
      <c r="AB428" s="110">
        <v>0</v>
      </c>
      <c r="AC428" s="417">
        <v>30.127004521196898</v>
      </c>
    </row>
    <row r="429" spans="1:29">
      <c r="A429" s="20"/>
      <c r="B429" s="24">
        <v>425</v>
      </c>
      <c r="D429" s="571">
        <v>424</v>
      </c>
      <c r="E429" s="580">
        <v>1147.2458999999999</v>
      </c>
      <c r="F429" s="580">
        <v>-925.23760000000004</v>
      </c>
      <c r="H429" s="571">
        <v>424</v>
      </c>
      <c r="I429" s="78">
        <v>424</v>
      </c>
      <c r="J429" s="78">
        <v>426</v>
      </c>
      <c r="K429" s="78">
        <v>425</v>
      </c>
      <c r="L429" s="78">
        <v>424</v>
      </c>
      <c r="M429" s="579" t="str">
        <f t="shared" si="7"/>
        <v>424,426,425,424</v>
      </c>
      <c r="R429" s="280">
        <v>424</v>
      </c>
      <c r="S429" s="591">
        <v>779.48829197499401</v>
      </c>
      <c r="U429" s="77">
        <v>424</v>
      </c>
      <c r="V429" s="77">
        <v>424</v>
      </c>
      <c r="Y429" s="110">
        <v>424</v>
      </c>
      <c r="Z429" s="110">
        <v>0</v>
      </c>
      <c r="AA429" s="110">
        <v>424</v>
      </c>
      <c r="AB429" s="110">
        <v>0</v>
      </c>
      <c r="AC429" s="417">
        <v>15.589765839499799</v>
      </c>
    </row>
    <row r="430" spans="1:29">
      <c r="A430" s="20"/>
      <c r="B430" s="24">
        <v>426</v>
      </c>
      <c r="D430" s="571">
        <v>425</v>
      </c>
      <c r="E430" s="580">
        <v>1185.4675999999999</v>
      </c>
      <c r="F430" s="580">
        <v>-959.31830000000002</v>
      </c>
      <c r="H430" s="571">
        <v>425</v>
      </c>
      <c r="I430" s="78">
        <v>427</v>
      </c>
      <c r="J430" s="78">
        <v>428</v>
      </c>
      <c r="K430" s="78">
        <v>426</v>
      </c>
      <c r="L430" s="78">
        <v>427</v>
      </c>
      <c r="M430" s="579" t="str">
        <f t="shared" si="7"/>
        <v>427,428,426,427</v>
      </c>
      <c r="R430" s="280">
        <v>425</v>
      </c>
      <c r="S430" s="591">
        <v>781.13447980501201</v>
      </c>
      <c r="U430" s="77">
        <v>425</v>
      </c>
      <c r="V430" s="77">
        <v>425</v>
      </c>
      <c r="Y430" s="110">
        <v>425</v>
      </c>
      <c r="Z430" s="110">
        <v>0</v>
      </c>
      <c r="AA430" s="110">
        <v>425</v>
      </c>
      <c r="AB430" s="110">
        <v>0</v>
      </c>
      <c r="AC430" s="417">
        <v>15.6226895961002</v>
      </c>
    </row>
    <row r="431" spans="1:29">
      <c r="A431" s="20"/>
      <c r="B431" s="24">
        <v>427</v>
      </c>
      <c r="D431" s="571">
        <v>426</v>
      </c>
      <c r="E431" s="580">
        <v>1204.184</v>
      </c>
      <c r="F431" s="580">
        <v>-935.2192</v>
      </c>
      <c r="H431" s="571">
        <v>426</v>
      </c>
      <c r="I431" s="78">
        <v>427</v>
      </c>
      <c r="J431" s="78">
        <v>426</v>
      </c>
      <c r="K431" s="78">
        <v>424</v>
      </c>
      <c r="L431" s="78">
        <v>427</v>
      </c>
      <c r="M431" s="579" t="str">
        <f t="shared" si="7"/>
        <v>427,426,424,427</v>
      </c>
      <c r="R431" s="280">
        <v>426</v>
      </c>
      <c r="S431" s="591">
        <v>1507.3694199500001</v>
      </c>
      <c r="U431" s="77">
        <v>426</v>
      </c>
      <c r="V431" s="77">
        <v>426</v>
      </c>
      <c r="Y431" s="110">
        <v>426</v>
      </c>
      <c r="Z431" s="110">
        <v>0</v>
      </c>
      <c r="AA431" s="110">
        <v>426</v>
      </c>
      <c r="AB431" s="110">
        <v>0</v>
      </c>
      <c r="AC431" s="417">
        <v>30.147388399</v>
      </c>
    </row>
    <row r="432" spans="1:29">
      <c r="A432" s="20"/>
      <c r="B432" s="24">
        <v>428</v>
      </c>
      <c r="D432" s="571">
        <v>427</v>
      </c>
      <c r="E432" s="580">
        <v>1183.3190999999999</v>
      </c>
      <c r="F432" s="580">
        <v>-878.61379999999997</v>
      </c>
      <c r="H432" s="571">
        <v>427</v>
      </c>
      <c r="I432" s="78">
        <v>427</v>
      </c>
      <c r="J432" s="78">
        <v>429</v>
      </c>
      <c r="K432" s="78">
        <v>428</v>
      </c>
      <c r="L432" s="78">
        <v>427</v>
      </c>
      <c r="M432" s="579" t="str">
        <f t="shared" si="7"/>
        <v>427,429,428,427</v>
      </c>
      <c r="R432" s="280">
        <v>427</v>
      </c>
      <c r="S432" s="591">
        <v>779.66024240001502</v>
      </c>
      <c r="U432" s="77">
        <v>427</v>
      </c>
      <c r="V432" s="77">
        <v>427</v>
      </c>
      <c r="Y432" s="110">
        <v>427</v>
      </c>
      <c r="Z432" s="110">
        <v>0</v>
      </c>
      <c r="AA432" s="110">
        <v>427</v>
      </c>
      <c r="AB432" s="110">
        <v>0</v>
      </c>
      <c r="AC432" s="417">
        <v>15.593204848000299</v>
      </c>
    </row>
    <row r="433" spans="1:29">
      <c r="A433" s="20"/>
      <c r="B433" s="24">
        <v>429</v>
      </c>
      <c r="D433" s="571">
        <v>428</v>
      </c>
      <c r="E433" s="580">
        <v>1222.9003</v>
      </c>
      <c r="F433" s="580">
        <v>-911.12009999999998</v>
      </c>
      <c r="H433" s="571">
        <v>428</v>
      </c>
      <c r="I433" s="78">
        <v>430</v>
      </c>
      <c r="J433" s="78">
        <v>431</v>
      </c>
      <c r="K433" s="78">
        <v>429</v>
      </c>
      <c r="L433" s="78">
        <v>430</v>
      </c>
      <c r="M433" s="579" t="str">
        <f t="shared" si="7"/>
        <v>430,431,429,430</v>
      </c>
      <c r="R433" s="280">
        <v>428</v>
      </c>
      <c r="S433" s="591">
        <v>780.94730864994904</v>
      </c>
      <c r="U433" s="77">
        <v>428</v>
      </c>
      <c r="V433" s="77">
        <v>428</v>
      </c>
      <c r="Y433" s="110">
        <v>428</v>
      </c>
      <c r="Z433" s="110">
        <v>0</v>
      </c>
      <c r="AA433" s="110">
        <v>428</v>
      </c>
      <c r="AB433" s="110">
        <v>0</v>
      </c>
      <c r="AC433" s="417">
        <v>15.6189461729989</v>
      </c>
    </row>
    <row r="434" spans="1:29">
      <c r="A434" s="20"/>
      <c r="B434" s="24">
        <v>430</v>
      </c>
      <c r="D434" s="571">
        <v>429</v>
      </c>
      <c r="E434" s="580">
        <v>1240.6375</v>
      </c>
      <c r="F434" s="580">
        <v>-886.29139999999995</v>
      </c>
      <c r="H434" s="571">
        <v>429</v>
      </c>
      <c r="I434" s="78">
        <v>430</v>
      </c>
      <c r="J434" s="78">
        <v>429</v>
      </c>
      <c r="K434" s="78">
        <v>427</v>
      </c>
      <c r="L434" s="78">
        <v>430</v>
      </c>
      <c r="M434" s="579" t="str">
        <f t="shared" si="7"/>
        <v>430,429,427,430</v>
      </c>
      <c r="R434" s="280">
        <v>429</v>
      </c>
      <c r="S434" s="591">
        <v>1507.3293521999699</v>
      </c>
      <c r="U434" s="77">
        <v>429</v>
      </c>
      <c r="V434" s="77">
        <v>429</v>
      </c>
      <c r="Y434" s="110">
        <v>429</v>
      </c>
      <c r="Z434" s="110">
        <v>0</v>
      </c>
      <c r="AA434" s="110">
        <v>429</v>
      </c>
      <c r="AB434" s="110">
        <v>0</v>
      </c>
      <c r="AC434" s="417">
        <v>30.1465870439994</v>
      </c>
    </row>
    <row r="435" spans="1:29">
      <c r="A435" s="20"/>
      <c r="B435" s="24">
        <v>431</v>
      </c>
      <c r="D435" s="571">
        <v>430</v>
      </c>
      <c r="E435" s="580">
        <v>1217.5160000000001</v>
      </c>
      <c r="F435" s="580">
        <v>-830.59939999999995</v>
      </c>
      <c r="H435" s="571">
        <v>430</v>
      </c>
      <c r="I435" s="78">
        <v>430</v>
      </c>
      <c r="J435" s="78">
        <v>432</v>
      </c>
      <c r="K435" s="78">
        <v>431</v>
      </c>
      <c r="L435" s="78">
        <v>430</v>
      </c>
      <c r="M435" s="579" t="str">
        <f t="shared" si="7"/>
        <v>430,432,431,430</v>
      </c>
      <c r="R435" s="280">
        <v>430</v>
      </c>
      <c r="S435" s="591">
        <v>779.49253629491398</v>
      </c>
      <c r="U435" s="77">
        <v>430</v>
      </c>
      <c r="V435" s="77">
        <v>430</v>
      </c>
      <c r="Y435" s="110">
        <v>430</v>
      </c>
      <c r="Z435" s="110">
        <v>0</v>
      </c>
      <c r="AA435" s="110">
        <v>430</v>
      </c>
      <c r="AB435" s="110">
        <v>0</v>
      </c>
      <c r="AC435" s="417">
        <v>15.5898507258982</v>
      </c>
    </row>
    <row r="436" spans="1:29">
      <c r="A436" s="20"/>
      <c r="B436" s="24">
        <v>432</v>
      </c>
      <c r="D436" s="571">
        <v>431</v>
      </c>
      <c r="E436" s="580">
        <v>1258.3747000000001</v>
      </c>
      <c r="F436" s="580">
        <v>-861.46280000000002</v>
      </c>
      <c r="H436" s="571">
        <v>431</v>
      </c>
      <c r="I436" s="78">
        <v>433</v>
      </c>
      <c r="J436" s="78">
        <v>434</v>
      </c>
      <c r="K436" s="78">
        <v>432</v>
      </c>
      <c r="L436" s="78">
        <v>433</v>
      </c>
      <c r="M436" s="579" t="str">
        <f t="shared" si="7"/>
        <v>433,434,432,433</v>
      </c>
      <c r="R436" s="280">
        <v>431</v>
      </c>
      <c r="S436" s="591">
        <v>781.39547624002398</v>
      </c>
      <c r="U436" s="77">
        <v>431</v>
      </c>
      <c r="V436" s="77">
        <v>431</v>
      </c>
      <c r="Y436" s="110">
        <v>431</v>
      </c>
      <c r="Z436" s="110">
        <v>0</v>
      </c>
      <c r="AA436" s="110">
        <v>431</v>
      </c>
      <c r="AB436" s="110">
        <v>0</v>
      </c>
      <c r="AC436" s="417">
        <v>15.627909524800399</v>
      </c>
    </row>
    <row r="437" spans="1:29">
      <c r="A437" s="20"/>
      <c r="B437" s="24">
        <v>433</v>
      </c>
      <c r="D437" s="571">
        <v>432</v>
      </c>
      <c r="E437" s="580">
        <v>1275.1043</v>
      </c>
      <c r="F437" s="580">
        <v>-835.9443</v>
      </c>
      <c r="H437" s="571">
        <v>432</v>
      </c>
      <c r="I437" s="78">
        <v>433</v>
      </c>
      <c r="J437" s="78">
        <v>432</v>
      </c>
      <c r="K437" s="78">
        <v>430</v>
      </c>
      <c r="L437" s="78">
        <v>433</v>
      </c>
      <c r="M437" s="579" t="str">
        <f t="shared" si="7"/>
        <v>433,432,430,433</v>
      </c>
      <c r="R437" s="280">
        <v>432</v>
      </c>
      <c r="S437" s="591">
        <v>1508.29501195991</v>
      </c>
      <c r="U437" s="77">
        <v>432</v>
      </c>
      <c r="V437" s="77">
        <v>432</v>
      </c>
      <c r="Y437" s="110">
        <v>432</v>
      </c>
      <c r="Z437" s="110">
        <v>0</v>
      </c>
      <c r="AA437" s="110">
        <v>432</v>
      </c>
      <c r="AB437" s="110">
        <v>0</v>
      </c>
      <c r="AC437" s="417">
        <v>30.165900239198201</v>
      </c>
    </row>
    <row r="438" spans="1:29">
      <c r="A438" s="20"/>
      <c r="B438" s="24">
        <v>434</v>
      </c>
      <c r="D438" s="571">
        <v>433</v>
      </c>
      <c r="E438" s="580">
        <v>1249.7465999999999</v>
      </c>
      <c r="F438" s="580">
        <v>-781.2088</v>
      </c>
      <c r="H438" s="571">
        <v>433</v>
      </c>
      <c r="I438" s="78">
        <v>433</v>
      </c>
      <c r="J438" s="78">
        <v>435</v>
      </c>
      <c r="K438" s="78">
        <v>434</v>
      </c>
      <c r="L438" s="78">
        <v>433</v>
      </c>
      <c r="M438" s="579" t="str">
        <f t="shared" si="7"/>
        <v>433,435,434,433</v>
      </c>
      <c r="R438" s="280">
        <v>433</v>
      </c>
      <c r="S438" s="591">
        <v>779.93961660499895</v>
      </c>
      <c r="U438" s="77">
        <v>433</v>
      </c>
      <c r="V438" s="77">
        <v>433</v>
      </c>
      <c r="Y438" s="110">
        <v>433</v>
      </c>
      <c r="Z438" s="110">
        <v>0</v>
      </c>
      <c r="AA438" s="110">
        <v>433</v>
      </c>
      <c r="AB438" s="110">
        <v>0</v>
      </c>
      <c r="AC438" s="417">
        <v>15.598792332099899</v>
      </c>
    </row>
    <row r="439" spans="1:29">
      <c r="A439" s="20"/>
      <c r="B439" s="24">
        <v>435</v>
      </c>
      <c r="D439" s="571">
        <v>434</v>
      </c>
      <c r="E439" s="580">
        <v>1291.8339000000001</v>
      </c>
      <c r="F439" s="580">
        <v>-810.42589999999996</v>
      </c>
      <c r="H439" s="571">
        <v>434</v>
      </c>
      <c r="I439" s="78">
        <v>436</v>
      </c>
      <c r="J439" s="78">
        <v>437</v>
      </c>
      <c r="K439" s="78">
        <v>435</v>
      </c>
      <c r="L439" s="78">
        <v>436</v>
      </c>
      <c r="M439" s="579" t="str">
        <f t="shared" si="7"/>
        <v>436,437,435,436</v>
      </c>
      <c r="R439" s="280">
        <v>434</v>
      </c>
      <c r="S439" s="591">
        <v>782.23151307000001</v>
      </c>
      <c r="U439" s="77">
        <v>434</v>
      </c>
      <c r="V439" s="77">
        <v>434</v>
      </c>
      <c r="Y439" s="110">
        <v>434</v>
      </c>
      <c r="Z439" s="110">
        <v>0</v>
      </c>
      <c r="AA439" s="110">
        <v>434</v>
      </c>
      <c r="AB439" s="110">
        <v>0</v>
      </c>
      <c r="AC439" s="417">
        <v>15.6446302614</v>
      </c>
    </row>
    <row r="440" spans="1:29">
      <c r="A440" s="20"/>
      <c r="B440" s="24">
        <v>436</v>
      </c>
      <c r="D440" s="571">
        <v>435</v>
      </c>
      <c r="E440" s="580">
        <v>1307.5291</v>
      </c>
      <c r="F440" s="580">
        <v>-784.2586</v>
      </c>
      <c r="H440" s="571">
        <v>435</v>
      </c>
      <c r="I440" s="78">
        <v>436</v>
      </c>
      <c r="J440" s="78">
        <v>435</v>
      </c>
      <c r="K440" s="78">
        <v>433</v>
      </c>
      <c r="L440" s="78">
        <v>436</v>
      </c>
      <c r="M440" s="579" t="str">
        <f t="shared" si="7"/>
        <v>436,435,433,436</v>
      </c>
      <c r="R440" s="280">
        <v>435</v>
      </c>
      <c r="S440" s="591">
        <v>1510.3401594950101</v>
      </c>
      <c r="U440" s="77">
        <v>435</v>
      </c>
      <c r="V440" s="77">
        <v>435</v>
      </c>
      <c r="Y440" s="110">
        <v>435</v>
      </c>
      <c r="Z440" s="110">
        <v>0</v>
      </c>
      <c r="AA440" s="110">
        <v>435</v>
      </c>
      <c r="AB440" s="110">
        <v>0</v>
      </c>
      <c r="AC440" s="417">
        <v>30.206803189900199</v>
      </c>
    </row>
    <row r="441" spans="1:29">
      <c r="A441" s="20"/>
      <c r="B441" s="24">
        <v>437</v>
      </c>
      <c r="D441" s="571">
        <v>436</v>
      </c>
      <c r="E441" s="580">
        <v>1279.9703999999999</v>
      </c>
      <c r="F441" s="580">
        <v>-730.52729999999997</v>
      </c>
      <c r="H441" s="571">
        <v>436</v>
      </c>
      <c r="I441" s="78">
        <v>436</v>
      </c>
      <c r="J441" s="78">
        <v>438</v>
      </c>
      <c r="K441" s="78">
        <v>437</v>
      </c>
      <c r="L441" s="78">
        <v>436</v>
      </c>
      <c r="M441" s="579" t="str">
        <f t="shared" si="7"/>
        <v>436,438,437,436</v>
      </c>
      <c r="R441" s="280">
        <v>436</v>
      </c>
      <c r="S441" s="591">
        <v>780.75631119497098</v>
      </c>
      <c r="U441" s="77">
        <v>436</v>
      </c>
      <c r="V441" s="77">
        <v>436</v>
      </c>
      <c r="Y441" s="110">
        <v>436</v>
      </c>
      <c r="Z441" s="110">
        <v>0</v>
      </c>
      <c r="AA441" s="110">
        <v>436</v>
      </c>
      <c r="AB441" s="110">
        <v>0</v>
      </c>
      <c r="AC441" s="417">
        <v>15.6151262238994</v>
      </c>
    </row>
    <row r="442" spans="1:29">
      <c r="A442" s="20"/>
      <c r="B442" s="24">
        <v>438</v>
      </c>
      <c r="D442" s="571">
        <v>437</v>
      </c>
      <c r="E442" s="580">
        <v>1323.2243000000001</v>
      </c>
      <c r="F442" s="580">
        <v>-758.09119999999996</v>
      </c>
      <c r="H442" s="571">
        <v>437</v>
      </c>
      <c r="I442" s="78">
        <v>439</v>
      </c>
      <c r="J442" s="78">
        <v>440</v>
      </c>
      <c r="K442" s="78">
        <v>438</v>
      </c>
      <c r="L442" s="78">
        <v>439</v>
      </c>
      <c r="M442" s="579" t="str">
        <f t="shared" si="7"/>
        <v>439,440,438,439</v>
      </c>
      <c r="R442" s="280">
        <v>437</v>
      </c>
      <c r="S442" s="591">
        <v>782.17018339998299</v>
      </c>
      <c r="U442" s="77">
        <v>437</v>
      </c>
      <c r="V442" s="77">
        <v>437</v>
      </c>
      <c r="Y442" s="110">
        <v>437</v>
      </c>
      <c r="Z442" s="110">
        <v>0</v>
      </c>
      <c r="AA442" s="110">
        <v>437</v>
      </c>
      <c r="AB442" s="110">
        <v>0</v>
      </c>
      <c r="AC442" s="417">
        <v>15.6434036679996</v>
      </c>
    </row>
    <row r="443" spans="1:29">
      <c r="A443" s="20"/>
      <c r="B443" s="24">
        <v>439</v>
      </c>
      <c r="D443" s="571">
        <v>438</v>
      </c>
      <c r="E443" s="580">
        <v>1337.8601000000001</v>
      </c>
      <c r="F443" s="580">
        <v>-731.31690000000003</v>
      </c>
      <c r="H443" s="571">
        <v>438</v>
      </c>
      <c r="I443" s="78">
        <v>439</v>
      </c>
      <c r="J443" s="78">
        <v>438</v>
      </c>
      <c r="K443" s="78">
        <v>436</v>
      </c>
      <c r="L443" s="78">
        <v>439</v>
      </c>
      <c r="M443" s="579" t="str">
        <f t="shared" si="7"/>
        <v>439,438,436,439</v>
      </c>
      <c r="R443" s="280">
        <v>438</v>
      </c>
      <c r="S443" s="591">
        <v>1510.76050100004</v>
      </c>
      <c r="U443" s="77">
        <v>438</v>
      </c>
      <c r="V443" s="77">
        <v>438</v>
      </c>
      <c r="Y443" s="110">
        <v>438</v>
      </c>
      <c r="Z443" s="110">
        <v>0</v>
      </c>
      <c r="AA443" s="110">
        <v>438</v>
      </c>
      <c r="AB443" s="110">
        <v>0</v>
      </c>
      <c r="AC443" s="417">
        <v>30.2152100200008</v>
      </c>
    </row>
    <row r="444" spans="1:29">
      <c r="A444" s="20"/>
      <c r="B444" s="24">
        <v>440</v>
      </c>
      <c r="D444" s="571">
        <v>439</v>
      </c>
      <c r="E444" s="580">
        <v>1308.1857</v>
      </c>
      <c r="F444" s="580">
        <v>-678.71770000000004</v>
      </c>
      <c r="H444" s="571">
        <v>439</v>
      </c>
      <c r="I444" s="78">
        <v>439</v>
      </c>
      <c r="J444" s="78">
        <v>441</v>
      </c>
      <c r="K444" s="78">
        <v>440</v>
      </c>
      <c r="L444" s="78">
        <v>439</v>
      </c>
      <c r="M444" s="579" t="str">
        <f t="shared" si="7"/>
        <v>439,441,440,439</v>
      </c>
      <c r="R444" s="280">
        <v>439</v>
      </c>
      <c r="S444" s="591">
        <v>780.68150239996601</v>
      </c>
      <c r="U444" s="77">
        <v>439</v>
      </c>
      <c r="V444" s="77">
        <v>439</v>
      </c>
      <c r="Y444" s="110">
        <v>439</v>
      </c>
      <c r="Z444" s="110">
        <v>0</v>
      </c>
      <c r="AA444" s="110">
        <v>439</v>
      </c>
      <c r="AB444" s="110">
        <v>0</v>
      </c>
      <c r="AC444" s="417">
        <v>15.613630047999299</v>
      </c>
    </row>
    <row r="445" spans="1:29">
      <c r="A445" s="20"/>
      <c r="B445" s="24">
        <v>441</v>
      </c>
      <c r="D445" s="571">
        <v>440</v>
      </c>
      <c r="E445" s="580">
        <v>1352.4957999999999</v>
      </c>
      <c r="F445" s="580">
        <v>-704.54250000000002</v>
      </c>
      <c r="H445" s="571">
        <v>440</v>
      </c>
      <c r="I445" s="78">
        <v>442</v>
      </c>
      <c r="J445" s="78">
        <v>443</v>
      </c>
      <c r="K445" s="78">
        <v>441</v>
      </c>
      <c r="L445" s="78">
        <v>442</v>
      </c>
      <c r="M445" s="579" t="str">
        <f t="shared" si="7"/>
        <v>442,443,441,442</v>
      </c>
      <c r="R445" s="280">
        <v>440</v>
      </c>
      <c r="S445" s="591">
        <v>781.05425949999994</v>
      </c>
      <c r="U445" s="77">
        <v>440</v>
      </c>
      <c r="V445" s="77">
        <v>440</v>
      </c>
      <c r="Y445" s="110">
        <v>440</v>
      </c>
      <c r="Z445" s="110">
        <v>0</v>
      </c>
      <c r="AA445" s="110">
        <v>440</v>
      </c>
      <c r="AB445" s="110">
        <v>0</v>
      </c>
      <c r="AC445" s="417">
        <v>15.621085190000001</v>
      </c>
    </row>
    <row r="446" spans="1:29">
      <c r="A446" s="20"/>
      <c r="B446" s="24">
        <v>442</v>
      </c>
      <c r="D446" s="571">
        <v>441</v>
      </c>
      <c r="E446" s="580">
        <v>1366.0485000000001</v>
      </c>
      <c r="F446" s="580">
        <v>-677.20410000000004</v>
      </c>
      <c r="H446" s="571">
        <v>441</v>
      </c>
      <c r="I446" s="78">
        <v>442</v>
      </c>
      <c r="J446" s="78">
        <v>441</v>
      </c>
      <c r="K446" s="78">
        <v>439</v>
      </c>
      <c r="L446" s="78">
        <v>442</v>
      </c>
      <c r="M446" s="579" t="str">
        <f t="shared" si="7"/>
        <v>442,441,439,442</v>
      </c>
      <c r="R446" s="280">
        <v>441</v>
      </c>
      <c r="S446" s="591">
        <v>1509.6766560999599</v>
      </c>
      <c r="U446" s="77">
        <v>441</v>
      </c>
      <c r="V446" s="77">
        <v>441</v>
      </c>
      <c r="Y446" s="110">
        <v>441</v>
      </c>
      <c r="Z446" s="110">
        <v>0</v>
      </c>
      <c r="AA446" s="110">
        <v>441</v>
      </c>
      <c r="AB446" s="110">
        <v>0</v>
      </c>
      <c r="AC446" s="417">
        <v>30.193533121999302</v>
      </c>
    </row>
    <row r="447" spans="1:29">
      <c r="A447" s="20"/>
      <c r="B447" s="24">
        <v>443</v>
      </c>
      <c r="D447" s="571">
        <v>442</v>
      </c>
      <c r="E447" s="580">
        <v>1334.3665000000001</v>
      </c>
      <c r="F447" s="580">
        <v>-625.85159999999996</v>
      </c>
      <c r="H447" s="571">
        <v>442</v>
      </c>
      <c r="I447" s="78">
        <v>442</v>
      </c>
      <c r="J447" s="78">
        <v>444</v>
      </c>
      <c r="K447" s="78">
        <v>443</v>
      </c>
      <c r="L447" s="78">
        <v>442</v>
      </c>
      <c r="M447" s="579" t="str">
        <f t="shared" si="7"/>
        <v>442,444,443,442</v>
      </c>
      <c r="R447" s="280">
        <v>442</v>
      </c>
      <c r="S447" s="591">
        <v>779.55795981996903</v>
      </c>
      <c r="U447" s="77">
        <v>442</v>
      </c>
      <c r="V447" s="77">
        <v>442</v>
      </c>
      <c r="Y447" s="110">
        <v>442</v>
      </c>
      <c r="Z447" s="110">
        <v>0</v>
      </c>
      <c r="AA447" s="110">
        <v>442</v>
      </c>
      <c r="AB447" s="110">
        <v>0</v>
      </c>
      <c r="AC447" s="417">
        <v>15.5911591963993</v>
      </c>
    </row>
    <row r="448" spans="1:29">
      <c r="A448" s="20"/>
      <c r="B448" s="24">
        <v>444</v>
      </c>
      <c r="D448" s="571">
        <v>443</v>
      </c>
      <c r="E448" s="580">
        <v>1379.6013</v>
      </c>
      <c r="F448" s="580">
        <v>-649.86559999999997</v>
      </c>
      <c r="H448" s="571">
        <v>443</v>
      </c>
      <c r="I448" s="78">
        <v>445</v>
      </c>
      <c r="J448" s="78">
        <v>446</v>
      </c>
      <c r="K448" s="78">
        <v>444</v>
      </c>
      <c r="L448" s="78">
        <v>445</v>
      </c>
      <c r="M448" s="579" t="str">
        <f t="shared" si="7"/>
        <v>445,446,444,445</v>
      </c>
      <c r="R448" s="280">
        <v>443</v>
      </c>
      <c r="S448" s="591">
        <v>780.50814871001</v>
      </c>
      <c r="U448" s="77">
        <v>443</v>
      </c>
      <c r="V448" s="77">
        <v>443</v>
      </c>
      <c r="Y448" s="110">
        <v>443</v>
      </c>
      <c r="Z448" s="110">
        <v>0</v>
      </c>
      <c r="AA448" s="110">
        <v>443</v>
      </c>
      <c r="AB448" s="110">
        <v>0</v>
      </c>
      <c r="AC448" s="417">
        <v>15.6101629742002</v>
      </c>
    </row>
    <row r="449" spans="1:29">
      <c r="A449" s="20"/>
      <c r="B449" s="24">
        <v>445</v>
      </c>
      <c r="D449" s="571">
        <v>444</v>
      </c>
      <c r="E449" s="580">
        <v>1392.0494000000001</v>
      </c>
      <c r="F449" s="580">
        <v>-622.0068</v>
      </c>
      <c r="H449" s="571">
        <v>444</v>
      </c>
      <c r="I449" s="78">
        <v>445</v>
      </c>
      <c r="J449" s="78">
        <v>444</v>
      </c>
      <c r="K449" s="78">
        <v>442</v>
      </c>
      <c r="L449" s="78">
        <v>445</v>
      </c>
      <c r="M449" s="579" t="str">
        <f t="shared" si="7"/>
        <v>445,444,442,445</v>
      </c>
      <c r="R449" s="280">
        <v>444</v>
      </c>
      <c r="S449" s="591">
        <v>1508.30753966007</v>
      </c>
      <c r="U449" s="77">
        <v>444</v>
      </c>
      <c r="V449" s="77">
        <v>444</v>
      </c>
      <c r="Y449" s="110">
        <v>444</v>
      </c>
      <c r="Z449" s="110">
        <v>0</v>
      </c>
      <c r="AA449" s="110">
        <v>444</v>
      </c>
      <c r="AB449" s="110">
        <v>0</v>
      </c>
      <c r="AC449" s="417">
        <v>30.166150793201499</v>
      </c>
    </row>
    <row r="450" spans="1:29">
      <c r="A450" s="20"/>
      <c r="B450" s="24">
        <v>446</v>
      </c>
      <c r="D450" s="571">
        <v>445</v>
      </c>
      <c r="E450" s="580">
        <v>1358.3812</v>
      </c>
      <c r="F450" s="580">
        <v>-571.95439999999996</v>
      </c>
      <c r="H450" s="571">
        <v>445</v>
      </c>
      <c r="I450" s="78">
        <v>445</v>
      </c>
      <c r="J450" s="78">
        <v>447</v>
      </c>
      <c r="K450" s="78">
        <v>446</v>
      </c>
      <c r="L450" s="78">
        <v>445</v>
      </c>
      <c r="M450" s="579" t="str">
        <f t="shared" si="7"/>
        <v>445,447,446,445</v>
      </c>
      <c r="R450" s="280">
        <v>445</v>
      </c>
      <c r="S450" s="591">
        <v>778.99519980000298</v>
      </c>
      <c r="U450" s="77">
        <v>445</v>
      </c>
      <c r="V450" s="77">
        <v>445</v>
      </c>
      <c r="Y450" s="110">
        <v>445</v>
      </c>
      <c r="Z450" s="110">
        <v>0</v>
      </c>
      <c r="AA450" s="110">
        <v>445</v>
      </c>
      <c r="AB450" s="110">
        <v>0</v>
      </c>
      <c r="AC450" s="417">
        <v>15.579903996000001</v>
      </c>
    </row>
    <row r="451" spans="1:29">
      <c r="A451" s="20"/>
      <c r="B451" s="24">
        <v>447</v>
      </c>
      <c r="D451" s="571">
        <v>446</v>
      </c>
      <c r="E451" s="580">
        <v>1404.4974999999999</v>
      </c>
      <c r="F451" s="580">
        <v>-594.14790000000005</v>
      </c>
      <c r="H451" s="571">
        <v>446</v>
      </c>
      <c r="I451" s="78">
        <v>448</v>
      </c>
      <c r="J451" s="78">
        <v>449</v>
      </c>
      <c r="K451" s="78">
        <v>447</v>
      </c>
      <c r="L451" s="78">
        <v>448</v>
      </c>
      <c r="M451" s="579" t="str">
        <f t="shared" si="7"/>
        <v>448,449,447,448</v>
      </c>
      <c r="R451" s="280">
        <v>446</v>
      </c>
      <c r="S451" s="591">
        <v>780.61854102002599</v>
      </c>
      <c r="U451" s="77">
        <v>446</v>
      </c>
      <c r="V451" s="77">
        <v>446</v>
      </c>
      <c r="Y451" s="110">
        <v>446</v>
      </c>
      <c r="Z451" s="110">
        <v>0</v>
      </c>
      <c r="AA451" s="110">
        <v>446</v>
      </c>
      <c r="AB451" s="110">
        <v>0</v>
      </c>
      <c r="AC451" s="417">
        <v>15.6123708204005</v>
      </c>
    </row>
    <row r="452" spans="1:29">
      <c r="A452" s="20"/>
      <c r="B452" s="24">
        <v>448</v>
      </c>
      <c r="D452" s="571">
        <v>447</v>
      </c>
      <c r="E452" s="580">
        <v>1415.8209999999999</v>
      </c>
      <c r="F452" s="580">
        <v>-565.8134</v>
      </c>
      <c r="H452" s="571">
        <v>447</v>
      </c>
      <c r="I452" s="78">
        <v>448</v>
      </c>
      <c r="J452" s="78">
        <v>447</v>
      </c>
      <c r="K452" s="78">
        <v>445</v>
      </c>
      <c r="L452" s="78">
        <v>448</v>
      </c>
      <c r="M452" s="579" t="str">
        <f t="shared" si="7"/>
        <v>448,447,445,448</v>
      </c>
      <c r="R452" s="280">
        <v>447</v>
      </c>
      <c r="S452" s="591">
        <v>1507.04574723</v>
      </c>
      <c r="U452" s="77">
        <v>447</v>
      </c>
      <c r="V452" s="77">
        <v>447</v>
      </c>
      <c r="Y452" s="110">
        <v>447</v>
      </c>
      <c r="Z452" s="110">
        <v>0</v>
      </c>
      <c r="AA452" s="110">
        <v>447</v>
      </c>
      <c r="AB452" s="110">
        <v>0</v>
      </c>
      <c r="AC452" s="417">
        <v>30.140914944599999</v>
      </c>
    </row>
    <row r="453" spans="1:29">
      <c r="A453" s="20"/>
      <c r="B453" s="24">
        <v>449</v>
      </c>
      <c r="D453" s="571">
        <v>448</v>
      </c>
      <c r="E453" s="580">
        <v>1380.1681000000001</v>
      </c>
      <c r="F453" s="580">
        <v>-517.15120000000002</v>
      </c>
      <c r="H453" s="571">
        <v>448</v>
      </c>
      <c r="I453" s="78">
        <v>448</v>
      </c>
      <c r="J453" s="78">
        <v>450</v>
      </c>
      <c r="K453" s="78">
        <v>449</v>
      </c>
      <c r="L453" s="78">
        <v>448</v>
      </c>
      <c r="M453" s="579" t="str">
        <f t="shared" si="7"/>
        <v>448,450,449,448</v>
      </c>
      <c r="R453" s="280">
        <v>448</v>
      </c>
      <c r="S453" s="591">
        <v>779.11133922002</v>
      </c>
      <c r="U453" s="77">
        <v>448</v>
      </c>
      <c r="V453" s="77">
        <v>448</v>
      </c>
      <c r="Y453" s="110">
        <v>448</v>
      </c>
      <c r="Z453" s="110">
        <v>0</v>
      </c>
      <c r="AA453" s="110">
        <v>448</v>
      </c>
      <c r="AB453" s="110">
        <v>0</v>
      </c>
      <c r="AC453" s="417">
        <v>15.582226784400399</v>
      </c>
    </row>
    <row r="454" spans="1:29">
      <c r="A454" s="20"/>
      <c r="B454" s="24">
        <v>450</v>
      </c>
      <c r="D454" s="571">
        <v>449</v>
      </c>
      <c r="E454" s="580">
        <v>1427.1445000000001</v>
      </c>
      <c r="F454" s="580">
        <v>-537.47879999999998</v>
      </c>
      <c r="H454" s="571">
        <v>449</v>
      </c>
      <c r="I454" s="78">
        <v>451</v>
      </c>
      <c r="J454" s="78">
        <v>452</v>
      </c>
      <c r="K454" s="78">
        <v>450</v>
      </c>
      <c r="L454" s="78">
        <v>451</v>
      </c>
      <c r="M454" s="579" t="str">
        <f t="shared" ref="M454:M517" si="8">_xlfn.CONCAT(I454,",",J454,",",,K454,",",L454)</f>
        <v>451,452,450,451</v>
      </c>
      <c r="R454" s="280">
        <v>449</v>
      </c>
      <c r="S454" s="591">
        <v>780.68907958496095</v>
      </c>
      <c r="U454" s="77">
        <v>449</v>
      </c>
      <c r="V454" s="77">
        <v>449</v>
      </c>
      <c r="Y454" s="110">
        <v>449</v>
      </c>
      <c r="Z454" s="110">
        <v>0</v>
      </c>
      <c r="AA454" s="110">
        <v>449</v>
      </c>
      <c r="AB454" s="110">
        <v>0</v>
      </c>
      <c r="AC454" s="417">
        <v>15.613781591699199</v>
      </c>
    </row>
    <row r="455" spans="1:29">
      <c r="A455" s="20"/>
      <c r="B455" s="24">
        <v>451</v>
      </c>
      <c r="D455" s="571">
        <v>450</v>
      </c>
      <c r="E455" s="580">
        <v>1437.3253</v>
      </c>
      <c r="F455" s="580">
        <v>-508.71390000000002</v>
      </c>
      <c r="H455" s="571">
        <v>450</v>
      </c>
      <c r="I455" s="78">
        <v>451</v>
      </c>
      <c r="J455" s="78">
        <v>450</v>
      </c>
      <c r="K455" s="78">
        <v>448</v>
      </c>
      <c r="L455" s="78">
        <v>451</v>
      </c>
      <c r="M455" s="579" t="str">
        <f t="shared" si="8"/>
        <v>451,450,448,451</v>
      </c>
      <c r="R455" s="280">
        <v>450</v>
      </c>
      <c r="S455" s="591">
        <v>1506.5242283049699</v>
      </c>
      <c r="U455" s="77">
        <v>450</v>
      </c>
      <c r="V455" s="77">
        <v>450</v>
      </c>
      <c r="Y455" s="110">
        <v>450</v>
      </c>
      <c r="Z455" s="110">
        <v>0</v>
      </c>
      <c r="AA455" s="110">
        <v>450</v>
      </c>
      <c r="AB455" s="110">
        <v>0</v>
      </c>
      <c r="AC455" s="417">
        <v>30.130484566099401</v>
      </c>
    </row>
    <row r="456" spans="1:29">
      <c r="A456" s="20"/>
      <c r="B456" s="24">
        <v>452</v>
      </c>
      <c r="D456" s="571">
        <v>451</v>
      </c>
      <c r="E456" s="580">
        <v>1399.7384</v>
      </c>
      <c r="F456" s="580">
        <v>-461.54719999999998</v>
      </c>
      <c r="H456" s="571">
        <v>451</v>
      </c>
      <c r="I456" s="78">
        <v>451</v>
      </c>
      <c r="J456" s="78">
        <v>453</v>
      </c>
      <c r="K456" s="78">
        <v>452</v>
      </c>
      <c r="L456" s="78">
        <v>451</v>
      </c>
      <c r="M456" s="579" t="str">
        <f t="shared" si="8"/>
        <v>451,453,452,451</v>
      </c>
      <c r="R456" s="280">
        <v>451</v>
      </c>
      <c r="S456" s="591">
        <v>779.20618842495605</v>
      </c>
      <c r="U456" s="77">
        <v>451</v>
      </c>
      <c r="V456" s="77">
        <v>451</v>
      </c>
      <c r="Y456" s="110">
        <v>451</v>
      </c>
      <c r="Z456" s="110">
        <v>0</v>
      </c>
      <c r="AA456" s="110">
        <v>451</v>
      </c>
      <c r="AB456" s="110">
        <v>0</v>
      </c>
      <c r="AC456" s="417">
        <v>15.584123768499101</v>
      </c>
    </row>
    <row r="457" spans="1:29">
      <c r="A457" s="20"/>
      <c r="B457" s="24">
        <v>453</v>
      </c>
      <c r="D457" s="571">
        <v>452</v>
      </c>
      <c r="E457" s="580">
        <v>1447.5061000000001</v>
      </c>
      <c r="F457" s="580">
        <v>-479.94900000000001</v>
      </c>
      <c r="H457" s="571">
        <v>452</v>
      </c>
      <c r="I457" s="78">
        <v>454</v>
      </c>
      <c r="J457" s="78">
        <v>455</v>
      </c>
      <c r="K457" s="78">
        <v>453</v>
      </c>
      <c r="L457" s="78">
        <v>454</v>
      </c>
      <c r="M457" s="579" t="str">
        <f t="shared" si="8"/>
        <v>454,455,453,454</v>
      </c>
      <c r="R457" s="280">
        <v>452</v>
      </c>
      <c r="S457" s="591">
        <v>781.18972153001198</v>
      </c>
      <c r="U457" s="77">
        <v>452</v>
      </c>
      <c r="V457" s="77">
        <v>452</v>
      </c>
      <c r="Y457" s="110">
        <v>452</v>
      </c>
      <c r="Z457" s="110">
        <v>0</v>
      </c>
      <c r="AA457" s="110">
        <v>452</v>
      </c>
      <c r="AB457" s="110">
        <v>0</v>
      </c>
      <c r="AC457" s="417">
        <v>15.623794430600199</v>
      </c>
    </row>
    <row r="458" spans="1:29">
      <c r="A458" s="20"/>
      <c r="B458" s="24">
        <v>454</v>
      </c>
      <c r="D458" s="571">
        <v>453</v>
      </c>
      <c r="E458" s="580">
        <v>1456.5279</v>
      </c>
      <c r="F458" s="580">
        <v>-450.79969999999997</v>
      </c>
      <c r="H458" s="571">
        <v>453</v>
      </c>
      <c r="I458" s="78">
        <v>454</v>
      </c>
      <c r="J458" s="78">
        <v>453</v>
      </c>
      <c r="K458" s="78">
        <v>451</v>
      </c>
      <c r="L458" s="78">
        <v>454</v>
      </c>
      <c r="M458" s="579" t="str">
        <f t="shared" si="8"/>
        <v>454,453,451,454</v>
      </c>
      <c r="R458" s="280">
        <v>453</v>
      </c>
      <c r="S458" s="591">
        <v>1507.8091606999999</v>
      </c>
      <c r="U458" s="77">
        <v>453</v>
      </c>
      <c r="V458" s="77">
        <v>453</v>
      </c>
      <c r="Y458" s="110">
        <v>453</v>
      </c>
      <c r="Z458" s="110">
        <v>0</v>
      </c>
      <c r="AA458" s="110">
        <v>453</v>
      </c>
      <c r="AB458" s="110">
        <v>0</v>
      </c>
      <c r="AC458" s="417">
        <v>30.156183214000102</v>
      </c>
    </row>
    <row r="459" spans="1:29">
      <c r="A459" s="20"/>
      <c r="B459" s="24">
        <v>455</v>
      </c>
      <c r="D459" s="571">
        <v>454</v>
      </c>
      <c r="E459" s="580">
        <v>1417.0514000000001</v>
      </c>
      <c r="F459" s="580">
        <v>-405.16899999999998</v>
      </c>
      <c r="H459" s="571">
        <v>454</v>
      </c>
      <c r="I459" s="78">
        <v>454</v>
      </c>
      <c r="J459" s="78">
        <v>456</v>
      </c>
      <c r="K459" s="78">
        <v>455</v>
      </c>
      <c r="L459" s="78">
        <v>454</v>
      </c>
      <c r="M459" s="579" t="str">
        <f t="shared" si="8"/>
        <v>454,456,455,454</v>
      </c>
      <c r="R459" s="280">
        <v>454</v>
      </c>
      <c r="S459" s="591">
        <v>779.70571444503696</v>
      </c>
      <c r="U459" s="77">
        <v>454</v>
      </c>
      <c r="V459" s="77">
        <v>454</v>
      </c>
      <c r="Y459" s="110">
        <v>454</v>
      </c>
      <c r="Z459" s="110">
        <v>0</v>
      </c>
      <c r="AA459" s="110">
        <v>454</v>
      </c>
      <c r="AB459" s="110">
        <v>0</v>
      </c>
      <c r="AC459" s="417">
        <v>15.5941142889007</v>
      </c>
    </row>
    <row r="460" spans="1:29">
      <c r="A460" s="20"/>
      <c r="B460" s="24">
        <v>456</v>
      </c>
      <c r="D460" s="571">
        <v>455</v>
      </c>
      <c r="E460" s="580">
        <v>1465.5497</v>
      </c>
      <c r="F460" s="580">
        <v>-421.65050000000002</v>
      </c>
      <c r="H460" s="571">
        <v>455</v>
      </c>
      <c r="I460" s="78">
        <v>457</v>
      </c>
      <c r="J460" s="78">
        <v>458</v>
      </c>
      <c r="K460" s="78">
        <v>456</v>
      </c>
      <c r="L460" s="78">
        <v>457</v>
      </c>
      <c r="M460" s="579" t="str">
        <f t="shared" si="8"/>
        <v>457,458,456,457</v>
      </c>
      <c r="R460" s="280">
        <v>455</v>
      </c>
      <c r="S460" s="591">
        <v>782.09306412501599</v>
      </c>
      <c r="U460" s="77">
        <v>455</v>
      </c>
      <c r="V460" s="77">
        <v>455</v>
      </c>
      <c r="Y460" s="110">
        <v>455</v>
      </c>
      <c r="Z460" s="110">
        <v>0</v>
      </c>
      <c r="AA460" s="110">
        <v>455</v>
      </c>
      <c r="AB460" s="110">
        <v>0</v>
      </c>
      <c r="AC460" s="417">
        <v>15.641861282500299</v>
      </c>
    </row>
    <row r="461" spans="1:29">
      <c r="A461" s="20"/>
      <c r="B461" s="24">
        <v>457</v>
      </c>
      <c r="D461" s="571">
        <v>456</v>
      </c>
      <c r="E461" s="580">
        <v>1473.3979999999999</v>
      </c>
      <c r="F461" s="580">
        <v>-392.16370000000001</v>
      </c>
      <c r="H461" s="571">
        <v>456</v>
      </c>
      <c r="I461" s="78">
        <v>457</v>
      </c>
      <c r="J461" s="78">
        <v>456</v>
      </c>
      <c r="K461" s="78">
        <v>454</v>
      </c>
      <c r="L461" s="78">
        <v>457</v>
      </c>
      <c r="M461" s="579" t="str">
        <f t="shared" si="8"/>
        <v>457,456,454,457</v>
      </c>
      <c r="R461" s="280">
        <v>456</v>
      </c>
      <c r="S461" s="591">
        <v>1510.0534231499701</v>
      </c>
      <c r="U461" s="77">
        <v>456</v>
      </c>
      <c r="V461" s="77">
        <v>456</v>
      </c>
      <c r="Y461" s="110">
        <v>456</v>
      </c>
      <c r="Z461" s="110">
        <v>0</v>
      </c>
      <c r="AA461" s="110">
        <v>456</v>
      </c>
      <c r="AB461" s="110">
        <v>0</v>
      </c>
      <c r="AC461" s="417">
        <v>30.201068462999501</v>
      </c>
    </row>
    <row r="462" spans="1:29">
      <c r="A462" s="20"/>
      <c r="B462" s="24">
        <v>458</v>
      </c>
      <c r="D462" s="571">
        <v>457</v>
      </c>
      <c r="E462" s="580">
        <v>1432.0788</v>
      </c>
      <c r="F462" s="580">
        <v>-348.10180000000003</v>
      </c>
      <c r="H462" s="571">
        <v>457</v>
      </c>
      <c r="I462" s="78">
        <v>457</v>
      </c>
      <c r="J462" s="78">
        <v>459</v>
      </c>
      <c r="K462" s="78">
        <v>458</v>
      </c>
      <c r="L462" s="78">
        <v>457</v>
      </c>
      <c r="M462" s="579" t="str">
        <f t="shared" si="8"/>
        <v>457,459,458,457</v>
      </c>
      <c r="R462" s="280">
        <v>457</v>
      </c>
      <c r="S462" s="591">
        <v>780.58602300000996</v>
      </c>
      <c r="U462" s="77">
        <v>457</v>
      </c>
      <c r="V462" s="77">
        <v>457</v>
      </c>
      <c r="Y462" s="110">
        <v>457</v>
      </c>
      <c r="Z462" s="110">
        <v>0</v>
      </c>
      <c r="AA462" s="110">
        <v>457</v>
      </c>
      <c r="AB462" s="110">
        <v>0</v>
      </c>
      <c r="AC462" s="417">
        <v>15.6117204600002</v>
      </c>
    </row>
    <row r="463" spans="1:29">
      <c r="A463" s="20"/>
      <c r="B463" s="24">
        <v>459</v>
      </c>
      <c r="D463" s="571">
        <v>458</v>
      </c>
      <c r="E463" s="580">
        <v>1481.2463</v>
      </c>
      <c r="F463" s="580">
        <v>-362.67680000000001</v>
      </c>
      <c r="H463" s="571">
        <v>458</v>
      </c>
      <c r="I463" s="78">
        <v>460</v>
      </c>
      <c r="J463" s="78">
        <v>461</v>
      </c>
      <c r="K463" s="78">
        <v>459</v>
      </c>
      <c r="L463" s="78">
        <v>460</v>
      </c>
      <c r="M463" s="579" t="str">
        <f t="shared" si="8"/>
        <v>460,461,459,460</v>
      </c>
      <c r="R463" s="280">
        <v>458</v>
      </c>
      <c r="S463" s="591">
        <v>782.55294445998095</v>
      </c>
      <c r="U463" s="77">
        <v>458</v>
      </c>
      <c r="V463" s="77">
        <v>458</v>
      </c>
      <c r="Y463" s="110">
        <v>458</v>
      </c>
      <c r="Z463" s="110">
        <v>0</v>
      </c>
      <c r="AA463" s="110">
        <v>458</v>
      </c>
      <c r="AB463" s="110">
        <v>0</v>
      </c>
      <c r="AC463" s="417">
        <v>15.6510588891996</v>
      </c>
    </row>
    <row r="464" spans="1:29">
      <c r="A464" s="20"/>
      <c r="B464" s="24">
        <v>460</v>
      </c>
      <c r="D464" s="571">
        <v>459</v>
      </c>
      <c r="E464" s="580">
        <v>1487.9085</v>
      </c>
      <c r="F464" s="580">
        <v>-332.89960000000002</v>
      </c>
      <c r="H464" s="571">
        <v>459</v>
      </c>
      <c r="I464" s="78">
        <v>460</v>
      </c>
      <c r="J464" s="78">
        <v>459</v>
      </c>
      <c r="K464" s="78">
        <v>457</v>
      </c>
      <c r="L464" s="78">
        <v>460</v>
      </c>
      <c r="M464" s="579" t="str">
        <f t="shared" si="8"/>
        <v>460,459,457,460</v>
      </c>
      <c r="R464" s="280">
        <v>459</v>
      </c>
      <c r="S464" s="591">
        <v>1511.7247758149999</v>
      </c>
      <c r="U464" s="77">
        <v>459</v>
      </c>
      <c r="V464" s="77">
        <v>459</v>
      </c>
      <c r="Y464" s="110">
        <v>459</v>
      </c>
      <c r="Z464" s="110">
        <v>0</v>
      </c>
      <c r="AA464" s="110">
        <v>459</v>
      </c>
      <c r="AB464" s="110">
        <v>0</v>
      </c>
      <c r="AC464" s="417">
        <v>30.234495516300001</v>
      </c>
    </row>
    <row r="465" spans="1:29">
      <c r="A465" s="20"/>
      <c r="B465" s="24">
        <v>461</v>
      </c>
      <c r="D465" s="571">
        <v>460</v>
      </c>
      <c r="E465" s="580">
        <v>1444.8407999999999</v>
      </c>
      <c r="F465" s="580">
        <v>-290.47190000000001</v>
      </c>
      <c r="H465" s="571">
        <v>460</v>
      </c>
      <c r="I465" s="78">
        <v>460</v>
      </c>
      <c r="J465" s="78">
        <v>462</v>
      </c>
      <c r="K465" s="78">
        <v>461</v>
      </c>
      <c r="L465" s="78">
        <v>460</v>
      </c>
      <c r="M465" s="579" t="str">
        <f t="shared" si="8"/>
        <v>460,462,461,460</v>
      </c>
      <c r="R465" s="280">
        <v>460</v>
      </c>
      <c r="S465" s="591">
        <v>781.01519410000697</v>
      </c>
      <c r="U465" s="77">
        <v>460</v>
      </c>
      <c r="V465" s="77">
        <v>460</v>
      </c>
      <c r="Y465" s="110">
        <v>460</v>
      </c>
      <c r="Z465" s="110">
        <v>0</v>
      </c>
      <c r="AA465" s="110">
        <v>460</v>
      </c>
      <c r="AB465" s="110">
        <v>0</v>
      </c>
      <c r="AC465" s="417">
        <v>15.620303882000099</v>
      </c>
    </row>
    <row r="466" spans="1:29">
      <c r="A466" s="20"/>
      <c r="B466" s="24">
        <v>462</v>
      </c>
      <c r="D466" s="571">
        <v>461</v>
      </c>
      <c r="E466" s="580">
        <v>1494.5708</v>
      </c>
      <c r="F466" s="580">
        <v>-303.1223</v>
      </c>
      <c r="H466" s="571">
        <v>461</v>
      </c>
      <c r="I466" s="78">
        <v>463</v>
      </c>
      <c r="J466" s="78">
        <v>464</v>
      </c>
      <c r="K466" s="78">
        <v>462</v>
      </c>
      <c r="L466" s="78">
        <v>463</v>
      </c>
      <c r="M466" s="579" t="str">
        <f t="shared" si="8"/>
        <v>463,464,462,463</v>
      </c>
      <c r="R466" s="280">
        <v>461</v>
      </c>
      <c r="S466" s="591">
        <v>784.26333855997598</v>
      </c>
      <c r="U466" s="77">
        <v>461</v>
      </c>
      <c r="V466" s="77">
        <v>461</v>
      </c>
      <c r="Y466" s="110">
        <v>461</v>
      </c>
      <c r="Z466" s="110">
        <v>0</v>
      </c>
      <c r="AA466" s="110">
        <v>461</v>
      </c>
      <c r="AB466" s="110">
        <v>0</v>
      </c>
      <c r="AC466" s="417">
        <v>15.685266771199499</v>
      </c>
    </row>
    <row r="467" spans="1:29">
      <c r="A467" s="20"/>
      <c r="B467" s="24">
        <v>463</v>
      </c>
      <c r="D467" s="571">
        <v>462</v>
      </c>
      <c r="E467" s="580">
        <v>1500.0363</v>
      </c>
      <c r="F467" s="580">
        <v>-273.10239999999999</v>
      </c>
      <c r="H467" s="571">
        <v>462</v>
      </c>
      <c r="I467" s="78">
        <v>463</v>
      </c>
      <c r="J467" s="78">
        <v>462</v>
      </c>
      <c r="K467" s="78">
        <v>460</v>
      </c>
      <c r="L467" s="78">
        <v>463</v>
      </c>
      <c r="M467" s="579" t="str">
        <f t="shared" si="8"/>
        <v>463,462,460,463</v>
      </c>
      <c r="R467" s="280">
        <v>462</v>
      </c>
      <c r="S467" s="591">
        <v>1517.0097934750299</v>
      </c>
      <c r="U467" s="77">
        <v>462</v>
      </c>
      <c r="V467" s="77">
        <v>462</v>
      </c>
      <c r="Y467" s="110">
        <v>462</v>
      </c>
      <c r="Z467" s="110">
        <v>0</v>
      </c>
      <c r="AA467" s="110">
        <v>462</v>
      </c>
      <c r="AB467" s="110">
        <v>0</v>
      </c>
      <c r="AC467" s="417">
        <v>30.3401958695007</v>
      </c>
    </row>
    <row r="468" spans="1:29">
      <c r="A468" s="20"/>
      <c r="B468" s="24">
        <v>464</v>
      </c>
      <c r="D468" s="571">
        <v>463</v>
      </c>
      <c r="E468" s="580">
        <v>1455.2275</v>
      </c>
      <c r="F468" s="580">
        <v>-232.2347</v>
      </c>
      <c r="H468" s="571">
        <v>463</v>
      </c>
      <c r="I468" s="78">
        <v>463</v>
      </c>
      <c r="J468" s="78">
        <v>465</v>
      </c>
      <c r="K468" s="78">
        <v>464</v>
      </c>
      <c r="L468" s="78">
        <v>463</v>
      </c>
      <c r="M468" s="579" t="str">
        <f t="shared" si="8"/>
        <v>463,465,464,463</v>
      </c>
      <c r="R468" s="280">
        <v>463</v>
      </c>
      <c r="S468" s="591">
        <v>782.61407278501395</v>
      </c>
      <c r="U468" s="77">
        <v>463</v>
      </c>
      <c r="V468" s="77">
        <v>463</v>
      </c>
      <c r="Y468" s="110">
        <v>463</v>
      </c>
      <c r="Z468" s="110">
        <v>0</v>
      </c>
      <c r="AA468" s="110">
        <v>463</v>
      </c>
      <c r="AB468" s="110">
        <v>0</v>
      </c>
      <c r="AC468" s="417">
        <v>15.6522814557002</v>
      </c>
    </row>
    <row r="469" spans="1:29">
      <c r="A469" s="20"/>
      <c r="B469" s="24">
        <v>465</v>
      </c>
      <c r="D469" s="571">
        <v>464</v>
      </c>
      <c r="E469" s="580">
        <v>1505.5019</v>
      </c>
      <c r="F469" s="580">
        <v>-243.08240000000001</v>
      </c>
      <c r="H469" s="571">
        <v>464</v>
      </c>
      <c r="I469" s="78">
        <v>466</v>
      </c>
      <c r="J469" s="78">
        <v>467</v>
      </c>
      <c r="K469" s="78">
        <v>465</v>
      </c>
      <c r="L469" s="78">
        <v>466</v>
      </c>
      <c r="M469" s="579" t="str">
        <f t="shared" si="8"/>
        <v>466,467,465,466</v>
      </c>
      <c r="R469" s="280">
        <v>464</v>
      </c>
      <c r="S469" s="591">
        <v>794.05997911498696</v>
      </c>
      <c r="U469" s="77">
        <v>464</v>
      </c>
      <c r="V469" s="77">
        <v>464</v>
      </c>
      <c r="Y469" s="110">
        <v>464</v>
      </c>
      <c r="Z469" s="110">
        <v>0</v>
      </c>
      <c r="AA469" s="110">
        <v>464</v>
      </c>
      <c r="AB469" s="110">
        <v>0</v>
      </c>
      <c r="AC469" s="417">
        <v>15.881199582299701</v>
      </c>
    </row>
    <row r="470" spans="1:29">
      <c r="A470" s="20"/>
      <c r="B470" s="24">
        <v>466</v>
      </c>
      <c r="D470" s="571">
        <v>465</v>
      </c>
      <c r="E470" s="580">
        <v>1509.7619999999999</v>
      </c>
      <c r="F470" s="580">
        <v>-212.86789999999999</v>
      </c>
      <c r="H470" s="571">
        <v>465</v>
      </c>
      <c r="I470" s="78">
        <v>466</v>
      </c>
      <c r="J470" s="78">
        <v>465</v>
      </c>
      <c r="K470" s="78">
        <v>463</v>
      </c>
      <c r="L470" s="78">
        <v>466</v>
      </c>
      <c r="M470" s="579" t="str">
        <f t="shared" si="8"/>
        <v>466,465,463,466</v>
      </c>
      <c r="R470" s="280">
        <v>465</v>
      </c>
      <c r="S470" s="591">
        <v>1538.1524802649999</v>
      </c>
      <c r="U470" s="77">
        <v>465</v>
      </c>
      <c r="V470" s="77">
        <v>465</v>
      </c>
      <c r="Y470" s="110">
        <v>465</v>
      </c>
      <c r="Z470" s="110">
        <v>0</v>
      </c>
      <c r="AA470" s="110">
        <v>465</v>
      </c>
      <c r="AB470" s="110">
        <v>0</v>
      </c>
      <c r="AC470" s="417">
        <v>30.7630496053001</v>
      </c>
    </row>
    <row r="471" spans="1:29">
      <c r="A471" s="20"/>
      <c r="B471" s="24">
        <v>467</v>
      </c>
      <c r="D471" s="571">
        <v>466</v>
      </c>
      <c r="E471" s="580">
        <v>1462.8028999999999</v>
      </c>
      <c r="F471" s="580">
        <v>-173.13419999999999</v>
      </c>
      <c r="H471" s="571">
        <v>466</v>
      </c>
      <c r="I471" s="78">
        <v>466</v>
      </c>
      <c r="J471" s="78">
        <v>468</v>
      </c>
      <c r="K471" s="78">
        <v>467</v>
      </c>
      <c r="L471" s="78">
        <v>466</v>
      </c>
      <c r="M471" s="579" t="str">
        <f t="shared" si="8"/>
        <v>466,468,467,466</v>
      </c>
      <c r="R471" s="280">
        <v>466</v>
      </c>
      <c r="S471" s="591">
        <v>792.03666112999701</v>
      </c>
      <c r="U471" s="77">
        <v>466</v>
      </c>
      <c r="V471" s="77">
        <v>466</v>
      </c>
      <c r="Y471" s="110">
        <v>466</v>
      </c>
      <c r="Z471" s="110">
        <v>0</v>
      </c>
      <c r="AA471" s="110">
        <v>466</v>
      </c>
      <c r="AB471" s="110">
        <v>0</v>
      </c>
      <c r="AC471" s="417">
        <v>15.8407332225999</v>
      </c>
    </row>
    <row r="472" spans="1:29">
      <c r="A472" s="20"/>
      <c r="B472" s="24">
        <v>468</v>
      </c>
      <c r="D472" s="571">
        <v>467</v>
      </c>
      <c r="E472" s="580">
        <v>1514.0220999999999</v>
      </c>
      <c r="F472" s="580">
        <v>-182.6533</v>
      </c>
      <c r="H472" s="571">
        <v>467</v>
      </c>
      <c r="I472" s="78">
        <v>469</v>
      </c>
      <c r="J472" s="78">
        <v>470</v>
      </c>
      <c r="K472" s="78">
        <v>468</v>
      </c>
      <c r="L472" s="78">
        <v>469</v>
      </c>
      <c r="M472" s="579" t="str">
        <f t="shared" si="8"/>
        <v>469,470,468,469</v>
      </c>
      <c r="R472" s="280">
        <v>467</v>
      </c>
      <c r="S472" s="591">
        <v>814.19659396000498</v>
      </c>
      <c r="U472" s="77">
        <v>467</v>
      </c>
      <c r="V472" s="77">
        <v>467</v>
      </c>
      <c r="Y472" s="110">
        <v>467</v>
      </c>
      <c r="Z472" s="110">
        <v>0</v>
      </c>
      <c r="AA472" s="110">
        <v>467</v>
      </c>
      <c r="AB472" s="110">
        <v>0</v>
      </c>
      <c r="AC472" s="417">
        <v>16.2839318792001</v>
      </c>
    </row>
    <row r="473" spans="1:29">
      <c r="A473" s="20"/>
      <c r="B473" s="24">
        <v>469</v>
      </c>
      <c r="D473" s="571">
        <v>468</v>
      </c>
      <c r="E473" s="580">
        <v>1517.0699</v>
      </c>
      <c r="F473" s="580">
        <v>-152.29239999999999</v>
      </c>
      <c r="H473" s="571">
        <v>468</v>
      </c>
      <c r="I473" s="78">
        <v>469</v>
      </c>
      <c r="J473" s="78">
        <v>468</v>
      </c>
      <c r="K473" s="78">
        <v>466</v>
      </c>
      <c r="L473" s="78">
        <v>469</v>
      </c>
      <c r="M473" s="579" t="str">
        <f t="shared" si="8"/>
        <v>469,468,466,469</v>
      </c>
      <c r="R473" s="280">
        <v>468</v>
      </c>
      <c r="S473" s="591">
        <v>1583.83295232</v>
      </c>
      <c r="U473" s="77">
        <v>468</v>
      </c>
      <c r="V473" s="77">
        <v>468</v>
      </c>
      <c r="Y473" s="110">
        <v>468</v>
      </c>
      <c r="Z473" s="110">
        <v>0</v>
      </c>
      <c r="AA473" s="110">
        <v>468</v>
      </c>
      <c r="AB473" s="110">
        <v>0</v>
      </c>
      <c r="AC473" s="417">
        <v>31.676659046400101</v>
      </c>
    </row>
    <row r="474" spans="1:29">
      <c r="A474" s="20"/>
      <c r="B474" s="24">
        <v>470</v>
      </c>
      <c r="D474" s="571">
        <v>469</v>
      </c>
      <c r="E474" s="580">
        <v>1467.3791000000001</v>
      </c>
      <c r="F474" s="580">
        <v>-113.0048</v>
      </c>
      <c r="H474" s="571">
        <v>469</v>
      </c>
      <c r="I474" s="78">
        <v>469</v>
      </c>
      <c r="J474" s="78">
        <v>9</v>
      </c>
      <c r="K474" s="78">
        <v>470</v>
      </c>
      <c r="L474" s="78">
        <v>469</v>
      </c>
      <c r="M474" s="579" t="str">
        <f t="shared" si="8"/>
        <v>469,9,470,469</v>
      </c>
      <c r="R474" s="280">
        <v>469</v>
      </c>
      <c r="S474" s="591">
        <v>811.33949670399295</v>
      </c>
      <c r="U474" s="77">
        <v>469</v>
      </c>
      <c r="V474" s="77">
        <v>469</v>
      </c>
      <c r="Y474" s="110">
        <v>469</v>
      </c>
      <c r="Z474" s="110">
        <v>0</v>
      </c>
      <c r="AA474" s="110">
        <v>469</v>
      </c>
      <c r="AB474" s="110">
        <v>0</v>
      </c>
      <c r="AC474" s="417">
        <v>16.2267899340798</v>
      </c>
    </row>
    <row r="475" spans="1:29">
      <c r="A475" s="20"/>
      <c r="B475" s="24">
        <v>471</v>
      </c>
      <c r="D475" s="571">
        <v>470</v>
      </c>
      <c r="E475" s="580">
        <v>1520.1177</v>
      </c>
      <c r="F475" s="580">
        <v>-121.9316</v>
      </c>
      <c r="H475" s="571">
        <v>470</v>
      </c>
      <c r="I475" s="78">
        <v>469</v>
      </c>
      <c r="J475" s="78">
        <v>7</v>
      </c>
      <c r="K475" s="78">
        <v>9</v>
      </c>
      <c r="L475" s="78">
        <v>469</v>
      </c>
      <c r="M475" s="579" t="str">
        <f t="shared" si="8"/>
        <v>469,7,9,469</v>
      </c>
      <c r="R475" s="280">
        <v>470</v>
      </c>
      <c r="S475" s="591">
        <v>1573.129154128</v>
      </c>
      <c r="U475" s="77">
        <v>470</v>
      </c>
      <c r="V475" s="77">
        <v>470</v>
      </c>
      <c r="Y475" s="110">
        <v>470</v>
      </c>
      <c r="Z475" s="110">
        <v>0</v>
      </c>
      <c r="AA475" s="110">
        <v>470</v>
      </c>
      <c r="AB475" s="110">
        <v>0</v>
      </c>
      <c r="AC475" s="417">
        <v>31.462583082559998</v>
      </c>
    </row>
    <row r="476" spans="1:29">
      <c r="A476" s="20"/>
      <c r="B476" s="24">
        <v>472</v>
      </c>
      <c r="D476" s="571">
        <v>471</v>
      </c>
      <c r="E476" s="580">
        <v>1412.0219</v>
      </c>
      <c r="F476" s="580">
        <v>53.442371999999999</v>
      </c>
      <c r="H476" s="571">
        <v>471</v>
      </c>
      <c r="I476" s="78">
        <v>471</v>
      </c>
      <c r="J476" s="78">
        <v>10</v>
      </c>
      <c r="K476" s="78">
        <v>4</v>
      </c>
      <c r="L476" s="78">
        <v>471</v>
      </c>
      <c r="M476" s="579" t="str">
        <f t="shared" si="8"/>
        <v>471,10,4,471</v>
      </c>
      <c r="R476" s="280">
        <v>471</v>
      </c>
      <c r="S476" s="591">
        <v>1679.1722078251</v>
      </c>
      <c r="U476" s="77">
        <v>471</v>
      </c>
      <c r="V476" s="77">
        <v>471</v>
      </c>
      <c r="Y476" s="110">
        <v>471</v>
      </c>
      <c r="Z476" s="110">
        <v>0</v>
      </c>
      <c r="AA476" s="110">
        <v>471</v>
      </c>
      <c r="AB476" s="110">
        <v>0</v>
      </c>
      <c r="AC476" s="417">
        <v>33.583444156501997</v>
      </c>
    </row>
    <row r="477" spans="1:29">
      <c r="A477" s="20"/>
      <c r="B477" s="24">
        <v>473</v>
      </c>
      <c r="D477" s="571">
        <v>472</v>
      </c>
      <c r="E477" s="580">
        <v>1411.2284999999999</v>
      </c>
      <c r="F477" s="580">
        <v>130.79089999999999</v>
      </c>
      <c r="H477" s="571">
        <v>472</v>
      </c>
      <c r="I477" s="78">
        <v>471</v>
      </c>
      <c r="J477" s="78">
        <v>4</v>
      </c>
      <c r="K477" s="78">
        <v>0</v>
      </c>
      <c r="L477" s="78">
        <v>471</v>
      </c>
      <c r="M477" s="579" t="str">
        <f t="shared" si="8"/>
        <v>471,4,0,471</v>
      </c>
      <c r="R477" s="280">
        <v>472</v>
      </c>
      <c r="S477" s="591">
        <v>1642.98040272093</v>
      </c>
      <c r="U477" s="77">
        <v>472</v>
      </c>
      <c r="V477" s="77">
        <v>472</v>
      </c>
      <c r="Y477" s="110">
        <v>472</v>
      </c>
      <c r="Z477" s="110">
        <v>0</v>
      </c>
      <c r="AA477" s="110">
        <v>472</v>
      </c>
      <c r="AB477" s="110">
        <v>0</v>
      </c>
      <c r="AC477" s="417">
        <v>32.8596080544187</v>
      </c>
    </row>
    <row r="478" spans="1:29">
      <c r="A478" s="20"/>
      <c r="B478" s="24">
        <v>474</v>
      </c>
      <c r="D478" s="571">
        <v>473</v>
      </c>
      <c r="E478" s="580">
        <v>1405.2038</v>
      </c>
      <c r="F478" s="580">
        <v>195.19371000000001</v>
      </c>
      <c r="H478" s="571">
        <v>473</v>
      </c>
      <c r="I478" s="78">
        <v>472</v>
      </c>
      <c r="J478" s="78">
        <v>13</v>
      </c>
      <c r="K478" s="78">
        <v>10</v>
      </c>
      <c r="L478" s="78">
        <v>472</v>
      </c>
      <c r="M478" s="579" t="str">
        <f t="shared" si="8"/>
        <v>472,13,10,472</v>
      </c>
      <c r="R478" s="280">
        <v>473</v>
      </c>
      <c r="S478" s="591">
        <v>1606.5542341045</v>
      </c>
      <c r="U478" s="77">
        <v>473</v>
      </c>
      <c r="V478" s="77">
        <v>473</v>
      </c>
      <c r="Y478" s="110">
        <v>473</v>
      </c>
      <c r="Z478" s="110">
        <v>0</v>
      </c>
      <c r="AA478" s="110">
        <v>473</v>
      </c>
      <c r="AB478" s="110">
        <v>0</v>
      </c>
      <c r="AC478" s="417">
        <v>32.131084682090098</v>
      </c>
    </row>
    <row r="479" spans="1:29">
      <c r="A479" s="20"/>
      <c r="B479" s="24">
        <v>475</v>
      </c>
      <c r="D479" s="571">
        <v>474</v>
      </c>
      <c r="E479" s="580">
        <v>1397.4601</v>
      </c>
      <c r="F479" s="580">
        <v>255.66238999999999</v>
      </c>
      <c r="H479" s="571">
        <v>474</v>
      </c>
      <c r="I479" s="78">
        <v>472</v>
      </c>
      <c r="J479" s="78">
        <v>10</v>
      </c>
      <c r="K479" s="78">
        <v>471</v>
      </c>
      <c r="L479" s="78">
        <v>472</v>
      </c>
      <c r="M479" s="579" t="str">
        <f t="shared" si="8"/>
        <v>472,10,471,472</v>
      </c>
      <c r="R479" s="280">
        <v>474</v>
      </c>
      <c r="S479" s="591">
        <v>2026.2731043973899</v>
      </c>
      <c r="U479" s="77">
        <v>474</v>
      </c>
      <c r="V479" s="77">
        <v>474</v>
      </c>
      <c r="Y479" s="110">
        <v>474</v>
      </c>
      <c r="Z479" s="110">
        <v>0</v>
      </c>
      <c r="AA479" s="110">
        <v>474</v>
      </c>
      <c r="AB479" s="110">
        <v>0</v>
      </c>
      <c r="AC479" s="417">
        <v>40.525462087947801</v>
      </c>
    </row>
    <row r="480" spans="1:29">
      <c r="A480" s="20"/>
      <c r="B480" s="24">
        <v>476</v>
      </c>
      <c r="D480" s="571">
        <v>475</v>
      </c>
      <c r="E480" s="580">
        <v>1386.8848</v>
      </c>
      <c r="F480" s="580">
        <v>313.37567000000001</v>
      </c>
      <c r="H480" s="571">
        <v>475</v>
      </c>
      <c r="I480" s="78">
        <v>473</v>
      </c>
      <c r="J480" s="78">
        <v>16</v>
      </c>
      <c r="K480" s="78">
        <v>13</v>
      </c>
      <c r="L480" s="78">
        <v>473</v>
      </c>
      <c r="M480" s="579" t="str">
        <f t="shared" si="8"/>
        <v>473,16,13,473</v>
      </c>
      <c r="R480" s="280">
        <v>475</v>
      </c>
      <c r="S480" s="591">
        <v>1605.8942724420001</v>
      </c>
      <c r="U480" s="77">
        <v>475</v>
      </c>
      <c r="V480" s="77">
        <v>475</v>
      </c>
      <c r="Y480" s="110">
        <v>475</v>
      </c>
      <c r="Z480" s="110">
        <v>0</v>
      </c>
      <c r="AA480" s="110">
        <v>475</v>
      </c>
      <c r="AB480" s="110">
        <v>0</v>
      </c>
      <c r="AC480" s="417">
        <v>32.117885448840099</v>
      </c>
    </row>
    <row r="481" spans="1:29">
      <c r="A481" s="20"/>
      <c r="B481" s="24">
        <v>477</v>
      </c>
      <c r="D481" s="571">
        <v>476</v>
      </c>
      <c r="E481" s="580">
        <v>1373.9066</v>
      </c>
      <c r="F481" s="580">
        <v>369.85341</v>
      </c>
      <c r="H481" s="571">
        <v>476</v>
      </c>
      <c r="I481" s="78">
        <v>473</v>
      </c>
      <c r="J481" s="78">
        <v>13</v>
      </c>
      <c r="K481" s="78">
        <v>472</v>
      </c>
      <c r="L481" s="78">
        <v>473</v>
      </c>
      <c r="M481" s="579" t="str">
        <f t="shared" si="8"/>
        <v>473,13,472,473</v>
      </c>
      <c r="R481" s="280">
        <v>476</v>
      </c>
      <c r="S481" s="591">
        <v>1713.4723329840001</v>
      </c>
      <c r="U481" s="77">
        <v>476</v>
      </c>
      <c r="V481" s="77">
        <v>476</v>
      </c>
      <c r="Y481" s="110">
        <v>476</v>
      </c>
      <c r="Z481" s="110">
        <v>0</v>
      </c>
      <c r="AA481" s="110">
        <v>476</v>
      </c>
      <c r="AB481" s="110">
        <v>0</v>
      </c>
      <c r="AC481" s="417">
        <v>34.269446659680099</v>
      </c>
    </row>
    <row r="482" spans="1:29">
      <c r="A482" s="20"/>
      <c r="B482" s="24">
        <v>478</v>
      </c>
      <c r="D482" s="571">
        <v>477</v>
      </c>
      <c r="E482" s="580">
        <v>1358.1953000000001</v>
      </c>
      <c r="F482" s="580">
        <v>425.08636000000001</v>
      </c>
      <c r="H482" s="571">
        <v>477</v>
      </c>
      <c r="I482" s="78">
        <v>474</v>
      </c>
      <c r="J482" s="78">
        <v>19</v>
      </c>
      <c r="K482" s="78">
        <v>16</v>
      </c>
      <c r="L482" s="78">
        <v>474</v>
      </c>
      <c r="M482" s="579" t="str">
        <f t="shared" si="8"/>
        <v>474,19,16,474</v>
      </c>
      <c r="R482" s="280">
        <v>477</v>
      </c>
      <c r="S482" s="591">
        <v>1565.90631131545</v>
      </c>
      <c r="U482" s="77">
        <v>477</v>
      </c>
      <c r="V482" s="77">
        <v>477</v>
      </c>
      <c r="Y482" s="110">
        <v>477</v>
      </c>
      <c r="Z482" s="110">
        <v>0</v>
      </c>
      <c r="AA482" s="110">
        <v>477</v>
      </c>
      <c r="AB482" s="110">
        <v>0</v>
      </c>
      <c r="AC482" s="417">
        <v>31.318126226309101</v>
      </c>
    </row>
    <row r="483" spans="1:29">
      <c r="A483" s="20"/>
      <c r="B483" s="24">
        <v>479</v>
      </c>
      <c r="D483" s="571">
        <v>478</v>
      </c>
      <c r="E483" s="580">
        <v>1340.1402</v>
      </c>
      <c r="F483" s="580">
        <v>479.25850000000003</v>
      </c>
      <c r="H483" s="571">
        <v>478</v>
      </c>
      <c r="I483" s="78">
        <v>474</v>
      </c>
      <c r="J483" s="78">
        <v>16</v>
      </c>
      <c r="K483" s="78">
        <v>473</v>
      </c>
      <c r="L483" s="78">
        <v>474</v>
      </c>
      <c r="M483" s="579" t="str">
        <f t="shared" si="8"/>
        <v>474,16,473,474</v>
      </c>
      <c r="R483" s="280">
        <v>478</v>
      </c>
      <c r="S483" s="591">
        <v>1609.3133119410099</v>
      </c>
      <c r="U483" s="77">
        <v>478</v>
      </c>
      <c r="V483" s="77">
        <v>478</v>
      </c>
      <c r="Y483" s="110">
        <v>478</v>
      </c>
      <c r="Z483" s="110">
        <v>0</v>
      </c>
      <c r="AA483" s="110">
        <v>478</v>
      </c>
      <c r="AB483" s="110">
        <v>0</v>
      </c>
      <c r="AC483" s="417">
        <v>32.186266238820302</v>
      </c>
    </row>
    <row r="484" spans="1:29">
      <c r="A484" s="20"/>
      <c r="B484" s="24">
        <v>480</v>
      </c>
      <c r="D484" s="571">
        <v>479</v>
      </c>
      <c r="E484" s="580">
        <v>1319.8851999999999</v>
      </c>
      <c r="F484" s="580">
        <v>532.54384000000005</v>
      </c>
      <c r="H484" s="571">
        <v>479</v>
      </c>
      <c r="I484" s="78">
        <v>475</v>
      </c>
      <c r="J484" s="78">
        <v>22</v>
      </c>
      <c r="K484" s="78">
        <v>19</v>
      </c>
      <c r="L484" s="78">
        <v>475</v>
      </c>
      <c r="M484" s="579" t="str">
        <f t="shared" si="8"/>
        <v>475,22,19,475</v>
      </c>
      <c r="R484" s="280">
        <v>479</v>
      </c>
      <c r="S484" s="591">
        <v>1533.8055435854701</v>
      </c>
      <c r="U484" s="77">
        <v>479</v>
      </c>
      <c r="V484" s="77">
        <v>479</v>
      </c>
      <c r="Y484" s="110">
        <v>479</v>
      </c>
      <c r="Z484" s="110">
        <v>0</v>
      </c>
      <c r="AA484" s="110">
        <v>479</v>
      </c>
      <c r="AB484" s="110">
        <v>0</v>
      </c>
      <c r="AC484" s="417">
        <v>30.676110871709501</v>
      </c>
    </row>
    <row r="485" spans="1:29">
      <c r="A485" s="20"/>
      <c r="B485" s="24">
        <v>481</v>
      </c>
      <c r="D485" s="571">
        <v>480</v>
      </c>
      <c r="E485" s="580">
        <v>1297.431</v>
      </c>
      <c r="F485" s="580">
        <v>584.95578999999998</v>
      </c>
      <c r="H485" s="571">
        <v>480</v>
      </c>
      <c r="I485" s="78">
        <v>475</v>
      </c>
      <c r="J485" s="78">
        <v>19</v>
      </c>
      <c r="K485" s="78">
        <v>474</v>
      </c>
      <c r="L485" s="78">
        <v>475</v>
      </c>
      <c r="M485" s="579" t="str">
        <f t="shared" si="8"/>
        <v>475,19,474,475</v>
      </c>
      <c r="R485" s="280">
        <v>480</v>
      </c>
      <c r="S485" s="591">
        <v>1536.0386788844701</v>
      </c>
      <c r="U485" s="77">
        <v>480</v>
      </c>
      <c r="V485" s="77">
        <v>480</v>
      </c>
      <c r="Y485" s="110">
        <v>480</v>
      </c>
      <c r="Z485" s="110">
        <v>0</v>
      </c>
      <c r="AA485" s="110">
        <v>480</v>
      </c>
      <c r="AB485" s="110">
        <v>0</v>
      </c>
      <c r="AC485" s="417">
        <v>30.720773577689499</v>
      </c>
    </row>
    <row r="486" spans="1:29">
      <c r="A486" s="20"/>
      <c r="B486" s="24">
        <v>482</v>
      </c>
      <c r="D486" s="571">
        <v>481</v>
      </c>
      <c r="E486" s="580">
        <v>1272.9050999999999</v>
      </c>
      <c r="F486" s="580">
        <v>636.42519000000004</v>
      </c>
      <c r="H486" s="571">
        <v>481</v>
      </c>
      <c r="I486" s="78">
        <v>476</v>
      </c>
      <c r="J486" s="78">
        <v>25</v>
      </c>
      <c r="K486" s="78">
        <v>22</v>
      </c>
      <c r="L486" s="78">
        <v>476</v>
      </c>
      <c r="M486" s="579" t="str">
        <f t="shared" si="8"/>
        <v>476,25,22,476</v>
      </c>
      <c r="R486" s="280">
        <v>481</v>
      </c>
      <c r="S486" s="591">
        <v>1502.7539558369599</v>
      </c>
      <c r="U486" s="77">
        <v>481</v>
      </c>
      <c r="V486" s="77">
        <v>481</v>
      </c>
      <c r="Y486" s="110">
        <v>481</v>
      </c>
      <c r="Z486" s="110">
        <v>0</v>
      </c>
      <c r="AA486" s="110">
        <v>481</v>
      </c>
      <c r="AB486" s="110">
        <v>0</v>
      </c>
      <c r="AC486" s="417">
        <v>30.055079116739201</v>
      </c>
    </row>
    <row r="487" spans="1:29">
      <c r="A487" s="20"/>
      <c r="B487" s="24">
        <v>483</v>
      </c>
      <c r="D487" s="571">
        <v>482</v>
      </c>
      <c r="E487" s="580">
        <v>1246.4664</v>
      </c>
      <c r="F487" s="580">
        <v>686.90060000000005</v>
      </c>
      <c r="H487" s="571">
        <v>482</v>
      </c>
      <c r="I487" s="78">
        <v>476</v>
      </c>
      <c r="J487" s="78">
        <v>22</v>
      </c>
      <c r="K487" s="78">
        <v>475</v>
      </c>
      <c r="L487" s="78">
        <v>476</v>
      </c>
      <c r="M487" s="579" t="str">
        <f t="shared" si="8"/>
        <v>476,22,475,476</v>
      </c>
      <c r="R487" s="280">
        <v>482</v>
      </c>
      <c r="S487" s="591">
        <v>1498.21313144901</v>
      </c>
      <c r="U487" s="77">
        <v>482</v>
      </c>
      <c r="V487" s="77">
        <v>482</v>
      </c>
      <c r="Y487" s="110">
        <v>482</v>
      </c>
      <c r="Z487" s="110">
        <v>0</v>
      </c>
      <c r="AA487" s="110">
        <v>482</v>
      </c>
      <c r="AB487" s="110">
        <v>0</v>
      </c>
      <c r="AC487" s="417">
        <v>29.964262628980201</v>
      </c>
    </row>
    <row r="488" spans="1:29">
      <c r="A488" s="20"/>
      <c r="B488" s="24">
        <v>484</v>
      </c>
      <c r="D488" s="571">
        <v>483</v>
      </c>
      <c r="E488" s="580">
        <v>1218.0655999999999</v>
      </c>
      <c r="F488" s="580">
        <v>736.32005000000004</v>
      </c>
      <c r="H488" s="571">
        <v>483</v>
      </c>
      <c r="I488" s="78">
        <v>477</v>
      </c>
      <c r="J488" s="78">
        <v>28</v>
      </c>
      <c r="K488" s="78">
        <v>25</v>
      </c>
      <c r="L488" s="78">
        <v>477</v>
      </c>
      <c r="M488" s="579" t="str">
        <f t="shared" si="8"/>
        <v>477,28,25,477</v>
      </c>
      <c r="R488" s="280">
        <v>483</v>
      </c>
      <c r="S488" s="591">
        <v>1489.0373250514299</v>
      </c>
      <c r="U488" s="77">
        <v>483</v>
      </c>
      <c r="V488" s="77">
        <v>483</v>
      </c>
      <c r="Y488" s="110">
        <v>483</v>
      </c>
      <c r="Z488" s="110">
        <v>0</v>
      </c>
      <c r="AA488" s="110">
        <v>483</v>
      </c>
      <c r="AB488" s="110">
        <v>0</v>
      </c>
      <c r="AC488" s="417">
        <v>29.780746501028698</v>
      </c>
    </row>
    <row r="489" spans="1:29">
      <c r="A489" s="20"/>
      <c r="B489" s="24">
        <v>485</v>
      </c>
      <c r="D489" s="571">
        <v>484</v>
      </c>
      <c r="E489" s="580">
        <v>1187.6469</v>
      </c>
      <c r="F489" s="580">
        <v>784.49721999999997</v>
      </c>
      <c r="H489" s="571">
        <v>484</v>
      </c>
      <c r="I489" s="78">
        <v>477</v>
      </c>
      <c r="J489" s="78">
        <v>25</v>
      </c>
      <c r="K489" s="78">
        <v>476</v>
      </c>
      <c r="L489" s="78">
        <v>477</v>
      </c>
      <c r="M489" s="579" t="str">
        <f t="shared" si="8"/>
        <v>477,25,476,477</v>
      </c>
      <c r="R489" s="280">
        <v>484</v>
      </c>
      <c r="S489" s="591">
        <v>1468.87343280305</v>
      </c>
      <c r="U489" s="77">
        <v>484</v>
      </c>
      <c r="V489" s="77">
        <v>484</v>
      </c>
      <c r="Y489" s="110">
        <v>484</v>
      </c>
      <c r="Z489" s="110">
        <v>0</v>
      </c>
      <c r="AA489" s="110">
        <v>484</v>
      </c>
      <c r="AB489" s="110">
        <v>0</v>
      </c>
      <c r="AC489" s="417">
        <v>29.377468656061101</v>
      </c>
    </row>
    <row r="490" spans="1:29">
      <c r="A490" s="20"/>
      <c r="B490" s="24">
        <v>486</v>
      </c>
      <c r="D490" s="571">
        <v>485</v>
      </c>
      <c r="E490" s="580">
        <v>1155.3284000000001</v>
      </c>
      <c r="F490" s="580">
        <v>831.33411000000001</v>
      </c>
      <c r="H490" s="571">
        <v>485</v>
      </c>
      <c r="I490" s="78">
        <v>478</v>
      </c>
      <c r="J490" s="78">
        <v>31</v>
      </c>
      <c r="K490" s="78">
        <v>28</v>
      </c>
      <c r="L490" s="78">
        <v>478</v>
      </c>
      <c r="M490" s="579" t="str">
        <f t="shared" si="8"/>
        <v>478,31,28,478</v>
      </c>
      <c r="R490" s="280">
        <v>485</v>
      </c>
      <c r="S490" s="591">
        <v>1483.8835394360301</v>
      </c>
      <c r="U490" s="77">
        <v>485</v>
      </c>
      <c r="V490" s="77">
        <v>485</v>
      </c>
      <c r="Y490" s="110">
        <v>485</v>
      </c>
      <c r="Z490" s="110">
        <v>0</v>
      </c>
      <c r="AA490" s="110">
        <v>485</v>
      </c>
      <c r="AB490" s="110">
        <v>0</v>
      </c>
      <c r="AC490" s="417">
        <v>29.6776707887207</v>
      </c>
    </row>
    <row r="491" spans="1:29">
      <c r="A491" s="20"/>
      <c r="B491" s="24">
        <v>487</v>
      </c>
      <c r="D491" s="571">
        <v>486</v>
      </c>
      <c r="E491" s="580">
        <v>1121.1650999999999</v>
      </c>
      <c r="F491" s="580">
        <v>876.83909000000006</v>
      </c>
      <c r="H491" s="571">
        <v>486</v>
      </c>
      <c r="I491" s="78">
        <v>478</v>
      </c>
      <c r="J491" s="78">
        <v>28</v>
      </c>
      <c r="K491" s="78">
        <v>477</v>
      </c>
      <c r="L491" s="78">
        <v>478</v>
      </c>
      <c r="M491" s="579" t="str">
        <f t="shared" si="8"/>
        <v>478,28,477,478</v>
      </c>
      <c r="R491" s="280">
        <v>486</v>
      </c>
      <c r="S491" s="591">
        <v>1454.35889479395</v>
      </c>
      <c r="U491" s="77">
        <v>486</v>
      </c>
      <c r="V491" s="77">
        <v>486</v>
      </c>
      <c r="Y491" s="110">
        <v>486</v>
      </c>
      <c r="Z491" s="110">
        <v>0</v>
      </c>
      <c r="AA491" s="110">
        <v>486</v>
      </c>
      <c r="AB491" s="110">
        <v>0</v>
      </c>
      <c r="AC491" s="417">
        <v>29.087177895879101</v>
      </c>
    </row>
    <row r="492" spans="1:29">
      <c r="A492" s="20"/>
      <c r="B492" s="24">
        <v>488</v>
      </c>
      <c r="D492" s="571">
        <v>487</v>
      </c>
      <c r="E492" s="580">
        <v>1085.1881000000001</v>
      </c>
      <c r="F492" s="580">
        <v>920.93034</v>
      </c>
      <c r="H492" s="571">
        <v>487</v>
      </c>
      <c r="I492" s="78">
        <v>479</v>
      </c>
      <c r="J492" s="78">
        <v>34</v>
      </c>
      <c r="K492" s="78">
        <v>31</v>
      </c>
      <c r="L492" s="78">
        <v>479</v>
      </c>
      <c r="M492" s="579" t="str">
        <f t="shared" si="8"/>
        <v>479,34,31,479</v>
      </c>
      <c r="R492" s="280">
        <v>487</v>
      </c>
      <c r="S492" s="591">
        <v>1483.08139723201</v>
      </c>
      <c r="U492" s="77">
        <v>487</v>
      </c>
      <c r="V492" s="77">
        <v>487</v>
      </c>
      <c r="Y492" s="110">
        <v>487</v>
      </c>
      <c r="Z492" s="110">
        <v>0</v>
      </c>
      <c r="AA492" s="110">
        <v>487</v>
      </c>
      <c r="AB492" s="110">
        <v>0</v>
      </c>
      <c r="AC492" s="417">
        <v>29.661627944640301</v>
      </c>
    </row>
    <row r="493" spans="1:29">
      <c r="A493" s="20"/>
      <c r="B493" s="24">
        <v>489</v>
      </c>
      <c r="D493" s="571">
        <v>488</v>
      </c>
      <c r="E493" s="580">
        <v>1047.5077000000001</v>
      </c>
      <c r="F493" s="580">
        <v>963.53521000000001</v>
      </c>
      <c r="H493" s="571">
        <v>488</v>
      </c>
      <c r="I493" s="78">
        <v>479</v>
      </c>
      <c r="J493" s="78">
        <v>31</v>
      </c>
      <c r="K493" s="78">
        <v>478</v>
      </c>
      <c r="L493" s="78">
        <v>479</v>
      </c>
      <c r="M493" s="579" t="str">
        <f t="shared" si="8"/>
        <v>479,31,478,479</v>
      </c>
      <c r="R493" s="280">
        <v>488</v>
      </c>
      <c r="S493" s="591">
        <v>1450.2500709420401</v>
      </c>
      <c r="U493" s="77">
        <v>488</v>
      </c>
      <c r="V493" s="77">
        <v>488</v>
      </c>
      <c r="Y493" s="110">
        <v>488</v>
      </c>
      <c r="Z493" s="110">
        <v>0</v>
      </c>
      <c r="AA493" s="110">
        <v>488</v>
      </c>
      <c r="AB493" s="110">
        <v>0</v>
      </c>
      <c r="AC493" s="417">
        <v>29.005001418840799</v>
      </c>
    </row>
    <row r="494" spans="1:29">
      <c r="A494" s="20"/>
      <c r="B494" s="24">
        <v>490</v>
      </c>
      <c r="D494" s="571">
        <v>489</v>
      </c>
      <c r="E494" s="580">
        <v>1008.1309</v>
      </c>
      <c r="F494" s="580">
        <v>1004.6235</v>
      </c>
      <c r="H494" s="571">
        <v>489</v>
      </c>
      <c r="I494" s="78">
        <v>480</v>
      </c>
      <c r="J494" s="78">
        <v>37</v>
      </c>
      <c r="K494" s="78">
        <v>34</v>
      </c>
      <c r="L494" s="78">
        <v>480</v>
      </c>
      <c r="M494" s="579" t="str">
        <f t="shared" si="8"/>
        <v>480,37,34,480</v>
      </c>
      <c r="R494" s="280">
        <v>489</v>
      </c>
      <c r="S494" s="591">
        <v>1484.470609707</v>
      </c>
      <c r="U494" s="77">
        <v>489</v>
      </c>
      <c r="V494" s="77">
        <v>489</v>
      </c>
      <c r="Y494" s="110">
        <v>489</v>
      </c>
      <c r="Z494" s="110">
        <v>0</v>
      </c>
      <c r="AA494" s="110">
        <v>489</v>
      </c>
      <c r="AB494" s="110">
        <v>0</v>
      </c>
      <c r="AC494" s="417">
        <v>29.689412194140001</v>
      </c>
    </row>
    <row r="495" spans="1:29">
      <c r="A495" s="20"/>
      <c r="B495" s="24">
        <v>491</v>
      </c>
      <c r="D495" s="571">
        <v>490</v>
      </c>
      <c r="E495" s="580">
        <v>967.05429000000004</v>
      </c>
      <c r="F495" s="580">
        <v>1044.1179</v>
      </c>
      <c r="H495" s="571">
        <v>490</v>
      </c>
      <c r="I495" s="78">
        <v>480</v>
      </c>
      <c r="J495" s="78">
        <v>34</v>
      </c>
      <c r="K495" s="78">
        <v>479</v>
      </c>
      <c r="L495" s="78">
        <v>480</v>
      </c>
      <c r="M495" s="579" t="str">
        <f t="shared" si="8"/>
        <v>480,34,479,480</v>
      </c>
      <c r="R495" s="280">
        <v>490</v>
      </c>
      <c r="S495" s="591">
        <v>1450.47289052105</v>
      </c>
      <c r="U495" s="77">
        <v>490</v>
      </c>
      <c r="V495" s="77">
        <v>490</v>
      </c>
      <c r="Y495" s="110">
        <v>490</v>
      </c>
      <c r="Z495" s="110">
        <v>0</v>
      </c>
      <c r="AA495" s="110">
        <v>490</v>
      </c>
      <c r="AB495" s="110">
        <v>0</v>
      </c>
      <c r="AC495" s="417">
        <v>29.009457810421001</v>
      </c>
    </row>
    <row r="496" spans="1:29">
      <c r="A496" s="20"/>
      <c r="B496" s="24">
        <v>492</v>
      </c>
      <c r="D496" s="571">
        <v>491</v>
      </c>
      <c r="E496" s="580">
        <v>924.42561000000001</v>
      </c>
      <c r="F496" s="580">
        <v>1081.9576</v>
      </c>
      <c r="H496" s="571">
        <v>491</v>
      </c>
      <c r="I496" s="78">
        <v>481</v>
      </c>
      <c r="J496" s="78">
        <v>40</v>
      </c>
      <c r="K496" s="78">
        <v>37</v>
      </c>
      <c r="L496" s="78">
        <v>481</v>
      </c>
      <c r="M496" s="579" t="str">
        <f t="shared" si="8"/>
        <v>481,40,37,481</v>
      </c>
      <c r="R496" s="280">
        <v>491</v>
      </c>
      <c r="S496" s="591">
        <v>1485.19819284253</v>
      </c>
      <c r="U496" s="77">
        <v>491</v>
      </c>
      <c r="V496" s="77">
        <v>491</v>
      </c>
      <c r="Y496" s="110">
        <v>491</v>
      </c>
      <c r="Z496" s="110">
        <v>0</v>
      </c>
      <c r="AA496" s="110">
        <v>491</v>
      </c>
      <c r="AB496" s="110">
        <v>0</v>
      </c>
      <c r="AC496" s="417">
        <v>29.703963856850699</v>
      </c>
    </row>
    <row r="497" spans="1:29">
      <c r="A497" s="20"/>
      <c r="B497" s="24">
        <v>493</v>
      </c>
      <c r="D497" s="571">
        <v>492</v>
      </c>
      <c r="E497" s="580">
        <v>880.41758000000004</v>
      </c>
      <c r="F497" s="580">
        <v>1118.1433999999999</v>
      </c>
      <c r="H497" s="571">
        <v>492</v>
      </c>
      <c r="I497" s="78">
        <v>481</v>
      </c>
      <c r="J497" s="78">
        <v>37</v>
      </c>
      <c r="K497" s="78">
        <v>480</v>
      </c>
      <c r="L497" s="78">
        <v>481</v>
      </c>
      <c r="M497" s="579" t="str">
        <f t="shared" si="8"/>
        <v>481,37,480,481</v>
      </c>
      <c r="R497" s="280">
        <v>492</v>
      </c>
      <c r="S497" s="591">
        <v>1450.6956517475101</v>
      </c>
      <c r="U497" s="77">
        <v>492</v>
      </c>
      <c r="V497" s="77">
        <v>492</v>
      </c>
      <c r="Y497" s="110">
        <v>492</v>
      </c>
      <c r="Z497" s="110">
        <v>0</v>
      </c>
      <c r="AA497" s="110">
        <v>492</v>
      </c>
      <c r="AB497" s="110">
        <v>0</v>
      </c>
      <c r="AC497" s="417">
        <v>29.013913034950299</v>
      </c>
    </row>
    <row r="498" spans="1:29">
      <c r="A498" s="20"/>
      <c r="B498" s="24">
        <v>494</v>
      </c>
      <c r="D498" s="571">
        <v>493</v>
      </c>
      <c r="E498" s="580">
        <v>835.01187000000004</v>
      </c>
      <c r="F498" s="580">
        <v>1152.5945999999999</v>
      </c>
      <c r="H498" s="571">
        <v>493</v>
      </c>
      <c r="I498" s="78">
        <v>482</v>
      </c>
      <c r="J498" s="78">
        <v>43</v>
      </c>
      <c r="K498" s="78">
        <v>40</v>
      </c>
      <c r="L498" s="78">
        <v>482</v>
      </c>
      <c r="M498" s="579" t="str">
        <f t="shared" si="8"/>
        <v>482,43,40,482</v>
      </c>
      <c r="R498" s="280">
        <v>493</v>
      </c>
      <c r="S498" s="591">
        <v>1484.46067119645</v>
      </c>
      <c r="U498" s="77">
        <v>493</v>
      </c>
      <c r="V498" s="77">
        <v>493</v>
      </c>
      <c r="Y498" s="110">
        <v>493</v>
      </c>
      <c r="Z498" s="110">
        <v>0</v>
      </c>
      <c r="AA498" s="110">
        <v>493</v>
      </c>
      <c r="AB498" s="110">
        <v>0</v>
      </c>
      <c r="AC498" s="417">
        <v>29.6892134239291</v>
      </c>
    </row>
    <row r="499" spans="1:29">
      <c r="A499" s="20"/>
      <c r="B499" s="24">
        <v>495</v>
      </c>
      <c r="D499" s="571">
        <v>494</v>
      </c>
      <c r="E499" s="580">
        <v>788.23041000000001</v>
      </c>
      <c r="F499" s="580">
        <v>1185.1164000000001</v>
      </c>
      <c r="H499" s="571">
        <v>494</v>
      </c>
      <c r="I499" s="78">
        <v>482</v>
      </c>
      <c r="J499" s="78">
        <v>40</v>
      </c>
      <c r="K499" s="78">
        <v>481</v>
      </c>
      <c r="L499" s="78">
        <v>482</v>
      </c>
      <c r="M499" s="579" t="str">
        <f t="shared" si="8"/>
        <v>482,40,481,482</v>
      </c>
      <c r="R499" s="280">
        <v>494</v>
      </c>
      <c r="S499" s="591">
        <v>1450.06995562149</v>
      </c>
      <c r="U499" s="77">
        <v>494</v>
      </c>
      <c r="V499" s="77">
        <v>494</v>
      </c>
      <c r="Y499" s="110">
        <v>494</v>
      </c>
      <c r="Z499" s="110">
        <v>0</v>
      </c>
      <c r="AA499" s="110">
        <v>494</v>
      </c>
      <c r="AB499" s="110">
        <v>0</v>
      </c>
      <c r="AC499" s="417">
        <v>29.001399112429901</v>
      </c>
    </row>
    <row r="500" spans="1:29">
      <c r="A500" s="20"/>
      <c r="B500" s="24">
        <v>496</v>
      </c>
      <c r="D500" s="571">
        <v>495</v>
      </c>
      <c r="E500" s="580">
        <v>740.21844999999996</v>
      </c>
      <c r="F500" s="580">
        <v>1215.6641999999999</v>
      </c>
      <c r="H500" s="571">
        <v>495</v>
      </c>
      <c r="I500" s="78">
        <v>483</v>
      </c>
      <c r="J500" s="78">
        <v>46</v>
      </c>
      <c r="K500" s="78">
        <v>43</v>
      </c>
      <c r="L500" s="78">
        <v>483</v>
      </c>
      <c r="M500" s="579" t="str">
        <f t="shared" si="8"/>
        <v>483,46,43,483</v>
      </c>
      <c r="R500" s="280">
        <v>495</v>
      </c>
      <c r="S500" s="591">
        <v>1482.7897613605001</v>
      </c>
      <c r="U500" s="77">
        <v>495</v>
      </c>
      <c r="V500" s="77">
        <v>495</v>
      </c>
      <c r="Y500" s="110">
        <v>495</v>
      </c>
      <c r="Z500" s="110">
        <v>0</v>
      </c>
      <c r="AA500" s="110">
        <v>495</v>
      </c>
      <c r="AB500" s="110">
        <v>0</v>
      </c>
      <c r="AC500" s="417">
        <v>29.65579522721</v>
      </c>
    </row>
    <row r="501" spans="1:29">
      <c r="A501" s="20"/>
      <c r="B501" s="24">
        <v>497</v>
      </c>
      <c r="D501" s="571">
        <v>496</v>
      </c>
      <c r="E501" s="580">
        <v>691.00476000000003</v>
      </c>
      <c r="F501" s="580">
        <v>1244.268</v>
      </c>
      <c r="H501" s="571">
        <v>496</v>
      </c>
      <c r="I501" s="78">
        <v>483</v>
      </c>
      <c r="J501" s="78">
        <v>43</v>
      </c>
      <c r="K501" s="78">
        <v>482</v>
      </c>
      <c r="L501" s="78">
        <v>483</v>
      </c>
      <c r="M501" s="579" t="str">
        <f t="shared" si="8"/>
        <v>483,43,482,483</v>
      </c>
      <c r="R501" s="280">
        <v>496</v>
      </c>
      <c r="S501" s="591">
        <v>1450.07443033752</v>
      </c>
      <c r="U501" s="77">
        <v>496</v>
      </c>
      <c r="V501" s="77">
        <v>496</v>
      </c>
      <c r="Y501" s="110">
        <v>496</v>
      </c>
      <c r="Z501" s="110">
        <v>0</v>
      </c>
      <c r="AA501" s="110">
        <v>496</v>
      </c>
      <c r="AB501" s="110">
        <v>0</v>
      </c>
      <c r="AC501" s="417">
        <v>29.001488606750499</v>
      </c>
    </row>
    <row r="502" spans="1:29">
      <c r="A502" s="20"/>
      <c r="B502" s="24">
        <v>498</v>
      </c>
      <c r="D502" s="571">
        <v>497</v>
      </c>
      <c r="E502" s="580">
        <v>640.60316999999998</v>
      </c>
      <c r="F502" s="580">
        <v>1270.8652</v>
      </c>
      <c r="H502" s="571">
        <v>497</v>
      </c>
      <c r="I502" s="78">
        <v>484</v>
      </c>
      <c r="J502" s="78">
        <v>49</v>
      </c>
      <c r="K502" s="78">
        <v>46</v>
      </c>
      <c r="L502" s="78">
        <v>484</v>
      </c>
      <c r="M502" s="579" t="str">
        <f t="shared" si="8"/>
        <v>484,49,46,484</v>
      </c>
      <c r="R502" s="280">
        <v>497</v>
      </c>
      <c r="S502" s="591">
        <v>1481.4803542325301</v>
      </c>
      <c r="U502" s="77">
        <v>497</v>
      </c>
      <c r="V502" s="77">
        <v>497</v>
      </c>
      <c r="Y502" s="110">
        <v>497</v>
      </c>
      <c r="Z502" s="110">
        <v>0</v>
      </c>
      <c r="AA502" s="110">
        <v>497</v>
      </c>
      <c r="AB502" s="110">
        <v>0</v>
      </c>
      <c r="AC502" s="417">
        <v>29.629607084650701</v>
      </c>
    </row>
    <row r="503" spans="1:29">
      <c r="A503" s="20"/>
      <c r="B503" s="24">
        <v>499</v>
      </c>
      <c r="D503" s="571">
        <v>498</v>
      </c>
      <c r="E503" s="580">
        <v>589.16989000000001</v>
      </c>
      <c r="F503" s="580">
        <v>1295.4416000000001</v>
      </c>
      <c r="H503" s="571">
        <v>498</v>
      </c>
      <c r="I503" s="78">
        <v>484</v>
      </c>
      <c r="J503" s="78">
        <v>46</v>
      </c>
      <c r="K503" s="78">
        <v>483</v>
      </c>
      <c r="L503" s="78">
        <v>484</v>
      </c>
      <c r="M503" s="579" t="str">
        <f t="shared" si="8"/>
        <v>484,46,483,484</v>
      </c>
      <c r="R503" s="280">
        <v>498</v>
      </c>
      <c r="S503" s="591">
        <v>1448.2749549114901</v>
      </c>
      <c r="U503" s="77">
        <v>498</v>
      </c>
      <c r="V503" s="77">
        <v>498</v>
      </c>
      <c r="Y503" s="110">
        <v>498</v>
      </c>
      <c r="Z503" s="110">
        <v>0</v>
      </c>
      <c r="AA503" s="110">
        <v>498</v>
      </c>
      <c r="AB503" s="110">
        <v>0</v>
      </c>
      <c r="AC503" s="417">
        <v>28.965499098229898</v>
      </c>
    </row>
    <row r="504" spans="1:29">
      <c r="A504" s="20"/>
      <c r="B504" s="24">
        <v>500</v>
      </c>
      <c r="D504" s="571">
        <v>499</v>
      </c>
      <c r="E504" s="580">
        <v>536.86937</v>
      </c>
      <c r="F504" s="580">
        <v>1318.0464999999999</v>
      </c>
      <c r="H504" s="571">
        <v>499</v>
      </c>
      <c r="I504" s="78">
        <v>485</v>
      </c>
      <c r="J504" s="78">
        <v>52</v>
      </c>
      <c r="K504" s="78">
        <v>49</v>
      </c>
      <c r="L504" s="78">
        <v>485</v>
      </c>
      <c r="M504" s="579" t="str">
        <f t="shared" si="8"/>
        <v>485,52,49,485</v>
      </c>
      <c r="R504" s="280">
        <v>499</v>
      </c>
      <c r="S504" s="591">
        <v>1481.0315022975501</v>
      </c>
      <c r="U504" s="77">
        <v>499</v>
      </c>
      <c r="V504" s="77">
        <v>499</v>
      </c>
      <c r="Y504" s="110">
        <v>499</v>
      </c>
      <c r="Z504" s="110">
        <v>0</v>
      </c>
      <c r="AA504" s="110">
        <v>499</v>
      </c>
      <c r="AB504" s="110">
        <v>0</v>
      </c>
      <c r="AC504" s="417">
        <v>29.620630045951099</v>
      </c>
    </row>
    <row r="505" spans="1:29">
      <c r="A505" s="20"/>
      <c r="B505" s="24">
        <v>501</v>
      </c>
      <c r="D505" s="571">
        <v>500</v>
      </c>
      <c r="E505" s="580">
        <v>483.70566000000002</v>
      </c>
      <c r="F505" s="580">
        <v>1338.5976000000001</v>
      </c>
      <c r="H505" s="571">
        <v>500</v>
      </c>
      <c r="I505" s="78">
        <v>485</v>
      </c>
      <c r="J505" s="78">
        <v>49</v>
      </c>
      <c r="K505" s="78">
        <v>484</v>
      </c>
      <c r="L505" s="78">
        <v>485</v>
      </c>
      <c r="M505" s="579" t="str">
        <f t="shared" si="8"/>
        <v>485,49,484,485</v>
      </c>
      <c r="R505" s="280">
        <v>500</v>
      </c>
      <c r="S505" s="591">
        <v>1445.9248514634601</v>
      </c>
      <c r="U505" s="77">
        <v>500</v>
      </c>
      <c r="V505" s="77">
        <v>500</v>
      </c>
      <c r="Y505" s="110">
        <v>500</v>
      </c>
      <c r="Z505" s="110">
        <v>0</v>
      </c>
      <c r="AA505" s="110">
        <v>500</v>
      </c>
      <c r="AB505" s="110">
        <v>0</v>
      </c>
      <c r="AC505" s="417">
        <v>28.9184970292693</v>
      </c>
    </row>
    <row r="506" spans="1:29">
      <c r="A506" s="20"/>
      <c r="B506" s="24">
        <v>502</v>
      </c>
      <c r="D506" s="571">
        <v>501</v>
      </c>
      <c r="E506" s="580">
        <v>429.7534</v>
      </c>
      <c r="F506" s="580">
        <v>1356.914</v>
      </c>
      <c r="H506" s="571">
        <v>501</v>
      </c>
      <c r="I506" s="78">
        <v>486</v>
      </c>
      <c r="J506" s="78">
        <v>55</v>
      </c>
      <c r="K506" s="78">
        <v>52</v>
      </c>
      <c r="L506" s="78">
        <v>486</v>
      </c>
      <c r="M506" s="579" t="str">
        <f t="shared" si="8"/>
        <v>486,55,52,486</v>
      </c>
      <c r="R506" s="280">
        <v>501</v>
      </c>
      <c r="S506" s="591">
        <v>1481.43259620806</v>
      </c>
      <c r="U506" s="77">
        <v>501</v>
      </c>
      <c r="V506" s="77">
        <v>501</v>
      </c>
      <c r="Y506" s="110">
        <v>501</v>
      </c>
      <c r="Z506" s="110">
        <v>0</v>
      </c>
      <c r="AA506" s="110">
        <v>501</v>
      </c>
      <c r="AB506" s="110">
        <v>0</v>
      </c>
      <c r="AC506" s="417">
        <v>29.628651924161201</v>
      </c>
    </row>
    <row r="507" spans="1:29">
      <c r="A507" s="20"/>
      <c r="B507" s="24">
        <v>503</v>
      </c>
      <c r="D507" s="571">
        <v>502</v>
      </c>
      <c r="E507" s="580">
        <v>375.16458</v>
      </c>
      <c r="F507" s="580">
        <v>1372.9929</v>
      </c>
      <c r="H507" s="571">
        <v>502</v>
      </c>
      <c r="I507" s="78">
        <v>486</v>
      </c>
      <c r="J507" s="78">
        <v>52</v>
      </c>
      <c r="K507" s="78">
        <v>485</v>
      </c>
      <c r="L507" s="78">
        <v>486</v>
      </c>
      <c r="M507" s="579" t="str">
        <f t="shared" si="8"/>
        <v>486,52,485,486</v>
      </c>
      <c r="R507" s="280">
        <v>502</v>
      </c>
      <c r="S507" s="591">
        <v>1446.1437210135</v>
      </c>
      <c r="U507" s="77">
        <v>502</v>
      </c>
      <c r="V507" s="77">
        <v>502</v>
      </c>
      <c r="Y507" s="110">
        <v>502</v>
      </c>
      <c r="Z507" s="110">
        <v>0</v>
      </c>
      <c r="AA507" s="110">
        <v>502</v>
      </c>
      <c r="AB507" s="110">
        <v>0</v>
      </c>
      <c r="AC507" s="417">
        <v>28.922874420269999</v>
      </c>
    </row>
    <row r="508" spans="1:29">
      <c r="A508" s="20"/>
      <c r="B508" s="24">
        <v>504</v>
      </c>
      <c r="D508" s="571">
        <v>503</v>
      </c>
      <c r="E508" s="580">
        <v>319.95848000000001</v>
      </c>
      <c r="F508" s="580">
        <v>1386.8714</v>
      </c>
      <c r="H508" s="571">
        <v>503</v>
      </c>
      <c r="I508" s="78">
        <v>487</v>
      </c>
      <c r="J508" s="78">
        <v>58</v>
      </c>
      <c r="K508" s="78">
        <v>55</v>
      </c>
      <c r="L508" s="78">
        <v>487</v>
      </c>
      <c r="M508" s="579" t="str">
        <f t="shared" si="8"/>
        <v>487,58,55,487</v>
      </c>
      <c r="R508" s="280">
        <v>503</v>
      </c>
      <c r="S508" s="591">
        <v>1482.00011838047</v>
      </c>
      <c r="U508" s="77">
        <v>503</v>
      </c>
      <c r="V508" s="77">
        <v>503</v>
      </c>
      <c r="Y508" s="110">
        <v>503</v>
      </c>
      <c r="Z508" s="110">
        <v>0</v>
      </c>
      <c r="AA508" s="110">
        <v>503</v>
      </c>
      <c r="AB508" s="110">
        <v>0</v>
      </c>
      <c r="AC508" s="417">
        <v>29.640002367609402</v>
      </c>
    </row>
    <row r="509" spans="1:29">
      <c r="A509" s="20"/>
      <c r="B509" s="24">
        <v>505</v>
      </c>
      <c r="D509" s="571">
        <v>504</v>
      </c>
      <c r="E509" s="580">
        <v>264.16572000000002</v>
      </c>
      <c r="F509" s="580">
        <v>1398.4929</v>
      </c>
      <c r="H509" s="571">
        <v>504</v>
      </c>
      <c r="I509" s="78">
        <v>487</v>
      </c>
      <c r="J509" s="78">
        <v>55</v>
      </c>
      <c r="K509" s="78">
        <v>486</v>
      </c>
      <c r="L509" s="78">
        <v>487</v>
      </c>
      <c r="M509" s="579" t="str">
        <f t="shared" si="8"/>
        <v>487,55,486,487</v>
      </c>
      <c r="R509" s="280">
        <v>504</v>
      </c>
      <c r="S509" s="591">
        <v>1446.62131908995</v>
      </c>
      <c r="U509" s="77">
        <v>504</v>
      </c>
      <c r="V509" s="77">
        <v>504</v>
      </c>
      <c r="Y509" s="110">
        <v>504</v>
      </c>
      <c r="Z509" s="110">
        <v>0</v>
      </c>
      <c r="AA509" s="110">
        <v>504</v>
      </c>
      <c r="AB509" s="110">
        <v>0</v>
      </c>
      <c r="AC509" s="417">
        <v>28.9324263817991</v>
      </c>
    </row>
    <row r="510" spans="1:29">
      <c r="A510" s="20"/>
      <c r="B510" s="24">
        <v>506</v>
      </c>
      <c r="D510" s="571">
        <v>505</v>
      </c>
      <c r="E510" s="580">
        <v>207.94046</v>
      </c>
      <c r="F510" s="580">
        <v>1407.8871999999999</v>
      </c>
      <c r="H510" s="571">
        <v>505</v>
      </c>
      <c r="I510" s="78">
        <v>488</v>
      </c>
      <c r="J510" s="78">
        <v>61</v>
      </c>
      <c r="K510" s="78">
        <v>58</v>
      </c>
      <c r="L510" s="78">
        <v>488</v>
      </c>
      <c r="M510" s="579" t="str">
        <f t="shared" si="8"/>
        <v>488,61,58,488</v>
      </c>
      <c r="R510" s="280">
        <v>505</v>
      </c>
      <c r="S510" s="591">
        <v>1482.06180274556</v>
      </c>
      <c r="U510" s="77">
        <v>505</v>
      </c>
      <c r="V510" s="77">
        <v>505</v>
      </c>
      <c r="Y510" s="110">
        <v>505</v>
      </c>
      <c r="Z510" s="110">
        <v>0</v>
      </c>
      <c r="AA510" s="110">
        <v>505</v>
      </c>
      <c r="AB510" s="110">
        <v>0</v>
      </c>
      <c r="AC510" s="417">
        <v>29.6412360549112</v>
      </c>
    </row>
    <row r="511" spans="1:29">
      <c r="A511" s="20"/>
      <c r="B511" s="24">
        <v>507</v>
      </c>
      <c r="D511" s="571">
        <v>506</v>
      </c>
      <c r="E511" s="580">
        <v>151.42715000000001</v>
      </c>
      <c r="F511" s="580">
        <v>1415.1469999999999</v>
      </c>
      <c r="H511" s="571">
        <v>506</v>
      </c>
      <c r="I511" s="78">
        <v>488</v>
      </c>
      <c r="J511" s="78">
        <v>58</v>
      </c>
      <c r="K511" s="78">
        <v>487</v>
      </c>
      <c r="L511" s="78">
        <v>488</v>
      </c>
      <c r="M511" s="579" t="str">
        <f t="shared" si="8"/>
        <v>488,58,487,488</v>
      </c>
      <c r="R511" s="280">
        <v>506</v>
      </c>
      <c r="S511" s="591">
        <v>1446.31993402948</v>
      </c>
      <c r="U511" s="77">
        <v>506</v>
      </c>
      <c r="V511" s="77">
        <v>506</v>
      </c>
      <c r="Y511" s="110">
        <v>506</v>
      </c>
      <c r="Z511" s="110">
        <v>0</v>
      </c>
      <c r="AA511" s="110">
        <v>506</v>
      </c>
      <c r="AB511" s="110">
        <v>0</v>
      </c>
      <c r="AC511" s="417">
        <v>28.9263986805896</v>
      </c>
    </row>
    <row r="512" spans="1:29">
      <c r="A512" s="20"/>
      <c r="B512" s="24">
        <v>508</v>
      </c>
      <c r="D512" s="571">
        <v>507</v>
      </c>
      <c r="E512" s="580">
        <v>94.652438000000004</v>
      </c>
      <c r="F512" s="580">
        <v>1420.1943000000001</v>
      </c>
      <c r="H512" s="571">
        <v>507</v>
      </c>
      <c r="I512" s="78">
        <v>489</v>
      </c>
      <c r="J512" s="78">
        <v>64</v>
      </c>
      <c r="K512" s="78">
        <v>61</v>
      </c>
      <c r="L512" s="78">
        <v>489</v>
      </c>
      <c r="M512" s="579" t="str">
        <f t="shared" si="8"/>
        <v>489,64,61,489</v>
      </c>
      <c r="R512" s="280">
        <v>507</v>
      </c>
      <c r="S512" s="591">
        <v>1483.0996894100099</v>
      </c>
      <c r="U512" s="77">
        <v>507</v>
      </c>
      <c r="V512" s="77">
        <v>507</v>
      </c>
      <c r="Y512" s="110">
        <v>507</v>
      </c>
      <c r="Z512" s="110">
        <v>0</v>
      </c>
      <c r="AA512" s="110">
        <v>507</v>
      </c>
      <c r="AB512" s="110">
        <v>0</v>
      </c>
      <c r="AC512" s="417">
        <v>29.661993788200199</v>
      </c>
    </row>
    <row r="513" spans="1:29">
      <c r="A513" s="20"/>
      <c r="B513" s="24">
        <v>509</v>
      </c>
      <c r="D513" s="571">
        <v>508</v>
      </c>
      <c r="E513" s="580">
        <v>37.738520999999999</v>
      </c>
      <c r="F513" s="580">
        <v>1422.8761999999999</v>
      </c>
      <c r="H513" s="571">
        <v>508</v>
      </c>
      <c r="I513" s="78">
        <v>489</v>
      </c>
      <c r="J513" s="78">
        <v>61</v>
      </c>
      <c r="K513" s="78">
        <v>488</v>
      </c>
      <c r="L513" s="78">
        <v>489</v>
      </c>
      <c r="M513" s="579" t="str">
        <f t="shared" si="8"/>
        <v>489,61,488,489</v>
      </c>
      <c r="R513" s="280">
        <v>508</v>
      </c>
      <c r="S513" s="591">
        <v>1447.7291392909799</v>
      </c>
      <c r="U513" s="77">
        <v>508</v>
      </c>
      <c r="V513" s="77">
        <v>508</v>
      </c>
      <c r="Y513" s="110">
        <v>508</v>
      </c>
      <c r="Z513" s="110">
        <v>0</v>
      </c>
      <c r="AA513" s="110">
        <v>508</v>
      </c>
      <c r="AB513" s="110">
        <v>0</v>
      </c>
      <c r="AC513" s="417">
        <v>28.9545827858196</v>
      </c>
    </row>
    <row r="514" spans="1:29">
      <c r="A514" s="20"/>
      <c r="B514" s="24">
        <v>510</v>
      </c>
      <c r="D514" s="571">
        <v>509</v>
      </c>
      <c r="E514" s="580">
        <v>-19.16611</v>
      </c>
      <c r="F514" s="580">
        <v>1423.2330999999999</v>
      </c>
      <c r="H514" s="571">
        <v>509</v>
      </c>
      <c r="I514" s="78">
        <v>490</v>
      </c>
      <c r="J514" s="78">
        <v>67</v>
      </c>
      <c r="K514" s="78">
        <v>64</v>
      </c>
      <c r="L514" s="78">
        <v>490</v>
      </c>
      <c r="M514" s="579" t="str">
        <f t="shared" si="8"/>
        <v>490,67,64,490</v>
      </c>
      <c r="R514" s="280">
        <v>509</v>
      </c>
      <c r="S514" s="591">
        <v>1484.96017400559</v>
      </c>
      <c r="U514" s="77">
        <v>509</v>
      </c>
      <c r="V514" s="77">
        <v>509</v>
      </c>
      <c r="Y514" s="110">
        <v>509</v>
      </c>
      <c r="Z514" s="110">
        <v>0</v>
      </c>
      <c r="AA514" s="110">
        <v>509</v>
      </c>
      <c r="AB514" s="110">
        <v>0</v>
      </c>
      <c r="AC514" s="417">
        <v>29.699203480111901</v>
      </c>
    </row>
    <row r="515" spans="1:29">
      <c r="A515" s="20"/>
      <c r="B515" s="24">
        <v>511</v>
      </c>
      <c r="D515" s="571">
        <v>510</v>
      </c>
      <c r="E515" s="580">
        <v>-76.036510000000007</v>
      </c>
      <c r="F515" s="580">
        <v>1421.3149000000001</v>
      </c>
      <c r="H515" s="571">
        <v>510</v>
      </c>
      <c r="I515" s="78">
        <v>490</v>
      </c>
      <c r="J515" s="78">
        <v>64</v>
      </c>
      <c r="K515" s="78">
        <v>489</v>
      </c>
      <c r="L515" s="78">
        <v>490</v>
      </c>
      <c r="M515" s="579" t="str">
        <f t="shared" si="8"/>
        <v>490,64,489,490</v>
      </c>
      <c r="R515" s="280">
        <v>510</v>
      </c>
      <c r="S515" s="591">
        <v>1450.10644167388</v>
      </c>
      <c r="U515" s="77">
        <v>510</v>
      </c>
      <c r="V515" s="77">
        <v>510</v>
      </c>
      <c r="Y515" s="110">
        <v>510</v>
      </c>
      <c r="Z515" s="110">
        <v>0</v>
      </c>
      <c r="AA515" s="110">
        <v>510</v>
      </c>
      <c r="AB515" s="110">
        <v>0</v>
      </c>
      <c r="AC515" s="417">
        <v>29.002128833477599</v>
      </c>
    </row>
    <row r="516" spans="1:29">
      <c r="A516" s="20"/>
      <c r="B516" s="24">
        <v>512</v>
      </c>
      <c r="D516" s="571">
        <v>511</v>
      </c>
      <c r="E516" s="580">
        <v>-132.78790000000001</v>
      </c>
      <c r="F516" s="580">
        <v>1417.1002000000001</v>
      </c>
      <c r="H516" s="571">
        <v>511</v>
      </c>
      <c r="I516" s="78">
        <v>491</v>
      </c>
      <c r="J516" s="78">
        <v>70</v>
      </c>
      <c r="K516" s="78">
        <v>67</v>
      </c>
      <c r="L516" s="78">
        <v>491</v>
      </c>
      <c r="M516" s="579" t="str">
        <f t="shared" si="8"/>
        <v>491,70,67,491</v>
      </c>
      <c r="R516" s="280">
        <v>511</v>
      </c>
      <c r="S516" s="591">
        <v>1485.83522990602</v>
      </c>
      <c r="U516" s="77">
        <v>511</v>
      </c>
      <c r="V516" s="77">
        <v>511</v>
      </c>
      <c r="Y516" s="110">
        <v>511</v>
      </c>
      <c r="Z516" s="110">
        <v>0</v>
      </c>
      <c r="AA516" s="110">
        <v>511</v>
      </c>
      <c r="AB516" s="110">
        <v>0</v>
      </c>
      <c r="AC516" s="417">
        <v>29.716704598120401</v>
      </c>
    </row>
    <row r="517" spans="1:29">
      <c r="A517" s="20"/>
      <c r="B517" s="24">
        <v>513</v>
      </c>
      <c r="D517" s="571">
        <v>512</v>
      </c>
      <c r="E517" s="580">
        <v>-189.29740000000001</v>
      </c>
      <c r="F517" s="580">
        <v>1410.6376</v>
      </c>
      <c r="H517" s="571">
        <v>512</v>
      </c>
      <c r="I517" s="78">
        <v>491</v>
      </c>
      <c r="J517" s="78">
        <v>67</v>
      </c>
      <c r="K517" s="78">
        <v>490</v>
      </c>
      <c r="L517" s="78">
        <v>491</v>
      </c>
      <c r="M517" s="579" t="str">
        <f t="shared" si="8"/>
        <v>491,67,490,491</v>
      </c>
      <c r="R517" s="280">
        <v>512</v>
      </c>
      <c r="S517" s="591">
        <v>1451.0171639494899</v>
      </c>
      <c r="U517" s="77">
        <v>512</v>
      </c>
      <c r="V517" s="77">
        <v>512</v>
      </c>
      <c r="Y517" s="110">
        <v>512</v>
      </c>
      <c r="Z517" s="110">
        <v>0</v>
      </c>
      <c r="AA517" s="110">
        <v>512</v>
      </c>
      <c r="AB517" s="110">
        <v>0</v>
      </c>
      <c r="AC517" s="417">
        <v>29.020343278989799</v>
      </c>
    </row>
    <row r="518" spans="1:29">
      <c r="A518" s="20"/>
      <c r="B518" s="24">
        <v>514</v>
      </c>
      <c r="D518" s="571">
        <v>513</v>
      </c>
      <c r="E518" s="580">
        <v>-245.5361</v>
      </c>
      <c r="F518" s="580">
        <v>1401.9157</v>
      </c>
      <c r="H518" s="571">
        <v>513</v>
      </c>
      <c r="I518" s="78">
        <v>492</v>
      </c>
      <c r="J518" s="78">
        <v>73</v>
      </c>
      <c r="K518" s="78">
        <v>70</v>
      </c>
      <c r="L518" s="78">
        <v>492</v>
      </c>
      <c r="M518" s="579" t="str">
        <f t="shared" ref="M518:M581" si="9">_xlfn.CONCAT(I518,",",J518,",",,K518,",",L518)</f>
        <v>492,73,70,492</v>
      </c>
      <c r="R518" s="280">
        <v>513</v>
      </c>
      <c r="S518" s="591">
        <v>1485.14289223996</v>
      </c>
      <c r="U518" s="77">
        <v>513</v>
      </c>
      <c r="V518" s="77">
        <v>513</v>
      </c>
      <c r="Y518" s="110">
        <v>513</v>
      </c>
      <c r="Z518" s="110">
        <v>0</v>
      </c>
      <c r="AA518" s="110">
        <v>513</v>
      </c>
      <c r="AB518" s="110">
        <v>0</v>
      </c>
      <c r="AC518" s="417">
        <v>29.702857844799201</v>
      </c>
    </row>
    <row r="519" spans="1:29">
      <c r="A519" s="20"/>
      <c r="B519" s="24">
        <v>515</v>
      </c>
      <c r="D519" s="571">
        <v>514</v>
      </c>
      <c r="E519" s="580">
        <v>-301.44299999999998</v>
      </c>
      <c r="F519" s="580">
        <v>1390.8873000000001</v>
      </c>
      <c r="H519" s="571">
        <v>514</v>
      </c>
      <c r="I519" s="78">
        <v>492</v>
      </c>
      <c r="J519" s="78">
        <v>70</v>
      </c>
      <c r="K519" s="78">
        <v>491</v>
      </c>
      <c r="L519" s="78">
        <v>492</v>
      </c>
      <c r="M519" s="579" t="str">
        <f t="shared" si="9"/>
        <v>492,70,491,492</v>
      </c>
      <c r="R519" s="280">
        <v>514</v>
      </c>
      <c r="S519" s="591">
        <v>1450.6194648380599</v>
      </c>
      <c r="U519" s="77">
        <v>514</v>
      </c>
      <c r="V519" s="77">
        <v>514</v>
      </c>
      <c r="Y519" s="110">
        <v>514</v>
      </c>
      <c r="Z519" s="110">
        <v>0</v>
      </c>
      <c r="AA519" s="110">
        <v>514</v>
      </c>
      <c r="AB519" s="110">
        <v>0</v>
      </c>
      <c r="AC519" s="417">
        <v>29.012389296761199</v>
      </c>
    </row>
    <row r="520" spans="1:29">
      <c r="A520" s="20"/>
      <c r="B520" s="24">
        <v>516</v>
      </c>
      <c r="D520" s="571">
        <v>515</v>
      </c>
      <c r="E520" s="580">
        <v>-356.88319999999999</v>
      </c>
      <c r="F520" s="580">
        <v>1377.6388999999999</v>
      </c>
      <c r="H520" s="571">
        <v>515</v>
      </c>
      <c r="I520" s="78">
        <v>493</v>
      </c>
      <c r="J520" s="78">
        <v>76</v>
      </c>
      <c r="K520" s="78">
        <v>73</v>
      </c>
      <c r="L520" s="78">
        <v>493</v>
      </c>
      <c r="M520" s="579" t="str">
        <f t="shared" si="9"/>
        <v>493,76,73,493</v>
      </c>
      <c r="R520" s="280">
        <v>515</v>
      </c>
      <c r="S520" s="591">
        <v>1483.4902553639799</v>
      </c>
      <c r="U520" s="77">
        <v>515</v>
      </c>
      <c r="V520" s="77">
        <v>515</v>
      </c>
      <c r="Y520" s="110">
        <v>515</v>
      </c>
      <c r="Z520" s="110">
        <v>0</v>
      </c>
      <c r="AA520" s="110">
        <v>515</v>
      </c>
      <c r="AB520" s="110">
        <v>0</v>
      </c>
      <c r="AC520" s="417">
        <v>29.669805107279601</v>
      </c>
    </row>
    <row r="521" spans="1:29">
      <c r="A521" s="20"/>
      <c r="B521" s="24">
        <v>517</v>
      </c>
      <c r="D521" s="571">
        <v>516</v>
      </c>
      <c r="E521" s="580">
        <v>-411.75850000000003</v>
      </c>
      <c r="F521" s="580">
        <v>1362.3121000000001</v>
      </c>
      <c r="H521" s="571">
        <v>516</v>
      </c>
      <c r="I521" s="78">
        <v>493</v>
      </c>
      <c r="J521" s="78">
        <v>73</v>
      </c>
      <c r="K521" s="78">
        <v>492</v>
      </c>
      <c r="L521" s="78">
        <v>493</v>
      </c>
      <c r="M521" s="579" t="str">
        <f t="shared" si="9"/>
        <v>493,73,492,493</v>
      </c>
      <c r="R521" s="280">
        <v>516</v>
      </c>
      <c r="S521" s="591">
        <v>1450.70645703899</v>
      </c>
      <c r="U521" s="77">
        <v>516</v>
      </c>
      <c r="V521" s="77">
        <v>516</v>
      </c>
      <c r="Y521" s="110">
        <v>516</v>
      </c>
      <c r="Z521" s="110">
        <v>0</v>
      </c>
      <c r="AA521" s="110">
        <v>516</v>
      </c>
      <c r="AB521" s="110">
        <v>0</v>
      </c>
      <c r="AC521" s="417">
        <v>29.014129140779801</v>
      </c>
    </row>
    <row r="522" spans="1:29">
      <c r="A522" s="20"/>
      <c r="B522" s="24">
        <v>518</v>
      </c>
      <c r="D522" s="571">
        <v>517</v>
      </c>
      <c r="E522" s="580">
        <v>-466.01330000000002</v>
      </c>
      <c r="F522" s="580">
        <v>1344.8459</v>
      </c>
      <c r="H522" s="571">
        <v>517</v>
      </c>
      <c r="I522" s="78">
        <v>494</v>
      </c>
      <c r="J522" s="78">
        <v>79</v>
      </c>
      <c r="K522" s="78">
        <v>76</v>
      </c>
      <c r="L522" s="78">
        <v>494</v>
      </c>
      <c r="M522" s="579" t="str">
        <f t="shared" si="9"/>
        <v>494,79,76,494</v>
      </c>
      <c r="R522" s="280">
        <v>517</v>
      </c>
      <c r="S522" s="591">
        <v>1482.1961846879501</v>
      </c>
      <c r="U522" s="77">
        <v>517</v>
      </c>
      <c r="V522" s="77">
        <v>517</v>
      </c>
      <c r="Y522" s="110">
        <v>517</v>
      </c>
      <c r="Z522" s="110">
        <v>0</v>
      </c>
      <c r="AA522" s="110">
        <v>517</v>
      </c>
      <c r="AB522" s="110">
        <v>0</v>
      </c>
      <c r="AC522" s="417">
        <v>29.643923693759099</v>
      </c>
    </row>
    <row r="523" spans="1:29">
      <c r="A523" s="20"/>
      <c r="B523" s="24">
        <v>519</v>
      </c>
      <c r="D523" s="571">
        <v>518</v>
      </c>
      <c r="E523" s="580">
        <v>-519.47540000000004</v>
      </c>
      <c r="F523" s="580">
        <v>1325.1464000000001</v>
      </c>
      <c r="H523" s="571">
        <v>518</v>
      </c>
      <c r="I523" s="78">
        <v>494</v>
      </c>
      <c r="J523" s="78">
        <v>76</v>
      </c>
      <c r="K523" s="78">
        <v>493</v>
      </c>
      <c r="L523" s="78">
        <v>494</v>
      </c>
      <c r="M523" s="579" t="str">
        <f t="shared" si="9"/>
        <v>494,76,493,494</v>
      </c>
      <c r="R523" s="280">
        <v>518</v>
      </c>
      <c r="S523" s="591">
        <v>1448.9498559240001</v>
      </c>
      <c r="U523" s="77">
        <v>518</v>
      </c>
      <c r="V523" s="77">
        <v>518</v>
      </c>
      <c r="Y523" s="110">
        <v>518</v>
      </c>
      <c r="Z523" s="110">
        <v>0</v>
      </c>
      <c r="AA523" s="110">
        <v>518</v>
      </c>
      <c r="AB523" s="110">
        <v>0</v>
      </c>
      <c r="AC523" s="417">
        <v>28.978997118479999</v>
      </c>
    </row>
    <row r="524" spans="1:29">
      <c r="A524" s="20"/>
      <c r="B524" s="24">
        <v>520</v>
      </c>
      <c r="D524" s="571">
        <v>519</v>
      </c>
      <c r="E524" s="580">
        <v>-572.02499999999998</v>
      </c>
      <c r="F524" s="580">
        <v>1303.3072</v>
      </c>
      <c r="H524" s="571">
        <v>519</v>
      </c>
      <c r="I524" s="78">
        <v>495</v>
      </c>
      <c r="J524" s="78">
        <v>82</v>
      </c>
      <c r="K524" s="78">
        <v>79</v>
      </c>
      <c r="L524" s="78">
        <v>495</v>
      </c>
      <c r="M524" s="579" t="str">
        <f t="shared" si="9"/>
        <v>495,82,79,495</v>
      </c>
      <c r="R524" s="280">
        <v>519</v>
      </c>
      <c r="S524" s="591">
        <v>1481.7893882170299</v>
      </c>
      <c r="U524" s="77">
        <v>519</v>
      </c>
      <c r="V524" s="77">
        <v>519</v>
      </c>
      <c r="Y524" s="110">
        <v>519</v>
      </c>
      <c r="Z524" s="110">
        <v>0</v>
      </c>
      <c r="AA524" s="110">
        <v>519</v>
      </c>
      <c r="AB524" s="110">
        <v>0</v>
      </c>
      <c r="AC524" s="417">
        <v>29.635787764340598</v>
      </c>
    </row>
    <row r="525" spans="1:29">
      <c r="A525" s="20"/>
      <c r="B525" s="24">
        <v>521</v>
      </c>
      <c r="D525" s="571">
        <v>520</v>
      </c>
      <c r="E525" s="580">
        <v>-623.6703</v>
      </c>
      <c r="F525" s="580">
        <v>1279.3690999999999</v>
      </c>
      <c r="H525" s="571">
        <v>520</v>
      </c>
      <c r="I525" s="78">
        <v>495</v>
      </c>
      <c r="J525" s="78">
        <v>79</v>
      </c>
      <c r="K525" s="78">
        <v>494</v>
      </c>
      <c r="L525" s="78">
        <v>495</v>
      </c>
      <c r="M525" s="579" t="str">
        <f t="shared" si="9"/>
        <v>495,79,494,495</v>
      </c>
      <c r="R525" s="280">
        <v>520</v>
      </c>
      <c r="S525" s="591">
        <v>1446.68853953899</v>
      </c>
      <c r="U525" s="77">
        <v>520</v>
      </c>
      <c r="V525" s="77">
        <v>520</v>
      </c>
      <c r="Y525" s="110">
        <v>520</v>
      </c>
      <c r="Z525" s="110">
        <v>0</v>
      </c>
      <c r="AA525" s="110">
        <v>520</v>
      </c>
      <c r="AB525" s="110">
        <v>0</v>
      </c>
      <c r="AC525" s="417">
        <v>28.933770790779899</v>
      </c>
    </row>
    <row r="526" spans="1:29">
      <c r="A526" s="20"/>
      <c r="B526" s="24">
        <v>522</v>
      </c>
      <c r="D526" s="571">
        <v>521</v>
      </c>
      <c r="E526" s="580">
        <v>-674.3519</v>
      </c>
      <c r="F526" s="580">
        <v>1253.3074999999999</v>
      </c>
      <c r="H526" s="571">
        <v>521</v>
      </c>
      <c r="I526" s="78">
        <v>496</v>
      </c>
      <c r="J526" s="78">
        <v>85</v>
      </c>
      <c r="K526" s="78">
        <v>82</v>
      </c>
      <c r="L526" s="78">
        <v>496</v>
      </c>
      <c r="M526" s="579" t="str">
        <f t="shared" si="9"/>
        <v>496,85,82,496</v>
      </c>
      <c r="R526" s="280">
        <v>521</v>
      </c>
      <c r="S526" s="591">
        <v>1482.6749050769099</v>
      </c>
      <c r="U526" s="77">
        <v>521</v>
      </c>
      <c r="V526" s="77">
        <v>521</v>
      </c>
      <c r="Y526" s="110">
        <v>521</v>
      </c>
      <c r="Z526" s="110">
        <v>0</v>
      </c>
      <c r="AA526" s="110">
        <v>521</v>
      </c>
      <c r="AB526" s="110">
        <v>0</v>
      </c>
      <c r="AC526" s="417">
        <v>29.653498101538201</v>
      </c>
    </row>
    <row r="527" spans="1:29">
      <c r="A527" s="20"/>
      <c r="B527" s="24">
        <v>523</v>
      </c>
      <c r="D527" s="571">
        <v>522</v>
      </c>
      <c r="E527" s="580">
        <v>-723.96870000000001</v>
      </c>
      <c r="F527" s="580">
        <v>1225.2424000000001</v>
      </c>
      <c r="H527" s="571">
        <v>522</v>
      </c>
      <c r="I527" s="78">
        <v>496</v>
      </c>
      <c r="J527" s="78">
        <v>82</v>
      </c>
      <c r="K527" s="78">
        <v>495</v>
      </c>
      <c r="L527" s="78">
        <v>496</v>
      </c>
      <c r="M527" s="579" t="str">
        <f t="shared" si="9"/>
        <v>496,82,495,496</v>
      </c>
      <c r="R527" s="280">
        <v>522</v>
      </c>
      <c r="S527" s="591">
        <v>1447.5377444209801</v>
      </c>
      <c r="U527" s="77">
        <v>522</v>
      </c>
      <c r="V527" s="77">
        <v>522</v>
      </c>
      <c r="Y527" s="110">
        <v>522</v>
      </c>
      <c r="Z527" s="110">
        <v>0</v>
      </c>
      <c r="AA527" s="110">
        <v>522</v>
      </c>
      <c r="AB527" s="110">
        <v>0</v>
      </c>
      <c r="AC527" s="417">
        <v>28.950754888419699</v>
      </c>
    </row>
    <row r="528" spans="1:29">
      <c r="A528" s="20"/>
      <c r="B528" s="24">
        <v>524</v>
      </c>
      <c r="D528" s="571">
        <v>523</v>
      </c>
      <c r="E528" s="580">
        <v>-772.46680000000003</v>
      </c>
      <c r="F528" s="580">
        <v>1195.3369</v>
      </c>
      <c r="H528" s="571">
        <v>523</v>
      </c>
      <c r="I528" s="78">
        <v>497</v>
      </c>
      <c r="J528" s="78">
        <v>88</v>
      </c>
      <c r="K528" s="78">
        <v>85</v>
      </c>
      <c r="L528" s="78">
        <v>497</v>
      </c>
      <c r="M528" s="579" t="str">
        <f t="shared" si="9"/>
        <v>497,88,85,497</v>
      </c>
      <c r="R528" s="280">
        <v>523</v>
      </c>
      <c r="S528" s="591">
        <v>1484.4841712109601</v>
      </c>
      <c r="U528" s="77">
        <v>523</v>
      </c>
      <c r="V528" s="77">
        <v>523</v>
      </c>
      <c r="Y528" s="110">
        <v>523</v>
      </c>
      <c r="Z528" s="110">
        <v>0</v>
      </c>
      <c r="AA528" s="110">
        <v>523</v>
      </c>
      <c r="AB528" s="110">
        <v>0</v>
      </c>
      <c r="AC528" s="417">
        <v>29.689683424219201</v>
      </c>
    </row>
    <row r="529" spans="1:29">
      <c r="A529" s="20"/>
      <c r="B529" s="24">
        <v>525</v>
      </c>
      <c r="D529" s="571">
        <v>524</v>
      </c>
      <c r="E529" s="580">
        <v>-819.77629999999999</v>
      </c>
      <c r="F529" s="580">
        <v>1163.5471</v>
      </c>
      <c r="H529" s="571">
        <v>524</v>
      </c>
      <c r="I529" s="78">
        <v>497</v>
      </c>
      <c r="J529" s="78">
        <v>85</v>
      </c>
      <c r="K529" s="78">
        <v>496</v>
      </c>
      <c r="L529" s="78">
        <v>497</v>
      </c>
      <c r="M529" s="579" t="str">
        <f t="shared" si="9"/>
        <v>497,85,496,497</v>
      </c>
      <c r="R529" s="280">
        <v>524</v>
      </c>
      <c r="S529" s="591">
        <v>1449.73527943505</v>
      </c>
      <c r="U529" s="77">
        <v>524</v>
      </c>
      <c r="V529" s="77">
        <v>524</v>
      </c>
      <c r="Y529" s="110">
        <v>524</v>
      </c>
      <c r="Z529" s="110">
        <v>0</v>
      </c>
      <c r="AA529" s="110">
        <v>524</v>
      </c>
      <c r="AB529" s="110">
        <v>0</v>
      </c>
      <c r="AC529" s="417">
        <v>28.994705588701098</v>
      </c>
    </row>
    <row r="530" spans="1:29">
      <c r="A530" s="20"/>
      <c r="B530" s="24">
        <v>526</v>
      </c>
      <c r="D530" s="571">
        <v>525</v>
      </c>
      <c r="E530" s="580">
        <v>-865.70619999999997</v>
      </c>
      <c r="F530" s="580">
        <v>1129.8308999999999</v>
      </c>
      <c r="H530" s="571">
        <v>525</v>
      </c>
      <c r="I530" s="78">
        <v>498</v>
      </c>
      <c r="J530" s="78">
        <v>91</v>
      </c>
      <c r="K530" s="78">
        <v>88</v>
      </c>
      <c r="L530" s="78">
        <v>498</v>
      </c>
      <c r="M530" s="579" t="str">
        <f t="shared" si="9"/>
        <v>498,91,88,498</v>
      </c>
      <c r="R530" s="280">
        <v>525</v>
      </c>
      <c r="S530" s="591">
        <v>1485.336758663</v>
      </c>
      <c r="U530" s="77">
        <v>525</v>
      </c>
      <c r="V530" s="77">
        <v>525</v>
      </c>
      <c r="Y530" s="110">
        <v>525</v>
      </c>
      <c r="Z530" s="110">
        <v>0</v>
      </c>
      <c r="AA530" s="110">
        <v>525</v>
      </c>
      <c r="AB530" s="110">
        <v>0</v>
      </c>
      <c r="AC530" s="417">
        <v>29.70673517326</v>
      </c>
    </row>
    <row r="531" spans="1:29">
      <c r="A531" s="20"/>
      <c r="B531" s="24">
        <v>527</v>
      </c>
      <c r="D531" s="571">
        <v>526</v>
      </c>
      <c r="E531" s="580">
        <v>-910.1662</v>
      </c>
      <c r="F531" s="580">
        <v>1094.3132000000001</v>
      </c>
      <c r="H531" s="571">
        <v>526</v>
      </c>
      <c r="I531" s="78">
        <v>498</v>
      </c>
      <c r="J531" s="78">
        <v>88</v>
      </c>
      <c r="K531" s="78">
        <v>497</v>
      </c>
      <c r="L531" s="78">
        <v>498</v>
      </c>
      <c r="M531" s="579" t="str">
        <f t="shared" si="9"/>
        <v>498,88,497,498</v>
      </c>
      <c r="R531" s="280">
        <v>526</v>
      </c>
      <c r="S531" s="591">
        <v>1450.5785754660001</v>
      </c>
      <c r="U531" s="77">
        <v>526</v>
      </c>
      <c r="V531" s="77">
        <v>526</v>
      </c>
      <c r="Y531" s="110">
        <v>526</v>
      </c>
      <c r="Z531" s="110">
        <v>0</v>
      </c>
      <c r="AA531" s="110">
        <v>526</v>
      </c>
      <c r="AB531" s="110">
        <v>0</v>
      </c>
      <c r="AC531" s="417">
        <v>29.01157150932</v>
      </c>
    </row>
    <row r="532" spans="1:29">
      <c r="A532" s="20"/>
      <c r="B532" s="24">
        <v>528</v>
      </c>
      <c r="D532" s="571">
        <v>527</v>
      </c>
      <c r="E532" s="580">
        <v>-953.16859999999997</v>
      </c>
      <c r="F532" s="580">
        <v>1057.0485000000001</v>
      </c>
      <c r="H532" s="571">
        <v>527</v>
      </c>
      <c r="I532" s="78">
        <v>499</v>
      </c>
      <c r="J532" s="78">
        <v>94</v>
      </c>
      <c r="K532" s="78">
        <v>91</v>
      </c>
      <c r="L532" s="78">
        <v>499</v>
      </c>
      <c r="M532" s="579" t="str">
        <f t="shared" si="9"/>
        <v>499,94,91,499</v>
      </c>
      <c r="R532" s="280">
        <v>527</v>
      </c>
      <c r="S532" s="591">
        <v>1484.6345089819999</v>
      </c>
      <c r="U532" s="77">
        <v>527</v>
      </c>
      <c r="V532" s="77">
        <v>527</v>
      </c>
      <c r="Y532" s="110">
        <v>527</v>
      </c>
      <c r="Z532" s="110">
        <v>0</v>
      </c>
      <c r="AA532" s="110">
        <v>527</v>
      </c>
      <c r="AB532" s="110">
        <v>0</v>
      </c>
      <c r="AC532" s="417">
        <v>29.692690179640199</v>
      </c>
    </row>
    <row r="533" spans="1:29">
      <c r="A533" s="20"/>
      <c r="B533" s="24">
        <v>529</v>
      </c>
      <c r="D533" s="571">
        <v>528</v>
      </c>
      <c r="E533" s="580">
        <v>-994.63379999999995</v>
      </c>
      <c r="F533" s="580">
        <v>1018.0734</v>
      </c>
      <c r="H533" s="571">
        <v>528</v>
      </c>
      <c r="I533" s="78">
        <v>499</v>
      </c>
      <c r="J533" s="78">
        <v>91</v>
      </c>
      <c r="K533" s="78">
        <v>498</v>
      </c>
      <c r="L533" s="78">
        <v>499</v>
      </c>
      <c r="M533" s="579" t="str">
        <f t="shared" si="9"/>
        <v>499,91,498,499</v>
      </c>
      <c r="R533" s="280">
        <v>528</v>
      </c>
      <c r="S533" s="591">
        <v>1450.15511891798</v>
      </c>
      <c r="U533" s="77">
        <v>528</v>
      </c>
      <c r="V533" s="77">
        <v>528</v>
      </c>
      <c r="Y533" s="110">
        <v>528</v>
      </c>
      <c r="Z533" s="110">
        <v>0</v>
      </c>
      <c r="AA533" s="110">
        <v>528</v>
      </c>
      <c r="AB533" s="110">
        <v>0</v>
      </c>
      <c r="AC533" s="417">
        <v>29.003102378359699</v>
      </c>
    </row>
    <row r="534" spans="1:29">
      <c r="A534" s="20"/>
      <c r="B534" s="24">
        <v>530</v>
      </c>
      <c r="D534" s="571">
        <v>529</v>
      </c>
      <c r="E534" s="580">
        <v>-1034.4970000000001</v>
      </c>
      <c r="F534" s="580">
        <v>977.50297999999998</v>
      </c>
      <c r="H534" s="571">
        <v>529</v>
      </c>
      <c r="I534" s="78">
        <v>500</v>
      </c>
      <c r="J534" s="78">
        <v>97</v>
      </c>
      <c r="K534" s="78">
        <v>94</v>
      </c>
      <c r="L534" s="78">
        <v>500</v>
      </c>
      <c r="M534" s="579" t="str">
        <f t="shared" si="9"/>
        <v>500,97,94,500</v>
      </c>
      <c r="R534" s="280">
        <v>529</v>
      </c>
      <c r="S534" s="591">
        <v>1482.9816172754499</v>
      </c>
      <c r="U534" s="77">
        <v>529</v>
      </c>
      <c r="V534" s="77">
        <v>529</v>
      </c>
      <c r="Y534" s="110">
        <v>529</v>
      </c>
      <c r="Z534" s="110">
        <v>0</v>
      </c>
      <c r="AA534" s="110">
        <v>529</v>
      </c>
      <c r="AB534" s="110">
        <v>0</v>
      </c>
      <c r="AC534" s="417">
        <v>29.659632345508999</v>
      </c>
    </row>
    <row r="535" spans="1:29">
      <c r="A535" s="20"/>
      <c r="B535" s="24">
        <v>531</v>
      </c>
      <c r="D535" s="571">
        <v>530</v>
      </c>
      <c r="E535" s="580">
        <v>-1072.729</v>
      </c>
      <c r="F535" s="580">
        <v>935.34664999999995</v>
      </c>
      <c r="H535" s="571">
        <v>530</v>
      </c>
      <c r="I535" s="78">
        <v>500</v>
      </c>
      <c r="J535" s="78">
        <v>94</v>
      </c>
      <c r="K535" s="78">
        <v>499</v>
      </c>
      <c r="L535" s="78">
        <v>500</v>
      </c>
      <c r="M535" s="579" t="str">
        <f t="shared" si="9"/>
        <v>500,94,499,500</v>
      </c>
      <c r="R535" s="280">
        <v>530</v>
      </c>
      <c r="S535" s="591">
        <v>1450.2305585439899</v>
      </c>
      <c r="U535" s="77">
        <v>530</v>
      </c>
      <c r="V535" s="77">
        <v>530</v>
      </c>
      <c r="Y535" s="110">
        <v>530</v>
      </c>
      <c r="Z535" s="110">
        <v>0</v>
      </c>
      <c r="AA535" s="110">
        <v>530</v>
      </c>
      <c r="AB535" s="110">
        <v>0</v>
      </c>
      <c r="AC535" s="417">
        <v>29.004611170879699</v>
      </c>
    </row>
    <row r="536" spans="1:29">
      <c r="A536" s="20"/>
      <c r="B536" s="24">
        <v>532</v>
      </c>
      <c r="D536" s="571">
        <v>531</v>
      </c>
      <c r="E536" s="580">
        <v>-1109.251</v>
      </c>
      <c r="F536" s="580">
        <v>891.60610999999994</v>
      </c>
      <c r="H536" s="571">
        <v>531</v>
      </c>
      <c r="I536" s="78">
        <v>501</v>
      </c>
      <c r="J536" s="78">
        <v>100</v>
      </c>
      <c r="K536" s="78">
        <v>97</v>
      </c>
      <c r="L536" s="78">
        <v>501</v>
      </c>
      <c r="M536" s="579" t="str">
        <f t="shared" si="9"/>
        <v>501,100,97,501</v>
      </c>
      <c r="R536" s="280">
        <v>531</v>
      </c>
      <c r="S536" s="591">
        <v>1481.68590113148</v>
      </c>
      <c r="U536" s="77">
        <v>531</v>
      </c>
      <c r="V536" s="77">
        <v>531</v>
      </c>
      <c r="Y536" s="110">
        <v>531</v>
      </c>
      <c r="Z536" s="110">
        <v>0</v>
      </c>
      <c r="AA536" s="110">
        <v>531</v>
      </c>
      <c r="AB536" s="110">
        <v>0</v>
      </c>
      <c r="AC536" s="417">
        <v>29.633718022629601</v>
      </c>
    </row>
    <row r="537" spans="1:29">
      <c r="A537" s="20"/>
      <c r="B537" s="24">
        <v>533</v>
      </c>
      <c r="D537" s="571">
        <v>532</v>
      </c>
      <c r="E537" s="580">
        <v>-1144.0150000000001</v>
      </c>
      <c r="F537" s="580">
        <v>846.43318999999997</v>
      </c>
      <c r="H537" s="571">
        <v>532</v>
      </c>
      <c r="I537" s="78">
        <v>501</v>
      </c>
      <c r="J537" s="78">
        <v>97</v>
      </c>
      <c r="K537" s="78">
        <v>500</v>
      </c>
      <c r="L537" s="78">
        <v>501</v>
      </c>
      <c r="M537" s="579" t="str">
        <f t="shared" si="9"/>
        <v>501,97,500,501</v>
      </c>
      <c r="R537" s="280">
        <v>532</v>
      </c>
      <c r="S537" s="591">
        <v>1448.4747164820401</v>
      </c>
      <c r="U537" s="77">
        <v>532</v>
      </c>
      <c r="V537" s="77">
        <v>532</v>
      </c>
      <c r="Y537" s="110">
        <v>532</v>
      </c>
      <c r="Z537" s="110">
        <v>0</v>
      </c>
      <c r="AA537" s="110">
        <v>532</v>
      </c>
      <c r="AB537" s="110">
        <v>0</v>
      </c>
      <c r="AC537" s="417">
        <v>28.969494329640799</v>
      </c>
    </row>
    <row r="538" spans="1:29">
      <c r="A538" s="20"/>
      <c r="B538" s="24">
        <v>534</v>
      </c>
      <c r="D538" s="571">
        <v>533</v>
      </c>
      <c r="E538" s="580">
        <v>-1177.0319999999999</v>
      </c>
      <c r="F538" s="580">
        <v>800.00008000000003</v>
      </c>
      <c r="H538" s="571">
        <v>533</v>
      </c>
      <c r="I538" s="78">
        <v>502</v>
      </c>
      <c r="J538" s="78">
        <v>103</v>
      </c>
      <c r="K538" s="78">
        <v>100</v>
      </c>
      <c r="L538" s="78">
        <v>502</v>
      </c>
      <c r="M538" s="579" t="str">
        <f t="shared" si="9"/>
        <v>502,103,100,502</v>
      </c>
      <c r="R538" s="280">
        <v>533</v>
      </c>
      <c r="S538" s="591">
        <v>1481.2826578414499</v>
      </c>
      <c r="U538" s="77">
        <v>533</v>
      </c>
      <c r="V538" s="77">
        <v>533</v>
      </c>
      <c r="Y538" s="110">
        <v>533</v>
      </c>
      <c r="Z538" s="110">
        <v>0</v>
      </c>
      <c r="AA538" s="110">
        <v>533</v>
      </c>
      <c r="AB538" s="110">
        <v>0</v>
      </c>
      <c r="AC538" s="417">
        <v>29.625653156828999</v>
      </c>
    </row>
    <row r="539" spans="1:29">
      <c r="A539" s="20"/>
      <c r="B539" s="24">
        <v>535</v>
      </c>
      <c r="D539" s="571">
        <v>534</v>
      </c>
      <c r="E539" s="580">
        <v>-1208.22</v>
      </c>
      <c r="F539" s="580">
        <v>752.29411000000005</v>
      </c>
      <c r="H539" s="571">
        <v>534</v>
      </c>
      <c r="I539" s="78">
        <v>502</v>
      </c>
      <c r="J539" s="78">
        <v>100</v>
      </c>
      <c r="K539" s="78">
        <v>501</v>
      </c>
      <c r="L539" s="78">
        <v>502</v>
      </c>
      <c r="M539" s="579" t="str">
        <f t="shared" si="9"/>
        <v>502,100,501,502</v>
      </c>
      <c r="R539" s="280">
        <v>534</v>
      </c>
      <c r="S539" s="591">
        <v>1446.2115460284899</v>
      </c>
      <c r="U539" s="77">
        <v>534</v>
      </c>
      <c r="V539" s="77">
        <v>534</v>
      </c>
      <c r="Y539" s="110">
        <v>534</v>
      </c>
      <c r="Z539" s="110">
        <v>0</v>
      </c>
      <c r="AA539" s="110">
        <v>534</v>
      </c>
      <c r="AB539" s="110">
        <v>0</v>
      </c>
      <c r="AC539" s="417">
        <v>28.924230920569901</v>
      </c>
    </row>
    <row r="540" spans="1:29">
      <c r="A540" s="20"/>
      <c r="B540" s="24">
        <v>536</v>
      </c>
      <c r="D540" s="571">
        <v>535</v>
      </c>
      <c r="E540" s="580">
        <v>-1237.3879999999999</v>
      </c>
      <c r="F540" s="580">
        <v>703.35077000000001</v>
      </c>
      <c r="H540" s="571">
        <v>535</v>
      </c>
      <c r="I540" s="78">
        <v>503</v>
      </c>
      <c r="J540" s="78">
        <v>106</v>
      </c>
      <c r="K540" s="78">
        <v>103</v>
      </c>
      <c r="L540" s="78">
        <v>503</v>
      </c>
      <c r="M540" s="579" t="str">
        <f t="shared" si="9"/>
        <v>503,106,103,503</v>
      </c>
      <c r="R540" s="280">
        <v>535</v>
      </c>
      <c r="S540" s="591">
        <v>1482.16440912548</v>
      </c>
      <c r="U540" s="77">
        <v>535</v>
      </c>
      <c r="V540" s="77">
        <v>535</v>
      </c>
      <c r="Y540" s="110">
        <v>535</v>
      </c>
      <c r="Z540" s="110">
        <v>0</v>
      </c>
      <c r="AA540" s="110">
        <v>535</v>
      </c>
      <c r="AB540" s="110">
        <v>0</v>
      </c>
      <c r="AC540" s="417">
        <v>29.6432881825097</v>
      </c>
    </row>
    <row r="541" spans="1:29">
      <c r="A541" s="20"/>
      <c r="B541" s="24">
        <v>537</v>
      </c>
      <c r="D541" s="571">
        <v>536</v>
      </c>
      <c r="E541" s="580">
        <v>-1264.501</v>
      </c>
      <c r="F541" s="580">
        <v>653.31811000000005</v>
      </c>
      <c r="H541" s="571">
        <v>536</v>
      </c>
      <c r="I541" s="78">
        <v>503</v>
      </c>
      <c r="J541" s="78">
        <v>103</v>
      </c>
      <c r="K541" s="78">
        <v>502</v>
      </c>
      <c r="L541" s="78">
        <v>503</v>
      </c>
      <c r="M541" s="579" t="str">
        <f t="shared" si="9"/>
        <v>503,103,502,503</v>
      </c>
      <c r="R541" s="280">
        <v>536</v>
      </c>
      <c r="S541" s="591">
        <v>1447.0635800525099</v>
      </c>
      <c r="U541" s="77">
        <v>536</v>
      </c>
      <c r="V541" s="77">
        <v>536</v>
      </c>
      <c r="Y541" s="110">
        <v>536</v>
      </c>
      <c r="Z541" s="110">
        <v>0</v>
      </c>
      <c r="AA541" s="110">
        <v>536</v>
      </c>
      <c r="AB541" s="110">
        <v>0</v>
      </c>
      <c r="AC541" s="417">
        <v>28.9412716010503</v>
      </c>
    </row>
    <row r="542" spans="1:29">
      <c r="A542" s="20"/>
      <c r="B542" s="24">
        <v>538</v>
      </c>
      <c r="D542" s="571">
        <v>537</v>
      </c>
      <c r="E542" s="580">
        <v>-1289.5899999999999</v>
      </c>
      <c r="F542" s="580">
        <v>602.22271000000001</v>
      </c>
      <c r="H542" s="571">
        <v>537</v>
      </c>
      <c r="I542" s="78">
        <v>504</v>
      </c>
      <c r="J542" s="78">
        <v>109</v>
      </c>
      <c r="K542" s="78">
        <v>106</v>
      </c>
      <c r="L542" s="78">
        <v>504</v>
      </c>
      <c r="M542" s="579" t="str">
        <f t="shared" si="9"/>
        <v>504,109,106,504</v>
      </c>
      <c r="R542" s="280">
        <v>537</v>
      </c>
      <c r="S542" s="591">
        <v>1483.97375140196</v>
      </c>
      <c r="U542" s="77">
        <v>537</v>
      </c>
      <c r="V542" s="77">
        <v>537</v>
      </c>
      <c r="Y542" s="110">
        <v>537</v>
      </c>
      <c r="Z542" s="110">
        <v>0</v>
      </c>
      <c r="AA542" s="110">
        <v>537</v>
      </c>
      <c r="AB542" s="110">
        <v>0</v>
      </c>
      <c r="AC542" s="417">
        <v>29.679475028039299</v>
      </c>
    </row>
    <row r="543" spans="1:29">
      <c r="A543" s="20"/>
      <c r="B543" s="24">
        <v>539</v>
      </c>
      <c r="D543" s="571">
        <v>538</v>
      </c>
      <c r="E543" s="580">
        <v>-1312.5940000000001</v>
      </c>
      <c r="F543" s="580">
        <v>550.08277999999996</v>
      </c>
      <c r="H543" s="571">
        <v>538</v>
      </c>
      <c r="I543" s="78">
        <v>504</v>
      </c>
      <c r="J543" s="78">
        <v>106</v>
      </c>
      <c r="K543" s="78">
        <v>503</v>
      </c>
      <c r="L543" s="78">
        <v>504</v>
      </c>
      <c r="M543" s="579" t="str">
        <f t="shared" si="9"/>
        <v>504,106,503,504</v>
      </c>
      <c r="R543" s="280">
        <v>538</v>
      </c>
      <c r="S543" s="591">
        <v>1449.25647449403</v>
      </c>
      <c r="U543" s="77">
        <v>538</v>
      </c>
      <c r="V543" s="77">
        <v>538</v>
      </c>
      <c r="Y543" s="110">
        <v>538</v>
      </c>
      <c r="Z543" s="110">
        <v>0</v>
      </c>
      <c r="AA543" s="110">
        <v>538</v>
      </c>
      <c r="AB543" s="110">
        <v>0</v>
      </c>
      <c r="AC543" s="417">
        <v>28.985129489880599</v>
      </c>
    </row>
    <row r="544" spans="1:29">
      <c r="A544" s="20"/>
      <c r="B544" s="24">
        <v>540</v>
      </c>
      <c r="D544" s="571">
        <v>539</v>
      </c>
      <c r="E544" s="580">
        <v>-1333.51</v>
      </c>
      <c r="F544" s="580">
        <v>497.05513999999999</v>
      </c>
      <c r="H544" s="571">
        <v>539</v>
      </c>
      <c r="I544" s="78">
        <v>505</v>
      </c>
      <c r="J544" s="78">
        <v>112</v>
      </c>
      <c r="K544" s="78">
        <v>109</v>
      </c>
      <c r="L544" s="78">
        <v>505</v>
      </c>
      <c r="M544" s="579" t="str">
        <f t="shared" si="9"/>
        <v>505,112,109,505</v>
      </c>
      <c r="R544" s="280">
        <v>539</v>
      </c>
      <c r="S544" s="591">
        <v>1484.82320763345</v>
      </c>
      <c r="U544" s="77">
        <v>539</v>
      </c>
      <c r="V544" s="77">
        <v>539</v>
      </c>
      <c r="Y544" s="110">
        <v>539</v>
      </c>
      <c r="Z544" s="110">
        <v>0</v>
      </c>
      <c r="AA544" s="110">
        <v>539</v>
      </c>
      <c r="AB544" s="110">
        <v>0</v>
      </c>
      <c r="AC544" s="417">
        <v>29.696464152669002</v>
      </c>
    </row>
    <row r="545" spans="1:29">
      <c r="A545" s="20"/>
      <c r="B545" s="24">
        <v>541</v>
      </c>
      <c r="D545" s="571">
        <v>540</v>
      </c>
      <c r="E545" s="580">
        <v>-1352.3989999999999</v>
      </c>
      <c r="F545" s="580">
        <v>443.30041999999997</v>
      </c>
      <c r="H545" s="571">
        <v>540</v>
      </c>
      <c r="I545" s="78">
        <v>505</v>
      </c>
      <c r="J545" s="78">
        <v>109</v>
      </c>
      <c r="K545" s="78">
        <v>504</v>
      </c>
      <c r="L545" s="78">
        <v>505</v>
      </c>
      <c r="M545" s="579" t="str">
        <f t="shared" si="9"/>
        <v>505,109,504,505</v>
      </c>
      <c r="R545" s="280">
        <v>540</v>
      </c>
      <c r="S545" s="591">
        <v>1450.0973226845001</v>
      </c>
      <c r="U545" s="77">
        <v>540</v>
      </c>
      <c r="V545" s="77">
        <v>540</v>
      </c>
      <c r="Y545" s="110">
        <v>540</v>
      </c>
      <c r="Z545" s="110">
        <v>0</v>
      </c>
      <c r="AA545" s="110">
        <v>540</v>
      </c>
      <c r="AB545" s="110">
        <v>0</v>
      </c>
      <c r="AC545" s="417">
        <v>29.001946453690099</v>
      </c>
    </row>
    <row r="546" spans="1:29">
      <c r="A546" s="20"/>
      <c r="B546" s="24">
        <v>542</v>
      </c>
      <c r="D546" s="571">
        <v>541</v>
      </c>
      <c r="E546" s="580">
        <v>-1369.1790000000001</v>
      </c>
      <c r="F546" s="580">
        <v>388.82835999999998</v>
      </c>
      <c r="H546" s="571">
        <v>541</v>
      </c>
      <c r="I546" s="78">
        <v>506</v>
      </c>
      <c r="J546" s="78">
        <v>115</v>
      </c>
      <c r="K546" s="78">
        <v>112</v>
      </c>
      <c r="L546" s="78">
        <v>506</v>
      </c>
      <c r="M546" s="579" t="str">
        <f t="shared" si="9"/>
        <v>506,115,112,506</v>
      </c>
      <c r="R546" s="280">
        <v>541</v>
      </c>
      <c r="S546" s="591">
        <v>1484.1218142055</v>
      </c>
      <c r="U546" s="77">
        <v>541</v>
      </c>
      <c r="V546" s="77">
        <v>541</v>
      </c>
      <c r="Y546" s="110">
        <v>541</v>
      </c>
      <c r="Z546" s="110">
        <v>0</v>
      </c>
      <c r="AA546" s="110">
        <v>541</v>
      </c>
      <c r="AB546" s="110">
        <v>0</v>
      </c>
      <c r="AC546" s="417">
        <v>29.68243628411</v>
      </c>
    </row>
    <row r="547" spans="1:29">
      <c r="A547" s="20"/>
      <c r="B547" s="24">
        <v>543</v>
      </c>
      <c r="D547" s="571">
        <v>542</v>
      </c>
      <c r="E547" s="580">
        <v>-1383.674</v>
      </c>
      <c r="F547" s="580">
        <v>333.72609999999997</v>
      </c>
      <c r="H547" s="571">
        <v>542</v>
      </c>
      <c r="I547" s="78">
        <v>506</v>
      </c>
      <c r="J547" s="78">
        <v>112</v>
      </c>
      <c r="K547" s="78">
        <v>505</v>
      </c>
      <c r="L547" s="78">
        <v>506</v>
      </c>
      <c r="M547" s="579" t="str">
        <f t="shared" si="9"/>
        <v>506,112,505,506</v>
      </c>
      <c r="R547" s="280">
        <v>542</v>
      </c>
      <c r="S547" s="591">
        <v>1449.6710258695</v>
      </c>
      <c r="U547" s="77">
        <v>542</v>
      </c>
      <c r="V547" s="77">
        <v>542</v>
      </c>
      <c r="Y547" s="110">
        <v>542</v>
      </c>
      <c r="Z547" s="110">
        <v>0</v>
      </c>
      <c r="AA547" s="110">
        <v>542</v>
      </c>
      <c r="AB547" s="110">
        <v>0</v>
      </c>
      <c r="AC547" s="417">
        <v>28.993420517390099</v>
      </c>
    </row>
    <row r="548" spans="1:29">
      <c r="A548" s="20"/>
      <c r="B548" s="24">
        <v>544</v>
      </c>
      <c r="D548" s="571">
        <v>543</v>
      </c>
      <c r="E548" s="580">
        <v>-1395.893</v>
      </c>
      <c r="F548" s="580">
        <v>278.14553000000001</v>
      </c>
      <c r="H548" s="571">
        <v>543</v>
      </c>
      <c r="I548" s="78">
        <v>507</v>
      </c>
      <c r="J548" s="78">
        <v>118</v>
      </c>
      <c r="K548" s="78">
        <v>115</v>
      </c>
      <c r="L548" s="78">
        <v>507</v>
      </c>
      <c r="M548" s="579" t="str">
        <f t="shared" si="9"/>
        <v>507,118,115,507</v>
      </c>
      <c r="R548" s="280">
        <v>543</v>
      </c>
      <c r="S548" s="591">
        <v>1482.4651997378901</v>
      </c>
      <c r="U548" s="77">
        <v>543</v>
      </c>
      <c r="V548" s="77">
        <v>543</v>
      </c>
      <c r="Y548" s="110">
        <v>543</v>
      </c>
      <c r="Z548" s="110">
        <v>0</v>
      </c>
      <c r="AA548" s="110">
        <v>543</v>
      </c>
      <c r="AB548" s="110">
        <v>0</v>
      </c>
      <c r="AC548" s="417">
        <v>29.649303994757901</v>
      </c>
    </row>
    <row r="549" spans="1:29">
      <c r="A549" s="20"/>
      <c r="B549" s="24">
        <v>545</v>
      </c>
      <c r="D549" s="571">
        <v>544</v>
      </c>
      <c r="E549" s="580">
        <v>-1405.873</v>
      </c>
      <c r="F549" s="580">
        <v>222.10351</v>
      </c>
      <c r="H549" s="571">
        <v>544</v>
      </c>
      <c r="I549" s="78">
        <v>507</v>
      </c>
      <c r="J549" s="78">
        <v>115</v>
      </c>
      <c r="K549" s="78">
        <v>506</v>
      </c>
      <c r="L549" s="78">
        <v>507</v>
      </c>
      <c r="M549" s="579" t="str">
        <f t="shared" si="9"/>
        <v>507,115,506,507</v>
      </c>
      <c r="R549" s="280">
        <v>544</v>
      </c>
      <c r="S549" s="591">
        <v>1449.74346421009</v>
      </c>
      <c r="U549" s="77">
        <v>544</v>
      </c>
      <c r="V549" s="77">
        <v>544</v>
      </c>
      <c r="Y549" s="110">
        <v>544</v>
      </c>
      <c r="Z549" s="110">
        <v>0</v>
      </c>
      <c r="AA549" s="110">
        <v>544</v>
      </c>
      <c r="AB549" s="110">
        <v>0</v>
      </c>
      <c r="AC549" s="417">
        <v>28.994869284201901</v>
      </c>
    </row>
    <row r="550" spans="1:29">
      <c r="A550" s="20"/>
      <c r="B550" s="24">
        <v>546</v>
      </c>
      <c r="D550" s="571">
        <v>545</v>
      </c>
      <c r="E550" s="580">
        <v>-1413.5619999999999</v>
      </c>
      <c r="F550" s="580">
        <v>165.63538</v>
      </c>
      <c r="H550" s="571">
        <v>545</v>
      </c>
      <c r="I550" s="78">
        <v>508</v>
      </c>
      <c r="J550" s="78">
        <v>121</v>
      </c>
      <c r="K550" s="78">
        <v>118</v>
      </c>
      <c r="L550" s="78">
        <v>508</v>
      </c>
      <c r="M550" s="579" t="str">
        <f t="shared" si="9"/>
        <v>508,121,118,508</v>
      </c>
      <c r="R550" s="280">
        <v>545</v>
      </c>
      <c r="S550" s="591">
        <v>1481.1578639476099</v>
      </c>
      <c r="U550" s="77">
        <v>545</v>
      </c>
      <c r="V550" s="77">
        <v>545</v>
      </c>
      <c r="Y550" s="110">
        <v>545</v>
      </c>
      <c r="Z550" s="110">
        <v>0</v>
      </c>
      <c r="AA550" s="110">
        <v>545</v>
      </c>
      <c r="AB550" s="110">
        <v>0</v>
      </c>
      <c r="AC550" s="417">
        <v>29.623157278952199</v>
      </c>
    </row>
    <row r="551" spans="1:29">
      <c r="A551" s="20"/>
      <c r="B551" s="24">
        <v>547</v>
      </c>
      <c r="D551" s="571">
        <v>546</v>
      </c>
      <c r="E551" s="580">
        <v>-1419.0050000000001</v>
      </c>
      <c r="F551" s="580">
        <v>108.90778</v>
      </c>
      <c r="H551" s="571">
        <v>546</v>
      </c>
      <c r="I551" s="78">
        <v>508</v>
      </c>
      <c r="J551" s="78">
        <v>118</v>
      </c>
      <c r="K551" s="78">
        <v>507</v>
      </c>
      <c r="L551" s="78">
        <v>508</v>
      </c>
      <c r="M551" s="579" t="str">
        <f t="shared" si="9"/>
        <v>508,118,507,508</v>
      </c>
      <c r="R551" s="280">
        <v>546</v>
      </c>
      <c r="S551" s="591">
        <v>1447.9642034702499</v>
      </c>
      <c r="U551" s="77">
        <v>546</v>
      </c>
      <c r="V551" s="77">
        <v>546</v>
      </c>
      <c r="Y551" s="110">
        <v>546</v>
      </c>
      <c r="Z551" s="110">
        <v>0</v>
      </c>
      <c r="AA551" s="110">
        <v>546</v>
      </c>
      <c r="AB551" s="110">
        <v>0</v>
      </c>
      <c r="AC551" s="417">
        <v>28.959284069405101</v>
      </c>
    </row>
    <row r="552" spans="1:29">
      <c r="A552" s="20"/>
      <c r="B552" s="24">
        <v>548</v>
      </c>
      <c r="D552" s="571">
        <v>547</v>
      </c>
      <c r="E552" s="580">
        <v>-1422.335</v>
      </c>
      <c r="F552" s="580">
        <v>52.073802000000001</v>
      </c>
      <c r="H552" s="571">
        <v>547</v>
      </c>
      <c r="I552" s="78">
        <v>509</v>
      </c>
      <c r="J552" s="78">
        <v>124</v>
      </c>
      <c r="K552" s="78">
        <v>121</v>
      </c>
      <c r="L552" s="78">
        <v>509</v>
      </c>
      <c r="M552" s="579" t="str">
        <f t="shared" si="9"/>
        <v>509,124,121,509</v>
      </c>
      <c r="R552" s="280">
        <v>547</v>
      </c>
      <c r="S552" s="591">
        <v>1480.71053249949</v>
      </c>
      <c r="U552" s="77">
        <v>547</v>
      </c>
      <c r="V552" s="77">
        <v>547</v>
      </c>
      <c r="Y552" s="110">
        <v>547</v>
      </c>
      <c r="Z552" s="110">
        <v>0</v>
      </c>
      <c r="AA552" s="110">
        <v>547</v>
      </c>
      <c r="AB552" s="110">
        <v>0</v>
      </c>
      <c r="AC552" s="417">
        <v>29.6142106499899</v>
      </c>
    </row>
    <row r="553" spans="1:29">
      <c r="A553" s="20"/>
      <c r="B553" s="24">
        <v>549</v>
      </c>
      <c r="D553" s="571">
        <v>548</v>
      </c>
      <c r="E553" s="580">
        <v>-1423.5139999999999</v>
      </c>
      <c r="F553" s="580">
        <v>-4.8469530000000001</v>
      </c>
      <c r="H553" s="571">
        <v>548</v>
      </c>
      <c r="I553" s="78">
        <v>509</v>
      </c>
      <c r="J553" s="78">
        <v>121</v>
      </c>
      <c r="K553" s="78">
        <v>508</v>
      </c>
      <c r="L553" s="78">
        <v>509</v>
      </c>
      <c r="M553" s="579" t="str">
        <f t="shared" si="9"/>
        <v>509,121,508,509</v>
      </c>
      <c r="R553" s="280">
        <v>548</v>
      </c>
      <c r="S553" s="591">
        <v>1445.6218258460999</v>
      </c>
      <c r="U553" s="77">
        <v>548</v>
      </c>
      <c r="V553" s="77">
        <v>548</v>
      </c>
      <c r="Y553" s="110">
        <v>548</v>
      </c>
      <c r="Z553" s="110">
        <v>0</v>
      </c>
      <c r="AA553" s="110">
        <v>548</v>
      </c>
      <c r="AB553" s="110">
        <v>0</v>
      </c>
      <c r="AC553" s="417">
        <v>28.912436516922</v>
      </c>
    </row>
    <row r="554" spans="1:29">
      <c r="A554" s="20"/>
      <c r="B554" s="24">
        <v>550</v>
      </c>
      <c r="D554" s="571">
        <v>549</v>
      </c>
      <c r="E554" s="580">
        <v>-1422.3009999999999</v>
      </c>
      <c r="F554" s="580">
        <v>-61.801070000000003</v>
      </c>
      <c r="H554" s="571">
        <v>549</v>
      </c>
      <c r="I554" s="78">
        <v>510</v>
      </c>
      <c r="J554" s="78">
        <v>127</v>
      </c>
      <c r="K554" s="78">
        <v>124</v>
      </c>
      <c r="L554" s="78">
        <v>510</v>
      </c>
      <c r="M554" s="579" t="str">
        <f t="shared" si="9"/>
        <v>510,127,124,510</v>
      </c>
      <c r="R554" s="280">
        <v>549</v>
      </c>
      <c r="S554" s="591">
        <v>1481.1127870015</v>
      </c>
      <c r="U554" s="77">
        <v>549</v>
      </c>
      <c r="V554" s="77">
        <v>549</v>
      </c>
      <c r="Y554" s="110">
        <v>549</v>
      </c>
      <c r="Z554" s="110">
        <v>0</v>
      </c>
      <c r="AA554" s="110">
        <v>549</v>
      </c>
      <c r="AB554" s="110">
        <v>0</v>
      </c>
      <c r="AC554" s="417">
        <v>29.622255740029999</v>
      </c>
    </row>
    <row r="555" spans="1:29">
      <c r="A555" s="20"/>
      <c r="B555" s="24">
        <v>551</v>
      </c>
      <c r="D555" s="571">
        <v>550</v>
      </c>
      <c r="E555" s="580">
        <v>-1418.5989999999999</v>
      </c>
      <c r="F555" s="580">
        <v>-118.6343</v>
      </c>
      <c r="H555" s="571">
        <v>550</v>
      </c>
      <c r="I555" s="78">
        <v>510</v>
      </c>
      <c r="J555" s="78">
        <v>124</v>
      </c>
      <c r="K555" s="78">
        <v>509</v>
      </c>
      <c r="L555" s="78">
        <v>510</v>
      </c>
      <c r="M555" s="579" t="str">
        <f t="shared" si="9"/>
        <v>510,124,509,510</v>
      </c>
      <c r="R555" s="280">
        <v>550</v>
      </c>
      <c r="S555" s="591">
        <v>1445.8418996729999</v>
      </c>
      <c r="U555" s="77">
        <v>550</v>
      </c>
      <c r="V555" s="77">
        <v>550</v>
      </c>
      <c r="Y555" s="110">
        <v>550</v>
      </c>
      <c r="Z555" s="110">
        <v>0</v>
      </c>
      <c r="AA555" s="110">
        <v>550</v>
      </c>
      <c r="AB555" s="110">
        <v>0</v>
      </c>
      <c r="AC555" s="417">
        <v>28.91683799346</v>
      </c>
    </row>
    <row r="556" spans="1:29">
      <c r="A556" s="20"/>
      <c r="B556" s="24">
        <v>552</v>
      </c>
      <c r="D556" s="571">
        <v>551</v>
      </c>
      <c r="E556" s="580">
        <v>-1412.538</v>
      </c>
      <c r="F556" s="580">
        <v>-175.25450000000001</v>
      </c>
      <c r="H556" s="571">
        <v>551</v>
      </c>
      <c r="I556" s="78">
        <v>511</v>
      </c>
      <c r="J556" s="78">
        <v>130</v>
      </c>
      <c r="K556" s="78">
        <v>127</v>
      </c>
      <c r="L556" s="78">
        <v>511</v>
      </c>
      <c r="M556" s="579" t="str">
        <f t="shared" si="9"/>
        <v>511,130,127,511</v>
      </c>
      <c r="R556" s="280">
        <v>551</v>
      </c>
      <c r="S556" s="591">
        <v>1481.6813768500101</v>
      </c>
      <c r="U556" s="77">
        <v>551</v>
      </c>
      <c r="V556" s="77">
        <v>551</v>
      </c>
      <c r="Y556" s="110">
        <v>551</v>
      </c>
      <c r="Z556" s="110">
        <v>0</v>
      </c>
      <c r="AA556" s="110">
        <v>551</v>
      </c>
      <c r="AB556" s="110">
        <v>0</v>
      </c>
      <c r="AC556" s="417">
        <v>29.633627537000201</v>
      </c>
    </row>
    <row r="557" spans="1:29">
      <c r="A557" s="20"/>
      <c r="B557" s="24">
        <v>553</v>
      </c>
      <c r="D557" s="571">
        <v>552</v>
      </c>
      <c r="E557" s="580">
        <v>-1404.2819999999999</v>
      </c>
      <c r="F557" s="580">
        <v>-231.5829</v>
      </c>
      <c r="H557" s="571">
        <v>552</v>
      </c>
      <c r="I557" s="78">
        <v>511</v>
      </c>
      <c r="J557" s="78">
        <v>127</v>
      </c>
      <c r="K557" s="78">
        <v>510</v>
      </c>
      <c r="L557" s="78">
        <v>511</v>
      </c>
      <c r="M557" s="579" t="str">
        <f t="shared" si="9"/>
        <v>511,127,510,511</v>
      </c>
      <c r="R557" s="280">
        <v>552</v>
      </c>
      <c r="S557" s="591">
        <v>1446.3237524399999</v>
      </c>
      <c r="U557" s="77">
        <v>552</v>
      </c>
      <c r="V557" s="77">
        <v>552</v>
      </c>
      <c r="Y557" s="110">
        <v>552</v>
      </c>
      <c r="Z557" s="110">
        <v>0</v>
      </c>
      <c r="AA557" s="110">
        <v>552</v>
      </c>
      <c r="AB557" s="110">
        <v>0</v>
      </c>
      <c r="AC557" s="417">
        <v>28.9264750488</v>
      </c>
    </row>
    <row r="558" spans="1:29">
      <c r="A558" s="20"/>
      <c r="B558" s="24">
        <v>554</v>
      </c>
      <c r="D558" s="571">
        <v>553</v>
      </c>
      <c r="E558" s="580">
        <v>-1393.9010000000001</v>
      </c>
      <c r="F558" s="580">
        <v>-287.52319999999997</v>
      </c>
      <c r="H558" s="571">
        <v>553</v>
      </c>
      <c r="I558" s="78">
        <v>512</v>
      </c>
      <c r="J558" s="78">
        <v>133</v>
      </c>
      <c r="K558" s="78">
        <v>130</v>
      </c>
      <c r="L558" s="78">
        <v>512</v>
      </c>
      <c r="M558" s="579" t="str">
        <f t="shared" si="9"/>
        <v>512,133,130,512</v>
      </c>
      <c r="R558" s="280">
        <v>553</v>
      </c>
      <c r="S558" s="591">
        <v>1481.7424948799701</v>
      </c>
      <c r="U558" s="77">
        <v>553</v>
      </c>
      <c r="V558" s="77">
        <v>553</v>
      </c>
      <c r="Y558" s="110">
        <v>553</v>
      </c>
      <c r="Z558" s="110">
        <v>0</v>
      </c>
      <c r="AA558" s="110">
        <v>553</v>
      </c>
      <c r="AB558" s="110">
        <v>0</v>
      </c>
      <c r="AC558" s="417">
        <v>29.634849897599398</v>
      </c>
    </row>
    <row r="559" spans="1:29">
      <c r="A559" s="20"/>
      <c r="B559" s="24">
        <v>555</v>
      </c>
      <c r="D559" s="571">
        <v>554</v>
      </c>
      <c r="E559" s="580">
        <v>-1381.297</v>
      </c>
      <c r="F559" s="580">
        <v>-343.04509999999999</v>
      </c>
      <c r="H559" s="571">
        <v>554</v>
      </c>
      <c r="I559" s="78">
        <v>512</v>
      </c>
      <c r="J559" s="78">
        <v>130</v>
      </c>
      <c r="K559" s="78">
        <v>511</v>
      </c>
      <c r="L559" s="78">
        <v>512</v>
      </c>
      <c r="M559" s="579" t="str">
        <f t="shared" si="9"/>
        <v>512,130,511,512</v>
      </c>
      <c r="R559" s="280">
        <v>554</v>
      </c>
      <c r="S559" s="591">
        <v>1446.022251225</v>
      </c>
      <c r="U559" s="77">
        <v>554</v>
      </c>
      <c r="V559" s="77">
        <v>554</v>
      </c>
      <c r="Y559" s="110">
        <v>554</v>
      </c>
      <c r="Z559" s="110">
        <v>0</v>
      </c>
      <c r="AA559" s="110">
        <v>554</v>
      </c>
      <c r="AB559" s="110">
        <v>0</v>
      </c>
      <c r="AC559" s="417">
        <v>28.920445024500001</v>
      </c>
    </row>
    <row r="560" spans="1:29">
      <c r="A560" s="20"/>
      <c r="B560" s="24">
        <v>556</v>
      </c>
      <c r="D560" s="571">
        <v>555</v>
      </c>
      <c r="E560" s="580">
        <v>-1366.385</v>
      </c>
      <c r="F560" s="580">
        <v>-398.0539</v>
      </c>
      <c r="H560" s="571">
        <v>555</v>
      </c>
      <c r="I560" s="78">
        <v>513</v>
      </c>
      <c r="J560" s="78">
        <v>136</v>
      </c>
      <c r="K560" s="78">
        <v>133</v>
      </c>
      <c r="L560" s="78">
        <v>513</v>
      </c>
      <c r="M560" s="579" t="str">
        <f t="shared" si="9"/>
        <v>513,136,133,513</v>
      </c>
      <c r="R560" s="280">
        <v>555</v>
      </c>
      <c r="S560" s="591">
        <v>1482.7793358500001</v>
      </c>
      <c r="U560" s="77">
        <v>555</v>
      </c>
      <c r="V560" s="77">
        <v>555</v>
      </c>
      <c r="Y560" s="110">
        <v>555</v>
      </c>
      <c r="Z560" s="110">
        <v>0</v>
      </c>
      <c r="AA560" s="110">
        <v>555</v>
      </c>
      <c r="AB560" s="110">
        <v>0</v>
      </c>
      <c r="AC560" s="417">
        <v>29.655586717000102</v>
      </c>
    </row>
    <row r="561" spans="1:29">
      <c r="A561" s="20"/>
      <c r="B561" s="24">
        <v>557</v>
      </c>
      <c r="D561" s="571">
        <v>556</v>
      </c>
      <c r="E561" s="580">
        <v>-1349.289</v>
      </c>
      <c r="F561" s="580">
        <v>-452.4348</v>
      </c>
      <c r="H561" s="571">
        <v>556</v>
      </c>
      <c r="I561" s="78">
        <v>513</v>
      </c>
      <c r="J561" s="78">
        <v>133</v>
      </c>
      <c r="K561" s="78">
        <v>512</v>
      </c>
      <c r="L561" s="78">
        <v>513</v>
      </c>
      <c r="M561" s="579" t="str">
        <f t="shared" si="9"/>
        <v>513,133,512,513</v>
      </c>
      <c r="R561" s="280">
        <v>556</v>
      </c>
      <c r="S561" s="591">
        <v>1447.4261414949999</v>
      </c>
      <c r="U561" s="77">
        <v>556</v>
      </c>
      <c r="V561" s="77">
        <v>556</v>
      </c>
      <c r="Y561" s="110">
        <v>556</v>
      </c>
      <c r="Z561" s="110">
        <v>0</v>
      </c>
      <c r="AA561" s="110">
        <v>556</v>
      </c>
      <c r="AB561" s="110">
        <v>0</v>
      </c>
      <c r="AC561" s="417">
        <v>28.9485228299</v>
      </c>
    </row>
    <row r="562" spans="1:29">
      <c r="A562" s="20"/>
      <c r="B562" s="24">
        <v>558</v>
      </c>
      <c r="D562" s="571">
        <v>557</v>
      </c>
      <c r="E562" s="580">
        <v>-1330.1590000000001</v>
      </c>
      <c r="F562" s="580">
        <v>-506.10419999999999</v>
      </c>
      <c r="H562" s="571">
        <v>557</v>
      </c>
      <c r="I562" s="78">
        <v>514</v>
      </c>
      <c r="J562" s="78">
        <v>139</v>
      </c>
      <c r="K562" s="78">
        <v>136</v>
      </c>
      <c r="L562" s="78">
        <v>514</v>
      </c>
      <c r="M562" s="579" t="str">
        <f t="shared" si="9"/>
        <v>514,139,136,514</v>
      </c>
      <c r="R562" s="280">
        <v>557</v>
      </c>
      <c r="S562" s="591">
        <v>1484.6439829649701</v>
      </c>
      <c r="U562" s="77">
        <v>557</v>
      </c>
      <c r="V562" s="77">
        <v>557</v>
      </c>
      <c r="Y562" s="110">
        <v>557</v>
      </c>
      <c r="Z562" s="110">
        <v>0</v>
      </c>
      <c r="AA562" s="110">
        <v>557</v>
      </c>
      <c r="AB562" s="110">
        <v>0</v>
      </c>
      <c r="AC562" s="417">
        <v>29.6928796592995</v>
      </c>
    </row>
    <row r="563" spans="1:29">
      <c r="A563" s="20"/>
      <c r="B563" s="24">
        <v>559</v>
      </c>
      <c r="D563" s="571">
        <v>558</v>
      </c>
      <c r="E563" s="580">
        <v>-1308.9369999999999</v>
      </c>
      <c r="F563" s="580">
        <v>-559.00409999999999</v>
      </c>
      <c r="H563" s="571">
        <v>558</v>
      </c>
      <c r="I563" s="78">
        <v>514</v>
      </c>
      <c r="J563" s="78">
        <v>136</v>
      </c>
      <c r="K563" s="78">
        <v>513</v>
      </c>
      <c r="L563" s="78">
        <v>514</v>
      </c>
      <c r="M563" s="579" t="str">
        <f t="shared" si="9"/>
        <v>514,136,513,514</v>
      </c>
      <c r="R563" s="280">
        <v>558</v>
      </c>
      <c r="S563" s="591">
        <v>1449.8103463899999</v>
      </c>
      <c r="U563" s="77">
        <v>558</v>
      </c>
      <c r="V563" s="77">
        <v>558</v>
      </c>
      <c r="Y563" s="110">
        <v>558</v>
      </c>
      <c r="Z563" s="110">
        <v>0</v>
      </c>
      <c r="AA563" s="110">
        <v>558</v>
      </c>
      <c r="AB563" s="110">
        <v>0</v>
      </c>
      <c r="AC563" s="417">
        <v>28.996206927799999</v>
      </c>
    </row>
    <row r="564" spans="1:29">
      <c r="A564" s="20"/>
      <c r="B564" s="24">
        <v>560</v>
      </c>
      <c r="D564" s="571">
        <v>559</v>
      </c>
      <c r="E564" s="580">
        <v>-1285.5440000000001</v>
      </c>
      <c r="F564" s="580">
        <v>-610.95669999999996</v>
      </c>
      <c r="H564" s="571">
        <v>559</v>
      </c>
      <c r="I564" s="78">
        <v>515</v>
      </c>
      <c r="J564" s="78">
        <v>142</v>
      </c>
      <c r="K564" s="78">
        <v>139</v>
      </c>
      <c r="L564" s="78">
        <v>515</v>
      </c>
      <c r="M564" s="579" t="str">
        <f t="shared" si="9"/>
        <v>515,142,139,515</v>
      </c>
      <c r="R564" s="280">
        <v>559</v>
      </c>
      <c r="S564" s="591">
        <v>1485.5110733249701</v>
      </c>
      <c r="U564" s="77">
        <v>559</v>
      </c>
      <c r="V564" s="77">
        <v>559</v>
      </c>
      <c r="Y564" s="110">
        <v>559</v>
      </c>
      <c r="Z564" s="110">
        <v>0</v>
      </c>
      <c r="AA564" s="110">
        <v>559</v>
      </c>
      <c r="AB564" s="110">
        <v>0</v>
      </c>
      <c r="AC564" s="417">
        <v>29.710221466499402</v>
      </c>
    </row>
    <row r="565" spans="1:29">
      <c r="A565" s="20"/>
      <c r="B565" s="24">
        <v>561</v>
      </c>
      <c r="D565" s="571">
        <v>560</v>
      </c>
      <c r="E565" s="580">
        <v>-1260.08</v>
      </c>
      <c r="F565" s="580">
        <v>-661.8492</v>
      </c>
      <c r="H565" s="571">
        <v>560</v>
      </c>
      <c r="I565" s="78">
        <v>515</v>
      </c>
      <c r="J565" s="78">
        <v>139</v>
      </c>
      <c r="K565" s="78">
        <v>514</v>
      </c>
      <c r="L565" s="78">
        <v>515</v>
      </c>
      <c r="M565" s="579" t="str">
        <f t="shared" si="9"/>
        <v>515,139,514,515</v>
      </c>
      <c r="R565" s="280">
        <v>560</v>
      </c>
      <c r="S565" s="591">
        <v>1450.7159920499801</v>
      </c>
      <c r="U565" s="77">
        <v>560</v>
      </c>
      <c r="V565" s="77">
        <v>560</v>
      </c>
      <c r="Y565" s="110">
        <v>560</v>
      </c>
      <c r="Z565" s="110">
        <v>0</v>
      </c>
      <c r="AA565" s="110">
        <v>560</v>
      </c>
      <c r="AB565" s="110">
        <v>0</v>
      </c>
      <c r="AC565" s="417">
        <v>29.014319840999601</v>
      </c>
    </row>
    <row r="566" spans="1:29">
      <c r="A566" s="20"/>
      <c r="B566" s="24">
        <v>562</v>
      </c>
      <c r="D566" s="571">
        <v>561</v>
      </c>
      <c r="E566" s="580">
        <v>-1232.586</v>
      </c>
      <c r="F566" s="580">
        <v>-711.69259999999997</v>
      </c>
      <c r="H566" s="571">
        <v>561</v>
      </c>
      <c r="I566" s="78">
        <v>516</v>
      </c>
      <c r="J566" s="78">
        <v>145</v>
      </c>
      <c r="K566" s="78">
        <v>142</v>
      </c>
      <c r="L566" s="78">
        <v>516</v>
      </c>
      <c r="M566" s="579" t="str">
        <f t="shared" si="9"/>
        <v>516,145,142,516</v>
      </c>
      <c r="R566" s="280">
        <v>561</v>
      </c>
      <c r="S566" s="591">
        <v>1484.82607968</v>
      </c>
      <c r="U566" s="77">
        <v>561</v>
      </c>
      <c r="V566" s="77">
        <v>561</v>
      </c>
      <c r="Y566" s="110">
        <v>561</v>
      </c>
      <c r="Z566" s="110">
        <v>0</v>
      </c>
      <c r="AA566" s="110">
        <v>561</v>
      </c>
      <c r="AB566" s="110">
        <v>0</v>
      </c>
      <c r="AC566" s="417">
        <v>29.6965215936</v>
      </c>
    </row>
    <row r="567" spans="1:29">
      <c r="A567" s="20"/>
      <c r="B567" s="24">
        <v>563</v>
      </c>
      <c r="D567" s="571">
        <v>562</v>
      </c>
      <c r="E567" s="580">
        <v>-1203.04</v>
      </c>
      <c r="F567" s="580">
        <v>-760.42610000000002</v>
      </c>
      <c r="H567" s="571">
        <v>562</v>
      </c>
      <c r="I567" s="78">
        <v>516</v>
      </c>
      <c r="J567" s="78">
        <v>142</v>
      </c>
      <c r="K567" s="78">
        <v>515</v>
      </c>
      <c r="L567" s="78">
        <v>516</v>
      </c>
      <c r="M567" s="579" t="str">
        <f t="shared" si="9"/>
        <v>516,142,515,516</v>
      </c>
      <c r="R567" s="280">
        <v>562</v>
      </c>
      <c r="S567" s="591">
        <v>1450.3193052300101</v>
      </c>
      <c r="U567" s="77">
        <v>562</v>
      </c>
      <c r="V567" s="77">
        <v>562</v>
      </c>
      <c r="Y567" s="110">
        <v>562</v>
      </c>
      <c r="Z567" s="110">
        <v>0</v>
      </c>
      <c r="AA567" s="110">
        <v>562</v>
      </c>
      <c r="AB567" s="110">
        <v>0</v>
      </c>
      <c r="AC567" s="417">
        <v>29.006386104600299</v>
      </c>
    </row>
    <row r="568" spans="1:29">
      <c r="A568" s="20"/>
      <c r="B568" s="24">
        <v>564</v>
      </c>
      <c r="D568" s="571">
        <v>563</v>
      </c>
      <c r="E568" s="580">
        <v>-1171.5709999999999</v>
      </c>
      <c r="F568" s="580">
        <v>-807.95709999999997</v>
      </c>
      <c r="H568" s="571">
        <v>563</v>
      </c>
      <c r="I568" s="78">
        <v>517</v>
      </c>
      <c r="J568" s="78">
        <v>148</v>
      </c>
      <c r="K568" s="78">
        <v>145</v>
      </c>
      <c r="L568" s="78">
        <v>517</v>
      </c>
      <c r="M568" s="579" t="str">
        <f t="shared" si="9"/>
        <v>517,148,145,517</v>
      </c>
      <c r="R568" s="280">
        <v>563</v>
      </c>
      <c r="S568" s="591">
        <v>1483.17045090993</v>
      </c>
      <c r="U568" s="77">
        <v>563</v>
      </c>
      <c r="V568" s="77">
        <v>563</v>
      </c>
      <c r="Y568" s="110">
        <v>563</v>
      </c>
      <c r="Z568" s="110">
        <v>0</v>
      </c>
      <c r="AA568" s="110">
        <v>563</v>
      </c>
      <c r="AB568" s="110">
        <v>0</v>
      </c>
      <c r="AC568" s="417">
        <v>29.663409018198699</v>
      </c>
    </row>
    <row r="569" spans="1:29">
      <c r="A569" s="20"/>
      <c r="B569" s="24">
        <v>565</v>
      </c>
      <c r="D569" s="571">
        <v>564</v>
      </c>
      <c r="E569" s="580">
        <v>-1138.3440000000001</v>
      </c>
      <c r="F569" s="580">
        <v>-854.24329999999998</v>
      </c>
      <c r="H569" s="571">
        <v>564</v>
      </c>
      <c r="I569" s="78">
        <v>517</v>
      </c>
      <c r="J569" s="78">
        <v>145</v>
      </c>
      <c r="K569" s="78">
        <v>516</v>
      </c>
      <c r="L569" s="78">
        <v>517</v>
      </c>
      <c r="M569" s="579" t="str">
        <f t="shared" si="9"/>
        <v>517,145,516,517</v>
      </c>
      <c r="R569" s="280">
        <v>564</v>
      </c>
      <c r="S569" s="591">
        <v>1450.40730192</v>
      </c>
      <c r="U569" s="77">
        <v>564</v>
      </c>
      <c r="V569" s="77">
        <v>564</v>
      </c>
      <c r="Y569" s="110">
        <v>564</v>
      </c>
      <c r="Z569" s="110">
        <v>0</v>
      </c>
      <c r="AA569" s="110">
        <v>564</v>
      </c>
      <c r="AB569" s="110">
        <v>0</v>
      </c>
      <c r="AC569" s="417">
        <v>29.0081460384</v>
      </c>
    </row>
    <row r="570" spans="1:29">
      <c r="A570" s="20"/>
      <c r="B570" s="24">
        <v>566</v>
      </c>
      <c r="D570" s="571">
        <v>565</v>
      </c>
      <c r="E570" s="580">
        <v>-1103.3209999999999</v>
      </c>
      <c r="F570" s="580">
        <v>-899.21199999999999</v>
      </c>
      <c r="H570" s="571">
        <v>565</v>
      </c>
      <c r="I570" s="78">
        <v>518</v>
      </c>
      <c r="J570" s="78">
        <v>151</v>
      </c>
      <c r="K570" s="78">
        <v>148</v>
      </c>
      <c r="L570" s="78">
        <v>518</v>
      </c>
      <c r="M570" s="579" t="str">
        <f t="shared" si="9"/>
        <v>518,151,148,518</v>
      </c>
      <c r="R570" s="280">
        <v>565</v>
      </c>
      <c r="S570" s="591">
        <v>1481.87774657004</v>
      </c>
      <c r="U570" s="77">
        <v>565</v>
      </c>
      <c r="V570" s="77">
        <v>565</v>
      </c>
      <c r="Y570" s="110">
        <v>565</v>
      </c>
      <c r="Z570" s="110">
        <v>0</v>
      </c>
      <c r="AA570" s="110">
        <v>565</v>
      </c>
      <c r="AB570" s="110">
        <v>0</v>
      </c>
      <c r="AC570" s="417">
        <v>29.6375549314008</v>
      </c>
    </row>
    <row r="571" spans="1:29">
      <c r="A571" s="20"/>
      <c r="B571" s="24">
        <v>567</v>
      </c>
      <c r="D571" s="571">
        <v>566</v>
      </c>
      <c r="E571" s="580">
        <v>-1066.472</v>
      </c>
      <c r="F571" s="580">
        <v>-942.66949999999997</v>
      </c>
      <c r="H571" s="571">
        <v>566</v>
      </c>
      <c r="I571" s="78">
        <v>518</v>
      </c>
      <c r="J571" s="78">
        <v>148</v>
      </c>
      <c r="K571" s="78">
        <v>517</v>
      </c>
      <c r="L571" s="78">
        <v>518</v>
      </c>
      <c r="M571" s="579" t="str">
        <f t="shared" si="9"/>
        <v>518,148,517,518</v>
      </c>
      <c r="R571" s="280">
        <v>566</v>
      </c>
      <c r="S571" s="591">
        <v>1448.6503877100099</v>
      </c>
      <c r="U571" s="77">
        <v>566</v>
      </c>
      <c r="V571" s="77">
        <v>566</v>
      </c>
      <c r="Y571" s="110">
        <v>566</v>
      </c>
      <c r="Z571" s="110">
        <v>0</v>
      </c>
      <c r="AA571" s="110">
        <v>566</v>
      </c>
      <c r="AB571" s="110">
        <v>0</v>
      </c>
      <c r="AC571" s="417">
        <v>28.9730077542003</v>
      </c>
    </row>
    <row r="572" spans="1:29">
      <c r="A572" s="20"/>
      <c r="B572" s="24">
        <v>568</v>
      </c>
      <c r="D572" s="571">
        <v>567</v>
      </c>
      <c r="E572" s="580">
        <v>-1027.93</v>
      </c>
      <c r="F572" s="580">
        <v>-984.53480000000002</v>
      </c>
      <c r="H572" s="571">
        <v>567</v>
      </c>
      <c r="I572" s="78">
        <v>519</v>
      </c>
      <c r="J572" s="78">
        <v>154</v>
      </c>
      <c r="K572" s="78">
        <v>151</v>
      </c>
      <c r="L572" s="78">
        <v>519</v>
      </c>
      <c r="M572" s="579" t="str">
        <f t="shared" si="9"/>
        <v>519,154,151,519</v>
      </c>
      <c r="R572" s="280">
        <v>567</v>
      </c>
      <c r="S572" s="591">
        <v>1481.47123766504</v>
      </c>
      <c r="U572" s="77">
        <v>567</v>
      </c>
      <c r="V572" s="77">
        <v>567</v>
      </c>
      <c r="Y572" s="110">
        <v>567</v>
      </c>
      <c r="Z572" s="110">
        <v>0</v>
      </c>
      <c r="AA572" s="110">
        <v>567</v>
      </c>
      <c r="AB572" s="110">
        <v>0</v>
      </c>
      <c r="AC572" s="417">
        <v>29.6294247533008</v>
      </c>
    </row>
    <row r="573" spans="1:29">
      <c r="A573" s="20"/>
      <c r="B573" s="24">
        <v>569</v>
      </c>
      <c r="D573" s="571">
        <v>568</v>
      </c>
      <c r="E573" s="580">
        <v>-987.74609999999996</v>
      </c>
      <c r="F573" s="580">
        <v>-1024.8240000000001</v>
      </c>
      <c r="H573" s="571">
        <v>568</v>
      </c>
      <c r="I573" s="78">
        <v>519</v>
      </c>
      <c r="J573" s="78">
        <v>151</v>
      </c>
      <c r="K573" s="78">
        <v>518</v>
      </c>
      <c r="L573" s="78">
        <v>519</v>
      </c>
      <c r="M573" s="579" t="str">
        <f t="shared" si="9"/>
        <v>519,151,518,519</v>
      </c>
      <c r="R573" s="280">
        <v>568</v>
      </c>
      <c r="S573" s="591">
        <v>1446.39145999995</v>
      </c>
      <c r="U573" s="77">
        <v>568</v>
      </c>
      <c r="V573" s="77">
        <v>568</v>
      </c>
      <c r="Y573" s="110">
        <v>568</v>
      </c>
      <c r="Z573" s="110">
        <v>0</v>
      </c>
      <c r="AA573" s="110">
        <v>568</v>
      </c>
      <c r="AB573" s="110">
        <v>0</v>
      </c>
      <c r="AC573" s="417">
        <v>28.927829199999099</v>
      </c>
    </row>
    <row r="574" spans="1:29">
      <c r="A574" s="20"/>
      <c r="B574" s="24">
        <v>570</v>
      </c>
      <c r="D574" s="571">
        <v>569</v>
      </c>
      <c r="E574" s="580">
        <v>-945.96400000000006</v>
      </c>
      <c r="F574" s="580">
        <v>-1063.4590000000001</v>
      </c>
      <c r="H574" s="571">
        <v>569</v>
      </c>
      <c r="I574" s="78">
        <v>520</v>
      </c>
      <c r="J574" s="78">
        <v>157</v>
      </c>
      <c r="K574" s="78">
        <v>154</v>
      </c>
      <c r="L574" s="78">
        <v>520</v>
      </c>
      <c r="M574" s="579" t="str">
        <f t="shared" si="9"/>
        <v>520,157,154,520</v>
      </c>
      <c r="R574" s="280">
        <v>569</v>
      </c>
      <c r="S574" s="591">
        <v>1482.35637047508</v>
      </c>
      <c r="U574" s="77">
        <v>569</v>
      </c>
      <c r="V574" s="77">
        <v>569</v>
      </c>
      <c r="Y574" s="110">
        <v>569</v>
      </c>
      <c r="Z574" s="110">
        <v>0</v>
      </c>
      <c r="AA574" s="110">
        <v>569</v>
      </c>
      <c r="AB574" s="110">
        <v>0</v>
      </c>
      <c r="AC574" s="417">
        <v>29.647127409501699</v>
      </c>
    </row>
    <row r="575" spans="1:29">
      <c r="A575" s="20"/>
      <c r="B575" s="24">
        <v>571</v>
      </c>
      <c r="D575" s="571">
        <v>570</v>
      </c>
      <c r="E575" s="580">
        <v>-902.70270000000005</v>
      </c>
      <c r="F575" s="580">
        <v>-1100.385</v>
      </c>
      <c r="H575" s="571">
        <v>570</v>
      </c>
      <c r="I575" s="78">
        <v>520</v>
      </c>
      <c r="J575" s="78">
        <v>154</v>
      </c>
      <c r="K575" s="78">
        <v>519</v>
      </c>
      <c r="L575" s="78">
        <v>520</v>
      </c>
      <c r="M575" s="579" t="str">
        <f t="shared" si="9"/>
        <v>520,154,519,520</v>
      </c>
      <c r="R575" s="280">
        <v>570</v>
      </c>
      <c r="S575" s="591">
        <v>1447.24146491498</v>
      </c>
      <c r="U575" s="77">
        <v>570</v>
      </c>
      <c r="V575" s="77">
        <v>570</v>
      </c>
      <c r="Y575" s="110">
        <v>570</v>
      </c>
      <c r="Z575" s="110">
        <v>0</v>
      </c>
      <c r="AA575" s="110">
        <v>570</v>
      </c>
      <c r="AB575" s="110">
        <v>0</v>
      </c>
      <c r="AC575" s="417">
        <v>28.944829298299702</v>
      </c>
    </row>
    <row r="576" spans="1:29">
      <c r="A576" s="20"/>
      <c r="B576" s="24">
        <v>572</v>
      </c>
      <c r="D576" s="571">
        <v>571</v>
      </c>
      <c r="E576" s="580">
        <v>-857.97349999999994</v>
      </c>
      <c r="F576" s="580">
        <v>-1135.5730000000001</v>
      </c>
      <c r="H576" s="571">
        <v>571</v>
      </c>
      <c r="I576" s="78">
        <v>521</v>
      </c>
      <c r="J576" s="78">
        <v>160</v>
      </c>
      <c r="K576" s="78">
        <v>157</v>
      </c>
      <c r="L576" s="78">
        <v>521</v>
      </c>
      <c r="M576" s="579" t="str">
        <f t="shared" si="9"/>
        <v>521,160,157,521</v>
      </c>
      <c r="R576" s="280">
        <v>571</v>
      </c>
      <c r="S576" s="591">
        <v>1484.1650109249699</v>
      </c>
      <c r="U576" s="77">
        <v>571</v>
      </c>
      <c r="V576" s="77">
        <v>571</v>
      </c>
      <c r="Y576" s="110">
        <v>571</v>
      </c>
      <c r="Z576" s="110">
        <v>0</v>
      </c>
      <c r="AA576" s="110">
        <v>571</v>
      </c>
      <c r="AB576" s="110">
        <v>0</v>
      </c>
      <c r="AC576" s="417">
        <v>29.6833002184995</v>
      </c>
    </row>
    <row r="577" spans="1:29">
      <c r="A577" s="20"/>
      <c r="B577" s="24">
        <v>573</v>
      </c>
      <c r="D577" s="571">
        <v>572</v>
      </c>
      <c r="E577" s="580">
        <v>-811.78359999999998</v>
      </c>
      <c r="F577" s="580">
        <v>-1168.944</v>
      </c>
      <c r="H577" s="571">
        <v>572</v>
      </c>
      <c r="I577" s="78">
        <v>521</v>
      </c>
      <c r="J577" s="78">
        <v>157</v>
      </c>
      <c r="K577" s="78">
        <v>520</v>
      </c>
      <c r="L577" s="78">
        <v>521</v>
      </c>
      <c r="M577" s="579" t="str">
        <f t="shared" si="9"/>
        <v>521,157,520,521</v>
      </c>
      <c r="R577" s="280">
        <v>572</v>
      </c>
      <c r="S577" s="591">
        <v>1449.4363385599499</v>
      </c>
      <c r="U577" s="77">
        <v>572</v>
      </c>
      <c r="V577" s="77">
        <v>572</v>
      </c>
      <c r="Y577" s="110">
        <v>572</v>
      </c>
      <c r="Z577" s="110">
        <v>0</v>
      </c>
      <c r="AA577" s="110">
        <v>572</v>
      </c>
      <c r="AB577" s="110">
        <v>0</v>
      </c>
      <c r="AC577" s="417">
        <v>28.988726771199101</v>
      </c>
    </row>
    <row r="578" spans="1:29">
      <c r="A578" s="20"/>
      <c r="B578" s="24">
        <v>574</v>
      </c>
      <c r="D578" s="571">
        <v>573</v>
      </c>
      <c r="E578" s="580">
        <v>-764.28800000000001</v>
      </c>
      <c r="F578" s="580">
        <v>-1200.461</v>
      </c>
      <c r="H578" s="571">
        <v>573</v>
      </c>
      <c r="I578" s="78">
        <v>522</v>
      </c>
      <c r="J578" s="78">
        <v>163</v>
      </c>
      <c r="K578" s="78">
        <v>160</v>
      </c>
      <c r="L578" s="78">
        <v>522</v>
      </c>
      <c r="M578" s="579" t="str">
        <f t="shared" si="9"/>
        <v>522,163,160,522</v>
      </c>
      <c r="R578" s="280">
        <v>573</v>
      </c>
      <c r="S578" s="591">
        <v>1485.01774948497</v>
      </c>
      <c r="U578" s="77">
        <v>573</v>
      </c>
      <c r="V578" s="77">
        <v>573</v>
      </c>
      <c r="Y578" s="110">
        <v>573</v>
      </c>
      <c r="Z578" s="110">
        <v>0</v>
      </c>
      <c r="AA578" s="110">
        <v>573</v>
      </c>
      <c r="AB578" s="110">
        <v>0</v>
      </c>
      <c r="AC578" s="417">
        <v>29.700354989699498</v>
      </c>
    </row>
    <row r="579" spans="1:29">
      <c r="A579" s="20"/>
      <c r="B579" s="24">
        <v>575</v>
      </c>
      <c r="D579" s="571">
        <v>574</v>
      </c>
      <c r="E579" s="580">
        <v>-715.65750000000003</v>
      </c>
      <c r="F579" s="580">
        <v>-1230.1469999999999</v>
      </c>
      <c r="H579" s="571">
        <v>574</v>
      </c>
      <c r="I579" s="78">
        <v>522</v>
      </c>
      <c r="J579" s="78">
        <v>160</v>
      </c>
      <c r="K579" s="78">
        <v>521</v>
      </c>
      <c r="L579" s="78">
        <v>522</v>
      </c>
      <c r="M579" s="579" t="str">
        <f t="shared" si="9"/>
        <v>522,160,521,522</v>
      </c>
      <c r="R579" s="280">
        <v>574</v>
      </c>
      <c r="S579" s="591">
        <v>1450.2786964250199</v>
      </c>
      <c r="U579" s="77">
        <v>574</v>
      </c>
      <c r="V579" s="77">
        <v>574</v>
      </c>
      <c r="Y579" s="110">
        <v>574</v>
      </c>
      <c r="Z579" s="110">
        <v>0</v>
      </c>
      <c r="AA579" s="110">
        <v>574</v>
      </c>
      <c r="AB579" s="110">
        <v>0</v>
      </c>
      <c r="AC579" s="417">
        <v>29.0055739285005</v>
      </c>
    </row>
    <row r="580" spans="1:29">
      <c r="A580" s="20"/>
      <c r="B580" s="24">
        <v>576</v>
      </c>
      <c r="D580" s="571">
        <v>575</v>
      </c>
      <c r="E580" s="580">
        <v>-665.88530000000003</v>
      </c>
      <c r="F580" s="580">
        <v>-1257.92</v>
      </c>
      <c r="H580" s="571">
        <v>575</v>
      </c>
      <c r="I580" s="78">
        <v>523</v>
      </c>
      <c r="J580" s="78">
        <v>166</v>
      </c>
      <c r="K580" s="78">
        <v>163</v>
      </c>
      <c r="L580" s="78">
        <v>523</v>
      </c>
      <c r="M580" s="579" t="str">
        <f t="shared" si="9"/>
        <v>523,166,163,523</v>
      </c>
      <c r="R580" s="280">
        <v>575</v>
      </c>
      <c r="S580" s="591">
        <v>1484.3137712349901</v>
      </c>
      <c r="U580" s="77">
        <v>575</v>
      </c>
      <c r="V580" s="77">
        <v>575</v>
      </c>
      <c r="Y580" s="110">
        <v>575</v>
      </c>
      <c r="Z580" s="110">
        <v>0</v>
      </c>
      <c r="AA580" s="110">
        <v>575</v>
      </c>
      <c r="AB580" s="110">
        <v>0</v>
      </c>
      <c r="AC580" s="417">
        <v>29.6862754247</v>
      </c>
    </row>
    <row r="581" spans="1:29">
      <c r="A581" s="20"/>
      <c r="B581" s="24">
        <v>577</v>
      </c>
      <c r="D581" s="571">
        <v>576</v>
      </c>
      <c r="E581" s="580">
        <v>-615.02009999999996</v>
      </c>
      <c r="F581" s="580">
        <v>-1283.5909999999999</v>
      </c>
      <c r="H581" s="571">
        <v>576</v>
      </c>
      <c r="I581" s="78">
        <v>523</v>
      </c>
      <c r="J581" s="78">
        <v>163</v>
      </c>
      <c r="K581" s="78">
        <v>522</v>
      </c>
      <c r="L581" s="78">
        <v>523</v>
      </c>
      <c r="M581" s="579" t="str">
        <f t="shared" si="9"/>
        <v>523,163,522,523</v>
      </c>
      <c r="R581" s="280">
        <v>576</v>
      </c>
      <c r="S581" s="591">
        <v>1449.850636955</v>
      </c>
      <c r="U581" s="77">
        <v>576</v>
      </c>
      <c r="V581" s="77">
        <v>576</v>
      </c>
      <c r="Y581" s="110">
        <v>576</v>
      </c>
      <c r="Z581" s="110">
        <v>0</v>
      </c>
      <c r="AA581" s="110">
        <v>576</v>
      </c>
      <c r="AB581" s="110">
        <v>0</v>
      </c>
      <c r="AC581" s="417">
        <v>28.997012739100001</v>
      </c>
    </row>
    <row r="582" spans="1:29">
      <c r="A582" s="20"/>
      <c r="B582" s="24">
        <v>578</v>
      </c>
      <c r="D582" s="571">
        <v>577</v>
      </c>
      <c r="E582" s="580">
        <v>-563.21209999999996</v>
      </c>
      <c r="F582" s="580">
        <v>-1307.135</v>
      </c>
      <c r="H582" s="571">
        <v>577</v>
      </c>
      <c r="I582" s="78">
        <v>524</v>
      </c>
      <c r="J582" s="78">
        <v>169</v>
      </c>
      <c r="K582" s="78">
        <v>166</v>
      </c>
      <c r="L582" s="78">
        <v>524</v>
      </c>
      <c r="M582" s="579" t="str">
        <f t="shared" ref="M582:M645" si="10">_xlfn.CONCAT(I582,",",J582,",",,K582,",",L582)</f>
        <v>524,169,166,524</v>
      </c>
      <c r="R582" s="280">
        <v>577</v>
      </c>
      <c r="S582" s="591">
        <v>1482.65620263491</v>
      </c>
      <c r="U582" s="77">
        <v>577</v>
      </c>
      <c r="V582" s="77">
        <v>577</v>
      </c>
      <c r="Y582" s="110">
        <v>577</v>
      </c>
      <c r="Z582" s="110">
        <v>0</v>
      </c>
      <c r="AA582" s="110">
        <v>577</v>
      </c>
      <c r="AB582" s="110">
        <v>0</v>
      </c>
      <c r="AC582" s="417">
        <v>29.6531240526982</v>
      </c>
    </row>
    <row r="583" spans="1:29">
      <c r="A583" s="20"/>
      <c r="B583" s="24">
        <v>579</v>
      </c>
      <c r="D583" s="571">
        <v>578</v>
      </c>
      <c r="E583" s="580">
        <v>-510.48559999999998</v>
      </c>
      <c r="F583" s="580">
        <v>-1328.587</v>
      </c>
      <c r="H583" s="571">
        <v>578</v>
      </c>
      <c r="I583" s="78">
        <v>524</v>
      </c>
      <c r="J583" s="78">
        <v>166</v>
      </c>
      <c r="K583" s="78">
        <v>523</v>
      </c>
      <c r="L583" s="78">
        <v>524</v>
      </c>
      <c r="M583" s="579" t="str">
        <f t="shared" si="10"/>
        <v>524,166,523,524</v>
      </c>
      <c r="R583" s="280">
        <v>578</v>
      </c>
      <c r="S583" s="591">
        <v>1449.9209271049999</v>
      </c>
      <c r="U583" s="77">
        <v>578</v>
      </c>
      <c r="V583" s="77">
        <v>578</v>
      </c>
      <c r="Y583" s="110">
        <v>578</v>
      </c>
      <c r="Z583" s="110">
        <v>0</v>
      </c>
      <c r="AA583" s="110">
        <v>578</v>
      </c>
      <c r="AB583" s="110">
        <v>0</v>
      </c>
      <c r="AC583" s="417">
        <v>28.998418542100101</v>
      </c>
    </row>
    <row r="584" spans="1:29">
      <c r="A584" s="20"/>
      <c r="B584" s="24">
        <v>580</v>
      </c>
      <c r="D584" s="571">
        <v>579</v>
      </c>
      <c r="E584" s="580">
        <v>-456.86309999999997</v>
      </c>
      <c r="F584" s="580">
        <v>-1347.885</v>
      </c>
      <c r="H584" s="571">
        <v>579</v>
      </c>
      <c r="I584" s="78">
        <v>525</v>
      </c>
      <c r="J584" s="78">
        <v>172</v>
      </c>
      <c r="K584" s="78">
        <v>169</v>
      </c>
      <c r="L584" s="78">
        <v>525</v>
      </c>
      <c r="M584" s="579" t="str">
        <f t="shared" si="10"/>
        <v>525,172,169,525</v>
      </c>
      <c r="R584" s="280">
        <v>579</v>
      </c>
      <c r="S584" s="591">
        <v>1481.3460990599699</v>
      </c>
      <c r="U584" s="77">
        <v>579</v>
      </c>
      <c r="V584" s="77">
        <v>579</v>
      </c>
      <c r="Y584" s="110">
        <v>579</v>
      </c>
      <c r="Z584" s="110">
        <v>0</v>
      </c>
      <c r="AA584" s="110">
        <v>579</v>
      </c>
      <c r="AB584" s="110">
        <v>0</v>
      </c>
      <c r="AC584" s="417">
        <v>29.626921981199398</v>
      </c>
    </row>
    <row r="585" spans="1:29">
      <c r="A585" s="20"/>
      <c r="B585" s="24">
        <v>581</v>
      </c>
      <c r="D585" s="571">
        <v>580</v>
      </c>
      <c r="E585" s="580">
        <v>-402.50119999999998</v>
      </c>
      <c r="F585" s="580">
        <v>-1365.039</v>
      </c>
      <c r="H585" s="571">
        <v>580</v>
      </c>
      <c r="I585" s="78">
        <v>525</v>
      </c>
      <c r="J585" s="78">
        <v>169</v>
      </c>
      <c r="K585" s="78">
        <v>524</v>
      </c>
      <c r="L585" s="78">
        <v>525</v>
      </c>
      <c r="M585" s="579" t="str">
        <f t="shared" si="10"/>
        <v>525,169,524,525</v>
      </c>
      <c r="R585" s="280">
        <v>580</v>
      </c>
      <c r="S585" s="591">
        <v>1448.1446626699701</v>
      </c>
      <c r="U585" s="77">
        <v>580</v>
      </c>
      <c r="V585" s="77">
        <v>580</v>
      </c>
      <c r="Y585" s="110">
        <v>580</v>
      </c>
      <c r="Z585" s="110">
        <v>0</v>
      </c>
      <c r="AA585" s="110">
        <v>580</v>
      </c>
      <c r="AB585" s="110">
        <v>0</v>
      </c>
      <c r="AC585" s="417">
        <v>28.9628932533995</v>
      </c>
    </row>
    <row r="586" spans="1:29">
      <c r="A586" s="20"/>
      <c r="B586" s="24">
        <v>582</v>
      </c>
      <c r="D586" s="571">
        <v>581</v>
      </c>
      <c r="E586" s="580">
        <v>-347.55599999999998</v>
      </c>
      <c r="F586" s="580">
        <v>-1380.1189999999999</v>
      </c>
      <c r="H586" s="571">
        <v>581</v>
      </c>
      <c r="I586" s="78">
        <v>526</v>
      </c>
      <c r="J586" s="78">
        <v>175</v>
      </c>
      <c r="K586" s="78">
        <v>172</v>
      </c>
      <c r="L586" s="78">
        <v>526</v>
      </c>
      <c r="M586" s="579" t="str">
        <f t="shared" si="10"/>
        <v>526,175,172,526</v>
      </c>
      <c r="R586" s="280">
        <v>581</v>
      </c>
      <c r="S586" s="591">
        <v>1480.90297244506</v>
      </c>
      <c r="U586" s="77">
        <v>581</v>
      </c>
      <c r="V586" s="77">
        <v>581</v>
      </c>
      <c r="Y586" s="110">
        <v>581</v>
      </c>
      <c r="Z586" s="110">
        <v>0</v>
      </c>
      <c r="AA586" s="110">
        <v>581</v>
      </c>
      <c r="AB586" s="110">
        <v>0</v>
      </c>
      <c r="AC586" s="417">
        <v>29.618059448901299</v>
      </c>
    </row>
    <row r="587" spans="1:29">
      <c r="A587" s="20"/>
      <c r="B587" s="24">
        <v>583</v>
      </c>
      <c r="D587" s="571">
        <v>582</v>
      </c>
      <c r="E587" s="580">
        <v>-292.04300000000001</v>
      </c>
      <c r="F587" s="580">
        <v>-1393.0450000000001</v>
      </c>
      <c r="H587" s="571">
        <v>582</v>
      </c>
      <c r="I587" s="78">
        <v>526</v>
      </c>
      <c r="J587" s="78">
        <v>172</v>
      </c>
      <c r="K587" s="78">
        <v>525</v>
      </c>
      <c r="L587" s="78">
        <v>526</v>
      </c>
      <c r="M587" s="579" t="str">
        <f t="shared" si="10"/>
        <v>526,172,525,526</v>
      </c>
      <c r="R587" s="280">
        <v>582</v>
      </c>
      <c r="S587" s="591">
        <v>1445.79848762502</v>
      </c>
      <c r="U587" s="77">
        <v>582</v>
      </c>
      <c r="V587" s="77">
        <v>582</v>
      </c>
      <c r="Y587" s="110">
        <v>582</v>
      </c>
      <c r="Z587" s="110">
        <v>0</v>
      </c>
      <c r="AA587" s="110">
        <v>582</v>
      </c>
      <c r="AB587" s="110">
        <v>0</v>
      </c>
      <c r="AC587" s="417">
        <v>28.915969752500501</v>
      </c>
    </row>
    <row r="588" spans="1:29">
      <c r="A588" s="20"/>
      <c r="B588" s="24">
        <v>584</v>
      </c>
      <c r="D588" s="571">
        <v>583</v>
      </c>
      <c r="E588" s="580">
        <v>-236.06200000000001</v>
      </c>
      <c r="F588" s="580">
        <v>-1403.6479999999999</v>
      </c>
      <c r="H588" s="571">
        <v>583</v>
      </c>
      <c r="I588" s="78">
        <v>527</v>
      </c>
      <c r="J588" s="78">
        <v>178</v>
      </c>
      <c r="K588" s="78">
        <v>175</v>
      </c>
      <c r="L588" s="78">
        <v>527</v>
      </c>
      <c r="M588" s="579" t="str">
        <f t="shared" si="10"/>
        <v>527,178,175,527</v>
      </c>
      <c r="R588" s="280">
        <v>583</v>
      </c>
      <c r="S588" s="591">
        <v>1481.3093249450301</v>
      </c>
      <c r="U588" s="77">
        <v>583</v>
      </c>
      <c r="V588" s="77">
        <v>583</v>
      </c>
      <c r="Y588" s="110">
        <v>583</v>
      </c>
      <c r="Z588" s="110">
        <v>0</v>
      </c>
      <c r="AA588" s="110">
        <v>583</v>
      </c>
      <c r="AB588" s="110">
        <v>0</v>
      </c>
      <c r="AC588" s="417">
        <v>29.626186498900601</v>
      </c>
    </row>
    <row r="589" spans="1:29">
      <c r="A589" s="20"/>
      <c r="B589" s="24">
        <v>585</v>
      </c>
      <c r="D589" s="571">
        <v>584</v>
      </c>
      <c r="E589" s="580">
        <v>-179.7654</v>
      </c>
      <c r="F589" s="580">
        <v>-1411.9480000000001</v>
      </c>
      <c r="H589" s="571">
        <v>584</v>
      </c>
      <c r="I589" s="78">
        <v>527</v>
      </c>
      <c r="J589" s="78">
        <v>175</v>
      </c>
      <c r="K589" s="78">
        <v>526</v>
      </c>
      <c r="L589" s="78">
        <v>527</v>
      </c>
      <c r="M589" s="579" t="str">
        <f t="shared" si="10"/>
        <v>527,175,526,527</v>
      </c>
      <c r="R589" s="280">
        <v>584</v>
      </c>
      <c r="S589" s="591">
        <v>1446.0210916450001</v>
      </c>
      <c r="U589" s="77">
        <v>584</v>
      </c>
      <c r="V589" s="77">
        <v>584</v>
      </c>
      <c r="Y589" s="110">
        <v>584</v>
      </c>
      <c r="Z589" s="110">
        <v>0</v>
      </c>
      <c r="AA589" s="110">
        <v>584</v>
      </c>
      <c r="AB589" s="110">
        <v>0</v>
      </c>
      <c r="AC589" s="417">
        <v>28.920421832900001</v>
      </c>
    </row>
    <row r="590" spans="1:29">
      <c r="A590" s="20"/>
      <c r="B590" s="24">
        <v>586</v>
      </c>
      <c r="D590" s="571">
        <v>585</v>
      </c>
      <c r="E590" s="580">
        <v>-123.18510000000001</v>
      </c>
      <c r="F590" s="580">
        <v>-1417.99</v>
      </c>
      <c r="H590" s="571">
        <v>585</v>
      </c>
      <c r="I590" s="78">
        <v>528</v>
      </c>
      <c r="J590" s="78">
        <v>181</v>
      </c>
      <c r="K590" s="78">
        <v>178</v>
      </c>
      <c r="L590" s="78">
        <v>528</v>
      </c>
      <c r="M590" s="579" t="str">
        <f t="shared" si="10"/>
        <v>528,181,178,528</v>
      </c>
      <c r="R590" s="280">
        <v>585</v>
      </c>
      <c r="S590" s="591">
        <v>1481.8760218300699</v>
      </c>
      <c r="U590" s="77">
        <v>585</v>
      </c>
      <c r="V590" s="77">
        <v>585</v>
      </c>
      <c r="Y590" s="110">
        <v>585</v>
      </c>
      <c r="Z590" s="110">
        <v>0</v>
      </c>
      <c r="AA590" s="110">
        <v>585</v>
      </c>
      <c r="AB590" s="110">
        <v>0</v>
      </c>
      <c r="AC590" s="417">
        <v>29.637520436601399</v>
      </c>
    </row>
    <row r="591" spans="1:29">
      <c r="A591" s="20"/>
      <c r="B591" s="24">
        <v>587</v>
      </c>
      <c r="D591" s="571">
        <v>586</v>
      </c>
      <c r="E591" s="580">
        <v>-66.401910000000001</v>
      </c>
      <c r="F591" s="580">
        <v>-1421.741</v>
      </c>
      <c r="H591" s="571">
        <v>586</v>
      </c>
      <c r="I591" s="78">
        <v>528</v>
      </c>
      <c r="J591" s="78">
        <v>178</v>
      </c>
      <c r="K591" s="78">
        <v>527</v>
      </c>
      <c r="L591" s="78">
        <v>528</v>
      </c>
      <c r="M591" s="579" t="str">
        <f t="shared" si="10"/>
        <v>528,178,527,528</v>
      </c>
      <c r="R591" s="280">
        <v>586</v>
      </c>
      <c r="S591" s="591">
        <v>1446.5056981898899</v>
      </c>
      <c r="U591" s="77">
        <v>586</v>
      </c>
      <c r="V591" s="77">
        <v>586</v>
      </c>
      <c r="Y591" s="110">
        <v>586</v>
      </c>
      <c r="Z591" s="110">
        <v>0</v>
      </c>
      <c r="AA591" s="110">
        <v>586</v>
      </c>
      <c r="AB591" s="110">
        <v>0</v>
      </c>
      <c r="AC591" s="417">
        <v>28.930113963797901</v>
      </c>
    </row>
    <row r="592" spans="1:29">
      <c r="A592" s="20"/>
      <c r="B592" s="24">
        <v>588</v>
      </c>
      <c r="D592" s="571">
        <v>587</v>
      </c>
      <c r="E592" s="580">
        <v>-9.5443099999999994</v>
      </c>
      <c r="F592" s="580">
        <v>-1423.2329999999999</v>
      </c>
      <c r="H592" s="571">
        <v>587</v>
      </c>
      <c r="I592" s="78">
        <v>529</v>
      </c>
      <c r="J592" s="78">
        <v>184</v>
      </c>
      <c r="K592" s="78">
        <v>181</v>
      </c>
      <c r="L592" s="78">
        <v>529</v>
      </c>
      <c r="M592" s="579" t="str">
        <f t="shared" si="10"/>
        <v>529,184,181,529</v>
      </c>
      <c r="R592" s="280">
        <v>587</v>
      </c>
      <c r="S592" s="591">
        <v>1481.9476823249099</v>
      </c>
      <c r="U592" s="77">
        <v>587</v>
      </c>
      <c r="V592" s="77">
        <v>587</v>
      </c>
      <c r="Y592" s="110">
        <v>587</v>
      </c>
      <c r="Z592" s="110">
        <v>0</v>
      </c>
      <c r="AA592" s="110">
        <v>587</v>
      </c>
      <c r="AB592" s="110">
        <v>0</v>
      </c>
      <c r="AC592" s="417">
        <v>29.638953646498202</v>
      </c>
    </row>
    <row r="593" spans="1:29">
      <c r="A593" s="20"/>
      <c r="B593" s="24">
        <v>589</v>
      </c>
      <c r="D593" s="571">
        <v>588</v>
      </c>
      <c r="E593" s="580">
        <v>47.360684999999997</v>
      </c>
      <c r="F593" s="580">
        <v>-1422.45</v>
      </c>
      <c r="H593" s="571">
        <v>588</v>
      </c>
      <c r="I593" s="78">
        <v>529</v>
      </c>
      <c r="J593" s="78">
        <v>181</v>
      </c>
      <c r="K593" s="78">
        <v>528</v>
      </c>
      <c r="L593" s="78">
        <v>529</v>
      </c>
      <c r="M593" s="579" t="str">
        <f t="shared" si="10"/>
        <v>529,181,528,529</v>
      </c>
      <c r="R593" s="280">
        <v>588</v>
      </c>
      <c r="S593" s="591">
        <v>1446.20695122191</v>
      </c>
      <c r="U593" s="77">
        <v>588</v>
      </c>
      <c r="V593" s="77">
        <v>588</v>
      </c>
      <c r="Y593" s="110">
        <v>588</v>
      </c>
      <c r="Z593" s="110">
        <v>0</v>
      </c>
      <c r="AA593" s="110">
        <v>588</v>
      </c>
      <c r="AB593" s="110">
        <v>0</v>
      </c>
      <c r="AC593" s="417">
        <v>28.924139024438301</v>
      </c>
    </row>
    <row r="594" spans="1:29">
      <c r="A594" s="20"/>
      <c r="B594" s="24">
        <v>590</v>
      </c>
      <c r="D594" s="571">
        <v>589</v>
      </c>
      <c r="E594" s="580">
        <v>104.25909</v>
      </c>
      <c r="F594" s="580">
        <v>-1419.337</v>
      </c>
      <c r="H594" s="571">
        <v>589</v>
      </c>
      <c r="I594" s="78">
        <v>530</v>
      </c>
      <c r="J594" s="78">
        <v>187</v>
      </c>
      <c r="K594" s="78">
        <v>184</v>
      </c>
      <c r="L594" s="78">
        <v>530</v>
      </c>
      <c r="M594" s="579" t="str">
        <f t="shared" si="10"/>
        <v>530,187,184,530</v>
      </c>
      <c r="R594" s="280">
        <v>589</v>
      </c>
      <c r="S594" s="591">
        <v>1482.9639386900201</v>
      </c>
      <c r="U594" s="77">
        <v>589</v>
      </c>
      <c r="V594" s="77">
        <v>589</v>
      </c>
      <c r="Y594" s="110">
        <v>589</v>
      </c>
      <c r="Z594" s="110">
        <v>0</v>
      </c>
      <c r="AA594" s="110">
        <v>589</v>
      </c>
      <c r="AB594" s="110">
        <v>0</v>
      </c>
      <c r="AC594" s="417">
        <v>29.659278773800398</v>
      </c>
    </row>
    <row r="595" spans="1:29">
      <c r="A595" s="20"/>
      <c r="B595" s="24">
        <v>591</v>
      </c>
      <c r="D595" s="571">
        <v>590</v>
      </c>
      <c r="E595" s="580">
        <v>161.00555</v>
      </c>
      <c r="F595" s="580">
        <v>-1413.96</v>
      </c>
      <c r="H595" s="571">
        <v>590</v>
      </c>
      <c r="I595" s="78">
        <v>530</v>
      </c>
      <c r="J595" s="78">
        <v>184</v>
      </c>
      <c r="K595" s="78">
        <v>529</v>
      </c>
      <c r="L595" s="78">
        <v>530</v>
      </c>
      <c r="M595" s="579" t="str">
        <f t="shared" si="10"/>
        <v>530,184,529,530</v>
      </c>
      <c r="R595" s="280">
        <v>590</v>
      </c>
      <c r="S595" s="591">
        <v>1447.6204923600301</v>
      </c>
      <c r="U595" s="77">
        <v>590</v>
      </c>
      <c r="V595" s="77">
        <v>590</v>
      </c>
      <c r="Y595" s="110">
        <v>590</v>
      </c>
      <c r="Z595" s="110">
        <v>0</v>
      </c>
      <c r="AA595" s="110">
        <v>590</v>
      </c>
      <c r="AB595" s="110">
        <v>0</v>
      </c>
      <c r="AC595" s="417">
        <v>28.952409847200599</v>
      </c>
    </row>
    <row r="596" spans="1:29">
      <c r="A596" s="20"/>
      <c r="B596" s="24">
        <v>592</v>
      </c>
      <c r="D596" s="571">
        <v>591</v>
      </c>
      <c r="E596" s="580">
        <v>217.48281</v>
      </c>
      <c r="F596" s="580">
        <v>-1406.4469999999999</v>
      </c>
      <c r="H596" s="571">
        <v>591</v>
      </c>
      <c r="I596" s="78">
        <v>531</v>
      </c>
      <c r="J596" s="78">
        <v>190</v>
      </c>
      <c r="K596" s="78">
        <v>187</v>
      </c>
      <c r="L596" s="78">
        <v>531</v>
      </c>
      <c r="M596" s="579" t="str">
        <f t="shared" si="10"/>
        <v>531,190,187,531</v>
      </c>
      <c r="R596" s="280">
        <v>591</v>
      </c>
      <c r="S596" s="591">
        <v>1484.83349631493</v>
      </c>
      <c r="U596" s="77">
        <v>591</v>
      </c>
      <c r="V596" s="77">
        <v>591</v>
      </c>
      <c r="Y596" s="110">
        <v>591</v>
      </c>
      <c r="Z596" s="110">
        <v>0</v>
      </c>
      <c r="AA596" s="110">
        <v>591</v>
      </c>
      <c r="AB596" s="110">
        <v>0</v>
      </c>
      <c r="AC596" s="417">
        <v>29.6966699262987</v>
      </c>
    </row>
    <row r="597" spans="1:29">
      <c r="A597" s="20"/>
      <c r="B597" s="24">
        <v>593</v>
      </c>
      <c r="D597" s="571">
        <v>592</v>
      </c>
      <c r="E597" s="580">
        <v>273.64440999999999</v>
      </c>
      <c r="F597" s="580">
        <v>-1396.7280000000001</v>
      </c>
      <c r="H597" s="571">
        <v>592</v>
      </c>
      <c r="I597" s="78">
        <v>531</v>
      </c>
      <c r="J597" s="78">
        <v>187</v>
      </c>
      <c r="K597" s="78">
        <v>530</v>
      </c>
      <c r="L597" s="78">
        <v>531</v>
      </c>
      <c r="M597" s="579" t="str">
        <f t="shared" si="10"/>
        <v>531,187,530,531</v>
      </c>
      <c r="R597" s="280">
        <v>592</v>
      </c>
      <c r="S597" s="591">
        <v>1449.9791082899901</v>
      </c>
      <c r="U597" s="77">
        <v>592</v>
      </c>
      <c r="V597" s="77">
        <v>592</v>
      </c>
      <c r="Y597" s="110">
        <v>592</v>
      </c>
      <c r="Z597" s="110">
        <v>0</v>
      </c>
      <c r="AA597" s="110">
        <v>592</v>
      </c>
      <c r="AB597" s="110">
        <v>0</v>
      </c>
      <c r="AC597" s="417">
        <v>28.999582165799801</v>
      </c>
    </row>
    <row r="598" spans="1:29">
      <c r="A598" s="20"/>
      <c r="B598" s="24">
        <v>594</v>
      </c>
      <c r="D598" s="571">
        <v>593</v>
      </c>
      <c r="E598" s="580">
        <v>329.33299</v>
      </c>
      <c r="F598" s="580">
        <v>-1384.6880000000001</v>
      </c>
      <c r="H598" s="571">
        <v>593</v>
      </c>
      <c r="I598" s="78">
        <v>532</v>
      </c>
      <c r="J598" s="78">
        <v>193</v>
      </c>
      <c r="K598" s="78">
        <v>190</v>
      </c>
      <c r="L598" s="78">
        <v>532</v>
      </c>
      <c r="M598" s="579" t="str">
        <f t="shared" si="10"/>
        <v>532,193,190,532</v>
      </c>
      <c r="R598" s="280">
        <v>593</v>
      </c>
      <c r="S598" s="591">
        <v>1485.68650815502</v>
      </c>
      <c r="U598" s="77">
        <v>593</v>
      </c>
      <c r="V598" s="77">
        <v>593</v>
      </c>
      <c r="Y598" s="110">
        <v>593</v>
      </c>
      <c r="Z598" s="110">
        <v>0</v>
      </c>
      <c r="AA598" s="110">
        <v>593</v>
      </c>
      <c r="AB598" s="110">
        <v>0</v>
      </c>
      <c r="AC598" s="417">
        <v>29.713730163100401</v>
      </c>
    </row>
    <row r="599" spans="1:29">
      <c r="A599" s="20"/>
      <c r="B599" s="24">
        <v>595</v>
      </c>
      <c r="D599" s="571">
        <v>594</v>
      </c>
      <c r="E599" s="580">
        <v>384.41674999999998</v>
      </c>
      <c r="F599" s="580">
        <v>-1370.4010000000001</v>
      </c>
      <c r="H599" s="571">
        <v>594</v>
      </c>
      <c r="I599" s="78">
        <v>532</v>
      </c>
      <c r="J599" s="78">
        <v>190</v>
      </c>
      <c r="K599" s="78">
        <v>531</v>
      </c>
      <c r="L599" s="78">
        <v>532</v>
      </c>
      <c r="M599" s="579" t="str">
        <f t="shared" si="10"/>
        <v>532,190,531,532</v>
      </c>
      <c r="R599" s="280">
        <v>594</v>
      </c>
      <c r="S599" s="591">
        <v>1450.9026698400801</v>
      </c>
      <c r="U599" s="77">
        <v>594</v>
      </c>
      <c r="V599" s="77">
        <v>594</v>
      </c>
      <c r="Y599" s="110">
        <v>594</v>
      </c>
      <c r="Z599" s="110">
        <v>0</v>
      </c>
      <c r="AA599" s="110">
        <v>594</v>
      </c>
      <c r="AB599" s="110">
        <v>0</v>
      </c>
      <c r="AC599" s="417">
        <v>29.018053396801601</v>
      </c>
    </row>
    <row r="600" spans="1:29">
      <c r="A600" s="20"/>
      <c r="B600" s="24">
        <v>596</v>
      </c>
      <c r="D600" s="571">
        <v>595</v>
      </c>
      <c r="E600" s="580">
        <v>438.89814000000001</v>
      </c>
      <c r="F600" s="580">
        <v>-1353.9090000000001</v>
      </c>
      <c r="H600" s="571">
        <v>595</v>
      </c>
      <c r="I600" s="78">
        <v>533</v>
      </c>
      <c r="J600" s="78">
        <v>196</v>
      </c>
      <c r="K600" s="78">
        <v>193</v>
      </c>
      <c r="L600" s="78">
        <v>533</v>
      </c>
      <c r="M600" s="579" t="str">
        <f t="shared" si="10"/>
        <v>533,196,193,533</v>
      </c>
      <c r="R600" s="280">
        <v>595</v>
      </c>
      <c r="S600" s="591">
        <v>1485.00524818996</v>
      </c>
      <c r="U600" s="77">
        <v>595</v>
      </c>
      <c r="V600" s="77">
        <v>595</v>
      </c>
      <c r="Y600" s="110">
        <v>595</v>
      </c>
      <c r="Z600" s="110">
        <v>0</v>
      </c>
      <c r="AA600" s="110">
        <v>595</v>
      </c>
      <c r="AB600" s="110">
        <v>0</v>
      </c>
      <c r="AC600" s="417">
        <v>29.700104963799198</v>
      </c>
    </row>
    <row r="601" spans="1:29">
      <c r="A601" s="20"/>
      <c r="B601" s="24">
        <v>597</v>
      </c>
      <c r="D601" s="571">
        <v>596</v>
      </c>
      <c r="E601" s="580">
        <v>492.72185999999999</v>
      </c>
      <c r="F601" s="580">
        <v>-1335.181</v>
      </c>
      <c r="H601" s="571">
        <v>596</v>
      </c>
      <c r="I601" s="78">
        <v>533</v>
      </c>
      <c r="J601" s="78">
        <v>193</v>
      </c>
      <c r="K601" s="78">
        <v>532</v>
      </c>
      <c r="L601" s="78">
        <v>533</v>
      </c>
      <c r="M601" s="579" t="str">
        <f t="shared" si="10"/>
        <v>533,193,532,533</v>
      </c>
      <c r="R601" s="280">
        <v>596</v>
      </c>
      <c r="S601" s="591">
        <v>1450.4806082149701</v>
      </c>
      <c r="U601" s="77">
        <v>596</v>
      </c>
      <c r="V601" s="77">
        <v>596</v>
      </c>
      <c r="Y601" s="110">
        <v>596</v>
      </c>
      <c r="Z601" s="110">
        <v>0</v>
      </c>
      <c r="AA601" s="110">
        <v>596</v>
      </c>
      <c r="AB601" s="110">
        <v>0</v>
      </c>
      <c r="AC601" s="417">
        <v>29.009612164299401</v>
      </c>
    </row>
    <row r="602" spans="1:29">
      <c r="A602" s="20"/>
      <c r="B602" s="24">
        <v>598</v>
      </c>
      <c r="D602" s="571">
        <v>597</v>
      </c>
      <c r="E602" s="580">
        <v>545.77098000000001</v>
      </c>
      <c r="F602" s="580">
        <v>-1314.32</v>
      </c>
      <c r="H602" s="571">
        <v>597</v>
      </c>
      <c r="I602" s="78">
        <v>534</v>
      </c>
      <c r="J602" s="78">
        <v>199</v>
      </c>
      <c r="K602" s="78">
        <v>196</v>
      </c>
      <c r="L602" s="78">
        <v>534</v>
      </c>
      <c r="M602" s="579" t="str">
        <f t="shared" si="10"/>
        <v>534,199,196,534</v>
      </c>
      <c r="R602" s="280">
        <v>597</v>
      </c>
      <c r="S602" s="591">
        <v>1483.3766424299599</v>
      </c>
      <c r="U602" s="77">
        <v>597</v>
      </c>
      <c r="V602" s="77">
        <v>597</v>
      </c>
      <c r="Y602" s="110">
        <v>597</v>
      </c>
      <c r="Z602" s="110">
        <v>0</v>
      </c>
      <c r="AA602" s="110">
        <v>597</v>
      </c>
      <c r="AB602" s="110">
        <v>0</v>
      </c>
      <c r="AC602" s="417">
        <v>29.667532848599301</v>
      </c>
    </row>
    <row r="603" spans="1:29">
      <c r="A603" s="20"/>
      <c r="B603" s="24">
        <v>599</v>
      </c>
      <c r="D603" s="571">
        <v>598</v>
      </c>
      <c r="E603" s="580">
        <v>597.96942999999999</v>
      </c>
      <c r="F603" s="580">
        <v>-1291.48</v>
      </c>
      <c r="H603" s="571">
        <v>598</v>
      </c>
      <c r="I603" s="78">
        <v>534</v>
      </c>
      <c r="J603" s="78">
        <v>196</v>
      </c>
      <c r="K603" s="78">
        <v>533</v>
      </c>
      <c r="L603" s="78">
        <v>534</v>
      </c>
      <c r="M603" s="579" t="str">
        <f t="shared" si="10"/>
        <v>534,196,533,534</v>
      </c>
      <c r="R603" s="280">
        <v>598</v>
      </c>
      <c r="S603" s="591">
        <v>1450.57337637001</v>
      </c>
      <c r="U603" s="77">
        <v>598</v>
      </c>
      <c r="V603" s="77">
        <v>598</v>
      </c>
      <c r="Y603" s="110">
        <v>598</v>
      </c>
      <c r="Z603" s="110">
        <v>0</v>
      </c>
      <c r="AA603" s="110">
        <v>598</v>
      </c>
      <c r="AB603" s="110">
        <v>0</v>
      </c>
      <c r="AC603" s="417">
        <v>29.0114675274002</v>
      </c>
    </row>
    <row r="604" spans="1:29">
      <c r="A604" s="20"/>
      <c r="B604" s="24">
        <v>600</v>
      </c>
      <c r="D604" s="571">
        <v>599</v>
      </c>
      <c r="E604" s="580">
        <v>649.25431000000003</v>
      </c>
      <c r="F604" s="580">
        <v>-1266.6079999999999</v>
      </c>
      <c r="H604" s="571">
        <v>599</v>
      </c>
      <c r="I604" s="78">
        <v>535</v>
      </c>
      <c r="J604" s="78">
        <v>202</v>
      </c>
      <c r="K604" s="78">
        <v>199</v>
      </c>
      <c r="L604" s="78">
        <v>535</v>
      </c>
      <c r="M604" s="579" t="str">
        <f t="shared" si="10"/>
        <v>535,202,199,535</v>
      </c>
      <c r="R604" s="280">
        <v>599</v>
      </c>
      <c r="S604" s="591">
        <v>1482.0664347699999</v>
      </c>
      <c r="U604" s="77">
        <v>599</v>
      </c>
      <c r="V604" s="77">
        <v>599</v>
      </c>
      <c r="Y604" s="110">
        <v>599</v>
      </c>
      <c r="Z604" s="110">
        <v>0</v>
      </c>
      <c r="AA604" s="110">
        <v>599</v>
      </c>
      <c r="AB604" s="110">
        <v>0</v>
      </c>
      <c r="AC604" s="417">
        <v>29.641328695400102</v>
      </c>
    </row>
    <row r="605" spans="1:29">
      <c r="A605" s="20"/>
      <c r="B605" s="24">
        <v>601</v>
      </c>
      <c r="D605" s="571">
        <v>600</v>
      </c>
      <c r="E605" s="580">
        <v>699.44233999999994</v>
      </c>
      <c r="F605" s="580">
        <v>-1239.635</v>
      </c>
      <c r="H605" s="571">
        <v>600</v>
      </c>
      <c r="I605" s="78">
        <v>535</v>
      </c>
      <c r="J605" s="78">
        <v>199</v>
      </c>
      <c r="K605" s="78">
        <v>534</v>
      </c>
      <c r="L605" s="78">
        <v>535</v>
      </c>
      <c r="M605" s="579" t="str">
        <f t="shared" si="10"/>
        <v>535,199,534,535</v>
      </c>
      <c r="R605" s="280">
        <v>600</v>
      </c>
      <c r="S605" s="591">
        <v>1448.8438935700101</v>
      </c>
      <c r="U605" s="77">
        <v>600</v>
      </c>
      <c r="V605" s="77">
        <v>600</v>
      </c>
      <c r="Y605" s="110">
        <v>600</v>
      </c>
      <c r="Z605" s="110">
        <v>0</v>
      </c>
      <c r="AA605" s="110">
        <v>600</v>
      </c>
      <c r="AB605" s="110">
        <v>0</v>
      </c>
      <c r="AC605" s="417">
        <v>28.976877871400202</v>
      </c>
    </row>
    <row r="606" spans="1:29">
      <c r="A606" s="20"/>
      <c r="B606" s="24">
        <v>602</v>
      </c>
      <c r="D606" s="571">
        <v>601</v>
      </c>
      <c r="E606" s="580">
        <v>748.42785000000003</v>
      </c>
      <c r="F606" s="580">
        <v>-1210.672</v>
      </c>
      <c r="H606" s="571">
        <v>601</v>
      </c>
      <c r="I606" s="78">
        <v>536</v>
      </c>
      <c r="J606" s="78">
        <v>205</v>
      </c>
      <c r="K606" s="78">
        <v>202</v>
      </c>
      <c r="L606" s="78">
        <v>536</v>
      </c>
      <c r="M606" s="579" t="str">
        <f t="shared" si="10"/>
        <v>536,205,202,536</v>
      </c>
      <c r="R606" s="280">
        <v>601</v>
      </c>
      <c r="S606" s="591">
        <v>1481.66103649506</v>
      </c>
      <c r="U606" s="77">
        <v>601</v>
      </c>
      <c r="V606" s="77">
        <v>601</v>
      </c>
      <c r="Y606" s="110">
        <v>601</v>
      </c>
      <c r="Z606" s="110">
        <v>0</v>
      </c>
      <c r="AA606" s="110">
        <v>601</v>
      </c>
      <c r="AB606" s="110">
        <v>0</v>
      </c>
      <c r="AC606" s="417">
        <v>29.6332207299012</v>
      </c>
    </row>
    <row r="607" spans="1:29">
      <c r="A607" s="20"/>
      <c r="B607" s="24">
        <v>603</v>
      </c>
      <c r="D607" s="571">
        <v>602</v>
      </c>
      <c r="E607" s="580">
        <v>796.22460999999998</v>
      </c>
      <c r="F607" s="580">
        <v>-1179.7560000000001</v>
      </c>
      <c r="H607" s="571">
        <v>602</v>
      </c>
      <c r="I607" s="78">
        <v>536</v>
      </c>
      <c r="J607" s="78">
        <v>202</v>
      </c>
      <c r="K607" s="78">
        <v>535</v>
      </c>
      <c r="L607" s="78">
        <v>536</v>
      </c>
      <c r="M607" s="579" t="str">
        <f t="shared" si="10"/>
        <v>536,202,535,536</v>
      </c>
      <c r="R607" s="280">
        <v>602</v>
      </c>
      <c r="S607" s="591">
        <v>1446.56780066998</v>
      </c>
      <c r="U607" s="77">
        <v>602</v>
      </c>
      <c r="V607" s="77">
        <v>602</v>
      </c>
      <c r="Y607" s="110">
        <v>602</v>
      </c>
      <c r="Z607" s="110">
        <v>0</v>
      </c>
      <c r="AA607" s="110">
        <v>602</v>
      </c>
      <c r="AB607" s="110">
        <v>0</v>
      </c>
      <c r="AC607" s="417">
        <v>28.9313560133997</v>
      </c>
    </row>
    <row r="608" spans="1:29">
      <c r="A608" s="20"/>
      <c r="B608" s="24">
        <v>604</v>
      </c>
      <c r="D608" s="571">
        <v>603</v>
      </c>
      <c r="E608" s="580">
        <v>842.77017999999998</v>
      </c>
      <c r="F608" s="580">
        <v>-1146.874</v>
      </c>
      <c r="H608" s="571">
        <v>603</v>
      </c>
      <c r="I608" s="78">
        <v>537</v>
      </c>
      <c r="J608" s="78">
        <v>208</v>
      </c>
      <c r="K608" s="78">
        <v>205</v>
      </c>
      <c r="L608" s="78">
        <v>537</v>
      </c>
      <c r="M608" s="579" t="str">
        <f t="shared" si="10"/>
        <v>537,208,205,537</v>
      </c>
      <c r="R608" s="280">
        <v>603</v>
      </c>
      <c r="S608" s="591">
        <v>1482.55388717504</v>
      </c>
      <c r="U608" s="77">
        <v>603</v>
      </c>
      <c r="V608" s="77">
        <v>603</v>
      </c>
      <c r="Y608" s="110">
        <v>603</v>
      </c>
      <c r="Z608" s="110">
        <v>0</v>
      </c>
      <c r="AA608" s="110">
        <v>603</v>
      </c>
      <c r="AB608" s="110">
        <v>0</v>
      </c>
      <c r="AC608" s="417">
        <v>29.651077743500899</v>
      </c>
    </row>
    <row r="609" spans="1:29">
      <c r="A609" s="20"/>
      <c r="B609" s="24">
        <v>605</v>
      </c>
      <c r="D609" s="571">
        <v>604</v>
      </c>
      <c r="E609" s="580">
        <v>887.97442999999998</v>
      </c>
      <c r="F609" s="580">
        <v>-1112.172</v>
      </c>
      <c r="H609" s="571">
        <v>604</v>
      </c>
      <c r="I609" s="78">
        <v>537</v>
      </c>
      <c r="J609" s="78">
        <v>205</v>
      </c>
      <c r="K609" s="78">
        <v>536</v>
      </c>
      <c r="L609" s="78">
        <v>537</v>
      </c>
      <c r="M609" s="579" t="str">
        <f t="shared" si="10"/>
        <v>537,205,536,537</v>
      </c>
      <c r="R609" s="280">
        <v>604</v>
      </c>
      <c r="S609" s="591">
        <v>1447.4183796749501</v>
      </c>
      <c r="U609" s="77">
        <v>604</v>
      </c>
      <c r="V609" s="77">
        <v>604</v>
      </c>
      <c r="Y609" s="110">
        <v>604</v>
      </c>
      <c r="Z609" s="110">
        <v>0</v>
      </c>
      <c r="AA609" s="110">
        <v>604</v>
      </c>
      <c r="AB609" s="110">
        <v>0</v>
      </c>
      <c r="AC609" s="417">
        <v>28.9483675934991</v>
      </c>
    </row>
    <row r="610" spans="1:29">
      <c r="A610" s="20"/>
      <c r="B610" s="24">
        <v>606</v>
      </c>
      <c r="D610" s="571">
        <v>605</v>
      </c>
      <c r="E610" s="580">
        <v>931.81493</v>
      </c>
      <c r="F610" s="580">
        <v>-1075.8510000000001</v>
      </c>
      <c r="H610" s="571">
        <v>605</v>
      </c>
      <c r="I610" s="78">
        <v>538</v>
      </c>
      <c r="J610" s="78">
        <v>211</v>
      </c>
      <c r="K610" s="78">
        <v>208</v>
      </c>
      <c r="L610" s="78">
        <v>538</v>
      </c>
      <c r="M610" s="579" t="str">
        <f t="shared" si="10"/>
        <v>538,211,208,538</v>
      </c>
      <c r="R610" s="280">
        <v>605</v>
      </c>
      <c r="S610" s="591">
        <v>1484.35413676506</v>
      </c>
      <c r="U610" s="77">
        <v>605</v>
      </c>
      <c r="V610" s="77">
        <v>605</v>
      </c>
      <c r="Y610" s="110">
        <v>605</v>
      </c>
      <c r="Z610" s="110">
        <v>0</v>
      </c>
      <c r="AA610" s="110">
        <v>605</v>
      </c>
      <c r="AB610" s="110">
        <v>0</v>
      </c>
      <c r="AC610" s="417">
        <v>29.6870827353012</v>
      </c>
    </row>
    <row r="611" spans="1:29">
      <c r="A611" s="20"/>
      <c r="B611" s="24">
        <v>607</v>
      </c>
      <c r="D611" s="571">
        <v>606</v>
      </c>
      <c r="E611" s="580">
        <v>974.25347999999997</v>
      </c>
      <c r="F611" s="580">
        <v>-1037.9000000000001</v>
      </c>
      <c r="H611" s="571">
        <v>606</v>
      </c>
      <c r="I611" s="78">
        <v>538</v>
      </c>
      <c r="J611" s="78">
        <v>208</v>
      </c>
      <c r="K611" s="78">
        <v>537</v>
      </c>
      <c r="L611" s="78">
        <v>538</v>
      </c>
      <c r="M611" s="579" t="str">
        <f t="shared" si="10"/>
        <v>538,208,537,538</v>
      </c>
      <c r="R611" s="280">
        <v>606</v>
      </c>
      <c r="S611" s="591">
        <v>1449.6226671249001</v>
      </c>
      <c r="U611" s="77">
        <v>606</v>
      </c>
      <c r="V611" s="77">
        <v>606</v>
      </c>
      <c r="Y611" s="110">
        <v>606</v>
      </c>
      <c r="Z611" s="110">
        <v>0</v>
      </c>
      <c r="AA611" s="110">
        <v>606</v>
      </c>
      <c r="AB611" s="110">
        <v>0</v>
      </c>
      <c r="AC611" s="417">
        <v>28.992453342497999</v>
      </c>
    </row>
    <row r="612" spans="1:29">
      <c r="A612" s="20"/>
      <c r="B612" s="24">
        <v>608</v>
      </c>
      <c r="D612" s="571">
        <v>607</v>
      </c>
      <c r="E612" s="580">
        <v>1015.091</v>
      </c>
      <c r="F612" s="580">
        <v>-998.18610000000001</v>
      </c>
      <c r="H612" s="571">
        <v>607</v>
      </c>
      <c r="I612" s="78">
        <v>539</v>
      </c>
      <c r="J612" s="78">
        <v>214</v>
      </c>
      <c r="K612" s="78">
        <v>211</v>
      </c>
      <c r="L612" s="78">
        <v>539</v>
      </c>
      <c r="M612" s="579" t="str">
        <f t="shared" si="10"/>
        <v>539,214,211,539</v>
      </c>
      <c r="R612" s="280">
        <v>607</v>
      </c>
      <c r="S612" s="591">
        <v>1485.21348210005</v>
      </c>
      <c r="U612" s="77">
        <v>607</v>
      </c>
      <c r="V612" s="77">
        <v>607</v>
      </c>
      <c r="Y612" s="110">
        <v>607</v>
      </c>
      <c r="Z612" s="110">
        <v>0</v>
      </c>
      <c r="AA612" s="110">
        <v>607</v>
      </c>
      <c r="AB612" s="110">
        <v>0</v>
      </c>
      <c r="AC612" s="417">
        <v>29.704269642001002</v>
      </c>
    </row>
    <row r="613" spans="1:29">
      <c r="A613" s="20"/>
      <c r="B613" s="24">
        <v>609</v>
      </c>
      <c r="D613" s="571">
        <v>608</v>
      </c>
      <c r="E613" s="580">
        <v>1054.1495</v>
      </c>
      <c r="F613" s="580">
        <v>-956.72709999999995</v>
      </c>
      <c r="H613" s="571">
        <v>608</v>
      </c>
      <c r="I613" s="78">
        <v>539</v>
      </c>
      <c r="J613" s="78">
        <v>211</v>
      </c>
      <c r="K613" s="78">
        <v>538</v>
      </c>
      <c r="L613" s="78">
        <v>539</v>
      </c>
      <c r="M613" s="579" t="str">
        <f t="shared" si="10"/>
        <v>539,211,538,539</v>
      </c>
      <c r="R613" s="280">
        <v>608</v>
      </c>
      <c r="S613" s="591">
        <v>1450.4548526999999</v>
      </c>
      <c r="U613" s="77">
        <v>608</v>
      </c>
      <c r="V613" s="77">
        <v>608</v>
      </c>
      <c r="Y613" s="110">
        <v>608</v>
      </c>
      <c r="Z613" s="110">
        <v>0</v>
      </c>
      <c r="AA613" s="110">
        <v>608</v>
      </c>
      <c r="AB613" s="110">
        <v>0</v>
      </c>
      <c r="AC613" s="417">
        <v>29.009097054000001</v>
      </c>
    </row>
    <row r="614" spans="1:29">
      <c r="A614" s="20"/>
      <c r="B614" s="24">
        <v>610</v>
      </c>
      <c r="D614" s="571">
        <v>609</v>
      </c>
      <c r="E614" s="580">
        <v>1091.4333999999999</v>
      </c>
      <c r="F614" s="580">
        <v>-913.67409999999995</v>
      </c>
      <c r="H614" s="571">
        <v>609</v>
      </c>
      <c r="I614" s="78">
        <v>540</v>
      </c>
      <c r="J614" s="78">
        <v>217</v>
      </c>
      <c r="K614" s="78">
        <v>214</v>
      </c>
      <c r="L614" s="78">
        <v>540</v>
      </c>
      <c r="M614" s="579" t="str">
        <f t="shared" si="10"/>
        <v>540,217,214,540</v>
      </c>
      <c r="R614" s="280">
        <v>609</v>
      </c>
      <c r="S614" s="591">
        <v>1484.5146470250299</v>
      </c>
      <c r="U614" s="77">
        <v>609</v>
      </c>
      <c r="V614" s="77">
        <v>609</v>
      </c>
      <c r="Y614" s="110">
        <v>609</v>
      </c>
      <c r="Z614" s="110">
        <v>0</v>
      </c>
      <c r="AA614" s="110">
        <v>609</v>
      </c>
      <c r="AB614" s="110">
        <v>0</v>
      </c>
      <c r="AC614" s="417">
        <v>29.690292940500601</v>
      </c>
    </row>
    <row r="615" spans="1:29">
      <c r="A615" s="20"/>
      <c r="B615" s="24">
        <v>611</v>
      </c>
      <c r="D615" s="571">
        <v>610</v>
      </c>
      <c r="E615" s="580">
        <v>1126.9858999999999</v>
      </c>
      <c r="F615" s="580">
        <v>-869.2174</v>
      </c>
      <c r="H615" s="571">
        <v>610</v>
      </c>
      <c r="I615" s="78">
        <v>540</v>
      </c>
      <c r="J615" s="78">
        <v>214</v>
      </c>
      <c r="K615" s="78">
        <v>539</v>
      </c>
      <c r="L615" s="78">
        <v>540</v>
      </c>
      <c r="M615" s="579" t="str">
        <f t="shared" si="10"/>
        <v>540,214,539,540</v>
      </c>
      <c r="R615" s="280">
        <v>610</v>
      </c>
      <c r="S615" s="591">
        <v>1450.0395807799</v>
      </c>
      <c r="U615" s="77">
        <v>610</v>
      </c>
      <c r="V615" s="77">
        <v>610</v>
      </c>
      <c r="Y615" s="110">
        <v>610</v>
      </c>
      <c r="Z615" s="110">
        <v>0</v>
      </c>
      <c r="AA615" s="110">
        <v>610</v>
      </c>
      <c r="AB615" s="110">
        <v>0</v>
      </c>
      <c r="AC615" s="417">
        <v>29.0007916155981</v>
      </c>
    </row>
    <row r="616" spans="1:29">
      <c r="A616" s="20"/>
      <c r="B616" s="24">
        <v>612</v>
      </c>
      <c r="D616" s="571">
        <v>611</v>
      </c>
      <c r="E616" s="580">
        <v>1160.8196</v>
      </c>
      <c r="F616" s="580">
        <v>-823.47900000000004</v>
      </c>
      <c r="H616" s="571">
        <v>611</v>
      </c>
      <c r="I616" s="78">
        <v>541</v>
      </c>
      <c r="J616" s="78">
        <v>220</v>
      </c>
      <c r="K616" s="78">
        <v>217</v>
      </c>
      <c r="L616" s="78">
        <v>541</v>
      </c>
      <c r="M616" s="579" t="str">
        <f t="shared" si="10"/>
        <v>541,220,217,541</v>
      </c>
      <c r="R616" s="280">
        <v>611</v>
      </c>
      <c r="S616" s="591">
        <v>1482.8526407700199</v>
      </c>
      <c r="U616" s="77">
        <v>611</v>
      </c>
      <c r="V616" s="77">
        <v>611</v>
      </c>
      <c r="Y616" s="110">
        <v>611</v>
      </c>
      <c r="Z616" s="110">
        <v>0</v>
      </c>
      <c r="AA616" s="110">
        <v>611</v>
      </c>
      <c r="AB616" s="110">
        <v>0</v>
      </c>
      <c r="AC616" s="417">
        <v>29.657052815400501</v>
      </c>
    </row>
    <row r="617" spans="1:29">
      <c r="A617" s="20"/>
      <c r="B617" s="24">
        <v>613</v>
      </c>
      <c r="D617" s="571">
        <v>612</v>
      </c>
      <c r="E617" s="580">
        <v>1192.8342</v>
      </c>
      <c r="F617" s="580">
        <v>-776.39959999999996</v>
      </c>
      <c r="H617" s="571">
        <v>612</v>
      </c>
      <c r="I617" s="78">
        <v>541</v>
      </c>
      <c r="J617" s="78">
        <v>217</v>
      </c>
      <c r="K617" s="78">
        <v>540</v>
      </c>
      <c r="L617" s="78">
        <v>541</v>
      </c>
      <c r="M617" s="579" t="str">
        <f t="shared" si="10"/>
        <v>541,217,540,541</v>
      </c>
      <c r="R617" s="280">
        <v>612</v>
      </c>
      <c r="S617" s="591">
        <v>1450.1176341999601</v>
      </c>
      <c r="U617" s="77">
        <v>612</v>
      </c>
      <c r="V617" s="77">
        <v>612</v>
      </c>
      <c r="Y617" s="110">
        <v>612</v>
      </c>
      <c r="Z617" s="110">
        <v>0</v>
      </c>
      <c r="AA617" s="110">
        <v>612</v>
      </c>
      <c r="AB617" s="110">
        <v>0</v>
      </c>
      <c r="AC617" s="417">
        <v>29.002352683999302</v>
      </c>
    </row>
    <row r="618" spans="1:29">
      <c r="A618" s="20"/>
      <c r="B618" s="24">
        <v>614</v>
      </c>
      <c r="D618" s="571">
        <v>613</v>
      </c>
      <c r="E618" s="580">
        <v>1222.9007999999999</v>
      </c>
      <c r="F618" s="580">
        <v>-727.98209999999995</v>
      </c>
      <c r="H618" s="571">
        <v>613</v>
      </c>
      <c r="I618" s="78">
        <v>542</v>
      </c>
      <c r="J618" s="78">
        <v>223</v>
      </c>
      <c r="K618" s="78">
        <v>220</v>
      </c>
      <c r="L618" s="78">
        <v>542</v>
      </c>
      <c r="M618" s="579" t="str">
        <f t="shared" si="10"/>
        <v>542,223,220,542</v>
      </c>
      <c r="R618" s="280">
        <v>613</v>
      </c>
      <c r="S618" s="591">
        <v>1481.5739144500101</v>
      </c>
      <c r="U618" s="77">
        <v>613</v>
      </c>
      <c r="V618" s="77">
        <v>613</v>
      </c>
      <c r="Y618" s="110">
        <v>613</v>
      </c>
      <c r="Z618" s="110">
        <v>0</v>
      </c>
      <c r="AA618" s="110">
        <v>613</v>
      </c>
      <c r="AB618" s="110">
        <v>0</v>
      </c>
      <c r="AC618" s="417">
        <v>29.631478289000199</v>
      </c>
    </row>
    <row r="619" spans="1:29">
      <c r="A619" s="20"/>
      <c r="B619" s="24">
        <v>615</v>
      </c>
      <c r="D619" s="571">
        <v>614</v>
      </c>
      <c r="E619" s="580">
        <v>1251.0183</v>
      </c>
      <c r="F619" s="580">
        <v>-678.39430000000004</v>
      </c>
      <c r="H619" s="571">
        <v>614</v>
      </c>
      <c r="I619" s="78">
        <v>542</v>
      </c>
      <c r="J619" s="78">
        <v>220</v>
      </c>
      <c r="K619" s="78">
        <v>541</v>
      </c>
      <c r="L619" s="78">
        <v>542</v>
      </c>
      <c r="M619" s="579" t="str">
        <f t="shared" si="10"/>
        <v>542,220,541,542</v>
      </c>
      <c r="R619" s="280">
        <v>614</v>
      </c>
      <c r="S619" s="591">
        <v>1448.35416854498</v>
      </c>
      <c r="U619" s="77">
        <v>614</v>
      </c>
      <c r="V619" s="77">
        <v>614</v>
      </c>
      <c r="Y619" s="110">
        <v>614</v>
      </c>
      <c r="Z619" s="110">
        <v>0</v>
      </c>
      <c r="AA619" s="110">
        <v>614</v>
      </c>
      <c r="AB619" s="110">
        <v>0</v>
      </c>
      <c r="AC619" s="417">
        <v>28.967083370899701</v>
      </c>
    </row>
    <row r="620" spans="1:29">
      <c r="A620" s="20"/>
      <c r="B620" s="24">
        <v>616</v>
      </c>
      <c r="D620" s="571">
        <v>615</v>
      </c>
      <c r="E620" s="580">
        <v>1277.2286999999999</v>
      </c>
      <c r="F620" s="580">
        <v>-627.80399999999997</v>
      </c>
      <c r="H620" s="571">
        <v>615</v>
      </c>
      <c r="I620" s="78">
        <v>543</v>
      </c>
      <c r="J620" s="78">
        <v>226</v>
      </c>
      <c r="K620" s="78">
        <v>223</v>
      </c>
      <c r="L620" s="78">
        <v>543</v>
      </c>
      <c r="M620" s="579" t="str">
        <f t="shared" si="10"/>
        <v>543,226,223,543</v>
      </c>
      <c r="R620" s="280">
        <v>615</v>
      </c>
      <c r="S620" s="591">
        <v>1481.16379833003</v>
      </c>
      <c r="U620" s="77">
        <v>615</v>
      </c>
      <c r="V620" s="77">
        <v>615</v>
      </c>
      <c r="Y620" s="110">
        <v>615</v>
      </c>
      <c r="Z620" s="110">
        <v>0</v>
      </c>
      <c r="AA620" s="110">
        <v>615</v>
      </c>
      <c r="AB620" s="110">
        <v>0</v>
      </c>
      <c r="AC620" s="417">
        <v>29.623275966600598</v>
      </c>
    </row>
    <row r="621" spans="1:29">
      <c r="A621" s="20"/>
      <c r="B621" s="24">
        <v>617</v>
      </c>
      <c r="D621" s="571">
        <v>616</v>
      </c>
      <c r="E621" s="580">
        <v>1301.4505999999999</v>
      </c>
      <c r="F621" s="580">
        <v>-576.20920000000001</v>
      </c>
      <c r="H621" s="571">
        <v>616</v>
      </c>
      <c r="I621" s="78">
        <v>543</v>
      </c>
      <c r="J621" s="78">
        <v>223</v>
      </c>
      <c r="K621" s="78">
        <v>542</v>
      </c>
      <c r="L621" s="78">
        <v>543</v>
      </c>
      <c r="M621" s="579" t="str">
        <f t="shared" si="10"/>
        <v>543,223,542,543</v>
      </c>
      <c r="R621" s="280">
        <v>616</v>
      </c>
      <c r="S621" s="591">
        <v>1446.1055324700101</v>
      </c>
      <c r="U621" s="77">
        <v>616</v>
      </c>
      <c r="V621" s="77">
        <v>616</v>
      </c>
      <c r="Y621" s="110">
        <v>616</v>
      </c>
      <c r="Z621" s="110">
        <v>0</v>
      </c>
      <c r="AA621" s="110">
        <v>616</v>
      </c>
      <c r="AB621" s="110">
        <v>0</v>
      </c>
      <c r="AC621" s="417">
        <v>28.922110649400199</v>
      </c>
    </row>
    <row r="622" spans="1:29">
      <c r="A622" s="20"/>
      <c r="B622" s="24">
        <v>618</v>
      </c>
      <c r="D622" s="571">
        <v>617</v>
      </c>
      <c r="E622" s="580">
        <v>1323.4982</v>
      </c>
      <c r="F622" s="580">
        <v>-523.67110000000002</v>
      </c>
      <c r="H622" s="571">
        <v>617</v>
      </c>
      <c r="I622" s="78">
        <v>544</v>
      </c>
      <c r="J622" s="78">
        <v>229</v>
      </c>
      <c r="K622" s="78">
        <v>226</v>
      </c>
      <c r="L622" s="78">
        <v>544</v>
      </c>
      <c r="M622" s="579" t="str">
        <f t="shared" si="10"/>
        <v>544,229,226,544</v>
      </c>
      <c r="R622" s="280">
        <v>617</v>
      </c>
      <c r="S622" s="591">
        <v>1482.04820616499</v>
      </c>
      <c r="U622" s="77">
        <v>617</v>
      </c>
      <c r="V622" s="77">
        <v>617</v>
      </c>
      <c r="Y622" s="110">
        <v>617</v>
      </c>
      <c r="Z622" s="110">
        <v>0</v>
      </c>
      <c r="AA622" s="110">
        <v>617</v>
      </c>
      <c r="AB622" s="110">
        <v>0</v>
      </c>
      <c r="AC622" s="417">
        <v>29.640964123299899</v>
      </c>
    </row>
    <row r="623" spans="1:29">
      <c r="A623" s="20"/>
      <c r="B623" s="24">
        <v>619</v>
      </c>
      <c r="D623" s="571">
        <v>618</v>
      </c>
      <c r="E623" s="580">
        <v>1343.3584000000001</v>
      </c>
      <c r="F623" s="580">
        <v>-470.34059999999999</v>
      </c>
      <c r="H623" s="571">
        <v>618</v>
      </c>
      <c r="I623" s="78">
        <v>544</v>
      </c>
      <c r="J623" s="78">
        <v>226</v>
      </c>
      <c r="K623" s="78">
        <v>543</v>
      </c>
      <c r="L623" s="78">
        <v>544</v>
      </c>
      <c r="M623" s="579" t="str">
        <f t="shared" si="10"/>
        <v>544,226,543,544</v>
      </c>
      <c r="R623" s="280">
        <v>618</v>
      </c>
      <c r="S623" s="591">
        <v>1446.94507966996</v>
      </c>
      <c r="U623" s="77">
        <v>618</v>
      </c>
      <c r="V623" s="77">
        <v>618</v>
      </c>
      <c r="Y623" s="110">
        <v>618</v>
      </c>
      <c r="Z623" s="110">
        <v>0</v>
      </c>
      <c r="AA623" s="110">
        <v>618</v>
      </c>
      <c r="AB623" s="110">
        <v>0</v>
      </c>
      <c r="AC623" s="417">
        <v>28.938901593399301</v>
      </c>
    </row>
    <row r="624" spans="1:29">
      <c r="A624" s="20"/>
      <c r="B624" s="24">
        <v>620</v>
      </c>
      <c r="D624" s="571">
        <v>619</v>
      </c>
      <c r="E624" s="580">
        <v>1361.0662</v>
      </c>
      <c r="F624" s="580">
        <v>-416.2373</v>
      </c>
      <c r="H624" s="571">
        <v>619</v>
      </c>
      <c r="I624" s="78">
        <v>545</v>
      </c>
      <c r="J624" s="78">
        <v>232</v>
      </c>
      <c r="K624" s="78">
        <v>229</v>
      </c>
      <c r="L624" s="78">
        <v>545</v>
      </c>
      <c r="M624" s="579" t="str">
        <f t="shared" si="10"/>
        <v>545,232,229,545</v>
      </c>
      <c r="R624" s="280">
        <v>619</v>
      </c>
      <c r="S624" s="591">
        <v>1483.8145740099801</v>
      </c>
      <c r="U624" s="77">
        <v>619</v>
      </c>
      <c r="V624" s="77">
        <v>619</v>
      </c>
      <c r="Y624" s="110">
        <v>619</v>
      </c>
      <c r="Z624" s="110">
        <v>0</v>
      </c>
      <c r="AA624" s="110">
        <v>619</v>
      </c>
      <c r="AB624" s="110">
        <v>0</v>
      </c>
      <c r="AC624" s="417">
        <v>29.676291480199701</v>
      </c>
    </row>
    <row r="625" spans="1:29">
      <c r="A625" s="20"/>
      <c r="B625" s="24">
        <v>621</v>
      </c>
      <c r="D625" s="571">
        <v>620</v>
      </c>
      <c r="E625" s="580">
        <v>1376.5615</v>
      </c>
      <c r="F625" s="580">
        <v>-361.38</v>
      </c>
      <c r="H625" s="571">
        <v>620</v>
      </c>
      <c r="I625" s="78">
        <v>545</v>
      </c>
      <c r="J625" s="78">
        <v>229</v>
      </c>
      <c r="K625" s="78">
        <v>544</v>
      </c>
      <c r="L625" s="78">
        <v>545</v>
      </c>
      <c r="M625" s="579" t="str">
        <f t="shared" si="10"/>
        <v>545,229,544,545</v>
      </c>
      <c r="R625" s="280">
        <v>620</v>
      </c>
      <c r="S625" s="591">
        <v>1449.0957162899999</v>
      </c>
      <c r="U625" s="77">
        <v>620</v>
      </c>
      <c r="V625" s="77">
        <v>620</v>
      </c>
      <c r="Y625" s="110">
        <v>620</v>
      </c>
      <c r="Z625" s="110">
        <v>0</v>
      </c>
      <c r="AA625" s="110">
        <v>620</v>
      </c>
      <c r="AB625" s="110">
        <v>0</v>
      </c>
      <c r="AC625" s="417">
        <v>28.981914325799998</v>
      </c>
    </row>
    <row r="626" spans="1:29">
      <c r="A626" s="20"/>
      <c r="B626" s="24">
        <v>622</v>
      </c>
      <c r="D626" s="571">
        <v>621</v>
      </c>
      <c r="E626" s="580">
        <v>1389.8529000000001</v>
      </c>
      <c r="F626" s="580">
        <v>-305.8852</v>
      </c>
      <c r="H626" s="571">
        <v>621</v>
      </c>
      <c r="I626" s="78">
        <v>546</v>
      </c>
      <c r="J626" s="78">
        <v>235</v>
      </c>
      <c r="K626" s="78">
        <v>232</v>
      </c>
      <c r="L626" s="78">
        <v>546</v>
      </c>
      <c r="M626" s="579" t="str">
        <f t="shared" si="10"/>
        <v>546,235,232,546</v>
      </c>
      <c r="R626" s="280">
        <v>621</v>
      </c>
      <c r="S626" s="591">
        <v>1484.2353462619899</v>
      </c>
      <c r="U626" s="77">
        <v>621</v>
      </c>
      <c r="V626" s="77">
        <v>621</v>
      </c>
      <c r="Y626" s="110">
        <v>621</v>
      </c>
      <c r="Z626" s="110">
        <v>0</v>
      </c>
      <c r="AA626" s="110">
        <v>621</v>
      </c>
      <c r="AB626" s="110">
        <v>0</v>
      </c>
      <c r="AC626" s="417">
        <v>29.684706925239801</v>
      </c>
    </row>
    <row r="627" spans="1:29">
      <c r="A627" s="20"/>
      <c r="B627" s="24">
        <v>623</v>
      </c>
      <c r="D627" s="571">
        <v>622</v>
      </c>
      <c r="E627" s="580">
        <v>1400.9166</v>
      </c>
      <c r="F627" s="580">
        <v>-249.7088</v>
      </c>
      <c r="H627" s="571">
        <v>622</v>
      </c>
      <c r="I627" s="78">
        <v>546</v>
      </c>
      <c r="J627" s="78">
        <v>232</v>
      </c>
      <c r="K627" s="78">
        <v>545</v>
      </c>
      <c r="L627" s="78">
        <v>546</v>
      </c>
      <c r="M627" s="579" t="str">
        <f t="shared" si="10"/>
        <v>546,232,545,546</v>
      </c>
      <c r="R627" s="280">
        <v>622</v>
      </c>
      <c r="S627" s="591">
        <v>1449.4207234749899</v>
      </c>
      <c r="U627" s="77">
        <v>622</v>
      </c>
      <c r="V627" s="77">
        <v>622</v>
      </c>
      <c r="Y627" s="110">
        <v>622</v>
      </c>
      <c r="Z627" s="110">
        <v>0</v>
      </c>
      <c r="AA627" s="110">
        <v>622</v>
      </c>
      <c r="AB627" s="110">
        <v>0</v>
      </c>
      <c r="AC627" s="417">
        <v>28.988414469499801</v>
      </c>
    </row>
    <row r="628" spans="1:29">
      <c r="A628" s="20"/>
      <c r="B628" s="24">
        <v>624</v>
      </c>
      <c r="D628" s="571">
        <v>623</v>
      </c>
      <c r="E628" s="580">
        <v>1409.3381999999999</v>
      </c>
      <c r="F628" s="580">
        <v>-192.4385</v>
      </c>
      <c r="H628" s="571">
        <v>623</v>
      </c>
      <c r="I628" s="78">
        <v>547</v>
      </c>
      <c r="J628" s="78">
        <v>238</v>
      </c>
      <c r="K628" s="78">
        <v>235</v>
      </c>
      <c r="L628" s="78">
        <v>547</v>
      </c>
      <c r="M628" s="579" t="str">
        <f t="shared" si="10"/>
        <v>547,238,235,547</v>
      </c>
      <c r="R628" s="280">
        <v>623</v>
      </c>
      <c r="S628" s="591">
        <v>1482.8223859239899</v>
      </c>
      <c r="U628" s="77">
        <v>623</v>
      </c>
      <c r="V628" s="77">
        <v>623</v>
      </c>
      <c r="Y628" s="110">
        <v>623</v>
      </c>
      <c r="Z628" s="110">
        <v>0</v>
      </c>
      <c r="AA628" s="110">
        <v>623</v>
      </c>
      <c r="AB628" s="110">
        <v>0</v>
      </c>
      <c r="AC628" s="417">
        <v>29.6564477184798</v>
      </c>
    </row>
    <row r="629" spans="1:29">
      <c r="A629" s="20"/>
      <c r="B629" s="24">
        <v>625</v>
      </c>
      <c r="D629" s="571">
        <v>624</v>
      </c>
      <c r="E629" s="580">
        <v>1414.4706000000001</v>
      </c>
      <c r="F629" s="580">
        <v>-132.82429999999999</v>
      </c>
      <c r="H629" s="571">
        <v>624</v>
      </c>
      <c r="I629" s="78">
        <v>547</v>
      </c>
      <c r="J629" s="78">
        <v>235</v>
      </c>
      <c r="K629" s="78">
        <v>546</v>
      </c>
      <c r="L629" s="78">
        <v>547</v>
      </c>
      <c r="M629" s="579" t="str">
        <f t="shared" si="10"/>
        <v>547,235,546,547</v>
      </c>
      <c r="R629" s="280">
        <v>624</v>
      </c>
      <c r="S629" s="591">
        <v>1448.0058810190001</v>
      </c>
      <c r="U629" s="77">
        <v>624</v>
      </c>
      <c r="V629" s="77">
        <v>624</v>
      </c>
      <c r="Y629" s="110">
        <v>624</v>
      </c>
      <c r="Z629" s="110">
        <v>0</v>
      </c>
      <c r="AA629" s="110">
        <v>624</v>
      </c>
      <c r="AB629" s="110">
        <v>0</v>
      </c>
      <c r="AC629" s="417">
        <v>28.9601176203801</v>
      </c>
    </row>
    <row r="630" spans="1:29">
      <c r="A630" s="20"/>
      <c r="B630" s="24">
        <v>626</v>
      </c>
      <c r="D630" s="571">
        <v>625</v>
      </c>
      <c r="E630" s="580">
        <v>1417.2814000000001</v>
      </c>
      <c r="F630" s="580">
        <v>-70.975740000000002</v>
      </c>
      <c r="H630" s="571">
        <v>625</v>
      </c>
      <c r="I630" s="78">
        <v>548</v>
      </c>
      <c r="J630" s="78">
        <v>241</v>
      </c>
      <c r="K630" s="78">
        <v>238</v>
      </c>
      <c r="L630" s="78">
        <v>548</v>
      </c>
      <c r="M630" s="579" t="str">
        <f t="shared" si="10"/>
        <v>548,241,238,548</v>
      </c>
      <c r="R630" s="280">
        <v>625</v>
      </c>
      <c r="S630" s="591">
        <v>1479.6264232584999</v>
      </c>
      <c r="U630" s="77">
        <v>625</v>
      </c>
      <c r="V630" s="77">
        <v>625</v>
      </c>
      <c r="Y630" s="110">
        <v>625</v>
      </c>
      <c r="Z630" s="110">
        <v>0</v>
      </c>
      <c r="AA630" s="110">
        <v>625</v>
      </c>
      <c r="AB630" s="110">
        <v>0</v>
      </c>
      <c r="AC630" s="417">
        <v>29.592528465169998</v>
      </c>
    </row>
    <row r="631" spans="1:29">
      <c r="A631" s="20"/>
      <c r="B631" s="24">
        <v>627</v>
      </c>
      <c r="D631" s="571">
        <v>626</v>
      </c>
      <c r="E631" s="580">
        <v>1425.4585</v>
      </c>
      <c r="F631" s="580">
        <v>-13.74361</v>
      </c>
      <c r="H631" s="571">
        <v>626</v>
      </c>
      <c r="I631" s="78">
        <v>548</v>
      </c>
      <c r="J631" s="78">
        <v>238</v>
      </c>
      <c r="K631" s="78">
        <v>547</v>
      </c>
      <c r="L631" s="78">
        <v>548</v>
      </c>
      <c r="M631" s="579" t="str">
        <f t="shared" si="10"/>
        <v>548,238,547,548</v>
      </c>
      <c r="R631" s="280">
        <v>626</v>
      </c>
      <c r="S631" s="591">
        <v>1446.7362678239999</v>
      </c>
      <c r="U631" s="77">
        <v>626</v>
      </c>
      <c r="V631" s="77">
        <v>626</v>
      </c>
      <c r="Y631" s="110">
        <v>626</v>
      </c>
      <c r="Z631" s="110">
        <v>0</v>
      </c>
      <c r="AA631" s="110">
        <v>626</v>
      </c>
      <c r="AB631" s="110">
        <v>0</v>
      </c>
      <c r="AC631" s="417">
        <v>28.934725356480001</v>
      </c>
    </row>
    <row r="632" spans="1:29">
      <c r="A632" s="20"/>
      <c r="B632" s="24">
        <v>628</v>
      </c>
      <c r="D632" s="571">
        <v>627</v>
      </c>
      <c r="E632" s="580">
        <v>1369.3566000000001</v>
      </c>
      <c r="F632" s="580">
        <v>-15.310090000000001</v>
      </c>
      <c r="H632" s="571">
        <v>627</v>
      </c>
      <c r="I632" s="78">
        <v>549</v>
      </c>
      <c r="J632" s="78">
        <v>244</v>
      </c>
      <c r="K632" s="78">
        <v>241</v>
      </c>
      <c r="L632" s="78">
        <v>549</v>
      </c>
      <c r="M632" s="579" t="str">
        <f t="shared" si="10"/>
        <v>549,244,241,549</v>
      </c>
      <c r="R632" s="280">
        <v>627</v>
      </c>
      <c r="S632" s="591">
        <v>1477.1636136049999</v>
      </c>
      <c r="U632" s="77">
        <v>627</v>
      </c>
      <c r="V632" s="77">
        <v>627</v>
      </c>
      <c r="Y632" s="110">
        <v>627</v>
      </c>
      <c r="Z632" s="110">
        <v>0</v>
      </c>
      <c r="AA632" s="110">
        <v>627</v>
      </c>
      <c r="AB632" s="110">
        <v>0</v>
      </c>
      <c r="AC632" s="417">
        <v>29.543272272100001</v>
      </c>
    </row>
    <row r="633" spans="1:29">
      <c r="A633" s="20"/>
      <c r="B633" s="24">
        <v>629</v>
      </c>
      <c r="D633" s="571">
        <v>628</v>
      </c>
      <c r="E633" s="580">
        <v>1366.4563000000001</v>
      </c>
      <c r="F633" s="580">
        <v>-88.566730000000007</v>
      </c>
      <c r="H633" s="571">
        <v>628</v>
      </c>
      <c r="I633" s="78">
        <v>549</v>
      </c>
      <c r="J633" s="78">
        <v>241</v>
      </c>
      <c r="K633" s="78">
        <v>548</v>
      </c>
      <c r="L633" s="78">
        <v>549</v>
      </c>
      <c r="M633" s="579" t="str">
        <f t="shared" si="10"/>
        <v>549,241,548,549</v>
      </c>
      <c r="R633" s="280">
        <v>628</v>
      </c>
      <c r="S633" s="591">
        <v>1444.7943254085001</v>
      </c>
      <c r="U633" s="77">
        <v>628</v>
      </c>
      <c r="V633" s="77">
        <v>628</v>
      </c>
      <c r="Y633" s="110">
        <v>628</v>
      </c>
      <c r="Z633" s="110">
        <v>0</v>
      </c>
      <c r="AA633" s="110">
        <v>628</v>
      </c>
      <c r="AB633" s="110">
        <v>0</v>
      </c>
      <c r="AC633" s="417">
        <v>28.895886508170001</v>
      </c>
    </row>
    <row r="634" spans="1:29">
      <c r="A634" s="20"/>
      <c r="B634" s="24">
        <v>630</v>
      </c>
      <c r="D634" s="571">
        <v>629</v>
      </c>
      <c r="E634" s="580">
        <v>1362.8869999999999</v>
      </c>
      <c r="F634" s="580">
        <v>-151.1053</v>
      </c>
      <c r="H634" s="571">
        <v>629</v>
      </c>
      <c r="I634" s="78">
        <v>550</v>
      </c>
      <c r="J634" s="78">
        <v>247</v>
      </c>
      <c r="K634" s="78">
        <v>244</v>
      </c>
      <c r="L634" s="78">
        <v>550</v>
      </c>
      <c r="M634" s="579" t="str">
        <f t="shared" si="10"/>
        <v>550,247,244,550</v>
      </c>
      <c r="R634" s="280">
        <v>629</v>
      </c>
      <c r="S634" s="591">
        <v>1477.81208875999</v>
      </c>
      <c r="U634" s="77">
        <v>629</v>
      </c>
      <c r="V634" s="77">
        <v>629</v>
      </c>
      <c r="Y634" s="110">
        <v>629</v>
      </c>
      <c r="Z634" s="110">
        <v>0</v>
      </c>
      <c r="AA634" s="110">
        <v>629</v>
      </c>
      <c r="AB634" s="110">
        <v>0</v>
      </c>
      <c r="AC634" s="417">
        <v>29.556241775199801</v>
      </c>
    </row>
    <row r="635" spans="1:29">
      <c r="A635" s="20"/>
      <c r="B635" s="24">
        <v>631</v>
      </c>
      <c r="D635" s="571">
        <v>630</v>
      </c>
      <c r="E635" s="580">
        <v>1356.723</v>
      </c>
      <c r="F635" s="580">
        <v>-209.0891</v>
      </c>
      <c r="H635" s="571">
        <v>630</v>
      </c>
      <c r="I635" s="78">
        <v>550</v>
      </c>
      <c r="J635" s="78">
        <v>244</v>
      </c>
      <c r="K635" s="78">
        <v>549</v>
      </c>
      <c r="L635" s="78">
        <v>550</v>
      </c>
      <c r="M635" s="579" t="str">
        <f t="shared" si="10"/>
        <v>550,244,549,550</v>
      </c>
      <c r="R635" s="280">
        <v>630</v>
      </c>
      <c r="S635" s="591">
        <v>1443.1372068749899</v>
      </c>
      <c r="U635" s="77">
        <v>630</v>
      </c>
      <c r="V635" s="77">
        <v>630</v>
      </c>
      <c r="Y635" s="110">
        <v>630</v>
      </c>
      <c r="Z635" s="110">
        <v>0</v>
      </c>
      <c r="AA635" s="110">
        <v>630</v>
      </c>
      <c r="AB635" s="110">
        <v>0</v>
      </c>
      <c r="AC635" s="417">
        <v>28.862744137499899</v>
      </c>
    </row>
    <row r="636" spans="1:29">
      <c r="A636" s="20"/>
      <c r="B636" s="24">
        <v>632</v>
      </c>
      <c r="D636" s="571">
        <v>631</v>
      </c>
      <c r="E636" s="580">
        <v>1347.335</v>
      </c>
      <c r="F636" s="580">
        <v>-264.42720000000003</v>
      </c>
      <c r="H636" s="571">
        <v>631</v>
      </c>
      <c r="I636" s="78">
        <v>551</v>
      </c>
      <c r="J636" s="78">
        <v>250</v>
      </c>
      <c r="K636" s="78">
        <v>247</v>
      </c>
      <c r="L636" s="78">
        <v>551</v>
      </c>
      <c r="M636" s="579" t="str">
        <f t="shared" si="10"/>
        <v>551,250,247,551</v>
      </c>
      <c r="R636" s="280">
        <v>631</v>
      </c>
      <c r="S636" s="591">
        <v>1480.43720129998</v>
      </c>
      <c r="U636" s="77">
        <v>631</v>
      </c>
      <c r="V636" s="77">
        <v>631</v>
      </c>
      <c r="Y636" s="110">
        <v>631</v>
      </c>
      <c r="Z636" s="110">
        <v>0</v>
      </c>
      <c r="AA636" s="110">
        <v>631</v>
      </c>
      <c r="AB636" s="110">
        <v>0</v>
      </c>
      <c r="AC636" s="417">
        <v>29.608744025999599</v>
      </c>
    </row>
    <row r="637" spans="1:29">
      <c r="A637" s="20"/>
      <c r="B637" s="24">
        <v>633</v>
      </c>
      <c r="D637" s="571">
        <v>632</v>
      </c>
      <c r="E637" s="580">
        <v>1335.6606999999999</v>
      </c>
      <c r="F637" s="580">
        <v>-318.52850000000001</v>
      </c>
      <c r="H637" s="571">
        <v>632</v>
      </c>
      <c r="I637" s="78">
        <v>551</v>
      </c>
      <c r="J637" s="78">
        <v>247</v>
      </c>
      <c r="K637" s="78">
        <v>550</v>
      </c>
      <c r="L637" s="78">
        <v>551</v>
      </c>
      <c r="M637" s="579" t="str">
        <f t="shared" si="10"/>
        <v>551,247,550,551</v>
      </c>
      <c r="R637" s="280">
        <v>632</v>
      </c>
      <c r="S637" s="591">
        <v>1444.44338765001</v>
      </c>
      <c r="U637" s="77">
        <v>632</v>
      </c>
      <c r="V637" s="77">
        <v>632</v>
      </c>
      <c r="Y637" s="110">
        <v>632</v>
      </c>
      <c r="Z637" s="110">
        <v>0</v>
      </c>
      <c r="AA637" s="110">
        <v>632</v>
      </c>
      <c r="AB637" s="110">
        <v>0</v>
      </c>
      <c r="AC637" s="417">
        <v>28.888867753000198</v>
      </c>
    </row>
    <row r="638" spans="1:29">
      <c r="A638" s="20"/>
      <c r="B638" s="24">
        <v>634</v>
      </c>
      <c r="D638" s="571">
        <v>633</v>
      </c>
      <c r="E638" s="580">
        <v>1321.9383</v>
      </c>
      <c r="F638" s="580">
        <v>-371.89</v>
      </c>
      <c r="H638" s="571">
        <v>633</v>
      </c>
      <c r="I638" s="78">
        <v>552</v>
      </c>
      <c r="J638" s="78">
        <v>253</v>
      </c>
      <c r="K638" s="78">
        <v>250</v>
      </c>
      <c r="L638" s="78">
        <v>552</v>
      </c>
      <c r="M638" s="579" t="str">
        <f t="shared" si="10"/>
        <v>552,253,250,552</v>
      </c>
      <c r="R638" s="280">
        <v>633</v>
      </c>
      <c r="S638" s="591">
        <v>1482.74490959997</v>
      </c>
      <c r="U638" s="77">
        <v>633</v>
      </c>
      <c r="V638" s="77">
        <v>633</v>
      </c>
      <c r="Y638" s="110">
        <v>633</v>
      </c>
      <c r="Z638" s="110">
        <v>0</v>
      </c>
      <c r="AA638" s="110">
        <v>633</v>
      </c>
      <c r="AB638" s="110">
        <v>0</v>
      </c>
      <c r="AC638" s="417">
        <v>29.6548981919995</v>
      </c>
    </row>
    <row r="639" spans="1:29">
      <c r="A639" s="20"/>
      <c r="B639" s="24">
        <v>635</v>
      </c>
      <c r="D639" s="571">
        <v>634</v>
      </c>
      <c r="E639" s="580">
        <v>1306.0644</v>
      </c>
      <c r="F639" s="580">
        <v>-424.51569999999998</v>
      </c>
      <c r="H639" s="571">
        <v>634</v>
      </c>
      <c r="I639" s="78">
        <v>552</v>
      </c>
      <c r="J639" s="78">
        <v>250</v>
      </c>
      <c r="K639" s="78">
        <v>551</v>
      </c>
      <c r="L639" s="78">
        <v>552</v>
      </c>
      <c r="M639" s="579" t="str">
        <f t="shared" si="10"/>
        <v>552,250,551,552</v>
      </c>
      <c r="R639" s="280">
        <v>634</v>
      </c>
      <c r="S639" s="591">
        <v>1446.64782240004</v>
      </c>
      <c r="U639" s="77">
        <v>634</v>
      </c>
      <c r="V639" s="77">
        <v>634</v>
      </c>
      <c r="Y639" s="110">
        <v>634</v>
      </c>
      <c r="Z639" s="110">
        <v>0</v>
      </c>
      <c r="AA639" s="110">
        <v>634</v>
      </c>
      <c r="AB639" s="110">
        <v>0</v>
      </c>
      <c r="AC639" s="417">
        <v>28.932956448000901</v>
      </c>
    </row>
    <row r="640" spans="1:29">
      <c r="A640" s="20"/>
      <c r="B640" s="24">
        <v>636</v>
      </c>
      <c r="D640" s="571">
        <v>635</v>
      </c>
      <c r="E640" s="580">
        <v>1288.0684000000001</v>
      </c>
      <c r="F640" s="580">
        <v>-476.38580000000002</v>
      </c>
      <c r="H640" s="571">
        <v>635</v>
      </c>
      <c r="I640" s="78">
        <v>553</v>
      </c>
      <c r="J640" s="78">
        <v>256</v>
      </c>
      <c r="K640" s="78">
        <v>253</v>
      </c>
      <c r="L640" s="78">
        <v>553</v>
      </c>
      <c r="M640" s="579" t="str">
        <f t="shared" si="10"/>
        <v>553,256,253,553</v>
      </c>
      <c r="R640" s="280">
        <v>635</v>
      </c>
      <c r="S640" s="591">
        <v>1482.8166836999801</v>
      </c>
      <c r="U640" s="77">
        <v>635</v>
      </c>
      <c r="V640" s="77">
        <v>635</v>
      </c>
      <c r="Y640" s="110">
        <v>635</v>
      </c>
      <c r="Z640" s="110">
        <v>0</v>
      </c>
      <c r="AA640" s="110">
        <v>635</v>
      </c>
      <c r="AB640" s="110">
        <v>0</v>
      </c>
      <c r="AC640" s="417">
        <v>29.656333673999701</v>
      </c>
    </row>
    <row r="641" spans="1:29">
      <c r="A641" s="20"/>
      <c r="B641" s="24">
        <v>637</v>
      </c>
      <c r="D641" s="571">
        <v>636</v>
      </c>
      <c r="E641" s="580">
        <v>1267.9878000000001</v>
      </c>
      <c r="F641" s="580">
        <v>-527.52250000000004</v>
      </c>
      <c r="H641" s="571">
        <v>636</v>
      </c>
      <c r="I641" s="78">
        <v>553</v>
      </c>
      <c r="J641" s="78">
        <v>253</v>
      </c>
      <c r="K641" s="78">
        <v>552</v>
      </c>
      <c r="L641" s="78">
        <v>553</v>
      </c>
      <c r="M641" s="579" t="str">
        <f t="shared" si="10"/>
        <v>553,253,552,553</v>
      </c>
      <c r="R641" s="280">
        <v>636</v>
      </c>
      <c r="S641" s="591">
        <v>1447.3187150000001</v>
      </c>
      <c r="U641" s="77">
        <v>636</v>
      </c>
      <c r="V641" s="77">
        <v>636</v>
      </c>
      <c r="Y641" s="110">
        <v>636</v>
      </c>
      <c r="Z641" s="110">
        <v>0</v>
      </c>
      <c r="AA641" s="110">
        <v>636</v>
      </c>
      <c r="AB641" s="110">
        <v>0</v>
      </c>
      <c r="AC641" s="417">
        <v>28.946374299999999</v>
      </c>
    </row>
    <row r="642" spans="1:29">
      <c r="A642" s="20"/>
      <c r="B642" s="24">
        <v>638</v>
      </c>
      <c r="D642" s="571">
        <v>637</v>
      </c>
      <c r="E642" s="580">
        <v>1245.7530999999999</v>
      </c>
      <c r="F642" s="580">
        <v>-577.85410000000002</v>
      </c>
      <c r="H642" s="571">
        <v>637</v>
      </c>
      <c r="I642" s="78">
        <v>554</v>
      </c>
      <c r="J642" s="78">
        <v>259</v>
      </c>
      <c r="K642" s="78">
        <v>256</v>
      </c>
      <c r="L642" s="78">
        <v>554</v>
      </c>
      <c r="M642" s="579" t="str">
        <f t="shared" si="10"/>
        <v>554,259,256,554</v>
      </c>
      <c r="R642" s="280">
        <v>637</v>
      </c>
      <c r="S642" s="591">
        <v>1482.8954809000099</v>
      </c>
      <c r="U642" s="77">
        <v>637</v>
      </c>
      <c r="V642" s="77">
        <v>637</v>
      </c>
      <c r="Y642" s="110">
        <v>637</v>
      </c>
      <c r="Z642" s="110">
        <v>0</v>
      </c>
      <c r="AA642" s="110">
        <v>637</v>
      </c>
      <c r="AB642" s="110">
        <v>0</v>
      </c>
      <c r="AC642" s="417">
        <v>29.6579096180002</v>
      </c>
    </row>
    <row r="643" spans="1:29">
      <c r="A643" s="20"/>
      <c r="B643" s="24">
        <v>639</v>
      </c>
      <c r="D643" s="571">
        <v>638</v>
      </c>
      <c r="E643" s="580">
        <v>1221.4412</v>
      </c>
      <c r="F643" s="580">
        <v>-627.21119999999996</v>
      </c>
      <c r="H643" s="571">
        <v>638</v>
      </c>
      <c r="I643" s="78">
        <v>554</v>
      </c>
      <c r="J643" s="78">
        <v>256</v>
      </c>
      <c r="K643" s="78">
        <v>553</v>
      </c>
      <c r="L643" s="78">
        <v>554</v>
      </c>
      <c r="M643" s="579" t="str">
        <f t="shared" si="10"/>
        <v>554,256,553,554</v>
      </c>
      <c r="R643" s="280">
        <v>638</v>
      </c>
      <c r="S643" s="591">
        <v>1448.56070535001</v>
      </c>
      <c r="U643" s="77">
        <v>638</v>
      </c>
      <c r="V643" s="77">
        <v>638</v>
      </c>
      <c r="Y643" s="110">
        <v>638</v>
      </c>
      <c r="Z643" s="110">
        <v>0</v>
      </c>
      <c r="AA643" s="110">
        <v>638</v>
      </c>
      <c r="AB643" s="110">
        <v>0</v>
      </c>
      <c r="AC643" s="417">
        <v>28.9712141070002</v>
      </c>
    </row>
    <row r="644" spans="1:29">
      <c r="A644" s="20"/>
      <c r="B644" s="24">
        <v>640</v>
      </c>
      <c r="D644" s="571">
        <v>639</v>
      </c>
      <c r="E644" s="580">
        <v>1195.3081999999999</v>
      </c>
      <c r="F644" s="580">
        <v>-675.6019</v>
      </c>
      <c r="H644" s="571">
        <v>639</v>
      </c>
      <c r="I644" s="78">
        <v>555</v>
      </c>
      <c r="J644" s="78">
        <v>262</v>
      </c>
      <c r="K644" s="78">
        <v>259</v>
      </c>
      <c r="L644" s="78">
        <v>555</v>
      </c>
      <c r="M644" s="579" t="str">
        <f t="shared" si="10"/>
        <v>555,262,259,555</v>
      </c>
      <c r="R644" s="280">
        <v>639</v>
      </c>
      <c r="S644" s="591">
        <v>1484.5957708000401</v>
      </c>
      <c r="U644" s="77">
        <v>639</v>
      </c>
      <c r="V644" s="77">
        <v>639</v>
      </c>
      <c r="Y644" s="110">
        <v>639</v>
      </c>
      <c r="Z644" s="110">
        <v>0</v>
      </c>
      <c r="AA644" s="110">
        <v>639</v>
      </c>
      <c r="AB644" s="110">
        <v>0</v>
      </c>
      <c r="AC644" s="417">
        <v>29.691915416000899</v>
      </c>
    </row>
    <row r="645" spans="1:29">
      <c r="A645" s="20"/>
      <c r="B645" s="24">
        <v>641</v>
      </c>
      <c r="D645" s="571">
        <v>640</v>
      </c>
      <c r="E645" s="580">
        <v>1167.3951</v>
      </c>
      <c r="F645" s="580">
        <v>-722.98180000000002</v>
      </c>
      <c r="H645" s="571">
        <v>640</v>
      </c>
      <c r="I645" s="78">
        <v>555</v>
      </c>
      <c r="J645" s="78">
        <v>259</v>
      </c>
      <c r="K645" s="78">
        <v>554</v>
      </c>
      <c r="L645" s="78">
        <v>555</v>
      </c>
      <c r="M645" s="579" t="str">
        <f t="shared" si="10"/>
        <v>555,259,554,555</v>
      </c>
      <c r="R645" s="280">
        <v>640</v>
      </c>
      <c r="S645" s="591">
        <v>1450.03365999995</v>
      </c>
      <c r="U645" s="77">
        <v>640</v>
      </c>
      <c r="V645" s="77">
        <v>640</v>
      </c>
      <c r="Y645" s="110">
        <v>640</v>
      </c>
      <c r="Z645" s="110">
        <v>0</v>
      </c>
      <c r="AA645" s="110">
        <v>640</v>
      </c>
      <c r="AB645" s="110">
        <v>0</v>
      </c>
      <c r="AC645" s="417">
        <v>29.000673199999099</v>
      </c>
    </row>
    <row r="646" spans="1:29">
      <c r="A646" s="20"/>
      <c r="B646" s="24">
        <v>642</v>
      </c>
      <c r="D646" s="571">
        <v>641</v>
      </c>
      <c r="E646" s="580">
        <v>1137.5761</v>
      </c>
      <c r="F646" s="580">
        <v>-769.14670000000001</v>
      </c>
      <c r="H646" s="571">
        <v>641</v>
      </c>
      <c r="I646" s="78">
        <v>556</v>
      </c>
      <c r="J646" s="78">
        <v>265</v>
      </c>
      <c r="K646" s="78">
        <v>262</v>
      </c>
      <c r="L646" s="78">
        <v>556</v>
      </c>
      <c r="M646" s="579" t="str">
        <f t="shared" ref="M646:M709" si="11">_xlfn.CONCAT(I646,",",J646,",",,K646,",",L646)</f>
        <v>556,265,262,556</v>
      </c>
      <c r="R646" s="280">
        <v>641</v>
      </c>
      <c r="S646" s="591">
        <v>1485.4001365500101</v>
      </c>
      <c r="U646" s="77">
        <v>641</v>
      </c>
      <c r="V646" s="77">
        <v>641</v>
      </c>
      <c r="Y646" s="110">
        <v>641</v>
      </c>
      <c r="Z646" s="110">
        <v>0</v>
      </c>
      <c r="AA646" s="110">
        <v>641</v>
      </c>
      <c r="AB646" s="110">
        <v>0</v>
      </c>
      <c r="AC646" s="417">
        <v>29.708002731000299</v>
      </c>
    </row>
    <row r="647" spans="1:29">
      <c r="A647" s="20"/>
      <c r="B647" s="24">
        <v>643</v>
      </c>
      <c r="D647" s="571">
        <v>642</v>
      </c>
      <c r="E647" s="580">
        <v>1105.8996999999999</v>
      </c>
      <c r="F647" s="580">
        <v>-814.029</v>
      </c>
      <c r="H647" s="571">
        <v>642</v>
      </c>
      <c r="I647" s="78">
        <v>556</v>
      </c>
      <c r="J647" s="78">
        <v>262</v>
      </c>
      <c r="K647" s="78">
        <v>555</v>
      </c>
      <c r="L647" s="78">
        <v>556</v>
      </c>
      <c r="M647" s="579" t="str">
        <f t="shared" si="11"/>
        <v>556,262,555,556</v>
      </c>
      <c r="R647" s="280">
        <v>642</v>
      </c>
      <c r="S647" s="591">
        <v>1450.7007180999999</v>
      </c>
      <c r="U647" s="77">
        <v>642</v>
      </c>
      <c r="V647" s="77">
        <v>642</v>
      </c>
      <c r="Y647" s="110">
        <v>642</v>
      </c>
      <c r="Z647" s="110">
        <v>0</v>
      </c>
      <c r="AA647" s="110">
        <v>642</v>
      </c>
      <c r="AB647" s="110">
        <v>0</v>
      </c>
      <c r="AC647" s="417">
        <v>29.014014362000101</v>
      </c>
    </row>
    <row r="648" spans="1:29">
      <c r="A648" s="20"/>
      <c r="B648" s="24">
        <v>644</v>
      </c>
      <c r="D648" s="571">
        <v>643</v>
      </c>
      <c r="E648" s="580">
        <v>1072.5715</v>
      </c>
      <c r="F648" s="580">
        <v>-857.66510000000005</v>
      </c>
      <c r="H648" s="571">
        <v>643</v>
      </c>
      <c r="I648" s="78">
        <v>557</v>
      </c>
      <c r="J648" s="78">
        <v>268</v>
      </c>
      <c r="K648" s="78">
        <v>265</v>
      </c>
      <c r="L648" s="78">
        <v>557</v>
      </c>
      <c r="M648" s="579" t="str">
        <f t="shared" si="11"/>
        <v>557,268,265,557</v>
      </c>
      <c r="R648" s="280">
        <v>643</v>
      </c>
      <c r="S648" s="591">
        <v>1484.68127340002</v>
      </c>
      <c r="U648" s="77">
        <v>643</v>
      </c>
      <c r="V648" s="77">
        <v>643</v>
      </c>
      <c r="Y648" s="110">
        <v>643</v>
      </c>
      <c r="Z648" s="110">
        <v>0</v>
      </c>
      <c r="AA648" s="110">
        <v>643</v>
      </c>
      <c r="AB648" s="110">
        <v>0</v>
      </c>
      <c r="AC648" s="417">
        <v>29.693625468000501</v>
      </c>
    </row>
    <row r="649" spans="1:29">
      <c r="A649" s="20"/>
      <c r="B649" s="24">
        <v>645</v>
      </c>
      <c r="D649" s="571">
        <v>644</v>
      </c>
      <c r="E649" s="580">
        <v>1037.691</v>
      </c>
      <c r="F649" s="580">
        <v>-900.05430000000001</v>
      </c>
      <c r="H649" s="571">
        <v>644</v>
      </c>
      <c r="I649" s="78">
        <v>557</v>
      </c>
      <c r="J649" s="78">
        <v>265</v>
      </c>
      <c r="K649" s="78">
        <v>556</v>
      </c>
      <c r="L649" s="78">
        <v>557</v>
      </c>
      <c r="M649" s="579" t="str">
        <f t="shared" si="11"/>
        <v>557,265,556,557</v>
      </c>
      <c r="R649" s="280">
        <v>644</v>
      </c>
      <c r="S649" s="591">
        <v>1450.2145367998701</v>
      </c>
      <c r="U649" s="77">
        <v>644</v>
      </c>
      <c r="V649" s="77">
        <v>644</v>
      </c>
      <c r="Y649" s="110">
        <v>644</v>
      </c>
      <c r="Z649" s="110">
        <v>0</v>
      </c>
      <c r="AA649" s="110">
        <v>644</v>
      </c>
      <c r="AB649" s="110">
        <v>0</v>
      </c>
      <c r="AC649" s="417">
        <v>29.004290735997401</v>
      </c>
    </row>
    <row r="650" spans="1:29">
      <c r="A650" s="20"/>
      <c r="B650" s="24">
        <v>646</v>
      </c>
      <c r="D650" s="571">
        <v>645</v>
      </c>
      <c r="E650" s="580">
        <v>1001.0916</v>
      </c>
      <c r="F650" s="580">
        <v>-940.98450000000003</v>
      </c>
      <c r="H650" s="571">
        <v>645</v>
      </c>
      <c r="I650" s="78">
        <v>558</v>
      </c>
      <c r="J650" s="78">
        <v>271</v>
      </c>
      <c r="K650" s="78">
        <v>268</v>
      </c>
      <c r="L650" s="78">
        <v>558</v>
      </c>
      <c r="M650" s="579" t="str">
        <f t="shared" si="11"/>
        <v>558,271,268,558</v>
      </c>
      <c r="R650" s="280">
        <v>645</v>
      </c>
      <c r="S650" s="591">
        <v>1483.04975469998</v>
      </c>
      <c r="U650" s="77">
        <v>645</v>
      </c>
      <c r="V650" s="77">
        <v>645</v>
      </c>
      <c r="Y650" s="110">
        <v>645</v>
      </c>
      <c r="Z650" s="110">
        <v>0</v>
      </c>
      <c r="AA650" s="110">
        <v>645</v>
      </c>
      <c r="AB650" s="110">
        <v>0</v>
      </c>
      <c r="AC650" s="417">
        <v>29.660995093999599</v>
      </c>
    </row>
    <row r="651" spans="1:29">
      <c r="A651" s="20"/>
      <c r="B651" s="24">
        <v>647</v>
      </c>
      <c r="D651" s="571">
        <v>646</v>
      </c>
      <c r="E651" s="580">
        <v>962.60848999999996</v>
      </c>
      <c r="F651" s="580">
        <v>-980.21379999999999</v>
      </c>
      <c r="H651" s="571">
        <v>646</v>
      </c>
      <c r="I651" s="78">
        <v>558</v>
      </c>
      <c r="J651" s="78">
        <v>268</v>
      </c>
      <c r="K651" s="78">
        <v>557</v>
      </c>
      <c r="L651" s="78">
        <v>558</v>
      </c>
      <c r="M651" s="579" t="str">
        <f t="shared" si="11"/>
        <v>558,268,557,558</v>
      </c>
      <c r="R651" s="280">
        <v>646</v>
      </c>
      <c r="S651" s="591">
        <v>1450.2953990999899</v>
      </c>
      <c r="U651" s="77">
        <v>646</v>
      </c>
      <c r="V651" s="77">
        <v>646</v>
      </c>
      <c r="Y651" s="110">
        <v>646</v>
      </c>
      <c r="Z651" s="110">
        <v>0</v>
      </c>
      <c r="AA651" s="110">
        <v>646</v>
      </c>
      <c r="AB651" s="110">
        <v>0</v>
      </c>
      <c r="AC651" s="417">
        <v>29.005907981999901</v>
      </c>
    </row>
    <row r="652" spans="1:29">
      <c r="A652" s="20"/>
      <c r="B652" s="24">
        <v>648</v>
      </c>
      <c r="D652" s="571">
        <v>647</v>
      </c>
      <c r="E652" s="580">
        <v>922.37593000000004</v>
      </c>
      <c r="F652" s="580">
        <v>-1017.641</v>
      </c>
      <c r="H652" s="571">
        <v>647</v>
      </c>
      <c r="I652" s="78">
        <v>559</v>
      </c>
      <c r="J652" s="78">
        <v>274</v>
      </c>
      <c r="K652" s="78">
        <v>271</v>
      </c>
      <c r="L652" s="78">
        <v>559</v>
      </c>
      <c r="M652" s="579" t="str">
        <f t="shared" si="11"/>
        <v>559,274,271,559</v>
      </c>
      <c r="R652" s="280">
        <v>647</v>
      </c>
      <c r="S652" s="591">
        <v>1481.74499824998</v>
      </c>
      <c r="U652" s="77">
        <v>647</v>
      </c>
      <c r="V652" s="77">
        <v>647</v>
      </c>
      <c r="Y652" s="110">
        <v>647</v>
      </c>
      <c r="Z652" s="110">
        <v>0</v>
      </c>
      <c r="AA652" s="110">
        <v>647</v>
      </c>
      <c r="AB652" s="110">
        <v>0</v>
      </c>
      <c r="AC652" s="417">
        <v>29.634899964999601</v>
      </c>
    </row>
    <row r="653" spans="1:29">
      <c r="A653" s="20"/>
      <c r="B653" s="24">
        <v>649</v>
      </c>
      <c r="D653" s="571">
        <v>648</v>
      </c>
      <c r="E653" s="580">
        <v>880.71762000000001</v>
      </c>
      <c r="F653" s="580">
        <v>-1053.4549999999999</v>
      </c>
      <c r="H653" s="571">
        <v>648</v>
      </c>
      <c r="I653" s="78">
        <v>559</v>
      </c>
      <c r="J653" s="78">
        <v>271</v>
      </c>
      <c r="K653" s="78">
        <v>558</v>
      </c>
      <c r="L653" s="78">
        <v>559</v>
      </c>
      <c r="M653" s="579" t="str">
        <f t="shared" si="11"/>
        <v>559,271,558,559</v>
      </c>
      <c r="R653" s="280">
        <v>648</v>
      </c>
      <c r="S653" s="591">
        <v>1448.5336756000099</v>
      </c>
      <c r="U653" s="77">
        <v>648</v>
      </c>
      <c r="V653" s="77">
        <v>648</v>
      </c>
      <c r="Y653" s="110">
        <v>648</v>
      </c>
      <c r="Z653" s="110">
        <v>0</v>
      </c>
      <c r="AA653" s="110">
        <v>648</v>
      </c>
      <c r="AB653" s="110">
        <v>0</v>
      </c>
      <c r="AC653" s="417">
        <v>28.9706735120003</v>
      </c>
    </row>
    <row r="654" spans="1:29">
      <c r="A654" s="20"/>
      <c r="B654" s="24">
        <v>650</v>
      </c>
      <c r="D654" s="571">
        <v>649</v>
      </c>
      <c r="E654" s="580">
        <v>837.81802000000005</v>
      </c>
      <c r="F654" s="580">
        <v>-1087.8409999999999</v>
      </c>
      <c r="H654" s="571">
        <v>649</v>
      </c>
      <c r="I654" s="78">
        <v>560</v>
      </c>
      <c r="J654" s="78">
        <v>277</v>
      </c>
      <c r="K654" s="78">
        <v>274</v>
      </c>
      <c r="L654" s="78">
        <v>560</v>
      </c>
      <c r="M654" s="579" t="str">
        <f t="shared" si="11"/>
        <v>560,277,274,560</v>
      </c>
      <c r="R654" s="280">
        <v>649</v>
      </c>
      <c r="S654" s="591">
        <v>1481.3396973000999</v>
      </c>
      <c r="U654" s="77">
        <v>649</v>
      </c>
      <c r="V654" s="77">
        <v>649</v>
      </c>
      <c r="Y654" s="110">
        <v>649</v>
      </c>
      <c r="Z654" s="110">
        <v>0</v>
      </c>
      <c r="AA654" s="110">
        <v>649</v>
      </c>
      <c r="AB654" s="110">
        <v>0</v>
      </c>
      <c r="AC654" s="417">
        <v>29.626793946002099</v>
      </c>
    </row>
    <row r="655" spans="1:29">
      <c r="A655" s="20"/>
      <c r="B655" s="24">
        <v>651</v>
      </c>
      <c r="D655" s="571">
        <v>650</v>
      </c>
      <c r="E655" s="580">
        <v>793.66737000000001</v>
      </c>
      <c r="F655" s="580">
        <v>-1120.625</v>
      </c>
      <c r="H655" s="571">
        <v>650</v>
      </c>
      <c r="I655" s="78">
        <v>560</v>
      </c>
      <c r="J655" s="78">
        <v>274</v>
      </c>
      <c r="K655" s="78">
        <v>559</v>
      </c>
      <c r="L655" s="78">
        <v>560</v>
      </c>
      <c r="M655" s="579" t="str">
        <f t="shared" si="11"/>
        <v>560,274,559,560</v>
      </c>
      <c r="R655" s="280">
        <v>650</v>
      </c>
      <c r="S655" s="591">
        <v>1446.26956474996</v>
      </c>
      <c r="U655" s="77">
        <v>650</v>
      </c>
      <c r="V655" s="77">
        <v>650</v>
      </c>
      <c r="Y655" s="110">
        <v>650</v>
      </c>
      <c r="Z655" s="110">
        <v>0</v>
      </c>
      <c r="AA655" s="110">
        <v>650</v>
      </c>
      <c r="AB655" s="110">
        <v>0</v>
      </c>
      <c r="AC655" s="417">
        <v>28.925391294999201</v>
      </c>
    </row>
    <row r="656" spans="1:29">
      <c r="A656" s="20"/>
      <c r="B656" s="24">
        <v>652</v>
      </c>
      <c r="D656" s="571">
        <v>651</v>
      </c>
      <c r="E656" s="580">
        <v>748.26139000000001</v>
      </c>
      <c r="F656" s="580">
        <v>-1151.54</v>
      </c>
      <c r="H656" s="571">
        <v>651</v>
      </c>
      <c r="I656" s="78">
        <v>561</v>
      </c>
      <c r="J656" s="78">
        <v>280</v>
      </c>
      <c r="K656" s="78">
        <v>277</v>
      </c>
      <c r="L656" s="78">
        <v>561</v>
      </c>
      <c r="M656" s="579" t="str">
        <f t="shared" si="11"/>
        <v>561,280,277,561</v>
      </c>
      <c r="R656" s="280">
        <v>651</v>
      </c>
      <c r="S656" s="591">
        <v>1482.21265519998</v>
      </c>
      <c r="U656" s="77">
        <v>651</v>
      </c>
      <c r="V656" s="77">
        <v>651</v>
      </c>
      <c r="Y656" s="110">
        <v>651</v>
      </c>
      <c r="Z656" s="110">
        <v>0</v>
      </c>
      <c r="AA656" s="110">
        <v>651</v>
      </c>
      <c r="AB656" s="110">
        <v>0</v>
      </c>
      <c r="AC656" s="417">
        <v>29.644253103999599</v>
      </c>
    </row>
    <row r="657" spans="1:29">
      <c r="A657" s="20"/>
      <c r="B657" s="24">
        <v>653</v>
      </c>
      <c r="D657" s="571">
        <v>652</v>
      </c>
      <c r="E657" s="580">
        <v>701.66227000000003</v>
      </c>
      <c r="F657" s="580">
        <v>-1180.5619999999999</v>
      </c>
      <c r="H657" s="571">
        <v>652</v>
      </c>
      <c r="I657" s="78">
        <v>561</v>
      </c>
      <c r="J657" s="78">
        <v>277</v>
      </c>
      <c r="K657" s="78">
        <v>560</v>
      </c>
      <c r="L657" s="78">
        <v>561</v>
      </c>
      <c r="M657" s="579" t="str">
        <f t="shared" si="11"/>
        <v>561,277,560,561</v>
      </c>
      <c r="R657" s="280">
        <v>652</v>
      </c>
      <c r="S657" s="591">
        <v>1447.10586559993</v>
      </c>
      <c r="U657" s="77">
        <v>652</v>
      </c>
      <c r="V657" s="77">
        <v>652</v>
      </c>
      <c r="Y657" s="110">
        <v>652</v>
      </c>
      <c r="Z657" s="110">
        <v>0</v>
      </c>
      <c r="AA657" s="110">
        <v>652</v>
      </c>
      <c r="AB657" s="110">
        <v>0</v>
      </c>
      <c r="AC657" s="417">
        <v>28.9421173119987</v>
      </c>
    </row>
    <row r="658" spans="1:29">
      <c r="A658" s="20"/>
      <c r="B658" s="24">
        <v>654</v>
      </c>
      <c r="D658" s="571">
        <v>653</v>
      </c>
      <c r="E658" s="580">
        <v>653.88729999999998</v>
      </c>
      <c r="F658" s="580">
        <v>-1207.7049999999999</v>
      </c>
      <c r="H658" s="571">
        <v>653</v>
      </c>
      <c r="I658" s="78">
        <v>562</v>
      </c>
      <c r="J658" s="78">
        <v>283</v>
      </c>
      <c r="K658" s="78">
        <v>280</v>
      </c>
      <c r="L658" s="78">
        <v>562</v>
      </c>
      <c r="M658" s="579" t="str">
        <f t="shared" si="11"/>
        <v>562,283,280,562</v>
      </c>
      <c r="R658" s="280">
        <v>653</v>
      </c>
      <c r="S658" s="591">
        <v>1484.0566601999999</v>
      </c>
      <c r="U658" s="77">
        <v>653</v>
      </c>
      <c r="V658" s="77">
        <v>653</v>
      </c>
      <c r="Y658" s="110">
        <v>653</v>
      </c>
      <c r="Z658" s="110">
        <v>0</v>
      </c>
      <c r="AA658" s="110">
        <v>653</v>
      </c>
      <c r="AB658" s="110">
        <v>0</v>
      </c>
      <c r="AC658" s="417">
        <v>29.681133204000002</v>
      </c>
    </row>
    <row r="659" spans="1:29">
      <c r="A659" s="20"/>
      <c r="B659" s="24">
        <v>655</v>
      </c>
      <c r="D659" s="571">
        <v>654</v>
      </c>
      <c r="E659" s="580">
        <v>604.94084999999995</v>
      </c>
      <c r="F659" s="580">
        <v>-1232.847</v>
      </c>
      <c r="H659" s="571">
        <v>654</v>
      </c>
      <c r="I659" s="78">
        <v>562</v>
      </c>
      <c r="J659" s="78">
        <v>280</v>
      </c>
      <c r="K659" s="78">
        <v>561</v>
      </c>
      <c r="L659" s="78">
        <v>562</v>
      </c>
      <c r="M659" s="579" t="str">
        <f t="shared" si="11"/>
        <v>562,280,561,562</v>
      </c>
      <c r="R659" s="280">
        <v>654</v>
      </c>
      <c r="S659" s="591">
        <v>1449.3337671500001</v>
      </c>
      <c r="U659" s="77">
        <v>654</v>
      </c>
      <c r="V659" s="77">
        <v>654</v>
      </c>
      <c r="Y659" s="110">
        <v>654</v>
      </c>
      <c r="Z659" s="110">
        <v>0</v>
      </c>
      <c r="AA659" s="110">
        <v>654</v>
      </c>
      <c r="AB659" s="110">
        <v>0</v>
      </c>
      <c r="AC659" s="417">
        <v>28.986675343000002</v>
      </c>
    </row>
    <row r="660" spans="1:29">
      <c r="A660" s="20"/>
      <c r="B660" s="24">
        <v>656</v>
      </c>
      <c r="D660" s="571">
        <v>655</v>
      </c>
      <c r="E660" s="580">
        <v>554.99364000000003</v>
      </c>
      <c r="F660" s="580">
        <v>-1255.924</v>
      </c>
      <c r="H660" s="571">
        <v>655</v>
      </c>
      <c r="I660" s="78">
        <v>563</v>
      </c>
      <c r="J660" s="78">
        <v>286</v>
      </c>
      <c r="K660" s="78">
        <v>283</v>
      </c>
      <c r="L660" s="78">
        <v>563</v>
      </c>
      <c r="M660" s="579" t="str">
        <f t="shared" si="11"/>
        <v>563,286,283,563</v>
      </c>
      <c r="R660" s="280">
        <v>655</v>
      </c>
      <c r="S660" s="591">
        <v>1484.9026125999501</v>
      </c>
      <c r="U660" s="77">
        <v>655</v>
      </c>
      <c r="V660" s="77">
        <v>655</v>
      </c>
      <c r="Y660" s="110">
        <v>655</v>
      </c>
      <c r="Z660" s="110">
        <v>0</v>
      </c>
      <c r="AA660" s="110">
        <v>655</v>
      </c>
      <c r="AB660" s="110">
        <v>0</v>
      </c>
      <c r="AC660" s="417">
        <v>29.698052251998998</v>
      </c>
    </row>
    <row r="661" spans="1:29">
      <c r="A661" s="20"/>
      <c r="B661" s="24">
        <v>657</v>
      </c>
      <c r="D661" s="571">
        <v>656</v>
      </c>
      <c r="E661" s="580">
        <v>504.24025</v>
      </c>
      <c r="F661" s="580">
        <v>-1277.104</v>
      </c>
      <c r="H661" s="571">
        <v>656</v>
      </c>
      <c r="I661" s="78">
        <v>563</v>
      </c>
      <c r="J661" s="78">
        <v>283</v>
      </c>
      <c r="K661" s="78">
        <v>562</v>
      </c>
      <c r="L661" s="78">
        <v>563</v>
      </c>
      <c r="M661" s="579" t="str">
        <f t="shared" si="11"/>
        <v>563,283,562,563</v>
      </c>
      <c r="R661" s="280">
        <v>656</v>
      </c>
      <c r="S661" s="591">
        <v>1450.17213810002</v>
      </c>
      <c r="U661" s="77">
        <v>656</v>
      </c>
      <c r="V661" s="77">
        <v>656</v>
      </c>
      <c r="Y661" s="110">
        <v>656</v>
      </c>
      <c r="Z661" s="110">
        <v>0</v>
      </c>
      <c r="AA661" s="110">
        <v>656</v>
      </c>
      <c r="AB661" s="110">
        <v>0</v>
      </c>
      <c r="AC661" s="417">
        <v>29.0034427620004</v>
      </c>
    </row>
    <row r="662" spans="1:29">
      <c r="A662" s="20"/>
      <c r="B662" s="24">
        <v>658</v>
      </c>
      <c r="D662" s="571">
        <v>657</v>
      </c>
      <c r="E662" s="580">
        <v>452.74351999999999</v>
      </c>
      <c r="F662" s="580">
        <v>-1296.3800000000001</v>
      </c>
      <c r="H662" s="571">
        <v>657</v>
      </c>
      <c r="I662" s="78">
        <v>564</v>
      </c>
      <c r="J662" s="78">
        <v>289</v>
      </c>
      <c r="K662" s="78">
        <v>286</v>
      </c>
      <c r="L662" s="78">
        <v>564</v>
      </c>
      <c r="M662" s="579" t="str">
        <f t="shared" si="11"/>
        <v>564,289,286,564</v>
      </c>
      <c r="R662" s="280">
        <v>657</v>
      </c>
      <c r="S662" s="591">
        <v>1484.1984984000401</v>
      </c>
      <c r="U662" s="77">
        <v>657</v>
      </c>
      <c r="V662" s="77">
        <v>657</v>
      </c>
      <c r="Y662" s="110">
        <v>657</v>
      </c>
      <c r="Z662" s="110">
        <v>0</v>
      </c>
      <c r="AA662" s="110">
        <v>657</v>
      </c>
      <c r="AB662" s="110">
        <v>0</v>
      </c>
      <c r="AC662" s="417">
        <v>29.683969968000799</v>
      </c>
    </row>
    <row r="663" spans="1:29">
      <c r="A663" s="20"/>
      <c r="B663" s="24">
        <v>659</v>
      </c>
      <c r="D663" s="571">
        <v>658</v>
      </c>
      <c r="E663" s="580">
        <v>400.56000999999998</v>
      </c>
      <c r="F663" s="580">
        <v>-1313.529</v>
      </c>
      <c r="H663" s="571">
        <v>658</v>
      </c>
      <c r="I663" s="78">
        <v>564</v>
      </c>
      <c r="J663" s="78">
        <v>286</v>
      </c>
      <c r="K663" s="78">
        <v>563</v>
      </c>
      <c r="L663" s="78">
        <v>564</v>
      </c>
      <c r="M663" s="579" t="str">
        <f t="shared" si="11"/>
        <v>564,286,563,564</v>
      </c>
      <c r="R663" s="280">
        <v>658</v>
      </c>
      <c r="S663" s="591">
        <v>1449.7432840000199</v>
      </c>
      <c r="U663" s="77">
        <v>658</v>
      </c>
      <c r="V663" s="77">
        <v>658</v>
      </c>
      <c r="Y663" s="110">
        <v>658</v>
      </c>
      <c r="Z663" s="110">
        <v>0</v>
      </c>
      <c r="AA663" s="110">
        <v>658</v>
      </c>
      <c r="AB663" s="110">
        <v>0</v>
      </c>
      <c r="AC663" s="417">
        <v>28.994865680000501</v>
      </c>
    </row>
    <row r="664" spans="1:29">
      <c r="A664" s="20"/>
      <c r="B664" s="24">
        <v>660</v>
      </c>
      <c r="D664" s="571">
        <v>659</v>
      </c>
      <c r="E664" s="580">
        <v>347.75342999999998</v>
      </c>
      <c r="F664" s="580">
        <v>-1328.53</v>
      </c>
      <c r="H664" s="571">
        <v>659</v>
      </c>
      <c r="I664" s="78">
        <v>565</v>
      </c>
      <c r="J664" s="78">
        <v>292</v>
      </c>
      <c r="K664" s="78">
        <v>289</v>
      </c>
      <c r="L664" s="78">
        <v>565</v>
      </c>
      <c r="M664" s="579" t="str">
        <f t="shared" si="11"/>
        <v>565,292,289,565</v>
      </c>
      <c r="R664" s="280">
        <v>659</v>
      </c>
      <c r="S664" s="591">
        <v>1482.5174359999301</v>
      </c>
      <c r="U664" s="77">
        <v>659</v>
      </c>
      <c r="V664" s="77">
        <v>659</v>
      </c>
      <c r="Y664" s="110">
        <v>659</v>
      </c>
      <c r="Z664" s="110">
        <v>0</v>
      </c>
      <c r="AA664" s="110">
        <v>659</v>
      </c>
      <c r="AB664" s="110">
        <v>0</v>
      </c>
      <c r="AC664" s="417">
        <v>29.6503487199987</v>
      </c>
    </row>
    <row r="665" spans="1:29">
      <c r="A665" s="20"/>
      <c r="B665" s="24">
        <v>661</v>
      </c>
      <c r="D665" s="571">
        <v>660</v>
      </c>
      <c r="E665" s="580">
        <v>294.33684</v>
      </c>
      <c r="F665" s="580">
        <v>-1341.4</v>
      </c>
      <c r="H665" s="571">
        <v>660</v>
      </c>
      <c r="I665" s="78">
        <v>565</v>
      </c>
      <c r="J665" s="78">
        <v>289</v>
      </c>
      <c r="K665" s="78">
        <v>564</v>
      </c>
      <c r="L665" s="78">
        <v>565</v>
      </c>
      <c r="M665" s="579" t="str">
        <f t="shared" si="11"/>
        <v>565,289,564,565</v>
      </c>
      <c r="R665" s="280">
        <v>660</v>
      </c>
      <c r="S665" s="591">
        <v>1449.7902192500701</v>
      </c>
      <c r="U665" s="77">
        <v>660</v>
      </c>
      <c r="V665" s="77">
        <v>660</v>
      </c>
      <c r="Y665" s="110">
        <v>660</v>
      </c>
      <c r="Z665" s="110">
        <v>0</v>
      </c>
      <c r="AA665" s="110">
        <v>660</v>
      </c>
      <c r="AB665" s="110">
        <v>0</v>
      </c>
      <c r="AC665" s="417">
        <v>28.995804385001499</v>
      </c>
    </row>
    <row r="666" spans="1:29">
      <c r="A666" s="20"/>
      <c r="B666" s="24">
        <v>662</v>
      </c>
      <c r="D666" s="571">
        <v>661</v>
      </c>
      <c r="E666" s="580">
        <v>240.34768</v>
      </c>
      <c r="F666" s="580">
        <v>-1352.0229999999999</v>
      </c>
      <c r="H666" s="571">
        <v>661</v>
      </c>
      <c r="I666" s="78">
        <v>566</v>
      </c>
      <c r="J666" s="78">
        <v>295</v>
      </c>
      <c r="K666" s="78">
        <v>292</v>
      </c>
      <c r="L666" s="78">
        <v>566</v>
      </c>
      <c r="M666" s="579" t="str">
        <f t="shared" si="11"/>
        <v>566,295,292,566</v>
      </c>
      <c r="R666" s="280">
        <v>661</v>
      </c>
      <c r="S666" s="591">
        <v>1481.2225699999799</v>
      </c>
      <c r="U666" s="77">
        <v>661</v>
      </c>
      <c r="V666" s="77">
        <v>661</v>
      </c>
      <c r="Y666" s="110">
        <v>661</v>
      </c>
      <c r="Z666" s="110">
        <v>0</v>
      </c>
      <c r="AA666" s="110">
        <v>661</v>
      </c>
      <c r="AB666" s="110">
        <v>0</v>
      </c>
      <c r="AC666" s="417">
        <v>29.6244513999996</v>
      </c>
    </row>
    <row r="667" spans="1:29">
      <c r="A667" s="20"/>
      <c r="B667" s="24">
        <v>663</v>
      </c>
      <c r="D667" s="571">
        <v>662</v>
      </c>
      <c r="E667" s="580">
        <v>185.96831</v>
      </c>
      <c r="F667" s="580">
        <v>-1360.385</v>
      </c>
      <c r="H667" s="571">
        <v>662</v>
      </c>
      <c r="I667" s="78">
        <v>566</v>
      </c>
      <c r="J667" s="78">
        <v>292</v>
      </c>
      <c r="K667" s="78">
        <v>565</v>
      </c>
      <c r="L667" s="78">
        <v>566</v>
      </c>
      <c r="M667" s="579" t="str">
        <f t="shared" si="11"/>
        <v>566,292,565,566</v>
      </c>
      <c r="R667" s="280">
        <v>662</v>
      </c>
      <c r="S667" s="591">
        <v>1448.02658845001</v>
      </c>
      <c r="U667" s="77">
        <v>662</v>
      </c>
      <c r="V667" s="77">
        <v>662</v>
      </c>
      <c r="Y667" s="110">
        <v>662</v>
      </c>
      <c r="Z667" s="110">
        <v>0</v>
      </c>
      <c r="AA667" s="110">
        <v>662</v>
      </c>
      <c r="AB667" s="110">
        <v>0</v>
      </c>
      <c r="AC667" s="417">
        <v>28.960531769000202</v>
      </c>
    </row>
    <row r="668" spans="1:29">
      <c r="A668" s="20"/>
      <c r="B668" s="24">
        <v>664</v>
      </c>
      <c r="D668" s="571">
        <v>663</v>
      </c>
      <c r="E668" s="580">
        <v>131.33947000000001</v>
      </c>
      <c r="F668" s="580">
        <v>-1366.701</v>
      </c>
      <c r="H668" s="571">
        <v>663</v>
      </c>
      <c r="I668" s="78">
        <v>567</v>
      </c>
      <c r="J668" s="78">
        <v>298</v>
      </c>
      <c r="K668" s="78">
        <v>295</v>
      </c>
      <c r="L668" s="78">
        <v>567</v>
      </c>
      <c r="M668" s="579" t="str">
        <f t="shared" si="11"/>
        <v>567,298,295,567</v>
      </c>
      <c r="R668" s="280">
        <v>663</v>
      </c>
      <c r="S668" s="591">
        <v>1480.74563625006</v>
      </c>
      <c r="U668" s="77">
        <v>663</v>
      </c>
      <c r="V668" s="77">
        <v>663</v>
      </c>
      <c r="Y668" s="110">
        <v>663</v>
      </c>
      <c r="Z668" s="110">
        <v>0</v>
      </c>
      <c r="AA668" s="110">
        <v>663</v>
      </c>
      <c r="AB668" s="110">
        <v>0</v>
      </c>
      <c r="AC668" s="417">
        <v>29.6149127250013</v>
      </c>
    </row>
    <row r="669" spans="1:29">
      <c r="A669" s="20"/>
      <c r="B669" s="24">
        <v>665</v>
      </c>
      <c r="D669" s="571">
        <v>664</v>
      </c>
      <c r="E669" s="580">
        <v>76.524361999999996</v>
      </c>
      <c r="F669" s="580">
        <v>-1370.982</v>
      </c>
      <c r="H669" s="571">
        <v>664</v>
      </c>
      <c r="I669" s="78">
        <v>567</v>
      </c>
      <c r="J669" s="78">
        <v>295</v>
      </c>
      <c r="K669" s="78">
        <v>566</v>
      </c>
      <c r="L669" s="78">
        <v>567</v>
      </c>
      <c r="M669" s="579" t="str">
        <f t="shared" si="11"/>
        <v>567,295,566,567</v>
      </c>
      <c r="R669" s="280">
        <v>664</v>
      </c>
      <c r="S669" s="591">
        <v>1445.6595692000101</v>
      </c>
      <c r="U669" s="77">
        <v>664</v>
      </c>
      <c r="V669" s="77">
        <v>664</v>
      </c>
      <c r="Y669" s="110">
        <v>664</v>
      </c>
      <c r="Z669" s="110">
        <v>0</v>
      </c>
      <c r="AA669" s="110">
        <v>664</v>
      </c>
      <c r="AB669" s="110">
        <v>0</v>
      </c>
      <c r="AC669" s="417">
        <v>28.9131913840002</v>
      </c>
    </row>
    <row r="670" spans="1:29">
      <c r="A670" s="20"/>
      <c r="B670" s="24">
        <v>666</v>
      </c>
      <c r="D670" s="571">
        <v>665</v>
      </c>
      <c r="E670" s="580">
        <v>21.641604999999998</v>
      </c>
      <c r="F670" s="580">
        <v>-1373.03</v>
      </c>
      <c r="H670" s="571">
        <v>665</v>
      </c>
      <c r="I670" s="78">
        <v>568</v>
      </c>
      <c r="J670" s="78">
        <v>301</v>
      </c>
      <c r="K670" s="78">
        <v>298</v>
      </c>
      <c r="L670" s="78">
        <v>568</v>
      </c>
      <c r="M670" s="579" t="str">
        <f t="shared" si="11"/>
        <v>568,301,298,568</v>
      </c>
      <c r="R670" s="280">
        <v>665</v>
      </c>
      <c r="S670" s="591">
        <v>1481.1796481000399</v>
      </c>
      <c r="U670" s="77">
        <v>665</v>
      </c>
      <c r="V670" s="77">
        <v>665</v>
      </c>
      <c r="Y670" s="110">
        <v>665</v>
      </c>
      <c r="Z670" s="110">
        <v>0</v>
      </c>
      <c r="AA670" s="110">
        <v>665</v>
      </c>
      <c r="AB670" s="110">
        <v>0</v>
      </c>
      <c r="AC670" s="417">
        <v>29.623592962000899</v>
      </c>
    </row>
    <row r="671" spans="1:29">
      <c r="A671" s="20"/>
      <c r="B671" s="24">
        <v>667</v>
      </c>
      <c r="D671" s="571">
        <v>666</v>
      </c>
      <c r="E671" s="580">
        <v>-33.235140000000001</v>
      </c>
      <c r="F671" s="580">
        <v>-1372.847</v>
      </c>
      <c r="H671" s="571">
        <v>666</v>
      </c>
      <c r="I671" s="78">
        <v>568</v>
      </c>
      <c r="J671" s="78">
        <v>298</v>
      </c>
      <c r="K671" s="78">
        <v>567</v>
      </c>
      <c r="L671" s="78">
        <v>568</v>
      </c>
      <c r="M671" s="579" t="str">
        <f t="shared" si="11"/>
        <v>568,298,567,568</v>
      </c>
      <c r="R671" s="280">
        <v>666</v>
      </c>
      <c r="S671" s="591">
        <v>1445.9098891399899</v>
      </c>
      <c r="U671" s="77">
        <v>666</v>
      </c>
      <c r="V671" s="77">
        <v>666</v>
      </c>
      <c r="Y671" s="110">
        <v>666</v>
      </c>
      <c r="Z671" s="110">
        <v>0</v>
      </c>
      <c r="AA671" s="110">
        <v>666</v>
      </c>
      <c r="AB671" s="110">
        <v>0</v>
      </c>
      <c r="AC671" s="417">
        <v>28.918197782799801</v>
      </c>
    </row>
    <row r="672" spans="1:29">
      <c r="A672" s="20"/>
      <c r="B672" s="24">
        <v>668</v>
      </c>
      <c r="D672" s="571">
        <v>667</v>
      </c>
      <c r="E672" s="580">
        <v>-88.049610000000001</v>
      </c>
      <c r="F672" s="580">
        <v>-1370.49</v>
      </c>
      <c r="H672" s="571">
        <v>667</v>
      </c>
      <c r="I672" s="78">
        <v>569</v>
      </c>
      <c r="J672" s="78">
        <v>304</v>
      </c>
      <c r="K672" s="78">
        <v>301</v>
      </c>
      <c r="L672" s="78">
        <v>569</v>
      </c>
      <c r="M672" s="579" t="str">
        <f t="shared" si="11"/>
        <v>569,304,301,569</v>
      </c>
      <c r="R672" s="280">
        <v>667</v>
      </c>
      <c r="S672" s="591">
        <v>1481.7698485001399</v>
      </c>
      <c r="U672" s="77">
        <v>667</v>
      </c>
      <c r="V672" s="77">
        <v>667</v>
      </c>
      <c r="Y672" s="110">
        <v>667</v>
      </c>
      <c r="Z672" s="110">
        <v>0</v>
      </c>
      <c r="AA672" s="110">
        <v>667</v>
      </c>
      <c r="AB672" s="110">
        <v>0</v>
      </c>
      <c r="AC672" s="417">
        <v>29.635396970002901</v>
      </c>
    </row>
    <row r="673" spans="1:29">
      <c r="A673" s="20"/>
      <c r="B673" s="24">
        <v>669</v>
      </c>
      <c r="D673" s="571">
        <v>668</v>
      </c>
      <c r="E673" s="580">
        <v>-142.73439999999999</v>
      </c>
      <c r="F673" s="580">
        <v>-1365.9269999999999</v>
      </c>
      <c r="H673" s="571">
        <v>668</v>
      </c>
      <c r="I673" s="78">
        <v>569</v>
      </c>
      <c r="J673" s="78">
        <v>301</v>
      </c>
      <c r="K673" s="78">
        <v>568</v>
      </c>
      <c r="L673" s="78">
        <v>569</v>
      </c>
      <c r="M673" s="579" t="str">
        <f t="shared" si="11"/>
        <v>569,301,568,569</v>
      </c>
      <c r="R673" s="280">
        <v>668</v>
      </c>
      <c r="S673" s="591">
        <v>1446.37388604995</v>
      </c>
      <c r="U673" s="77">
        <v>668</v>
      </c>
      <c r="V673" s="77">
        <v>668</v>
      </c>
      <c r="Y673" s="110">
        <v>668</v>
      </c>
      <c r="Z673" s="110">
        <v>0</v>
      </c>
      <c r="AA673" s="110">
        <v>668</v>
      </c>
      <c r="AB673" s="110">
        <v>0</v>
      </c>
      <c r="AC673" s="417">
        <v>28.9274777209991</v>
      </c>
    </row>
    <row r="674" spans="1:29">
      <c r="A674" s="20"/>
      <c r="B674" s="24">
        <v>670</v>
      </c>
      <c r="D674" s="571">
        <v>669</v>
      </c>
      <c r="E674" s="580">
        <v>-197.18719999999999</v>
      </c>
      <c r="F674" s="580">
        <v>-1359.1479999999999</v>
      </c>
      <c r="H674" s="571">
        <v>669</v>
      </c>
      <c r="I674" s="78">
        <v>570</v>
      </c>
      <c r="J674" s="78">
        <v>307</v>
      </c>
      <c r="K674" s="78">
        <v>304</v>
      </c>
      <c r="L674" s="78">
        <v>570</v>
      </c>
      <c r="M674" s="579" t="str">
        <f t="shared" si="11"/>
        <v>570,307,304,570</v>
      </c>
      <c r="R674" s="280">
        <v>669</v>
      </c>
      <c r="S674" s="591">
        <v>1481.8009540000301</v>
      </c>
      <c r="U674" s="77">
        <v>669</v>
      </c>
      <c r="V674" s="77">
        <v>669</v>
      </c>
      <c r="Y674" s="110">
        <v>669</v>
      </c>
      <c r="Z674" s="110">
        <v>0</v>
      </c>
      <c r="AA674" s="110">
        <v>669</v>
      </c>
      <c r="AB674" s="110">
        <v>0</v>
      </c>
      <c r="AC674" s="417">
        <v>29.6360190800007</v>
      </c>
    </row>
    <row r="675" spans="1:29">
      <c r="A675" s="20"/>
      <c r="B675" s="24">
        <v>671</v>
      </c>
      <c r="D675" s="571">
        <v>670</v>
      </c>
      <c r="E675" s="580">
        <v>-251.3793</v>
      </c>
      <c r="F675" s="580">
        <v>-1350.1780000000001</v>
      </c>
      <c r="H675" s="571">
        <v>670</v>
      </c>
      <c r="I675" s="78">
        <v>570</v>
      </c>
      <c r="J675" s="78">
        <v>304</v>
      </c>
      <c r="K675" s="78">
        <v>569</v>
      </c>
      <c r="L675" s="78">
        <v>570</v>
      </c>
      <c r="M675" s="579" t="str">
        <f t="shared" si="11"/>
        <v>570,304,569,570</v>
      </c>
      <c r="R675" s="280">
        <v>670</v>
      </c>
      <c r="S675" s="591">
        <v>1446.0985257499201</v>
      </c>
      <c r="U675" s="77">
        <v>670</v>
      </c>
      <c r="V675" s="77">
        <v>670</v>
      </c>
      <c r="Y675" s="110">
        <v>670</v>
      </c>
      <c r="Z675" s="110">
        <v>0</v>
      </c>
      <c r="AA675" s="110">
        <v>670</v>
      </c>
      <c r="AB675" s="110">
        <v>0</v>
      </c>
      <c r="AC675" s="417">
        <v>28.921970514998499</v>
      </c>
    </row>
    <row r="676" spans="1:29">
      <c r="A676" s="20"/>
      <c r="B676" s="24">
        <v>672</v>
      </c>
      <c r="D676" s="571">
        <v>671</v>
      </c>
      <c r="E676" s="580">
        <v>-305.24020000000002</v>
      </c>
      <c r="F676" s="580">
        <v>-1338.934</v>
      </c>
      <c r="H676" s="571">
        <v>671</v>
      </c>
      <c r="I676" s="78">
        <v>571</v>
      </c>
      <c r="J676" s="78">
        <v>310</v>
      </c>
      <c r="K676" s="78">
        <v>307</v>
      </c>
      <c r="L676" s="78">
        <v>571</v>
      </c>
      <c r="M676" s="579" t="str">
        <f t="shared" si="11"/>
        <v>571,310,307,571</v>
      </c>
      <c r="R676" s="280">
        <v>671</v>
      </c>
      <c r="S676" s="591">
        <v>1482.8377891999501</v>
      </c>
      <c r="U676" s="77">
        <v>671</v>
      </c>
      <c r="V676" s="77">
        <v>671</v>
      </c>
      <c r="Y676" s="110">
        <v>671</v>
      </c>
      <c r="Z676" s="110">
        <v>0</v>
      </c>
      <c r="AA676" s="110">
        <v>671</v>
      </c>
      <c r="AB676" s="110">
        <v>0</v>
      </c>
      <c r="AC676" s="417">
        <v>29.656755783999099</v>
      </c>
    </row>
    <row r="677" spans="1:29">
      <c r="A677" s="20"/>
      <c r="B677" s="24">
        <v>673</v>
      </c>
      <c r="D677" s="571">
        <v>672</v>
      </c>
      <c r="E677" s="580">
        <v>-358.58330000000001</v>
      </c>
      <c r="F677" s="580">
        <v>-1325.4549999999999</v>
      </c>
      <c r="H677" s="571">
        <v>672</v>
      </c>
      <c r="I677" s="78">
        <v>571</v>
      </c>
      <c r="J677" s="78">
        <v>307</v>
      </c>
      <c r="K677" s="78">
        <v>570</v>
      </c>
      <c r="L677" s="78">
        <v>571</v>
      </c>
      <c r="M677" s="579" t="str">
        <f t="shared" si="11"/>
        <v>571,307,570,571</v>
      </c>
      <c r="R677" s="280">
        <v>672</v>
      </c>
      <c r="S677" s="591">
        <v>1447.48972000001</v>
      </c>
      <c r="U677" s="77">
        <v>672</v>
      </c>
      <c r="V677" s="77">
        <v>672</v>
      </c>
      <c r="Y677" s="110">
        <v>672</v>
      </c>
      <c r="Z677" s="110">
        <v>0</v>
      </c>
      <c r="AA677" s="110">
        <v>672</v>
      </c>
      <c r="AB677" s="110">
        <v>0</v>
      </c>
      <c r="AC677" s="417">
        <v>28.949794400000201</v>
      </c>
    </row>
    <row r="678" spans="1:29">
      <c r="A678" s="20"/>
      <c r="B678" s="24">
        <v>674</v>
      </c>
      <c r="D678" s="571">
        <v>673</v>
      </c>
      <c r="E678" s="580">
        <v>-411.36090000000002</v>
      </c>
      <c r="F678" s="580">
        <v>-1309.9939999999999</v>
      </c>
      <c r="H678" s="571">
        <v>673</v>
      </c>
      <c r="I678" s="78">
        <v>572</v>
      </c>
      <c r="J678" s="78">
        <v>313</v>
      </c>
      <c r="K678" s="78">
        <v>310</v>
      </c>
      <c r="L678" s="78">
        <v>572</v>
      </c>
      <c r="M678" s="579" t="str">
        <f t="shared" si="11"/>
        <v>572,313,310,572</v>
      </c>
      <c r="R678" s="280">
        <v>673</v>
      </c>
      <c r="S678" s="591">
        <v>1484.7190199499</v>
      </c>
      <c r="U678" s="77">
        <v>673</v>
      </c>
      <c r="V678" s="77">
        <v>673</v>
      </c>
      <c r="Y678" s="110">
        <v>673</v>
      </c>
      <c r="Z678" s="110">
        <v>0</v>
      </c>
      <c r="AA678" s="110">
        <v>673</v>
      </c>
      <c r="AB678" s="110">
        <v>0</v>
      </c>
      <c r="AC678" s="417">
        <v>29.694380398998</v>
      </c>
    </row>
    <row r="679" spans="1:29">
      <c r="A679" s="20"/>
      <c r="B679" s="24">
        <v>675</v>
      </c>
      <c r="D679" s="571">
        <v>674</v>
      </c>
      <c r="E679" s="580">
        <v>-463.51940000000002</v>
      </c>
      <c r="F679" s="580">
        <v>-1292.586</v>
      </c>
      <c r="H679" s="571">
        <v>674</v>
      </c>
      <c r="I679" s="78">
        <v>572</v>
      </c>
      <c r="J679" s="78">
        <v>310</v>
      </c>
      <c r="K679" s="78">
        <v>571</v>
      </c>
      <c r="L679" s="78">
        <v>572</v>
      </c>
      <c r="M679" s="579" t="str">
        <f t="shared" si="11"/>
        <v>572,310,571,572</v>
      </c>
      <c r="R679" s="280">
        <v>674</v>
      </c>
      <c r="S679" s="591">
        <v>1449.8588561500601</v>
      </c>
      <c r="U679" s="77">
        <v>674</v>
      </c>
      <c r="V679" s="77">
        <v>674</v>
      </c>
      <c r="Y679" s="110">
        <v>674</v>
      </c>
      <c r="Z679" s="110">
        <v>0</v>
      </c>
      <c r="AA679" s="110">
        <v>674</v>
      </c>
      <c r="AB679" s="110">
        <v>0</v>
      </c>
      <c r="AC679" s="417">
        <v>28.9971771230013</v>
      </c>
    </row>
    <row r="680" spans="1:29">
      <c r="A680" s="20"/>
      <c r="B680" s="24">
        <v>676</v>
      </c>
      <c r="D680" s="571">
        <v>675</v>
      </c>
      <c r="E680" s="580">
        <v>-514.87369999999999</v>
      </c>
      <c r="F680" s="580">
        <v>-1273.0920000000001</v>
      </c>
      <c r="H680" s="571">
        <v>675</v>
      </c>
      <c r="I680" s="78">
        <v>573</v>
      </c>
      <c r="J680" s="78">
        <v>316</v>
      </c>
      <c r="K680" s="78">
        <v>313</v>
      </c>
      <c r="L680" s="78">
        <v>573</v>
      </c>
      <c r="M680" s="579" t="str">
        <f t="shared" si="11"/>
        <v>573,316,313,573</v>
      </c>
      <c r="R680" s="280">
        <v>675</v>
      </c>
      <c r="S680" s="591">
        <v>1485.5652051499301</v>
      </c>
      <c r="U680" s="77">
        <v>675</v>
      </c>
      <c r="V680" s="77">
        <v>675</v>
      </c>
      <c r="Y680" s="110">
        <v>675</v>
      </c>
      <c r="Z680" s="110">
        <v>0</v>
      </c>
      <c r="AA680" s="110">
        <v>675</v>
      </c>
      <c r="AB680" s="110">
        <v>0</v>
      </c>
      <c r="AC680" s="417">
        <v>29.7113041029986</v>
      </c>
    </row>
    <row r="681" spans="1:29">
      <c r="A681" s="20"/>
      <c r="B681" s="24">
        <v>677</v>
      </c>
      <c r="D681" s="571">
        <v>676</v>
      </c>
      <c r="E681" s="580">
        <v>-565.36120000000005</v>
      </c>
      <c r="F681" s="580">
        <v>-1251.5360000000001</v>
      </c>
      <c r="H681" s="571">
        <v>676</v>
      </c>
      <c r="I681" s="78">
        <v>573</v>
      </c>
      <c r="J681" s="78">
        <v>313</v>
      </c>
      <c r="K681" s="78">
        <v>572</v>
      </c>
      <c r="L681" s="78">
        <v>573</v>
      </c>
      <c r="M681" s="579" t="str">
        <f t="shared" si="11"/>
        <v>573,313,572,573</v>
      </c>
      <c r="R681" s="280">
        <v>676</v>
      </c>
      <c r="S681" s="591">
        <v>1450.79020255</v>
      </c>
      <c r="U681" s="77">
        <v>676</v>
      </c>
      <c r="V681" s="77">
        <v>676</v>
      </c>
      <c r="Y681" s="110">
        <v>676</v>
      </c>
      <c r="Z681" s="110">
        <v>0</v>
      </c>
      <c r="AA681" s="110">
        <v>676</v>
      </c>
      <c r="AB681" s="110">
        <v>0</v>
      </c>
      <c r="AC681" s="417">
        <v>29.015804051000099</v>
      </c>
    </row>
    <row r="682" spans="1:29">
      <c r="A682" s="20"/>
      <c r="B682" s="24">
        <v>678</v>
      </c>
      <c r="D682" s="571">
        <v>677</v>
      </c>
      <c r="E682" s="580">
        <v>-614.98209999999995</v>
      </c>
      <c r="F682" s="580">
        <v>-1227.9390000000001</v>
      </c>
      <c r="H682" s="571">
        <v>677</v>
      </c>
      <c r="I682" s="78">
        <v>574</v>
      </c>
      <c r="J682" s="78">
        <v>319</v>
      </c>
      <c r="K682" s="78">
        <v>316</v>
      </c>
      <c r="L682" s="78">
        <v>574</v>
      </c>
      <c r="M682" s="579" t="str">
        <f t="shared" si="11"/>
        <v>574,319,316,574</v>
      </c>
      <c r="R682" s="280">
        <v>677</v>
      </c>
      <c r="S682" s="591">
        <v>1484.89920480002</v>
      </c>
      <c r="U682" s="77">
        <v>677</v>
      </c>
      <c r="V682" s="77">
        <v>677</v>
      </c>
      <c r="Y682" s="110">
        <v>677</v>
      </c>
      <c r="Z682" s="110">
        <v>0</v>
      </c>
      <c r="AA682" s="110">
        <v>677</v>
      </c>
      <c r="AB682" s="110">
        <v>0</v>
      </c>
      <c r="AC682" s="417">
        <v>29.6979840960004</v>
      </c>
    </row>
    <row r="683" spans="1:29">
      <c r="A683" s="20"/>
      <c r="B683" s="24">
        <v>679</v>
      </c>
      <c r="D683" s="571">
        <v>678</v>
      </c>
      <c r="E683" s="580">
        <v>-663.63520000000005</v>
      </c>
      <c r="F683" s="580">
        <v>-1202.2360000000001</v>
      </c>
      <c r="H683" s="571">
        <v>678</v>
      </c>
      <c r="I683" s="78">
        <v>574</v>
      </c>
      <c r="J683" s="78">
        <v>316</v>
      </c>
      <c r="K683" s="78">
        <v>573</v>
      </c>
      <c r="L683" s="78">
        <v>574</v>
      </c>
      <c r="M683" s="579" t="str">
        <f t="shared" si="11"/>
        <v>574,316,573,574</v>
      </c>
      <c r="R683" s="280">
        <v>678</v>
      </c>
      <c r="S683" s="591">
        <v>1450.36851644999</v>
      </c>
      <c r="U683" s="77">
        <v>678</v>
      </c>
      <c r="V683" s="77">
        <v>678</v>
      </c>
      <c r="Y683" s="110">
        <v>678</v>
      </c>
      <c r="Z683" s="110">
        <v>0</v>
      </c>
      <c r="AA683" s="110">
        <v>678</v>
      </c>
      <c r="AB683" s="110">
        <v>0</v>
      </c>
      <c r="AC683" s="417">
        <v>29.007370328999802</v>
      </c>
    </row>
    <row r="684" spans="1:29">
      <c r="A684" s="20"/>
      <c r="B684" s="24">
        <v>680</v>
      </c>
      <c r="D684" s="571">
        <v>679</v>
      </c>
      <c r="E684" s="580">
        <v>-711.16880000000003</v>
      </c>
      <c r="F684" s="580">
        <v>-1174.529</v>
      </c>
      <c r="H684" s="571">
        <v>679</v>
      </c>
      <c r="I684" s="78">
        <v>575</v>
      </c>
      <c r="J684" s="78">
        <v>322</v>
      </c>
      <c r="K684" s="78">
        <v>319</v>
      </c>
      <c r="L684" s="78">
        <v>575</v>
      </c>
      <c r="M684" s="579" t="str">
        <f t="shared" si="11"/>
        <v>575,322,319,575</v>
      </c>
      <c r="R684" s="280">
        <v>679</v>
      </c>
      <c r="S684" s="591">
        <v>1483.23493924993</v>
      </c>
      <c r="U684" s="77">
        <v>679</v>
      </c>
      <c r="V684" s="77">
        <v>679</v>
      </c>
      <c r="Y684" s="110">
        <v>679</v>
      </c>
      <c r="Z684" s="110">
        <v>0</v>
      </c>
      <c r="AA684" s="110">
        <v>679</v>
      </c>
      <c r="AB684" s="110">
        <v>0</v>
      </c>
      <c r="AC684" s="417">
        <v>29.664698784998599</v>
      </c>
    </row>
    <row r="685" spans="1:29">
      <c r="A685" s="20"/>
      <c r="B685" s="24">
        <v>681</v>
      </c>
      <c r="D685" s="571">
        <v>680</v>
      </c>
      <c r="E685" s="580">
        <v>-757.6096</v>
      </c>
      <c r="F685" s="580">
        <v>-1145.076</v>
      </c>
      <c r="H685" s="571">
        <v>680</v>
      </c>
      <c r="I685" s="78">
        <v>575</v>
      </c>
      <c r="J685" s="78">
        <v>319</v>
      </c>
      <c r="K685" s="78">
        <v>574</v>
      </c>
      <c r="L685" s="78">
        <v>575</v>
      </c>
      <c r="M685" s="579" t="str">
        <f t="shared" si="11"/>
        <v>575,319,574,575</v>
      </c>
      <c r="R685" s="280">
        <v>680</v>
      </c>
      <c r="S685" s="591">
        <v>1450.4753044000199</v>
      </c>
      <c r="U685" s="77">
        <v>680</v>
      </c>
      <c r="V685" s="77">
        <v>680</v>
      </c>
      <c r="Y685" s="110">
        <v>680</v>
      </c>
      <c r="Z685" s="110">
        <v>0</v>
      </c>
      <c r="AA685" s="110">
        <v>680</v>
      </c>
      <c r="AB685" s="110">
        <v>0</v>
      </c>
      <c r="AC685" s="417">
        <v>29.0095060880004</v>
      </c>
    </row>
    <row r="686" spans="1:29">
      <c r="A686" s="20"/>
      <c r="B686" s="24">
        <v>682</v>
      </c>
      <c r="D686" s="571">
        <v>681</v>
      </c>
      <c r="E686" s="580">
        <v>-802.9153</v>
      </c>
      <c r="F686" s="580">
        <v>-1113.923</v>
      </c>
      <c r="H686" s="571">
        <v>681</v>
      </c>
      <c r="I686" s="78">
        <v>576</v>
      </c>
      <c r="J686" s="78">
        <v>325</v>
      </c>
      <c r="K686" s="78">
        <v>322</v>
      </c>
      <c r="L686" s="78">
        <v>576</v>
      </c>
      <c r="M686" s="579" t="str">
        <f t="shared" si="11"/>
        <v>576,325,322,576</v>
      </c>
      <c r="R686" s="280">
        <v>681</v>
      </c>
      <c r="S686" s="591">
        <v>1481.93628314993</v>
      </c>
      <c r="U686" s="77">
        <v>681</v>
      </c>
      <c r="V686" s="77">
        <v>681</v>
      </c>
      <c r="Y686" s="110">
        <v>681</v>
      </c>
      <c r="Z686" s="110">
        <v>0</v>
      </c>
      <c r="AA686" s="110">
        <v>681</v>
      </c>
      <c r="AB686" s="110">
        <v>0</v>
      </c>
      <c r="AC686" s="417">
        <v>29.638725662998599</v>
      </c>
    </row>
    <row r="687" spans="1:29">
      <c r="A687" s="20"/>
      <c r="B687" s="24">
        <v>683</v>
      </c>
      <c r="D687" s="571">
        <v>682</v>
      </c>
      <c r="E687" s="580">
        <v>-846.86869999999999</v>
      </c>
      <c r="F687" s="580">
        <v>-1080.991</v>
      </c>
      <c r="H687" s="571">
        <v>682</v>
      </c>
      <c r="I687" s="78">
        <v>576</v>
      </c>
      <c r="J687" s="78">
        <v>322</v>
      </c>
      <c r="K687" s="78">
        <v>575</v>
      </c>
      <c r="L687" s="78">
        <v>576</v>
      </c>
      <c r="M687" s="579" t="str">
        <f t="shared" si="11"/>
        <v>576,322,575,576</v>
      </c>
      <c r="R687" s="280">
        <v>682</v>
      </c>
      <c r="S687" s="591">
        <v>1448.71196435001</v>
      </c>
      <c r="U687" s="77">
        <v>682</v>
      </c>
      <c r="V687" s="77">
        <v>682</v>
      </c>
      <c r="Y687" s="110">
        <v>682</v>
      </c>
      <c r="Z687" s="110">
        <v>0</v>
      </c>
      <c r="AA687" s="110">
        <v>682</v>
      </c>
      <c r="AB687" s="110">
        <v>0</v>
      </c>
      <c r="AC687" s="417">
        <v>28.974239287000302</v>
      </c>
    </row>
    <row r="688" spans="1:29">
      <c r="A688" s="20"/>
      <c r="B688" s="24">
        <v>684</v>
      </c>
      <c r="D688" s="571">
        <v>683</v>
      </c>
      <c r="E688" s="580">
        <v>-889.41409999999996</v>
      </c>
      <c r="F688" s="580">
        <v>-1046.329</v>
      </c>
      <c r="H688" s="571">
        <v>683</v>
      </c>
      <c r="I688" s="78">
        <v>577</v>
      </c>
      <c r="J688" s="78">
        <v>328</v>
      </c>
      <c r="K688" s="78">
        <v>325</v>
      </c>
      <c r="L688" s="78">
        <v>577</v>
      </c>
      <c r="M688" s="579" t="str">
        <f t="shared" si="11"/>
        <v>577,328,325,577</v>
      </c>
      <c r="R688" s="280">
        <v>683</v>
      </c>
      <c r="S688" s="591">
        <v>1481.53749289998</v>
      </c>
      <c r="U688" s="77">
        <v>683</v>
      </c>
      <c r="V688" s="77">
        <v>683</v>
      </c>
      <c r="Y688" s="110">
        <v>683</v>
      </c>
      <c r="Z688" s="110">
        <v>0</v>
      </c>
      <c r="AA688" s="110">
        <v>683</v>
      </c>
      <c r="AB688" s="110">
        <v>0</v>
      </c>
      <c r="AC688" s="417">
        <v>29.6307498579996</v>
      </c>
    </row>
    <row r="689" spans="1:29">
      <c r="A689" s="20"/>
      <c r="B689" s="24">
        <v>685</v>
      </c>
      <c r="D689" s="571">
        <v>684</v>
      </c>
      <c r="E689" s="580">
        <v>-930.54390000000001</v>
      </c>
      <c r="F689" s="580">
        <v>-1010.016</v>
      </c>
      <c r="H689" s="571">
        <v>684</v>
      </c>
      <c r="I689" s="78">
        <v>577</v>
      </c>
      <c r="J689" s="78">
        <v>325</v>
      </c>
      <c r="K689" s="78">
        <v>576</v>
      </c>
      <c r="L689" s="78">
        <v>577</v>
      </c>
      <c r="M689" s="579" t="str">
        <f t="shared" si="11"/>
        <v>577,325,576,577</v>
      </c>
      <c r="R689" s="280">
        <v>684</v>
      </c>
      <c r="S689" s="591">
        <v>1446.4469860000499</v>
      </c>
      <c r="U689" s="77">
        <v>684</v>
      </c>
      <c r="V689" s="77">
        <v>684</v>
      </c>
      <c r="Y689" s="110">
        <v>684</v>
      </c>
      <c r="Z689" s="110">
        <v>0</v>
      </c>
      <c r="AA689" s="110">
        <v>684</v>
      </c>
      <c r="AB689" s="110">
        <v>0</v>
      </c>
      <c r="AC689" s="417">
        <v>28.928939720001001</v>
      </c>
    </row>
    <row r="690" spans="1:29">
      <c r="A690" s="20"/>
      <c r="B690" s="24">
        <v>686</v>
      </c>
      <c r="D690" s="571">
        <v>685</v>
      </c>
      <c r="E690" s="580">
        <v>-970.1848</v>
      </c>
      <c r="F690" s="580">
        <v>-972.06989999999996</v>
      </c>
      <c r="H690" s="571">
        <v>685</v>
      </c>
      <c r="I690" s="78">
        <v>578</v>
      </c>
      <c r="J690" s="78">
        <v>331</v>
      </c>
      <c r="K690" s="78">
        <v>328</v>
      </c>
      <c r="L690" s="78">
        <v>578</v>
      </c>
      <c r="M690" s="579" t="str">
        <f t="shared" si="11"/>
        <v>578,331,328,578</v>
      </c>
      <c r="R690" s="280">
        <v>685</v>
      </c>
      <c r="S690" s="591">
        <v>1482.4122898000001</v>
      </c>
      <c r="U690" s="77">
        <v>685</v>
      </c>
      <c r="V690" s="77">
        <v>685</v>
      </c>
      <c r="Y690" s="110">
        <v>685</v>
      </c>
      <c r="Z690" s="110">
        <v>0</v>
      </c>
      <c r="AA690" s="110">
        <v>685</v>
      </c>
      <c r="AB690" s="110">
        <v>0</v>
      </c>
      <c r="AC690" s="417">
        <v>29.648245796000101</v>
      </c>
    </row>
    <row r="691" spans="1:29">
      <c r="A691" s="20"/>
      <c r="B691" s="24">
        <v>687</v>
      </c>
      <c r="D691" s="571">
        <v>686</v>
      </c>
      <c r="E691" s="580">
        <v>-1008.252</v>
      </c>
      <c r="F691" s="580">
        <v>-932.5471</v>
      </c>
      <c r="H691" s="571">
        <v>686</v>
      </c>
      <c r="I691" s="78">
        <v>578</v>
      </c>
      <c r="J691" s="78">
        <v>328</v>
      </c>
      <c r="K691" s="78">
        <v>577</v>
      </c>
      <c r="L691" s="78">
        <v>578</v>
      </c>
      <c r="M691" s="579" t="str">
        <f t="shared" si="11"/>
        <v>578,328,577,578</v>
      </c>
      <c r="R691" s="280">
        <v>686</v>
      </c>
      <c r="S691" s="591">
        <v>1447.3027110999601</v>
      </c>
      <c r="U691" s="77">
        <v>686</v>
      </c>
      <c r="V691" s="77">
        <v>686</v>
      </c>
      <c r="Y691" s="110">
        <v>686</v>
      </c>
      <c r="Z691" s="110">
        <v>0</v>
      </c>
      <c r="AA691" s="110">
        <v>686</v>
      </c>
      <c r="AB691" s="110">
        <v>0</v>
      </c>
      <c r="AC691" s="417">
        <v>28.946054221999301</v>
      </c>
    </row>
    <row r="692" spans="1:29">
      <c r="A692" s="20"/>
      <c r="B692" s="24">
        <v>688</v>
      </c>
      <c r="D692" s="571">
        <v>687</v>
      </c>
      <c r="E692" s="580">
        <v>-1044.7380000000001</v>
      </c>
      <c r="F692" s="580">
        <v>-891.48530000000005</v>
      </c>
      <c r="H692" s="571">
        <v>687</v>
      </c>
      <c r="I692" s="78">
        <v>579</v>
      </c>
      <c r="J692" s="78">
        <v>334</v>
      </c>
      <c r="K692" s="78">
        <v>331</v>
      </c>
      <c r="L692" s="78">
        <v>579</v>
      </c>
      <c r="M692" s="579" t="str">
        <f t="shared" si="11"/>
        <v>579,334,331,579</v>
      </c>
      <c r="R692" s="280">
        <v>687</v>
      </c>
      <c r="S692" s="591">
        <v>1484.2289958500101</v>
      </c>
      <c r="U692" s="77">
        <v>687</v>
      </c>
      <c r="V692" s="77">
        <v>687</v>
      </c>
      <c r="Y692" s="110">
        <v>687</v>
      </c>
      <c r="Z692" s="110">
        <v>0</v>
      </c>
      <c r="AA692" s="110">
        <v>687</v>
      </c>
      <c r="AB692" s="110">
        <v>0</v>
      </c>
      <c r="AC692" s="417">
        <v>29.684579917000299</v>
      </c>
    </row>
    <row r="693" spans="1:29">
      <c r="A693" s="20"/>
      <c r="B693" s="24">
        <v>689</v>
      </c>
      <c r="D693" s="571">
        <v>688</v>
      </c>
      <c r="E693" s="580">
        <v>-1079.5360000000001</v>
      </c>
      <c r="F693" s="580">
        <v>-848.86339999999996</v>
      </c>
      <c r="H693" s="571">
        <v>688</v>
      </c>
      <c r="I693" s="78">
        <v>579</v>
      </c>
      <c r="J693" s="78">
        <v>331</v>
      </c>
      <c r="K693" s="78">
        <v>578</v>
      </c>
      <c r="L693" s="78">
        <v>579</v>
      </c>
      <c r="M693" s="579" t="str">
        <f t="shared" si="11"/>
        <v>579,331,578,579</v>
      </c>
      <c r="R693" s="280">
        <v>688</v>
      </c>
      <c r="S693" s="591">
        <v>1449.4878102500199</v>
      </c>
      <c r="U693" s="77">
        <v>688</v>
      </c>
      <c r="V693" s="77">
        <v>688</v>
      </c>
      <c r="Y693" s="110">
        <v>688</v>
      </c>
      <c r="Z693" s="110">
        <v>0</v>
      </c>
      <c r="AA693" s="110">
        <v>688</v>
      </c>
      <c r="AB693" s="110">
        <v>0</v>
      </c>
      <c r="AC693" s="417">
        <v>28.989756205000401</v>
      </c>
    </row>
    <row r="694" spans="1:29">
      <c r="A694" s="20"/>
      <c r="B694" s="24">
        <v>690</v>
      </c>
      <c r="D694" s="571">
        <v>689</v>
      </c>
      <c r="E694" s="580">
        <v>-1112.5250000000001</v>
      </c>
      <c r="F694" s="580">
        <v>-804.82989999999995</v>
      </c>
      <c r="H694" s="571">
        <v>689</v>
      </c>
      <c r="I694" s="78">
        <v>580</v>
      </c>
      <c r="J694" s="78">
        <v>337</v>
      </c>
      <c r="K694" s="78">
        <v>334</v>
      </c>
      <c r="L694" s="78">
        <v>580</v>
      </c>
      <c r="M694" s="579" t="str">
        <f t="shared" si="11"/>
        <v>580,337,334,580</v>
      </c>
      <c r="R694" s="280">
        <v>689</v>
      </c>
      <c r="S694" s="591">
        <v>1485.0652528000001</v>
      </c>
      <c r="U694" s="77">
        <v>689</v>
      </c>
      <c r="V694" s="77">
        <v>689</v>
      </c>
      <c r="Y694" s="110">
        <v>689</v>
      </c>
      <c r="Z694" s="110">
        <v>0</v>
      </c>
      <c r="AA694" s="110">
        <v>689</v>
      </c>
      <c r="AB694" s="110">
        <v>0</v>
      </c>
      <c r="AC694" s="417">
        <v>29.701305056000098</v>
      </c>
    </row>
    <row r="695" spans="1:29">
      <c r="A695" s="20"/>
      <c r="B695" s="24">
        <v>691</v>
      </c>
      <c r="D695" s="571">
        <v>690</v>
      </c>
      <c r="E695" s="580">
        <v>-1143.828</v>
      </c>
      <c r="F695" s="580">
        <v>-759.6114</v>
      </c>
      <c r="H695" s="571">
        <v>690</v>
      </c>
      <c r="I695" s="78">
        <v>580</v>
      </c>
      <c r="J695" s="78">
        <v>334</v>
      </c>
      <c r="K695" s="78">
        <v>579</v>
      </c>
      <c r="L695" s="78">
        <v>580</v>
      </c>
      <c r="M695" s="579" t="str">
        <f t="shared" si="11"/>
        <v>580,334,579,580</v>
      </c>
      <c r="R695" s="280">
        <v>690</v>
      </c>
      <c r="S695" s="591">
        <v>1450.3368167000001</v>
      </c>
      <c r="U695" s="77">
        <v>690</v>
      </c>
      <c r="V695" s="77">
        <v>690</v>
      </c>
      <c r="Y695" s="110">
        <v>690</v>
      </c>
      <c r="Z695" s="110">
        <v>0</v>
      </c>
      <c r="AA695" s="110">
        <v>690</v>
      </c>
      <c r="AB695" s="110">
        <v>0</v>
      </c>
      <c r="AC695" s="417">
        <v>29.006736333999999</v>
      </c>
    </row>
    <row r="696" spans="1:29">
      <c r="A696" s="20"/>
      <c r="B696" s="24">
        <v>692</v>
      </c>
      <c r="D696" s="571">
        <v>691</v>
      </c>
      <c r="E696" s="580">
        <v>-1173.425</v>
      </c>
      <c r="F696" s="580">
        <v>-713.26840000000004</v>
      </c>
      <c r="H696" s="571">
        <v>691</v>
      </c>
      <c r="I696" s="78">
        <v>581</v>
      </c>
      <c r="J696" s="78">
        <v>340</v>
      </c>
      <c r="K696" s="78">
        <v>337</v>
      </c>
      <c r="L696" s="78">
        <v>581</v>
      </c>
      <c r="M696" s="579" t="str">
        <f t="shared" si="11"/>
        <v>581,340,337,581</v>
      </c>
      <c r="R696" s="280">
        <v>691</v>
      </c>
      <c r="S696" s="591">
        <v>1484.37207760001</v>
      </c>
      <c r="U696" s="77">
        <v>691</v>
      </c>
      <c r="V696" s="77">
        <v>691</v>
      </c>
      <c r="Y696" s="110">
        <v>691</v>
      </c>
      <c r="Z696" s="110">
        <v>0</v>
      </c>
      <c r="AA696" s="110">
        <v>691</v>
      </c>
      <c r="AB696" s="110">
        <v>0</v>
      </c>
      <c r="AC696" s="417">
        <v>29.687441552000202</v>
      </c>
    </row>
    <row r="697" spans="1:29">
      <c r="A697" s="20"/>
      <c r="B697" s="24">
        <v>693</v>
      </c>
      <c r="D697" s="571">
        <v>692</v>
      </c>
      <c r="E697" s="580">
        <v>-1201.0840000000001</v>
      </c>
      <c r="F697" s="580">
        <v>-665.80989999999997</v>
      </c>
      <c r="H697" s="571">
        <v>692</v>
      </c>
      <c r="I697" s="78">
        <v>581</v>
      </c>
      <c r="J697" s="78">
        <v>337</v>
      </c>
      <c r="K697" s="78">
        <v>580</v>
      </c>
      <c r="L697" s="78">
        <v>581</v>
      </c>
      <c r="M697" s="579" t="str">
        <f t="shared" si="11"/>
        <v>581,337,580,581</v>
      </c>
      <c r="R697" s="280">
        <v>692</v>
      </c>
      <c r="S697" s="591">
        <v>1449.8992163999601</v>
      </c>
      <c r="U697" s="77">
        <v>692</v>
      </c>
      <c r="V697" s="77">
        <v>692</v>
      </c>
      <c r="Y697" s="110">
        <v>692</v>
      </c>
      <c r="Z697" s="110">
        <v>0</v>
      </c>
      <c r="AA697" s="110">
        <v>692</v>
      </c>
      <c r="AB697" s="110">
        <v>0</v>
      </c>
      <c r="AC697" s="417">
        <v>28.997984327999198</v>
      </c>
    </row>
    <row r="698" spans="1:29">
      <c r="A698" s="20"/>
      <c r="B698" s="24">
        <v>694</v>
      </c>
      <c r="D698" s="571">
        <v>693</v>
      </c>
      <c r="E698" s="580">
        <v>-1226.7729999999999</v>
      </c>
      <c r="F698" s="580">
        <v>-617.29380000000003</v>
      </c>
      <c r="H698" s="571">
        <v>693</v>
      </c>
      <c r="I698" s="78">
        <v>582</v>
      </c>
      <c r="J698" s="78">
        <v>343</v>
      </c>
      <c r="K698" s="78">
        <v>340</v>
      </c>
      <c r="L698" s="78">
        <v>582</v>
      </c>
      <c r="M698" s="579" t="str">
        <f t="shared" si="11"/>
        <v>582,343,340,582</v>
      </c>
      <c r="R698" s="280">
        <v>693</v>
      </c>
      <c r="S698" s="591">
        <v>1482.7259630999699</v>
      </c>
      <c r="U698" s="77">
        <v>693</v>
      </c>
      <c r="V698" s="77">
        <v>693</v>
      </c>
      <c r="Y698" s="110">
        <v>693</v>
      </c>
      <c r="Z698" s="110">
        <v>0</v>
      </c>
      <c r="AA698" s="110">
        <v>693</v>
      </c>
      <c r="AB698" s="110">
        <v>0</v>
      </c>
      <c r="AC698" s="417">
        <v>29.6545192619995</v>
      </c>
    </row>
    <row r="699" spans="1:29">
      <c r="A699" s="20"/>
      <c r="B699" s="24">
        <v>695</v>
      </c>
      <c r="D699" s="571">
        <v>694</v>
      </c>
      <c r="E699" s="580">
        <v>-1250.5050000000001</v>
      </c>
      <c r="F699" s="580">
        <v>-567.73630000000003</v>
      </c>
      <c r="H699" s="571">
        <v>694</v>
      </c>
      <c r="I699" s="78">
        <v>582</v>
      </c>
      <c r="J699" s="78">
        <v>340</v>
      </c>
      <c r="K699" s="78">
        <v>581</v>
      </c>
      <c r="L699" s="78">
        <v>582</v>
      </c>
      <c r="M699" s="579" t="str">
        <f t="shared" si="11"/>
        <v>582,340,581,582</v>
      </c>
      <c r="R699" s="280">
        <v>694</v>
      </c>
      <c r="S699" s="591">
        <v>1449.97696400003</v>
      </c>
      <c r="U699" s="77">
        <v>694</v>
      </c>
      <c r="V699" s="77">
        <v>694</v>
      </c>
      <c r="Y699" s="110">
        <v>694</v>
      </c>
      <c r="Z699" s="110">
        <v>0</v>
      </c>
      <c r="AA699" s="110">
        <v>694</v>
      </c>
      <c r="AB699" s="110">
        <v>0</v>
      </c>
      <c r="AC699" s="417">
        <v>28.999539280000601</v>
      </c>
    </row>
    <row r="700" spans="1:29">
      <c r="A700" s="20"/>
      <c r="B700" s="24">
        <v>696</v>
      </c>
      <c r="D700" s="571">
        <v>695</v>
      </c>
      <c r="E700" s="580">
        <v>-1272.1590000000001</v>
      </c>
      <c r="F700" s="580">
        <v>-517.15009999999995</v>
      </c>
      <c r="H700" s="571">
        <v>695</v>
      </c>
      <c r="I700" s="78">
        <v>583</v>
      </c>
      <c r="J700" s="78">
        <v>346</v>
      </c>
      <c r="K700" s="78">
        <v>343</v>
      </c>
      <c r="L700" s="78">
        <v>583</v>
      </c>
      <c r="M700" s="579" t="str">
        <f t="shared" si="11"/>
        <v>583,346,343,583</v>
      </c>
      <c r="R700" s="280">
        <v>695</v>
      </c>
      <c r="S700" s="591">
        <v>1481.4101156000299</v>
      </c>
      <c r="U700" s="77">
        <v>695</v>
      </c>
      <c r="V700" s="77">
        <v>695</v>
      </c>
      <c r="Y700" s="110">
        <v>695</v>
      </c>
      <c r="Z700" s="110">
        <v>0</v>
      </c>
      <c r="AA700" s="110">
        <v>695</v>
      </c>
      <c r="AB700" s="110">
        <v>0</v>
      </c>
      <c r="AC700" s="417">
        <v>29.628202312000798</v>
      </c>
    </row>
    <row r="701" spans="1:29">
      <c r="A701" s="20"/>
      <c r="B701" s="24">
        <v>697</v>
      </c>
      <c r="D701" s="571">
        <v>696</v>
      </c>
      <c r="E701" s="580">
        <v>-1291.682</v>
      </c>
      <c r="F701" s="580">
        <v>-465.7097</v>
      </c>
      <c r="H701" s="571">
        <v>696</v>
      </c>
      <c r="I701" s="78">
        <v>583</v>
      </c>
      <c r="J701" s="78">
        <v>343</v>
      </c>
      <c r="K701" s="78">
        <v>582</v>
      </c>
      <c r="L701" s="78">
        <v>583</v>
      </c>
      <c r="M701" s="579" t="str">
        <f t="shared" si="11"/>
        <v>583,343,582,583</v>
      </c>
      <c r="R701" s="280">
        <v>696</v>
      </c>
      <c r="S701" s="591">
        <v>1448.21080619996</v>
      </c>
      <c r="U701" s="77">
        <v>696</v>
      </c>
      <c r="V701" s="77">
        <v>696</v>
      </c>
      <c r="Y701" s="110">
        <v>696</v>
      </c>
      <c r="Z701" s="110">
        <v>0</v>
      </c>
      <c r="AA701" s="110">
        <v>696</v>
      </c>
      <c r="AB701" s="110">
        <v>0</v>
      </c>
      <c r="AC701" s="417">
        <v>28.964216123999201</v>
      </c>
    </row>
    <row r="702" spans="1:29">
      <c r="A702" s="20"/>
      <c r="B702" s="24">
        <v>698</v>
      </c>
      <c r="D702" s="571">
        <v>697</v>
      </c>
      <c r="E702" s="580">
        <v>-1309.2570000000001</v>
      </c>
      <c r="F702" s="580">
        <v>-413.59660000000002</v>
      </c>
      <c r="H702" s="571">
        <v>697</v>
      </c>
      <c r="I702" s="78">
        <v>584</v>
      </c>
      <c r="J702" s="78">
        <v>349</v>
      </c>
      <c r="K702" s="78">
        <v>346</v>
      </c>
      <c r="L702" s="78">
        <v>584</v>
      </c>
      <c r="M702" s="579" t="str">
        <f t="shared" si="11"/>
        <v>584,349,346,584</v>
      </c>
      <c r="R702" s="280">
        <v>697</v>
      </c>
      <c r="S702" s="591">
        <v>1480.9536262500001</v>
      </c>
      <c r="U702" s="77">
        <v>697</v>
      </c>
      <c r="V702" s="77">
        <v>697</v>
      </c>
      <c r="Y702" s="110">
        <v>697</v>
      </c>
      <c r="Z702" s="110">
        <v>0</v>
      </c>
      <c r="AA702" s="110">
        <v>697</v>
      </c>
      <c r="AB702" s="110">
        <v>0</v>
      </c>
      <c r="AC702" s="417">
        <v>29.619072525</v>
      </c>
    </row>
    <row r="703" spans="1:29">
      <c r="A703" s="20"/>
      <c r="B703" s="24">
        <v>699</v>
      </c>
      <c r="D703" s="571">
        <v>698</v>
      </c>
      <c r="E703" s="580">
        <v>-1324.8779999999999</v>
      </c>
      <c r="F703" s="580">
        <v>-360.87060000000002</v>
      </c>
      <c r="H703" s="571">
        <v>698</v>
      </c>
      <c r="I703" s="78">
        <v>584</v>
      </c>
      <c r="J703" s="78">
        <v>346</v>
      </c>
      <c r="K703" s="78">
        <v>583</v>
      </c>
      <c r="L703" s="78">
        <v>584</v>
      </c>
      <c r="M703" s="579" t="str">
        <f t="shared" si="11"/>
        <v>584,346,583,584</v>
      </c>
      <c r="R703" s="280">
        <v>698</v>
      </c>
      <c r="S703" s="591">
        <v>1445.8516002000099</v>
      </c>
      <c r="U703" s="77">
        <v>698</v>
      </c>
      <c r="V703" s="77">
        <v>698</v>
      </c>
      <c r="Y703" s="110">
        <v>698</v>
      </c>
      <c r="Z703" s="110">
        <v>0</v>
      </c>
      <c r="AA703" s="110">
        <v>698</v>
      </c>
      <c r="AB703" s="110">
        <v>0</v>
      </c>
      <c r="AC703" s="417">
        <v>28.917032004000198</v>
      </c>
    </row>
    <row r="704" spans="1:29">
      <c r="A704" s="20"/>
      <c r="B704" s="24">
        <v>700</v>
      </c>
      <c r="D704" s="571">
        <v>699</v>
      </c>
      <c r="E704" s="580">
        <v>-1338.3109999999999</v>
      </c>
      <c r="F704" s="580">
        <v>-307.57850000000002</v>
      </c>
      <c r="H704" s="571">
        <v>699</v>
      </c>
      <c r="I704" s="78">
        <v>585</v>
      </c>
      <c r="J704" s="78">
        <v>352</v>
      </c>
      <c r="K704" s="78">
        <v>349</v>
      </c>
      <c r="L704" s="78">
        <v>585</v>
      </c>
      <c r="M704" s="579" t="str">
        <f t="shared" si="11"/>
        <v>585,352,349,585</v>
      </c>
      <c r="R704" s="280">
        <v>699</v>
      </c>
      <c r="S704" s="591">
        <v>1481.35395549998</v>
      </c>
      <c r="U704" s="77">
        <v>699</v>
      </c>
      <c r="V704" s="77">
        <v>699</v>
      </c>
      <c r="Y704" s="110">
        <v>699</v>
      </c>
      <c r="Z704" s="110">
        <v>0</v>
      </c>
      <c r="AA704" s="110">
        <v>699</v>
      </c>
      <c r="AB704" s="110">
        <v>0</v>
      </c>
      <c r="AC704" s="417">
        <v>29.627079109999698</v>
      </c>
    </row>
    <row r="705" spans="1:29">
      <c r="A705" s="20"/>
      <c r="B705" s="24">
        <v>701</v>
      </c>
      <c r="D705" s="571">
        <v>700</v>
      </c>
      <c r="E705" s="580">
        <v>-1349.538</v>
      </c>
      <c r="F705" s="580">
        <v>-253.7996</v>
      </c>
      <c r="H705" s="571">
        <v>700</v>
      </c>
      <c r="I705" s="78">
        <v>585</v>
      </c>
      <c r="J705" s="78">
        <v>349</v>
      </c>
      <c r="K705" s="78">
        <v>584</v>
      </c>
      <c r="L705" s="78">
        <v>585</v>
      </c>
      <c r="M705" s="579" t="str">
        <f t="shared" si="11"/>
        <v>585,349,584,585</v>
      </c>
      <c r="R705" s="280">
        <v>700</v>
      </c>
      <c r="S705" s="591">
        <v>1446.0706258499899</v>
      </c>
      <c r="U705" s="77">
        <v>700</v>
      </c>
      <c r="V705" s="77">
        <v>700</v>
      </c>
      <c r="Y705" s="110">
        <v>700</v>
      </c>
      <c r="Z705" s="110">
        <v>0</v>
      </c>
      <c r="AA705" s="110">
        <v>700</v>
      </c>
      <c r="AB705" s="110">
        <v>0</v>
      </c>
      <c r="AC705" s="417">
        <v>28.921412516999901</v>
      </c>
    </row>
    <row r="706" spans="1:29">
      <c r="A706" s="20"/>
      <c r="B706" s="24">
        <v>702</v>
      </c>
      <c r="D706" s="571">
        <v>701</v>
      </c>
      <c r="E706" s="580">
        <v>-1358.7090000000001</v>
      </c>
      <c r="F706" s="580">
        <v>-199.64789999999999</v>
      </c>
      <c r="H706" s="571">
        <v>701</v>
      </c>
      <c r="I706" s="78">
        <v>586</v>
      </c>
      <c r="J706" s="78">
        <v>355</v>
      </c>
      <c r="K706" s="78">
        <v>352</v>
      </c>
      <c r="L706" s="78">
        <v>586</v>
      </c>
      <c r="M706" s="579" t="str">
        <f t="shared" si="11"/>
        <v>586,355,352,586</v>
      </c>
      <c r="R706" s="280">
        <v>701</v>
      </c>
      <c r="S706" s="591">
        <v>1481.95112803501</v>
      </c>
      <c r="U706" s="77">
        <v>701</v>
      </c>
      <c r="V706" s="77">
        <v>701</v>
      </c>
      <c r="Y706" s="110">
        <v>701</v>
      </c>
      <c r="Z706" s="110">
        <v>0</v>
      </c>
      <c r="AA706" s="110">
        <v>701</v>
      </c>
      <c r="AB706" s="110">
        <v>0</v>
      </c>
      <c r="AC706" s="417">
        <v>29.639022560700202</v>
      </c>
    </row>
    <row r="707" spans="1:29">
      <c r="A707" s="20"/>
      <c r="B707" s="24">
        <v>703</v>
      </c>
      <c r="D707" s="571">
        <v>702</v>
      </c>
      <c r="E707" s="580">
        <v>-1365.875</v>
      </c>
      <c r="F707" s="580">
        <v>-145.21190000000001</v>
      </c>
      <c r="H707" s="571">
        <v>702</v>
      </c>
      <c r="I707" s="78">
        <v>586</v>
      </c>
      <c r="J707" s="78">
        <v>352</v>
      </c>
      <c r="K707" s="78">
        <v>585</v>
      </c>
      <c r="L707" s="78">
        <v>586</v>
      </c>
      <c r="M707" s="579" t="str">
        <f t="shared" si="11"/>
        <v>586,352,585,586</v>
      </c>
      <c r="R707" s="280">
        <v>702</v>
      </c>
      <c r="S707" s="591">
        <v>1446.55110607499</v>
      </c>
      <c r="U707" s="77">
        <v>702</v>
      </c>
      <c r="V707" s="77">
        <v>702</v>
      </c>
      <c r="Y707" s="110">
        <v>702</v>
      </c>
      <c r="Z707" s="110">
        <v>0</v>
      </c>
      <c r="AA707" s="110">
        <v>702</v>
      </c>
      <c r="AB707" s="110">
        <v>0</v>
      </c>
      <c r="AC707" s="417">
        <v>28.9310221214999</v>
      </c>
    </row>
    <row r="708" spans="1:29">
      <c r="A708" s="20"/>
      <c r="B708" s="24">
        <v>704</v>
      </c>
      <c r="D708" s="571">
        <v>703</v>
      </c>
      <c r="E708" s="580">
        <v>-1370.8209999999999</v>
      </c>
      <c r="F708" s="580">
        <v>-90.540260000000004</v>
      </c>
      <c r="H708" s="571">
        <v>703</v>
      </c>
      <c r="I708" s="78">
        <v>587</v>
      </c>
      <c r="J708" s="78">
        <v>358</v>
      </c>
      <c r="K708" s="78">
        <v>355</v>
      </c>
      <c r="L708" s="78">
        <v>587</v>
      </c>
      <c r="M708" s="579" t="str">
        <f t="shared" si="11"/>
        <v>587,358,355,587</v>
      </c>
      <c r="R708" s="280">
        <v>703</v>
      </c>
      <c r="S708" s="591">
        <v>1482.02064169149</v>
      </c>
      <c r="U708" s="77">
        <v>703</v>
      </c>
      <c r="V708" s="77">
        <v>703</v>
      </c>
      <c r="Y708" s="110">
        <v>703</v>
      </c>
      <c r="Z708" s="110">
        <v>0</v>
      </c>
      <c r="AA708" s="110">
        <v>703</v>
      </c>
      <c r="AB708" s="110">
        <v>0</v>
      </c>
      <c r="AC708" s="417">
        <v>29.640412833829899</v>
      </c>
    </row>
    <row r="709" spans="1:29">
      <c r="A709" s="20"/>
      <c r="B709" s="24">
        <v>705</v>
      </c>
      <c r="D709" s="571">
        <v>704</v>
      </c>
      <c r="E709" s="580">
        <v>-1373.3119999999999</v>
      </c>
      <c r="F709" s="580">
        <v>-35.674930000000003</v>
      </c>
      <c r="H709" s="571">
        <v>704</v>
      </c>
      <c r="I709" s="78">
        <v>587</v>
      </c>
      <c r="J709" s="78">
        <v>355</v>
      </c>
      <c r="K709" s="78">
        <v>586</v>
      </c>
      <c r="L709" s="78">
        <v>587</v>
      </c>
      <c r="M709" s="579" t="str">
        <f t="shared" si="11"/>
        <v>587,355,586,587</v>
      </c>
      <c r="R709" s="280">
        <v>704</v>
      </c>
      <c r="S709" s="591">
        <v>1446.2865254599899</v>
      </c>
      <c r="U709" s="77">
        <v>704</v>
      </c>
      <c r="V709" s="77">
        <v>704</v>
      </c>
      <c r="Y709" s="110">
        <v>704</v>
      </c>
      <c r="Z709" s="110">
        <v>0</v>
      </c>
      <c r="AA709" s="110">
        <v>704</v>
      </c>
      <c r="AB709" s="110">
        <v>0</v>
      </c>
      <c r="AC709" s="417">
        <v>28.925730509199902</v>
      </c>
    </row>
    <row r="710" spans="1:29">
      <c r="A710" s="20"/>
      <c r="B710" s="24">
        <v>706</v>
      </c>
      <c r="D710" s="571">
        <v>705</v>
      </c>
      <c r="E710" s="580">
        <v>-1373.3050000000001</v>
      </c>
      <c r="F710" s="580">
        <v>19.271229000000002</v>
      </c>
      <c r="H710" s="571">
        <v>705</v>
      </c>
      <c r="I710" s="78">
        <v>588</v>
      </c>
      <c r="J710" s="78">
        <v>361</v>
      </c>
      <c r="K710" s="78">
        <v>358</v>
      </c>
      <c r="L710" s="78">
        <v>588</v>
      </c>
      <c r="M710" s="579" t="str">
        <f t="shared" ref="M710:M773" si="12">_xlfn.CONCAT(I710,",",J710,",",,K710,",",L710)</f>
        <v>588,361,358,588</v>
      </c>
      <c r="R710" s="280">
        <v>705</v>
      </c>
      <c r="S710" s="591">
        <v>1483.0473128664901</v>
      </c>
      <c r="U710" s="77">
        <v>705</v>
      </c>
      <c r="V710" s="77">
        <v>705</v>
      </c>
      <c r="Y710" s="110">
        <v>705</v>
      </c>
      <c r="Z710" s="110">
        <v>0</v>
      </c>
      <c r="AA710" s="110">
        <v>705</v>
      </c>
      <c r="AB710" s="110">
        <v>0</v>
      </c>
      <c r="AC710" s="417">
        <v>29.660946257329901</v>
      </c>
    </row>
    <row r="711" spans="1:29">
      <c r="A711" s="20"/>
      <c r="B711" s="24">
        <v>707</v>
      </c>
      <c r="D711" s="571">
        <v>706</v>
      </c>
      <c r="E711" s="580">
        <v>-1371.11</v>
      </c>
      <c r="F711" s="580">
        <v>74.168862000000004</v>
      </c>
      <c r="H711" s="571">
        <v>706</v>
      </c>
      <c r="I711" s="78">
        <v>588</v>
      </c>
      <c r="J711" s="78">
        <v>358</v>
      </c>
      <c r="K711" s="78">
        <v>587</v>
      </c>
      <c r="L711" s="78">
        <v>588</v>
      </c>
      <c r="M711" s="579" t="str">
        <f t="shared" si="12"/>
        <v>588,358,587,588</v>
      </c>
      <c r="R711" s="280">
        <v>706</v>
      </c>
      <c r="S711" s="591">
        <v>1447.6857560384999</v>
      </c>
      <c r="U711" s="77">
        <v>706</v>
      </c>
      <c r="V711" s="77">
        <v>706</v>
      </c>
      <c r="Y711" s="110">
        <v>706</v>
      </c>
      <c r="Z711" s="110">
        <v>0</v>
      </c>
      <c r="AA711" s="110">
        <v>706</v>
      </c>
      <c r="AB711" s="110">
        <v>0</v>
      </c>
      <c r="AC711" s="417">
        <v>28.953715120769999</v>
      </c>
    </row>
    <row r="712" spans="1:29">
      <c r="A712" s="20"/>
      <c r="B712" s="24">
        <v>708</v>
      </c>
      <c r="D712" s="571">
        <v>707</v>
      </c>
      <c r="E712" s="580">
        <v>-1367.009</v>
      </c>
      <c r="F712" s="580">
        <v>128.99627000000001</v>
      </c>
      <c r="H712" s="571">
        <v>707</v>
      </c>
      <c r="I712" s="78">
        <v>589</v>
      </c>
      <c r="J712" s="78">
        <v>364</v>
      </c>
      <c r="K712" s="78">
        <v>361</v>
      </c>
      <c r="L712" s="78">
        <v>589</v>
      </c>
      <c r="M712" s="579" t="str">
        <f t="shared" si="12"/>
        <v>589,364,361,589</v>
      </c>
      <c r="R712" s="280">
        <v>707</v>
      </c>
      <c r="S712" s="591">
        <v>1484.903804925</v>
      </c>
      <c r="U712" s="77">
        <v>707</v>
      </c>
      <c r="V712" s="77">
        <v>707</v>
      </c>
      <c r="Y712" s="110">
        <v>707</v>
      </c>
      <c r="Z712" s="110">
        <v>0</v>
      </c>
      <c r="AA712" s="110">
        <v>707</v>
      </c>
      <c r="AB712" s="110">
        <v>0</v>
      </c>
      <c r="AC712" s="417">
        <v>29.6980760985</v>
      </c>
    </row>
    <row r="713" spans="1:29">
      <c r="A713" s="20"/>
      <c r="B713" s="24">
        <v>709</v>
      </c>
      <c r="D713" s="571">
        <v>708</v>
      </c>
      <c r="E713" s="580">
        <v>-1360.8820000000001</v>
      </c>
      <c r="F713" s="580">
        <v>183.64601999999999</v>
      </c>
      <c r="H713" s="571">
        <v>708</v>
      </c>
      <c r="I713" s="78">
        <v>589</v>
      </c>
      <c r="J713" s="78">
        <v>361</v>
      </c>
      <c r="K713" s="78">
        <v>588</v>
      </c>
      <c r="L713" s="78">
        <v>589</v>
      </c>
      <c r="M713" s="579" t="str">
        <f t="shared" si="12"/>
        <v>589,361,588,589</v>
      </c>
      <c r="R713" s="280">
        <v>708</v>
      </c>
      <c r="S713" s="591">
        <v>1450.05092957849</v>
      </c>
      <c r="U713" s="77">
        <v>708</v>
      </c>
      <c r="V713" s="77">
        <v>708</v>
      </c>
      <c r="Y713" s="110">
        <v>708</v>
      </c>
      <c r="Z713" s="110">
        <v>0</v>
      </c>
      <c r="AA713" s="110">
        <v>708</v>
      </c>
      <c r="AB713" s="110">
        <v>0</v>
      </c>
      <c r="AC713" s="417">
        <v>29.0010185915698</v>
      </c>
    </row>
    <row r="714" spans="1:29">
      <c r="A714" s="20"/>
      <c r="B714" s="24">
        <v>710</v>
      </c>
      <c r="D714" s="571">
        <v>709</v>
      </c>
      <c r="E714" s="580">
        <v>-1352.5309999999999</v>
      </c>
      <c r="F714" s="580">
        <v>237.93924999999999</v>
      </c>
      <c r="H714" s="571">
        <v>709</v>
      </c>
      <c r="I714" s="78">
        <v>590</v>
      </c>
      <c r="J714" s="78">
        <v>367</v>
      </c>
      <c r="K714" s="78">
        <v>364</v>
      </c>
      <c r="L714" s="78">
        <v>590</v>
      </c>
      <c r="M714" s="579" t="str">
        <f t="shared" si="12"/>
        <v>590,367,364,590</v>
      </c>
      <c r="R714" s="280">
        <v>709</v>
      </c>
      <c r="S714" s="591">
        <v>1485.7841106649801</v>
      </c>
      <c r="U714" s="77">
        <v>709</v>
      </c>
      <c r="V714" s="77">
        <v>709</v>
      </c>
      <c r="Y714" s="110">
        <v>709</v>
      </c>
      <c r="Z714" s="110">
        <v>0</v>
      </c>
      <c r="AA714" s="110">
        <v>709</v>
      </c>
      <c r="AB714" s="110">
        <v>0</v>
      </c>
      <c r="AC714" s="417">
        <v>29.715682213299701</v>
      </c>
    </row>
    <row r="715" spans="1:29">
      <c r="A715" s="20"/>
      <c r="B715" s="24">
        <v>711</v>
      </c>
      <c r="D715" s="571">
        <v>710</v>
      </c>
      <c r="E715" s="580">
        <v>-1341.9829999999999</v>
      </c>
      <c r="F715" s="580">
        <v>291.81434999999999</v>
      </c>
      <c r="H715" s="571">
        <v>710</v>
      </c>
      <c r="I715" s="78">
        <v>590</v>
      </c>
      <c r="J715" s="78">
        <v>364</v>
      </c>
      <c r="K715" s="78">
        <v>589</v>
      </c>
      <c r="L715" s="78">
        <v>590</v>
      </c>
      <c r="M715" s="579" t="str">
        <f t="shared" si="12"/>
        <v>590,364,589,590</v>
      </c>
      <c r="R715" s="280">
        <v>710</v>
      </c>
      <c r="S715" s="591">
        <v>1450.9743318549999</v>
      </c>
      <c r="U715" s="77">
        <v>710</v>
      </c>
      <c r="V715" s="77">
        <v>710</v>
      </c>
      <c r="Y715" s="110">
        <v>710</v>
      </c>
      <c r="Z715" s="110">
        <v>0</v>
      </c>
      <c r="AA715" s="110">
        <v>710</v>
      </c>
      <c r="AB715" s="110">
        <v>0</v>
      </c>
      <c r="AC715" s="417">
        <v>29.019486637100002</v>
      </c>
    </row>
    <row r="716" spans="1:29">
      <c r="A716" s="20"/>
      <c r="B716" s="24">
        <v>712</v>
      </c>
      <c r="D716" s="571">
        <v>711</v>
      </c>
      <c r="E716" s="580">
        <v>-1329.258</v>
      </c>
      <c r="F716" s="580">
        <v>345.26776000000001</v>
      </c>
      <c r="H716" s="571">
        <v>711</v>
      </c>
      <c r="I716" s="78">
        <v>591</v>
      </c>
      <c r="J716" s="78">
        <v>370</v>
      </c>
      <c r="K716" s="78">
        <v>367</v>
      </c>
      <c r="L716" s="78">
        <v>591</v>
      </c>
      <c r="M716" s="579" t="str">
        <f t="shared" si="12"/>
        <v>591,370,367,591</v>
      </c>
      <c r="R716" s="280">
        <v>711</v>
      </c>
      <c r="S716" s="591">
        <v>1485.0721967299701</v>
      </c>
      <c r="U716" s="77">
        <v>711</v>
      </c>
      <c r="V716" s="77">
        <v>711</v>
      </c>
      <c r="Y716" s="110">
        <v>711</v>
      </c>
      <c r="Z716" s="110">
        <v>0</v>
      </c>
      <c r="AA716" s="110">
        <v>711</v>
      </c>
      <c r="AB716" s="110">
        <v>0</v>
      </c>
      <c r="AC716" s="417">
        <v>29.701443934599499</v>
      </c>
    </row>
    <row r="717" spans="1:29">
      <c r="A717" s="20"/>
      <c r="B717" s="24">
        <v>713</v>
      </c>
      <c r="D717" s="571">
        <v>712</v>
      </c>
      <c r="E717" s="580">
        <v>-1314.271</v>
      </c>
      <c r="F717" s="580">
        <v>398.21413000000001</v>
      </c>
      <c r="H717" s="571">
        <v>712</v>
      </c>
      <c r="I717" s="78">
        <v>591</v>
      </c>
      <c r="J717" s="78">
        <v>367</v>
      </c>
      <c r="K717" s="78">
        <v>590</v>
      </c>
      <c r="L717" s="78">
        <v>591</v>
      </c>
      <c r="M717" s="579" t="str">
        <f t="shared" si="12"/>
        <v>591,367,590,591</v>
      </c>
      <c r="R717" s="280">
        <v>712</v>
      </c>
      <c r="S717" s="591">
        <v>1450.55656153004</v>
      </c>
      <c r="U717" s="77">
        <v>712</v>
      </c>
      <c r="V717" s="77">
        <v>712</v>
      </c>
      <c r="Y717" s="110">
        <v>712</v>
      </c>
      <c r="Z717" s="110">
        <v>0</v>
      </c>
      <c r="AA717" s="110">
        <v>712</v>
      </c>
      <c r="AB717" s="110">
        <v>0</v>
      </c>
      <c r="AC717" s="417">
        <v>29.0111312306008</v>
      </c>
    </row>
    <row r="718" spans="1:29">
      <c r="A718" s="20"/>
      <c r="B718" s="24">
        <v>714</v>
      </c>
      <c r="D718" s="571">
        <v>713</v>
      </c>
      <c r="E718" s="580">
        <v>-1297.0909999999999</v>
      </c>
      <c r="F718" s="580">
        <v>450.48376000000002</v>
      </c>
      <c r="H718" s="571">
        <v>713</v>
      </c>
      <c r="I718" s="78">
        <v>592</v>
      </c>
      <c r="J718" s="78">
        <v>373</v>
      </c>
      <c r="K718" s="78">
        <v>370</v>
      </c>
      <c r="L718" s="78">
        <v>592</v>
      </c>
      <c r="M718" s="579" t="str">
        <f t="shared" si="12"/>
        <v>592,373,370,592</v>
      </c>
      <c r="R718" s="280">
        <v>713</v>
      </c>
      <c r="S718" s="591">
        <v>1483.4338852000001</v>
      </c>
      <c r="U718" s="77">
        <v>713</v>
      </c>
      <c r="V718" s="77">
        <v>713</v>
      </c>
      <c r="Y718" s="110">
        <v>713</v>
      </c>
      <c r="Z718" s="110">
        <v>0</v>
      </c>
      <c r="AA718" s="110">
        <v>713</v>
      </c>
      <c r="AB718" s="110">
        <v>0</v>
      </c>
      <c r="AC718" s="417">
        <v>29.6686777040001</v>
      </c>
    </row>
    <row r="719" spans="1:29">
      <c r="A719" s="20"/>
      <c r="B719" s="24">
        <v>715</v>
      </c>
      <c r="D719" s="571">
        <v>714</v>
      </c>
      <c r="E719" s="580">
        <v>-1277.973</v>
      </c>
      <c r="F719" s="580">
        <v>502.04960999999997</v>
      </c>
      <c r="H719" s="571">
        <v>714</v>
      </c>
      <c r="I719" s="78">
        <v>592</v>
      </c>
      <c r="J719" s="78">
        <v>370</v>
      </c>
      <c r="K719" s="78">
        <v>591</v>
      </c>
      <c r="L719" s="78">
        <v>592</v>
      </c>
      <c r="M719" s="579" t="str">
        <f t="shared" si="12"/>
        <v>592,370,591,592</v>
      </c>
      <c r="R719" s="280">
        <v>714</v>
      </c>
      <c r="S719" s="591">
        <v>1450.64724724998</v>
      </c>
      <c r="U719" s="77">
        <v>714</v>
      </c>
      <c r="V719" s="77">
        <v>714</v>
      </c>
      <c r="Y719" s="110">
        <v>714</v>
      </c>
      <c r="Z719" s="110">
        <v>0</v>
      </c>
      <c r="AA719" s="110">
        <v>714</v>
      </c>
      <c r="AB719" s="110">
        <v>0</v>
      </c>
      <c r="AC719" s="417">
        <v>29.012944944999699</v>
      </c>
    </row>
    <row r="720" spans="1:29">
      <c r="A720" s="20"/>
      <c r="B720" s="24">
        <v>716</v>
      </c>
      <c r="D720" s="571">
        <v>715</v>
      </c>
      <c r="E720" s="580">
        <v>-1256.9559999999999</v>
      </c>
      <c r="F720" s="580">
        <v>552.86117000000002</v>
      </c>
      <c r="H720" s="571">
        <v>715</v>
      </c>
      <c r="I720" s="78">
        <v>593</v>
      </c>
      <c r="J720" s="78">
        <v>376</v>
      </c>
      <c r="K720" s="78">
        <v>373</v>
      </c>
      <c r="L720" s="78">
        <v>593</v>
      </c>
      <c r="M720" s="579" t="str">
        <f t="shared" si="12"/>
        <v>593,376,373,593</v>
      </c>
      <c r="R720" s="280">
        <v>715</v>
      </c>
      <c r="S720" s="591">
        <v>1482.1207604149799</v>
      </c>
      <c r="U720" s="77">
        <v>715</v>
      </c>
      <c r="V720" s="77">
        <v>715</v>
      </c>
      <c r="Y720" s="110">
        <v>715</v>
      </c>
      <c r="Z720" s="110">
        <v>0</v>
      </c>
      <c r="AA720" s="110">
        <v>715</v>
      </c>
      <c r="AB720" s="110">
        <v>0</v>
      </c>
      <c r="AC720" s="417">
        <v>29.6424152082996</v>
      </c>
    </row>
    <row r="721" spans="1:29">
      <c r="A721" s="20"/>
      <c r="B721" s="24">
        <v>717</v>
      </c>
      <c r="D721" s="571">
        <v>716</v>
      </c>
      <c r="E721" s="580">
        <v>-1233.915</v>
      </c>
      <c r="F721" s="580">
        <v>602.72450000000003</v>
      </c>
      <c r="H721" s="571">
        <v>716</v>
      </c>
      <c r="I721" s="78">
        <v>593</v>
      </c>
      <c r="J721" s="78">
        <v>373</v>
      </c>
      <c r="K721" s="78">
        <v>592</v>
      </c>
      <c r="L721" s="78">
        <v>593</v>
      </c>
      <c r="M721" s="579" t="str">
        <f t="shared" si="12"/>
        <v>593,373,592,593</v>
      </c>
      <c r="R721" s="280">
        <v>716</v>
      </c>
      <c r="S721" s="591">
        <v>1448.88760268999</v>
      </c>
      <c r="U721" s="77">
        <v>716</v>
      </c>
      <c r="V721" s="77">
        <v>716</v>
      </c>
      <c r="Y721" s="110">
        <v>716</v>
      </c>
      <c r="Z721" s="110">
        <v>0</v>
      </c>
      <c r="AA721" s="110">
        <v>716</v>
      </c>
      <c r="AB721" s="110">
        <v>0</v>
      </c>
      <c r="AC721" s="417">
        <v>28.9777520537999</v>
      </c>
    </row>
    <row r="722" spans="1:29">
      <c r="A722" s="20"/>
      <c r="B722" s="24">
        <v>718</v>
      </c>
      <c r="D722" s="571">
        <v>717</v>
      </c>
      <c r="E722" s="580">
        <v>-1208.8779999999999</v>
      </c>
      <c r="F722" s="580">
        <v>651.57867999999996</v>
      </c>
      <c r="H722" s="571">
        <v>717</v>
      </c>
      <c r="I722" s="78">
        <v>594</v>
      </c>
      <c r="J722" s="78">
        <v>379</v>
      </c>
      <c r="K722" s="78">
        <v>376</v>
      </c>
      <c r="L722" s="78">
        <v>594</v>
      </c>
      <c r="M722" s="579" t="str">
        <f t="shared" si="12"/>
        <v>594,379,376,594</v>
      </c>
      <c r="R722" s="280">
        <v>717</v>
      </c>
      <c r="S722" s="591">
        <v>1481.72005904003</v>
      </c>
      <c r="U722" s="77">
        <v>717</v>
      </c>
      <c r="V722" s="77">
        <v>717</v>
      </c>
      <c r="Y722" s="110">
        <v>717</v>
      </c>
      <c r="Z722" s="110">
        <v>0</v>
      </c>
      <c r="AA722" s="110">
        <v>717</v>
      </c>
      <c r="AB722" s="110">
        <v>0</v>
      </c>
      <c r="AC722" s="417">
        <v>29.634401180800602</v>
      </c>
    </row>
    <row r="723" spans="1:29">
      <c r="A723" s="20"/>
      <c r="B723" s="24">
        <v>719</v>
      </c>
      <c r="D723" s="571">
        <v>718</v>
      </c>
      <c r="E723" s="580">
        <v>-1181.866</v>
      </c>
      <c r="F723" s="580">
        <v>699.42557999999997</v>
      </c>
      <c r="H723" s="571">
        <v>718</v>
      </c>
      <c r="I723" s="78">
        <v>594</v>
      </c>
      <c r="J723" s="78">
        <v>376</v>
      </c>
      <c r="K723" s="78">
        <v>593</v>
      </c>
      <c r="L723" s="78">
        <v>594</v>
      </c>
      <c r="M723" s="579" t="str">
        <f t="shared" si="12"/>
        <v>594,376,593,594</v>
      </c>
      <c r="R723" s="280">
        <v>718</v>
      </c>
      <c r="S723" s="591">
        <v>1446.6202591399699</v>
      </c>
      <c r="U723" s="77">
        <v>718</v>
      </c>
      <c r="V723" s="77">
        <v>718</v>
      </c>
      <c r="Y723" s="110">
        <v>718</v>
      </c>
      <c r="Z723" s="110">
        <v>0</v>
      </c>
      <c r="AA723" s="110">
        <v>718</v>
      </c>
      <c r="AB723" s="110">
        <v>0</v>
      </c>
      <c r="AC723" s="417">
        <v>28.932405182799499</v>
      </c>
    </row>
    <row r="724" spans="1:29">
      <c r="A724" s="20"/>
      <c r="B724" s="24">
        <v>720</v>
      </c>
      <c r="D724" s="571">
        <v>719</v>
      </c>
      <c r="E724" s="580">
        <v>-1152.8209999999999</v>
      </c>
      <c r="F724" s="580">
        <v>746.15971000000002</v>
      </c>
      <c r="H724" s="571">
        <v>719</v>
      </c>
      <c r="I724" s="78">
        <v>595</v>
      </c>
      <c r="J724" s="78">
        <v>382</v>
      </c>
      <c r="K724" s="78">
        <v>379</v>
      </c>
      <c r="L724" s="78">
        <v>595</v>
      </c>
      <c r="M724" s="579" t="str">
        <f t="shared" si="12"/>
        <v>595,382,379,595</v>
      </c>
      <c r="R724" s="280">
        <v>719</v>
      </c>
      <c r="S724" s="591">
        <v>1482.6180795549801</v>
      </c>
      <c r="U724" s="77">
        <v>719</v>
      </c>
      <c r="V724" s="77">
        <v>719</v>
      </c>
      <c r="Y724" s="110">
        <v>719</v>
      </c>
      <c r="Z724" s="110">
        <v>0</v>
      </c>
      <c r="AA724" s="110">
        <v>719</v>
      </c>
      <c r="AB724" s="110">
        <v>0</v>
      </c>
      <c r="AC724" s="417">
        <v>29.652361591099702</v>
      </c>
    </row>
    <row r="725" spans="1:29">
      <c r="A725" s="20"/>
      <c r="B725" s="24">
        <v>721</v>
      </c>
      <c r="D725" s="571">
        <v>720</v>
      </c>
      <c r="E725" s="580">
        <v>-1121.855</v>
      </c>
      <c r="F725" s="580">
        <v>791.63687000000004</v>
      </c>
      <c r="H725" s="571">
        <v>720</v>
      </c>
      <c r="I725" s="78">
        <v>595</v>
      </c>
      <c r="J725" s="78">
        <v>379</v>
      </c>
      <c r="K725" s="78">
        <v>594</v>
      </c>
      <c r="L725" s="78">
        <v>595</v>
      </c>
      <c r="M725" s="579" t="str">
        <f t="shared" si="12"/>
        <v>595,379,594,595</v>
      </c>
      <c r="R725" s="280">
        <v>720</v>
      </c>
      <c r="S725" s="591">
        <v>1447.48442859499</v>
      </c>
      <c r="U725" s="77">
        <v>720</v>
      </c>
      <c r="V725" s="77">
        <v>720</v>
      </c>
      <c r="Y725" s="110">
        <v>720</v>
      </c>
      <c r="Z725" s="110">
        <v>0</v>
      </c>
      <c r="AA725" s="110">
        <v>720</v>
      </c>
      <c r="AB725" s="110">
        <v>0</v>
      </c>
      <c r="AC725" s="417">
        <v>28.949688571899799</v>
      </c>
    </row>
    <row r="726" spans="1:29">
      <c r="A726" s="20"/>
      <c r="B726" s="24">
        <v>722</v>
      </c>
      <c r="D726" s="571">
        <v>721</v>
      </c>
      <c r="E726" s="580">
        <v>-1089.223</v>
      </c>
      <c r="F726" s="580">
        <v>835.90153999999995</v>
      </c>
      <c r="H726" s="571">
        <v>721</v>
      </c>
      <c r="I726" s="78">
        <v>596</v>
      </c>
      <c r="J726" s="78">
        <v>385</v>
      </c>
      <c r="K726" s="78">
        <v>382</v>
      </c>
      <c r="L726" s="78">
        <v>596</v>
      </c>
      <c r="M726" s="579" t="str">
        <f t="shared" si="12"/>
        <v>596,385,382,596</v>
      </c>
      <c r="R726" s="280">
        <v>721</v>
      </c>
      <c r="S726" s="591">
        <v>1484.40737298002</v>
      </c>
      <c r="U726" s="77">
        <v>721</v>
      </c>
      <c r="V726" s="77">
        <v>721</v>
      </c>
      <c r="Y726" s="110">
        <v>721</v>
      </c>
      <c r="Z726" s="110">
        <v>0</v>
      </c>
      <c r="AA726" s="110">
        <v>721</v>
      </c>
      <c r="AB726" s="110">
        <v>0</v>
      </c>
      <c r="AC726" s="417">
        <v>29.688147459600501</v>
      </c>
    </row>
    <row r="727" spans="1:29">
      <c r="A727" s="20"/>
      <c r="B727" s="24">
        <v>723</v>
      </c>
      <c r="D727" s="571">
        <v>722</v>
      </c>
      <c r="E727" s="580">
        <v>-1054.9749999999999</v>
      </c>
      <c r="F727" s="580">
        <v>878.91493000000003</v>
      </c>
      <c r="H727" s="571">
        <v>722</v>
      </c>
      <c r="I727" s="78">
        <v>596</v>
      </c>
      <c r="J727" s="78">
        <v>382</v>
      </c>
      <c r="K727" s="78">
        <v>595</v>
      </c>
      <c r="L727" s="78">
        <v>596</v>
      </c>
      <c r="M727" s="579" t="str">
        <f t="shared" si="12"/>
        <v>596,382,595,596</v>
      </c>
      <c r="R727" s="280">
        <v>722</v>
      </c>
      <c r="S727" s="591">
        <v>1449.6624214199801</v>
      </c>
      <c r="U727" s="77">
        <v>722</v>
      </c>
      <c r="V727" s="77">
        <v>722</v>
      </c>
      <c r="Y727" s="110">
        <v>722</v>
      </c>
      <c r="Z727" s="110">
        <v>0</v>
      </c>
      <c r="AA727" s="110">
        <v>722</v>
      </c>
      <c r="AB727" s="110">
        <v>0</v>
      </c>
      <c r="AC727" s="417">
        <v>28.9932484283996</v>
      </c>
    </row>
    <row r="728" spans="1:29">
      <c r="A728" s="20"/>
      <c r="B728" s="24">
        <v>724</v>
      </c>
      <c r="D728" s="571">
        <v>723</v>
      </c>
      <c r="E728" s="580">
        <v>-1019.048</v>
      </c>
      <c r="F728" s="580">
        <v>920.45483999999999</v>
      </c>
      <c r="H728" s="571">
        <v>723</v>
      </c>
      <c r="I728" s="78">
        <v>597</v>
      </c>
      <c r="J728" s="78">
        <v>388</v>
      </c>
      <c r="K728" s="78">
        <v>385</v>
      </c>
      <c r="L728" s="78">
        <v>597</v>
      </c>
      <c r="M728" s="579" t="str">
        <f t="shared" si="12"/>
        <v>597,388,385,597</v>
      </c>
      <c r="R728" s="280">
        <v>723</v>
      </c>
      <c r="S728" s="591">
        <v>1485.26832710503</v>
      </c>
      <c r="U728" s="77">
        <v>723</v>
      </c>
      <c r="V728" s="77">
        <v>723</v>
      </c>
      <c r="Y728" s="110">
        <v>723</v>
      </c>
      <c r="Z728" s="110">
        <v>0</v>
      </c>
      <c r="AA728" s="110">
        <v>723</v>
      </c>
      <c r="AB728" s="110">
        <v>0</v>
      </c>
      <c r="AC728" s="417">
        <v>29.705366542100599</v>
      </c>
    </row>
    <row r="729" spans="1:29">
      <c r="A729" s="20"/>
      <c r="B729" s="24">
        <v>725</v>
      </c>
      <c r="D729" s="571">
        <v>724</v>
      </c>
      <c r="E729" s="580">
        <v>-981.49270000000001</v>
      </c>
      <c r="F729" s="580">
        <v>960.46911</v>
      </c>
      <c r="H729" s="571">
        <v>724</v>
      </c>
      <c r="I729" s="78">
        <v>597</v>
      </c>
      <c r="J729" s="78">
        <v>385</v>
      </c>
      <c r="K729" s="78">
        <v>596</v>
      </c>
      <c r="L729" s="78">
        <v>597</v>
      </c>
      <c r="M729" s="579" t="str">
        <f t="shared" si="12"/>
        <v>597,385,596,597</v>
      </c>
      <c r="R729" s="280">
        <v>724</v>
      </c>
      <c r="S729" s="591">
        <v>1450.5164630199999</v>
      </c>
      <c r="U729" s="77">
        <v>724</v>
      </c>
      <c r="V729" s="77">
        <v>724</v>
      </c>
      <c r="Y729" s="110">
        <v>724</v>
      </c>
      <c r="Z729" s="110">
        <v>0</v>
      </c>
      <c r="AA729" s="110">
        <v>724</v>
      </c>
      <c r="AB729" s="110">
        <v>0</v>
      </c>
      <c r="AC729" s="417">
        <v>29.010329260399999</v>
      </c>
    </row>
    <row r="730" spans="1:29">
      <c r="A730" s="20"/>
      <c r="B730" s="24">
        <v>726</v>
      </c>
      <c r="D730" s="571">
        <v>725</v>
      </c>
      <c r="E730" s="580">
        <v>-942.3904</v>
      </c>
      <c r="F730" s="580">
        <v>998.95568000000003</v>
      </c>
      <c r="H730" s="571">
        <v>725</v>
      </c>
      <c r="I730" s="78">
        <v>598</v>
      </c>
      <c r="J730" s="78">
        <v>391</v>
      </c>
      <c r="K730" s="78">
        <v>388</v>
      </c>
      <c r="L730" s="78">
        <v>598</v>
      </c>
      <c r="M730" s="579" t="str">
        <f t="shared" si="12"/>
        <v>598,391,388,598</v>
      </c>
      <c r="R730" s="280">
        <v>725</v>
      </c>
      <c r="S730" s="591">
        <v>1484.57198666001</v>
      </c>
      <c r="U730" s="77">
        <v>725</v>
      </c>
      <c r="V730" s="77">
        <v>725</v>
      </c>
      <c r="Y730" s="110">
        <v>725</v>
      </c>
      <c r="Z730" s="110">
        <v>0</v>
      </c>
      <c r="AA730" s="110">
        <v>725</v>
      </c>
      <c r="AB730" s="110">
        <v>0</v>
      </c>
      <c r="AC730" s="417">
        <v>29.691439733200198</v>
      </c>
    </row>
    <row r="731" spans="1:29">
      <c r="A731" s="20"/>
      <c r="B731" s="24">
        <v>727</v>
      </c>
      <c r="D731" s="571">
        <v>726</v>
      </c>
      <c r="E731" s="580">
        <v>-901.76229999999998</v>
      </c>
      <c r="F731" s="580">
        <v>1035.8425999999999</v>
      </c>
      <c r="H731" s="571">
        <v>726</v>
      </c>
      <c r="I731" s="78">
        <v>598</v>
      </c>
      <c r="J731" s="78">
        <v>388</v>
      </c>
      <c r="K731" s="78">
        <v>597</v>
      </c>
      <c r="L731" s="78">
        <v>598</v>
      </c>
      <c r="M731" s="579" t="str">
        <f t="shared" si="12"/>
        <v>598,388,597,598</v>
      </c>
      <c r="R731" s="280">
        <v>726</v>
      </c>
      <c r="S731" s="591">
        <v>1450.09291512495</v>
      </c>
      <c r="U731" s="77">
        <v>726</v>
      </c>
      <c r="V731" s="77">
        <v>726</v>
      </c>
      <c r="Y731" s="110">
        <v>726</v>
      </c>
      <c r="Z731" s="110">
        <v>0</v>
      </c>
      <c r="AA731" s="110">
        <v>726</v>
      </c>
      <c r="AB731" s="110">
        <v>0</v>
      </c>
      <c r="AC731" s="417">
        <v>29.001858302499102</v>
      </c>
    </row>
    <row r="732" spans="1:29">
      <c r="A732" s="20"/>
      <c r="B732" s="24">
        <v>728</v>
      </c>
      <c r="D732" s="571">
        <v>727</v>
      </c>
      <c r="E732" s="580">
        <v>-859.6721</v>
      </c>
      <c r="F732" s="580">
        <v>1071.049</v>
      </c>
      <c r="H732" s="571">
        <v>727</v>
      </c>
      <c r="I732" s="78">
        <v>599</v>
      </c>
      <c r="J732" s="78">
        <v>394</v>
      </c>
      <c r="K732" s="78">
        <v>391</v>
      </c>
      <c r="L732" s="78">
        <v>599</v>
      </c>
      <c r="M732" s="579" t="str">
        <f t="shared" si="12"/>
        <v>599,394,391,599</v>
      </c>
      <c r="R732" s="280">
        <v>727</v>
      </c>
      <c r="S732" s="591">
        <v>1482.92260479996</v>
      </c>
      <c r="U732" s="77">
        <v>727</v>
      </c>
      <c r="V732" s="77">
        <v>727</v>
      </c>
      <c r="Y732" s="110">
        <v>727</v>
      </c>
      <c r="Z732" s="110">
        <v>0</v>
      </c>
      <c r="AA732" s="110">
        <v>727</v>
      </c>
      <c r="AB732" s="110">
        <v>0</v>
      </c>
      <c r="AC732" s="417">
        <v>29.658452095999301</v>
      </c>
    </row>
    <row r="733" spans="1:29">
      <c r="A733" s="20"/>
      <c r="B733" s="24">
        <v>729</v>
      </c>
      <c r="D733" s="571">
        <v>728</v>
      </c>
      <c r="E733" s="580">
        <v>-816.15729999999996</v>
      </c>
      <c r="F733" s="580">
        <v>1104.5710999999999</v>
      </c>
      <c r="H733" s="571">
        <v>728</v>
      </c>
      <c r="I733" s="78">
        <v>599</v>
      </c>
      <c r="J733" s="78">
        <v>391</v>
      </c>
      <c r="K733" s="78">
        <v>598</v>
      </c>
      <c r="L733" s="78">
        <v>599</v>
      </c>
      <c r="M733" s="579" t="str">
        <f t="shared" si="12"/>
        <v>599,391,598,599</v>
      </c>
      <c r="R733" s="280">
        <v>728</v>
      </c>
      <c r="S733" s="591">
        <v>1450.17853959999</v>
      </c>
      <c r="U733" s="77">
        <v>728</v>
      </c>
      <c r="V733" s="77">
        <v>728</v>
      </c>
      <c r="Y733" s="110">
        <v>728</v>
      </c>
      <c r="Z733" s="110">
        <v>0</v>
      </c>
      <c r="AA733" s="110">
        <v>728</v>
      </c>
      <c r="AB733" s="110">
        <v>0</v>
      </c>
      <c r="AC733" s="417">
        <v>29.003570791999799</v>
      </c>
    </row>
    <row r="734" spans="1:29">
      <c r="A734" s="20"/>
      <c r="B734" s="24">
        <v>730</v>
      </c>
      <c r="D734" s="571">
        <v>729</v>
      </c>
      <c r="E734" s="580">
        <v>-771.20450000000005</v>
      </c>
      <c r="F734" s="580">
        <v>1136.2995000000001</v>
      </c>
      <c r="H734" s="571">
        <v>729</v>
      </c>
      <c r="I734" s="78">
        <v>600</v>
      </c>
      <c r="J734" s="78">
        <v>397</v>
      </c>
      <c r="K734" s="78">
        <v>394</v>
      </c>
      <c r="L734" s="78">
        <v>600</v>
      </c>
      <c r="M734" s="579" t="str">
        <f t="shared" si="12"/>
        <v>600,397,394,600</v>
      </c>
      <c r="R734" s="280">
        <v>729</v>
      </c>
      <c r="S734" s="591">
        <v>1481.62213581998</v>
      </c>
      <c r="U734" s="77">
        <v>729</v>
      </c>
      <c r="V734" s="77">
        <v>729</v>
      </c>
      <c r="Y734" s="110">
        <v>729</v>
      </c>
      <c r="Z734" s="110">
        <v>0</v>
      </c>
      <c r="AA734" s="110">
        <v>729</v>
      </c>
      <c r="AB734" s="110">
        <v>0</v>
      </c>
      <c r="AC734" s="417">
        <v>29.632442716399598</v>
      </c>
    </row>
    <row r="735" spans="1:29">
      <c r="A735" s="20"/>
      <c r="B735" s="24">
        <v>731</v>
      </c>
      <c r="D735" s="571">
        <v>730</v>
      </c>
      <c r="E735" s="580">
        <v>-724.97</v>
      </c>
      <c r="F735" s="580">
        <v>1166.1251999999999</v>
      </c>
      <c r="H735" s="571">
        <v>730</v>
      </c>
      <c r="I735" s="78">
        <v>600</v>
      </c>
      <c r="J735" s="78">
        <v>394</v>
      </c>
      <c r="K735" s="78">
        <v>599</v>
      </c>
      <c r="L735" s="78">
        <v>600</v>
      </c>
      <c r="M735" s="579" t="str">
        <f t="shared" si="12"/>
        <v>600,394,599,600</v>
      </c>
      <c r="R735" s="280">
        <v>730</v>
      </c>
      <c r="S735" s="591">
        <v>1448.4138704300201</v>
      </c>
      <c r="U735" s="77">
        <v>730</v>
      </c>
      <c r="V735" s="77">
        <v>730</v>
      </c>
      <c r="Y735" s="110">
        <v>730</v>
      </c>
      <c r="Z735" s="110">
        <v>0</v>
      </c>
      <c r="AA735" s="110">
        <v>730</v>
      </c>
      <c r="AB735" s="110">
        <v>0</v>
      </c>
      <c r="AC735" s="417">
        <v>28.9682774086005</v>
      </c>
    </row>
    <row r="736" spans="1:29">
      <c r="A736" s="20"/>
      <c r="B736" s="24">
        <v>732</v>
      </c>
      <c r="D736" s="571">
        <v>731</v>
      </c>
      <c r="E736" s="580">
        <v>-677.67160000000001</v>
      </c>
      <c r="F736" s="580">
        <v>1194.1858999999999</v>
      </c>
      <c r="H736" s="571">
        <v>731</v>
      </c>
      <c r="I736" s="78">
        <v>601</v>
      </c>
      <c r="J736" s="78">
        <v>400</v>
      </c>
      <c r="K736" s="78">
        <v>397</v>
      </c>
      <c r="L736" s="78">
        <v>601</v>
      </c>
      <c r="M736" s="579" t="str">
        <f t="shared" si="12"/>
        <v>601,400,397,601</v>
      </c>
      <c r="R736" s="280">
        <v>731</v>
      </c>
      <c r="S736" s="591">
        <v>1481.1963816099999</v>
      </c>
      <c r="U736" s="77">
        <v>731</v>
      </c>
      <c r="V736" s="77">
        <v>731</v>
      </c>
      <c r="Y736" s="110">
        <v>731</v>
      </c>
      <c r="Z736" s="110">
        <v>0</v>
      </c>
      <c r="AA736" s="110">
        <v>731</v>
      </c>
      <c r="AB736" s="110">
        <v>0</v>
      </c>
      <c r="AC736" s="417">
        <v>29.623927632200001</v>
      </c>
    </row>
    <row r="737" spans="1:29">
      <c r="A737" s="20"/>
      <c r="B737" s="24">
        <v>733</v>
      </c>
      <c r="D737" s="571">
        <v>732</v>
      </c>
      <c r="E737" s="580">
        <v>-629.37090000000001</v>
      </c>
      <c r="F737" s="580">
        <v>1220.4657999999999</v>
      </c>
      <c r="H737" s="571">
        <v>732</v>
      </c>
      <c r="I737" s="78">
        <v>601</v>
      </c>
      <c r="J737" s="78">
        <v>397</v>
      </c>
      <c r="K737" s="78">
        <v>600</v>
      </c>
      <c r="L737" s="78">
        <v>601</v>
      </c>
      <c r="M737" s="579" t="str">
        <f t="shared" si="12"/>
        <v>601,397,600,601</v>
      </c>
      <c r="R737" s="280">
        <v>732</v>
      </c>
      <c r="S737" s="591">
        <v>1446.1290544600299</v>
      </c>
      <c r="U737" s="77">
        <v>732</v>
      </c>
      <c r="V737" s="77">
        <v>732</v>
      </c>
      <c r="Y737" s="110">
        <v>732</v>
      </c>
      <c r="Z737" s="110">
        <v>0</v>
      </c>
      <c r="AA737" s="110">
        <v>732</v>
      </c>
      <c r="AB737" s="110">
        <v>0</v>
      </c>
      <c r="AC737" s="417">
        <v>28.922581089200602</v>
      </c>
    </row>
    <row r="738" spans="1:29">
      <c r="A738" s="20"/>
      <c r="B738" s="24">
        <v>734</v>
      </c>
      <c r="D738" s="571">
        <v>733</v>
      </c>
      <c r="E738" s="580">
        <v>-580.09299999999996</v>
      </c>
      <c r="F738" s="580">
        <v>1244.7352000000001</v>
      </c>
      <c r="H738" s="571">
        <v>733</v>
      </c>
      <c r="I738" s="78">
        <v>602</v>
      </c>
      <c r="J738" s="78">
        <v>403</v>
      </c>
      <c r="K738" s="78">
        <v>400</v>
      </c>
      <c r="L738" s="78">
        <v>602</v>
      </c>
      <c r="M738" s="579" t="str">
        <f t="shared" si="12"/>
        <v>602,403,400,602</v>
      </c>
      <c r="R738" s="280">
        <v>733</v>
      </c>
      <c r="S738" s="591">
        <v>1482.09756841999</v>
      </c>
      <c r="U738" s="77">
        <v>733</v>
      </c>
      <c r="V738" s="77">
        <v>733</v>
      </c>
      <c r="Y738" s="110">
        <v>733</v>
      </c>
      <c r="Z738" s="110">
        <v>0</v>
      </c>
      <c r="AA738" s="110">
        <v>733</v>
      </c>
      <c r="AB738" s="110">
        <v>0</v>
      </c>
      <c r="AC738" s="417">
        <v>29.641951368399798</v>
      </c>
    </row>
    <row r="739" spans="1:29">
      <c r="A739" s="20"/>
      <c r="B739" s="24">
        <v>735</v>
      </c>
      <c r="D739" s="571">
        <v>734</v>
      </c>
      <c r="E739" s="580">
        <v>-529.8981</v>
      </c>
      <c r="F739" s="580">
        <v>1266.9645</v>
      </c>
      <c r="H739" s="571">
        <v>734</v>
      </c>
      <c r="I739" s="78">
        <v>602</v>
      </c>
      <c r="J739" s="78">
        <v>400</v>
      </c>
      <c r="K739" s="78">
        <v>601</v>
      </c>
      <c r="L739" s="78">
        <v>602</v>
      </c>
      <c r="M739" s="579" t="str">
        <f t="shared" si="12"/>
        <v>602,400,601,602</v>
      </c>
      <c r="R739" s="280">
        <v>734</v>
      </c>
      <c r="S739" s="591">
        <v>1446.99230788002</v>
      </c>
      <c r="U739" s="77">
        <v>734</v>
      </c>
      <c r="V739" s="77">
        <v>734</v>
      </c>
      <c r="Y739" s="110">
        <v>734</v>
      </c>
      <c r="Z739" s="110">
        <v>0</v>
      </c>
      <c r="AA739" s="110">
        <v>734</v>
      </c>
      <c r="AB739" s="110">
        <v>0</v>
      </c>
      <c r="AC739" s="417">
        <v>28.9398461576004</v>
      </c>
    </row>
    <row r="740" spans="1:29">
      <c r="A740" s="20"/>
      <c r="B740" s="24">
        <v>736</v>
      </c>
      <c r="D740" s="571">
        <v>735</v>
      </c>
      <c r="E740" s="580">
        <v>-478.80149999999998</v>
      </c>
      <c r="F740" s="580">
        <v>1287.1684</v>
      </c>
      <c r="H740" s="571">
        <v>735</v>
      </c>
      <c r="I740" s="78">
        <v>603</v>
      </c>
      <c r="J740" s="78">
        <v>406</v>
      </c>
      <c r="K740" s="78">
        <v>403</v>
      </c>
      <c r="L740" s="78">
        <v>603</v>
      </c>
      <c r="M740" s="579" t="str">
        <f t="shared" si="12"/>
        <v>603,406,403,603</v>
      </c>
      <c r="R740" s="280">
        <v>735</v>
      </c>
      <c r="S740" s="591">
        <v>1483.87873775506</v>
      </c>
      <c r="U740" s="77">
        <v>735</v>
      </c>
      <c r="V740" s="77">
        <v>735</v>
      </c>
      <c r="Y740" s="110">
        <v>735</v>
      </c>
      <c r="Z740" s="110">
        <v>0</v>
      </c>
      <c r="AA740" s="110">
        <v>735</v>
      </c>
      <c r="AB740" s="110">
        <v>0</v>
      </c>
      <c r="AC740" s="417">
        <v>29.677574755101201</v>
      </c>
    </row>
    <row r="741" spans="1:29">
      <c r="A741" s="20"/>
      <c r="B741" s="24">
        <v>737</v>
      </c>
      <c r="D741" s="571">
        <v>736</v>
      </c>
      <c r="E741" s="580">
        <v>-426.82429999999999</v>
      </c>
      <c r="F741" s="580">
        <v>1305.2283</v>
      </c>
      <c r="H741" s="571">
        <v>736</v>
      </c>
      <c r="I741" s="78">
        <v>603</v>
      </c>
      <c r="J741" s="78">
        <v>403</v>
      </c>
      <c r="K741" s="78">
        <v>602</v>
      </c>
      <c r="L741" s="78">
        <v>603</v>
      </c>
      <c r="M741" s="579" t="str">
        <f t="shared" si="12"/>
        <v>603,403,602,603</v>
      </c>
      <c r="R741" s="280">
        <v>736</v>
      </c>
      <c r="S741" s="591">
        <v>1449.1430578099601</v>
      </c>
      <c r="U741" s="77">
        <v>736</v>
      </c>
      <c r="V741" s="77">
        <v>736</v>
      </c>
      <c r="Y741" s="110">
        <v>736</v>
      </c>
      <c r="Z741" s="110">
        <v>0</v>
      </c>
      <c r="AA741" s="110">
        <v>736</v>
      </c>
      <c r="AB741" s="110">
        <v>0</v>
      </c>
      <c r="AC741" s="417">
        <v>28.982861156199299</v>
      </c>
    </row>
    <row r="742" spans="1:29">
      <c r="A742" s="20"/>
      <c r="B742" s="24">
        <v>738</v>
      </c>
      <c r="D742" s="571">
        <v>737</v>
      </c>
      <c r="E742" s="580">
        <v>-374.14479999999998</v>
      </c>
      <c r="F742" s="580">
        <v>1321.1027999999999</v>
      </c>
      <c r="H742" s="571">
        <v>737</v>
      </c>
      <c r="I742" s="78">
        <v>604</v>
      </c>
      <c r="J742" s="78">
        <v>409</v>
      </c>
      <c r="K742" s="78">
        <v>406</v>
      </c>
      <c r="L742" s="78">
        <v>604</v>
      </c>
      <c r="M742" s="579" t="str">
        <f t="shared" si="12"/>
        <v>604,409,406,604</v>
      </c>
      <c r="R742" s="280">
        <v>737</v>
      </c>
      <c r="S742" s="591">
        <v>1484.3064476249201</v>
      </c>
      <c r="U742" s="77">
        <v>737</v>
      </c>
      <c r="V742" s="77">
        <v>737</v>
      </c>
      <c r="Y742" s="110">
        <v>737</v>
      </c>
      <c r="Z742" s="110">
        <v>0</v>
      </c>
      <c r="AA742" s="110">
        <v>737</v>
      </c>
      <c r="AB742" s="110">
        <v>0</v>
      </c>
      <c r="AC742" s="417">
        <v>29.6861289524985</v>
      </c>
    </row>
    <row r="743" spans="1:29">
      <c r="A743" s="20"/>
      <c r="B743" s="24">
        <v>739</v>
      </c>
      <c r="D743" s="571">
        <v>738</v>
      </c>
      <c r="E743" s="580">
        <v>-320.9325</v>
      </c>
      <c r="F743" s="580">
        <v>1334.9865</v>
      </c>
      <c r="H743" s="571">
        <v>738</v>
      </c>
      <c r="I743" s="78">
        <v>604</v>
      </c>
      <c r="J743" s="78">
        <v>406</v>
      </c>
      <c r="K743" s="78">
        <v>603</v>
      </c>
      <c r="L743" s="78">
        <v>604</v>
      </c>
      <c r="M743" s="579" t="str">
        <f t="shared" si="12"/>
        <v>604,406,603,604</v>
      </c>
      <c r="R743" s="280">
        <v>738</v>
      </c>
      <c r="S743" s="591">
        <v>1449.48972703504</v>
      </c>
      <c r="U743" s="77">
        <v>738</v>
      </c>
      <c r="V743" s="77">
        <v>738</v>
      </c>
      <c r="Y743" s="110">
        <v>738</v>
      </c>
      <c r="Z743" s="110">
        <v>0</v>
      </c>
      <c r="AA743" s="110">
        <v>738</v>
      </c>
      <c r="AB743" s="110">
        <v>0</v>
      </c>
      <c r="AC743" s="417">
        <v>28.989794540700899</v>
      </c>
    </row>
    <row r="744" spans="1:29">
      <c r="A744" s="20"/>
      <c r="B744" s="24">
        <v>740</v>
      </c>
      <c r="D744" s="571">
        <v>739</v>
      </c>
      <c r="E744" s="580">
        <v>-267.25150000000002</v>
      </c>
      <c r="F744" s="580">
        <v>1346.8815</v>
      </c>
      <c r="H744" s="571">
        <v>739</v>
      </c>
      <c r="I744" s="78">
        <v>605</v>
      </c>
      <c r="J744" s="78">
        <v>412</v>
      </c>
      <c r="K744" s="78">
        <v>409</v>
      </c>
      <c r="L744" s="78">
        <v>605</v>
      </c>
      <c r="M744" s="579" t="str">
        <f t="shared" si="12"/>
        <v>605,412,409,605</v>
      </c>
      <c r="R744" s="280">
        <v>739</v>
      </c>
      <c r="S744" s="591">
        <v>1482.90670768008</v>
      </c>
      <c r="U744" s="77">
        <v>739</v>
      </c>
      <c r="V744" s="77">
        <v>739</v>
      </c>
      <c r="Y744" s="110">
        <v>739</v>
      </c>
      <c r="Z744" s="110">
        <v>0</v>
      </c>
      <c r="AA744" s="110">
        <v>739</v>
      </c>
      <c r="AB744" s="110">
        <v>0</v>
      </c>
      <c r="AC744" s="417">
        <v>29.658134153601701</v>
      </c>
    </row>
    <row r="745" spans="1:29">
      <c r="A745" s="20"/>
      <c r="B745" s="24">
        <v>741</v>
      </c>
      <c r="D745" s="571">
        <v>740</v>
      </c>
      <c r="E745" s="580">
        <v>-213.1917</v>
      </c>
      <c r="F745" s="580">
        <v>1356.5743</v>
      </c>
      <c r="H745" s="571">
        <v>740</v>
      </c>
      <c r="I745" s="78">
        <v>605</v>
      </c>
      <c r="J745" s="78">
        <v>409</v>
      </c>
      <c r="K745" s="78">
        <v>604</v>
      </c>
      <c r="L745" s="78">
        <v>605</v>
      </c>
      <c r="M745" s="579" t="str">
        <f t="shared" si="12"/>
        <v>605,409,604,605</v>
      </c>
      <c r="R745" s="280">
        <v>740</v>
      </c>
      <c r="S745" s="591">
        <v>1448.08794310496</v>
      </c>
      <c r="U745" s="77">
        <v>740</v>
      </c>
      <c r="V745" s="77">
        <v>740</v>
      </c>
      <c r="Y745" s="110">
        <v>740</v>
      </c>
      <c r="Z745" s="110">
        <v>0</v>
      </c>
      <c r="AA745" s="110">
        <v>740</v>
      </c>
      <c r="AB745" s="110">
        <v>0</v>
      </c>
      <c r="AC745" s="417">
        <v>28.961758862099298</v>
      </c>
    </row>
    <row r="746" spans="1:29">
      <c r="A746" s="20"/>
      <c r="B746" s="24">
        <v>742</v>
      </c>
      <c r="D746" s="571">
        <v>741</v>
      </c>
      <c r="E746" s="580">
        <v>-158.8262</v>
      </c>
      <c r="F746" s="580">
        <v>1364.0573999999999</v>
      </c>
      <c r="H746" s="571">
        <v>741</v>
      </c>
      <c r="I746" s="78">
        <v>606</v>
      </c>
      <c r="J746" s="78">
        <v>415</v>
      </c>
      <c r="K746" s="78">
        <v>412</v>
      </c>
      <c r="L746" s="78">
        <v>606</v>
      </c>
      <c r="M746" s="579" t="str">
        <f t="shared" si="12"/>
        <v>606,415,412,606</v>
      </c>
      <c r="R746" s="280">
        <v>741</v>
      </c>
      <c r="S746" s="591">
        <v>1479.6542852498801</v>
      </c>
      <c r="U746" s="77">
        <v>741</v>
      </c>
      <c r="V746" s="77">
        <v>741</v>
      </c>
      <c r="Y746" s="110">
        <v>741</v>
      </c>
      <c r="Z746" s="110">
        <v>0</v>
      </c>
      <c r="AA746" s="110">
        <v>741</v>
      </c>
      <c r="AB746" s="110">
        <v>0</v>
      </c>
      <c r="AC746" s="417">
        <v>29.593085704997598</v>
      </c>
    </row>
    <row r="747" spans="1:29">
      <c r="A747" s="20"/>
      <c r="B747" s="24">
        <v>743</v>
      </c>
      <c r="D747" s="571">
        <v>742</v>
      </c>
      <c r="E747" s="580">
        <v>-104.2189</v>
      </c>
      <c r="F747" s="580">
        <v>1369.3794</v>
      </c>
      <c r="H747" s="571">
        <v>742</v>
      </c>
      <c r="I747" s="78">
        <v>606</v>
      </c>
      <c r="J747" s="78">
        <v>412</v>
      </c>
      <c r="K747" s="78">
        <v>605</v>
      </c>
      <c r="L747" s="78">
        <v>606</v>
      </c>
      <c r="M747" s="579" t="str">
        <f t="shared" si="12"/>
        <v>606,412,605,606</v>
      </c>
      <c r="R747" s="280">
        <v>742</v>
      </c>
      <c r="S747" s="591">
        <v>1446.7793870749799</v>
      </c>
      <c r="U747" s="77">
        <v>742</v>
      </c>
      <c r="V747" s="77">
        <v>742</v>
      </c>
      <c r="Y747" s="110">
        <v>742</v>
      </c>
      <c r="Z747" s="110">
        <v>0</v>
      </c>
      <c r="AA747" s="110">
        <v>742</v>
      </c>
      <c r="AB747" s="110">
        <v>0</v>
      </c>
      <c r="AC747" s="417">
        <v>28.935587741499699</v>
      </c>
    </row>
    <row r="748" spans="1:29">
      <c r="A748" s="20"/>
      <c r="B748" s="24">
        <v>744</v>
      </c>
      <c r="D748" s="571">
        <v>743</v>
      </c>
      <c r="E748" s="580">
        <v>-49.431669999999997</v>
      </c>
      <c r="F748" s="580">
        <v>1372.4982</v>
      </c>
      <c r="H748" s="571">
        <v>743</v>
      </c>
      <c r="I748" s="78">
        <v>607</v>
      </c>
      <c r="J748" s="78">
        <v>418</v>
      </c>
      <c r="K748" s="78">
        <v>415</v>
      </c>
      <c r="L748" s="78">
        <v>607</v>
      </c>
      <c r="M748" s="579" t="str">
        <f t="shared" si="12"/>
        <v>607,418,415,607</v>
      </c>
      <c r="R748" s="280">
        <v>743</v>
      </c>
      <c r="S748" s="591">
        <v>1476.8421516150099</v>
      </c>
      <c r="U748" s="77">
        <v>743</v>
      </c>
      <c r="V748" s="77">
        <v>743</v>
      </c>
      <c r="Y748" s="110">
        <v>743</v>
      </c>
      <c r="Z748" s="110">
        <v>0</v>
      </c>
      <c r="AA748" s="110">
        <v>743</v>
      </c>
      <c r="AB748" s="110">
        <v>0</v>
      </c>
      <c r="AC748" s="417">
        <v>29.536843032300201</v>
      </c>
    </row>
    <row r="749" spans="1:29">
      <c r="A749" s="20"/>
      <c r="B749" s="24">
        <v>745</v>
      </c>
      <c r="D749" s="571">
        <v>744</v>
      </c>
      <c r="E749" s="580">
        <v>5.4351203000000003</v>
      </c>
      <c r="F749" s="580">
        <v>1373.3909000000001</v>
      </c>
      <c r="H749" s="571">
        <v>744</v>
      </c>
      <c r="I749" s="78">
        <v>607</v>
      </c>
      <c r="J749" s="78">
        <v>415</v>
      </c>
      <c r="K749" s="78">
        <v>606</v>
      </c>
      <c r="L749" s="78">
        <v>607</v>
      </c>
      <c r="M749" s="579" t="str">
        <f t="shared" si="12"/>
        <v>607,415,606,607</v>
      </c>
      <c r="R749" s="280">
        <v>744</v>
      </c>
      <c r="S749" s="591">
        <v>1444.59497015905</v>
      </c>
      <c r="U749" s="77">
        <v>744</v>
      </c>
      <c r="V749" s="77">
        <v>744</v>
      </c>
      <c r="Y749" s="110">
        <v>744</v>
      </c>
      <c r="Z749" s="110">
        <v>0</v>
      </c>
      <c r="AA749" s="110">
        <v>744</v>
      </c>
      <c r="AB749" s="110">
        <v>0</v>
      </c>
      <c r="AC749" s="417">
        <v>28.8918994031811</v>
      </c>
    </row>
    <row r="750" spans="1:29">
      <c r="A750" s="20"/>
      <c r="B750" s="24">
        <v>746</v>
      </c>
      <c r="D750" s="571">
        <v>745</v>
      </c>
      <c r="E750" s="580">
        <v>60.349783000000002</v>
      </c>
      <c r="F750" s="580">
        <v>1372.0779</v>
      </c>
      <c r="H750" s="571">
        <v>745</v>
      </c>
      <c r="I750" s="78">
        <v>608</v>
      </c>
      <c r="J750" s="78">
        <v>421</v>
      </c>
      <c r="K750" s="78">
        <v>418</v>
      </c>
      <c r="L750" s="78">
        <v>608</v>
      </c>
      <c r="M750" s="579" t="str">
        <f t="shared" si="12"/>
        <v>608,421,418,608</v>
      </c>
      <c r="R750" s="280">
        <v>745</v>
      </c>
      <c r="S750" s="591">
        <v>1477.1419528649999</v>
      </c>
      <c r="U750" s="77">
        <v>745</v>
      </c>
      <c r="V750" s="77">
        <v>745</v>
      </c>
      <c r="Y750" s="110">
        <v>745</v>
      </c>
      <c r="Z750" s="110">
        <v>0</v>
      </c>
      <c r="AA750" s="110">
        <v>745</v>
      </c>
      <c r="AB750" s="110">
        <v>0</v>
      </c>
      <c r="AC750" s="417">
        <v>29.5428390573</v>
      </c>
    </row>
    <row r="751" spans="1:29">
      <c r="A751" s="20"/>
      <c r="B751" s="24">
        <v>747</v>
      </c>
      <c r="D751" s="571">
        <v>746</v>
      </c>
      <c r="E751" s="580">
        <v>115.25412</v>
      </c>
      <c r="F751" s="580">
        <v>1368.4661000000001</v>
      </c>
      <c r="H751" s="571">
        <v>746</v>
      </c>
      <c r="I751" s="78">
        <v>608</v>
      </c>
      <c r="J751" s="78">
        <v>418</v>
      </c>
      <c r="K751" s="78">
        <v>607</v>
      </c>
      <c r="L751" s="78">
        <v>608</v>
      </c>
      <c r="M751" s="579" t="str">
        <f t="shared" si="12"/>
        <v>608,418,607,608</v>
      </c>
      <c r="R751" s="280">
        <v>746</v>
      </c>
      <c r="S751" s="591">
        <v>1442.8324931249899</v>
      </c>
      <c r="U751" s="77">
        <v>746</v>
      </c>
      <c r="V751" s="77">
        <v>746</v>
      </c>
      <c r="Y751" s="110">
        <v>746</v>
      </c>
      <c r="Z751" s="110">
        <v>0</v>
      </c>
      <c r="AA751" s="110">
        <v>746</v>
      </c>
      <c r="AB751" s="110">
        <v>0</v>
      </c>
      <c r="AC751" s="417">
        <v>28.8566498624999</v>
      </c>
    </row>
    <row r="752" spans="1:29">
      <c r="A752" s="20"/>
      <c r="B752" s="24">
        <v>748</v>
      </c>
      <c r="D752" s="571">
        <v>747</v>
      </c>
      <c r="E752" s="580">
        <v>169.95776000000001</v>
      </c>
      <c r="F752" s="580">
        <v>1362.5688</v>
      </c>
      <c r="H752" s="571">
        <v>747</v>
      </c>
      <c r="I752" s="78">
        <v>609</v>
      </c>
      <c r="J752" s="78">
        <v>424</v>
      </c>
      <c r="K752" s="78">
        <v>421</v>
      </c>
      <c r="L752" s="78">
        <v>609</v>
      </c>
      <c r="M752" s="579" t="str">
        <f t="shared" si="12"/>
        <v>609,424,421,609</v>
      </c>
      <c r="R752" s="280">
        <v>747</v>
      </c>
      <c r="S752" s="591">
        <v>1479.8711732499601</v>
      </c>
      <c r="U752" s="77">
        <v>747</v>
      </c>
      <c r="V752" s="77">
        <v>747</v>
      </c>
      <c r="Y752" s="110">
        <v>747</v>
      </c>
      <c r="Z752" s="110">
        <v>0</v>
      </c>
      <c r="AA752" s="110">
        <v>747</v>
      </c>
      <c r="AB752" s="110">
        <v>0</v>
      </c>
      <c r="AC752" s="417">
        <v>29.597423464999299</v>
      </c>
    </row>
    <row r="753" spans="1:29">
      <c r="A753" s="20"/>
      <c r="B753" s="24">
        <v>749</v>
      </c>
      <c r="D753" s="571">
        <v>748</v>
      </c>
      <c r="E753" s="580">
        <v>224.37835999999999</v>
      </c>
      <c r="F753" s="580">
        <v>1354.6301000000001</v>
      </c>
      <c r="H753" s="571">
        <v>748</v>
      </c>
      <c r="I753" s="78">
        <v>609</v>
      </c>
      <c r="J753" s="78">
        <v>421</v>
      </c>
      <c r="K753" s="78">
        <v>608</v>
      </c>
      <c r="L753" s="78">
        <v>609</v>
      </c>
      <c r="M753" s="579" t="str">
        <f t="shared" si="12"/>
        <v>609,421,608,609</v>
      </c>
      <c r="R753" s="280">
        <v>748</v>
      </c>
      <c r="S753" s="591">
        <v>1444.08540153998</v>
      </c>
      <c r="U753" s="77">
        <v>748</v>
      </c>
      <c r="V753" s="77">
        <v>748</v>
      </c>
      <c r="Y753" s="110">
        <v>748</v>
      </c>
      <c r="Z753" s="110">
        <v>0</v>
      </c>
      <c r="AA753" s="110">
        <v>748</v>
      </c>
      <c r="AB753" s="110">
        <v>0</v>
      </c>
      <c r="AC753" s="417">
        <v>28.881708030799601</v>
      </c>
    </row>
    <row r="754" spans="1:29">
      <c r="A754" s="20"/>
      <c r="B754" s="24">
        <v>750</v>
      </c>
      <c r="D754" s="571">
        <v>749</v>
      </c>
      <c r="E754" s="580">
        <v>278.45791000000003</v>
      </c>
      <c r="F754" s="580">
        <v>1344.6766</v>
      </c>
      <c r="H754" s="571">
        <v>749</v>
      </c>
      <c r="I754" s="78">
        <v>610</v>
      </c>
      <c r="J754" s="78">
        <v>427</v>
      </c>
      <c r="K754" s="78">
        <v>424</v>
      </c>
      <c r="L754" s="78">
        <v>610</v>
      </c>
      <c r="M754" s="579" t="str">
        <f t="shared" si="12"/>
        <v>610,427,424,610</v>
      </c>
      <c r="R754" s="280">
        <v>749</v>
      </c>
      <c r="S754" s="591">
        <v>1482.71303332003</v>
      </c>
      <c r="U754" s="77">
        <v>749</v>
      </c>
      <c r="V754" s="77">
        <v>749</v>
      </c>
      <c r="Y754" s="110">
        <v>749</v>
      </c>
      <c r="Z754" s="110">
        <v>0</v>
      </c>
      <c r="AA754" s="110">
        <v>749</v>
      </c>
      <c r="AB754" s="110">
        <v>0</v>
      </c>
      <c r="AC754" s="417">
        <v>29.654260666400599</v>
      </c>
    </row>
    <row r="755" spans="1:29">
      <c r="A755" s="20"/>
      <c r="B755" s="24">
        <v>751</v>
      </c>
      <c r="D755" s="571">
        <v>750</v>
      </c>
      <c r="E755" s="580">
        <v>332.03251</v>
      </c>
      <c r="F755" s="580">
        <v>1332.5455999999999</v>
      </c>
      <c r="H755" s="571">
        <v>750</v>
      </c>
      <c r="I755" s="78">
        <v>610</v>
      </c>
      <c r="J755" s="78">
        <v>424</v>
      </c>
      <c r="K755" s="78">
        <v>609</v>
      </c>
      <c r="L755" s="78">
        <v>610</v>
      </c>
      <c r="M755" s="579" t="str">
        <f t="shared" si="12"/>
        <v>610,424,609,610</v>
      </c>
      <c r="R755" s="280">
        <v>750</v>
      </c>
      <c r="S755" s="591">
        <v>1446.1754512499899</v>
      </c>
      <c r="U755" s="77">
        <v>750</v>
      </c>
      <c r="V755" s="77">
        <v>750</v>
      </c>
      <c r="Y755" s="110">
        <v>750</v>
      </c>
      <c r="Z755" s="110">
        <v>0</v>
      </c>
      <c r="AA755" s="110">
        <v>750</v>
      </c>
      <c r="AB755" s="110">
        <v>0</v>
      </c>
      <c r="AC755" s="417">
        <v>28.923509024999799</v>
      </c>
    </row>
    <row r="756" spans="1:29">
      <c r="A756" s="20"/>
      <c r="B756" s="24">
        <v>752</v>
      </c>
      <c r="D756" s="571">
        <v>751</v>
      </c>
      <c r="E756" s="580">
        <v>385.03663999999998</v>
      </c>
      <c r="F756" s="580">
        <v>1318.2517</v>
      </c>
      <c r="H756" s="571">
        <v>751</v>
      </c>
      <c r="I756" s="78">
        <v>611</v>
      </c>
      <c r="J756" s="78">
        <v>430</v>
      </c>
      <c r="K756" s="78">
        <v>427</v>
      </c>
      <c r="L756" s="78">
        <v>611</v>
      </c>
      <c r="M756" s="579" t="str">
        <f t="shared" si="12"/>
        <v>611,430,427,611</v>
      </c>
      <c r="R756" s="280">
        <v>751</v>
      </c>
      <c r="S756" s="591">
        <v>1482.86961746</v>
      </c>
      <c r="U756" s="77">
        <v>751</v>
      </c>
      <c r="V756" s="77">
        <v>751</v>
      </c>
      <c r="Y756" s="110">
        <v>751</v>
      </c>
      <c r="Z756" s="110">
        <v>0</v>
      </c>
      <c r="AA756" s="110">
        <v>751</v>
      </c>
      <c r="AB756" s="110">
        <v>0</v>
      </c>
      <c r="AC756" s="417">
        <v>29.657392349199998</v>
      </c>
    </row>
    <row r="757" spans="1:29">
      <c r="A757" s="20"/>
      <c r="B757" s="24">
        <v>753</v>
      </c>
      <c r="D757" s="571">
        <v>752</v>
      </c>
      <c r="E757" s="580">
        <v>437.46771999999999</v>
      </c>
      <c r="F757" s="580">
        <v>1301.8161</v>
      </c>
      <c r="H757" s="571">
        <v>752</v>
      </c>
      <c r="I757" s="78">
        <v>611</v>
      </c>
      <c r="J757" s="78">
        <v>427</v>
      </c>
      <c r="K757" s="78">
        <v>610</v>
      </c>
      <c r="L757" s="78">
        <v>611</v>
      </c>
      <c r="M757" s="579" t="str">
        <f t="shared" si="12"/>
        <v>611,427,610,611</v>
      </c>
      <c r="R757" s="280">
        <v>752</v>
      </c>
      <c r="S757" s="591">
        <v>1447.2527067800399</v>
      </c>
      <c r="U757" s="77">
        <v>752</v>
      </c>
      <c r="V757" s="77">
        <v>752</v>
      </c>
      <c r="Y757" s="110">
        <v>752</v>
      </c>
      <c r="Z757" s="110">
        <v>0</v>
      </c>
      <c r="AA757" s="110">
        <v>752</v>
      </c>
      <c r="AB757" s="110">
        <v>0</v>
      </c>
      <c r="AC757" s="417">
        <v>28.945054135600799</v>
      </c>
    </row>
    <row r="758" spans="1:29">
      <c r="A758" s="20"/>
      <c r="B758" s="24">
        <v>754</v>
      </c>
      <c r="D758" s="571">
        <v>753</v>
      </c>
      <c r="E758" s="580">
        <v>489.23468000000003</v>
      </c>
      <c r="F758" s="580">
        <v>1283.1597999999999</v>
      </c>
      <c r="H758" s="571">
        <v>753</v>
      </c>
      <c r="I758" s="78">
        <v>612</v>
      </c>
      <c r="J758" s="78">
        <v>433</v>
      </c>
      <c r="K758" s="78">
        <v>430</v>
      </c>
      <c r="L758" s="78">
        <v>612</v>
      </c>
      <c r="M758" s="579" t="str">
        <f t="shared" si="12"/>
        <v>612,433,430,612</v>
      </c>
      <c r="R758" s="280">
        <v>753</v>
      </c>
      <c r="S758" s="591">
        <v>1482.9704924800301</v>
      </c>
      <c r="U758" s="77">
        <v>753</v>
      </c>
      <c r="V758" s="77">
        <v>753</v>
      </c>
      <c r="Y758" s="110">
        <v>753</v>
      </c>
      <c r="Z758" s="110">
        <v>0</v>
      </c>
      <c r="AA758" s="110">
        <v>753</v>
      </c>
      <c r="AB758" s="110">
        <v>0</v>
      </c>
      <c r="AC758" s="417">
        <v>29.6594098496006</v>
      </c>
    </row>
    <row r="759" spans="1:29">
      <c r="A759" s="20"/>
      <c r="B759" s="24">
        <v>755</v>
      </c>
      <c r="D759" s="571">
        <v>754</v>
      </c>
      <c r="E759" s="580">
        <v>540.17303000000004</v>
      </c>
      <c r="F759" s="580">
        <v>1262.3626999999999</v>
      </c>
      <c r="H759" s="571">
        <v>754</v>
      </c>
      <c r="I759" s="78">
        <v>612</v>
      </c>
      <c r="J759" s="78">
        <v>430</v>
      </c>
      <c r="K759" s="78">
        <v>611</v>
      </c>
      <c r="L759" s="78">
        <v>612</v>
      </c>
      <c r="M759" s="579" t="str">
        <f t="shared" si="12"/>
        <v>612,430,611,612</v>
      </c>
      <c r="R759" s="280">
        <v>754</v>
      </c>
      <c r="S759" s="591">
        <v>1448.59462599997</v>
      </c>
      <c r="U759" s="77">
        <v>754</v>
      </c>
      <c r="V759" s="77">
        <v>754</v>
      </c>
      <c r="Y759" s="110">
        <v>754</v>
      </c>
      <c r="Z759" s="110">
        <v>0</v>
      </c>
      <c r="AA759" s="110">
        <v>754</v>
      </c>
      <c r="AB759" s="110">
        <v>0</v>
      </c>
      <c r="AC759" s="417">
        <v>28.9718925199995</v>
      </c>
    </row>
    <row r="760" spans="1:29">
      <c r="A760" s="20"/>
      <c r="B760" s="24">
        <v>756</v>
      </c>
      <c r="D760" s="571">
        <v>755</v>
      </c>
      <c r="E760" s="580">
        <v>590.27371000000005</v>
      </c>
      <c r="F760" s="580">
        <v>1239.6826000000001</v>
      </c>
      <c r="H760" s="571">
        <v>755</v>
      </c>
      <c r="I760" s="78">
        <v>613</v>
      </c>
      <c r="J760" s="78">
        <v>436</v>
      </c>
      <c r="K760" s="78">
        <v>433</v>
      </c>
      <c r="L760" s="78">
        <v>613</v>
      </c>
      <c r="M760" s="579" t="str">
        <f t="shared" si="12"/>
        <v>613,436,433,613</v>
      </c>
      <c r="R760" s="280">
        <v>755</v>
      </c>
      <c r="S760" s="591">
        <v>1484.6492740799999</v>
      </c>
      <c r="U760" s="77">
        <v>755</v>
      </c>
      <c r="V760" s="77">
        <v>755</v>
      </c>
      <c r="Y760" s="110">
        <v>755</v>
      </c>
      <c r="Z760" s="110">
        <v>0</v>
      </c>
      <c r="AA760" s="110">
        <v>755</v>
      </c>
      <c r="AB760" s="110">
        <v>0</v>
      </c>
      <c r="AC760" s="417">
        <v>29.692985481600001</v>
      </c>
    </row>
    <row r="761" spans="1:29">
      <c r="A761" s="20"/>
      <c r="B761" s="24">
        <v>757</v>
      </c>
      <c r="D761" s="571">
        <v>756</v>
      </c>
      <c r="E761" s="580">
        <v>639.48896999999999</v>
      </c>
      <c r="F761" s="580">
        <v>1215.1608000000001</v>
      </c>
      <c r="H761" s="571">
        <v>756</v>
      </c>
      <c r="I761" s="78">
        <v>613</v>
      </c>
      <c r="J761" s="78">
        <v>433</v>
      </c>
      <c r="K761" s="78">
        <v>612</v>
      </c>
      <c r="L761" s="78">
        <v>613</v>
      </c>
      <c r="M761" s="579" t="str">
        <f t="shared" si="12"/>
        <v>613,433,612,613</v>
      </c>
      <c r="R761" s="280">
        <v>756</v>
      </c>
      <c r="S761" s="591">
        <v>1450.0762098600301</v>
      </c>
      <c r="U761" s="77">
        <v>756</v>
      </c>
      <c r="V761" s="77">
        <v>756</v>
      </c>
      <c r="Y761" s="110">
        <v>756</v>
      </c>
      <c r="Z761" s="110">
        <v>0</v>
      </c>
      <c r="AA761" s="110">
        <v>756</v>
      </c>
      <c r="AB761" s="110">
        <v>0</v>
      </c>
      <c r="AC761" s="417">
        <v>29.001524197200698</v>
      </c>
    </row>
    <row r="762" spans="1:29">
      <c r="A762" s="20"/>
      <c r="B762" s="24">
        <v>758</v>
      </c>
      <c r="D762" s="571">
        <v>757</v>
      </c>
      <c r="E762" s="580">
        <v>687.61662000000001</v>
      </c>
      <c r="F762" s="580">
        <v>1188.6859999999999</v>
      </c>
      <c r="H762" s="571">
        <v>757</v>
      </c>
      <c r="I762" s="78">
        <v>614</v>
      </c>
      <c r="J762" s="78">
        <v>439</v>
      </c>
      <c r="K762" s="78">
        <v>436</v>
      </c>
      <c r="L762" s="78">
        <v>614</v>
      </c>
      <c r="M762" s="579" t="str">
        <f t="shared" si="12"/>
        <v>614,439,436,614</v>
      </c>
      <c r="R762" s="280">
        <v>757</v>
      </c>
      <c r="S762" s="591">
        <v>1485.4724775300101</v>
      </c>
      <c r="U762" s="77">
        <v>757</v>
      </c>
      <c r="V762" s="77">
        <v>757</v>
      </c>
      <c r="Y762" s="110">
        <v>757</v>
      </c>
      <c r="Z762" s="110">
        <v>0</v>
      </c>
      <c r="AA762" s="110">
        <v>757</v>
      </c>
      <c r="AB762" s="110">
        <v>0</v>
      </c>
      <c r="AC762" s="417">
        <v>29.709449550600201</v>
      </c>
    </row>
    <row r="763" spans="1:29">
      <c r="A763" s="20"/>
      <c r="B763" s="24">
        <v>759</v>
      </c>
      <c r="D763" s="571">
        <v>758</v>
      </c>
      <c r="E763" s="580">
        <v>734.59785999999997</v>
      </c>
      <c r="F763" s="580">
        <v>1160.2906</v>
      </c>
      <c r="H763" s="571">
        <v>758</v>
      </c>
      <c r="I763" s="78">
        <v>614</v>
      </c>
      <c r="J763" s="78">
        <v>436</v>
      </c>
      <c r="K763" s="78">
        <v>613</v>
      </c>
      <c r="L763" s="78">
        <v>614</v>
      </c>
      <c r="M763" s="579" t="str">
        <f t="shared" si="12"/>
        <v>614,436,613,614</v>
      </c>
      <c r="R763" s="280">
        <v>758</v>
      </c>
      <c r="S763" s="591">
        <v>1450.7602859399601</v>
      </c>
      <c r="U763" s="77">
        <v>758</v>
      </c>
      <c r="V763" s="77">
        <v>758</v>
      </c>
      <c r="Y763" s="110">
        <v>758</v>
      </c>
      <c r="Z763" s="110">
        <v>0</v>
      </c>
      <c r="AA763" s="110">
        <v>758</v>
      </c>
      <c r="AB763" s="110">
        <v>0</v>
      </c>
      <c r="AC763" s="417">
        <v>29.015205718799201</v>
      </c>
    </row>
    <row r="764" spans="1:29">
      <c r="A764" s="20"/>
      <c r="B764" s="24">
        <v>760</v>
      </c>
      <c r="D764" s="571">
        <v>759</v>
      </c>
      <c r="E764" s="580">
        <v>780.43606</v>
      </c>
      <c r="F764" s="580">
        <v>1129.9956</v>
      </c>
      <c r="H764" s="571">
        <v>759</v>
      </c>
      <c r="I764" s="78">
        <v>615</v>
      </c>
      <c r="J764" s="78">
        <v>442</v>
      </c>
      <c r="K764" s="78">
        <v>439</v>
      </c>
      <c r="L764" s="78">
        <v>615</v>
      </c>
      <c r="M764" s="579" t="str">
        <f t="shared" si="12"/>
        <v>615,442,439,615</v>
      </c>
      <c r="R764" s="280">
        <v>759</v>
      </c>
      <c r="S764" s="591">
        <v>1484.7686273300701</v>
      </c>
      <c r="U764" s="77">
        <v>759</v>
      </c>
      <c r="V764" s="77">
        <v>759</v>
      </c>
      <c r="Y764" s="110">
        <v>759</v>
      </c>
      <c r="Z764" s="110">
        <v>0</v>
      </c>
      <c r="AA764" s="110">
        <v>759</v>
      </c>
      <c r="AB764" s="110">
        <v>0</v>
      </c>
      <c r="AC764" s="417">
        <v>29.695372546601501</v>
      </c>
    </row>
    <row r="765" spans="1:29">
      <c r="A765" s="20"/>
      <c r="B765" s="24">
        <v>761</v>
      </c>
      <c r="D765" s="571">
        <v>760</v>
      </c>
      <c r="E765" s="580">
        <v>825.02192000000002</v>
      </c>
      <c r="F765" s="580">
        <v>1097.7502999999999</v>
      </c>
      <c r="H765" s="571">
        <v>760</v>
      </c>
      <c r="I765" s="78">
        <v>615</v>
      </c>
      <c r="J765" s="78">
        <v>439</v>
      </c>
      <c r="K765" s="78">
        <v>614</v>
      </c>
      <c r="L765" s="78">
        <v>615</v>
      </c>
      <c r="M765" s="579" t="str">
        <f t="shared" si="12"/>
        <v>615,439,614,615</v>
      </c>
      <c r="R765" s="280">
        <v>760</v>
      </c>
      <c r="S765" s="591">
        <v>1450.29617978999</v>
      </c>
      <c r="U765" s="77">
        <v>760</v>
      </c>
      <c r="V765" s="77">
        <v>760</v>
      </c>
      <c r="Y765" s="110">
        <v>760</v>
      </c>
      <c r="Z765" s="110">
        <v>0</v>
      </c>
      <c r="AA765" s="110">
        <v>760</v>
      </c>
      <c r="AB765" s="110">
        <v>0</v>
      </c>
      <c r="AC765" s="417">
        <v>29.0059235957998</v>
      </c>
    </row>
    <row r="766" spans="1:29">
      <c r="A766" s="20"/>
      <c r="B766" s="24">
        <v>762</v>
      </c>
      <c r="D766" s="571">
        <v>761</v>
      </c>
      <c r="E766" s="580">
        <v>868.21951999999999</v>
      </c>
      <c r="F766" s="580">
        <v>1063.6772000000001</v>
      </c>
      <c r="H766" s="571">
        <v>761</v>
      </c>
      <c r="I766" s="78">
        <v>616</v>
      </c>
      <c r="J766" s="78">
        <v>445</v>
      </c>
      <c r="K766" s="78">
        <v>442</v>
      </c>
      <c r="L766" s="78">
        <v>616</v>
      </c>
      <c r="M766" s="579" t="str">
        <f t="shared" si="12"/>
        <v>616,445,442,616</v>
      </c>
      <c r="R766" s="280">
        <v>761</v>
      </c>
      <c r="S766" s="591">
        <v>1483.1110943799099</v>
      </c>
      <c r="U766" s="77">
        <v>761</v>
      </c>
      <c r="V766" s="77">
        <v>761</v>
      </c>
      <c r="Y766" s="110">
        <v>761</v>
      </c>
      <c r="Z766" s="110">
        <v>0</v>
      </c>
      <c r="AA766" s="110">
        <v>761</v>
      </c>
      <c r="AB766" s="110">
        <v>0</v>
      </c>
      <c r="AC766" s="417">
        <v>29.6622218875982</v>
      </c>
    </row>
    <row r="767" spans="1:29">
      <c r="A767" s="20"/>
      <c r="B767" s="24">
        <v>763</v>
      </c>
      <c r="D767" s="571">
        <v>762</v>
      </c>
      <c r="E767" s="580">
        <v>910.09094000000005</v>
      </c>
      <c r="F767" s="580">
        <v>1028.0266999999999</v>
      </c>
      <c r="H767" s="571">
        <v>762</v>
      </c>
      <c r="I767" s="78">
        <v>616</v>
      </c>
      <c r="J767" s="78">
        <v>442</v>
      </c>
      <c r="K767" s="78">
        <v>615</v>
      </c>
      <c r="L767" s="78">
        <v>616</v>
      </c>
      <c r="M767" s="579" t="str">
        <f t="shared" si="12"/>
        <v>616,442,615,616</v>
      </c>
      <c r="R767" s="280">
        <v>762</v>
      </c>
      <c r="S767" s="591">
        <v>1450.36126293998</v>
      </c>
      <c r="U767" s="77">
        <v>762</v>
      </c>
      <c r="V767" s="77">
        <v>762</v>
      </c>
      <c r="Y767" s="110">
        <v>762</v>
      </c>
      <c r="Z767" s="110">
        <v>0</v>
      </c>
      <c r="AA767" s="110">
        <v>762</v>
      </c>
      <c r="AB767" s="110">
        <v>0</v>
      </c>
      <c r="AC767" s="417">
        <v>29.0072252587997</v>
      </c>
    </row>
    <row r="768" spans="1:29">
      <c r="A768" s="20"/>
      <c r="B768" s="24">
        <v>764</v>
      </c>
      <c r="D768" s="571">
        <v>763</v>
      </c>
      <c r="E768" s="580">
        <v>950.60104000000001</v>
      </c>
      <c r="F768" s="580">
        <v>990.85238000000004</v>
      </c>
      <c r="H768" s="571">
        <v>763</v>
      </c>
      <c r="I768" s="78">
        <v>617</v>
      </c>
      <c r="J768" s="78">
        <v>448</v>
      </c>
      <c r="K768" s="78">
        <v>445</v>
      </c>
      <c r="L768" s="78">
        <v>617</v>
      </c>
      <c r="M768" s="579" t="str">
        <f t="shared" si="12"/>
        <v>617,448,445,617</v>
      </c>
      <c r="R768" s="280">
        <v>763</v>
      </c>
      <c r="S768" s="591">
        <v>1481.8217271849801</v>
      </c>
      <c r="U768" s="77">
        <v>763</v>
      </c>
      <c r="V768" s="77">
        <v>763</v>
      </c>
      <c r="Y768" s="110">
        <v>763</v>
      </c>
      <c r="Z768" s="110">
        <v>0</v>
      </c>
      <c r="AA768" s="110">
        <v>763</v>
      </c>
      <c r="AB768" s="110">
        <v>0</v>
      </c>
      <c r="AC768" s="417">
        <v>29.6364345436997</v>
      </c>
    </row>
    <row r="769" spans="1:29">
      <c r="A769" s="20"/>
      <c r="B769" s="24">
        <v>765</v>
      </c>
      <c r="D769" s="571">
        <v>764</v>
      </c>
      <c r="E769" s="580">
        <v>989.52369999999996</v>
      </c>
      <c r="F769" s="580">
        <v>952.10563000000002</v>
      </c>
      <c r="H769" s="571">
        <v>764</v>
      </c>
      <c r="I769" s="78">
        <v>617</v>
      </c>
      <c r="J769" s="78">
        <v>445</v>
      </c>
      <c r="K769" s="78">
        <v>616</v>
      </c>
      <c r="L769" s="78">
        <v>617</v>
      </c>
      <c r="M769" s="579" t="str">
        <f t="shared" si="12"/>
        <v>617,445,616,617</v>
      </c>
      <c r="R769" s="280">
        <v>764</v>
      </c>
      <c r="S769" s="591">
        <v>1448.6087136900101</v>
      </c>
      <c r="U769" s="77">
        <v>764</v>
      </c>
      <c r="V769" s="77">
        <v>764</v>
      </c>
      <c r="Y769" s="110">
        <v>764</v>
      </c>
      <c r="Z769" s="110">
        <v>0</v>
      </c>
      <c r="AA769" s="110">
        <v>764</v>
      </c>
      <c r="AB769" s="110">
        <v>0</v>
      </c>
      <c r="AC769" s="417">
        <v>28.972174273800299</v>
      </c>
    </row>
    <row r="770" spans="1:29">
      <c r="A770" s="20"/>
      <c r="B770" s="24">
        <v>766</v>
      </c>
      <c r="D770" s="571">
        <v>765</v>
      </c>
      <c r="E770" s="580">
        <v>1026.8105</v>
      </c>
      <c r="F770" s="580">
        <v>911.84204999999997</v>
      </c>
      <c r="H770" s="571">
        <v>765</v>
      </c>
      <c r="I770" s="78">
        <v>618</v>
      </c>
      <c r="J770" s="78">
        <v>451</v>
      </c>
      <c r="K770" s="78">
        <v>448</v>
      </c>
      <c r="L770" s="78">
        <v>618</v>
      </c>
      <c r="M770" s="579" t="str">
        <f t="shared" si="12"/>
        <v>618,451,448,618</v>
      </c>
      <c r="R770" s="280">
        <v>765</v>
      </c>
      <c r="S770" s="591">
        <v>1481.4320219900101</v>
      </c>
      <c r="U770" s="77">
        <v>765</v>
      </c>
      <c r="V770" s="77">
        <v>765</v>
      </c>
      <c r="Y770" s="110">
        <v>765</v>
      </c>
      <c r="Z770" s="110">
        <v>0</v>
      </c>
      <c r="AA770" s="110">
        <v>765</v>
      </c>
      <c r="AB770" s="110">
        <v>0</v>
      </c>
      <c r="AC770" s="417">
        <v>29.628640439800201</v>
      </c>
    </row>
    <row r="771" spans="1:29">
      <c r="A771" s="20"/>
      <c r="B771" s="24">
        <v>767</v>
      </c>
      <c r="D771" s="571">
        <v>766</v>
      </c>
      <c r="E771" s="580">
        <v>1062.4650999999999</v>
      </c>
      <c r="F771" s="580">
        <v>870.14187000000004</v>
      </c>
      <c r="H771" s="571">
        <v>766</v>
      </c>
      <c r="I771" s="78">
        <v>618</v>
      </c>
      <c r="J771" s="78">
        <v>448</v>
      </c>
      <c r="K771" s="78">
        <v>617</v>
      </c>
      <c r="L771" s="78">
        <v>618</v>
      </c>
      <c r="M771" s="579" t="str">
        <f t="shared" si="12"/>
        <v>618,448,617,618</v>
      </c>
      <c r="R771" s="280">
        <v>766</v>
      </c>
      <c r="S771" s="591">
        <v>1446.37379198498</v>
      </c>
      <c r="U771" s="77">
        <v>766</v>
      </c>
      <c r="V771" s="77">
        <v>766</v>
      </c>
      <c r="Y771" s="110">
        <v>766</v>
      </c>
      <c r="Z771" s="110">
        <v>0</v>
      </c>
      <c r="AA771" s="110">
        <v>766</v>
      </c>
      <c r="AB771" s="110">
        <v>0</v>
      </c>
      <c r="AC771" s="417">
        <v>28.9274758396996</v>
      </c>
    </row>
    <row r="772" spans="1:29">
      <c r="A772" s="20"/>
      <c r="B772" s="24">
        <v>768</v>
      </c>
      <c r="D772" s="571">
        <v>767</v>
      </c>
      <c r="E772" s="580">
        <v>1096.4172000000001</v>
      </c>
      <c r="F772" s="580">
        <v>827.03168000000005</v>
      </c>
      <c r="H772" s="571">
        <v>767</v>
      </c>
      <c r="I772" s="78">
        <v>619</v>
      </c>
      <c r="J772" s="78">
        <v>454</v>
      </c>
      <c r="K772" s="78">
        <v>451</v>
      </c>
      <c r="L772" s="78">
        <v>619</v>
      </c>
      <c r="M772" s="579" t="str">
        <f t="shared" si="12"/>
        <v>619,454,451,619</v>
      </c>
      <c r="R772" s="280">
        <v>767</v>
      </c>
      <c r="S772" s="591">
        <v>1482.35966236999</v>
      </c>
      <c r="U772" s="77">
        <v>767</v>
      </c>
      <c r="V772" s="77">
        <v>767</v>
      </c>
      <c r="Y772" s="110">
        <v>767</v>
      </c>
      <c r="Z772" s="110">
        <v>0</v>
      </c>
      <c r="AA772" s="110">
        <v>767</v>
      </c>
      <c r="AB772" s="110">
        <v>0</v>
      </c>
      <c r="AC772" s="417">
        <v>29.647193247399901</v>
      </c>
    </row>
    <row r="773" spans="1:29">
      <c r="A773" s="20"/>
      <c r="B773" s="24">
        <v>769</v>
      </c>
      <c r="D773" s="571">
        <v>768</v>
      </c>
      <c r="E773" s="580">
        <v>1128.5906</v>
      </c>
      <c r="F773" s="580">
        <v>782.58047999999997</v>
      </c>
      <c r="H773" s="571">
        <v>768</v>
      </c>
      <c r="I773" s="78">
        <v>619</v>
      </c>
      <c r="J773" s="78">
        <v>451</v>
      </c>
      <c r="K773" s="78">
        <v>618</v>
      </c>
      <c r="L773" s="78">
        <v>619</v>
      </c>
      <c r="M773" s="579" t="str">
        <f t="shared" si="12"/>
        <v>619,451,618,619</v>
      </c>
      <c r="R773" s="280">
        <v>768</v>
      </c>
      <c r="S773" s="591">
        <v>1447.31614274001</v>
      </c>
      <c r="U773" s="77">
        <v>768</v>
      </c>
      <c r="V773" s="77">
        <v>768</v>
      </c>
      <c r="Y773" s="110">
        <v>768</v>
      </c>
      <c r="Z773" s="110">
        <v>0</v>
      </c>
      <c r="AA773" s="110">
        <v>768</v>
      </c>
      <c r="AB773" s="110">
        <v>0</v>
      </c>
      <c r="AC773" s="417">
        <v>28.9463228548003</v>
      </c>
    </row>
    <row r="774" spans="1:29">
      <c r="A774" s="20"/>
      <c r="B774" s="24">
        <v>770</v>
      </c>
      <c r="D774" s="571">
        <v>769</v>
      </c>
      <c r="E774" s="580">
        <v>1158.9839999999999</v>
      </c>
      <c r="F774" s="580">
        <v>736.82593999999995</v>
      </c>
      <c r="H774" s="571">
        <v>769</v>
      </c>
      <c r="I774" s="78">
        <v>620</v>
      </c>
      <c r="J774" s="78">
        <v>457</v>
      </c>
      <c r="K774" s="78">
        <v>454</v>
      </c>
      <c r="L774" s="78">
        <v>620</v>
      </c>
      <c r="M774" s="579" t="str">
        <f t="shared" ref="M774:M837" si="13">_xlfn.CONCAT(I774,",",J774,",",,K774,",",L774)</f>
        <v>620,457,454,620</v>
      </c>
      <c r="R774" s="280">
        <v>769</v>
      </c>
      <c r="S774" s="591">
        <v>1484.3400199400401</v>
      </c>
      <c r="U774" s="77">
        <v>769</v>
      </c>
      <c r="V774" s="77">
        <v>769</v>
      </c>
      <c r="Y774" s="110">
        <v>769</v>
      </c>
      <c r="Z774" s="110">
        <v>0</v>
      </c>
      <c r="AA774" s="110">
        <v>769</v>
      </c>
      <c r="AB774" s="110">
        <v>0</v>
      </c>
      <c r="AC774" s="417">
        <v>29.686800398800901</v>
      </c>
    </row>
    <row r="775" spans="1:29">
      <c r="A775" s="20"/>
      <c r="B775" s="24">
        <v>771</v>
      </c>
      <c r="D775" s="571">
        <v>770</v>
      </c>
      <c r="E775" s="580">
        <v>1187.4878000000001</v>
      </c>
      <c r="F775" s="580">
        <v>689.76178000000004</v>
      </c>
      <c r="H775" s="571">
        <v>770</v>
      </c>
      <c r="I775" s="78">
        <v>620</v>
      </c>
      <c r="J775" s="78">
        <v>454</v>
      </c>
      <c r="K775" s="78">
        <v>619</v>
      </c>
      <c r="L775" s="78">
        <v>620</v>
      </c>
      <c r="M775" s="579" t="str">
        <f t="shared" si="13"/>
        <v>620,454,619,620</v>
      </c>
      <c r="R775" s="280">
        <v>770</v>
      </c>
      <c r="S775" s="591">
        <v>1449.8451414849801</v>
      </c>
      <c r="U775" s="77">
        <v>770</v>
      </c>
      <c r="V775" s="77">
        <v>770</v>
      </c>
      <c r="Y775" s="110">
        <v>770</v>
      </c>
      <c r="Z775" s="110">
        <v>0</v>
      </c>
      <c r="AA775" s="110">
        <v>770</v>
      </c>
      <c r="AB775" s="110">
        <v>0</v>
      </c>
      <c r="AC775" s="417">
        <v>28.9969028296996</v>
      </c>
    </row>
    <row r="776" spans="1:29">
      <c r="A776" s="20"/>
      <c r="B776" s="24">
        <v>772</v>
      </c>
      <c r="D776" s="571">
        <v>771</v>
      </c>
      <c r="E776" s="580">
        <v>1214.0039999999999</v>
      </c>
      <c r="F776" s="580">
        <v>641.55046000000004</v>
      </c>
      <c r="H776" s="571">
        <v>771</v>
      </c>
      <c r="I776" s="78">
        <v>621</v>
      </c>
      <c r="J776" s="78">
        <v>460</v>
      </c>
      <c r="K776" s="78">
        <v>457</v>
      </c>
      <c r="L776" s="78">
        <v>621</v>
      </c>
      <c r="M776" s="579" t="str">
        <f t="shared" si="13"/>
        <v>621,460,457,621</v>
      </c>
      <c r="R776" s="280">
        <v>771</v>
      </c>
      <c r="S776" s="591">
        <v>1486.12132180499</v>
      </c>
      <c r="U776" s="77">
        <v>771</v>
      </c>
      <c r="V776" s="77">
        <v>771</v>
      </c>
      <c r="Y776" s="110">
        <v>771</v>
      </c>
      <c r="Z776" s="110">
        <v>0</v>
      </c>
      <c r="AA776" s="110">
        <v>771</v>
      </c>
      <c r="AB776" s="110">
        <v>0</v>
      </c>
      <c r="AC776" s="417">
        <v>29.722426436099902</v>
      </c>
    </row>
    <row r="777" spans="1:29">
      <c r="A777" s="20"/>
      <c r="B777" s="24">
        <v>773</v>
      </c>
      <c r="D777" s="571">
        <v>772</v>
      </c>
      <c r="E777" s="580">
        <v>1238.6855</v>
      </c>
      <c r="F777" s="580">
        <v>592.39522999999997</v>
      </c>
      <c r="H777" s="571">
        <v>772</v>
      </c>
      <c r="I777" s="78">
        <v>621</v>
      </c>
      <c r="J777" s="78">
        <v>457</v>
      </c>
      <c r="K777" s="78">
        <v>620</v>
      </c>
      <c r="L777" s="78">
        <v>621</v>
      </c>
      <c r="M777" s="579" t="str">
        <f t="shared" si="13"/>
        <v>621,457,620,621</v>
      </c>
      <c r="R777" s="280">
        <v>772</v>
      </c>
      <c r="S777" s="591">
        <v>1452.2177962799899</v>
      </c>
      <c r="U777" s="77">
        <v>772</v>
      </c>
      <c r="V777" s="77">
        <v>772</v>
      </c>
      <c r="Y777" s="110">
        <v>772</v>
      </c>
      <c r="Z777" s="110">
        <v>0</v>
      </c>
      <c r="AA777" s="110">
        <v>772</v>
      </c>
      <c r="AB777" s="110">
        <v>0</v>
      </c>
      <c r="AC777" s="417">
        <v>29.044355925599799</v>
      </c>
    </row>
    <row r="778" spans="1:29">
      <c r="A778" s="20"/>
      <c r="B778" s="24">
        <v>774</v>
      </c>
      <c r="D778" s="571">
        <v>773</v>
      </c>
      <c r="E778" s="580">
        <v>1261.5195000000001</v>
      </c>
      <c r="F778" s="580">
        <v>542.34580000000005</v>
      </c>
      <c r="H778" s="571">
        <v>773</v>
      </c>
      <c r="I778" s="78">
        <v>622</v>
      </c>
      <c r="J778" s="78">
        <v>463</v>
      </c>
      <c r="K778" s="78">
        <v>460</v>
      </c>
      <c r="L778" s="78">
        <v>622</v>
      </c>
      <c r="M778" s="579" t="str">
        <f t="shared" si="13"/>
        <v>622,463,460,622</v>
      </c>
      <c r="R778" s="280">
        <v>773</v>
      </c>
      <c r="S778" s="591">
        <v>1490.7082555049799</v>
      </c>
      <c r="U778" s="77">
        <v>773</v>
      </c>
      <c r="V778" s="77">
        <v>773</v>
      </c>
      <c r="Y778" s="110">
        <v>773</v>
      </c>
      <c r="Z778" s="110">
        <v>0</v>
      </c>
      <c r="AA778" s="110">
        <v>773</v>
      </c>
      <c r="AB778" s="110">
        <v>0</v>
      </c>
      <c r="AC778" s="417">
        <v>29.814165110099701</v>
      </c>
    </row>
    <row r="779" spans="1:29">
      <c r="A779" s="20"/>
      <c r="B779" s="24">
        <v>775</v>
      </c>
      <c r="D779" s="571">
        <v>774</v>
      </c>
      <c r="E779" s="580">
        <v>1282.2637999999999</v>
      </c>
      <c r="F779" s="580">
        <v>491.39558</v>
      </c>
      <c r="H779" s="571">
        <v>774</v>
      </c>
      <c r="I779" s="78">
        <v>622</v>
      </c>
      <c r="J779" s="78">
        <v>460</v>
      </c>
      <c r="K779" s="78">
        <v>621</v>
      </c>
      <c r="L779" s="78">
        <v>622</v>
      </c>
      <c r="M779" s="579" t="str">
        <f t="shared" si="13"/>
        <v>622,460,621,622</v>
      </c>
      <c r="R779" s="280">
        <v>774</v>
      </c>
      <c r="S779" s="591">
        <v>1459.24706917497</v>
      </c>
      <c r="U779" s="77">
        <v>774</v>
      </c>
      <c r="V779" s="77">
        <v>774</v>
      </c>
      <c r="Y779" s="110">
        <v>774</v>
      </c>
      <c r="Z779" s="110">
        <v>0</v>
      </c>
      <c r="AA779" s="110">
        <v>774</v>
      </c>
      <c r="AB779" s="110">
        <v>0</v>
      </c>
      <c r="AC779" s="417">
        <v>29.184941383499499</v>
      </c>
    </row>
    <row r="780" spans="1:29">
      <c r="A780" s="20"/>
      <c r="B780" s="24">
        <v>776</v>
      </c>
      <c r="D780" s="571">
        <v>775</v>
      </c>
      <c r="E780" s="580">
        <v>1300.8258000000001</v>
      </c>
      <c r="F780" s="580">
        <v>439.49619999999999</v>
      </c>
      <c r="H780" s="571">
        <v>775</v>
      </c>
      <c r="I780" s="78">
        <v>623</v>
      </c>
      <c r="J780" s="78">
        <v>466</v>
      </c>
      <c r="K780" s="78">
        <v>463</v>
      </c>
      <c r="L780" s="78">
        <v>623</v>
      </c>
      <c r="M780" s="579" t="str">
        <f t="shared" si="13"/>
        <v>623,466,463,623</v>
      </c>
      <c r="R780" s="280">
        <v>775</v>
      </c>
      <c r="S780" s="591">
        <v>1506.7763540650101</v>
      </c>
      <c r="U780" s="77">
        <v>775</v>
      </c>
      <c r="V780" s="77">
        <v>775</v>
      </c>
      <c r="Y780" s="110">
        <v>775</v>
      </c>
      <c r="Z780" s="110">
        <v>0</v>
      </c>
      <c r="AA780" s="110">
        <v>775</v>
      </c>
      <c r="AB780" s="110">
        <v>0</v>
      </c>
      <c r="AC780" s="417">
        <v>30.1355270813003</v>
      </c>
    </row>
    <row r="781" spans="1:29">
      <c r="A781" s="20"/>
      <c r="B781" s="24">
        <v>777</v>
      </c>
      <c r="D781" s="571">
        <v>776</v>
      </c>
      <c r="E781" s="580">
        <v>1317.0451</v>
      </c>
      <c r="F781" s="580">
        <v>386.40897999999999</v>
      </c>
      <c r="H781" s="571">
        <v>776</v>
      </c>
      <c r="I781" s="78">
        <v>623</v>
      </c>
      <c r="J781" s="78">
        <v>463</v>
      </c>
      <c r="K781" s="78">
        <v>622</v>
      </c>
      <c r="L781" s="78">
        <v>623</v>
      </c>
      <c r="M781" s="579" t="str">
        <f t="shared" si="13"/>
        <v>623,463,622,623</v>
      </c>
      <c r="R781" s="280">
        <v>776</v>
      </c>
      <c r="S781" s="591">
        <v>1481.62082785498</v>
      </c>
      <c r="U781" s="77">
        <v>776</v>
      </c>
      <c r="V781" s="77">
        <v>776</v>
      </c>
      <c r="Y781" s="110">
        <v>776</v>
      </c>
      <c r="Z781" s="110">
        <v>0</v>
      </c>
      <c r="AA781" s="110">
        <v>776</v>
      </c>
      <c r="AB781" s="110">
        <v>0</v>
      </c>
      <c r="AC781" s="417">
        <v>29.632416557099699</v>
      </c>
    </row>
    <row r="782" spans="1:29">
      <c r="A782" s="20"/>
      <c r="B782" s="24">
        <v>778</v>
      </c>
      <c r="D782" s="571">
        <v>777</v>
      </c>
      <c r="E782" s="580">
        <v>1330.3994</v>
      </c>
      <c r="F782" s="580">
        <v>331.68911000000003</v>
      </c>
      <c r="H782" s="571">
        <v>777</v>
      </c>
      <c r="I782" s="78">
        <v>624</v>
      </c>
      <c r="J782" s="78">
        <v>469</v>
      </c>
      <c r="K782" s="78">
        <v>466</v>
      </c>
      <c r="L782" s="78">
        <v>624</v>
      </c>
      <c r="M782" s="579" t="str">
        <f t="shared" si="13"/>
        <v>624,469,466,624</v>
      </c>
      <c r="R782" s="280">
        <v>777</v>
      </c>
      <c r="S782" s="591">
        <v>1545.3291819999799</v>
      </c>
      <c r="U782" s="77">
        <v>777</v>
      </c>
      <c r="V782" s="77">
        <v>777</v>
      </c>
      <c r="Y782" s="110">
        <v>777</v>
      </c>
      <c r="Z782" s="110">
        <v>0</v>
      </c>
      <c r="AA782" s="110">
        <v>777</v>
      </c>
      <c r="AB782" s="110">
        <v>0</v>
      </c>
      <c r="AC782" s="417">
        <v>30.906583639999699</v>
      </c>
    </row>
    <row r="783" spans="1:29">
      <c r="A783" s="20"/>
      <c r="B783" s="24">
        <v>779</v>
      </c>
      <c r="D783" s="571">
        <v>778</v>
      </c>
      <c r="E783" s="580">
        <v>1340.7837</v>
      </c>
      <c r="F783" s="580">
        <v>275.40125999999998</v>
      </c>
      <c r="H783" s="571">
        <v>778</v>
      </c>
      <c r="I783" s="78">
        <v>624</v>
      </c>
      <c r="J783" s="78">
        <v>466</v>
      </c>
      <c r="K783" s="78">
        <v>623</v>
      </c>
      <c r="L783" s="78">
        <v>624</v>
      </c>
      <c r="M783" s="579" t="str">
        <f t="shared" si="13"/>
        <v>624,466,623,624</v>
      </c>
      <c r="R783" s="280">
        <v>778</v>
      </c>
      <c r="S783" s="591">
        <v>1544.08896470998</v>
      </c>
      <c r="U783" s="77">
        <v>778</v>
      </c>
      <c r="V783" s="77">
        <v>778</v>
      </c>
      <c r="Y783" s="110">
        <v>778</v>
      </c>
      <c r="Z783" s="110">
        <v>0</v>
      </c>
      <c r="AA783" s="110">
        <v>778</v>
      </c>
      <c r="AB783" s="110">
        <v>0</v>
      </c>
      <c r="AC783" s="417">
        <v>30.8817792941996</v>
      </c>
    </row>
    <row r="784" spans="1:29">
      <c r="A784" s="20"/>
      <c r="B784" s="24">
        <v>780</v>
      </c>
      <c r="D784" s="571">
        <v>779</v>
      </c>
      <c r="E784" s="580">
        <v>1350.9480000000001</v>
      </c>
      <c r="F784" s="580">
        <v>218.69123999999999</v>
      </c>
      <c r="H784" s="571">
        <v>779</v>
      </c>
      <c r="I784" s="78">
        <v>625</v>
      </c>
      <c r="J784" s="78">
        <v>7</v>
      </c>
      <c r="K784" s="78">
        <v>469</v>
      </c>
      <c r="L784" s="78">
        <v>625</v>
      </c>
      <c r="M784" s="579" t="str">
        <f t="shared" si="13"/>
        <v>625,7,469,625</v>
      </c>
      <c r="R784" s="280">
        <v>779</v>
      </c>
      <c r="S784" s="591">
        <v>1573.08809761</v>
      </c>
      <c r="U784" s="77">
        <v>779</v>
      </c>
      <c r="V784" s="77">
        <v>779</v>
      </c>
      <c r="Y784" s="110">
        <v>779</v>
      </c>
      <c r="Z784" s="110">
        <v>0</v>
      </c>
      <c r="AA784" s="110">
        <v>779</v>
      </c>
      <c r="AB784" s="110">
        <v>0</v>
      </c>
      <c r="AC784" s="417">
        <v>31.461761952200099</v>
      </c>
    </row>
    <row r="785" spans="1:29">
      <c r="A785" s="20"/>
      <c r="B785" s="24">
        <v>781</v>
      </c>
      <c r="D785" s="571">
        <v>780</v>
      </c>
      <c r="E785" s="580">
        <v>1356.4883</v>
      </c>
      <c r="F785" s="580">
        <v>157.96950000000001</v>
      </c>
      <c r="H785" s="571">
        <v>780</v>
      </c>
      <c r="I785" s="78">
        <v>625</v>
      </c>
      <c r="J785" s="78">
        <v>469</v>
      </c>
      <c r="K785" s="78">
        <v>624</v>
      </c>
      <c r="L785" s="78">
        <v>625</v>
      </c>
      <c r="M785" s="579" t="str">
        <f t="shared" si="13"/>
        <v>625,469,624,625</v>
      </c>
      <c r="R785" s="280">
        <v>780</v>
      </c>
      <c r="S785" s="591">
        <v>1608.30294308</v>
      </c>
      <c r="U785" s="77">
        <v>780</v>
      </c>
      <c r="V785" s="77">
        <v>780</v>
      </c>
      <c r="Y785" s="110">
        <v>780</v>
      </c>
      <c r="Z785" s="110">
        <v>0</v>
      </c>
      <c r="AA785" s="110">
        <v>780</v>
      </c>
      <c r="AB785" s="110">
        <v>0</v>
      </c>
      <c r="AC785" s="417">
        <v>32.1660588616</v>
      </c>
    </row>
    <row r="786" spans="1:29">
      <c r="A786" s="20"/>
      <c r="B786" s="24">
        <v>782</v>
      </c>
      <c r="D786" s="571">
        <v>781</v>
      </c>
      <c r="E786" s="580">
        <v>1364.2445</v>
      </c>
      <c r="F786" s="580">
        <v>101.29846999999999</v>
      </c>
      <c r="H786" s="571">
        <v>781</v>
      </c>
      <c r="I786" s="78">
        <v>626</v>
      </c>
      <c r="J786" s="78">
        <v>0</v>
      </c>
      <c r="K786" s="78">
        <v>7</v>
      </c>
      <c r="L786" s="78">
        <v>626</v>
      </c>
      <c r="M786" s="579" t="str">
        <f t="shared" si="13"/>
        <v>626,0,7,626</v>
      </c>
      <c r="R786" s="280">
        <v>781</v>
      </c>
      <c r="S786" s="591">
        <v>1394.94812528336</v>
      </c>
      <c r="U786" s="77">
        <v>781</v>
      </c>
      <c r="V786" s="77">
        <v>781</v>
      </c>
      <c r="Y786" s="110">
        <v>781</v>
      </c>
      <c r="Z786" s="110">
        <v>0</v>
      </c>
      <c r="AA786" s="110">
        <v>781</v>
      </c>
      <c r="AB786" s="110">
        <v>0</v>
      </c>
      <c r="AC786" s="417">
        <v>27.898962505667299</v>
      </c>
    </row>
    <row r="787" spans="1:29">
      <c r="A787" s="20"/>
      <c r="B787" s="24">
        <v>783</v>
      </c>
      <c r="D787" s="571">
        <v>782</v>
      </c>
      <c r="E787" s="580">
        <v>1342.5983000000001</v>
      </c>
      <c r="F787" s="580">
        <v>52.162289999999999</v>
      </c>
      <c r="H787" s="571">
        <v>782</v>
      </c>
      <c r="I787" s="78">
        <v>626</v>
      </c>
      <c r="J787" s="78">
        <v>7</v>
      </c>
      <c r="K787" s="78">
        <v>625</v>
      </c>
      <c r="L787" s="78">
        <v>626</v>
      </c>
      <c r="M787" s="579" t="str">
        <f t="shared" si="13"/>
        <v>626,7,625,626</v>
      </c>
      <c r="R787" s="280">
        <v>782</v>
      </c>
      <c r="S787" s="591">
        <v>1482.3242484865</v>
      </c>
      <c r="U787" s="77">
        <v>782</v>
      </c>
      <c r="V787" s="77">
        <v>782</v>
      </c>
      <c r="Y787" s="110">
        <v>782</v>
      </c>
      <c r="Z787" s="110">
        <v>0</v>
      </c>
      <c r="AA787" s="110">
        <v>782</v>
      </c>
      <c r="AB787" s="110">
        <v>0</v>
      </c>
      <c r="AC787" s="417">
        <v>29.64648496973</v>
      </c>
    </row>
    <row r="788" spans="1:29">
      <c r="A788" s="20"/>
      <c r="B788" s="24">
        <v>784</v>
      </c>
      <c r="D788" s="571">
        <v>783</v>
      </c>
      <c r="E788" s="580">
        <v>1301.5195000000001</v>
      </c>
      <c r="F788" s="580">
        <v>119.52370000000001</v>
      </c>
      <c r="H788" s="571">
        <v>783</v>
      </c>
      <c r="I788" s="78">
        <v>626</v>
      </c>
      <c r="J788" s="78">
        <v>471</v>
      </c>
      <c r="K788" s="78">
        <v>0</v>
      </c>
      <c r="L788" s="78">
        <v>626</v>
      </c>
      <c r="M788" s="579" t="str">
        <f t="shared" si="13"/>
        <v>626,471,0,626</v>
      </c>
      <c r="R788" s="280">
        <v>783</v>
      </c>
      <c r="S788" s="591">
        <v>1668.36930853378</v>
      </c>
      <c r="U788" s="77">
        <v>783</v>
      </c>
      <c r="V788" s="77">
        <v>783</v>
      </c>
      <c r="Y788" s="110">
        <v>783</v>
      </c>
      <c r="Z788" s="110">
        <v>0</v>
      </c>
      <c r="AA788" s="110">
        <v>783</v>
      </c>
      <c r="AB788" s="110">
        <v>0</v>
      </c>
      <c r="AC788" s="417">
        <v>33.367386170675601</v>
      </c>
    </row>
    <row r="789" spans="1:29">
      <c r="A789" s="20"/>
      <c r="B789" s="24">
        <v>785</v>
      </c>
      <c r="D789" s="571">
        <v>784</v>
      </c>
      <c r="E789" s="580">
        <v>1308.4306999999999</v>
      </c>
      <c r="F789" s="580">
        <v>180.80622</v>
      </c>
      <c r="H789" s="571">
        <v>784</v>
      </c>
      <c r="I789" s="78">
        <v>627</v>
      </c>
      <c r="J789" s="78">
        <v>471</v>
      </c>
      <c r="K789" s="78">
        <v>626</v>
      </c>
      <c r="L789" s="78">
        <v>627</v>
      </c>
      <c r="M789" s="579" t="str">
        <f t="shared" si="13"/>
        <v>627,471,626,627</v>
      </c>
      <c r="R789" s="280">
        <v>784</v>
      </c>
      <c r="S789" s="591">
        <v>1895.15470436689</v>
      </c>
      <c r="U789" s="77">
        <v>784</v>
      </c>
      <c r="V789" s="77">
        <v>784</v>
      </c>
      <c r="Y789" s="110">
        <v>784</v>
      </c>
      <c r="Z789" s="110">
        <v>0</v>
      </c>
      <c r="AA789" s="110">
        <v>784</v>
      </c>
      <c r="AB789" s="110">
        <v>0</v>
      </c>
      <c r="AC789" s="417">
        <v>37.903094087337898</v>
      </c>
    </row>
    <row r="790" spans="1:29">
      <c r="A790" s="20"/>
      <c r="B790" s="24">
        <v>786</v>
      </c>
      <c r="D790" s="571">
        <v>785</v>
      </c>
      <c r="E790" s="580">
        <v>1294.6442999999999</v>
      </c>
      <c r="F790" s="580">
        <v>233.09596999999999</v>
      </c>
      <c r="H790" s="571">
        <v>785</v>
      </c>
      <c r="I790" s="78">
        <v>627</v>
      </c>
      <c r="J790" s="78">
        <v>626</v>
      </c>
      <c r="K790" s="78">
        <v>625</v>
      </c>
      <c r="L790" s="78">
        <v>627</v>
      </c>
      <c r="M790" s="579" t="str">
        <f t="shared" si="13"/>
        <v>627,626,625,627</v>
      </c>
      <c r="R790" s="280">
        <v>785</v>
      </c>
      <c r="S790" s="591">
        <v>1599.0109852195001</v>
      </c>
      <c r="U790" s="77">
        <v>785</v>
      </c>
      <c r="V790" s="77">
        <v>785</v>
      </c>
      <c r="Y790" s="110">
        <v>785</v>
      </c>
      <c r="Z790" s="110">
        <v>0</v>
      </c>
      <c r="AA790" s="110">
        <v>785</v>
      </c>
      <c r="AB790" s="110">
        <v>0</v>
      </c>
      <c r="AC790" s="417">
        <v>31.980219704389999</v>
      </c>
    </row>
    <row r="791" spans="1:29">
      <c r="A791" s="20"/>
      <c r="B791" s="24">
        <v>787</v>
      </c>
      <c r="D791" s="571">
        <v>786</v>
      </c>
      <c r="E791" s="580">
        <v>1286.4205999999999</v>
      </c>
      <c r="F791" s="580">
        <v>291.24596000000003</v>
      </c>
      <c r="H791" s="571">
        <v>786</v>
      </c>
      <c r="I791" s="78">
        <v>628</v>
      </c>
      <c r="J791" s="78">
        <v>627</v>
      </c>
      <c r="K791" s="78">
        <v>625</v>
      </c>
      <c r="L791" s="78">
        <v>628</v>
      </c>
      <c r="M791" s="579" t="str">
        <f t="shared" si="13"/>
        <v>628,627,625,628</v>
      </c>
      <c r="R791" s="280">
        <v>786</v>
      </c>
      <c r="S791" s="591">
        <v>1836.1284526835</v>
      </c>
      <c r="U791" s="77">
        <v>786</v>
      </c>
      <c r="V791" s="77">
        <v>786</v>
      </c>
      <c r="Y791" s="110">
        <v>786</v>
      </c>
      <c r="Z791" s="110">
        <v>0</v>
      </c>
      <c r="AA791" s="110">
        <v>786</v>
      </c>
      <c r="AB791" s="110">
        <v>0</v>
      </c>
      <c r="AC791" s="417">
        <v>36.72256905367</v>
      </c>
    </row>
    <row r="792" spans="1:29">
      <c r="A792" s="20"/>
      <c r="B792" s="24">
        <v>788</v>
      </c>
      <c r="D792" s="571">
        <v>787</v>
      </c>
      <c r="E792" s="580">
        <v>1275.6041</v>
      </c>
      <c r="F792" s="580">
        <v>347.08776</v>
      </c>
      <c r="H792" s="571">
        <v>787</v>
      </c>
      <c r="I792" s="78">
        <v>628</v>
      </c>
      <c r="J792" s="78">
        <v>625</v>
      </c>
      <c r="K792" s="78">
        <v>624</v>
      </c>
      <c r="L792" s="78">
        <v>628</v>
      </c>
      <c r="M792" s="579" t="str">
        <f t="shared" si="13"/>
        <v>628,625,624,628</v>
      </c>
      <c r="R792" s="280">
        <v>787</v>
      </c>
      <c r="S792" s="591">
        <v>1547.0072460819999</v>
      </c>
      <c r="U792" s="77">
        <v>787</v>
      </c>
      <c r="V792" s="77">
        <v>787</v>
      </c>
      <c r="Y792" s="110">
        <v>787</v>
      </c>
      <c r="Z792" s="110">
        <v>0</v>
      </c>
      <c r="AA792" s="110">
        <v>787</v>
      </c>
      <c r="AB792" s="110">
        <v>0</v>
      </c>
      <c r="AC792" s="417">
        <v>30.940144921640002</v>
      </c>
    </row>
    <row r="793" spans="1:29">
      <c r="A793" s="20"/>
      <c r="B793" s="24">
        <v>789</v>
      </c>
      <c r="D793" s="571">
        <v>788</v>
      </c>
      <c r="E793" s="580">
        <v>1261.3413</v>
      </c>
      <c r="F793" s="580">
        <v>400.11739999999998</v>
      </c>
      <c r="H793" s="571">
        <v>788</v>
      </c>
      <c r="I793" s="78">
        <v>629</v>
      </c>
      <c r="J793" s="78">
        <v>628</v>
      </c>
      <c r="K793" s="78">
        <v>624</v>
      </c>
      <c r="L793" s="78">
        <v>629</v>
      </c>
      <c r="M793" s="579" t="str">
        <f t="shared" si="13"/>
        <v>629,628,624,629</v>
      </c>
      <c r="R793" s="280">
        <v>788</v>
      </c>
      <c r="S793" s="591">
        <v>1580.3571030759899</v>
      </c>
      <c r="U793" s="77">
        <v>788</v>
      </c>
      <c r="V793" s="77">
        <v>788</v>
      </c>
      <c r="Y793" s="110">
        <v>788</v>
      </c>
      <c r="Z793" s="110">
        <v>0</v>
      </c>
      <c r="AA793" s="110">
        <v>788</v>
      </c>
      <c r="AB793" s="110">
        <v>0</v>
      </c>
      <c r="AC793" s="417">
        <v>31.607142061519902</v>
      </c>
    </row>
    <row r="794" spans="1:29">
      <c r="A794" s="20"/>
      <c r="B794" s="24">
        <v>790</v>
      </c>
      <c r="D794" s="571">
        <v>789</v>
      </c>
      <c r="E794" s="580">
        <v>1244.3800000000001</v>
      </c>
      <c r="F794" s="580">
        <v>451.18054000000001</v>
      </c>
      <c r="H794" s="571">
        <v>789</v>
      </c>
      <c r="I794" s="78">
        <v>629</v>
      </c>
      <c r="J794" s="78">
        <v>624</v>
      </c>
      <c r="K794" s="78">
        <v>623</v>
      </c>
      <c r="L794" s="78">
        <v>629</v>
      </c>
      <c r="M794" s="579" t="str">
        <f t="shared" si="13"/>
        <v>629,624,623,629</v>
      </c>
      <c r="R794" s="280">
        <v>789</v>
      </c>
      <c r="S794" s="591">
        <v>1490.6448213599899</v>
      </c>
      <c r="U794" s="77">
        <v>789</v>
      </c>
      <c r="V794" s="77">
        <v>789</v>
      </c>
      <c r="Y794" s="110">
        <v>789</v>
      </c>
      <c r="Z794" s="110">
        <v>0</v>
      </c>
      <c r="AA794" s="110">
        <v>789</v>
      </c>
      <c r="AB794" s="110">
        <v>0</v>
      </c>
      <c r="AC794" s="417">
        <v>29.812896427199799</v>
      </c>
    </row>
    <row r="795" spans="1:29">
      <c r="A795" s="20"/>
      <c r="B795" s="24">
        <v>791</v>
      </c>
      <c r="D795" s="571">
        <v>790</v>
      </c>
      <c r="E795" s="580">
        <v>1225.1957</v>
      </c>
      <c r="F795" s="580">
        <v>500.93405000000001</v>
      </c>
      <c r="H795" s="571">
        <v>790</v>
      </c>
      <c r="I795" s="78">
        <v>630</v>
      </c>
      <c r="J795" s="78">
        <v>629</v>
      </c>
      <c r="K795" s="78">
        <v>623</v>
      </c>
      <c r="L795" s="78">
        <v>630</v>
      </c>
      <c r="M795" s="579" t="str">
        <f t="shared" si="13"/>
        <v>630,629,623,630</v>
      </c>
      <c r="R795" s="280">
        <v>790</v>
      </c>
      <c r="S795" s="591">
        <v>1474.0974676799899</v>
      </c>
      <c r="U795" s="77">
        <v>790</v>
      </c>
      <c r="V795" s="77">
        <v>790</v>
      </c>
      <c r="Y795" s="110">
        <v>790</v>
      </c>
      <c r="Z795" s="110">
        <v>0</v>
      </c>
      <c r="AA795" s="110">
        <v>790</v>
      </c>
      <c r="AB795" s="110">
        <v>0</v>
      </c>
      <c r="AC795" s="417">
        <v>29.481949353599902</v>
      </c>
    </row>
    <row r="796" spans="1:29">
      <c r="A796" s="20"/>
      <c r="B796" s="24">
        <v>792</v>
      </c>
      <c r="D796" s="571">
        <v>791</v>
      </c>
      <c r="E796" s="580">
        <v>1203.9938</v>
      </c>
      <c r="F796" s="580">
        <v>549.68305999999995</v>
      </c>
      <c r="H796" s="571">
        <v>791</v>
      </c>
      <c r="I796" s="78">
        <v>630</v>
      </c>
      <c r="J796" s="78">
        <v>623</v>
      </c>
      <c r="K796" s="78">
        <v>622</v>
      </c>
      <c r="L796" s="78">
        <v>630</v>
      </c>
      <c r="M796" s="579" t="str">
        <f t="shared" si="13"/>
        <v>630,623,622,630</v>
      </c>
      <c r="R796" s="280">
        <v>791</v>
      </c>
      <c r="S796" s="591">
        <v>1436.5317978000201</v>
      </c>
      <c r="U796" s="77">
        <v>791</v>
      </c>
      <c r="V796" s="77">
        <v>791</v>
      </c>
      <c r="Y796" s="110">
        <v>791</v>
      </c>
      <c r="Z796" s="110">
        <v>0</v>
      </c>
      <c r="AA796" s="110">
        <v>791</v>
      </c>
      <c r="AB796" s="110">
        <v>0</v>
      </c>
      <c r="AC796" s="417">
        <v>28.730635956000398</v>
      </c>
    </row>
    <row r="797" spans="1:29">
      <c r="A797" s="20"/>
      <c r="B797" s="24">
        <v>793</v>
      </c>
      <c r="D797" s="571">
        <v>792</v>
      </c>
      <c r="E797" s="580">
        <v>1181.0248999999999</v>
      </c>
      <c r="F797" s="580">
        <v>597.53479000000004</v>
      </c>
      <c r="H797" s="571">
        <v>792</v>
      </c>
      <c r="I797" s="78">
        <v>631</v>
      </c>
      <c r="J797" s="78">
        <v>630</v>
      </c>
      <c r="K797" s="78">
        <v>622</v>
      </c>
      <c r="L797" s="78">
        <v>631</v>
      </c>
      <c r="M797" s="579" t="str">
        <f t="shared" si="13"/>
        <v>631,630,622,631</v>
      </c>
      <c r="R797" s="280">
        <v>792</v>
      </c>
      <c r="S797" s="591">
        <v>1413.4637998799999</v>
      </c>
      <c r="U797" s="77">
        <v>792</v>
      </c>
      <c r="V797" s="77">
        <v>792</v>
      </c>
      <c r="Y797" s="110">
        <v>792</v>
      </c>
      <c r="Z797" s="110">
        <v>0</v>
      </c>
      <c r="AA797" s="110">
        <v>792</v>
      </c>
      <c r="AB797" s="110">
        <v>0</v>
      </c>
      <c r="AC797" s="417">
        <v>28.269275997600001</v>
      </c>
    </row>
    <row r="798" spans="1:29">
      <c r="A798" s="20"/>
      <c r="B798" s="24">
        <v>794</v>
      </c>
      <c r="D798" s="571">
        <v>793</v>
      </c>
      <c r="E798" s="580">
        <v>1156.3363999999999</v>
      </c>
      <c r="F798" s="580">
        <v>644.51020000000005</v>
      </c>
      <c r="H798" s="571">
        <v>793</v>
      </c>
      <c r="I798" s="78">
        <v>631</v>
      </c>
      <c r="J798" s="78">
        <v>622</v>
      </c>
      <c r="K798" s="78">
        <v>621</v>
      </c>
      <c r="L798" s="78">
        <v>631</v>
      </c>
      <c r="M798" s="579" t="str">
        <f t="shared" si="13"/>
        <v>631,622,621,631</v>
      </c>
      <c r="R798" s="280">
        <v>793</v>
      </c>
      <c r="S798" s="591">
        <v>1423.59071608001</v>
      </c>
      <c r="U798" s="77">
        <v>793</v>
      </c>
      <c r="V798" s="77">
        <v>793</v>
      </c>
      <c r="Y798" s="110">
        <v>793</v>
      </c>
      <c r="Z798" s="110">
        <v>0</v>
      </c>
      <c r="AA798" s="110">
        <v>793</v>
      </c>
      <c r="AB798" s="110">
        <v>0</v>
      </c>
      <c r="AC798" s="417">
        <v>28.471814321600199</v>
      </c>
    </row>
    <row r="799" spans="1:29">
      <c r="A799" s="20"/>
      <c r="B799" s="24">
        <v>795</v>
      </c>
      <c r="D799" s="571">
        <v>794</v>
      </c>
      <c r="E799" s="580">
        <v>1129.7492</v>
      </c>
      <c r="F799" s="580">
        <v>690.41976</v>
      </c>
      <c r="H799" s="571">
        <v>794</v>
      </c>
      <c r="I799" s="78">
        <v>632</v>
      </c>
      <c r="J799" s="78">
        <v>631</v>
      </c>
      <c r="K799" s="78">
        <v>621</v>
      </c>
      <c r="L799" s="78">
        <v>632</v>
      </c>
      <c r="M799" s="579" t="str">
        <f t="shared" si="13"/>
        <v>632,631,621,632</v>
      </c>
      <c r="R799" s="280">
        <v>794</v>
      </c>
      <c r="S799" s="591">
        <v>1392.133396335</v>
      </c>
      <c r="U799" s="77">
        <v>794</v>
      </c>
      <c r="V799" s="77">
        <v>794</v>
      </c>
      <c r="Y799" s="110">
        <v>794</v>
      </c>
      <c r="Z799" s="110">
        <v>0</v>
      </c>
      <c r="AA799" s="110">
        <v>794</v>
      </c>
      <c r="AB799" s="110">
        <v>0</v>
      </c>
      <c r="AC799" s="417">
        <v>27.842667926699999</v>
      </c>
    </row>
    <row r="800" spans="1:29">
      <c r="A800" s="20"/>
      <c r="B800" s="24">
        <v>796</v>
      </c>
      <c r="D800" s="571">
        <v>795</v>
      </c>
      <c r="E800" s="580">
        <v>1101.2642000000001</v>
      </c>
      <c r="F800" s="580">
        <v>735.05268000000001</v>
      </c>
      <c r="H800" s="571">
        <v>795</v>
      </c>
      <c r="I800" s="78">
        <v>632</v>
      </c>
      <c r="J800" s="78">
        <v>621</v>
      </c>
      <c r="K800" s="78">
        <v>620</v>
      </c>
      <c r="L800" s="78">
        <v>632</v>
      </c>
      <c r="M800" s="579" t="str">
        <f t="shared" si="13"/>
        <v>632,621,620,632</v>
      </c>
      <c r="R800" s="280">
        <v>795</v>
      </c>
      <c r="S800" s="591">
        <v>1419.6690714700301</v>
      </c>
      <c r="U800" s="77">
        <v>795</v>
      </c>
      <c r="V800" s="77">
        <v>795</v>
      </c>
      <c r="Y800" s="110">
        <v>795</v>
      </c>
      <c r="Z800" s="110">
        <v>0</v>
      </c>
      <c r="AA800" s="110">
        <v>795</v>
      </c>
      <c r="AB800" s="110">
        <v>0</v>
      </c>
      <c r="AC800" s="417">
        <v>28.393381429400701</v>
      </c>
    </row>
    <row r="801" spans="1:29">
      <c r="A801" s="20"/>
      <c r="B801" s="24">
        <v>797</v>
      </c>
      <c r="D801" s="571">
        <v>796</v>
      </c>
      <c r="E801" s="580">
        <v>1071.0108</v>
      </c>
      <c r="F801" s="580">
        <v>778.42487000000006</v>
      </c>
      <c r="H801" s="571">
        <v>796</v>
      </c>
      <c r="I801" s="78">
        <v>633</v>
      </c>
      <c r="J801" s="78">
        <v>632</v>
      </c>
      <c r="K801" s="78">
        <v>620</v>
      </c>
      <c r="L801" s="78">
        <v>633</v>
      </c>
      <c r="M801" s="579" t="str">
        <f t="shared" si="13"/>
        <v>633,632,620,633</v>
      </c>
      <c r="R801" s="280">
        <v>796</v>
      </c>
      <c r="S801" s="591">
        <v>1385.27673139999</v>
      </c>
      <c r="U801" s="77">
        <v>796</v>
      </c>
      <c r="V801" s="77">
        <v>796</v>
      </c>
      <c r="Y801" s="110">
        <v>796</v>
      </c>
      <c r="Z801" s="110">
        <v>0</v>
      </c>
      <c r="AA801" s="110">
        <v>796</v>
      </c>
      <c r="AB801" s="110">
        <v>0</v>
      </c>
      <c r="AC801" s="417">
        <v>27.7055346279998</v>
      </c>
    </row>
    <row r="802" spans="1:29">
      <c r="A802" s="20"/>
      <c r="B802" s="24">
        <v>798</v>
      </c>
      <c r="D802" s="571">
        <v>797</v>
      </c>
      <c r="E802" s="580">
        <v>1039.0210999999999</v>
      </c>
      <c r="F802" s="580">
        <v>820.55475999999999</v>
      </c>
      <c r="H802" s="571">
        <v>797</v>
      </c>
      <c r="I802" s="78">
        <v>633</v>
      </c>
      <c r="J802" s="78">
        <v>620</v>
      </c>
      <c r="K802" s="78">
        <v>619</v>
      </c>
      <c r="L802" s="78">
        <v>633</v>
      </c>
      <c r="M802" s="579" t="str">
        <f t="shared" si="13"/>
        <v>633,620,619,633</v>
      </c>
      <c r="R802" s="280">
        <v>797</v>
      </c>
      <c r="S802" s="591">
        <v>1416.8128331800101</v>
      </c>
      <c r="U802" s="77">
        <v>797</v>
      </c>
      <c r="V802" s="77">
        <v>797</v>
      </c>
      <c r="Y802" s="110">
        <v>797</v>
      </c>
      <c r="Z802" s="110">
        <v>0</v>
      </c>
      <c r="AA802" s="110">
        <v>797</v>
      </c>
      <c r="AB802" s="110">
        <v>0</v>
      </c>
      <c r="AC802" s="417">
        <v>28.336256663600199</v>
      </c>
    </row>
    <row r="803" spans="1:29">
      <c r="A803" s="20"/>
      <c r="B803" s="24">
        <v>799</v>
      </c>
      <c r="D803" s="571">
        <v>798</v>
      </c>
      <c r="E803" s="580">
        <v>1005.3478</v>
      </c>
      <c r="F803" s="580">
        <v>861.32312000000002</v>
      </c>
      <c r="H803" s="571">
        <v>798</v>
      </c>
      <c r="I803" s="78">
        <v>634</v>
      </c>
      <c r="J803" s="78">
        <v>633</v>
      </c>
      <c r="K803" s="78">
        <v>619</v>
      </c>
      <c r="L803" s="78">
        <v>634</v>
      </c>
      <c r="M803" s="579" t="str">
        <f t="shared" si="13"/>
        <v>634,633,619,634</v>
      </c>
      <c r="R803" s="280">
        <v>798</v>
      </c>
      <c r="S803" s="591">
        <v>1381.54886625002</v>
      </c>
      <c r="U803" s="77">
        <v>798</v>
      </c>
      <c r="V803" s="77">
        <v>798</v>
      </c>
      <c r="Y803" s="110">
        <v>798</v>
      </c>
      <c r="Z803" s="110">
        <v>0</v>
      </c>
      <c r="AA803" s="110">
        <v>798</v>
      </c>
      <c r="AB803" s="110">
        <v>0</v>
      </c>
      <c r="AC803" s="417">
        <v>27.630977325000501</v>
      </c>
    </row>
    <row r="804" spans="1:29">
      <c r="A804" s="20"/>
      <c r="B804" s="24">
        <v>800</v>
      </c>
      <c r="D804" s="571">
        <v>799</v>
      </c>
      <c r="E804" s="580">
        <v>970.06563000000006</v>
      </c>
      <c r="F804" s="580">
        <v>900.69623999999999</v>
      </c>
      <c r="H804" s="571">
        <v>799</v>
      </c>
      <c r="I804" s="78">
        <v>634</v>
      </c>
      <c r="J804" s="78">
        <v>619</v>
      </c>
      <c r="K804" s="78">
        <v>618</v>
      </c>
      <c r="L804" s="78">
        <v>634</v>
      </c>
      <c r="M804" s="579" t="str">
        <f t="shared" si="13"/>
        <v>634,619,618,634</v>
      </c>
      <c r="R804" s="280">
        <v>799</v>
      </c>
      <c r="S804" s="591">
        <v>1414.5933172100299</v>
      </c>
      <c r="U804" s="77">
        <v>799</v>
      </c>
      <c r="V804" s="77">
        <v>799</v>
      </c>
      <c r="Y804" s="110">
        <v>799</v>
      </c>
      <c r="Z804" s="110">
        <v>0</v>
      </c>
      <c r="AA804" s="110">
        <v>799</v>
      </c>
      <c r="AB804" s="110">
        <v>0</v>
      </c>
      <c r="AC804" s="417">
        <v>28.291866344200599</v>
      </c>
    </row>
    <row r="805" spans="1:29">
      <c r="A805" s="20"/>
      <c r="B805" s="24">
        <v>801</v>
      </c>
      <c r="D805" s="571">
        <v>800</v>
      </c>
      <c r="E805" s="580">
        <v>933.18911000000003</v>
      </c>
      <c r="F805" s="580">
        <v>938.67403999999999</v>
      </c>
      <c r="H805" s="571">
        <v>800</v>
      </c>
      <c r="I805" s="78">
        <v>635</v>
      </c>
      <c r="J805" s="78">
        <v>634</v>
      </c>
      <c r="K805" s="78">
        <v>618</v>
      </c>
      <c r="L805" s="78">
        <v>635</v>
      </c>
      <c r="M805" s="579" t="str">
        <f t="shared" si="13"/>
        <v>635,634,618,635</v>
      </c>
      <c r="R805" s="280">
        <v>800</v>
      </c>
      <c r="S805" s="591">
        <v>1379.55420489993</v>
      </c>
      <c r="U805" s="77">
        <v>800</v>
      </c>
      <c r="V805" s="77">
        <v>800</v>
      </c>
      <c r="Y805" s="110">
        <v>800</v>
      </c>
      <c r="Z805" s="110">
        <v>0</v>
      </c>
      <c r="AA805" s="110">
        <v>800</v>
      </c>
      <c r="AB805" s="110">
        <v>0</v>
      </c>
      <c r="AC805" s="417">
        <v>27.5910840979986</v>
      </c>
    </row>
    <row r="806" spans="1:29">
      <c r="A806" s="20"/>
      <c r="B806" s="24">
        <v>802</v>
      </c>
      <c r="D806" s="571">
        <v>801</v>
      </c>
      <c r="E806" s="580">
        <v>894.76369999999997</v>
      </c>
      <c r="F806" s="580">
        <v>975.18435999999997</v>
      </c>
      <c r="H806" s="571">
        <v>801</v>
      </c>
      <c r="I806" s="78">
        <v>635</v>
      </c>
      <c r="J806" s="78">
        <v>618</v>
      </c>
      <c r="K806" s="78">
        <v>617</v>
      </c>
      <c r="L806" s="78">
        <v>635</v>
      </c>
      <c r="M806" s="579" t="str">
        <f t="shared" si="13"/>
        <v>635,618,617,635</v>
      </c>
      <c r="R806" s="280">
        <v>801</v>
      </c>
      <c r="S806" s="591">
        <v>1414.29223198001</v>
      </c>
      <c r="U806" s="77">
        <v>801</v>
      </c>
      <c r="V806" s="77">
        <v>801</v>
      </c>
      <c r="Y806" s="110">
        <v>801</v>
      </c>
      <c r="Z806" s="110">
        <v>0</v>
      </c>
      <c r="AA806" s="110">
        <v>801</v>
      </c>
      <c r="AB806" s="110">
        <v>0</v>
      </c>
      <c r="AC806" s="417">
        <v>28.285844639600199</v>
      </c>
    </row>
    <row r="807" spans="1:29">
      <c r="A807" s="20"/>
      <c r="B807" s="24">
        <v>803</v>
      </c>
      <c r="D807" s="571">
        <v>802</v>
      </c>
      <c r="E807" s="580">
        <v>855.01138000000003</v>
      </c>
      <c r="F807" s="580">
        <v>1010.2655</v>
      </c>
      <c r="H807" s="571">
        <v>802</v>
      </c>
      <c r="I807" s="78">
        <v>636</v>
      </c>
      <c r="J807" s="78">
        <v>635</v>
      </c>
      <c r="K807" s="78">
        <v>617</v>
      </c>
      <c r="L807" s="78">
        <v>636</v>
      </c>
      <c r="M807" s="579" t="str">
        <f t="shared" si="13"/>
        <v>636,635,617,636</v>
      </c>
      <c r="R807" s="280">
        <v>802</v>
      </c>
      <c r="S807" s="591">
        <v>1380.6401244199899</v>
      </c>
      <c r="U807" s="77">
        <v>802</v>
      </c>
      <c r="V807" s="77">
        <v>802</v>
      </c>
      <c r="Y807" s="110">
        <v>802</v>
      </c>
      <c r="Z807" s="110">
        <v>0</v>
      </c>
      <c r="AA807" s="110">
        <v>802</v>
      </c>
      <c r="AB807" s="110">
        <v>0</v>
      </c>
      <c r="AC807" s="417">
        <v>27.6128024883999</v>
      </c>
    </row>
    <row r="808" spans="1:29">
      <c r="A808" s="20"/>
      <c r="B808" s="24">
        <v>804</v>
      </c>
      <c r="D808" s="571">
        <v>803</v>
      </c>
      <c r="E808" s="580">
        <v>813.99144000000001</v>
      </c>
      <c r="F808" s="580">
        <v>1043.8989999999999</v>
      </c>
      <c r="H808" s="571">
        <v>803</v>
      </c>
      <c r="I808" s="78">
        <v>636</v>
      </c>
      <c r="J808" s="78">
        <v>617</v>
      </c>
      <c r="K808" s="78">
        <v>616</v>
      </c>
      <c r="L808" s="78">
        <v>636</v>
      </c>
      <c r="M808" s="579" t="str">
        <f t="shared" si="13"/>
        <v>636,617,616,636</v>
      </c>
      <c r="R808" s="280">
        <v>803</v>
      </c>
      <c r="S808" s="591">
        <v>1415.74840979999</v>
      </c>
      <c r="U808" s="77">
        <v>803</v>
      </c>
      <c r="V808" s="77">
        <v>803</v>
      </c>
      <c r="Y808" s="110">
        <v>803</v>
      </c>
      <c r="Z808" s="110">
        <v>0</v>
      </c>
      <c r="AA808" s="110">
        <v>803</v>
      </c>
      <c r="AB808" s="110">
        <v>0</v>
      </c>
      <c r="AC808" s="417">
        <v>28.314968195999899</v>
      </c>
    </row>
    <row r="809" spans="1:29">
      <c r="A809" s="20"/>
      <c r="B809" s="24">
        <v>805</v>
      </c>
      <c r="D809" s="571">
        <v>804</v>
      </c>
      <c r="E809" s="580">
        <v>771.60866999999996</v>
      </c>
      <c r="F809" s="580">
        <v>1075.8126999999999</v>
      </c>
      <c r="H809" s="571">
        <v>804</v>
      </c>
      <c r="I809" s="78">
        <v>637</v>
      </c>
      <c r="J809" s="78">
        <v>636</v>
      </c>
      <c r="K809" s="78">
        <v>616</v>
      </c>
      <c r="L809" s="78">
        <v>637</v>
      </c>
      <c r="M809" s="579" t="str">
        <f t="shared" si="13"/>
        <v>637,636,616,637</v>
      </c>
      <c r="R809" s="280">
        <v>804</v>
      </c>
      <c r="S809" s="591">
        <v>1383.38521648501</v>
      </c>
      <c r="U809" s="77">
        <v>804</v>
      </c>
      <c r="V809" s="77">
        <v>804</v>
      </c>
      <c r="Y809" s="110">
        <v>804</v>
      </c>
      <c r="Z809" s="110">
        <v>0</v>
      </c>
      <c r="AA809" s="110">
        <v>804</v>
      </c>
      <c r="AB809" s="110">
        <v>0</v>
      </c>
      <c r="AC809" s="417">
        <v>27.6677043297002</v>
      </c>
    </row>
    <row r="810" spans="1:29">
      <c r="A810" s="20"/>
      <c r="B810" s="24">
        <v>806</v>
      </c>
      <c r="D810" s="571">
        <v>805</v>
      </c>
      <c r="E810" s="580">
        <v>727.94303000000002</v>
      </c>
      <c r="F810" s="580">
        <v>1105.7989</v>
      </c>
      <c r="H810" s="571">
        <v>805</v>
      </c>
      <c r="I810" s="78">
        <v>637</v>
      </c>
      <c r="J810" s="78">
        <v>616</v>
      </c>
      <c r="K810" s="78">
        <v>615</v>
      </c>
      <c r="L810" s="78">
        <v>637</v>
      </c>
      <c r="M810" s="579" t="str">
        <f t="shared" si="13"/>
        <v>637,616,615,637</v>
      </c>
      <c r="R810" s="280">
        <v>805</v>
      </c>
      <c r="S810" s="591">
        <v>1416.92938484501</v>
      </c>
      <c r="U810" s="77">
        <v>805</v>
      </c>
      <c r="V810" s="77">
        <v>805</v>
      </c>
      <c r="Y810" s="110">
        <v>805</v>
      </c>
      <c r="Z810" s="110">
        <v>0</v>
      </c>
      <c r="AA810" s="110">
        <v>805</v>
      </c>
      <c r="AB810" s="110">
        <v>0</v>
      </c>
      <c r="AC810" s="417">
        <v>28.338587696900301</v>
      </c>
    </row>
    <row r="811" spans="1:29">
      <c r="A811" s="20"/>
      <c r="B811" s="24">
        <v>807</v>
      </c>
      <c r="D811" s="571">
        <v>806</v>
      </c>
      <c r="E811" s="580">
        <v>683.11631999999997</v>
      </c>
      <c r="F811" s="580">
        <v>1133.9160999999999</v>
      </c>
      <c r="H811" s="571">
        <v>806</v>
      </c>
      <c r="I811" s="78">
        <v>638</v>
      </c>
      <c r="J811" s="78">
        <v>637</v>
      </c>
      <c r="K811" s="78">
        <v>615</v>
      </c>
      <c r="L811" s="78">
        <v>638</v>
      </c>
      <c r="M811" s="579" t="str">
        <f t="shared" si="13"/>
        <v>638,637,615,638</v>
      </c>
      <c r="R811" s="280">
        <v>806</v>
      </c>
      <c r="S811" s="591">
        <v>1383.96065528498</v>
      </c>
      <c r="U811" s="77">
        <v>806</v>
      </c>
      <c r="V811" s="77">
        <v>806</v>
      </c>
      <c r="Y811" s="110">
        <v>806</v>
      </c>
      <c r="Z811" s="110">
        <v>0</v>
      </c>
      <c r="AA811" s="110">
        <v>806</v>
      </c>
      <c r="AB811" s="110">
        <v>0</v>
      </c>
      <c r="AC811" s="417">
        <v>27.679213105699699</v>
      </c>
    </row>
    <row r="812" spans="1:29">
      <c r="A812" s="20"/>
      <c r="B812" s="24">
        <v>808</v>
      </c>
      <c r="D812" s="571">
        <v>807</v>
      </c>
      <c r="E812" s="580">
        <v>637.15683999999999</v>
      </c>
      <c r="F812" s="580">
        <v>1160.2247</v>
      </c>
      <c r="H812" s="571">
        <v>807</v>
      </c>
      <c r="I812" s="78">
        <v>638</v>
      </c>
      <c r="J812" s="78">
        <v>615</v>
      </c>
      <c r="K812" s="78">
        <v>614</v>
      </c>
      <c r="L812" s="78">
        <v>638</v>
      </c>
      <c r="M812" s="579" t="str">
        <f t="shared" si="13"/>
        <v>638,615,614,638</v>
      </c>
      <c r="R812" s="280">
        <v>807</v>
      </c>
      <c r="S812" s="591">
        <v>1418.9219431850299</v>
      </c>
      <c r="U812" s="77">
        <v>807</v>
      </c>
      <c r="V812" s="77">
        <v>807</v>
      </c>
      <c r="Y812" s="110">
        <v>807</v>
      </c>
      <c r="Z812" s="110">
        <v>0</v>
      </c>
      <c r="AA812" s="110">
        <v>807</v>
      </c>
      <c r="AB812" s="110">
        <v>0</v>
      </c>
      <c r="AC812" s="417">
        <v>28.378438863700701</v>
      </c>
    </row>
    <row r="813" spans="1:29">
      <c r="A813" s="20"/>
      <c r="B813" s="24">
        <v>809</v>
      </c>
      <c r="D813" s="571">
        <v>808</v>
      </c>
      <c r="E813" s="580">
        <v>590.12288000000001</v>
      </c>
      <c r="F813" s="580">
        <v>1184.6863000000001</v>
      </c>
      <c r="H813" s="571">
        <v>808</v>
      </c>
      <c r="I813" s="78">
        <v>639</v>
      </c>
      <c r="J813" s="78">
        <v>638</v>
      </c>
      <c r="K813" s="78">
        <v>614</v>
      </c>
      <c r="L813" s="78">
        <v>639</v>
      </c>
      <c r="M813" s="579" t="str">
        <f t="shared" si="13"/>
        <v>639,638,614,639</v>
      </c>
      <c r="R813" s="280">
        <v>808</v>
      </c>
      <c r="S813" s="591">
        <v>1384.4122626349499</v>
      </c>
      <c r="U813" s="77">
        <v>808</v>
      </c>
      <c r="V813" s="77">
        <v>808</v>
      </c>
      <c r="Y813" s="110">
        <v>808</v>
      </c>
      <c r="Z813" s="110">
        <v>0</v>
      </c>
      <c r="AA813" s="110">
        <v>808</v>
      </c>
      <c r="AB813" s="110">
        <v>0</v>
      </c>
      <c r="AC813" s="417">
        <v>27.688245252699101</v>
      </c>
    </row>
    <row r="814" spans="1:29">
      <c r="A814" s="20"/>
      <c r="B814" s="24">
        <v>810</v>
      </c>
      <c r="D814" s="571">
        <v>809</v>
      </c>
      <c r="E814" s="580">
        <v>542.21308999999997</v>
      </c>
      <c r="F814" s="580">
        <v>1207.4049</v>
      </c>
      <c r="H814" s="571">
        <v>809</v>
      </c>
      <c r="I814" s="78">
        <v>639</v>
      </c>
      <c r="J814" s="78">
        <v>614</v>
      </c>
      <c r="K814" s="78">
        <v>613</v>
      </c>
      <c r="L814" s="78">
        <v>639</v>
      </c>
      <c r="M814" s="579" t="str">
        <f t="shared" si="13"/>
        <v>639,614,613,639</v>
      </c>
      <c r="R814" s="280">
        <v>809</v>
      </c>
      <c r="S814" s="591">
        <v>1420.52830189</v>
      </c>
      <c r="U814" s="77">
        <v>809</v>
      </c>
      <c r="V814" s="77">
        <v>809</v>
      </c>
      <c r="Y814" s="110">
        <v>809</v>
      </c>
      <c r="Z814" s="110">
        <v>0</v>
      </c>
      <c r="AA814" s="110">
        <v>809</v>
      </c>
      <c r="AB814" s="110">
        <v>0</v>
      </c>
      <c r="AC814" s="417">
        <v>28.410566037800098</v>
      </c>
    </row>
    <row r="815" spans="1:29">
      <c r="A815" s="20"/>
      <c r="B815" s="24">
        <v>811</v>
      </c>
      <c r="D815" s="571">
        <v>810</v>
      </c>
      <c r="E815" s="580">
        <v>493.48730999999998</v>
      </c>
      <c r="F815" s="580">
        <v>1228.3804</v>
      </c>
      <c r="H815" s="571">
        <v>810</v>
      </c>
      <c r="I815" s="78">
        <v>640</v>
      </c>
      <c r="J815" s="78">
        <v>639</v>
      </c>
      <c r="K815" s="78">
        <v>613</v>
      </c>
      <c r="L815" s="78">
        <v>640</v>
      </c>
      <c r="M815" s="579" t="str">
        <f t="shared" si="13"/>
        <v>640,639,613,640</v>
      </c>
      <c r="R815" s="280">
        <v>810</v>
      </c>
      <c r="S815" s="591">
        <v>1384.71419467998</v>
      </c>
      <c r="U815" s="77">
        <v>810</v>
      </c>
      <c r="V815" s="77">
        <v>810</v>
      </c>
      <c r="Y815" s="110">
        <v>810</v>
      </c>
      <c r="Z815" s="110">
        <v>0</v>
      </c>
      <c r="AA815" s="110">
        <v>810</v>
      </c>
      <c r="AB815" s="110">
        <v>0</v>
      </c>
      <c r="AC815" s="417">
        <v>27.6942838935996</v>
      </c>
    </row>
    <row r="816" spans="1:29">
      <c r="A816" s="20"/>
      <c r="B816" s="24">
        <v>812</v>
      </c>
      <c r="D816" s="571">
        <v>811</v>
      </c>
      <c r="E816" s="580">
        <v>443.92813000000001</v>
      </c>
      <c r="F816" s="580">
        <v>1247.3259</v>
      </c>
      <c r="H816" s="571">
        <v>811</v>
      </c>
      <c r="I816" s="78">
        <v>640</v>
      </c>
      <c r="J816" s="78">
        <v>613</v>
      </c>
      <c r="K816" s="78">
        <v>612</v>
      </c>
      <c r="L816" s="78">
        <v>640</v>
      </c>
      <c r="M816" s="579" t="str">
        <f t="shared" si="13"/>
        <v>640,613,612,640</v>
      </c>
      <c r="R816" s="280">
        <v>811</v>
      </c>
      <c r="S816" s="591">
        <v>1418.89462486497</v>
      </c>
      <c r="U816" s="77">
        <v>811</v>
      </c>
      <c r="V816" s="77">
        <v>811</v>
      </c>
      <c r="Y816" s="110">
        <v>811</v>
      </c>
      <c r="Z816" s="110">
        <v>0</v>
      </c>
      <c r="AA816" s="110">
        <v>811</v>
      </c>
      <c r="AB816" s="110">
        <v>0</v>
      </c>
      <c r="AC816" s="417">
        <v>28.377892497299399</v>
      </c>
    </row>
    <row r="817" spans="1:29">
      <c r="A817" s="20"/>
      <c r="B817" s="24">
        <v>813</v>
      </c>
      <c r="D817" s="571">
        <v>812</v>
      </c>
      <c r="E817" s="580">
        <v>393.66941000000003</v>
      </c>
      <c r="F817" s="580">
        <v>1264.0639000000001</v>
      </c>
      <c r="H817" s="571">
        <v>812</v>
      </c>
      <c r="I817" s="78">
        <v>641</v>
      </c>
      <c r="J817" s="78">
        <v>640</v>
      </c>
      <c r="K817" s="78">
        <v>612</v>
      </c>
      <c r="L817" s="78">
        <v>641</v>
      </c>
      <c r="M817" s="579" t="str">
        <f t="shared" si="13"/>
        <v>641,640,612,641</v>
      </c>
      <c r="R817" s="280">
        <v>812</v>
      </c>
      <c r="S817" s="591">
        <v>1383.629442895</v>
      </c>
      <c r="U817" s="77">
        <v>812</v>
      </c>
      <c r="V817" s="77">
        <v>812</v>
      </c>
      <c r="Y817" s="110">
        <v>812</v>
      </c>
      <c r="Z817" s="110">
        <v>0</v>
      </c>
      <c r="AA817" s="110">
        <v>812</v>
      </c>
      <c r="AB817" s="110">
        <v>0</v>
      </c>
      <c r="AC817" s="417">
        <v>27.672588857900099</v>
      </c>
    </row>
    <row r="818" spans="1:29">
      <c r="A818" s="20"/>
      <c r="B818" s="24">
        <v>814</v>
      </c>
      <c r="D818" s="571">
        <v>813</v>
      </c>
      <c r="E818" s="580">
        <v>342.81187</v>
      </c>
      <c r="F818" s="580">
        <v>1278.6847</v>
      </c>
      <c r="H818" s="571">
        <v>813</v>
      </c>
      <c r="I818" s="78">
        <v>641</v>
      </c>
      <c r="J818" s="78">
        <v>612</v>
      </c>
      <c r="K818" s="78">
        <v>611</v>
      </c>
      <c r="L818" s="78">
        <v>641</v>
      </c>
      <c r="M818" s="579" t="str">
        <f t="shared" si="13"/>
        <v>641,612,611,641</v>
      </c>
      <c r="R818" s="280">
        <v>813</v>
      </c>
      <c r="S818" s="591">
        <v>1416.8584427399901</v>
      </c>
      <c r="U818" s="77">
        <v>813</v>
      </c>
      <c r="V818" s="77">
        <v>813</v>
      </c>
      <c r="Y818" s="110">
        <v>813</v>
      </c>
      <c r="Z818" s="110">
        <v>0</v>
      </c>
      <c r="AA818" s="110">
        <v>813</v>
      </c>
      <c r="AB818" s="110">
        <v>0</v>
      </c>
      <c r="AC818" s="417">
        <v>28.337168854799799</v>
      </c>
    </row>
    <row r="819" spans="1:29">
      <c r="A819" s="20"/>
      <c r="B819" s="24">
        <v>815</v>
      </c>
      <c r="D819" s="571">
        <v>814</v>
      </c>
      <c r="E819" s="580">
        <v>291.36612000000002</v>
      </c>
      <c r="F819" s="580">
        <v>1291.2538999999999</v>
      </c>
      <c r="H819" s="571">
        <v>814</v>
      </c>
      <c r="I819" s="78">
        <v>642</v>
      </c>
      <c r="J819" s="78">
        <v>641</v>
      </c>
      <c r="K819" s="78">
        <v>611</v>
      </c>
      <c r="L819" s="78">
        <v>642</v>
      </c>
      <c r="M819" s="579" t="str">
        <f t="shared" si="13"/>
        <v>642,641,611,642</v>
      </c>
      <c r="R819" s="280">
        <v>814</v>
      </c>
      <c r="S819" s="591">
        <v>1382.1367038850401</v>
      </c>
      <c r="U819" s="77">
        <v>814</v>
      </c>
      <c r="V819" s="77">
        <v>814</v>
      </c>
      <c r="Y819" s="110">
        <v>814</v>
      </c>
      <c r="Z819" s="110">
        <v>0</v>
      </c>
      <c r="AA819" s="110">
        <v>814</v>
      </c>
      <c r="AB819" s="110">
        <v>0</v>
      </c>
      <c r="AC819" s="417">
        <v>27.642734077700801</v>
      </c>
    </row>
    <row r="820" spans="1:29">
      <c r="A820" s="20"/>
      <c r="B820" s="24">
        <v>816</v>
      </c>
      <c r="D820" s="571">
        <v>815</v>
      </c>
      <c r="E820" s="580">
        <v>239.39885000000001</v>
      </c>
      <c r="F820" s="580">
        <v>1301.7511999999999</v>
      </c>
      <c r="H820" s="571">
        <v>815</v>
      </c>
      <c r="I820" s="78">
        <v>642</v>
      </c>
      <c r="J820" s="78">
        <v>611</v>
      </c>
      <c r="K820" s="78">
        <v>610</v>
      </c>
      <c r="L820" s="78">
        <v>642</v>
      </c>
      <c r="M820" s="579" t="str">
        <f t="shared" si="13"/>
        <v>642,611,610,642</v>
      </c>
      <c r="R820" s="280">
        <v>815</v>
      </c>
      <c r="S820" s="591">
        <v>1415.8384095799399</v>
      </c>
      <c r="U820" s="77">
        <v>815</v>
      </c>
      <c r="V820" s="77">
        <v>815</v>
      </c>
      <c r="Y820" s="110">
        <v>815</v>
      </c>
      <c r="Z820" s="110">
        <v>0</v>
      </c>
      <c r="AA820" s="110">
        <v>815</v>
      </c>
      <c r="AB820" s="110">
        <v>0</v>
      </c>
      <c r="AC820" s="417">
        <v>28.316768191598801</v>
      </c>
    </row>
    <row r="821" spans="1:29">
      <c r="A821" s="20"/>
      <c r="B821" s="24">
        <v>817</v>
      </c>
      <c r="D821" s="571">
        <v>816</v>
      </c>
      <c r="E821" s="580">
        <v>187.07267999999999</v>
      </c>
      <c r="F821" s="580">
        <v>1310.3315</v>
      </c>
      <c r="H821" s="571">
        <v>816</v>
      </c>
      <c r="I821" s="78">
        <v>643</v>
      </c>
      <c r="J821" s="78">
        <v>642</v>
      </c>
      <c r="K821" s="78">
        <v>610</v>
      </c>
      <c r="L821" s="78">
        <v>643</v>
      </c>
      <c r="M821" s="579" t="str">
        <f t="shared" si="13"/>
        <v>643,642,610,643</v>
      </c>
      <c r="R821" s="280">
        <v>816</v>
      </c>
      <c r="S821" s="591">
        <v>1379.7247823499999</v>
      </c>
      <c r="U821" s="77">
        <v>816</v>
      </c>
      <c r="V821" s="77">
        <v>816</v>
      </c>
      <c r="Y821" s="110">
        <v>816</v>
      </c>
      <c r="Z821" s="110">
        <v>0</v>
      </c>
      <c r="AA821" s="110">
        <v>816</v>
      </c>
      <c r="AB821" s="110">
        <v>0</v>
      </c>
      <c r="AC821" s="417">
        <v>27.594495647000102</v>
      </c>
    </row>
    <row r="822" spans="1:29">
      <c r="A822" s="20"/>
      <c r="B822" s="24">
        <v>818</v>
      </c>
      <c r="D822" s="571">
        <v>817</v>
      </c>
      <c r="E822" s="580">
        <v>134.44654</v>
      </c>
      <c r="F822" s="580">
        <v>1317.0129999999999</v>
      </c>
      <c r="H822" s="571">
        <v>817</v>
      </c>
      <c r="I822" s="78">
        <v>643</v>
      </c>
      <c r="J822" s="78">
        <v>610</v>
      </c>
      <c r="K822" s="78">
        <v>609</v>
      </c>
      <c r="L822" s="78">
        <v>643</v>
      </c>
      <c r="M822" s="579" t="str">
        <f t="shared" si="13"/>
        <v>643,610,609,643</v>
      </c>
      <c r="R822" s="280">
        <v>817</v>
      </c>
      <c r="S822" s="591">
        <v>1414.8989011149899</v>
      </c>
      <c r="U822" s="77">
        <v>817</v>
      </c>
      <c r="V822" s="77">
        <v>817</v>
      </c>
      <c r="Y822" s="110">
        <v>817</v>
      </c>
      <c r="Z822" s="110">
        <v>0</v>
      </c>
      <c r="AA822" s="110">
        <v>817</v>
      </c>
      <c r="AB822" s="110">
        <v>0</v>
      </c>
      <c r="AC822" s="417">
        <v>28.297978022299901</v>
      </c>
    </row>
    <row r="823" spans="1:29">
      <c r="A823" s="20"/>
      <c r="B823" s="24">
        <v>819</v>
      </c>
      <c r="D823" s="571">
        <v>818</v>
      </c>
      <c r="E823" s="580">
        <v>81.593132999999995</v>
      </c>
      <c r="F823" s="580">
        <v>1321.5313000000001</v>
      </c>
      <c r="H823" s="571">
        <v>818</v>
      </c>
      <c r="I823" s="78">
        <v>644</v>
      </c>
      <c r="J823" s="78">
        <v>643</v>
      </c>
      <c r="K823" s="78">
        <v>609</v>
      </c>
      <c r="L823" s="78">
        <v>644</v>
      </c>
      <c r="M823" s="579" t="str">
        <f t="shared" si="13"/>
        <v>644,643,609,644</v>
      </c>
      <c r="R823" s="280">
        <v>818</v>
      </c>
      <c r="S823" s="591">
        <v>1376.5813879899199</v>
      </c>
      <c r="U823" s="77">
        <v>818</v>
      </c>
      <c r="V823" s="77">
        <v>818</v>
      </c>
      <c r="Y823" s="110">
        <v>818</v>
      </c>
      <c r="Z823" s="110">
        <v>0</v>
      </c>
      <c r="AA823" s="110">
        <v>818</v>
      </c>
      <c r="AB823" s="110">
        <v>0</v>
      </c>
      <c r="AC823" s="417">
        <v>27.5316277597984</v>
      </c>
    </row>
    <row r="824" spans="1:29">
      <c r="A824" s="20"/>
      <c r="B824" s="24">
        <v>820</v>
      </c>
      <c r="D824" s="571">
        <v>819</v>
      </c>
      <c r="E824" s="580">
        <v>28.693632999999998</v>
      </c>
      <c r="F824" s="580">
        <v>1323.7638999999999</v>
      </c>
      <c r="H824" s="571">
        <v>819</v>
      </c>
      <c r="I824" s="78">
        <v>644</v>
      </c>
      <c r="J824" s="78">
        <v>609</v>
      </c>
      <c r="K824" s="78">
        <v>608</v>
      </c>
      <c r="L824" s="78">
        <v>644</v>
      </c>
      <c r="M824" s="579" t="str">
        <f t="shared" si="13"/>
        <v>644,609,608,644</v>
      </c>
      <c r="R824" s="280">
        <v>819</v>
      </c>
      <c r="S824" s="591">
        <v>1410.78540421003</v>
      </c>
      <c r="U824" s="77">
        <v>819</v>
      </c>
      <c r="V824" s="77">
        <v>819</v>
      </c>
      <c r="Y824" s="110">
        <v>819</v>
      </c>
      <c r="Z824" s="110">
        <v>0</v>
      </c>
      <c r="AA824" s="110">
        <v>819</v>
      </c>
      <c r="AB824" s="110">
        <v>0</v>
      </c>
      <c r="AC824" s="417">
        <v>28.215708084200699</v>
      </c>
    </row>
    <row r="825" spans="1:29">
      <c r="A825" s="20"/>
      <c r="B825" s="24">
        <v>821</v>
      </c>
      <c r="D825" s="571">
        <v>820</v>
      </c>
      <c r="E825" s="580">
        <v>-24.187860000000001</v>
      </c>
      <c r="F825" s="580">
        <v>1323.825</v>
      </c>
      <c r="H825" s="571">
        <v>820</v>
      </c>
      <c r="I825" s="78">
        <v>645</v>
      </c>
      <c r="J825" s="78">
        <v>644</v>
      </c>
      <c r="K825" s="78">
        <v>608</v>
      </c>
      <c r="L825" s="78">
        <v>645</v>
      </c>
      <c r="M825" s="579" t="str">
        <f t="shared" si="13"/>
        <v>645,644,608,645</v>
      </c>
      <c r="R825" s="280">
        <v>820</v>
      </c>
      <c r="S825" s="591">
        <v>1373.9200865100099</v>
      </c>
      <c r="U825" s="77">
        <v>820</v>
      </c>
      <c r="V825" s="77">
        <v>820</v>
      </c>
      <c r="Y825" s="110">
        <v>820</v>
      </c>
      <c r="Z825" s="110">
        <v>0</v>
      </c>
      <c r="AA825" s="110">
        <v>820</v>
      </c>
      <c r="AB825" s="110">
        <v>0</v>
      </c>
      <c r="AC825" s="417">
        <v>27.478401730200201</v>
      </c>
    </row>
    <row r="826" spans="1:29">
      <c r="A826" s="20"/>
      <c r="B826" s="24">
        <v>822</v>
      </c>
      <c r="D826" s="571">
        <v>821</v>
      </c>
      <c r="E826" s="580">
        <v>-77.046869999999998</v>
      </c>
      <c r="F826" s="580">
        <v>1321.7514000000001</v>
      </c>
      <c r="H826" s="571">
        <v>821</v>
      </c>
      <c r="I826" s="78">
        <v>645</v>
      </c>
      <c r="J826" s="78">
        <v>608</v>
      </c>
      <c r="K826" s="78">
        <v>607</v>
      </c>
      <c r="L826" s="78">
        <v>645</v>
      </c>
      <c r="M826" s="579" t="str">
        <f t="shared" si="13"/>
        <v>645,608,607,645</v>
      </c>
      <c r="R826" s="280">
        <v>821</v>
      </c>
      <c r="S826" s="591">
        <v>1407.30490909999</v>
      </c>
      <c r="U826" s="77">
        <v>821</v>
      </c>
      <c r="V826" s="77">
        <v>821</v>
      </c>
      <c r="Y826" s="110">
        <v>821</v>
      </c>
      <c r="Z826" s="110">
        <v>0</v>
      </c>
      <c r="AA826" s="110">
        <v>821</v>
      </c>
      <c r="AB826" s="110">
        <v>0</v>
      </c>
      <c r="AC826" s="417">
        <v>28.1460981819999</v>
      </c>
    </row>
    <row r="827" spans="1:29">
      <c r="A827" s="20"/>
      <c r="B827" s="24">
        <v>823</v>
      </c>
      <c r="D827" s="571">
        <v>822</v>
      </c>
      <c r="E827" s="580">
        <v>-129.7551</v>
      </c>
      <c r="F827" s="580">
        <v>1317.5178000000001</v>
      </c>
      <c r="H827" s="571">
        <v>822</v>
      </c>
      <c r="I827" s="78">
        <v>646</v>
      </c>
      <c r="J827" s="78">
        <v>645</v>
      </c>
      <c r="K827" s="78">
        <v>607</v>
      </c>
      <c r="L827" s="78">
        <v>646</v>
      </c>
      <c r="M827" s="579" t="str">
        <f t="shared" si="13"/>
        <v>646,645,607,646</v>
      </c>
      <c r="R827" s="280">
        <v>822</v>
      </c>
      <c r="S827" s="591">
        <v>1375.2410636980201</v>
      </c>
      <c r="U827" s="77">
        <v>822</v>
      </c>
      <c r="V827" s="77">
        <v>822</v>
      </c>
      <c r="Y827" s="110">
        <v>822</v>
      </c>
      <c r="Z827" s="110">
        <v>0</v>
      </c>
      <c r="AA827" s="110">
        <v>822</v>
      </c>
      <c r="AB827" s="110">
        <v>0</v>
      </c>
      <c r="AC827" s="417">
        <v>27.504821273960399</v>
      </c>
    </row>
    <row r="828" spans="1:29">
      <c r="A828" s="20"/>
      <c r="B828" s="24">
        <v>824</v>
      </c>
      <c r="D828" s="571">
        <v>823</v>
      </c>
      <c r="E828" s="580">
        <v>-182.24199999999999</v>
      </c>
      <c r="F828" s="580">
        <v>1311.1660999999999</v>
      </c>
      <c r="H828" s="571">
        <v>823</v>
      </c>
      <c r="I828" s="78">
        <v>646</v>
      </c>
      <c r="J828" s="78">
        <v>607</v>
      </c>
      <c r="K828" s="78">
        <v>606</v>
      </c>
      <c r="L828" s="78">
        <v>646</v>
      </c>
      <c r="M828" s="579" t="str">
        <f t="shared" si="13"/>
        <v>646,607,606,646</v>
      </c>
      <c r="R828" s="280">
        <v>823</v>
      </c>
      <c r="S828" s="591">
        <v>1409.1146572924899</v>
      </c>
      <c r="U828" s="77">
        <v>823</v>
      </c>
      <c r="V828" s="77">
        <v>823</v>
      </c>
      <c r="Y828" s="110">
        <v>823</v>
      </c>
      <c r="Z828" s="110">
        <v>0</v>
      </c>
      <c r="AA828" s="110">
        <v>823</v>
      </c>
      <c r="AB828" s="110">
        <v>0</v>
      </c>
      <c r="AC828" s="417">
        <v>28.182293145849801</v>
      </c>
    </row>
    <row r="829" spans="1:29">
      <c r="A829" s="20"/>
      <c r="B829" s="24">
        <v>825</v>
      </c>
      <c r="D829" s="571">
        <v>824</v>
      </c>
      <c r="E829" s="580">
        <v>-234.4991</v>
      </c>
      <c r="F829" s="580">
        <v>1302.7082</v>
      </c>
      <c r="H829" s="571">
        <v>824</v>
      </c>
      <c r="I829" s="78">
        <v>647</v>
      </c>
      <c r="J829" s="78">
        <v>646</v>
      </c>
      <c r="K829" s="78">
        <v>606</v>
      </c>
      <c r="L829" s="78">
        <v>647</v>
      </c>
      <c r="M829" s="579" t="str">
        <f t="shared" si="13"/>
        <v>647,646,606,647</v>
      </c>
      <c r="R829" s="280">
        <v>824</v>
      </c>
      <c r="S829" s="591">
        <v>1378.3514361999601</v>
      </c>
      <c r="U829" s="77">
        <v>824</v>
      </c>
      <c r="V829" s="77">
        <v>824</v>
      </c>
      <c r="Y829" s="110">
        <v>824</v>
      </c>
      <c r="Z829" s="110">
        <v>0</v>
      </c>
      <c r="AA829" s="110">
        <v>824</v>
      </c>
      <c r="AB829" s="110">
        <v>0</v>
      </c>
      <c r="AC829" s="417">
        <v>27.5670287239993</v>
      </c>
    </row>
    <row r="830" spans="1:29">
      <c r="A830" s="20"/>
      <c r="B830" s="24">
        <v>826</v>
      </c>
      <c r="D830" s="571">
        <v>825</v>
      </c>
      <c r="E830" s="580">
        <v>-286.44119999999998</v>
      </c>
      <c r="F830" s="580">
        <v>1292.1400000000001</v>
      </c>
      <c r="H830" s="571">
        <v>825</v>
      </c>
      <c r="I830" s="78">
        <v>647</v>
      </c>
      <c r="J830" s="78">
        <v>606</v>
      </c>
      <c r="K830" s="78">
        <v>605</v>
      </c>
      <c r="L830" s="78">
        <v>647</v>
      </c>
      <c r="M830" s="579" t="str">
        <f t="shared" si="13"/>
        <v>647,606,605,647</v>
      </c>
      <c r="R830" s="280">
        <v>825</v>
      </c>
      <c r="S830" s="591">
        <v>1414.28374225005</v>
      </c>
      <c r="U830" s="77">
        <v>825</v>
      </c>
      <c r="V830" s="77">
        <v>825</v>
      </c>
      <c r="Y830" s="110">
        <v>825</v>
      </c>
      <c r="Z830" s="110">
        <v>0</v>
      </c>
      <c r="AA830" s="110">
        <v>825</v>
      </c>
      <c r="AB830" s="110">
        <v>0</v>
      </c>
      <c r="AC830" s="417">
        <v>28.2856748450011</v>
      </c>
    </row>
    <row r="831" spans="1:29">
      <c r="A831" s="20"/>
      <c r="B831" s="24">
        <v>827</v>
      </c>
      <c r="D831" s="571">
        <v>826</v>
      </c>
      <c r="E831" s="580">
        <v>-337.97230000000002</v>
      </c>
      <c r="F831" s="580">
        <v>1279.6654000000001</v>
      </c>
      <c r="H831" s="571">
        <v>826</v>
      </c>
      <c r="I831" s="78">
        <v>648</v>
      </c>
      <c r="J831" s="78">
        <v>647</v>
      </c>
      <c r="K831" s="78">
        <v>605</v>
      </c>
      <c r="L831" s="78">
        <v>648</v>
      </c>
      <c r="M831" s="579" t="str">
        <f t="shared" si="13"/>
        <v>648,647,605,648</v>
      </c>
      <c r="R831" s="280">
        <v>826</v>
      </c>
      <c r="S831" s="591">
        <v>1381.48928554996</v>
      </c>
      <c r="U831" s="77">
        <v>826</v>
      </c>
      <c r="V831" s="77">
        <v>826</v>
      </c>
      <c r="Y831" s="110">
        <v>826</v>
      </c>
      <c r="Z831" s="110">
        <v>0</v>
      </c>
      <c r="AA831" s="110">
        <v>826</v>
      </c>
      <c r="AB831" s="110">
        <v>0</v>
      </c>
      <c r="AC831" s="417">
        <v>27.629785710999201</v>
      </c>
    </row>
    <row r="832" spans="1:29">
      <c r="A832" s="20"/>
      <c r="B832" s="24">
        <v>828</v>
      </c>
      <c r="D832" s="571">
        <v>827</v>
      </c>
      <c r="E832" s="580">
        <v>-389.04329999999999</v>
      </c>
      <c r="F832" s="580">
        <v>1265.3223</v>
      </c>
      <c r="H832" s="571">
        <v>827</v>
      </c>
      <c r="I832" s="78">
        <v>648</v>
      </c>
      <c r="J832" s="78">
        <v>605</v>
      </c>
      <c r="K832" s="78">
        <v>604</v>
      </c>
      <c r="L832" s="78">
        <v>648</v>
      </c>
      <c r="M832" s="579" t="str">
        <f t="shared" si="13"/>
        <v>648,605,604,648</v>
      </c>
      <c r="R832" s="280">
        <v>827</v>
      </c>
      <c r="S832" s="591">
        <v>1418.8786172550101</v>
      </c>
      <c r="U832" s="77">
        <v>827</v>
      </c>
      <c r="V832" s="77">
        <v>827</v>
      </c>
      <c r="Y832" s="110">
        <v>827</v>
      </c>
      <c r="Z832" s="110">
        <v>0</v>
      </c>
      <c r="AA832" s="110">
        <v>827</v>
      </c>
      <c r="AB832" s="110">
        <v>0</v>
      </c>
      <c r="AC832" s="417">
        <v>28.377572345100301</v>
      </c>
    </row>
    <row r="833" spans="1:29">
      <c r="A833" s="20"/>
      <c r="B833" s="24">
        <v>829</v>
      </c>
      <c r="D833" s="571">
        <v>828</v>
      </c>
      <c r="E833" s="580">
        <v>-439.48599999999999</v>
      </c>
      <c r="F833" s="580">
        <v>1248.8768</v>
      </c>
      <c r="H833" s="571">
        <v>828</v>
      </c>
      <c r="I833" s="78">
        <v>649</v>
      </c>
      <c r="J833" s="78">
        <v>648</v>
      </c>
      <c r="K833" s="78">
        <v>604</v>
      </c>
      <c r="L833" s="78">
        <v>649</v>
      </c>
      <c r="M833" s="579" t="str">
        <f t="shared" si="13"/>
        <v>649,648,604,649</v>
      </c>
      <c r="R833" s="280">
        <v>828</v>
      </c>
      <c r="S833" s="591">
        <v>1384.2342409299399</v>
      </c>
      <c r="U833" s="77">
        <v>828</v>
      </c>
      <c r="V833" s="77">
        <v>828</v>
      </c>
      <c r="Y833" s="110">
        <v>828</v>
      </c>
      <c r="Z833" s="110">
        <v>0</v>
      </c>
      <c r="AA833" s="110">
        <v>828</v>
      </c>
      <c r="AB833" s="110">
        <v>0</v>
      </c>
      <c r="AC833" s="417">
        <v>27.6846848185989</v>
      </c>
    </row>
    <row r="834" spans="1:29">
      <c r="A834" s="20"/>
      <c r="B834" s="24">
        <v>830</v>
      </c>
      <c r="D834" s="571">
        <v>829</v>
      </c>
      <c r="E834" s="580">
        <v>-489.08409999999998</v>
      </c>
      <c r="F834" s="580">
        <v>1230.2752</v>
      </c>
      <c r="H834" s="571">
        <v>829</v>
      </c>
      <c r="I834" s="78">
        <v>649</v>
      </c>
      <c r="J834" s="78">
        <v>604</v>
      </c>
      <c r="K834" s="78">
        <v>603</v>
      </c>
      <c r="L834" s="78">
        <v>649</v>
      </c>
      <c r="M834" s="579" t="str">
        <f t="shared" si="13"/>
        <v>649,604,603,649</v>
      </c>
      <c r="R834" s="280">
        <v>829</v>
      </c>
      <c r="S834" s="591">
        <v>1420.19617328501</v>
      </c>
      <c r="U834" s="77">
        <v>829</v>
      </c>
      <c r="V834" s="77">
        <v>829</v>
      </c>
      <c r="Y834" s="110">
        <v>829</v>
      </c>
      <c r="Z834" s="110">
        <v>0</v>
      </c>
      <c r="AA834" s="110">
        <v>829</v>
      </c>
      <c r="AB834" s="110">
        <v>0</v>
      </c>
      <c r="AC834" s="417">
        <v>28.403923465700299</v>
      </c>
    </row>
    <row r="835" spans="1:29">
      <c r="A835" s="20"/>
      <c r="B835" s="24">
        <v>831</v>
      </c>
      <c r="D835" s="571">
        <v>830</v>
      </c>
      <c r="E835" s="580">
        <v>-537.81610000000001</v>
      </c>
      <c r="F835" s="580">
        <v>1209.6510000000001</v>
      </c>
      <c r="H835" s="571">
        <v>830</v>
      </c>
      <c r="I835" s="78">
        <v>650</v>
      </c>
      <c r="J835" s="78">
        <v>649</v>
      </c>
      <c r="K835" s="78">
        <v>603</v>
      </c>
      <c r="L835" s="78">
        <v>650</v>
      </c>
      <c r="M835" s="579" t="str">
        <f t="shared" si="13"/>
        <v>650,649,603,650</v>
      </c>
      <c r="R835" s="280">
        <v>830</v>
      </c>
      <c r="S835" s="591">
        <v>1384.3484674449401</v>
      </c>
      <c r="U835" s="77">
        <v>830</v>
      </c>
      <c r="V835" s="77">
        <v>830</v>
      </c>
      <c r="Y835" s="110">
        <v>830</v>
      </c>
      <c r="Z835" s="110">
        <v>0</v>
      </c>
      <c r="AA835" s="110">
        <v>830</v>
      </c>
      <c r="AB835" s="110">
        <v>0</v>
      </c>
      <c r="AC835" s="417">
        <v>27.686969348898799</v>
      </c>
    </row>
    <row r="836" spans="1:29">
      <c r="A836" s="20"/>
      <c r="B836" s="24">
        <v>832</v>
      </c>
      <c r="D836" s="571">
        <v>831</v>
      </c>
      <c r="E836" s="580">
        <v>-585.71489999999994</v>
      </c>
      <c r="F836" s="580">
        <v>1187.0619999999999</v>
      </c>
      <c r="H836" s="571">
        <v>831</v>
      </c>
      <c r="I836" s="78">
        <v>650</v>
      </c>
      <c r="J836" s="78">
        <v>603</v>
      </c>
      <c r="K836" s="78">
        <v>602</v>
      </c>
      <c r="L836" s="78">
        <v>650</v>
      </c>
      <c r="M836" s="579" t="str">
        <f t="shared" si="13"/>
        <v>650,603,602,650</v>
      </c>
      <c r="R836" s="280">
        <v>831</v>
      </c>
      <c r="S836" s="591">
        <v>1418.1866326751101</v>
      </c>
      <c r="U836" s="77">
        <v>831</v>
      </c>
      <c r="V836" s="77">
        <v>831</v>
      </c>
      <c r="Y836" s="110">
        <v>831</v>
      </c>
      <c r="Z836" s="110">
        <v>0</v>
      </c>
      <c r="AA836" s="110">
        <v>831</v>
      </c>
      <c r="AB836" s="110">
        <v>0</v>
      </c>
      <c r="AC836" s="417">
        <v>28.3637326535023</v>
      </c>
    </row>
    <row r="837" spans="1:29">
      <c r="A837" s="20"/>
      <c r="B837" s="24">
        <v>833</v>
      </c>
      <c r="D837" s="571">
        <v>832</v>
      </c>
      <c r="E837" s="580">
        <v>-632.71590000000003</v>
      </c>
      <c r="F837" s="580">
        <v>1162.5342000000001</v>
      </c>
      <c r="H837" s="571">
        <v>832</v>
      </c>
      <c r="I837" s="78">
        <v>651</v>
      </c>
      <c r="J837" s="78">
        <v>650</v>
      </c>
      <c r="K837" s="78">
        <v>602</v>
      </c>
      <c r="L837" s="78">
        <v>651</v>
      </c>
      <c r="M837" s="579" t="str">
        <f t="shared" si="13"/>
        <v>651,650,602,651</v>
      </c>
      <c r="R837" s="280">
        <v>832</v>
      </c>
      <c r="S837" s="591">
        <v>1381.9790389899799</v>
      </c>
      <c r="U837" s="77">
        <v>832</v>
      </c>
      <c r="V837" s="77">
        <v>832</v>
      </c>
      <c r="Y837" s="110">
        <v>832</v>
      </c>
      <c r="Z837" s="110">
        <v>0</v>
      </c>
      <c r="AA837" s="110">
        <v>832</v>
      </c>
      <c r="AB837" s="110">
        <v>0</v>
      </c>
      <c r="AC837" s="417">
        <v>27.639580779799701</v>
      </c>
    </row>
    <row r="838" spans="1:29">
      <c r="A838" s="20"/>
      <c r="B838" s="24">
        <v>834</v>
      </c>
      <c r="D838" s="571">
        <v>833</v>
      </c>
      <c r="E838" s="580">
        <v>-678.79</v>
      </c>
      <c r="F838" s="580">
        <v>1136.2904000000001</v>
      </c>
      <c r="H838" s="571">
        <v>833</v>
      </c>
      <c r="I838" s="78">
        <v>651</v>
      </c>
      <c r="J838" s="78">
        <v>602</v>
      </c>
      <c r="K838" s="78">
        <v>601</v>
      </c>
      <c r="L838" s="78">
        <v>651</v>
      </c>
      <c r="M838" s="579" t="str">
        <f t="shared" ref="M838:M901" si="14">_xlfn.CONCAT(I838,",",J838,",",,K838,",",L838)</f>
        <v>651,602,601,651</v>
      </c>
      <c r="R838" s="280">
        <v>833</v>
      </c>
      <c r="S838" s="591">
        <v>1415.73214483994</v>
      </c>
      <c r="U838" s="77">
        <v>833</v>
      </c>
      <c r="V838" s="77">
        <v>833</v>
      </c>
      <c r="Y838" s="110">
        <v>833</v>
      </c>
      <c r="Z838" s="110">
        <v>0</v>
      </c>
      <c r="AA838" s="110">
        <v>833</v>
      </c>
      <c r="AB838" s="110">
        <v>0</v>
      </c>
      <c r="AC838" s="417">
        <v>28.314642896798901</v>
      </c>
    </row>
    <row r="839" spans="1:29">
      <c r="A839" s="20"/>
      <c r="B839" s="24">
        <v>835</v>
      </c>
      <c r="D839" s="571">
        <v>834</v>
      </c>
      <c r="E839" s="580">
        <v>-723.90300000000002</v>
      </c>
      <c r="F839" s="580">
        <v>1108.3818000000001</v>
      </c>
      <c r="H839" s="571">
        <v>834</v>
      </c>
      <c r="I839" s="78">
        <v>652</v>
      </c>
      <c r="J839" s="78">
        <v>651</v>
      </c>
      <c r="K839" s="78">
        <v>601</v>
      </c>
      <c r="L839" s="78">
        <v>652</v>
      </c>
      <c r="M839" s="579" t="str">
        <f t="shared" si="14"/>
        <v>652,651,601,652</v>
      </c>
      <c r="R839" s="280">
        <v>834</v>
      </c>
      <c r="S839" s="591">
        <v>1380.1650829800601</v>
      </c>
      <c r="U839" s="77">
        <v>834</v>
      </c>
      <c r="V839" s="77">
        <v>834</v>
      </c>
      <c r="Y839" s="110">
        <v>834</v>
      </c>
      <c r="Z839" s="110">
        <v>0</v>
      </c>
      <c r="AA839" s="110">
        <v>834</v>
      </c>
      <c r="AB839" s="110">
        <v>0</v>
      </c>
      <c r="AC839" s="417">
        <v>27.6033016596012</v>
      </c>
    </row>
    <row r="840" spans="1:29">
      <c r="A840" s="20"/>
      <c r="B840" s="24">
        <v>836</v>
      </c>
      <c r="D840" s="571">
        <v>835</v>
      </c>
      <c r="E840" s="580">
        <v>-767.83209999999997</v>
      </c>
      <c r="F840" s="580">
        <v>1078.6487</v>
      </c>
      <c r="H840" s="571">
        <v>835</v>
      </c>
      <c r="I840" s="78">
        <v>652</v>
      </c>
      <c r="J840" s="78">
        <v>601</v>
      </c>
      <c r="K840" s="78">
        <v>600</v>
      </c>
      <c r="L840" s="78">
        <v>652</v>
      </c>
      <c r="M840" s="579" t="str">
        <f t="shared" si="14"/>
        <v>652,601,600,652</v>
      </c>
      <c r="R840" s="280">
        <v>835</v>
      </c>
      <c r="S840" s="591">
        <v>1414.7125998199899</v>
      </c>
      <c r="U840" s="77">
        <v>835</v>
      </c>
      <c r="V840" s="77">
        <v>835</v>
      </c>
      <c r="Y840" s="110">
        <v>835</v>
      </c>
      <c r="Z840" s="110">
        <v>0</v>
      </c>
      <c r="AA840" s="110">
        <v>835</v>
      </c>
      <c r="AB840" s="110">
        <v>0</v>
      </c>
      <c r="AC840" s="417">
        <v>28.294251996399801</v>
      </c>
    </row>
    <row r="841" spans="1:29">
      <c r="A841" s="20"/>
      <c r="B841" s="24">
        <v>837</v>
      </c>
      <c r="D841" s="571">
        <v>836</v>
      </c>
      <c r="E841" s="580">
        <v>-810.35919999999999</v>
      </c>
      <c r="F841" s="580">
        <v>1047.1098</v>
      </c>
      <c r="H841" s="571">
        <v>836</v>
      </c>
      <c r="I841" s="78">
        <v>653</v>
      </c>
      <c r="J841" s="78">
        <v>652</v>
      </c>
      <c r="K841" s="78">
        <v>600</v>
      </c>
      <c r="L841" s="78">
        <v>653</v>
      </c>
      <c r="M841" s="579" t="str">
        <f t="shared" si="14"/>
        <v>653,652,600,653</v>
      </c>
      <c r="R841" s="280">
        <v>836</v>
      </c>
      <c r="S841" s="591">
        <v>1380.97762140998</v>
      </c>
      <c r="U841" s="77">
        <v>836</v>
      </c>
      <c r="V841" s="77">
        <v>836</v>
      </c>
      <c r="Y841" s="110">
        <v>836</v>
      </c>
      <c r="Z841" s="110">
        <v>0</v>
      </c>
      <c r="AA841" s="110">
        <v>836</v>
      </c>
      <c r="AB841" s="110">
        <v>0</v>
      </c>
      <c r="AC841" s="417">
        <v>27.619552428199601</v>
      </c>
    </row>
    <row r="842" spans="1:29">
      <c r="A842" s="20"/>
      <c r="B842" s="24">
        <v>838</v>
      </c>
      <c r="D842" s="571">
        <v>837</v>
      </c>
      <c r="E842" s="580">
        <v>-851.50649999999996</v>
      </c>
      <c r="F842" s="580">
        <v>1013.8942</v>
      </c>
      <c r="H842" s="571">
        <v>837</v>
      </c>
      <c r="I842" s="78">
        <v>653</v>
      </c>
      <c r="J842" s="78">
        <v>600</v>
      </c>
      <c r="K842" s="78">
        <v>599</v>
      </c>
      <c r="L842" s="78">
        <v>653</v>
      </c>
      <c r="M842" s="579" t="str">
        <f t="shared" si="14"/>
        <v>653,600,599,653</v>
      </c>
      <c r="R842" s="280">
        <v>837</v>
      </c>
      <c r="S842" s="591">
        <v>1415.6299459100701</v>
      </c>
      <c r="U842" s="77">
        <v>837</v>
      </c>
      <c r="V842" s="77">
        <v>837</v>
      </c>
      <c r="Y842" s="110">
        <v>837</v>
      </c>
      <c r="Z842" s="110">
        <v>0</v>
      </c>
      <c r="AA842" s="110">
        <v>837</v>
      </c>
      <c r="AB842" s="110">
        <v>0</v>
      </c>
      <c r="AC842" s="417">
        <v>28.312598918201399</v>
      </c>
    </row>
    <row r="843" spans="1:29">
      <c r="A843" s="20"/>
      <c r="B843" s="24">
        <v>839</v>
      </c>
      <c r="D843" s="571">
        <v>838</v>
      </c>
      <c r="E843" s="580">
        <v>-891.29349999999999</v>
      </c>
      <c r="F843" s="580">
        <v>979.03328999999997</v>
      </c>
      <c r="H843" s="571">
        <v>838</v>
      </c>
      <c r="I843" s="78">
        <v>654</v>
      </c>
      <c r="J843" s="78">
        <v>653</v>
      </c>
      <c r="K843" s="78">
        <v>599</v>
      </c>
      <c r="L843" s="78">
        <v>654</v>
      </c>
      <c r="M843" s="579" t="str">
        <f t="shared" si="14"/>
        <v>654,653,599,654</v>
      </c>
      <c r="R843" s="280">
        <v>838</v>
      </c>
      <c r="S843" s="591">
        <v>1383.3050548849801</v>
      </c>
      <c r="U843" s="77">
        <v>838</v>
      </c>
      <c r="V843" s="77">
        <v>838</v>
      </c>
      <c r="Y843" s="110">
        <v>838</v>
      </c>
      <c r="Z843" s="110">
        <v>0</v>
      </c>
      <c r="AA843" s="110">
        <v>838</v>
      </c>
      <c r="AB843" s="110">
        <v>0</v>
      </c>
      <c r="AC843" s="417">
        <v>27.666101097699698</v>
      </c>
    </row>
    <row r="844" spans="1:29">
      <c r="A844" s="20"/>
      <c r="B844" s="24">
        <v>840</v>
      </c>
      <c r="D844" s="571">
        <v>839</v>
      </c>
      <c r="E844" s="580">
        <v>-929.6046</v>
      </c>
      <c r="F844" s="580">
        <v>942.58804999999995</v>
      </c>
      <c r="H844" s="571">
        <v>839</v>
      </c>
      <c r="I844" s="78">
        <v>654</v>
      </c>
      <c r="J844" s="78">
        <v>599</v>
      </c>
      <c r="K844" s="78">
        <v>598</v>
      </c>
      <c r="L844" s="78">
        <v>654</v>
      </c>
      <c r="M844" s="579" t="str">
        <f t="shared" si="14"/>
        <v>654,599,598,654</v>
      </c>
      <c r="R844" s="280">
        <v>839</v>
      </c>
      <c r="S844" s="591">
        <v>1416.7966053999801</v>
      </c>
      <c r="U844" s="77">
        <v>839</v>
      </c>
      <c r="V844" s="77">
        <v>839</v>
      </c>
      <c r="Y844" s="110">
        <v>839</v>
      </c>
      <c r="Z844" s="110">
        <v>0</v>
      </c>
      <c r="AA844" s="110">
        <v>839</v>
      </c>
      <c r="AB844" s="110">
        <v>0</v>
      </c>
      <c r="AC844" s="417">
        <v>28.3359321079996</v>
      </c>
    </row>
    <row r="845" spans="1:29">
      <c r="A845" s="20"/>
      <c r="B845" s="24">
        <v>841</v>
      </c>
      <c r="D845" s="571">
        <v>840</v>
      </c>
      <c r="E845" s="580">
        <v>-966.41129999999998</v>
      </c>
      <c r="F845" s="580">
        <v>904.63548000000003</v>
      </c>
      <c r="H845" s="571">
        <v>840</v>
      </c>
      <c r="I845" s="78">
        <v>655</v>
      </c>
      <c r="J845" s="78">
        <v>654</v>
      </c>
      <c r="K845" s="78">
        <v>598</v>
      </c>
      <c r="L845" s="78">
        <v>655</v>
      </c>
      <c r="M845" s="579" t="str">
        <f t="shared" si="14"/>
        <v>655,654,598,655</v>
      </c>
      <c r="R845" s="280">
        <v>840</v>
      </c>
      <c r="S845" s="591">
        <v>1383.83765229501</v>
      </c>
      <c r="U845" s="77">
        <v>840</v>
      </c>
      <c r="V845" s="77">
        <v>840</v>
      </c>
      <c r="Y845" s="110">
        <v>840</v>
      </c>
      <c r="Z845" s="110">
        <v>0</v>
      </c>
      <c r="AA845" s="110">
        <v>840</v>
      </c>
      <c r="AB845" s="110">
        <v>0</v>
      </c>
      <c r="AC845" s="417">
        <v>27.676753045900199</v>
      </c>
    </row>
    <row r="846" spans="1:29">
      <c r="A846" s="20"/>
      <c r="B846" s="24">
        <v>842</v>
      </c>
      <c r="D846" s="571">
        <v>841</v>
      </c>
      <c r="E846" s="580">
        <v>-1001.7140000000001</v>
      </c>
      <c r="F846" s="580">
        <v>865.19015000000002</v>
      </c>
      <c r="H846" s="571">
        <v>841</v>
      </c>
      <c r="I846" s="78">
        <v>655</v>
      </c>
      <c r="J846" s="78">
        <v>598</v>
      </c>
      <c r="K846" s="78">
        <v>597</v>
      </c>
      <c r="L846" s="78">
        <v>655</v>
      </c>
      <c r="M846" s="579" t="str">
        <f t="shared" si="14"/>
        <v>655,598,597,655</v>
      </c>
      <c r="R846" s="280">
        <v>841</v>
      </c>
      <c r="S846" s="591">
        <v>1418.7675658999301</v>
      </c>
      <c r="U846" s="77">
        <v>841</v>
      </c>
      <c r="V846" s="77">
        <v>841</v>
      </c>
      <c r="Y846" s="110">
        <v>841</v>
      </c>
      <c r="Z846" s="110">
        <v>0</v>
      </c>
      <c r="AA846" s="110">
        <v>841</v>
      </c>
      <c r="AB846" s="110">
        <v>0</v>
      </c>
      <c r="AC846" s="417">
        <v>28.3753513179987</v>
      </c>
    </row>
    <row r="847" spans="1:29">
      <c r="A847" s="20"/>
      <c r="B847" s="24">
        <v>843</v>
      </c>
      <c r="D847" s="571">
        <v>842</v>
      </c>
      <c r="E847" s="580">
        <v>-1035.4449999999999</v>
      </c>
      <c r="F847" s="580">
        <v>824.30247999999995</v>
      </c>
      <c r="H847" s="571">
        <v>842</v>
      </c>
      <c r="I847" s="78">
        <v>656</v>
      </c>
      <c r="J847" s="78">
        <v>655</v>
      </c>
      <c r="K847" s="78">
        <v>597</v>
      </c>
      <c r="L847" s="78">
        <v>656</v>
      </c>
      <c r="M847" s="579" t="str">
        <f t="shared" si="14"/>
        <v>656,655,597,656</v>
      </c>
      <c r="R847" s="280">
        <v>842</v>
      </c>
      <c r="S847" s="591">
        <v>1384.22951182001</v>
      </c>
      <c r="U847" s="77">
        <v>842</v>
      </c>
      <c r="V847" s="77">
        <v>842</v>
      </c>
      <c r="Y847" s="110">
        <v>842</v>
      </c>
      <c r="Z847" s="110">
        <v>0</v>
      </c>
      <c r="AA847" s="110">
        <v>842</v>
      </c>
      <c r="AB847" s="110">
        <v>0</v>
      </c>
      <c r="AC847" s="417">
        <v>27.684590236400201</v>
      </c>
    </row>
    <row r="848" spans="1:29">
      <c r="A848" s="20"/>
      <c r="B848" s="24">
        <v>844</v>
      </c>
      <c r="D848" s="571">
        <v>843</v>
      </c>
      <c r="E848" s="580">
        <v>-1067.6579999999999</v>
      </c>
      <c r="F848" s="580">
        <v>782.19123999999999</v>
      </c>
      <c r="H848" s="571">
        <v>843</v>
      </c>
      <c r="I848" s="78">
        <v>656</v>
      </c>
      <c r="J848" s="78">
        <v>597</v>
      </c>
      <c r="K848" s="78">
        <v>596</v>
      </c>
      <c r="L848" s="78">
        <v>656</v>
      </c>
      <c r="M848" s="579" t="str">
        <f t="shared" si="14"/>
        <v>656,597,596,656</v>
      </c>
      <c r="R848" s="280">
        <v>843</v>
      </c>
      <c r="S848" s="591">
        <v>1420.3243042250299</v>
      </c>
      <c r="U848" s="77">
        <v>843</v>
      </c>
      <c r="V848" s="77">
        <v>843</v>
      </c>
      <c r="Y848" s="110">
        <v>843</v>
      </c>
      <c r="Z848" s="110">
        <v>0</v>
      </c>
      <c r="AA848" s="110">
        <v>843</v>
      </c>
      <c r="AB848" s="110">
        <v>0</v>
      </c>
      <c r="AC848" s="417">
        <v>28.406486084500699</v>
      </c>
    </row>
    <row r="849" spans="1:29">
      <c r="A849" s="20"/>
      <c r="B849" s="24">
        <v>845</v>
      </c>
      <c r="D849" s="571">
        <v>844</v>
      </c>
      <c r="E849" s="580">
        <v>-1098.337</v>
      </c>
      <c r="F849" s="580">
        <v>738.91686000000004</v>
      </c>
      <c r="H849" s="571">
        <v>844</v>
      </c>
      <c r="I849" s="78">
        <v>657</v>
      </c>
      <c r="J849" s="78">
        <v>656</v>
      </c>
      <c r="K849" s="78">
        <v>596</v>
      </c>
      <c r="L849" s="78">
        <v>657</v>
      </c>
      <c r="M849" s="579" t="str">
        <f t="shared" si="14"/>
        <v>657,656,596,657</v>
      </c>
      <c r="R849" s="280">
        <v>844</v>
      </c>
      <c r="S849" s="591">
        <v>1384.3735512850101</v>
      </c>
      <c r="U849" s="77">
        <v>844</v>
      </c>
      <c r="V849" s="77">
        <v>844</v>
      </c>
      <c r="Y849" s="110">
        <v>844</v>
      </c>
      <c r="Z849" s="110">
        <v>0</v>
      </c>
      <c r="AA849" s="110">
        <v>844</v>
      </c>
      <c r="AB849" s="110">
        <v>0</v>
      </c>
      <c r="AC849" s="417">
        <v>27.687471025700201</v>
      </c>
    </row>
    <row r="850" spans="1:29">
      <c r="A850" s="20"/>
      <c r="B850" s="24">
        <v>846</v>
      </c>
      <c r="D850" s="571">
        <v>845</v>
      </c>
      <c r="E850" s="580">
        <v>-1127.2049999999999</v>
      </c>
      <c r="F850" s="580">
        <v>694.40336000000002</v>
      </c>
      <c r="H850" s="571">
        <v>845</v>
      </c>
      <c r="I850" s="78">
        <v>657</v>
      </c>
      <c r="J850" s="78">
        <v>596</v>
      </c>
      <c r="K850" s="78">
        <v>595</v>
      </c>
      <c r="L850" s="78">
        <v>657</v>
      </c>
      <c r="M850" s="579" t="str">
        <f t="shared" si="14"/>
        <v>657,596,595,657</v>
      </c>
      <c r="R850" s="280">
        <v>845</v>
      </c>
      <c r="S850" s="591">
        <v>1418.56425562</v>
      </c>
      <c r="U850" s="77">
        <v>845</v>
      </c>
      <c r="V850" s="77">
        <v>845</v>
      </c>
      <c r="Y850" s="110">
        <v>845</v>
      </c>
      <c r="Z850" s="110">
        <v>0</v>
      </c>
      <c r="AA850" s="110">
        <v>845</v>
      </c>
      <c r="AB850" s="110">
        <v>0</v>
      </c>
      <c r="AC850" s="417">
        <v>28.371285112399999</v>
      </c>
    </row>
    <row r="851" spans="1:29">
      <c r="A851" s="20"/>
      <c r="B851" s="24">
        <v>847</v>
      </c>
      <c r="D851" s="571">
        <v>846</v>
      </c>
      <c r="E851" s="580">
        <v>-1154.0609999999999</v>
      </c>
      <c r="F851" s="580">
        <v>648.74503000000004</v>
      </c>
      <c r="H851" s="571">
        <v>846</v>
      </c>
      <c r="I851" s="78">
        <v>658</v>
      </c>
      <c r="J851" s="78">
        <v>657</v>
      </c>
      <c r="K851" s="78">
        <v>595</v>
      </c>
      <c r="L851" s="78">
        <v>658</v>
      </c>
      <c r="M851" s="579" t="str">
        <f t="shared" si="14"/>
        <v>658,657,595,658</v>
      </c>
      <c r="R851" s="280">
        <v>846</v>
      </c>
      <c r="S851" s="591">
        <v>1382.31536258498</v>
      </c>
      <c r="U851" s="77">
        <v>846</v>
      </c>
      <c r="V851" s="77">
        <v>846</v>
      </c>
      <c r="Y851" s="110">
        <v>846</v>
      </c>
      <c r="Z851" s="110">
        <v>0</v>
      </c>
      <c r="AA851" s="110">
        <v>846</v>
      </c>
      <c r="AB851" s="110">
        <v>0</v>
      </c>
      <c r="AC851" s="417">
        <v>27.6463072516996</v>
      </c>
    </row>
    <row r="852" spans="1:29">
      <c r="A852" s="20"/>
      <c r="B852" s="24">
        <v>848</v>
      </c>
      <c r="D852" s="571">
        <v>847</v>
      </c>
      <c r="E852" s="580">
        <v>-1178.971</v>
      </c>
      <c r="F852" s="580">
        <v>602.05929000000003</v>
      </c>
      <c r="H852" s="571">
        <v>847</v>
      </c>
      <c r="I852" s="78">
        <v>658</v>
      </c>
      <c r="J852" s="78">
        <v>595</v>
      </c>
      <c r="K852" s="78">
        <v>594</v>
      </c>
      <c r="L852" s="78">
        <v>658</v>
      </c>
      <c r="M852" s="579" t="str">
        <f t="shared" si="14"/>
        <v>658,595,594,658</v>
      </c>
      <c r="R852" s="280">
        <v>847</v>
      </c>
      <c r="S852" s="591">
        <v>1416.11548407995</v>
      </c>
      <c r="U852" s="77">
        <v>847</v>
      </c>
      <c r="V852" s="77">
        <v>847</v>
      </c>
      <c r="Y852" s="110">
        <v>847</v>
      </c>
      <c r="Z852" s="110">
        <v>0</v>
      </c>
      <c r="AA852" s="110">
        <v>847</v>
      </c>
      <c r="AB852" s="110">
        <v>0</v>
      </c>
      <c r="AC852" s="417">
        <v>28.322309681599101</v>
      </c>
    </row>
    <row r="853" spans="1:29">
      <c r="A853" s="20"/>
      <c r="B853" s="24">
        <v>849</v>
      </c>
      <c r="D853" s="571">
        <v>848</v>
      </c>
      <c r="E853" s="580">
        <v>-1201.998</v>
      </c>
      <c r="F853" s="580">
        <v>554.37018</v>
      </c>
      <c r="H853" s="571">
        <v>848</v>
      </c>
      <c r="I853" s="78">
        <v>659</v>
      </c>
      <c r="J853" s="78">
        <v>658</v>
      </c>
      <c r="K853" s="78">
        <v>594</v>
      </c>
      <c r="L853" s="78">
        <v>659</v>
      </c>
      <c r="M853" s="579" t="str">
        <f t="shared" si="14"/>
        <v>659,658,594,659</v>
      </c>
      <c r="R853" s="280">
        <v>848</v>
      </c>
      <c r="S853" s="591">
        <v>1380.52538725</v>
      </c>
      <c r="U853" s="77">
        <v>848</v>
      </c>
      <c r="V853" s="77">
        <v>848</v>
      </c>
      <c r="Y853" s="110">
        <v>848</v>
      </c>
      <c r="Z853" s="110">
        <v>0</v>
      </c>
      <c r="AA853" s="110">
        <v>848</v>
      </c>
      <c r="AB853" s="110">
        <v>0</v>
      </c>
      <c r="AC853" s="417">
        <v>27.610507745</v>
      </c>
    </row>
    <row r="854" spans="1:29">
      <c r="A854" s="20"/>
      <c r="B854" s="24">
        <v>850</v>
      </c>
      <c r="D854" s="571">
        <v>849</v>
      </c>
      <c r="E854" s="580">
        <v>-1223.107</v>
      </c>
      <c r="F854" s="580">
        <v>505.73853000000003</v>
      </c>
      <c r="H854" s="571">
        <v>849</v>
      </c>
      <c r="I854" s="78">
        <v>659</v>
      </c>
      <c r="J854" s="78">
        <v>594</v>
      </c>
      <c r="K854" s="78">
        <v>593</v>
      </c>
      <c r="L854" s="78">
        <v>659</v>
      </c>
      <c r="M854" s="579" t="str">
        <f t="shared" si="14"/>
        <v>659,594,593,659</v>
      </c>
      <c r="R854" s="280">
        <v>849</v>
      </c>
      <c r="S854" s="591">
        <v>1415.11048390003</v>
      </c>
      <c r="U854" s="77">
        <v>849</v>
      </c>
      <c r="V854" s="77">
        <v>849</v>
      </c>
      <c r="Y854" s="110">
        <v>849</v>
      </c>
      <c r="Z854" s="110">
        <v>0</v>
      </c>
      <c r="AA854" s="110">
        <v>849</v>
      </c>
      <c r="AB854" s="110">
        <v>0</v>
      </c>
      <c r="AC854" s="417">
        <v>28.302209678000601</v>
      </c>
    </row>
    <row r="855" spans="1:29">
      <c r="A855" s="20"/>
      <c r="B855" s="24">
        <v>851</v>
      </c>
      <c r="D855" s="571">
        <v>850</v>
      </c>
      <c r="E855" s="580">
        <v>-1242.4159999999999</v>
      </c>
      <c r="F855" s="580">
        <v>456.35527000000002</v>
      </c>
      <c r="H855" s="571">
        <v>850</v>
      </c>
      <c r="I855" s="78">
        <v>660</v>
      </c>
      <c r="J855" s="78">
        <v>659</v>
      </c>
      <c r="K855" s="78">
        <v>593</v>
      </c>
      <c r="L855" s="78">
        <v>660</v>
      </c>
      <c r="M855" s="579" t="str">
        <f t="shared" si="14"/>
        <v>660,659,593,660</v>
      </c>
      <c r="R855" s="280">
        <v>850</v>
      </c>
      <c r="S855" s="591">
        <v>1381.3488992100099</v>
      </c>
      <c r="U855" s="77">
        <v>850</v>
      </c>
      <c r="V855" s="77">
        <v>850</v>
      </c>
      <c r="Y855" s="110">
        <v>850</v>
      </c>
      <c r="Z855" s="110">
        <v>0</v>
      </c>
      <c r="AA855" s="110">
        <v>850</v>
      </c>
      <c r="AB855" s="110">
        <v>0</v>
      </c>
      <c r="AC855" s="417">
        <v>27.626977984200298</v>
      </c>
    </row>
    <row r="856" spans="1:29">
      <c r="A856" s="20"/>
      <c r="B856" s="24">
        <v>852</v>
      </c>
      <c r="D856" s="571">
        <v>851</v>
      </c>
      <c r="E856" s="580">
        <v>-1259.9290000000001</v>
      </c>
      <c r="F856" s="580">
        <v>406.28008</v>
      </c>
      <c r="H856" s="571">
        <v>851</v>
      </c>
      <c r="I856" s="78">
        <v>660</v>
      </c>
      <c r="J856" s="78">
        <v>593</v>
      </c>
      <c r="K856" s="78">
        <v>592</v>
      </c>
      <c r="L856" s="78">
        <v>660</v>
      </c>
      <c r="M856" s="579" t="str">
        <f t="shared" si="14"/>
        <v>660,593,592,660</v>
      </c>
      <c r="R856" s="280">
        <v>851</v>
      </c>
      <c r="S856" s="591">
        <v>1416.00044852</v>
      </c>
      <c r="U856" s="77">
        <v>851</v>
      </c>
      <c r="V856" s="77">
        <v>851</v>
      </c>
      <c r="Y856" s="110">
        <v>851</v>
      </c>
      <c r="Z856" s="110">
        <v>0</v>
      </c>
      <c r="AA856" s="110">
        <v>851</v>
      </c>
      <c r="AB856" s="110">
        <v>0</v>
      </c>
      <c r="AC856" s="417">
        <v>28.3200089704</v>
      </c>
    </row>
    <row r="857" spans="1:29">
      <c r="A857" s="20"/>
      <c r="B857" s="24">
        <v>853</v>
      </c>
      <c r="D857" s="571">
        <v>852</v>
      </c>
      <c r="E857" s="580">
        <v>-1275.3579999999999</v>
      </c>
      <c r="F857" s="580">
        <v>355.51562000000001</v>
      </c>
      <c r="H857" s="571">
        <v>852</v>
      </c>
      <c r="I857" s="78">
        <v>661</v>
      </c>
      <c r="J857" s="78">
        <v>660</v>
      </c>
      <c r="K857" s="78">
        <v>592</v>
      </c>
      <c r="L857" s="78">
        <v>661</v>
      </c>
      <c r="M857" s="579" t="str">
        <f t="shared" si="14"/>
        <v>661,660,592,661</v>
      </c>
      <c r="R857" s="280">
        <v>852</v>
      </c>
      <c r="S857" s="591">
        <v>1383.6482802949599</v>
      </c>
      <c r="U857" s="77">
        <v>852</v>
      </c>
      <c r="V857" s="77">
        <v>852</v>
      </c>
      <c r="Y857" s="110">
        <v>852</v>
      </c>
      <c r="Z857" s="110">
        <v>0</v>
      </c>
      <c r="AA857" s="110">
        <v>852</v>
      </c>
      <c r="AB857" s="110">
        <v>0</v>
      </c>
      <c r="AC857" s="417">
        <v>27.672965605899201</v>
      </c>
    </row>
    <row r="858" spans="1:29">
      <c r="A858" s="20"/>
      <c r="B858" s="24">
        <v>854</v>
      </c>
      <c r="D858" s="571">
        <v>853</v>
      </c>
      <c r="E858" s="580">
        <v>-1288.5360000000001</v>
      </c>
      <c r="F858" s="580">
        <v>304.20776999999998</v>
      </c>
      <c r="H858" s="571">
        <v>853</v>
      </c>
      <c r="I858" s="78">
        <v>661</v>
      </c>
      <c r="J858" s="78">
        <v>592</v>
      </c>
      <c r="K858" s="78">
        <v>591</v>
      </c>
      <c r="L858" s="78">
        <v>661</v>
      </c>
      <c r="M858" s="579" t="str">
        <f t="shared" si="14"/>
        <v>661,592,591,661</v>
      </c>
      <c r="R858" s="280">
        <v>853</v>
      </c>
      <c r="S858" s="591">
        <v>1417.15762343502</v>
      </c>
      <c r="U858" s="77">
        <v>853</v>
      </c>
      <c r="V858" s="77">
        <v>853</v>
      </c>
      <c r="Y858" s="110">
        <v>853</v>
      </c>
      <c r="Z858" s="110">
        <v>0</v>
      </c>
      <c r="AA858" s="110">
        <v>853</v>
      </c>
      <c r="AB858" s="110">
        <v>0</v>
      </c>
      <c r="AC858" s="417">
        <v>28.343152468700399</v>
      </c>
    </row>
    <row r="859" spans="1:29">
      <c r="A859" s="20"/>
      <c r="B859" s="24">
        <v>855</v>
      </c>
      <c r="D859" s="571">
        <v>854</v>
      </c>
      <c r="E859" s="580">
        <v>-1299.56</v>
      </c>
      <c r="F859" s="580">
        <v>252.45050000000001</v>
      </c>
      <c r="H859" s="571">
        <v>854</v>
      </c>
      <c r="I859" s="78">
        <v>662</v>
      </c>
      <c r="J859" s="78">
        <v>661</v>
      </c>
      <c r="K859" s="78">
        <v>591</v>
      </c>
      <c r="L859" s="78">
        <v>662</v>
      </c>
      <c r="M859" s="579" t="str">
        <f t="shared" si="14"/>
        <v>662,661,591,662</v>
      </c>
      <c r="R859" s="280">
        <v>854</v>
      </c>
      <c r="S859" s="591">
        <v>1384.1733949699801</v>
      </c>
      <c r="U859" s="77">
        <v>854</v>
      </c>
      <c r="V859" s="77">
        <v>854</v>
      </c>
      <c r="Y859" s="110">
        <v>854</v>
      </c>
      <c r="Z859" s="110">
        <v>0</v>
      </c>
      <c r="AA859" s="110">
        <v>854</v>
      </c>
      <c r="AB859" s="110">
        <v>0</v>
      </c>
      <c r="AC859" s="417">
        <v>27.683467899399599</v>
      </c>
    </row>
    <row r="860" spans="1:29">
      <c r="A860" s="20"/>
      <c r="B860" s="24">
        <v>856</v>
      </c>
      <c r="D860" s="571">
        <v>855</v>
      </c>
      <c r="E860" s="580">
        <v>-1308.4939999999999</v>
      </c>
      <c r="F860" s="580">
        <v>200.24874</v>
      </c>
      <c r="H860" s="571">
        <v>855</v>
      </c>
      <c r="I860" s="78">
        <v>662</v>
      </c>
      <c r="J860" s="78">
        <v>591</v>
      </c>
      <c r="K860" s="78">
        <v>590</v>
      </c>
      <c r="L860" s="78">
        <v>662</v>
      </c>
      <c r="M860" s="579" t="str">
        <f t="shared" si="14"/>
        <v>662,591,590,662</v>
      </c>
      <c r="R860" s="280">
        <v>855</v>
      </c>
      <c r="S860" s="591">
        <v>1419.11199430997</v>
      </c>
      <c r="U860" s="77">
        <v>855</v>
      </c>
      <c r="V860" s="77">
        <v>855</v>
      </c>
      <c r="Y860" s="110">
        <v>855</v>
      </c>
      <c r="Z860" s="110">
        <v>0</v>
      </c>
      <c r="AA860" s="110">
        <v>855</v>
      </c>
      <c r="AB860" s="110">
        <v>0</v>
      </c>
      <c r="AC860" s="417">
        <v>28.3822398861995</v>
      </c>
    </row>
    <row r="861" spans="1:29">
      <c r="A861" s="20"/>
      <c r="B861" s="24">
        <v>857</v>
      </c>
      <c r="D861" s="571">
        <v>856</v>
      </c>
      <c r="E861" s="580">
        <v>-1315.2909999999999</v>
      </c>
      <c r="F861" s="580">
        <v>147.64205999999999</v>
      </c>
      <c r="H861" s="571">
        <v>856</v>
      </c>
      <c r="I861" s="78">
        <v>663</v>
      </c>
      <c r="J861" s="78">
        <v>662</v>
      </c>
      <c r="K861" s="78">
        <v>590</v>
      </c>
      <c r="L861" s="78">
        <v>663</v>
      </c>
      <c r="M861" s="579" t="str">
        <f t="shared" si="14"/>
        <v>663,662,590,663</v>
      </c>
      <c r="R861" s="280">
        <v>856</v>
      </c>
      <c r="S861" s="591">
        <v>1384.53765542</v>
      </c>
      <c r="U861" s="77">
        <v>856</v>
      </c>
      <c r="V861" s="77">
        <v>856</v>
      </c>
      <c r="Y861" s="110">
        <v>856</v>
      </c>
      <c r="Z861" s="110">
        <v>0</v>
      </c>
      <c r="AA861" s="110">
        <v>856</v>
      </c>
      <c r="AB861" s="110">
        <v>0</v>
      </c>
      <c r="AC861" s="417">
        <v>27.690753108399999</v>
      </c>
    </row>
    <row r="862" spans="1:29">
      <c r="A862" s="20"/>
      <c r="B862" s="24">
        <v>858</v>
      </c>
      <c r="D862" s="571">
        <v>857</v>
      </c>
      <c r="E862" s="580">
        <v>-1320.1479999999999</v>
      </c>
      <c r="F862" s="580">
        <v>94.804209</v>
      </c>
      <c r="H862" s="571">
        <v>857</v>
      </c>
      <c r="I862" s="78">
        <v>663</v>
      </c>
      <c r="J862" s="78">
        <v>590</v>
      </c>
      <c r="K862" s="78">
        <v>589</v>
      </c>
      <c r="L862" s="78">
        <v>663</v>
      </c>
      <c r="M862" s="579" t="str">
        <f t="shared" si="14"/>
        <v>663,590,589,663</v>
      </c>
      <c r="R862" s="280">
        <v>857</v>
      </c>
      <c r="S862" s="591">
        <v>1420.6477326499801</v>
      </c>
      <c r="U862" s="77">
        <v>857</v>
      </c>
      <c r="V862" s="77">
        <v>857</v>
      </c>
      <c r="Y862" s="110">
        <v>857</v>
      </c>
      <c r="Z862" s="110">
        <v>0</v>
      </c>
      <c r="AA862" s="110">
        <v>857</v>
      </c>
      <c r="AB862" s="110">
        <v>0</v>
      </c>
      <c r="AC862" s="417">
        <v>28.412954652999701</v>
      </c>
    </row>
    <row r="863" spans="1:29">
      <c r="A863" s="20"/>
      <c r="B863" s="24">
        <v>859</v>
      </c>
      <c r="D863" s="571">
        <v>858</v>
      </c>
      <c r="E863" s="580">
        <v>-1323.248</v>
      </c>
      <c r="F863" s="580">
        <v>41.885371999999997</v>
      </c>
      <c r="H863" s="571">
        <v>858</v>
      </c>
      <c r="I863" s="78">
        <v>664</v>
      </c>
      <c r="J863" s="78">
        <v>663</v>
      </c>
      <c r="K863" s="78">
        <v>589</v>
      </c>
      <c r="L863" s="78">
        <v>664</v>
      </c>
      <c r="M863" s="579" t="str">
        <f t="shared" si="14"/>
        <v>664,663,589,664</v>
      </c>
      <c r="R863" s="280">
        <v>858</v>
      </c>
      <c r="S863" s="591">
        <v>1384.658458954</v>
      </c>
      <c r="U863" s="77">
        <v>858</v>
      </c>
      <c r="V863" s="77">
        <v>858</v>
      </c>
      <c r="Y863" s="110">
        <v>858</v>
      </c>
      <c r="Z863" s="110">
        <v>0</v>
      </c>
      <c r="AA863" s="110">
        <v>858</v>
      </c>
      <c r="AB863" s="110">
        <v>0</v>
      </c>
      <c r="AC863" s="417">
        <v>27.693169179080101</v>
      </c>
    </row>
    <row r="864" spans="1:29">
      <c r="A864" s="20"/>
      <c r="B864" s="24">
        <v>860</v>
      </c>
      <c r="D864" s="571">
        <v>859</v>
      </c>
      <c r="E864" s="580">
        <v>-1324.3610000000001</v>
      </c>
      <c r="F864" s="580">
        <v>-11.038069999999999</v>
      </c>
      <c r="H864" s="571">
        <v>859</v>
      </c>
      <c r="I864" s="78">
        <v>664</v>
      </c>
      <c r="J864" s="78">
        <v>589</v>
      </c>
      <c r="K864" s="78">
        <v>588</v>
      </c>
      <c r="L864" s="78">
        <v>664</v>
      </c>
      <c r="M864" s="579" t="str">
        <f t="shared" si="14"/>
        <v>664,589,588,664</v>
      </c>
      <c r="R864" s="280">
        <v>859</v>
      </c>
      <c r="S864" s="591">
        <v>1418.8302910195</v>
      </c>
      <c r="U864" s="77">
        <v>859</v>
      </c>
      <c r="V864" s="77">
        <v>859</v>
      </c>
      <c r="Y864" s="110">
        <v>859</v>
      </c>
      <c r="Z864" s="110">
        <v>0</v>
      </c>
      <c r="AA864" s="110">
        <v>859</v>
      </c>
      <c r="AB864" s="110">
        <v>0</v>
      </c>
      <c r="AC864" s="417">
        <v>28.3766058203901</v>
      </c>
    </row>
    <row r="865" spans="1:29">
      <c r="A865" s="20"/>
      <c r="B865" s="24">
        <v>861</v>
      </c>
      <c r="D865" s="571">
        <v>860</v>
      </c>
      <c r="E865" s="580">
        <v>-1323.066</v>
      </c>
      <c r="F865" s="580">
        <v>-63.897109999999998</v>
      </c>
      <c r="H865" s="571">
        <v>860</v>
      </c>
      <c r="I865" s="78">
        <v>665</v>
      </c>
      <c r="J865" s="78">
        <v>664</v>
      </c>
      <c r="K865" s="78">
        <v>588</v>
      </c>
      <c r="L865" s="78">
        <v>665</v>
      </c>
      <c r="M865" s="579" t="str">
        <f t="shared" si="14"/>
        <v>665,664,588,665</v>
      </c>
      <c r="R865" s="280">
        <v>860</v>
      </c>
      <c r="S865" s="591">
        <v>1382.4892633899999</v>
      </c>
      <c r="U865" s="77">
        <v>860</v>
      </c>
      <c r="V865" s="77">
        <v>860</v>
      </c>
      <c r="Y865" s="110">
        <v>860</v>
      </c>
      <c r="Z865" s="110">
        <v>0</v>
      </c>
      <c r="AA865" s="110">
        <v>860</v>
      </c>
      <c r="AB865" s="110">
        <v>0</v>
      </c>
      <c r="AC865" s="417">
        <v>27.649785267800102</v>
      </c>
    </row>
    <row r="866" spans="1:29">
      <c r="A866" s="20"/>
      <c r="B866" s="24">
        <v>862</v>
      </c>
      <c r="D866" s="571">
        <v>861</v>
      </c>
      <c r="E866" s="580">
        <v>-1319.2460000000001</v>
      </c>
      <c r="F866" s="580">
        <v>-116.6105</v>
      </c>
      <c r="H866" s="571">
        <v>861</v>
      </c>
      <c r="I866" s="78">
        <v>665</v>
      </c>
      <c r="J866" s="78">
        <v>588</v>
      </c>
      <c r="K866" s="78">
        <v>587</v>
      </c>
      <c r="L866" s="78">
        <v>665</v>
      </c>
      <c r="M866" s="579" t="str">
        <f t="shared" si="14"/>
        <v>665,588,587,665</v>
      </c>
      <c r="R866" s="280">
        <v>861</v>
      </c>
      <c r="S866" s="591">
        <v>1416.1914462699999</v>
      </c>
      <c r="U866" s="77">
        <v>861</v>
      </c>
      <c r="V866" s="77">
        <v>861</v>
      </c>
      <c r="Y866" s="110">
        <v>861</v>
      </c>
      <c r="Z866" s="110">
        <v>0</v>
      </c>
      <c r="AA866" s="110">
        <v>861</v>
      </c>
      <c r="AB866" s="110">
        <v>0</v>
      </c>
      <c r="AC866" s="417">
        <v>28.323828925400001</v>
      </c>
    </row>
    <row r="867" spans="1:29">
      <c r="A867" s="20"/>
      <c r="B867" s="24">
        <v>863</v>
      </c>
      <c r="D867" s="571">
        <v>862</v>
      </c>
      <c r="E867" s="580">
        <v>-1313.165</v>
      </c>
      <c r="F867" s="580">
        <v>-169.1574</v>
      </c>
      <c r="H867" s="571">
        <v>862</v>
      </c>
      <c r="I867" s="78">
        <v>666</v>
      </c>
      <c r="J867" s="78">
        <v>665</v>
      </c>
      <c r="K867" s="78">
        <v>587</v>
      </c>
      <c r="L867" s="78">
        <v>666</v>
      </c>
      <c r="M867" s="579" t="str">
        <f t="shared" si="14"/>
        <v>666,665,587,666</v>
      </c>
      <c r="R867" s="280">
        <v>862</v>
      </c>
      <c r="S867" s="591">
        <v>1380.3421258399901</v>
      </c>
      <c r="U867" s="77">
        <v>862</v>
      </c>
      <c r="V867" s="77">
        <v>862</v>
      </c>
      <c r="Y867" s="110">
        <v>862</v>
      </c>
      <c r="Z867" s="110">
        <v>0</v>
      </c>
      <c r="AA867" s="110">
        <v>862</v>
      </c>
      <c r="AB867" s="110">
        <v>0</v>
      </c>
      <c r="AC867" s="417">
        <v>27.606842516799901</v>
      </c>
    </row>
    <row r="868" spans="1:29">
      <c r="A868" s="20"/>
      <c r="B868" s="24">
        <v>864</v>
      </c>
      <c r="D868" s="571">
        <v>863</v>
      </c>
      <c r="E868" s="580">
        <v>-1305.1300000000001</v>
      </c>
      <c r="F868" s="580">
        <v>-221.46950000000001</v>
      </c>
      <c r="H868" s="571">
        <v>863</v>
      </c>
      <c r="I868" s="78">
        <v>666</v>
      </c>
      <c r="J868" s="78">
        <v>587</v>
      </c>
      <c r="K868" s="78">
        <v>586</v>
      </c>
      <c r="L868" s="78">
        <v>666</v>
      </c>
      <c r="M868" s="579" t="str">
        <f t="shared" si="14"/>
        <v>666,587,586,666</v>
      </c>
      <c r="R868" s="280">
        <v>863</v>
      </c>
      <c r="S868" s="591">
        <v>1414.74015762</v>
      </c>
      <c r="U868" s="77">
        <v>863</v>
      </c>
      <c r="V868" s="77">
        <v>863</v>
      </c>
      <c r="Y868" s="110">
        <v>863</v>
      </c>
      <c r="Z868" s="110">
        <v>0</v>
      </c>
      <c r="AA868" s="110">
        <v>863</v>
      </c>
      <c r="AB868" s="110">
        <v>0</v>
      </c>
      <c r="AC868" s="417">
        <v>28.2948031524</v>
      </c>
    </row>
    <row r="869" spans="1:29">
      <c r="A869" s="20"/>
      <c r="B869" s="24">
        <v>865</v>
      </c>
      <c r="D869" s="571">
        <v>864</v>
      </c>
      <c r="E869" s="580">
        <v>-1295.162</v>
      </c>
      <c r="F869" s="580">
        <v>-273.476</v>
      </c>
      <c r="H869" s="571">
        <v>864</v>
      </c>
      <c r="I869" s="78">
        <v>667</v>
      </c>
      <c r="J869" s="78">
        <v>666</v>
      </c>
      <c r="K869" s="78">
        <v>586</v>
      </c>
      <c r="L869" s="78">
        <v>667</v>
      </c>
      <c r="M869" s="579" t="str">
        <f t="shared" si="14"/>
        <v>667,666,586,667</v>
      </c>
      <c r="R869" s="280">
        <v>864</v>
      </c>
      <c r="S869" s="591">
        <v>1379.1363865349999</v>
      </c>
      <c r="U869" s="77">
        <v>864</v>
      </c>
      <c r="V869" s="77">
        <v>864</v>
      </c>
      <c r="Y869" s="110">
        <v>864</v>
      </c>
      <c r="Z869" s="110">
        <v>0</v>
      </c>
      <c r="AA869" s="110">
        <v>864</v>
      </c>
      <c r="AB869" s="110">
        <v>0</v>
      </c>
      <c r="AC869" s="417">
        <v>27.5827277307</v>
      </c>
    </row>
    <row r="870" spans="1:29">
      <c r="A870" s="20"/>
      <c r="B870" s="24">
        <v>866</v>
      </c>
      <c r="D870" s="571">
        <v>865</v>
      </c>
      <c r="E870" s="580">
        <v>-1283.1020000000001</v>
      </c>
      <c r="F870" s="580">
        <v>-325.08080000000001</v>
      </c>
      <c r="H870" s="571">
        <v>865</v>
      </c>
      <c r="I870" s="78">
        <v>667</v>
      </c>
      <c r="J870" s="78">
        <v>586</v>
      </c>
      <c r="K870" s="78">
        <v>585</v>
      </c>
      <c r="L870" s="78">
        <v>667</v>
      </c>
      <c r="M870" s="579" t="str">
        <f t="shared" si="14"/>
        <v>667,586,585,667</v>
      </c>
      <c r="R870" s="280">
        <v>865</v>
      </c>
      <c r="S870" s="591">
        <v>1414.4973739949901</v>
      </c>
      <c r="U870" s="77">
        <v>865</v>
      </c>
      <c r="V870" s="77">
        <v>865</v>
      </c>
      <c r="Y870" s="110">
        <v>865</v>
      </c>
      <c r="Z870" s="110">
        <v>0</v>
      </c>
      <c r="AA870" s="110">
        <v>865</v>
      </c>
      <c r="AB870" s="110">
        <v>0</v>
      </c>
      <c r="AC870" s="417">
        <v>28.289947479899801</v>
      </c>
    </row>
    <row r="871" spans="1:29">
      <c r="A871" s="20"/>
      <c r="B871" s="24">
        <v>867</v>
      </c>
      <c r="D871" s="571">
        <v>866</v>
      </c>
      <c r="E871" s="580">
        <v>-1268.93</v>
      </c>
      <c r="F871" s="580">
        <v>-376.18680000000001</v>
      </c>
      <c r="H871" s="571">
        <v>866</v>
      </c>
      <c r="I871" s="78">
        <v>668</v>
      </c>
      <c r="J871" s="78">
        <v>667</v>
      </c>
      <c r="K871" s="78">
        <v>585</v>
      </c>
      <c r="L871" s="78">
        <v>668</v>
      </c>
      <c r="M871" s="579" t="str">
        <f t="shared" si="14"/>
        <v>668,667,585,668</v>
      </c>
      <c r="R871" s="280">
        <v>866</v>
      </c>
      <c r="S871" s="591">
        <v>1378.92538293501</v>
      </c>
      <c r="U871" s="77">
        <v>866</v>
      </c>
      <c r="V871" s="77">
        <v>866</v>
      </c>
      <c r="Y871" s="110">
        <v>866</v>
      </c>
      <c r="Z871" s="110">
        <v>0</v>
      </c>
      <c r="AA871" s="110">
        <v>866</v>
      </c>
      <c r="AB871" s="110">
        <v>0</v>
      </c>
      <c r="AC871" s="417">
        <v>27.5785076587002</v>
      </c>
    </row>
    <row r="872" spans="1:29">
      <c r="A872" s="20"/>
      <c r="B872" s="24">
        <v>868</v>
      </c>
      <c r="D872" s="571">
        <v>867</v>
      </c>
      <c r="E872" s="580">
        <v>-1252.8779999999999</v>
      </c>
      <c r="F872" s="580">
        <v>-426.73079999999999</v>
      </c>
      <c r="H872" s="571">
        <v>867</v>
      </c>
      <c r="I872" s="78">
        <v>668</v>
      </c>
      <c r="J872" s="78">
        <v>585</v>
      </c>
      <c r="K872" s="78">
        <v>584</v>
      </c>
      <c r="L872" s="78">
        <v>668</v>
      </c>
      <c r="M872" s="579" t="str">
        <f t="shared" si="14"/>
        <v>668,585,584,668</v>
      </c>
      <c r="R872" s="280">
        <v>867</v>
      </c>
      <c r="S872" s="591">
        <v>1413.8116441499999</v>
      </c>
      <c r="U872" s="77">
        <v>867</v>
      </c>
      <c r="V872" s="77">
        <v>867</v>
      </c>
      <c r="Y872" s="110">
        <v>867</v>
      </c>
      <c r="Z872" s="110">
        <v>0</v>
      </c>
      <c r="AA872" s="110">
        <v>867</v>
      </c>
      <c r="AB872" s="110">
        <v>0</v>
      </c>
      <c r="AC872" s="417">
        <v>28.276232882999999</v>
      </c>
    </row>
    <row r="873" spans="1:29">
      <c r="A873" s="20"/>
      <c r="B873" s="24">
        <v>869</v>
      </c>
      <c r="D873" s="571">
        <v>868</v>
      </c>
      <c r="E873" s="580">
        <v>-1234.9929999999999</v>
      </c>
      <c r="F873" s="580">
        <v>-476.67750000000001</v>
      </c>
      <c r="H873" s="571">
        <v>868</v>
      </c>
      <c r="I873" s="78">
        <v>669</v>
      </c>
      <c r="J873" s="78">
        <v>668</v>
      </c>
      <c r="K873" s="78">
        <v>584</v>
      </c>
      <c r="L873" s="78">
        <v>669</v>
      </c>
      <c r="M873" s="579" t="str">
        <f t="shared" si="14"/>
        <v>669,668,584,669</v>
      </c>
      <c r="R873" s="280">
        <v>868</v>
      </c>
      <c r="S873" s="591">
        <v>1378.50272889999</v>
      </c>
      <c r="U873" s="77">
        <v>868</v>
      </c>
      <c r="V873" s="77">
        <v>868</v>
      </c>
      <c r="Y873" s="110">
        <v>868</v>
      </c>
      <c r="Z873" s="110">
        <v>0</v>
      </c>
      <c r="AA873" s="110">
        <v>868</v>
      </c>
      <c r="AB873" s="110">
        <v>0</v>
      </c>
      <c r="AC873" s="417">
        <v>27.570054577999901</v>
      </c>
    </row>
    <row r="874" spans="1:29">
      <c r="A874" s="20"/>
      <c r="B874" s="24">
        <v>870</v>
      </c>
      <c r="D874" s="571">
        <v>869</v>
      </c>
      <c r="E874" s="580">
        <v>-1215.056</v>
      </c>
      <c r="F874" s="580">
        <v>-525.84720000000004</v>
      </c>
      <c r="H874" s="571">
        <v>869</v>
      </c>
      <c r="I874" s="78">
        <v>669</v>
      </c>
      <c r="J874" s="78">
        <v>584</v>
      </c>
      <c r="K874" s="78">
        <v>583</v>
      </c>
      <c r="L874" s="78">
        <v>669</v>
      </c>
      <c r="M874" s="579" t="str">
        <f t="shared" si="14"/>
        <v>669,584,583,669</v>
      </c>
      <c r="R874" s="280">
        <v>869</v>
      </c>
      <c r="S874" s="591">
        <v>1413.92977</v>
      </c>
      <c r="U874" s="77">
        <v>869</v>
      </c>
      <c r="V874" s="77">
        <v>869</v>
      </c>
      <c r="Y874" s="110">
        <v>869</v>
      </c>
      <c r="Z874" s="110">
        <v>0</v>
      </c>
      <c r="AA874" s="110">
        <v>869</v>
      </c>
      <c r="AB874" s="110">
        <v>0</v>
      </c>
      <c r="AC874" s="417">
        <v>28.2785954</v>
      </c>
    </row>
    <row r="875" spans="1:29">
      <c r="A875" s="20"/>
      <c r="B875" s="24">
        <v>871</v>
      </c>
      <c r="D875" s="571">
        <v>870</v>
      </c>
      <c r="E875" s="580">
        <v>-1193.027</v>
      </c>
      <c r="F875" s="580">
        <v>-574.02250000000004</v>
      </c>
      <c r="H875" s="571">
        <v>870</v>
      </c>
      <c r="I875" s="78">
        <v>670</v>
      </c>
      <c r="J875" s="78">
        <v>669</v>
      </c>
      <c r="K875" s="78">
        <v>583</v>
      </c>
      <c r="L875" s="78">
        <v>670</v>
      </c>
      <c r="M875" s="579" t="str">
        <f t="shared" si="14"/>
        <v>670,669,583,670</v>
      </c>
      <c r="R875" s="280">
        <v>870</v>
      </c>
      <c r="S875" s="591">
        <v>1380.1277030000001</v>
      </c>
      <c r="U875" s="77">
        <v>870</v>
      </c>
      <c r="V875" s="77">
        <v>870</v>
      </c>
      <c r="Y875" s="110">
        <v>870</v>
      </c>
      <c r="Z875" s="110">
        <v>0</v>
      </c>
      <c r="AA875" s="110">
        <v>870</v>
      </c>
      <c r="AB875" s="110">
        <v>0</v>
      </c>
      <c r="AC875" s="417">
        <v>27.602554060000099</v>
      </c>
    </row>
    <row r="876" spans="1:29">
      <c r="A876" s="20"/>
      <c r="B876" s="24">
        <v>872</v>
      </c>
      <c r="D876" s="571">
        <v>871</v>
      </c>
      <c r="E876" s="580">
        <v>-1169.0409999999999</v>
      </c>
      <c r="F876" s="580">
        <v>-621.19169999999997</v>
      </c>
      <c r="H876" s="571">
        <v>871</v>
      </c>
      <c r="I876" s="78">
        <v>670</v>
      </c>
      <c r="J876" s="78">
        <v>583</v>
      </c>
      <c r="K876" s="78">
        <v>582</v>
      </c>
      <c r="L876" s="78">
        <v>670</v>
      </c>
      <c r="M876" s="579" t="str">
        <f t="shared" si="14"/>
        <v>670,583,582,670</v>
      </c>
      <c r="R876" s="280">
        <v>871</v>
      </c>
      <c r="S876" s="591">
        <v>1415.4473690499999</v>
      </c>
      <c r="U876" s="77">
        <v>871</v>
      </c>
      <c r="V876" s="77">
        <v>871</v>
      </c>
      <c r="Y876" s="110">
        <v>871</v>
      </c>
      <c r="Z876" s="110">
        <v>0</v>
      </c>
      <c r="AA876" s="110">
        <v>871</v>
      </c>
      <c r="AB876" s="110">
        <v>0</v>
      </c>
      <c r="AC876" s="417">
        <v>28.308947380999999</v>
      </c>
    </row>
    <row r="877" spans="1:29">
      <c r="A877" s="20"/>
      <c r="B877" s="24">
        <v>873</v>
      </c>
      <c r="D877" s="571">
        <v>872</v>
      </c>
      <c r="E877" s="580">
        <v>-1143.154</v>
      </c>
      <c r="F877" s="580">
        <v>-667.39200000000005</v>
      </c>
      <c r="H877" s="571">
        <v>872</v>
      </c>
      <c r="I877" s="78">
        <v>671</v>
      </c>
      <c r="J877" s="78">
        <v>670</v>
      </c>
      <c r="K877" s="78">
        <v>582</v>
      </c>
      <c r="L877" s="78">
        <v>671</v>
      </c>
      <c r="M877" s="579" t="str">
        <f t="shared" si="14"/>
        <v>671,670,582,671</v>
      </c>
      <c r="R877" s="280">
        <v>872</v>
      </c>
      <c r="S877" s="591">
        <v>1383.0389215499999</v>
      </c>
      <c r="U877" s="77">
        <v>872</v>
      </c>
      <c r="V877" s="77">
        <v>872</v>
      </c>
      <c r="Y877" s="110">
        <v>872</v>
      </c>
      <c r="Z877" s="110">
        <v>0</v>
      </c>
      <c r="AA877" s="110">
        <v>872</v>
      </c>
      <c r="AB877" s="110">
        <v>0</v>
      </c>
      <c r="AC877" s="417">
        <v>27.660778431000001</v>
      </c>
    </row>
    <row r="878" spans="1:29">
      <c r="A878" s="20"/>
      <c r="B878" s="24">
        <v>874</v>
      </c>
      <c r="D878" s="571">
        <v>873</v>
      </c>
      <c r="E878" s="580">
        <v>-1115.396</v>
      </c>
      <c r="F878" s="580">
        <v>-712.56089999999995</v>
      </c>
      <c r="H878" s="571">
        <v>873</v>
      </c>
      <c r="I878" s="78">
        <v>671</v>
      </c>
      <c r="J878" s="78">
        <v>582</v>
      </c>
      <c r="K878" s="78">
        <v>581</v>
      </c>
      <c r="L878" s="78">
        <v>671</v>
      </c>
      <c r="M878" s="579" t="str">
        <f t="shared" si="14"/>
        <v>671,582,581,671</v>
      </c>
      <c r="R878" s="280">
        <v>873</v>
      </c>
      <c r="S878" s="591">
        <v>1416.63846789998</v>
      </c>
      <c r="U878" s="77">
        <v>873</v>
      </c>
      <c r="V878" s="77">
        <v>873</v>
      </c>
      <c r="Y878" s="110">
        <v>873</v>
      </c>
      <c r="Z878" s="110">
        <v>0</v>
      </c>
      <c r="AA878" s="110">
        <v>873</v>
      </c>
      <c r="AB878" s="110">
        <v>0</v>
      </c>
      <c r="AC878" s="417">
        <v>28.332769357999702</v>
      </c>
    </row>
    <row r="879" spans="1:29">
      <c r="A879" s="20"/>
      <c r="B879" s="24">
        <v>875</v>
      </c>
      <c r="D879" s="571">
        <v>874</v>
      </c>
      <c r="E879" s="580">
        <v>-1085.99</v>
      </c>
      <c r="F879" s="580">
        <v>-756.68510000000003</v>
      </c>
      <c r="H879" s="571">
        <v>874</v>
      </c>
      <c r="I879" s="78">
        <v>672</v>
      </c>
      <c r="J879" s="78">
        <v>671</v>
      </c>
      <c r="K879" s="78">
        <v>581</v>
      </c>
      <c r="L879" s="78">
        <v>672</v>
      </c>
      <c r="M879" s="579" t="str">
        <f t="shared" si="14"/>
        <v>672,671,581,672</v>
      </c>
      <c r="R879" s="280">
        <v>874</v>
      </c>
      <c r="S879" s="591">
        <v>1383.65512084998</v>
      </c>
      <c r="U879" s="77">
        <v>874</v>
      </c>
      <c r="V879" s="77">
        <v>874</v>
      </c>
      <c r="Y879" s="110">
        <v>874</v>
      </c>
      <c r="Z879" s="110">
        <v>0</v>
      </c>
      <c r="AA879" s="110">
        <v>874</v>
      </c>
      <c r="AB879" s="110">
        <v>0</v>
      </c>
      <c r="AC879" s="417">
        <v>27.673102416999701</v>
      </c>
    </row>
    <row r="880" spans="1:29">
      <c r="A880" s="20"/>
      <c r="B880" s="24">
        <v>876</v>
      </c>
      <c r="D880" s="571">
        <v>875</v>
      </c>
      <c r="E880" s="580">
        <v>-1054.991</v>
      </c>
      <c r="F880" s="580">
        <v>-799.73400000000004</v>
      </c>
      <c r="H880" s="571">
        <v>875</v>
      </c>
      <c r="I880" s="78">
        <v>672</v>
      </c>
      <c r="J880" s="78">
        <v>581</v>
      </c>
      <c r="K880" s="78">
        <v>580</v>
      </c>
      <c r="L880" s="78">
        <v>672</v>
      </c>
      <c r="M880" s="579" t="str">
        <f t="shared" si="14"/>
        <v>672,581,580,672</v>
      </c>
      <c r="R880" s="280">
        <v>875</v>
      </c>
      <c r="S880" s="591">
        <v>1418.61636439996</v>
      </c>
      <c r="U880" s="77">
        <v>875</v>
      </c>
      <c r="V880" s="77">
        <v>875</v>
      </c>
      <c r="Y880" s="110">
        <v>875</v>
      </c>
      <c r="Z880" s="110">
        <v>0</v>
      </c>
      <c r="AA880" s="110">
        <v>875</v>
      </c>
      <c r="AB880" s="110">
        <v>0</v>
      </c>
      <c r="AC880" s="417">
        <v>28.372327287999202</v>
      </c>
    </row>
    <row r="881" spans="1:29">
      <c r="A881" s="20"/>
      <c r="B881" s="24">
        <v>877</v>
      </c>
      <c r="D881" s="571">
        <v>876</v>
      </c>
      <c r="E881" s="580">
        <v>-1022.255</v>
      </c>
      <c r="F881" s="580">
        <v>-841.47400000000005</v>
      </c>
      <c r="H881" s="571">
        <v>876</v>
      </c>
      <c r="I881" s="78">
        <v>673</v>
      </c>
      <c r="J881" s="78">
        <v>672</v>
      </c>
      <c r="K881" s="78">
        <v>580</v>
      </c>
      <c r="L881" s="78">
        <v>673</v>
      </c>
      <c r="M881" s="579" t="str">
        <f t="shared" si="14"/>
        <v>673,672,580,673</v>
      </c>
      <c r="R881" s="280">
        <v>876</v>
      </c>
      <c r="S881" s="591">
        <v>1384.0815851500599</v>
      </c>
      <c r="U881" s="77">
        <v>876</v>
      </c>
      <c r="V881" s="77">
        <v>876</v>
      </c>
      <c r="Y881" s="110">
        <v>876</v>
      </c>
      <c r="Z881" s="110">
        <v>0</v>
      </c>
      <c r="AA881" s="110">
        <v>876</v>
      </c>
      <c r="AB881" s="110">
        <v>0</v>
      </c>
      <c r="AC881" s="417">
        <v>27.681631703001301</v>
      </c>
    </row>
    <row r="882" spans="1:29">
      <c r="A882" s="20"/>
      <c r="B882" s="24">
        <v>878</v>
      </c>
      <c r="D882" s="571">
        <v>877</v>
      </c>
      <c r="E882" s="580">
        <v>-987.81619999999998</v>
      </c>
      <c r="F882" s="580">
        <v>-881.68899999999996</v>
      </c>
      <c r="H882" s="571">
        <v>877</v>
      </c>
      <c r="I882" s="78">
        <v>673</v>
      </c>
      <c r="J882" s="78">
        <v>580</v>
      </c>
      <c r="K882" s="78">
        <v>579</v>
      </c>
      <c r="L882" s="78">
        <v>673</v>
      </c>
      <c r="M882" s="579" t="str">
        <f t="shared" si="14"/>
        <v>673,580,579,673</v>
      </c>
      <c r="R882" s="280">
        <v>877</v>
      </c>
      <c r="S882" s="591">
        <v>1420.1857458499701</v>
      </c>
      <c r="U882" s="77">
        <v>877</v>
      </c>
      <c r="V882" s="77">
        <v>877</v>
      </c>
      <c r="Y882" s="110">
        <v>877</v>
      </c>
      <c r="Z882" s="110">
        <v>0</v>
      </c>
      <c r="AA882" s="110">
        <v>877</v>
      </c>
      <c r="AB882" s="110">
        <v>0</v>
      </c>
      <c r="AC882" s="417">
        <v>28.403714916999402</v>
      </c>
    </row>
    <row r="883" spans="1:29">
      <c r="A883" s="20"/>
      <c r="B883" s="24">
        <v>879</v>
      </c>
      <c r="D883" s="571">
        <v>878</v>
      </c>
      <c r="E883" s="580">
        <v>-951.80100000000004</v>
      </c>
      <c r="F883" s="580">
        <v>-920.41020000000003</v>
      </c>
      <c r="H883" s="571">
        <v>878</v>
      </c>
      <c r="I883" s="78">
        <v>674</v>
      </c>
      <c r="J883" s="78">
        <v>673</v>
      </c>
      <c r="K883" s="78">
        <v>579</v>
      </c>
      <c r="L883" s="78">
        <v>674</v>
      </c>
      <c r="M883" s="579" t="str">
        <f t="shared" si="14"/>
        <v>674,673,579,674</v>
      </c>
      <c r="R883" s="280">
        <v>878</v>
      </c>
      <c r="S883" s="591">
        <v>1384.2200105499901</v>
      </c>
      <c r="U883" s="77">
        <v>878</v>
      </c>
      <c r="V883" s="77">
        <v>878</v>
      </c>
      <c r="Y883" s="110">
        <v>878</v>
      </c>
      <c r="Z883" s="110">
        <v>0</v>
      </c>
      <c r="AA883" s="110">
        <v>878</v>
      </c>
      <c r="AB883" s="110">
        <v>0</v>
      </c>
      <c r="AC883" s="417">
        <v>27.684400210999801</v>
      </c>
    </row>
    <row r="884" spans="1:29">
      <c r="A884" s="20"/>
      <c r="B884" s="24">
        <v>880</v>
      </c>
      <c r="D884" s="571">
        <v>879</v>
      </c>
      <c r="E884" s="580">
        <v>-914.2396</v>
      </c>
      <c r="F884" s="580">
        <v>-957.65930000000003</v>
      </c>
      <c r="H884" s="571">
        <v>879</v>
      </c>
      <c r="I884" s="78">
        <v>674</v>
      </c>
      <c r="J884" s="78">
        <v>579</v>
      </c>
      <c r="K884" s="78">
        <v>578</v>
      </c>
      <c r="L884" s="78">
        <v>674</v>
      </c>
      <c r="M884" s="579" t="str">
        <f t="shared" si="14"/>
        <v>674,579,578,674</v>
      </c>
      <c r="R884" s="280">
        <v>879</v>
      </c>
      <c r="S884" s="591">
        <v>1418.4086750500101</v>
      </c>
      <c r="U884" s="77">
        <v>879</v>
      </c>
      <c r="V884" s="77">
        <v>879</v>
      </c>
      <c r="Y884" s="110">
        <v>879</v>
      </c>
      <c r="Z884" s="110">
        <v>0</v>
      </c>
      <c r="AA884" s="110">
        <v>879</v>
      </c>
      <c r="AB884" s="110">
        <v>0</v>
      </c>
      <c r="AC884" s="417">
        <v>28.3681735010002</v>
      </c>
    </row>
    <row r="885" spans="1:29">
      <c r="A885" s="20"/>
      <c r="B885" s="24">
        <v>881</v>
      </c>
      <c r="D885" s="571">
        <v>880</v>
      </c>
      <c r="E885" s="580">
        <v>-875.20119999999997</v>
      </c>
      <c r="F885" s="580">
        <v>-993.3252</v>
      </c>
      <c r="H885" s="571">
        <v>880</v>
      </c>
      <c r="I885" s="78">
        <v>675</v>
      </c>
      <c r="J885" s="78">
        <v>674</v>
      </c>
      <c r="K885" s="78">
        <v>578</v>
      </c>
      <c r="L885" s="78">
        <v>675</v>
      </c>
      <c r="M885" s="579" t="str">
        <f t="shared" si="14"/>
        <v>675,674,578,675</v>
      </c>
      <c r="R885" s="280">
        <v>880</v>
      </c>
      <c r="S885" s="591">
        <v>1382.1826285499801</v>
      </c>
      <c r="U885" s="77">
        <v>880</v>
      </c>
      <c r="V885" s="77">
        <v>880</v>
      </c>
      <c r="Y885" s="110">
        <v>880</v>
      </c>
      <c r="Z885" s="110">
        <v>0</v>
      </c>
      <c r="AA885" s="110">
        <v>880</v>
      </c>
      <c r="AB885" s="110">
        <v>0</v>
      </c>
      <c r="AC885" s="417">
        <v>27.643652570999599</v>
      </c>
    </row>
    <row r="886" spans="1:29">
      <c r="A886" s="20"/>
      <c r="B886" s="24">
        <v>882</v>
      </c>
      <c r="D886" s="571">
        <v>881</v>
      </c>
      <c r="E886" s="580">
        <v>-834.76440000000002</v>
      </c>
      <c r="F886" s="580">
        <v>-1027.385</v>
      </c>
      <c r="H886" s="571">
        <v>881</v>
      </c>
      <c r="I886" s="78">
        <v>675</v>
      </c>
      <c r="J886" s="78">
        <v>578</v>
      </c>
      <c r="K886" s="78">
        <v>577</v>
      </c>
      <c r="L886" s="78">
        <v>675</v>
      </c>
      <c r="M886" s="579" t="str">
        <f t="shared" si="14"/>
        <v>675,578,577,675</v>
      </c>
      <c r="R886" s="280">
        <v>881</v>
      </c>
      <c r="S886" s="591">
        <v>1415.9617981500301</v>
      </c>
      <c r="U886" s="77">
        <v>881</v>
      </c>
      <c r="V886" s="77">
        <v>881</v>
      </c>
      <c r="Y886" s="110">
        <v>881</v>
      </c>
      <c r="Z886" s="110">
        <v>0</v>
      </c>
      <c r="AA886" s="110">
        <v>881</v>
      </c>
      <c r="AB886" s="110">
        <v>0</v>
      </c>
      <c r="AC886" s="417">
        <v>28.319235963000601</v>
      </c>
    </row>
    <row r="887" spans="1:29">
      <c r="A887" s="20"/>
      <c r="B887" s="24">
        <v>883</v>
      </c>
      <c r="D887" s="571">
        <v>882</v>
      </c>
      <c r="E887" s="580">
        <v>-792.94380000000001</v>
      </c>
      <c r="F887" s="580">
        <v>-1059.8399999999999</v>
      </c>
      <c r="H887" s="571">
        <v>882</v>
      </c>
      <c r="I887" s="78">
        <v>676</v>
      </c>
      <c r="J887" s="78">
        <v>675</v>
      </c>
      <c r="K887" s="78">
        <v>577</v>
      </c>
      <c r="L887" s="78">
        <v>676</v>
      </c>
      <c r="M887" s="579" t="str">
        <f t="shared" si="14"/>
        <v>676,675,577,676</v>
      </c>
      <c r="R887" s="280">
        <v>882</v>
      </c>
      <c r="S887" s="591">
        <v>1380.3642564499701</v>
      </c>
      <c r="U887" s="77">
        <v>882</v>
      </c>
      <c r="V887" s="77">
        <v>882</v>
      </c>
      <c r="Y887" s="110">
        <v>882</v>
      </c>
      <c r="Z887" s="110">
        <v>0</v>
      </c>
      <c r="AA887" s="110">
        <v>882</v>
      </c>
      <c r="AB887" s="110">
        <v>0</v>
      </c>
      <c r="AC887" s="417">
        <v>27.6072851289995</v>
      </c>
    </row>
    <row r="888" spans="1:29">
      <c r="A888" s="20"/>
      <c r="B888" s="24">
        <v>884</v>
      </c>
      <c r="D888" s="571">
        <v>883</v>
      </c>
      <c r="E888" s="580">
        <v>-749.79449999999997</v>
      </c>
      <c r="F888" s="580">
        <v>-1090.626</v>
      </c>
      <c r="H888" s="571">
        <v>883</v>
      </c>
      <c r="I888" s="78">
        <v>676</v>
      </c>
      <c r="J888" s="78">
        <v>577</v>
      </c>
      <c r="K888" s="78">
        <v>576</v>
      </c>
      <c r="L888" s="78">
        <v>676</v>
      </c>
      <c r="M888" s="579" t="str">
        <f t="shared" si="14"/>
        <v>676,577,576,676</v>
      </c>
      <c r="R888" s="280">
        <v>883</v>
      </c>
      <c r="S888" s="591">
        <v>1414.93729080003</v>
      </c>
      <c r="U888" s="77">
        <v>883</v>
      </c>
      <c r="V888" s="77">
        <v>883</v>
      </c>
      <c r="Y888" s="110">
        <v>883</v>
      </c>
      <c r="Z888" s="110">
        <v>0</v>
      </c>
      <c r="AA888" s="110">
        <v>883</v>
      </c>
      <c r="AB888" s="110">
        <v>0</v>
      </c>
      <c r="AC888" s="417">
        <v>28.2987458160007</v>
      </c>
    </row>
    <row r="889" spans="1:29">
      <c r="A889" s="20"/>
      <c r="B889" s="24">
        <v>885</v>
      </c>
      <c r="D889" s="571">
        <v>884</v>
      </c>
      <c r="E889" s="580">
        <v>-705.53089999999997</v>
      </c>
      <c r="F889" s="580">
        <v>-1119.8109999999999</v>
      </c>
      <c r="H889" s="571">
        <v>884</v>
      </c>
      <c r="I889" s="78">
        <v>677</v>
      </c>
      <c r="J889" s="78">
        <v>676</v>
      </c>
      <c r="K889" s="78">
        <v>576</v>
      </c>
      <c r="L889" s="78">
        <v>677</v>
      </c>
      <c r="M889" s="579" t="str">
        <f t="shared" si="14"/>
        <v>677,676,576,677</v>
      </c>
      <c r="R889" s="280">
        <v>884</v>
      </c>
      <c r="S889" s="591">
        <v>1381.19950639997</v>
      </c>
      <c r="U889" s="77">
        <v>884</v>
      </c>
      <c r="V889" s="77">
        <v>884</v>
      </c>
      <c r="Y889" s="110">
        <v>884</v>
      </c>
      <c r="Z889" s="110">
        <v>0</v>
      </c>
      <c r="AA889" s="110">
        <v>884</v>
      </c>
      <c r="AB889" s="110">
        <v>0</v>
      </c>
      <c r="AC889" s="417">
        <v>27.623990127999502</v>
      </c>
    </row>
    <row r="890" spans="1:29">
      <c r="A890" s="20"/>
      <c r="B890" s="24">
        <v>886</v>
      </c>
      <c r="D890" s="571">
        <v>885</v>
      </c>
      <c r="E890" s="580">
        <v>-660.21439999999996</v>
      </c>
      <c r="F890" s="580">
        <v>-1147.386</v>
      </c>
      <c r="H890" s="571">
        <v>885</v>
      </c>
      <c r="I890" s="78">
        <v>677</v>
      </c>
      <c r="J890" s="78">
        <v>576</v>
      </c>
      <c r="K890" s="78">
        <v>575</v>
      </c>
      <c r="L890" s="78">
        <v>677</v>
      </c>
      <c r="M890" s="579" t="str">
        <f t="shared" si="14"/>
        <v>677,576,575,677</v>
      </c>
      <c r="R890" s="280">
        <v>885</v>
      </c>
      <c r="S890" s="591">
        <v>1415.86280419997</v>
      </c>
      <c r="U890" s="77">
        <v>885</v>
      </c>
      <c r="V890" s="77">
        <v>885</v>
      </c>
      <c r="Y890" s="110">
        <v>885</v>
      </c>
      <c r="Z890" s="110">
        <v>0</v>
      </c>
      <c r="AA890" s="110">
        <v>885</v>
      </c>
      <c r="AB890" s="110">
        <v>0</v>
      </c>
      <c r="AC890" s="417">
        <v>28.317256083999499</v>
      </c>
    </row>
    <row r="891" spans="1:29">
      <c r="A891" s="20"/>
      <c r="B891" s="24">
        <v>887</v>
      </c>
      <c r="D891" s="571">
        <v>886</v>
      </c>
      <c r="E891" s="580">
        <v>-613.78859999999997</v>
      </c>
      <c r="F891" s="580">
        <v>-1173.067</v>
      </c>
      <c r="H891" s="571">
        <v>886</v>
      </c>
      <c r="I891" s="78">
        <v>678</v>
      </c>
      <c r="J891" s="78">
        <v>677</v>
      </c>
      <c r="K891" s="78">
        <v>575</v>
      </c>
      <c r="L891" s="78">
        <v>678</v>
      </c>
      <c r="M891" s="579" t="str">
        <f t="shared" si="14"/>
        <v>678,677,575,678</v>
      </c>
      <c r="R891" s="280">
        <v>886</v>
      </c>
      <c r="S891" s="591">
        <v>1383.5167703500399</v>
      </c>
      <c r="U891" s="77">
        <v>886</v>
      </c>
      <c r="V891" s="77">
        <v>886</v>
      </c>
      <c r="Y891" s="110">
        <v>886</v>
      </c>
      <c r="Z891" s="110">
        <v>0</v>
      </c>
      <c r="AA891" s="110">
        <v>886</v>
      </c>
      <c r="AB891" s="110">
        <v>0</v>
      </c>
      <c r="AC891" s="417">
        <v>27.670335407000898</v>
      </c>
    </row>
    <row r="892" spans="1:29">
      <c r="A892" s="20"/>
      <c r="B892" s="24">
        <v>888</v>
      </c>
      <c r="D892" s="571">
        <v>887</v>
      </c>
      <c r="E892" s="580">
        <v>-566.36159999999995</v>
      </c>
      <c r="F892" s="580">
        <v>-1196.6610000000001</v>
      </c>
      <c r="H892" s="571">
        <v>887</v>
      </c>
      <c r="I892" s="78">
        <v>678</v>
      </c>
      <c r="J892" s="78">
        <v>575</v>
      </c>
      <c r="K892" s="78">
        <v>574</v>
      </c>
      <c r="L892" s="78">
        <v>678</v>
      </c>
      <c r="M892" s="579" t="str">
        <f t="shared" si="14"/>
        <v>678,575,574,678</v>
      </c>
      <c r="R892" s="280">
        <v>887</v>
      </c>
      <c r="S892" s="591">
        <v>1417.0036060499799</v>
      </c>
      <c r="U892" s="77">
        <v>887</v>
      </c>
      <c r="V892" s="77">
        <v>887</v>
      </c>
      <c r="Y892" s="110">
        <v>887</v>
      </c>
      <c r="Z892" s="110">
        <v>0</v>
      </c>
      <c r="AA892" s="110">
        <v>887</v>
      </c>
      <c r="AB892" s="110">
        <v>0</v>
      </c>
      <c r="AC892" s="417">
        <v>28.340072120999601</v>
      </c>
    </row>
    <row r="893" spans="1:29">
      <c r="A893" s="20"/>
      <c r="B893" s="24">
        <v>889</v>
      </c>
      <c r="D893" s="571">
        <v>888</v>
      </c>
      <c r="E893" s="580">
        <v>-518.04600000000005</v>
      </c>
      <c r="F893" s="580">
        <v>-1218.242</v>
      </c>
      <c r="H893" s="571">
        <v>888</v>
      </c>
      <c r="I893" s="78">
        <v>679</v>
      </c>
      <c r="J893" s="78">
        <v>678</v>
      </c>
      <c r="K893" s="78">
        <v>574</v>
      </c>
      <c r="L893" s="78">
        <v>679</v>
      </c>
      <c r="M893" s="579" t="str">
        <f t="shared" si="14"/>
        <v>679,678,574,679</v>
      </c>
      <c r="R893" s="280">
        <v>888</v>
      </c>
      <c r="S893" s="591">
        <v>1384.04608785</v>
      </c>
      <c r="U893" s="77">
        <v>888</v>
      </c>
      <c r="V893" s="77">
        <v>888</v>
      </c>
      <c r="Y893" s="110">
        <v>888</v>
      </c>
      <c r="Z893" s="110">
        <v>0</v>
      </c>
      <c r="AA893" s="110">
        <v>888</v>
      </c>
      <c r="AB893" s="110">
        <v>0</v>
      </c>
      <c r="AC893" s="417">
        <v>27.680921757</v>
      </c>
    </row>
    <row r="894" spans="1:29">
      <c r="A894" s="20"/>
      <c r="B894" s="24">
        <v>890</v>
      </c>
      <c r="D894" s="571">
        <v>889</v>
      </c>
      <c r="E894" s="580">
        <v>-468.86130000000003</v>
      </c>
      <c r="F894" s="580">
        <v>-1237.873</v>
      </c>
      <c r="H894" s="571">
        <v>889</v>
      </c>
      <c r="I894" s="78">
        <v>679</v>
      </c>
      <c r="J894" s="78">
        <v>574</v>
      </c>
      <c r="K894" s="78">
        <v>573</v>
      </c>
      <c r="L894" s="78">
        <v>679</v>
      </c>
      <c r="M894" s="579" t="str">
        <f t="shared" si="14"/>
        <v>679,574,573,679</v>
      </c>
      <c r="R894" s="280">
        <v>889</v>
      </c>
      <c r="S894" s="591">
        <v>1418.99134860001</v>
      </c>
      <c r="U894" s="77">
        <v>889</v>
      </c>
      <c r="V894" s="77">
        <v>889</v>
      </c>
      <c r="Y894" s="110">
        <v>889</v>
      </c>
      <c r="Z894" s="110">
        <v>0</v>
      </c>
      <c r="AA894" s="110">
        <v>889</v>
      </c>
      <c r="AB894" s="110">
        <v>0</v>
      </c>
      <c r="AC894" s="417">
        <v>28.379826972000298</v>
      </c>
    </row>
    <row r="895" spans="1:29">
      <c r="A895" s="20"/>
      <c r="B895" s="24">
        <v>891</v>
      </c>
      <c r="D895" s="571">
        <v>890</v>
      </c>
      <c r="E895" s="580">
        <v>-418.87079999999997</v>
      </c>
      <c r="F895" s="580">
        <v>-1255.5260000000001</v>
      </c>
      <c r="H895" s="571">
        <v>890</v>
      </c>
      <c r="I895" s="78">
        <v>680</v>
      </c>
      <c r="J895" s="78">
        <v>679</v>
      </c>
      <c r="K895" s="78">
        <v>573</v>
      </c>
      <c r="L895" s="78">
        <v>680</v>
      </c>
      <c r="M895" s="579" t="str">
        <f t="shared" si="14"/>
        <v>680,679,573,680</v>
      </c>
      <c r="R895" s="280">
        <v>890</v>
      </c>
      <c r="S895" s="591">
        <v>1384.4113116000001</v>
      </c>
      <c r="U895" s="77">
        <v>890</v>
      </c>
      <c r="V895" s="77">
        <v>890</v>
      </c>
      <c r="Y895" s="110">
        <v>890</v>
      </c>
      <c r="Z895" s="110">
        <v>0</v>
      </c>
      <c r="AA895" s="110">
        <v>890</v>
      </c>
      <c r="AB895" s="110">
        <v>0</v>
      </c>
      <c r="AC895" s="417">
        <v>27.688226232000101</v>
      </c>
    </row>
    <row r="896" spans="1:29">
      <c r="A896" s="20"/>
      <c r="B896" s="24">
        <v>892</v>
      </c>
      <c r="D896" s="571">
        <v>891</v>
      </c>
      <c r="E896" s="580">
        <v>-368.25700000000001</v>
      </c>
      <c r="F896" s="580">
        <v>-1271.33</v>
      </c>
      <c r="H896" s="571">
        <v>891</v>
      </c>
      <c r="I896" s="78">
        <v>680</v>
      </c>
      <c r="J896" s="78">
        <v>573</v>
      </c>
      <c r="K896" s="78">
        <v>572</v>
      </c>
      <c r="L896" s="78">
        <v>680</v>
      </c>
      <c r="M896" s="579" t="str">
        <f t="shared" si="14"/>
        <v>680,573,572,680</v>
      </c>
      <c r="R896" s="280">
        <v>891</v>
      </c>
      <c r="S896" s="591">
        <v>1420.5134694000001</v>
      </c>
      <c r="U896" s="77">
        <v>891</v>
      </c>
      <c r="V896" s="77">
        <v>891</v>
      </c>
      <c r="Y896" s="110">
        <v>891</v>
      </c>
      <c r="Z896" s="110">
        <v>0</v>
      </c>
      <c r="AA896" s="110">
        <v>891</v>
      </c>
      <c r="AB896" s="110">
        <v>0</v>
      </c>
      <c r="AC896" s="417">
        <v>28.410269388</v>
      </c>
    </row>
    <row r="897" spans="1:29">
      <c r="A897" s="20"/>
      <c r="B897" s="24">
        <v>893</v>
      </c>
      <c r="D897" s="571">
        <v>892</v>
      </c>
      <c r="E897" s="580">
        <v>-317.08100000000002</v>
      </c>
      <c r="F897" s="580">
        <v>-1285.297</v>
      </c>
      <c r="H897" s="571">
        <v>892</v>
      </c>
      <c r="I897" s="78">
        <v>681</v>
      </c>
      <c r="J897" s="78">
        <v>680</v>
      </c>
      <c r="K897" s="78">
        <v>572</v>
      </c>
      <c r="L897" s="78">
        <v>681</v>
      </c>
      <c r="M897" s="579" t="str">
        <f t="shared" si="14"/>
        <v>681,680,572,681</v>
      </c>
      <c r="R897" s="280">
        <v>892</v>
      </c>
      <c r="S897" s="591">
        <v>1384.51953480002</v>
      </c>
      <c r="U897" s="77">
        <v>892</v>
      </c>
      <c r="V897" s="77">
        <v>892</v>
      </c>
      <c r="Y897" s="110">
        <v>892</v>
      </c>
      <c r="Z897" s="110">
        <v>0</v>
      </c>
      <c r="AA897" s="110">
        <v>892</v>
      </c>
      <c r="AB897" s="110">
        <v>0</v>
      </c>
      <c r="AC897" s="417">
        <v>27.690390696000499</v>
      </c>
    </row>
    <row r="898" spans="1:29">
      <c r="A898" s="20"/>
      <c r="B898" s="24">
        <v>894</v>
      </c>
      <c r="D898" s="571">
        <v>893</v>
      </c>
      <c r="E898" s="580">
        <v>-265.3777</v>
      </c>
      <c r="F898" s="580">
        <v>-1297.153</v>
      </c>
      <c r="H898" s="571">
        <v>893</v>
      </c>
      <c r="I898" s="78">
        <v>681</v>
      </c>
      <c r="J898" s="78">
        <v>572</v>
      </c>
      <c r="K898" s="78">
        <v>571</v>
      </c>
      <c r="L898" s="78">
        <v>681</v>
      </c>
      <c r="M898" s="579" t="str">
        <f t="shared" si="14"/>
        <v>681,572,571,681</v>
      </c>
      <c r="R898" s="280">
        <v>893</v>
      </c>
      <c r="S898" s="591">
        <v>1418.67926359991</v>
      </c>
      <c r="U898" s="77">
        <v>893</v>
      </c>
      <c r="V898" s="77">
        <v>893</v>
      </c>
      <c r="Y898" s="110">
        <v>893</v>
      </c>
      <c r="Z898" s="110">
        <v>0</v>
      </c>
      <c r="AA898" s="110">
        <v>893</v>
      </c>
      <c r="AB898" s="110">
        <v>0</v>
      </c>
      <c r="AC898" s="417">
        <v>28.373585271998301</v>
      </c>
    </row>
    <row r="899" spans="1:29">
      <c r="A899" s="20"/>
      <c r="B899" s="24">
        <v>895</v>
      </c>
      <c r="D899" s="571">
        <v>894</v>
      </c>
      <c r="E899" s="580">
        <v>-213.30969999999999</v>
      </c>
      <c r="F899" s="580">
        <v>-1306.7529999999999</v>
      </c>
      <c r="H899" s="571">
        <v>894</v>
      </c>
      <c r="I899" s="78">
        <v>682</v>
      </c>
      <c r="J899" s="78">
        <v>681</v>
      </c>
      <c r="K899" s="78">
        <v>571</v>
      </c>
      <c r="L899" s="78">
        <v>682</v>
      </c>
      <c r="M899" s="579" t="str">
        <f t="shared" si="14"/>
        <v>682,681,571,682</v>
      </c>
      <c r="R899" s="280">
        <v>894</v>
      </c>
      <c r="S899" s="591">
        <v>1382.3838762</v>
      </c>
      <c r="U899" s="77">
        <v>894</v>
      </c>
      <c r="V899" s="77">
        <v>894</v>
      </c>
      <c r="Y899" s="110">
        <v>894</v>
      </c>
      <c r="Z899" s="110">
        <v>0</v>
      </c>
      <c r="AA899" s="110">
        <v>894</v>
      </c>
      <c r="AB899" s="110">
        <v>0</v>
      </c>
      <c r="AC899" s="417">
        <v>27.647677524000098</v>
      </c>
    </row>
    <row r="900" spans="1:29">
      <c r="A900" s="20"/>
      <c r="B900" s="24">
        <v>896</v>
      </c>
      <c r="D900" s="571">
        <v>895</v>
      </c>
      <c r="E900" s="580">
        <v>-160.9562</v>
      </c>
      <c r="F900" s="580">
        <v>-1314.1990000000001</v>
      </c>
      <c r="H900" s="571">
        <v>895</v>
      </c>
      <c r="I900" s="78">
        <v>682</v>
      </c>
      <c r="J900" s="78">
        <v>571</v>
      </c>
      <c r="K900" s="78">
        <v>570</v>
      </c>
      <c r="L900" s="78">
        <v>682</v>
      </c>
      <c r="M900" s="579" t="str">
        <f t="shared" si="14"/>
        <v>682,571,570,682</v>
      </c>
      <c r="R900" s="280">
        <v>895</v>
      </c>
      <c r="S900" s="591">
        <v>1416.08244840009</v>
      </c>
      <c r="U900" s="77">
        <v>895</v>
      </c>
      <c r="V900" s="77">
        <v>895</v>
      </c>
      <c r="Y900" s="110">
        <v>895</v>
      </c>
      <c r="Z900" s="110">
        <v>0</v>
      </c>
      <c r="AA900" s="110">
        <v>895</v>
      </c>
      <c r="AB900" s="110">
        <v>0</v>
      </c>
      <c r="AC900" s="417">
        <v>28.321648968001799</v>
      </c>
    </row>
    <row r="901" spans="1:29">
      <c r="A901" s="20"/>
      <c r="B901" s="24">
        <v>897</v>
      </c>
      <c r="D901" s="571">
        <v>896</v>
      </c>
      <c r="E901" s="580">
        <v>-108.32689999999999</v>
      </c>
      <c r="F901" s="580">
        <v>-1319.529</v>
      </c>
      <c r="H901" s="571">
        <v>896</v>
      </c>
      <c r="I901" s="78">
        <v>683</v>
      </c>
      <c r="J901" s="78">
        <v>682</v>
      </c>
      <c r="K901" s="78">
        <v>570</v>
      </c>
      <c r="L901" s="78">
        <v>683</v>
      </c>
      <c r="M901" s="579" t="str">
        <f t="shared" si="14"/>
        <v>683,682,570,683</v>
      </c>
      <c r="R901" s="280">
        <v>896</v>
      </c>
      <c r="S901" s="591">
        <v>1380.2217977999801</v>
      </c>
      <c r="U901" s="77">
        <v>896</v>
      </c>
      <c r="V901" s="77">
        <v>896</v>
      </c>
      <c r="Y901" s="110">
        <v>896</v>
      </c>
      <c r="Z901" s="110">
        <v>0</v>
      </c>
      <c r="AA901" s="110">
        <v>896</v>
      </c>
      <c r="AB901" s="110">
        <v>0</v>
      </c>
      <c r="AC901" s="417">
        <v>27.604435955999602</v>
      </c>
    </row>
    <row r="902" spans="1:29">
      <c r="A902" s="20"/>
      <c r="B902" s="24">
        <v>898</v>
      </c>
      <c r="D902" s="571">
        <v>897</v>
      </c>
      <c r="E902" s="580">
        <v>-55.545070000000003</v>
      </c>
      <c r="F902" s="580">
        <v>-1322.7</v>
      </c>
      <c r="H902" s="571">
        <v>897</v>
      </c>
      <c r="I902" s="78">
        <v>683</v>
      </c>
      <c r="J902" s="78">
        <v>570</v>
      </c>
      <c r="K902" s="78">
        <v>569</v>
      </c>
      <c r="L902" s="78">
        <v>683</v>
      </c>
      <c r="M902" s="579" t="str">
        <f t="shared" ref="M902:M965" si="15">_xlfn.CONCAT(I902,",",J902,",",,K902,",",L902)</f>
        <v>683,570,569,683</v>
      </c>
      <c r="R902" s="280">
        <v>897</v>
      </c>
      <c r="S902" s="591">
        <v>1414.6138381999899</v>
      </c>
      <c r="U902" s="77">
        <v>897</v>
      </c>
      <c r="V902" s="77">
        <v>897</v>
      </c>
      <c r="Y902" s="110">
        <v>897</v>
      </c>
      <c r="Z902" s="110">
        <v>0</v>
      </c>
      <c r="AA902" s="110">
        <v>897</v>
      </c>
      <c r="AB902" s="110">
        <v>0</v>
      </c>
      <c r="AC902" s="417">
        <v>28.292276763999801</v>
      </c>
    </row>
    <row r="903" spans="1:29">
      <c r="A903" s="20"/>
      <c r="B903" s="24">
        <v>899</v>
      </c>
      <c r="D903" s="571">
        <v>898</v>
      </c>
      <c r="E903" s="580">
        <v>-2.6866159999999999</v>
      </c>
      <c r="F903" s="580">
        <v>-1323.741</v>
      </c>
      <c r="H903" s="571">
        <v>898</v>
      </c>
      <c r="I903" s="78">
        <v>684</v>
      </c>
      <c r="J903" s="78">
        <v>683</v>
      </c>
      <c r="K903" s="78">
        <v>569</v>
      </c>
      <c r="L903" s="78">
        <v>684</v>
      </c>
      <c r="M903" s="579" t="str">
        <f t="shared" si="15"/>
        <v>684,683,569,684</v>
      </c>
      <c r="R903" s="280">
        <v>898</v>
      </c>
      <c r="S903" s="591">
        <v>1379.02499634999</v>
      </c>
      <c r="U903" s="77">
        <v>898</v>
      </c>
      <c r="V903" s="77">
        <v>898</v>
      </c>
      <c r="Y903" s="110">
        <v>898</v>
      </c>
      <c r="Z903" s="110">
        <v>0</v>
      </c>
      <c r="AA903" s="110">
        <v>898</v>
      </c>
      <c r="AB903" s="110">
        <v>0</v>
      </c>
      <c r="AC903" s="417">
        <v>27.580499926999899</v>
      </c>
    </row>
    <row r="904" spans="1:29">
      <c r="A904" s="20"/>
      <c r="B904" s="24">
        <v>900</v>
      </c>
      <c r="D904" s="571">
        <v>899</v>
      </c>
      <c r="E904" s="580">
        <v>50.238452000000002</v>
      </c>
      <c r="F904" s="580">
        <v>-1322.6659999999999</v>
      </c>
      <c r="H904" s="571">
        <v>899</v>
      </c>
      <c r="I904" s="78">
        <v>684</v>
      </c>
      <c r="J904" s="78">
        <v>569</v>
      </c>
      <c r="K904" s="78">
        <v>568</v>
      </c>
      <c r="L904" s="78">
        <v>684</v>
      </c>
      <c r="M904" s="579" t="str">
        <f t="shared" si="15"/>
        <v>684,569,568,684</v>
      </c>
      <c r="R904" s="280">
        <v>899</v>
      </c>
      <c r="S904" s="591">
        <v>1414.35816689999</v>
      </c>
      <c r="U904" s="77">
        <v>899</v>
      </c>
      <c r="V904" s="77">
        <v>899</v>
      </c>
      <c r="Y904" s="110">
        <v>899</v>
      </c>
      <c r="Z904" s="110">
        <v>0</v>
      </c>
      <c r="AA904" s="110">
        <v>899</v>
      </c>
      <c r="AB904" s="110">
        <v>0</v>
      </c>
      <c r="AC904" s="417">
        <v>28.2871633379999</v>
      </c>
    </row>
    <row r="905" spans="1:29">
      <c r="A905" s="20"/>
      <c r="B905" s="24">
        <v>901</v>
      </c>
      <c r="D905" s="571">
        <v>900</v>
      </c>
      <c r="E905" s="580">
        <v>103.14634</v>
      </c>
      <c r="F905" s="580">
        <v>-1319.4559999999999</v>
      </c>
      <c r="H905" s="571">
        <v>900</v>
      </c>
      <c r="I905" s="78">
        <v>685</v>
      </c>
      <c r="J905" s="78">
        <v>684</v>
      </c>
      <c r="K905" s="78">
        <v>568</v>
      </c>
      <c r="L905" s="78">
        <v>685</v>
      </c>
      <c r="M905" s="579" t="str">
        <f t="shared" si="15"/>
        <v>685,684,568,685</v>
      </c>
      <c r="R905" s="280">
        <v>900</v>
      </c>
      <c r="S905" s="591">
        <v>1378.8014243099001</v>
      </c>
      <c r="U905" s="77">
        <v>900</v>
      </c>
      <c r="V905" s="77">
        <v>900</v>
      </c>
      <c r="Y905" s="110">
        <v>900</v>
      </c>
      <c r="Z905" s="110">
        <v>0</v>
      </c>
      <c r="AA905" s="110">
        <v>900</v>
      </c>
      <c r="AB905" s="110">
        <v>0</v>
      </c>
      <c r="AC905" s="417">
        <v>27.576028486197998</v>
      </c>
    </row>
    <row r="906" spans="1:29">
      <c r="A906" s="20"/>
      <c r="B906" s="24">
        <v>902</v>
      </c>
      <c r="D906" s="571">
        <v>901</v>
      </c>
      <c r="E906" s="580">
        <v>155.91367</v>
      </c>
      <c r="F906" s="580">
        <v>-1314.3019999999999</v>
      </c>
      <c r="H906" s="571">
        <v>901</v>
      </c>
      <c r="I906" s="78">
        <v>685</v>
      </c>
      <c r="J906" s="78">
        <v>568</v>
      </c>
      <c r="K906" s="78">
        <v>567</v>
      </c>
      <c r="L906" s="78">
        <v>685</v>
      </c>
      <c r="M906" s="579" t="str">
        <f t="shared" si="15"/>
        <v>685,568,567,685</v>
      </c>
      <c r="R906" s="280">
        <v>901</v>
      </c>
      <c r="S906" s="591">
        <v>1413.6981034750299</v>
      </c>
      <c r="U906" s="77">
        <v>901</v>
      </c>
      <c r="V906" s="77">
        <v>901</v>
      </c>
      <c r="Y906" s="110">
        <v>901</v>
      </c>
      <c r="Z906" s="110">
        <v>0</v>
      </c>
      <c r="AA906" s="110">
        <v>901</v>
      </c>
      <c r="AB906" s="110">
        <v>0</v>
      </c>
      <c r="AC906" s="417">
        <v>28.273962069500701</v>
      </c>
    </row>
    <row r="907" spans="1:29">
      <c r="A907" s="20"/>
      <c r="B907" s="24">
        <v>903</v>
      </c>
      <c r="D907" s="571">
        <v>902</v>
      </c>
      <c r="E907" s="580">
        <v>208.48650000000001</v>
      </c>
      <c r="F907" s="580">
        <v>-1307.2329999999999</v>
      </c>
      <c r="H907" s="571">
        <v>902</v>
      </c>
      <c r="I907" s="78">
        <v>686</v>
      </c>
      <c r="J907" s="78">
        <v>685</v>
      </c>
      <c r="K907" s="78">
        <v>567</v>
      </c>
      <c r="L907" s="78">
        <v>686</v>
      </c>
      <c r="M907" s="579" t="str">
        <f t="shared" si="15"/>
        <v>686,685,567,686</v>
      </c>
      <c r="R907" s="280">
        <v>902</v>
      </c>
      <c r="S907" s="591">
        <v>1378.3779159200401</v>
      </c>
      <c r="U907" s="77">
        <v>902</v>
      </c>
      <c r="V907" s="77">
        <v>902</v>
      </c>
      <c r="Y907" s="110">
        <v>902</v>
      </c>
      <c r="Z907" s="110">
        <v>0</v>
      </c>
      <c r="AA907" s="110">
        <v>902</v>
      </c>
      <c r="AB907" s="110">
        <v>0</v>
      </c>
      <c r="AC907" s="417">
        <v>27.567558318400899</v>
      </c>
    </row>
    <row r="908" spans="1:29">
      <c r="A908" s="20"/>
      <c r="B908" s="24">
        <v>904</v>
      </c>
      <c r="D908" s="571">
        <v>903</v>
      </c>
      <c r="E908" s="580">
        <v>260.73081000000002</v>
      </c>
      <c r="F908" s="580">
        <v>-1297.9949999999999</v>
      </c>
      <c r="H908" s="571">
        <v>903</v>
      </c>
      <c r="I908" s="78">
        <v>686</v>
      </c>
      <c r="J908" s="78">
        <v>567</v>
      </c>
      <c r="K908" s="78">
        <v>566</v>
      </c>
      <c r="L908" s="78">
        <v>686</v>
      </c>
      <c r="M908" s="579" t="str">
        <f t="shared" si="15"/>
        <v>686,567,566,686</v>
      </c>
      <c r="R908" s="280">
        <v>903</v>
      </c>
      <c r="S908" s="591">
        <v>1413.76765339996</v>
      </c>
      <c r="U908" s="77">
        <v>903</v>
      </c>
      <c r="V908" s="77">
        <v>903</v>
      </c>
      <c r="Y908" s="110">
        <v>903</v>
      </c>
      <c r="Z908" s="110">
        <v>0</v>
      </c>
      <c r="AA908" s="110">
        <v>903</v>
      </c>
      <c r="AB908" s="110">
        <v>0</v>
      </c>
      <c r="AC908" s="417">
        <v>28.275353067999198</v>
      </c>
    </row>
    <row r="909" spans="1:29">
      <c r="A909" s="20"/>
      <c r="B909" s="24">
        <v>905</v>
      </c>
      <c r="D909" s="571">
        <v>904</v>
      </c>
      <c r="E909" s="580">
        <v>312.43995999999999</v>
      </c>
      <c r="F909" s="580">
        <v>-1286.5029999999999</v>
      </c>
      <c r="H909" s="571">
        <v>904</v>
      </c>
      <c r="I909" s="78">
        <v>687</v>
      </c>
      <c r="J909" s="78">
        <v>686</v>
      </c>
      <c r="K909" s="78">
        <v>566</v>
      </c>
      <c r="L909" s="78">
        <v>687</v>
      </c>
      <c r="M909" s="579" t="str">
        <f t="shared" si="15"/>
        <v>687,686,566,687</v>
      </c>
      <c r="R909" s="280">
        <v>904</v>
      </c>
      <c r="S909" s="591">
        <v>1379.97194120008</v>
      </c>
      <c r="U909" s="77">
        <v>904</v>
      </c>
      <c r="V909" s="77">
        <v>904</v>
      </c>
      <c r="Y909" s="110">
        <v>904</v>
      </c>
      <c r="Z909" s="110">
        <v>0</v>
      </c>
      <c r="AA909" s="110">
        <v>904</v>
      </c>
      <c r="AB909" s="110">
        <v>0</v>
      </c>
      <c r="AC909" s="417">
        <v>27.599438824001702</v>
      </c>
    </row>
    <row r="910" spans="1:29">
      <c r="A910" s="20"/>
      <c r="B910" s="24">
        <v>906</v>
      </c>
      <c r="D910" s="571">
        <v>905</v>
      </c>
      <c r="E910" s="580">
        <v>363.57389999999998</v>
      </c>
      <c r="F910" s="580">
        <v>-1272.8889999999999</v>
      </c>
      <c r="H910" s="571">
        <v>905</v>
      </c>
      <c r="I910" s="78">
        <v>687</v>
      </c>
      <c r="J910" s="78">
        <v>566</v>
      </c>
      <c r="K910" s="78">
        <v>565</v>
      </c>
      <c r="L910" s="78">
        <v>687</v>
      </c>
      <c r="M910" s="579" t="str">
        <f t="shared" si="15"/>
        <v>687,566,565,687</v>
      </c>
      <c r="R910" s="280">
        <v>905</v>
      </c>
      <c r="S910" s="591">
        <v>1415.2959454000199</v>
      </c>
      <c r="U910" s="77">
        <v>905</v>
      </c>
      <c r="V910" s="77">
        <v>905</v>
      </c>
      <c r="Y910" s="110">
        <v>905</v>
      </c>
      <c r="Z910" s="110">
        <v>0</v>
      </c>
      <c r="AA910" s="110">
        <v>905</v>
      </c>
      <c r="AB910" s="110">
        <v>0</v>
      </c>
      <c r="AC910" s="417">
        <v>28.3059189080004</v>
      </c>
    </row>
    <row r="911" spans="1:29">
      <c r="A911" s="20"/>
      <c r="B911" s="24">
        <v>907</v>
      </c>
      <c r="D911" s="571">
        <v>906</v>
      </c>
      <c r="E911" s="580">
        <v>414.15730000000002</v>
      </c>
      <c r="F911" s="580">
        <v>-1257.212</v>
      </c>
      <c r="H911" s="571">
        <v>906</v>
      </c>
      <c r="I911" s="78">
        <v>688</v>
      </c>
      <c r="J911" s="78">
        <v>687</v>
      </c>
      <c r="K911" s="78">
        <v>565</v>
      </c>
      <c r="L911" s="78">
        <v>688</v>
      </c>
      <c r="M911" s="579" t="str">
        <f t="shared" si="15"/>
        <v>688,687,565,688</v>
      </c>
      <c r="R911" s="280">
        <v>906</v>
      </c>
      <c r="S911" s="591">
        <v>1382.8962371499999</v>
      </c>
      <c r="U911" s="77">
        <v>906</v>
      </c>
      <c r="V911" s="77">
        <v>906</v>
      </c>
      <c r="Y911" s="110">
        <v>906</v>
      </c>
      <c r="Z911" s="110">
        <v>0</v>
      </c>
      <c r="AA911" s="110">
        <v>906</v>
      </c>
      <c r="AB911" s="110">
        <v>0</v>
      </c>
      <c r="AC911" s="417">
        <v>27.657924743000098</v>
      </c>
    </row>
    <row r="912" spans="1:29">
      <c r="A912" s="20"/>
      <c r="B912" s="24">
        <v>908</v>
      </c>
      <c r="D912" s="571">
        <v>907</v>
      </c>
      <c r="E912" s="580">
        <v>464.12252999999998</v>
      </c>
      <c r="F912" s="580">
        <v>-1239.49</v>
      </c>
      <c r="H912" s="571">
        <v>907</v>
      </c>
      <c r="I912" s="78">
        <v>688</v>
      </c>
      <c r="J912" s="78">
        <v>565</v>
      </c>
      <c r="K912" s="78">
        <v>564</v>
      </c>
      <c r="L912" s="78">
        <v>688</v>
      </c>
      <c r="M912" s="579" t="str">
        <f t="shared" si="15"/>
        <v>688,565,564,688</v>
      </c>
      <c r="R912" s="280">
        <v>907</v>
      </c>
      <c r="S912" s="591">
        <v>1416.4697736499299</v>
      </c>
      <c r="U912" s="77">
        <v>907</v>
      </c>
      <c r="V912" s="77">
        <v>907</v>
      </c>
      <c r="Y912" s="110">
        <v>907</v>
      </c>
      <c r="Z912" s="110">
        <v>0</v>
      </c>
      <c r="AA912" s="110">
        <v>907</v>
      </c>
      <c r="AB912" s="110">
        <v>0</v>
      </c>
      <c r="AC912" s="417">
        <v>28.329395472998701</v>
      </c>
    </row>
    <row r="913" spans="1:29">
      <c r="A913" s="20"/>
      <c r="B913" s="24">
        <v>909</v>
      </c>
      <c r="D913" s="571">
        <v>908</v>
      </c>
      <c r="E913" s="580">
        <v>513.40994999999998</v>
      </c>
      <c r="F913" s="580">
        <v>-1219.9380000000001</v>
      </c>
      <c r="H913" s="571">
        <v>908</v>
      </c>
      <c r="I913" s="78">
        <v>689</v>
      </c>
      <c r="J913" s="78">
        <v>688</v>
      </c>
      <c r="K913" s="78">
        <v>564</v>
      </c>
      <c r="L913" s="78">
        <v>689</v>
      </c>
      <c r="M913" s="579" t="str">
        <f t="shared" si="15"/>
        <v>689,688,564,689</v>
      </c>
      <c r="R913" s="280">
        <v>908</v>
      </c>
      <c r="S913" s="591">
        <v>1383.49979455006</v>
      </c>
      <c r="U913" s="77">
        <v>908</v>
      </c>
      <c r="V913" s="77">
        <v>908</v>
      </c>
      <c r="Y913" s="110">
        <v>908</v>
      </c>
      <c r="Z913" s="110">
        <v>0</v>
      </c>
      <c r="AA913" s="110">
        <v>908</v>
      </c>
      <c r="AB913" s="110">
        <v>0</v>
      </c>
      <c r="AC913" s="417">
        <v>27.6699958910013</v>
      </c>
    </row>
    <row r="914" spans="1:29">
      <c r="A914" s="20"/>
      <c r="B914" s="24">
        <v>910</v>
      </c>
      <c r="D914" s="571">
        <v>909</v>
      </c>
      <c r="E914" s="580">
        <v>561.97892000000002</v>
      </c>
      <c r="F914" s="580">
        <v>-1198.6020000000001</v>
      </c>
      <c r="H914" s="571">
        <v>909</v>
      </c>
      <c r="I914" s="78">
        <v>689</v>
      </c>
      <c r="J914" s="78">
        <v>564</v>
      </c>
      <c r="K914" s="78">
        <v>563</v>
      </c>
      <c r="L914" s="78">
        <v>689</v>
      </c>
      <c r="M914" s="579" t="str">
        <f t="shared" si="15"/>
        <v>689,564,563,689</v>
      </c>
      <c r="R914" s="280">
        <v>909</v>
      </c>
      <c r="S914" s="591">
        <v>1418.4612197999299</v>
      </c>
      <c r="U914" s="77">
        <v>909</v>
      </c>
      <c r="V914" s="77">
        <v>909</v>
      </c>
      <c r="Y914" s="110">
        <v>909</v>
      </c>
      <c r="Z914" s="110">
        <v>0</v>
      </c>
      <c r="AA914" s="110">
        <v>909</v>
      </c>
      <c r="AB914" s="110">
        <v>0</v>
      </c>
      <c r="AC914" s="417">
        <v>28.3692243959987</v>
      </c>
    </row>
    <row r="915" spans="1:29">
      <c r="A915" s="20"/>
      <c r="B915" s="24">
        <v>911</v>
      </c>
      <c r="D915" s="571">
        <v>910</v>
      </c>
      <c r="E915" s="580">
        <v>609.63127999999995</v>
      </c>
      <c r="F915" s="580">
        <v>-1175.271</v>
      </c>
      <c r="H915" s="571">
        <v>910</v>
      </c>
      <c r="I915" s="78">
        <v>690</v>
      </c>
      <c r="J915" s="78">
        <v>689</v>
      </c>
      <c r="K915" s="78">
        <v>563</v>
      </c>
      <c r="L915" s="78">
        <v>690</v>
      </c>
      <c r="M915" s="579" t="str">
        <f t="shared" si="15"/>
        <v>690,689,563,690</v>
      </c>
      <c r="R915" s="280">
        <v>910</v>
      </c>
      <c r="S915" s="591">
        <v>1383.9311462999899</v>
      </c>
      <c r="U915" s="77">
        <v>910</v>
      </c>
      <c r="V915" s="77">
        <v>910</v>
      </c>
      <c r="Y915" s="110">
        <v>910</v>
      </c>
      <c r="Z915" s="110">
        <v>0</v>
      </c>
      <c r="AA915" s="110">
        <v>910</v>
      </c>
      <c r="AB915" s="110">
        <v>0</v>
      </c>
      <c r="AC915" s="417">
        <v>27.6786229259998</v>
      </c>
    </row>
    <row r="916" spans="1:29">
      <c r="A916" s="20"/>
      <c r="B916" s="24">
        <v>912</v>
      </c>
      <c r="D916" s="571">
        <v>911</v>
      </c>
      <c r="E916" s="580">
        <v>656.14599999999996</v>
      </c>
      <c r="F916" s="580">
        <v>-1149.923</v>
      </c>
      <c r="H916" s="571">
        <v>911</v>
      </c>
      <c r="I916" s="78">
        <v>690</v>
      </c>
      <c r="J916" s="78">
        <v>563</v>
      </c>
      <c r="K916" s="78">
        <v>562</v>
      </c>
      <c r="L916" s="78">
        <v>690</v>
      </c>
      <c r="M916" s="579" t="str">
        <f t="shared" si="15"/>
        <v>690,563,562,690</v>
      </c>
      <c r="R916" s="280">
        <v>911</v>
      </c>
      <c r="S916" s="591">
        <v>1420.0216831499099</v>
      </c>
      <c r="U916" s="77">
        <v>911</v>
      </c>
      <c r="V916" s="77">
        <v>911</v>
      </c>
      <c r="Y916" s="110">
        <v>911</v>
      </c>
      <c r="Z916" s="110">
        <v>0</v>
      </c>
      <c r="AA916" s="110">
        <v>911</v>
      </c>
      <c r="AB916" s="110">
        <v>0</v>
      </c>
      <c r="AC916" s="417">
        <v>28.4004336629982</v>
      </c>
    </row>
    <row r="917" spans="1:29">
      <c r="A917" s="20"/>
      <c r="B917" s="24">
        <v>913</v>
      </c>
      <c r="D917" s="571">
        <v>912</v>
      </c>
      <c r="E917" s="580">
        <v>701.5204</v>
      </c>
      <c r="F917" s="580">
        <v>-1122.693</v>
      </c>
      <c r="H917" s="571">
        <v>912</v>
      </c>
      <c r="I917" s="78">
        <v>691</v>
      </c>
      <c r="J917" s="78">
        <v>690</v>
      </c>
      <c r="K917" s="78">
        <v>562</v>
      </c>
      <c r="L917" s="78">
        <v>691</v>
      </c>
      <c r="M917" s="579" t="str">
        <f t="shared" si="15"/>
        <v>691,690,562,691</v>
      </c>
      <c r="R917" s="280">
        <v>912</v>
      </c>
      <c r="S917" s="591">
        <v>1384.08719595003</v>
      </c>
      <c r="U917" s="77">
        <v>912</v>
      </c>
      <c r="V917" s="77">
        <v>912</v>
      </c>
      <c r="Y917" s="110">
        <v>912</v>
      </c>
      <c r="Z917" s="110">
        <v>0</v>
      </c>
      <c r="AA917" s="110">
        <v>912</v>
      </c>
      <c r="AB917" s="110">
        <v>0</v>
      </c>
      <c r="AC917" s="417">
        <v>27.681743919000699</v>
      </c>
    </row>
    <row r="918" spans="1:29">
      <c r="A918" s="20"/>
      <c r="B918" s="24">
        <v>914</v>
      </c>
      <c r="D918" s="571">
        <v>913</v>
      </c>
      <c r="E918" s="580">
        <v>745.79488000000003</v>
      </c>
      <c r="F918" s="580">
        <v>-1093.6310000000001</v>
      </c>
      <c r="H918" s="571">
        <v>913</v>
      </c>
      <c r="I918" s="78">
        <v>691</v>
      </c>
      <c r="J918" s="78">
        <v>562</v>
      </c>
      <c r="K918" s="78">
        <v>561</v>
      </c>
      <c r="L918" s="78">
        <v>691</v>
      </c>
      <c r="M918" s="579" t="str">
        <f t="shared" si="15"/>
        <v>691,562,561,691</v>
      </c>
      <c r="R918" s="280">
        <v>913</v>
      </c>
      <c r="S918" s="591">
        <v>1418.28200335009</v>
      </c>
      <c r="U918" s="77">
        <v>913</v>
      </c>
      <c r="V918" s="77">
        <v>913</v>
      </c>
      <c r="Y918" s="110">
        <v>913</v>
      </c>
      <c r="Z918" s="110">
        <v>0</v>
      </c>
      <c r="AA918" s="110">
        <v>913</v>
      </c>
      <c r="AB918" s="110">
        <v>0</v>
      </c>
      <c r="AC918" s="417">
        <v>28.365640067001799</v>
      </c>
    </row>
    <row r="919" spans="1:29">
      <c r="A919" s="20"/>
      <c r="B919" s="24">
        <v>915</v>
      </c>
      <c r="D919" s="571">
        <v>914</v>
      </c>
      <c r="E919" s="580">
        <v>788.90801999999996</v>
      </c>
      <c r="F919" s="580">
        <v>-1062.73</v>
      </c>
      <c r="H919" s="571">
        <v>914</v>
      </c>
      <c r="I919" s="78">
        <v>692</v>
      </c>
      <c r="J919" s="78">
        <v>691</v>
      </c>
      <c r="K919" s="78">
        <v>561</v>
      </c>
      <c r="L919" s="78">
        <v>692</v>
      </c>
      <c r="M919" s="579" t="str">
        <f t="shared" si="15"/>
        <v>692,691,561,692</v>
      </c>
      <c r="R919" s="280">
        <v>914</v>
      </c>
      <c r="S919" s="591">
        <v>1382.05363315</v>
      </c>
      <c r="U919" s="77">
        <v>914</v>
      </c>
      <c r="V919" s="77">
        <v>914</v>
      </c>
      <c r="Y919" s="110">
        <v>914</v>
      </c>
      <c r="Z919" s="110">
        <v>0</v>
      </c>
      <c r="AA919" s="110">
        <v>914</v>
      </c>
      <c r="AB919" s="110">
        <v>0</v>
      </c>
      <c r="AC919" s="417">
        <v>27.641072662999999</v>
      </c>
    </row>
    <row r="920" spans="1:29">
      <c r="A920" s="20"/>
      <c r="B920" s="24">
        <v>916</v>
      </c>
      <c r="D920" s="571">
        <v>915</v>
      </c>
      <c r="E920" s="580">
        <v>830.86811</v>
      </c>
      <c r="F920" s="580">
        <v>-1030.2550000000001</v>
      </c>
      <c r="H920" s="571">
        <v>915</v>
      </c>
      <c r="I920" s="78">
        <v>692</v>
      </c>
      <c r="J920" s="78">
        <v>561</v>
      </c>
      <c r="K920" s="78">
        <v>560</v>
      </c>
      <c r="L920" s="78">
        <v>692</v>
      </c>
      <c r="M920" s="579" t="str">
        <f t="shared" si="15"/>
        <v>692,561,560,692</v>
      </c>
      <c r="R920" s="280">
        <v>915</v>
      </c>
      <c r="S920" s="591">
        <v>1415.83287029998</v>
      </c>
      <c r="U920" s="77">
        <v>915</v>
      </c>
      <c r="V920" s="77">
        <v>915</v>
      </c>
      <c r="Y920" s="110">
        <v>915</v>
      </c>
      <c r="Z920" s="110">
        <v>0</v>
      </c>
      <c r="AA920" s="110">
        <v>915</v>
      </c>
      <c r="AB920" s="110">
        <v>0</v>
      </c>
      <c r="AC920" s="417">
        <v>28.316657405999699</v>
      </c>
    </row>
    <row r="921" spans="1:29">
      <c r="A921" s="20"/>
      <c r="B921" s="24">
        <v>917</v>
      </c>
      <c r="D921" s="571">
        <v>916</v>
      </c>
      <c r="E921" s="580">
        <v>871.70495000000005</v>
      </c>
      <c r="F921" s="580">
        <v>-996.4742</v>
      </c>
      <c r="H921" s="571">
        <v>916</v>
      </c>
      <c r="I921" s="78">
        <v>693</v>
      </c>
      <c r="J921" s="78">
        <v>692</v>
      </c>
      <c r="K921" s="78">
        <v>560</v>
      </c>
      <c r="L921" s="78">
        <v>693</v>
      </c>
      <c r="M921" s="579" t="str">
        <f t="shared" si="15"/>
        <v>693,692,560,693</v>
      </c>
      <c r="R921" s="280">
        <v>916</v>
      </c>
      <c r="S921" s="591">
        <v>1380.2547066499201</v>
      </c>
      <c r="U921" s="77">
        <v>916</v>
      </c>
      <c r="V921" s="77">
        <v>916</v>
      </c>
      <c r="Y921" s="110">
        <v>916</v>
      </c>
      <c r="Z921" s="110">
        <v>0</v>
      </c>
      <c r="AA921" s="110">
        <v>916</v>
      </c>
      <c r="AB921" s="110">
        <v>0</v>
      </c>
      <c r="AC921" s="417">
        <v>27.605094132998399</v>
      </c>
    </row>
    <row r="922" spans="1:29">
      <c r="A922" s="20"/>
      <c r="B922" s="24">
        <v>918</v>
      </c>
      <c r="D922" s="571">
        <v>917</v>
      </c>
      <c r="E922" s="580">
        <v>911.25477999999998</v>
      </c>
      <c r="F922" s="580">
        <v>-961.27260000000001</v>
      </c>
      <c r="H922" s="571">
        <v>917</v>
      </c>
      <c r="I922" s="78">
        <v>693</v>
      </c>
      <c r="J922" s="78">
        <v>560</v>
      </c>
      <c r="K922" s="78">
        <v>559</v>
      </c>
      <c r="L922" s="78">
        <v>693</v>
      </c>
      <c r="M922" s="579" t="str">
        <f t="shared" si="15"/>
        <v>693,560,559,693</v>
      </c>
      <c r="R922" s="280">
        <v>917</v>
      </c>
      <c r="S922" s="591">
        <v>1414.8176015500201</v>
      </c>
      <c r="U922" s="77">
        <v>917</v>
      </c>
      <c r="V922" s="77">
        <v>917</v>
      </c>
      <c r="Y922" s="110">
        <v>917</v>
      </c>
      <c r="Z922" s="110">
        <v>0</v>
      </c>
      <c r="AA922" s="110">
        <v>917</v>
      </c>
      <c r="AB922" s="110">
        <v>0</v>
      </c>
      <c r="AC922" s="417">
        <v>28.296352031000399</v>
      </c>
    </row>
    <row r="923" spans="1:29">
      <c r="A923" s="20"/>
      <c r="B923" s="24">
        <v>919</v>
      </c>
      <c r="D923" s="571">
        <v>918</v>
      </c>
      <c r="E923" s="580">
        <v>949.11878000000002</v>
      </c>
      <c r="F923" s="580">
        <v>-924.30539999999996</v>
      </c>
      <c r="H923" s="571">
        <v>918</v>
      </c>
      <c r="I923" s="78">
        <v>694</v>
      </c>
      <c r="J923" s="78">
        <v>693</v>
      </c>
      <c r="K923" s="78">
        <v>559</v>
      </c>
      <c r="L923" s="78">
        <v>694</v>
      </c>
      <c r="M923" s="579" t="str">
        <f t="shared" si="15"/>
        <v>694,693,559,694</v>
      </c>
      <c r="R923" s="280">
        <v>918</v>
      </c>
      <c r="S923" s="591">
        <v>1381.0758876499599</v>
      </c>
      <c r="U923" s="77">
        <v>918</v>
      </c>
      <c r="V923" s="77">
        <v>918</v>
      </c>
      <c r="Y923" s="110">
        <v>918</v>
      </c>
      <c r="Z923" s="110">
        <v>0</v>
      </c>
      <c r="AA923" s="110">
        <v>918</v>
      </c>
      <c r="AB923" s="110">
        <v>0</v>
      </c>
      <c r="AC923" s="417">
        <v>27.6215177529992</v>
      </c>
    </row>
    <row r="924" spans="1:29">
      <c r="A924" s="20"/>
      <c r="B924" s="24">
        <v>920</v>
      </c>
      <c r="D924" s="571">
        <v>919</v>
      </c>
      <c r="E924" s="580">
        <v>985.04471999999998</v>
      </c>
      <c r="F924" s="580">
        <v>-885.52080000000001</v>
      </c>
      <c r="H924" s="571">
        <v>919</v>
      </c>
      <c r="I924" s="78">
        <v>694</v>
      </c>
      <c r="J924" s="78">
        <v>559</v>
      </c>
      <c r="K924" s="78">
        <v>558</v>
      </c>
      <c r="L924" s="78">
        <v>694</v>
      </c>
      <c r="M924" s="579" t="str">
        <f t="shared" si="15"/>
        <v>694,559,558,694</v>
      </c>
      <c r="R924" s="280">
        <v>919</v>
      </c>
      <c r="S924" s="591">
        <v>1415.7109843000001</v>
      </c>
      <c r="U924" s="77">
        <v>919</v>
      </c>
      <c r="V924" s="77">
        <v>919</v>
      </c>
      <c r="Y924" s="110">
        <v>919</v>
      </c>
      <c r="Z924" s="110">
        <v>0</v>
      </c>
      <c r="AA924" s="110">
        <v>919</v>
      </c>
      <c r="AB924" s="110">
        <v>0</v>
      </c>
      <c r="AC924" s="417">
        <v>28.314219686000101</v>
      </c>
    </row>
    <row r="925" spans="1:29">
      <c r="A925" s="20"/>
      <c r="B925" s="24">
        <v>921</v>
      </c>
      <c r="D925" s="571">
        <v>920</v>
      </c>
      <c r="E925" s="580">
        <v>1019.2368</v>
      </c>
      <c r="F925" s="580">
        <v>-845.17579999999998</v>
      </c>
      <c r="H925" s="571">
        <v>920</v>
      </c>
      <c r="I925" s="78">
        <v>695</v>
      </c>
      <c r="J925" s="78">
        <v>694</v>
      </c>
      <c r="K925" s="78">
        <v>558</v>
      </c>
      <c r="L925" s="78">
        <v>695</v>
      </c>
      <c r="M925" s="579" t="str">
        <f t="shared" si="15"/>
        <v>695,694,558,695</v>
      </c>
      <c r="R925" s="280">
        <v>920</v>
      </c>
      <c r="S925" s="591">
        <v>1383.3828897999399</v>
      </c>
      <c r="U925" s="77">
        <v>920</v>
      </c>
      <c r="V925" s="77">
        <v>920</v>
      </c>
      <c r="Y925" s="110">
        <v>920</v>
      </c>
      <c r="Z925" s="110">
        <v>0</v>
      </c>
      <c r="AA925" s="110">
        <v>920</v>
      </c>
      <c r="AB925" s="110">
        <v>0</v>
      </c>
      <c r="AC925" s="417">
        <v>27.667657795998899</v>
      </c>
    </row>
    <row r="926" spans="1:29">
      <c r="A926" s="20"/>
      <c r="B926" s="24">
        <v>922</v>
      </c>
      <c r="D926" s="571">
        <v>921</v>
      </c>
      <c r="E926" s="580">
        <v>1051.9662000000001</v>
      </c>
      <c r="F926" s="580">
        <v>-803.60199999999998</v>
      </c>
      <c r="H926" s="571">
        <v>921</v>
      </c>
      <c r="I926" s="78">
        <v>695</v>
      </c>
      <c r="J926" s="78">
        <v>558</v>
      </c>
      <c r="K926" s="78">
        <v>557</v>
      </c>
      <c r="L926" s="78">
        <v>695</v>
      </c>
      <c r="M926" s="579" t="str">
        <f t="shared" si="15"/>
        <v>695,558,557,695</v>
      </c>
      <c r="R926" s="280">
        <v>921</v>
      </c>
      <c r="S926" s="591">
        <v>1416.8890550999699</v>
      </c>
      <c r="U926" s="77">
        <v>921</v>
      </c>
      <c r="V926" s="77">
        <v>921</v>
      </c>
      <c r="Y926" s="110">
        <v>921</v>
      </c>
      <c r="Z926" s="110">
        <v>0</v>
      </c>
      <c r="AA926" s="110">
        <v>921</v>
      </c>
      <c r="AB926" s="110">
        <v>0</v>
      </c>
      <c r="AC926" s="417">
        <v>28.3377811019995</v>
      </c>
    </row>
    <row r="927" spans="1:29">
      <c r="A927" s="20"/>
      <c r="B927" s="24">
        <v>923</v>
      </c>
      <c r="D927" s="571">
        <v>922</v>
      </c>
      <c r="E927" s="580">
        <v>1083.2037</v>
      </c>
      <c r="F927" s="580">
        <v>-760.84590000000003</v>
      </c>
      <c r="H927" s="571">
        <v>922</v>
      </c>
      <c r="I927" s="78">
        <v>696</v>
      </c>
      <c r="J927" s="78">
        <v>695</v>
      </c>
      <c r="K927" s="78">
        <v>557</v>
      </c>
      <c r="L927" s="78">
        <v>696</v>
      </c>
      <c r="M927" s="579" t="str">
        <f t="shared" si="15"/>
        <v>696,695,557,696</v>
      </c>
      <c r="R927" s="280">
        <v>922</v>
      </c>
      <c r="S927" s="591">
        <v>1383.9470471499901</v>
      </c>
      <c r="U927" s="77">
        <v>922</v>
      </c>
      <c r="V927" s="77">
        <v>922</v>
      </c>
      <c r="Y927" s="110">
        <v>922</v>
      </c>
      <c r="Z927" s="110">
        <v>0</v>
      </c>
      <c r="AA927" s="110">
        <v>922</v>
      </c>
      <c r="AB927" s="110">
        <v>0</v>
      </c>
      <c r="AC927" s="417">
        <v>27.678940942999901</v>
      </c>
    </row>
    <row r="928" spans="1:29">
      <c r="A928" s="20"/>
      <c r="B928" s="24">
        <v>924</v>
      </c>
      <c r="D928" s="571">
        <v>923</v>
      </c>
      <c r="E928" s="580">
        <v>1112.7254</v>
      </c>
      <c r="F928" s="580">
        <v>-716.83540000000005</v>
      </c>
      <c r="H928" s="571">
        <v>923</v>
      </c>
      <c r="I928" s="78">
        <v>696</v>
      </c>
      <c r="J928" s="78">
        <v>557</v>
      </c>
      <c r="K928" s="78">
        <v>556</v>
      </c>
      <c r="L928" s="78">
        <v>696</v>
      </c>
      <c r="M928" s="579" t="str">
        <f t="shared" si="15"/>
        <v>696,557,556,696</v>
      </c>
      <c r="R928" s="280">
        <v>923</v>
      </c>
      <c r="S928" s="591">
        <v>1418.89214440004</v>
      </c>
      <c r="U928" s="77">
        <v>923</v>
      </c>
      <c r="V928" s="77">
        <v>923</v>
      </c>
      <c r="Y928" s="110">
        <v>923</v>
      </c>
      <c r="Z928" s="110">
        <v>0</v>
      </c>
      <c r="AA928" s="110">
        <v>923</v>
      </c>
      <c r="AB928" s="110">
        <v>0</v>
      </c>
      <c r="AC928" s="417">
        <v>28.377842888000799</v>
      </c>
    </row>
    <row r="929" spans="1:29">
      <c r="A929" s="20"/>
      <c r="B929" s="24">
        <v>925</v>
      </c>
      <c r="D929" s="571">
        <v>924</v>
      </c>
      <c r="E929" s="580">
        <v>1140.4422999999999</v>
      </c>
      <c r="F929" s="580">
        <v>-671.62009999999998</v>
      </c>
      <c r="H929" s="571">
        <v>924</v>
      </c>
      <c r="I929" s="78">
        <v>697</v>
      </c>
      <c r="J929" s="78">
        <v>696</v>
      </c>
      <c r="K929" s="78">
        <v>556</v>
      </c>
      <c r="L929" s="78">
        <v>697</v>
      </c>
      <c r="M929" s="579" t="str">
        <f t="shared" si="15"/>
        <v>697,696,556,697</v>
      </c>
      <c r="R929" s="280">
        <v>924</v>
      </c>
      <c r="S929" s="591">
        <v>1384.38649210002</v>
      </c>
      <c r="U929" s="77">
        <v>924</v>
      </c>
      <c r="V929" s="77">
        <v>924</v>
      </c>
      <c r="Y929" s="110">
        <v>924</v>
      </c>
      <c r="Z929" s="110">
        <v>0</v>
      </c>
      <c r="AA929" s="110">
        <v>924</v>
      </c>
      <c r="AB929" s="110">
        <v>0</v>
      </c>
      <c r="AC929" s="417">
        <v>27.687729842000401</v>
      </c>
    </row>
    <row r="930" spans="1:29">
      <c r="A930" s="20"/>
      <c r="B930" s="24">
        <v>926</v>
      </c>
      <c r="D930" s="571">
        <v>925</v>
      </c>
      <c r="E930" s="580">
        <v>1166.4659999999999</v>
      </c>
      <c r="F930" s="580">
        <v>-625.41290000000004</v>
      </c>
      <c r="H930" s="571">
        <v>925</v>
      </c>
      <c r="I930" s="78">
        <v>697</v>
      </c>
      <c r="J930" s="78">
        <v>556</v>
      </c>
      <c r="K930" s="78">
        <v>555</v>
      </c>
      <c r="L930" s="78">
        <v>697</v>
      </c>
      <c r="M930" s="579" t="str">
        <f t="shared" si="15"/>
        <v>697,556,555,697</v>
      </c>
      <c r="R930" s="280">
        <v>925</v>
      </c>
      <c r="S930" s="591">
        <v>1420.47702799996</v>
      </c>
      <c r="U930" s="77">
        <v>925</v>
      </c>
      <c r="V930" s="77">
        <v>925</v>
      </c>
      <c r="Y930" s="110">
        <v>925</v>
      </c>
      <c r="Z930" s="110">
        <v>0</v>
      </c>
      <c r="AA930" s="110">
        <v>925</v>
      </c>
      <c r="AB930" s="110">
        <v>0</v>
      </c>
      <c r="AC930" s="417">
        <v>28.409540559999201</v>
      </c>
    </row>
    <row r="931" spans="1:29">
      <c r="A931" s="20"/>
      <c r="B931" s="24">
        <v>927</v>
      </c>
      <c r="D931" s="571">
        <v>926</v>
      </c>
      <c r="E931" s="580">
        <v>1190.8035</v>
      </c>
      <c r="F931" s="580">
        <v>-578.2731</v>
      </c>
      <c r="H931" s="571">
        <v>926</v>
      </c>
      <c r="I931" s="78">
        <v>698</v>
      </c>
      <c r="J931" s="78">
        <v>697</v>
      </c>
      <c r="K931" s="78">
        <v>555</v>
      </c>
      <c r="L931" s="78">
        <v>698</v>
      </c>
      <c r="M931" s="579" t="str">
        <f t="shared" si="15"/>
        <v>698,697,555,698</v>
      </c>
      <c r="R931" s="280">
        <v>926</v>
      </c>
      <c r="S931" s="591">
        <v>1384.6692056500401</v>
      </c>
      <c r="U931" s="77">
        <v>926</v>
      </c>
      <c r="V931" s="77">
        <v>926</v>
      </c>
      <c r="Y931" s="110">
        <v>926</v>
      </c>
      <c r="Z931" s="110">
        <v>0</v>
      </c>
      <c r="AA931" s="110">
        <v>926</v>
      </c>
      <c r="AB931" s="110">
        <v>0</v>
      </c>
      <c r="AC931" s="417">
        <v>27.693384113000899</v>
      </c>
    </row>
    <row r="932" spans="1:29">
      <c r="A932" s="20"/>
      <c r="B932" s="24">
        <v>928</v>
      </c>
      <c r="D932" s="571">
        <v>927</v>
      </c>
      <c r="E932" s="580">
        <v>1213.1733999999999</v>
      </c>
      <c r="F932" s="580">
        <v>-530.16219999999998</v>
      </c>
      <c r="H932" s="571">
        <v>927</v>
      </c>
      <c r="I932" s="78">
        <v>698</v>
      </c>
      <c r="J932" s="78">
        <v>555</v>
      </c>
      <c r="K932" s="78">
        <v>554</v>
      </c>
      <c r="L932" s="78">
        <v>698</v>
      </c>
      <c r="M932" s="579" t="str">
        <f t="shared" si="15"/>
        <v>698,555,554,698</v>
      </c>
      <c r="R932" s="280">
        <v>927</v>
      </c>
      <c r="S932" s="591">
        <v>1418.8638155999899</v>
      </c>
      <c r="U932" s="77">
        <v>927</v>
      </c>
      <c r="V932" s="77">
        <v>927</v>
      </c>
      <c r="Y932" s="110">
        <v>927</v>
      </c>
      <c r="Z932" s="110">
        <v>0</v>
      </c>
      <c r="AA932" s="110">
        <v>927</v>
      </c>
      <c r="AB932" s="110">
        <v>0</v>
      </c>
      <c r="AC932" s="417">
        <v>28.3772763119998</v>
      </c>
    </row>
    <row r="933" spans="1:29">
      <c r="A933" s="20"/>
      <c r="B933" s="24">
        <v>929</v>
      </c>
      <c r="D933" s="571">
        <v>928</v>
      </c>
      <c r="E933" s="580">
        <v>1233.4043999999999</v>
      </c>
      <c r="F933" s="580">
        <v>-481.22519999999997</v>
      </c>
      <c r="H933" s="571">
        <v>928</v>
      </c>
      <c r="I933" s="78">
        <v>699</v>
      </c>
      <c r="J933" s="78">
        <v>698</v>
      </c>
      <c r="K933" s="78">
        <v>554</v>
      </c>
      <c r="L933" s="78">
        <v>699</v>
      </c>
      <c r="M933" s="579" t="str">
        <f t="shared" si="15"/>
        <v>699,698,554,699</v>
      </c>
      <c r="R933" s="280">
        <v>928</v>
      </c>
      <c r="S933" s="591">
        <v>1383.6185242000499</v>
      </c>
      <c r="U933" s="77">
        <v>928</v>
      </c>
      <c r="V933" s="77">
        <v>928</v>
      </c>
      <c r="Y933" s="110">
        <v>928</v>
      </c>
      <c r="Z933" s="110">
        <v>0</v>
      </c>
      <c r="AA933" s="110">
        <v>928</v>
      </c>
      <c r="AB933" s="110">
        <v>0</v>
      </c>
      <c r="AC933" s="417">
        <v>27.672370484001</v>
      </c>
    </row>
    <row r="934" spans="1:29">
      <c r="A934" s="20"/>
      <c r="B934" s="24">
        <v>930</v>
      </c>
      <c r="D934" s="571">
        <v>929</v>
      </c>
      <c r="E934" s="580">
        <v>1251.5981999999999</v>
      </c>
      <c r="F934" s="580">
        <v>-431.56599999999997</v>
      </c>
      <c r="H934" s="571">
        <v>929</v>
      </c>
      <c r="I934" s="78">
        <v>699</v>
      </c>
      <c r="J934" s="78">
        <v>554</v>
      </c>
      <c r="K934" s="78">
        <v>553</v>
      </c>
      <c r="L934" s="78">
        <v>699</v>
      </c>
      <c r="M934" s="579" t="str">
        <f t="shared" si="15"/>
        <v>699,554,553,699</v>
      </c>
      <c r="R934" s="280">
        <v>929</v>
      </c>
      <c r="S934" s="591">
        <v>1416.8427099000201</v>
      </c>
      <c r="U934" s="77">
        <v>929</v>
      </c>
      <c r="V934" s="77">
        <v>929</v>
      </c>
      <c r="Y934" s="110">
        <v>929</v>
      </c>
      <c r="Z934" s="110">
        <v>0</v>
      </c>
      <c r="AA934" s="110">
        <v>929</v>
      </c>
      <c r="AB934" s="110">
        <v>0</v>
      </c>
      <c r="AC934" s="417">
        <v>28.336854198000498</v>
      </c>
    </row>
    <row r="935" spans="1:29">
      <c r="A935" s="20"/>
      <c r="B935" s="24">
        <v>931</v>
      </c>
      <c r="D935" s="571">
        <v>930</v>
      </c>
      <c r="E935" s="580">
        <v>1267.7938999999999</v>
      </c>
      <c r="F935" s="580">
        <v>-381.1549</v>
      </c>
      <c r="H935" s="571">
        <v>930</v>
      </c>
      <c r="I935" s="78">
        <v>700</v>
      </c>
      <c r="J935" s="78">
        <v>699</v>
      </c>
      <c r="K935" s="78">
        <v>553</v>
      </c>
      <c r="L935" s="78">
        <v>700</v>
      </c>
      <c r="M935" s="579" t="str">
        <f t="shared" si="15"/>
        <v>700,699,553,700</v>
      </c>
      <c r="R935" s="280">
        <v>930</v>
      </c>
      <c r="S935" s="591">
        <v>1382.2040989499901</v>
      </c>
      <c r="U935" s="77">
        <v>930</v>
      </c>
      <c r="V935" s="77">
        <v>930</v>
      </c>
      <c r="Y935" s="110">
        <v>930</v>
      </c>
      <c r="Z935" s="110">
        <v>0</v>
      </c>
      <c r="AA935" s="110">
        <v>930</v>
      </c>
      <c r="AB935" s="110">
        <v>0</v>
      </c>
      <c r="AC935" s="417">
        <v>27.6440819789998</v>
      </c>
    </row>
    <row r="936" spans="1:29">
      <c r="A936" s="20"/>
      <c r="B936" s="24">
        <v>932</v>
      </c>
      <c r="D936" s="571">
        <v>931</v>
      </c>
      <c r="E936" s="580">
        <v>1281.8529000000001</v>
      </c>
      <c r="F936" s="580">
        <v>-329.98349999999999</v>
      </c>
      <c r="H936" s="571">
        <v>931</v>
      </c>
      <c r="I936" s="78">
        <v>700</v>
      </c>
      <c r="J936" s="78">
        <v>553</v>
      </c>
      <c r="K936" s="78">
        <v>552</v>
      </c>
      <c r="L936" s="78">
        <v>700</v>
      </c>
      <c r="M936" s="579" t="str">
        <f t="shared" si="15"/>
        <v>700,553,552,700</v>
      </c>
      <c r="R936" s="280">
        <v>931</v>
      </c>
      <c r="S936" s="591">
        <v>1415.8821102500001</v>
      </c>
      <c r="U936" s="77">
        <v>931</v>
      </c>
      <c r="V936" s="77">
        <v>931</v>
      </c>
      <c r="Y936" s="110">
        <v>931</v>
      </c>
      <c r="Z936" s="110">
        <v>0</v>
      </c>
      <c r="AA936" s="110">
        <v>931</v>
      </c>
      <c r="AB936" s="110">
        <v>0</v>
      </c>
      <c r="AC936" s="417">
        <v>28.317642205000102</v>
      </c>
    </row>
    <row r="937" spans="1:29">
      <c r="A937" s="20"/>
      <c r="B937" s="24">
        <v>933</v>
      </c>
      <c r="D937" s="571">
        <v>932</v>
      </c>
      <c r="E937" s="580">
        <v>1293.7816</v>
      </c>
      <c r="F937" s="580">
        <v>-278.16460000000001</v>
      </c>
      <c r="H937" s="571">
        <v>932</v>
      </c>
      <c r="I937" s="78">
        <v>701</v>
      </c>
      <c r="J937" s="78">
        <v>700</v>
      </c>
      <c r="K937" s="78">
        <v>552</v>
      </c>
      <c r="L937" s="78">
        <v>701</v>
      </c>
      <c r="M937" s="579" t="str">
        <f t="shared" si="15"/>
        <v>701,700,552,701</v>
      </c>
      <c r="R937" s="280">
        <v>932</v>
      </c>
      <c r="S937" s="591">
        <v>1380.3656545500201</v>
      </c>
      <c r="U937" s="77">
        <v>932</v>
      </c>
      <c r="V937" s="77">
        <v>932</v>
      </c>
      <c r="Y937" s="110">
        <v>932</v>
      </c>
      <c r="Z937" s="110">
        <v>0</v>
      </c>
      <c r="AA937" s="110">
        <v>932</v>
      </c>
      <c r="AB937" s="110">
        <v>0</v>
      </c>
      <c r="AC937" s="417">
        <v>27.607313091000499</v>
      </c>
    </row>
    <row r="938" spans="1:29">
      <c r="A938" s="20"/>
      <c r="B938" s="24">
        <v>934</v>
      </c>
      <c r="D938" s="571">
        <v>933</v>
      </c>
      <c r="E938" s="580">
        <v>1303.3638000000001</v>
      </c>
      <c r="F938" s="580">
        <v>-225.4716</v>
      </c>
      <c r="H938" s="571">
        <v>933</v>
      </c>
      <c r="I938" s="78">
        <v>701</v>
      </c>
      <c r="J938" s="78">
        <v>552</v>
      </c>
      <c r="K938" s="78">
        <v>551</v>
      </c>
      <c r="L938" s="78">
        <v>701</v>
      </c>
      <c r="M938" s="579" t="str">
        <f t="shared" si="15"/>
        <v>701,552,551,701</v>
      </c>
      <c r="R938" s="280">
        <v>933</v>
      </c>
      <c r="S938" s="591">
        <v>1415.3547665999299</v>
      </c>
      <c r="U938" s="77">
        <v>933</v>
      </c>
      <c r="V938" s="77">
        <v>933</v>
      </c>
      <c r="Y938" s="110">
        <v>933</v>
      </c>
      <c r="Z938" s="110">
        <v>0</v>
      </c>
      <c r="AA938" s="110">
        <v>933</v>
      </c>
      <c r="AB938" s="110">
        <v>0</v>
      </c>
      <c r="AC938" s="417">
        <v>28.307095331998699</v>
      </c>
    </row>
    <row r="939" spans="1:29">
      <c r="A939" s="20"/>
      <c r="B939" s="24">
        <v>935</v>
      </c>
      <c r="D939" s="571">
        <v>934</v>
      </c>
      <c r="E939" s="580">
        <v>1310.4792</v>
      </c>
      <c r="F939" s="580">
        <v>-171.36189999999999</v>
      </c>
      <c r="H939" s="571">
        <v>934</v>
      </c>
      <c r="I939" s="78">
        <v>702</v>
      </c>
      <c r="J939" s="78">
        <v>701</v>
      </c>
      <c r="K939" s="78">
        <v>551</v>
      </c>
      <c r="L939" s="78">
        <v>702</v>
      </c>
      <c r="M939" s="579" t="str">
        <f t="shared" si="15"/>
        <v>702,701,551,702</v>
      </c>
      <c r="R939" s="280">
        <v>934</v>
      </c>
      <c r="S939" s="591">
        <v>1377.71616980001</v>
      </c>
      <c r="U939" s="77">
        <v>934</v>
      </c>
      <c r="V939" s="77">
        <v>934</v>
      </c>
      <c r="Y939" s="110">
        <v>934</v>
      </c>
      <c r="Z939" s="110">
        <v>0</v>
      </c>
      <c r="AA939" s="110">
        <v>934</v>
      </c>
      <c r="AB939" s="110">
        <v>0</v>
      </c>
      <c r="AC939" s="417">
        <v>27.5543233960002</v>
      </c>
    </row>
    <row r="940" spans="1:29">
      <c r="A940" s="20"/>
      <c r="B940" s="24">
        <v>936</v>
      </c>
      <c r="D940" s="571">
        <v>935</v>
      </c>
      <c r="E940" s="580">
        <v>1314.4082000000001</v>
      </c>
      <c r="F940" s="580">
        <v>-114.4362</v>
      </c>
      <c r="H940" s="571">
        <v>935</v>
      </c>
      <c r="I940" s="78">
        <v>702</v>
      </c>
      <c r="J940" s="78">
        <v>551</v>
      </c>
      <c r="K940" s="78">
        <v>550</v>
      </c>
      <c r="L940" s="78">
        <v>702</v>
      </c>
      <c r="M940" s="579" t="str">
        <f t="shared" si="15"/>
        <v>702,551,550,702</v>
      </c>
      <c r="R940" s="280">
        <v>935</v>
      </c>
      <c r="S940" s="591">
        <v>1412.07829559998</v>
      </c>
      <c r="U940" s="77">
        <v>935</v>
      </c>
      <c r="V940" s="77">
        <v>935</v>
      </c>
      <c r="Y940" s="110">
        <v>935</v>
      </c>
      <c r="Z940" s="110">
        <v>0</v>
      </c>
      <c r="AA940" s="110">
        <v>935</v>
      </c>
      <c r="AB940" s="110">
        <v>0</v>
      </c>
      <c r="AC940" s="417">
        <v>28.2415659119997</v>
      </c>
    </row>
    <row r="941" spans="1:29">
      <c r="A941" s="20"/>
      <c r="B941" s="24">
        <v>937</v>
      </c>
      <c r="D941" s="571">
        <v>936</v>
      </c>
      <c r="E941" s="580">
        <v>1317.2411999999999</v>
      </c>
      <c r="F941" s="580">
        <v>-54.658239999999999</v>
      </c>
      <c r="H941" s="571">
        <v>936</v>
      </c>
      <c r="I941" s="78">
        <v>703</v>
      </c>
      <c r="J941" s="78">
        <v>702</v>
      </c>
      <c r="K941" s="78">
        <v>550</v>
      </c>
      <c r="L941" s="78">
        <v>703</v>
      </c>
      <c r="M941" s="579" t="str">
        <f t="shared" si="15"/>
        <v>703,702,550,703</v>
      </c>
      <c r="R941" s="280">
        <v>936</v>
      </c>
      <c r="S941" s="591">
        <v>1375.52736888001</v>
      </c>
      <c r="U941" s="77">
        <v>936</v>
      </c>
      <c r="V941" s="77">
        <v>936</v>
      </c>
      <c r="Y941" s="110">
        <v>936</v>
      </c>
      <c r="Z941" s="110">
        <v>0</v>
      </c>
      <c r="AA941" s="110">
        <v>936</v>
      </c>
      <c r="AB941" s="110">
        <v>0</v>
      </c>
      <c r="AC941" s="417">
        <v>27.5105473776003</v>
      </c>
    </row>
    <row r="942" spans="1:29">
      <c r="A942" s="20"/>
      <c r="B942" s="24">
        <v>938</v>
      </c>
      <c r="D942" s="571">
        <v>937</v>
      </c>
      <c r="E942" s="580">
        <v>1306.27</v>
      </c>
      <c r="F942" s="580">
        <v>5.3904261</v>
      </c>
      <c r="H942" s="571">
        <v>937</v>
      </c>
      <c r="I942" s="78">
        <v>703</v>
      </c>
      <c r="J942" s="78">
        <v>550</v>
      </c>
      <c r="K942" s="78">
        <v>549</v>
      </c>
      <c r="L942" s="78">
        <v>703</v>
      </c>
      <c r="M942" s="579" t="str">
        <f t="shared" si="15"/>
        <v>703,550,549,703</v>
      </c>
      <c r="R942" s="280">
        <v>937</v>
      </c>
      <c r="S942" s="591">
        <v>1409.69109950999</v>
      </c>
      <c r="U942" s="77">
        <v>937</v>
      </c>
      <c r="V942" s="77">
        <v>937</v>
      </c>
      <c r="Y942" s="110">
        <v>937</v>
      </c>
      <c r="Z942" s="110">
        <v>0</v>
      </c>
      <c r="AA942" s="110">
        <v>937</v>
      </c>
      <c r="AB942" s="110">
        <v>0</v>
      </c>
      <c r="AC942" s="417">
        <v>28.193821990199901</v>
      </c>
    </row>
    <row r="943" spans="1:29">
      <c r="A943" s="20"/>
      <c r="B943" s="24">
        <v>939</v>
      </c>
      <c r="D943" s="571">
        <v>938</v>
      </c>
      <c r="E943" s="580">
        <v>1284.7322999999999</v>
      </c>
      <c r="F943" s="580">
        <v>61.072290000000002</v>
      </c>
      <c r="H943" s="571">
        <v>938</v>
      </c>
      <c r="I943" s="78">
        <v>704</v>
      </c>
      <c r="J943" s="78">
        <v>703</v>
      </c>
      <c r="K943" s="78">
        <v>549</v>
      </c>
      <c r="L943" s="78">
        <v>704</v>
      </c>
      <c r="M943" s="579" t="str">
        <f t="shared" si="15"/>
        <v>704,703,549,704</v>
      </c>
      <c r="R943" s="280">
        <v>938</v>
      </c>
      <c r="S943" s="591">
        <v>1376.438933055</v>
      </c>
      <c r="U943" s="77">
        <v>938</v>
      </c>
      <c r="V943" s="77">
        <v>938</v>
      </c>
      <c r="Y943" s="110">
        <v>938</v>
      </c>
      <c r="Z943" s="110">
        <v>0</v>
      </c>
      <c r="AA943" s="110">
        <v>938</v>
      </c>
      <c r="AB943" s="110">
        <v>0</v>
      </c>
      <c r="AC943" s="417">
        <v>27.528778661100102</v>
      </c>
    </row>
    <row r="944" spans="1:29">
      <c r="A944" s="20"/>
      <c r="B944" s="24">
        <v>940</v>
      </c>
      <c r="D944" s="571">
        <v>939</v>
      </c>
      <c r="E944" s="580">
        <v>1251.575</v>
      </c>
      <c r="F944" s="580">
        <v>173.72059999999999</v>
      </c>
      <c r="H944" s="571">
        <v>939</v>
      </c>
      <c r="I944" s="78">
        <v>704</v>
      </c>
      <c r="J944" s="78">
        <v>549</v>
      </c>
      <c r="K944" s="78">
        <v>548</v>
      </c>
      <c r="L944" s="78">
        <v>704</v>
      </c>
      <c r="M944" s="579" t="str">
        <f t="shared" si="15"/>
        <v>704,549,548,704</v>
      </c>
      <c r="R944" s="280">
        <v>939</v>
      </c>
      <c r="S944" s="591">
        <v>1410.9081227664899</v>
      </c>
      <c r="U944" s="77">
        <v>939</v>
      </c>
      <c r="V944" s="77">
        <v>939</v>
      </c>
      <c r="Y944" s="110">
        <v>939</v>
      </c>
      <c r="Z944" s="110">
        <v>0</v>
      </c>
      <c r="AA944" s="110">
        <v>939</v>
      </c>
      <c r="AB944" s="110">
        <v>0</v>
      </c>
      <c r="AC944" s="417">
        <v>28.2181624553299</v>
      </c>
    </row>
    <row r="945" spans="1:29">
      <c r="A945" s="20"/>
      <c r="B945" s="24">
        <v>941</v>
      </c>
      <c r="D945" s="571">
        <v>940</v>
      </c>
      <c r="E945" s="580">
        <v>1243.6478999999999</v>
      </c>
      <c r="F945" s="580">
        <v>245.15672000000001</v>
      </c>
      <c r="H945" s="571">
        <v>940</v>
      </c>
      <c r="I945" s="78">
        <v>705</v>
      </c>
      <c r="J945" s="78">
        <v>704</v>
      </c>
      <c r="K945" s="78">
        <v>548</v>
      </c>
      <c r="L945" s="78">
        <v>705</v>
      </c>
      <c r="M945" s="579" t="str">
        <f t="shared" si="15"/>
        <v>705,704,548,705</v>
      </c>
      <c r="R945" s="280">
        <v>940</v>
      </c>
      <c r="S945" s="591">
        <v>1379.3114349784901</v>
      </c>
      <c r="U945" s="77">
        <v>940</v>
      </c>
      <c r="V945" s="77">
        <v>940</v>
      </c>
      <c r="Y945" s="110">
        <v>940</v>
      </c>
      <c r="Z945" s="110">
        <v>0</v>
      </c>
      <c r="AA945" s="110">
        <v>940</v>
      </c>
      <c r="AB945" s="110">
        <v>0</v>
      </c>
      <c r="AC945" s="417">
        <v>27.586228699569901</v>
      </c>
    </row>
    <row r="946" spans="1:29">
      <c r="A946" s="20"/>
      <c r="B946" s="24">
        <v>942</v>
      </c>
      <c r="D946" s="571">
        <v>941</v>
      </c>
      <c r="E946" s="580">
        <v>1235.3541</v>
      </c>
      <c r="F946" s="580">
        <v>305.34134</v>
      </c>
      <c r="H946" s="571">
        <v>941</v>
      </c>
      <c r="I946" s="78">
        <v>705</v>
      </c>
      <c r="J946" s="78">
        <v>548</v>
      </c>
      <c r="K946" s="78">
        <v>547</v>
      </c>
      <c r="L946" s="78">
        <v>705</v>
      </c>
      <c r="M946" s="579" t="str">
        <f t="shared" si="15"/>
        <v>705,548,547,705</v>
      </c>
      <c r="R946" s="280">
        <v>941</v>
      </c>
      <c r="S946" s="591">
        <v>1414.7494256084999</v>
      </c>
      <c r="U946" s="77">
        <v>941</v>
      </c>
      <c r="V946" s="77">
        <v>941</v>
      </c>
      <c r="Y946" s="110">
        <v>941</v>
      </c>
      <c r="Z946" s="110">
        <v>0</v>
      </c>
      <c r="AA946" s="110">
        <v>941</v>
      </c>
      <c r="AB946" s="110">
        <v>0</v>
      </c>
      <c r="AC946" s="417">
        <v>28.294988512170001</v>
      </c>
    </row>
    <row r="947" spans="1:29">
      <c r="A947" s="20"/>
      <c r="B947" s="24">
        <v>943</v>
      </c>
      <c r="D947" s="571">
        <v>942</v>
      </c>
      <c r="E947" s="580">
        <v>1223.1301000000001</v>
      </c>
      <c r="F947" s="580">
        <v>359.30819000000002</v>
      </c>
      <c r="H947" s="571">
        <v>942</v>
      </c>
      <c r="I947" s="78">
        <v>706</v>
      </c>
      <c r="J947" s="78">
        <v>705</v>
      </c>
      <c r="K947" s="78">
        <v>547</v>
      </c>
      <c r="L947" s="78">
        <v>706</v>
      </c>
      <c r="M947" s="579" t="str">
        <f t="shared" si="15"/>
        <v>706,705,547,706</v>
      </c>
      <c r="R947" s="280">
        <v>942</v>
      </c>
      <c r="S947" s="591">
        <v>1381.8162968624899</v>
      </c>
      <c r="U947" s="77">
        <v>942</v>
      </c>
      <c r="V947" s="77">
        <v>942</v>
      </c>
      <c r="Y947" s="110">
        <v>942</v>
      </c>
      <c r="Z947" s="110">
        <v>0</v>
      </c>
      <c r="AA947" s="110">
        <v>942</v>
      </c>
      <c r="AB947" s="110">
        <v>0</v>
      </c>
      <c r="AC947" s="417">
        <v>27.6363259372499</v>
      </c>
    </row>
    <row r="948" spans="1:29">
      <c r="A948" s="20"/>
      <c r="B948" s="24">
        <v>944</v>
      </c>
      <c r="D948" s="571">
        <v>943</v>
      </c>
      <c r="E948" s="580">
        <v>1207.4670000000001</v>
      </c>
      <c r="F948" s="580">
        <v>409.30552</v>
      </c>
      <c r="H948" s="571">
        <v>943</v>
      </c>
      <c r="I948" s="78">
        <v>706</v>
      </c>
      <c r="J948" s="78">
        <v>547</v>
      </c>
      <c r="K948" s="78">
        <v>546</v>
      </c>
      <c r="L948" s="78">
        <v>706</v>
      </c>
      <c r="M948" s="579" t="str">
        <f t="shared" si="15"/>
        <v>706,547,546,706</v>
      </c>
      <c r="R948" s="280">
        <v>943</v>
      </c>
      <c r="S948" s="591">
        <v>1418.8719866249901</v>
      </c>
      <c r="U948" s="77">
        <v>943</v>
      </c>
      <c r="V948" s="77">
        <v>943</v>
      </c>
      <c r="Y948" s="110">
        <v>943</v>
      </c>
      <c r="Z948" s="110">
        <v>0</v>
      </c>
      <c r="AA948" s="110">
        <v>943</v>
      </c>
      <c r="AB948" s="110">
        <v>0</v>
      </c>
      <c r="AC948" s="417">
        <v>28.377439732499901</v>
      </c>
    </row>
    <row r="949" spans="1:29">
      <c r="A949" s="20"/>
      <c r="B949" s="24">
        <v>945</v>
      </c>
      <c r="D949" s="571">
        <v>944</v>
      </c>
      <c r="E949" s="580">
        <v>1189.8842</v>
      </c>
      <c r="F949" s="580">
        <v>457.80718999999999</v>
      </c>
      <c r="H949" s="571">
        <v>944</v>
      </c>
      <c r="I949" s="78">
        <v>707</v>
      </c>
      <c r="J949" s="78">
        <v>706</v>
      </c>
      <c r="K949" s="78">
        <v>546</v>
      </c>
      <c r="L949" s="78">
        <v>707</v>
      </c>
      <c r="M949" s="579" t="str">
        <f t="shared" si="15"/>
        <v>707,706,546,707</v>
      </c>
      <c r="R949" s="280">
        <v>944</v>
      </c>
      <c r="S949" s="591">
        <v>1384.21150443899</v>
      </c>
      <c r="U949" s="77">
        <v>944</v>
      </c>
      <c r="V949" s="77">
        <v>944</v>
      </c>
      <c r="Y949" s="110">
        <v>944</v>
      </c>
      <c r="Z949" s="110">
        <v>0</v>
      </c>
      <c r="AA949" s="110">
        <v>944</v>
      </c>
      <c r="AB949" s="110">
        <v>0</v>
      </c>
      <c r="AC949" s="417">
        <v>27.684230088779799</v>
      </c>
    </row>
    <row r="950" spans="1:29">
      <c r="A950" s="20"/>
      <c r="B950" s="24">
        <v>946</v>
      </c>
      <c r="D950" s="571">
        <v>945</v>
      </c>
      <c r="E950" s="580">
        <v>1170.3719000000001</v>
      </c>
      <c r="F950" s="580">
        <v>505.22773000000001</v>
      </c>
      <c r="H950" s="571">
        <v>945</v>
      </c>
      <c r="I950" s="78">
        <v>707</v>
      </c>
      <c r="J950" s="78">
        <v>546</v>
      </c>
      <c r="K950" s="78">
        <v>545</v>
      </c>
      <c r="L950" s="78">
        <v>707</v>
      </c>
      <c r="M950" s="579" t="str">
        <f t="shared" si="15"/>
        <v>707,546,545,707</v>
      </c>
      <c r="R950" s="280">
        <v>945</v>
      </c>
      <c r="S950" s="591">
        <v>1420.13331926502</v>
      </c>
      <c r="U950" s="77">
        <v>945</v>
      </c>
      <c r="V950" s="77">
        <v>945</v>
      </c>
      <c r="Y950" s="110">
        <v>945</v>
      </c>
      <c r="Z950" s="110">
        <v>0</v>
      </c>
      <c r="AA950" s="110">
        <v>945</v>
      </c>
      <c r="AB950" s="110">
        <v>0</v>
      </c>
      <c r="AC950" s="417">
        <v>28.4026663853004</v>
      </c>
    </row>
    <row r="951" spans="1:29">
      <c r="A951" s="20"/>
      <c r="B951" s="24">
        <v>947</v>
      </c>
      <c r="D951" s="571">
        <v>946</v>
      </c>
      <c r="E951" s="580">
        <v>1149.1832999999999</v>
      </c>
      <c r="F951" s="580">
        <v>551.80100000000004</v>
      </c>
      <c r="H951" s="571">
        <v>946</v>
      </c>
      <c r="I951" s="78">
        <v>708</v>
      </c>
      <c r="J951" s="78">
        <v>707</v>
      </c>
      <c r="K951" s="78">
        <v>545</v>
      </c>
      <c r="L951" s="78">
        <v>708</v>
      </c>
      <c r="M951" s="579" t="str">
        <f t="shared" si="15"/>
        <v>708,707,545,708</v>
      </c>
      <c r="R951" s="280">
        <v>946</v>
      </c>
      <c r="S951" s="591">
        <v>1384.2988193599999</v>
      </c>
      <c r="U951" s="77">
        <v>946</v>
      </c>
      <c r="V951" s="77">
        <v>946</v>
      </c>
      <c r="Y951" s="110">
        <v>946</v>
      </c>
      <c r="Z951" s="110">
        <v>0</v>
      </c>
      <c r="AA951" s="110">
        <v>946</v>
      </c>
      <c r="AB951" s="110">
        <v>0</v>
      </c>
      <c r="AC951" s="417">
        <v>27.6859763872</v>
      </c>
    </row>
    <row r="952" spans="1:29">
      <c r="A952" s="20"/>
      <c r="B952" s="24">
        <v>948</v>
      </c>
      <c r="D952" s="571">
        <v>947</v>
      </c>
      <c r="E952" s="580">
        <v>1126.3747000000001</v>
      </c>
      <c r="F952" s="580">
        <v>597.58054000000004</v>
      </c>
      <c r="H952" s="571">
        <v>947</v>
      </c>
      <c r="I952" s="78">
        <v>708</v>
      </c>
      <c r="J952" s="78">
        <v>545</v>
      </c>
      <c r="K952" s="78">
        <v>544</v>
      </c>
      <c r="L952" s="78">
        <v>708</v>
      </c>
      <c r="M952" s="579" t="str">
        <f t="shared" si="15"/>
        <v>708,545,544,708</v>
      </c>
      <c r="R952" s="280">
        <v>947</v>
      </c>
      <c r="S952" s="591">
        <v>1418.12863871997</v>
      </c>
      <c r="U952" s="77">
        <v>947</v>
      </c>
      <c r="V952" s="77">
        <v>947</v>
      </c>
      <c r="Y952" s="110">
        <v>947</v>
      </c>
      <c r="Z952" s="110">
        <v>0</v>
      </c>
      <c r="AA952" s="110">
        <v>947</v>
      </c>
      <c r="AB952" s="110">
        <v>0</v>
      </c>
      <c r="AC952" s="417">
        <v>28.362572774399599</v>
      </c>
    </row>
    <row r="953" spans="1:29">
      <c r="A953" s="20"/>
      <c r="B953" s="24">
        <v>949</v>
      </c>
      <c r="D953" s="571">
        <v>948</v>
      </c>
      <c r="E953" s="580">
        <v>1101.7791999999999</v>
      </c>
      <c r="F953" s="580">
        <v>642.38158999999996</v>
      </c>
      <c r="H953" s="571">
        <v>948</v>
      </c>
      <c r="I953" s="78">
        <v>709</v>
      </c>
      <c r="J953" s="78">
        <v>708</v>
      </c>
      <c r="K953" s="78">
        <v>544</v>
      </c>
      <c r="L953" s="78">
        <v>709</v>
      </c>
      <c r="M953" s="579" t="str">
        <f t="shared" si="15"/>
        <v>709,708,544,709</v>
      </c>
      <c r="R953" s="280">
        <v>948</v>
      </c>
      <c r="S953" s="591">
        <v>1381.9326049599899</v>
      </c>
      <c r="U953" s="77">
        <v>948</v>
      </c>
      <c r="V953" s="77">
        <v>948</v>
      </c>
      <c r="Y953" s="110">
        <v>948</v>
      </c>
      <c r="Z953" s="110">
        <v>0</v>
      </c>
      <c r="AA953" s="110">
        <v>948</v>
      </c>
      <c r="AB953" s="110">
        <v>0</v>
      </c>
      <c r="AC953" s="417">
        <v>27.638652099199799</v>
      </c>
    </row>
    <row r="954" spans="1:29">
      <c r="A954" s="20"/>
      <c r="B954" s="24">
        <v>950</v>
      </c>
      <c r="D954" s="571">
        <v>949</v>
      </c>
      <c r="E954" s="580">
        <v>1075.3133</v>
      </c>
      <c r="F954" s="580">
        <v>685.95281999999997</v>
      </c>
      <c r="H954" s="571">
        <v>949</v>
      </c>
      <c r="I954" s="78">
        <v>709</v>
      </c>
      <c r="J954" s="78">
        <v>544</v>
      </c>
      <c r="K954" s="78">
        <v>543</v>
      </c>
      <c r="L954" s="78">
        <v>709</v>
      </c>
      <c r="M954" s="579" t="str">
        <f t="shared" si="15"/>
        <v>709,544,543,709</v>
      </c>
      <c r="R954" s="280">
        <v>949</v>
      </c>
      <c r="S954" s="591">
        <v>1415.6763728200101</v>
      </c>
      <c r="U954" s="77">
        <v>949</v>
      </c>
      <c r="V954" s="77">
        <v>949</v>
      </c>
      <c r="Y954" s="110">
        <v>949</v>
      </c>
      <c r="Z954" s="110">
        <v>0</v>
      </c>
      <c r="AA954" s="110">
        <v>949</v>
      </c>
      <c r="AB954" s="110">
        <v>0</v>
      </c>
      <c r="AC954" s="417">
        <v>28.313527456400301</v>
      </c>
    </row>
    <row r="955" spans="1:29">
      <c r="A955" s="20"/>
      <c r="B955" s="24">
        <v>951</v>
      </c>
      <c r="D955" s="571">
        <v>950</v>
      </c>
      <c r="E955" s="580">
        <v>1047.0681999999999</v>
      </c>
      <c r="F955" s="580">
        <v>728.30615999999998</v>
      </c>
      <c r="H955" s="571">
        <v>950</v>
      </c>
      <c r="I955" s="78">
        <v>710</v>
      </c>
      <c r="J955" s="78">
        <v>709</v>
      </c>
      <c r="K955" s="78">
        <v>543</v>
      </c>
      <c r="L955" s="78">
        <v>710</v>
      </c>
      <c r="M955" s="579" t="str">
        <f t="shared" si="15"/>
        <v>710,709,543,710</v>
      </c>
      <c r="R955" s="280">
        <v>950</v>
      </c>
      <c r="S955" s="591">
        <v>1380.11396382001</v>
      </c>
      <c r="U955" s="77">
        <v>950</v>
      </c>
      <c r="V955" s="77">
        <v>950</v>
      </c>
      <c r="Y955" s="110">
        <v>950</v>
      </c>
      <c r="Z955" s="110">
        <v>0</v>
      </c>
      <c r="AA955" s="110">
        <v>950</v>
      </c>
      <c r="AB955" s="110">
        <v>0</v>
      </c>
      <c r="AC955" s="417">
        <v>27.6022792764002</v>
      </c>
    </row>
    <row r="956" spans="1:29">
      <c r="A956" s="20"/>
      <c r="B956" s="24">
        <v>952</v>
      </c>
      <c r="D956" s="571">
        <v>951</v>
      </c>
      <c r="E956" s="580">
        <v>1017.1043</v>
      </c>
      <c r="F956" s="580">
        <v>769.49057000000005</v>
      </c>
      <c r="H956" s="571">
        <v>951</v>
      </c>
      <c r="I956" s="78">
        <v>710</v>
      </c>
      <c r="J956" s="78">
        <v>543</v>
      </c>
      <c r="K956" s="78">
        <v>542</v>
      </c>
      <c r="L956" s="78">
        <v>710</v>
      </c>
      <c r="M956" s="579" t="str">
        <f t="shared" si="15"/>
        <v>710,543,542,710</v>
      </c>
      <c r="R956" s="280">
        <v>951</v>
      </c>
      <c r="S956" s="591">
        <v>1414.66460856003</v>
      </c>
      <c r="U956" s="77">
        <v>951</v>
      </c>
      <c r="V956" s="77">
        <v>951</v>
      </c>
      <c r="Y956" s="110">
        <v>951</v>
      </c>
      <c r="Z956" s="110">
        <v>0</v>
      </c>
      <c r="AA956" s="110">
        <v>951</v>
      </c>
      <c r="AB956" s="110">
        <v>0</v>
      </c>
      <c r="AC956" s="417">
        <v>28.293292171200701</v>
      </c>
    </row>
    <row r="957" spans="1:29">
      <c r="A957" s="20"/>
      <c r="B957" s="24">
        <v>953</v>
      </c>
      <c r="D957" s="571">
        <v>952</v>
      </c>
      <c r="E957" s="580">
        <v>985.47401000000002</v>
      </c>
      <c r="F957" s="580">
        <v>809.41218000000003</v>
      </c>
      <c r="H957" s="571">
        <v>952</v>
      </c>
      <c r="I957" s="78">
        <v>711</v>
      </c>
      <c r="J957" s="78">
        <v>710</v>
      </c>
      <c r="K957" s="78">
        <v>542</v>
      </c>
      <c r="L957" s="78">
        <v>711</v>
      </c>
      <c r="M957" s="579" t="str">
        <f t="shared" si="15"/>
        <v>711,710,542,711</v>
      </c>
      <c r="R957" s="280">
        <v>952</v>
      </c>
      <c r="S957" s="591">
        <v>1380.92656752996</v>
      </c>
      <c r="U957" s="77">
        <v>952</v>
      </c>
      <c r="V957" s="77">
        <v>952</v>
      </c>
      <c r="Y957" s="110">
        <v>952</v>
      </c>
      <c r="Z957" s="110">
        <v>0</v>
      </c>
      <c r="AA957" s="110">
        <v>952</v>
      </c>
      <c r="AB957" s="110">
        <v>0</v>
      </c>
      <c r="AC957" s="417">
        <v>27.618531350599302</v>
      </c>
    </row>
    <row r="958" spans="1:29">
      <c r="A958" s="20"/>
      <c r="B958" s="24">
        <v>954</v>
      </c>
      <c r="D958" s="571">
        <v>953</v>
      </c>
      <c r="E958" s="580">
        <v>952.21006</v>
      </c>
      <c r="F958" s="580">
        <v>848.00495000000001</v>
      </c>
      <c r="H958" s="571">
        <v>953</v>
      </c>
      <c r="I958" s="78">
        <v>711</v>
      </c>
      <c r="J958" s="78">
        <v>542</v>
      </c>
      <c r="K958" s="78">
        <v>541</v>
      </c>
      <c r="L958" s="78">
        <v>711</v>
      </c>
      <c r="M958" s="579" t="str">
        <f t="shared" si="15"/>
        <v>711,542,541,711</v>
      </c>
      <c r="R958" s="280">
        <v>953</v>
      </c>
      <c r="S958" s="591">
        <v>1415.57410922998</v>
      </c>
      <c r="U958" s="77">
        <v>953</v>
      </c>
      <c r="V958" s="77">
        <v>953</v>
      </c>
      <c r="Y958" s="110">
        <v>953</v>
      </c>
      <c r="Z958" s="110">
        <v>0</v>
      </c>
      <c r="AA958" s="110">
        <v>953</v>
      </c>
      <c r="AB958" s="110">
        <v>0</v>
      </c>
      <c r="AC958" s="417">
        <v>28.311482184599701</v>
      </c>
    </row>
    <row r="959" spans="1:29">
      <c r="A959" s="20"/>
      <c r="B959" s="24">
        <v>955</v>
      </c>
      <c r="D959" s="571">
        <v>954</v>
      </c>
      <c r="E959" s="580">
        <v>917.38567</v>
      </c>
      <c r="F959" s="580">
        <v>885.24881000000005</v>
      </c>
      <c r="H959" s="571">
        <v>954</v>
      </c>
      <c r="I959" s="78">
        <v>712</v>
      </c>
      <c r="J959" s="78">
        <v>711</v>
      </c>
      <c r="K959" s="78">
        <v>541</v>
      </c>
      <c r="L959" s="78">
        <v>712</v>
      </c>
      <c r="M959" s="579" t="str">
        <f t="shared" si="15"/>
        <v>712,711,541,712</v>
      </c>
      <c r="R959" s="280">
        <v>954</v>
      </c>
      <c r="S959" s="591">
        <v>1383.2573744850199</v>
      </c>
      <c r="U959" s="77">
        <v>954</v>
      </c>
      <c r="V959" s="77">
        <v>954</v>
      </c>
      <c r="Y959" s="110">
        <v>954</v>
      </c>
      <c r="Z959" s="110">
        <v>0</v>
      </c>
      <c r="AA959" s="110">
        <v>954</v>
      </c>
      <c r="AB959" s="110">
        <v>0</v>
      </c>
      <c r="AC959" s="417">
        <v>27.665147489700399</v>
      </c>
    </row>
    <row r="960" spans="1:29">
      <c r="A960" s="20"/>
      <c r="B960" s="24">
        <v>956</v>
      </c>
      <c r="D960" s="571">
        <v>955</v>
      </c>
      <c r="E960" s="580">
        <v>881.10110999999995</v>
      </c>
      <c r="F960" s="580">
        <v>921.14742999999999</v>
      </c>
      <c r="H960" s="571">
        <v>955</v>
      </c>
      <c r="I960" s="78">
        <v>712</v>
      </c>
      <c r="J960" s="78">
        <v>541</v>
      </c>
      <c r="K960" s="78">
        <v>540</v>
      </c>
      <c r="L960" s="78">
        <v>712</v>
      </c>
      <c r="M960" s="579" t="str">
        <f t="shared" si="15"/>
        <v>712,541,540,712</v>
      </c>
      <c r="R960" s="280">
        <v>955</v>
      </c>
      <c r="S960" s="591">
        <v>1416.72932494001</v>
      </c>
      <c r="U960" s="77">
        <v>955</v>
      </c>
      <c r="V960" s="77">
        <v>955</v>
      </c>
      <c r="Y960" s="110">
        <v>955</v>
      </c>
      <c r="Z960" s="110">
        <v>0</v>
      </c>
      <c r="AA960" s="110">
        <v>955</v>
      </c>
      <c r="AB960" s="110">
        <v>0</v>
      </c>
      <c r="AC960" s="417">
        <v>28.334586498800199</v>
      </c>
    </row>
    <row r="961" spans="1:29">
      <c r="A961" s="20"/>
      <c r="B961" s="24">
        <v>957</v>
      </c>
      <c r="D961" s="571">
        <v>956</v>
      </c>
      <c r="E961" s="580">
        <v>843.51914999999997</v>
      </c>
      <c r="F961" s="580">
        <v>955.72316000000001</v>
      </c>
      <c r="H961" s="571">
        <v>956</v>
      </c>
      <c r="I961" s="78">
        <v>713</v>
      </c>
      <c r="J961" s="78">
        <v>712</v>
      </c>
      <c r="K961" s="78">
        <v>540</v>
      </c>
      <c r="L961" s="78">
        <v>713</v>
      </c>
      <c r="M961" s="579" t="str">
        <f t="shared" si="15"/>
        <v>713,712,540,713</v>
      </c>
      <c r="R961" s="280">
        <v>956</v>
      </c>
      <c r="S961" s="591">
        <v>1383.75945741997</v>
      </c>
      <c r="U961" s="77">
        <v>956</v>
      </c>
      <c r="V961" s="77">
        <v>956</v>
      </c>
      <c r="Y961" s="110">
        <v>956</v>
      </c>
      <c r="Z961" s="110">
        <v>0</v>
      </c>
      <c r="AA961" s="110">
        <v>956</v>
      </c>
      <c r="AB961" s="110">
        <v>0</v>
      </c>
      <c r="AC961" s="417">
        <v>27.6751891483995</v>
      </c>
    </row>
    <row r="962" spans="1:29">
      <c r="A962" s="20"/>
      <c r="B962" s="24">
        <v>958</v>
      </c>
      <c r="D962" s="571">
        <v>957</v>
      </c>
      <c r="E962" s="580">
        <v>804.70798000000002</v>
      </c>
      <c r="F962" s="580">
        <v>988.98092999999994</v>
      </c>
      <c r="H962" s="571">
        <v>957</v>
      </c>
      <c r="I962" s="78">
        <v>713</v>
      </c>
      <c r="J962" s="78">
        <v>540</v>
      </c>
      <c r="K962" s="78">
        <v>539</v>
      </c>
      <c r="L962" s="78">
        <v>713</v>
      </c>
      <c r="M962" s="579" t="str">
        <f t="shared" si="15"/>
        <v>713,540,539,713</v>
      </c>
      <c r="R962" s="280">
        <v>957</v>
      </c>
      <c r="S962" s="591">
        <v>1418.68997225002</v>
      </c>
      <c r="U962" s="77">
        <v>957</v>
      </c>
      <c r="V962" s="77">
        <v>957</v>
      </c>
      <c r="Y962" s="110">
        <v>957</v>
      </c>
      <c r="Z962" s="110">
        <v>0</v>
      </c>
      <c r="AA962" s="110">
        <v>957</v>
      </c>
      <c r="AB962" s="110">
        <v>0</v>
      </c>
      <c r="AC962" s="417">
        <v>28.373799445000401</v>
      </c>
    </row>
    <row r="963" spans="1:29">
      <c r="A963" s="20"/>
      <c r="B963" s="24">
        <v>959</v>
      </c>
      <c r="D963" s="571">
        <v>958</v>
      </c>
      <c r="E963" s="580">
        <v>764.58495000000005</v>
      </c>
      <c r="F963" s="580">
        <v>1020.6513</v>
      </c>
      <c r="H963" s="571">
        <v>958</v>
      </c>
      <c r="I963" s="78">
        <v>714</v>
      </c>
      <c r="J963" s="78">
        <v>713</v>
      </c>
      <c r="K963" s="78">
        <v>539</v>
      </c>
      <c r="L963" s="78">
        <v>714</v>
      </c>
      <c r="M963" s="579" t="str">
        <f t="shared" si="15"/>
        <v>714,713,539,714</v>
      </c>
      <c r="R963" s="280">
        <v>958</v>
      </c>
      <c r="S963" s="591">
        <v>1384.1641669949699</v>
      </c>
      <c r="U963" s="77">
        <v>958</v>
      </c>
      <c r="V963" s="77">
        <v>958</v>
      </c>
      <c r="Y963" s="110">
        <v>958</v>
      </c>
      <c r="Z963" s="110">
        <v>0</v>
      </c>
      <c r="AA963" s="110">
        <v>958</v>
      </c>
      <c r="AB963" s="110">
        <v>0</v>
      </c>
      <c r="AC963" s="417">
        <v>27.6832833398994</v>
      </c>
    </row>
    <row r="964" spans="1:29">
      <c r="A964" s="20"/>
      <c r="B964" s="24">
        <v>960</v>
      </c>
      <c r="D964" s="571">
        <v>959</v>
      </c>
      <c r="E964" s="580">
        <v>723.15287000000001</v>
      </c>
      <c r="F964" s="580">
        <v>1050.4341999999999</v>
      </c>
      <c r="H964" s="571">
        <v>959</v>
      </c>
      <c r="I964" s="78">
        <v>714</v>
      </c>
      <c r="J964" s="78">
        <v>539</v>
      </c>
      <c r="K964" s="78">
        <v>538</v>
      </c>
      <c r="L964" s="78">
        <v>714</v>
      </c>
      <c r="M964" s="579" t="str">
        <f t="shared" si="15"/>
        <v>714,539,538,714</v>
      </c>
      <c r="R964" s="280">
        <v>959</v>
      </c>
      <c r="S964" s="591">
        <v>1420.2658540800301</v>
      </c>
      <c r="U964" s="77">
        <v>959</v>
      </c>
      <c r="V964" s="77">
        <v>959</v>
      </c>
      <c r="Y964" s="110">
        <v>959</v>
      </c>
      <c r="Z964" s="110">
        <v>0</v>
      </c>
      <c r="AA964" s="110">
        <v>959</v>
      </c>
      <c r="AB964" s="110">
        <v>0</v>
      </c>
      <c r="AC964" s="417">
        <v>28.4053170816006</v>
      </c>
    </row>
    <row r="965" spans="1:29">
      <c r="A965" s="20"/>
      <c r="B965" s="24">
        <v>961</v>
      </c>
      <c r="D965" s="571">
        <v>960</v>
      </c>
      <c r="E965" s="580">
        <v>680.49298999999996</v>
      </c>
      <c r="F965" s="580">
        <v>1078.3583000000001</v>
      </c>
      <c r="H965" s="571">
        <v>960</v>
      </c>
      <c r="I965" s="78">
        <v>715</v>
      </c>
      <c r="J965" s="78">
        <v>714</v>
      </c>
      <c r="K965" s="78">
        <v>538</v>
      </c>
      <c r="L965" s="78">
        <v>715</v>
      </c>
      <c r="M965" s="579" t="str">
        <f t="shared" si="15"/>
        <v>715,714,538,715</v>
      </c>
      <c r="R965" s="280">
        <v>960</v>
      </c>
      <c r="S965" s="591">
        <v>1384.3300763249799</v>
      </c>
      <c r="U965" s="77">
        <v>960</v>
      </c>
      <c r="V965" s="77">
        <v>960</v>
      </c>
      <c r="Y965" s="110">
        <v>960</v>
      </c>
      <c r="Z965" s="110">
        <v>0</v>
      </c>
      <c r="AA965" s="110">
        <v>960</v>
      </c>
      <c r="AB965" s="110">
        <v>0</v>
      </c>
      <c r="AC965" s="417">
        <v>27.6866015264997</v>
      </c>
    </row>
    <row r="966" spans="1:29">
      <c r="A966" s="20"/>
      <c r="B966" s="24">
        <v>962</v>
      </c>
      <c r="D966" s="571">
        <v>961</v>
      </c>
      <c r="E966" s="580">
        <v>636.70818999999995</v>
      </c>
      <c r="F966" s="580">
        <v>1104.5291</v>
      </c>
      <c r="H966" s="571">
        <v>961</v>
      </c>
      <c r="I966" s="78">
        <v>715</v>
      </c>
      <c r="J966" s="78">
        <v>538</v>
      </c>
      <c r="K966" s="78">
        <v>537</v>
      </c>
      <c r="L966" s="78">
        <v>715</v>
      </c>
      <c r="M966" s="579" t="str">
        <f t="shared" ref="M966:M1029" si="16">_xlfn.CONCAT(I966,",",J966,",",,K966,",",L966)</f>
        <v>715,538,537,715</v>
      </c>
      <c r="R966" s="280">
        <v>961</v>
      </c>
      <c r="S966" s="591">
        <v>1418.52367089007</v>
      </c>
      <c r="U966" s="77">
        <v>961</v>
      </c>
      <c r="V966" s="77">
        <v>961</v>
      </c>
      <c r="Y966" s="110">
        <v>961</v>
      </c>
      <c r="Z966" s="110">
        <v>0</v>
      </c>
      <c r="AA966" s="110">
        <v>961</v>
      </c>
      <c r="AB966" s="110">
        <v>0</v>
      </c>
      <c r="AC966" s="417">
        <v>28.370473417801499</v>
      </c>
    </row>
    <row r="967" spans="1:29">
      <c r="A967" s="20"/>
      <c r="B967" s="24">
        <v>963</v>
      </c>
      <c r="D967" s="571">
        <v>962</v>
      </c>
      <c r="E967" s="580">
        <v>591.89817000000005</v>
      </c>
      <c r="F967" s="580">
        <v>1128.9938999999999</v>
      </c>
      <c r="H967" s="571">
        <v>962</v>
      </c>
      <c r="I967" s="78">
        <v>716</v>
      </c>
      <c r="J967" s="78">
        <v>715</v>
      </c>
      <c r="K967" s="78">
        <v>537</v>
      </c>
      <c r="L967" s="78">
        <v>716</v>
      </c>
      <c r="M967" s="579" t="str">
        <f t="shared" si="16"/>
        <v>716,715,537,716</v>
      </c>
      <c r="R967" s="280">
        <v>962</v>
      </c>
      <c r="S967" s="591">
        <v>1382.2895771799899</v>
      </c>
      <c r="U967" s="77">
        <v>962</v>
      </c>
      <c r="V967" s="77">
        <v>962</v>
      </c>
      <c r="Y967" s="110">
        <v>962</v>
      </c>
      <c r="Z967" s="110">
        <v>0</v>
      </c>
      <c r="AA967" s="110">
        <v>962</v>
      </c>
      <c r="AB967" s="110">
        <v>0</v>
      </c>
      <c r="AC967" s="417">
        <v>27.645791543599898</v>
      </c>
    </row>
    <row r="968" spans="1:29">
      <c r="A968" s="20"/>
      <c r="B968" s="24">
        <v>964</v>
      </c>
      <c r="D968" s="571">
        <v>963</v>
      </c>
      <c r="E968" s="580">
        <v>546.21180000000004</v>
      </c>
      <c r="F968" s="580">
        <v>1151.8254999999999</v>
      </c>
      <c r="H968" s="571">
        <v>963</v>
      </c>
      <c r="I968" s="78">
        <v>716</v>
      </c>
      <c r="J968" s="78">
        <v>537</v>
      </c>
      <c r="K968" s="78">
        <v>536</v>
      </c>
      <c r="L968" s="78">
        <v>716</v>
      </c>
      <c r="M968" s="579" t="str">
        <f t="shared" si="16"/>
        <v>716,537,536,716</v>
      </c>
      <c r="R968" s="280">
        <v>963</v>
      </c>
      <c r="S968" s="591">
        <v>1416.0734928450499</v>
      </c>
      <c r="U968" s="77">
        <v>963</v>
      </c>
      <c r="V968" s="77">
        <v>963</v>
      </c>
      <c r="Y968" s="110">
        <v>963</v>
      </c>
      <c r="Z968" s="110">
        <v>0</v>
      </c>
      <c r="AA968" s="110">
        <v>963</v>
      </c>
      <c r="AB968" s="110">
        <v>0</v>
      </c>
      <c r="AC968" s="417">
        <v>28.321469856901</v>
      </c>
    </row>
    <row r="969" spans="1:29">
      <c r="A969" s="20"/>
      <c r="B969" s="24">
        <v>965</v>
      </c>
      <c r="D969" s="571">
        <v>964</v>
      </c>
      <c r="E969" s="580">
        <v>499.71129999999999</v>
      </c>
      <c r="F969" s="580">
        <v>1173.0491999999999</v>
      </c>
      <c r="H969" s="571">
        <v>964</v>
      </c>
      <c r="I969" s="78">
        <v>717</v>
      </c>
      <c r="J969" s="78">
        <v>716</v>
      </c>
      <c r="K969" s="78">
        <v>536</v>
      </c>
      <c r="L969" s="78">
        <v>717</v>
      </c>
      <c r="M969" s="579" t="str">
        <f t="shared" si="16"/>
        <v>717,716,536,717</v>
      </c>
      <c r="R969" s="280">
        <v>964</v>
      </c>
      <c r="S969" s="591">
        <v>1380.48308152501</v>
      </c>
      <c r="U969" s="77">
        <v>964</v>
      </c>
      <c r="V969" s="77">
        <v>964</v>
      </c>
      <c r="Y969" s="110">
        <v>964</v>
      </c>
      <c r="Z969" s="110">
        <v>0</v>
      </c>
      <c r="AA969" s="110">
        <v>964</v>
      </c>
      <c r="AB969" s="110">
        <v>0</v>
      </c>
      <c r="AC969" s="417">
        <v>27.609661630500302</v>
      </c>
    </row>
    <row r="970" spans="1:29">
      <c r="A970" s="20"/>
      <c r="B970" s="24">
        <v>966</v>
      </c>
      <c r="D970" s="571">
        <v>965</v>
      </c>
      <c r="E970" s="580">
        <v>452.39033999999998</v>
      </c>
      <c r="F970" s="580">
        <v>1192.384</v>
      </c>
      <c r="H970" s="571">
        <v>965</v>
      </c>
      <c r="I970" s="78">
        <v>717</v>
      </c>
      <c r="J970" s="78">
        <v>536</v>
      </c>
      <c r="K970" s="78">
        <v>535</v>
      </c>
      <c r="L970" s="78">
        <v>717</v>
      </c>
      <c r="M970" s="579" t="str">
        <f t="shared" si="16"/>
        <v>717,536,535,717</v>
      </c>
      <c r="R970" s="280">
        <v>965</v>
      </c>
      <c r="S970" s="591">
        <v>1415.0639063849801</v>
      </c>
      <c r="U970" s="77">
        <v>965</v>
      </c>
      <c r="V970" s="77">
        <v>965</v>
      </c>
      <c r="Y970" s="110">
        <v>965</v>
      </c>
      <c r="Z970" s="110">
        <v>0</v>
      </c>
      <c r="AA970" s="110">
        <v>965</v>
      </c>
      <c r="AB970" s="110">
        <v>0</v>
      </c>
      <c r="AC970" s="417">
        <v>28.3012781276996</v>
      </c>
    </row>
    <row r="971" spans="1:29">
      <c r="A971" s="20"/>
      <c r="B971" s="24">
        <v>967</v>
      </c>
      <c r="D971" s="571">
        <v>966</v>
      </c>
      <c r="E971" s="580">
        <v>404.33381000000003</v>
      </c>
      <c r="F971" s="580">
        <v>1209.5426</v>
      </c>
      <c r="H971" s="571">
        <v>966</v>
      </c>
      <c r="I971" s="78">
        <v>718</v>
      </c>
      <c r="J971" s="78">
        <v>717</v>
      </c>
      <c r="K971" s="78">
        <v>535</v>
      </c>
      <c r="L971" s="78">
        <v>718</v>
      </c>
      <c r="M971" s="579" t="str">
        <f t="shared" si="16"/>
        <v>718,717,535,718</v>
      </c>
      <c r="R971" s="280">
        <v>966</v>
      </c>
      <c r="S971" s="591">
        <v>1381.29140703997</v>
      </c>
      <c r="U971" s="77">
        <v>966</v>
      </c>
      <c r="V971" s="77">
        <v>966</v>
      </c>
      <c r="Y971" s="110">
        <v>966</v>
      </c>
      <c r="Z971" s="110">
        <v>0</v>
      </c>
      <c r="AA971" s="110">
        <v>966</v>
      </c>
      <c r="AB971" s="110">
        <v>0</v>
      </c>
      <c r="AC971" s="417">
        <v>27.625828140799399</v>
      </c>
    </row>
    <row r="972" spans="1:29">
      <c r="A972" s="20"/>
      <c r="B972" s="24">
        <v>968</v>
      </c>
      <c r="D972" s="571">
        <v>967</v>
      </c>
      <c r="E972" s="580">
        <v>355.61167999999998</v>
      </c>
      <c r="F972" s="580">
        <v>1224.5753</v>
      </c>
      <c r="H972" s="571">
        <v>967</v>
      </c>
      <c r="I972" s="78">
        <v>718</v>
      </c>
      <c r="J972" s="78">
        <v>535</v>
      </c>
      <c r="K972" s="78">
        <v>534</v>
      </c>
      <c r="L972" s="78">
        <v>718</v>
      </c>
      <c r="M972" s="579" t="str">
        <f t="shared" si="16"/>
        <v>718,535,534,718</v>
      </c>
      <c r="R972" s="280">
        <v>967</v>
      </c>
      <c r="S972" s="591">
        <v>1415.9610327000801</v>
      </c>
      <c r="U972" s="77">
        <v>967</v>
      </c>
      <c r="V972" s="77">
        <v>967</v>
      </c>
      <c r="Y972" s="110">
        <v>967</v>
      </c>
      <c r="Z972" s="110">
        <v>0</v>
      </c>
      <c r="AA972" s="110">
        <v>967</v>
      </c>
      <c r="AB972" s="110">
        <v>0</v>
      </c>
      <c r="AC972" s="417">
        <v>28.319220654001601</v>
      </c>
    </row>
    <row r="973" spans="1:29">
      <c r="A973" s="20"/>
      <c r="B973" s="24">
        <v>969</v>
      </c>
      <c r="D973" s="571">
        <v>968</v>
      </c>
      <c r="E973" s="580">
        <v>306.29379999999998</v>
      </c>
      <c r="F973" s="580">
        <v>1237.6119000000001</v>
      </c>
      <c r="H973" s="571">
        <v>968</v>
      </c>
      <c r="I973" s="78">
        <v>719</v>
      </c>
      <c r="J973" s="78">
        <v>718</v>
      </c>
      <c r="K973" s="78">
        <v>534</v>
      </c>
      <c r="L973" s="78">
        <v>719</v>
      </c>
      <c r="M973" s="579" t="str">
        <f t="shared" si="16"/>
        <v>719,718,534,719</v>
      </c>
      <c r="R973" s="280">
        <v>968</v>
      </c>
      <c r="S973" s="591">
        <v>1383.5988579349901</v>
      </c>
      <c r="U973" s="77">
        <v>968</v>
      </c>
      <c r="V973" s="77">
        <v>968</v>
      </c>
      <c r="Y973" s="110">
        <v>968</v>
      </c>
      <c r="Z973" s="110">
        <v>0</v>
      </c>
      <c r="AA973" s="110">
        <v>968</v>
      </c>
      <c r="AB973" s="110">
        <v>0</v>
      </c>
      <c r="AC973" s="417">
        <v>27.6719771586998</v>
      </c>
    </row>
    <row r="974" spans="1:29">
      <c r="A974" s="20"/>
      <c r="B974" s="24">
        <v>970</v>
      </c>
      <c r="D974" s="571">
        <v>969</v>
      </c>
      <c r="E974" s="580">
        <v>256.46327000000002</v>
      </c>
      <c r="F974" s="580">
        <v>1248.7257</v>
      </c>
      <c r="H974" s="571">
        <v>969</v>
      </c>
      <c r="I974" s="78">
        <v>719</v>
      </c>
      <c r="J974" s="78">
        <v>534</v>
      </c>
      <c r="K974" s="78">
        <v>533</v>
      </c>
      <c r="L974" s="78">
        <v>719</v>
      </c>
      <c r="M974" s="579" t="str">
        <f t="shared" si="16"/>
        <v>719,534,533,719</v>
      </c>
      <c r="R974" s="280">
        <v>969</v>
      </c>
      <c r="S974" s="591">
        <v>1417.0913496150099</v>
      </c>
      <c r="U974" s="77">
        <v>969</v>
      </c>
      <c r="V974" s="77">
        <v>969</v>
      </c>
      <c r="Y974" s="110">
        <v>969</v>
      </c>
      <c r="Z974" s="110">
        <v>0</v>
      </c>
      <c r="AA974" s="110">
        <v>969</v>
      </c>
      <c r="AB974" s="110">
        <v>0</v>
      </c>
      <c r="AC974" s="417">
        <v>28.341826992300302</v>
      </c>
    </row>
    <row r="975" spans="1:29">
      <c r="A975" s="20"/>
      <c r="B975" s="24">
        <v>971</v>
      </c>
      <c r="D975" s="571">
        <v>970</v>
      </c>
      <c r="E975" s="580">
        <v>206.24431000000001</v>
      </c>
      <c r="F975" s="580">
        <v>1258.0283999999999</v>
      </c>
      <c r="H975" s="571">
        <v>970</v>
      </c>
      <c r="I975" s="78">
        <v>720</v>
      </c>
      <c r="J975" s="78">
        <v>719</v>
      </c>
      <c r="K975" s="78">
        <v>533</v>
      </c>
      <c r="L975" s="78">
        <v>720</v>
      </c>
      <c r="M975" s="579" t="str">
        <f t="shared" si="16"/>
        <v>720,719,533,720</v>
      </c>
      <c r="R975" s="280">
        <v>970</v>
      </c>
      <c r="S975" s="591">
        <v>1384.13420908997</v>
      </c>
      <c r="U975" s="77">
        <v>970</v>
      </c>
      <c r="V975" s="77">
        <v>970</v>
      </c>
      <c r="Y975" s="110">
        <v>970</v>
      </c>
      <c r="Z975" s="110">
        <v>0</v>
      </c>
      <c r="AA975" s="110">
        <v>970</v>
      </c>
      <c r="AB975" s="110">
        <v>0</v>
      </c>
      <c r="AC975" s="417">
        <v>27.682684181799399</v>
      </c>
    </row>
    <row r="976" spans="1:29">
      <c r="A976" s="20"/>
      <c r="B976" s="24">
        <v>972</v>
      </c>
      <c r="D976" s="571">
        <v>971</v>
      </c>
      <c r="E976" s="580">
        <v>155.6936</v>
      </c>
      <c r="F976" s="580">
        <v>1265.5641000000001</v>
      </c>
      <c r="H976" s="571">
        <v>971</v>
      </c>
      <c r="I976" s="78">
        <v>720</v>
      </c>
      <c r="J976" s="78">
        <v>533</v>
      </c>
      <c r="K976" s="78">
        <v>532</v>
      </c>
      <c r="L976" s="78">
        <v>720</v>
      </c>
      <c r="M976" s="579" t="str">
        <f t="shared" si="16"/>
        <v>720,533,532,720</v>
      </c>
      <c r="R976" s="280">
        <v>971</v>
      </c>
      <c r="S976" s="591">
        <v>1419.0839075199899</v>
      </c>
      <c r="U976" s="77">
        <v>971</v>
      </c>
      <c r="V976" s="77">
        <v>971</v>
      </c>
      <c r="Y976" s="110">
        <v>971</v>
      </c>
      <c r="Z976" s="110">
        <v>0</v>
      </c>
      <c r="AA976" s="110">
        <v>971</v>
      </c>
      <c r="AB976" s="110">
        <v>0</v>
      </c>
      <c r="AC976" s="417">
        <v>28.3816781503998</v>
      </c>
    </row>
    <row r="977" spans="1:29">
      <c r="A977" s="20"/>
      <c r="B977" s="24">
        <v>973</v>
      </c>
      <c r="D977" s="571">
        <v>972</v>
      </c>
      <c r="E977" s="580">
        <v>104.89787</v>
      </c>
      <c r="F977" s="580">
        <v>1271.0785000000001</v>
      </c>
      <c r="H977" s="571">
        <v>972</v>
      </c>
      <c r="I977" s="78">
        <v>721</v>
      </c>
      <c r="J977" s="78">
        <v>720</v>
      </c>
      <c r="K977" s="78">
        <v>532</v>
      </c>
      <c r="L977" s="78">
        <v>721</v>
      </c>
      <c r="M977" s="579" t="str">
        <f t="shared" si="16"/>
        <v>721,720,532,721</v>
      </c>
      <c r="R977" s="280">
        <v>972</v>
      </c>
      <c r="S977" s="591">
        <v>1384.5093007200001</v>
      </c>
      <c r="U977" s="77">
        <v>972</v>
      </c>
      <c r="V977" s="77">
        <v>972</v>
      </c>
      <c r="Y977" s="110">
        <v>972</v>
      </c>
      <c r="Z977" s="110">
        <v>0</v>
      </c>
      <c r="AA977" s="110">
        <v>972</v>
      </c>
      <c r="AB977" s="110">
        <v>0</v>
      </c>
      <c r="AC977" s="417">
        <v>27.690186014399998</v>
      </c>
    </row>
    <row r="978" spans="1:29">
      <c r="A978" s="20"/>
      <c r="B978" s="24">
        <v>974</v>
      </c>
      <c r="D978" s="571">
        <v>973</v>
      </c>
      <c r="E978" s="580">
        <v>54.028744000000003</v>
      </c>
      <c r="F978" s="580">
        <v>1274.3561999999999</v>
      </c>
      <c r="H978" s="571">
        <v>973</v>
      </c>
      <c r="I978" s="78">
        <v>721</v>
      </c>
      <c r="J978" s="78">
        <v>532</v>
      </c>
      <c r="K978" s="78">
        <v>531</v>
      </c>
      <c r="L978" s="78">
        <v>721</v>
      </c>
      <c r="M978" s="579" t="str">
        <f t="shared" si="16"/>
        <v>721,532,531,721</v>
      </c>
      <c r="R978" s="280">
        <v>973</v>
      </c>
      <c r="S978" s="591">
        <v>1420.6184566199599</v>
      </c>
      <c r="U978" s="77">
        <v>973</v>
      </c>
      <c r="V978" s="77">
        <v>973</v>
      </c>
      <c r="Y978" s="110">
        <v>973</v>
      </c>
      <c r="Z978" s="110">
        <v>0</v>
      </c>
      <c r="AA978" s="110">
        <v>973</v>
      </c>
      <c r="AB978" s="110">
        <v>0</v>
      </c>
      <c r="AC978" s="417">
        <v>28.412369132399299</v>
      </c>
    </row>
    <row r="979" spans="1:29">
      <c r="A979" s="20"/>
      <c r="B979" s="24">
        <v>975</v>
      </c>
      <c r="D979" s="571">
        <v>974</v>
      </c>
      <c r="E979" s="580">
        <v>3.1345244999999999</v>
      </c>
      <c r="F979" s="580">
        <v>1275.4783</v>
      </c>
      <c r="H979" s="571">
        <v>974</v>
      </c>
      <c r="I979" s="78">
        <v>722</v>
      </c>
      <c r="J979" s="78">
        <v>721</v>
      </c>
      <c r="K979" s="78">
        <v>531</v>
      </c>
      <c r="L979" s="78">
        <v>722</v>
      </c>
      <c r="M979" s="579" t="str">
        <f t="shared" si="16"/>
        <v>722,721,531,722</v>
      </c>
      <c r="R979" s="280">
        <v>974</v>
      </c>
      <c r="S979" s="591">
        <v>1384.6211441400801</v>
      </c>
      <c r="U979" s="77">
        <v>974</v>
      </c>
      <c r="V979" s="77">
        <v>974</v>
      </c>
      <c r="Y979" s="110">
        <v>974</v>
      </c>
      <c r="Z979" s="110">
        <v>0</v>
      </c>
      <c r="AA979" s="110">
        <v>974</v>
      </c>
      <c r="AB979" s="110">
        <v>0</v>
      </c>
      <c r="AC979" s="417">
        <v>27.692422882801601</v>
      </c>
    </row>
    <row r="980" spans="1:29">
      <c r="A980" s="20"/>
      <c r="B980" s="24">
        <v>976</v>
      </c>
      <c r="D980" s="571">
        <v>975</v>
      </c>
      <c r="E980" s="580">
        <v>-47.7881</v>
      </c>
      <c r="F980" s="580">
        <v>1274.5219</v>
      </c>
      <c r="H980" s="571">
        <v>975</v>
      </c>
      <c r="I980" s="78">
        <v>722</v>
      </c>
      <c r="J980" s="78">
        <v>531</v>
      </c>
      <c r="K980" s="78">
        <v>530</v>
      </c>
      <c r="L980" s="78">
        <v>722</v>
      </c>
      <c r="M980" s="579" t="str">
        <f t="shared" si="16"/>
        <v>722,531,530,722</v>
      </c>
      <c r="R980" s="280">
        <v>975</v>
      </c>
      <c r="S980" s="591">
        <v>1418.7844125000399</v>
      </c>
      <c r="U980" s="77">
        <v>975</v>
      </c>
      <c r="V980" s="77">
        <v>975</v>
      </c>
      <c r="Y980" s="110">
        <v>975</v>
      </c>
      <c r="Z980" s="110">
        <v>0</v>
      </c>
      <c r="AA980" s="110">
        <v>975</v>
      </c>
      <c r="AB980" s="110">
        <v>0</v>
      </c>
      <c r="AC980" s="417">
        <v>28.375688250000799</v>
      </c>
    </row>
    <row r="981" spans="1:29">
      <c r="A981" s="20"/>
      <c r="B981" s="24">
        <v>977</v>
      </c>
      <c r="D981" s="571">
        <v>976</v>
      </c>
      <c r="E981" s="580">
        <v>-98.631259999999997</v>
      </c>
      <c r="F981" s="580">
        <v>1271.4761000000001</v>
      </c>
      <c r="H981" s="571">
        <v>976</v>
      </c>
      <c r="I981" s="78">
        <v>723</v>
      </c>
      <c r="J981" s="78">
        <v>722</v>
      </c>
      <c r="K981" s="78">
        <v>530</v>
      </c>
      <c r="L981" s="78">
        <v>723</v>
      </c>
      <c r="M981" s="579" t="str">
        <f t="shared" si="16"/>
        <v>723,722,530,723</v>
      </c>
      <c r="R981" s="280">
        <v>976</v>
      </c>
      <c r="S981" s="591">
        <v>1382.46098328992</v>
      </c>
      <c r="U981" s="77">
        <v>976</v>
      </c>
      <c r="V981" s="77">
        <v>976</v>
      </c>
      <c r="Y981" s="110">
        <v>976</v>
      </c>
      <c r="Z981" s="110">
        <v>0</v>
      </c>
      <c r="AA981" s="110">
        <v>976</v>
      </c>
      <c r="AB981" s="110">
        <v>0</v>
      </c>
      <c r="AC981" s="417">
        <v>27.649219665798501</v>
      </c>
    </row>
    <row r="982" spans="1:29">
      <c r="A982" s="20"/>
      <c r="B982" s="24">
        <v>978</v>
      </c>
      <c r="D982" s="571">
        <v>977</v>
      </c>
      <c r="E982" s="580">
        <v>-149.3218</v>
      </c>
      <c r="F982" s="580">
        <v>1266.3300999999999</v>
      </c>
      <c r="H982" s="571">
        <v>977</v>
      </c>
      <c r="I982" s="78">
        <v>723</v>
      </c>
      <c r="J982" s="78">
        <v>530</v>
      </c>
      <c r="K982" s="78">
        <v>529</v>
      </c>
      <c r="L982" s="78">
        <v>723</v>
      </c>
      <c r="M982" s="579" t="str">
        <f t="shared" si="16"/>
        <v>723,530,529,723</v>
      </c>
      <c r="R982" s="280">
        <v>977</v>
      </c>
      <c r="S982" s="591">
        <v>1416.1688153249499</v>
      </c>
      <c r="U982" s="77">
        <v>977</v>
      </c>
      <c r="V982" s="77">
        <v>977</v>
      </c>
      <c r="Y982" s="110">
        <v>977</v>
      </c>
      <c r="Z982" s="110">
        <v>0</v>
      </c>
      <c r="AA982" s="110">
        <v>977</v>
      </c>
      <c r="AB982" s="110">
        <v>0</v>
      </c>
      <c r="AC982" s="417">
        <v>28.3233763064991</v>
      </c>
    </row>
    <row r="983" spans="1:29">
      <c r="A983" s="20"/>
      <c r="B983" s="24">
        <v>979</v>
      </c>
      <c r="D983" s="571">
        <v>978</v>
      </c>
      <c r="E983" s="580">
        <v>-199.80109999999999</v>
      </c>
      <c r="F983" s="580">
        <v>1259.1322</v>
      </c>
      <c r="H983" s="571">
        <v>978</v>
      </c>
      <c r="I983" s="78">
        <v>724</v>
      </c>
      <c r="J983" s="78">
        <v>723</v>
      </c>
      <c r="K983" s="78">
        <v>529</v>
      </c>
      <c r="L983" s="78">
        <v>724</v>
      </c>
      <c r="M983" s="579" t="str">
        <f t="shared" si="16"/>
        <v>724,723,529,724</v>
      </c>
      <c r="R983" s="280">
        <v>978</v>
      </c>
      <c r="S983" s="591">
        <v>1380.3202346860101</v>
      </c>
      <c r="U983" s="77">
        <v>978</v>
      </c>
      <c r="V983" s="77">
        <v>978</v>
      </c>
      <c r="Y983" s="110">
        <v>978</v>
      </c>
      <c r="Z983" s="110">
        <v>0</v>
      </c>
      <c r="AA983" s="110">
        <v>978</v>
      </c>
      <c r="AB983" s="110">
        <v>0</v>
      </c>
      <c r="AC983" s="417">
        <v>27.6064046937203</v>
      </c>
    </row>
    <row r="984" spans="1:29">
      <c r="A984" s="20"/>
      <c r="B984" s="24">
        <v>980</v>
      </c>
      <c r="D984" s="571">
        <v>979</v>
      </c>
      <c r="E984" s="580">
        <v>-250.0147</v>
      </c>
      <c r="F984" s="580">
        <v>1249.9668999999999</v>
      </c>
      <c r="H984" s="571">
        <v>979</v>
      </c>
      <c r="I984" s="78">
        <v>724</v>
      </c>
      <c r="J984" s="78">
        <v>529</v>
      </c>
      <c r="K984" s="78">
        <v>528</v>
      </c>
      <c r="L984" s="78">
        <v>724</v>
      </c>
      <c r="M984" s="579" t="str">
        <f t="shared" si="16"/>
        <v>724,529,528,724</v>
      </c>
      <c r="R984" s="280">
        <v>979</v>
      </c>
      <c r="S984" s="591">
        <v>1414.71563969505</v>
      </c>
      <c r="U984" s="77">
        <v>979</v>
      </c>
      <c r="V984" s="77">
        <v>979</v>
      </c>
      <c r="Y984" s="110">
        <v>979</v>
      </c>
      <c r="Z984" s="110">
        <v>0</v>
      </c>
      <c r="AA984" s="110">
        <v>979</v>
      </c>
      <c r="AB984" s="110">
        <v>0</v>
      </c>
      <c r="AC984" s="417">
        <v>28.294312793901099</v>
      </c>
    </row>
    <row r="985" spans="1:29">
      <c r="A985" s="20"/>
      <c r="B985" s="24">
        <v>981</v>
      </c>
      <c r="D985" s="571">
        <v>980</v>
      </c>
      <c r="E985" s="580">
        <v>-299.88749999999999</v>
      </c>
      <c r="F985" s="580">
        <v>1238.9802</v>
      </c>
      <c r="H985" s="571">
        <v>980</v>
      </c>
      <c r="I985" s="78">
        <v>725</v>
      </c>
      <c r="J985" s="78">
        <v>724</v>
      </c>
      <c r="K985" s="78">
        <v>528</v>
      </c>
      <c r="L985" s="78">
        <v>725</v>
      </c>
      <c r="M985" s="579" t="str">
        <f t="shared" si="16"/>
        <v>725,724,528,725</v>
      </c>
      <c r="R985" s="280">
        <v>980</v>
      </c>
      <c r="S985" s="591">
        <v>1379.10804694698</v>
      </c>
      <c r="U985" s="77">
        <v>980</v>
      </c>
      <c r="V985" s="77">
        <v>980</v>
      </c>
      <c r="Y985" s="110">
        <v>980</v>
      </c>
      <c r="Z985" s="110">
        <v>0</v>
      </c>
      <c r="AA985" s="110">
        <v>980</v>
      </c>
      <c r="AB985" s="110">
        <v>0</v>
      </c>
      <c r="AC985" s="417">
        <v>27.582160938939701</v>
      </c>
    </row>
    <row r="986" spans="1:29">
      <c r="A986" s="20"/>
      <c r="B986" s="24">
        <v>982</v>
      </c>
      <c r="D986" s="571">
        <v>981</v>
      </c>
      <c r="E986" s="580">
        <v>-349.38440000000003</v>
      </c>
      <c r="F986" s="580">
        <v>1226.2308</v>
      </c>
      <c r="H986" s="571">
        <v>981</v>
      </c>
      <c r="I986" s="78">
        <v>725</v>
      </c>
      <c r="J986" s="78">
        <v>528</v>
      </c>
      <c r="K986" s="78">
        <v>527</v>
      </c>
      <c r="L986" s="78">
        <v>725</v>
      </c>
      <c r="M986" s="579" t="str">
        <f t="shared" si="16"/>
        <v>725,528,527,725</v>
      </c>
      <c r="R986" s="280">
        <v>981</v>
      </c>
      <c r="S986" s="591">
        <v>1414.45591134199</v>
      </c>
      <c r="U986" s="77">
        <v>981</v>
      </c>
      <c r="V986" s="77">
        <v>981</v>
      </c>
      <c r="Y986" s="110">
        <v>981</v>
      </c>
      <c r="Z986" s="110">
        <v>0</v>
      </c>
      <c r="AA986" s="110">
        <v>981</v>
      </c>
      <c r="AB986" s="110">
        <v>0</v>
      </c>
      <c r="AC986" s="417">
        <v>28.2891182268399</v>
      </c>
    </row>
    <row r="987" spans="1:29">
      <c r="A987" s="20"/>
      <c r="B987" s="24">
        <v>983</v>
      </c>
      <c r="D987" s="571">
        <v>982</v>
      </c>
      <c r="E987" s="580">
        <v>-398.33199999999999</v>
      </c>
      <c r="F987" s="580">
        <v>1211.4965999999999</v>
      </c>
      <c r="H987" s="571">
        <v>982</v>
      </c>
      <c r="I987" s="78">
        <v>726</v>
      </c>
      <c r="J987" s="78">
        <v>725</v>
      </c>
      <c r="K987" s="78">
        <v>527</v>
      </c>
      <c r="L987" s="78">
        <v>726</v>
      </c>
      <c r="M987" s="579" t="str">
        <f t="shared" si="16"/>
        <v>726,725,527,726</v>
      </c>
      <c r="R987" s="280">
        <v>982</v>
      </c>
      <c r="S987" s="591">
        <v>1378.88775069301</v>
      </c>
      <c r="U987" s="77">
        <v>982</v>
      </c>
      <c r="V987" s="77">
        <v>982</v>
      </c>
      <c r="Y987" s="110">
        <v>982</v>
      </c>
      <c r="Z987" s="110">
        <v>0</v>
      </c>
      <c r="AA987" s="110">
        <v>982</v>
      </c>
      <c r="AB987" s="110">
        <v>0</v>
      </c>
      <c r="AC987" s="417">
        <v>27.577755013860202</v>
      </c>
    </row>
    <row r="988" spans="1:29">
      <c r="A988" s="20"/>
      <c r="B988" s="24">
        <v>984</v>
      </c>
      <c r="D988" s="571">
        <v>983</v>
      </c>
      <c r="E988" s="580">
        <v>-446.483</v>
      </c>
      <c r="F988" s="580">
        <v>1194.6079</v>
      </c>
      <c r="H988" s="571">
        <v>983</v>
      </c>
      <c r="I988" s="78">
        <v>726</v>
      </c>
      <c r="J988" s="78">
        <v>527</v>
      </c>
      <c r="K988" s="78">
        <v>526</v>
      </c>
      <c r="L988" s="78">
        <v>726</v>
      </c>
      <c r="M988" s="579" t="str">
        <f t="shared" si="16"/>
        <v>726,527,526,726</v>
      </c>
      <c r="R988" s="280">
        <v>983</v>
      </c>
      <c r="S988" s="591">
        <v>1413.7724708849501</v>
      </c>
      <c r="U988" s="77">
        <v>983</v>
      </c>
      <c r="V988" s="77">
        <v>983</v>
      </c>
      <c r="Y988" s="110">
        <v>983</v>
      </c>
      <c r="Z988" s="110">
        <v>0</v>
      </c>
      <c r="AA988" s="110">
        <v>983</v>
      </c>
      <c r="AB988" s="110">
        <v>0</v>
      </c>
      <c r="AC988" s="417">
        <v>28.2754494176991</v>
      </c>
    </row>
    <row r="989" spans="1:29">
      <c r="A989" s="20"/>
      <c r="B989" s="24">
        <v>985</v>
      </c>
      <c r="D989" s="571">
        <v>984</v>
      </c>
      <c r="E989" s="580">
        <v>-493.81439999999998</v>
      </c>
      <c r="F989" s="580">
        <v>1175.6478999999999</v>
      </c>
      <c r="H989" s="571">
        <v>984</v>
      </c>
      <c r="I989" s="78">
        <v>727</v>
      </c>
      <c r="J989" s="78">
        <v>726</v>
      </c>
      <c r="K989" s="78">
        <v>526</v>
      </c>
      <c r="L989" s="78">
        <v>727</v>
      </c>
      <c r="M989" s="579" t="str">
        <f t="shared" si="16"/>
        <v>727,726,526,727</v>
      </c>
      <c r="R989" s="280">
        <v>984</v>
      </c>
      <c r="S989" s="591">
        <v>1378.4551565399099</v>
      </c>
      <c r="U989" s="77">
        <v>984</v>
      </c>
      <c r="V989" s="77">
        <v>984</v>
      </c>
      <c r="Y989" s="110">
        <v>984</v>
      </c>
      <c r="Z989" s="110">
        <v>0</v>
      </c>
      <c r="AA989" s="110">
        <v>984</v>
      </c>
      <c r="AB989" s="110">
        <v>0</v>
      </c>
      <c r="AC989" s="417">
        <v>27.5691031307983</v>
      </c>
    </row>
    <row r="990" spans="1:29">
      <c r="A990" s="20"/>
      <c r="B990" s="24">
        <v>986</v>
      </c>
      <c r="D990" s="571">
        <v>985</v>
      </c>
      <c r="E990" s="580">
        <v>-540.35329999999999</v>
      </c>
      <c r="F990" s="580">
        <v>1154.7612999999999</v>
      </c>
      <c r="H990" s="571">
        <v>985</v>
      </c>
      <c r="I990" s="78">
        <v>727</v>
      </c>
      <c r="J990" s="78">
        <v>526</v>
      </c>
      <c r="K990" s="78">
        <v>525</v>
      </c>
      <c r="L990" s="78">
        <v>727</v>
      </c>
      <c r="M990" s="579" t="str">
        <f t="shared" si="16"/>
        <v>727,526,525,727</v>
      </c>
      <c r="R990" s="280">
        <v>985</v>
      </c>
      <c r="S990" s="591">
        <v>1413.88031378504</v>
      </c>
      <c r="U990" s="77">
        <v>985</v>
      </c>
      <c r="V990" s="77">
        <v>985</v>
      </c>
      <c r="Y990" s="110">
        <v>985</v>
      </c>
      <c r="Z990" s="110">
        <v>0</v>
      </c>
      <c r="AA990" s="110">
        <v>985</v>
      </c>
      <c r="AB990" s="110">
        <v>0</v>
      </c>
      <c r="AC990" s="417">
        <v>28.277606275700901</v>
      </c>
    </row>
    <row r="991" spans="1:29">
      <c r="A991" s="20"/>
      <c r="B991" s="24">
        <v>987</v>
      </c>
      <c r="D991" s="571">
        <v>986</v>
      </c>
      <c r="E991" s="580">
        <v>-586.08130000000006</v>
      </c>
      <c r="F991" s="580">
        <v>1132.0573999999999</v>
      </c>
      <c r="H991" s="571">
        <v>986</v>
      </c>
      <c r="I991" s="78">
        <v>728</v>
      </c>
      <c r="J991" s="78">
        <v>727</v>
      </c>
      <c r="K991" s="78">
        <v>525</v>
      </c>
      <c r="L991" s="78">
        <v>728</v>
      </c>
      <c r="M991" s="579" t="str">
        <f t="shared" si="16"/>
        <v>728,727,525,728</v>
      </c>
      <c r="R991" s="280">
        <v>986</v>
      </c>
      <c r="S991" s="591">
        <v>1380.0791628649999</v>
      </c>
      <c r="U991" s="77">
        <v>986</v>
      </c>
      <c r="V991" s="77">
        <v>986</v>
      </c>
      <c r="Y991" s="110">
        <v>986</v>
      </c>
      <c r="Z991" s="110">
        <v>0</v>
      </c>
      <c r="AA991" s="110">
        <v>986</v>
      </c>
      <c r="AB991" s="110">
        <v>0</v>
      </c>
      <c r="AC991" s="417">
        <v>27.6015832573</v>
      </c>
    </row>
    <row r="992" spans="1:29">
      <c r="A992" s="20"/>
      <c r="B992" s="24">
        <v>988</v>
      </c>
      <c r="D992" s="571">
        <v>987</v>
      </c>
      <c r="E992" s="580">
        <v>-630.97220000000004</v>
      </c>
      <c r="F992" s="580">
        <v>1107.7012999999999</v>
      </c>
      <c r="H992" s="571">
        <v>987</v>
      </c>
      <c r="I992" s="78">
        <v>728</v>
      </c>
      <c r="J992" s="78">
        <v>525</v>
      </c>
      <c r="K992" s="78">
        <v>524</v>
      </c>
      <c r="L992" s="78">
        <v>728</v>
      </c>
      <c r="M992" s="579" t="str">
        <f t="shared" si="16"/>
        <v>728,525,524,728</v>
      </c>
      <c r="R992" s="280">
        <v>987</v>
      </c>
      <c r="S992" s="591">
        <v>1415.3903550999801</v>
      </c>
      <c r="U992" s="77">
        <v>987</v>
      </c>
      <c r="V992" s="77">
        <v>987</v>
      </c>
      <c r="Y992" s="110">
        <v>987</v>
      </c>
      <c r="Z992" s="110">
        <v>0</v>
      </c>
      <c r="AA992" s="110">
        <v>987</v>
      </c>
      <c r="AB992" s="110">
        <v>0</v>
      </c>
      <c r="AC992" s="417">
        <v>28.3078071019996</v>
      </c>
    </row>
    <row r="993" spans="1:29">
      <c r="A993" s="20"/>
      <c r="B993" s="24">
        <v>989</v>
      </c>
      <c r="D993" s="571">
        <v>988</v>
      </c>
      <c r="E993" s="580">
        <v>-675.00959999999998</v>
      </c>
      <c r="F993" s="580">
        <v>1081.7628</v>
      </c>
      <c r="H993" s="571">
        <v>988</v>
      </c>
      <c r="I993" s="78">
        <v>729</v>
      </c>
      <c r="J993" s="78">
        <v>728</v>
      </c>
      <c r="K993" s="78">
        <v>524</v>
      </c>
      <c r="L993" s="78">
        <v>729</v>
      </c>
      <c r="M993" s="579" t="str">
        <f t="shared" si="16"/>
        <v>729,728,524,729</v>
      </c>
      <c r="R993" s="280">
        <v>988</v>
      </c>
      <c r="S993" s="591">
        <v>1382.98070620006</v>
      </c>
      <c r="U993" s="77">
        <v>988</v>
      </c>
      <c r="V993" s="77">
        <v>988</v>
      </c>
      <c r="Y993" s="110">
        <v>988</v>
      </c>
      <c r="Z993" s="110">
        <v>0</v>
      </c>
      <c r="AA993" s="110">
        <v>988</v>
      </c>
      <c r="AB993" s="110">
        <v>0</v>
      </c>
      <c r="AC993" s="417">
        <v>27.659614124001202</v>
      </c>
    </row>
    <row r="994" spans="1:29">
      <c r="A994" s="20"/>
      <c r="B994" s="24">
        <v>990</v>
      </c>
      <c r="D994" s="571">
        <v>989</v>
      </c>
      <c r="E994" s="580">
        <v>-717.96609999999998</v>
      </c>
      <c r="F994" s="580">
        <v>1054.0989</v>
      </c>
      <c r="H994" s="571">
        <v>989</v>
      </c>
      <c r="I994" s="78">
        <v>729</v>
      </c>
      <c r="J994" s="78">
        <v>524</v>
      </c>
      <c r="K994" s="78">
        <v>523</v>
      </c>
      <c r="L994" s="78">
        <v>729</v>
      </c>
      <c r="M994" s="579" t="str">
        <f t="shared" si="16"/>
        <v>729,524,523,729</v>
      </c>
      <c r="R994" s="280">
        <v>989</v>
      </c>
      <c r="S994" s="591">
        <v>1416.5790699199999</v>
      </c>
      <c r="U994" s="77">
        <v>989</v>
      </c>
      <c r="V994" s="77">
        <v>989</v>
      </c>
      <c r="Y994" s="110">
        <v>989</v>
      </c>
      <c r="Z994" s="110">
        <v>0</v>
      </c>
      <c r="AA994" s="110">
        <v>989</v>
      </c>
      <c r="AB994" s="110">
        <v>0</v>
      </c>
      <c r="AC994" s="417">
        <v>28.331581398400001</v>
      </c>
    </row>
    <row r="995" spans="1:29">
      <c r="A995" s="20"/>
      <c r="B995" s="24">
        <v>991</v>
      </c>
      <c r="D995" s="571">
        <v>990</v>
      </c>
      <c r="E995" s="580">
        <v>-759.57280000000003</v>
      </c>
      <c r="F995" s="580">
        <v>1024.6501000000001</v>
      </c>
      <c r="H995" s="571">
        <v>990</v>
      </c>
      <c r="I995" s="78">
        <v>730</v>
      </c>
      <c r="J995" s="78">
        <v>729</v>
      </c>
      <c r="K995" s="78">
        <v>523</v>
      </c>
      <c r="L995" s="78">
        <v>730</v>
      </c>
      <c r="M995" s="579" t="str">
        <f t="shared" si="16"/>
        <v>730,729,523,730</v>
      </c>
      <c r="R995" s="280">
        <v>990</v>
      </c>
      <c r="S995" s="591">
        <v>1383.6068257049701</v>
      </c>
      <c r="U995" s="77">
        <v>990</v>
      </c>
      <c r="V995" s="77">
        <v>990</v>
      </c>
      <c r="Y995" s="110">
        <v>990</v>
      </c>
      <c r="Z995" s="110">
        <v>0</v>
      </c>
      <c r="AA995" s="110">
        <v>990</v>
      </c>
      <c r="AB995" s="110">
        <v>0</v>
      </c>
      <c r="AC995" s="417">
        <v>27.672136514099499</v>
      </c>
    </row>
    <row r="996" spans="1:29">
      <c r="A996" s="20"/>
      <c r="B996" s="24">
        <v>992</v>
      </c>
      <c r="D996" s="571">
        <v>991</v>
      </c>
      <c r="E996" s="580">
        <v>-799.84310000000005</v>
      </c>
      <c r="F996" s="580">
        <v>993.50982999999997</v>
      </c>
      <c r="H996" s="571">
        <v>991</v>
      </c>
      <c r="I996" s="78">
        <v>730</v>
      </c>
      <c r="J996" s="78">
        <v>523</v>
      </c>
      <c r="K996" s="78">
        <v>522</v>
      </c>
      <c r="L996" s="78">
        <v>730</v>
      </c>
      <c r="M996" s="579" t="str">
        <f t="shared" si="16"/>
        <v>730,523,522,730</v>
      </c>
      <c r="R996" s="280">
        <v>991</v>
      </c>
      <c r="S996" s="591">
        <v>1418.56375008501</v>
      </c>
      <c r="U996" s="77">
        <v>991</v>
      </c>
      <c r="V996" s="77">
        <v>991</v>
      </c>
      <c r="Y996" s="110">
        <v>991</v>
      </c>
      <c r="Z996" s="110">
        <v>0</v>
      </c>
      <c r="AA996" s="110">
        <v>991</v>
      </c>
      <c r="AB996" s="110">
        <v>0</v>
      </c>
      <c r="AC996" s="417">
        <v>28.371275001700202</v>
      </c>
    </row>
    <row r="997" spans="1:29">
      <c r="A997" s="20"/>
      <c r="B997" s="24">
        <v>993</v>
      </c>
      <c r="D997" s="571">
        <v>992</v>
      </c>
      <c r="E997" s="580">
        <v>-838.82799999999997</v>
      </c>
      <c r="F997" s="580">
        <v>960.73589000000004</v>
      </c>
      <c r="H997" s="571">
        <v>992</v>
      </c>
      <c r="I997" s="78">
        <v>731</v>
      </c>
      <c r="J997" s="78">
        <v>730</v>
      </c>
      <c r="K997" s="78">
        <v>522</v>
      </c>
      <c r="L997" s="78">
        <v>731</v>
      </c>
      <c r="M997" s="579" t="str">
        <f t="shared" si="16"/>
        <v>731,730,522,731</v>
      </c>
      <c r="R997" s="280">
        <v>992</v>
      </c>
      <c r="S997" s="591">
        <v>1384.02589678502</v>
      </c>
      <c r="U997" s="77">
        <v>992</v>
      </c>
      <c r="V997" s="77">
        <v>992</v>
      </c>
      <c r="Y997" s="110">
        <v>992</v>
      </c>
      <c r="Z997" s="110">
        <v>0</v>
      </c>
      <c r="AA997" s="110">
        <v>992</v>
      </c>
      <c r="AB997" s="110">
        <v>0</v>
      </c>
      <c r="AC997" s="417">
        <v>27.680517935700401</v>
      </c>
    </row>
    <row r="998" spans="1:29">
      <c r="A998" s="20"/>
      <c r="B998" s="24">
        <v>994</v>
      </c>
      <c r="D998" s="571">
        <v>993</v>
      </c>
      <c r="E998" s="580">
        <v>-876.43700000000001</v>
      </c>
      <c r="F998" s="580">
        <v>926.38774999999998</v>
      </c>
      <c r="H998" s="571">
        <v>993</v>
      </c>
      <c r="I998" s="78">
        <v>731</v>
      </c>
      <c r="J998" s="78">
        <v>522</v>
      </c>
      <c r="K998" s="78">
        <v>521</v>
      </c>
      <c r="L998" s="78">
        <v>731</v>
      </c>
      <c r="M998" s="579" t="str">
        <f t="shared" si="16"/>
        <v>731,522,521,731</v>
      </c>
      <c r="R998" s="280">
        <v>993</v>
      </c>
      <c r="S998" s="591">
        <v>1420.1284452049799</v>
      </c>
      <c r="U998" s="77">
        <v>993</v>
      </c>
      <c r="V998" s="77">
        <v>993</v>
      </c>
      <c r="Y998" s="110">
        <v>993</v>
      </c>
      <c r="Z998" s="110">
        <v>0</v>
      </c>
      <c r="AA998" s="110">
        <v>993</v>
      </c>
      <c r="AB998" s="110">
        <v>0</v>
      </c>
      <c r="AC998" s="417">
        <v>28.402568904099699</v>
      </c>
    </row>
    <row r="999" spans="1:29">
      <c r="A999" s="20"/>
      <c r="B999" s="24">
        <v>995</v>
      </c>
      <c r="D999" s="571">
        <v>994</v>
      </c>
      <c r="E999" s="580">
        <v>-912.60619999999994</v>
      </c>
      <c r="F999" s="580">
        <v>890.50286000000006</v>
      </c>
      <c r="H999" s="571">
        <v>994</v>
      </c>
      <c r="I999" s="78">
        <v>732</v>
      </c>
      <c r="J999" s="78">
        <v>731</v>
      </c>
      <c r="K999" s="78">
        <v>521</v>
      </c>
      <c r="L999" s="78">
        <v>732</v>
      </c>
      <c r="M999" s="579" t="str">
        <f t="shared" si="16"/>
        <v>732,731,521,732</v>
      </c>
      <c r="R999" s="280">
        <v>994</v>
      </c>
      <c r="S999" s="591">
        <v>1384.1866405450201</v>
      </c>
      <c r="U999" s="77">
        <v>994</v>
      </c>
      <c r="V999" s="77">
        <v>994</v>
      </c>
      <c r="Y999" s="110">
        <v>994</v>
      </c>
      <c r="Z999" s="110">
        <v>0</v>
      </c>
      <c r="AA999" s="110">
        <v>994</v>
      </c>
      <c r="AB999" s="110">
        <v>0</v>
      </c>
      <c r="AC999" s="417">
        <v>27.683732810900501</v>
      </c>
    </row>
    <row r="1000" spans="1:29">
      <c r="A1000" s="20"/>
      <c r="B1000" s="24">
        <v>996</v>
      </c>
      <c r="D1000" s="571">
        <v>995</v>
      </c>
      <c r="E1000" s="580">
        <v>-947.32050000000004</v>
      </c>
      <c r="F1000" s="580">
        <v>853.15575999999999</v>
      </c>
      <c r="H1000" s="571">
        <v>995</v>
      </c>
      <c r="I1000" s="78">
        <v>732</v>
      </c>
      <c r="J1000" s="78">
        <v>521</v>
      </c>
      <c r="K1000" s="78">
        <v>520</v>
      </c>
      <c r="L1000" s="78">
        <v>732</v>
      </c>
      <c r="M1000" s="579" t="str">
        <f t="shared" si="16"/>
        <v>732,521,520,732</v>
      </c>
      <c r="R1000" s="280">
        <v>995</v>
      </c>
      <c r="S1000" s="591">
        <v>1418.3733661600199</v>
      </c>
      <c r="U1000" s="77">
        <v>995</v>
      </c>
      <c r="V1000" s="77">
        <v>995</v>
      </c>
      <c r="Y1000" s="110">
        <v>995</v>
      </c>
      <c r="Z1000" s="110">
        <v>0</v>
      </c>
      <c r="AA1000" s="110">
        <v>995</v>
      </c>
      <c r="AB1000" s="110">
        <v>0</v>
      </c>
      <c r="AC1000" s="417">
        <v>28.367467323200501</v>
      </c>
    </row>
    <row r="1001" spans="1:29">
      <c r="A1001" s="20"/>
      <c r="B1001" s="24">
        <v>997</v>
      </c>
      <c r="D1001" s="571">
        <v>996</v>
      </c>
      <c r="E1001" s="580">
        <v>-980.59069999999997</v>
      </c>
      <c r="F1001" s="580">
        <v>814.44626000000005</v>
      </c>
      <c r="H1001" s="571">
        <v>996</v>
      </c>
      <c r="I1001" s="78">
        <v>733</v>
      </c>
      <c r="J1001" s="78">
        <v>732</v>
      </c>
      <c r="K1001" s="78">
        <v>520</v>
      </c>
      <c r="L1001" s="78">
        <v>733</v>
      </c>
      <c r="M1001" s="579" t="str">
        <f t="shared" si="16"/>
        <v>733,732,520,733</v>
      </c>
      <c r="R1001" s="280">
        <v>996</v>
      </c>
      <c r="S1001" s="591">
        <v>1382.1403927149299</v>
      </c>
      <c r="U1001" s="77">
        <v>996</v>
      </c>
      <c r="V1001" s="77">
        <v>996</v>
      </c>
      <c r="Y1001" s="110">
        <v>996</v>
      </c>
      <c r="Z1001" s="110">
        <v>0</v>
      </c>
      <c r="AA1001" s="110">
        <v>996</v>
      </c>
      <c r="AB1001" s="110">
        <v>0</v>
      </c>
      <c r="AC1001" s="417">
        <v>27.642807854298699</v>
      </c>
    </row>
    <row r="1002" spans="1:29">
      <c r="A1002" s="20"/>
      <c r="B1002" s="24">
        <v>998</v>
      </c>
      <c r="D1002" s="571">
        <v>997</v>
      </c>
      <c r="E1002" s="580">
        <v>-1012.45</v>
      </c>
      <c r="F1002" s="580">
        <v>774.53517999999997</v>
      </c>
      <c r="H1002" s="571">
        <v>997</v>
      </c>
      <c r="I1002" s="78">
        <v>733</v>
      </c>
      <c r="J1002" s="78">
        <v>520</v>
      </c>
      <c r="K1002" s="78">
        <v>519</v>
      </c>
      <c r="L1002" s="78">
        <v>733</v>
      </c>
      <c r="M1002" s="579" t="str">
        <f t="shared" si="16"/>
        <v>733,520,519,733</v>
      </c>
      <c r="R1002" s="280">
        <v>997</v>
      </c>
      <c r="S1002" s="591">
        <v>1415.9179603999901</v>
      </c>
      <c r="U1002" s="77">
        <v>997</v>
      </c>
      <c r="V1002" s="77">
        <v>997</v>
      </c>
      <c r="Y1002" s="110">
        <v>997</v>
      </c>
      <c r="Z1002" s="110">
        <v>0</v>
      </c>
      <c r="AA1002" s="110">
        <v>997</v>
      </c>
      <c r="AB1002" s="110">
        <v>0</v>
      </c>
      <c r="AC1002" s="417">
        <v>28.318359207999801</v>
      </c>
    </row>
    <row r="1003" spans="1:29">
      <c r="A1003" s="20"/>
      <c r="B1003" s="24">
        <v>999</v>
      </c>
      <c r="D1003" s="571">
        <v>998</v>
      </c>
      <c r="E1003" s="580">
        <v>-1042.9090000000001</v>
      </c>
      <c r="F1003" s="580">
        <v>733.49023999999997</v>
      </c>
      <c r="H1003" s="571">
        <v>998</v>
      </c>
      <c r="I1003" s="78">
        <v>734</v>
      </c>
      <c r="J1003" s="78">
        <v>733</v>
      </c>
      <c r="K1003" s="78">
        <v>519</v>
      </c>
      <c r="L1003" s="78">
        <v>734</v>
      </c>
      <c r="M1003" s="579" t="str">
        <f t="shared" si="16"/>
        <v>734,733,519,734</v>
      </c>
      <c r="R1003" s="280">
        <v>998</v>
      </c>
      <c r="S1003" s="591">
        <v>1380.3348452</v>
      </c>
      <c r="U1003" s="77">
        <v>998</v>
      </c>
      <c r="V1003" s="77">
        <v>998</v>
      </c>
      <c r="Y1003" s="110">
        <v>998</v>
      </c>
      <c r="Z1003" s="110">
        <v>0</v>
      </c>
      <c r="AA1003" s="110">
        <v>998</v>
      </c>
      <c r="AB1003" s="110">
        <v>0</v>
      </c>
      <c r="AC1003" s="417">
        <v>27.606696904000099</v>
      </c>
    </row>
    <row r="1004" spans="1:29">
      <c r="A1004" s="20"/>
      <c r="B1004" s="24">
        <v>1000</v>
      </c>
      <c r="D1004" s="571">
        <v>999</v>
      </c>
      <c r="E1004" s="580">
        <v>-1071.693</v>
      </c>
      <c r="F1004" s="580">
        <v>691.24779000000001</v>
      </c>
      <c r="H1004" s="571">
        <v>999</v>
      </c>
      <c r="I1004" s="78">
        <v>734</v>
      </c>
      <c r="J1004" s="78">
        <v>519</v>
      </c>
      <c r="K1004" s="78">
        <v>518</v>
      </c>
      <c r="L1004" s="78">
        <v>734</v>
      </c>
      <c r="M1004" s="579" t="str">
        <f t="shared" si="16"/>
        <v>734,519,518,734</v>
      </c>
      <c r="R1004" s="280">
        <v>999</v>
      </c>
      <c r="S1004" s="591">
        <v>1414.9060712000301</v>
      </c>
      <c r="U1004" s="77">
        <v>999</v>
      </c>
      <c r="V1004" s="77">
        <v>999</v>
      </c>
      <c r="Y1004" s="110">
        <v>999</v>
      </c>
      <c r="Z1004" s="110">
        <v>0</v>
      </c>
      <c r="AA1004" s="110">
        <v>999</v>
      </c>
      <c r="AB1004" s="110">
        <v>0</v>
      </c>
      <c r="AC1004" s="417">
        <v>28.298121424000701</v>
      </c>
    </row>
    <row r="1005" spans="1:29">
      <c r="A1005" s="20"/>
      <c r="B1005" s="24">
        <v>1001</v>
      </c>
      <c r="D1005" s="571">
        <v>1000</v>
      </c>
      <c r="E1005" s="580">
        <v>-1098.501</v>
      </c>
      <c r="F1005" s="580">
        <v>647.83159000000001</v>
      </c>
      <c r="H1005" s="571">
        <v>1000</v>
      </c>
      <c r="I1005" s="78">
        <v>735</v>
      </c>
      <c r="J1005" s="78">
        <v>734</v>
      </c>
      <c r="K1005" s="78">
        <v>518</v>
      </c>
      <c r="L1005" s="78">
        <v>735</v>
      </c>
      <c r="M1005" s="579" t="str">
        <f t="shared" si="16"/>
        <v>735,734,518,735</v>
      </c>
      <c r="R1005" s="280">
        <v>1000</v>
      </c>
      <c r="S1005" s="591">
        <v>1381.15904150501</v>
      </c>
      <c r="U1005" s="77">
        <v>1000</v>
      </c>
      <c r="V1005" s="77">
        <v>1000</v>
      </c>
      <c r="Y1005" s="110">
        <v>1000</v>
      </c>
      <c r="Z1005" s="110">
        <v>0</v>
      </c>
      <c r="AA1005" s="110">
        <v>1000</v>
      </c>
      <c r="AB1005" s="110">
        <v>0</v>
      </c>
      <c r="AC1005" s="417">
        <v>27.623180830100299</v>
      </c>
    </row>
    <row r="1006" spans="1:29">
      <c r="A1006" s="20"/>
      <c r="B1006" s="24">
        <v>1002</v>
      </c>
      <c r="D1006" s="571">
        <v>1001</v>
      </c>
      <c r="E1006" s="580">
        <v>-1123.3699999999999</v>
      </c>
      <c r="F1006" s="580">
        <v>603.32070999999996</v>
      </c>
      <c r="H1006" s="571">
        <v>1001</v>
      </c>
      <c r="I1006" s="78">
        <v>735</v>
      </c>
      <c r="J1006" s="78">
        <v>518</v>
      </c>
      <c r="K1006" s="78">
        <v>517</v>
      </c>
      <c r="L1006" s="78">
        <v>735</v>
      </c>
      <c r="M1006" s="579" t="str">
        <f t="shared" si="16"/>
        <v>735,518,517,735</v>
      </c>
      <c r="R1006" s="280">
        <v>1001</v>
      </c>
      <c r="S1006" s="591">
        <v>1415.8195634249701</v>
      </c>
      <c r="U1006" s="77">
        <v>1001</v>
      </c>
      <c r="V1006" s="77">
        <v>1001</v>
      </c>
      <c r="Y1006" s="110">
        <v>1001</v>
      </c>
      <c r="Z1006" s="110">
        <v>0</v>
      </c>
      <c r="AA1006" s="110">
        <v>1001</v>
      </c>
      <c r="AB1006" s="110">
        <v>0</v>
      </c>
      <c r="AC1006" s="417">
        <v>28.316391268499402</v>
      </c>
    </row>
    <row r="1007" spans="1:29">
      <c r="A1007" s="20"/>
      <c r="B1007" s="24">
        <v>1003</v>
      </c>
      <c r="D1007" s="571">
        <v>1002</v>
      </c>
      <c r="E1007" s="580">
        <v>-1146.4110000000001</v>
      </c>
      <c r="F1007" s="580">
        <v>557.81043</v>
      </c>
      <c r="H1007" s="571">
        <v>1002</v>
      </c>
      <c r="I1007" s="78">
        <v>736</v>
      </c>
      <c r="J1007" s="78">
        <v>735</v>
      </c>
      <c r="K1007" s="78">
        <v>517</v>
      </c>
      <c r="L1007" s="78">
        <v>736</v>
      </c>
      <c r="M1007" s="579" t="str">
        <f t="shared" si="16"/>
        <v>736,735,517,736</v>
      </c>
      <c r="R1007" s="280">
        <v>1002</v>
      </c>
      <c r="S1007" s="591">
        <v>1383.4806699099699</v>
      </c>
      <c r="U1007" s="77">
        <v>1002</v>
      </c>
      <c r="V1007" s="77">
        <v>1002</v>
      </c>
      <c r="Y1007" s="110">
        <v>1002</v>
      </c>
      <c r="Z1007" s="110">
        <v>0</v>
      </c>
      <c r="AA1007" s="110">
        <v>1002</v>
      </c>
      <c r="AB1007" s="110">
        <v>0</v>
      </c>
      <c r="AC1007" s="417">
        <v>27.669613398199399</v>
      </c>
    </row>
    <row r="1008" spans="1:29">
      <c r="A1008" s="20"/>
      <c r="B1008" s="24">
        <v>1004</v>
      </c>
      <c r="D1008" s="571">
        <v>1003</v>
      </c>
      <c r="E1008" s="580">
        <v>-1167.6780000000001</v>
      </c>
      <c r="F1008" s="580">
        <v>511.39688999999998</v>
      </c>
      <c r="H1008" s="571">
        <v>1003</v>
      </c>
      <c r="I1008" s="78">
        <v>736</v>
      </c>
      <c r="J1008" s="78">
        <v>517</v>
      </c>
      <c r="K1008" s="78">
        <v>516</v>
      </c>
      <c r="L1008" s="78">
        <v>736</v>
      </c>
      <c r="M1008" s="579" t="str">
        <f t="shared" si="16"/>
        <v>736,517,516,736</v>
      </c>
      <c r="R1008" s="280">
        <v>1003</v>
      </c>
      <c r="S1008" s="591">
        <v>1416.96393814001</v>
      </c>
      <c r="U1008" s="77">
        <v>1003</v>
      </c>
      <c r="V1008" s="77">
        <v>1003</v>
      </c>
      <c r="Y1008" s="110">
        <v>1003</v>
      </c>
      <c r="Z1008" s="110">
        <v>0</v>
      </c>
      <c r="AA1008" s="110">
        <v>1003</v>
      </c>
      <c r="AB1008" s="110">
        <v>0</v>
      </c>
      <c r="AC1008" s="417">
        <v>28.339278762800301</v>
      </c>
    </row>
    <row r="1009" spans="1:29">
      <c r="A1009" s="20"/>
      <c r="B1009" s="24">
        <v>1005</v>
      </c>
      <c r="D1009" s="571">
        <v>1004</v>
      </c>
      <c r="E1009" s="580">
        <v>-1187.2550000000001</v>
      </c>
      <c r="F1009" s="580">
        <v>464.22352000000001</v>
      </c>
      <c r="H1009" s="571">
        <v>1004</v>
      </c>
      <c r="I1009" s="78">
        <v>737</v>
      </c>
      <c r="J1009" s="78">
        <v>736</v>
      </c>
      <c r="K1009" s="78">
        <v>516</v>
      </c>
      <c r="L1009" s="78">
        <v>737</v>
      </c>
      <c r="M1009" s="579" t="str">
        <f t="shared" si="16"/>
        <v>737,736,516,737</v>
      </c>
      <c r="R1009" s="280">
        <v>1004</v>
      </c>
      <c r="S1009" s="591">
        <v>1383.99200000005</v>
      </c>
      <c r="U1009" s="77">
        <v>1004</v>
      </c>
      <c r="V1009" s="77">
        <v>1004</v>
      </c>
      <c r="Y1009" s="110">
        <v>1004</v>
      </c>
      <c r="Z1009" s="110">
        <v>0</v>
      </c>
      <c r="AA1009" s="110">
        <v>1004</v>
      </c>
      <c r="AB1009" s="110">
        <v>0</v>
      </c>
      <c r="AC1009" s="417">
        <v>27.6798400000011</v>
      </c>
    </row>
    <row r="1010" spans="1:29">
      <c r="A1010" s="20"/>
      <c r="B1010" s="24">
        <v>1006</v>
      </c>
      <c r="D1010" s="571">
        <v>1005</v>
      </c>
      <c r="E1010" s="580">
        <v>-1205.171</v>
      </c>
      <c r="F1010" s="580">
        <v>416.35059000000001</v>
      </c>
      <c r="H1010" s="571">
        <v>1005</v>
      </c>
      <c r="I1010" s="78">
        <v>737</v>
      </c>
      <c r="J1010" s="78">
        <v>516</v>
      </c>
      <c r="K1010" s="78">
        <v>515</v>
      </c>
      <c r="L1010" s="78">
        <v>737</v>
      </c>
      <c r="M1010" s="579" t="str">
        <f t="shared" si="16"/>
        <v>737,516,515,737</v>
      </c>
      <c r="R1010" s="280">
        <v>1005</v>
      </c>
      <c r="S1010" s="591">
        <v>1418.93517872499</v>
      </c>
      <c r="U1010" s="77">
        <v>1005</v>
      </c>
      <c r="V1010" s="77">
        <v>1005</v>
      </c>
      <c r="Y1010" s="110">
        <v>1005</v>
      </c>
      <c r="Z1010" s="110">
        <v>0</v>
      </c>
      <c r="AA1010" s="110">
        <v>1005</v>
      </c>
      <c r="AB1010" s="110">
        <v>0</v>
      </c>
      <c r="AC1010" s="417">
        <v>28.378703574499799</v>
      </c>
    </row>
    <row r="1011" spans="1:29">
      <c r="A1011" s="20"/>
      <c r="B1011" s="24">
        <v>1007</v>
      </c>
      <c r="D1011" s="571">
        <v>1006</v>
      </c>
      <c r="E1011" s="580">
        <v>-1221.145</v>
      </c>
      <c r="F1011" s="580">
        <v>367.79129999999998</v>
      </c>
      <c r="H1011" s="571">
        <v>1006</v>
      </c>
      <c r="I1011" s="78">
        <v>738</v>
      </c>
      <c r="J1011" s="78">
        <v>737</v>
      </c>
      <c r="K1011" s="78">
        <v>515</v>
      </c>
      <c r="L1011" s="78">
        <v>738</v>
      </c>
      <c r="M1011" s="579" t="str">
        <f t="shared" si="16"/>
        <v>738,737,515,738</v>
      </c>
      <c r="R1011" s="280">
        <v>1006</v>
      </c>
      <c r="S1011" s="591">
        <v>1384.3805190549699</v>
      </c>
      <c r="U1011" s="77">
        <v>1006</v>
      </c>
      <c r="V1011" s="77">
        <v>1006</v>
      </c>
      <c r="Y1011" s="110">
        <v>1006</v>
      </c>
      <c r="Z1011" s="110">
        <v>0</v>
      </c>
      <c r="AA1011" s="110">
        <v>1006</v>
      </c>
      <c r="AB1011" s="110">
        <v>0</v>
      </c>
      <c r="AC1011" s="417">
        <v>27.6876103810995</v>
      </c>
    </row>
    <row r="1012" spans="1:29">
      <c r="A1012" s="20"/>
      <c r="B1012" s="24">
        <v>1008</v>
      </c>
      <c r="D1012" s="571">
        <v>1007</v>
      </c>
      <c r="E1012" s="580">
        <v>-1234.896</v>
      </c>
      <c r="F1012" s="580">
        <v>318.64999</v>
      </c>
      <c r="H1012" s="571">
        <v>1007</v>
      </c>
      <c r="I1012" s="78">
        <v>738</v>
      </c>
      <c r="J1012" s="78">
        <v>515</v>
      </c>
      <c r="K1012" s="78">
        <v>514</v>
      </c>
      <c r="L1012" s="78">
        <v>738</v>
      </c>
      <c r="M1012" s="579" t="str">
        <f t="shared" si="16"/>
        <v>738,515,514,738</v>
      </c>
      <c r="R1012" s="280">
        <v>1007</v>
      </c>
      <c r="S1012" s="591">
        <v>1420.4734201799999</v>
      </c>
      <c r="U1012" s="77">
        <v>1007</v>
      </c>
      <c r="V1012" s="77">
        <v>1007</v>
      </c>
      <c r="Y1012" s="110">
        <v>1007</v>
      </c>
      <c r="Z1012" s="110">
        <v>0</v>
      </c>
      <c r="AA1012" s="110">
        <v>1007</v>
      </c>
      <c r="AB1012" s="110">
        <v>0</v>
      </c>
      <c r="AC1012" s="417">
        <v>28.409468403599998</v>
      </c>
    </row>
    <row r="1013" spans="1:29">
      <c r="A1013" s="20"/>
      <c r="B1013" s="24">
        <v>1009</v>
      </c>
      <c r="D1013" s="571">
        <v>1008</v>
      </c>
      <c r="E1013" s="580">
        <v>-1246.479</v>
      </c>
      <c r="F1013" s="580">
        <v>268.99178999999998</v>
      </c>
      <c r="H1013" s="571">
        <v>1008</v>
      </c>
      <c r="I1013" s="78">
        <v>739</v>
      </c>
      <c r="J1013" s="78">
        <v>738</v>
      </c>
      <c r="K1013" s="78">
        <v>514</v>
      </c>
      <c r="L1013" s="78">
        <v>739</v>
      </c>
      <c r="M1013" s="579" t="str">
        <f t="shared" si="16"/>
        <v>739,738,514,739</v>
      </c>
      <c r="R1013" s="280">
        <v>1008</v>
      </c>
      <c r="S1013" s="591">
        <v>1384.4916211500199</v>
      </c>
      <c r="U1013" s="77">
        <v>1008</v>
      </c>
      <c r="V1013" s="77">
        <v>1008</v>
      </c>
      <c r="Y1013" s="110">
        <v>1008</v>
      </c>
      <c r="Z1013" s="110">
        <v>0</v>
      </c>
      <c r="AA1013" s="110">
        <v>1008</v>
      </c>
      <c r="AB1013" s="110">
        <v>0</v>
      </c>
      <c r="AC1013" s="417">
        <v>27.6898324230004</v>
      </c>
    </row>
    <row r="1014" spans="1:29">
      <c r="A1014" s="20"/>
      <c r="B1014" s="24">
        <v>1010</v>
      </c>
      <c r="D1014" s="571">
        <v>1009</v>
      </c>
      <c r="E1014" s="580">
        <v>-1256.0250000000001</v>
      </c>
      <c r="F1014" s="580">
        <v>218.8734</v>
      </c>
      <c r="H1014" s="571">
        <v>1009</v>
      </c>
      <c r="I1014" s="78">
        <v>739</v>
      </c>
      <c r="J1014" s="78">
        <v>514</v>
      </c>
      <c r="K1014" s="78">
        <v>513</v>
      </c>
      <c r="L1014" s="78">
        <v>739</v>
      </c>
      <c r="M1014" s="579" t="str">
        <f t="shared" si="16"/>
        <v>739,514,513,739</v>
      </c>
      <c r="R1014" s="280">
        <v>1009</v>
      </c>
      <c r="S1014" s="591">
        <v>1418.6526993099801</v>
      </c>
      <c r="U1014" s="77">
        <v>1009</v>
      </c>
      <c r="V1014" s="77">
        <v>1009</v>
      </c>
      <c r="Y1014" s="110">
        <v>1009</v>
      </c>
      <c r="Z1014" s="110">
        <v>0</v>
      </c>
      <c r="AA1014" s="110">
        <v>1009</v>
      </c>
      <c r="AB1014" s="110">
        <v>0</v>
      </c>
      <c r="AC1014" s="417">
        <v>28.373053986199601</v>
      </c>
    </row>
    <row r="1015" spans="1:29">
      <c r="A1015" s="20"/>
      <c r="B1015" s="24">
        <v>1011</v>
      </c>
      <c r="D1015" s="571">
        <v>1010</v>
      </c>
      <c r="E1015" s="580">
        <v>-1263.585</v>
      </c>
      <c r="F1015" s="580">
        <v>168.34375</v>
      </c>
      <c r="H1015" s="571">
        <v>1010</v>
      </c>
      <c r="I1015" s="78">
        <v>740</v>
      </c>
      <c r="J1015" s="78">
        <v>739</v>
      </c>
      <c r="K1015" s="78">
        <v>513</v>
      </c>
      <c r="L1015" s="78">
        <v>740</v>
      </c>
      <c r="M1015" s="579" t="str">
        <f t="shared" si="16"/>
        <v>740,739,513,740</v>
      </c>
      <c r="R1015" s="280">
        <v>1010</v>
      </c>
      <c r="S1015" s="591">
        <v>1382.3274080199999</v>
      </c>
      <c r="U1015" s="77">
        <v>1010</v>
      </c>
      <c r="V1015" s="77">
        <v>1010</v>
      </c>
      <c r="Y1015" s="110">
        <v>1010</v>
      </c>
      <c r="Z1015" s="110">
        <v>0</v>
      </c>
      <c r="AA1015" s="110">
        <v>1010</v>
      </c>
      <c r="AB1015" s="110">
        <v>0</v>
      </c>
      <c r="AC1015" s="417">
        <v>27.646548160400101</v>
      </c>
    </row>
    <row r="1016" spans="1:29">
      <c r="A1016" s="20"/>
      <c r="B1016" s="24">
        <v>1012</v>
      </c>
      <c r="D1016" s="571">
        <v>1011</v>
      </c>
      <c r="E1016" s="580">
        <v>-1269.3150000000001</v>
      </c>
      <c r="F1016" s="580">
        <v>117.54604</v>
      </c>
      <c r="H1016" s="571">
        <v>1011</v>
      </c>
      <c r="I1016" s="78">
        <v>740</v>
      </c>
      <c r="J1016" s="78">
        <v>513</v>
      </c>
      <c r="K1016" s="78">
        <v>512</v>
      </c>
      <c r="L1016" s="78">
        <v>740</v>
      </c>
      <c r="M1016" s="579" t="str">
        <f t="shared" si="16"/>
        <v>740,513,512,740</v>
      </c>
      <c r="R1016" s="280">
        <v>1011</v>
      </c>
      <c r="S1016" s="591">
        <v>1416.0230072700001</v>
      </c>
      <c r="U1016" s="77">
        <v>1011</v>
      </c>
      <c r="V1016" s="77">
        <v>1011</v>
      </c>
      <c r="Y1016" s="110">
        <v>1011</v>
      </c>
      <c r="Z1016" s="110">
        <v>0</v>
      </c>
      <c r="AA1016" s="110">
        <v>1011</v>
      </c>
      <c r="AB1016" s="110">
        <v>0</v>
      </c>
      <c r="AC1016" s="417">
        <v>28.320460145400101</v>
      </c>
    </row>
    <row r="1017" spans="1:29">
      <c r="A1017" s="20"/>
      <c r="B1017" s="24">
        <v>1013</v>
      </c>
      <c r="D1017" s="571">
        <v>1012</v>
      </c>
      <c r="E1017" s="580">
        <v>-1273.396</v>
      </c>
      <c r="F1017" s="580">
        <v>66.584708000000006</v>
      </c>
      <c r="H1017" s="571">
        <v>1012</v>
      </c>
      <c r="I1017" s="78">
        <v>741</v>
      </c>
      <c r="J1017" s="78">
        <v>740</v>
      </c>
      <c r="K1017" s="78">
        <v>512</v>
      </c>
      <c r="L1017" s="78">
        <v>741</v>
      </c>
      <c r="M1017" s="579" t="str">
        <f t="shared" si="16"/>
        <v>741,740,512,741</v>
      </c>
      <c r="R1017" s="280">
        <v>1012</v>
      </c>
      <c r="S1017" s="591">
        <v>1380.18744991002</v>
      </c>
      <c r="U1017" s="77">
        <v>1012</v>
      </c>
      <c r="V1017" s="77">
        <v>1012</v>
      </c>
      <c r="Y1017" s="110">
        <v>1012</v>
      </c>
      <c r="Z1017" s="110">
        <v>0</v>
      </c>
      <c r="AA1017" s="110">
        <v>1012</v>
      </c>
      <c r="AB1017" s="110">
        <v>0</v>
      </c>
      <c r="AC1017" s="417">
        <v>27.603748998200398</v>
      </c>
    </row>
    <row r="1018" spans="1:29">
      <c r="A1018" s="20"/>
      <c r="B1018" s="24">
        <v>1014</v>
      </c>
      <c r="D1018" s="571">
        <v>1013</v>
      </c>
      <c r="E1018" s="580">
        <v>-1275.6420000000001</v>
      </c>
      <c r="F1018" s="580">
        <v>15.56967</v>
      </c>
      <c r="H1018" s="571">
        <v>1013</v>
      </c>
      <c r="I1018" s="78">
        <v>741</v>
      </c>
      <c r="J1018" s="78">
        <v>512</v>
      </c>
      <c r="K1018" s="78">
        <v>511</v>
      </c>
      <c r="L1018" s="78">
        <v>741</v>
      </c>
      <c r="M1018" s="579" t="str">
        <f t="shared" si="16"/>
        <v>741,512,511,741</v>
      </c>
      <c r="R1018" s="280">
        <v>1013</v>
      </c>
      <c r="S1018" s="591">
        <v>1414.57349450999</v>
      </c>
      <c r="U1018" s="77">
        <v>1013</v>
      </c>
      <c r="V1018" s="77">
        <v>1013</v>
      </c>
      <c r="Y1018" s="110">
        <v>1013</v>
      </c>
      <c r="Z1018" s="110">
        <v>0</v>
      </c>
      <c r="AA1018" s="110">
        <v>1013</v>
      </c>
      <c r="AB1018" s="110">
        <v>0</v>
      </c>
      <c r="AC1018" s="417">
        <v>28.291469890199899</v>
      </c>
    </row>
    <row r="1019" spans="1:29">
      <c r="A1019" s="20"/>
      <c r="B1019" s="24">
        <v>1015</v>
      </c>
      <c r="D1019" s="571">
        <v>1014</v>
      </c>
      <c r="E1019" s="580">
        <v>-1275.578</v>
      </c>
      <c r="F1019" s="580">
        <v>-35.342190000000002</v>
      </c>
      <c r="H1019" s="571">
        <v>1014</v>
      </c>
      <c r="I1019" s="78">
        <v>742</v>
      </c>
      <c r="J1019" s="78">
        <v>741</v>
      </c>
      <c r="K1019" s="78">
        <v>511</v>
      </c>
      <c r="L1019" s="78">
        <v>742</v>
      </c>
      <c r="M1019" s="579" t="str">
        <f t="shared" si="16"/>
        <v>742,741,511,742</v>
      </c>
      <c r="R1019" s="280">
        <v>1014</v>
      </c>
      <c r="S1019" s="591">
        <v>1378.97412991999</v>
      </c>
      <c r="U1019" s="77">
        <v>1014</v>
      </c>
      <c r="V1019" s="77">
        <v>1014</v>
      </c>
      <c r="Y1019" s="110">
        <v>1014</v>
      </c>
      <c r="Z1019" s="110">
        <v>0</v>
      </c>
      <c r="AA1019" s="110">
        <v>1014</v>
      </c>
      <c r="AB1019" s="110">
        <v>0</v>
      </c>
      <c r="AC1019" s="417">
        <v>27.579482598399899</v>
      </c>
    </row>
    <row r="1020" spans="1:29">
      <c r="A1020" s="20"/>
      <c r="B1020" s="24">
        <v>1016</v>
      </c>
      <c r="D1020" s="571">
        <v>1015</v>
      </c>
      <c r="E1020" s="580">
        <v>-1273.0060000000001</v>
      </c>
      <c r="F1020" s="580">
        <v>-86.064959999999999</v>
      </c>
      <c r="H1020" s="571">
        <v>1015</v>
      </c>
      <c r="I1020" s="78">
        <v>742</v>
      </c>
      <c r="J1020" s="78">
        <v>511</v>
      </c>
      <c r="K1020" s="78">
        <v>510</v>
      </c>
      <c r="L1020" s="78">
        <v>742</v>
      </c>
      <c r="M1020" s="579" t="str">
        <f t="shared" si="16"/>
        <v>742,511,510,742</v>
      </c>
      <c r="R1020" s="280">
        <v>1015</v>
      </c>
      <c r="S1020" s="591">
        <v>1414.315748106</v>
      </c>
      <c r="U1020" s="77">
        <v>1015</v>
      </c>
      <c r="V1020" s="77">
        <v>1015</v>
      </c>
      <c r="Y1020" s="110">
        <v>1015</v>
      </c>
      <c r="Z1020" s="110">
        <v>0</v>
      </c>
      <c r="AA1020" s="110">
        <v>1015</v>
      </c>
      <c r="AB1020" s="110">
        <v>0</v>
      </c>
      <c r="AC1020" s="417">
        <v>28.286314962119999</v>
      </c>
    </row>
    <row r="1021" spans="1:29">
      <c r="A1021" s="20"/>
      <c r="B1021" s="24">
        <v>1017</v>
      </c>
      <c r="D1021" s="571">
        <v>1016</v>
      </c>
      <c r="E1021" s="580">
        <v>-1268.1510000000001</v>
      </c>
      <c r="F1021" s="580">
        <v>-136.64750000000001</v>
      </c>
      <c r="H1021" s="571">
        <v>1016</v>
      </c>
      <c r="I1021" s="78">
        <v>743</v>
      </c>
      <c r="J1021" s="78">
        <v>742</v>
      </c>
      <c r="K1021" s="78">
        <v>510</v>
      </c>
      <c r="L1021" s="78">
        <v>743</v>
      </c>
      <c r="M1021" s="579" t="str">
        <f t="shared" si="16"/>
        <v>743,742,510,743</v>
      </c>
      <c r="R1021" s="280">
        <v>1016</v>
      </c>
      <c r="S1021" s="591">
        <v>1378.7534728665</v>
      </c>
      <c r="U1021" s="77">
        <v>1016</v>
      </c>
      <c r="V1021" s="77">
        <v>1016</v>
      </c>
      <c r="Y1021" s="110">
        <v>1016</v>
      </c>
      <c r="Z1021" s="110">
        <v>0</v>
      </c>
      <c r="AA1021" s="110">
        <v>1016</v>
      </c>
      <c r="AB1021" s="110">
        <v>0</v>
      </c>
      <c r="AC1021" s="417">
        <v>27.575069457330098</v>
      </c>
    </row>
    <row r="1022" spans="1:29">
      <c r="A1022" s="20"/>
      <c r="B1022" s="24">
        <v>1018</v>
      </c>
      <c r="D1022" s="571">
        <v>1017</v>
      </c>
      <c r="E1022" s="580">
        <v>-1261.3510000000001</v>
      </c>
      <c r="F1022" s="580">
        <v>-187.12190000000001</v>
      </c>
      <c r="H1022" s="571">
        <v>1017</v>
      </c>
      <c r="I1022" s="78">
        <v>743</v>
      </c>
      <c r="J1022" s="78">
        <v>510</v>
      </c>
      <c r="K1022" s="78">
        <v>509</v>
      </c>
      <c r="L1022" s="78">
        <v>743</v>
      </c>
      <c r="M1022" s="579" t="str">
        <f t="shared" si="16"/>
        <v>743,510,509,743</v>
      </c>
      <c r="R1022" s="280">
        <v>1017</v>
      </c>
      <c r="S1022" s="591">
        <v>1413.6293298839901</v>
      </c>
      <c r="U1022" s="77">
        <v>1017</v>
      </c>
      <c r="V1022" s="77">
        <v>1017</v>
      </c>
      <c r="Y1022" s="110">
        <v>1017</v>
      </c>
      <c r="Z1022" s="110">
        <v>0</v>
      </c>
      <c r="AA1022" s="110">
        <v>1017</v>
      </c>
      <c r="AB1022" s="110">
        <v>0</v>
      </c>
      <c r="AC1022" s="417">
        <v>28.272586597679901</v>
      </c>
    </row>
    <row r="1023" spans="1:29">
      <c r="A1023" s="20"/>
      <c r="B1023" s="24">
        <v>1019</v>
      </c>
      <c r="D1023" s="571">
        <v>1018</v>
      </c>
      <c r="E1023" s="580">
        <v>-1252.7</v>
      </c>
      <c r="F1023" s="580">
        <v>-237.4298</v>
      </c>
      <c r="H1023" s="571">
        <v>1018</v>
      </c>
      <c r="I1023" s="78">
        <v>744</v>
      </c>
      <c r="J1023" s="78">
        <v>743</v>
      </c>
      <c r="K1023" s="78">
        <v>509</v>
      </c>
      <c r="L1023" s="78">
        <v>744</v>
      </c>
      <c r="M1023" s="579" t="str">
        <f t="shared" si="16"/>
        <v>744,743,509,744</v>
      </c>
      <c r="R1023" s="280">
        <v>1018</v>
      </c>
      <c r="S1023" s="591">
        <v>1378.32152688973</v>
      </c>
      <c r="U1023" s="77">
        <v>1018</v>
      </c>
      <c r="V1023" s="77">
        <v>1018</v>
      </c>
      <c r="Y1023" s="110">
        <v>1018</v>
      </c>
      <c r="Z1023" s="110">
        <v>0</v>
      </c>
      <c r="AA1023" s="110">
        <v>1018</v>
      </c>
      <c r="AB1023" s="110">
        <v>0</v>
      </c>
      <c r="AC1023" s="417">
        <v>27.566430537794599</v>
      </c>
    </row>
    <row r="1024" spans="1:29">
      <c r="A1024" s="20"/>
      <c r="B1024" s="24">
        <v>1020</v>
      </c>
      <c r="D1024" s="571">
        <v>1019</v>
      </c>
      <c r="E1024" s="580">
        <v>-1242.058</v>
      </c>
      <c r="F1024" s="580">
        <v>-287.40210000000002</v>
      </c>
      <c r="H1024" s="571">
        <v>1019</v>
      </c>
      <c r="I1024" s="78">
        <v>744</v>
      </c>
      <c r="J1024" s="78">
        <v>509</v>
      </c>
      <c r="K1024" s="78">
        <v>508</v>
      </c>
      <c r="L1024" s="78">
        <v>744</v>
      </c>
      <c r="M1024" s="579" t="str">
        <f t="shared" si="16"/>
        <v>744,509,508,744</v>
      </c>
      <c r="R1024" s="280">
        <v>1019</v>
      </c>
      <c r="S1024" s="591">
        <v>1413.7359100670501</v>
      </c>
      <c r="U1024" s="77">
        <v>1019</v>
      </c>
      <c r="V1024" s="77">
        <v>1019</v>
      </c>
      <c r="Y1024" s="110">
        <v>1019</v>
      </c>
      <c r="Z1024" s="110">
        <v>0</v>
      </c>
      <c r="AA1024" s="110">
        <v>1019</v>
      </c>
      <c r="AB1024" s="110">
        <v>0</v>
      </c>
      <c r="AC1024" s="417">
        <v>28.274718201340999</v>
      </c>
    </row>
    <row r="1025" spans="1:29">
      <c r="A1025" s="20"/>
      <c r="B1025" s="24">
        <v>1021</v>
      </c>
      <c r="D1025" s="571">
        <v>1020</v>
      </c>
      <c r="E1025" s="580">
        <v>-1229.4079999999999</v>
      </c>
      <c r="F1025" s="580">
        <v>-336.89670000000001</v>
      </c>
      <c r="H1025" s="571">
        <v>1020</v>
      </c>
      <c r="I1025" s="78">
        <v>745</v>
      </c>
      <c r="J1025" s="78">
        <v>744</v>
      </c>
      <c r="K1025" s="78">
        <v>508</v>
      </c>
      <c r="L1025" s="78">
        <v>745</v>
      </c>
      <c r="M1025" s="579" t="str">
        <f t="shared" si="16"/>
        <v>745,744,508,745</v>
      </c>
      <c r="R1025" s="280">
        <v>1020</v>
      </c>
      <c r="S1025" s="591">
        <v>1379.9414616137001</v>
      </c>
      <c r="U1025" s="77">
        <v>1020</v>
      </c>
      <c r="V1025" s="77">
        <v>1020</v>
      </c>
      <c r="Y1025" s="110">
        <v>1020</v>
      </c>
      <c r="Z1025" s="110">
        <v>0</v>
      </c>
      <c r="AA1025" s="110">
        <v>1020</v>
      </c>
      <c r="AB1025" s="110">
        <v>0</v>
      </c>
      <c r="AC1025" s="417">
        <v>27.598829232273999</v>
      </c>
    </row>
    <row r="1026" spans="1:29">
      <c r="A1026" s="20"/>
      <c r="B1026" s="24">
        <v>1022</v>
      </c>
      <c r="D1026" s="571">
        <v>1021</v>
      </c>
      <c r="E1026" s="580">
        <v>-1214.9559999999999</v>
      </c>
      <c r="F1026" s="580">
        <v>-385.89690000000002</v>
      </c>
      <c r="H1026" s="571">
        <v>1021</v>
      </c>
      <c r="I1026" s="78">
        <v>745</v>
      </c>
      <c r="J1026" s="78">
        <v>508</v>
      </c>
      <c r="K1026" s="78">
        <v>507</v>
      </c>
      <c r="L1026" s="78">
        <v>745</v>
      </c>
      <c r="M1026" s="579" t="str">
        <f t="shared" si="16"/>
        <v>745,508,507,745</v>
      </c>
      <c r="R1026" s="280">
        <v>1021</v>
      </c>
      <c r="S1026" s="591">
        <v>1415.2445431916401</v>
      </c>
      <c r="U1026" s="77">
        <v>1021</v>
      </c>
      <c r="V1026" s="77">
        <v>1021</v>
      </c>
      <c r="Y1026" s="110">
        <v>1021</v>
      </c>
      <c r="Z1026" s="110">
        <v>0</v>
      </c>
      <c r="AA1026" s="110">
        <v>1021</v>
      </c>
      <c r="AB1026" s="110">
        <v>0</v>
      </c>
      <c r="AC1026" s="417">
        <v>28.304890863832899</v>
      </c>
    </row>
    <row r="1027" spans="1:29">
      <c r="A1027" s="20"/>
      <c r="B1027" s="24">
        <v>1023</v>
      </c>
      <c r="D1027" s="571">
        <v>1022</v>
      </c>
      <c r="E1027" s="580">
        <v>-1198.77</v>
      </c>
      <c r="F1027" s="580">
        <v>-434.38740000000001</v>
      </c>
      <c r="H1027" s="571">
        <v>1022</v>
      </c>
      <c r="I1027" s="78">
        <v>746</v>
      </c>
      <c r="J1027" s="78">
        <v>745</v>
      </c>
      <c r="K1027" s="78">
        <v>507</v>
      </c>
      <c r="L1027" s="78">
        <v>746</v>
      </c>
      <c r="M1027" s="579" t="str">
        <f t="shared" si="16"/>
        <v>746,745,507,746</v>
      </c>
      <c r="R1027" s="280">
        <v>1022</v>
      </c>
      <c r="S1027" s="591">
        <v>1382.8466850779</v>
      </c>
      <c r="U1027" s="77">
        <v>1022</v>
      </c>
      <c r="V1027" s="77">
        <v>1022</v>
      </c>
      <c r="Y1027" s="110">
        <v>1022</v>
      </c>
      <c r="Z1027" s="110">
        <v>0</v>
      </c>
      <c r="AA1027" s="110">
        <v>1022</v>
      </c>
      <c r="AB1027" s="110">
        <v>0</v>
      </c>
      <c r="AC1027" s="417">
        <v>27.656933701558099</v>
      </c>
    </row>
    <row r="1028" spans="1:29">
      <c r="A1028" s="20"/>
      <c r="B1028" s="24">
        <v>1024</v>
      </c>
      <c r="D1028" s="571">
        <v>1023</v>
      </c>
      <c r="E1028" s="580">
        <v>-1180.643</v>
      </c>
      <c r="F1028" s="580">
        <v>-482.1866</v>
      </c>
      <c r="H1028" s="571">
        <v>1023</v>
      </c>
      <c r="I1028" s="78">
        <v>746</v>
      </c>
      <c r="J1028" s="78">
        <v>507</v>
      </c>
      <c r="K1028" s="78">
        <v>506</v>
      </c>
      <c r="L1028" s="78">
        <v>746</v>
      </c>
      <c r="M1028" s="579" t="str">
        <f t="shared" si="16"/>
        <v>746,507,506,746</v>
      </c>
      <c r="R1028" s="280">
        <v>1023</v>
      </c>
      <c r="S1028" s="591">
        <v>1416.4353938598999</v>
      </c>
      <c r="U1028" s="77">
        <v>1023</v>
      </c>
      <c r="V1028" s="77">
        <v>1023</v>
      </c>
      <c r="Y1028" s="110">
        <v>1023</v>
      </c>
      <c r="Z1028" s="110">
        <v>0</v>
      </c>
      <c r="AA1028" s="110">
        <v>1023</v>
      </c>
      <c r="AB1028" s="110">
        <v>0</v>
      </c>
      <c r="AC1028" s="417">
        <v>28.328707877198099</v>
      </c>
    </row>
    <row r="1029" spans="1:29">
      <c r="A1029" s="20"/>
      <c r="B1029" s="24">
        <v>1025</v>
      </c>
      <c r="D1029" s="571">
        <v>1024</v>
      </c>
      <c r="E1029" s="580">
        <v>-1160.424</v>
      </c>
      <c r="F1029" s="580">
        <v>-529.03840000000002</v>
      </c>
      <c r="H1029" s="571">
        <v>1024</v>
      </c>
      <c r="I1029" s="78">
        <v>747</v>
      </c>
      <c r="J1029" s="78">
        <v>746</v>
      </c>
      <c r="K1029" s="78">
        <v>506</v>
      </c>
      <c r="L1029" s="78">
        <v>747</v>
      </c>
      <c r="M1029" s="579" t="str">
        <f t="shared" si="16"/>
        <v>747,746,506,747</v>
      </c>
      <c r="R1029" s="280">
        <v>1024</v>
      </c>
      <c r="S1029" s="591">
        <v>1383.46917914749</v>
      </c>
      <c r="U1029" s="77">
        <v>1024</v>
      </c>
      <c r="V1029" s="77">
        <v>1024</v>
      </c>
      <c r="Y1029" s="110">
        <v>1024</v>
      </c>
      <c r="Z1029" s="110">
        <v>0</v>
      </c>
      <c r="AA1029" s="110">
        <v>1024</v>
      </c>
      <c r="AB1029" s="110">
        <v>0</v>
      </c>
      <c r="AC1029" s="417">
        <v>27.669383582949798</v>
      </c>
    </row>
    <row r="1030" spans="1:29">
      <c r="A1030" s="20"/>
      <c r="B1030" s="24">
        <v>1026</v>
      </c>
      <c r="D1030" s="571">
        <v>1025</v>
      </c>
      <c r="E1030" s="580">
        <v>-1138.1949999999999</v>
      </c>
      <c r="F1030" s="580">
        <v>-574.92690000000005</v>
      </c>
      <c r="H1030" s="571">
        <v>1025</v>
      </c>
      <c r="I1030" s="78">
        <v>747</v>
      </c>
      <c r="J1030" s="78">
        <v>506</v>
      </c>
      <c r="K1030" s="78">
        <v>505</v>
      </c>
      <c r="L1030" s="78">
        <v>747</v>
      </c>
      <c r="M1030" s="579" t="str">
        <f t="shared" ref="M1030:M1093" si="17">_xlfn.CONCAT(I1030,",",J1030,",",,K1030,",",L1030)</f>
        <v>747,506,505,747</v>
      </c>
      <c r="R1030" s="280">
        <v>1025</v>
      </c>
      <c r="S1030" s="591">
        <v>1418.41979668202</v>
      </c>
      <c r="U1030" s="77">
        <v>1025</v>
      </c>
      <c r="V1030" s="77">
        <v>1025</v>
      </c>
      <c r="Y1030" s="110">
        <v>1025</v>
      </c>
      <c r="Z1030" s="110">
        <v>0</v>
      </c>
      <c r="AA1030" s="110">
        <v>1025</v>
      </c>
      <c r="AB1030" s="110">
        <v>0</v>
      </c>
      <c r="AC1030" s="417">
        <v>28.3683959336404</v>
      </c>
    </row>
    <row r="1031" spans="1:29">
      <c r="A1031" s="20"/>
      <c r="B1031" s="24">
        <v>1027</v>
      </c>
      <c r="D1031" s="571">
        <v>1026</v>
      </c>
      <c r="E1031" s="580">
        <v>-1114.1010000000001</v>
      </c>
      <c r="F1031" s="580">
        <v>-619.88969999999995</v>
      </c>
      <c r="H1031" s="571">
        <v>1026</v>
      </c>
      <c r="I1031" s="78">
        <v>748</v>
      </c>
      <c r="J1031" s="78">
        <v>747</v>
      </c>
      <c r="K1031" s="78">
        <v>505</v>
      </c>
      <c r="L1031" s="78">
        <v>748</v>
      </c>
      <c r="M1031" s="579" t="str">
        <f t="shared" si="17"/>
        <v>748,747,505,748</v>
      </c>
      <c r="R1031" s="280">
        <v>1026</v>
      </c>
      <c r="S1031" s="591">
        <v>1383.89388976499</v>
      </c>
      <c r="U1031" s="77">
        <v>1026</v>
      </c>
      <c r="V1031" s="77">
        <v>1026</v>
      </c>
      <c r="Y1031" s="110">
        <v>1026</v>
      </c>
      <c r="Z1031" s="110">
        <v>0</v>
      </c>
      <c r="AA1031" s="110">
        <v>1026</v>
      </c>
      <c r="AB1031" s="110">
        <v>0</v>
      </c>
      <c r="AC1031" s="417">
        <v>27.6778777952998</v>
      </c>
    </row>
    <row r="1032" spans="1:29">
      <c r="A1032" s="20"/>
      <c r="B1032" s="24">
        <v>1028</v>
      </c>
      <c r="D1032" s="571">
        <v>1027</v>
      </c>
      <c r="E1032" s="580">
        <v>-1088.251</v>
      </c>
      <c r="F1032" s="580">
        <v>-663.91629999999998</v>
      </c>
      <c r="H1032" s="571">
        <v>1027</v>
      </c>
      <c r="I1032" s="78">
        <v>748</v>
      </c>
      <c r="J1032" s="78">
        <v>505</v>
      </c>
      <c r="K1032" s="78">
        <v>504</v>
      </c>
      <c r="L1032" s="78">
        <v>748</v>
      </c>
      <c r="M1032" s="579" t="str">
        <f t="shared" si="17"/>
        <v>748,505,504,748</v>
      </c>
      <c r="R1032" s="280">
        <v>1027</v>
      </c>
      <c r="S1032" s="591">
        <v>1419.9858651879699</v>
      </c>
      <c r="U1032" s="77">
        <v>1027</v>
      </c>
      <c r="V1032" s="77">
        <v>1027</v>
      </c>
      <c r="Y1032" s="110">
        <v>1027</v>
      </c>
      <c r="Z1032" s="110">
        <v>0</v>
      </c>
      <c r="AA1032" s="110">
        <v>1027</v>
      </c>
      <c r="AB1032" s="110">
        <v>0</v>
      </c>
      <c r="AC1032" s="417">
        <v>28.399717303759498</v>
      </c>
    </row>
    <row r="1033" spans="1:29">
      <c r="A1033" s="20"/>
      <c r="B1033" s="24">
        <v>1029</v>
      </c>
      <c r="D1033" s="571">
        <v>1028</v>
      </c>
      <c r="E1033" s="580">
        <v>-1060.8109999999999</v>
      </c>
      <c r="F1033" s="580">
        <v>-706.99199999999996</v>
      </c>
      <c r="H1033" s="571">
        <v>1028</v>
      </c>
      <c r="I1033" s="78">
        <v>749</v>
      </c>
      <c r="J1033" s="78">
        <v>748</v>
      </c>
      <c r="K1033" s="78">
        <v>504</v>
      </c>
      <c r="L1033" s="78">
        <v>749</v>
      </c>
      <c r="M1033" s="579" t="str">
        <f t="shared" si="17"/>
        <v>749,748,504,749</v>
      </c>
      <c r="R1033" s="280">
        <v>1028</v>
      </c>
      <c r="S1033" s="591">
        <v>1384.05198675001</v>
      </c>
      <c r="U1033" s="77">
        <v>1028</v>
      </c>
      <c r="V1033" s="77">
        <v>1028</v>
      </c>
      <c r="Y1033" s="110">
        <v>1028</v>
      </c>
      <c r="Z1033" s="110">
        <v>0</v>
      </c>
      <c r="AA1033" s="110">
        <v>1028</v>
      </c>
      <c r="AB1033" s="110">
        <v>0</v>
      </c>
      <c r="AC1033" s="417">
        <v>27.681039735000201</v>
      </c>
    </row>
    <row r="1034" spans="1:29">
      <c r="A1034" s="20"/>
      <c r="B1034" s="24">
        <v>1030</v>
      </c>
      <c r="D1034" s="571">
        <v>1029</v>
      </c>
      <c r="E1034" s="580">
        <v>-1031.8520000000001</v>
      </c>
      <c r="F1034" s="580">
        <v>-749.10540000000003</v>
      </c>
      <c r="H1034" s="571">
        <v>1029</v>
      </c>
      <c r="I1034" s="78">
        <v>749</v>
      </c>
      <c r="J1034" s="78">
        <v>504</v>
      </c>
      <c r="K1034" s="78">
        <v>503</v>
      </c>
      <c r="L1034" s="78">
        <v>749</v>
      </c>
      <c r="M1034" s="579" t="str">
        <f t="shared" si="17"/>
        <v>749,504,503,749</v>
      </c>
      <c r="R1034" s="280">
        <v>1029</v>
      </c>
      <c r="S1034" s="591">
        <v>1418.2316119514801</v>
      </c>
      <c r="U1034" s="77">
        <v>1029</v>
      </c>
      <c r="V1034" s="77">
        <v>1029</v>
      </c>
      <c r="Y1034" s="110">
        <v>1029</v>
      </c>
      <c r="Z1034" s="110">
        <v>0</v>
      </c>
      <c r="AA1034" s="110">
        <v>1029</v>
      </c>
      <c r="AB1034" s="110">
        <v>0</v>
      </c>
      <c r="AC1034" s="417">
        <v>28.364632239029699</v>
      </c>
    </row>
    <row r="1035" spans="1:29">
      <c r="A1035" s="20"/>
      <c r="B1035" s="24">
        <v>1031</v>
      </c>
      <c r="D1035" s="571">
        <v>1030</v>
      </c>
      <c r="E1035" s="580">
        <v>-1001.248</v>
      </c>
      <c r="F1035" s="580">
        <v>-790.01980000000003</v>
      </c>
      <c r="H1035" s="571">
        <v>1030</v>
      </c>
      <c r="I1035" s="78">
        <v>750</v>
      </c>
      <c r="J1035" s="78">
        <v>749</v>
      </c>
      <c r="K1035" s="78">
        <v>503</v>
      </c>
      <c r="L1035" s="78">
        <v>750</v>
      </c>
      <c r="M1035" s="579" t="str">
        <f t="shared" si="17"/>
        <v>750,749,503,750</v>
      </c>
      <c r="R1035" s="280">
        <v>1030</v>
      </c>
      <c r="S1035" s="591">
        <v>1382.00647337498</v>
      </c>
      <c r="U1035" s="77">
        <v>1030</v>
      </c>
      <c r="V1035" s="77">
        <v>1030</v>
      </c>
      <c r="Y1035" s="110">
        <v>1030</v>
      </c>
      <c r="Z1035" s="110">
        <v>0</v>
      </c>
      <c r="AA1035" s="110">
        <v>1030</v>
      </c>
      <c r="AB1035" s="110">
        <v>0</v>
      </c>
      <c r="AC1035" s="417">
        <v>27.640129467499701</v>
      </c>
    </row>
    <row r="1036" spans="1:29">
      <c r="A1036" s="20"/>
      <c r="B1036" s="24">
        <v>1032</v>
      </c>
      <c r="D1036" s="571">
        <v>1031</v>
      </c>
      <c r="E1036" s="580">
        <v>-968.95809999999994</v>
      </c>
      <c r="F1036" s="580">
        <v>-829.46270000000004</v>
      </c>
      <c r="H1036" s="571">
        <v>1031</v>
      </c>
      <c r="I1036" s="78">
        <v>750</v>
      </c>
      <c r="J1036" s="78">
        <v>503</v>
      </c>
      <c r="K1036" s="78">
        <v>502</v>
      </c>
      <c r="L1036" s="78">
        <v>750</v>
      </c>
      <c r="M1036" s="579" t="str">
        <f t="shared" si="17"/>
        <v>750,503,502,750</v>
      </c>
      <c r="R1036" s="280">
        <v>1031</v>
      </c>
      <c r="S1036" s="591">
        <v>1415.77306101252</v>
      </c>
      <c r="U1036" s="77">
        <v>1031</v>
      </c>
      <c r="V1036" s="77">
        <v>1031</v>
      </c>
      <c r="Y1036" s="110">
        <v>1031</v>
      </c>
      <c r="Z1036" s="110">
        <v>0</v>
      </c>
      <c r="AA1036" s="110">
        <v>1031</v>
      </c>
      <c r="AB1036" s="110">
        <v>0</v>
      </c>
      <c r="AC1036" s="417">
        <v>28.315461220250501</v>
      </c>
    </row>
    <row r="1037" spans="1:29">
      <c r="A1037" s="20"/>
      <c r="B1037" s="24">
        <v>1033</v>
      </c>
      <c r="D1037" s="571">
        <v>1032</v>
      </c>
      <c r="E1037" s="580">
        <v>-935.07420000000002</v>
      </c>
      <c r="F1037" s="580">
        <v>-867.45389999999998</v>
      </c>
      <c r="H1037" s="571">
        <v>1032</v>
      </c>
      <c r="I1037" s="78">
        <v>751</v>
      </c>
      <c r="J1037" s="78">
        <v>750</v>
      </c>
      <c r="K1037" s="78">
        <v>502</v>
      </c>
      <c r="L1037" s="78">
        <v>751</v>
      </c>
      <c r="M1037" s="579" t="str">
        <f t="shared" si="17"/>
        <v>751,750,502,751</v>
      </c>
      <c r="R1037" s="280">
        <v>1032</v>
      </c>
      <c r="S1037" s="591">
        <v>1380.19972136098</v>
      </c>
      <c r="U1037" s="77">
        <v>1032</v>
      </c>
      <c r="V1037" s="77">
        <v>1032</v>
      </c>
      <c r="Y1037" s="110">
        <v>1032</v>
      </c>
      <c r="Z1037" s="110">
        <v>0</v>
      </c>
      <c r="AA1037" s="110">
        <v>1032</v>
      </c>
      <c r="AB1037" s="110">
        <v>0</v>
      </c>
      <c r="AC1037" s="417">
        <v>27.6039944272197</v>
      </c>
    </row>
    <row r="1038" spans="1:29">
      <c r="A1038" s="20"/>
      <c r="B1038" s="24">
        <v>1034</v>
      </c>
      <c r="D1038" s="571">
        <v>1033</v>
      </c>
      <c r="E1038" s="580">
        <v>-899.65060000000005</v>
      </c>
      <c r="F1038" s="580">
        <v>-904.04870000000005</v>
      </c>
      <c r="H1038" s="571">
        <v>1033</v>
      </c>
      <c r="I1038" s="78">
        <v>751</v>
      </c>
      <c r="J1038" s="78">
        <v>502</v>
      </c>
      <c r="K1038" s="78">
        <v>501</v>
      </c>
      <c r="L1038" s="78">
        <v>751</v>
      </c>
      <c r="M1038" s="579" t="str">
        <f t="shared" si="17"/>
        <v>751,502,501,751</v>
      </c>
      <c r="R1038" s="280">
        <v>1033</v>
      </c>
      <c r="S1038" s="591">
        <v>1414.762823925</v>
      </c>
      <c r="U1038" s="77">
        <v>1033</v>
      </c>
      <c r="V1038" s="77">
        <v>1033</v>
      </c>
      <c r="Y1038" s="110">
        <v>1033</v>
      </c>
      <c r="Z1038" s="110">
        <v>0</v>
      </c>
      <c r="AA1038" s="110">
        <v>1033</v>
      </c>
      <c r="AB1038" s="110">
        <v>0</v>
      </c>
      <c r="AC1038" s="417">
        <v>28.295256478500001</v>
      </c>
    </row>
    <row r="1039" spans="1:29">
      <c r="A1039" s="20"/>
      <c r="B1039" s="24">
        <v>1035</v>
      </c>
      <c r="D1039" s="571">
        <v>1034</v>
      </c>
      <c r="E1039" s="580">
        <v>-862.75289999999995</v>
      </c>
      <c r="F1039" s="580">
        <v>-939.16049999999996</v>
      </c>
      <c r="H1039" s="571">
        <v>1034</v>
      </c>
      <c r="I1039" s="78">
        <v>752</v>
      </c>
      <c r="J1039" s="78">
        <v>751</v>
      </c>
      <c r="K1039" s="78">
        <v>501</v>
      </c>
      <c r="L1039" s="78">
        <v>752</v>
      </c>
      <c r="M1039" s="579" t="str">
        <f t="shared" si="17"/>
        <v>752,751,501,752</v>
      </c>
      <c r="R1039" s="280">
        <v>1034</v>
      </c>
      <c r="S1039" s="591">
        <v>1381.0264624700301</v>
      </c>
      <c r="U1039" s="77">
        <v>1034</v>
      </c>
      <c r="V1039" s="77">
        <v>1034</v>
      </c>
      <c r="Y1039" s="110">
        <v>1034</v>
      </c>
      <c r="Z1039" s="110">
        <v>0</v>
      </c>
      <c r="AA1039" s="110">
        <v>1034</v>
      </c>
      <c r="AB1039" s="110">
        <v>0</v>
      </c>
      <c r="AC1039" s="417">
        <v>27.6205292494007</v>
      </c>
    </row>
    <row r="1040" spans="1:29">
      <c r="A1040" s="20"/>
      <c r="B1040" s="24">
        <v>1036</v>
      </c>
      <c r="D1040" s="571">
        <v>1035</v>
      </c>
      <c r="E1040" s="580">
        <v>-824.42319999999995</v>
      </c>
      <c r="F1040" s="580">
        <v>-972.72860000000003</v>
      </c>
      <c r="H1040" s="571">
        <v>1035</v>
      </c>
      <c r="I1040" s="78">
        <v>752</v>
      </c>
      <c r="J1040" s="78">
        <v>501</v>
      </c>
      <c r="K1040" s="78">
        <v>500</v>
      </c>
      <c r="L1040" s="78">
        <v>752</v>
      </c>
      <c r="M1040" s="579" t="str">
        <f t="shared" si="17"/>
        <v>752,501,500,752</v>
      </c>
      <c r="R1040" s="280">
        <v>1035</v>
      </c>
      <c r="S1040" s="591">
        <v>1415.67882770299</v>
      </c>
      <c r="U1040" s="77">
        <v>1035</v>
      </c>
      <c r="V1040" s="77">
        <v>1035</v>
      </c>
      <c r="Y1040" s="110">
        <v>1035</v>
      </c>
      <c r="Z1040" s="110">
        <v>0</v>
      </c>
      <c r="AA1040" s="110">
        <v>1035</v>
      </c>
      <c r="AB1040" s="110">
        <v>0</v>
      </c>
      <c r="AC1040" s="417">
        <v>28.3135765540599</v>
      </c>
    </row>
    <row r="1041" spans="1:29">
      <c r="A1041" s="20"/>
      <c r="B1041" s="24">
        <v>1037</v>
      </c>
      <c r="D1041" s="571">
        <v>1036</v>
      </c>
      <c r="E1041" s="580">
        <v>-784.73659999999995</v>
      </c>
      <c r="F1041" s="580">
        <v>-1004.7430000000001</v>
      </c>
      <c r="H1041" s="571">
        <v>1036</v>
      </c>
      <c r="I1041" s="78">
        <v>753</v>
      </c>
      <c r="J1041" s="78">
        <v>752</v>
      </c>
      <c r="K1041" s="78">
        <v>500</v>
      </c>
      <c r="L1041" s="78">
        <v>753</v>
      </c>
      <c r="M1041" s="579" t="str">
        <f t="shared" si="17"/>
        <v>753,752,500,753</v>
      </c>
      <c r="R1041" s="280">
        <v>1036</v>
      </c>
      <c r="S1041" s="591">
        <v>1383.34765963105</v>
      </c>
      <c r="U1041" s="77">
        <v>1036</v>
      </c>
      <c r="V1041" s="77">
        <v>1036</v>
      </c>
      <c r="Y1041" s="110">
        <v>1036</v>
      </c>
      <c r="Z1041" s="110">
        <v>0</v>
      </c>
      <c r="AA1041" s="110">
        <v>1036</v>
      </c>
      <c r="AB1041" s="110">
        <v>0</v>
      </c>
      <c r="AC1041" s="417">
        <v>27.666953192621001</v>
      </c>
    </row>
    <row r="1042" spans="1:29">
      <c r="A1042" s="20"/>
      <c r="B1042" s="24">
        <v>1038</v>
      </c>
      <c r="D1042" s="571">
        <v>1037</v>
      </c>
      <c r="E1042" s="580">
        <v>-743.7921</v>
      </c>
      <c r="F1042" s="580">
        <v>-1035.221</v>
      </c>
      <c r="H1042" s="571">
        <v>1037</v>
      </c>
      <c r="I1042" s="78">
        <v>753</v>
      </c>
      <c r="J1042" s="78">
        <v>500</v>
      </c>
      <c r="K1042" s="78">
        <v>499</v>
      </c>
      <c r="L1042" s="78">
        <v>753</v>
      </c>
      <c r="M1042" s="579" t="str">
        <f t="shared" si="17"/>
        <v>753,500,499,753</v>
      </c>
      <c r="R1042" s="280">
        <v>1037</v>
      </c>
      <c r="S1042" s="591">
        <v>1416.8258396579699</v>
      </c>
      <c r="U1042" s="77">
        <v>1037</v>
      </c>
      <c r="V1042" s="77">
        <v>1037</v>
      </c>
      <c r="Y1042" s="110">
        <v>1037</v>
      </c>
      <c r="Z1042" s="110">
        <v>0</v>
      </c>
      <c r="AA1042" s="110">
        <v>1037</v>
      </c>
      <c r="AB1042" s="110">
        <v>0</v>
      </c>
      <c r="AC1042" s="417">
        <v>28.3365167931595</v>
      </c>
    </row>
    <row r="1043" spans="1:29">
      <c r="A1043" s="20"/>
      <c r="B1043" s="24">
        <v>1039</v>
      </c>
      <c r="D1043" s="571">
        <v>1038</v>
      </c>
      <c r="E1043" s="580">
        <v>-701.74779999999998</v>
      </c>
      <c r="F1043" s="580">
        <v>-1064.2090000000001</v>
      </c>
      <c r="H1043" s="571">
        <v>1038</v>
      </c>
      <c r="I1043" s="78">
        <v>754</v>
      </c>
      <c r="J1043" s="78">
        <v>753</v>
      </c>
      <c r="K1043" s="78">
        <v>499</v>
      </c>
      <c r="L1043" s="78">
        <v>754</v>
      </c>
      <c r="M1043" s="579" t="str">
        <f t="shared" si="17"/>
        <v>754,753,499,754</v>
      </c>
      <c r="R1043" s="280">
        <v>1038</v>
      </c>
      <c r="S1043" s="591">
        <v>1383.8671731720001</v>
      </c>
      <c r="U1043" s="77">
        <v>1038</v>
      </c>
      <c r="V1043" s="77">
        <v>1038</v>
      </c>
      <c r="Y1043" s="110">
        <v>1038</v>
      </c>
      <c r="Z1043" s="110">
        <v>0</v>
      </c>
      <c r="AA1043" s="110">
        <v>1038</v>
      </c>
      <c r="AB1043" s="110">
        <v>0</v>
      </c>
      <c r="AC1043" s="417">
        <v>27.677343463440099</v>
      </c>
    </row>
    <row r="1044" spans="1:29">
      <c r="A1044" s="20"/>
      <c r="B1044" s="24">
        <v>1040</v>
      </c>
      <c r="D1044" s="571">
        <v>1039</v>
      </c>
      <c r="E1044" s="580">
        <v>-658.67049999999995</v>
      </c>
      <c r="F1044" s="580">
        <v>-1091.7190000000001</v>
      </c>
      <c r="H1044" s="571">
        <v>1039</v>
      </c>
      <c r="I1044" s="78">
        <v>754</v>
      </c>
      <c r="J1044" s="78">
        <v>499</v>
      </c>
      <c r="K1044" s="78">
        <v>498</v>
      </c>
      <c r="L1044" s="78">
        <v>754</v>
      </c>
      <c r="M1044" s="579" t="str">
        <f t="shared" si="17"/>
        <v>754,499,498,754</v>
      </c>
      <c r="R1044" s="280">
        <v>1039</v>
      </c>
      <c r="S1044" s="591">
        <v>1418.80639582104</v>
      </c>
      <c r="U1044" s="77">
        <v>1039</v>
      </c>
      <c r="V1044" s="77">
        <v>1039</v>
      </c>
      <c r="Y1044" s="110">
        <v>1039</v>
      </c>
      <c r="Z1044" s="110">
        <v>0</v>
      </c>
      <c r="AA1044" s="110">
        <v>1039</v>
      </c>
      <c r="AB1044" s="110">
        <v>0</v>
      </c>
      <c r="AC1044" s="417">
        <v>28.376127916420799</v>
      </c>
    </row>
    <row r="1045" spans="1:29">
      <c r="A1045" s="20"/>
      <c r="B1045" s="24">
        <v>1041</v>
      </c>
      <c r="D1045" s="571">
        <v>1040</v>
      </c>
      <c r="E1045" s="580">
        <v>-614.51599999999996</v>
      </c>
      <c r="F1045" s="580">
        <v>-1117.4739999999999</v>
      </c>
      <c r="H1045" s="571">
        <v>1040</v>
      </c>
      <c r="I1045" s="78">
        <v>755</v>
      </c>
      <c r="J1045" s="78">
        <v>754</v>
      </c>
      <c r="K1045" s="78">
        <v>498</v>
      </c>
      <c r="L1045" s="78">
        <v>755</v>
      </c>
      <c r="M1045" s="579" t="str">
        <f t="shared" si="17"/>
        <v>755,754,498,755</v>
      </c>
      <c r="R1045" s="280">
        <v>1040</v>
      </c>
      <c r="S1045" s="591">
        <v>1384.2645340689901</v>
      </c>
      <c r="U1045" s="77">
        <v>1040</v>
      </c>
      <c r="V1045" s="77">
        <v>1040</v>
      </c>
      <c r="Y1045" s="110">
        <v>1040</v>
      </c>
      <c r="Z1045" s="110">
        <v>0</v>
      </c>
      <c r="AA1045" s="110">
        <v>1040</v>
      </c>
      <c r="AB1045" s="110">
        <v>0</v>
      </c>
      <c r="AC1045" s="417">
        <v>27.685290681379801</v>
      </c>
    </row>
    <row r="1046" spans="1:29">
      <c r="A1046" s="20"/>
      <c r="B1046" s="24">
        <v>1042</v>
      </c>
      <c r="D1046" s="571">
        <v>1041</v>
      </c>
      <c r="E1046" s="580">
        <v>-569.3288</v>
      </c>
      <c r="F1046" s="580">
        <v>-1141.1769999999999</v>
      </c>
      <c r="H1046" s="571">
        <v>1041</v>
      </c>
      <c r="I1046" s="78">
        <v>755</v>
      </c>
      <c r="J1046" s="78">
        <v>498</v>
      </c>
      <c r="K1046" s="78">
        <v>497</v>
      </c>
      <c r="L1046" s="78">
        <v>755</v>
      </c>
      <c r="M1046" s="579" t="str">
        <f t="shared" si="17"/>
        <v>755,498,497,755</v>
      </c>
      <c r="R1046" s="280">
        <v>1041</v>
      </c>
      <c r="S1046" s="591">
        <v>1420.3701688359699</v>
      </c>
      <c r="U1046" s="77">
        <v>1041</v>
      </c>
      <c r="V1046" s="77">
        <v>1041</v>
      </c>
      <c r="Y1046" s="110">
        <v>1041</v>
      </c>
      <c r="Z1046" s="110">
        <v>0</v>
      </c>
      <c r="AA1046" s="110">
        <v>1041</v>
      </c>
      <c r="AB1046" s="110">
        <v>0</v>
      </c>
      <c r="AC1046" s="417">
        <v>28.407403376719401</v>
      </c>
    </row>
    <row r="1047" spans="1:29">
      <c r="A1047" s="20"/>
      <c r="B1047" s="24">
        <v>1043</v>
      </c>
      <c r="D1047" s="571">
        <v>1042</v>
      </c>
      <c r="E1047" s="580">
        <v>-523.18550000000005</v>
      </c>
      <c r="F1047" s="580">
        <v>-1162.8679999999999</v>
      </c>
      <c r="H1047" s="571">
        <v>1042</v>
      </c>
      <c r="I1047" s="78">
        <v>756</v>
      </c>
      <c r="J1047" s="78">
        <v>755</v>
      </c>
      <c r="K1047" s="78">
        <v>497</v>
      </c>
      <c r="L1047" s="78">
        <v>756</v>
      </c>
      <c r="M1047" s="579" t="str">
        <f t="shared" si="17"/>
        <v>756,755,497,756</v>
      </c>
      <c r="R1047" s="280">
        <v>1042</v>
      </c>
      <c r="S1047" s="591">
        <v>1384.41435935202</v>
      </c>
      <c r="U1047" s="77">
        <v>1042</v>
      </c>
      <c r="V1047" s="77">
        <v>1042</v>
      </c>
      <c r="Y1047" s="110">
        <v>1042</v>
      </c>
      <c r="Z1047" s="110">
        <v>0</v>
      </c>
      <c r="AA1047" s="110">
        <v>1042</v>
      </c>
      <c r="AB1047" s="110">
        <v>0</v>
      </c>
      <c r="AC1047" s="417">
        <v>27.688287187040501</v>
      </c>
    </row>
    <row r="1048" spans="1:29">
      <c r="A1048" s="20"/>
      <c r="B1048" s="24">
        <v>1044</v>
      </c>
      <c r="D1048" s="571">
        <v>1043</v>
      </c>
      <c r="E1048" s="580">
        <v>-476.17340000000002</v>
      </c>
      <c r="F1048" s="580">
        <v>-1182.6659999999999</v>
      </c>
      <c r="H1048" s="571">
        <v>1043</v>
      </c>
      <c r="I1048" s="78">
        <v>756</v>
      </c>
      <c r="J1048" s="78">
        <v>497</v>
      </c>
      <c r="K1048" s="78">
        <v>496</v>
      </c>
      <c r="L1048" s="78">
        <v>756</v>
      </c>
      <c r="M1048" s="579" t="str">
        <f t="shared" si="17"/>
        <v>756,497,496,756</v>
      </c>
      <c r="R1048" s="280">
        <v>1043</v>
      </c>
      <c r="S1048" s="591">
        <v>1418.61246511794</v>
      </c>
      <c r="U1048" s="77">
        <v>1043</v>
      </c>
      <c r="V1048" s="77">
        <v>1043</v>
      </c>
      <c r="Y1048" s="110">
        <v>1043</v>
      </c>
      <c r="Z1048" s="110">
        <v>0</v>
      </c>
      <c r="AA1048" s="110">
        <v>1043</v>
      </c>
      <c r="AB1048" s="110">
        <v>0</v>
      </c>
      <c r="AC1048" s="417">
        <v>28.372249302358799</v>
      </c>
    </row>
    <row r="1049" spans="1:29">
      <c r="A1049" s="20"/>
      <c r="B1049" s="24">
        <v>1045</v>
      </c>
      <c r="D1049" s="571">
        <v>1044</v>
      </c>
      <c r="E1049" s="580">
        <v>-428.38499999999999</v>
      </c>
      <c r="F1049" s="580">
        <v>-1200.6320000000001</v>
      </c>
      <c r="H1049" s="571">
        <v>1044</v>
      </c>
      <c r="I1049" s="78">
        <v>757</v>
      </c>
      <c r="J1049" s="78">
        <v>756</v>
      </c>
      <c r="K1049" s="78">
        <v>496</v>
      </c>
      <c r="L1049" s="78">
        <v>757</v>
      </c>
      <c r="M1049" s="579" t="str">
        <f t="shared" si="17"/>
        <v>757,756,496,757</v>
      </c>
      <c r="R1049" s="280">
        <v>1044</v>
      </c>
      <c r="S1049" s="591">
        <v>1382.36568558606</v>
      </c>
      <c r="U1049" s="77">
        <v>1044</v>
      </c>
      <c r="V1049" s="77">
        <v>1044</v>
      </c>
      <c r="Y1049" s="110">
        <v>1044</v>
      </c>
      <c r="Z1049" s="110">
        <v>0</v>
      </c>
      <c r="AA1049" s="110">
        <v>1044</v>
      </c>
      <c r="AB1049" s="110">
        <v>0</v>
      </c>
      <c r="AC1049" s="417">
        <v>27.6473137117212</v>
      </c>
    </row>
    <row r="1050" spans="1:29">
      <c r="A1050" s="20"/>
      <c r="B1050" s="24">
        <v>1046</v>
      </c>
      <c r="D1050" s="571">
        <v>1045</v>
      </c>
      <c r="E1050" s="580">
        <v>-379.959</v>
      </c>
      <c r="F1050" s="580">
        <v>-1216.8579999999999</v>
      </c>
      <c r="H1050" s="571">
        <v>1045</v>
      </c>
      <c r="I1050" s="78">
        <v>757</v>
      </c>
      <c r="J1050" s="78">
        <v>496</v>
      </c>
      <c r="K1050" s="78">
        <v>495</v>
      </c>
      <c r="L1050" s="78">
        <v>757</v>
      </c>
      <c r="M1050" s="579" t="str">
        <f t="shared" si="17"/>
        <v>757,496,495,757</v>
      </c>
      <c r="R1050" s="280">
        <v>1045</v>
      </c>
      <c r="S1050" s="591">
        <v>1416.1544982559799</v>
      </c>
      <c r="U1050" s="77">
        <v>1045</v>
      </c>
      <c r="V1050" s="77">
        <v>1045</v>
      </c>
      <c r="Y1050" s="110">
        <v>1045</v>
      </c>
      <c r="Z1050" s="110">
        <v>0</v>
      </c>
      <c r="AA1050" s="110">
        <v>1045</v>
      </c>
      <c r="AB1050" s="110">
        <v>0</v>
      </c>
      <c r="AC1050" s="417">
        <v>28.323089965119699</v>
      </c>
    </row>
    <row r="1051" spans="1:29">
      <c r="A1051" s="20"/>
      <c r="B1051" s="24">
        <v>1047</v>
      </c>
      <c r="D1051" s="571">
        <v>1046</v>
      </c>
      <c r="E1051" s="580">
        <v>-330.95740000000001</v>
      </c>
      <c r="F1051" s="580">
        <v>-1231.3820000000001</v>
      </c>
      <c r="H1051" s="571">
        <v>1046</v>
      </c>
      <c r="I1051" s="78">
        <v>758</v>
      </c>
      <c r="J1051" s="78">
        <v>757</v>
      </c>
      <c r="K1051" s="78">
        <v>495</v>
      </c>
      <c r="L1051" s="78">
        <v>758</v>
      </c>
      <c r="M1051" s="579" t="str">
        <f t="shared" si="17"/>
        <v>758,757,495,758</v>
      </c>
      <c r="R1051" s="280">
        <v>1046</v>
      </c>
      <c r="S1051" s="591">
        <v>1380.55964627495</v>
      </c>
      <c r="U1051" s="77">
        <v>1046</v>
      </c>
      <c r="V1051" s="77">
        <v>1046</v>
      </c>
      <c r="Y1051" s="110">
        <v>1046</v>
      </c>
      <c r="Z1051" s="110">
        <v>0</v>
      </c>
      <c r="AA1051" s="110">
        <v>1046</v>
      </c>
      <c r="AB1051" s="110">
        <v>0</v>
      </c>
      <c r="AC1051" s="417">
        <v>27.611192925499001</v>
      </c>
    </row>
    <row r="1052" spans="1:29">
      <c r="A1052" s="20"/>
      <c r="B1052" s="24">
        <v>1048</v>
      </c>
      <c r="D1052" s="571">
        <v>1047</v>
      </c>
      <c r="E1052" s="580">
        <v>-281.43090000000001</v>
      </c>
      <c r="F1052" s="580">
        <v>-1243.9380000000001</v>
      </c>
      <c r="H1052" s="571">
        <v>1047</v>
      </c>
      <c r="I1052" s="78">
        <v>758</v>
      </c>
      <c r="J1052" s="78">
        <v>495</v>
      </c>
      <c r="K1052" s="78">
        <v>494</v>
      </c>
      <c r="L1052" s="78">
        <v>758</v>
      </c>
      <c r="M1052" s="579" t="str">
        <f t="shared" si="17"/>
        <v>758,495,494,758</v>
      </c>
      <c r="R1052" s="280">
        <v>1047</v>
      </c>
      <c r="S1052" s="591">
        <v>1415.14586372906</v>
      </c>
      <c r="U1052" s="77">
        <v>1047</v>
      </c>
      <c r="V1052" s="77">
        <v>1047</v>
      </c>
      <c r="Y1052" s="110">
        <v>1047</v>
      </c>
      <c r="Z1052" s="110">
        <v>0</v>
      </c>
      <c r="AA1052" s="110">
        <v>1047</v>
      </c>
      <c r="AB1052" s="110">
        <v>0</v>
      </c>
      <c r="AC1052" s="417">
        <v>28.302917274581201</v>
      </c>
    </row>
    <row r="1053" spans="1:29">
      <c r="A1053" s="20"/>
      <c r="B1053" s="24">
        <v>1049</v>
      </c>
      <c r="D1053" s="571">
        <v>1048</v>
      </c>
      <c r="E1053" s="580">
        <v>-231.51929999999999</v>
      </c>
      <c r="F1053" s="580">
        <v>-1254.29</v>
      </c>
      <c r="H1053" s="571">
        <v>1048</v>
      </c>
      <c r="I1053" s="78">
        <v>759</v>
      </c>
      <c r="J1053" s="78">
        <v>758</v>
      </c>
      <c r="K1053" s="78">
        <v>494</v>
      </c>
      <c r="L1053" s="78">
        <v>759</v>
      </c>
      <c r="M1053" s="579" t="str">
        <f t="shared" si="17"/>
        <v>759,758,494,759</v>
      </c>
      <c r="R1053" s="280">
        <v>1048</v>
      </c>
      <c r="S1053" s="591">
        <v>1381.3840439048899</v>
      </c>
      <c r="U1053" s="77">
        <v>1048</v>
      </c>
      <c r="V1053" s="77">
        <v>1048</v>
      </c>
      <c r="Y1053" s="110">
        <v>1048</v>
      </c>
      <c r="Z1053" s="110">
        <v>0</v>
      </c>
      <c r="AA1053" s="110">
        <v>1048</v>
      </c>
      <c r="AB1053" s="110">
        <v>0</v>
      </c>
      <c r="AC1053" s="417">
        <v>27.627680878097799</v>
      </c>
    </row>
    <row r="1054" spans="1:29">
      <c r="A1054" s="20"/>
      <c r="B1054" s="24">
        <v>1050</v>
      </c>
      <c r="D1054" s="571">
        <v>1049</v>
      </c>
      <c r="E1054" s="580">
        <v>-181.2818</v>
      </c>
      <c r="F1054" s="580">
        <v>-1262.511</v>
      </c>
      <c r="H1054" s="571">
        <v>1049</v>
      </c>
      <c r="I1054" s="78">
        <v>759</v>
      </c>
      <c r="J1054" s="78">
        <v>494</v>
      </c>
      <c r="K1054" s="78">
        <v>493</v>
      </c>
      <c r="L1054" s="78">
        <v>759</v>
      </c>
      <c r="M1054" s="579" t="str">
        <f t="shared" si="17"/>
        <v>759,494,493,759</v>
      </c>
      <c r="R1054" s="280">
        <v>1049</v>
      </c>
      <c r="S1054" s="591">
        <v>1416.0588960990401</v>
      </c>
      <c r="U1054" s="77">
        <v>1049</v>
      </c>
      <c r="V1054" s="77">
        <v>1049</v>
      </c>
      <c r="Y1054" s="110">
        <v>1049</v>
      </c>
      <c r="Z1054" s="110">
        <v>0</v>
      </c>
      <c r="AA1054" s="110">
        <v>1049</v>
      </c>
      <c r="AB1054" s="110">
        <v>0</v>
      </c>
      <c r="AC1054" s="417">
        <v>28.321177921980802</v>
      </c>
    </row>
    <row r="1055" spans="1:29">
      <c r="A1055" s="20"/>
      <c r="B1055" s="24">
        <v>1051</v>
      </c>
      <c r="D1055" s="571">
        <v>1050</v>
      </c>
      <c r="E1055" s="580">
        <v>-130.72579999999999</v>
      </c>
      <c r="F1055" s="580">
        <v>-1268.6769999999999</v>
      </c>
      <c r="H1055" s="571">
        <v>1050</v>
      </c>
      <c r="I1055" s="78">
        <v>760</v>
      </c>
      <c r="J1055" s="78">
        <v>759</v>
      </c>
      <c r="K1055" s="78">
        <v>493</v>
      </c>
      <c r="L1055" s="78">
        <v>760</v>
      </c>
      <c r="M1055" s="579" t="str">
        <f t="shared" si="17"/>
        <v>760,759,493,760</v>
      </c>
      <c r="R1055" s="280">
        <v>1050</v>
      </c>
      <c r="S1055" s="591">
        <v>1383.70460816641</v>
      </c>
      <c r="U1055" s="77">
        <v>1050</v>
      </c>
      <c r="V1055" s="77">
        <v>1050</v>
      </c>
      <c r="Y1055" s="110">
        <v>1050</v>
      </c>
      <c r="Z1055" s="110">
        <v>0</v>
      </c>
      <c r="AA1055" s="110">
        <v>1050</v>
      </c>
      <c r="AB1055" s="110">
        <v>0</v>
      </c>
      <c r="AC1055" s="417">
        <v>27.6740921633283</v>
      </c>
    </row>
    <row r="1056" spans="1:29">
      <c r="A1056" s="20"/>
      <c r="B1056" s="24">
        <v>1052</v>
      </c>
      <c r="D1056" s="571">
        <v>1051</v>
      </c>
      <c r="E1056" s="580">
        <v>-79.956699999999998</v>
      </c>
      <c r="F1056" s="580">
        <v>-1272.7639999999999</v>
      </c>
      <c r="H1056" s="571">
        <v>1051</v>
      </c>
      <c r="I1056" s="78">
        <v>760</v>
      </c>
      <c r="J1056" s="78">
        <v>493</v>
      </c>
      <c r="K1056" s="78">
        <v>492</v>
      </c>
      <c r="L1056" s="78">
        <v>760</v>
      </c>
      <c r="M1056" s="579" t="str">
        <f t="shared" si="17"/>
        <v>760,493,492,760</v>
      </c>
      <c r="R1056" s="280">
        <v>1051</v>
      </c>
      <c r="S1056" s="591">
        <v>1417.2050731965501</v>
      </c>
      <c r="U1056" s="77">
        <v>1051</v>
      </c>
      <c r="V1056" s="77">
        <v>1051</v>
      </c>
      <c r="Y1056" s="110">
        <v>1051</v>
      </c>
      <c r="Z1056" s="110">
        <v>0</v>
      </c>
      <c r="AA1056" s="110">
        <v>1051</v>
      </c>
      <c r="AB1056" s="110">
        <v>0</v>
      </c>
      <c r="AC1056" s="417">
        <v>28.3441014639311</v>
      </c>
    </row>
    <row r="1057" spans="1:29">
      <c r="A1057" s="20"/>
      <c r="B1057" s="24">
        <v>1053</v>
      </c>
      <c r="D1057" s="571">
        <v>1052</v>
      </c>
      <c r="E1057" s="580">
        <v>-29.045369999999998</v>
      </c>
      <c r="F1057" s="580">
        <v>-1274.75</v>
      </c>
      <c r="H1057" s="571">
        <v>1052</v>
      </c>
      <c r="I1057" s="78">
        <v>761</v>
      </c>
      <c r="J1057" s="78">
        <v>760</v>
      </c>
      <c r="K1057" s="78">
        <v>492</v>
      </c>
      <c r="L1057" s="78">
        <v>761</v>
      </c>
      <c r="M1057" s="579" t="str">
        <f t="shared" si="17"/>
        <v>761,760,492,761</v>
      </c>
      <c r="R1057" s="280">
        <v>1052</v>
      </c>
      <c r="S1057" s="591">
        <v>1384.21741965296</v>
      </c>
      <c r="U1057" s="77">
        <v>1052</v>
      </c>
      <c r="V1057" s="77">
        <v>1052</v>
      </c>
      <c r="Y1057" s="110">
        <v>1052</v>
      </c>
      <c r="Z1057" s="110">
        <v>0</v>
      </c>
      <c r="AA1057" s="110">
        <v>1052</v>
      </c>
      <c r="AB1057" s="110">
        <v>0</v>
      </c>
      <c r="AC1057" s="417">
        <v>27.684348393059299</v>
      </c>
    </row>
    <row r="1058" spans="1:29">
      <c r="A1058" s="20"/>
      <c r="B1058" s="24">
        <v>1054</v>
      </c>
      <c r="D1058" s="571">
        <v>1053</v>
      </c>
      <c r="E1058" s="580">
        <v>21.943455</v>
      </c>
      <c r="F1058" s="580">
        <v>-1274.674</v>
      </c>
      <c r="H1058" s="571">
        <v>1053</v>
      </c>
      <c r="I1058" s="78">
        <v>761</v>
      </c>
      <c r="J1058" s="78">
        <v>492</v>
      </c>
      <c r="K1058" s="78">
        <v>491</v>
      </c>
      <c r="L1058" s="78">
        <v>761</v>
      </c>
      <c r="M1058" s="579" t="str">
        <f t="shared" si="17"/>
        <v>761,492,491,761</v>
      </c>
      <c r="R1058" s="280">
        <v>1053</v>
      </c>
      <c r="S1058" s="591">
        <v>1419.17336156696</v>
      </c>
      <c r="U1058" s="77">
        <v>1053</v>
      </c>
      <c r="V1058" s="77">
        <v>1053</v>
      </c>
      <c r="Y1058" s="110">
        <v>1053</v>
      </c>
      <c r="Z1058" s="110">
        <v>0</v>
      </c>
      <c r="AA1058" s="110">
        <v>1053</v>
      </c>
      <c r="AB1058" s="110">
        <v>0</v>
      </c>
      <c r="AC1058" s="417">
        <v>28.383467231339299</v>
      </c>
    </row>
    <row r="1059" spans="1:29">
      <c r="A1059" s="20"/>
      <c r="B1059" s="24">
        <v>1055</v>
      </c>
      <c r="D1059" s="571">
        <v>1054</v>
      </c>
      <c r="E1059" s="580">
        <v>72.944019999999995</v>
      </c>
      <c r="F1059" s="580">
        <v>-1272.614</v>
      </c>
      <c r="H1059" s="571">
        <v>1054</v>
      </c>
      <c r="I1059" s="78">
        <v>762</v>
      </c>
      <c r="J1059" s="78">
        <v>761</v>
      </c>
      <c r="K1059" s="78">
        <v>491</v>
      </c>
      <c r="L1059" s="78">
        <v>762</v>
      </c>
      <c r="M1059" s="579" t="str">
        <f t="shared" si="17"/>
        <v>762,761,491,762</v>
      </c>
      <c r="R1059" s="280">
        <v>1054</v>
      </c>
      <c r="S1059" s="591">
        <v>1384.6007588564501</v>
      </c>
      <c r="U1059" s="77">
        <v>1054</v>
      </c>
      <c r="V1059" s="77">
        <v>1054</v>
      </c>
      <c r="Y1059" s="110">
        <v>1054</v>
      </c>
      <c r="Z1059" s="110">
        <v>0</v>
      </c>
      <c r="AA1059" s="110">
        <v>1054</v>
      </c>
      <c r="AB1059" s="110">
        <v>0</v>
      </c>
      <c r="AC1059" s="417">
        <v>27.692015177129001</v>
      </c>
    </row>
    <row r="1060" spans="1:29">
      <c r="A1060" s="20"/>
      <c r="B1060" s="24">
        <v>1056</v>
      </c>
      <c r="D1060" s="571">
        <v>1055</v>
      </c>
      <c r="E1060" s="580">
        <v>123.86166</v>
      </c>
      <c r="F1060" s="580">
        <v>-1268.702</v>
      </c>
      <c r="H1060" s="571">
        <v>1055</v>
      </c>
      <c r="I1060" s="78">
        <v>762</v>
      </c>
      <c r="J1060" s="78">
        <v>491</v>
      </c>
      <c r="K1060" s="78">
        <v>490</v>
      </c>
      <c r="L1060" s="78">
        <v>762</v>
      </c>
      <c r="M1060" s="579" t="str">
        <f t="shared" si="17"/>
        <v>762,491,490,762</v>
      </c>
      <c r="R1060" s="280">
        <v>1055</v>
      </c>
      <c r="S1060" s="591">
        <v>1420.7113453055499</v>
      </c>
      <c r="U1060" s="77">
        <v>1055</v>
      </c>
      <c r="V1060" s="77">
        <v>1055</v>
      </c>
      <c r="Y1060" s="110">
        <v>1055</v>
      </c>
      <c r="Z1060" s="110">
        <v>0</v>
      </c>
      <c r="AA1060" s="110">
        <v>1055</v>
      </c>
      <c r="AB1060" s="110">
        <v>0</v>
      </c>
      <c r="AC1060" s="417">
        <v>28.414226906110901</v>
      </c>
    </row>
    <row r="1061" spans="1:29">
      <c r="A1061" s="20"/>
      <c r="B1061" s="24">
        <v>1057</v>
      </c>
      <c r="D1061" s="571">
        <v>1056</v>
      </c>
      <c r="E1061" s="580">
        <v>174.65343999999999</v>
      </c>
      <c r="F1061" s="580">
        <v>-1262.992</v>
      </c>
      <c r="H1061" s="571">
        <v>1056</v>
      </c>
      <c r="I1061" s="78">
        <v>763</v>
      </c>
      <c r="J1061" s="78">
        <v>762</v>
      </c>
      <c r="K1061" s="78">
        <v>490</v>
      </c>
      <c r="L1061" s="78">
        <v>763</v>
      </c>
      <c r="M1061" s="579" t="str">
        <f t="shared" si="17"/>
        <v>763,762,490,763</v>
      </c>
      <c r="R1061" s="280">
        <v>1056</v>
      </c>
      <c r="S1061" s="591">
        <v>1384.714961146</v>
      </c>
      <c r="U1061" s="77">
        <v>1056</v>
      </c>
      <c r="V1061" s="77">
        <v>1056</v>
      </c>
      <c r="Y1061" s="110">
        <v>1056</v>
      </c>
      <c r="Z1061" s="110">
        <v>0</v>
      </c>
      <c r="AA1061" s="110">
        <v>1056</v>
      </c>
      <c r="AB1061" s="110">
        <v>0</v>
      </c>
      <c r="AC1061" s="417">
        <v>27.694299222920002</v>
      </c>
    </row>
    <row r="1062" spans="1:29">
      <c r="A1062" s="20"/>
      <c r="B1062" s="24">
        <v>1058</v>
      </c>
      <c r="D1062" s="571">
        <v>1057</v>
      </c>
      <c r="E1062" s="580">
        <v>225.17867000000001</v>
      </c>
      <c r="F1062" s="580">
        <v>-1255.24</v>
      </c>
      <c r="H1062" s="571">
        <v>1057</v>
      </c>
      <c r="I1062" s="78">
        <v>763</v>
      </c>
      <c r="J1062" s="78">
        <v>490</v>
      </c>
      <c r="K1062" s="78">
        <v>489</v>
      </c>
      <c r="L1062" s="78">
        <v>763</v>
      </c>
      <c r="M1062" s="579" t="str">
        <f t="shared" si="17"/>
        <v>763,490,489,763</v>
      </c>
      <c r="R1062" s="280">
        <v>1057</v>
      </c>
      <c r="S1062" s="591">
        <v>1418.88911414361</v>
      </c>
      <c r="U1062" s="77">
        <v>1057</v>
      </c>
      <c r="V1062" s="77">
        <v>1057</v>
      </c>
      <c r="Y1062" s="110">
        <v>1057</v>
      </c>
      <c r="Z1062" s="110">
        <v>0</v>
      </c>
      <c r="AA1062" s="110">
        <v>1057</v>
      </c>
      <c r="AB1062" s="110">
        <v>0</v>
      </c>
      <c r="AC1062" s="417">
        <v>28.3777822828723</v>
      </c>
    </row>
    <row r="1063" spans="1:29">
      <c r="A1063" s="20"/>
      <c r="B1063" s="24">
        <v>1059</v>
      </c>
      <c r="D1063" s="571">
        <v>1058</v>
      </c>
      <c r="E1063" s="580">
        <v>275.21602999999999</v>
      </c>
      <c r="F1063" s="580">
        <v>-1245.2439999999999</v>
      </c>
      <c r="H1063" s="571">
        <v>1058</v>
      </c>
      <c r="I1063" s="78">
        <v>764</v>
      </c>
      <c r="J1063" s="78">
        <v>763</v>
      </c>
      <c r="K1063" s="78">
        <v>489</v>
      </c>
      <c r="L1063" s="78">
        <v>764</v>
      </c>
      <c r="M1063" s="579" t="str">
        <f t="shared" si="17"/>
        <v>764,763,489,764</v>
      </c>
      <c r="R1063" s="280">
        <v>1058</v>
      </c>
      <c r="S1063" s="591">
        <v>1382.55186226707</v>
      </c>
      <c r="U1063" s="77">
        <v>1058</v>
      </c>
      <c r="V1063" s="77">
        <v>1058</v>
      </c>
      <c r="Y1063" s="110">
        <v>1058</v>
      </c>
      <c r="Z1063" s="110">
        <v>0</v>
      </c>
      <c r="AA1063" s="110">
        <v>1058</v>
      </c>
      <c r="AB1063" s="110">
        <v>0</v>
      </c>
      <c r="AC1063" s="417">
        <v>27.651037245341499</v>
      </c>
    </row>
    <row r="1064" spans="1:29">
      <c r="A1064" s="20"/>
      <c r="B1064" s="24">
        <v>1060</v>
      </c>
      <c r="D1064" s="571">
        <v>1059</v>
      </c>
      <c r="E1064" s="580">
        <v>324.73104999999998</v>
      </c>
      <c r="F1064" s="580">
        <v>-1233.0820000000001</v>
      </c>
      <c r="H1064" s="571">
        <v>1059</v>
      </c>
      <c r="I1064" s="78">
        <v>764</v>
      </c>
      <c r="J1064" s="78">
        <v>489</v>
      </c>
      <c r="K1064" s="78">
        <v>488</v>
      </c>
      <c r="L1064" s="78">
        <v>764</v>
      </c>
      <c r="M1064" s="579" t="str">
        <f t="shared" si="17"/>
        <v>764,489,488,764</v>
      </c>
      <c r="R1064" s="280">
        <v>1059</v>
      </c>
      <c r="S1064" s="591">
        <v>1416.26184655202</v>
      </c>
      <c r="U1064" s="77">
        <v>1059</v>
      </c>
      <c r="V1064" s="77">
        <v>1059</v>
      </c>
      <c r="Y1064" s="110">
        <v>1059</v>
      </c>
      <c r="Z1064" s="110">
        <v>0</v>
      </c>
      <c r="AA1064" s="110">
        <v>1059</v>
      </c>
      <c r="AB1064" s="110">
        <v>0</v>
      </c>
      <c r="AC1064" s="417">
        <v>28.325236931040401</v>
      </c>
    </row>
    <row r="1065" spans="1:29">
      <c r="A1065" s="20"/>
      <c r="B1065" s="24">
        <v>1061</v>
      </c>
      <c r="D1065" s="571">
        <v>1060</v>
      </c>
      <c r="E1065" s="580">
        <v>373.73063000000002</v>
      </c>
      <c r="F1065" s="580">
        <v>-1218.902</v>
      </c>
      <c r="H1065" s="571">
        <v>1060</v>
      </c>
      <c r="I1065" s="78">
        <v>765</v>
      </c>
      <c r="J1065" s="78">
        <v>764</v>
      </c>
      <c r="K1065" s="78">
        <v>488</v>
      </c>
      <c r="L1065" s="78">
        <v>765</v>
      </c>
      <c r="M1065" s="579" t="str">
        <f t="shared" si="17"/>
        <v>765,764,488,765</v>
      </c>
      <c r="R1065" s="280">
        <v>1060</v>
      </c>
      <c r="S1065" s="591">
        <v>1380.4079431320399</v>
      </c>
      <c r="U1065" s="77">
        <v>1060</v>
      </c>
      <c r="V1065" s="77">
        <v>1060</v>
      </c>
      <c r="Y1065" s="110">
        <v>1060</v>
      </c>
      <c r="Z1065" s="110">
        <v>0</v>
      </c>
      <c r="AA1065" s="110">
        <v>1060</v>
      </c>
      <c r="AB1065" s="110">
        <v>0</v>
      </c>
      <c r="AC1065" s="417">
        <v>27.608158862640799</v>
      </c>
    </row>
    <row r="1066" spans="1:29">
      <c r="A1066" s="20"/>
      <c r="B1066" s="24">
        <v>1062</v>
      </c>
      <c r="D1066" s="571">
        <v>1061</v>
      </c>
      <c r="E1066" s="580">
        <v>422.18153999999998</v>
      </c>
      <c r="F1066" s="580">
        <v>-1202.808</v>
      </c>
      <c r="H1066" s="571">
        <v>1061</v>
      </c>
      <c r="I1066" s="78">
        <v>765</v>
      </c>
      <c r="J1066" s="78">
        <v>488</v>
      </c>
      <c r="K1066" s="78">
        <v>487</v>
      </c>
      <c r="L1066" s="78">
        <v>765</v>
      </c>
      <c r="M1066" s="579" t="str">
        <f t="shared" si="17"/>
        <v>765,488,487,765</v>
      </c>
      <c r="R1066" s="280">
        <v>1061</v>
      </c>
      <c r="S1066" s="591">
        <v>1414.81023071403</v>
      </c>
      <c r="U1066" s="77">
        <v>1061</v>
      </c>
      <c r="V1066" s="77">
        <v>1061</v>
      </c>
      <c r="Y1066" s="110">
        <v>1061</v>
      </c>
      <c r="Z1066" s="110">
        <v>0</v>
      </c>
      <c r="AA1066" s="110">
        <v>1061</v>
      </c>
      <c r="AB1066" s="110">
        <v>0</v>
      </c>
      <c r="AC1066" s="417">
        <v>28.2962046142807</v>
      </c>
    </row>
    <row r="1067" spans="1:29">
      <c r="A1067" s="20"/>
      <c r="B1067" s="24">
        <v>1063</v>
      </c>
      <c r="D1067" s="571">
        <v>1062</v>
      </c>
      <c r="E1067" s="580">
        <v>470.03543999999999</v>
      </c>
      <c r="F1067" s="580">
        <v>-1184.96</v>
      </c>
      <c r="H1067" s="571">
        <v>1062</v>
      </c>
      <c r="I1067" s="78">
        <v>766</v>
      </c>
      <c r="J1067" s="78">
        <v>765</v>
      </c>
      <c r="K1067" s="78">
        <v>487</v>
      </c>
      <c r="L1067" s="78">
        <v>766</v>
      </c>
      <c r="M1067" s="579" t="str">
        <f t="shared" si="17"/>
        <v>766,765,487,766</v>
      </c>
      <c r="R1067" s="280">
        <v>1062</v>
      </c>
      <c r="S1067" s="591">
        <v>1379.1978863009699</v>
      </c>
      <c r="U1067" s="77">
        <v>1062</v>
      </c>
      <c r="V1067" s="77">
        <v>1062</v>
      </c>
      <c r="Y1067" s="110">
        <v>1062</v>
      </c>
      <c r="Z1067" s="110">
        <v>0</v>
      </c>
      <c r="AA1067" s="110">
        <v>1062</v>
      </c>
      <c r="AB1067" s="110">
        <v>0</v>
      </c>
      <c r="AC1067" s="417">
        <v>27.583957726019399</v>
      </c>
    </row>
    <row r="1068" spans="1:29">
      <c r="A1068" s="20"/>
      <c r="B1068" s="24">
        <v>1064</v>
      </c>
      <c r="D1068" s="571">
        <v>1063</v>
      </c>
      <c r="E1068" s="580">
        <v>517.26842999999997</v>
      </c>
      <c r="F1068" s="580">
        <v>-1165.42</v>
      </c>
      <c r="H1068" s="571">
        <v>1063</v>
      </c>
      <c r="I1068" s="78">
        <v>766</v>
      </c>
      <c r="J1068" s="78">
        <v>487</v>
      </c>
      <c r="K1068" s="78">
        <v>486</v>
      </c>
      <c r="L1068" s="78">
        <v>766</v>
      </c>
      <c r="M1068" s="579" t="str">
        <f t="shared" si="17"/>
        <v>766,487,486,766</v>
      </c>
      <c r="R1068" s="280">
        <v>1063</v>
      </c>
      <c r="S1068" s="591">
        <v>1414.55112946999</v>
      </c>
      <c r="U1068" s="77">
        <v>1063</v>
      </c>
      <c r="V1068" s="77">
        <v>1063</v>
      </c>
      <c r="Y1068" s="110">
        <v>1063</v>
      </c>
      <c r="Z1068" s="110">
        <v>0</v>
      </c>
      <c r="AA1068" s="110">
        <v>1063</v>
      </c>
      <c r="AB1068" s="110">
        <v>0</v>
      </c>
      <c r="AC1068" s="417">
        <v>28.291022589399901</v>
      </c>
    </row>
    <row r="1069" spans="1:29">
      <c r="A1069" s="20"/>
      <c r="B1069" s="24">
        <v>1065</v>
      </c>
      <c r="D1069" s="571">
        <v>1064</v>
      </c>
      <c r="E1069" s="580">
        <v>563.67925000000002</v>
      </c>
      <c r="F1069" s="580">
        <v>-1143.991</v>
      </c>
      <c r="H1069" s="571">
        <v>1064</v>
      </c>
      <c r="I1069" s="78">
        <v>767</v>
      </c>
      <c r="J1069" s="78">
        <v>766</v>
      </c>
      <c r="K1069" s="78">
        <v>486</v>
      </c>
      <c r="L1069" s="78">
        <v>767</v>
      </c>
      <c r="M1069" s="579" t="str">
        <f t="shared" si="17"/>
        <v>767,766,486,767</v>
      </c>
      <c r="R1069" s="280">
        <v>1064</v>
      </c>
      <c r="S1069" s="591">
        <v>1378.97641808091</v>
      </c>
      <c r="U1069" s="77">
        <v>1064</v>
      </c>
      <c r="V1069" s="77">
        <v>1064</v>
      </c>
      <c r="Y1069" s="110">
        <v>1064</v>
      </c>
      <c r="Z1069" s="110">
        <v>0</v>
      </c>
      <c r="AA1069" s="110">
        <v>1064</v>
      </c>
      <c r="AB1069" s="110">
        <v>0</v>
      </c>
      <c r="AC1069" s="417">
        <v>27.579528361618198</v>
      </c>
    </row>
    <row r="1070" spans="1:29">
      <c r="A1070" s="20"/>
      <c r="B1070" s="24">
        <v>1066</v>
      </c>
      <c r="D1070" s="571">
        <v>1065</v>
      </c>
      <c r="E1070" s="580">
        <v>609.00027</v>
      </c>
      <c r="F1070" s="580">
        <v>-1120.54</v>
      </c>
      <c r="H1070" s="571">
        <v>1065</v>
      </c>
      <c r="I1070" s="78">
        <v>767</v>
      </c>
      <c r="J1070" s="78">
        <v>486</v>
      </c>
      <c r="K1070" s="78">
        <v>485</v>
      </c>
      <c r="L1070" s="78">
        <v>767</v>
      </c>
      <c r="M1070" s="579" t="str">
        <f t="shared" si="17"/>
        <v>767,486,485,767</v>
      </c>
      <c r="R1070" s="280">
        <v>1065</v>
      </c>
      <c r="S1070" s="591">
        <v>1413.8690922974399</v>
      </c>
      <c r="U1070" s="77">
        <v>1065</v>
      </c>
      <c r="V1070" s="77">
        <v>1065</v>
      </c>
      <c r="Y1070" s="110">
        <v>1065</v>
      </c>
      <c r="Z1070" s="110">
        <v>0</v>
      </c>
      <c r="AA1070" s="110">
        <v>1065</v>
      </c>
      <c r="AB1070" s="110">
        <v>0</v>
      </c>
      <c r="AC1070" s="417">
        <v>28.277381845948899</v>
      </c>
    </row>
    <row r="1071" spans="1:29">
      <c r="A1071" s="20"/>
      <c r="B1071" s="24">
        <v>1067</v>
      </c>
      <c r="D1071" s="571">
        <v>1066</v>
      </c>
      <c r="E1071" s="580">
        <v>653.22090000000003</v>
      </c>
      <c r="F1071" s="580">
        <v>-1095.1500000000001</v>
      </c>
      <c r="H1071" s="571">
        <v>1066</v>
      </c>
      <c r="I1071" s="78">
        <v>768</v>
      </c>
      <c r="J1071" s="78">
        <v>767</v>
      </c>
      <c r="K1071" s="78">
        <v>485</v>
      </c>
      <c r="L1071" s="78">
        <v>768</v>
      </c>
      <c r="M1071" s="579" t="str">
        <f t="shared" si="17"/>
        <v>768,767,485,768</v>
      </c>
      <c r="R1071" s="280">
        <v>1066</v>
      </c>
      <c r="S1071" s="591">
        <v>1378.5486674010699</v>
      </c>
      <c r="U1071" s="77">
        <v>1066</v>
      </c>
      <c r="V1071" s="77">
        <v>1066</v>
      </c>
      <c r="Y1071" s="110">
        <v>1066</v>
      </c>
      <c r="Z1071" s="110">
        <v>0</v>
      </c>
      <c r="AA1071" s="110">
        <v>1066</v>
      </c>
      <c r="AB1071" s="110">
        <v>0</v>
      </c>
      <c r="AC1071" s="417">
        <v>27.5709733480215</v>
      </c>
    </row>
    <row r="1072" spans="1:29">
      <c r="A1072" s="20"/>
      <c r="B1072" s="24">
        <v>1068</v>
      </c>
      <c r="D1072" s="571">
        <v>1067</v>
      </c>
      <c r="E1072" s="580">
        <v>696.38876000000005</v>
      </c>
      <c r="F1072" s="580">
        <v>-1067.9559999999999</v>
      </c>
      <c r="H1072" s="571">
        <v>1067</v>
      </c>
      <c r="I1072" s="78">
        <v>768</v>
      </c>
      <c r="J1072" s="78">
        <v>485</v>
      </c>
      <c r="K1072" s="78">
        <v>484</v>
      </c>
      <c r="L1072" s="78">
        <v>768</v>
      </c>
      <c r="M1072" s="579" t="str">
        <f t="shared" si="17"/>
        <v>768,485,484,768</v>
      </c>
      <c r="R1072" s="280">
        <v>1067</v>
      </c>
      <c r="S1072" s="591">
        <v>1413.9797942985299</v>
      </c>
      <c r="U1072" s="77">
        <v>1067</v>
      </c>
      <c r="V1072" s="77">
        <v>1067</v>
      </c>
      <c r="Y1072" s="110">
        <v>1067</v>
      </c>
      <c r="Z1072" s="110">
        <v>0</v>
      </c>
      <c r="AA1072" s="110">
        <v>1067</v>
      </c>
      <c r="AB1072" s="110">
        <v>0</v>
      </c>
      <c r="AC1072" s="417">
        <v>28.2795958859706</v>
      </c>
    </row>
    <row r="1073" spans="1:29">
      <c r="A1073" s="20"/>
      <c r="B1073" s="24">
        <v>1069</v>
      </c>
      <c r="D1073" s="571">
        <v>1068</v>
      </c>
      <c r="E1073" s="580">
        <v>738.50292999999999</v>
      </c>
      <c r="F1073" s="580">
        <v>-1039.0260000000001</v>
      </c>
      <c r="H1073" s="571">
        <v>1068</v>
      </c>
      <c r="I1073" s="78">
        <v>769</v>
      </c>
      <c r="J1073" s="78">
        <v>768</v>
      </c>
      <c r="K1073" s="78">
        <v>484</v>
      </c>
      <c r="L1073" s="78">
        <v>769</v>
      </c>
      <c r="M1073" s="579" t="str">
        <f t="shared" si="17"/>
        <v>769,768,484,769</v>
      </c>
      <c r="R1073" s="280">
        <v>1068</v>
      </c>
      <c r="S1073" s="591">
        <v>1380.17504305898</v>
      </c>
      <c r="U1073" s="77">
        <v>1068</v>
      </c>
      <c r="V1073" s="77">
        <v>1068</v>
      </c>
      <c r="Y1073" s="110">
        <v>1068</v>
      </c>
      <c r="Z1073" s="110">
        <v>0</v>
      </c>
      <c r="AA1073" s="110">
        <v>1068</v>
      </c>
      <c r="AB1073" s="110">
        <v>0</v>
      </c>
      <c r="AC1073" s="417">
        <v>27.6035008611797</v>
      </c>
    </row>
    <row r="1074" spans="1:29">
      <c r="A1074" s="20"/>
      <c r="B1074" s="24">
        <v>1070</v>
      </c>
      <c r="D1074" s="571">
        <v>1069</v>
      </c>
      <c r="E1074" s="580">
        <v>779.56110000000001</v>
      </c>
      <c r="F1074" s="580">
        <v>-1008.564</v>
      </c>
      <c r="H1074" s="571">
        <v>1069</v>
      </c>
      <c r="I1074" s="78">
        <v>769</v>
      </c>
      <c r="J1074" s="78">
        <v>484</v>
      </c>
      <c r="K1074" s="78">
        <v>483</v>
      </c>
      <c r="L1074" s="78">
        <v>769</v>
      </c>
      <c r="M1074" s="579" t="str">
        <f t="shared" si="17"/>
        <v>769,484,483,769</v>
      </c>
      <c r="R1074" s="280">
        <v>1069</v>
      </c>
      <c r="S1074" s="591">
        <v>1415.4978854644501</v>
      </c>
      <c r="U1074" s="77">
        <v>1069</v>
      </c>
      <c r="V1074" s="77">
        <v>1069</v>
      </c>
      <c r="Y1074" s="110">
        <v>1069</v>
      </c>
      <c r="Z1074" s="110">
        <v>0</v>
      </c>
      <c r="AA1074" s="110">
        <v>1069</v>
      </c>
      <c r="AB1074" s="110">
        <v>0</v>
      </c>
      <c r="AC1074" s="417">
        <v>28.309957709289101</v>
      </c>
    </row>
    <row r="1075" spans="1:29">
      <c r="A1075" s="20"/>
      <c r="B1075" s="24">
        <v>1071</v>
      </c>
      <c r="D1075" s="571">
        <v>1070</v>
      </c>
      <c r="E1075" s="580">
        <v>819.63169000000005</v>
      </c>
      <c r="F1075" s="580">
        <v>-976.83320000000003</v>
      </c>
      <c r="H1075" s="571">
        <v>1070</v>
      </c>
      <c r="I1075" s="78">
        <v>770</v>
      </c>
      <c r="J1075" s="78">
        <v>769</v>
      </c>
      <c r="K1075" s="78">
        <v>483</v>
      </c>
      <c r="L1075" s="78">
        <v>770</v>
      </c>
      <c r="M1075" s="579" t="str">
        <f t="shared" si="17"/>
        <v>770,769,483,770</v>
      </c>
      <c r="R1075" s="280">
        <v>1070</v>
      </c>
      <c r="S1075" s="591">
        <v>1383.10304403695</v>
      </c>
      <c r="U1075" s="77">
        <v>1070</v>
      </c>
      <c r="V1075" s="77">
        <v>1070</v>
      </c>
      <c r="Y1075" s="110">
        <v>1070</v>
      </c>
      <c r="Z1075" s="110">
        <v>0</v>
      </c>
      <c r="AA1075" s="110">
        <v>1070</v>
      </c>
      <c r="AB1075" s="110">
        <v>0</v>
      </c>
      <c r="AC1075" s="417">
        <v>27.662060880738998</v>
      </c>
    </row>
    <row r="1076" spans="1:29">
      <c r="A1076" s="20"/>
      <c r="B1076" s="24">
        <v>1072</v>
      </c>
      <c r="D1076" s="571">
        <v>1071</v>
      </c>
      <c r="E1076" s="580">
        <v>858.56608000000006</v>
      </c>
      <c r="F1076" s="580">
        <v>-943.80430000000001</v>
      </c>
      <c r="H1076" s="571">
        <v>1071</v>
      </c>
      <c r="I1076" s="78">
        <v>770</v>
      </c>
      <c r="J1076" s="78">
        <v>483</v>
      </c>
      <c r="K1076" s="78">
        <v>482</v>
      </c>
      <c r="L1076" s="78">
        <v>770</v>
      </c>
      <c r="M1076" s="579" t="str">
        <f t="shared" si="17"/>
        <v>770,483,482,770</v>
      </c>
      <c r="R1076" s="280">
        <v>1071</v>
      </c>
      <c r="S1076" s="591">
        <v>1416.7150864130199</v>
      </c>
      <c r="U1076" s="77">
        <v>1071</v>
      </c>
      <c r="V1076" s="77">
        <v>1071</v>
      </c>
      <c r="Y1076" s="110">
        <v>1071</v>
      </c>
      <c r="Z1076" s="110">
        <v>0</v>
      </c>
      <c r="AA1076" s="110">
        <v>1071</v>
      </c>
      <c r="AB1076" s="110">
        <v>0</v>
      </c>
      <c r="AC1076" s="417">
        <v>28.334301728260399</v>
      </c>
    </row>
    <row r="1077" spans="1:29">
      <c r="A1077" s="20"/>
      <c r="B1077" s="24">
        <v>1073</v>
      </c>
      <c r="D1077" s="571">
        <v>1072</v>
      </c>
      <c r="E1077" s="580">
        <v>895.88329999999996</v>
      </c>
      <c r="F1077" s="580">
        <v>-909.12339999999995</v>
      </c>
      <c r="H1077" s="571">
        <v>1072</v>
      </c>
      <c r="I1077" s="78">
        <v>771</v>
      </c>
      <c r="J1077" s="78">
        <v>770</v>
      </c>
      <c r="K1077" s="78">
        <v>482</v>
      </c>
      <c r="L1077" s="78">
        <v>771</v>
      </c>
      <c r="M1077" s="579" t="str">
        <f t="shared" si="17"/>
        <v>771,770,482,771</v>
      </c>
      <c r="R1077" s="280">
        <v>1072</v>
      </c>
      <c r="S1077" s="591">
        <v>1383.7842683180299</v>
      </c>
      <c r="U1077" s="77">
        <v>1072</v>
      </c>
      <c r="V1077" s="77">
        <v>1072</v>
      </c>
      <c r="Y1077" s="110">
        <v>1072</v>
      </c>
      <c r="Z1077" s="110">
        <v>0</v>
      </c>
      <c r="AA1077" s="110">
        <v>1072</v>
      </c>
      <c r="AB1077" s="110">
        <v>0</v>
      </c>
      <c r="AC1077" s="417">
        <v>27.6756853663607</v>
      </c>
    </row>
    <row r="1078" spans="1:29">
      <c r="A1078" s="20"/>
      <c r="B1078" s="24">
        <v>1074</v>
      </c>
      <c r="D1078" s="571">
        <v>1073</v>
      </c>
      <c r="E1078" s="580">
        <v>931.21887000000004</v>
      </c>
      <c r="F1078" s="580">
        <v>-872.63329999999996</v>
      </c>
      <c r="H1078" s="571">
        <v>1073</v>
      </c>
      <c r="I1078" s="78">
        <v>771</v>
      </c>
      <c r="J1078" s="78">
        <v>482</v>
      </c>
      <c r="K1078" s="78">
        <v>481</v>
      </c>
      <c r="L1078" s="78">
        <v>771</v>
      </c>
      <c r="M1078" s="579" t="str">
        <f t="shared" si="17"/>
        <v>771,482,481,771</v>
      </c>
      <c r="R1078" s="280">
        <v>1073</v>
      </c>
      <c r="S1078" s="591">
        <v>1418.775848001</v>
      </c>
      <c r="U1078" s="77">
        <v>1073</v>
      </c>
      <c r="V1078" s="77">
        <v>1073</v>
      </c>
      <c r="Y1078" s="110">
        <v>1073</v>
      </c>
      <c r="Z1078" s="110">
        <v>0</v>
      </c>
      <c r="AA1078" s="110">
        <v>1073</v>
      </c>
      <c r="AB1078" s="110">
        <v>0</v>
      </c>
      <c r="AC1078" s="417">
        <v>28.3755169600201</v>
      </c>
    </row>
    <row r="1079" spans="1:29">
      <c r="A1079" s="20"/>
      <c r="B1079" s="24">
        <v>1075</v>
      </c>
      <c r="D1079" s="571">
        <v>1074</v>
      </c>
      <c r="E1079" s="580">
        <v>964.77846</v>
      </c>
      <c r="F1079" s="580">
        <v>-834.50480000000005</v>
      </c>
      <c r="H1079" s="571">
        <v>1074</v>
      </c>
      <c r="I1079" s="78">
        <v>772</v>
      </c>
      <c r="J1079" s="78">
        <v>771</v>
      </c>
      <c r="K1079" s="78">
        <v>481</v>
      </c>
      <c r="L1079" s="78">
        <v>772</v>
      </c>
      <c r="M1079" s="579" t="str">
        <f t="shared" si="17"/>
        <v>772,771,481,772</v>
      </c>
      <c r="R1079" s="280">
        <v>1074</v>
      </c>
      <c r="S1079" s="591">
        <v>1384.3988831239401</v>
      </c>
      <c r="U1079" s="77">
        <v>1074</v>
      </c>
      <c r="V1079" s="77">
        <v>1074</v>
      </c>
      <c r="Y1079" s="110">
        <v>1074</v>
      </c>
      <c r="Z1079" s="110">
        <v>0</v>
      </c>
      <c r="AA1079" s="110">
        <v>1074</v>
      </c>
      <c r="AB1079" s="110">
        <v>0</v>
      </c>
      <c r="AC1079" s="417">
        <v>27.687977662478801</v>
      </c>
    </row>
    <row r="1080" spans="1:29">
      <c r="A1080" s="20"/>
      <c r="B1080" s="24">
        <v>1076</v>
      </c>
      <c r="D1080" s="571">
        <v>1075</v>
      </c>
      <c r="E1080" s="580">
        <v>996.97567000000004</v>
      </c>
      <c r="F1080" s="580">
        <v>-795.05070000000001</v>
      </c>
      <c r="H1080" s="571">
        <v>1075</v>
      </c>
      <c r="I1080" s="78">
        <v>772</v>
      </c>
      <c r="J1080" s="78">
        <v>481</v>
      </c>
      <c r="K1080" s="78">
        <v>480</v>
      </c>
      <c r="L1080" s="78">
        <v>772</v>
      </c>
      <c r="M1080" s="579" t="str">
        <f t="shared" si="17"/>
        <v>772,481,480,772</v>
      </c>
      <c r="R1080" s="280">
        <v>1075</v>
      </c>
      <c r="S1080" s="591">
        <v>1420.5683381020699</v>
      </c>
      <c r="U1080" s="77">
        <v>1075</v>
      </c>
      <c r="V1080" s="77">
        <v>1075</v>
      </c>
      <c r="Y1080" s="110">
        <v>1075</v>
      </c>
      <c r="Z1080" s="110">
        <v>0</v>
      </c>
      <c r="AA1080" s="110">
        <v>1075</v>
      </c>
      <c r="AB1080" s="110">
        <v>0</v>
      </c>
      <c r="AC1080" s="417">
        <v>28.411366762041499</v>
      </c>
    </row>
    <row r="1081" spans="1:29">
      <c r="A1081" s="20"/>
      <c r="B1081" s="24">
        <v>1077</v>
      </c>
      <c r="D1081" s="571">
        <v>1076</v>
      </c>
      <c r="E1081" s="580">
        <v>1027.864</v>
      </c>
      <c r="F1081" s="580">
        <v>-754.38720000000001</v>
      </c>
      <c r="H1081" s="571">
        <v>1076</v>
      </c>
      <c r="I1081" s="78">
        <v>773</v>
      </c>
      <c r="J1081" s="78">
        <v>772</v>
      </c>
      <c r="K1081" s="78">
        <v>480</v>
      </c>
      <c r="L1081" s="78">
        <v>773</v>
      </c>
      <c r="M1081" s="579" t="str">
        <f t="shared" si="17"/>
        <v>773,772,480,773</v>
      </c>
      <c r="R1081" s="280">
        <v>1076</v>
      </c>
      <c r="S1081" s="591">
        <v>1385.1533085523899</v>
      </c>
      <c r="U1081" s="77">
        <v>1076</v>
      </c>
      <c r="V1081" s="77">
        <v>1076</v>
      </c>
      <c r="Y1081" s="110">
        <v>1076</v>
      </c>
      <c r="Z1081" s="110">
        <v>0</v>
      </c>
      <c r="AA1081" s="110">
        <v>1076</v>
      </c>
      <c r="AB1081" s="110">
        <v>0</v>
      </c>
      <c r="AC1081" s="417">
        <v>27.703066171047901</v>
      </c>
    </row>
    <row r="1082" spans="1:29">
      <c r="A1082" s="20"/>
      <c r="B1082" s="24">
        <v>1078</v>
      </c>
      <c r="D1082" s="571">
        <v>1077</v>
      </c>
      <c r="E1082" s="580">
        <v>1057.1714999999999</v>
      </c>
      <c r="F1082" s="580">
        <v>-712.51739999999995</v>
      </c>
      <c r="H1082" s="571">
        <v>1077</v>
      </c>
      <c r="I1082" s="78">
        <v>773</v>
      </c>
      <c r="J1082" s="78">
        <v>480</v>
      </c>
      <c r="K1082" s="78">
        <v>479</v>
      </c>
      <c r="L1082" s="78">
        <v>773</v>
      </c>
      <c r="M1082" s="579" t="str">
        <f t="shared" si="17"/>
        <v>773,480,479,773</v>
      </c>
      <c r="R1082" s="280">
        <v>1077</v>
      </c>
      <c r="S1082" s="591">
        <v>1419.4824899414</v>
      </c>
      <c r="U1082" s="77">
        <v>1077</v>
      </c>
      <c r="V1082" s="77">
        <v>1077</v>
      </c>
      <c r="Y1082" s="110">
        <v>1077</v>
      </c>
      <c r="Z1082" s="110">
        <v>0</v>
      </c>
      <c r="AA1082" s="110">
        <v>1077</v>
      </c>
      <c r="AB1082" s="110">
        <v>0</v>
      </c>
      <c r="AC1082" s="417">
        <v>28.389649798828099</v>
      </c>
    </row>
    <row r="1083" spans="1:29">
      <c r="A1083" s="20"/>
      <c r="B1083" s="24">
        <v>1079</v>
      </c>
      <c r="D1083" s="571">
        <v>1078</v>
      </c>
      <c r="E1083" s="580">
        <v>1084.7506000000001</v>
      </c>
      <c r="F1083" s="580">
        <v>-669.51059999999995</v>
      </c>
      <c r="H1083" s="571">
        <v>1078</v>
      </c>
      <c r="I1083" s="78">
        <v>774</v>
      </c>
      <c r="J1083" s="78">
        <v>773</v>
      </c>
      <c r="K1083" s="78">
        <v>479</v>
      </c>
      <c r="L1083" s="78">
        <v>774</v>
      </c>
      <c r="M1083" s="579" t="str">
        <f t="shared" si="17"/>
        <v>774,773,479,774</v>
      </c>
      <c r="R1083" s="280">
        <v>1078</v>
      </c>
      <c r="S1083" s="591">
        <v>1385.2052283129799</v>
      </c>
      <c r="U1083" s="77">
        <v>1078</v>
      </c>
      <c r="V1083" s="77">
        <v>1078</v>
      </c>
      <c r="Y1083" s="110">
        <v>1078</v>
      </c>
      <c r="Z1083" s="110">
        <v>0</v>
      </c>
      <c r="AA1083" s="110">
        <v>1078</v>
      </c>
      <c r="AB1083" s="110">
        <v>0</v>
      </c>
      <c r="AC1083" s="417">
        <v>27.704104566259701</v>
      </c>
    </row>
    <row r="1084" spans="1:29">
      <c r="A1084" s="20"/>
      <c r="B1084" s="24">
        <v>1080</v>
      </c>
      <c r="D1084" s="571">
        <v>1079</v>
      </c>
      <c r="E1084" s="580">
        <v>1110.7362000000001</v>
      </c>
      <c r="F1084" s="580">
        <v>-625.52329999999995</v>
      </c>
      <c r="H1084" s="571">
        <v>1079</v>
      </c>
      <c r="I1084" s="78">
        <v>774</v>
      </c>
      <c r="J1084" s="78">
        <v>479</v>
      </c>
      <c r="K1084" s="78">
        <v>478</v>
      </c>
      <c r="L1084" s="78">
        <v>774</v>
      </c>
      <c r="M1084" s="579" t="str">
        <f t="shared" si="17"/>
        <v>774,479,478,774</v>
      </c>
      <c r="R1084" s="280">
        <v>1079</v>
      </c>
      <c r="S1084" s="591">
        <v>1419.06354828801</v>
      </c>
      <c r="U1084" s="77">
        <v>1079</v>
      </c>
      <c r="V1084" s="77">
        <v>1079</v>
      </c>
      <c r="Y1084" s="110">
        <v>1079</v>
      </c>
      <c r="Z1084" s="110">
        <v>0</v>
      </c>
      <c r="AA1084" s="110">
        <v>1079</v>
      </c>
      <c r="AB1084" s="110">
        <v>0</v>
      </c>
      <c r="AC1084" s="417">
        <v>28.381270965760301</v>
      </c>
    </row>
    <row r="1085" spans="1:29">
      <c r="A1085" s="20"/>
      <c r="B1085" s="24">
        <v>1081</v>
      </c>
      <c r="D1085" s="571">
        <v>1080</v>
      </c>
      <c r="E1085" s="580">
        <v>1135.1643999999999</v>
      </c>
      <c r="F1085" s="580">
        <v>-580.61210000000005</v>
      </c>
      <c r="H1085" s="571">
        <v>1080</v>
      </c>
      <c r="I1085" s="78">
        <v>775</v>
      </c>
      <c r="J1085" s="78">
        <v>774</v>
      </c>
      <c r="K1085" s="78">
        <v>478</v>
      </c>
      <c r="L1085" s="78">
        <v>775</v>
      </c>
      <c r="M1085" s="579" t="str">
        <f t="shared" si="17"/>
        <v>775,774,478,775</v>
      </c>
      <c r="R1085" s="280">
        <v>1080</v>
      </c>
      <c r="S1085" s="591">
        <v>1389.23039883602</v>
      </c>
      <c r="U1085" s="77">
        <v>1080</v>
      </c>
      <c r="V1085" s="77">
        <v>1080</v>
      </c>
      <c r="Y1085" s="110">
        <v>1080</v>
      </c>
      <c r="Z1085" s="110">
        <v>0</v>
      </c>
      <c r="AA1085" s="110">
        <v>1080</v>
      </c>
      <c r="AB1085" s="110">
        <v>0</v>
      </c>
      <c r="AC1085" s="417">
        <v>27.784607976720402</v>
      </c>
    </row>
    <row r="1086" spans="1:29">
      <c r="A1086" s="20"/>
      <c r="B1086" s="24">
        <v>1082</v>
      </c>
      <c r="D1086" s="571">
        <v>1081</v>
      </c>
      <c r="E1086" s="580">
        <v>1157.7492</v>
      </c>
      <c r="F1086" s="580">
        <v>-534.7373</v>
      </c>
      <c r="H1086" s="571">
        <v>1081</v>
      </c>
      <c r="I1086" s="78">
        <v>775</v>
      </c>
      <c r="J1086" s="78">
        <v>478</v>
      </c>
      <c r="K1086" s="78">
        <v>477</v>
      </c>
      <c r="L1086" s="78">
        <v>775</v>
      </c>
      <c r="M1086" s="579" t="str">
        <f t="shared" si="17"/>
        <v>775,478,477,775</v>
      </c>
      <c r="R1086" s="280">
        <v>1081</v>
      </c>
      <c r="S1086" s="591">
        <v>1423.8287417730301</v>
      </c>
      <c r="U1086" s="77">
        <v>1081</v>
      </c>
      <c r="V1086" s="77">
        <v>1081</v>
      </c>
      <c r="Y1086" s="110">
        <v>1081</v>
      </c>
      <c r="Z1086" s="110">
        <v>0</v>
      </c>
      <c r="AA1086" s="110">
        <v>1081</v>
      </c>
      <c r="AB1086" s="110">
        <v>0</v>
      </c>
      <c r="AC1086" s="417">
        <v>28.4765748354606</v>
      </c>
    </row>
    <row r="1087" spans="1:29">
      <c r="A1087" s="20"/>
      <c r="B1087" s="24">
        <v>1083</v>
      </c>
      <c r="D1087" s="571">
        <v>1082</v>
      </c>
      <c r="E1087" s="580">
        <v>1178.2057</v>
      </c>
      <c r="F1087" s="580">
        <v>-487.99360000000001</v>
      </c>
      <c r="H1087" s="571">
        <v>1082</v>
      </c>
      <c r="I1087" s="78">
        <v>776</v>
      </c>
      <c r="J1087" s="78">
        <v>775</v>
      </c>
      <c r="K1087" s="78">
        <v>477</v>
      </c>
      <c r="L1087" s="78">
        <v>776</v>
      </c>
      <c r="M1087" s="579" t="str">
        <f t="shared" si="17"/>
        <v>776,775,477,776</v>
      </c>
      <c r="R1087" s="280">
        <v>1082</v>
      </c>
      <c r="S1087" s="591">
        <v>1405.9348749389401</v>
      </c>
      <c r="U1087" s="77">
        <v>1082</v>
      </c>
      <c r="V1087" s="77">
        <v>1082</v>
      </c>
      <c r="Y1087" s="110">
        <v>1082</v>
      </c>
      <c r="Z1087" s="110">
        <v>0</v>
      </c>
      <c r="AA1087" s="110">
        <v>1082</v>
      </c>
      <c r="AB1087" s="110">
        <v>0</v>
      </c>
      <c r="AC1087" s="417">
        <v>28.1186974987789</v>
      </c>
    </row>
    <row r="1088" spans="1:29">
      <c r="A1088" s="20"/>
      <c r="B1088" s="24">
        <v>1084</v>
      </c>
      <c r="D1088" s="571">
        <v>1083</v>
      </c>
      <c r="E1088" s="580">
        <v>1196.6070999999999</v>
      </c>
      <c r="F1088" s="580">
        <v>-440.45229999999998</v>
      </c>
      <c r="H1088" s="571">
        <v>1083</v>
      </c>
      <c r="I1088" s="78">
        <v>776</v>
      </c>
      <c r="J1088" s="78">
        <v>477</v>
      </c>
      <c r="K1088" s="78">
        <v>476</v>
      </c>
      <c r="L1088" s="78">
        <v>776</v>
      </c>
      <c r="M1088" s="579" t="str">
        <f t="shared" si="17"/>
        <v>776,477,476,776</v>
      </c>
      <c r="R1088" s="280">
        <v>1083</v>
      </c>
      <c r="S1088" s="591">
        <v>1440.2594297420001</v>
      </c>
      <c r="U1088" s="77">
        <v>1083</v>
      </c>
      <c r="V1088" s="77">
        <v>1083</v>
      </c>
      <c r="Y1088" s="110">
        <v>1083</v>
      </c>
      <c r="Z1088" s="110">
        <v>0</v>
      </c>
      <c r="AA1088" s="110">
        <v>1083</v>
      </c>
      <c r="AB1088" s="110">
        <v>0</v>
      </c>
      <c r="AC1088" s="417">
        <v>28.805188594840001</v>
      </c>
    </row>
    <row r="1089" spans="1:29">
      <c r="A1089" s="20"/>
      <c r="B1089" s="24">
        <v>1085</v>
      </c>
      <c r="D1089" s="571">
        <v>1084</v>
      </c>
      <c r="E1089" s="580">
        <v>1213.0173</v>
      </c>
      <c r="F1089" s="580">
        <v>-392.07780000000002</v>
      </c>
      <c r="H1089" s="571">
        <v>1084</v>
      </c>
      <c r="I1089" s="78">
        <v>777</v>
      </c>
      <c r="J1089" s="78">
        <v>776</v>
      </c>
      <c r="K1089" s="78">
        <v>476</v>
      </c>
      <c r="L1089" s="78">
        <v>777</v>
      </c>
      <c r="M1089" s="579" t="str">
        <f t="shared" si="17"/>
        <v>777,776,476,777</v>
      </c>
      <c r="R1089" s="280">
        <v>1084</v>
      </c>
      <c r="S1089" s="591">
        <v>1445.18291977699</v>
      </c>
      <c r="U1089" s="77">
        <v>1084</v>
      </c>
      <c r="V1089" s="77">
        <v>1084</v>
      </c>
      <c r="Y1089" s="110">
        <v>1084</v>
      </c>
      <c r="Z1089" s="110">
        <v>0</v>
      </c>
      <c r="AA1089" s="110">
        <v>1084</v>
      </c>
      <c r="AB1089" s="110">
        <v>0</v>
      </c>
      <c r="AC1089" s="417">
        <v>28.9036583955399</v>
      </c>
    </row>
    <row r="1090" spans="1:29">
      <c r="A1090" s="20"/>
      <c r="B1090" s="24">
        <v>1086</v>
      </c>
      <c r="D1090" s="571">
        <v>1085</v>
      </c>
      <c r="E1090" s="580">
        <v>1227.2375999999999</v>
      </c>
      <c r="F1090" s="580">
        <v>-342.79109999999997</v>
      </c>
      <c r="H1090" s="571">
        <v>1085</v>
      </c>
      <c r="I1090" s="78">
        <v>777</v>
      </c>
      <c r="J1090" s="78">
        <v>476</v>
      </c>
      <c r="K1090" s="78">
        <v>475</v>
      </c>
      <c r="L1090" s="78">
        <v>777</v>
      </c>
      <c r="M1090" s="579" t="str">
        <f t="shared" si="17"/>
        <v>777,476,475,777</v>
      </c>
      <c r="R1090" s="280">
        <v>1085</v>
      </c>
      <c r="S1090" s="591">
        <v>1476.2461239940001</v>
      </c>
      <c r="U1090" s="77">
        <v>1085</v>
      </c>
      <c r="V1090" s="77">
        <v>1085</v>
      </c>
      <c r="Y1090" s="110">
        <v>1085</v>
      </c>
      <c r="Z1090" s="110">
        <v>0</v>
      </c>
      <c r="AA1090" s="110">
        <v>1085</v>
      </c>
      <c r="AB1090" s="110">
        <v>0</v>
      </c>
      <c r="AC1090" s="417">
        <v>29.524922479880001</v>
      </c>
    </row>
    <row r="1091" spans="1:29">
      <c r="A1091" s="20"/>
      <c r="B1091" s="24">
        <v>1087</v>
      </c>
      <c r="D1091" s="571">
        <v>1086</v>
      </c>
      <c r="E1091" s="580">
        <v>1239.0278000000001</v>
      </c>
      <c r="F1091" s="580">
        <v>-292.59350000000001</v>
      </c>
      <c r="H1091" s="571">
        <v>1086</v>
      </c>
      <c r="I1091" s="78">
        <v>778</v>
      </c>
      <c r="J1091" s="78">
        <v>777</v>
      </c>
      <c r="K1091" s="78">
        <v>475</v>
      </c>
      <c r="L1091" s="78">
        <v>778</v>
      </c>
      <c r="M1091" s="579" t="str">
        <f t="shared" si="17"/>
        <v>778,777,475,778</v>
      </c>
      <c r="R1091" s="280">
        <v>1086</v>
      </c>
      <c r="S1091" s="591">
        <v>1494.63473369902</v>
      </c>
      <c r="U1091" s="77">
        <v>1086</v>
      </c>
      <c r="V1091" s="77">
        <v>1086</v>
      </c>
      <c r="Y1091" s="110">
        <v>1086</v>
      </c>
      <c r="Z1091" s="110">
        <v>0</v>
      </c>
      <c r="AA1091" s="110">
        <v>1086</v>
      </c>
      <c r="AB1091" s="110">
        <v>0</v>
      </c>
      <c r="AC1091" s="417">
        <v>29.8926946739805</v>
      </c>
    </row>
    <row r="1092" spans="1:29">
      <c r="A1092" s="20"/>
      <c r="B1092" s="24">
        <v>1088</v>
      </c>
      <c r="D1092" s="571">
        <v>1087</v>
      </c>
      <c r="E1092" s="580">
        <v>1248.8193000000001</v>
      </c>
      <c r="F1092" s="580">
        <v>-241.852</v>
      </c>
      <c r="H1092" s="571">
        <v>1087</v>
      </c>
      <c r="I1092" s="78">
        <v>778</v>
      </c>
      <c r="J1092" s="78">
        <v>475</v>
      </c>
      <c r="K1092" s="78">
        <v>474</v>
      </c>
      <c r="L1092" s="78">
        <v>778</v>
      </c>
      <c r="M1092" s="579" t="str">
        <f t="shared" si="17"/>
        <v>778,475,474,778</v>
      </c>
      <c r="R1092" s="280">
        <v>1087</v>
      </c>
      <c r="S1092" s="591">
        <v>1531.11823534051</v>
      </c>
      <c r="U1092" s="77">
        <v>1087</v>
      </c>
      <c r="V1092" s="77">
        <v>1087</v>
      </c>
      <c r="Y1092" s="110">
        <v>1087</v>
      </c>
      <c r="Z1092" s="110">
        <v>0</v>
      </c>
      <c r="AA1092" s="110">
        <v>1087</v>
      </c>
      <c r="AB1092" s="110">
        <v>0</v>
      </c>
      <c r="AC1092" s="417">
        <v>30.622364706810298</v>
      </c>
    </row>
    <row r="1093" spans="1:29">
      <c r="A1093" s="20"/>
      <c r="B1093" s="24">
        <v>1089</v>
      </c>
      <c r="D1093" s="571">
        <v>1088</v>
      </c>
      <c r="E1093" s="580">
        <v>1256.0231000000001</v>
      </c>
      <c r="F1093" s="580">
        <v>-189.7739</v>
      </c>
      <c r="H1093" s="571">
        <v>1088</v>
      </c>
      <c r="I1093" s="78">
        <v>779</v>
      </c>
      <c r="J1093" s="78">
        <v>778</v>
      </c>
      <c r="K1093" s="78">
        <v>474</v>
      </c>
      <c r="L1093" s="78">
        <v>779</v>
      </c>
      <c r="M1093" s="579" t="str">
        <f t="shared" si="17"/>
        <v>779,778,474,779</v>
      </c>
      <c r="R1093" s="280">
        <v>1088</v>
      </c>
      <c r="S1093" s="591">
        <v>1506.74399059353</v>
      </c>
      <c r="U1093" s="77">
        <v>1088</v>
      </c>
      <c r="V1093" s="77">
        <v>1088</v>
      </c>
      <c r="Y1093" s="110">
        <v>1088</v>
      </c>
      <c r="Z1093" s="110">
        <v>0</v>
      </c>
      <c r="AA1093" s="110">
        <v>1088</v>
      </c>
      <c r="AB1093" s="110">
        <v>0</v>
      </c>
      <c r="AC1093" s="417">
        <v>30.134879811870601</v>
      </c>
    </row>
    <row r="1094" spans="1:29">
      <c r="A1094" s="20"/>
      <c r="B1094" s="24">
        <v>1090</v>
      </c>
      <c r="D1094" s="571">
        <v>1089</v>
      </c>
      <c r="E1094" s="580">
        <v>1262.0573999999999</v>
      </c>
      <c r="F1094" s="580">
        <v>-136.9511</v>
      </c>
      <c r="H1094" s="571">
        <v>1089</v>
      </c>
      <c r="I1094" s="78">
        <v>779</v>
      </c>
      <c r="J1094" s="78">
        <v>474</v>
      </c>
      <c r="K1094" s="78">
        <v>473</v>
      </c>
      <c r="L1094" s="78">
        <v>779</v>
      </c>
      <c r="M1094" s="579" t="str">
        <f t="shared" ref="M1094:M1157" si="18">_xlfn.CONCAT(I1094,",",J1094,",",,K1094,",",L1094)</f>
        <v>779,474,473,779</v>
      </c>
      <c r="R1094" s="280">
        <v>1089</v>
      </c>
      <c r="S1094" s="591">
        <v>1549.40939264147</v>
      </c>
      <c r="U1094" s="77">
        <v>1089</v>
      </c>
      <c r="V1094" s="77">
        <v>1089</v>
      </c>
      <c r="Y1094" s="110">
        <v>1089</v>
      </c>
      <c r="Z1094" s="110">
        <v>0</v>
      </c>
      <c r="AA1094" s="110">
        <v>1089</v>
      </c>
      <c r="AB1094" s="110">
        <v>0</v>
      </c>
      <c r="AC1094" s="417">
        <v>30.988187852829501</v>
      </c>
    </row>
    <row r="1095" spans="1:29">
      <c r="A1095" s="20"/>
      <c r="B1095" s="24">
        <v>1091</v>
      </c>
      <c r="D1095" s="571">
        <v>1090</v>
      </c>
      <c r="E1095" s="580">
        <v>1262.7524000000001</v>
      </c>
      <c r="F1095" s="580">
        <v>-81.084639999999993</v>
      </c>
      <c r="H1095" s="571">
        <v>1090</v>
      </c>
      <c r="I1095" s="78">
        <v>780</v>
      </c>
      <c r="J1095" s="78">
        <v>779</v>
      </c>
      <c r="K1095" s="78">
        <v>473</v>
      </c>
      <c r="L1095" s="78">
        <v>780</v>
      </c>
      <c r="M1095" s="579" t="str">
        <f t="shared" si="18"/>
        <v>780,779,473,780</v>
      </c>
      <c r="R1095" s="280">
        <v>1090</v>
      </c>
      <c r="S1095" s="591">
        <v>1582.1616078165</v>
      </c>
      <c r="U1095" s="77">
        <v>1090</v>
      </c>
      <c r="V1095" s="77">
        <v>1090</v>
      </c>
      <c r="Y1095" s="110">
        <v>1090</v>
      </c>
      <c r="Z1095" s="110">
        <v>0</v>
      </c>
      <c r="AA1095" s="110">
        <v>1090</v>
      </c>
      <c r="AB1095" s="110">
        <v>0</v>
      </c>
      <c r="AC1095" s="417">
        <v>31.6432321563301</v>
      </c>
    </row>
    <row r="1096" spans="1:29">
      <c r="A1096" s="20"/>
      <c r="B1096" s="24">
        <v>1092</v>
      </c>
      <c r="D1096" s="571">
        <v>1091</v>
      </c>
      <c r="E1096" s="580">
        <v>1264.538</v>
      </c>
      <c r="F1096" s="580">
        <v>-29.98873</v>
      </c>
      <c r="H1096" s="571">
        <v>1091</v>
      </c>
      <c r="I1096" s="78">
        <v>780</v>
      </c>
      <c r="J1096" s="78">
        <v>473</v>
      </c>
      <c r="K1096" s="78">
        <v>472</v>
      </c>
      <c r="L1096" s="78">
        <v>780</v>
      </c>
      <c r="M1096" s="579" t="str">
        <f t="shared" si="18"/>
        <v>780,473,472,780</v>
      </c>
      <c r="R1096" s="280">
        <v>1091</v>
      </c>
      <c r="S1096" s="591">
        <v>1680.839894271</v>
      </c>
      <c r="U1096" s="77">
        <v>1091</v>
      </c>
      <c r="V1096" s="77">
        <v>1091</v>
      </c>
      <c r="Y1096" s="110">
        <v>1091</v>
      </c>
      <c r="Z1096" s="110">
        <v>0</v>
      </c>
      <c r="AA1096" s="110">
        <v>1091</v>
      </c>
      <c r="AB1096" s="110">
        <v>0</v>
      </c>
      <c r="AC1096" s="417">
        <v>33.616797885420098</v>
      </c>
    </row>
    <row r="1097" spans="1:29">
      <c r="A1097" s="20"/>
      <c r="B1097" s="24">
        <v>1093</v>
      </c>
      <c r="D1097" s="571">
        <v>1092</v>
      </c>
      <c r="E1097" s="580">
        <v>1242.6876999999999</v>
      </c>
      <c r="F1097" s="580">
        <v>21.356580999999998</v>
      </c>
      <c r="H1097" s="571">
        <v>1092</v>
      </c>
      <c r="I1097" s="78">
        <v>781</v>
      </c>
      <c r="J1097" s="78">
        <v>780</v>
      </c>
      <c r="K1097" s="78">
        <v>472</v>
      </c>
      <c r="L1097" s="78">
        <v>781</v>
      </c>
      <c r="M1097" s="579" t="str">
        <f t="shared" si="18"/>
        <v>781,780,472,781</v>
      </c>
      <c r="R1097" s="280">
        <v>1092</v>
      </c>
      <c r="S1097" s="591">
        <v>1445.6904295429899</v>
      </c>
      <c r="U1097" s="77">
        <v>1092</v>
      </c>
      <c r="V1097" s="77">
        <v>1092</v>
      </c>
      <c r="Y1097" s="110">
        <v>1092</v>
      </c>
      <c r="Z1097" s="110">
        <v>0</v>
      </c>
      <c r="AA1097" s="110">
        <v>1092</v>
      </c>
      <c r="AB1097" s="110">
        <v>0</v>
      </c>
      <c r="AC1097" s="417">
        <v>28.913808590859901</v>
      </c>
    </row>
    <row r="1098" spans="1:29">
      <c r="A1098" s="20"/>
      <c r="B1098" s="24">
        <v>1094</v>
      </c>
      <c r="D1098" s="571">
        <v>1093</v>
      </c>
      <c r="E1098" s="580">
        <v>1234.5479</v>
      </c>
      <c r="F1098" s="580">
        <v>94.842212000000004</v>
      </c>
      <c r="H1098" s="571">
        <v>1093</v>
      </c>
      <c r="I1098" s="78">
        <v>781</v>
      </c>
      <c r="J1098" s="78">
        <v>472</v>
      </c>
      <c r="K1098" s="78">
        <v>471</v>
      </c>
      <c r="L1098" s="78">
        <v>781</v>
      </c>
      <c r="M1098" s="579" t="str">
        <f t="shared" si="18"/>
        <v>781,472,471,781</v>
      </c>
      <c r="R1098" s="280">
        <v>1093</v>
      </c>
      <c r="S1098" s="591">
        <v>1828.7712667569999</v>
      </c>
      <c r="U1098" s="77">
        <v>1093</v>
      </c>
      <c r="V1098" s="77">
        <v>1093</v>
      </c>
      <c r="Y1098" s="110">
        <v>1093</v>
      </c>
      <c r="Z1098" s="110">
        <v>0</v>
      </c>
      <c r="AA1098" s="110">
        <v>1093</v>
      </c>
      <c r="AB1098" s="110">
        <v>0</v>
      </c>
      <c r="AC1098" s="417">
        <v>36.575425335140103</v>
      </c>
    </row>
    <row r="1099" spans="1:29">
      <c r="A1099" s="20"/>
      <c r="B1099" s="24">
        <v>1095</v>
      </c>
      <c r="D1099" s="571">
        <v>1094</v>
      </c>
      <c r="E1099" s="580">
        <v>1204.3024</v>
      </c>
      <c r="F1099" s="580">
        <v>-42.88653</v>
      </c>
      <c r="H1099" s="571">
        <v>1094</v>
      </c>
      <c r="I1099" s="78">
        <v>782</v>
      </c>
      <c r="J1099" s="78">
        <v>781</v>
      </c>
      <c r="K1099" s="78">
        <v>471</v>
      </c>
      <c r="L1099" s="78">
        <v>782</v>
      </c>
      <c r="M1099" s="579" t="str">
        <f t="shared" si="18"/>
        <v>782,781,471,782</v>
      </c>
      <c r="R1099" s="280">
        <v>1094</v>
      </c>
      <c r="S1099" s="591">
        <v>1691.7507974297901</v>
      </c>
      <c r="U1099" s="77">
        <v>1094</v>
      </c>
      <c r="V1099" s="77">
        <v>1094</v>
      </c>
      <c r="Y1099" s="110">
        <v>1094</v>
      </c>
      <c r="Z1099" s="110">
        <v>0</v>
      </c>
      <c r="AA1099" s="110">
        <v>1094</v>
      </c>
      <c r="AB1099" s="110">
        <v>0</v>
      </c>
      <c r="AC1099" s="417">
        <v>33.835015948595903</v>
      </c>
    </row>
    <row r="1100" spans="1:29">
      <c r="A1100" s="20"/>
      <c r="B1100" s="24">
        <v>1096</v>
      </c>
      <c r="D1100" s="571">
        <v>1095</v>
      </c>
      <c r="E1100" s="580">
        <v>1215.3226</v>
      </c>
      <c r="F1100" s="580">
        <v>-102.7063</v>
      </c>
      <c r="H1100" s="571">
        <v>1095</v>
      </c>
      <c r="I1100" s="78">
        <v>782</v>
      </c>
      <c r="J1100" s="78">
        <v>471</v>
      </c>
      <c r="K1100" s="78">
        <v>627</v>
      </c>
      <c r="L1100" s="78">
        <v>782</v>
      </c>
      <c r="M1100" s="579" t="str">
        <f t="shared" si="18"/>
        <v>782,471,627,782</v>
      </c>
      <c r="R1100" s="280">
        <v>1095</v>
      </c>
      <c r="S1100" s="591">
        <v>2359.21416917429</v>
      </c>
      <c r="U1100" s="77">
        <v>1095</v>
      </c>
      <c r="V1100" s="77">
        <v>1095</v>
      </c>
      <c r="Y1100" s="110">
        <v>1095</v>
      </c>
      <c r="Z1100" s="110">
        <v>0</v>
      </c>
      <c r="AA1100" s="110">
        <v>1095</v>
      </c>
      <c r="AB1100" s="110">
        <v>0</v>
      </c>
      <c r="AC1100" s="417">
        <v>47.184283383485798</v>
      </c>
    </row>
    <row r="1101" spans="1:29">
      <c r="A1101" s="20"/>
      <c r="B1101" s="24">
        <v>1097</v>
      </c>
      <c r="D1101" s="571">
        <v>1096</v>
      </c>
      <c r="E1101" s="580">
        <v>1207.4744000000001</v>
      </c>
      <c r="F1101" s="580">
        <v>-152.7397</v>
      </c>
      <c r="H1101" s="571">
        <v>1096</v>
      </c>
      <c r="I1101" s="78">
        <v>783</v>
      </c>
      <c r="J1101" s="78">
        <v>780</v>
      </c>
      <c r="K1101" s="78">
        <v>781</v>
      </c>
      <c r="L1101" s="78">
        <v>783</v>
      </c>
      <c r="M1101" s="579" t="str">
        <f t="shared" si="18"/>
        <v>783,780,781,783</v>
      </c>
      <c r="R1101" s="280">
        <v>1096</v>
      </c>
      <c r="S1101" s="591">
        <v>1706.6659139119799</v>
      </c>
      <c r="U1101" s="77">
        <v>1096</v>
      </c>
      <c r="V1101" s="77">
        <v>1096</v>
      </c>
      <c r="Y1101" s="110">
        <v>1096</v>
      </c>
      <c r="Z1101" s="110">
        <v>0</v>
      </c>
      <c r="AA1101" s="110">
        <v>1096</v>
      </c>
      <c r="AB1101" s="110">
        <v>0</v>
      </c>
      <c r="AC1101" s="417">
        <v>34.133318278239699</v>
      </c>
    </row>
    <row r="1102" spans="1:29">
      <c r="A1102" s="20"/>
      <c r="B1102" s="24">
        <v>1098</v>
      </c>
      <c r="D1102" s="571">
        <v>1097</v>
      </c>
      <c r="E1102" s="580">
        <v>1202.2645</v>
      </c>
      <c r="F1102" s="580">
        <v>-206.9965</v>
      </c>
      <c r="H1102" s="571">
        <v>1097</v>
      </c>
      <c r="I1102" s="78">
        <v>783</v>
      </c>
      <c r="J1102" s="78">
        <v>781</v>
      </c>
      <c r="K1102" s="78">
        <v>782</v>
      </c>
      <c r="L1102" s="78">
        <v>783</v>
      </c>
      <c r="M1102" s="579" t="str">
        <f t="shared" si="18"/>
        <v>783,781,782,783</v>
      </c>
      <c r="R1102" s="280">
        <v>1097</v>
      </c>
      <c r="S1102" s="591">
        <v>1738.286932063</v>
      </c>
      <c r="U1102" s="77">
        <v>1097</v>
      </c>
      <c r="V1102" s="77">
        <v>1097</v>
      </c>
      <c r="Y1102" s="110">
        <v>1097</v>
      </c>
      <c r="Z1102" s="110">
        <v>0</v>
      </c>
      <c r="AA1102" s="110">
        <v>1097</v>
      </c>
      <c r="AB1102" s="110">
        <v>0</v>
      </c>
      <c r="AC1102" s="417">
        <v>34.7657386412601</v>
      </c>
    </row>
    <row r="1103" spans="1:29">
      <c r="A1103" s="20"/>
      <c r="B1103" s="24">
        <v>1099</v>
      </c>
      <c r="D1103" s="571">
        <v>1098</v>
      </c>
      <c r="E1103" s="580">
        <v>1192.5546999999999</v>
      </c>
      <c r="F1103" s="580">
        <v>-257.86619999999999</v>
      </c>
      <c r="H1103" s="571">
        <v>1098</v>
      </c>
      <c r="I1103" s="78">
        <v>784</v>
      </c>
      <c r="J1103" s="78">
        <v>779</v>
      </c>
      <c r="K1103" s="78">
        <v>780</v>
      </c>
      <c r="L1103" s="78">
        <v>784</v>
      </c>
      <c r="M1103" s="579" t="str">
        <f t="shared" si="18"/>
        <v>784,779,780,784</v>
      </c>
      <c r="R1103" s="280">
        <v>1098</v>
      </c>
      <c r="S1103" s="591">
        <v>1395.80940620397</v>
      </c>
      <c r="U1103" s="77">
        <v>1098</v>
      </c>
      <c r="V1103" s="77">
        <v>1098</v>
      </c>
      <c r="Y1103" s="110">
        <v>1098</v>
      </c>
      <c r="Z1103" s="110">
        <v>0</v>
      </c>
      <c r="AA1103" s="110">
        <v>1098</v>
      </c>
      <c r="AB1103" s="110">
        <v>0</v>
      </c>
      <c r="AC1103" s="417">
        <v>27.916188124079401</v>
      </c>
    </row>
    <row r="1104" spans="1:29">
      <c r="A1104" s="20"/>
      <c r="B1104" s="24">
        <v>1100</v>
      </c>
      <c r="D1104" s="571">
        <v>1099</v>
      </c>
      <c r="E1104" s="580">
        <v>1183.6966</v>
      </c>
      <c r="F1104" s="580">
        <v>-308.12270000000001</v>
      </c>
      <c r="H1104" s="571">
        <v>1099</v>
      </c>
      <c r="I1104" s="78">
        <v>784</v>
      </c>
      <c r="J1104" s="78">
        <v>780</v>
      </c>
      <c r="K1104" s="78">
        <v>783</v>
      </c>
      <c r="L1104" s="78">
        <v>784</v>
      </c>
      <c r="M1104" s="579" t="str">
        <f t="shared" si="18"/>
        <v>784,780,783,784</v>
      </c>
      <c r="R1104" s="280">
        <v>1099</v>
      </c>
      <c r="S1104" s="591">
        <v>1551.4599862079899</v>
      </c>
      <c r="U1104" s="77">
        <v>1099</v>
      </c>
      <c r="V1104" s="77">
        <v>1099</v>
      </c>
      <c r="Y1104" s="110">
        <v>1099</v>
      </c>
      <c r="Z1104" s="110">
        <v>0</v>
      </c>
      <c r="AA1104" s="110">
        <v>1099</v>
      </c>
      <c r="AB1104" s="110">
        <v>0</v>
      </c>
      <c r="AC1104" s="417">
        <v>31.029199724159799</v>
      </c>
    </row>
    <row r="1105" spans="1:29">
      <c r="A1105" s="20"/>
      <c r="B1105" s="24">
        <v>1101</v>
      </c>
      <c r="D1105" s="571">
        <v>1100</v>
      </c>
      <c r="E1105" s="580">
        <v>1172.7206000000001</v>
      </c>
      <c r="F1105" s="580">
        <v>-357.38279999999997</v>
      </c>
      <c r="H1105" s="571">
        <v>1100</v>
      </c>
      <c r="I1105" s="78">
        <v>785</v>
      </c>
      <c r="J1105" s="78">
        <v>778</v>
      </c>
      <c r="K1105" s="78">
        <v>779</v>
      </c>
      <c r="L1105" s="78">
        <v>785</v>
      </c>
      <c r="M1105" s="579" t="str">
        <f t="shared" si="18"/>
        <v>785,778,779,785</v>
      </c>
      <c r="R1105" s="280">
        <v>1100</v>
      </c>
      <c r="S1105" s="591">
        <v>1523.28497796747</v>
      </c>
      <c r="U1105" s="77">
        <v>1100</v>
      </c>
      <c r="V1105" s="77">
        <v>1100</v>
      </c>
      <c r="Y1105" s="110">
        <v>1100</v>
      </c>
      <c r="Z1105" s="110">
        <v>0</v>
      </c>
      <c r="AA1105" s="110">
        <v>1100</v>
      </c>
      <c r="AB1105" s="110">
        <v>0</v>
      </c>
      <c r="AC1105" s="417">
        <v>30.4656995593494</v>
      </c>
    </row>
    <row r="1106" spans="1:29">
      <c r="A1106" s="20"/>
      <c r="B1106" s="24">
        <v>1102</v>
      </c>
      <c r="D1106" s="571">
        <v>1101</v>
      </c>
      <c r="E1106" s="580">
        <v>1158.4443000000001</v>
      </c>
      <c r="F1106" s="580">
        <v>-405.46030000000002</v>
      </c>
      <c r="H1106" s="571">
        <v>1101</v>
      </c>
      <c r="I1106" s="78">
        <v>785</v>
      </c>
      <c r="J1106" s="78">
        <v>779</v>
      </c>
      <c r="K1106" s="78">
        <v>784</v>
      </c>
      <c r="L1106" s="78">
        <v>785</v>
      </c>
      <c r="M1106" s="579" t="str">
        <f t="shared" si="18"/>
        <v>785,779,784,785</v>
      </c>
      <c r="R1106" s="280">
        <v>1101</v>
      </c>
      <c r="S1106" s="591">
        <v>1372.7585137015401</v>
      </c>
      <c r="U1106" s="77">
        <v>1101</v>
      </c>
      <c r="V1106" s="77">
        <v>1101</v>
      </c>
      <c r="Y1106" s="110">
        <v>1101</v>
      </c>
      <c r="Z1106" s="110">
        <v>0</v>
      </c>
      <c r="AA1106" s="110">
        <v>1101</v>
      </c>
      <c r="AB1106" s="110">
        <v>0</v>
      </c>
      <c r="AC1106" s="417">
        <v>27.455170274030799</v>
      </c>
    </row>
    <row r="1107" spans="1:29">
      <c r="A1107" s="20"/>
      <c r="B1107" s="24">
        <v>1103</v>
      </c>
      <c r="D1107" s="571">
        <v>1102</v>
      </c>
      <c r="E1107" s="580">
        <v>1141.3492000000001</v>
      </c>
      <c r="F1107" s="580">
        <v>-451.76089999999999</v>
      </c>
      <c r="H1107" s="571">
        <v>1102</v>
      </c>
      <c r="I1107" s="78">
        <v>786</v>
      </c>
      <c r="J1107" s="78">
        <v>777</v>
      </c>
      <c r="K1107" s="78">
        <v>778</v>
      </c>
      <c r="L1107" s="78">
        <v>786</v>
      </c>
      <c r="M1107" s="579" t="str">
        <f t="shared" si="18"/>
        <v>786,777,778,786</v>
      </c>
      <c r="R1107" s="280">
        <v>1102</v>
      </c>
      <c r="S1107" s="591">
        <v>1447.7229500624801</v>
      </c>
      <c r="U1107" s="77">
        <v>1102</v>
      </c>
      <c r="V1107" s="77">
        <v>1102</v>
      </c>
      <c r="Y1107" s="110">
        <v>1102</v>
      </c>
      <c r="Z1107" s="110">
        <v>0</v>
      </c>
      <c r="AA1107" s="110">
        <v>1102</v>
      </c>
      <c r="AB1107" s="110">
        <v>0</v>
      </c>
      <c r="AC1107" s="417">
        <v>28.954459001249599</v>
      </c>
    </row>
    <row r="1108" spans="1:29">
      <c r="A1108" s="20"/>
      <c r="B1108" s="24">
        <v>1104</v>
      </c>
      <c r="D1108" s="571">
        <v>1103</v>
      </c>
      <c r="E1108" s="580">
        <v>1122.4592</v>
      </c>
      <c r="F1108" s="580">
        <v>-497.1497</v>
      </c>
      <c r="H1108" s="571">
        <v>1103</v>
      </c>
      <c r="I1108" s="78">
        <v>786</v>
      </c>
      <c r="J1108" s="78">
        <v>778</v>
      </c>
      <c r="K1108" s="78">
        <v>785</v>
      </c>
      <c r="L1108" s="78">
        <v>786</v>
      </c>
      <c r="M1108" s="579" t="str">
        <f t="shared" si="18"/>
        <v>786,778,785,786</v>
      </c>
      <c r="R1108" s="280">
        <v>1103</v>
      </c>
      <c r="S1108" s="591">
        <v>1515.4558309895201</v>
      </c>
      <c r="U1108" s="77">
        <v>1103</v>
      </c>
      <c r="V1108" s="77">
        <v>1103</v>
      </c>
      <c r="Y1108" s="110">
        <v>1103</v>
      </c>
      <c r="Z1108" s="110">
        <v>0</v>
      </c>
      <c r="AA1108" s="110">
        <v>1103</v>
      </c>
      <c r="AB1108" s="110">
        <v>0</v>
      </c>
      <c r="AC1108" s="417">
        <v>30.309116619790402</v>
      </c>
    </row>
    <row r="1109" spans="1:29">
      <c r="A1109" s="20"/>
      <c r="B1109" s="24">
        <v>1105</v>
      </c>
      <c r="D1109" s="571">
        <v>1104</v>
      </c>
      <c r="E1109" s="580">
        <v>1101.3154</v>
      </c>
      <c r="F1109" s="580">
        <v>-541.68060000000003</v>
      </c>
      <c r="H1109" s="571">
        <v>1104</v>
      </c>
      <c r="I1109" s="78">
        <v>787</v>
      </c>
      <c r="J1109" s="78">
        <v>776</v>
      </c>
      <c r="K1109" s="78">
        <v>777</v>
      </c>
      <c r="L1109" s="78">
        <v>787</v>
      </c>
      <c r="M1109" s="579" t="str">
        <f t="shared" si="18"/>
        <v>787,776,777,787</v>
      </c>
      <c r="R1109" s="280">
        <v>1104</v>
      </c>
      <c r="S1109" s="591">
        <v>1396.37675045797</v>
      </c>
      <c r="U1109" s="77">
        <v>1104</v>
      </c>
      <c r="V1109" s="77">
        <v>1104</v>
      </c>
      <c r="Y1109" s="110">
        <v>1104</v>
      </c>
      <c r="Z1109" s="110">
        <v>0</v>
      </c>
      <c r="AA1109" s="110">
        <v>1104</v>
      </c>
      <c r="AB1109" s="110">
        <v>0</v>
      </c>
      <c r="AC1109" s="417">
        <v>27.927535009159399</v>
      </c>
    </row>
    <row r="1110" spans="1:29">
      <c r="A1110" s="20"/>
      <c r="B1110" s="24">
        <v>1106</v>
      </c>
      <c r="D1110" s="571">
        <v>1105</v>
      </c>
      <c r="E1110" s="580">
        <v>1077.8492000000001</v>
      </c>
      <c r="F1110" s="580">
        <v>-585.20389999999998</v>
      </c>
      <c r="H1110" s="571">
        <v>1105</v>
      </c>
      <c r="I1110" s="78">
        <v>787</v>
      </c>
      <c r="J1110" s="78">
        <v>777</v>
      </c>
      <c r="K1110" s="78">
        <v>786</v>
      </c>
      <c r="L1110" s="78">
        <v>787</v>
      </c>
      <c r="M1110" s="579" t="str">
        <f t="shared" si="18"/>
        <v>787,777,786,787</v>
      </c>
      <c r="R1110" s="280">
        <v>1105</v>
      </c>
      <c r="S1110" s="591">
        <v>1446.65434290751</v>
      </c>
      <c r="U1110" s="77">
        <v>1105</v>
      </c>
      <c r="V1110" s="77">
        <v>1105</v>
      </c>
      <c r="Y1110" s="110">
        <v>1105</v>
      </c>
      <c r="Z1110" s="110">
        <v>0</v>
      </c>
      <c r="AA1110" s="110">
        <v>1105</v>
      </c>
      <c r="AB1110" s="110">
        <v>0</v>
      </c>
      <c r="AC1110" s="417">
        <v>28.933086858150102</v>
      </c>
    </row>
    <row r="1111" spans="1:29">
      <c r="A1111" s="20"/>
      <c r="B1111" s="24">
        <v>1107</v>
      </c>
      <c r="D1111" s="571">
        <v>1106</v>
      </c>
      <c r="E1111" s="580">
        <v>1052.7048</v>
      </c>
      <c r="F1111" s="580">
        <v>-627.71990000000005</v>
      </c>
      <c r="H1111" s="571">
        <v>1106</v>
      </c>
      <c r="I1111" s="78">
        <v>788</v>
      </c>
      <c r="J1111" s="78">
        <v>775</v>
      </c>
      <c r="K1111" s="78">
        <v>776</v>
      </c>
      <c r="L1111" s="78">
        <v>788</v>
      </c>
      <c r="M1111" s="579" t="str">
        <f t="shared" si="18"/>
        <v>788,775,776,788</v>
      </c>
      <c r="R1111" s="280">
        <v>1106</v>
      </c>
      <c r="S1111" s="591">
        <v>1367.4094544649899</v>
      </c>
      <c r="U1111" s="77">
        <v>1106</v>
      </c>
      <c r="V1111" s="77">
        <v>1106</v>
      </c>
      <c r="Y1111" s="110">
        <v>1106</v>
      </c>
      <c r="Z1111" s="110">
        <v>0</v>
      </c>
      <c r="AA1111" s="110">
        <v>1106</v>
      </c>
      <c r="AB1111" s="110">
        <v>0</v>
      </c>
      <c r="AC1111" s="417">
        <v>27.3481890892999</v>
      </c>
    </row>
    <row r="1112" spans="1:29">
      <c r="A1112" s="20"/>
      <c r="B1112" s="24">
        <v>1108</v>
      </c>
      <c r="D1112" s="571">
        <v>1107</v>
      </c>
      <c r="E1112" s="580">
        <v>1027.2656999999999</v>
      </c>
      <c r="F1112" s="580">
        <v>-669.43190000000004</v>
      </c>
      <c r="H1112" s="571">
        <v>1107</v>
      </c>
      <c r="I1112" s="78">
        <v>788</v>
      </c>
      <c r="J1112" s="78">
        <v>776</v>
      </c>
      <c r="K1112" s="78">
        <v>787</v>
      </c>
      <c r="L1112" s="78">
        <v>788</v>
      </c>
      <c r="M1112" s="579" t="str">
        <f t="shared" si="18"/>
        <v>788,776,787,788</v>
      </c>
      <c r="R1112" s="280">
        <v>1107</v>
      </c>
      <c r="S1112" s="591">
        <v>1379.21600392801</v>
      </c>
      <c r="U1112" s="77">
        <v>1107</v>
      </c>
      <c r="V1112" s="77">
        <v>1107</v>
      </c>
      <c r="Y1112" s="110">
        <v>1107</v>
      </c>
      <c r="Z1112" s="110">
        <v>0</v>
      </c>
      <c r="AA1112" s="110">
        <v>1107</v>
      </c>
      <c r="AB1112" s="110">
        <v>0</v>
      </c>
      <c r="AC1112" s="417">
        <v>27.5843200785602</v>
      </c>
    </row>
    <row r="1113" spans="1:29">
      <c r="A1113" s="20"/>
      <c r="B1113" s="24">
        <v>1109</v>
      </c>
      <c r="D1113" s="571">
        <v>1108</v>
      </c>
      <c r="E1113" s="580">
        <v>1000.5125</v>
      </c>
      <c r="F1113" s="580">
        <v>-710.63890000000004</v>
      </c>
      <c r="H1113" s="571">
        <v>1108</v>
      </c>
      <c r="I1113" s="78">
        <v>789</v>
      </c>
      <c r="J1113" s="78">
        <v>774</v>
      </c>
      <c r="K1113" s="78">
        <v>775</v>
      </c>
      <c r="L1113" s="78">
        <v>789</v>
      </c>
      <c r="M1113" s="579" t="str">
        <f t="shared" si="18"/>
        <v>789,774,775,789</v>
      </c>
      <c r="R1113" s="280">
        <v>1108</v>
      </c>
      <c r="S1113" s="591">
        <v>1356.3086522620199</v>
      </c>
      <c r="U1113" s="77">
        <v>1108</v>
      </c>
      <c r="V1113" s="77">
        <v>1108</v>
      </c>
      <c r="Y1113" s="110">
        <v>1108</v>
      </c>
      <c r="Z1113" s="110">
        <v>0</v>
      </c>
      <c r="AA1113" s="110">
        <v>1108</v>
      </c>
      <c r="AB1113" s="110">
        <v>0</v>
      </c>
      <c r="AC1113" s="417">
        <v>27.126173045240499</v>
      </c>
    </row>
    <row r="1114" spans="1:29">
      <c r="A1114" s="20"/>
      <c r="B1114" s="24">
        <v>1110</v>
      </c>
      <c r="D1114" s="571">
        <v>1109</v>
      </c>
      <c r="E1114" s="580">
        <v>971.2559</v>
      </c>
      <c r="F1114" s="580">
        <v>-750.67939999999999</v>
      </c>
      <c r="H1114" s="571">
        <v>1109</v>
      </c>
      <c r="I1114" s="78">
        <v>789</v>
      </c>
      <c r="J1114" s="78">
        <v>775</v>
      </c>
      <c r="K1114" s="78">
        <v>788</v>
      </c>
      <c r="L1114" s="78">
        <v>789</v>
      </c>
      <c r="M1114" s="579" t="str">
        <f t="shared" si="18"/>
        <v>789,775,788,789</v>
      </c>
      <c r="R1114" s="280">
        <v>1109</v>
      </c>
      <c r="S1114" s="591">
        <v>1342.05909588499</v>
      </c>
      <c r="U1114" s="77">
        <v>1109</v>
      </c>
      <c r="V1114" s="77">
        <v>1109</v>
      </c>
      <c r="Y1114" s="110">
        <v>1109</v>
      </c>
      <c r="Z1114" s="110">
        <v>0</v>
      </c>
      <c r="AA1114" s="110">
        <v>1109</v>
      </c>
      <c r="AB1114" s="110">
        <v>0</v>
      </c>
      <c r="AC1114" s="417">
        <v>26.841181917699799</v>
      </c>
    </row>
    <row r="1115" spans="1:29">
      <c r="A1115" s="20"/>
      <c r="B1115" s="24">
        <v>1111</v>
      </c>
      <c r="D1115" s="571">
        <v>1110</v>
      </c>
      <c r="E1115" s="580">
        <v>940.01694999999995</v>
      </c>
      <c r="F1115" s="580">
        <v>-788.71230000000003</v>
      </c>
      <c r="H1115" s="571">
        <v>1110</v>
      </c>
      <c r="I1115" s="78">
        <v>790</v>
      </c>
      <c r="J1115" s="78">
        <v>773</v>
      </c>
      <c r="K1115" s="78">
        <v>774</v>
      </c>
      <c r="L1115" s="78">
        <v>790</v>
      </c>
      <c r="M1115" s="579" t="str">
        <f t="shared" si="18"/>
        <v>790,773,774,790</v>
      </c>
      <c r="R1115" s="280">
        <v>1110</v>
      </c>
      <c r="S1115" s="591">
        <v>1354.8816833805699</v>
      </c>
      <c r="U1115" s="77">
        <v>1110</v>
      </c>
      <c r="V1115" s="77">
        <v>1110</v>
      </c>
      <c r="Y1115" s="110">
        <v>1110</v>
      </c>
      <c r="Z1115" s="110">
        <v>0</v>
      </c>
      <c r="AA1115" s="110">
        <v>1110</v>
      </c>
      <c r="AB1115" s="110">
        <v>0</v>
      </c>
      <c r="AC1115" s="417">
        <v>27.0976336676115</v>
      </c>
    </row>
    <row r="1116" spans="1:29">
      <c r="A1116" s="20"/>
      <c r="B1116" s="24">
        <v>1112</v>
      </c>
      <c r="D1116" s="571">
        <v>1111</v>
      </c>
      <c r="E1116" s="580">
        <v>907.87486000000001</v>
      </c>
      <c r="F1116" s="580">
        <v>-825.59230000000002</v>
      </c>
      <c r="H1116" s="571">
        <v>1111</v>
      </c>
      <c r="I1116" s="78">
        <v>790</v>
      </c>
      <c r="J1116" s="78">
        <v>774</v>
      </c>
      <c r="K1116" s="78">
        <v>789</v>
      </c>
      <c r="L1116" s="78">
        <v>790</v>
      </c>
      <c r="M1116" s="579" t="str">
        <f t="shared" si="18"/>
        <v>790,774,789,790</v>
      </c>
      <c r="R1116" s="280">
        <v>1111</v>
      </c>
      <c r="S1116" s="591">
        <v>1328.1747070049701</v>
      </c>
      <c r="U1116" s="77">
        <v>1111</v>
      </c>
      <c r="V1116" s="77">
        <v>1111</v>
      </c>
      <c r="Y1116" s="110">
        <v>1111</v>
      </c>
      <c r="Z1116" s="110">
        <v>0</v>
      </c>
      <c r="AA1116" s="110">
        <v>1111</v>
      </c>
      <c r="AB1116" s="110">
        <v>0</v>
      </c>
      <c r="AC1116" s="417">
        <v>26.5634941400995</v>
      </c>
    </row>
    <row r="1117" spans="1:29">
      <c r="A1117" s="20"/>
      <c r="B1117" s="24">
        <v>1113</v>
      </c>
      <c r="D1117" s="571">
        <v>1112</v>
      </c>
      <c r="E1117" s="580">
        <v>875.3415</v>
      </c>
      <c r="F1117" s="580">
        <v>-861.38419999999996</v>
      </c>
      <c r="H1117" s="571">
        <v>1112</v>
      </c>
      <c r="I1117" s="78">
        <v>791</v>
      </c>
      <c r="J1117" s="78">
        <v>772</v>
      </c>
      <c r="K1117" s="78">
        <v>773</v>
      </c>
      <c r="L1117" s="78">
        <v>791</v>
      </c>
      <c r="M1117" s="579" t="str">
        <f t="shared" si="18"/>
        <v>791,772,773,791</v>
      </c>
      <c r="R1117" s="280">
        <v>1112</v>
      </c>
      <c r="S1117" s="591">
        <v>1355.79475025547</v>
      </c>
      <c r="U1117" s="77">
        <v>1112</v>
      </c>
      <c r="V1117" s="77">
        <v>1112</v>
      </c>
      <c r="Y1117" s="110">
        <v>1112</v>
      </c>
      <c r="Z1117" s="110">
        <v>0</v>
      </c>
      <c r="AA1117" s="110">
        <v>1112</v>
      </c>
      <c r="AB1117" s="110">
        <v>0</v>
      </c>
      <c r="AC1117" s="417">
        <v>27.115895005109401</v>
      </c>
    </row>
    <row r="1118" spans="1:29">
      <c r="A1118" s="20"/>
      <c r="B1118" s="24">
        <v>1114</v>
      </c>
      <c r="D1118" s="571">
        <v>1113</v>
      </c>
      <c r="E1118" s="580">
        <v>840.98997999999995</v>
      </c>
      <c r="F1118" s="580">
        <v>-895.93499999999995</v>
      </c>
      <c r="H1118" s="571">
        <v>1113</v>
      </c>
      <c r="I1118" s="78">
        <v>791</v>
      </c>
      <c r="J1118" s="78">
        <v>773</v>
      </c>
      <c r="K1118" s="78">
        <v>790</v>
      </c>
      <c r="L1118" s="78">
        <v>791</v>
      </c>
      <c r="M1118" s="579" t="str">
        <f t="shared" si="18"/>
        <v>791,773,790,791</v>
      </c>
      <c r="R1118" s="280">
        <v>1113</v>
      </c>
      <c r="S1118" s="591">
        <v>1324.37853588146</v>
      </c>
      <c r="U1118" s="77">
        <v>1113</v>
      </c>
      <c r="V1118" s="77">
        <v>1113</v>
      </c>
      <c r="Y1118" s="110">
        <v>1113</v>
      </c>
      <c r="Z1118" s="110">
        <v>0</v>
      </c>
      <c r="AA1118" s="110">
        <v>1113</v>
      </c>
      <c r="AB1118" s="110">
        <v>0</v>
      </c>
      <c r="AC1118" s="417">
        <v>26.4875707176292</v>
      </c>
    </row>
    <row r="1119" spans="1:29">
      <c r="A1119" s="20"/>
      <c r="B1119" s="24">
        <v>1115</v>
      </c>
      <c r="D1119" s="571">
        <v>1114</v>
      </c>
      <c r="E1119" s="580">
        <v>803.89218000000005</v>
      </c>
      <c r="F1119" s="580">
        <v>-928.52660000000003</v>
      </c>
      <c r="H1119" s="571">
        <v>1114</v>
      </c>
      <c r="I1119" s="78">
        <v>792</v>
      </c>
      <c r="J1119" s="78">
        <v>771</v>
      </c>
      <c r="K1119" s="78">
        <v>772</v>
      </c>
      <c r="L1119" s="78">
        <v>792</v>
      </c>
      <c r="M1119" s="579" t="str">
        <f t="shared" si="18"/>
        <v>792,771,772,792</v>
      </c>
      <c r="R1119" s="280">
        <v>1114</v>
      </c>
      <c r="S1119" s="591">
        <v>1353.73400239896</v>
      </c>
      <c r="U1119" s="77">
        <v>1114</v>
      </c>
      <c r="V1119" s="77">
        <v>1114</v>
      </c>
      <c r="Y1119" s="110">
        <v>1114</v>
      </c>
      <c r="Z1119" s="110">
        <v>0</v>
      </c>
      <c r="AA1119" s="110">
        <v>1114</v>
      </c>
      <c r="AB1119" s="110">
        <v>0</v>
      </c>
      <c r="AC1119" s="417">
        <v>27.0746800479793</v>
      </c>
    </row>
    <row r="1120" spans="1:29">
      <c r="A1120" s="20"/>
      <c r="B1120" s="24">
        <v>1116</v>
      </c>
      <c r="D1120" s="571">
        <v>1115</v>
      </c>
      <c r="E1120" s="580">
        <v>764.95755999999994</v>
      </c>
      <c r="F1120" s="580">
        <v>-958.77700000000004</v>
      </c>
      <c r="H1120" s="571">
        <v>1115</v>
      </c>
      <c r="I1120" s="78">
        <v>792</v>
      </c>
      <c r="J1120" s="78">
        <v>772</v>
      </c>
      <c r="K1120" s="78">
        <v>791</v>
      </c>
      <c r="L1120" s="78">
        <v>792</v>
      </c>
      <c r="M1120" s="579" t="str">
        <f t="shared" si="18"/>
        <v>792,772,791,792</v>
      </c>
      <c r="R1120" s="280">
        <v>1115</v>
      </c>
      <c r="S1120" s="591">
        <v>1320.5547115770701</v>
      </c>
      <c r="U1120" s="77">
        <v>1115</v>
      </c>
      <c r="V1120" s="77">
        <v>1115</v>
      </c>
      <c r="Y1120" s="110">
        <v>1115</v>
      </c>
      <c r="Z1120" s="110">
        <v>0</v>
      </c>
      <c r="AA1120" s="110">
        <v>1115</v>
      </c>
      <c r="AB1120" s="110">
        <v>0</v>
      </c>
      <c r="AC1120" s="417">
        <v>26.411094231541501</v>
      </c>
    </row>
    <row r="1121" spans="1:29">
      <c r="A1121" s="20"/>
      <c r="B1121" s="24">
        <v>1117</v>
      </c>
      <c r="D1121" s="571">
        <v>1116</v>
      </c>
      <c r="E1121" s="580">
        <v>725.26644999999996</v>
      </c>
      <c r="F1121" s="580">
        <v>-988.01949999999999</v>
      </c>
      <c r="H1121" s="571">
        <v>1116</v>
      </c>
      <c r="I1121" s="78">
        <v>793</v>
      </c>
      <c r="J1121" s="78">
        <v>770</v>
      </c>
      <c r="K1121" s="78">
        <v>771</v>
      </c>
      <c r="L1121" s="78">
        <v>793</v>
      </c>
      <c r="M1121" s="579" t="str">
        <f t="shared" si="18"/>
        <v>793,770,771,793</v>
      </c>
      <c r="R1121" s="280">
        <v>1116</v>
      </c>
      <c r="S1121" s="591">
        <v>1350.8750297219899</v>
      </c>
      <c r="U1121" s="77">
        <v>1116</v>
      </c>
      <c r="V1121" s="77">
        <v>1116</v>
      </c>
      <c r="Y1121" s="110">
        <v>1116</v>
      </c>
      <c r="Z1121" s="110">
        <v>0</v>
      </c>
      <c r="AA1121" s="110">
        <v>1116</v>
      </c>
      <c r="AB1121" s="110">
        <v>0</v>
      </c>
      <c r="AC1121" s="417">
        <v>27.017500594439898</v>
      </c>
    </row>
    <row r="1122" spans="1:29">
      <c r="A1122" s="20"/>
      <c r="B1122" s="24">
        <v>1118</v>
      </c>
      <c r="D1122" s="571">
        <v>1117</v>
      </c>
      <c r="E1122" s="580">
        <v>685.64757999999995</v>
      </c>
      <c r="F1122" s="580">
        <v>-1016.58</v>
      </c>
      <c r="H1122" s="571">
        <v>1117</v>
      </c>
      <c r="I1122" s="78">
        <v>793</v>
      </c>
      <c r="J1122" s="78">
        <v>771</v>
      </c>
      <c r="K1122" s="78">
        <v>792</v>
      </c>
      <c r="L1122" s="78">
        <v>793</v>
      </c>
      <c r="M1122" s="579" t="str">
        <f t="shared" si="18"/>
        <v>793,771,792,793</v>
      </c>
      <c r="R1122" s="280">
        <v>1117</v>
      </c>
      <c r="S1122" s="591">
        <v>1317.94380636303</v>
      </c>
      <c r="U1122" s="77">
        <v>1117</v>
      </c>
      <c r="V1122" s="77">
        <v>1117</v>
      </c>
      <c r="Y1122" s="110">
        <v>1117</v>
      </c>
      <c r="Z1122" s="110">
        <v>0</v>
      </c>
      <c r="AA1122" s="110">
        <v>1117</v>
      </c>
      <c r="AB1122" s="110">
        <v>0</v>
      </c>
      <c r="AC1122" s="417">
        <v>26.3588761272607</v>
      </c>
    </row>
    <row r="1123" spans="1:29">
      <c r="A1123" s="20"/>
      <c r="B1123" s="24">
        <v>1119</v>
      </c>
      <c r="D1123" s="571">
        <v>1118</v>
      </c>
      <c r="E1123" s="580">
        <v>645.18304999999998</v>
      </c>
      <c r="F1123" s="580">
        <v>-1044.211</v>
      </c>
      <c r="H1123" s="571">
        <v>1118</v>
      </c>
      <c r="I1123" s="78">
        <v>794</v>
      </c>
      <c r="J1123" s="78">
        <v>769</v>
      </c>
      <c r="K1123" s="78">
        <v>770</v>
      </c>
      <c r="L1123" s="78">
        <v>794</v>
      </c>
      <c r="M1123" s="579" t="str">
        <f t="shared" si="18"/>
        <v>794,769,770,794</v>
      </c>
      <c r="R1123" s="280">
        <v>1118</v>
      </c>
      <c r="S1123" s="591">
        <v>1349.3318891259801</v>
      </c>
      <c r="U1123" s="77">
        <v>1118</v>
      </c>
      <c r="V1123" s="77">
        <v>1118</v>
      </c>
      <c r="Y1123" s="110">
        <v>1118</v>
      </c>
      <c r="Z1123" s="110">
        <v>0</v>
      </c>
      <c r="AA1123" s="110">
        <v>1118</v>
      </c>
      <c r="AB1123" s="110">
        <v>0</v>
      </c>
      <c r="AC1123" s="417">
        <v>26.986637782519601</v>
      </c>
    </row>
    <row r="1124" spans="1:29">
      <c r="A1124" s="20"/>
      <c r="B1124" s="24">
        <v>1120</v>
      </c>
      <c r="D1124" s="571">
        <v>1119</v>
      </c>
      <c r="E1124" s="580">
        <v>603.08798999999999</v>
      </c>
      <c r="F1124" s="580">
        <v>-1069.884</v>
      </c>
      <c r="H1124" s="571">
        <v>1119</v>
      </c>
      <c r="I1124" s="78">
        <v>794</v>
      </c>
      <c r="J1124" s="78">
        <v>770</v>
      </c>
      <c r="K1124" s="78">
        <v>793</v>
      </c>
      <c r="L1124" s="78">
        <v>794</v>
      </c>
      <c r="M1124" s="579" t="str">
        <f t="shared" si="18"/>
        <v>794,770,793,794</v>
      </c>
      <c r="R1124" s="280">
        <v>1119</v>
      </c>
      <c r="S1124" s="591">
        <v>1316.6299375800299</v>
      </c>
      <c r="U1124" s="77">
        <v>1119</v>
      </c>
      <c r="V1124" s="77">
        <v>1119</v>
      </c>
      <c r="Y1124" s="110">
        <v>1119</v>
      </c>
      <c r="Z1124" s="110">
        <v>0</v>
      </c>
      <c r="AA1124" s="110">
        <v>1119</v>
      </c>
      <c r="AB1124" s="110">
        <v>0</v>
      </c>
      <c r="AC1124" s="417">
        <v>26.332598751600599</v>
      </c>
    </row>
    <row r="1125" spans="1:29">
      <c r="A1125" s="20"/>
      <c r="B1125" s="24">
        <v>1121</v>
      </c>
      <c r="D1125" s="571">
        <v>1120</v>
      </c>
      <c r="E1125" s="580">
        <v>559.79159000000004</v>
      </c>
      <c r="F1125" s="580">
        <v>-1092.8530000000001</v>
      </c>
      <c r="H1125" s="571">
        <v>1120</v>
      </c>
      <c r="I1125" s="78">
        <v>795</v>
      </c>
      <c r="J1125" s="78">
        <v>768</v>
      </c>
      <c r="K1125" s="78">
        <v>769</v>
      </c>
      <c r="L1125" s="78">
        <v>795</v>
      </c>
      <c r="M1125" s="579" t="str">
        <f t="shared" si="18"/>
        <v>795,768,769,795</v>
      </c>
      <c r="R1125" s="280">
        <v>1120</v>
      </c>
      <c r="S1125" s="591">
        <v>1347.4191491879701</v>
      </c>
      <c r="U1125" s="77">
        <v>1120</v>
      </c>
      <c r="V1125" s="77">
        <v>1120</v>
      </c>
      <c r="Y1125" s="110">
        <v>1120</v>
      </c>
      <c r="Z1125" s="110">
        <v>0</v>
      </c>
      <c r="AA1125" s="110">
        <v>1120</v>
      </c>
      <c r="AB1125" s="110">
        <v>0</v>
      </c>
      <c r="AC1125" s="417">
        <v>26.948382983759501</v>
      </c>
    </row>
    <row r="1126" spans="1:29">
      <c r="A1126" s="20"/>
      <c r="B1126" s="24">
        <v>1122</v>
      </c>
      <c r="D1126" s="571">
        <v>1121</v>
      </c>
      <c r="E1126" s="580">
        <v>515.38028999999995</v>
      </c>
      <c r="F1126" s="580">
        <v>-1113.9559999999999</v>
      </c>
      <c r="H1126" s="571">
        <v>1121</v>
      </c>
      <c r="I1126" s="78">
        <v>795</v>
      </c>
      <c r="J1126" s="78">
        <v>769</v>
      </c>
      <c r="K1126" s="78">
        <v>794</v>
      </c>
      <c r="L1126" s="78">
        <v>795</v>
      </c>
      <c r="M1126" s="579" t="str">
        <f t="shared" si="18"/>
        <v>795,769,794,795</v>
      </c>
      <c r="R1126" s="280">
        <v>1121</v>
      </c>
      <c r="S1126" s="591">
        <v>1313.35726345801</v>
      </c>
      <c r="U1126" s="77">
        <v>1121</v>
      </c>
      <c r="V1126" s="77">
        <v>1121</v>
      </c>
      <c r="Y1126" s="110">
        <v>1121</v>
      </c>
      <c r="Z1126" s="110">
        <v>0</v>
      </c>
      <c r="AA1126" s="110">
        <v>1121</v>
      </c>
      <c r="AB1126" s="110">
        <v>0</v>
      </c>
      <c r="AC1126" s="417">
        <v>26.267145269160299</v>
      </c>
    </row>
    <row r="1127" spans="1:29">
      <c r="A1127" s="20"/>
      <c r="B1127" s="24">
        <v>1123</v>
      </c>
      <c r="D1127" s="571">
        <v>1122</v>
      </c>
      <c r="E1127" s="580">
        <v>469.80263000000002</v>
      </c>
      <c r="F1127" s="580">
        <v>-1132.952</v>
      </c>
      <c r="H1127" s="571">
        <v>1122</v>
      </c>
      <c r="I1127" s="78">
        <v>796</v>
      </c>
      <c r="J1127" s="78">
        <v>767</v>
      </c>
      <c r="K1127" s="78">
        <v>768</v>
      </c>
      <c r="L1127" s="78">
        <v>796</v>
      </c>
      <c r="M1127" s="579" t="str">
        <f t="shared" si="18"/>
        <v>796,767,768,796</v>
      </c>
      <c r="R1127" s="280">
        <v>1122</v>
      </c>
      <c r="S1127" s="591">
        <v>1346.5956542670001</v>
      </c>
      <c r="U1127" s="77">
        <v>1122</v>
      </c>
      <c r="V1127" s="77">
        <v>1122</v>
      </c>
      <c r="Y1127" s="110">
        <v>1122</v>
      </c>
      <c r="Z1127" s="110">
        <v>0</v>
      </c>
      <c r="AA1127" s="110">
        <v>1122</v>
      </c>
      <c r="AB1127" s="110">
        <v>0</v>
      </c>
      <c r="AC1127" s="417">
        <v>26.93191308534</v>
      </c>
    </row>
    <row r="1128" spans="1:29">
      <c r="A1128" s="20"/>
      <c r="B1128" s="24">
        <v>1124</v>
      </c>
      <c r="D1128" s="571">
        <v>1123</v>
      </c>
      <c r="E1128" s="580">
        <v>423.55741999999998</v>
      </c>
      <c r="F1128" s="580">
        <v>-1150.1769999999999</v>
      </c>
      <c r="H1128" s="571">
        <v>1123</v>
      </c>
      <c r="I1128" s="78">
        <v>796</v>
      </c>
      <c r="J1128" s="78">
        <v>768</v>
      </c>
      <c r="K1128" s="78">
        <v>795</v>
      </c>
      <c r="L1128" s="78">
        <v>796</v>
      </c>
      <c r="M1128" s="579" t="str">
        <f t="shared" si="18"/>
        <v>796,768,795,796</v>
      </c>
      <c r="R1128" s="280">
        <v>1123</v>
      </c>
      <c r="S1128" s="591">
        <v>1311.54167866799</v>
      </c>
      <c r="U1128" s="77">
        <v>1123</v>
      </c>
      <c r="V1128" s="77">
        <v>1123</v>
      </c>
      <c r="Y1128" s="110">
        <v>1123</v>
      </c>
      <c r="Z1128" s="110">
        <v>0</v>
      </c>
      <c r="AA1128" s="110">
        <v>1123</v>
      </c>
      <c r="AB1128" s="110">
        <v>0</v>
      </c>
      <c r="AC1128" s="417">
        <v>26.230833573359899</v>
      </c>
    </row>
    <row r="1129" spans="1:29">
      <c r="A1129" s="20"/>
      <c r="B1129" s="24">
        <v>1125</v>
      </c>
      <c r="D1129" s="571">
        <v>1124</v>
      </c>
      <c r="E1129" s="580">
        <v>377.5684</v>
      </c>
      <c r="F1129" s="580">
        <v>-1166.6099999999999</v>
      </c>
      <c r="H1129" s="571">
        <v>1124</v>
      </c>
      <c r="I1129" s="78">
        <v>797</v>
      </c>
      <c r="J1129" s="78">
        <v>766</v>
      </c>
      <c r="K1129" s="78">
        <v>767</v>
      </c>
      <c r="L1129" s="78">
        <v>797</v>
      </c>
      <c r="M1129" s="579" t="str">
        <f t="shared" si="18"/>
        <v>797,766,767,797</v>
      </c>
      <c r="R1129" s="280">
        <v>1124</v>
      </c>
      <c r="S1129" s="591">
        <v>1347.1309058955501</v>
      </c>
      <c r="U1129" s="77">
        <v>1124</v>
      </c>
      <c r="V1129" s="77">
        <v>1124</v>
      </c>
      <c r="Y1129" s="110">
        <v>1124</v>
      </c>
      <c r="Z1129" s="110">
        <v>0</v>
      </c>
      <c r="AA1129" s="110">
        <v>1124</v>
      </c>
      <c r="AB1129" s="110">
        <v>0</v>
      </c>
      <c r="AC1129" s="417">
        <v>26.942618117911</v>
      </c>
    </row>
    <row r="1130" spans="1:29">
      <c r="A1130" s="20"/>
      <c r="B1130" s="24">
        <v>1126</v>
      </c>
      <c r="D1130" s="571">
        <v>1125</v>
      </c>
      <c r="E1130" s="580">
        <v>331.04381000000001</v>
      </c>
      <c r="F1130" s="580">
        <v>-1181.9390000000001</v>
      </c>
      <c r="H1130" s="571">
        <v>1125</v>
      </c>
      <c r="I1130" s="78">
        <v>797</v>
      </c>
      <c r="J1130" s="78">
        <v>767</v>
      </c>
      <c r="K1130" s="78">
        <v>796</v>
      </c>
      <c r="L1130" s="78">
        <v>797</v>
      </c>
      <c r="M1130" s="579" t="str">
        <f t="shared" si="18"/>
        <v>797,767,796,797</v>
      </c>
      <c r="R1130" s="280">
        <v>1125</v>
      </c>
      <c r="S1130" s="591">
        <v>1312.6430535765201</v>
      </c>
      <c r="U1130" s="77">
        <v>1125</v>
      </c>
      <c r="V1130" s="77">
        <v>1125</v>
      </c>
      <c r="Y1130" s="110">
        <v>1125</v>
      </c>
      <c r="Z1130" s="110">
        <v>0</v>
      </c>
      <c r="AA1130" s="110">
        <v>1125</v>
      </c>
      <c r="AB1130" s="110">
        <v>0</v>
      </c>
      <c r="AC1130" s="417">
        <v>26.2528610715304</v>
      </c>
    </row>
    <row r="1131" spans="1:29">
      <c r="A1131" s="20"/>
      <c r="B1131" s="24">
        <v>1127</v>
      </c>
      <c r="D1131" s="571">
        <v>1126</v>
      </c>
      <c r="E1131" s="580">
        <v>283.49624</v>
      </c>
      <c r="F1131" s="580">
        <v>-1194.954</v>
      </c>
      <c r="H1131" s="571">
        <v>1126</v>
      </c>
      <c r="I1131" s="78">
        <v>798</v>
      </c>
      <c r="J1131" s="78">
        <v>765</v>
      </c>
      <c r="K1131" s="78">
        <v>766</v>
      </c>
      <c r="L1131" s="78">
        <v>798</v>
      </c>
      <c r="M1131" s="579" t="str">
        <f t="shared" si="18"/>
        <v>798,765,766,798</v>
      </c>
      <c r="R1131" s="280">
        <v>1126</v>
      </c>
      <c r="S1131" s="591">
        <v>1348.1153474319699</v>
      </c>
      <c r="U1131" s="77">
        <v>1126</v>
      </c>
      <c r="V1131" s="77">
        <v>1126</v>
      </c>
      <c r="Y1131" s="110">
        <v>1126</v>
      </c>
      <c r="Z1131" s="110">
        <v>0</v>
      </c>
      <c r="AA1131" s="110">
        <v>1126</v>
      </c>
      <c r="AB1131" s="110">
        <v>0</v>
      </c>
      <c r="AC1131" s="417">
        <v>26.962306948639402</v>
      </c>
    </row>
    <row r="1132" spans="1:29">
      <c r="A1132" s="20"/>
      <c r="B1132" s="24">
        <v>1128</v>
      </c>
      <c r="D1132" s="571">
        <v>1127</v>
      </c>
      <c r="E1132" s="580">
        <v>235.53953999999999</v>
      </c>
      <c r="F1132" s="580">
        <v>-1205.0429999999999</v>
      </c>
      <c r="H1132" s="571">
        <v>1127</v>
      </c>
      <c r="I1132" s="78">
        <v>798</v>
      </c>
      <c r="J1132" s="78">
        <v>766</v>
      </c>
      <c r="K1132" s="78">
        <v>797</v>
      </c>
      <c r="L1132" s="78">
        <v>798</v>
      </c>
      <c r="M1132" s="579" t="str">
        <f t="shared" si="18"/>
        <v>798,766,797,798</v>
      </c>
      <c r="R1132" s="280">
        <v>1127</v>
      </c>
      <c r="S1132" s="591">
        <v>1312.7675315014701</v>
      </c>
      <c r="U1132" s="77">
        <v>1127</v>
      </c>
      <c r="V1132" s="77">
        <v>1127</v>
      </c>
      <c r="Y1132" s="110">
        <v>1127</v>
      </c>
      <c r="Z1132" s="110">
        <v>0</v>
      </c>
      <c r="AA1132" s="110">
        <v>1127</v>
      </c>
      <c r="AB1132" s="110">
        <v>0</v>
      </c>
      <c r="AC1132" s="417">
        <v>26.255350630029501</v>
      </c>
    </row>
    <row r="1133" spans="1:29">
      <c r="A1133" s="20"/>
      <c r="B1133" s="24">
        <v>1129</v>
      </c>
      <c r="D1133" s="571">
        <v>1128</v>
      </c>
      <c r="E1133" s="580">
        <v>187.02561</v>
      </c>
      <c r="F1133" s="580">
        <v>-1213.0319999999999</v>
      </c>
      <c r="H1133" s="571">
        <v>1128</v>
      </c>
      <c r="I1133" s="78">
        <v>799</v>
      </c>
      <c r="J1133" s="78">
        <v>764</v>
      </c>
      <c r="K1133" s="78">
        <v>765</v>
      </c>
      <c r="L1133" s="78">
        <v>799</v>
      </c>
      <c r="M1133" s="579" t="str">
        <f t="shared" si="18"/>
        <v>799,764,765,799</v>
      </c>
      <c r="R1133" s="280">
        <v>1128</v>
      </c>
      <c r="S1133" s="591">
        <v>1350.1716005712501</v>
      </c>
      <c r="U1133" s="77">
        <v>1128</v>
      </c>
      <c r="V1133" s="77">
        <v>1128</v>
      </c>
      <c r="Y1133" s="110">
        <v>1128</v>
      </c>
      <c r="Z1133" s="110">
        <v>0</v>
      </c>
      <c r="AA1133" s="110">
        <v>1128</v>
      </c>
      <c r="AB1133" s="110">
        <v>0</v>
      </c>
      <c r="AC1133" s="417">
        <v>27.003432011425001</v>
      </c>
    </row>
    <row r="1134" spans="1:29">
      <c r="A1134" s="20"/>
      <c r="B1134" s="24">
        <v>1130</v>
      </c>
      <c r="D1134" s="571">
        <v>1129</v>
      </c>
      <c r="E1134" s="580">
        <v>137.97319999999999</v>
      </c>
      <c r="F1134" s="580">
        <v>-1218.675</v>
      </c>
      <c r="H1134" s="571">
        <v>1129</v>
      </c>
      <c r="I1134" s="78">
        <v>799</v>
      </c>
      <c r="J1134" s="78">
        <v>765</v>
      </c>
      <c r="K1134" s="78">
        <v>798</v>
      </c>
      <c r="L1134" s="78">
        <v>799</v>
      </c>
      <c r="M1134" s="579" t="str">
        <f t="shared" si="18"/>
        <v>799,765,798,799</v>
      </c>
      <c r="R1134" s="280">
        <v>1129</v>
      </c>
      <c r="S1134" s="591">
        <v>1313.7354695511101</v>
      </c>
      <c r="U1134" s="77">
        <v>1129</v>
      </c>
      <c r="V1134" s="77">
        <v>1129</v>
      </c>
      <c r="Y1134" s="110">
        <v>1129</v>
      </c>
      <c r="Z1134" s="110">
        <v>0</v>
      </c>
      <c r="AA1134" s="110">
        <v>1129</v>
      </c>
      <c r="AB1134" s="110">
        <v>0</v>
      </c>
      <c r="AC1134" s="417">
        <v>26.274709391022299</v>
      </c>
    </row>
    <row r="1135" spans="1:29">
      <c r="A1135" s="20"/>
      <c r="B1135" s="24">
        <v>1131</v>
      </c>
      <c r="D1135" s="571">
        <v>1130</v>
      </c>
      <c r="E1135" s="580">
        <v>88.769491000000002</v>
      </c>
      <c r="F1135" s="580">
        <v>-1222.432</v>
      </c>
      <c r="H1135" s="571">
        <v>1130</v>
      </c>
      <c r="I1135" s="78">
        <v>800</v>
      </c>
      <c r="J1135" s="78">
        <v>763</v>
      </c>
      <c r="K1135" s="78">
        <v>764</v>
      </c>
      <c r="L1135" s="78">
        <v>800</v>
      </c>
      <c r="M1135" s="579" t="str">
        <f t="shared" si="18"/>
        <v>800,763,764,800</v>
      </c>
      <c r="R1135" s="280">
        <v>1130</v>
      </c>
      <c r="S1135" s="591">
        <v>1352.7877429559001</v>
      </c>
      <c r="U1135" s="77">
        <v>1130</v>
      </c>
      <c r="V1135" s="77">
        <v>1130</v>
      </c>
      <c r="Y1135" s="110">
        <v>1130</v>
      </c>
      <c r="Z1135" s="110">
        <v>0</v>
      </c>
      <c r="AA1135" s="110">
        <v>1130</v>
      </c>
      <c r="AB1135" s="110">
        <v>0</v>
      </c>
      <c r="AC1135" s="417">
        <v>27.055754859118</v>
      </c>
    </row>
    <row r="1136" spans="1:29">
      <c r="A1136" s="20"/>
      <c r="B1136" s="24">
        <v>1132</v>
      </c>
      <c r="D1136" s="571">
        <v>1131</v>
      </c>
      <c r="E1136" s="580">
        <v>40.034502000000003</v>
      </c>
      <c r="F1136" s="580">
        <v>-1225.4970000000001</v>
      </c>
      <c r="H1136" s="571">
        <v>1131</v>
      </c>
      <c r="I1136" s="78">
        <v>800</v>
      </c>
      <c r="J1136" s="78">
        <v>764</v>
      </c>
      <c r="K1136" s="78">
        <v>799</v>
      </c>
      <c r="L1136" s="78">
        <v>800</v>
      </c>
      <c r="M1136" s="579" t="str">
        <f t="shared" si="18"/>
        <v>800,764,799,800</v>
      </c>
      <c r="R1136" s="280">
        <v>1131</v>
      </c>
      <c r="S1136" s="591">
        <v>1317.3870446844301</v>
      </c>
      <c r="U1136" s="77">
        <v>1131</v>
      </c>
      <c r="V1136" s="77">
        <v>1131</v>
      </c>
      <c r="Y1136" s="110">
        <v>1131</v>
      </c>
      <c r="Z1136" s="110">
        <v>0</v>
      </c>
      <c r="AA1136" s="110">
        <v>1131</v>
      </c>
      <c r="AB1136" s="110">
        <v>0</v>
      </c>
      <c r="AC1136" s="417">
        <v>26.347740893688702</v>
      </c>
    </row>
    <row r="1137" spans="1:29">
      <c r="A1137" s="20"/>
      <c r="B1137" s="24">
        <v>1133</v>
      </c>
      <c r="D1137" s="571">
        <v>1132</v>
      </c>
      <c r="E1137" s="580">
        <v>-8.9170610000000003</v>
      </c>
      <c r="F1137" s="580">
        <v>-1227.336</v>
      </c>
      <c r="H1137" s="571">
        <v>1132</v>
      </c>
      <c r="I1137" s="78">
        <v>801</v>
      </c>
      <c r="J1137" s="78">
        <v>762</v>
      </c>
      <c r="K1137" s="78">
        <v>763</v>
      </c>
      <c r="L1137" s="78">
        <v>801</v>
      </c>
      <c r="M1137" s="579" t="str">
        <f t="shared" si="18"/>
        <v>801,762,763,801</v>
      </c>
      <c r="R1137" s="280">
        <v>1132</v>
      </c>
      <c r="S1137" s="591">
        <v>1355.2141010554001</v>
      </c>
      <c r="U1137" s="77">
        <v>1132</v>
      </c>
      <c r="V1137" s="77">
        <v>1132</v>
      </c>
      <c r="Y1137" s="110">
        <v>1132</v>
      </c>
      <c r="Z1137" s="110">
        <v>0</v>
      </c>
      <c r="AA1137" s="110">
        <v>1132</v>
      </c>
      <c r="AB1137" s="110">
        <v>0</v>
      </c>
      <c r="AC1137" s="417">
        <v>27.104282021107998</v>
      </c>
    </row>
    <row r="1138" spans="1:29">
      <c r="A1138" s="20"/>
      <c r="B1138" s="24">
        <v>1134</v>
      </c>
      <c r="D1138" s="571">
        <v>1133</v>
      </c>
      <c r="E1138" s="580">
        <v>-58.253909999999998</v>
      </c>
      <c r="F1138" s="580">
        <v>-1226.617</v>
      </c>
      <c r="H1138" s="571">
        <v>1133</v>
      </c>
      <c r="I1138" s="78">
        <v>801</v>
      </c>
      <c r="J1138" s="78">
        <v>763</v>
      </c>
      <c r="K1138" s="78">
        <v>800</v>
      </c>
      <c r="L1138" s="78">
        <v>801</v>
      </c>
      <c r="M1138" s="579" t="str">
        <f t="shared" si="18"/>
        <v>801,763,800,801</v>
      </c>
      <c r="R1138" s="280">
        <v>1133</v>
      </c>
      <c r="S1138" s="591">
        <v>1320.3446218685101</v>
      </c>
      <c r="U1138" s="77">
        <v>1133</v>
      </c>
      <c r="V1138" s="77">
        <v>1133</v>
      </c>
      <c r="Y1138" s="110">
        <v>1133</v>
      </c>
      <c r="Z1138" s="110">
        <v>0</v>
      </c>
      <c r="AA1138" s="110">
        <v>1133</v>
      </c>
      <c r="AB1138" s="110">
        <v>0</v>
      </c>
      <c r="AC1138" s="417">
        <v>26.4068924373702</v>
      </c>
    </row>
    <row r="1139" spans="1:29">
      <c r="A1139" s="20"/>
      <c r="B1139" s="24">
        <v>1135</v>
      </c>
      <c r="D1139" s="571">
        <v>1134</v>
      </c>
      <c r="E1139" s="580">
        <v>-107.1831</v>
      </c>
      <c r="F1139" s="580">
        <v>-1222.9829999999999</v>
      </c>
      <c r="H1139" s="571">
        <v>1134</v>
      </c>
      <c r="I1139" s="78">
        <v>802</v>
      </c>
      <c r="J1139" s="78">
        <v>761</v>
      </c>
      <c r="K1139" s="78">
        <v>762</v>
      </c>
      <c r="L1139" s="78">
        <v>802</v>
      </c>
      <c r="M1139" s="579" t="str">
        <f t="shared" si="18"/>
        <v>802,761,762,802</v>
      </c>
      <c r="R1139" s="280">
        <v>1134</v>
      </c>
      <c r="S1139" s="591">
        <v>1353.65025934204</v>
      </c>
      <c r="U1139" s="77">
        <v>1134</v>
      </c>
      <c r="V1139" s="77">
        <v>1134</v>
      </c>
      <c r="Y1139" s="110">
        <v>1134</v>
      </c>
      <c r="Z1139" s="110">
        <v>0</v>
      </c>
      <c r="AA1139" s="110">
        <v>1134</v>
      </c>
      <c r="AB1139" s="110">
        <v>0</v>
      </c>
      <c r="AC1139" s="417">
        <v>27.073005186840799</v>
      </c>
    </row>
    <row r="1140" spans="1:29">
      <c r="A1140" s="20"/>
      <c r="B1140" s="24">
        <v>1136</v>
      </c>
      <c r="D1140" s="571">
        <v>1135</v>
      </c>
      <c r="E1140" s="580">
        <v>-155.97819999999999</v>
      </c>
      <c r="F1140" s="580">
        <v>-1217.3</v>
      </c>
      <c r="H1140" s="571">
        <v>1135</v>
      </c>
      <c r="I1140" s="78">
        <v>802</v>
      </c>
      <c r="J1140" s="78">
        <v>762</v>
      </c>
      <c r="K1140" s="78">
        <v>801</v>
      </c>
      <c r="L1140" s="78">
        <v>802</v>
      </c>
      <c r="M1140" s="579" t="str">
        <f t="shared" si="18"/>
        <v>802,762,801,802</v>
      </c>
      <c r="R1140" s="280">
        <v>1135</v>
      </c>
      <c r="S1140" s="591">
        <v>1319.1513307411799</v>
      </c>
      <c r="U1140" s="77">
        <v>1135</v>
      </c>
      <c r="V1140" s="77">
        <v>1135</v>
      </c>
      <c r="Y1140" s="110">
        <v>1135</v>
      </c>
      <c r="Z1140" s="110">
        <v>0</v>
      </c>
      <c r="AA1140" s="110">
        <v>1135</v>
      </c>
      <c r="AB1140" s="110">
        <v>0</v>
      </c>
      <c r="AC1140" s="417">
        <v>26.383026614823599</v>
      </c>
    </row>
    <row r="1141" spans="1:29">
      <c r="A1141" s="20"/>
      <c r="B1141" s="24">
        <v>1137</v>
      </c>
      <c r="D1141" s="571">
        <v>1136</v>
      </c>
      <c r="E1141" s="580">
        <v>-204.452</v>
      </c>
      <c r="F1141" s="580">
        <v>-1209.56</v>
      </c>
      <c r="H1141" s="571">
        <v>1136</v>
      </c>
      <c r="I1141" s="78">
        <v>803</v>
      </c>
      <c r="J1141" s="78">
        <v>760</v>
      </c>
      <c r="K1141" s="78">
        <v>761</v>
      </c>
      <c r="L1141" s="78">
        <v>803</v>
      </c>
      <c r="M1141" s="579" t="str">
        <f t="shared" si="18"/>
        <v>803,760,761,803</v>
      </c>
      <c r="R1141" s="280">
        <v>1136</v>
      </c>
      <c r="S1141" s="591">
        <v>1351.0447824840001</v>
      </c>
      <c r="U1141" s="77">
        <v>1136</v>
      </c>
      <c r="V1141" s="77">
        <v>1136</v>
      </c>
      <c r="Y1141" s="110">
        <v>1136</v>
      </c>
      <c r="Z1141" s="110">
        <v>0</v>
      </c>
      <c r="AA1141" s="110">
        <v>1136</v>
      </c>
      <c r="AB1141" s="110">
        <v>0</v>
      </c>
      <c r="AC1141" s="417">
        <v>27.020895649680099</v>
      </c>
    </row>
    <row r="1142" spans="1:29">
      <c r="A1142" s="20"/>
      <c r="B1142" s="24">
        <v>1138</v>
      </c>
      <c r="D1142" s="571">
        <v>1137</v>
      </c>
      <c r="E1142" s="580">
        <v>-252.25200000000001</v>
      </c>
      <c r="F1142" s="580">
        <v>-1200.857</v>
      </c>
      <c r="H1142" s="571">
        <v>1137</v>
      </c>
      <c r="I1142" s="78">
        <v>803</v>
      </c>
      <c r="J1142" s="78">
        <v>761</v>
      </c>
      <c r="K1142" s="78">
        <v>802</v>
      </c>
      <c r="L1142" s="78">
        <v>803</v>
      </c>
      <c r="M1142" s="579" t="str">
        <f t="shared" si="18"/>
        <v>803,761,802,803</v>
      </c>
      <c r="R1142" s="280">
        <v>1137</v>
      </c>
      <c r="S1142" s="591">
        <v>1317.5903529940399</v>
      </c>
      <c r="U1142" s="77">
        <v>1137</v>
      </c>
      <c r="V1142" s="77">
        <v>1137</v>
      </c>
      <c r="Y1142" s="110">
        <v>1137</v>
      </c>
      <c r="Z1142" s="110">
        <v>0</v>
      </c>
      <c r="AA1142" s="110">
        <v>1137</v>
      </c>
      <c r="AB1142" s="110">
        <v>0</v>
      </c>
      <c r="AC1142" s="417">
        <v>26.351807059880802</v>
      </c>
    </row>
    <row r="1143" spans="1:29">
      <c r="A1143" s="20"/>
      <c r="B1143" s="24">
        <v>1139</v>
      </c>
      <c r="D1143" s="571">
        <v>1138</v>
      </c>
      <c r="E1143" s="580">
        <v>-300.04480000000001</v>
      </c>
      <c r="F1143" s="580">
        <v>-1190.4829999999999</v>
      </c>
      <c r="H1143" s="571">
        <v>1138</v>
      </c>
      <c r="I1143" s="78">
        <v>804</v>
      </c>
      <c r="J1143" s="78">
        <v>759</v>
      </c>
      <c r="K1143" s="78">
        <v>760</v>
      </c>
      <c r="L1143" s="78">
        <v>804</v>
      </c>
      <c r="M1143" s="579" t="str">
        <f t="shared" si="18"/>
        <v>804,759,760,804</v>
      </c>
      <c r="R1143" s="280">
        <v>1138</v>
      </c>
      <c r="S1143" s="591">
        <v>1350.2165162804799</v>
      </c>
      <c r="U1143" s="77">
        <v>1138</v>
      </c>
      <c r="V1143" s="77">
        <v>1138</v>
      </c>
      <c r="Y1143" s="110">
        <v>1138</v>
      </c>
      <c r="Z1143" s="110">
        <v>0</v>
      </c>
      <c r="AA1143" s="110">
        <v>1138</v>
      </c>
      <c r="AB1143" s="110">
        <v>0</v>
      </c>
      <c r="AC1143" s="417">
        <v>27.0043303256097</v>
      </c>
    </row>
    <row r="1144" spans="1:29">
      <c r="A1144" s="20"/>
      <c r="B1144" s="24">
        <v>1140</v>
      </c>
      <c r="D1144" s="571">
        <v>1139</v>
      </c>
      <c r="E1144" s="580">
        <v>-347.66930000000002</v>
      </c>
      <c r="F1144" s="580">
        <v>-1177.3610000000001</v>
      </c>
      <c r="H1144" s="571">
        <v>1139</v>
      </c>
      <c r="I1144" s="78">
        <v>804</v>
      </c>
      <c r="J1144" s="78">
        <v>760</v>
      </c>
      <c r="K1144" s="78">
        <v>803</v>
      </c>
      <c r="L1144" s="78">
        <v>804</v>
      </c>
      <c r="M1144" s="579" t="str">
        <f t="shared" si="18"/>
        <v>804,760,803,804</v>
      </c>
      <c r="R1144" s="280">
        <v>1139</v>
      </c>
      <c r="S1144" s="591">
        <v>1317.1953458384901</v>
      </c>
      <c r="U1144" s="77">
        <v>1139</v>
      </c>
      <c r="V1144" s="77">
        <v>1139</v>
      </c>
      <c r="Y1144" s="110">
        <v>1139</v>
      </c>
      <c r="Z1144" s="110">
        <v>0</v>
      </c>
      <c r="AA1144" s="110">
        <v>1139</v>
      </c>
      <c r="AB1144" s="110">
        <v>0</v>
      </c>
      <c r="AC1144" s="417">
        <v>26.3439069167699</v>
      </c>
    </row>
    <row r="1145" spans="1:29">
      <c r="A1145" s="20"/>
      <c r="B1145" s="24">
        <v>1141</v>
      </c>
      <c r="D1145" s="571">
        <v>1140</v>
      </c>
      <c r="E1145" s="580">
        <v>-394.26229999999998</v>
      </c>
      <c r="F1145" s="580">
        <v>-1161.8530000000001</v>
      </c>
      <c r="H1145" s="571">
        <v>1140</v>
      </c>
      <c r="I1145" s="78">
        <v>805</v>
      </c>
      <c r="J1145" s="78">
        <v>758</v>
      </c>
      <c r="K1145" s="78">
        <v>759</v>
      </c>
      <c r="L1145" s="78">
        <v>805</v>
      </c>
      <c r="M1145" s="579" t="str">
        <f t="shared" si="18"/>
        <v>805,758,759,805</v>
      </c>
      <c r="R1145" s="280">
        <v>1140</v>
      </c>
      <c r="S1145" s="591">
        <v>1349.70475889503</v>
      </c>
      <c r="U1145" s="77">
        <v>1140</v>
      </c>
      <c r="V1145" s="77">
        <v>1140</v>
      </c>
      <c r="Y1145" s="110">
        <v>1140</v>
      </c>
      <c r="Z1145" s="110">
        <v>0</v>
      </c>
      <c r="AA1145" s="110">
        <v>1140</v>
      </c>
      <c r="AB1145" s="110">
        <v>0</v>
      </c>
      <c r="AC1145" s="417">
        <v>26.9940951779007</v>
      </c>
    </row>
    <row r="1146" spans="1:29">
      <c r="A1146" s="20"/>
      <c r="B1146" s="24">
        <v>1142</v>
      </c>
      <c r="D1146" s="571">
        <v>1141</v>
      </c>
      <c r="E1146" s="580">
        <v>-440.42720000000003</v>
      </c>
      <c r="F1146" s="580">
        <v>-1144.9949999999999</v>
      </c>
      <c r="H1146" s="571">
        <v>1141</v>
      </c>
      <c r="I1146" s="78">
        <v>805</v>
      </c>
      <c r="J1146" s="78">
        <v>759</v>
      </c>
      <c r="K1146" s="78">
        <v>804</v>
      </c>
      <c r="L1146" s="78">
        <v>805</v>
      </c>
      <c r="M1146" s="579" t="str">
        <f t="shared" si="18"/>
        <v>805,759,804,805</v>
      </c>
      <c r="R1146" s="280">
        <v>1141</v>
      </c>
      <c r="S1146" s="591">
        <v>1315.31544378696</v>
      </c>
      <c r="U1146" s="77">
        <v>1141</v>
      </c>
      <c r="V1146" s="77">
        <v>1141</v>
      </c>
      <c r="Y1146" s="110">
        <v>1141</v>
      </c>
      <c r="Z1146" s="110">
        <v>0</v>
      </c>
      <c r="AA1146" s="110">
        <v>1141</v>
      </c>
      <c r="AB1146" s="110">
        <v>0</v>
      </c>
      <c r="AC1146" s="417">
        <v>26.306308875739301</v>
      </c>
    </row>
    <row r="1147" spans="1:29">
      <c r="A1147" s="20"/>
      <c r="B1147" s="24">
        <v>1143</v>
      </c>
      <c r="D1147" s="571">
        <v>1142</v>
      </c>
      <c r="E1147" s="580">
        <v>-486.03829999999999</v>
      </c>
      <c r="F1147" s="580">
        <v>-1126.279</v>
      </c>
      <c r="H1147" s="571">
        <v>1142</v>
      </c>
      <c r="I1147" s="78">
        <v>806</v>
      </c>
      <c r="J1147" s="78">
        <v>757</v>
      </c>
      <c r="K1147" s="78">
        <v>758</v>
      </c>
      <c r="L1147" s="78">
        <v>806</v>
      </c>
      <c r="M1147" s="579" t="str">
        <f t="shared" si="18"/>
        <v>806,757,758,806</v>
      </c>
      <c r="R1147" s="280">
        <v>1142</v>
      </c>
      <c r="S1147" s="591">
        <v>1350.4728176480801</v>
      </c>
      <c r="U1147" s="77">
        <v>1142</v>
      </c>
      <c r="V1147" s="77">
        <v>1142</v>
      </c>
      <c r="Y1147" s="110">
        <v>1142</v>
      </c>
      <c r="Z1147" s="110">
        <v>0</v>
      </c>
      <c r="AA1147" s="110">
        <v>1142</v>
      </c>
      <c r="AB1147" s="110">
        <v>0</v>
      </c>
      <c r="AC1147" s="417">
        <v>27.009456352961699</v>
      </c>
    </row>
    <row r="1148" spans="1:29">
      <c r="A1148" s="20"/>
      <c r="B1148" s="24">
        <v>1144</v>
      </c>
      <c r="D1148" s="571">
        <v>1143</v>
      </c>
      <c r="E1148" s="580">
        <v>-530.77769999999998</v>
      </c>
      <c r="F1148" s="580">
        <v>-1105.6410000000001</v>
      </c>
      <c r="H1148" s="571">
        <v>1143</v>
      </c>
      <c r="I1148" s="78">
        <v>806</v>
      </c>
      <c r="J1148" s="78">
        <v>758</v>
      </c>
      <c r="K1148" s="78">
        <v>805</v>
      </c>
      <c r="L1148" s="78">
        <v>806</v>
      </c>
      <c r="M1148" s="579" t="str">
        <f t="shared" si="18"/>
        <v>806,758,805,806</v>
      </c>
      <c r="R1148" s="280">
        <v>1143</v>
      </c>
      <c r="S1148" s="591">
        <v>1314.8994096915101</v>
      </c>
      <c r="U1148" s="77">
        <v>1143</v>
      </c>
      <c r="V1148" s="77">
        <v>1143</v>
      </c>
      <c r="Y1148" s="110">
        <v>1143</v>
      </c>
      <c r="Z1148" s="110">
        <v>0</v>
      </c>
      <c r="AA1148" s="110">
        <v>1143</v>
      </c>
      <c r="AB1148" s="110">
        <v>0</v>
      </c>
      <c r="AC1148" s="417">
        <v>26.2979881938302</v>
      </c>
    </row>
    <row r="1149" spans="1:29">
      <c r="A1149" s="20"/>
      <c r="B1149" s="24">
        <v>1145</v>
      </c>
      <c r="D1149" s="571">
        <v>1144</v>
      </c>
      <c r="E1149" s="580">
        <v>-574.49990000000003</v>
      </c>
      <c r="F1149" s="580">
        <v>-1084.143</v>
      </c>
      <c r="H1149" s="571">
        <v>1144</v>
      </c>
      <c r="I1149" s="78">
        <v>807</v>
      </c>
      <c r="J1149" s="78">
        <v>756</v>
      </c>
      <c r="K1149" s="78">
        <v>757</v>
      </c>
      <c r="L1149" s="78">
        <v>807</v>
      </c>
      <c r="M1149" s="579" t="str">
        <f t="shared" si="18"/>
        <v>807,756,757,807</v>
      </c>
      <c r="R1149" s="280">
        <v>1144</v>
      </c>
      <c r="S1149" s="591">
        <v>1352.8440342444801</v>
      </c>
      <c r="U1149" s="77">
        <v>1144</v>
      </c>
      <c r="V1149" s="77">
        <v>1144</v>
      </c>
      <c r="Y1149" s="110">
        <v>1144</v>
      </c>
      <c r="Z1149" s="110">
        <v>0</v>
      </c>
      <c r="AA1149" s="110">
        <v>1144</v>
      </c>
      <c r="AB1149" s="110">
        <v>0</v>
      </c>
      <c r="AC1149" s="417">
        <v>27.056880684889599</v>
      </c>
    </row>
    <row r="1150" spans="1:29">
      <c r="A1150" s="20"/>
      <c r="B1150" s="24">
        <v>1146</v>
      </c>
      <c r="D1150" s="571">
        <v>1145</v>
      </c>
      <c r="E1150" s="580">
        <v>-617.64520000000005</v>
      </c>
      <c r="F1150" s="580">
        <v>-1060.963</v>
      </c>
      <c r="H1150" s="571">
        <v>1145</v>
      </c>
      <c r="I1150" s="78">
        <v>807</v>
      </c>
      <c r="J1150" s="78">
        <v>757</v>
      </c>
      <c r="K1150" s="78">
        <v>806</v>
      </c>
      <c r="L1150" s="78">
        <v>807</v>
      </c>
      <c r="M1150" s="579" t="str">
        <f t="shared" si="18"/>
        <v>807,757,806,807</v>
      </c>
      <c r="R1150" s="280">
        <v>1145</v>
      </c>
      <c r="S1150" s="591">
        <v>1317.79635811602</v>
      </c>
      <c r="U1150" s="77">
        <v>1145</v>
      </c>
      <c r="V1150" s="77">
        <v>1145</v>
      </c>
      <c r="Y1150" s="110">
        <v>1145</v>
      </c>
      <c r="Z1150" s="110">
        <v>0</v>
      </c>
      <c r="AA1150" s="110">
        <v>1145</v>
      </c>
      <c r="AB1150" s="110">
        <v>0</v>
      </c>
      <c r="AC1150" s="417">
        <v>26.355927162320501</v>
      </c>
    </row>
    <row r="1151" spans="1:29">
      <c r="A1151" s="20"/>
      <c r="B1151" s="24">
        <v>1147</v>
      </c>
      <c r="D1151" s="571">
        <v>1146</v>
      </c>
      <c r="E1151" s="580">
        <v>-659.81740000000002</v>
      </c>
      <c r="F1151" s="580">
        <v>-1035.173</v>
      </c>
      <c r="H1151" s="571">
        <v>1146</v>
      </c>
      <c r="I1151" s="78">
        <v>808</v>
      </c>
      <c r="J1151" s="78">
        <v>755</v>
      </c>
      <c r="K1151" s="78">
        <v>756</v>
      </c>
      <c r="L1151" s="78">
        <v>808</v>
      </c>
      <c r="M1151" s="579" t="str">
        <f t="shared" si="18"/>
        <v>808,755,756,808</v>
      </c>
      <c r="R1151" s="280">
        <v>1146</v>
      </c>
      <c r="S1151" s="591">
        <v>1355.1779133160001</v>
      </c>
      <c r="U1151" s="77">
        <v>1146</v>
      </c>
      <c r="V1151" s="77">
        <v>1146</v>
      </c>
      <c r="Y1151" s="110">
        <v>1146</v>
      </c>
      <c r="Z1151" s="110">
        <v>0</v>
      </c>
      <c r="AA1151" s="110">
        <v>1146</v>
      </c>
      <c r="AB1151" s="110">
        <v>0</v>
      </c>
      <c r="AC1151" s="417">
        <v>27.10355826632</v>
      </c>
    </row>
    <row r="1152" spans="1:29">
      <c r="A1152" s="20"/>
      <c r="B1152" s="24">
        <v>1148</v>
      </c>
      <c r="D1152" s="571">
        <v>1147</v>
      </c>
      <c r="E1152" s="580">
        <v>-700.3152</v>
      </c>
      <c r="F1152" s="580">
        <v>-1007.376</v>
      </c>
      <c r="H1152" s="571">
        <v>1147</v>
      </c>
      <c r="I1152" s="78">
        <v>808</v>
      </c>
      <c r="J1152" s="78">
        <v>756</v>
      </c>
      <c r="K1152" s="78">
        <v>807</v>
      </c>
      <c r="L1152" s="78">
        <v>808</v>
      </c>
      <c r="M1152" s="579" t="str">
        <f t="shared" si="18"/>
        <v>808,756,807,808</v>
      </c>
      <c r="R1152" s="280">
        <v>1147</v>
      </c>
      <c r="S1152" s="591">
        <v>1320.4549805819399</v>
      </c>
      <c r="U1152" s="77">
        <v>1147</v>
      </c>
      <c r="V1152" s="77">
        <v>1147</v>
      </c>
      <c r="Y1152" s="110">
        <v>1147</v>
      </c>
      <c r="Z1152" s="110">
        <v>0</v>
      </c>
      <c r="AA1152" s="110">
        <v>1147</v>
      </c>
      <c r="AB1152" s="110">
        <v>0</v>
      </c>
      <c r="AC1152" s="417">
        <v>26.409099611638801</v>
      </c>
    </row>
    <row r="1153" spans="1:29">
      <c r="A1153" s="20"/>
      <c r="B1153" s="24">
        <v>1149</v>
      </c>
      <c r="D1153" s="571">
        <v>1148</v>
      </c>
      <c r="E1153" s="580">
        <v>-740.01369999999997</v>
      </c>
      <c r="F1153" s="580">
        <v>-978.38080000000002</v>
      </c>
      <c r="H1153" s="571">
        <v>1148</v>
      </c>
      <c r="I1153" s="78">
        <v>809</v>
      </c>
      <c r="J1153" s="78">
        <v>754</v>
      </c>
      <c r="K1153" s="78">
        <v>755</v>
      </c>
      <c r="L1153" s="78">
        <v>809</v>
      </c>
      <c r="M1153" s="579" t="str">
        <f t="shared" si="18"/>
        <v>809,754,755,809</v>
      </c>
      <c r="R1153" s="280">
        <v>1148</v>
      </c>
      <c r="S1153" s="591">
        <v>1353.57719324901</v>
      </c>
      <c r="U1153" s="77">
        <v>1148</v>
      </c>
      <c r="V1153" s="77">
        <v>1148</v>
      </c>
      <c r="Y1153" s="110">
        <v>1148</v>
      </c>
      <c r="Z1153" s="110">
        <v>0</v>
      </c>
      <c r="AA1153" s="110">
        <v>1148</v>
      </c>
      <c r="AB1153" s="110">
        <v>0</v>
      </c>
      <c r="AC1153" s="417">
        <v>27.071543864980299</v>
      </c>
    </row>
    <row r="1154" spans="1:29">
      <c r="A1154" s="20"/>
      <c r="B1154" s="24">
        <v>1150</v>
      </c>
      <c r="D1154" s="571">
        <v>1149</v>
      </c>
      <c r="E1154" s="580">
        <v>-778.65269999999998</v>
      </c>
      <c r="F1154" s="580">
        <v>-947.75239999999997</v>
      </c>
      <c r="H1154" s="571">
        <v>1149</v>
      </c>
      <c r="I1154" s="78">
        <v>809</v>
      </c>
      <c r="J1154" s="78">
        <v>755</v>
      </c>
      <c r="K1154" s="78">
        <v>808</v>
      </c>
      <c r="L1154" s="78">
        <v>809</v>
      </c>
      <c r="M1154" s="579" t="str">
        <f t="shared" si="18"/>
        <v>809,755,808,809</v>
      </c>
      <c r="R1154" s="280">
        <v>1149</v>
      </c>
      <c r="S1154" s="591">
        <v>1319.1439151075299</v>
      </c>
      <c r="U1154" s="77">
        <v>1149</v>
      </c>
      <c r="V1154" s="77">
        <v>1149</v>
      </c>
      <c r="Y1154" s="110">
        <v>1149</v>
      </c>
      <c r="Z1154" s="110">
        <v>0</v>
      </c>
      <c r="AA1154" s="110">
        <v>1149</v>
      </c>
      <c r="AB1154" s="110">
        <v>0</v>
      </c>
      <c r="AC1154" s="417">
        <v>26.382878302150601</v>
      </c>
    </row>
    <row r="1155" spans="1:29">
      <c r="A1155" s="20"/>
      <c r="B1155" s="24">
        <v>1151</v>
      </c>
      <c r="D1155" s="571">
        <v>1150</v>
      </c>
      <c r="E1155" s="580">
        <v>-815.94090000000006</v>
      </c>
      <c r="F1155" s="580">
        <v>-915.53539999999998</v>
      </c>
      <c r="H1155" s="571">
        <v>1150</v>
      </c>
      <c r="I1155" s="78">
        <v>810</v>
      </c>
      <c r="J1155" s="78">
        <v>753</v>
      </c>
      <c r="K1155" s="78">
        <v>754</v>
      </c>
      <c r="L1155" s="78">
        <v>810</v>
      </c>
      <c r="M1155" s="579" t="str">
        <f t="shared" si="18"/>
        <v>810,753,754,810</v>
      </c>
      <c r="R1155" s="280">
        <v>1150</v>
      </c>
      <c r="S1155" s="591">
        <v>1350.9649393084601</v>
      </c>
      <c r="U1155" s="77">
        <v>1150</v>
      </c>
      <c r="V1155" s="77">
        <v>1150</v>
      </c>
      <c r="Y1155" s="110">
        <v>1150</v>
      </c>
      <c r="Z1155" s="110">
        <v>0</v>
      </c>
      <c r="AA1155" s="110">
        <v>1150</v>
      </c>
      <c r="AB1155" s="110">
        <v>0</v>
      </c>
      <c r="AC1155" s="417">
        <v>27.019298786169301</v>
      </c>
    </row>
    <row r="1156" spans="1:29">
      <c r="A1156" s="20"/>
      <c r="B1156" s="24">
        <v>1152</v>
      </c>
      <c r="D1156" s="571">
        <v>1151</v>
      </c>
      <c r="E1156" s="580">
        <v>-852.07230000000004</v>
      </c>
      <c r="F1156" s="580">
        <v>-882.83770000000004</v>
      </c>
      <c r="H1156" s="571">
        <v>1151</v>
      </c>
      <c r="I1156" s="78">
        <v>810</v>
      </c>
      <c r="J1156" s="78">
        <v>754</v>
      </c>
      <c r="K1156" s="78">
        <v>809</v>
      </c>
      <c r="L1156" s="78">
        <v>810</v>
      </c>
      <c r="M1156" s="579" t="str">
        <f t="shared" si="18"/>
        <v>810,754,809,810</v>
      </c>
      <c r="R1156" s="280">
        <v>1151</v>
      </c>
      <c r="S1156" s="591">
        <v>1317.53519677696</v>
      </c>
      <c r="U1156" s="77">
        <v>1151</v>
      </c>
      <c r="V1156" s="77">
        <v>1151</v>
      </c>
      <c r="Y1156" s="110">
        <v>1151</v>
      </c>
      <c r="Z1156" s="110">
        <v>0</v>
      </c>
      <c r="AA1156" s="110">
        <v>1151</v>
      </c>
      <c r="AB1156" s="110">
        <v>0</v>
      </c>
      <c r="AC1156" s="417">
        <v>26.3507039355393</v>
      </c>
    </row>
    <row r="1157" spans="1:29">
      <c r="A1157" s="20"/>
      <c r="B1157" s="24">
        <v>1153</v>
      </c>
      <c r="D1157" s="571">
        <v>1152</v>
      </c>
      <c r="E1157" s="580">
        <v>-887.24040000000002</v>
      </c>
      <c r="F1157" s="580">
        <v>-848.95609999999999</v>
      </c>
      <c r="H1157" s="571">
        <v>1152</v>
      </c>
      <c r="I1157" s="78">
        <v>811</v>
      </c>
      <c r="J1157" s="78">
        <v>752</v>
      </c>
      <c r="K1157" s="78">
        <v>753</v>
      </c>
      <c r="L1157" s="78">
        <v>811</v>
      </c>
      <c r="M1157" s="579" t="str">
        <f t="shared" si="18"/>
        <v>811,752,753,811</v>
      </c>
      <c r="R1157" s="280">
        <v>1152</v>
      </c>
      <c r="S1157" s="591">
        <v>1350.13232835452</v>
      </c>
      <c r="U1157" s="77">
        <v>1152</v>
      </c>
      <c r="V1157" s="77">
        <v>1152</v>
      </c>
      <c r="Y1157" s="110">
        <v>1152</v>
      </c>
      <c r="Z1157" s="110">
        <v>0</v>
      </c>
      <c r="AA1157" s="110">
        <v>1152</v>
      </c>
      <c r="AB1157" s="110">
        <v>0</v>
      </c>
      <c r="AC1157" s="417">
        <v>27.002646567090402</v>
      </c>
    </row>
    <row r="1158" spans="1:29">
      <c r="A1158" s="20"/>
      <c r="B1158" s="24">
        <v>1154</v>
      </c>
      <c r="D1158" s="571">
        <v>1153</v>
      </c>
      <c r="E1158" s="580">
        <v>-920.80889999999999</v>
      </c>
      <c r="F1158" s="580">
        <v>-813.07590000000005</v>
      </c>
      <c r="H1158" s="571">
        <v>1153</v>
      </c>
      <c r="I1158" s="78">
        <v>811</v>
      </c>
      <c r="J1158" s="78">
        <v>753</v>
      </c>
      <c r="K1158" s="78">
        <v>810</v>
      </c>
      <c r="L1158" s="78">
        <v>811</v>
      </c>
      <c r="M1158" s="579" t="str">
        <f t="shared" ref="M1158:M1221" si="19">_xlfn.CONCAT(I1158,",",J1158,",",,K1158,",",L1158)</f>
        <v>811,753,810,811</v>
      </c>
      <c r="R1158" s="280">
        <v>1153</v>
      </c>
      <c r="S1158" s="591">
        <v>1317.12697161355</v>
      </c>
      <c r="U1158" s="77">
        <v>1153</v>
      </c>
      <c r="V1158" s="77">
        <v>1153</v>
      </c>
      <c r="Y1158" s="110">
        <v>1153</v>
      </c>
      <c r="Z1158" s="110">
        <v>0</v>
      </c>
      <c r="AA1158" s="110">
        <v>1153</v>
      </c>
      <c r="AB1158" s="110">
        <v>0</v>
      </c>
      <c r="AC1158" s="417">
        <v>26.342539432271099</v>
      </c>
    </row>
    <row r="1159" spans="1:29">
      <c r="A1159" s="20"/>
      <c r="B1159" s="24">
        <v>1155</v>
      </c>
      <c r="D1159" s="571">
        <v>1154</v>
      </c>
      <c r="E1159" s="580">
        <v>-952.09950000000003</v>
      </c>
      <c r="F1159" s="580">
        <v>-775.52080000000001</v>
      </c>
      <c r="H1159" s="571">
        <v>1154</v>
      </c>
      <c r="I1159" s="78">
        <v>812</v>
      </c>
      <c r="J1159" s="78">
        <v>751</v>
      </c>
      <c r="K1159" s="78">
        <v>752</v>
      </c>
      <c r="L1159" s="78">
        <v>812</v>
      </c>
      <c r="M1159" s="579" t="str">
        <f t="shared" si="19"/>
        <v>812,751,752,812</v>
      </c>
      <c r="R1159" s="280">
        <v>1154</v>
      </c>
      <c r="S1159" s="591">
        <v>1349.6200611059901</v>
      </c>
      <c r="U1159" s="77">
        <v>1154</v>
      </c>
      <c r="V1159" s="77">
        <v>1154</v>
      </c>
      <c r="Y1159" s="110">
        <v>1154</v>
      </c>
      <c r="Z1159" s="110">
        <v>0</v>
      </c>
      <c r="AA1159" s="110">
        <v>1154</v>
      </c>
      <c r="AB1159" s="110">
        <v>0</v>
      </c>
      <c r="AC1159" s="417">
        <v>26.992401222119799</v>
      </c>
    </row>
    <row r="1160" spans="1:29">
      <c r="A1160" s="20"/>
      <c r="B1160" s="24">
        <v>1156</v>
      </c>
      <c r="D1160" s="571">
        <v>1155</v>
      </c>
      <c r="E1160" s="580">
        <v>-981.92430000000002</v>
      </c>
      <c r="F1160" s="580">
        <v>-736.51499999999999</v>
      </c>
      <c r="H1160" s="571">
        <v>1155</v>
      </c>
      <c r="I1160" s="78">
        <v>812</v>
      </c>
      <c r="J1160" s="78">
        <v>752</v>
      </c>
      <c r="K1160" s="78">
        <v>811</v>
      </c>
      <c r="L1160" s="78">
        <v>812</v>
      </c>
      <c r="M1160" s="579" t="str">
        <f t="shared" si="19"/>
        <v>812,752,811,812</v>
      </c>
      <c r="R1160" s="280">
        <v>1155</v>
      </c>
      <c r="S1160" s="591">
        <v>1315.23668098196</v>
      </c>
      <c r="U1160" s="77">
        <v>1155</v>
      </c>
      <c r="V1160" s="77">
        <v>1155</v>
      </c>
      <c r="Y1160" s="110">
        <v>1155</v>
      </c>
      <c r="Z1160" s="110">
        <v>0</v>
      </c>
      <c r="AA1160" s="110">
        <v>1155</v>
      </c>
      <c r="AB1160" s="110">
        <v>0</v>
      </c>
      <c r="AC1160" s="417">
        <v>26.3047336196393</v>
      </c>
    </row>
    <row r="1161" spans="1:29">
      <c r="A1161" s="20"/>
      <c r="B1161" s="24">
        <v>1157</v>
      </c>
      <c r="D1161" s="571">
        <v>1156</v>
      </c>
      <c r="E1161" s="580">
        <v>-1009.9829999999999</v>
      </c>
      <c r="F1161" s="580">
        <v>-695.92330000000004</v>
      </c>
      <c r="H1161" s="571">
        <v>1156</v>
      </c>
      <c r="I1161" s="78">
        <v>813</v>
      </c>
      <c r="J1161" s="78">
        <v>750</v>
      </c>
      <c r="K1161" s="78">
        <v>751</v>
      </c>
      <c r="L1161" s="78">
        <v>813</v>
      </c>
      <c r="M1161" s="579" t="str">
        <f t="shared" si="19"/>
        <v>813,750,751,813</v>
      </c>
      <c r="R1161" s="280">
        <v>1156</v>
      </c>
      <c r="S1161" s="591">
        <v>1350.38552580648</v>
      </c>
      <c r="U1161" s="77">
        <v>1156</v>
      </c>
      <c r="V1161" s="77">
        <v>1156</v>
      </c>
      <c r="Y1161" s="110">
        <v>1156</v>
      </c>
      <c r="Z1161" s="110">
        <v>0</v>
      </c>
      <c r="AA1161" s="110">
        <v>1156</v>
      </c>
      <c r="AB1161" s="110">
        <v>0</v>
      </c>
      <c r="AC1161" s="417">
        <v>27.007710516129698</v>
      </c>
    </row>
    <row r="1162" spans="1:29">
      <c r="A1162" s="20"/>
      <c r="B1162" s="24">
        <v>1158</v>
      </c>
      <c r="D1162" s="571">
        <v>1157</v>
      </c>
      <c r="E1162" s="580">
        <v>-1036.47</v>
      </c>
      <c r="F1162" s="580">
        <v>-654.30100000000004</v>
      </c>
      <c r="H1162" s="571">
        <v>1157</v>
      </c>
      <c r="I1162" s="78">
        <v>813</v>
      </c>
      <c r="J1162" s="78">
        <v>751</v>
      </c>
      <c r="K1162" s="78">
        <v>812</v>
      </c>
      <c r="L1162" s="78">
        <v>813</v>
      </c>
      <c r="M1162" s="579" t="str">
        <f t="shared" si="19"/>
        <v>813,751,812,813</v>
      </c>
      <c r="R1162" s="280">
        <v>1157</v>
      </c>
      <c r="S1162" s="591">
        <v>1314.82010119798</v>
      </c>
      <c r="U1162" s="77">
        <v>1157</v>
      </c>
      <c r="V1162" s="77">
        <v>1157</v>
      </c>
      <c r="Y1162" s="110">
        <v>1157</v>
      </c>
      <c r="Z1162" s="110">
        <v>0</v>
      </c>
      <c r="AA1162" s="110">
        <v>1157</v>
      </c>
      <c r="AB1162" s="110">
        <v>0</v>
      </c>
      <c r="AC1162" s="417">
        <v>26.296402023959601</v>
      </c>
    </row>
    <row r="1163" spans="1:29">
      <c r="A1163" s="20"/>
      <c r="B1163" s="24">
        <v>1159</v>
      </c>
      <c r="D1163" s="571">
        <v>1158</v>
      </c>
      <c r="E1163" s="580">
        <v>-1062.136</v>
      </c>
      <c r="F1163" s="580">
        <v>-612.75779999999997</v>
      </c>
      <c r="H1163" s="571">
        <v>1158</v>
      </c>
      <c r="I1163" s="78">
        <v>814</v>
      </c>
      <c r="J1163" s="78">
        <v>749</v>
      </c>
      <c r="K1163" s="78">
        <v>750</v>
      </c>
      <c r="L1163" s="78">
        <v>814</v>
      </c>
      <c r="M1163" s="579" t="str">
        <f t="shared" si="19"/>
        <v>814,749,750,814</v>
      </c>
      <c r="R1163" s="280">
        <v>1158</v>
      </c>
      <c r="S1163" s="591">
        <v>1352.75514395502</v>
      </c>
      <c r="U1163" s="77">
        <v>1158</v>
      </c>
      <c r="V1163" s="77">
        <v>1158</v>
      </c>
      <c r="Y1163" s="110">
        <v>1158</v>
      </c>
      <c r="Z1163" s="110">
        <v>0</v>
      </c>
      <c r="AA1163" s="110">
        <v>1158</v>
      </c>
      <c r="AB1163" s="110">
        <v>0</v>
      </c>
      <c r="AC1163" s="417">
        <v>27.055102879100598</v>
      </c>
    </row>
    <row r="1164" spans="1:29">
      <c r="A1164" s="20"/>
      <c r="B1164" s="24">
        <v>1160</v>
      </c>
      <c r="D1164" s="571">
        <v>1159</v>
      </c>
      <c r="E1164" s="580">
        <v>-1086.837</v>
      </c>
      <c r="F1164" s="580">
        <v>-570.45740000000001</v>
      </c>
      <c r="H1164" s="571">
        <v>1159</v>
      </c>
      <c r="I1164" s="78">
        <v>814</v>
      </c>
      <c r="J1164" s="78">
        <v>750</v>
      </c>
      <c r="K1164" s="78">
        <v>813</v>
      </c>
      <c r="L1164" s="78">
        <v>814</v>
      </c>
      <c r="M1164" s="579" t="str">
        <f t="shared" si="19"/>
        <v>814,750,813,814</v>
      </c>
      <c r="R1164" s="280">
        <v>1159</v>
      </c>
      <c r="S1164" s="591">
        <v>1317.7132322314701</v>
      </c>
      <c r="U1164" s="77">
        <v>1159</v>
      </c>
      <c r="V1164" s="77">
        <v>1159</v>
      </c>
      <c r="Y1164" s="110">
        <v>1159</v>
      </c>
      <c r="Z1164" s="110">
        <v>0</v>
      </c>
      <c r="AA1164" s="110">
        <v>1159</v>
      </c>
      <c r="AB1164" s="110">
        <v>0</v>
      </c>
      <c r="AC1164" s="417">
        <v>26.354264644629399</v>
      </c>
    </row>
    <row r="1165" spans="1:29">
      <c r="A1165" s="20"/>
      <c r="B1165" s="24">
        <v>1161</v>
      </c>
      <c r="D1165" s="571">
        <v>1160</v>
      </c>
      <c r="E1165" s="580">
        <v>-1109.49</v>
      </c>
      <c r="F1165" s="580">
        <v>-526.67280000000005</v>
      </c>
      <c r="H1165" s="571">
        <v>1160</v>
      </c>
      <c r="I1165" s="78">
        <v>815</v>
      </c>
      <c r="J1165" s="78">
        <v>748</v>
      </c>
      <c r="K1165" s="78">
        <v>749</v>
      </c>
      <c r="L1165" s="78">
        <v>815</v>
      </c>
      <c r="M1165" s="579" t="str">
        <f t="shared" si="19"/>
        <v>815,748,749,815</v>
      </c>
      <c r="R1165" s="280">
        <v>1160</v>
      </c>
      <c r="S1165" s="591">
        <v>1355.0803346400201</v>
      </c>
      <c r="U1165" s="77">
        <v>1160</v>
      </c>
      <c r="V1165" s="77">
        <v>1160</v>
      </c>
      <c r="Y1165" s="110">
        <v>1160</v>
      </c>
      <c r="Z1165" s="110">
        <v>0</v>
      </c>
      <c r="AA1165" s="110">
        <v>1160</v>
      </c>
      <c r="AB1165" s="110">
        <v>0</v>
      </c>
      <c r="AC1165" s="417">
        <v>27.101606692800399</v>
      </c>
    </row>
    <row r="1166" spans="1:29">
      <c r="A1166" s="20"/>
      <c r="B1166" s="24">
        <v>1162</v>
      </c>
      <c r="D1166" s="571">
        <v>1161</v>
      </c>
      <c r="E1166" s="580">
        <v>-1129.366</v>
      </c>
      <c r="F1166" s="580">
        <v>-481.87720000000002</v>
      </c>
      <c r="H1166" s="571">
        <v>1161</v>
      </c>
      <c r="I1166" s="78">
        <v>815</v>
      </c>
      <c r="J1166" s="78">
        <v>749</v>
      </c>
      <c r="K1166" s="78">
        <v>814</v>
      </c>
      <c r="L1166" s="78">
        <v>815</v>
      </c>
      <c r="M1166" s="579" t="str">
        <f t="shared" si="19"/>
        <v>815,749,814,815</v>
      </c>
      <c r="R1166" s="280">
        <v>1161</v>
      </c>
      <c r="S1166" s="591">
        <v>1320.36526109799</v>
      </c>
      <c r="U1166" s="77">
        <v>1161</v>
      </c>
      <c r="V1166" s="77">
        <v>1161</v>
      </c>
      <c r="Y1166" s="110">
        <v>1161</v>
      </c>
      <c r="Z1166" s="110">
        <v>0</v>
      </c>
      <c r="AA1166" s="110">
        <v>1161</v>
      </c>
      <c r="AB1166" s="110">
        <v>0</v>
      </c>
      <c r="AC1166" s="417">
        <v>26.407305221959799</v>
      </c>
    </row>
    <row r="1167" spans="1:29">
      <c r="A1167" s="20"/>
      <c r="B1167" s="24">
        <v>1163</v>
      </c>
      <c r="D1167" s="571">
        <v>1162</v>
      </c>
      <c r="E1167" s="580">
        <v>-1147.307</v>
      </c>
      <c r="F1167" s="580">
        <v>-436.09800000000001</v>
      </c>
      <c r="H1167" s="571">
        <v>1162</v>
      </c>
      <c r="I1167" s="78">
        <v>816</v>
      </c>
      <c r="J1167" s="78">
        <v>747</v>
      </c>
      <c r="K1167" s="78">
        <v>748</v>
      </c>
      <c r="L1167" s="78">
        <v>816</v>
      </c>
      <c r="M1167" s="579" t="str">
        <f t="shared" si="19"/>
        <v>816,747,748,816</v>
      </c>
      <c r="R1167" s="280">
        <v>1162</v>
      </c>
      <c r="S1167" s="591">
        <v>1353.45749648797</v>
      </c>
      <c r="U1167" s="77">
        <v>1162</v>
      </c>
      <c r="V1167" s="77">
        <v>1162</v>
      </c>
      <c r="Y1167" s="110">
        <v>1162</v>
      </c>
      <c r="Z1167" s="110">
        <v>0</v>
      </c>
      <c r="AA1167" s="110">
        <v>1162</v>
      </c>
      <c r="AB1167" s="110">
        <v>0</v>
      </c>
      <c r="AC1167" s="417">
        <v>27.069149929759401</v>
      </c>
    </row>
    <row r="1168" spans="1:29">
      <c r="A1168" s="20"/>
      <c r="B1168" s="24">
        <v>1164</v>
      </c>
      <c r="D1168" s="571">
        <v>1163</v>
      </c>
      <c r="E1168" s="580">
        <v>-1163.0650000000001</v>
      </c>
      <c r="F1168" s="580">
        <v>-389.30099999999999</v>
      </c>
      <c r="H1168" s="571">
        <v>1163</v>
      </c>
      <c r="I1168" s="78">
        <v>816</v>
      </c>
      <c r="J1168" s="78">
        <v>748</v>
      </c>
      <c r="K1168" s="78">
        <v>815</v>
      </c>
      <c r="L1168" s="78">
        <v>816</v>
      </c>
      <c r="M1168" s="579" t="str">
        <f t="shared" si="19"/>
        <v>816,748,815,816</v>
      </c>
      <c r="R1168" s="280">
        <v>1163</v>
      </c>
      <c r="S1168" s="591">
        <v>1319.0350002330199</v>
      </c>
      <c r="U1168" s="77">
        <v>1163</v>
      </c>
      <c r="V1168" s="77">
        <v>1163</v>
      </c>
      <c r="Y1168" s="110">
        <v>1163</v>
      </c>
      <c r="Z1168" s="110">
        <v>0</v>
      </c>
      <c r="AA1168" s="110">
        <v>1163</v>
      </c>
      <c r="AB1168" s="110">
        <v>0</v>
      </c>
      <c r="AC1168" s="417">
        <v>26.380700004660401</v>
      </c>
    </row>
    <row r="1169" spans="1:29">
      <c r="A1169" s="20"/>
      <c r="B1169" s="24">
        <v>1165</v>
      </c>
      <c r="D1169" s="571">
        <v>1164</v>
      </c>
      <c r="E1169" s="580">
        <v>-1176.9949999999999</v>
      </c>
      <c r="F1169" s="580">
        <v>-341.94229999999999</v>
      </c>
      <c r="H1169" s="571">
        <v>1164</v>
      </c>
      <c r="I1169" s="78">
        <v>817</v>
      </c>
      <c r="J1169" s="78">
        <v>746</v>
      </c>
      <c r="K1169" s="78">
        <v>747</v>
      </c>
      <c r="L1169" s="78">
        <v>817</v>
      </c>
      <c r="M1169" s="579" t="str">
        <f t="shared" si="19"/>
        <v>817,746,747,817</v>
      </c>
      <c r="R1169" s="280">
        <v>1164</v>
      </c>
      <c r="S1169" s="591">
        <v>1350.7442004089901</v>
      </c>
      <c r="U1169" s="77">
        <v>1164</v>
      </c>
      <c r="V1169" s="77">
        <v>1164</v>
      </c>
      <c r="Y1169" s="110">
        <v>1164</v>
      </c>
      <c r="Z1169" s="110">
        <v>0</v>
      </c>
      <c r="AA1169" s="110">
        <v>1164</v>
      </c>
      <c r="AB1169" s="110">
        <v>0</v>
      </c>
      <c r="AC1169" s="417">
        <v>27.014884008179902</v>
      </c>
    </row>
    <row r="1170" spans="1:29">
      <c r="A1170" s="20"/>
      <c r="B1170" s="24">
        <v>1166</v>
      </c>
      <c r="D1170" s="571">
        <v>1165</v>
      </c>
      <c r="E1170" s="580">
        <v>-1190.1510000000001</v>
      </c>
      <c r="F1170" s="580">
        <v>-294.90289999999999</v>
      </c>
      <c r="H1170" s="571">
        <v>1165</v>
      </c>
      <c r="I1170" s="78">
        <v>817</v>
      </c>
      <c r="J1170" s="78">
        <v>747</v>
      </c>
      <c r="K1170" s="78">
        <v>816</v>
      </c>
      <c r="L1170" s="78">
        <v>817</v>
      </c>
      <c r="M1170" s="579" t="str">
        <f t="shared" si="19"/>
        <v>817,747,816,817</v>
      </c>
      <c r="R1170" s="280">
        <v>1165</v>
      </c>
      <c r="S1170" s="591">
        <v>1317.347062521</v>
      </c>
      <c r="U1170" s="77">
        <v>1165</v>
      </c>
      <c r="V1170" s="77">
        <v>1165</v>
      </c>
      <c r="Y1170" s="110">
        <v>1165</v>
      </c>
      <c r="Z1170" s="110">
        <v>0</v>
      </c>
      <c r="AA1170" s="110">
        <v>1165</v>
      </c>
      <c r="AB1170" s="110">
        <v>0</v>
      </c>
      <c r="AC1170" s="417">
        <v>26.346941250419999</v>
      </c>
    </row>
    <row r="1171" spans="1:29">
      <c r="A1171" s="20"/>
      <c r="B1171" s="24">
        <v>1167</v>
      </c>
      <c r="D1171" s="571">
        <v>1166</v>
      </c>
      <c r="E1171" s="580">
        <v>-1202.04</v>
      </c>
      <c r="F1171" s="580">
        <v>-247.2637</v>
      </c>
      <c r="H1171" s="571">
        <v>1166</v>
      </c>
      <c r="I1171" s="78">
        <v>818</v>
      </c>
      <c r="J1171" s="78">
        <v>745</v>
      </c>
      <c r="K1171" s="78">
        <v>746</v>
      </c>
      <c r="L1171" s="78">
        <v>818</v>
      </c>
      <c r="M1171" s="579" t="str">
        <f t="shared" si="19"/>
        <v>818,745,746,818</v>
      </c>
      <c r="R1171" s="280">
        <v>1166</v>
      </c>
      <c r="S1171" s="591">
        <v>1349.2504145370899</v>
      </c>
      <c r="U1171" s="77">
        <v>1166</v>
      </c>
      <c r="V1171" s="77">
        <v>1166</v>
      </c>
      <c r="Y1171" s="110">
        <v>1166</v>
      </c>
      <c r="Z1171" s="110">
        <v>0</v>
      </c>
      <c r="AA1171" s="110">
        <v>1166</v>
      </c>
      <c r="AB1171" s="110">
        <v>0</v>
      </c>
      <c r="AC1171" s="417">
        <v>26.985008290741799</v>
      </c>
    </row>
    <row r="1172" spans="1:29">
      <c r="A1172" s="20"/>
      <c r="B1172" s="24">
        <v>1168</v>
      </c>
      <c r="D1172" s="571">
        <v>1167</v>
      </c>
      <c r="E1172" s="580">
        <v>-1211.3820000000001</v>
      </c>
      <c r="F1172" s="580">
        <v>-198.62450000000001</v>
      </c>
      <c r="H1172" s="571">
        <v>1167</v>
      </c>
      <c r="I1172" s="78">
        <v>818</v>
      </c>
      <c r="J1172" s="78">
        <v>746</v>
      </c>
      <c r="K1172" s="78">
        <v>817</v>
      </c>
      <c r="L1172" s="78">
        <v>818</v>
      </c>
      <c r="M1172" s="579" t="str">
        <f t="shared" si="19"/>
        <v>818,746,817,818</v>
      </c>
      <c r="R1172" s="280">
        <v>1167</v>
      </c>
      <c r="S1172" s="591">
        <v>1316.3772622128599</v>
      </c>
      <c r="U1172" s="77">
        <v>1167</v>
      </c>
      <c r="V1172" s="77">
        <v>1167</v>
      </c>
      <c r="Y1172" s="110">
        <v>1167</v>
      </c>
      <c r="Z1172" s="110">
        <v>0</v>
      </c>
      <c r="AA1172" s="110">
        <v>1167</v>
      </c>
      <c r="AB1172" s="110">
        <v>0</v>
      </c>
      <c r="AC1172" s="417">
        <v>26.327545244257301</v>
      </c>
    </row>
    <row r="1173" spans="1:29">
      <c r="A1173" s="20"/>
      <c r="B1173" s="24">
        <v>1169</v>
      </c>
      <c r="D1173" s="571">
        <v>1168</v>
      </c>
      <c r="E1173" s="580">
        <v>-1217.8440000000001</v>
      </c>
      <c r="F1173" s="580">
        <v>-149.86779999999999</v>
      </c>
      <c r="H1173" s="571">
        <v>1168</v>
      </c>
      <c r="I1173" s="78">
        <v>819</v>
      </c>
      <c r="J1173" s="78">
        <v>744</v>
      </c>
      <c r="K1173" s="78">
        <v>745</v>
      </c>
      <c r="L1173" s="78">
        <v>819</v>
      </c>
      <c r="M1173" s="579" t="str">
        <f t="shared" si="19"/>
        <v>819,744,745,819</v>
      </c>
      <c r="R1173" s="280">
        <v>1168</v>
      </c>
      <c r="S1173" s="591">
        <v>1347.3557693189</v>
      </c>
      <c r="U1173" s="77">
        <v>1168</v>
      </c>
      <c r="V1173" s="77">
        <v>1168</v>
      </c>
      <c r="Y1173" s="110">
        <v>1168</v>
      </c>
      <c r="Z1173" s="110">
        <v>0</v>
      </c>
      <c r="AA1173" s="110">
        <v>1168</v>
      </c>
      <c r="AB1173" s="110">
        <v>0</v>
      </c>
      <c r="AC1173" s="417">
        <v>26.947115386378101</v>
      </c>
    </row>
    <row r="1174" spans="1:29">
      <c r="A1174" s="20"/>
      <c r="B1174" s="24">
        <v>1170</v>
      </c>
      <c r="D1174" s="571">
        <v>1169</v>
      </c>
      <c r="E1174" s="580">
        <v>-1222.7360000000001</v>
      </c>
      <c r="F1174" s="580">
        <v>-101.1447</v>
      </c>
      <c r="H1174" s="571">
        <v>1169</v>
      </c>
      <c r="I1174" s="78">
        <v>819</v>
      </c>
      <c r="J1174" s="78">
        <v>745</v>
      </c>
      <c r="K1174" s="78">
        <v>818</v>
      </c>
      <c r="L1174" s="78">
        <v>819</v>
      </c>
      <c r="M1174" s="579" t="str">
        <f t="shared" si="19"/>
        <v>819,745,818,819</v>
      </c>
      <c r="R1174" s="280">
        <v>1169</v>
      </c>
      <c r="S1174" s="591">
        <v>1313.230981745</v>
      </c>
      <c r="U1174" s="77">
        <v>1169</v>
      </c>
      <c r="V1174" s="77">
        <v>1169</v>
      </c>
      <c r="Y1174" s="110">
        <v>1169</v>
      </c>
      <c r="Z1174" s="110">
        <v>0</v>
      </c>
      <c r="AA1174" s="110">
        <v>1169</v>
      </c>
      <c r="AB1174" s="110">
        <v>0</v>
      </c>
      <c r="AC1174" s="417">
        <v>26.264619634900001</v>
      </c>
    </row>
    <row r="1175" spans="1:29">
      <c r="A1175" s="20"/>
      <c r="B1175" s="24">
        <v>1171</v>
      </c>
      <c r="D1175" s="571">
        <v>1170</v>
      </c>
      <c r="E1175" s="580">
        <v>-1226.604</v>
      </c>
      <c r="F1175" s="580">
        <v>-52.901200000000003</v>
      </c>
      <c r="H1175" s="571">
        <v>1170</v>
      </c>
      <c r="I1175" s="78">
        <v>820</v>
      </c>
      <c r="J1175" s="78">
        <v>743</v>
      </c>
      <c r="K1175" s="78">
        <v>744</v>
      </c>
      <c r="L1175" s="78">
        <v>820</v>
      </c>
      <c r="M1175" s="579" t="str">
        <f t="shared" si="19"/>
        <v>820,743,744,820</v>
      </c>
      <c r="R1175" s="280">
        <v>1170</v>
      </c>
      <c r="S1175" s="591">
        <v>1346.5387034084799</v>
      </c>
      <c r="U1175" s="77">
        <v>1170</v>
      </c>
      <c r="V1175" s="77">
        <v>1170</v>
      </c>
      <c r="Y1175" s="110">
        <v>1170</v>
      </c>
      <c r="Z1175" s="110">
        <v>0</v>
      </c>
      <c r="AA1175" s="110">
        <v>1170</v>
      </c>
      <c r="AB1175" s="110">
        <v>0</v>
      </c>
      <c r="AC1175" s="417">
        <v>26.930774068169601</v>
      </c>
    </row>
    <row r="1176" spans="1:29">
      <c r="A1176" s="20"/>
      <c r="B1176" s="24">
        <v>1172</v>
      </c>
      <c r="D1176" s="571">
        <v>1171</v>
      </c>
      <c r="E1176" s="580">
        <v>-1228.577</v>
      </c>
      <c r="F1176" s="580">
        <v>-4.221819</v>
      </c>
      <c r="H1176" s="571">
        <v>1171</v>
      </c>
      <c r="I1176" s="78">
        <v>820</v>
      </c>
      <c r="J1176" s="78">
        <v>744</v>
      </c>
      <c r="K1176" s="78">
        <v>819</v>
      </c>
      <c r="L1176" s="78">
        <v>820</v>
      </c>
      <c r="M1176" s="579" t="str">
        <f t="shared" si="19"/>
        <v>820,744,819,820</v>
      </c>
      <c r="R1176" s="280">
        <v>1171</v>
      </c>
      <c r="S1176" s="591">
        <v>1311.4643789925101</v>
      </c>
      <c r="U1176" s="77">
        <v>1171</v>
      </c>
      <c r="V1176" s="77">
        <v>1171</v>
      </c>
      <c r="Y1176" s="110">
        <v>1171</v>
      </c>
      <c r="Z1176" s="110">
        <v>0</v>
      </c>
      <c r="AA1176" s="110">
        <v>1171</v>
      </c>
      <c r="AB1176" s="110">
        <v>0</v>
      </c>
      <c r="AC1176" s="417">
        <v>26.2292875798503</v>
      </c>
    </row>
    <row r="1177" spans="1:29">
      <c r="A1177" s="20"/>
      <c r="B1177" s="24">
        <v>1173</v>
      </c>
      <c r="D1177" s="571">
        <v>1172</v>
      </c>
      <c r="E1177" s="580">
        <v>-1227.338</v>
      </c>
      <c r="F1177" s="580">
        <v>45.168596999999998</v>
      </c>
      <c r="H1177" s="571">
        <v>1172</v>
      </c>
      <c r="I1177" s="78">
        <v>821</v>
      </c>
      <c r="J1177" s="78">
        <v>742</v>
      </c>
      <c r="K1177" s="78">
        <v>743</v>
      </c>
      <c r="L1177" s="78">
        <v>821</v>
      </c>
      <c r="M1177" s="579" t="str">
        <f t="shared" si="19"/>
        <v>821,742,743,821</v>
      </c>
      <c r="R1177" s="280">
        <v>1172</v>
      </c>
      <c r="S1177" s="591">
        <v>1347.07515880198</v>
      </c>
      <c r="U1177" s="77">
        <v>1172</v>
      </c>
      <c r="V1177" s="77">
        <v>1172</v>
      </c>
      <c r="Y1177" s="110">
        <v>1172</v>
      </c>
      <c r="Z1177" s="110">
        <v>0</v>
      </c>
      <c r="AA1177" s="110">
        <v>1172</v>
      </c>
      <c r="AB1177" s="110">
        <v>0</v>
      </c>
      <c r="AC1177" s="417">
        <v>26.941503176039699</v>
      </c>
    </row>
    <row r="1178" spans="1:29">
      <c r="A1178" s="20"/>
      <c r="B1178" s="24">
        <v>1174</v>
      </c>
      <c r="D1178" s="571">
        <v>1173</v>
      </c>
      <c r="E1178" s="580">
        <v>-1222.98</v>
      </c>
      <c r="F1178" s="580">
        <v>94.296965</v>
      </c>
      <c r="H1178" s="571">
        <v>1173</v>
      </c>
      <c r="I1178" s="78">
        <v>821</v>
      </c>
      <c r="J1178" s="78">
        <v>743</v>
      </c>
      <c r="K1178" s="78">
        <v>820</v>
      </c>
      <c r="L1178" s="78">
        <v>821</v>
      </c>
      <c r="M1178" s="579" t="str">
        <f t="shared" si="19"/>
        <v>821,743,820,821</v>
      </c>
      <c r="R1178" s="280">
        <v>1173</v>
      </c>
      <c r="S1178" s="591">
        <v>1312.5813649740001</v>
      </c>
      <c r="U1178" s="77">
        <v>1173</v>
      </c>
      <c r="V1178" s="77">
        <v>1173</v>
      </c>
      <c r="Y1178" s="110">
        <v>1173</v>
      </c>
      <c r="Z1178" s="110">
        <v>0</v>
      </c>
      <c r="AA1178" s="110">
        <v>1173</v>
      </c>
      <c r="AB1178" s="110">
        <v>0</v>
      </c>
      <c r="AC1178" s="417">
        <v>26.251627299479999</v>
      </c>
    </row>
    <row r="1179" spans="1:29">
      <c r="A1179" s="20"/>
      <c r="B1179" s="24">
        <v>1175</v>
      </c>
      <c r="D1179" s="571">
        <v>1174</v>
      </c>
      <c r="E1179" s="580">
        <v>-1217.268</v>
      </c>
      <c r="F1179" s="580">
        <v>143.25619</v>
      </c>
      <c r="H1179" s="571">
        <v>1174</v>
      </c>
      <c r="I1179" s="78">
        <v>822</v>
      </c>
      <c r="J1179" s="78">
        <v>741</v>
      </c>
      <c r="K1179" s="78">
        <v>742</v>
      </c>
      <c r="L1179" s="78">
        <v>822</v>
      </c>
      <c r="M1179" s="579" t="str">
        <f t="shared" si="19"/>
        <v>822,741,742,822</v>
      </c>
      <c r="R1179" s="280">
        <v>1174</v>
      </c>
      <c r="S1179" s="591">
        <v>1348.0591466400001</v>
      </c>
      <c r="U1179" s="77">
        <v>1174</v>
      </c>
      <c r="V1179" s="77">
        <v>1174</v>
      </c>
      <c r="Y1179" s="110">
        <v>1174</v>
      </c>
      <c r="Z1179" s="110">
        <v>0</v>
      </c>
      <c r="AA1179" s="110">
        <v>1174</v>
      </c>
      <c r="AB1179" s="110">
        <v>0</v>
      </c>
      <c r="AC1179" s="417">
        <v>26.961182932800099</v>
      </c>
    </row>
    <row r="1180" spans="1:29">
      <c r="A1180" s="20"/>
      <c r="B1180" s="24">
        <v>1176</v>
      </c>
      <c r="D1180" s="571">
        <v>1175</v>
      </c>
      <c r="E1180" s="580">
        <v>-1211.125</v>
      </c>
      <c r="F1180" s="580">
        <v>191.69895</v>
      </c>
      <c r="H1180" s="571">
        <v>1175</v>
      </c>
      <c r="I1180" s="78">
        <v>822</v>
      </c>
      <c r="J1180" s="78">
        <v>742</v>
      </c>
      <c r="K1180" s="78">
        <v>821</v>
      </c>
      <c r="L1180" s="78">
        <v>822</v>
      </c>
      <c r="M1180" s="579" t="str">
        <f t="shared" si="19"/>
        <v>822,742,821,822</v>
      </c>
      <c r="R1180" s="280">
        <v>1175</v>
      </c>
      <c r="S1180" s="591">
        <v>1312.711542324</v>
      </c>
      <c r="U1180" s="77">
        <v>1175</v>
      </c>
      <c r="V1180" s="77">
        <v>1175</v>
      </c>
      <c r="Y1180" s="110">
        <v>1175</v>
      </c>
      <c r="Z1180" s="110">
        <v>0</v>
      </c>
      <c r="AA1180" s="110">
        <v>1175</v>
      </c>
      <c r="AB1180" s="110">
        <v>0</v>
      </c>
      <c r="AC1180" s="417">
        <v>26.254230846479999</v>
      </c>
    </row>
    <row r="1181" spans="1:29">
      <c r="A1181" s="20"/>
      <c r="B1181" s="24">
        <v>1177</v>
      </c>
      <c r="D1181" s="571">
        <v>1176</v>
      </c>
      <c r="E1181" s="580">
        <v>-1203.74</v>
      </c>
      <c r="F1181" s="580">
        <v>240.13271</v>
      </c>
      <c r="H1181" s="571">
        <v>1176</v>
      </c>
      <c r="I1181" s="78">
        <v>823</v>
      </c>
      <c r="J1181" s="78">
        <v>740</v>
      </c>
      <c r="K1181" s="78">
        <v>741</v>
      </c>
      <c r="L1181" s="78">
        <v>823</v>
      </c>
      <c r="M1181" s="579" t="str">
        <f t="shared" si="19"/>
        <v>823,740,741,823</v>
      </c>
      <c r="R1181" s="280">
        <v>1176</v>
      </c>
      <c r="S1181" s="591">
        <v>1350.1195985849999</v>
      </c>
      <c r="U1181" s="77">
        <v>1176</v>
      </c>
      <c r="V1181" s="77">
        <v>1176</v>
      </c>
      <c r="Y1181" s="110">
        <v>1176</v>
      </c>
      <c r="Z1181" s="110">
        <v>0</v>
      </c>
      <c r="AA1181" s="110">
        <v>1176</v>
      </c>
      <c r="AB1181" s="110">
        <v>0</v>
      </c>
      <c r="AC1181" s="417">
        <v>27.002391971700099</v>
      </c>
    </row>
    <row r="1182" spans="1:29">
      <c r="A1182" s="20"/>
      <c r="B1182" s="24">
        <v>1178</v>
      </c>
      <c r="D1182" s="571">
        <v>1177</v>
      </c>
      <c r="E1182" s="580">
        <v>-1193.8130000000001</v>
      </c>
      <c r="F1182" s="580">
        <v>288.42727000000002</v>
      </c>
      <c r="H1182" s="571">
        <v>1177</v>
      </c>
      <c r="I1182" s="78">
        <v>823</v>
      </c>
      <c r="J1182" s="78">
        <v>741</v>
      </c>
      <c r="K1182" s="78">
        <v>822</v>
      </c>
      <c r="L1182" s="78">
        <v>823</v>
      </c>
      <c r="M1182" s="579" t="str">
        <f t="shared" si="19"/>
        <v>823,741,822,823</v>
      </c>
      <c r="R1182" s="280">
        <v>1177</v>
      </c>
      <c r="S1182" s="591">
        <v>1313.6851185549799</v>
      </c>
      <c r="U1182" s="77">
        <v>1177</v>
      </c>
      <c r="V1182" s="77">
        <v>1177</v>
      </c>
      <c r="Y1182" s="110">
        <v>1177</v>
      </c>
      <c r="Z1182" s="110">
        <v>0</v>
      </c>
      <c r="AA1182" s="110">
        <v>1177</v>
      </c>
      <c r="AB1182" s="110">
        <v>0</v>
      </c>
      <c r="AC1182" s="417">
        <v>26.273702371099699</v>
      </c>
    </row>
    <row r="1183" spans="1:29">
      <c r="A1183" s="20"/>
      <c r="B1183" s="24">
        <v>1179</v>
      </c>
      <c r="D1183" s="571">
        <v>1178</v>
      </c>
      <c r="E1183" s="580">
        <v>-1181.0889999999999</v>
      </c>
      <c r="F1183" s="580">
        <v>335.75734999999997</v>
      </c>
      <c r="H1183" s="571">
        <v>1178</v>
      </c>
      <c r="I1183" s="78">
        <v>824</v>
      </c>
      <c r="J1183" s="78">
        <v>739</v>
      </c>
      <c r="K1183" s="78">
        <v>740</v>
      </c>
      <c r="L1183" s="78">
        <v>824</v>
      </c>
      <c r="M1183" s="579" t="str">
        <f t="shared" si="19"/>
        <v>824,739,740,824</v>
      </c>
      <c r="R1183" s="280">
        <v>1178</v>
      </c>
      <c r="S1183" s="591">
        <v>1352.73111302999</v>
      </c>
      <c r="U1183" s="77">
        <v>1178</v>
      </c>
      <c r="V1183" s="77">
        <v>1178</v>
      </c>
      <c r="Y1183" s="110">
        <v>1178</v>
      </c>
      <c r="Z1183" s="110">
        <v>0</v>
      </c>
      <c r="AA1183" s="110">
        <v>1178</v>
      </c>
      <c r="AB1183" s="110">
        <v>0</v>
      </c>
      <c r="AC1183" s="417">
        <v>27.0546222605998</v>
      </c>
    </row>
    <row r="1184" spans="1:29">
      <c r="A1184" s="20"/>
      <c r="B1184" s="24">
        <v>1180</v>
      </c>
      <c r="D1184" s="571">
        <v>1179</v>
      </c>
      <c r="E1184" s="580">
        <v>-1166.241</v>
      </c>
      <c r="F1184" s="580">
        <v>382.63202999999999</v>
      </c>
      <c r="H1184" s="571">
        <v>1179</v>
      </c>
      <c r="I1184" s="78">
        <v>824</v>
      </c>
      <c r="J1184" s="78">
        <v>740</v>
      </c>
      <c r="K1184" s="78">
        <v>823</v>
      </c>
      <c r="L1184" s="78">
        <v>824</v>
      </c>
      <c r="M1184" s="579" t="str">
        <f t="shared" si="19"/>
        <v>824,740,823,824</v>
      </c>
      <c r="R1184" s="280">
        <v>1179</v>
      </c>
      <c r="S1184" s="591">
        <v>1317.335157925</v>
      </c>
      <c r="U1184" s="77">
        <v>1179</v>
      </c>
      <c r="V1184" s="77">
        <v>1179</v>
      </c>
      <c r="Y1184" s="110">
        <v>1179</v>
      </c>
      <c r="Z1184" s="110">
        <v>0</v>
      </c>
      <c r="AA1184" s="110">
        <v>1179</v>
      </c>
      <c r="AB1184" s="110">
        <v>0</v>
      </c>
      <c r="AC1184" s="417">
        <v>26.346703158499999</v>
      </c>
    </row>
    <row r="1185" spans="1:29">
      <c r="A1185" s="20"/>
      <c r="B1185" s="24">
        <v>1181</v>
      </c>
      <c r="D1185" s="571">
        <v>1180</v>
      </c>
      <c r="E1185" s="580">
        <v>-1149.057</v>
      </c>
      <c r="F1185" s="580">
        <v>428.92288000000002</v>
      </c>
      <c r="H1185" s="571">
        <v>1180</v>
      </c>
      <c r="I1185" s="78">
        <v>825</v>
      </c>
      <c r="J1185" s="78">
        <v>738</v>
      </c>
      <c r="K1185" s="78">
        <v>739</v>
      </c>
      <c r="L1185" s="78">
        <v>825</v>
      </c>
      <c r="M1185" s="579" t="str">
        <f t="shared" si="19"/>
        <v>825,738,739,825</v>
      </c>
      <c r="R1185" s="280">
        <v>1180</v>
      </c>
      <c r="S1185" s="591">
        <v>1355.15849</v>
      </c>
      <c r="U1185" s="77">
        <v>1180</v>
      </c>
      <c r="V1185" s="77">
        <v>1180</v>
      </c>
      <c r="Y1185" s="110">
        <v>1180</v>
      </c>
      <c r="Z1185" s="110">
        <v>0</v>
      </c>
      <c r="AA1185" s="110">
        <v>1180</v>
      </c>
      <c r="AB1185" s="110">
        <v>0</v>
      </c>
      <c r="AC1185" s="417">
        <v>27.1031698</v>
      </c>
    </row>
    <row r="1186" spans="1:29">
      <c r="A1186" s="20"/>
      <c r="B1186" s="24">
        <v>1182</v>
      </c>
      <c r="D1186" s="571">
        <v>1181</v>
      </c>
      <c r="E1186" s="580">
        <v>-1130.1210000000001</v>
      </c>
      <c r="F1186" s="580">
        <v>474.49475999999999</v>
      </c>
      <c r="H1186" s="571">
        <v>1181</v>
      </c>
      <c r="I1186" s="78">
        <v>825</v>
      </c>
      <c r="J1186" s="78">
        <v>739</v>
      </c>
      <c r="K1186" s="78">
        <v>824</v>
      </c>
      <c r="L1186" s="78">
        <v>825</v>
      </c>
      <c r="M1186" s="579" t="str">
        <f t="shared" si="19"/>
        <v>825,739,824,825</v>
      </c>
      <c r="R1186" s="280">
        <v>1181</v>
      </c>
      <c r="S1186" s="591">
        <v>1320.29393980497</v>
      </c>
      <c r="U1186" s="77">
        <v>1181</v>
      </c>
      <c r="V1186" s="77">
        <v>1181</v>
      </c>
      <c r="Y1186" s="110">
        <v>1181</v>
      </c>
      <c r="Z1186" s="110">
        <v>0</v>
      </c>
      <c r="AA1186" s="110">
        <v>1181</v>
      </c>
      <c r="AB1186" s="110">
        <v>0</v>
      </c>
      <c r="AC1186" s="417">
        <v>26.405878796099501</v>
      </c>
    </row>
    <row r="1187" spans="1:29">
      <c r="A1187" s="20"/>
      <c r="B1187" s="24">
        <v>1183</v>
      </c>
      <c r="D1187" s="571">
        <v>1182</v>
      </c>
      <c r="E1187" s="580">
        <v>-1110.7809999999999</v>
      </c>
      <c r="F1187" s="580">
        <v>519.33915000000002</v>
      </c>
      <c r="H1187" s="571">
        <v>1182</v>
      </c>
      <c r="I1187" s="78">
        <v>826</v>
      </c>
      <c r="J1187" s="78">
        <v>737</v>
      </c>
      <c r="K1187" s="78">
        <v>738</v>
      </c>
      <c r="L1187" s="78">
        <v>826</v>
      </c>
      <c r="M1187" s="579" t="str">
        <f t="shared" si="19"/>
        <v>826,737,738,826</v>
      </c>
      <c r="R1187" s="280">
        <v>1182</v>
      </c>
      <c r="S1187" s="591">
        <v>1353.59374913497</v>
      </c>
      <c r="U1187" s="77">
        <v>1182</v>
      </c>
      <c r="V1187" s="77">
        <v>1182</v>
      </c>
      <c r="Y1187" s="110">
        <v>1182</v>
      </c>
      <c r="Z1187" s="110">
        <v>0</v>
      </c>
      <c r="AA1187" s="110">
        <v>1182</v>
      </c>
      <c r="AB1187" s="110">
        <v>0</v>
      </c>
      <c r="AC1187" s="417">
        <v>27.071874982699502</v>
      </c>
    </row>
    <row r="1188" spans="1:29">
      <c r="A1188" s="20"/>
      <c r="B1188" s="24">
        <v>1184</v>
      </c>
      <c r="D1188" s="571">
        <v>1183</v>
      </c>
      <c r="E1188" s="580">
        <v>-1090.268</v>
      </c>
      <c r="F1188" s="580">
        <v>563.82237999999995</v>
      </c>
      <c r="H1188" s="571">
        <v>1183</v>
      </c>
      <c r="I1188" s="78">
        <v>826</v>
      </c>
      <c r="J1188" s="78">
        <v>738</v>
      </c>
      <c r="K1188" s="78">
        <v>825</v>
      </c>
      <c r="L1188" s="78">
        <v>826</v>
      </c>
      <c r="M1188" s="579" t="str">
        <f t="shared" si="19"/>
        <v>826,738,825,826</v>
      </c>
      <c r="R1188" s="280">
        <v>1183</v>
      </c>
      <c r="S1188" s="591">
        <v>1319.0962235649599</v>
      </c>
      <c r="U1188" s="77">
        <v>1183</v>
      </c>
      <c r="V1188" s="77">
        <v>1183</v>
      </c>
      <c r="Y1188" s="110">
        <v>1183</v>
      </c>
      <c r="Z1188" s="110">
        <v>0</v>
      </c>
      <c r="AA1188" s="110">
        <v>1183</v>
      </c>
      <c r="AB1188" s="110">
        <v>0</v>
      </c>
      <c r="AC1188" s="417">
        <v>26.3819244712992</v>
      </c>
    </row>
    <row r="1189" spans="1:29">
      <c r="A1189" s="20"/>
      <c r="B1189" s="24">
        <v>1185</v>
      </c>
      <c r="D1189" s="571">
        <v>1184</v>
      </c>
      <c r="E1189" s="580">
        <v>-1067.365</v>
      </c>
      <c r="F1189" s="580">
        <v>607.47608000000002</v>
      </c>
      <c r="H1189" s="571">
        <v>1184</v>
      </c>
      <c r="I1189" s="78">
        <v>827</v>
      </c>
      <c r="J1189" s="78">
        <v>736</v>
      </c>
      <c r="K1189" s="78">
        <v>737</v>
      </c>
      <c r="L1189" s="78">
        <v>827</v>
      </c>
      <c r="M1189" s="579" t="str">
        <f t="shared" si="19"/>
        <v>827,736,737,827</v>
      </c>
      <c r="R1189" s="280">
        <v>1184</v>
      </c>
      <c r="S1189" s="591">
        <v>1350.99130574995</v>
      </c>
      <c r="U1189" s="77">
        <v>1184</v>
      </c>
      <c r="V1189" s="77">
        <v>1184</v>
      </c>
      <c r="Y1189" s="110">
        <v>1184</v>
      </c>
      <c r="Z1189" s="110">
        <v>0</v>
      </c>
      <c r="AA1189" s="110">
        <v>1184</v>
      </c>
      <c r="AB1189" s="110">
        <v>0</v>
      </c>
      <c r="AC1189" s="417">
        <v>27.019826114998999</v>
      </c>
    </row>
    <row r="1190" spans="1:29">
      <c r="A1190" s="20"/>
      <c r="B1190" s="24">
        <v>1186</v>
      </c>
      <c r="D1190" s="571">
        <v>1185</v>
      </c>
      <c r="E1190" s="580">
        <v>-1042.0429999999999</v>
      </c>
      <c r="F1190" s="580">
        <v>649.43332999999996</v>
      </c>
      <c r="H1190" s="571">
        <v>1185</v>
      </c>
      <c r="I1190" s="78">
        <v>827</v>
      </c>
      <c r="J1190" s="78">
        <v>737</v>
      </c>
      <c r="K1190" s="78">
        <v>826</v>
      </c>
      <c r="L1190" s="78">
        <v>827</v>
      </c>
      <c r="M1190" s="579" t="str">
        <f t="shared" si="19"/>
        <v>827,737,826,827</v>
      </c>
      <c r="R1190" s="280">
        <v>1185</v>
      </c>
      <c r="S1190" s="591">
        <v>1317.53762007501</v>
      </c>
      <c r="U1190" s="77">
        <v>1185</v>
      </c>
      <c r="V1190" s="77">
        <v>1185</v>
      </c>
      <c r="Y1190" s="110">
        <v>1185</v>
      </c>
      <c r="Z1190" s="110">
        <v>0</v>
      </c>
      <c r="AA1190" s="110">
        <v>1185</v>
      </c>
      <c r="AB1190" s="110">
        <v>0</v>
      </c>
      <c r="AC1190" s="417">
        <v>26.350752401500301</v>
      </c>
    </row>
    <row r="1191" spans="1:29">
      <c r="A1191" s="20"/>
      <c r="B1191" s="24">
        <v>1187</v>
      </c>
      <c r="D1191" s="571">
        <v>1186</v>
      </c>
      <c r="E1191" s="580">
        <v>-1014.806</v>
      </c>
      <c r="F1191" s="580">
        <v>690.36713999999995</v>
      </c>
      <c r="H1191" s="571">
        <v>1186</v>
      </c>
      <c r="I1191" s="78">
        <v>828</v>
      </c>
      <c r="J1191" s="78">
        <v>735</v>
      </c>
      <c r="K1191" s="78">
        <v>736</v>
      </c>
      <c r="L1191" s="78">
        <v>828</v>
      </c>
      <c r="M1191" s="579" t="str">
        <f t="shared" si="19"/>
        <v>828,735,736,828</v>
      </c>
      <c r="R1191" s="280">
        <v>1186</v>
      </c>
      <c r="S1191" s="591">
        <v>1350.1620749850399</v>
      </c>
      <c r="U1191" s="77">
        <v>1186</v>
      </c>
      <c r="V1191" s="77">
        <v>1186</v>
      </c>
      <c r="Y1191" s="110">
        <v>1186</v>
      </c>
      <c r="Z1191" s="110">
        <v>0</v>
      </c>
      <c r="AA1191" s="110">
        <v>1186</v>
      </c>
      <c r="AB1191" s="110">
        <v>0</v>
      </c>
      <c r="AC1191" s="417">
        <v>27.003241499700799</v>
      </c>
    </row>
    <row r="1192" spans="1:29">
      <c r="A1192" s="20"/>
      <c r="B1192" s="24">
        <v>1188</v>
      </c>
      <c r="D1192" s="571">
        <v>1187</v>
      </c>
      <c r="E1192" s="580">
        <v>-985.48429999999996</v>
      </c>
      <c r="F1192" s="580">
        <v>730.09421999999995</v>
      </c>
      <c r="H1192" s="571">
        <v>1187</v>
      </c>
      <c r="I1192" s="78">
        <v>828</v>
      </c>
      <c r="J1192" s="78">
        <v>736</v>
      </c>
      <c r="K1192" s="78">
        <v>827</v>
      </c>
      <c r="L1192" s="78">
        <v>828</v>
      </c>
      <c r="M1192" s="579" t="str">
        <f t="shared" si="19"/>
        <v>828,736,827,828</v>
      </c>
      <c r="R1192" s="280">
        <v>1187</v>
      </c>
      <c r="S1192" s="591">
        <v>1317.1469108500401</v>
      </c>
      <c r="U1192" s="77">
        <v>1187</v>
      </c>
      <c r="V1192" s="77">
        <v>1187</v>
      </c>
      <c r="Y1192" s="110">
        <v>1187</v>
      </c>
      <c r="Z1192" s="110">
        <v>0</v>
      </c>
      <c r="AA1192" s="110">
        <v>1187</v>
      </c>
      <c r="AB1192" s="110">
        <v>0</v>
      </c>
      <c r="AC1192" s="417">
        <v>26.342938217000899</v>
      </c>
    </row>
    <row r="1193" spans="1:29">
      <c r="A1193" s="20"/>
      <c r="B1193" s="24">
        <v>1189</v>
      </c>
      <c r="D1193" s="571">
        <v>1188</v>
      </c>
      <c r="E1193" s="580">
        <v>-954.68</v>
      </c>
      <c r="F1193" s="580">
        <v>768.64570000000003</v>
      </c>
      <c r="H1193" s="571">
        <v>1188</v>
      </c>
      <c r="I1193" s="78">
        <v>829</v>
      </c>
      <c r="J1193" s="78">
        <v>734</v>
      </c>
      <c r="K1193" s="78">
        <v>735</v>
      </c>
      <c r="L1193" s="78">
        <v>829</v>
      </c>
      <c r="M1193" s="579" t="str">
        <f t="shared" si="19"/>
        <v>829,734,735,829</v>
      </c>
      <c r="R1193" s="280">
        <v>1188</v>
      </c>
      <c r="S1193" s="591">
        <v>1349.65023049002</v>
      </c>
      <c r="U1193" s="77">
        <v>1188</v>
      </c>
      <c r="V1193" s="77">
        <v>1188</v>
      </c>
      <c r="Y1193" s="110">
        <v>1188</v>
      </c>
      <c r="Z1193" s="110">
        <v>0</v>
      </c>
      <c r="AA1193" s="110">
        <v>1188</v>
      </c>
      <c r="AB1193" s="110">
        <v>0</v>
      </c>
      <c r="AC1193" s="417">
        <v>26.993004609800401</v>
      </c>
    </row>
    <row r="1194" spans="1:29">
      <c r="A1194" s="20"/>
      <c r="B1194" s="24">
        <v>1190</v>
      </c>
      <c r="D1194" s="571">
        <v>1189</v>
      </c>
      <c r="E1194" s="580">
        <v>-923.68979999999999</v>
      </c>
      <c r="F1194" s="580">
        <v>806.38331000000005</v>
      </c>
      <c r="H1194" s="571">
        <v>1189</v>
      </c>
      <c r="I1194" s="78">
        <v>829</v>
      </c>
      <c r="J1194" s="78">
        <v>735</v>
      </c>
      <c r="K1194" s="78">
        <v>828</v>
      </c>
      <c r="L1194" s="78">
        <v>829</v>
      </c>
      <c r="M1194" s="579" t="str">
        <f t="shared" si="19"/>
        <v>829,735,828,829</v>
      </c>
      <c r="R1194" s="280">
        <v>1189</v>
      </c>
      <c r="S1194" s="591">
        <v>1315.2609053800099</v>
      </c>
      <c r="U1194" s="77">
        <v>1189</v>
      </c>
      <c r="V1194" s="77">
        <v>1189</v>
      </c>
      <c r="Y1194" s="110">
        <v>1189</v>
      </c>
      <c r="Z1194" s="110">
        <v>0</v>
      </c>
      <c r="AA1194" s="110">
        <v>1189</v>
      </c>
      <c r="AB1194" s="110">
        <v>0</v>
      </c>
      <c r="AC1194" s="417">
        <v>26.305218107600201</v>
      </c>
    </row>
    <row r="1195" spans="1:29">
      <c r="A1195" s="20"/>
      <c r="B1195" s="24">
        <v>1191</v>
      </c>
      <c r="D1195" s="571">
        <v>1190</v>
      </c>
      <c r="E1195" s="580">
        <v>-891.65459999999996</v>
      </c>
      <c r="F1195" s="580">
        <v>843.44302000000005</v>
      </c>
      <c r="H1195" s="571">
        <v>1190</v>
      </c>
      <c r="I1195" s="78">
        <v>830</v>
      </c>
      <c r="J1195" s="78">
        <v>733</v>
      </c>
      <c r="K1195" s="78">
        <v>734</v>
      </c>
      <c r="L1195" s="78">
        <v>830</v>
      </c>
      <c r="M1195" s="579" t="str">
        <f t="shared" si="19"/>
        <v>830,733,734,830</v>
      </c>
      <c r="R1195" s="280">
        <v>1190</v>
      </c>
      <c r="S1195" s="591">
        <v>1350.4169018749899</v>
      </c>
      <c r="U1195" s="77">
        <v>1190</v>
      </c>
      <c r="V1195" s="77">
        <v>1190</v>
      </c>
      <c r="Y1195" s="110">
        <v>1190</v>
      </c>
      <c r="Z1195" s="110">
        <v>0</v>
      </c>
      <c r="AA1195" s="110">
        <v>1190</v>
      </c>
      <c r="AB1195" s="110">
        <v>0</v>
      </c>
      <c r="AC1195" s="417">
        <v>27.0083380374999</v>
      </c>
    </row>
    <row r="1196" spans="1:29">
      <c r="A1196" s="20"/>
      <c r="B1196" s="24">
        <v>1192</v>
      </c>
      <c r="D1196" s="571">
        <v>1191</v>
      </c>
      <c r="E1196" s="580">
        <v>-857.48599999999999</v>
      </c>
      <c r="F1196" s="580">
        <v>879.04037000000005</v>
      </c>
      <c r="H1196" s="571">
        <v>1191</v>
      </c>
      <c r="I1196" s="78">
        <v>830</v>
      </c>
      <c r="J1196" s="78">
        <v>734</v>
      </c>
      <c r="K1196" s="78">
        <v>829</v>
      </c>
      <c r="L1196" s="78">
        <v>830</v>
      </c>
      <c r="M1196" s="579" t="str">
        <f t="shared" si="19"/>
        <v>830,734,829,830</v>
      </c>
      <c r="R1196" s="280">
        <v>1191</v>
      </c>
      <c r="S1196" s="591">
        <v>1314.84953319997</v>
      </c>
      <c r="U1196" s="77">
        <v>1191</v>
      </c>
      <c r="V1196" s="77">
        <v>1191</v>
      </c>
      <c r="Y1196" s="110">
        <v>1191</v>
      </c>
      <c r="Z1196" s="110">
        <v>0</v>
      </c>
      <c r="AA1196" s="110">
        <v>1191</v>
      </c>
      <c r="AB1196" s="110">
        <v>0</v>
      </c>
      <c r="AC1196" s="417">
        <v>26.296990663999399</v>
      </c>
    </row>
    <row r="1197" spans="1:29">
      <c r="A1197" s="20"/>
      <c r="B1197" s="24">
        <v>1193</v>
      </c>
      <c r="D1197" s="571">
        <v>1192</v>
      </c>
      <c r="E1197" s="580">
        <v>-821.46289999999999</v>
      </c>
      <c r="F1197" s="580">
        <v>912.35143000000005</v>
      </c>
      <c r="H1197" s="571">
        <v>1192</v>
      </c>
      <c r="I1197" s="78">
        <v>831</v>
      </c>
      <c r="J1197" s="78">
        <v>732</v>
      </c>
      <c r="K1197" s="78">
        <v>733</v>
      </c>
      <c r="L1197" s="78">
        <v>831</v>
      </c>
      <c r="M1197" s="579" t="str">
        <f t="shared" si="19"/>
        <v>831,732,733,831</v>
      </c>
      <c r="R1197" s="280">
        <v>1192</v>
      </c>
      <c r="S1197" s="591">
        <v>1352.7870212100599</v>
      </c>
      <c r="U1197" s="77">
        <v>1192</v>
      </c>
      <c r="V1197" s="77">
        <v>1192</v>
      </c>
      <c r="Y1197" s="110">
        <v>1192</v>
      </c>
      <c r="Z1197" s="110">
        <v>0</v>
      </c>
      <c r="AA1197" s="110">
        <v>1192</v>
      </c>
      <c r="AB1197" s="110">
        <v>0</v>
      </c>
      <c r="AC1197" s="417">
        <v>27.0557404242013</v>
      </c>
    </row>
    <row r="1198" spans="1:29">
      <c r="A1198" s="20"/>
      <c r="B1198" s="24">
        <v>1194</v>
      </c>
      <c r="D1198" s="571">
        <v>1193</v>
      </c>
      <c r="E1198" s="580">
        <v>-784.03240000000005</v>
      </c>
      <c r="F1198" s="580">
        <v>944.16710999999998</v>
      </c>
      <c r="H1198" s="571">
        <v>1193</v>
      </c>
      <c r="I1198" s="78">
        <v>831</v>
      </c>
      <c r="J1198" s="78">
        <v>733</v>
      </c>
      <c r="K1198" s="78">
        <v>830</v>
      </c>
      <c r="L1198" s="78">
        <v>831</v>
      </c>
      <c r="M1198" s="579" t="str">
        <f t="shared" si="19"/>
        <v>831,733,830,831</v>
      </c>
      <c r="R1198" s="280">
        <v>1193</v>
      </c>
      <c r="S1198" s="591">
        <v>1317.7419865299501</v>
      </c>
      <c r="U1198" s="77">
        <v>1193</v>
      </c>
      <c r="V1198" s="77">
        <v>1193</v>
      </c>
      <c r="Y1198" s="110">
        <v>1193</v>
      </c>
      <c r="Z1198" s="110">
        <v>0</v>
      </c>
      <c r="AA1198" s="110">
        <v>1193</v>
      </c>
      <c r="AB1198" s="110">
        <v>0</v>
      </c>
      <c r="AC1198" s="417">
        <v>26.3548397305991</v>
      </c>
    </row>
    <row r="1199" spans="1:29">
      <c r="A1199" s="20"/>
      <c r="B1199" s="24">
        <v>1195</v>
      </c>
      <c r="D1199" s="571">
        <v>1194</v>
      </c>
      <c r="E1199" s="580">
        <v>-745.31679999999994</v>
      </c>
      <c r="F1199" s="580">
        <v>974.34535000000005</v>
      </c>
      <c r="H1199" s="571">
        <v>1194</v>
      </c>
      <c r="I1199" s="78">
        <v>832</v>
      </c>
      <c r="J1199" s="78">
        <v>731</v>
      </c>
      <c r="K1199" s="78">
        <v>732</v>
      </c>
      <c r="L1199" s="78">
        <v>832</v>
      </c>
      <c r="M1199" s="579" t="str">
        <f t="shared" si="19"/>
        <v>832,731,732,832</v>
      </c>
      <c r="R1199" s="280">
        <v>1194</v>
      </c>
      <c r="S1199" s="591">
        <v>1355.11528331</v>
      </c>
      <c r="U1199" s="77">
        <v>1194</v>
      </c>
      <c r="V1199" s="77">
        <v>1194</v>
      </c>
      <c r="Y1199" s="110">
        <v>1194</v>
      </c>
      <c r="Z1199" s="110">
        <v>0</v>
      </c>
      <c r="AA1199" s="110">
        <v>1194</v>
      </c>
      <c r="AB1199" s="110">
        <v>0</v>
      </c>
      <c r="AC1199" s="417">
        <v>27.102305666200099</v>
      </c>
    </row>
    <row r="1200" spans="1:29">
      <c r="A1200" s="20"/>
      <c r="B1200" s="24">
        <v>1196</v>
      </c>
      <c r="D1200" s="571">
        <v>1195</v>
      </c>
      <c r="E1200" s="580">
        <v>-706.35680000000002</v>
      </c>
      <c r="F1200" s="580">
        <v>1003.3746</v>
      </c>
      <c r="H1200" s="571">
        <v>1195</v>
      </c>
      <c r="I1200" s="78">
        <v>832</v>
      </c>
      <c r="J1200" s="78">
        <v>732</v>
      </c>
      <c r="K1200" s="78">
        <v>831</v>
      </c>
      <c r="L1200" s="78">
        <v>832</v>
      </c>
      <c r="M1200" s="579" t="str">
        <f t="shared" si="19"/>
        <v>832,732,831,832</v>
      </c>
      <c r="R1200" s="280">
        <v>1195</v>
      </c>
      <c r="S1200" s="591">
        <v>1320.3988202999999</v>
      </c>
      <c r="U1200" s="77">
        <v>1195</v>
      </c>
      <c r="V1200" s="77">
        <v>1195</v>
      </c>
      <c r="Y1200" s="110">
        <v>1195</v>
      </c>
      <c r="Z1200" s="110">
        <v>0</v>
      </c>
      <c r="AA1200" s="110">
        <v>1195</v>
      </c>
      <c r="AB1200" s="110">
        <v>0</v>
      </c>
      <c r="AC1200" s="417">
        <v>26.407976406</v>
      </c>
    </row>
    <row r="1201" spans="1:29">
      <c r="A1201" s="20"/>
      <c r="B1201" s="24">
        <v>1197</v>
      </c>
      <c r="D1201" s="571">
        <v>1196</v>
      </c>
      <c r="E1201" s="580">
        <v>-666.17880000000002</v>
      </c>
      <c r="F1201" s="580">
        <v>1031.2588000000001</v>
      </c>
      <c r="H1201" s="571">
        <v>1196</v>
      </c>
      <c r="I1201" s="78">
        <v>833</v>
      </c>
      <c r="J1201" s="78">
        <v>730</v>
      </c>
      <c r="K1201" s="78">
        <v>731</v>
      </c>
      <c r="L1201" s="78">
        <v>833</v>
      </c>
      <c r="M1201" s="579" t="str">
        <f t="shared" si="19"/>
        <v>833,730,731,833</v>
      </c>
      <c r="R1201" s="280">
        <v>1196</v>
      </c>
      <c r="S1201" s="591">
        <v>1353.49071516003</v>
      </c>
      <c r="U1201" s="77">
        <v>1196</v>
      </c>
      <c r="V1201" s="77">
        <v>1196</v>
      </c>
      <c r="Y1201" s="110">
        <v>1196</v>
      </c>
      <c r="Z1201" s="110">
        <v>0</v>
      </c>
      <c r="AA1201" s="110">
        <v>1196</v>
      </c>
      <c r="AB1201" s="110">
        <v>0</v>
      </c>
      <c r="AC1201" s="417">
        <v>27.069814303200602</v>
      </c>
    </row>
    <row r="1202" spans="1:29">
      <c r="A1202" s="20"/>
      <c r="B1202" s="24">
        <v>1198</v>
      </c>
      <c r="D1202" s="571">
        <v>1197</v>
      </c>
      <c r="E1202" s="580">
        <v>-624.10509999999999</v>
      </c>
      <c r="F1202" s="580">
        <v>1057.1454000000001</v>
      </c>
      <c r="H1202" s="571">
        <v>1197</v>
      </c>
      <c r="I1202" s="78">
        <v>833</v>
      </c>
      <c r="J1202" s="78">
        <v>731</v>
      </c>
      <c r="K1202" s="78">
        <v>832</v>
      </c>
      <c r="L1202" s="78">
        <v>833</v>
      </c>
      <c r="M1202" s="579" t="str">
        <f t="shared" si="19"/>
        <v>833,731,832,833</v>
      </c>
      <c r="R1202" s="280">
        <v>1197</v>
      </c>
      <c r="S1202" s="591">
        <v>1319.06599531497</v>
      </c>
      <c r="U1202" s="77">
        <v>1197</v>
      </c>
      <c r="V1202" s="77">
        <v>1197</v>
      </c>
      <c r="Y1202" s="110">
        <v>1197</v>
      </c>
      <c r="Z1202" s="110">
        <v>0</v>
      </c>
      <c r="AA1202" s="110">
        <v>1197</v>
      </c>
      <c r="AB1202" s="110">
        <v>0</v>
      </c>
      <c r="AC1202" s="417">
        <v>26.381319906299399</v>
      </c>
    </row>
    <row r="1203" spans="1:29">
      <c r="A1203" s="20"/>
      <c r="B1203" s="24">
        <v>1199</v>
      </c>
      <c r="D1203" s="571">
        <v>1198</v>
      </c>
      <c r="E1203" s="580">
        <v>-580.99019999999996</v>
      </c>
      <c r="F1203" s="580">
        <v>1080.6510000000001</v>
      </c>
      <c r="H1203" s="571">
        <v>1198</v>
      </c>
      <c r="I1203" s="78">
        <v>834</v>
      </c>
      <c r="J1203" s="78">
        <v>729</v>
      </c>
      <c r="K1203" s="78">
        <v>730</v>
      </c>
      <c r="L1203" s="78">
        <v>834</v>
      </c>
      <c r="M1203" s="579" t="str">
        <f t="shared" si="19"/>
        <v>834,729,730,834</v>
      </c>
      <c r="R1203" s="280">
        <v>1198</v>
      </c>
      <c r="S1203" s="591">
        <v>1350.78062460001</v>
      </c>
      <c r="U1203" s="77">
        <v>1198</v>
      </c>
      <c r="V1203" s="77">
        <v>1198</v>
      </c>
      <c r="Y1203" s="110">
        <v>1198</v>
      </c>
      <c r="Z1203" s="110">
        <v>0</v>
      </c>
      <c r="AA1203" s="110">
        <v>1198</v>
      </c>
      <c r="AB1203" s="110">
        <v>0</v>
      </c>
      <c r="AC1203" s="417">
        <v>27.015612492000201</v>
      </c>
    </row>
    <row r="1204" spans="1:29">
      <c r="A1204" s="20"/>
      <c r="B1204" s="24">
        <v>1200</v>
      </c>
      <c r="D1204" s="571">
        <v>1199</v>
      </c>
      <c r="E1204" s="580">
        <v>-537.17939999999999</v>
      </c>
      <c r="F1204" s="580">
        <v>1102.9227000000001</v>
      </c>
      <c r="H1204" s="571">
        <v>1199</v>
      </c>
      <c r="I1204" s="78">
        <v>834</v>
      </c>
      <c r="J1204" s="78">
        <v>730</v>
      </c>
      <c r="K1204" s="78">
        <v>833</v>
      </c>
      <c r="L1204" s="78">
        <v>834</v>
      </c>
      <c r="M1204" s="579" t="str">
        <f t="shared" si="19"/>
        <v>834,730,833,834</v>
      </c>
      <c r="R1204" s="280">
        <v>1199</v>
      </c>
      <c r="S1204" s="591">
        <v>1317.3782401999299</v>
      </c>
      <c r="U1204" s="77">
        <v>1199</v>
      </c>
      <c r="V1204" s="77">
        <v>1199</v>
      </c>
      <c r="Y1204" s="110">
        <v>1199</v>
      </c>
      <c r="Z1204" s="110">
        <v>0</v>
      </c>
      <c r="AA1204" s="110">
        <v>1199</v>
      </c>
      <c r="AB1204" s="110">
        <v>0</v>
      </c>
      <c r="AC1204" s="417">
        <v>26.347564803998601</v>
      </c>
    </row>
    <row r="1205" spans="1:29">
      <c r="A1205" s="20"/>
      <c r="B1205" s="24">
        <v>1201</v>
      </c>
      <c r="D1205" s="571">
        <v>1200</v>
      </c>
      <c r="E1205" s="580">
        <v>-492.38720000000001</v>
      </c>
      <c r="F1205" s="580">
        <v>1123.5225</v>
      </c>
      <c r="H1205" s="571">
        <v>1200</v>
      </c>
      <c r="I1205" s="78">
        <v>835</v>
      </c>
      <c r="J1205" s="78">
        <v>728</v>
      </c>
      <c r="K1205" s="78">
        <v>729</v>
      </c>
      <c r="L1205" s="78">
        <v>835</v>
      </c>
      <c r="M1205" s="579" t="str">
        <f t="shared" si="19"/>
        <v>835,728,729,835</v>
      </c>
      <c r="R1205" s="280">
        <v>1200</v>
      </c>
      <c r="S1205" s="591">
        <v>1349.28286919998</v>
      </c>
      <c r="U1205" s="77">
        <v>1200</v>
      </c>
      <c r="V1205" s="77">
        <v>1200</v>
      </c>
      <c r="Y1205" s="110">
        <v>1200</v>
      </c>
      <c r="Z1205" s="110">
        <v>0</v>
      </c>
      <c r="AA1205" s="110">
        <v>1200</v>
      </c>
      <c r="AB1205" s="110">
        <v>0</v>
      </c>
      <c r="AC1205" s="417">
        <v>26.985657383999701</v>
      </c>
    </row>
    <row r="1206" spans="1:29">
      <c r="A1206" s="20"/>
      <c r="B1206" s="24">
        <v>1202</v>
      </c>
      <c r="D1206" s="571">
        <v>1201</v>
      </c>
      <c r="E1206" s="580">
        <v>-446.78429999999997</v>
      </c>
      <c r="F1206" s="580">
        <v>1142.1745000000001</v>
      </c>
      <c r="H1206" s="571">
        <v>1201</v>
      </c>
      <c r="I1206" s="78">
        <v>835</v>
      </c>
      <c r="J1206" s="78">
        <v>729</v>
      </c>
      <c r="K1206" s="78">
        <v>834</v>
      </c>
      <c r="L1206" s="78">
        <v>835</v>
      </c>
      <c r="M1206" s="579" t="str">
        <f t="shared" si="19"/>
        <v>835,729,834,835</v>
      </c>
      <c r="R1206" s="280">
        <v>1201</v>
      </c>
      <c r="S1206" s="591">
        <v>1316.4098323600399</v>
      </c>
      <c r="U1206" s="77">
        <v>1201</v>
      </c>
      <c r="V1206" s="77">
        <v>1201</v>
      </c>
      <c r="Y1206" s="110">
        <v>1201</v>
      </c>
      <c r="Z1206" s="110">
        <v>0</v>
      </c>
      <c r="AA1206" s="110">
        <v>1201</v>
      </c>
      <c r="AB1206" s="110">
        <v>0</v>
      </c>
      <c r="AC1206" s="417">
        <v>26.328196647200901</v>
      </c>
    </row>
    <row r="1207" spans="1:29">
      <c r="A1207" s="20"/>
      <c r="B1207" s="24">
        <v>1203</v>
      </c>
      <c r="D1207" s="571">
        <v>1202</v>
      </c>
      <c r="E1207" s="580">
        <v>-401.2448</v>
      </c>
      <c r="F1207" s="580">
        <v>1159.4949999999999</v>
      </c>
      <c r="H1207" s="571">
        <v>1202</v>
      </c>
      <c r="I1207" s="78">
        <v>836</v>
      </c>
      <c r="J1207" s="78">
        <v>727</v>
      </c>
      <c r="K1207" s="78">
        <v>728</v>
      </c>
      <c r="L1207" s="78">
        <v>836</v>
      </c>
      <c r="M1207" s="579" t="str">
        <f t="shared" si="19"/>
        <v>836,727,728,836</v>
      </c>
      <c r="R1207" s="280">
        <v>1202</v>
      </c>
      <c r="S1207" s="591">
        <v>1347.39073262497</v>
      </c>
      <c r="U1207" s="77">
        <v>1202</v>
      </c>
      <c r="V1207" s="77">
        <v>1202</v>
      </c>
      <c r="Y1207" s="110">
        <v>1202</v>
      </c>
      <c r="Z1207" s="110">
        <v>0</v>
      </c>
      <c r="AA1207" s="110">
        <v>1202</v>
      </c>
      <c r="AB1207" s="110">
        <v>0</v>
      </c>
      <c r="AC1207" s="417">
        <v>26.947814652499499</v>
      </c>
    </row>
    <row r="1208" spans="1:29">
      <c r="A1208" s="20"/>
      <c r="B1208" s="24">
        <v>1204</v>
      </c>
      <c r="D1208" s="571">
        <v>1203</v>
      </c>
      <c r="E1208" s="580">
        <v>-354.86900000000003</v>
      </c>
      <c r="F1208" s="580">
        <v>1175.2473</v>
      </c>
      <c r="H1208" s="571">
        <v>1203</v>
      </c>
      <c r="I1208" s="78">
        <v>836</v>
      </c>
      <c r="J1208" s="78">
        <v>728</v>
      </c>
      <c r="K1208" s="78">
        <v>835</v>
      </c>
      <c r="L1208" s="78">
        <v>836</v>
      </c>
      <c r="M1208" s="579" t="str">
        <f t="shared" si="19"/>
        <v>836,728,835,836</v>
      </c>
      <c r="R1208" s="280">
        <v>1203</v>
      </c>
      <c r="S1208" s="591">
        <v>1313.2640736600699</v>
      </c>
      <c r="U1208" s="77">
        <v>1203</v>
      </c>
      <c r="V1208" s="77">
        <v>1203</v>
      </c>
      <c r="Y1208" s="110">
        <v>1203</v>
      </c>
      <c r="Z1208" s="110">
        <v>0</v>
      </c>
      <c r="AA1208" s="110">
        <v>1203</v>
      </c>
      <c r="AB1208" s="110">
        <v>0</v>
      </c>
      <c r="AC1208" s="417">
        <v>26.265281473201401</v>
      </c>
    </row>
    <row r="1209" spans="1:29">
      <c r="A1209" s="20"/>
      <c r="B1209" s="24">
        <v>1205</v>
      </c>
      <c r="D1209" s="571">
        <v>1204</v>
      </c>
      <c r="E1209" s="580">
        <v>-307.24779999999998</v>
      </c>
      <c r="F1209" s="580">
        <v>1188.5082</v>
      </c>
      <c r="H1209" s="571">
        <v>1204</v>
      </c>
      <c r="I1209" s="78">
        <v>837</v>
      </c>
      <c r="J1209" s="78">
        <v>726</v>
      </c>
      <c r="K1209" s="78">
        <v>727</v>
      </c>
      <c r="L1209" s="78">
        <v>837</v>
      </c>
      <c r="M1209" s="579" t="str">
        <f t="shared" si="19"/>
        <v>837,726,727,837</v>
      </c>
      <c r="R1209" s="280">
        <v>1204</v>
      </c>
      <c r="S1209" s="591">
        <v>1346.5691714001</v>
      </c>
      <c r="U1209" s="77">
        <v>1204</v>
      </c>
      <c r="V1209" s="77">
        <v>1204</v>
      </c>
      <c r="Y1209" s="110">
        <v>1204</v>
      </c>
      <c r="Z1209" s="110">
        <v>0</v>
      </c>
      <c r="AA1209" s="110">
        <v>1204</v>
      </c>
      <c r="AB1209" s="110">
        <v>0</v>
      </c>
      <c r="AC1209" s="417">
        <v>26.931383428002</v>
      </c>
    </row>
    <row r="1210" spans="1:29">
      <c r="A1210" s="20"/>
      <c r="B1210" s="24">
        <v>1206</v>
      </c>
      <c r="D1210" s="571">
        <v>1205</v>
      </c>
      <c r="E1210" s="580">
        <v>-259.30029999999999</v>
      </c>
      <c r="F1210" s="580">
        <v>1199.1755000000001</v>
      </c>
      <c r="H1210" s="571">
        <v>1205</v>
      </c>
      <c r="I1210" s="78">
        <v>837</v>
      </c>
      <c r="J1210" s="78">
        <v>727</v>
      </c>
      <c r="K1210" s="78">
        <v>836</v>
      </c>
      <c r="L1210" s="78">
        <v>837</v>
      </c>
      <c r="M1210" s="579" t="str">
        <f t="shared" si="19"/>
        <v>837,727,836,837</v>
      </c>
      <c r="R1210" s="280">
        <v>1205</v>
      </c>
      <c r="S1210" s="591">
        <v>1311.4955026999801</v>
      </c>
      <c r="U1210" s="77">
        <v>1205</v>
      </c>
      <c r="V1210" s="77">
        <v>1205</v>
      </c>
      <c r="Y1210" s="110">
        <v>1205</v>
      </c>
      <c r="Z1210" s="110">
        <v>0</v>
      </c>
      <c r="AA1210" s="110">
        <v>1205</v>
      </c>
      <c r="AB1210" s="110">
        <v>0</v>
      </c>
      <c r="AC1210" s="417">
        <v>26.2299100539996</v>
      </c>
    </row>
    <row r="1211" spans="1:29">
      <c r="A1211" s="20"/>
      <c r="B1211" s="24">
        <v>1207</v>
      </c>
      <c r="D1211" s="571">
        <v>1206</v>
      </c>
      <c r="E1211" s="580">
        <v>-211.0215</v>
      </c>
      <c r="F1211" s="580">
        <v>1208.4412</v>
      </c>
      <c r="H1211" s="571">
        <v>1206</v>
      </c>
      <c r="I1211" s="78">
        <v>838</v>
      </c>
      <c r="J1211" s="78">
        <v>725</v>
      </c>
      <c r="K1211" s="78">
        <v>726</v>
      </c>
      <c r="L1211" s="78">
        <v>838</v>
      </c>
      <c r="M1211" s="579" t="str">
        <f t="shared" si="19"/>
        <v>838,725,726,838</v>
      </c>
      <c r="R1211" s="280">
        <v>1206</v>
      </c>
      <c r="S1211" s="591">
        <v>1347.10805785347</v>
      </c>
      <c r="U1211" s="77">
        <v>1206</v>
      </c>
      <c r="V1211" s="77">
        <v>1206</v>
      </c>
      <c r="Y1211" s="110">
        <v>1206</v>
      </c>
      <c r="Z1211" s="110">
        <v>0</v>
      </c>
      <c r="AA1211" s="110">
        <v>1206</v>
      </c>
      <c r="AB1211" s="110">
        <v>0</v>
      </c>
      <c r="AC1211" s="417">
        <v>26.9421611570694</v>
      </c>
    </row>
    <row r="1212" spans="1:29">
      <c r="A1212" s="20"/>
      <c r="B1212" s="24">
        <v>1208</v>
      </c>
      <c r="D1212" s="571">
        <v>1207</v>
      </c>
      <c r="E1212" s="580">
        <v>-162.2704</v>
      </c>
      <c r="F1212" s="580">
        <v>1215.8181999999999</v>
      </c>
      <c r="H1212" s="571">
        <v>1207</v>
      </c>
      <c r="I1212" s="78">
        <v>838</v>
      </c>
      <c r="J1212" s="78">
        <v>726</v>
      </c>
      <c r="K1212" s="78">
        <v>837</v>
      </c>
      <c r="L1212" s="78">
        <v>838</v>
      </c>
      <c r="M1212" s="579" t="str">
        <f t="shared" si="19"/>
        <v>838,726,837,838</v>
      </c>
      <c r="R1212" s="280">
        <v>1207</v>
      </c>
      <c r="S1212" s="591">
        <v>1312.6119557890299</v>
      </c>
      <c r="U1212" s="77">
        <v>1207</v>
      </c>
      <c r="V1212" s="77">
        <v>1207</v>
      </c>
      <c r="Y1212" s="110">
        <v>1207</v>
      </c>
      <c r="Z1212" s="110">
        <v>0</v>
      </c>
      <c r="AA1212" s="110">
        <v>1207</v>
      </c>
      <c r="AB1212" s="110">
        <v>0</v>
      </c>
      <c r="AC1212" s="417">
        <v>26.252239115780601</v>
      </c>
    </row>
    <row r="1213" spans="1:29">
      <c r="A1213" s="20"/>
      <c r="B1213" s="24">
        <v>1209</v>
      </c>
      <c r="D1213" s="571">
        <v>1208</v>
      </c>
      <c r="E1213" s="580">
        <v>-113.2784</v>
      </c>
      <c r="F1213" s="580">
        <v>1221.1238000000001</v>
      </c>
      <c r="H1213" s="571">
        <v>1208</v>
      </c>
      <c r="I1213" s="78">
        <v>839</v>
      </c>
      <c r="J1213" s="78">
        <v>724</v>
      </c>
      <c r="K1213" s="78">
        <v>725</v>
      </c>
      <c r="L1213" s="78">
        <v>839</v>
      </c>
      <c r="M1213" s="579" t="str">
        <f t="shared" si="19"/>
        <v>839,724,725,839</v>
      </c>
      <c r="R1213" s="280">
        <v>1208</v>
      </c>
      <c r="S1213" s="591">
        <v>1348.0927826275499</v>
      </c>
      <c r="U1213" s="77">
        <v>1208</v>
      </c>
      <c r="V1213" s="77">
        <v>1208</v>
      </c>
      <c r="Y1213" s="110">
        <v>1208</v>
      </c>
      <c r="Z1213" s="110">
        <v>0</v>
      </c>
      <c r="AA1213" s="110">
        <v>1208</v>
      </c>
      <c r="AB1213" s="110">
        <v>0</v>
      </c>
      <c r="AC1213" s="417">
        <v>26.961855652551101</v>
      </c>
    </row>
    <row r="1214" spans="1:29">
      <c r="A1214" s="20"/>
      <c r="B1214" s="24">
        <v>1210</v>
      </c>
      <c r="D1214" s="571">
        <v>1209</v>
      </c>
      <c r="E1214" s="580">
        <v>-64.723640000000003</v>
      </c>
      <c r="F1214" s="580">
        <v>1225.2556</v>
      </c>
      <c r="H1214" s="571">
        <v>1209</v>
      </c>
      <c r="I1214" s="78">
        <v>839</v>
      </c>
      <c r="J1214" s="78">
        <v>725</v>
      </c>
      <c r="K1214" s="78">
        <v>838</v>
      </c>
      <c r="L1214" s="78">
        <v>839</v>
      </c>
      <c r="M1214" s="579" t="str">
        <f t="shared" si="19"/>
        <v>839,725,838,839</v>
      </c>
      <c r="R1214" s="280">
        <v>1209</v>
      </c>
      <c r="S1214" s="591">
        <v>1312.7437296425301</v>
      </c>
      <c r="U1214" s="77">
        <v>1209</v>
      </c>
      <c r="V1214" s="77">
        <v>1209</v>
      </c>
      <c r="Y1214" s="110">
        <v>1209</v>
      </c>
      <c r="Z1214" s="110">
        <v>0</v>
      </c>
      <c r="AA1214" s="110">
        <v>1209</v>
      </c>
      <c r="AB1214" s="110">
        <v>0</v>
      </c>
      <c r="AC1214" s="417">
        <v>26.254874592850602</v>
      </c>
    </row>
    <row r="1215" spans="1:29">
      <c r="A1215" s="20"/>
      <c r="B1215" s="24">
        <v>1211</v>
      </c>
      <c r="D1215" s="571">
        <v>1210</v>
      </c>
      <c r="E1215" s="580">
        <v>-15.959680000000001</v>
      </c>
      <c r="F1215" s="580">
        <v>1227.8755000000001</v>
      </c>
      <c r="H1215" s="571">
        <v>1210</v>
      </c>
      <c r="I1215" s="78">
        <v>840</v>
      </c>
      <c r="J1215" s="78">
        <v>723</v>
      </c>
      <c r="K1215" s="78">
        <v>724</v>
      </c>
      <c r="L1215" s="78">
        <v>840</v>
      </c>
      <c r="M1215" s="579" t="str">
        <f t="shared" si="19"/>
        <v>840,723,724,840</v>
      </c>
      <c r="R1215" s="280">
        <v>1210</v>
      </c>
      <c r="S1215" s="591">
        <v>1350.1599681584</v>
      </c>
      <c r="U1215" s="77">
        <v>1210</v>
      </c>
      <c r="V1215" s="77">
        <v>1210</v>
      </c>
      <c r="Y1215" s="110">
        <v>1210</v>
      </c>
      <c r="Z1215" s="110">
        <v>0</v>
      </c>
      <c r="AA1215" s="110">
        <v>1210</v>
      </c>
      <c r="AB1215" s="110">
        <v>0</v>
      </c>
      <c r="AC1215" s="417">
        <v>27.003199363168001</v>
      </c>
    </row>
    <row r="1216" spans="1:29">
      <c r="A1216" s="20"/>
      <c r="B1216" s="24">
        <v>1212</v>
      </c>
      <c r="D1216" s="571">
        <v>1211</v>
      </c>
      <c r="E1216" s="580">
        <v>33.175325000000001</v>
      </c>
      <c r="F1216" s="580">
        <v>1227.9625000000001</v>
      </c>
      <c r="H1216" s="571">
        <v>1211</v>
      </c>
      <c r="I1216" s="78">
        <v>840</v>
      </c>
      <c r="J1216" s="78">
        <v>724</v>
      </c>
      <c r="K1216" s="78">
        <v>839</v>
      </c>
      <c r="L1216" s="78">
        <v>840</v>
      </c>
      <c r="M1216" s="579" t="str">
        <f t="shared" si="19"/>
        <v>840,724,839,840</v>
      </c>
      <c r="R1216" s="280">
        <v>1211</v>
      </c>
      <c r="S1216" s="591">
        <v>1313.7147792595199</v>
      </c>
      <c r="U1216" s="77">
        <v>1211</v>
      </c>
      <c r="V1216" s="77">
        <v>1211</v>
      </c>
      <c r="Y1216" s="110">
        <v>1211</v>
      </c>
      <c r="Z1216" s="110">
        <v>0</v>
      </c>
      <c r="AA1216" s="110">
        <v>1211</v>
      </c>
      <c r="AB1216" s="110">
        <v>0</v>
      </c>
      <c r="AC1216" s="417">
        <v>26.274295585190401</v>
      </c>
    </row>
    <row r="1217" spans="1:29">
      <c r="A1217" s="20"/>
      <c r="B1217" s="24">
        <v>1213</v>
      </c>
      <c r="D1217" s="571">
        <v>1212</v>
      </c>
      <c r="E1217" s="580">
        <v>81.982067000000001</v>
      </c>
      <c r="F1217" s="580">
        <v>1225.2411999999999</v>
      </c>
      <c r="H1217" s="571">
        <v>1212</v>
      </c>
      <c r="I1217" s="78">
        <v>841</v>
      </c>
      <c r="J1217" s="78">
        <v>722</v>
      </c>
      <c r="K1217" s="78">
        <v>723</v>
      </c>
      <c r="L1217" s="78">
        <v>841</v>
      </c>
      <c r="M1217" s="579" t="str">
        <f t="shared" si="19"/>
        <v>841,722,723,841</v>
      </c>
      <c r="R1217" s="280">
        <v>1212</v>
      </c>
      <c r="S1217" s="591">
        <v>1352.77365878509</v>
      </c>
      <c r="U1217" s="77">
        <v>1212</v>
      </c>
      <c r="V1217" s="77">
        <v>1212</v>
      </c>
      <c r="Y1217" s="110">
        <v>1212</v>
      </c>
      <c r="Z1217" s="110">
        <v>0</v>
      </c>
      <c r="AA1217" s="110">
        <v>1212</v>
      </c>
      <c r="AB1217" s="110">
        <v>0</v>
      </c>
      <c r="AC1217" s="417">
        <v>27.055473175701898</v>
      </c>
    </row>
    <row r="1218" spans="1:29">
      <c r="A1218" s="20"/>
      <c r="B1218" s="24">
        <v>1214</v>
      </c>
      <c r="D1218" s="571">
        <v>1213</v>
      </c>
      <c r="E1218" s="580">
        <v>130.8503</v>
      </c>
      <c r="F1218" s="580">
        <v>1220.4585999999999</v>
      </c>
      <c r="H1218" s="571">
        <v>1213</v>
      </c>
      <c r="I1218" s="78">
        <v>841</v>
      </c>
      <c r="J1218" s="78">
        <v>723</v>
      </c>
      <c r="K1218" s="78">
        <v>840</v>
      </c>
      <c r="L1218" s="78">
        <v>841</v>
      </c>
      <c r="M1218" s="579" t="str">
        <f t="shared" si="19"/>
        <v>841,723,840,841</v>
      </c>
      <c r="R1218" s="280">
        <v>1213</v>
      </c>
      <c r="S1218" s="591">
        <v>1317.3690609415</v>
      </c>
      <c r="U1218" s="77">
        <v>1213</v>
      </c>
      <c r="V1218" s="77">
        <v>1213</v>
      </c>
      <c r="Y1218" s="110">
        <v>1213</v>
      </c>
      <c r="Z1218" s="110">
        <v>0</v>
      </c>
      <c r="AA1218" s="110">
        <v>1213</v>
      </c>
      <c r="AB1218" s="110">
        <v>0</v>
      </c>
      <c r="AC1218" s="417">
        <v>26.347381218830101</v>
      </c>
    </row>
    <row r="1219" spans="1:29">
      <c r="A1219" s="20"/>
      <c r="B1219" s="24">
        <v>1215</v>
      </c>
      <c r="D1219" s="571">
        <v>1214</v>
      </c>
      <c r="E1219" s="580">
        <v>179.67451</v>
      </c>
      <c r="F1219" s="580">
        <v>1213.3027999999999</v>
      </c>
      <c r="H1219" s="571">
        <v>1214</v>
      </c>
      <c r="I1219" s="78">
        <v>842</v>
      </c>
      <c r="J1219" s="78">
        <v>721</v>
      </c>
      <c r="K1219" s="78">
        <v>722</v>
      </c>
      <c r="L1219" s="78">
        <v>842</v>
      </c>
      <c r="M1219" s="579" t="str">
        <f t="shared" si="19"/>
        <v>842,721,722,842</v>
      </c>
      <c r="R1219" s="280">
        <v>1214</v>
      </c>
      <c r="S1219" s="591">
        <v>1355.20934714993</v>
      </c>
      <c r="U1219" s="77">
        <v>1214</v>
      </c>
      <c r="V1219" s="77">
        <v>1214</v>
      </c>
      <c r="Y1219" s="110">
        <v>1214</v>
      </c>
      <c r="Z1219" s="110">
        <v>0</v>
      </c>
      <c r="AA1219" s="110">
        <v>1214</v>
      </c>
      <c r="AB1219" s="110">
        <v>0</v>
      </c>
      <c r="AC1219" s="417">
        <v>27.104186942998702</v>
      </c>
    </row>
    <row r="1220" spans="1:29">
      <c r="A1220" s="20"/>
      <c r="B1220" s="24">
        <v>1216</v>
      </c>
      <c r="D1220" s="571">
        <v>1215</v>
      </c>
      <c r="E1220" s="580">
        <v>228.18001000000001</v>
      </c>
      <c r="F1220" s="580">
        <v>1204.2940000000001</v>
      </c>
      <c r="H1220" s="571">
        <v>1215</v>
      </c>
      <c r="I1220" s="78">
        <v>842</v>
      </c>
      <c r="J1220" s="78">
        <v>722</v>
      </c>
      <c r="K1220" s="78">
        <v>841</v>
      </c>
      <c r="L1220" s="78">
        <v>842</v>
      </c>
      <c r="M1220" s="579" t="str">
        <f t="shared" si="19"/>
        <v>842,722,841,842</v>
      </c>
      <c r="R1220" s="280">
        <v>1215</v>
      </c>
      <c r="S1220" s="591">
        <v>1320.3343730249901</v>
      </c>
      <c r="U1220" s="77">
        <v>1215</v>
      </c>
      <c r="V1220" s="77">
        <v>1215</v>
      </c>
      <c r="Y1220" s="110">
        <v>1215</v>
      </c>
      <c r="Z1220" s="110">
        <v>0</v>
      </c>
      <c r="AA1220" s="110">
        <v>1215</v>
      </c>
      <c r="AB1220" s="110">
        <v>0</v>
      </c>
      <c r="AC1220" s="417">
        <v>26.4066874604998</v>
      </c>
    </row>
    <row r="1221" spans="1:29">
      <c r="A1221" s="20"/>
      <c r="B1221" s="24">
        <v>1217</v>
      </c>
      <c r="D1221" s="571">
        <v>1216</v>
      </c>
      <c r="E1221" s="580">
        <v>276.06851999999998</v>
      </c>
      <c r="F1221" s="580">
        <v>1194.7391</v>
      </c>
      <c r="H1221" s="571">
        <v>1216</v>
      </c>
      <c r="I1221" s="78">
        <v>843</v>
      </c>
      <c r="J1221" s="78">
        <v>720</v>
      </c>
      <c r="K1221" s="78">
        <v>721</v>
      </c>
      <c r="L1221" s="78">
        <v>843</v>
      </c>
      <c r="M1221" s="579" t="str">
        <f t="shared" si="19"/>
        <v>843,720,721,843</v>
      </c>
      <c r="R1221" s="280">
        <v>1216</v>
      </c>
      <c r="S1221" s="591">
        <v>1353.6210590749899</v>
      </c>
      <c r="U1221" s="77">
        <v>1216</v>
      </c>
      <c r="V1221" s="77">
        <v>1216</v>
      </c>
      <c r="Y1221" s="110">
        <v>1216</v>
      </c>
      <c r="Z1221" s="110">
        <v>0</v>
      </c>
      <c r="AA1221" s="110">
        <v>1216</v>
      </c>
      <c r="AB1221" s="110">
        <v>0</v>
      </c>
      <c r="AC1221" s="417">
        <v>27.072421181499902</v>
      </c>
    </row>
    <row r="1222" spans="1:29">
      <c r="A1222" s="20"/>
      <c r="B1222" s="24">
        <v>1218</v>
      </c>
      <c r="D1222" s="571">
        <v>1217</v>
      </c>
      <c r="E1222" s="580">
        <v>323.85298</v>
      </c>
      <c r="F1222" s="580">
        <v>1183.962</v>
      </c>
      <c r="H1222" s="571">
        <v>1217</v>
      </c>
      <c r="I1222" s="78">
        <v>843</v>
      </c>
      <c r="J1222" s="78">
        <v>721</v>
      </c>
      <c r="K1222" s="78">
        <v>842</v>
      </c>
      <c r="L1222" s="78">
        <v>843</v>
      </c>
      <c r="M1222" s="579" t="str">
        <f t="shared" ref="M1222:M1285" si="20">_xlfn.CONCAT(I1222,",",J1222,",",,K1222,",",L1222)</f>
        <v>843,721,842,843</v>
      </c>
      <c r="R1222" s="280">
        <v>1217</v>
      </c>
      <c r="S1222" s="591">
        <v>1319.1493922499899</v>
      </c>
      <c r="U1222" s="77">
        <v>1217</v>
      </c>
      <c r="V1222" s="77">
        <v>1217</v>
      </c>
      <c r="Y1222" s="110">
        <v>1217</v>
      </c>
      <c r="Z1222" s="110">
        <v>0</v>
      </c>
      <c r="AA1222" s="110">
        <v>1217</v>
      </c>
      <c r="AB1222" s="110">
        <v>0</v>
      </c>
      <c r="AC1222" s="417">
        <v>26.3829878449998</v>
      </c>
    </row>
    <row r="1223" spans="1:29">
      <c r="A1223" s="20"/>
      <c r="B1223" s="24">
        <v>1219</v>
      </c>
      <c r="D1223" s="571">
        <v>1218</v>
      </c>
      <c r="E1223" s="580">
        <v>371.32621</v>
      </c>
      <c r="F1223" s="580">
        <v>1170.6747</v>
      </c>
      <c r="H1223" s="571">
        <v>1218</v>
      </c>
      <c r="I1223" s="78">
        <v>844</v>
      </c>
      <c r="J1223" s="78">
        <v>719</v>
      </c>
      <c r="K1223" s="78">
        <v>720</v>
      </c>
      <c r="L1223" s="78">
        <v>844</v>
      </c>
      <c r="M1223" s="579" t="str">
        <f t="shared" si="20"/>
        <v>844,719,720,844</v>
      </c>
      <c r="R1223" s="280">
        <v>1218</v>
      </c>
      <c r="S1223" s="591">
        <v>1351.0298392700399</v>
      </c>
      <c r="U1223" s="77">
        <v>1218</v>
      </c>
      <c r="V1223" s="77">
        <v>1218</v>
      </c>
      <c r="Y1223" s="110">
        <v>1218</v>
      </c>
      <c r="Z1223" s="110">
        <v>0</v>
      </c>
      <c r="AA1223" s="110">
        <v>1218</v>
      </c>
      <c r="AB1223" s="110">
        <v>0</v>
      </c>
      <c r="AC1223" s="417">
        <v>27.020596785400901</v>
      </c>
    </row>
    <row r="1224" spans="1:29">
      <c r="A1224" s="20"/>
      <c r="B1224" s="24">
        <v>1220</v>
      </c>
      <c r="D1224" s="571">
        <v>1219</v>
      </c>
      <c r="E1224" s="580">
        <v>417.64530000000002</v>
      </c>
      <c r="F1224" s="580">
        <v>1154.6672000000001</v>
      </c>
      <c r="H1224" s="571">
        <v>1219</v>
      </c>
      <c r="I1224" s="78">
        <v>844</v>
      </c>
      <c r="J1224" s="78">
        <v>720</v>
      </c>
      <c r="K1224" s="78">
        <v>843</v>
      </c>
      <c r="L1224" s="78">
        <v>844</v>
      </c>
      <c r="M1224" s="579" t="str">
        <f t="shared" si="20"/>
        <v>844,720,843,844</v>
      </c>
      <c r="R1224" s="280">
        <v>1219</v>
      </c>
      <c r="S1224" s="591">
        <v>1317.56202781497</v>
      </c>
      <c r="U1224" s="77">
        <v>1219</v>
      </c>
      <c r="V1224" s="77">
        <v>1219</v>
      </c>
      <c r="Y1224" s="110">
        <v>1219</v>
      </c>
      <c r="Z1224" s="110">
        <v>0</v>
      </c>
      <c r="AA1224" s="110">
        <v>1219</v>
      </c>
      <c r="AB1224" s="110">
        <v>0</v>
      </c>
      <c r="AC1224" s="417">
        <v>26.351240556299398</v>
      </c>
    </row>
    <row r="1225" spans="1:29">
      <c r="A1225" s="20"/>
      <c r="B1225" s="24">
        <v>1221</v>
      </c>
      <c r="D1225" s="571">
        <v>1220</v>
      </c>
      <c r="E1225" s="580">
        <v>463.36333999999999</v>
      </c>
      <c r="F1225" s="580">
        <v>1136.5733</v>
      </c>
      <c r="H1225" s="571">
        <v>1220</v>
      </c>
      <c r="I1225" s="78">
        <v>845</v>
      </c>
      <c r="J1225" s="78">
        <v>718</v>
      </c>
      <c r="K1225" s="78">
        <v>719</v>
      </c>
      <c r="L1225" s="78">
        <v>845</v>
      </c>
      <c r="M1225" s="579" t="str">
        <f t="shared" si="20"/>
        <v>845,718,719,845</v>
      </c>
      <c r="R1225" s="280">
        <v>1220</v>
      </c>
      <c r="S1225" s="591">
        <v>1350.20232991495</v>
      </c>
      <c r="U1225" s="77">
        <v>1220</v>
      </c>
      <c r="V1225" s="77">
        <v>1220</v>
      </c>
      <c r="Y1225" s="110">
        <v>1220</v>
      </c>
      <c r="Z1225" s="110">
        <v>0</v>
      </c>
      <c r="AA1225" s="110">
        <v>1220</v>
      </c>
      <c r="AB1225" s="110">
        <v>0</v>
      </c>
      <c r="AC1225" s="417">
        <v>27.004046598299102</v>
      </c>
    </row>
    <row r="1226" spans="1:29">
      <c r="A1226" s="20"/>
      <c r="B1226" s="24">
        <v>1222</v>
      </c>
      <c r="D1226" s="571">
        <v>1221</v>
      </c>
      <c r="E1226" s="580">
        <v>508.33632</v>
      </c>
      <c r="F1226" s="580">
        <v>1116.1890000000001</v>
      </c>
      <c r="H1226" s="571">
        <v>1221</v>
      </c>
      <c r="I1226" s="78">
        <v>845</v>
      </c>
      <c r="J1226" s="78">
        <v>719</v>
      </c>
      <c r="K1226" s="78">
        <v>844</v>
      </c>
      <c r="L1226" s="78">
        <v>845</v>
      </c>
      <c r="M1226" s="579" t="str">
        <f t="shared" si="20"/>
        <v>845,719,844,845</v>
      </c>
      <c r="R1226" s="280">
        <v>1221</v>
      </c>
      <c r="S1226" s="591">
        <v>1317.1800639000101</v>
      </c>
      <c r="U1226" s="77">
        <v>1221</v>
      </c>
      <c r="V1226" s="77">
        <v>1221</v>
      </c>
      <c r="Y1226" s="110">
        <v>1221</v>
      </c>
      <c r="Z1226" s="110">
        <v>0</v>
      </c>
      <c r="AA1226" s="110">
        <v>1221</v>
      </c>
      <c r="AB1226" s="110">
        <v>0</v>
      </c>
      <c r="AC1226" s="417">
        <v>26.3436012780002</v>
      </c>
    </row>
    <row r="1227" spans="1:29">
      <c r="A1227" s="20"/>
      <c r="B1227" s="24">
        <v>1223</v>
      </c>
      <c r="D1227" s="571">
        <v>1222</v>
      </c>
      <c r="E1227" s="580">
        <v>552.46995000000004</v>
      </c>
      <c r="F1227" s="580">
        <v>1094.1092000000001</v>
      </c>
      <c r="H1227" s="571">
        <v>1222</v>
      </c>
      <c r="I1227" s="78">
        <v>846</v>
      </c>
      <c r="J1227" s="78">
        <v>717</v>
      </c>
      <c r="K1227" s="78">
        <v>718</v>
      </c>
      <c r="L1227" s="78">
        <v>846</v>
      </c>
      <c r="M1227" s="579" t="str">
        <f t="shared" si="20"/>
        <v>846,717,718,846</v>
      </c>
      <c r="R1227" s="280">
        <v>1222</v>
      </c>
      <c r="S1227" s="591">
        <v>1349.6830355499901</v>
      </c>
      <c r="U1227" s="77">
        <v>1222</v>
      </c>
      <c r="V1227" s="77">
        <v>1222</v>
      </c>
      <c r="Y1227" s="110">
        <v>1222</v>
      </c>
      <c r="Z1227" s="110">
        <v>0</v>
      </c>
      <c r="AA1227" s="110">
        <v>1222</v>
      </c>
      <c r="AB1227" s="110">
        <v>0</v>
      </c>
      <c r="AC1227" s="417">
        <v>26.993660710999901</v>
      </c>
    </row>
    <row r="1228" spans="1:29">
      <c r="A1228" s="20"/>
      <c r="B1228" s="24">
        <v>1224</v>
      </c>
      <c r="D1228" s="571">
        <v>1223</v>
      </c>
      <c r="E1228" s="580">
        <v>595.84933999999998</v>
      </c>
      <c r="F1228" s="580">
        <v>1071.6764000000001</v>
      </c>
      <c r="H1228" s="571">
        <v>1223</v>
      </c>
      <c r="I1228" s="78">
        <v>846</v>
      </c>
      <c r="J1228" s="78">
        <v>718</v>
      </c>
      <c r="K1228" s="78">
        <v>845</v>
      </c>
      <c r="L1228" s="78">
        <v>846</v>
      </c>
      <c r="M1228" s="579" t="str">
        <f t="shared" si="20"/>
        <v>846,718,845,846</v>
      </c>
      <c r="R1228" s="280">
        <v>1223</v>
      </c>
      <c r="S1228" s="591">
        <v>1315.30335822503</v>
      </c>
      <c r="U1228" s="77">
        <v>1223</v>
      </c>
      <c r="V1228" s="77">
        <v>1223</v>
      </c>
      <c r="Y1228" s="110">
        <v>1223</v>
      </c>
      <c r="Z1228" s="110">
        <v>0</v>
      </c>
      <c r="AA1228" s="110">
        <v>1223</v>
      </c>
      <c r="AB1228" s="110">
        <v>0</v>
      </c>
      <c r="AC1228" s="417">
        <v>26.3060671645007</v>
      </c>
    </row>
    <row r="1229" spans="1:29">
      <c r="A1229" s="20"/>
      <c r="B1229" s="24">
        <v>1225</v>
      </c>
      <c r="D1229" s="571">
        <v>1224</v>
      </c>
      <c r="E1229" s="580">
        <v>638.78617999999994</v>
      </c>
      <c r="F1229" s="580">
        <v>1048.0989999999999</v>
      </c>
      <c r="H1229" s="571">
        <v>1224</v>
      </c>
      <c r="I1229" s="78">
        <v>847</v>
      </c>
      <c r="J1229" s="78">
        <v>716</v>
      </c>
      <c r="K1229" s="78">
        <v>717</v>
      </c>
      <c r="L1229" s="78">
        <v>847</v>
      </c>
      <c r="M1229" s="579" t="str">
        <f t="shared" si="20"/>
        <v>847,716,717,847</v>
      </c>
      <c r="R1229" s="280">
        <v>1224</v>
      </c>
      <c r="S1229" s="591">
        <v>1350.44946434494</v>
      </c>
      <c r="U1229" s="77">
        <v>1224</v>
      </c>
      <c r="V1229" s="77">
        <v>1224</v>
      </c>
      <c r="Y1229" s="110">
        <v>1224</v>
      </c>
      <c r="Z1229" s="110">
        <v>0</v>
      </c>
      <c r="AA1229" s="110">
        <v>1224</v>
      </c>
      <c r="AB1229" s="110">
        <v>0</v>
      </c>
      <c r="AC1229" s="417">
        <v>27.0089892868988</v>
      </c>
    </row>
    <row r="1230" spans="1:29">
      <c r="A1230" s="20"/>
      <c r="B1230" s="24">
        <v>1226</v>
      </c>
      <c r="D1230" s="571">
        <v>1225</v>
      </c>
      <c r="E1230" s="580">
        <v>680.72828000000004</v>
      </c>
      <c r="F1230" s="580">
        <v>1022.1953999999999</v>
      </c>
      <c r="H1230" s="571">
        <v>1225</v>
      </c>
      <c r="I1230" s="78">
        <v>847</v>
      </c>
      <c r="J1230" s="78">
        <v>717</v>
      </c>
      <c r="K1230" s="78">
        <v>846</v>
      </c>
      <c r="L1230" s="78">
        <v>847</v>
      </c>
      <c r="M1230" s="579" t="str">
        <f t="shared" si="20"/>
        <v>847,717,846,847</v>
      </c>
      <c r="R1230" s="280">
        <v>1225</v>
      </c>
      <c r="S1230" s="591">
        <v>1314.8792155400099</v>
      </c>
      <c r="U1230" s="77">
        <v>1225</v>
      </c>
      <c r="V1230" s="77">
        <v>1225</v>
      </c>
      <c r="Y1230" s="110">
        <v>1225</v>
      </c>
      <c r="Z1230" s="110">
        <v>0</v>
      </c>
      <c r="AA1230" s="110">
        <v>1225</v>
      </c>
      <c r="AB1230" s="110">
        <v>0</v>
      </c>
      <c r="AC1230" s="417">
        <v>26.2975843108003</v>
      </c>
    </row>
    <row r="1231" spans="1:29">
      <c r="A1231" s="20"/>
      <c r="B1231" s="24">
        <v>1227</v>
      </c>
      <c r="D1231" s="571">
        <v>1226</v>
      </c>
      <c r="E1231" s="580">
        <v>720.80886999999996</v>
      </c>
      <c r="F1231" s="580">
        <v>993.99694999999997</v>
      </c>
      <c r="H1231" s="571">
        <v>1226</v>
      </c>
      <c r="I1231" s="78">
        <v>848</v>
      </c>
      <c r="J1231" s="78">
        <v>715</v>
      </c>
      <c r="K1231" s="78">
        <v>716</v>
      </c>
      <c r="L1231" s="78">
        <v>848</v>
      </c>
      <c r="M1231" s="579" t="str">
        <f t="shared" si="20"/>
        <v>848,715,716,848</v>
      </c>
      <c r="R1231" s="280">
        <v>1226</v>
      </c>
      <c r="S1231" s="591">
        <v>1352.8098953649701</v>
      </c>
      <c r="U1231" s="77">
        <v>1226</v>
      </c>
      <c r="V1231" s="77">
        <v>1226</v>
      </c>
      <c r="Y1231" s="110">
        <v>1226</v>
      </c>
      <c r="Z1231" s="110">
        <v>0</v>
      </c>
      <c r="AA1231" s="110">
        <v>1226</v>
      </c>
      <c r="AB1231" s="110">
        <v>0</v>
      </c>
      <c r="AC1231" s="417">
        <v>27.056197907299499</v>
      </c>
    </row>
    <row r="1232" spans="1:29">
      <c r="A1232" s="20"/>
      <c r="B1232" s="24">
        <v>1228</v>
      </c>
      <c r="D1232" s="571">
        <v>1227</v>
      </c>
      <c r="E1232" s="580">
        <v>759.73451</v>
      </c>
      <c r="F1232" s="580">
        <v>963.95992999999999</v>
      </c>
      <c r="H1232" s="571">
        <v>1227</v>
      </c>
      <c r="I1232" s="78">
        <v>848</v>
      </c>
      <c r="J1232" s="78">
        <v>716</v>
      </c>
      <c r="K1232" s="78">
        <v>847</v>
      </c>
      <c r="L1232" s="78">
        <v>848</v>
      </c>
      <c r="M1232" s="579" t="str">
        <f t="shared" si="20"/>
        <v>848,716,847,848</v>
      </c>
      <c r="R1232" s="280">
        <v>1227</v>
      </c>
      <c r="S1232" s="591">
        <v>1317.7741252549999</v>
      </c>
      <c r="U1232" s="77">
        <v>1227</v>
      </c>
      <c r="V1232" s="77">
        <v>1227</v>
      </c>
      <c r="Y1232" s="110">
        <v>1227</v>
      </c>
      <c r="Z1232" s="110">
        <v>0</v>
      </c>
      <c r="AA1232" s="110">
        <v>1227</v>
      </c>
      <c r="AB1232" s="110">
        <v>0</v>
      </c>
      <c r="AC1232" s="417">
        <v>26.355482505099999</v>
      </c>
    </row>
    <row r="1233" spans="1:29">
      <c r="A1233" s="20"/>
      <c r="B1233" s="24">
        <v>1229</v>
      </c>
      <c r="D1233" s="571">
        <v>1228</v>
      </c>
      <c r="E1233" s="580">
        <v>797.31057999999996</v>
      </c>
      <c r="F1233" s="580">
        <v>931.92850999999996</v>
      </c>
      <c r="H1233" s="571">
        <v>1228</v>
      </c>
      <c r="I1233" s="78">
        <v>849</v>
      </c>
      <c r="J1233" s="78">
        <v>714</v>
      </c>
      <c r="K1233" s="78">
        <v>715</v>
      </c>
      <c r="L1233" s="78">
        <v>849</v>
      </c>
      <c r="M1233" s="579" t="str">
        <f t="shared" si="20"/>
        <v>849,714,715,849</v>
      </c>
      <c r="R1233" s="280">
        <v>1228</v>
      </c>
      <c r="S1233" s="591">
        <v>1355.1485096599699</v>
      </c>
      <c r="U1233" s="77">
        <v>1228</v>
      </c>
      <c r="V1233" s="77">
        <v>1228</v>
      </c>
      <c r="Y1233" s="110">
        <v>1228</v>
      </c>
      <c r="Z1233" s="110">
        <v>0</v>
      </c>
      <c r="AA1233" s="110">
        <v>1228</v>
      </c>
      <c r="AB1233" s="110">
        <v>0</v>
      </c>
      <c r="AC1233" s="417">
        <v>27.1029701931995</v>
      </c>
    </row>
    <row r="1234" spans="1:29">
      <c r="A1234" s="20"/>
      <c r="B1234" s="24">
        <v>1230</v>
      </c>
      <c r="D1234" s="571">
        <v>1229</v>
      </c>
      <c r="E1234" s="580">
        <v>833.61012000000005</v>
      </c>
      <c r="F1234" s="580">
        <v>898.50016000000005</v>
      </c>
      <c r="H1234" s="571">
        <v>1229</v>
      </c>
      <c r="I1234" s="78">
        <v>849</v>
      </c>
      <c r="J1234" s="78">
        <v>715</v>
      </c>
      <c r="K1234" s="78">
        <v>848</v>
      </c>
      <c r="L1234" s="78">
        <v>849</v>
      </c>
      <c r="M1234" s="579" t="str">
        <f t="shared" si="20"/>
        <v>849,715,848,849</v>
      </c>
      <c r="R1234" s="280">
        <v>1229</v>
      </c>
      <c r="S1234" s="591">
        <v>1320.42226430505</v>
      </c>
      <c r="U1234" s="77">
        <v>1229</v>
      </c>
      <c r="V1234" s="77">
        <v>1229</v>
      </c>
      <c r="Y1234" s="110">
        <v>1229</v>
      </c>
      <c r="Z1234" s="110">
        <v>0</v>
      </c>
      <c r="AA1234" s="110">
        <v>1229</v>
      </c>
      <c r="AB1234" s="110">
        <v>0</v>
      </c>
      <c r="AC1234" s="417">
        <v>26.408445286101198</v>
      </c>
    </row>
    <row r="1235" spans="1:29">
      <c r="A1235" s="20"/>
      <c r="B1235" s="24">
        <v>1231</v>
      </c>
      <c r="D1235" s="571">
        <v>1230</v>
      </c>
      <c r="E1235" s="580">
        <v>869.08450000000005</v>
      </c>
      <c r="F1235" s="580">
        <v>864.94362999999998</v>
      </c>
      <c r="H1235" s="571">
        <v>1230</v>
      </c>
      <c r="I1235" s="78">
        <v>850</v>
      </c>
      <c r="J1235" s="78">
        <v>713</v>
      </c>
      <c r="K1235" s="78">
        <v>714</v>
      </c>
      <c r="L1235" s="78">
        <v>850</v>
      </c>
      <c r="M1235" s="579" t="str">
        <f t="shared" si="20"/>
        <v>850,713,714,850</v>
      </c>
      <c r="R1235" s="280">
        <v>1230</v>
      </c>
      <c r="S1235" s="591">
        <v>1353.5556602849899</v>
      </c>
      <c r="U1235" s="77">
        <v>1230</v>
      </c>
      <c r="V1235" s="77">
        <v>1230</v>
      </c>
      <c r="Y1235" s="110">
        <v>1230</v>
      </c>
      <c r="Z1235" s="110">
        <v>0</v>
      </c>
      <c r="AA1235" s="110">
        <v>1230</v>
      </c>
      <c r="AB1235" s="110">
        <v>0</v>
      </c>
      <c r="AC1235" s="417">
        <v>27.071113205699898</v>
      </c>
    </row>
    <row r="1236" spans="1:29">
      <c r="A1236" s="20"/>
      <c r="B1236" s="24">
        <v>1232</v>
      </c>
      <c r="D1236" s="571">
        <v>1231</v>
      </c>
      <c r="E1236" s="580">
        <v>903.80933000000005</v>
      </c>
      <c r="F1236" s="580">
        <v>830.39233999999999</v>
      </c>
      <c r="H1236" s="571">
        <v>1231</v>
      </c>
      <c r="I1236" s="78">
        <v>850</v>
      </c>
      <c r="J1236" s="78">
        <v>714</v>
      </c>
      <c r="K1236" s="78">
        <v>849</v>
      </c>
      <c r="L1236" s="78">
        <v>850</v>
      </c>
      <c r="M1236" s="579" t="str">
        <f t="shared" si="20"/>
        <v>850,714,849,850</v>
      </c>
      <c r="R1236" s="280">
        <v>1231</v>
      </c>
      <c r="S1236" s="591">
        <v>1319.1162934399899</v>
      </c>
      <c r="U1236" s="77">
        <v>1231</v>
      </c>
      <c r="V1236" s="77">
        <v>1231</v>
      </c>
      <c r="Y1236" s="110">
        <v>1231</v>
      </c>
      <c r="Z1236" s="110">
        <v>0</v>
      </c>
      <c r="AA1236" s="110">
        <v>1231</v>
      </c>
      <c r="AB1236" s="110">
        <v>0</v>
      </c>
      <c r="AC1236" s="417">
        <v>26.3823258687998</v>
      </c>
    </row>
    <row r="1237" spans="1:29">
      <c r="A1237" s="20"/>
      <c r="B1237" s="24">
        <v>1233</v>
      </c>
      <c r="D1237" s="571">
        <v>1232</v>
      </c>
      <c r="E1237" s="580">
        <v>936.92602999999997</v>
      </c>
      <c r="F1237" s="580">
        <v>793.81500000000005</v>
      </c>
      <c r="H1237" s="571">
        <v>1232</v>
      </c>
      <c r="I1237" s="78">
        <v>851</v>
      </c>
      <c r="J1237" s="78">
        <v>712</v>
      </c>
      <c r="K1237" s="78">
        <v>713</v>
      </c>
      <c r="L1237" s="78">
        <v>851</v>
      </c>
      <c r="M1237" s="579" t="str">
        <f t="shared" si="20"/>
        <v>851,712,713,851</v>
      </c>
      <c r="R1237" s="280">
        <v>1232</v>
      </c>
      <c r="S1237" s="591">
        <v>1350.9316062299999</v>
      </c>
      <c r="U1237" s="77">
        <v>1232</v>
      </c>
      <c r="V1237" s="77">
        <v>1232</v>
      </c>
      <c r="Y1237" s="110">
        <v>1232</v>
      </c>
      <c r="Z1237" s="110">
        <v>0</v>
      </c>
      <c r="AA1237" s="110">
        <v>1232</v>
      </c>
      <c r="AB1237" s="110">
        <v>0</v>
      </c>
      <c r="AC1237" s="417">
        <v>27.018632124600099</v>
      </c>
    </row>
    <row r="1238" spans="1:29">
      <c r="A1238" s="20"/>
      <c r="B1238" s="24">
        <v>1234</v>
      </c>
      <c r="D1238" s="571">
        <v>1233</v>
      </c>
      <c r="E1238" s="580">
        <v>967.63242000000002</v>
      </c>
      <c r="F1238" s="580">
        <v>755.54773</v>
      </c>
      <c r="H1238" s="571">
        <v>1233</v>
      </c>
      <c r="I1238" s="78">
        <v>851</v>
      </c>
      <c r="J1238" s="78">
        <v>713</v>
      </c>
      <c r="K1238" s="78">
        <v>850</v>
      </c>
      <c r="L1238" s="78">
        <v>851</v>
      </c>
      <c r="M1238" s="579" t="str">
        <f t="shared" si="20"/>
        <v>851,713,850,851</v>
      </c>
      <c r="R1238" s="280">
        <v>1233</v>
      </c>
      <c r="S1238" s="591">
        <v>1317.5166293100001</v>
      </c>
      <c r="U1238" s="77">
        <v>1233</v>
      </c>
      <c r="V1238" s="77">
        <v>1233</v>
      </c>
      <c r="Y1238" s="110">
        <v>1233</v>
      </c>
      <c r="Z1238" s="110">
        <v>0</v>
      </c>
      <c r="AA1238" s="110">
        <v>1233</v>
      </c>
      <c r="AB1238" s="110">
        <v>0</v>
      </c>
      <c r="AC1238" s="417">
        <v>26.3503325862</v>
      </c>
    </row>
    <row r="1239" spans="1:29">
      <c r="A1239" s="20"/>
      <c r="B1239" s="24">
        <v>1235</v>
      </c>
      <c r="D1239" s="571">
        <v>1234</v>
      </c>
      <c r="E1239" s="580">
        <v>996.75617999999997</v>
      </c>
      <c r="F1239" s="580">
        <v>715.99986000000001</v>
      </c>
      <c r="H1239" s="571">
        <v>1234</v>
      </c>
      <c r="I1239" s="78">
        <v>852</v>
      </c>
      <c r="J1239" s="78">
        <v>711</v>
      </c>
      <c r="K1239" s="78">
        <v>712</v>
      </c>
      <c r="L1239" s="78">
        <v>852</v>
      </c>
      <c r="M1239" s="579" t="str">
        <f t="shared" si="20"/>
        <v>852,711,712,852</v>
      </c>
      <c r="R1239" s="280">
        <v>1234</v>
      </c>
      <c r="S1239" s="591">
        <v>1350.11233258995</v>
      </c>
      <c r="U1239" s="77">
        <v>1234</v>
      </c>
      <c r="V1239" s="77">
        <v>1234</v>
      </c>
      <c r="Y1239" s="110">
        <v>1234</v>
      </c>
      <c r="Z1239" s="110">
        <v>0</v>
      </c>
      <c r="AA1239" s="110">
        <v>1234</v>
      </c>
      <c r="AB1239" s="110">
        <v>0</v>
      </c>
      <c r="AC1239" s="417">
        <v>27.002246651798998</v>
      </c>
    </row>
    <row r="1240" spans="1:29">
      <c r="A1240" s="20"/>
      <c r="B1240" s="24">
        <v>1236</v>
      </c>
      <c r="D1240" s="571">
        <v>1235</v>
      </c>
      <c r="E1240" s="580">
        <v>1024.1573000000001</v>
      </c>
      <c r="F1240" s="580">
        <v>675.27179000000001</v>
      </c>
      <c r="H1240" s="571">
        <v>1235</v>
      </c>
      <c r="I1240" s="78">
        <v>852</v>
      </c>
      <c r="J1240" s="78">
        <v>712</v>
      </c>
      <c r="K1240" s="78">
        <v>851</v>
      </c>
      <c r="L1240" s="78">
        <v>852</v>
      </c>
      <c r="M1240" s="579" t="str">
        <f t="shared" si="20"/>
        <v>852,712,851,852</v>
      </c>
      <c r="R1240" s="280">
        <v>1235</v>
      </c>
      <c r="S1240" s="591">
        <v>1317.0963713850299</v>
      </c>
      <c r="U1240" s="77">
        <v>1235</v>
      </c>
      <c r="V1240" s="77">
        <v>1235</v>
      </c>
      <c r="Y1240" s="110">
        <v>1235</v>
      </c>
      <c r="Z1240" s="110">
        <v>0</v>
      </c>
      <c r="AA1240" s="110">
        <v>1235</v>
      </c>
      <c r="AB1240" s="110">
        <v>0</v>
      </c>
      <c r="AC1240" s="417">
        <v>26.3419274277007</v>
      </c>
    </row>
    <row r="1241" spans="1:29">
      <c r="A1241" s="20"/>
      <c r="B1241" s="24">
        <v>1237</v>
      </c>
      <c r="D1241" s="571">
        <v>1236</v>
      </c>
      <c r="E1241" s="580">
        <v>1050.3833</v>
      </c>
      <c r="F1241" s="580">
        <v>634.36144000000002</v>
      </c>
      <c r="H1241" s="571">
        <v>1236</v>
      </c>
      <c r="I1241" s="78">
        <v>853</v>
      </c>
      <c r="J1241" s="78">
        <v>710</v>
      </c>
      <c r="K1241" s="78">
        <v>711</v>
      </c>
      <c r="L1241" s="78">
        <v>853</v>
      </c>
      <c r="M1241" s="579" t="str">
        <f t="shared" si="20"/>
        <v>853,710,711,853</v>
      </c>
      <c r="R1241" s="280">
        <v>1236</v>
      </c>
      <c r="S1241" s="591">
        <v>1349.6090673849901</v>
      </c>
      <c r="U1241" s="77">
        <v>1236</v>
      </c>
      <c r="V1241" s="77">
        <v>1236</v>
      </c>
      <c r="Y1241" s="110">
        <v>1236</v>
      </c>
      <c r="Z1241" s="110">
        <v>0</v>
      </c>
      <c r="AA1241" s="110">
        <v>1236</v>
      </c>
      <c r="AB1241" s="110">
        <v>0</v>
      </c>
      <c r="AC1241" s="417">
        <v>26.992181347699901</v>
      </c>
    </row>
    <row r="1242" spans="1:29">
      <c r="A1242" s="20"/>
      <c r="B1242" s="24">
        <v>1238</v>
      </c>
      <c r="D1242" s="571">
        <v>1237</v>
      </c>
      <c r="E1242" s="580">
        <v>1075.3771999999999</v>
      </c>
      <c r="F1242" s="580">
        <v>592.31705999999997</v>
      </c>
      <c r="H1242" s="571">
        <v>1237</v>
      </c>
      <c r="I1242" s="78">
        <v>853</v>
      </c>
      <c r="J1242" s="78">
        <v>711</v>
      </c>
      <c r="K1242" s="78">
        <v>852</v>
      </c>
      <c r="L1242" s="78">
        <v>853</v>
      </c>
      <c r="M1242" s="579" t="str">
        <f t="shared" si="20"/>
        <v>853,711,852,853</v>
      </c>
      <c r="R1242" s="280">
        <v>1237</v>
      </c>
      <c r="S1242" s="591">
        <v>1315.22340796003</v>
      </c>
      <c r="U1242" s="77">
        <v>1237</v>
      </c>
      <c r="V1242" s="77">
        <v>1237</v>
      </c>
      <c r="Y1242" s="110">
        <v>1237</v>
      </c>
      <c r="Z1242" s="110">
        <v>0</v>
      </c>
      <c r="AA1242" s="110">
        <v>1237</v>
      </c>
      <c r="AB1242" s="110">
        <v>0</v>
      </c>
      <c r="AC1242" s="417">
        <v>26.304468159200599</v>
      </c>
    </row>
    <row r="1243" spans="1:29">
      <c r="A1243" s="20"/>
      <c r="B1243" s="24">
        <v>1239</v>
      </c>
      <c r="D1243" s="571">
        <v>1238</v>
      </c>
      <c r="E1243" s="580">
        <v>1098.2609</v>
      </c>
      <c r="F1243" s="580">
        <v>548.52320999999995</v>
      </c>
      <c r="H1243" s="571">
        <v>1238</v>
      </c>
      <c r="I1243" s="78">
        <v>854</v>
      </c>
      <c r="J1243" s="78">
        <v>709</v>
      </c>
      <c r="K1243" s="78">
        <v>710</v>
      </c>
      <c r="L1243" s="78">
        <v>854</v>
      </c>
      <c r="M1243" s="579" t="str">
        <f t="shared" si="20"/>
        <v>854,709,710,854</v>
      </c>
      <c r="R1243" s="280">
        <v>1238</v>
      </c>
      <c r="S1243" s="591">
        <v>1350.3766285500001</v>
      </c>
      <c r="U1243" s="77">
        <v>1238</v>
      </c>
      <c r="V1243" s="77">
        <v>1238</v>
      </c>
      <c r="Y1243" s="110">
        <v>1238</v>
      </c>
      <c r="Z1243" s="110">
        <v>0</v>
      </c>
      <c r="AA1243" s="110">
        <v>1238</v>
      </c>
      <c r="AB1243" s="110">
        <v>0</v>
      </c>
      <c r="AC1243" s="417">
        <v>27.007532570999999</v>
      </c>
    </row>
    <row r="1244" spans="1:29">
      <c r="A1244" s="20"/>
      <c r="B1244" s="24">
        <v>1240</v>
      </c>
      <c r="D1244" s="571">
        <v>1239</v>
      </c>
      <c r="E1244" s="580">
        <v>1118.6982</v>
      </c>
      <c r="F1244" s="580">
        <v>503.82583</v>
      </c>
      <c r="H1244" s="571">
        <v>1239</v>
      </c>
      <c r="I1244" s="78">
        <v>854</v>
      </c>
      <c r="J1244" s="78">
        <v>710</v>
      </c>
      <c r="K1244" s="78">
        <v>853</v>
      </c>
      <c r="L1244" s="78">
        <v>854</v>
      </c>
      <c r="M1244" s="579" t="str">
        <f t="shared" si="20"/>
        <v>854,710,853,854</v>
      </c>
      <c r="R1244" s="280">
        <v>1239</v>
      </c>
      <c r="S1244" s="591">
        <v>1314.822873805</v>
      </c>
      <c r="U1244" s="77">
        <v>1239</v>
      </c>
      <c r="V1244" s="77">
        <v>1239</v>
      </c>
      <c r="Y1244" s="110">
        <v>1239</v>
      </c>
      <c r="Z1244" s="110">
        <v>0</v>
      </c>
      <c r="AA1244" s="110">
        <v>1239</v>
      </c>
      <c r="AB1244" s="110">
        <v>0</v>
      </c>
      <c r="AC1244" s="417">
        <v>26.296457476100102</v>
      </c>
    </row>
    <row r="1245" spans="1:29">
      <c r="A1245" s="20"/>
      <c r="B1245" s="24">
        <v>1241</v>
      </c>
      <c r="D1245" s="571">
        <v>1240</v>
      </c>
      <c r="E1245" s="580">
        <v>1137.8186000000001</v>
      </c>
      <c r="F1245" s="580">
        <v>458.48226</v>
      </c>
      <c r="H1245" s="571">
        <v>1240</v>
      </c>
      <c r="I1245" s="78">
        <v>855</v>
      </c>
      <c r="J1245" s="78">
        <v>708</v>
      </c>
      <c r="K1245" s="78">
        <v>709</v>
      </c>
      <c r="L1245" s="78">
        <v>855</v>
      </c>
      <c r="M1245" s="579" t="str">
        <f t="shared" si="20"/>
        <v>855,708,709,855</v>
      </c>
      <c r="R1245" s="280">
        <v>1240</v>
      </c>
      <c r="S1245" s="591">
        <v>1352.8322092599799</v>
      </c>
      <c r="U1245" s="77">
        <v>1240</v>
      </c>
      <c r="V1245" s="77">
        <v>1240</v>
      </c>
      <c r="Y1245" s="110">
        <v>1240</v>
      </c>
      <c r="Z1245" s="110">
        <v>0</v>
      </c>
      <c r="AA1245" s="110">
        <v>1240</v>
      </c>
      <c r="AB1245" s="110">
        <v>0</v>
      </c>
      <c r="AC1245" s="417">
        <v>27.056644185199598</v>
      </c>
    </row>
    <row r="1246" spans="1:29">
      <c r="A1246" s="20"/>
      <c r="B1246" s="24">
        <v>1242</v>
      </c>
      <c r="D1246" s="571">
        <v>1241</v>
      </c>
      <c r="E1246" s="580">
        <v>1155.0252</v>
      </c>
      <c r="F1246" s="580">
        <v>412.06482999999997</v>
      </c>
      <c r="H1246" s="571">
        <v>1241</v>
      </c>
      <c r="I1246" s="78">
        <v>855</v>
      </c>
      <c r="J1246" s="78">
        <v>709</v>
      </c>
      <c r="K1246" s="78">
        <v>854</v>
      </c>
      <c r="L1246" s="78">
        <v>855</v>
      </c>
      <c r="M1246" s="579" t="str">
        <f t="shared" si="20"/>
        <v>855,709,854,855</v>
      </c>
      <c r="R1246" s="280">
        <v>1241</v>
      </c>
      <c r="S1246" s="591">
        <v>1317.7679607299899</v>
      </c>
      <c r="U1246" s="77">
        <v>1241</v>
      </c>
      <c r="V1246" s="77">
        <v>1241</v>
      </c>
      <c r="Y1246" s="110">
        <v>1241</v>
      </c>
      <c r="Z1246" s="110">
        <v>0</v>
      </c>
      <c r="AA1246" s="110">
        <v>1241</v>
      </c>
      <c r="AB1246" s="110">
        <v>0</v>
      </c>
      <c r="AC1246" s="417">
        <v>26.355359214599801</v>
      </c>
    </row>
    <row r="1247" spans="1:29">
      <c r="A1247" s="20"/>
      <c r="B1247" s="24">
        <v>1243</v>
      </c>
      <c r="D1247" s="571">
        <v>1242</v>
      </c>
      <c r="E1247" s="580">
        <v>1170.4656</v>
      </c>
      <c r="F1247" s="580">
        <v>365.38245000000001</v>
      </c>
      <c r="H1247" s="571">
        <v>1242</v>
      </c>
      <c r="I1247" s="78">
        <v>856</v>
      </c>
      <c r="J1247" s="78">
        <v>707</v>
      </c>
      <c r="K1247" s="78">
        <v>708</v>
      </c>
      <c r="L1247" s="78">
        <v>856</v>
      </c>
      <c r="M1247" s="579" t="str">
        <f t="shared" si="20"/>
        <v>856,707,708,856</v>
      </c>
      <c r="R1247" s="280">
        <v>1242</v>
      </c>
      <c r="S1247" s="591">
        <v>1356.06650758501</v>
      </c>
      <c r="U1247" s="77">
        <v>1242</v>
      </c>
      <c r="V1247" s="77">
        <v>1242</v>
      </c>
      <c r="Y1247" s="110">
        <v>1242</v>
      </c>
      <c r="Z1247" s="110">
        <v>0</v>
      </c>
      <c r="AA1247" s="110">
        <v>1242</v>
      </c>
      <c r="AB1247" s="110">
        <v>0</v>
      </c>
      <c r="AC1247" s="417">
        <v>27.121330151700199</v>
      </c>
    </row>
    <row r="1248" spans="1:29">
      <c r="A1248" s="20"/>
      <c r="B1248" s="24">
        <v>1244</v>
      </c>
      <c r="D1248" s="571">
        <v>1243</v>
      </c>
      <c r="E1248" s="580">
        <v>1185.7456</v>
      </c>
      <c r="F1248" s="580">
        <v>318.63826999999998</v>
      </c>
      <c r="H1248" s="571">
        <v>1243</v>
      </c>
      <c r="I1248" s="78">
        <v>856</v>
      </c>
      <c r="J1248" s="78">
        <v>708</v>
      </c>
      <c r="K1248" s="78">
        <v>855</v>
      </c>
      <c r="L1248" s="78">
        <v>856</v>
      </c>
      <c r="M1248" s="579" t="str">
        <f t="shared" si="20"/>
        <v>856,708,855,856</v>
      </c>
      <c r="R1248" s="280">
        <v>1243</v>
      </c>
      <c r="S1248" s="591">
        <v>1321.555032</v>
      </c>
      <c r="U1248" s="77">
        <v>1243</v>
      </c>
      <c r="V1248" s="77">
        <v>1243</v>
      </c>
      <c r="Y1248" s="110">
        <v>1243</v>
      </c>
      <c r="Z1248" s="110">
        <v>0</v>
      </c>
      <c r="AA1248" s="110">
        <v>1243</v>
      </c>
      <c r="AB1248" s="110">
        <v>0</v>
      </c>
      <c r="AC1248" s="417">
        <v>26.43110064</v>
      </c>
    </row>
    <row r="1249" spans="1:29">
      <c r="A1249" s="20"/>
      <c r="B1249" s="24">
        <v>1245</v>
      </c>
      <c r="D1249" s="571">
        <v>1244</v>
      </c>
      <c r="E1249" s="580">
        <v>1194.8742</v>
      </c>
      <c r="F1249" s="580">
        <v>265.36315999999999</v>
      </c>
      <c r="H1249" s="571">
        <v>1244</v>
      </c>
      <c r="I1249" s="78">
        <v>857</v>
      </c>
      <c r="J1249" s="78">
        <v>706</v>
      </c>
      <c r="K1249" s="78">
        <v>707</v>
      </c>
      <c r="L1249" s="78">
        <v>857</v>
      </c>
      <c r="M1249" s="579" t="str">
        <f t="shared" si="20"/>
        <v>857,706,707,857</v>
      </c>
      <c r="R1249" s="280">
        <v>1244</v>
      </c>
      <c r="S1249" s="591">
        <v>1354.7444042245099</v>
      </c>
      <c r="U1249" s="77">
        <v>1244</v>
      </c>
      <c r="V1249" s="77">
        <v>1244</v>
      </c>
      <c r="Y1249" s="110">
        <v>1244</v>
      </c>
      <c r="Z1249" s="110">
        <v>0</v>
      </c>
      <c r="AA1249" s="110">
        <v>1244</v>
      </c>
      <c r="AB1249" s="110">
        <v>0</v>
      </c>
      <c r="AC1249" s="417">
        <v>27.094888084490201</v>
      </c>
    </row>
    <row r="1250" spans="1:29">
      <c r="A1250" s="20"/>
      <c r="B1250" s="24">
        <v>1246</v>
      </c>
      <c r="D1250" s="571">
        <v>1245</v>
      </c>
      <c r="E1250" s="580">
        <v>1196.8462999999999</v>
      </c>
      <c r="F1250" s="580">
        <v>207.10837000000001</v>
      </c>
      <c r="H1250" s="571">
        <v>1245</v>
      </c>
      <c r="I1250" s="78">
        <v>857</v>
      </c>
      <c r="J1250" s="78">
        <v>707</v>
      </c>
      <c r="K1250" s="78">
        <v>856</v>
      </c>
      <c r="L1250" s="78">
        <v>857</v>
      </c>
      <c r="M1250" s="579" t="str">
        <f t="shared" si="20"/>
        <v>857,707,856,857</v>
      </c>
      <c r="R1250" s="280">
        <v>1245</v>
      </c>
      <c r="S1250" s="591">
        <v>1321.05268799399</v>
      </c>
      <c r="U1250" s="77">
        <v>1245</v>
      </c>
      <c r="V1250" s="77">
        <v>1245</v>
      </c>
      <c r="Y1250" s="110">
        <v>1245</v>
      </c>
      <c r="Z1250" s="110">
        <v>0</v>
      </c>
      <c r="AA1250" s="110">
        <v>1245</v>
      </c>
      <c r="AB1250" s="110">
        <v>0</v>
      </c>
      <c r="AC1250" s="417">
        <v>26.421053759879801</v>
      </c>
    </row>
    <row r="1251" spans="1:29">
      <c r="A1251" s="20"/>
      <c r="B1251" s="24">
        <v>1247</v>
      </c>
      <c r="D1251" s="571">
        <v>1246</v>
      </c>
      <c r="E1251" s="580">
        <v>1191.8314</v>
      </c>
      <c r="F1251" s="580">
        <v>145.25026</v>
      </c>
      <c r="H1251" s="571">
        <v>1246</v>
      </c>
      <c r="I1251" s="78">
        <v>858</v>
      </c>
      <c r="J1251" s="78">
        <v>705</v>
      </c>
      <c r="K1251" s="78">
        <v>706</v>
      </c>
      <c r="L1251" s="78">
        <v>858</v>
      </c>
      <c r="M1251" s="579" t="str">
        <f t="shared" si="20"/>
        <v>858,705,706,858</v>
      </c>
      <c r="R1251" s="280">
        <v>1246</v>
      </c>
      <c r="S1251" s="591">
        <v>1349.18638559799</v>
      </c>
      <c r="U1251" s="77">
        <v>1246</v>
      </c>
      <c r="V1251" s="77">
        <v>1246</v>
      </c>
      <c r="Y1251" s="110">
        <v>1246</v>
      </c>
      <c r="Z1251" s="110">
        <v>0</v>
      </c>
      <c r="AA1251" s="110">
        <v>1246</v>
      </c>
      <c r="AB1251" s="110">
        <v>0</v>
      </c>
      <c r="AC1251" s="417">
        <v>26.983727711959801</v>
      </c>
    </row>
    <row r="1252" spans="1:29">
      <c r="A1252" s="20"/>
      <c r="B1252" s="24">
        <v>1248</v>
      </c>
      <c r="D1252" s="571">
        <v>1247</v>
      </c>
      <c r="E1252" s="580">
        <v>1186.5141000000001</v>
      </c>
      <c r="F1252" s="580">
        <v>26.773394</v>
      </c>
      <c r="H1252" s="571">
        <v>1247</v>
      </c>
      <c r="I1252" s="78">
        <v>858</v>
      </c>
      <c r="J1252" s="78">
        <v>706</v>
      </c>
      <c r="K1252" s="78">
        <v>857</v>
      </c>
      <c r="L1252" s="78">
        <v>858</v>
      </c>
      <c r="M1252" s="579" t="str">
        <f t="shared" si="20"/>
        <v>858,706,857,858</v>
      </c>
      <c r="R1252" s="280">
        <v>1247</v>
      </c>
      <c r="S1252" s="591">
        <v>1316.440097747</v>
      </c>
      <c r="U1252" s="77">
        <v>1247</v>
      </c>
      <c r="V1252" s="77">
        <v>1247</v>
      </c>
      <c r="Y1252" s="110">
        <v>1247</v>
      </c>
      <c r="Z1252" s="110">
        <v>0</v>
      </c>
      <c r="AA1252" s="110">
        <v>1247</v>
      </c>
      <c r="AB1252" s="110">
        <v>0</v>
      </c>
      <c r="AC1252" s="417">
        <v>26.328801954940101</v>
      </c>
    </row>
    <row r="1253" spans="1:29">
      <c r="A1253" s="20"/>
      <c r="B1253" s="24">
        <v>1249</v>
      </c>
      <c r="D1253" s="571">
        <v>1248</v>
      </c>
      <c r="E1253" s="580">
        <v>1174.6298999999999</v>
      </c>
      <c r="F1253" s="580">
        <v>84.908821000000003</v>
      </c>
      <c r="H1253" s="571">
        <v>1248</v>
      </c>
      <c r="I1253" s="78">
        <v>859</v>
      </c>
      <c r="J1253" s="78">
        <v>704</v>
      </c>
      <c r="K1253" s="78">
        <v>705</v>
      </c>
      <c r="L1253" s="78">
        <v>859</v>
      </c>
      <c r="M1253" s="579" t="str">
        <f t="shared" si="20"/>
        <v>859,704,705,859</v>
      </c>
      <c r="R1253" s="280">
        <v>1248</v>
      </c>
      <c r="S1253" s="591">
        <v>1344.7484855944899</v>
      </c>
      <c r="U1253" s="77">
        <v>1248</v>
      </c>
      <c r="V1253" s="77">
        <v>1248</v>
      </c>
      <c r="Y1253" s="110">
        <v>1248</v>
      </c>
      <c r="Z1253" s="110">
        <v>0</v>
      </c>
      <c r="AA1253" s="110">
        <v>1248</v>
      </c>
      <c r="AB1253" s="110">
        <v>0</v>
      </c>
      <c r="AC1253" s="417">
        <v>26.8949697118899</v>
      </c>
    </row>
    <row r="1254" spans="1:29">
      <c r="A1254" s="20"/>
      <c r="B1254" s="24">
        <v>1250</v>
      </c>
      <c r="D1254" s="571">
        <v>1249</v>
      </c>
      <c r="E1254" s="580">
        <v>1155.8744999999999</v>
      </c>
      <c r="F1254" s="580">
        <v>-105.9829</v>
      </c>
      <c r="H1254" s="571">
        <v>1249</v>
      </c>
      <c r="I1254" s="78">
        <v>859</v>
      </c>
      <c r="J1254" s="78">
        <v>705</v>
      </c>
      <c r="K1254" s="78">
        <v>858</v>
      </c>
      <c r="L1254" s="78">
        <v>859</v>
      </c>
      <c r="M1254" s="579" t="str">
        <f t="shared" si="20"/>
        <v>859,705,858,859</v>
      </c>
      <c r="R1254" s="280">
        <v>1249</v>
      </c>
      <c r="S1254" s="591">
        <v>1312.00959751749</v>
      </c>
      <c r="U1254" s="77">
        <v>1249</v>
      </c>
      <c r="V1254" s="77">
        <v>1249</v>
      </c>
      <c r="Y1254" s="110">
        <v>1249</v>
      </c>
      <c r="Z1254" s="110">
        <v>0</v>
      </c>
      <c r="AA1254" s="110">
        <v>1249</v>
      </c>
      <c r="AB1254" s="110">
        <v>0</v>
      </c>
      <c r="AC1254" s="417">
        <v>26.240191950349899</v>
      </c>
    </row>
    <row r="1255" spans="1:29">
      <c r="A1255" s="20"/>
      <c r="B1255" s="24">
        <v>1251</v>
      </c>
      <c r="D1255" s="571">
        <v>1250</v>
      </c>
      <c r="E1255" s="580">
        <v>1159.6651999999999</v>
      </c>
      <c r="F1255" s="580">
        <v>-169.34280000000001</v>
      </c>
      <c r="H1255" s="571">
        <v>1250</v>
      </c>
      <c r="I1255" s="78">
        <v>860</v>
      </c>
      <c r="J1255" s="78">
        <v>703</v>
      </c>
      <c r="K1255" s="78">
        <v>704</v>
      </c>
      <c r="L1255" s="78">
        <v>860</v>
      </c>
      <c r="M1255" s="579" t="str">
        <f t="shared" si="20"/>
        <v>860,703,704,860</v>
      </c>
      <c r="R1255" s="280">
        <v>1250</v>
      </c>
      <c r="S1255" s="591">
        <v>1343.23096039999</v>
      </c>
      <c r="U1255" s="77">
        <v>1250</v>
      </c>
      <c r="V1255" s="77">
        <v>1250</v>
      </c>
      <c r="Y1255" s="110">
        <v>1250</v>
      </c>
      <c r="Z1255" s="110">
        <v>0</v>
      </c>
      <c r="AA1255" s="110">
        <v>1250</v>
      </c>
      <c r="AB1255" s="110">
        <v>0</v>
      </c>
      <c r="AC1255" s="417">
        <v>26.864619207999901</v>
      </c>
    </row>
    <row r="1256" spans="1:29">
      <c r="A1256" s="20"/>
      <c r="B1256" s="24">
        <v>1252</v>
      </c>
      <c r="D1256" s="571">
        <v>1251</v>
      </c>
      <c r="E1256" s="580">
        <v>1144.7777000000001</v>
      </c>
      <c r="F1256" s="580">
        <v>-219.94460000000001</v>
      </c>
      <c r="H1256" s="571">
        <v>1251</v>
      </c>
      <c r="I1256" s="78">
        <v>860</v>
      </c>
      <c r="J1256" s="78">
        <v>704</v>
      </c>
      <c r="K1256" s="78">
        <v>859</v>
      </c>
      <c r="L1256" s="78">
        <v>860</v>
      </c>
      <c r="M1256" s="579" t="str">
        <f t="shared" si="20"/>
        <v>860,704,859,860</v>
      </c>
      <c r="R1256" s="280">
        <v>1251</v>
      </c>
      <c r="S1256" s="591">
        <v>1309.7038003699899</v>
      </c>
      <c r="U1256" s="77">
        <v>1251</v>
      </c>
      <c r="V1256" s="77">
        <v>1251</v>
      </c>
      <c r="Y1256" s="110">
        <v>1251</v>
      </c>
      <c r="Z1256" s="110">
        <v>0</v>
      </c>
      <c r="AA1256" s="110">
        <v>1251</v>
      </c>
      <c r="AB1256" s="110">
        <v>0</v>
      </c>
      <c r="AC1256" s="417">
        <v>26.194076007399801</v>
      </c>
    </row>
    <row r="1257" spans="1:29">
      <c r="A1257" s="20"/>
      <c r="B1257" s="24">
        <v>1253</v>
      </c>
      <c r="D1257" s="571">
        <v>1252</v>
      </c>
      <c r="E1257" s="580">
        <v>1136.6225999999999</v>
      </c>
      <c r="F1257" s="580">
        <v>-274.08350000000002</v>
      </c>
      <c r="H1257" s="571">
        <v>1252</v>
      </c>
      <c r="I1257" s="78">
        <v>861</v>
      </c>
      <c r="J1257" s="78">
        <v>702</v>
      </c>
      <c r="K1257" s="78">
        <v>703</v>
      </c>
      <c r="L1257" s="78">
        <v>861</v>
      </c>
      <c r="M1257" s="579" t="str">
        <f t="shared" si="20"/>
        <v>861,702,703,861</v>
      </c>
      <c r="R1257" s="280">
        <v>1252</v>
      </c>
      <c r="S1257" s="591">
        <v>1345.3732129799901</v>
      </c>
      <c r="U1257" s="77">
        <v>1252</v>
      </c>
      <c r="V1257" s="77">
        <v>1252</v>
      </c>
      <c r="Y1257" s="110">
        <v>1252</v>
      </c>
      <c r="Z1257" s="110">
        <v>0</v>
      </c>
      <c r="AA1257" s="110">
        <v>1252</v>
      </c>
      <c r="AB1257" s="110">
        <v>0</v>
      </c>
      <c r="AC1257" s="417">
        <v>26.907464259599799</v>
      </c>
    </row>
    <row r="1258" spans="1:29">
      <c r="A1258" s="20"/>
      <c r="B1258" s="24">
        <v>1254</v>
      </c>
      <c r="D1258" s="571">
        <v>1253</v>
      </c>
      <c r="E1258" s="580">
        <v>1130.7759000000001</v>
      </c>
      <c r="F1258" s="580">
        <v>-324.69380000000001</v>
      </c>
      <c r="H1258" s="571">
        <v>1253</v>
      </c>
      <c r="I1258" s="78">
        <v>861</v>
      </c>
      <c r="J1258" s="78">
        <v>703</v>
      </c>
      <c r="K1258" s="78">
        <v>860</v>
      </c>
      <c r="L1258" s="78">
        <v>861</v>
      </c>
      <c r="M1258" s="579" t="str">
        <f t="shared" si="20"/>
        <v>861,703,860,861</v>
      </c>
      <c r="R1258" s="280">
        <v>1253</v>
      </c>
      <c r="S1258" s="591">
        <v>1309.55238622499</v>
      </c>
      <c r="U1258" s="77">
        <v>1253</v>
      </c>
      <c r="V1258" s="77">
        <v>1253</v>
      </c>
      <c r="Y1258" s="110">
        <v>1253</v>
      </c>
      <c r="Z1258" s="110">
        <v>0</v>
      </c>
      <c r="AA1258" s="110">
        <v>1253</v>
      </c>
      <c r="AB1258" s="110">
        <v>0</v>
      </c>
      <c r="AC1258" s="417">
        <v>26.191047724499899</v>
      </c>
    </row>
    <row r="1259" spans="1:29">
      <c r="A1259" s="20"/>
      <c r="B1259" s="24">
        <v>1255</v>
      </c>
      <c r="D1259" s="571">
        <v>1254</v>
      </c>
      <c r="E1259" s="580">
        <v>1119.7551000000001</v>
      </c>
      <c r="F1259" s="580">
        <v>-373.0523</v>
      </c>
      <c r="H1259" s="571">
        <v>1254</v>
      </c>
      <c r="I1259" s="78">
        <v>862</v>
      </c>
      <c r="J1259" s="78">
        <v>701</v>
      </c>
      <c r="K1259" s="78">
        <v>702</v>
      </c>
      <c r="L1259" s="78">
        <v>862</v>
      </c>
      <c r="M1259" s="579" t="str">
        <f t="shared" si="20"/>
        <v>862,701,702,862</v>
      </c>
      <c r="R1259" s="280">
        <v>1254</v>
      </c>
      <c r="S1259" s="591">
        <v>1348.86405350001</v>
      </c>
      <c r="U1259" s="77">
        <v>1254</v>
      </c>
      <c r="V1259" s="77">
        <v>1254</v>
      </c>
      <c r="Y1259" s="110">
        <v>1254</v>
      </c>
      <c r="Z1259" s="110">
        <v>0</v>
      </c>
      <c r="AA1259" s="110">
        <v>1254</v>
      </c>
      <c r="AB1259" s="110">
        <v>0</v>
      </c>
      <c r="AC1259" s="417">
        <v>26.977281070000299</v>
      </c>
    </row>
    <row r="1260" spans="1:29">
      <c r="A1260" s="20"/>
      <c r="B1260" s="24">
        <v>1256</v>
      </c>
      <c r="D1260" s="571">
        <v>1255</v>
      </c>
      <c r="E1260" s="580">
        <v>1103.319</v>
      </c>
      <c r="F1260" s="580">
        <v>-417.30259999999998</v>
      </c>
      <c r="H1260" s="571">
        <v>1255</v>
      </c>
      <c r="I1260" s="78">
        <v>862</v>
      </c>
      <c r="J1260" s="78">
        <v>702</v>
      </c>
      <c r="K1260" s="78">
        <v>861</v>
      </c>
      <c r="L1260" s="78">
        <v>862</v>
      </c>
      <c r="M1260" s="579" t="str">
        <f t="shared" si="20"/>
        <v>862,702,861,862</v>
      </c>
      <c r="R1260" s="280">
        <v>1255</v>
      </c>
      <c r="S1260" s="591">
        <v>1312.0672567499801</v>
      </c>
      <c r="U1260" s="77">
        <v>1255</v>
      </c>
      <c r="V1260" s="77">
        <v>1255</v>
      </c>
      <c r="Y1260" s="110">
        <v>1255</v>
      </c>
      <c r="Z1260" s="110">
        <v>0</v>
      </c>
      <c r="AA1260" s="110">
        <v>1255</v>
      </c>
      <c r="AB1260" s="110">
        <v>0</v>
      </c>
      <c r="AC1260" s="417">
        <v>26.241345134999701</v>
      </c>
    </row>
    <row r="1261" spans="1:29">
      <c r="A1261" s="20"/>
      <c r="B1261" s="24">
        <v>1257</v>
      </c>
      <c r="D1261" s="571">
        <v>1256</v>
      </c>
      <c r="E1261" s="580">
        <v>1086.9159</v>
      </c>
      <c r="F1261" s="580">
        <v>-461.6105</v>
      </c>
      <c r="H1261" s="571">
        <v>1256</v>
      </c>
      <c r="I1261" s="78">
        <v>863</v>
      </c>
      <c r="J1261" s="78">
        <v>700</v>
      </c>
      <c r="K1261" s="78">
        <v>701</v>
      </c>
      <c r="L1261" s="78">
        <v>863</v>
      </c>
      <c r="M1261" s="579" t="str">
        <f t="shared" si="20"/>
        <v>863,700,701,863</v>
      </c>
      <c r="R1261" s="280">
        <v>1256</v>
      </c>
      <c r="S1261" s="591">
        <v>1350.6340203499799</v>
      </c>
      <c r="U1261" s="77">
        <v>1256</v>
      </c>
      <c r="V1261" s="77">
        <v>1256</v>
      </c>
      <c r="Y1261" s="110">
        <v>1256</v>
      </c>
      <c r="Z1261" s="110">
        <v>0</v>
      </c>
      <c r="AA1261" s="110">
        <v>1256</v>
      </c>
      <c r="AB1261" s="110">
        <v>0</v>
      </c>
      <c r="AC1261" s="417">
        <v>27.012680406999699</v>
      </c>
    </row>
    <row r="1262" spans="1:29">
      <c r="A1262" s="20"/>
      <c r="B1262" s="24">
        <v>1258</v>
      </c>
      <c r="D1262" s="571">
        <v>1257</v>
      </c>
      <c r="E1262" s="580">
        <v>1067.2283</v>
      </c>
      <c r="F1262" s="580">
        <v>-505.12799999999999</v>
      </c>
      <c r="H1262" s="571">
        <v>1257</v>
      </c>
      <c r="I1262" s="78">
        <v>863</v>
      </c>
      <c r="J1262" s="78">
        <v>701</v>
      </c>
      <c r="K1262" s="78">
        <v>862</v>
      </c>
      <c r="L1262" s="78">
        <v>863</v>
      </c>
      <c r="M1262" s="579" t="str">
        <f t="shared" si="20"/>
        <v>863,701,862,863</v>
      </c>
      <c r="R1262" s="280">
        <v>1257</v>
      </c>
      <c r="S1262" s="591">
        <v>1313.74672494998</v>
      </c>
      <c r="U1262" s="77">
        <v>1257</v>
      </c>
      <c r="V1262" s="77">
        <v>1257</v>
      </c>
      <c r="Y1262" s="110">
        <v>1257</v>
      </c>
      <c r="Z1262" s="110">
        <v>0</v>
      </c>
      <c r="AA1262" s="110">
        <v>1257</v>
      </c>
      <c r="AB1262" s="110">
        <v>0</v>
      </c>
      <c r="AC1262" s="417">
        <v>26.274934498999698</v>
      </c>
    </row>
    <row r="1263" spans="1:29">
      <c r="A1263" s="20"/>
      <c r="B1263" s="24">
        <v>1259</v>
      </c>
      <c r="D1263" s="571">
        <v>1258</v>
      </c>
      <c r="E1263" s="580">
        <v>1043.9467</v>
      </c>
      <c r="F1263" s="580">
        <v>-547.25099999999998</v>
      </c>
      <c r="H1263" s="571">
        <v>1258</v>
      </c>
      <c r="I1263" s="78">
        <v>864</v>
      </c>
      <c r="J1263" s="78">
        <v>699</v>
      </c>
      <c r="K1263" s="78">
        <v>700</v>
      </c>
      <c r="L1263" s="78">
        <v>864</v>
      </c>
      <c r="M1263" s="579" t="str">
        <f t="shared" si="20"/>
        <v>864,699,700,864</v>
      </c>
      <c r="R1263" s="280">
        <v>1258</v>
      </c>
      <c r="S1263" s="591">
        <v>1351.68726180001</v>
      </c>
      <c r="U1263" s="77">
        <v>1258</v>
      </c>
      <c r="V1263" s="77">
        <v>1258</v>
      </c>
      <c r="Y1263" s="110">
        <v>1258</v>
      </c>
      <c r="Z1263" s="110">
        <v>0</v>
      </c>
      <c r="AA1263" s="110">
        <v>1258</v>
      </c>
      <c r="AB1263" s="110">
        <v>0</v>
      </c>
      <c r="AC1263" s="417">
        <v>27.0337452360003</v>
      </c>
    </row>
    <row r="1264" spans="1:29">
      <c r="A1264" s="20"/>
      <c r="B1264" s="24">
        <v>1260</v>
      </c>
      <c r="D1264" s="571">
        <v>1259</v>
      </c>
      <c r="E1264" s="580">
        <v>1018.4158</v>
      </c>
      <c r="F1264" s="580">
        <v>-588.09230000000002</v>
      </c>
      <c r="H1264" s="571">
        <v>1259</v>
      </c>
      <c r="I1264" s="78">
        <v>864</v>
      </c>
      <c r="J1264" s="78">
        <v>700</v>
      </c>
      <c r="K1264" s="78">
        <v>863</v>
      </c>
      <c r="L1264" s="78">
        <v>864</v>
      </c>
      <c r="M1264" s="579" t="str">
        <f t="shared" si="20"/>
        <v>864,700,863,864</v>
      </c>
      <c r="R1264" s="280">
        <v>1259</v>
      </c>
      <c r="S1264" s="591">
        <v>1315.8855443999901</v>
      </c>
      <c r="U1264" s="77">
        <v>1259</v>
      </c>
      <c r="V1264" s="77">
        <v>1259</v>
      </c>
      <c r="Y1264" s="110">
        <v>1259</v>
      </c>
      <c r="Z1264" s="110">
        <v>0</v>
      </c>
      <c r="AA1264" s="110">
        <v>1259</v>
      </c>
      <c r="AB1264" s="110">
        <v>0</v>
      </c>
      <c r="AC1264" s="417">
        <v>26.317710887999802</v>
      </c>
    </row>
    <row r="1265" spans="1:29">
      <c r="A1265" s="20"/>
      <c r="B1265" s="24">
        <v>1261</v>
      </c>
      <c r="D1265" s="571">
        <v>1260</v>
      </c>
      <c r="E1265" s="580">
        <v>993.10857999999996</v>
      </c>
      <c r="F1265" s="580">
        <v>-628.8261</v>
      </c>
      <c r="H1265" s="571">
        <v>1260</v>
      </c>
      <c r="I1265" s="78">
        <v>865</v>
      </c>
      <c r="J1265" s="78">
        <v>698</v>
      </c>
      <c r="K1265" s="78">
        <v>699</v>
      </c>
      <c r="L1265" s="78">
        <v>865</v>
      </c>
      <c r="M1265" s="579" t="str">
        <f t="shared" si="20"/>
        <v>865,698,699,865</v>
      </c>
      <c r="R1265" s="280">
        <v>1260</v>
      </c>
      <c r="S1265" s="591">
        <v>1353.5475765000101</v>
      </c>
      <c r="U1265" s="77">
        <v>1260</v>
      </c>
      <c r="V1265" s="77">
        <v>1260</v>
      </c>
      <c r="Y1265" s="110">
        <v>1260</v>
      </c>
      <c r="Z1265" s="110">
        <v>0</v>
      </c>
      <c r="AA1265" s="110">
        <v>1260</v>
      </c>
      <c r="AB1265" s="110">
        <v>0</v>
      </c>
      <c r="AC1265" s="417">
        <v>27.070951530000301</v>
      </c>
    </row>
    <row r="1266" spans="1:29">
      <c r="A1266" s="20"/>
      <c r="B1266" s="24">
        <v>1262</v>
      </c>
      <c r="D1266" s="571">
        <v>1261</v>
      </c>
      <c r="E1266" s="580">
        <v>970.78668000000005</v>
      </c>
      <c r="F1266" s="580">
        <v>-669.64380000000006</v>
      </c>
      <c r="H1266" s="571">
        <v>1261</v>
      </c>
      <c r="I1266" s="78">
        <v>865</v>
      </c>
      <c r="J1266" s="78">
        <v>699</v>
      </c>
      <c r="K1266" s="78">
        <v>864</v>
      </c>
      <c r="L1266" s="78">
        <v>865</v>
      </c>
      <c r="M1266" s="579" t="str">
        <f t="shared" si="20"/>
        <v>865,699,864,865</v>
      </c>
      <c r="R1266" s="280">
        <v>1261</v>
      </c>
      <c r="S1266" s="591">
        <v>1318.9858325999501</v>
      </c>
      <c r="U1266" s="77">
        <v>1261</v>
      </c>
      <c r="V1266" s="77">
        <v>1261</v>
      </c>
      <c r="Y1266" s="110">
        <v>1261</v>
      </c>
      <c r="Z1266" s="110">
        <v>0</v>
      </c>
      <c r="AA1266" s="110">
        <v>1261</v>
      </c>
      <c r="AB1266" s="110">
        <v>0</v>
      </c>
      <c r="AC1266" s="417">
        <v>26.379716651999001</v>
      </c>
    </row>
    <row r="1267" spans="1:29">
      <c r="A1267" s="20"/>
      <c r="B1267" s="24">
        <v>1263</v>
      </c>
      <c r="D1267" s="571">
        <v>1262</v>
      </c>
      <c r="E1267" s="580">
        <v>944.23883999999998</v>
      </c>
      <c r="F1267" s="580">
        <v>-709.18759999999997</v>
      </c>
      <c r="H1267" s="571">
        <v>1262</v>
      </c>
      <c r="I1267" s="78">
        <v>866</v>
      </c>
      <c r="J1267" s="78">
        <v>697</v>
      </c>
      <c r="K1267" s="78">
        <v>698</v>
      </c>
      <c r="L1267" s="78">
        <v>866</v>
      </c>
      <c r="M1267" s="579" t="str">
        <f t="shared" si="20"/>
        <v>866,697,698,866</v>
      </c>
      <c r="R1267" s="280">
        <v>1262</v>
      </c>
      <c r="S1267" s="591">
        <v>1355.32994390002</v>
      </c>
      <c r="U1267" s="77">
        <v>1262</v>
      </c>
      <c r="V1267" s="77">
        <v>1262</v>
      </c>
      <c r="Y1267" s="110">
        <v>1262</v>
      </c>
      <c r="Z1267" s="110">
        <v>0</v>
      </c>
      <c r="AA1267" s="110">
        <v>1262</v>
      </c>
      <c r="AB1267" s="110">
        <v>0</v>
      </c>
      <c r="AC1267" s="417">
        <v>27.106598878000501</v>
      </c>
    </row>
    <row r="1268" spans="1:29">
      <c r="A1268" s="20"/>
      <c r="B1268" s="24">
        <v>1264</v>
      </c>
      <c r="D1268" s="571">
        <v>1263</v>
      </c>
      <c r="E1268" s="580">
        <v>913.35994000000005</v>
      </c>
      <c r="F1268" s="580">
        <v>-744.5444</v>
      </c>
      <c r="H1268" s="571">
        <v>1263</v>
      </c>
      <c r="I1268" s="78">
        <v>866</v>
      </c>
      <c r="J1268" s="78">
        <v>698</v>
      </c>
      <c r="K1268" s="78">
        <v>865</v>
      </c>
      <c r="L1268" s="78">
        <v>866</v>
      </c>
      <c r="M1268" s="579" t="str">
        <f t="shared" si="20"/>
        <v>866,698,865,866</v>
      </c>
      <c r="R1268" s="280">
        <v>1263</v>
      </c>
      <c r="S1268" s="591">
        <v>1321.1086507999501</v>
      </c>
      <c r="U1268" s="77">
        <v>1263</v>
      </c>
      <c r="V1268" s="77">
        <v>1263</v>
      </c>
      <c r="Y1268" s="110">
        <v>1263</v>
      </c>
      <c r="Z1268" s="110">
        <v>0</v>
      </c>
      <c r="AA1268" s="110">
        <v>1263</v>
      </c>
      <c r="AB1268" s="110">
        <v>0</v>
      </c>
      <c r="AC1268" s="417">
        <v>26.4221730159991</v>
      </c>
    </row>
    <row r="1269" spans="1:29">
      <c r="A1269" s="20"/>
      <c r="B1269" s="24">
        <v>1265</v>
      </c>
      <c r="D1269" s="571">
        <v>1264</v>
      </c>
      <c r="E1269" s="580">
        <v>881.93008999999995</v>
      </c>
      <c r="F1269" s="580">
        <v>-780.66010000000006</v>
      </c>
      <c r="H1269" s="571">
        <v>1264</v>
      </c>
      <c r="I1269" s="78">
        <v>867</v>
      </c>
      <c r="J1269" s="78">
        <v>696</v>
      </c>
      <c r="K1269" s="78">
        <v>697</v>
      </c>
      <c r="L1269" s="78">
        <v>867</v>
      </c>
      <c r="M1269" s="579" t="str">
        <f t="shared" si="20"/>
        <v>867,696,697,867</v>
      </c>
      <c r="R1269" s="280">
        <v>1264</v>
      </c>
      <c r="S1269" s="591">
        <v>1353.6254499499901</v>
      </c>
      <c r="U1269" s="77">
        <v>1264</v>
      </c>
      <c r="V1269" s="77">
        <v>1264</v>
      </c>
      <c r="Y1269" s="110">
        <v>1264</v>
      </c>
      <c r="Z1269" s="110">
        <v>0</v>
      </c>
      <c r="AA1269" s="110">
        <v>1264</v>
      </c>
      <c r="AB1269" s="110">
        <v>0</v>
      </c>
      <c r="AC1269" s="417">
        <v>27.072508998999801</v>
      </c>
    </row>
    <row r="1270" spans="1:29">
      <c r="A1270" s="20"/>
      <c r="B1270" s="24">
        <v>1266</v>
      </c>
      <c r="D1270" s="571">
        <v>1265</v>
      </c>
      <c r="E1270" s="580">
        <v>850.00352999999996</v>
      </c>
      <c r="F1270" s="580">
        <v>-815.73040000000003</v>
      </c>
      <c r="H1270" s="571">
        <v>1265</v>
      </c>
      <c r="I1270" s="78">
        <v>867</v>
      </c>
      <c r="J1270" s="78">
        <v>697</v>
      </c>
      <c r="K1270" s="78">
        <v>866</v>
      </c>
      <c r="L1270" s="78">
        <v>867</v>
      </c>
      <c r="M1270" s="579" t="str">
        <f t="shared" si="20"/>
        <v>867,697,866,867</v>
      </c>
      <c r="R1270" s="280">
        <v>1265</v>
      </c>
      <c r="S1270" s="591">
        <v>1319.3949987999499</v>
      </c>
      <c r="U1270" s="77">
        <v>1265</v>
      </c>
      <c r="V1270" s="77">
        <v>1265</v>
      </c>
      <c r="Y1270" s="110">
        <v>1265</v>
      </c>
      <c r="Z1270" s="110">
        <v>0</v>
      </c>
      <c r="AA1270" s="110">
        <v>1265</v>
      </c>
      <c r="AB1270" s="110">
        <v>0</v>
      </c>
      <c r="AC1270" s="417">
        <v>26.387899975999002</v>
      </c>
    </row>
    <row r="1271" spans="1:29">
      <c r="A1271" s="20"/>
      <c r="B1271" s="24">
        <v>1267</v>
      </c>
      <c r="D1271" s="571">
        <v>1266</v>
      </c>
      <c r="E1271" s="580">
        <v>820.37253999999996</v>
      </c>
      <c r="F1271" s="580">
        <v>-850.66409999999996</v>
      </c>
      <c r="H1271" s="571">
        <v>1266</v>
      </c>
      <c r="I1271" s="78">
        <v>868</v>
      </c>
      <c r="J1271" s="78">
        <v>695</v>
      </c>
      <c r="K1271" s="78">
        <v>696</v>
      </c>
      <c r="L1271" s="78">
        <v>868</v>
      </c>
      <c r="M1271" s="579" t="str">
        <f t="shared" si="20"/>
        <v>868,695,696,868</v>
      </c>
      <c r="R1271" s="280">
        <v>1266</v>
      </c>
      <c r="S1271" s="591">
        <v>1350.9902380999899</v>
      </c>
      <c r="U1271" s="77">
        <v>1266</v>
      </c>
      <c r="V1271" s="77">
        <v>1266</v>
      </c>
      <c r="Y1271" s="110">
        <v>1266</v>
      </c>
      <c r="Z1271" s="110">
        <v>0</v>
      </c>
      <c r="AA1271" s="110">
        <v>1266</v>
      </c>
      <c r="AB1271" s="110">
        <v>0</v>
      </c>
      <c r="AC1271" s="417">
        <v>27.0198047619999</v>
      </c>
    </row>
    <row r="1272" spans="1:29">
      <c r="A1272" s="20"/>
      <c r="B1272" s="24">
        <v>1268</v>
      </c>
      <c r="D1272" s="571">
        <v>1267</v>
      </c>
      <c r="E1272" s="580">
        <v>786.29522999999995</v>
      </c>
      <c r="F1272" s="580">
        <v>-883.09429999999998</v>
      </c>
      <c r="H1272" s="571">
        <v>1267</v>
      </c>
      <c r="I1272" s="78">
        <v>868</v>
      </c>
      <c r="J1272" s="78">
        <v>696</v>
      </c>
      <c r="K1272" s="78">
        <v>867</v>
      </c>
      <c r="L1272" s="78">
        <v>868</v>
      </c>
      <c r="M1272" s="579" t="str">
        <f t="shared" si="20"/>
        <v>868,696,867,868</v>
      </c>
      <c r="R1272" s="280">
        <v>1267</v>
      </c>
      <c r="S1272" s="591">
        <v>1317.63468664995</v>
      </c>
      <c r="U1272" s="77">
        <v>1267</v>
      </c>
      <c r="V1272" s="77">
        <v>1267</v>
      </c>
      <c r="Y1272" s="110">
        <v>1267</v>
      </c>
      <c r="Z1272" s="110">
        <v>0</v>
      </c>
      <c r="AA1272" s="110">
        <v>1267</v>
      </c>
      <c r="AB1272" s="110">
        <v>0</v>
      </c>
      <c r="AC1272" s="417">
        <v>26.352693732999001</v>
      </c>
    </row>
    <row r="1273" spans="1:29">
      <c r="A1273" s="20"/>
      <c r="B1273" s="24">
        <v>1269</v>
      </c>
      <c r="D1273" s="571">
        <v>1268</v>
      </c>
      <c r="E1273" s="580">
        <v>748.3587</v>
      </c>
      <c r="F1273" s="580">
        <v>-910.53639999999996</v>
      </c>
      <c r="H1273" s="571">
        <v>1268</v>
      </c>
      <c r="I1273" s="78">
        <v>869</v>
      </c>
      <c r="J1273" s="78">
        <v>694</v>
      </c>
      <c r="K1273" s="78">
        <v>695</v>
      </c>
      <c r="L1273" s="78">
        <v>869</v>
      </c>
      <c r="M1273" s="579" t="str">
        <f t="shared" si="20"/>
        <v>869,694,695,869</v>
      </c>
      <c r="R1273" s="280">
        <v>1268</v>
      </c>
      <c r="S1273" s="591">
        <v>1350.14838759996</v>
      </c>
      <c r="U1273" s="77">
        <v>1268</v>
      </c>
      <c r="V1273" s="77">
        <v>1268</v>
      </c>
      <c r="Y1273" s="110">
        <v>1268</v>
      </c>
      <c r="Z1273" s="110">
        <v>0</v>
      </c>
      <c r="AA1273" s="110">
        <v>1268</v>
      </c>
      <c r="AB1273" s="110">
        <v>0</v>
      </c>
      <c r="AC1273" s="417">
        <v>27.0029677519993</v>
      </c>
    </row>
    <row r="1274" spans="1:29">
      <c r="A1274" s="20"/>
      <c r="B1274" s="24">
        <v>1270</v>
      </c>
      <c r="D1274" s="571">
        <v>1269</v>
      </c>
      <c r="E1274" s="580">
        <v>709.40551000000005</v>
      </c>
      <c r="F1274" s="580">
        <v>-938.72940000000006</v>
      </c>
      <c r="H1274" s="571">
        <v>1269</v>
      </c>
      <c r="I1274" s="78">
        <v>869</v>
      </c>
      <c r="J1274" s="78">
        <v>695</v>
      </c>
      <c r="K1274" s="78">
        <v>868</v>
      </c>
      <c r="L1274" s="78">
        <v>869</v>
      </c>
      <c r="M1274" s="579" t="str">
        <f t="shared" si="20"/>
        <v>869,695,868,869</v>
      </c>
      <c r="R1274" s="280">
        <v>1269</v>
      </c>
      <c r="S1274" s="591">
        <v>1317.17164820007</v>
      </c>
      <c r="U1274" s="77">
        <v>1269</v>
      </c>
      <c r="V1274" s="77">
        <v>1269</v>
      </c>
      <c r="Y1274" s="110">
        <v>1269</v>
      </c>
      <c r="Z1274" s="110">
        <v>0</v>
      </c>
      <c r="AA1274" s="110">
        <v>1269</v>
      </c>
      <c r="AB1274" s="110">
        <v>0</v>
      </c>
      <c r="AC1274" s="417">
        <v>26.343432964001501</v>
      </c>
    </row>
    <row r="1275" spans="1:29">
      <c r="A1275" s="20"/>
      <c r="B1275" s="24">
        <v>1271</v>
      </c>
      <c r="D1275" s="571">
        <v>1270</v>
      </c>
      <c r="E1275" s="580">
        <v>670.22653000000003</v>
      </c>
      <c r="F1275" s="580">
        <v>-966.44880000000001</v>
      </c>
      <c r="H1275" s="571">
        <v>1270</v>
      </c>
      <c r="I1275" s="78">
        <v>870</v>
      </c>
      <c r="J1275" s="78">
        <v>693</v>
      </c>
      <c r="K1275" s="78">
        <v>694</v>
      </c>
      <c r="L1275" s="78">
        <v>870</v>
      </c>
      <c r="M1275" s="579" t="str">
        <f t="shared" si="20"/>
        <v>870,693,694,870</v>
      </c>
      <c r="R1275" s="280">
        <v>1270</v>
      </c>
      <c r="S1275" s="591">
        <v>1349.6409433000299</v>
      </c>
      <c r="U1275" s="77">
        <v>1270</v>
      </c>
      <c r="V1275" s="77">
        <v>1270</v>
      </c>
      <c r="Y1275" s="110">
        <v>1270</v>
      </c>
      <c r="Z1275" s="110">
        <v>0</v>
      </c>
      <c r="AA1275" s="110">
        <v>1270</v>
      </c>
      <c r="AB1275" s="110">
        <v>0</v>
      </c>
      <c r="AC1275" s="417">
        <v>26.9928188660007</v>
      </c>
    </row>
    <row r="1276" spans="1:29">
      <c r="A1276" s="20"/>
      <c r="B1276" s="24">
        <v>1272</v>
      </c>
      <c r="D1276" s="571">
        <v>1271</v>
      </c>
      <c r="E1276" s="580">
        <v>633.83655999999996</v>
      </c>
      <c r="F1276" s="580">
        <v>-995.2627</v>
      </c>
      <c r="H1276" s="571">
        <v>1271</v>
      </c>
      <c r="I1276" s="78">
        <v>870</v>
      </c>
      <c r="J1276" s="78">
        <v>694</v>
      </c>
      <c r="K1276" s="78">
        <v>869</v>
      </c>
      <c r="L1276" s="78">
        <v>870</v>
      </c>
      <c r="M1276" s="579" t="str">
        <f t="shared" si="20"/>
        <v>870,694,869,870</v>
      </c>
      <c r="R1276" s="280">
        <v>1271</v>
      </c>
      <c r="S1276" s="591">
        <v>1315.2705968000801</v>
      </c>
      <c r="U1276" s="77">
        <v>1271</v>
      </c>
      <c r="V1276" s="77">
        <v>1271</v>
      </c>
      <c r="Y1276" s="110">
        <v>1271</v>
      </c>
      <c r="Z1276" s="110">
        <v>0</v>
      </c>
      <c r="AA1276" s="110">
        <v>1271</v>
      </c>
      <c r="AB1276" s="110">
        <v>0</v>
      </c>
      <c r="AC1276" s="417">
        <v>26.305411936001601</v>
      </c>
    </row>
    <row r="1277" spans="1:29">
      <c r="A1277" s="20"/>
      <c r="B1277" s="24">
        <v>1273</v>
      </c>
      <c r="D1277" s="571">
        <v>1272</v>
      </c>
      <c r="E1277" s="580">
        <v>594.67074000000002</v>
      </c>
      <c r="F1277" s="580">
        <v>-1021.525</v>
      </c>
      <c r="H1277" s="571">
        <v>1272</v>
      </c>
      <c r="I1277" s="78">
        <v>871</v>
      </c>
      <c r="J1277" s="78">
        <v>692</v>
      </c>
      <c r="K1277" s="78">
        <v>693</v>
      </c>
      <c r="L1277" s="78">
        <v>871</v>
      </c>
      <c r="M1277" s="579" t="str">
        <f t="shared" si="20"/>
        <v>871,692,693,871</v>
      </c>
      <c r="R1277" s="280">
        <v>1272</v>
      </c>
      <c r="S1277" s="591">
        <v>1350.3991660500701</v>
      </c>
      <c r="U1277" s="77">
        <v>1272</v>
      </c>
      <c r="V1277" s="77">
        <v>1272</v>
      </c>
      <c r="Y1277" s="110">
        <v>1272</v>
      </c>
      <c r="Z1277" s="110">
        <v>0</v>
      </c>
      <c r="AA1277" s="110">
        <v>1272</v>
      </c>
      <c r="AB1277" s="110">
        <v>0</v>
      </c>
      <c r="AC1277" s="417">
        <v>27.0079833210015</v>
      </c>
    </row>
    <row r="1278" spans="1:29">
      <c r="A1278" s="20"/>
      <c r="B1278" s="24">
        <v>1274</v>
      </c>
      <c r="D1278" s="571">
        <v>1273</v>
      </c>
      <c r="E1278" s="580">
        <v>554.07045000000005</v>
      </c>
      <c r="F1278" s="580">
        <v>-1042.7860000000001</v>
      </c>
      <c r="H1278" s="571">
        <v>1273</v>
      </c>
      <c r="I1278" s="78">
        <v>871</v>
      </c>
      <c r="J1278" s="78">
        <v>693</v>
      </c>
      <c r="K1278" s="78">
        <v>870</v>
      </c>
      <c r="L1278" s="78">
        <v>871</v>
      </c>
      <c r="M1278" s="579" t="str">
        <f t="shared" si="20"/>
        <v>871,693,870,871</v>
      </c>
      <c r="R1278" s="280">
        <v>1273</v>
      </c>
      <c r="S1278" s="591">
        <v>1314.8386124999899</v>
      </c>
      <c r="U1278" s="77">
        <v>1273</v>
      </c>
      <c r="V1278" s="77">
        <v>1273</v>
      </c>
      <c r="Y1278" s="110">
        <v>1273</v>
      </c>
      <c r="Z1278" s="110">
        <v>0</v>
      </c>
      <c r="AA1278" s="110">
        <v>1273</v>
      </c>
      <c r="AB1278" s="110">
        <v>0</v>
      </c>
      <c r="AC1278" s="417">
        <v>26.296772249999901</v>
      </c>
    </row>
    <row r="1279" spans="1:29">
      <c r="A1279" s="20"/>
      <c r="B1279" s="24">
        <v>1275</v>
      </c>
      <c r="D1279" s="571">
        <v>1274</v>
      </c>
      <c r="E1279" s="580">
        <v>511.76100000000002</v>
      </c>
      <c r="F1279" s="580">
        <v>-1063.971</v>
      </c>
      <c r="H1279" s="571">
        <v>1274</v>
      </c>
      <c r="I1279" s="78">
        <v>872</v>
      </c>
      <c r="J1279" s="78">
        <v>691</v>
      </c>
      <c r="K1279" s="78">
        <v>692</v>
      </c>
      <c r="L1279" s="78">
        <v>872</v>
      </c>
      <c r="M1279" s="579" t="str">
        <f t="shared" si="20"/>
        <v>872,691,692,872</v>
      </c>
      <c r="R1279" s="280">
        <v>1274</v>
      </c>
      <c r="S1279" s="591">
        <v>1352.75580054998</v>
      </c>
      <c r="U1279" s="77">
        <v>1274</v>
      </c>
      <c r="V1279" s="77">
        <v>1274</v>
      </c>
      <c r="Y1279" s="110">
        <v>1274</v>
      </c>
      <c r="Z1279" s="110">
        <v>0</v>
      </c>
      <c r="AA1279" s="110">
        <v>1274</v>
      </c>
      <c r="AB1279" s="110">
        <v>0</v>
      </c>
      <c r="AC1279" s="417">
        <v>27.055116010999701</v>
      </c>
    </row>
    <row r="1280" spans="1:29">
      <c r="A1280" s="20"/>
      <c r="B1280" s="24">
        <v>1276</v>
      </c>
      <c r="D1280" s="571">
        <v>1275</v>
      </c>
      <c r="E1280" s="580">
        <v>467.29651999999999</v>
      </c>
      <c r="F1280" s="580">
        <v>-1081.9949999999999</v>
      </c>
      <c r="H1280" s="571">
        <v>1275</v>
      </c>
      <c r="I1280" s="78">
        <v>872</v>
      </c>
      <c r="J1280" s="78">
        <v>692</v>
      </c>
      <c r="K1280" s="78">
        <v>871</v>
      </c>
      <c r="L1280" s="78">
        <v>872</v>
      </c>
      <c r="M1280" s="579" t="str">
        <f t="shared" si="20"/>
        <v>872,692,871,872</v>
      </c>
      <c r="R1280" s="280">
        <v>1275</v>
      </c>
      <c r="S1280" s="591">
        <v>1317.71377814997</v>
      </c>
      <c r="U1280" s="77">
        <v>1275</v>
      </c>
      <c r="V1280" s="77">
        <v>1275</v>
      </c>
      <c r="Y1280" s="110">
        <v>1275</v>
      </c>
      <c r="Z1280" s="110">
        <v>0</v>
      </c>
      <c r="AA1280" s="110">
        <v>1275</v>
      </c>
      <c r="AB1280" s="110">
        <v>0</v>
      </c>
      <c r="AC1280" s="417">
        <v>26.354275562999501</v>
      </c>
    </row>
    <row r="1281" spans="1:29">
      <c r="A1281" s="20"/>
      <c r="B1281" s="24">
        <v>1277</v>
      </c>
      <c r="D1281" s="571">
        <v>1276</v>
      </c>
      <c r="E1281" s="580">
        <v>421.85462000000001</v>
      </c>
      <c r="F1281" s="580">
        <v>-1097.712</v>
      </c>
      <c r="H1281" s="571">
        <v>1276</v>
      </c>
      <c r="I1281" s="78">
        <v>873</v>
      </c>
      <c r="J1281" s="78">
        <v>690</v>
      </c>
      <c r="K1281" s="78">
        <v>691</v>
      </c>
      <c r="L1281" s="78">
        <v>873</v>
      </c>
      <c r="M1281" s="579" t="str">
        <f t="shared" si="20"/>
        <v>873,690,691,873</v>
      </c>
      <c r="R1281" s="280">
        <v>1276</v>
      </c>
      <c r="S1281" s="591">
        <v>1355.08891225006</v>
      </c>
      <c r="U1281" s="77">
        <v>1276</v>
      </c>
      <c r="V1281" s="77">
        <v>1276</v>
      </c>
      <c r="Y1281" s="110">
        <v>1276</v>
      </c>
      <c r="Z1281" s="110">
        <v>0</v>
      </c>
      <c r="AA1281" s="110">
        <v>1276</v>
      </c>
      <c r="AB1281" s="110">
        <v>0</v>
      </c>
      <c r="AC1281" s="417">
        <v>27.101778245001299</v>
      </c>
    </row>
    <row r="1282" spans="1:29">
      <c r="A1282" s="20"/>
      <c r="B1282" s="24">
        <v>1278</v>
      </c>
      <c r="D1282" s="571">
        <v>1277</v>
      </c>
      <c r="E1282" s="580">
        <v>376.61063000000001</v>
      </c>
      <c r="F1282" s="580">
        <v>-1113.5989999999999</v>
      </c>
      <c r="H1282" s="571">
        <v>1277</v>
      </c>
      <c r="I1282" s="78">
        <v>873</v>
      </c>
      <c r="J1282" s="78">
        <v>691</v>
      </c>
      <c r="K1282" s="78">
        <v>872</v>
      </c>
      <c r="L1282" s="78">
        <v>873</v>
      </c>
      <c r="M1282" s="579" t="str">
        <f t="shared" si="20"/>
        <v>873,691,872,873</v>
      </c>
      <c r="R1282" s="280">
        <v>1277</v>
      </c>
      <c r="S1282" s="591">
        <v>1320.3724415499601</v>
      </c>
      <c r="U1282" s="77">
        <v>1277</v>
      </c>
      <c r="V1282" s="77">
        <v>1277</v>
      </c>
      <c r="Y1282" s="110">
        <v>1277</v>
      </c>
      <c r="Z1282" s="110">
        <v>0</v>
      </c>
      <c r="AA1282" s="110">
        <v>1277</v>
      </c>
      <c r="AB1282" s="110">
        <v>0</v>
      </c>
      <c r="AC1282" s="417">
        <v>26.407448830999201</v>
      </c>
    </row>
    <row r="1283" spans="1:29">
      <c r="A1283" s="20"/>
      <c r="B1283" s="24">
        <v>1279</v>
      </c>
      <c r="D1283" s="571">
        <v>1278</v>
      </c>
      <c r="E1283" s="580">
        <v>333.70173999999997</v>
      </c>
      <c r="F1283" s="580">
        <v>-1131.473</v>
      </c>
      <c r="H1283" s="571">
        <v>1278</v>
      </c>
      <c r="I1283" s="78">
        <v>874</v>
      </c>
      <c r="J1283" s="78">
        <v>689</v>
      </c>
      <c r="K1283" s="78">
        <v>690</v>
      </c>
      <c r="L1283" s="78">
        <v>874</v>
      </c>
      <c r="M1283" s="579" t="str">
        <f t="shared" si="20"/>
        <v>874,689,690,874</v>
      </c>
      <c r="R1283" s="280">
        <v>1278</v>
      </c>
      <c r="S1283" s="591">
        <v>1353.4747859500301</v>
      </c>
      <c r="U1283" s="77">
        <v>1278</v>
      </c>
      <c r="V1283" s="77">
        <v>1278</v>
      </c>
      <c r="Y1283" s="110">
        <v>1278</v>
      </c>
      <c r="Z1283" s="110">
        <v>0</v>
      </c>
      <c r="AA1283" s="110">
        <v>1278</v>
      </c>
      <c r="AB1283" s="110">
        <v>0</v>
      </c>
      <c r="AC1283" s="417">
        <v>27.069495719000599</v>
      </c>
    </row>
    <row r="1284" spans="1:29">
      <c r="A1284" s="20"/>
      <c r="B1284" s="24">
        <v>1280</v>
      </c>
      <c r="D1284" s="571">
        <v>1279</v>
      </c>
      <c r="E1284" s="580">
        <v>288.74883999999997</v>
      </c>
      <c r="F1284" s="580">
        <v>-1146.011</v>
      </c>
      <c r="H1284" s="571">
        <v>1279</v>
      </c>
      <c r="I1284" s="78">
        <v>874</v>
      </c>
      <c r="J1284" s="78">
        <v>690</v>
      </c>
      <c r="K1284" s="78">
        <v>873</v>
      </c>
      <c r="L1284" s="78">
        <v>874</v>
      </c>
      <c r="M1284" s="579" t="str">
        <f t="shared" si="20"/>
        <v>874,690,873,874</v>
      </c>
      <c r="R1284" s="280">
        <v>1279</v>
      </c>
      <c r="S1284" s="591">
        <v>1319.0531286999401</v>
      </c>
      <c r="U1284" s="77">
        <v>1279</v>
      </c>
      <c r="V1284" s="77">
        <v>1279</v>
      </c>
      <c r="Y1284" s="110">
        <v>1279</v>
      </c>
      <c r="Z1284" s="110">
        <v>0</v>
      </c>
      <c r="AA1284" s="110">
        <v>1279</v>
      </c>
      <c r="AB1284" s="110">
        <v>0</v>
      </c>
      <c r="AC1284" s="417">
        <v>26.3810625739989</v>
      </c>
    </row>
    <row r="1285" spans="1:29">
      <c r="A1285" s="20"/>
      <c r="B1285" s="24">
        <v>1281</v>
      </c>
      <c r="D1285" s="571">
        <v>1280</v>
      </c>
      <c r="E1285" s="580">
        <v>243.52144000000001</v>
      </c>
      <c r="F1285" s="580">
        <v>-1154.9110000000001</v>
      </c>
      <c r="H1285" s="571">
        <v>1280</v>
      </c>
      <c r="I1285" s="78">
        <v>875</v>
      </c>
      <c r="J1285" s="78">
        <v>688</v>
      </c>
      <c r="K1285" s="78">
        <v>689</v>
      </c>
      <c r="L1285" s="78">
        <v>875</v>
      </c>
      <c r="M1285" s="579" t="str">
        <f t="shared" si="20"/>
        <v>875,688,689,875</v>
      </c>
      <c r="R1285" s="280">
        <v>1280</v>
      </c>
      <c r="S1285" s="591">
        <v>1350.7660170500101</v>
      </c>
      <c r="U1285" s="77">
        <v>1280</v>
      </c>
      <c r="V1285" s="77">
        <v>1280</v>
      </c>
      <c r="Y1285" s="110">
        <v>1280</v>
      </c>
      <c r="Z1285" s="110">
        <v>0</v>
      </c>
      <c r="AA1285" s="110">
        <v>1280</v>
      </c>
      <c r="AB1285" s="110">
        <v>0</v>
      </c>
      <c r="AC1285" s="417">
        <v>27.015320341000301</v>
      </c>
    </row>
    <row r="1286" spans="1:29">
      <c r="A1286" s="20"/>
      <c r="B1286" s="24">
        <v>1282</v>
      </c>
      <c r="D1286" s="571">
        <v>1281</v>
      </c>
      <c r="E1286" s="580">
        <v>197.52395999999999</v>
      </c>
      <c r="F1286" s="580">
        <v>-1164.1130000000001</v>
      </c>
      <c r="H1286" s="571">
        <v>1281</v>
      </c>
      <c r="I1286" s="78">
        <v>875</v>
      </c>
      <c r="J1286" s="78">
        <v>689</v>
      </c>
      <c r="K1286" s="78">
        <v>874</v>
      </c>
      <c r="L1286" s="78">
        <v>875</v>
      </c>
      <c r="M1286" s="579" t="str">
        <f t="shared" ref="M1286:M1349" si="21">_xlfn.CONCAT(I1286,",",J1286,",",,K1286,",",L1286)</f>
        <v>875,689,874,875</v>
      </c>
      <c r="R1286" s="280">
        <v>1281</v>
      </c>
      <c r="S1286" s="591">
        <v>1317.3716083499601</v>
      </c>
      <c r="U1286" s="77">
        <v>1281</v>
      </c>
      <c r="V1286" s="77">
        <v>1281</v>
      </c>
      <c r="Y1286" s="110">
        <v>1281</v>
      </c>
      <c r="Z1286" s="110">
        <v>0</v>
      </c>
      <c r="AA1286" s="110">
        <v>1281</v>
      </c>
      <c r="AB1286" s="110">
        <v>0</v>
      </c>
      <c r="AC1286" s="417">
        <v>26.347432166999202</v>
      </c>
    </row>
    <row r="1287" spans="1:29">
      <c r="A1287" s="20"/>
      <c r="B1287" s="24">
        <v>1283</v>
      </c>
      <c r="D1287" s="571">
        <v>1282</v>
      </c>
      <c r="E1287" s="580">
        <v>149.86199999999999</v>
      </c>
      <c r="F1287" s="580">
        <v>-1169.8889999999999</v>
      </c>
      <c r="H1287" s="571">
        <v>1282</v>
      </c>
      <c r="I1287" s="78">
        <v>876</v>
      </c>
      <c r="J1287" s="78">
        <v>687</v>
      </c>
      <c r="K1287" s="78">
        <v>688</v>
      </c>
      <c r="L1287" s="78">
        <v>876</v>
      </c>
      <c r="M1287" s="579" t="str">
        <f t="shared" si="21"/>
        <v>876,687,688,876</v>
      </c>
      <c r="R1287" s="280">
        <v>1282</v>
      </c>
      <c r="S1287" s="591">
        <v>1349.28069755004</v>
      </c>
      <c r="U1287" s="77">
        <v>1282</v>
      </c>
      <c r="V1287" s="77">
        <v>1282</v>
      </c>
      <c r="Y1287" s="110">
        <v>1282</v>
      </c>
      <c r="Z1287" s="110">
        <v>0</v>
      </c>
      <c r="AA1287" s="110">
        <v>1282</v>
      </c>
      <c r="AB1287" s="110">
        <v>0</v>
      </c>
      <c r="AC1287" s="417">
        <v>26.985613951000801</v>
      </c>
    </row>
    <row r="1288" spans="1:29">
      <c r="A1288" s="20"/>
      <c r="B1288" s="24">
        <v>1284</v>
      </c>
      <c r="D1288" s="571">
        <v>1283</v>
      </c>
      <c r="E1288" s="580">
        <v>101.38630999999999</v>
      </c>
      <c r="F1288" s="580">
        <v>-1172.2660000000001</v>
      </c>
      <c r="H1288" s="571">
        <v>1283</v>
      </c>
      <c r="I1288" s="78">
        <v>876</v>
      </c>
      <c r="J1288" s="78">
        <v>688</v>
      </c>
      <c r="K1288" s="78">
        <v>875</v>
      </c>
      <c r="L1288" s="78">
        <v>876</v>
      </c>
      <c r="M1288" s="579" t="str">
        <f t="shared" si="21"/>
        <v>876,688,875,876</v>
      </c>
      <c r="R1288" s="280">
        <v>1283</v>
      </c>
      <c r="S1288" s="591">
        <v>1316.4041691999801</v>
      </c>
      <c r="U1288" s="77">
        <v>1283</v>
      </c>
      <c r="V1288" s="77">
        <v>1283</v>
      </c>
      <c r="Y1288" s="110">
        <v>1283</v>
      </c>
      <c r="Z1288" s="110">
        <v>0</v>
      </c>
      <c r="AA1288" s="110">
        <v>1283</v>
      </c>
      <c r="AB1288" s="110">
        <v>0</v>
      </c>
      <c r="AC1288" s="417">
        <v>26.328083383999701</v>
      </c>
    </row>
    <row r="1289" spans="1:29">
      <c r="A1289" s="20"/>
      <c r="B1289" s="24">
        <v>1285</v>
      </c>
      <c r="D1289" s="571">
        <v>1284</v>
      </c>
      <c r="E1289" s="580">
        <v>53.639586999999999</v>
      </c>
      <c r="F1289" s="580">
        <v>-1173.9880000000001</v>
      </c>
      <c r="H1289" s="571">
        <v>1284</v>
      </c>
      <c r="I1289" s="78">
        <v>877</v>
      </c>
      <c r="J1289" s="78">
        <v>686</v>
      </c>
      <c r="K1289" s="78">
        <v>687</v>
      </c>
      <c r="L1289" s="78">
        <v>877</v>
      </c>
      <c r="M1289" s="579" t="str">
        <f t="shared" si="21"/>
        <v>877,686,687,877</v>
      </c>
      <c r="R1289" s="280">
        <v>1284</v>
      </c>
      <c r="S1289" s="591">
        <v>1347.3696845199399</v>
      </c>
      <c r="U1289" s="77">
        <v>1284</v>
      </c>
      <c r="V1289" s="77">
        <v>1284</v>
      </c>
      <c r="Y1289" s="110">
        <v>1284</v>
      </c>
      <c r="Z1289" s="110">
        <v>0</v>
      </c>
      <c r="AA1289" s="110">
        <v>1284</v>
      </c>
      <c r="AB1289" s="110">
        <v>0</v>
      </c>
      <c r="AC1289" s="417">
        <v>26.947393690398801</v>
      </c>
    </row>
    <row r="1290" spans="1:29">
      <c r="A1290" s="20"/>
      <c r="B1290" s="24">
        <v>1286</v>
      </c>
      <c r="D1290" s="571">
        <v>1285</v>
      </c>
      <c r="E1290" s="580">
        <v>7.5935366000000002</v>
      </c>
      <c r="F1290" s="580">
        <v>-1179.212</v>
      </c>
      <c r="H1290" s="571">
        <v>1285</v>
      </c>
      <c r="I1290" s="78">
        <v>877</v>
      </c>
      <c r="J1290" s="78">
        <v>687</v>
      </c>
      <c r="K1290" s="78">
        <v>876</v>
      </c>
      <c r="L1290" s="78">
        <v>877</v>
      </c>
      <c r="M1290" s="579" t="str">
        <f t="shared" si="21"/>
        <v>877,687,876,877</v>
      </c>
      <c r="R1290" s="280">
        <v>1285</v>
      </c>
      <c r="S1290" s="591">
        <v>1313.2415017199801</v>
      </c>
      <c r="U1290" s="77">
        <v>1285</v>
      </c>
      <c r="V1290" s="77">
        <v>1285</v>
      </c>
      <c r="Y1290" s="110">
        <v>1285</v>
      </c>
      <c r="Z1290" s="110">
        <v>0</v>
      </c>
      <c r="AA1290" s="110">
        <v>1285</v>
      </c>
      <c r="AB1290" s="110">
        <v>0</v>
      </c>
      <c r="AC1290" s="417">
        <v>26.264830034399601</v>
      </c>
    </row>
    <row r="1291" spans="1:29">
      <c r="A1291" s="20"/>
      <c r="B1291" s="24">
        <v>1287</v>
      </c>
      <c r="D1291" s="571">
        <v>1286</v>
      </c>
      <c r="E1291" s="580">
        <v>-39.717199999999998</v>
      </c>
      <c r="F1291" s="580">
        <v>-1180.8030000000001</v>
      </c>
      <c r="H1291" s="571">
        <v>1286</v>
      </c>
      <c r="I1291" s="78">
        <v>878</v>
      </c>
      <c r="J1291" s="78">
        <v>685</v>
      </c>
      <c r="K1291" s="78">
        <v>686</v>
      </c>
      <c r="L1291" s="78">
        <v>878</v>
      </c>
      <c r="M1291" s="579" t="str">
        <f t="shared" si="21"/>
        <v>878,685,686,878</v>
      </c>
      <c r="R1291" s="280">
        <v>1286</v>
      </c>
      <c r="S1291" s="591">
        <v>1346.5596912400199</v>
      </c>
      <c r="U1291" s="77">
        <v>1286</v>
      </c>
      <c r="V1291" s="77">
        <v>1286</v>
      </c>
      <c r="Y1291" s="110">
        <v>1286</v>
      </c>
      <c r="Z1291" s="110">
        <v>0</v>
      </c>
      <c r="AA1291" s="110">
        <v>1286</v>
      </c>
      <c r="AB1291" s="110">
        <v>0</v>
      </c>
      <c r="AC1291" s="417">
        <v>26.931193824800399</v>
      </c>
    </row>
    <row r="1292" spans="1:29">
      <c r="A1292" s="20"/>
      <c r="B1292" s="24">
        <v>1288</v>
      </c>
      <c r="D1292" s="571">
        <v>1287</v>
      </c>
      <c r="E1292" s="580">
        <v>-85.882390000000001</v>
      </c>
      <c r="F1292" s="580">
        <v>-1176.596</v>
      </c>
      <c r="H1292" s="571">
        <v>1287</v>
      </c>
      <c r="I1292" s="78">
        <v>878</v>
      </c>
      <c r="J1292" s="78">
        <v>686</v>
      </c>
      <c r="K1292" s="78">
        <v>877</v>
      </c>
      <c r="L1292" s="78">
        <v>878</v>
      </c>
      <c r="M1292" s="579" t="str">
        <f t="shared" si="21"/>
        <v>878,686,877,878</v>
      </c>
      <c r="R1292" s="280">
        <v>1287</v>
      </c>
      <c r="S1292" s="591">
        <v>1311.48167104</v>
      </c>
      <c r="U1292" s="77">
        <v>1287</v>
      </c>
      <c r="V1292" s="77">
        <v>1287</v>
      </c>
      <c r="Y1292" s="110">
        <v>1287</v>
      </c>
      <c r="Z1292" s="110">
        <v>0</v>
      </c>
      <c r="AA1292" s="110">
        <v>1287</v>
      </c>
      <c r="AB1292" s="110">
        <v>0</v>
      </c>
      <c r="AC1292" s="417">
        <v>26.229633420799999</v>
      </c>
    </row>
    <row r="1293" spans="1:29">
      <c r="A1293" s="20"/>
      <c r="B1293" s="24">
        <v>1289</v>
      </c>
      <c r="D1293" s="571">
        <v>1288</v>
      </c>
      <c r="E1293" s="580">
        <v>-133.1497</v>
      </c>
      <c r="F1293" s="580">
        <v>-1171.925</v>
      </c>
      <c r="H1293" s="571">
        <v>1288</v>
      </c>
      <c r="I1293" s="78">
        <v>879</v>
      </c>
      <c r="J1293" s="78">
        <v>684</v>
      </c>
      <c r="K1293" s="78">
        <v>685</v>
      </c>
      <c r="L1293" s="78">
        <v>879</v>
      </c>
      <c r="M1293" s="579" t="str">
        <f t="shared" si="21"/>
        <v>879,684,685,879</v>
      </c>
      <c r="R1293" s="280">
        <v>1288</v>
      </c>
      <c r="S1293" s="591">
        <v>1347.07565363001</v>
      </c>
      <c r="U1293" s="77">
        <v>1288</v>
      </c>
      <c r="V1293" s="77">
        <v>1288</v>
      </c>
      <c r="Y1293" s="110">
        <v>1288</v>
      </c>
      <c r="Z1293" s="110">
        <v>0</v>
      </c>
      <c r="AA1293" s="110">
        <v>1288</v>
      </c>
      <c r="AB1293" s="110">
        <v>0</v>
      </c>
      <c r="AC1293" s="417">
        <v>26.941513072600301</v>
      </c>
    </row>
    <row r="1294" spans="1:29">
      <c r="A1294" s="20"/>
      <c r="B1294" s="24">
        <v>1290</v>
      </c>
      <c r="D1294" s="571">
        <v>1289</v>
      </c>
      <c r="E1294" s="580">
        <v>-180.57560000000001</v>
      </c>
      <c r="F1294" s="580">
        <v>-1164.297</v>
      </c>
      <c r="H1294" s="571">
        <v>1289</v>
      </c>
      <c r="I1294" s="78">
        <v>879</v>
      </c>
      <c r="J1294" s="78">
        <v>685</v>
      </c>
      <c r="K1294" s="78">
        <v>878</v>
      </c>
      <c r="L1294" s="78">
        <v>879</v>
      </c>
      <c r="M1294" s="579" t="str">
        <f t="shared" si="21"/>
        <v>879,685,878,879</v>
      </c>
      <c r="R1294" s="280">
        <v>1289</v>
      </c>
      <c r="S1294" s="591">
        <v>1312.5953300800099</v>
      </c>
      <c r="U1294" s="77">
        <v>1289</v>
      </c>
      <c r="V1294" s="77">
        <v>1289</v>
      </c>
      <c r="Y1294" s="110">
        <v>1289</v>
      </c>
      <c r="Z1294" s="110">
        <v>0</v>
      </c>
      <c r="AA1294" s="110">
        <v>1289</v>
      </c>
      <c r="AB1294" s="110">
        <v>0</v>
      </c>
      <c r="AC1294" s="417">
        <v>26.2519066016003</v>
      </c>
    </row>
    <row r="1295" spans="1:29">
      <c r="A1295" s="20"/>
      <c r="B1295" s="24">
        <v>1291</v>
      </c>
      <c r="D1295" s="571">
        <v>1290</v>
      </c>
      <c r="E1295" s="580">
        <v>-227.38</v>
      </c>
      <c r="F1295" s="580">
        <v>-1155.3810000000001</v>
      </c>
      <c r="H1295" s="571">
        <v>1290</v>
      </c>
      <c r="I1295" s="78">
        <v>880</v>
      </c>
      <c r="J1295" s="78">
        <v>683</v>
      </c>
      <c r="K1295" s="78">
        <v>684</v>
      </c>
      <c r="L1295" s="78">
        <v>880</v>
      </c>
      <c r="M1295" s="579" t="str">
        <f t="shared" si="21"/>
        <v>880,683,684,880</v>
      </c>
      <c r="R1295" s="280">
        <v>1290</v>
      </c>
      <c r="S1295" s="591">
        <v>1348.07436546997</v>
      </c>
      <c r="U1295" s="77">
        <v>1290</v>
      </c>
      <c r="V1295" s="77">
        <v>1290</v>
      </c>
      <c r="Y1295" s="110">
        <v>1290</v>
      </c>
      <c r="Z1295" s="110">
        <v>0</v>
      </c>
      <c r="AA1295" s="110">
        <v>1290</v>
      </c>
      <c r="AB1295" s="110">
        <v>0</v>
      </c>
      <c r="AC1295" s="417">
        <v>26.961487309399502</v>
      </c>
    </row>
    <row r="1296" spans="1:29">
      <c r="A1296" s="20"/>
      <c r="B1296" s="24">
        <v>1292</v>
      </c>
      <c r="D1296" s="571">
        <v>1291</v>
      </c>
      <c r="E1296" s="580">
        <v>-272.93049999999999</v>
      </c>
      <c r="F1296" s="580">
        <v>-1148.71</v>
      </c>
      <c r="H1296" s="571">
        <v>1291</v>
      </c>
      <c r="I1296" s="78">
        <v>880</v>
      </c>
      <c r="J1296" s="78">
        <v>684</v>
      </c>
      <c r="K1296" s="78">
        <v>879</v>
      </c>
      <c r="L1296" s="78">
        <v>880</v>
      </c>
      <c r="M1296" s="579" t="str">
        <f t="shared" si="21"/>
        <v>880,684,879,880</v>
      </c>
      <c r="R1296" s="280">
        <v>1291</v>
      </c>
      <c r="S1296" s="591">
        <v>1312.71466532506</v>
      </c>
      <c r="U1296" s="77">
        <v>1291</v>
      </c>
      <c r="V1296" s="77">
        <v>1291</v>
      </c>
      <c r="Y1296" s="110">
        <v>1291</v>
      </c>
      <c r="Z1296" s="110">
        <v>0</v>
      </c>
      <c r="AA1296" s="110">
        <v>1291</v>
      </c>
      <c r="AB1296" s="110">
        <v>0</v>
      </c>
      <c r="AC1296" s="417">
        <v>26.2542933065013</v>
      </c>
    </row>
    <row r="1297" spans="1:29">
      <c r="A1297" s="20"/>
      <c r="B1297" s="24">
        <v>1293</v>
      </c>
      <c r="D1297" s="571">
        <v>1292</v>
      </c>
      <c r="E1297" s="580">
        <v>-318.76220000000001</v>
      </c>
      <c r="F1297" s="580">
        <v>-1137.855</v>
      </c>
      <c r="H1297" s="571">
        <v>1292</v>
      </c>
      <c r="I1297" s="78">
        <v>881</v>
      </c>
      <c r="J1297" s="78">
        <v>682</v>
      </c>
      <c r="K1297" s="78">
        <v>683</v>
      </c>
      <c r="L1297" s="78">
        <v>881</v>
      </c>
      <c r="M1297" s="579" t="str">
        <f t="shared" si="21"/>
        <v>881,682,683,881</v>
      </c>
      <c r="R1297" s="280">
        <v>1292</v>
      </c>
      <c r="S1297" s="591">
        <v>1350.1239795000199</v>
      </c>
      <c r="U1297" s="77">
        <v>1292</v>
      </c>
      <c r="V1297" s="77">
        <v>1292</v>
      </c>
      <c r="Y1297" s="110">
        <v>1292</v>
      </c>
      <c r="Z1297" s="110">
        <v>0</v>
      </c>
      <c r="AA1297" s="110">
        <v>1292</v>
      </c>
      <c r="AB1297" s="110">
        <v>0</v>
      </c>
      <c r="AC1297" s="417">
        <v>27.002479590000501</v>
      </c>
    </row>
    <row r="1298" spans="1:29">
      <c r="A1298" s="20"/>
      <c r="B1298" s="24">
        <v>1294</v>
      </c>
      <c r="D1298" s="571">
        <v>1293</v>
      </c>
      <c r="E1298" s="580">
        <v>-362.3168</v>
      </c>
      <c r="F1298" s="580">
        <v>-1122.1310000000001</v>
      </c>
      <c r="H1298" s="571">
        <v>1293</v>
      </c>
      <c r="I1298" s="78">
        <v>881</v>
      </c>
      <c r="J1298" s="78">
        <v>683</v>
      </c>
      <c r="K1298" s="78">
        <v>880</v>
      </c>
      <c r="L1298" s="78">
        <v>881</v>
      </c>
      <c r="M1298" s="579" t="str">
        <f t="shared" si="21"/>
        <v>881,683,880,881</v>
      </c>
      <c r="R1298" s="280">
        <v>1293</v>
      </c>
      <c r="S1298" s="591">
        <v>1313.6962956300099</v>
      </c>
      <c r="U1298" s="77">
        <v>1293</v>
      </c>
      <c r="V1298" s="77">
        <v>1293</v>
      </c>
      <c r="Y1298" s="110">
        <v>1293</v>
      </c>
      <c r="Z1298" s="110">
        <v>0</v>
      </c>
      <c r="AA1298" s="110">
        <v>1293</v>
      </c>
      <c r="AB1298" s="110">
        <v>0</v>
      </c>
      <c r="AC1298" s="417">
        <v>26.273925912600198</v>
      </c>
    </row>
    <row r="1299" spans="1:29">
      <c r="A1299" s="20"/>
      <c r="B1299" s="24">
        <v>1295</v>
      </c>
      <c r="D1299" s="571">
        <v>1294</v>
      </c>
      <c r="E1299" s="580">
        <v>-406.96620000000001</v>
      </c>
      <c r="F1299" s="580">
        <v>-1106.6469999999999</v>
      </c>
      <c r="H1299" s="571">
        <v>1294</v>
      </c>
      <c r="I1299" s="78">
        <v>882</v>
      </c>
      <c r="J1299" s="78">
        <v>681</v>
      </c>
      <c r="K1299" s="78">
        <v>682</v>
      </c>
      <c r="L1299" s="78">
        <v>882</v>
      </c>
      <c r="M1299" s="579" t="str">
        <f t="shared" si="21"/>
        <v>882,681,682,882</v>
      </c>
      <c r="R1299" s="280">
        <v>1294</v>
      </c>
      <c r="S1299" s="591">
        <v>1352.7565850999599</v>
      </c>
      <c r="U1299" s="77">
        <v>1294</v>
      </c>
      <c r="V1299" s="77">
        <v>1294</v>
      </c>
      <c r="Y1299" s="110">
        <v>1294</v>
      </c>
      <c r="Z1299" s="110">
        <v>0</v>
      </c>
      <c r="AA1299" s="110">
        <v>1294</v>
      </c>
      <c r="AB1299" s="110">
        <v>0</v>
      </c>
      <c r="AC1299" s="417">
        <v>27.055131701999301</v>
      </c>
    </row>
    <row r="1300" spans="1:29">
      <c r="A1300" s="20"/>
      <c r="B1300" s="24">
        <v>1296</v>
      </c>
      <c r="D1300" s="571">
        <v>1295</v>
      </c>
      <c r="E1300" s="580">
        <v>-451.32650000000001</v>
      </c>
      <c r="F1300" s="580">
        <v>-1089.4970000000001</v>
      </c>
      <c r="H1300" s="571">
        <v>1295</v>
      </c>
      <c r="I1300" s="78">
        <v>882</v>
      </c>
      <c r="J1300" s="78">
        <v>682</v>
      </c>
      <c r="K1300" s="78">
        <v>881</v>
      </c>
      <c r="L1300" s="78">
        <v>882</v>
      </c>
      <c r="M1300" s="579" t="str">
        <f t="shared" si="21"/>
        <v>882,682,881,882</v>
      </c>
      <c r="R1300" s="280">
        <v>1295</v>
      </c>
      <c r="S1300" s="591">
        <v>1317.3400700499701</v>
      </c>
      <c r="U1300" s="77">
        <v>1295</v>
      </c>
      <c r="V1300" s="77">
        <v>1295</v>
      </c>
      <c r="Y1300" s="110">
        <v>1295</v>
      </c>
      <c r="Z1300" s="110">
        <v>0</v>
      </c>
      <c r="AA1300" s="110">
        <v>1295</v>
      </c>
      <c r="AB1300" s="110">
        <v>0</v>
      </c>
      <c r="AC1300" s="417">
        <v>26.3468014009995</v>
      </c>
    </row>
    <row r="1301" spans="1:29">
      <c r="A1301" s="20"/>
      <c r="B1301" s="24">
        <v>1297</v>
      </c>
      <c r="D1301" s="571">
        <v>1296</v>
      </c>
      <c r="E1301" s="580">
        <v>-495.1961</v>
      </c>
      <c r="F1301" s="580">
        <v>-1069.183</v>
      </c>
      <c r="H1301" s="571">
        <v>1296</v>
      </c>
      <c r="I1301" s="78">
        <v>883</v>
      </c>
      <c r="J1301" s="78">
        <v>680</v>
      </c>
      <c r="K1301" s="78">
        <v>681</v>
      </c>
      <c r="L1301" s="78">
        <v>883</v>
      </c>
      <c r="M1301" s="579" t="str">
        <f t="shared" si="21"/>
        <v>883,680,681,883</v>
      </c>
      <c r="R1301" s="280">
        <v>1296</v>
      </c>
      <c r="S1301" s="591">
        <v>1355.17958764999</v>
      </c>
      <c r="U1301" s="77">
        <v>1296</v>
      </c>
      <c r="V1301" s="77">
        <v>1296</v>
      </c>
      <c r="Y1301" s="110">
        <v>1296</v>
      </c>
      <c r="Z1301" s="110">
        <v>0</v>
      </c>
      <c r="AA1301" s="110">
        <v>1296</v>
      </c>
      <c r="AB1301" s="110">
        <v>0</v>
      </c>
      <c r="AC1301" s="417">
        <v>27.1035917529999</v>
      </c>
    </row>
    <row r="1302" spans="1:29">
      <c r="A1302" s="20"/>
      <c r="B1302" s="24">
        <v>1298</v>
      </c>
      <c r="D1302" s="571">
        <v>1297</v>
      </c>
      <c r="E1302" s="580">
        <v>-537.75940000000003</v>
      </c>
      <c r="F1302" s="580">
        <v>-1047.116</v>
      </c>
      <c r="H1302" s="571">
        <v>1297</v>
      </c>
      <c r="I1302" s="78">
        <v>883</v>
      </c>
      <c r="J1302" s="78">
        <v>681</v>
      </c>
      <c r="K1302" s="78">
        <v>882</v>
      </c>
      <c r="L1302" s="78">
        <v>883</v>
      </c>
      <c r="M1302" s="579" t="str">
        <f t="shared" si="21"/>
        <v>883,681,882,883</v>
      </c>
      <c r="R1302" s="280">
        <v>1297</v>
      </c>
      <c r="S1302" s="591">
        <v>1320.31309544999</v>
      </c>
      <c r="U1302" s="77">
        <v>1297</v>
      </c>
      <c r="V1302" s="77">
        <v>1297</v>
      </c>
      <c r="Y1302" s="110">
        <v>1297</v>
      </c>
      <c r="Z1302" s="110">
        <v>0</v>
      </c>
      <c r="AA1302" s="110">
        <v>1297</v>
      </c>
      <c r="AB1302" s="110">
        <v>0</v>
      </c>
      <c r="AC1302" s="417">
        <v>26.406261908999799</v>
      </c>
    </row>
    <row r="1303" spans="1:29">
      <c r="A1303" s="20"/>
      <c r="B1303" s="24">
        <v>1299</v>
      </c>
      <c r="D1303" s="571">
        <v>1298</v>
      </c>
      <c r="E1303" s="580">
        <v>-579.40840000000003</v>
      </c>
      <c r="F1303" s="580">
        <v>-1027.7059999999999</v>
      </c>
      <c r="H1303" s="571">
        <v>1298</v>
      </c>
      <c r="I1303" s="78">
        <v>884</v>
      </c>
      <c r="J1303" s="78">
        <v>679</v>
      </c>
      <c r="K1303" s="78">
        <v>680</v>
      </c>
      <c r="L1303" s="78">
        <v>884</v>
      </c>
      <c r="M1303" s="579" t="str">
        <f t="shared" si="21"/>
        <v>884,679,680,884</v>
      </c>
      <c r="R1303" s="280">
        <v>1298</v>
      </c>
      <c r="S1303" s="591">
        <v>1353.6003815499701</v>
      </c>
      <c r="U1303" s="77">
        <v>1298</v>
      </c>
      <c r="V1303" s="77">
        <v>1298</v>
      </c>
      <c r="Y1303" s="110">
        <v>1298</v>
      </c>
      <c r="Z1303" s="110">
        <v>0</v>
      </c>
      <c r="AA1303" s="110">
        <v>1298</v>
      </c>
      <c r="AB1303" s="110">
        <v>0</v>
      </c>
      <c r="AC1303" s="417">
        <v>27.072007630999401</v>
      </c>
    </row>
    <row r="1304" spans="1:29">
      <c r="A1304" s="20"/>
      <c r="B1304" s="24">
        <v>1300</v>
      </c>
      <c r="D1304" s="571">
        <v>1299</v>
      </c>
      <c r="E1304" s="580">
        <v>-620.59619999999995</v>
      </c>
      <c r="F1304" s="580">
        <v>-1004.796</v>
      </c>
      <c r="H1304" s="571">
        <v>1299</v>
      </c>
      <c r="I1304" s="78">
        <v>884</v>
      </c>
      <c r="J1304" s="78">
        <v>680</v>
      </c>
      <c r="K1304" s="78">
        <v>883</v>
      </c>
      <c r="L1304" s="78">
        <v>884</v>
      </c>
      <c r="M1304" s="579" t="str">
        <f t="shared" si="21"/>
        <v>884,680,883,884</v>
      </c>
      <c r="R1304" s="280">
        <v>1299</v>
      </c>
      <c r="S1304" s="591">
        <v>1319.11835674999</v>
      </c>
      <c r="U1304" s="77">
        <v>1299</v>
      </c>
      <c r="V1304" s="77">
        <v>1299</v>
      </c>
      <c r="Y1304" s="110">
        <v>1299</v>
      </c>
      <c r="Z1304" s="110">
        <v>0</v>
      </c>
      <c r="AA1304" s="110">
        <v>1299</v>
      </c>
      <c r="AB1304" s="110">
        <v>0</v>
      </c>
      <c r="AC1304" s="417">
        <v>26.3823671349999</v>
      </c>
    </row>
    <row r="1305" spans="1:29">
      <c r="A1305" s="20"/>
      <c r="B1305" s="24">
        <v>1301</v>
      </c>
      <c r="D1305" s="571">
        <v>1300</v>
      </c>
      <c r="E1305" s="580">
        <v>-658.18610000000001</v>
      </c>
      <c r="F1305" s="580">
        <v>-977.76430000000005</v>
      </c>
      <c r="H1305" s="571">
        <v>1300</v>
      </c>
      <c r="I1305" s="78">
        <v>885</v>
      </c>
      <c r="J1305" s="78">
        <v>678</v>
      </c>
      <c r="K1305" s="78">
        <v>679</v>
      </c>
      <c r="L1305" s="78">
        <v>885</v>
      </c>
      <c r="M1305" s="579" t="str">
        <f t="shared" si="21"/>
        <v>885,678,679,885</v>
      </c>
      <c r="R1305" s="280">
        <v>1300</v>
      </c>
      <c r="S1305" s="591">
        <v>1350.9990327999601</v>
      </c>
      <c r="U1305" s="77">
        <v>1300</v>
      </c>
      <c r="V1305" s="77">
        <v>1300</v>
      </c>
      <c r="Y1305" s="110">
        <v>1300</v>
      </c>
      <c r="Z1305" s="110">
        <v>0</v>
      </c>
      <c r="AA1305" s="110">
        <v>1300</v>
      </c>
      <c r="AB1305" s="110">
        <v>0</v>
      </c>
      <c r="AC1305" s="417">
        <v>27.019980655999301</v>
      </c>
    </row>
    <row r="1306" spans="1:29">
      <c r="A1306" s="20"/>
      <c r="B1306" s="24">
        <v>1302</v>
      </c>
      <c r="D1306" s="571">
        <v>1301</v>
      </c>
      <c r="E1306" s="580">
        <v>-697.05830000000003</v>
      </c>
      <c r="F1306" s="580">
        <v>-950.60619999999994</v>
      </c>
      <c r="H1306" s="571">
        <v>1301</v>
      </c>
      <c r="I1306" s="78">
        <v>885</v>
      </c>
      <c r="J1306" s="78">
        <v>679</v>
      </c>
      <c r="K1306" s="78">
        <v>884</v>
      </c>
      <c r="L1306" s="78">
        <v>885</v>
      </c>
      <c r="M1306" s="579" t="str">
        <f t="shared" si="21"/>
        <v>885,679,884,885</v>
      </c>
      <c r="R1306" s="280">
        <v>1301</v>
      </c>
      <c r="S1306" s="591">
        <v>1317.5466697500001</v>
      </c>
      <c r="U1306" s="77">
        <v>1301</v>
      </c>
      <c r="V1306" s="77">
        <v>1301</v>
      </c>
      <c r="Y1306" s="110">
        <v>1301</v>
      </c>
      <c r="Z1306" s="110">
        <v>0</v>
      </c>
      <c r="AA1306" s="110">
        <v>1301</v>
      </c>
      <c r="AB1306" s="110">
        <v>0</v>
      </c>
      <c r="AC1306" s="417">
        <v>26.350933395000101</v>
      </c>
    </row>
    <row r="1307" spans="1:29">
      <c r="A1307" s="20"/>
      <c r="B1307" s="24">
        <v>1303</v>
      </c>
      <c r="D1307" s="571">
        <v>1302</v>
      </c>
      <c r="E1307" s="580">
        <v>-734.99810000000002</v>
      </c>
      <c r="F1307" s="580">
        <v>-921.30930000000001</v>
      </c>
      <c r="H1307" s="571">
        <v>1302</v>
      </c>
      <c r="I1307" s="78">
        <v>886</v>
      </c>
      <c r="J1307" s="78">
        <v>677</v>
      </c>
      <c r="K1307" s="78">
        <v>678</v>
      </c>
      <c r="L1307" s="78">
        <v>886</v>
      </c>
      <c r="M1307" s="579" t="str">
        <f t="shared" si="21"/>
        <v>886,677,678,886</v>
      </c>
      <c r="R1307" s="280">
        <v>1302</v>
      </c>
      <c r="S1307" s="591">
        <v>1350.1847168499901</v>
      </c>
      <c r="U1307" s="77">
        <v>1302</v>
      </c>
      <c r="V1307" s="77">
        <v>1302</v>
      </c>
      <c r="Y1307" s="110">
        <v>1302</v>
      </c>
      <c r="Z1307" s="110">
        <v>0</v>
      </c>
      <c r="AA1307" s="110">
        <v>1302</v>
      </c>
      <c r="AB1307" s="110">
        <v>0</v>
      </c>
      <c r="AC1307" s="417">
        <v>27.003694336999899</v>
      </c>
    </row>
    <row r="1308" spans="1:29">
      <c r="A1308" s="20"/>
      <c r="B1308" s="24">
        <v>1304</v>
      </c>
      <c r="D1308" s="571">
        <v>1303</v>
      </c>
      <c r="E1308" s="580">
        <v>-771.56079999999997</v>
      </c>
      <c r="F1308" s="580">
        <v>-889.73670000000004</v>
      </c>
      <c r="H1308" s="571">
        <v>1303</v>
      </c>
      <c r="I1308" s="78">
        <v>886</v>
      </c>
      <c r="J1308" s="78">
        <v>678</v>
      </c>
      <c r="K1308" s="78">
        <v>885</v>
      </c>
      <c r="L1308" s="78">
        <v>886</v>
      </c>
      <c r="M1308" s="579" t="str">
        <f t="shared" si="21"/>
        <v>886,678,885,886</v>
      </c>
      <c r="R1308" s="280">
        <v>1303</v>
      </c>
      <c r="S1308" s="591">
        <v>1317.15234739996</v>
      </c>
      <c r="U1308" s="77">
        <v>1303</v>
      </c>
      <c r="V1308" s="77">
        <v>1303</v>
      </c>
      <c r="Y1308" s="110">
        <v>1303</v>
      </c>
      <c r="Z1308" s="110">
        <v>0</v>
      </c>
      <c r="AA1308" s="110">
        <v>1303</v>
      </c>
      <c r="AB1308" s="110">
        <v>0</v>
      </c>
      <c r="AC1308" s="417">
        <v>26.343046947999301</v>
      </c>
    </row>
    <row r="1309" spans="1:29">
      <c r="A1309" s="20"/>
      <c r="B1309" s="24">
        <v>1305</v>
      </c>
      <c r="D1309" s="571">
        <v>1304</v>
      </c>
      <c r="E1309" s="580">
        <v>-806.87329999999997</v>
      </c>
      <c r="F1309" s="580">
        <v>-857.42409999999995</v>
      </c>
      <c r="H1309" s="571">
        <v>1304</v>
      </c>
      <c r="I1309" s="78">
        <v>887</v>
      </c>
      <c r="J1309" s="78">
        <v>676</v>
      </c>
      <c r="K1309" s="78">
        <v>677</v>
      </c>
      <c r="L1309" s="78">
        <v>887</v>
      </c>
      <c r="M1309" s="579" t="str">
        <f t="shared" si="21"/>
        <v>887,676,677,887</v>
      </c>
      <c r="R1309" s="280">
        <v>1304</v>
      </c>
      <c r="S1309" s="591">
        <v>1349.6702243499999</v>
      </c>
      <c r="U1309" s="77">
        <v>1304</v>
      </c>
      <c r="V1309" s="77">
        <v>1304</v>
      </c>
      <c r="Y1309" s="110">
        <v>1304</v>
      </c>
      <c r="Z1309" s="110">
        <v>0</v>
      </c>
      <c r="AA1309" s="110">
        <v>1304</v>
      </c>
      <c r="AB1309" s="110">
        <v>0</v>
      </c>
      <c r="AC1309" s="417">
        <v>26.993404486999999</v>
      </c>
    </row>
    <row r="1310" spans="1:29">
      <c r="A1310" s="20"/>
      <c r="B1310" s="24">
        <v>1306</v>
      </c>
      <c r="D1310" s="571">
        <v>1305</v>
      </c>
      <c r="E1310" s="580">
        <v>-842.19640000000004</v>
      </c>
      <c r="F1310" s="580">
        <v>-827.74080000000004</v>
      </c>
      <c r="H1310" s="571">
        <v>1305</v>
      </c>
      <c r="I1310" s="78">
        <v>887</v>
      </c>
      <c r="J1310" s="78">
        <v>677</v>
      </c>
      <c r="K1310" s="78">
        <v>886</v>
      </c>
      <c r="L1310" s="78">
        <v>887</v>
      </c>
      <c r="M1310" s="579" t="str">
        <f t="shared" si="21"/>
        <v>887,677,886,887</v>
      </c>
      <c r="R1310" s="280">
        <v>1305</v>
      </c>
      <c r="S1310" s="591">
        <v>1315.2868914999999</v>
      </c>
      <c r="U1310" s="77">
        <v>1305</v>
      </c>
      <c r="V1310" s="77">
        <v>1305</v>
      </c>
      <c r="Y1310" s="110">
        <v>1305</v>
      </c>
      <c r="Z1310" s="110">
        <v>0</v>
      </c>
      <c r="AA1310" s="110">
        <v>1305</v>
      </c>
      <c r="AB1310" s="110">
        <v>0</v>
      </c>
      <c r="AC1310" s="417">
        <v>26.305737829999899</v>
      </c>
    </row>
    <row r="1311" spans="1:29">
      <c r="A1311" s="20"/>
      <c r="B1311" s="24">
        <v>1307</v>
      </c>
      <c r="D1311" s="571">
        <v>1306</v>
      </c>
      <c r="E1311" s="580">
        <v>-875.52739999999994</v>
      </c>
      <c r="F1311" s="580">
        <v>-794.74749999999995</v>
      </c>
      <c r="H1311" s="571">
        <v>1306</v>
      </c>
      <c r="I1311" s="78">
        <v>888</v>
      </c>
      <c r="J1311" s="78">
        <v>675</v>
      </c>
      <c r="K1311" s="78">
        <v>676</v>
      </c>
      <c r="L1311" s="78">
        <v>888</v>
      </c>
      <c r="M1311" s="579" t="str">
        <f t="shared" si="21"/>
        <v>888,675,676,888</v>
      </c>
      <c r="R1311" s="280">
        <v>1306</v>
      </c>
      <c r="S1311" s="591">
        <v>1350.4286380999799</v>
      </c>
      <c r="U1311" s="77">
        <v>1306</v>
      </c>
      <c r="V1311" s="77">
        <v>1306</v>
      </c>
      <c r="Y1311" s="110">
        <v>1306</v>
      </c>
      <c r="Z1311" s="110">
        <v>0</v>
      </c>
      <c r="AA1311" s="110">
        <v>1306</v>
      </c>
      <c r="AB1311" s="110">
        <v>0</v>
      </c>
      <c r="AC1311" s="417">
        <v>27.008572761999599</v>
      </c>
    </row>
    <row r="1312" spans="1:29">
      <c r="A1312" s="20"/>
      <c r="B1312" s="24">
        <v>1308</v>
      </c>
      <c r="D1312" s="571">
        <v>1307</v>
      </c>
      <c r="E1312" s="580">
        <v>-904.42110000000002</v>
      </c>
      <c r="F1312" s="580">
        <v>-759.38779999999997</v>
      </c>
      <c r="H1312" s="571">
        <v>1307</v>
      </c>
      <c r="I1312" s="78">
        <v>888</v>
      </c>
      <c r="J1312" s="78">
        <v>676</v>
      </c>
      <c r="K1312" s="78">
        <v>887</v>
      </c>
      <c r="L1312" s="78">
        <v>888</v>
      </c>
      <c r="M1312" s="579" t="str">
        <f t="shared" si="21"/>
        <v>888,676,887,888</v>
      </c>
      <c r="R1312" s="280">
        <v>1307</v>
      </c>
      <c r="S1312" s="591">
        <v>1314.8644588</v>
      </c>
      <c r="U1312" s="77">
        <v>1307</v>
      </c>
      <c r="V1312" s="77">
        <v>1307</v>
      </c>
      <c r="Y1312" s="110">
        <v>1307</v>
      </c>
      <c r="Z1312" s="110">
        <v>0</v>
      </c>
      <c r="AA1312" s="110">
        <v>1307</v>
      </c>
      <c r="AB1312" s="110">
        <v>0</v>
      </c>
      <c r="AC1312" s="417">
        <v>26.297289176</v>
      </c>
    </row>
    <row r="1313" spans="1:29">
      <c r="A1313" s="20"/>
      <c r="B1313" s="24">
        <v>1309</v>
      </c>
      <c r="D1313" s="571">
        <v>1308</v>
      </c>
      <c r="E1313" s="580">
        <v>-933.75369999999998</v>
      </c>
      <c r="F1313" s="580">
        <v>-722.46789999999999</v>
      </c>
      <c r="H1313" s="571">
        <v>1308</v>
      </c>
      <c r="I1313" s="78">
        <v>889</v>
      </c>
      <c r="J1313" s="78">
        <v>674</v>
      </c>
      <c r="K1313" s="78">
        <v>675</v>
      </c>
      <c r="L1313" s="78">
        <v>889</v>
      </c>
      <c r="M1313" s="579" t="str">
        <f t="shared" si="21"/>
        <v>889,674,675,889</v>
      </c>
      <c r="R1313" s="280">
        <v>1308</v>
      </c>
      <c r="S1313" s="591">
        <v>1352.8064086500001</v>
      </c>
      <c r="U1313" s="77">
        <v>1308</v>
      </c>
      <c r="V1313" s="77">
        <v>1308</v>
      </c>
      <c r="Y1313" s="110">
        <v>1308</v>
      </c>
      <c r="Z1313" s="110">
        <v>0</v>
      </c>
      <c r="AA1313" s="110">
        <v>1308</v>
      </c>
      <c r="AB1313" s="110">
        <v>0</v>
      </c>
      <c r="AC1313" s="417">
        <v>27.056128173000101</v>
      </c>
    </row>
    <row r="1314" spans="1:29">
      <c r="A1314" s="20"/>
      <c r="B1314" s="24">
        <v>1310</v>
      </c>
      <c r="D1314" s="571">
        <v>1309</v>
      </c>
      <c r="E1314" s="580">
        <v>-960.61490000000003</v>
      </c>
      <c r="F1314" s="580">
        <v>-682.81849999999997</v>
      </c>
      <c r="H1314" s="571">
        <v>1309</v>
      </c>
      <c r="I1314" s="78">
        <v>889</v>
      </c>
      <c r="J1314" s="78">
        <v>675</v>
      </c>
      <c r="K1314" s="78">
        <v>888</v>
      </c>
      <c r="L1314" s="78">
        <v>889</v>
      </c>
      <c r="M1314" s="579" t="str">
        <f t="shared" si="21"/>
        <v>889,675,888,889</v>
      </c>
      <c r="R1314" s="280">
        <v>1309</v>
      </c>
      <c r="S1314" s="591">
        <v>1317.7526868500199</v>
      </c>
      <c r="U1314" s="77">
        <v>1309</v>
      </c>
      <c r="V1314" s="77">
        <v>1309</v>
      </c>
      <c r="Y1314" s="110">
        <v>1309</v>
      </c>
      <c r="Z1314" s="110">
        <v>0</v>
      </c>
      <c r="AA1314" s="110">
        <v>1309</v>
      </c>
      <c r="AB1314" s="110">
        <v>0</v>
      </c>
      <c r="AC1314" s="417">
        <v>26.3550537370005</v>
      </c>
    </row>
    <row r="1315" spans="1:29">
      <c r="A1315" s="20"/>
      <c r="B1315" s="24">
        <v>1311</v>
      </c>
      <c r="D1315" s="571">
        <v>1310</v>
      </c>
      <c r="E1315" s="580">
        <v>-985.46360000000004</v>
      </c>
      <c r="F1315" s="580">
        <v>-641.70119999999997</v>
      </c>
      <c r="H1315" s="571">
        <v>1310</v>
      </c>
      <c r="I1315" s="78">
        <v>890</v>
      </c>
      <c r="J1315" s="78">
        <v>673</v>
      </c>
      <c r="K1315" s="78">
        <v>674</v>
      </c>
      <c r="L1315" s="78">
        <v>890</v>
      </c>
      <c r="M1315" s="579" t="str">
        <f t="shared" si="21"/>
        <v>890,673,674,890</v>
      </c>
      <c r="R1315" s="280">
        <v>1310</v>
      </c>
      <c r="S1315" s="591">
        <v>1355.11841939995</v>
      </c>
      <c r="U1315" s="77">
        <v>1310</v>
      </c>
      <c r="V1315" s="77">
        <v>1310</v>
      </c>
      <c r="Y1315" s="110">
        <v>1310</v>
      </c>
      <c r="Z1315" s="110">
        <v>0</v>
      </c>
      <c r="AA1315" s="110">
        <v>1310</v>
      </c>
      <c r="AB1315" s="110">
        <v>0</v>
      </c>
      <c r="AC1315" s="417">
        <v>27.102368387999</v>
      </c>
    </row>
    <row r="1316" spans="1:29">
      <c r="A1316" s="20"/>
      <c r="B1316" s="24">
        <v>1312</v>
      </c>
      <c r="D1316" s="571">
        <v>1311</v>
      </c>
      <c r="E1316" s="580">
        <v>-1010.458</v>
      </c>
      <c r="F1316" s="580">
        <v>-600.78639999999996</v>
      </c>
      <c r="H1316" s="571">
        <v>1311</v>
      </c>
      <c r="I1316" s="78">
        <v>890</v>
      </c>
      <c r="J1316" s="78">
        <v>674</v>
      </c>
      <c r="K1316" s="78">
        <v>889</v>
      </c>
      <c r="L1316" s="78">
        <v>890</v>
      </c>
      <c r="M1316" s="579" t="str">
        <f t="shared" si="21"/>
        <v>890,674,889,890</v>
      </c>
      <c r="R1316" s="280">
        <v>1311</v>
      </c>
      <c r="S1316" s="591">
        <v>1320.41483289998</v>
      </c>
      <c r="U1316" s="77">
        <v>1311</v>
      </c>
      <c r="V1316" s="77">
        <v>1311</v>
      </c>
      <c r="Y1316" s="110">
        <v>1311</v>
      </c>
      <c r="Z1316" s="110">
        <v>0</v>
      </c>
      <c r="AA1316" s="110">
        <v>1311</v>
      </c>
      <c r="AB1316" s="110">
        <v>0</v>
      </c>
      <c r="AC1316" s="417">
        <v>26.408296657999699</v>
      </c>
    </row>
    <row r="1317" spans="1:29">
      <c r="A1317" s="20"/>
      <c r="B1317" s="24">
        <v>1313</v>
      </c>
      <c r="D1317" s="571">
        <v>1312</v>
      </c>
      <c r="E1317" s="580">
        <v>-1036.9000000000001</v>
      </c>
      <c r="F1317" s="580">
        <v>-562.55370000000005</v>
      </c>
      <c r="H1317" s="571">
        <v>1312</v>
      </c>
      <c r="I1317" s="78">
        <v>891</v>
      </c>
      <c r="J1317" s="78">
        <v>672</v>
      </c>
      <c r="K1317" s="78">
        <v>673</v>
      </c>
      <c r="L1317" s="78">
        <v>891</v>
      </c>
      <c r="M1317" s="579" t="str">
        <f t="shared" si="21"/>
        <v>891,672,673,891</v>
      </c>
      <c r="R1317" s="280">
        <v>1312</v>
      </c>
      <c r="S1317" s="591">
        <v>1353.51126214995</v>
      </c>
      <c r="U1317" s="77">
        <v>1312</v>
      </c>
      <c r="V1317" s="77">
        <v>1312</v>
      </c>
      <c r="Y1317" s="110">
        <v>1312</v>
      </c>
      <c r="Z1317" s="110">
        <v>0</v>
      </c>
      <c r="AA1317" s="110">
        <v>1312</v>
      </c>
      <c r="AB1317" s="110">
        <v>0</v>
      </c>
      <c r="AC1317" s="417">
        <v>27.070225242999101</v>
      </c>
    </row>
    <row r="1318" spans="1:29">
      <c r="A1318" s="20"/>
      <c r="B1318" s="24">
        <v>1314</v>
      </c>
      <c r="D1318" s="571">
        <v>1313</v>
      </c>
      <c r="E1318" s="580">
        <v>-1060.5029999999999</v>
      </c>
      <c r="F1318" s="580">
        <v>-521.6241</v>
      </c>
      <c r="H1318" s="571">
        <v>1313</v>
      </c>
      <c r="I1318" s="78">
        <v>891</v>
      </c>
      <c r="J1318" s="78">
        <v>673</v>
      </c>
      <c r="K1318" s="78">
        <v>890</v>
      </c>
      <c r="L1318" s="78">
        <v>891</v>
      </c>
      <c r="M1318" s="579" t="str">
        <f t="shared" si="21"/>
        <v>891,673,890,891</v>
      </c>
      <c r="R1318" s="280">
        <v>1313</v>
      </c>
      <c r="S1318" s="591">
        <v>1319.0729994000201</v>
      </c>
      <c r="U1318" s="77">
        <v>1313</v>
      </c>
      <c r="V1318" s="77">
        <v>1313</v>
      </c>
      <c r="Y1318" s="110">
        <v>1313</v>
      </c>
      <c r="Z1318" s="110">
        <v>0</v>
      </c>
      <c r="AA1318" s="110">
        <v>1313</v>
      </c>
      <c r="AB1318" s="110">
        <v>0</v>
      </c>
      <c r="AC1318" s="417">
        <v>26.381459988000501</v>
      </c>
    </row>
    <row r="1319" spans="1:29">
      <c r="A1319" s="20"/>
      <c r="B1319" s="24">
        <v>1315</v>
      </c>
      <c r="D1319" s="571">
        <v>1314</v>
      </c>
      <c r="E1319" s="580">
        <v>-1078.645</v>
      </c>
      <c r="F1319" s="580">
        <v>-479.2475</v>
      </c>
      <c r="H1319" s="571">
        <v>1314</v>
      </c>
      <c r="I1319" s="78">
        <v>892</v>
      </c>
      <c r="J1319" s="78">
        <v>671</v>
      </c>
      <c r="K1319" s="78">
        <v>672</v>
      </c>
      <c r="L1319" s="78">
        <v>892</v>
      </c>
      <c r="M1319" s="579" t="str">
        <f t="shared" si="21"/>
        <v>892,671,672,892</v>
      </c>
      <c r="R1319" s="280">
        <v>1314</v>
      </c>
      <c r="S1319" s="591">
        <v>1350.78085575002</v>
      </c>
      <c r="U1319" s="77">
        <v>1314</v>
      </c>
      <c r="V1319" s="77">
        <v>1314</v>
      </c>
      <c r="Y1319" s="110">
        <v>1314</v>
      </c>
      <c r="Z1319" s="110">
        <v>0</v>
      </c>
      <c r="AA1319" s="110">
        <v>1314</v>
      </c>
      <c r="AB1319" s="110">
        <v>0</v>
      </c>
      <c r="AC1319" s="417">
        <v>27.015617115000499</v>
      </c>
    </row>
    <row r="1320" spans="1:29">
      <c r="A1320" s="20"/>
      <c r="B1320" s="24">
        <v>1316</v>
      </c>
      <c r="D1320" s="571">
        <v>1315</v>
      </c>
      <c r="E1320" s="580">
        <v>-1097.231</v>
      </c>
      <c r="F1320" s="580">
        <v>-436.15989999999999</v>
      </c>
      <c r="H1320" s="571">
        <v>1315</v>
      </c>
      <c r="I1320" s="78">
        <v>892</v>
      </c>
      <c r="J1320" s="78">
        <v>672</v>
      </c>
      <c r="K1320" s="78">
        <v>891</v>
      </c>
      <c r="L1320" s="78">
        <v>892</v>
      </c>
      <c r="M1320" s="579" t="str">
        <f t="shared" si="21"/>
        <v>892,672,891,892</v>
      </c>
      <c r="R1320" s="280">
        <v>1315</v>
      </c>
      <c r="S1320" s="591">
        <v>1317.3942160499801</v>
      </c>
      <c r="U1320" s="77">
        <v>1315</v>
      </c>
      <c r="V1320" s="77">
        <v>1315</v>
      </c>
      <c r="Y1320" s="110">
        <v>1315</v>
      </c>
      <c r="Z1320" s="110">
        <v>0</v>
      </c>
      <c r="AA1320" s="110">
        <v>1315</v>
      </c>
      <c r="AB1320" s="110">
        <v>0</v>
      </c>
      <c r="AC1320" s="417">
        <v>26.3478843209997</v>
      </c>
    </row>
    <row r="1321" spans="1:29">
      <c r="A1321" s="20"/>
      <c r="B1321" s="24">
        <v>1317</v>
      </c>
      <c r="D1321" s="571">
        <v>1316</v>
      </c>
      <c r="E1321" s="580">
        <v>-1112.7860000000001</v>
      </c>
      <c r="F1321" s="580">
        <v>-390.69529999999997</v>
      </c>
      <c r="H1321" s="571">
        <v>1316</v>
      </c>
      <c r="I1321" s="78">
        <v>893</v>
      </c>
      <c r="J1321" s="78">
        <v>670</v>
      </c>
      <c r="K1321" s="78">
        <v>671</v>
      </c>
      <c r="L1321" s="78">
        <v>893</v>
      </c>
      <c r="M1321" s="579" t="str">
        <f t="shared" si="21"/>
        <v>893,670,671,893</v>
      </c>
      <c r="R1321" s="280">
        <v>1316</v>
      </c>
      <c r="S1321" s="591">
        <v>1349.28810645002</v>
      </c>
      <c r="U1321" s="77">
        <v>1316</v>
      </c>
      <c r="V1321" s="77">
        <v>1316</v>
      </c>
      <c r="Y1321" s="110">
        <v>1316</v>
      </c>
      <c r="Z1321" s="110">
        <v>0</v>
      </c>
      <c r="AA1321" s="110">
        <v>1316</v>
      </c>
      <c r="AB1321" s="110">
        <v>0</v>
      </c>
      <c r="AC1321" s="417">
        <v>26.985762129000499</v>
      </c>
    </row>
    <row r="1322" spans="1:29">
      <c r="A1322" s="20"/>
      <c r="B1322" s="24">
        <v>1318</v>
      </c>
      <c r="D1322" s="571">
        <v>1317</v>
      </c>
      <c r="E1322" s="580">
        <v>-1124.9590000000001</v>
      </c>
      <c r="F1322" s="580">
        <v>-343.4366</v>
      </c>
      <c r="H1322" s="571">
        <v>1317</v>
      </c>
      <c r="I1322" s="78">
        <v>893</v>
      </c>
      <c r="J1322" s="78">
        <v>671</v>
      </c>
      <c r="K1322" s="78">
        <v>892</v>
      </c>
      <c r="L1322" s="78">
        <v>893</v>
      </c>
      <c r="M1322" s="579" t="str">
        <f t="shared" si="21"/>
        <v>893,671,892,893</v>
      </c>
      <c r="R1322" s="280">
        <v>1317</v>
      </c>
      <c r="S1322" s="591">
        <v>1316.41268864995</v>
      </c>
      <c r="U1322" s="77">
        <v>1317</v>
      </c>
      <c r="V1322" s="77">
        <v>1317</v>
      </c>
      <c r="Y1322" s="110">
        <v>1317</v>
      </c>
      <c r="Z1322" s="110">
        <v>0</v>
      </c>
      <c r="AA1322" s="110">
        <v>1317</v>
      </c>
      <c r="AB1322" s="110">
        <v>0</v>
      </c>
      <c r="AC1322" s="417">
        <v>26.328253772999101</v>
      </c>
    </row>
    <row r="1323" spans="1:29">
      <c r="A1323" s="20"/>
      <c r="B1323" s="24">
        <v>1319</v>
      </c>
      <c r="D1323" s="571">
        <v>1318</v>
      </c>
      <c r="E1323" s="580">
        <v>-1137.0119999999999</v>
      </c>
      <c r="F1323" s="580">
        <v>-297.58659999999998</v>
      </c>
      <c r="H1323" s="571">
        <v>1318</v>
      </c>
      <c r="I1323" s="78">
        <v>894</v>
      </c>
      <c r="J1323" s="78">
        <v>669</v>
      </c>
      <c r="K1323" s="78">
        <v>670</v>
      </c>
      <c r="L1323" s="78">
        <v>894</v>
      </c>
      <c r="M1323" s="579" t="str">
        <f t="shared" si="21"/>
        <v>894,669,670,894</v>
      </c>
      <c r="R1323" s="280">
        <v>1318</v>
      </c>
      <c r="S1323" s="591">
        <v>1347.38812724998</v>
      </c>
      <c r="U1323" s="77">
        <v>1318</v>
      </c>
      <c r="V1323" s="77">
        <v>1318</v>
      </c>
      <c r="Y1323" s="110">
        <v>1318</v>
      </c>
      <c r="Z1323" s="110">
        <v>0</v>
      </c>
      <c r="AA1323" s="110">
        <v>1318</v>
      </c>
      <c r="AB1323" s="110">
        <v>0</v>
      </c>
      <c r="AC1323" s="417">
        <v>26.947762544999701</v>
      </c>
    </row>
    <row r="1324" spans="1:29">
      <c r="A1324" s="20"/>
      <c r="B1324" s="24">
        <v>1320</v>
      </c>
      <c r="D1324" s="571">
        <v>1319</v>
      </c>
      <c r="E1324" s="580">
        <v>-1152.326</v>
      </c>
      <c r="F1324" s="580">
        <v>-254.0094</v>
      </c>
      <c r="H1324" s="571">
        <v>1319</v>
      </c>
      <c r="I1324" s="78">
        <v>894</v>
      </c>
      <c r="J1324" s="78">
        <v>670</v>
      </c>
      <c r="K1324" s="78">
        <v>893</v>
      </c>
      <c r="L1324" s="78">
        <v>894</v>
      </c>
      <c r="M1324" s="579" t="str">
        <f t="shared" si="21"/>
        <v>894,670,893,894</v>
      </c>
      <c r="R1324" s="280">
        <v>1319</v>
      </c>
      <c r="S1324" s="591">
        <v>1313.26052999999</v>
      </c>
      <c r="U1324" s="77">
        <v>1319</v>
      </c>
      <c r="V1324" s="77">
        <v>1319</v>
      </c>
      <c r="Y1324" s="110">
        <v>1319</v>
      </c>
      <c r="Z1324" s="110">
        <v>0</v>
      </c>
      <c r="AA1324" s="110">
        <v>1319</v>
      </c>
      <c r="AB1324" s="110">
        <v>0</v>
      </c>
      <c r="AC1324" s="417">
        <v>26.2652105999999</v>
      </c>
    </row>
    <row r="1325" spans="1:29">
      <c r="A1325" s="20"/>
      <c r="B1325" s="24">
        <v>1321</v>
      </c>
      <c r="D1325" s="571">
        <v>1320</v>
      </c>
      <c r="E1325" s="580">
        <v>-1163.672</v>
      </c>
      <c r="F1325" s="580">
        <v>-207.49760000000001</v>
      </c>
      <c r="H1325" s="571">
        <v>1320</v>
      </c>
      <c r="I1325" s="78">
        <v>895</v>
      </c>
      <c r="J1325" s="78">
        <v>668</v>
      </c>
      <c r="K1325" s="78">
        <v>669</v>
      </c>
      <c r="L1325" s="78">
        <v>895</v>
      </c>
      <c r="M1325" s="579" t="str">
        <f t="shared" si="21"/>
        <v>895,668,669,895</v>
      </c>
      <c r="R1325" s="280">
        <v>1320</v>
      </c>
      <c r="S1325" s="591">
        <v>1346.6044280999699</v>
      </c>
      <c r="U1325" s="77">
        <v>1320</v>
      </c>
      <c r="V1325" s="77">
        <v>1320</v>
      </c>
      <c r="Y1325" s="110">
        <v>1320</v>
      </c>
      <c r="Z1325" s="110">
        <v>0</v>
      </c>
      <c r="AA1325" s="110">
        <v>1320</v>
      </c>
      <c r="AB1325" s="110">
        <v>0</v>
      </c>
      <c r="AC1325" s="417">
        <v>26.9320885619995</v>
      </c>
    </row>
    <row r="1326" spans="1:29">
      <c r="A1326" s="20"/>
      <c r="B1326" s="24">
        <v>1322</v>
      </c>
      <c r="D1326" s="571">
        <v>1321</v>
      </c>
      <c r="E1326" s="580">
        <v>-1167.634</v>
      </c>
      <c r="F1326" s="580">
        <v>-160.34030000000001</v>
      </c>
      <c r="H1326" s="571">
        <v>1321</v>
      </c>
      <c r="I1326" s="78">
        <v>895</v>
      </c>
      <c r="J1326" s="78">
        <v>669</v>
      </c>
      <c r="K1326" s="78">
        <v>894</v>
      </c>
      <c r="L1326" s="78">
        <v>895</v>
      </c>
      <c r="M1326" s="579" t="str">
        <f t="shared" si="21"/>
        <v>895,669,894,895</v>
      </c>
      <c r="R1326" s="280">
        <v>1321</v>
      </c>
      <c r="S1326" s="591">
        <v>1311.5067487500201</v>
      </c>
      <c r="U1326" s="77">
        <v>1321</v>
      </c>
      <c r="V1326" s="77">
        <v>1321</v>
      </c>
      <c r="Y1326" s="110">
        <v>1321</v>
      </c>
      <c r="Z1326" s="110">
        <v>0</v>
      </c>
      <c r="AA1326" s="110">
        <v>1321</v>
      </c>
      <c r="AB1326" s="110">
        <v>0</v>
      </c>
      <c r="AC1326" s="417">
        <v>26.2301349750004</v>
      </c>
    </row>
    <row r="1327" spans="1:29">
      <c r="A1327" s="20"/>
      <c r="B1327" s="24">
        <v>1323</v>
      </c>
      <c r="D1327" s="571">
        <v>1322</v>
      </c>
      <c r="E1327" s="580">
        <v>-1171.133</v>
      </c>
      <c r="F1327" s="580">
        <v>-112.55</v>
      </c>
      <c r="H1327" s="571">
        <v>1322</v>
      </c>
      <c r="I1327" s="78">
        <v>896</v>
      </c>
      <c r="J1327" s="78">
        <v>667</v>
      </c>
      <c r="K1327" s="78">
        <v>668</v>
      </c>
      <c r="L1327" s="78">
        <v>896</v>
      </c>
      <c r="M1327" s="579" t="str">
        <f t="shared" si="21"/>
        <v>896,667,668,896</v>
      </c>
      <c r="R1327" s="280">
        <v>1322</v>
      </c>
      <c r="S1327" s="591">
        <v>1347.13315446</v>
      </c>
      <c r="U1327" s="77">
        <v>1322</v>
      </c>
      <c r="V1327" s="77">
        <v>1322</v>
      </c>
      <c r="Y1327" s="110">
        <v>1322</v>
      </c>
      <c r="Z1327" s="110">
        <v>0</v>
      </c>
      <c r="AA1327" s="110">
        <v>1322</v>
      </c>
      <c r="AB1327" s="110">
        <v>0</v>
      </c>
      <c r="AC1327" s="417">
        <v>26.9426630892</v>
      </c>
    </row>
    <row r="1328" spans="1:29">
      <c r="A1328" s="20"/>
      <c r="B1328" s="24">
        <v>1324</v>
      </c>
      <c r="D1328" s="571">
        <v>1323</v>
      </c>
      <c r="E1328" s="580">
        <v>-1175.1420000000001</v>
      </c>
      <c r="F1328" s="580">
        <v>-65.667289999999994</v>
      </c>
      <c r="H1328" s="571">
        <v>1323</v>
      </c>
      <c r="I1328" s="78">
        <v>896</v>
      </c>
      <c r="J1328" s="78">
        <v>668</v>
      </c>
      <c r="K1328" s="78">
        <v>895</v>
      </c>
      <c r="L1328" s="78">
        <v>896</v>
      </c>
      <c r="M1328" s="579" t="str">
        <f t="shared" si="21"/>
        <v>896,668,895,896</v>
      </c>
      <c r="R1328" s="280">
        <v>1323</v>
      </c>
      <c r="S1328" s="591">
        <v>1312.6431181999701</v>
      </c>
      <c r="U1328" s="77">
        <v>1323</v>
      </c>
      <c r="V1328" s="77">
        <v>1323</v>
      </c>
      <c r="Y1328" s="110">
        <v>1323</v>
      </c>
      <c r="Z1328" s="110">
        <v>0</v>
      </c>
      <c r="AA1328" s="110">
        <v>1323</v>
      </c>
      <c r="AB1328" s="110">
        <v>0</v>
      </c>
      <c r="AC1328" s="417">
        <v>26.252862363999501</v>
      </c>
    </row>
    <row r="1329" spans="1:29">
      <c r="A1329" s="20"/>
      <c r="B1329" s="24">
        <v>1325</v>
      </c>
      <c r="D1329" s="571">
        <v>1324</v>
      </c>
      <c r="E1329" s="580">
        <v>-1181.4190000000001</v>
      </c>
      <c r="F1329" s="580">
        <v>-20.346550000000001</v>
      </c>
      <c r="H1329" s="571">
        <v>1324</v>
      </c>
      <c r="I1329" s="78">
        <v>897</v>
      </c>
      <c r="J1329" s="78">
        <v>666</v>
      </c>
      <c r="K1329" s="78">
        <v>667</v>
      </c>
      <c r="L1329" s="78">
        <v>897</v>
      </c>
      <c r="M1329" s="579" t="str">
        <f t="shared" si="21"/>
        <v>897,666,667,897</v>
      </c>
      <c r="R1329" s="280">
        <v>1324</v>
      </c>
      <c r="S1329" s="591">
        <v>1348.0983610399901</v>
      </c>
      <c r="U1329" s="77">
        <v>1324</v>
      </c>
      <c r="V1329" s="77">
        <v>1324</v>
      </c>
      <c r="Y1329" s="110">
        <v>1324</v>
      </c>
      <c r="Z1329" s="110">
        <v>0</v>
      </c>
      <c r="AA1329" s="110">
        <v>1324</v>
      </c>
      <c r="AB1329" s="110">
        <v>0</v>
      </c>
      <c r="AC1329" s="417">
        <v>26.961967220799799</v>
      </c>
    </row>
    <row r="1330" spans="1:29">
      <c r="A1330" s="20"/>
      <c r="B1330" s="24">
        <v>1326</v>
      </c>
      <c r="D1330" s="571">
        <v>1325</v>
      </c>
      <c r="E1330" s="580">
        <v>-1182.3019999999999</v>
      </c>
      <c r="F1330" s="580">
        <v>27.006688</v>
      </c>
      <c r="H1330" s="571">
        <v>1325</v>
      </c>
      <c r="I1330" s="78">
        <v>897</v>
      </c>
      <c r="J1330" s="78">
        <v>667</v>
      </c>
      <c r="K1330" s="78">
        <v>896</v>
      </c>
      <c r="L1330" s="78">
        <v>897</v>
      </c>
      <c r="M1330" s="579" t="str">
        <f t="shared" si="21"/>
        <v>897,667,896,897</v>
      </c>
      <c r="R1330" s="280">
        <v>1325</v>
      </c>
      <c r="S1330" s="591">
        <v>1312.7577760200099</v>
      </c>
      <c r="U1330" s="77">
        <v>1325</v>
      </c>
      <c r="V1330" s="77">
        <v>1325</v>
      </c>
      <c r="Y1330" s="110">
        <v>1325</v>
      </c>
      <c r="Z1330" s="110">
        <v>0</v>
      </c>
      <c r="AA1330" s="110">
        <v>1325</v>
      </c>
      <c r="AB1330" s="110">
        <v>0</v>
      </c>
      <c r="AC1330" s="417">
        <v>26.255155520400201</v>
      </c>
    </row>
    <row r="1331" spans="1:29">
      <c r="A1331" s="20"/>
      <c r="B1331" s="24">
        <v>1327</v>
      </c>
      <c r="D1331" s="571">
        <v>1326</v>
      </c>
      <c r="E1331" s="580">
        <v>-1176.011</v>
      </c>
      <c r="F1331" s="580">
        <v>73.496780999999999</v>
      </c>
      <c r="H1331" s="571">
        <v>1326</v>
      </c>
      <c r="I1331" s="78">
        <v>898</v>
      </c>
      <c r="J1331" s="78">
        <v>665</v>
      </c>
      <c r="K1331" s="78">
        <v>666</v>
      </c>
      <c r="L1331" s="78">
        <v>898</v>
      </c>
      <c r="M1331" s="579" t="str">
        <f t="shared" si="21"/>
        <v>898,665,666,898</v>
      </c>
      <c r="R1331" s="280">
        <v>1326</v>
      </c>
      <c r="S1331" s="591">
        <v>1350.183909931</v>
      </c>
      <c r="U1331" s="77">
        <v>1326</v>
      </c>
      <c r="V1331" s="77">
        <v>1326</v>
      </c>
      <c r="Y1331" s="110">
        <v>1326</v>
      </c>
      <c r="Z1331" s="110">
        <v>0</v>
      </c>
      <c r="AA1331" s="110">
        <v>1326</v>
      </c>
      <c r="AB1331" s="110">
        <v>0</v>
      </c>
      <c r="AC1331" s="417">
        <v>27.003678198620001</v>
      </c>
    </row>
    <row r="1332" spans="1:29">
      <c r="A1332" s="20"/>
      <c r="B1332" s="24">
        <v>1328</v>
      </c>
      <c r="D1332" s="571">
        <v>1327</v>
      </c>
      <c r="E1332" s="580">
        <v>-1169.672</v>
      </c>
      <c r="F1332" s="580">
        <v>120.90886</v>
      </c>
      <c r="H1332" s="571">
        <v>1327</v>
      </c>
      <c r="I1332" s="78">
        <v>898</v>
      </c>
      <c r="J1332" s="78">
        <v>666</v>
      </c>
      <c r="K1332" s="78">
        <v>897</v>
      </c>
      <c r="L1332" s="78">
        <v>898</v>
      </c>
      <c r="M1332" s="579" t="str">
        <f t="shared" si="21"/>
        <v>898,666,897,898</v>
      </c>
      <c r="R1332" s="280">
        <v>1327</v>
      </c>
      <c r="S1332" s="591">
        <v>1313.7341278039901</v>
      </c>
      <c r="U1332" s="77">
        <v>1327</v>
      </c>
      <c r="V1332" s="77">
        <v>1327</v>
      </c>
      <c r="Y1332" s="110">
        <v>1327</v>
      </c>
      <c r="Z1332" s="110">
        <v>0</v>
      </c>
      <c r="AA1332" s="110">
        <v>1327</v>
      </c>
      <c r="AB1332" s="110">
        <v>0</v>
      </c>
      <c r="AC1332" s="417">
        <v>26.274682556079899</v>
      </c>
    </row>
    <row r="1333" spans="1:29">
      <c r="A1333" s="20"/>
      <c r="B1333" s="24">
        <v>1329</v>
      </c>
      <c r="D1333" s="571">
        <v>1328</v>
      </c>
      <c r="E1333" s="580">
        <v>-1163.521</v>
      </c>
      <c r="F1333" s="580">
        <v>168.51054999999999</v>
      </c>
      <c r="H1333" s="571">
        <v>1328</v>
      </c>
      <c r="I1333" s="78">
        <v>899</v>
      </c>
      <c r="J1333" s="78">
        <v>664</v>
      </c>
      <c r="K1333" s="78">
        <v>665</v>
      </c>
      <c r="L1333" s="78">
        <v>899</v>
      </c>
      <c r="M1333" s="579" t="str">
        <f t="shared" si="21"/>
        <v>899,664,665,899</v>
      </c>
      <c r="R1333" s="280">
        <v>1328</v>
      </c>
      <c r="S1333" s="591">
        <v>1352.7744154459999</v>
      </c>
      <c r="U1333" s="77">
        <v>1328</v>
      </c>
      <c r="V1333" s="77">
        <v>1328</v>
      </c>
      <c r="Y1333" s="110">
        <v>1328</v>
      </c>
      <c r="Z1333" s="110">
        <v>0</v>
      </c>
      <c r="AA1333" s="110">
        <v>1328</v>
      </c>
      <c r="AB1333" s="110">
        <v>0</v>
      </c>
      <c r="AC1333" s="417">
        <v>27.055488308920001</v>
      </c>
    </row>
    <row r="1334" spans="1:29">
      <c r="A1334" s="20"/>
      <c r="B1334" s="24">
        <v>1330</v>
      </c>
      <c r="D1334" s="571">
        <v>1329</v>
      </c>
      <c r="E1334" s="580">
        <v>-1159.991</v>
      </c>
      <c r="F1334" s="580">
        <v>214.87824000000001</v>
      </c>
      <c r="H1334" s="571">
        <v>1329</v>
      </c>
      <c r="I1334" s="78">
        <v>899</v>
      </c>
      <c r="J1334" s="78">
        <v>665</v>
      </c>
      <c r="K1334" s="78">
        <v>898</v>
      </c>
      <c r="L1334" s="78">
        <v>899</v>
      </c>
      <c r="M1334" s="579" t="str">
        <f t="shared" si="21"/>
        <v>899,665,898,899</v>
      </c>
      <c r="R1334" s="280">
        <v>1329</v>
      </c>
      <c r="S1334" s="591">
        <v>1317.38825711349</v>
      </c>
      <c r="U1334" s="77">
        <v>1329</v>
      </c>
      <c r="V1334" s="77">
        <v>1329</v>
      </c>
      <c r="Y1334" s="110">
        <v>1329</v>
      </c>
      <c r="Z1334" s="110">
        <v>0</v>
      </c>
      <c r="AA1334" s="110">
        <v>1329</v>
      </c>
      <c r="AB1334" s="110">
        <v>0</v>
      </c>
      <c r="AC1334" s="417">
        <v>26.3477651422699</v>
      </c>
    </row>
    <row r="1335" spans="1:29">
      <c r="A1335" s="20"/>
      <c r="B1335" s="24">
        <v>1331</v>
      </c>
      <c r="D1335" s="571">
        <v>1330</v>
      </c>
      <c r="E1335" s="580">
        <v>-1152.5640000000001</v>
      </c>
      <c r="F1335" s="580">
        <v>261.53196000000003</v>
      </c>
      <c r="H1335" s="571">
        <v>1330</v>
      </c>
      <c r="I1335" s="78">
        <v>900</v>
      </c>
      <c r="J1335" s="78">
        <v>663</v>
      </c>
      <c r="K1335" s="78">
        <v>664</v>
      </c>
      <c r="L1335" s="78">
        <v>900</v>
      </c>
      <c r="M1335" s="579" t="str">
        <f t="shared" si="21"/>
        <v>900,663,664,900</v>
      </c>
      <c r="R1335" s="280">
        <v>1330</v>
      </c>
      <c r="S1335" s="591">
        <v>1355.21728349501</v>
      </c>
      <c r="U1335" s="77">
        <v>1330</v>
      </c>
      <c r="V1335" s="77">
        <v>1330</v>
      </c>
      <c r="Y1335" s="110">
        <v>1330</v>
      </c>
      <c r="Z1335" s="110">
        <v>0</v>
      </c>
      <c r="AA1335" s="110">
        <v>1330</v>
      </c>
      <c r="AB1335" s="110">
        <v>0</v>
      </c>
      <c r="AC1335" s="417">
        <v>27.104345669900201</v>
      </c>
    </row>
    <row r="1336" spans="1:29">
      <c r="A1336" s="20"/>
      <c r="B1336" s="24">
        <v>1332</v>
      </c>
      <c r="D1336" s="571">
        <v>1331</v>
      </c>
      <c r="E1336" s="580">
        <v>-1140.0119999999999</v>
      </c>
      <c r="F1336" s="580">
        <v>305.87894</v>
      </c>
      <c r="H1336" s="571">
        <v>1331</v>
      </c>
      <c r="I1336" s="78">
        <v>900</v>
      </c>
      <c r="J1336" s="78">
        <v>664</v>
      </c>
      <c r="K1336" s="78">
        <v>899</v>
      </c>
      <c r="L1336" s="78">
        <v>900</v>
      </c>
      <c r="M1336" s="579" t="str">
        <f t="shared" si="21"/>
        <v>900,664,899,900</v>
      </c>
      <c r="R1336" s="280">
        <v>1331</v>
      </c>
      <c r="S1336" s="591">
        <v>1320.3376438539999</v>
      </c>
      <c r="U1336" s="77">
        <v>1331</v>
      </c>
      <c r="V1336" s="77">
        <v>1331</v>
      </c>
      <c r="Y1336" s="110">
        <v>1331</v>
      </c>
      <c r="Z1336" s="110">
        <v>0</v>
      </c>
      <c r="AA1336" s="110">
        <v>1331</v>
      </c>
      <c r="AB1336" s="110">
        <v>0</v>
      </c>
      <c r="AC1336" s="417">
        <v>26.406752877079999</v>
      </c>
    </row>
    <row r="1337" spans="1:29">
      <c r="A1337" s="20"/>
      <c r="B1337" s="24">
        <v>1333</v>
      </c>
      <c r="D1337" s="571">
        <v>1332</v>
      </c>
      <c r="E1337" s="580">
        <v>-1127.3869999999999</v>
      </c>
      <c r="F1337" s="580">
        <v>351.05716000000001</v>
      </c>
      <c r="H1337" s="571">
        <v>1332</v>
      </c>
      <c r="I1337" s="78">
        <v>901</v>
      </c>
      <c r="J1337" s="78">
        <v>662</v>
      </c>
      <c r="K1337" s="78">
        <v>663</v>
      </c>
      <c r="L1337" s="78">
        <v>901</v>
      </c>
      <c r="M1337" s="579" t="str">
        <f t="shared" si="21"/>
        <v>901,662,663,901</v>
      </c>
      <c r="R1337" s="280">
        <v>1332</v>
      </c>
      <c r="S1337" s="591">
        <v>1353.6429699799901</v>
      </c>
      <c r="U1337" s="77">
        <v>1332</v>
      </c>
      <c r="V1337" s="77">
        <v>1332</v>
      </c>
      <c r="Y1337" s="110">
        <v>1332</v>
      </c>
      <c r="Z1337" s="110">
        <v>0</v>
      </c>
      <c r="AA1337" s="110">
        <v>1332</v>
      </c>
      <c r="AB1337" s="110">
        <v>0</v>
      </c>
      <c r="AC1337" s="417">
        <v>27.0728593995998</v>
      </c>
    </row>
    <row r="1338" spans="1:29">
      <c r="A1338" s="20"/>
      <c r="B1338" s="24">
        <v>1334</v>
      </c>
      <c r="D1338" s="571">
        <v>1333</v>
      </c>
      <c r="E1338" s="580">
        <v>-1110.9549999999999</v>
      </c>
      <c r="F1338" s="580">
        <v>396.16717999999997</v>
      </c>
      <c r="H1338" s="571">
        <v>1333</v>
      </c>
      <c r="I1338" s="78">
        <v>901</v>
      </c>
      <c r="J1338" s="78">
        <v>663</v>
      </c>
      <c r="K1338" s="78">
        <v>900</v>
      </c>
      <c r="L1338" s="78">
        <v>901</v>
      </c>
      <c r="M1338" s="579" t="str">
        <f t="shared" si="21"/>
        <v>901,663,900,901</v>
      </c>
      <c r="R1338" s="280">
        <v>1333</v>
      </c>
      <c r="S1338" s="591">
        <v>1319.1499489349901</v>
      </c>
      <c r="U1338" s="77">
        <v>1333</v>
      </c>
      <c r="V1338" s="77">
        <v>1333</v>
      </c>
      <c r="Y1338" s="110">
        <v>1333</v>
      </c>
      <c r="Z1338" s="110">
        <v>0</v>
      </c>
      <c r="AA1338" s="110">
        <v>1333</v>
      </c>
      <c r="AB1338" s="110">
        <v>0</v>
      </c>
      <c r="AC1338" s="417">
        <v>26.382998978699899</v>
      </c>
    </row>
    <row r="1339" spans="1:29">
      <c r="A1339" s="20"/>
      <c r="B1339" s="24">
        <v>1335</v>
      </c>
      <c r="D1339" s="571">
        <v>1334</v>
      </c>
      <c r="E1339" s="580">
        <v>-1091.124</v>
      </c>
      <c r="F1339" s="580">
        <v>440.46091999999999</v>
      </c>
      <c r="H1339" s="571">
        <v>1334</v>
      </c>
      <c r="I1339" s="78">
        <v>902</v>
      </c>
      <c r="J1339" s="78">
        <v>661</v>
      </c>
      <c r="K1339" s="78">
        <v>662</v>
      </c>
      <c r="L1339" s="78">
        <v>902</v>
      </c>
      <c r="M1339" s="579" t="str">
        <f t="shared" si="21"/>
        <v>902,661,662,902</v>
      </c>
      <c r="R1339" s="280">
        <v>1334</v>
      </c>
      <c r="S1339" s="591">
        <v>1351.0375847300299</v>
      </c>
      <c r="U1339" s="77">
        <v>1334</v>
      </c>
      <c r="V1339" s="77">
        <v>1334</v>
      </c>
      <c r="Y1339" s="110">
        <v>1334</v>
      </c>
      <c r="Z1339" s="110">
        <v>0</v>
      </c>
      <c r="AA1339" s="110">
        <v>1334</v>
      </c>
      <c r="AB1339" s="110">
        <v>0</v>
      </c>
      <c r="AC1339" s="417">
        <v>27.020751694600602</v>
      </c>
    </row>
    <row r="1340" spans="1:29">
      <c r="A1340" s="20"/>
      <c r="B1340" s="24">
        <v>1336</v>
      </c>
      <c r="D1340" s="571">
        <v>1335</v>
      </c>
      <c r="E1340" s="580">
        <v>-1071.049</v>
      </c>
      <c r="F1340" s="580">
        <v>483.80772000000002</v>
      </c>
      <c r="H1340" s="571">
        <v>1335</v>
      </c>
      <c r="I1340" s="78">
        <v>902</v>
      </c>
      <c r="J1340" s="78">
        <v>662</v>
      </c>
      <c r="K1340" s="78">
        <v>901</v>
      </c>
      <c r="L1340" s="78">
        <v>902</v>
      </c>
      <c r="M1340" s="579" t="str">
        <f t="shared" si="21"/>
        <v>902,662,901,902</v>
      </c>
      <c r="R1340" s="280">
        <v>1335</v>
      </c>
      <c r="S1340" s="591">
        <v>1317.5849875249801</v>
      </c>
      <c r="U1340" s="77">
        <v>1335</v>
      </c>
      <c r="V1340" s="77">
        <v>1335</v>
      </c>
      <c r="Y1340" s="110">
        <v>1335</v>
      </c>
      <c r="Z1340" s="110">
        <v>0</v>
      </c>
      <c r="AA1340" s="110">
        <v>1335</v>
      </c>
      <c r="AB1340" s="110">
        <v>0</v>
      </c>
      <c r="AC1340" s="417">
        <v>26.351699750499598</v>
      </c>
    </row>
    <row r="1341" spans="1:29">
      <c r="A1341" s="20"/>
      <c r="B1341" s="24">
        <v>1337</v>
      </c>
      <c r="D1341" s="571">
        <v>1336</v>
      </c>
      <c r="E1341" s="580">
        <v>-1054.8789999999999</v>
      </c>
      <c r="F1341" s="580">
        <v>527.22738000000004</v>
      </c>
      <c r="H1341" s="571">
        <v>1336</v>
      </c>
      <c r="I1341" s="78">
        <v>903</v>
      </c>
      <c r="J1341" s="78">
        <v>660</v>
      </c>
      <c r="K1341" s="78">
        <v>661</v>
      </c>
      <c r="L1341" s="78">
        <v>903</v>
      </c>
      <c r="M1341" s="579" t="str">
        <f t="shared" si="21"/>
        <v>903,660,661,903</v>
      </c>
      <c r="R1341" s="280">
        <v>1336</v>
      </c>
      <c r="S1341" s="591">
        <v>1350.1981732450299</v>
      </c>
      <c r="U1341" s="77">
        <v>1336</v>
      </c>
      <c r="V1341" s="77">
        <v>1336</v>
      </c>
      <c r="Y1341" s="110">
        <v>1336</v>
      </c>
      <c r="Z1341" s="110">
        <v>0</v>
      </c>
      <c r="AA1341" s="110">
        <v>1336</v>
      </c>
      <c r="AB1341" s="110">
        <v>0</v>
      </c>
      <c r="AC1341" s="417">
        <v>27.0039634649007</v>
      </c>
    </row>
    <row r="1342" spans="1:29">
      <c r="A1342" s="20"/>
      <c r="B1342" s="24">
        <v>1338</v>
      </c>
      <c r="D1342" s="571">
        <v>1337</v>
      </c>
      <c r="E1342" s="580">
        <v>-1035.0250000000001</v>
      </c>
      <c r="F1342" s="580">
        <v>570.09766000000002</v>
      </c>
      <c r="H1342" s="571">
        <v>1337</v>
      </c>
      <c r="I1342" s="78">
        <v>903</v>
      </c>
      <c r="J1342" s="78">
        <v>661</v>
      </c>
      <c r="K1342" s="78">
        <v>902</v>
      </c>
      <c r="L1342" s="78">
        <v>903</v>
      </c>
      <c r="M1342" s="579" t="str">
        <f t="shared" si="21"/>
        <v>903,661,902,903</v>
      </c>
      <c r="R1342" s="280">
        <v>1337</v>
      </c>
      <c r="S1342" s="591">
        <v>1317.1781128699899</v>
      </c>
      <c r="U1342" s="77">
        <v>1337</v>
      </c>
      <c r="V1342" s="77">
        <v>1337</v>
      </c>
      <c r="Y1342" s="110">
        <v>1337</v>
      </c>
      <c r="Z1342" s="110">
        <v>0</v>
      </c>
      <c r="AA1342" s="110">
        <v>1337</v>
      </c>
      <c r="AB1342" s="110">
        <v>0</v>
      </c>
      <c r="AC1342" s="417">
        <v>26.343562257399899</v>
      </c>
    </row>
    <row r="1343" spans="1:29">
      <c r="A1343" s="20"/>
      <c r="B1343" s="24">
        <v>1339</v>
      </c>
      <c r="D1343" s="571">
        <v>1338</v>
      </c>
      <c r="E1343" s="580">
        <v>-1010.761</v>
      </c>
      <c r="F1343" s="580">
        <v>609.28907000000004</v>
      </c>
      <c r="H1343" s="571">
        <v>1338</v>
      </c>
      <c r="I1343" s="78">
        <v>904</v>
      </c>
      <c r="J1343" s="78">
        <v>659</v>
      </c>
      <c r="K1343" s="78">
        <v>660</v>
      </c>
      <c r="L1343" s="78">
        <v>904</v>
      </c>
      <c r="M1343" s="579" t="str">
        <f t="shared" si="21"/>
        <v>904,659,660,904</v>
      </c>
      <c r="R1343" s="280">
        <v>1338</v>
      </c>
      <c r="S1343" s="591">
        <v>1349.7116934150099</v>
      </c>
      <c r="U1343" s="77">
        <v>1338</v>
      </c>
      <c r="V1343" s="77">
        <v>1338</v>
      </c>
      <c r="Y1343" s="110">
        <v>1338</v>
      </c>
      <c r="Z1343" s="110">
        <v>0</v>
      </c>
      <c r="AA1343" s="110">
        <v>1338</v>
      </c>
      <c r="AB1343" s="110">
        <v>0</v>
      </c>
      <c r="AC1343" s="417">
        <v>26.994233868300199</v>
      </c>
    </row>
    <row r="1344" spans="1:29">
      <c r="A1344" s="20"/>
      <c r="B1344" s="24">
        <v>1340</v>
      </c>
      <c r="D1344" s="571">
        <v>1339</v>
      </c>
      <c r="E1344" s="580">
        <v>-986.17690000000005</v>
      </c>
      <c r="F1344" s="580">
        <v>649.2731</v>
      </c>
      <c r="H1344" s="571">
        <v>1339</v>
      </c>
      <c r="I1344" s="78">
        <v>904</v>
      </c>
      <c r="J1344" s="78">
        <v>660</v>
      </c>
      <c r="K1344" s="78">
        <v>903</v>
      </c>
      <c r="L1344" s="78">
        <v>904</v>
      </c>
      <c r="M1344" s="579" t="str">
        <f t="shared" si="21"/>
        <v>904,660,903,904</v>
      </c>
      <c r="R1344" s="280">
        <v>1339</v>
      </c>
      <c r="S1344" s="591">
        <v>1315.31807625497</v>
      </c>
      <c r="U1344" s="77">
        <v>1339</v>
      </c>
      <c r="V1344" s="77">
        <v>1339</v>
      </c>
      <c r="Y1344" s="110">
        <v>1339</v>
      </c>
      <c r="Z1344" s="110">
        <v>0</v>
      </c>
      <c r="AA1344" s="110">
        <v>1339</v>
      </c>
      <c r="AB1344" s="110">
        <v>0</v>
      </c>
      <c r="AC1344" s="417">
        <v>26.306361525099401</v>
      </c>
    </row>
    <row r="1345" spans="1:29">
      <c r="A1345" s="20"/>
      <c r="B1345" s="24">
        <v>1341</v>
      </c>
      <c r="D1345" s="571">
        <v>1340</v>
      </c>
      <c r="E1345" s="580">
        <v>-957.91390000000001</v>
      </c>
      <c r="F1345" s="580">
        <v>688.10983999999996</v>
      </c>
      <c r="H1345" s="571">
        <v>1340</v>
      </c>
      <c r="I1345" s="78">
        <v>905</v>
      </c>
      <c r="J1345" s="78">
        <v>658</v>
      </c>
      <c r="K1345" s="78">
        <v>659</v>
      </c>
      <c r="L1345" s="78">
        <v>905</v>
      </c>
      <c r="M1345" s="579" t="str">
        <f t="shared" si="21"/>
        <v>905,658,659,905</v>
      </c>
      <c r="R1345" s="280">
        <v>1340</v>
      </c>
      <c r="S1345" s="591">
        <v>1350.4440236549999</v>
      </c>
      <c r="U1345" s="77">
        <v>1340</v>
      </c>
      <c r="V1345" s="77">
        <v>1340</v>
      </c>
      <c r="Y1345" s="110">
        <v>1340</v>
      </c>
      <c r="Z1345" s="110">
        <v>0</v>
      </c>
      <c r="AA1345" s="110">
        <v>1340</v>
      </c>
      <c r="AB1345" s="110">
        <v>0</v>
      </c>
      <c r="AC1345" s="417">
        <v>27.0088804731</v>
      </c>
    </row>
    <row r="1346" spans="1:29">
      <c r="A1346" s="20"/>
      <c r="B1346" s="24">
        <v>1342</v>
      </c>
      <c r="D1346" s="571">
        <v>1341</v>
      </c>
      <c r="E1346" s="580">
        <v>-926.59529999999995</v>
      </c>
      <c r="F1346" s="580">
        <v>725.19838000000004</v>
      </c>
      <c r="H1346" s="571">
        <v>1341</v>
      </c>
      <c r="I1346" s="78">
        <v>905</v>
      </c>
      <c r="J1346" s="78">
        <v>659</v>
      </c>
      <c r="K1346" s="78">
        <v>904</v>
      </c>
      <c r="L1346" s="78">
        <v>905</v>
      </c>
      <c r="M1346" s="579" t="str">
        <f t="shared" si="21"/>
        <v>905,659,904,905</v>
      </c>
      <c r="R1346" s="280">
        <v>1341</v>
      </c>
      <c r="S1346" s="591">
        <v>1314.8818384800099</v>
      </c>
      <c r="U1346" s="77">
        <v>1341</v>
      </c>
      <c r="V1346" s="77">
        <v>1341</v>
      </c>
      <c r="Y1346" s="110">
        <v>1341</v>
      </c>
      <c r="Z1346" s="110">
        <v>0</v>
      </c>
      <c r="AA1346" s="110">
        <v>1341</v>
      </c>
      <c r="AB1346" s="110">
        <v>0</v>
      </c>
      <c r="AC1346" s="417">
        <v>26.297636769600199</v>
      </c>
    </row>
    <row r="1347" spans="1:29">
      <c r="A1347" s="20"/>
      <c r="B1347" s="24">
        <v>1343</v>
      </c>
      <c r="D1347" s="571">
        <v>1342</v>
      </c>
      <c r="E1347" s="580">
        <v>-895.2953</v>
      </c>
      <c r="F1347" s="580">
        <v>761.30006000000003</v>
      </c>
      <c r="H1347" s="571">
        <v>1342</v>
      </c>
      <c r="I1347" s="78">
        <v>906</v>
      </c>
      <c r="J1347" s="78">
        <v>657</v>
      </c>
      <c r="K1347" s="78">
        <v>658</v>
      </c>
      <c r="L1347" s="78">
        <v>906</v>
      </c>
      <c r="M1347" s="579" t="str">
        <f t="shared" si="21"/>
        <v>906,657,658,906</v>
      </c>
      <c r="R1347" s="280">
        <v>1342</v>
      </c>
      <c r="S1347" s="591">
        <v>1352.81940323</v>
      </c>
      <c r="U1347" s="77">
        <v>1342</v>
      </c>
      <c r="V1347" s="77">
        <v>1342</v>
      </c>
      <c r="Y1347" s="110">
        <v>1342</v>
      </c>
      <c r="Z1347" s="110">
        <v>0</v>
      </c>
      <c r="AA1347" s="110">
        <v>1342</v>
      </c>
      <c r="AB1347" s="110">
        <v>0</v>
      </c>
      <c r="AC1347" s="417">
        <v>27.0563880646001</v>
      </c>
    </row>
    <row r="1348" spans="1:29">
      <c r="A1348" s="20"/>
      <c r="B1348" s="24">
        <v>1344</v>
      </c>
      <c r="D1348" s="571">
        <v>1343</v>
      </c>
      <c r="E1348" s="580">
        <v>-867.71669999999995</v>
      </c>
      <c r="F1348" s="580">
        <v>798.54408999999998</v>
      </c>
      <c r="H1348" s="571">
        <v>1343</v>
      </c>
      <c r="I1348" s="78">
        <v>906</v>
      </c>
      <c r="J1348" s="78">
        <v>658</v>
      </c>
      <c r="K1348" s="78">
        <v>905</v>
      </c>
      <c r="L1348" s="78">
        <v>906</v>
      </c>
      <c r="M1348" s="579" t="str">
        <f t="shared" si="21"/>
        <v>906,658,905,906</v>
      </c>
      <c r="R1348" s="280">
        <v>1343</v>
      </c>
      <c r="S1348" s="591">
        <v>1317.77031123495</v>
      </c>
      <c r="U1348" s="77">
        <v>1343</v>
      </c>
      <c r="V1348" s="77">
        <v>1343</v>
      </c>
      <c r="Y1348" s="110">
        <v>1343</v>
      </c>
      <c r="Z1348" s="110">
        <v>0</v>
      </c>
      <c r="AA1348" s="110">
        <v>1343</v>
      </c>
      <c r="AB1348" s="110">
        <v>0</v>
      </c>
      <c r="AC1348" s="417">
        <v>26.355406224699099</v>
      </c>
    </row>
    <row r="1349" spans="1:29">
      <c r="A1349" s="20"/>
      <c r="B1349" s="24">
        <v>1345</v>
      </c>
      <c r="D1349" s="571">
        <v>1344</v>
      </c>
      <c r="E1349" s="580">
        <v>-836.61890000000005</v>
      </c>
      <c r="F1349" s="580">
        <v>834.23501999999996</v>
      </c>
      <c r="H1349" s="571">
        <v>1344</v>
      </c>
      <c r="I1349" s="78">
        <v>907</v>
      </c>
      <c r="J1349" s="78">
        <v>656</v>
      </c>
      <c r="K1349" s="78">
        <v>657</v>
      </c>
      <c r="L1349" s="78">
        <v>907</v>
      </c>
      <c r="M1349" s="579" t="str">
        <f t="shared" si="21"/>
        <v>907,656,657,907</v>
      </c>
      <c r="R1349" s="280">
        <v>1344</v>
      </c>
      <c r="S1349" s="591">
        <v>1355.1535864699899</v>
      </c>
      <c r="U1349" s="77">
        <v>1344</v>
      </c>
      <c r="V1349" s="77">
        <v>1344</v>
      </c>
      <c r="Y1349" s="110">
        <v>1344</v>
      </c>
      <c r="Z1349" s="110">
        <v>0</v>
      </c>
      <c r="AA1349" s="110">
        <v>1344</v>
      </c>
      <c r="AB1349" s="110">
        <v>0</v>
      </c>
      <c r="AC1349" s="417">
        <v>27.1030717293999</v>
      </c>
    </row>
    <row r="1350" spans="1:29">
      <c r="A1350" s="20"/>
      <c r="B1350" s="24">
        <v>1346</v>
      </c>
      <c r="D1350" s="571">
        <v>1345</v>
      </c>
      <c r="E1350" s="580">
        <v>-802.06259999999997</v>
      </c>
      <c r="F1350" s="580">
        <v>865.13446999999996</v>
      </c>
      <c r="H1350" s="571">
        <v>1345</v>
      </c>
      <c r="I1350" s="78">
        <v>907</v>
      </c>
      <c r="J1350" s="78">
        <v>657</v>
      </c>
      <c r="K1350" s="78">
        <v>906</v>
      </c>
      <c r="L1350" s="78">
        <v>907</v>
      </c>
      <c r="M1350" s="579" t="str">
        <f t="shared" ref="M1350:M1413" si="22">_xlfn.CONCAT(I1350,",",J1350,",",,K1350,",",L1350)</f>
        <v>907,657,906,907</v>
      </c>
      <c r="R1350" s="280">
        <v>1345</v>
      </c>
      <c r="S1350" s="591">
        <v>1320.43155974001</v>
      </c>
      <c r="U1350" s="77">
        <v>1345</v>
      </c>
      <c r="V1350" s="77">
        <v>1345</v>
      </c>
      <c r="Y1350" s="110">
        <v>1345</v>
      </c>
      <c r="Z1350" s="110">
        <v>0</v>
      </c>
      <c r="AA1350" s="110">
        <v>1345</v>
      </c>
      <c r="AB1350" s="110">
        <v>0</v>
      </c>
      <c r="AC1350" s="417">
        <v>26.408631194800201</v>
      </c>
    </row>
    <row r="1351" spans="1:29">
      <c r="A1351" s="20"/>
      <c r="B1351" s="24">
        <v>1347</v>
      </c>
      <c r="D1351" s="571">
        <v>1346</v>
      </c>
      <c r="E1351" s="580">
        <v>-766.41430000000003</v>
      </c>
      <c r="F1351" s="580">
        <v>896.52302999999995</v>
      </c>
      <c r="H1351" s="571">
        <v>1346</v>
      </c>
      <c r="I1351" s="78">
        <v>908</v>
      </c>
      <c r="J1351" s="78">
        <v>655</v>
      </c>
      <c r="K1351" s="78">
        <v>656</v>
      </c>
      <c r="L1351" s="78">
        <v>908</v>
      </c>
      <c r="M1351" s="579" t="str">
        <f t="shared" si="22"/>
        <v>908,655,656,908</v>
      </c>
      <c r="R1351" s="280">
        <v>1346</v>
      </c>
      <c r="S1351" s="591">
        <v>1353.57702337001</v>
      </c>
      <c r="U1351" s="77">
        <v>1346</v>
      </c>
      <c r="V1351" s="77">
        <v>1346</v>
      </c>
      <c r="Y1351" s="110">
        <v>1346</v>
      </c>
      <c r="Z1351" s="110">
        <v>0</v>
      </c>
      <c r="AA1351" s="110">
        <v>1346</v>
      </c>
      <c r="AB1351" s="110">
        <v>0</v>
      </c>
      <c r="AC1351" s="417">
        <v>27.0715404674003</v>
      </c>
    </row>
    <row r="1352" spans="1:29">
      <c r="A1352" s="20"/>
      <c r="B1352" s="24">
        <v>1348</v>
      </c>
      <c r="D1352" s="571">
        <v>1347</v>
      </c>
      <c r="E1352" s="580">
        <v>-728.495</v>
      </c>
      <c r="F1352" s="580">
        <v>926.01079000000004</v>
      </c>
      <c r="H1352" s="571">
        <v>1347</v>
      </c>
      <c r="I1352" s="78">
        <v>908</v>
      </c>
      <c r="J1352" s="78">
        <v>656</v>
      </c>
      <c r="K1352" s="78">
        <v>907</v>
      </c>
      <c r="L1352" s="78">
        <v>908</v>
      </c>
      <c r="M1352" s="579" t="str">
        <f t="shared" si="22"/>
        <v>908,656,907,908</v>
      </c>
      <c r="R1352" s="280">
        <v>1347</v>
      </c>
      <c r="S1352" s="591">
        <v>1319.13933865999</v>
      </c>
      <c r="U1352" s="77">
        <v>1347</v>
      </c>
      <c r="V1352" s="77">
        <v>1347</v>
      </c>
      <c r="Y1352" s="110">
        <v>1347</v>
      </c>
      <c r="Z1352" s="110">
        <v>0</v>
      </c>
      <c r="AA1352" s="110">
        <v>1347</v>
      </c>
      <c r="AB1352" s="110">
        <v>0</v>
      </c>
      <c r="AC1352" s="417">
        <v>26.3827867731999</v>
      </c>
    </row>
    <row r="1353" spans="1:29">
      <c r="A1353" s="20"/>
      <c r="B1353" s="24">
        <v>1349</v>
      </c>
      <c r="D1353" s="571">
        <v>1348</v>
      </c>
      <c r="E1353" s="580">
        <v>-690.05790000000002</v>
      </c>
      <c r="F1353" s="580">
        <v>954.1662</v>
      </c>
      <c r="H1353" s="571">
        <v>1348</v>
      </c>
      <c r="I1353" s="78">
        <v>909</v>
      </c>
      <c r="J1353" s="78">
        <v>654</v>
      </c>
      <c r="K1353" s="78">
        <v>655</v>
      </c>
      <c r="L1353" s="78">
        <v>909</v>
      </c>
      <c r="M1353" s="579" t="str">
        <f t="shared" si="22"/>
        <v>909,654,655,909</v>
      </c>
      <c r="R1353" s="280">
        <v>1348</v>
      </c>
      <c r="S1353" s="591">
        <v>1350.93733252998</v>
      </c>
      <c r="U1353" s="77">
        <v>1348</v>
      </c>
      <c r="V1353" s="77">
        <v>1348</v>
      </c>
      <c r="Y1353" s="110">
        <v>1348</v>
      </c>
      <c r="Z1353" s="110">
        <v>0</v>
      </c>
      <c r="AA1353" s="110">
        <v>1348</v>
      </c>
      <c r="AB1353" s="110">
        <v>0</v>
      </c>
      <c r="AC1353" s="417">
        <v>27.018746650599599</v>
      </c>
    </row>
    <row r="1354" spans="1:29">
      <c r="A1354" s="20"/>
      <c r="B1354" s="24">
        <v>1350</v>
      </c>
      <c r="D1354" s="571">
        <v>1349</v>
      </c>
      <c r="E1354" s="580">
        <v>-654.1173</v>
      </c>
      <c r="F1354" s="580">
        <v>982.93564000000003</v>
      </c>
      <c r="H1354" s="571">
        <v>1349</v>
      </c>
      <c r="I1354" s="78">
        <v>909</v>
      </c>
      <c r="J1354" s="78">
        <v>655</v>
      </c>
      <c r="K1354" s="78">
        <v>908</v>
      </c>
      <c r="L1354" s="78">
        <v>909</v>
      </c>
      <c r="M1354" s="579" t="str">
        <f t="shared" si="22"/>
        <v>909,655,908,909</v>
      </c>
      <c r="R1354" s="280">
        <v>1349</v>
      </c>
      <c r="S1354" s="591">
        <v>1317.51628213003</v>
      </c>
      <c r="U1354" s="77">
        <v>1349</v>
      </c>
      <c r="V1354" s="77">
        <v>1349</v>
      </c>
      <c r="Y1354" s="110">
        <v>1349</v>
      </c>
      <c r="Z1354" s="110">
        <v>0</v>
      </c>
      <c r="AA1354" s="110">
        <v>1349</v>
      </c>
      <c r="AB1354" s="110">
        <v>0</v>
      </c>
      <c r="AC1354" s="417">
        <v>26.350325642600598</v>
      </c>
    </row>
    <row r="1355" spans="1:29">
      <c r="A1355" s="20"/>
      <c r="B1355" s="24">
        <v>1351</v>
      </c>
      <c r="D1355" s="571">
        <v>1350</v>
      </c>
      <c r="E1355" s="580">
        <v>-614.92489999999998</v>
      </c>
      <c r="F1355" s="580">
        <v>1009.0575</v>
      </c>
      <c r="H1355" s="571">
        <v>1350</v>
      </c>
      <c r="I1355" s="78">
        <v>910</v>
      </c>
      <c r="J1355" s="78">
        <v>653</v>
      </c>
      <c r="K1355" s="78">
        <v>654</v>
      </c>
      <c r="L1355" s="78">
        <v>910</v>
      </c>
      <c r="M1355" s="579" t="str">
        <f t="shared" si="22"/>
        <v>910,653,654,910</v>
      </c>
      <c r="R1355" s="280">
        <v>1350</v>
      </c>
      <c r="S1355" s="591">
        <v>1350.10700706992</v>
      </c>
      <c r="U1355" s="77">
        <v>1350</v>
      </c>
      <c r="V1355" s="77">
        <v>1350</v>
      </c>
      <c r="Y1355" s="110">
        <v>1350</v>
      </c>
      <c r="Z1355" s="110">
        <v>0</v>
      </c>
      <c r="AA1355" s="110">
        <v>1350</v>
      </c>
      <c r="AB1355" s="110">
        <v>0</v>
      </c>
      <c r="AC1355" s="417">
        <v>27.002140141398399</v>
      </c>
    </row>
    <row r="1356" spans="1:29">
      <c r="A1356" s="20"/>
      <c r="B1356" s="24">
        <v>1352</v>
      </c>
      <c r="D1356" s="571">
        <v>1351</v>
      </c>
      <c r="E1356" s="580">
        <v>-573.72410000000002</v>
      </c>
      <c r="F1356" s="580">
        <v>1030.1935000000001</v>
      </c>
      <c r="H1356" s="571">
        <v>1351</v>
      </c>
      <c r="I1356" s="78">
        <v>910</v>
      </c>
      <c r="J1356" s="78">
        <v>654</v>
      </c>
      <c r="K1356" s="78">
        <v>909</v>
      </c>
      <c r="L1356" s="78">
        <v>910</v>
      </c>
      <c r="M1356" s="579" t="str">
        <f t="shared" si="22"/>
        <v>910,654,909,910</v>
      </c>
      <c r="R1356" s="280">
        <v>1351</v>
      </c>
      <c r="S1356" s="591">
        <v>1317.0999285150299</v>
      </c>
      <c r="U1356" s="77">
        <v>1351</v>
      </c>
      <c r="V1356" s="77">
        <v>1351</v>
      </c>
      <c r="Y1356" s="110">
        <v>1351</v>
      </c>
      <c r="Z1356" s="110">
        <v>0</v>
      </c>
      <c r="AA1356" s="110">
        <v>1351</v>
      </c>
      <c r="AB1356" s="110">
        <v>0</v>
      </c>
      <c r="AC1356" s="417">
        <v>26.3419985703006</v>
      </c>
    </row>
    <row r="1357" spans="1:29">
      <c r="A1357" s="20"/>
      <c r="B1357" s="24">
        <v>1353</v>
      </c>
      <c r="D1357" s="571">
        <v>1352</v>
      </c>
      <c r="E1357" s="580">
        <v>-531.95230000000004</v>
      </c>
      <c r="F1357" s="580">
        <v>1052.2941000000001</v>
      </c>
      <c r="H1357" s="571">
        <v>1352</v>
      </c>
      <c r="I1357" s="78">
        <v>911</v>
      </c>
      <c r="J1357" s="78">
        <v>652</v>
      </c>
      <c r="K1357" s="78">
        <v>653</v>
      </c>
      <c r="L1357" s="78">
        <v>911</v>
      </c>
      <c r="M1357" s="579" t="str">
        <f t="shared" si="22"/>
        <v>911,652,653,911</v>
      </c>
      <c r="R1357" s="280">
        <v>1352</v>
      </c>
      <c r="S1357" s="591">
        <v>1349.6127112199899</v>
      </c>
      <c r="U1357" s="77">
        <v>1352</v>
      </c>
      <c r="V1357" s="77">
        <v>1352</v>
      </c>
      <c r="Y1357" s="110">
        <v>1352</v>
      </c>
      <c r="Z1357" s="110">
        <v>0</v>
      </c>
      <c r="AA1357" s="110">
        <v>1352</v>
      </c>
      <c r="AB1357" s="110">
        <v>0</v>
      </c>
      <c r="AC1357" s="417">
        <v>26.992254224399801</v>
      </c>
    </row>
    <row r="1358" spans="1:29">
      <c r="A1358" s="20"/>
      <c r="B1358" s="24">
        <v>1354</v>
      </c>
      <c r="D1358" s="571">
        <v>1353</v>
      </c>
      <c r="E1358" s="580">
        <v>-489.15870000000001</v>
      </c>
      <c r="F1358" s="580">
        <v>1073.0471</v>
      </c>
      <c r="H1358" s="571">
        <v>1353</v>
      </c>
      <c r="I1358" s="78">
        <v>911</v>
      </c>
      <c r="J1358" s="78">
        <v>653</v>
      </c>
      <c r="K1358" s="78">
        <v>910</v>
      </c>
      <c r="L1358" s="78">
        <v>911</v>
      </c>
      <c r="M1358" s="579" t="str">
        <f t="shared" si="22"/>
        <v>911,653,910,911</v>
      </c>
      <c r="R1358" s="280">
        <v>1353</v>
      </c>
      <c r="S1358" s="591">
        <v>1315.23001172003</v>
      </c>
      <c r="U1358" s="77">
        <v>1353</v>
      </c>
      <c r="V1358" s="77">
        <v>1353</v>
      </c>
      <c r="Y1358" s="110">
        <v>1353</v>
      </c>
      <c r="Z1358" s="110">
        <v>0</v>
      </c>
      <c r="AA1358" s="110">
        <v>1353</v>
      </c>
      <c r="AB1358" s="110">
        <v>0</v>
      </c>
      <c r="AC1358" s="417">
        <v>26.304600234400699</v>
      </c>
    </row>
    <row r="1359" spans="1:29">
      <c r="A1359" s="20"/>
      <c r="B1359" s="24">
        <v>1355</v>
      </c>
      <c r="D1359" s="571">
        <v>1354</v>
      </c>
      <c r="E1359" s="580">
        <v>-444.38589999999999</v>
      </c>
      <c r="F1359" s="580">
        <v>1091.2837</v>
      </c>
      <c r="H1359" s="571">
        <v>1354</v>
      </c>
      <c r="I1359" s="78">
        <v>912</v>
      </c>
      <c r="J1359" s="78">
        <v>651</v>
      </c>
      <c r="K1359" s="78">
        <v>652</v>
      </c>
      <c r="L1359" s="78">
        <v>912</v>
      </c>
      <c r="M1359" s="579" t="str">
        <f t="shared" si="22"/>
        <v>912,651,652,912</v>
      </c>
      <c r="R1359" s="280">
        <v>1354</v>
      </c>
      <c r="S1359" s="591">
        <v>1350.38091320998</v>
      </c>
      <c r="U1359" s="77">
        <v>1354</v>
      </c>
      <c r="V1359" s="77">
        <v>1354</v>
      </c>
      <c r="Y1359" s="110">
        <v>1354</v>
      </c>
      <c r="Z1359" s="110">
        <v>0</v>
      </c>
      <c r="AA1359" s="110">
        <v>1354</v>
      </c>
      <c r="AB1359" s="110">
        <v>0</v>
      </c>
      <c r="AC1359" s="417">
        <v>27.007618264199699</v>
      </c>
    </row>
    <row r="1360" spans="1:29">
      <c r="A1360" s="20"/>
      <c r="B1360" s="24">
        <v>1356</v>
      </c>
      <c r="D1360" s="571">
        <v>1355</v>
      </c>
      <c r="E1360" s="580">
        <v>-399.22140000000002</v>
      </c>
      <c r="F1360" s="580">
        <v>1107.3692000000001</v>
      </c>
      <c r="H1360" s="571">
        <v>1355</v>
      </c>
      <c r="I1360" s="78">
        <v>912</v>
      </c>
      <c r="J1360" s="78">
        <v>652</v>
      </c>
      <c r="K1360" s="78">
        <v>911</v>
      </c>
      <c r="L1360" s="78">
        <v>912</v>
      </c>
      <c r="M1360" s="579" t="str">
        <f t="shared" si="22"/>
        <v>912,652,911,912</v>
      </c>
      <c r="R1360" s="280">
        <v>1355</v>
      </c>
      <c r="S1360" s="591">
        <v>1314.81713684997</v>
      </c>
      <c r="U1360" s="77">
        <v>1355</v>
      </c>
      <c r="V1360" s="77">
        <v>1355</v>
      </c>
      <c r="Y1360" s="110">
        <v>1355</v>
      </c>
      <c r="Z1360" s="110">
        <v>0</v>
      </c>
      <c r="AA1360" s="110">
        <v>1355</v>
      </c>
      <c r="AB1360" s="110">
        <v>0</v>
      </c>
      <c r="AC1360" s="417">
        <v>26.296342736999499</v>
      </c>
    </row>
    <row r="1361" spans="1:29">
      <c r="A1361" s="20"/>
      <c r="B1361" s="24">
        <v>1357</v>
      </c>
      <c r="D1361" s="571">
        <v>1356</v>
      </c>
      <c r="E1361" s="580">
        <v>-356.62349999999998</v>
      </c>
      <c r="F1361" s="580">
        <v>1124.5983000000001</v>
      </c>
      <c r="H1361" s="571">
        <v>1356</v>
      </c>
      <c r="I1361" s="78">
        <v>913</v>
      </c>
      <c r="J1361" s="78">
        <v>650</v>
      </c>
      <c r="K1361" s="78">
        <v>651</v>
      </c>
      <c r="L1361" s="78">
        <v>913</v>
      </c>
      <c r="M1361" s="579" t="str">
        <f t="shared" si="22"/>
        <v>913,650,651,913</v>
      </c>
      <c r="R1361" s="280">
        <v>1356</v>
      </c>
      <c r="S1361" s="591">
        <v>1352.8335262350099</v>
      </c>
      <c r="U1361" s="77">
        <v>1356</v>
      </c>
      <c r="V1361" s="77">
        <v>1356</v>
      </c>
      <c r="Y1361" s="110">
        <v>1356</v>
      </c>
      <c r="Z1361" s="110">
        <v>0</v>
      </c>
      <c r="AA1361" s="110">
        <v>1356</v>
      </c>
      <c r="AB1361" s="110">
        <v>0</v>
      </c>
      <c r="AC1361" s="417">
        <v>27.056670524700301</v>
      </c>
    </row>
    <row r="1362" spans="1:29">
      <c r="A1362" s="20"/>
      <c r="B1362" s="24">
        <v>1358</v>
      </c>
      <c r="D1362" s="571">
        <v>1357</v>
      </c>
      <c r="E1362" s="580">
        <v>-311.77929999999998</v>
      </c>
      <c r="F1362" s="580">
        <v>1139.1026999999999</v>
      </c>
      <c r="H1362" s="571">
        <v>1357</v>
      </c>
      <c r="I1362" s="78">
        <v>913</v>
      </c>
      <c r="J1362" s="78">
        <v>651</v>
      </c>
      <c r="K1362" s="78">
        <v>912</v>
      </c>
      <c r="L1362" s="78">
        <v>913</v>
      </c>
      <c r="M1362" s="579" t="str">
        <f t="shared" si="22"/>
        <v>913,651,912,913</v>
      </c>
      <c r="R1362" s="280">
        <v>1357</v>
      </c>
      <c r="S1362" s="591">
        <v>1317.7862879699601</v>
      </c>
      <c r="U1362" s="77">
        <v>1357</v>
      </c>
      <c r="V1362" s="77">
        <v>1357</v>
      </c>
      <c r="Y1362" s="110">
        <v>1357</v>
      </c>
      <c r="Z1362" s="110">
        <v>0</v>
      </c>
      <c r="AA1362" s="110">
        <v>1357</v>
      </c>
      <c r="AB1362" s="110">
        <v>0</v>
      </c>
      <c r="AC1362" s="417">
        <v>26.355725759399299</v>
      </c>
    </row>
    <row r="1363" spans="1:29">
      <c r="A1363" s="20"/>
      <c r="B1363" s="24">
        <v>1359</v>
      </c>
      <c r="D1363" s="571">
        <v>1358</v>
      </c>
      <c r="E1363" s="580">
        <v>-266.37509999999997</v>
      </c>
      <c r="F1363" s="580">
        <v>1148.1652999999999</v>
      </c>
      <c r="H1363" s="571">
        <v>1358</v>
      </c>
      <c r="I1363" s="78">
        <v>914</v>
      </c>
      <c r="J1363" s="78">
        <v>649</v>
      </c>
      <c r="K1363" s="78">
        <v>650</v>
      </c>
      <c r="L1363" s="78">
        <v>914</v>
      </c>
      <c r="M1363" s="579" t="str">
        <f t="shared" si="22"/>
        <v>914,649,650,914</v>
      </c>
      <c r="R1363" s="280">
        <v>1358</v>
      </c>
      <c r="S1363" s="591">
        <v>1356.0662060750101</v>
      </c>
      <c r="U1363" s="77">
        <v>1358</v>
      </c>
      <c r="V1363" s="77">
        <v>1358</v>
      </c>
      <c r="Y1363" s="110">
        <v>1358</v>
      </c>
      <c r="Z1363" s="110">
        <v>0</v>
      </c>
      <c r="AA1363" s="110">
        <v>1358</v>
      </c>
      <c r="AB1363" s="110">
        <v>0</v>
      </c>
      <c r="AC1363" s="417">
        <v>27.121324121500301</v>
      </c>
    </row>
    <row r="1364" spans="1:29">
      <c r="A1364" s="20"/>
      <c r="B1364" s="24">
        <v>1360</v>
      </c>
      <c r="D1364" s="571">
        <v>1359</v>
      </c>
      <c r="E1364" s="580">
        <v>-220.0034</v>
      </c>
      <c r="F1364" s="580">
        <v>1158.0795000000001</v>
      </c>
      <c r="H1364" s="571">
        <v>1359</v>
      </c>
      <c r="I1364" s="78">
        <v>914</v>
      </c>
      <c r="J1364" s="78">
        <v>650</v>
      </c>
      <c r="K1364" s="78">
        <v>913</v>
      </c>
      <c r="L1364" s="78">
        <v>914</v>
      </c>
      <c r="M1364" s="579" t="str">
        <f t="shared" si="22"/>
        <v>914,650,913,914</v>
      </c>
      <c r="R1364" s="280">
        <v>1359</v>
      </c>
      <c r="S1364" s="591">
        <v>1321.5519573249601</v>
      </c>
      <c r="U1364" s="77">
        <v>1359</v>
      </c>
      <c r="V1364" s="77">
        <v>1359</v>
      </c>
      <c r="Y1364" s="110">
        <v>1359</v>
      </c>
      <c r="Z1364" s="110">
        <v>0</v>
      </c>
      <c r="AA1364" s="110">
        <v>1359</v>
      </c>
      <c r="AB1364" s="110">
        <v>0</v>
      </c>
      <c r="AC1364" s="417">
        <v>26.431039146499199</v>
      </c>
    </row>
    <row r="1365" spans="1:29">
      <c r="A1365" s="20"/>
      <c r="B1365" s="24">
        <v>1361</v>
      </c>
      <c r="D1365" s="571">
        <v>1360</v>
      </c>
      <c r="E1365" s="580">
        <v>-172.70310000000001</v>
      </c>
      <c r="F1365" s="580">
        <v>1165.8532</v>
      </c>
      <c r="H1365" s="571">
        <v>1360</v>
      </c>
      <c r="I1365" s="78">
        <v>915</v>
      </c>
      <c r="J1365" s="78">
        <v>648</v>
      </c>
      <c r="K1365" s="78">
        <v>649</v>
      </c>
      <c r="L1365" s="78">
        <v>915</v>
      </c>
      <c r="M1365" s="579" t="str">
        <f t="shared" si="22"/>
        <v>915,648,649,915</v>
      </c>
      <c r="R1365" s="280">
        <v>1360</v>
      </c>
      <c r="S1365" s="591">
        <v>1354.69798543001</v>
      </c>
      <c r="U1365" s="77">
        <v>1360</v>
      </c>
      <c r="V1365" s="77">
        <v>1360</v>
      </c>
      <c r="Y1365" s="110">
        <v>1360</v>
      </c>
      <c r="Z1365" s="110">
        <v>0</v>
      </c>
      <c r="AA1365" s="110">
        <v>1360</v>
      </c>
      <c r="AB1365" s="110">
        <v>0</v>
      </c>
      <c r="AC1365" s="417">
        <v>27.093959708600298</v>
      </c>
    </row>
    <row r="1366" spans="1:29">
      <c r="A1366" s="20"/>
      <c r="B1366" s="24">
        <v>1362</v>
      </c>
      <c r="D1366" s="571">
        <v>1361</v>
      </c>
      <c r="E1366" s="580">
        <v>-124.67749999999999</v>
      </c>
      <c r="F1366" s="580">
        <v>1171.0677000000001</v>
      </c>
      <c r="H1366" s="571">
        <v>1361</v>
      </c>
      <c r="I1366" s="78">
        <v>915</v>
      </c>
      <c r="J1366" s="78">
        <v>649</v>
      </c>
      <c r="K1366" s="78">
        <v>914</v>
      </c>
      <c r="L1366" s="78">
        <v>915</v>
      </c>
      <c r="M1366" s="579" t="str">
        <f t="shared" si="22"/>
        <v>915,649,914,915</v>
      </c>
      <c r="R1366" s="280">
        <v>1361</v>
      </c>
      <c r="S1366" s="591">
        <v>1321.0060349949599</v>
      </c>
      <c r="U1366" s="77">
        <v>1361</v>
      </c>
      <c r="V1366" s="77">
        <v>1361</v>
      </c>
      <c r="Y1366" s="110">
        <v>1361</v>
      </c>
      <c r="Z1366" s="110">
        <v>0</v>
      </c>
      <c r="AA1366" s="110">
        <v>1361</v>
      </c>
      <c r="AB1366" s="110">
        <v>0</v>
      </c>
      <c r="AC1366" s="417">
        <v>26.420120699899201</v>
      </c>
    </row>
    <row r="1367" spans="1:29">
      <c r="A1367" s="20"/>
      <c r="B1367" s="24">
        <v>1363</v>
      </c>
      <c r="D1367" s="571">
        <v>1362</v>
      </c>
      <c r="E1367" s="580">
        <v>-76.962940000000003</v>
      </c>
      <c r="F1367" s="580">
        <v>1174.8633</v>
      </c>
      <c r="H1367" s="571">
        <v>1362</v>
      </c>
      <c r="I1367" s="78">
        <v>916</v>
      </c>
      <c r="J1367" s="78">
        <v>647</v>
      </c>
      <c r="K1367" s="78">
        <v>648</v>
      </c>
      <c r="L1367" s="78">
        <v>916</v>
      </c>
      <c r="M1367" s="579" t="str">
        <f t="shared" si="22"/>
        <v>916,647,648,916</v>
      </c>
      <c r="R1367" s="280">
        <v>1362</v>
      </c>
      <c r="S1367" s="591">
        <v>1348.2517969140299</v>
      </c>
      <c r="U1367" s="77">
        <v>1362</v>
      </c>
      <c r="V1367" s="77">
        <v>1362</v>
      </c>
      <c r="Y1367" s="110">
        <v>1362</v>
      </c>
      <c r="Z1367" s="110">
        <v>0</v>
      </c>
      <c r="AA1367" s="110">
        <v>1362</v>
      </c>
      <c r="AB1367" s="110">
        <v>0</v>
      </c>
      <c r="AC1367" s="417">
        <v>26.9650359382806</v>
      </c>
    </row>
    <row r="1368" spans="1:29">
      <c r="A1368" s="20"/>
      <c r="B1368" s="24">
        <v>1364</v>
      </c>
      <c r="D1368" s="571">
        <v>1363</v>
      </c>
      <c r="E1368" s="580">
        <v>-31.16385</v>
      </c>
      <c r="F1368" s="580">
        <v>1180.4597000000001</v>
      </c>
      <c r="H1368" s="571">
        <v>1363</v>
      </c>
      <c r="I1368" s="78">
        <v>916</v>
      </c>
      <c r="J1368" s="78">
        <v>648</v>
      </c>
      <c r="K1368" s="78">
        <v>915</v>
      </c>
      <c r="L1368" s="78">
        <v>916</v>
      </c>
      <c r="M1368" s="579" t="str">
        <f t="shared" si="22"/>
        <v>916,648,915,916</v>
      </c>
      <c r="R1368" s="280">
        <v>1363</v>
      </c>
      <c r="S1368" s="591">
        <v>1315.68550770403</v>
      </c>
      <c r="U1368" s="77">
        <v>1363</v>
      </c>
      <c r="V1368" s="77">
        <v>1363</v>
      </c>
      <c r="Y1368" s="110">
        <v>1363</v>
      </c>
      <c r="Z1368" s="110">
        <v>0</v>
      </c>
      <c r="AA1368" s="110">
        <v>1363</v>
      </c>
      <c r="AB1368" s="110">
        <v>0</v>
      </c>
      <c r="AC1368" s="417">
        <v>26.313710154080699</v>
      </c>
    </row>
    <row r="1369" spans="1:29">
      <c r="A1369" s="20"/>
      <c r="B1369" s="24">
        <v>1365</v>
      </c>
      <c r="D1369" s="571">
        <v>1364</v>
      </c>
      <c r="E1369" s="580">
        <v>15.697685999999999</v>
      </c>
      <c r="F1369" s="580">
        <v>1182.3420000000001</v>
      </c>
      <c r="H1369" s="571">
        <v>1364</v>
      </c>
      <c r="I1369" s="78">
        <v>917</v>
      </c>
      <c r="J1369" s="78">
        <v>646</v>
      </c>
      <c r="K1369" s="78">
        <v>647</v>
      </c>
      <c r="L1369" s="78">
        <v>917</v>
      </c>
      <c r="M1369" s="579" t="str">
        <f t="shared" si="22"/>
        <v>917,646,647,917</v>
      </c>
      <c r="R1369" s="280">
        <v>1364</v>
      </c>
      <c r="S1369" s="591">
        <v>1342.03927019203</v>
      </c>
      <c r="U1369" s="77">
        <v>1364</v>
      </c>
      <c r="V1369" s="77">
        <v>1364</v>
      </c>
      <c r="Y1369" s="110">
        <v>1364</v>
      </c>
      <c r="Z1369" s="110">
        <v>0</v>
      </c>
      <c r="AA1369" s="110">
        <v>1364</v>
      </c>
      <c r="AB1369" s="110">
        <v>0</v>
      </c>
      <c r="AC1369" s="417">
        <v>26.840785403840702</v>
      </c>
    </row>
    <row r="1370" spans="1:29">
      <c r="A1370" s="20"/>
      <c r="B1370" s="24">
        <v>1366</v>
      </c>
      <c r="D1370" s="571">
        <v>1365</v>
      </c>
      <c r="E1370" s="580">
        <v>61.263931999999997</v>
      </c>
      <c r="F1370" s="580">
        <v>1179.3648000000001</v>
      </c>
      <c r="H1370" s="571">
        <v>1365</v>
      </c>
      <c r="I1370" s="78">
        <v>917</v>
      </c>
      <c r="J1370" s="78">
        <v>647</v>
      </c>
      <c r="K1370" s="78">
        <v>916</v>
      </c>
      <c r="L1370" s="78">
        <v>917</v>
      </c>
      <c r="M1370" s="579" t="str">
        <f t="shared" si="22"/>
        <v>917,647,916,917</v>
      </c>
      <c r="R1370" s="280">
        <v>1365</v>
      </c>
      <c r="S1370" s="591">
        <v>1310.4214556060001</v>
      </c>
      <c r="U1370" s="77">
        <v>1365</v>
      </c>
      <c r="V1370" s="77">
        <v>1365</v>
      </c>
      <c r="Y1370" s="110">
        <v>1365</v>
      </c>
      <c r="Z1370" s="110">
        <v>0</v>
      </c>
      <c r="AA1370" s="110">
        <v>1365</v>
      </c>
      <c r="AB1370" s="110">
        <v>0</v>
      </c>
      <c r="AC1370" s="417">
        <v>26.208429112120001</v>
      </c>
    </row>
    <row r="1371" spans="1:29">
      <c r="A1371" s="20"/>
      <c r="B1371" s="24">
        <v>1367</v>
      </c>
      <c r="D1371" s="571">
        <v>1366</v>
      </c>
      <c r="E1371" s="580">
        <v>108.27085</v>
      </c>
      <c r="F1371" s="580">
        <v>1175.6449</v>
      </c>
      <c r="H1371" s="571">
        <v>1366</v>
      </c>
      <c r="I1371" s="78">
        <v>918</v>
      </c>
      <c r="J1371" s="78">
        <v>645</v>
      </c>
      <c r="K1371" s="78">
        <v>646</v>
      </c>
      <c r="L1371" s="78">
        <v>918</v>
      </c>
      <c r="M1371" s="579" t="str">
        <f t="shared" si="22"/>
        <v>918,645,646,918</v>
      </c>
      <c r="R1371" s="280">
        <v>1366</v>
      </c>
      <c r="S1371" s="591">
        <v>1340.36049381352</v>
      </c>
      <c r="U1371" s="77">
        <v>1366</v>
      </c>
      <c r="V1371" s="77">
        <v>1366</v>
      </c>
      <c r="Y1371" s="110">
        <v>1366</v>
      </c>
      <c r="Z1371" s="110">
        <v>0</v>
      </c>
      <c r="AA1371" s="110">
        <v>1366</v>
      </c>
      <c r="AB1371" s="110">
        <v>0</v>
      </c>
      <c r="AC1371" s="417">
        <v>26.807209876270498</v>
      </c>
    </row>
    <row r="1372" spans="1:29">
      <c r="A1372" s="20"/>
      <c r="B1372" s="24">
        <v>1368</v>
      </c>
      <c r="D1372" s="571">
        <v>1367</v>
      </c>
      <c r="E1372" s="580">
        <v>155.58876000000001</v>
      </c>
      <c r="F1372" s="580">
        <v>1168.2559000000001</v>
      </c>
      <c r="H1372" s="571">
        <v>1367</v>
      </c>
      <c r="I1372" s="78">
        <v>918</v>
      </c>
      <c r="J1372" s="78">
        <v>646</v>
      </c>
      <c r="K1372" s="78">
        <v>917</v>
      </c>
      <c r="L1372" s="78">
        <v>918</v>
      </c>
      <c r="M1372" s="579" t="str">
        <f t="shared" si="22"/>
        <v>918,646,917,918</v>
      </c>
      <c r="R1372" s="280">
        <v>1367</v>
      </c>
      <c r="S1372" s="591">
        <v>1307.7962325559899</v>
      </c>
      <c r="U1372" s="77">
        <v>1367</v>
      </c>
      <c r="V1372" s="77">
        <v>1367</v>
      </c>
      <c r="Y1372" s="110">
        <v>1367</v>
      </c>
      <c r="Z1372" s="110">
        <v>0</v>
      </c>
      <c r="AA1372" s="110">
        <v>1367</v>
      </c>
      <c r="AB1372" s="110">
        <v>0</v>
      </c>
      <c r="AC1372" s="417">
        <v>26.1559246511198</v>
      </c>
    </row>
    <row r="1373" spans="1:29">
      <c r="A1373" s="20"/>
      <c r="B1373" s="24">
        <v>1369</v>
      </c>
      <c r="D1373" s="571">
        <v>1368</v>
      </c>
      <c r="E1373" s="580">
        <v>202.6079</v>
      </c>
      <c r="F1373" s="580">
        <v>1158.3939</v>
      </c>
      <c r="H1373" s="571">
        <v>1368</v>
      </c>
      <c r="I1373" s="78">
        <v>919</v>
      </c>
      <c r="J1373" s="78">
        <v>644</v>
      </c>
      <c r="K1373" s="78">
        <v>645</v>
      </c>
      <c r="L1373" s="78">
        <v>919</v>
      </c>
      <c r="M1373" s="579" t="str">
        <f t="shared" si="22"/>
        <v>919,644,645,919</v>
      </c>
      <c r="R1373" s="280">
        <v>1368</v>
      </c>
      <c r="S1373" s="591">
        <v>1343.3700747779801</v>
      </c>
      <c r="U1373" s="77">
        <v>1368</v>
      </c>
      <c r="V1373" s="77">
        <v>1368</v>
      </c>
      <c r="Y1373" s="110">
        <v>1368</v>
      </c>
      <c r="Z1373" s="110">
        <v>0</v>
      </c>
      <c r="AA1373" s="110">
        <v>1368</v>
      </c>
      <c r="AB1373" s="110">
        <v>0</v>
      </c>
      <c r="AC1373" s="417">
        <v>26.867401495559601</v>
      </c>
    </row>
    <row r="1374" spans="1:29">
      <c r="A1374" s="20"/>
      <c r="B1374" s="24">
        <v>1370</v>
      </c>
      <c r="D1374" s="571">
        <v>1369</v>
      </c>
      <c r="E1374" s="580">
        <v>249.57872</v>
      </c>
      <c r="F1374" s="580">
        <v>1148.7771</v>
      </c>
      <c r="H1374" s="571">
        <v>1369</v>
      </c>
      <c r="I1374" s="78">
        <v>919</v>
      </c>
      <c r="J1374" s="78">
        <v>645</v>
      </c>
      <c r="K1374" s="78">
        <v>918</v>
      </c>
      <c r="L1374" s="78">
        <v>919</v>
      </c>
      <c r="M1374" s="579" t="str">
        <f t="shared" si="22"/>
        <v>919,645,918,919</v>
      </c>
      <c r="R1374" s="280">
        <v>1369</v>
      </c>
      <c r="S1374" s="591">
        <v>1307.4786902129999</v>
      </c>
      <c r="U1374" s="77">
        <v>1369</v>
      </c>
      <c r="V1374" s="77">
        <v>1369</v>
      </c>
      <c r="Y1374" s="110">
        <v>1369</v>
      </c>
      <c r="Z1374" s="110">
        <v>0</v>
      </c>
      <c r="AA1374" s="110">
        <v>1369</v>
      </c>
      <c r="AB1374" s="110">
        <v>0</v>
      </c>
      <c r="AC1374" s="417">
        <v>26.149573804260001</v>
      </c>
    </row>
    <row r="1375" spans="1:29">
      <c r="A1375" s="20"/>
      <c r="B1375" s="24">
        <v>1371</v>
      </c>
      <c r="D1375" s="571">
        <v>1370</v>
      </c>
      <c r="E1375" s="580">
        <v>295.57467000000003</v>
      </c>
      <c r="F1375" s="580">
        <v>1142.0465999999999</v>
      </c>
      <c r="H1375" s="571">
        <v>1370</v>
      </c>
      <c r="I1375" s="78">
        <v>920</v>
      </c>
      <c r="J1375" s="78">
        <v>643</v>
      </c>
      <c r="K1375" s="78">
        <v>644</v>
      </c>
      <c r="L1375" s="78">
        <v>920</v>
      </c>
      <c r="M1375" s="579" t="str">
        <f t="shared" si="22"/>
        <v>920,643,644,920</v>
      </c>
      <c r="R1375" s="280">
        <v>1370</v>
      </c>
      <c r="S1375" s="591">
        <v>1348.2241469450501</v>
      </c>
      <c r="U1375" s="77">
        <v>1370</v>
      </c>
      <c r="V1375" s="77">
        <v>1370</v>
      </c>
      <c r="Y1375" s="110">
        <v>1370</v>
      </c>
      <c r="Z1375" s="110">
        <v>0</v>
      </c>
      <c r="AA1375" s="110">
        <v>1370</v>
      </c>
      <c r="AB1375" s="110">
        <v>0</v>
      </c>
      <c r="AC1375" s="417">
        <v>26.964482938901</v>
      </c>
    </row>
    <row r="1376" spans="1:29">
      <c r="A1376" s="20"/>
      <c r="B1376" s="24">
        <v>1372</v>
      </c>
      <c r="D1376" s="571">
        <v>1371</v>
      </c>
      <c r="E1376" s="580">
        <v>341.60741000000002</v>
      </c>
      <c r="F1376" s="580">
        <v>1131.4023999999999</v>
      </c>
      <c r="H1376" s="571">
        <v>1371</v>
      </c>
      <c r="I1376" s="78">
        <v>920</v>
      </c>
      <c r="J1376" s="78">
        <v>644</v>
      </c>
      <c r="K1376" s="78">
        <v>919</v>
      </c>
      <c r="L1376" s="78">
        <v>920</v>
      </c>
      <c r="M1376" s="579" t="str">
        <f t="shared" si="22"/>
        <v>920,644,919,920</v>
      </c>
      <c r="R1376" s="280">
        <v>1371</v>
      </c>
      <c r="S1376" s="591">
        <v>1310.47238063998</v>
      </c>
      <c r="U1376" s="77">
        <v>1371</v>
      </c>
      <c r="V1376" s="77">
        <v>1371</v>
      </c>
      <c r="Y1376" s="110">
        <v>1371</v>
      </c>
      <c r="Z1376" s="110">
        <v>0</v>
      </c>
      <c r="AA1376" s="110">
        <v>1371</v>
      </c>
      <c r="AB1376" s="110">
        <v>0</v>
      </c>
      <c r="AC1376" s="417">
        <v>26.2094476127997</v>
      </c>
    </row>
    <row r="1377" spans="1:29">
      <c r="A1377" s="20"/>
      <c r="B1377" s="24">
        <v>1373</v>
      </c>
      <c r="D1377" s="571">
        <v>1372</v>
      </c>
      <c r="E1377" s="580">
        <v>384.97354000000001</v>
      </c>
      <c r="F1377" s="580">
        <v>1115.7817</v>
      </c>
      <c r="H1377" s="571">
        <v>1372</v>
      </c>
      <c r="I1377" s="78">
        <v>921</v>
      </c>
      <c r="J1377" s="78">
        <v>642</v>
      </c>
      <c r="K1377" s="78">
        <v>643</v>
      </c>
      <c r="L1377" s="78">
        <v>921</v>
      </c>
      <c r="M1377" s="579" t="str">
        <f t="shared" si="22"/>
        <v>921,642,643,921</v>
      </c>
      <c r="R1377" s="280">
        <v>1372</v>
      </c>
      <c r="S1377" s="591">
        <v>1350.4803703750299</v>
      </c>
      <c r="U1377" s="77">
        <v>1372</v>
      </c>
      <c r="V1377" s="77">
        <v>1372</v>
      </c>
      <c r="Y1377" s="110">
        <v>1372</v>
      </c>
      <c r="Z1377" s="110">
        <v>0</v>
      </c>
      <c r="AA1377" s="110">
        <v>1372</v>
      </c>
      <c r="AB1377" s="110">
        <v>0</v>
      </c>
      <c r="AC1377" s="417">
        <v>27.009607407500699</v>
      </c>
    </row>
    <row r="1378" spans="1:29">
      <c r="A1378" s="20"/>
      <c r="B1378" s="24">
        <v>1374</v>
      </c>
      <c r="D1378" s="571">
        <v>1373</v>
      </c>
      <c r="E1378" s="580">
        <v>429.1574</v>
      </c>
      <c r="F1378" s="580">
        <v>1100.0232000000001</v>
      </c>
      <c r="H1378" s="571">
        <v>1373</v>
      </c>
      <c r="I1378" s="78">
        <v>921</v>
      </c>
      <c r="J1378" s="78">
        <v>643</v>
      </c>
      <c r="K1378" s="78">
        <v>920</v>
      </c>
      <c r="L1378" s="78">
        <v>921</v>
      </c>
      <c r="M1378" s="579" t="str">
        <f t="shared" si="22"/>
        <v>921,643,920,921</v>
      </c>
      <c r="R1378" s="280">
        <v>1373</v>
      </c>
      <c r="S1378" s="591">
        <v>1313.04672313999</v>
      </c>
      <c r="U1378" s="77">
        <v>1373</v>
      </c>
      <c r="V1378" s="77">
        <v>1373</v>
      </c>
      <c r="Y1378" s="110">
        <v>1373</v>
      </c>
      <c r="Z1378" s="110">
        <v>0</v>
      </c>
      <c r="AA1378" s="110">
        <v>1373</v>
      </c>
      <c r="AB1378" s="110">
        <v>0</v>
      </c>
      <c r="AC1378" s="417">
        <v>26.260934462799899</v>
      </c>
    </row>
    <row r="1379" spans="1:29">
      <c r="A1379" s="20"/>
      <c r="B1379" s="24">
        <v>1375</v>
      </c>
      <c r="D1379" s="571">
        <v>1374</v>
      </c>
      <c r="E1379" s="580">
        <v>473.00589000000002</v>
      </c>
      <c r="F1379" s="580">
        <v>1080.4715000000001</v>
      </c>
      <c r="H1379" s="571">
        <v>1374</v>
      </c>
      <c r="I1379" s="78">
        <v>922</v>
      </c>
      <c r="J1379" s="78">
        <v>641</v>
      </c>
      <c r="K1379" s="78">
        <v>642</v>
      </c>
      <c r="L1379" s="78">
        <v>922</v>
      </c>
      <c r="M1379" s="579" t="str">
        <f t="shared" si="22"/>
        <v>922,641,642,922</v>
      </c>
      <c r="R1379" s="280">
        <v>1374</v>
      </c>
      <c r="S1379" s="591">
        <v>1351.6489148199901</v>
      </c>
      <c r="U1379" s="77">
        <v>1374</v>
      </c>
      <c r="V1379" s="77">
        <v>1374</v>
      </c>
      <c r="Y1379" s="110">
        <v>1374</v>
      </c>
      <c r="Z1379" s="110">
        <v>0</v>
      </c>
      <c r="AA1379" s="110">
        <v>1374</v>
      </c>
      <c r="AB1379" s="110">
        <v>0</v>
      </c>
      <c r="AC1379" s="417">
        <v>27.032978296399801</v>
      </c>
    </row>
    <row r="1380" spans="1:29">
      <c r="A1380" s="20"/>
      <c r="B1380" s="24">
        <v>1376</v>
      </c>
      <c r="D1380" s="571">
        <v>1375</v>
      </c>
      <c r="E1380" s="580">
        <v>515.80241000000001</v>
      </c>
      <c r="F1380" s="580">
        <v>1057.5871</v>
      </c>
      <c r="H1380" s="571">
        <v>1375</v>
      </c>
      <c r="I1380" s="78">
        <v>922</v>
      </c>
      <c r="J1380" s="78">
        <v>642</v>
      </c>
      <c r="K1380" s="78">
        <v>921</v>
      </c>
      <c r="L1380" s="78">
        <v>922</v>
      </c>
      <c r="M1380" s="579" t="str">
        <f t="shared" si="22"/>
        <v>922,642,921,922</v>
      </c>
      <c r="R1380" s="280">
        <v>1375</v>
      </c>
      <c r="S1380" s="591">
        <v>1315.8497659249599</v>
      </c>
      <c r="U1380" s="77">
        <v>1375</v>
      </c>
      <c r="V1380" s="77">
        <v>1375</v>
      </c>
      <c r="Y1380" s="110">
        <v>1375</v>
      </c>
      <c r="Z1380" s="110">
        <v>0</v>
      </c>
      <c r="AA1380" s="110">
        <v>1375</v>
      </c>
      <c r="AB1380" s="110">
        <v>0</v>
      </c>
      <c r="AC1380" s="417">
        <v>26.316995318499298</v>
      </c>
    </row>
    <row r="1381" spans="1:29">
      <c r="A1381" s="20"/>
      <c r="B1381" s="24">
        <v>1377</v>
      </c>
      <c r="D1381" s="571">
        <v>1376</v>
      </c>
      <c r="E1381" s="580">
        <v>557.63690999999994</v>
      </c>
      <c r="F1381" s="580">
        <v>1034.5257999999999</v>
      </c>
      <c r="H1381" s="571">
        <v>1376</v>
      </c>
      <c r="I1381" s="78">
        <v>923</v>
      </c>
      <c r="J1381" s="78">
        <v>640</v>
      </c>
      <c r="K1381" s="78">
        <v>641</v>
      </c>
      <c r="L1381" s="78">
        <v>923</v>
      </c>
      <c r="M1381" s="579" t="str">
        <f t="shared" si="22"/>
        <v>923,640,641,923</v>
      </c>
      <c r="R1381" s="280">
        <v>1376</v>
      </c>
      <c r="S1381" s="591">
        <v>1353.55036756501</v>
      </c>
      <c r="U1381" s="77">
        <v>1376</v>
      </c>
      <c r="V1381" s="77">
        <v>1376</v>
      </c>
      <c r="Y1381" s="110">
        <v>1376</v>
      </c>
      <c r="Z1381" s="110">
        <v>0</v>
      </c>
      <c r="AA1381" s="110">
        <v>1376</v>
      </c>
      <c r="AB1381" s="110">
        <v>0</v>
      </c>
      <c r="AC1381" s="417">
        <v>27.071007351300199</v>
      </c>
    </row>
    <row r="1382" spans="1:29">
      <c r="A1382" s="20"/>
      <c r="B1382" s="24">
        <v>1378</v>
      </c>
      <c r="D1382" s="571">
        <v>1377</v>
      </c>
      <c r="E1382" s="580">
        <v>599.81599000000006</v>
      </c>
      <c r="F1382" s="580">
        <v>1015.355</v>
      </c>
      <c r="H1382" s="571">
        <v>1377</v>
      </c>
      <c r="I1382" s="78">
        <v>923</v>
      </c>
      <c r="J1382" s="78">
        <v>641</v>
      </c>
      <c r="K1382" s="78">
        <v>922</v>
      </c>
      <c r="L1382" s="78">
        <v>923</v>
      </c>
      <c r="M1382" s="579" t="str">
        <f t="shared" si="22"/>
        <v>923,641,922,923</v>
      </c>
      <c r="R1382" s="280">
        <v>1377</v>
      </c>
      <c r="S1382" s="591">
        <v>1319.00511878001</v>
      </c>
      <c r="U1382" s="77">
        <v>1377</v>
      </c>
      <c r="V1382" s="77">
        <v>1377</v>
      </c>
      <c r="Y1382" s="110">
        <v>1377</v>
      </c>
      <c r="Z1382" s="110">
        <v>0</v>
      </c>
      <c r="AA1382" s="110">
        <v>1377</v>
      </c>
      <c r="AB1382" s="110">
        <v>0</v>
      </c>
      <c r="AC1382" s="417">
        <v>26.380102375600199</v>
      </c>
    </row>
    <row r="1383" spans="1:29">
      <c r="A1383" s="20"/>
      <c r="B1383" s="24">
        <v>1379</v>
      </c>
      <c r="D1383" s="571">
        <v>1378</v>
      </c>
      <c r="E1383" s="580">
        <v>641.18946000000005</v>
      </c>
      <c r="F1383" s="580">
        <v>992.54759999999999</v>
      </c>
      <c r="H1383" s="571">
        <v>1378</v>
      </c>
      <c r="I1383" s="78">
        <v>924</v>
      </c>
      <c r="J1383" s="78">
        <v>639</v>
      </c>
      <c r="K1383" s="78">
        <v>640</v>
      </c>
      <c r="L1383" s="78">
        <v>924</v>
      </c>
      <c r="M1383" s="579" t="str">
        <f t="shared" si="22"/>
        <v>924,639,640,924</v>
      </c>
      <c r="R1383" s="280">
        <v>1378</v>
      </c>
      <c r="S1383" s="591">
        <v>1355.3426184950499</v>
      </c>
      <c r="U1383" s="77">
        <v>1378</v>
      </c>
      <c r="V1383" s="77">
        <v>1378</v>
      </c>
      <c r="Y1383" s="110">
        <v>1378</v>
      </c>
      <c r="Z1383" s="110">
        <v>0</v>
      </c>
      <c r="AA1383" s="110">
        <v>1378</v>
      </c>
      <c r="AB1383" s="110">
        <v>0</v>
      </c>
      <c r="AC1383" s="417">
        <v>27.106852369900999</v>
      </c>
    </row>
    <row r="1384" spans="1:29">
      <c r="A1384" s="20"/>
      <c r="B1384" s="24">
        <v>1380</v>
      </c>
      <c r="D1384" s="571">
        <v>1379</v>
      </c>
      <c r="E1384" s="580">
        <v>678.58516999999995</v>
      </c>
      <c r="F1384" s="580">
        <v>965.59727999999996</v>
      </c>
      <c r="H1384" s="571">
        <v>1379</v>
      </c>
      <c r="I1384" s="78">
        <v>924</v>
      </c>
      <c r="J1384" s="78">
        <v>640</v>
      </c>
      <c r="K1384" s="78">
        <v>923</v>
      </c>
      <c r="L1384" s="78">
        <v>924</v>
      </c>
      <c r="M1384" s="579" t="str">
        <f t="shared" si="22"/>
        <v>924,640,923,924</v>
      </c>
      <c r="R1384" s="280">
        <v>1379</v>
      </c>
      <c r="S1384" s="591">
        <v>1321.1330202849899</v>
      </c>
      <c r="U1384" s="77">
        <v>1379</v>
      </c>
      <c r="V1384" s="77">
        <v>1379</v>
      </c>
      <c r="Y1384" s="110">
        <v>1379</v>
      </c>
      <c r="Z1384" s="110">
        <v>0</v>
      </c>
      <c r="AA1384" s="110">
        <v>1379</v>
      </c>
      <c r="AB1384" s="110">
        <v>0</v>
      </c>
      <c r="AC1384" s="417">
        <v>26.422660405699801</v>
      </c>
    </row>
    <row r="1385" spans="1:29">
      <c r="A1385" s="20"/>
      <c r="B1385" s="24">
        <v>1381</v>
      </c>
      <c r="D1385" s="571">
        <v>1380</v>
      </c>
      <c r="E1385" s="580">
        <v>716.74860999999999</v>
      </c>
      <c r="F1385" s="580">
        <v>938.27342999999996</v>
      </c>
      <c r="H1385" s="571">
        <v>1380</v>
      </c>
      <c r="I1385" s="78">
        <v>925</v>
      </c>
      <c r="J1385" s="78">
        <v>638</v>
      </c>
      <c r="K1385" s="78">
        <v>639</v>
      </c>
      <c r="L1385" s="78">
        <v>925</v>
      </c>
      <c r="M1385" s="579" t="str">
        <f t="shared" si="22"/>
        <v>925,638,639,925</v>
      </c>
      <c r="R1385" s="280">
        <v>1380</v>
      </c>
      <c r="S1385" s="591">
        <v>1353.64169227005</v>
      </c>
      <c r="U1385" s="77">
        <v>1380</v>
      </c>
      <c r="V1385" s="77">
        <v>1380</v>
      </c>
      <c r="Y1385" s="110">
        <v>1380</v>
      </c>
      <c r="Z1385" s="110">
        <v>0</v>
      </c>
      <c r="AA1385" s="110">
        <v>1380</v>
      </c>
      <c r="AB1385" s="110">
        <v>0</v>
      </c>
      <c r="AC1385" s="417">
        <v>27.072833845401099</v>
      </c>
    </row>
    <row r="1386" spans="1:29">
      <c r="A1386" s="20"/>
      <c r="B1386" s="24">
        <v>1382</v>
      </c>
      <c r="D1386" s="571">
        <v>1381</v>
      </c>
      <c r="E1386" s="580">
        <v>753.51047000000005</v>
      </c>
      <c r="F1386" s="580">
        <v>907.35959000000003</v>
      </c>
      <c r="H1386" s="571">
        <v>1381</v>
      </c>
      <c r="I1386" s="78">
        <v>925</v>
      </c>
      <c r="J1386" s="78">
        <v>639</v>
      </c>
      <c r="K1386" s="78">
        <v>924</v>
      </c>
      <c r="L1386" s="78">
        <v>925</v>
      </c>
      <c r="M1386" s="579" t="str">
        <f t="shared" si="22"/>
        <v>925,639,924,925</v>
      </c>
      <c r="R1386" s="280">
        <v>1381</v>
      </c>
      <c r="S1386" s="591">
        <v>1319.41039156995</v>
      </c>
      <c r="U1386" s="77">
        <v>1381</v>
      </c>
      <c r="V1386" s="77">
        <v>1381</v>
      </c>
      <c r="Y1386" s="110">
        <v>1381</v>
      </c>
      <c r="Z1386" s="110">
        <v>0</v>
      </c>
      <c r="AA1386" s="110">
        <v>1381</v>
      </c>
      <c r="AB1386" s="110">
        <v>0</v>
      </c>
      <c r="AC1386" s="417">
        <v>26.388207831399001</v>
      </c>
    </row>
    <row r="1387" spans="1:29">
      <c r="A1387" s="20"/>
      <c r="B1387" s="24">
        <v>1383</v>
      </c>
      <c r="D1387" s="571">
        <v>1382</v>
      </c>
      <c r="E1387" s="580">
        <v>788.31489999999997</v>
      </c>
      <c r="F1387" s="580">
        <v>873.51989000000003</v>
      </c>
      <c r="H1387" s="571">
        <v>1382</v>
      </c>
      <c r="I1387" s="78">
        <v>926</v>
      </c>
      <c r="J1387" s="78">
        <v>637</v>
      </c>
      <c r="K1387" s="78">
        <v>638</v>
      </c>
      <c r="L1387" s="78">
        <v>926</v>
      </c>
      <c r="M1387" s="579" t="str">
        <f t="shared" si="22"/>
        <v>926,637,638,926</v>
      </c>
      <c r="R1387" s="280">
        <v>1382</v>
      </c>
      <c r="S1387" s="591">
        <v>1350.9831080300501</v>
      </c>
      <c r="U1387" s="77">
        <v>1382</v>
      </c>
      <c r="V1387" s="77">
        <v>1382</v>
      </c>
      <c r="Y1387" s="110">
        <v>1382</v>
      </c>
      <c r="Z1387" s="110">
        <v>0</v>
      </c>
      <c r="AA1387" s="110">
        <v>1382</v>
      </c>
      <c r="AB1387" s="110">
        <v>0</v>
      </c>
      <c r="AC1387" s="417">
        <v>27.019662160601001</v>
      </c>
    </row>
    <row r="1388" spans="1:29">
      <c r="A1388" s="20"/>
      <c r="B1388" s="24">
        <v>1384</v>
      </c>
      <c r="D1388" s="571">
        <v>1383</v>
      </c>
      <c r="E1388" s="580">
        <v>822.13595999999995</v>
      </c>
      <c r="F1388" s="580">
        <v>839.76817000000005</v>
      </c>
      <c r="H1388" s="571">
        <v>1383</v>
      </c>
      <c r="I1388" s="78">
        <v>926</v>
      </c>
      <c r="J1388" s="78">
        <v>638</v>
      </c>
      <c r="K1388" s="78">
        <v>925</v>
      </c>
      <c r="L1388" s="78">
        <v>926</v>
      </c>
      <c r="M1388" s="579" t="str">
        <f t="shared" si="22"/>
        <v>926,638,925,926</v>
      </c>
      <c r="R1388" s="280">
        <v>1383</v>
      </c>
      <c r="S1388" s="591">
        <v>1317.64302960498</v>
      </c>
      <c r="U1388" s="77">
        <v>1383</v>
      </c>
      <c r="V1388" s="77">
        <v>1383</v>
      </c>
      <c r="Y1388" s="110">
        <v>1383</v>
      </c>
      <c r="Z1388" s="110">
        <v>0</v>
      </c>
      <c r="AA1388" s="110">
        <v>1383</v>
      </c>
      <c r="AB1388" s="110">
        <v>0</v>
      </c>
      <c r="AC1388" s="417">
        <v>26.352860592099599</v>
      </c>
    </row>
    <row r="1389" spans="1:29">
      <c r="A1389" s="20"/>
      <c r="B1389" s="24">
        <v>1385</v>
      </c>
      <c r="D1389" s="571">
        <v>1384</v>
      </c>
      <c r="E1389" s="580">
        <v>857.35576000000003</v>
      </c>
      <c r="F1389" s="580">
        <v>809.64957000000004</v>
      </c>
      <c r="H1389" s="571">
        <v>1384</v>
      </c>
      <c r="I1389" s="78">
        <v>927</v>
      </c>
      <c r="J1389" s="78">
        <v>636</v>
      </c>
      <c r="K1389" s="78">
        <v>637</v>
      </c>
      <c r="L1389" s="78">
        <v>927</v>
      </c>
      <c r="M1389" s="579" t="str">
        <f t="shared" si="22"/>
        <v>927,636,637,927</v>
      </c>
      <c r="R1389" s="280">
        <v>1384</v>
      </c>
      <c r="S1389" s="591">
        <v>1350.1017587250001</v>
      </c>
      <c r="U1389" s="77">
        <v>1384</v>
      </c>
      <c r="V1389" s="77">
        <v>1384</v>
      </c>
      <c r="Y1389" s="110">
        <v>1384</v>
      </c>
      <c r="Z1389" s="110">
        <v>0</v>
      </c>
      <c r="AA1389" s="110">
        <v>1384</v>
      </c>
      <c r="AB1389" s="110">
        <v>0</v>
      </c>
      <c r="AC1389" s="417">
        <v>27.002035174500101</v>
      </c>
    </row>
    <row r="1390" spans="1:29">
      <c r="A1390" s="20"/>
      <c r="B1390" s="24">
        <v>1386</v>
      </c>
      <c r="D1390" s="571">
        <v>1385</v>
      </c>
      <c r="E1390" s="580">
        <v>890.78016000000002</v>
      </c>
      <c r="F1390" s="580">
        <v>776.12897999999996</v>
      </c>
      <c r="H1390" s="571">
        <v>1385</v>
      </c>
      <c r="I1390" s="78">
        <v>927</v>
      </c>
      <c r="J1390" s="78">
        <v>637</v>
      </c>
      <c r="K1390" s="78">
        <v>926</v>
      </c>
      <c r="L1390" s="78">
        <v>927</v>
      </c>
      <c r="M1390" s="579" t="str">
        <f t="shared" si="22"/>
        <v>927,637,926,927</v>
      </c>
      <c r="R1390" s="280">
        <v>1385</v>
      </c>
      <c r="S1390" s="591">
        <v>1317.1508612699599</v>
      </c>
      <c r="U1390" s="77">
        <v>1385</v>
      </c>
      <c r="V1390" s="77">
        <v>1385</v>
      </c>
      <c r="Y1390" s="110">
        <v>1385</v>
      </c>
      <c r="Z1390" s="110">
        <v>0</v>
      </c>
      <c r="AA1390" s="110">
        <v>1385</v>
      </c>
      <c r="AB1390" s="110">
        <v>0</v>
      </c>
      <c r="AC1390" s="417">
        <v>26.343017225399301</v>
      </c>
    </row>
    <row r="1391" spans="1:29">
      <c r="A1391" s="20"/>
      <c r="B1391" s="24">
        <v>1387</v>
      </c>
      <c r="D1391" s="571">
        <v>1386</v>
      </c>
      <c r="E1391" s="580">
        <v>919.18371999999999</v>
      </c>
      <c r="F1391" s="580">
        <v>739.49374</v>
      </c>
      <c r="H1391" s="571">
        <v>1386</v>
      </c>
      <c r="I1391" s="78">
        <v>928</v>
      </c>
      <c r="J1391" s="78">
        <v>635</v>
      </c>
      <c r="K1391" s="78">
        <v>636</v>
      </c>
      <c r="L1391" s="78">
        <v>928</v>
      </c>
      <c r="M1391" s="579" t="str">
        <f t="shared" si="22"/>
        <v>928,635,636,928</v>
      </c>
      <c r="R1391" s="280">
        <v>1386</v>
      </c>
      <c r="S1391" s="591">
        <v>1349.07925658003</v>
      </c>
      <c r="U1391" s="77">
        <v>1386</v>
      </c>
      <c r="V1391" s="77">
        <v>1386</v>
      </c>
      <c r="Y1391" s="110">
        <v>1386</v>
      </c>
      <c r="Z1391" s="110">
        <v>0</v>
      </c>
      <c r="AA1391" s="110">
        <v>1386</v>
      </c>
      <c r="AB1391" s="110">
        <v>0</v>
      </c>
      <c r="AC1391" s="417">
        <v>26.981585131600699</v>
      </c>
    </row>
    <row r="1392" spans="1:29">
      <c r="A1392" s="20"/>
      <c r="B1392" s="24">
        <v>1388</v>
      </c>
      <c r="D1392" s="571">
        <v>1387</v>
      </c>
      <c r="E1392" s="580">
        <v>948.00370999999996</v>
      </c>
      <c r="F1392" s="580">
        <v>701.76210000000003</v>
      </c>
      <c r="H1392" s="571">
        <v>1387</v>
      </c>
      <c r="I1392" s="78">
        <v>928</v>
      </c>
      <c r="J1392" s="78">
        <v>636</v>
      </c>
      <c r="K1392" s="78">
        <v>927</v>
      </c>
      <c r="L1392" s="78">
        <v>928</v>
      </c>
      <c r="M1392" s="579" t="str">
        <f t="shared" si="22"/>
        <v>928,636,927,928</v>
      </c>
      <c r="R1392" s="280">
        <v>1387</v>
      </c>
      <c r="S1392" s="591">
        <v>1314.5242610499799</v>
      </c>
      <c r="U1392" s="77">
        <v>1387</v>
      </c>
      <c r="V1392" s="77">
        <v>1387</v>
      </c>
      <c r="Y1392" s="110">
        <v>1387</v>
      </c>
      <c r="Z1392" s="110">
        <v>0</v>
      </c>
      <c r="AA1392" s="110">
        <v>1387</v>
      </c>
      <c r="AB1392" s="110">
        <v>0</v>
      </c>
      <c r="AC1392" s="417">
        <v>26.290485220999599</v>
      </c>
    </row>
    <row r="1393" spans="1:29">
      <c r="A1393" s="20"/>
      <c r="B1393" s="24">
        <v>1389</v>
      </c>
      <c r="D1393" s="571">
        <v>1388</v>
      </c>
      <c r="E1393" s="580">
        <v>974.78184999999996</v>
      </c>
      <c r="F1393" s="580">
        <v>661.91066000000001</v>
      </c>
      <c r="H1393" s="571">
        <v>1388</v>
      </c>
      <c r="I1393" s="78">
        <v>929</v>
      </c>
      <c r="J1393" s="78">
        <v>634</v>
      </c>
      <c r="K1393" s="78">
        <v>635</v>
      </c>
      <c r="L1393" s="78">
        <v>929</v>
      </c>
      <c r="M1393" s="579" t="str">
        <f t="shared" si="22"/>
        <v>929,634,635,929</v>
      </c>
      <c r="R1393" s="280">
        <v>1388</v>
      </c>
      <c r="S1393" s="591">
        <v>1349.1450209100699</v>
      </c>
      <c r="U1393" s="77">
        <v>1388</v>
      </c>
      <c r="V1393" s="77">
        <v>1388</v>
      </c>
      <c r="Y1393" s="110">
        <v>1388</v>
      </c>
      <c r="Z1393" s="110">
        <v>0</v>
      </c>
      <c r="AA1393" s="110">
        <v>1388</v>
      </c>
      <c r="AB1393" s="110">
        <v>0</v>
      </c>
      <c r="AC1393" s="417">
        <v>26.9829004182014</v>
      </c>
    </row>
    <row r="1394" spans="1:29">
      <c r="A1394" s="20"/>
      <c r="B1394" s="24">
        <v>1390</v>
      </c>
      <c r="D1394" s="571">
        <v>1389</v>
      </c>
      <c r="E1394" s="580">
        <v>1000.1889</v>
      </c>
      <c r="F1394" s="580">
        <v>621.60834999999997</v>
      </c>
      <c r="H1394" s="571">
        <v>1389</v>
      </c>
      <c r="I1394" s="78">
        <v>929</v>
      </c>
      <c r="J1394" s="78">
        <v>635</v>
      </c>
      <c r="K1394" s="78">
        <v>928</v>
      </c>
      <c r="L1394" s="78">
        <v>929</v>
      </c>
      <c r="M1394" s="579" t="str">
        <f t="shared" si="22"/>
        <v>929,635,928,929</v>
      </c>
      <c r="R1394" s="280">
        <v>1389</v>
      </c>
      <c r="S1394" s="591">
        <v>1313.2617165399699</v>
      </c>
      <c r="U1394" s="77">
        <v>1389</v>
      </c>
      <c r="V1394" s="77">
        <v>1389</v>
      </c>
      <c r="Y1394" s="110">
        <v>1389</v>
      </c>
      <c r="Z1394" s="110">
        <v>0</v>
      </c>
      <c r="AA1394" s="110">
        <v>1389</v>
      </c>
      <c r="AB1394" s="110">
        <v>0</v>
      </c>
      <c r="AC1394" s="417">
        <v>26.265234330799402</v>
      </c>
    </row>
    <row r="1395" spans="1:29">
      <c r="A1395" s="20"/>
      <c r="B1395" s="24">
        <v>1391</v>
      </c>
      <c r="D1395" s="571">
        <v>1390</v>
      </c>
      <c r="E1395" s="580">
        <v>1026.3670999999999</v>
      </c>
      <c r="F1395" s="580">
        <v>583.71623</v>
      </c>
      <c r="H1395" s="571">
        <v>1390</v>
      </c>
      <c r="I1395" s="78">
        <v>930</v>
      </c>
      <c r="J1395" s="78">
        <v>633</v>
      </c>
      <c r="K1395" s="78">
        <v>634</v>
      </c>
      <c r="L1395" s="78">
        <v>930</v>
      </c>
      <c r="M1395" s="579" t="str">
        <f t="shared" si="22"/>
        <v>930,633,634,930</v>
      </c>
      <c r="R1395" s="280">
        <v>1390</v>
      </c>
      <c r="S1395" s="591">
        <v>1351.1584274849999</v>
      </c>
      <c r="U1395" s="77">
        <v>1390</v>
      </c>
      <c r="V1395" s="77">
        <v>1390</v>
      </c>
      <c r="Y1395" s="110">
        <v>1390</v>
      </c>
      <c r="Z1395" s="110">
        <v>0</v>
      </c>
      <c r="AA1395" s="110">
        <v>1390</v>
      </c>
      <c r="AB1395" s="110">
        <v>0</v>
      </c>
      <c r="AC1395" s="417">
        <v>27.023168549699999</v>
      </c>
    </row>
    <row r="1396" spans="1:29">
      <c r="A1396" s="20"/>
      <c r="B1396" s="24">
        <v>1392</v>
      </c>
      <c r="D1396" s="571">
        <v>1391</v>
      </c>
      <c r="E1396" s="580">
        <v>1049.6636000000001</v>
      </c>
      <c r="F1396" s="580">
        <v>542.74942999999996</v>
      </c>
      <c r="H1396" s="571">
        <v>1391</v>
      </c>
      <c r="I1396" s="78">
        <v>930</v>
      </c>
      <c r="J1396" s="78">
        <v>634</v>
      </c>
      <c r="K1396" s="78">
        <v>929</v>
      </c>
      <c r="L1396" s="78">
        <v>930</v>
      </c>
      <c r="M1396" s="579" t="str">
        <f t="shared" si="22"/>
        <v>930,634,929,930</v>
      </c>
      <c r="R1396" s="280">
        <v>1391</v>
      </c>
      <c r="S1396" s="591">
        <v>1315.75825555497</v>
      </c>
      <c r="U1396" s="77">
        <v>1391</v>
      </c>
      <c r="V1396" s="77">
        <v>1391</v>
      </c>
      <c r="Y1396" s="110">
        <v>1391</v>
      </c>
      <c r="Z1396" s="110">
        <v>0</v>
      </c>
      <c r="AA1396" s="110">
        <v>1391</v>
      </c>
      <c r="AB1396" s="110">
        <v>0</v>
      </c>
      <c r="AC1396" s="417">
        <v>26.3151651110994</v>
      </c>
    </row>
    <row r="1397" spans="1:29">
      <c r="A1397" s="20"/>
      <c r="B1397" s="24">
        <v>1393</v>
      </c>
      <c r="D1397" s="571">
        <v>1392</v>
      </c>
      <c r="E1397" s="580">
        <v>1067.8347000000001</v>
      </c>
      <c r="F1397" s="580">
        <v>500.10046</v>
      </c>
      <c r="H1397" s="571">
        <v>1392</v>
      </c>
      <c r="I1397" s="78">
        <v>931</v>
      </c>
      <c r="J1397" s="78">
        <v>632</v>
      </c>
      <c r="K1397" s="78">
        <v>633</v>
      </c>
      <c r="L1397" s="78">
        <v>931</v>
      </c>
      <c r="M1397" s="579" t="str">
        <f t="shared" si="22"/>
        <v>931,632,633,931</v>
      </c>
      <c r="R1397" s="280">
        <v>1392</v>
      </c>
      <c r="S1397" s="591">
        <v>1357.0374138499899</v>
      </c>
      <c r="U1397" s="77">
        <v>1392</v>
      </c>
      <c r="V1397" s="77">
        <v>1392</v>
      </c>
      <c r="Y1397" s="110">
        <v>1392</v>
      </c>
      <c r="Z1397" s="110">
        <v>0</v>
      </c>
      <c r="AA1397" s="110">
        <v>1392</v>
      </c>
      <c r="AB1397" s="110">
        <v>0</v>
      </c>
      <c r="AC1397" s="417">
        <v>27.140748276999801</v>
      </c>
    </row>
    <row r="1398" spans="1:29">
      <c r="A1398" s="20"/>
      <c r="B1398" s="24">
        <v>1394</v>
      </c>
      <c r="D1398" s="571">
        <v>1393</v>
      </c>
      <c r="E1398" s="580">
        <v>1086.8166000000001</v>
      </c>
      <c r="F1398" s="580">
        <v>456.69121000000001</v>
      </c>
      <c r="H1398" s="571">
        <v>1393</v>
      </c>
      <c r="I1398" s="78">
        <v>931</v>
      </c>
      <c r="J1398" s="78">
        <v>633</v>
      </c>
      <c r="K1398" s="78">
        <v>930</v>
      </c>
      <c r="L1398" s="78">
        <v>931</v>
      </c>
      <c r="M1398" s="579" t="str">
        <f t="shared" si="22"/>
        <v>931,633,930,931</v>
      </c>
      <c r="R1398" s="280">
        <v>1393</v>
      </c>
      <c r="S1398" s="591">
        <v>1320.1947605299899</v>
      </c>
      <c r="U1398" s="77">
        <v>1393</v>
      </c>
      <c r="V1398" s="77">
        <v>1393</v>
      </c>
      <c r="Y1398" s="110">
        <v>1393</v>
      </c>
      <c r="Z1398" s="110">
        <v>0</v>
      </c>
      <c r="AA1398" s="110">
        <v>1393</v>
      </c>
      <c r="AB1398" s="110">
        <v>0</v>
      </c>
      <c r="AC1398" s="417">
        <v>26.403895210599799</v>
      </c>
    </row>
    <row r="1399" spans="1:29">
      <c r="A1399" s="20"/>
      <c r="B1399" s="24">
        <v>1395</v>
      </c>
      <c r="D1399" s="571">
        <v>1394</v>
      </c>
      <c r="E1399" s="580">
        <v>1103.7526</v>
      </c>
      <c r="F1399" s="580">
        <v>411.66771</v>
      </c>
      <c r="H1399" s="571">
        <v>1394</v>
      </c>
      <c r="I1399" s="78">
        <v>932</v>
      </c>
      <c r="J1399" s="78">
        <v>631</v>
      </c>
      <c r="K1399" s="78">
        <v>632</v>
      </c>
      <c r="L1399" s="78">
        <v>932</v>
      </c>
      <c r="M1399" s="579" t="str">
        <f t="shared" si="22"/>
        <v>932,631,632,932</v>
      </c>
      <c r="R1399" s="280">
        <v>1394</v>
      </c>
      <c r="S1399" s="591">
        <v>1368.4670152999699</v>
      </c>
      <c r="U1399" s="77">
        <v>1394</v>
      </c>
      <c r="V1399" s="77">
        <v>1394</v>
      </c>
      <c r="Y1399" s="110">
        <v>1394</v>
      </c>
      <c r="Z1399" s="110">
        <v>0</v>
      </c>
      <c r="AA1399" s="110">
        <v>1394</v>
      </c>
      <c r="AB1399" s="110">
        <v>0</v>
      </c>
      <c r="AC1399" s="417">
        <v>27.369340305999501</v>
      </c>
    </row>
    <row r="1400" spans="1:29">
      <c r="A1400" s="20"/>
      <c r="B1400" s="24">
        <v>1396</v>
      </c>
      <c r="D1400" s="571">
        <v>1395</v>
      </c>
      <c r="E1400" s="580">
        <v>1118.0356999999999</v>
      </c>
      <c r="F1400" s="580">
        <v>365.16458999999998</v>
      </c>
      <c r="H1400" s="571">
        <v>1395</v>
      </c>
      <c r="I1400" s="78">
        <v>932</v>
      </c>
      <c r="J1400" s="78">
        <v>632</v>
      </c>
      <c r="K1400" s="78">
        <v>931</v>
      </c>
      <c r="L1400" s="78">
        <v>932</v>
      </c>
      <c r="M1400" s="579" t="str">
        <f t="shared" si="22"/>
        <v>932,632,931,932</v>
      </c>
      <c r="R1400" s="280">
        <v>1395</v>
      </c>
      <c r="S1400" s="591">
        <v>1325.80887446002</v>
      </c>
      <c r="U1400" s="77">
        <v>1395</v>
      </c>
      <c r="V1400" s="77">
        <v>1395</v>
      </c>
      <c r="Y1400" s="110">
        <v>1395</v>
      </c>
      <c r="Z1400" s="110">
        <v>0</v>
      </c>
      <c r="AA1400" s="110">
        <v>1395</v>
      </c>
      <c r="AB1400" s="110">
        <v>0</v>
      </c>
      <c r="AC1400" s="417">
        <v>26.516177489200398</v>
      </c>
    </row>
    <row r="1401" spans="1:29">
      <c r="A1401" s="20"/>
      <c r="B1401" s="24">
        <v>1397</v>
      </c>
      <c r="D1401" s="571">
        <v>1396</v>
      </c>
      <c r="E1401" s="580">
        <v>1133.146</v>
      </c>
      <c r="F1401" s="580">
        <v>320.95463000000001</v>
      </c>
      <c r="H1401" s="571">
        <v>1396</v>
      </c>
      <c r="I1401" s="78">
        <v>933</v>
      </c>
      <c r="J1401" s="78">
        <v>630</v>
      </c>
      <c r="K1401" s="78">
        <v>631</v>
      </c>
      <c r="L1401" s="78">
        <v>933</v>
      </c>
      <c r="M1401" s="579" t="str">
        <f t="shared" si="22"/>
        <v>933,630,631,933</v>
      </c>
      <c r="R1401" s="280">
        <v>1396</v>
      </c>
      <c r="S1401" s="591">
        <v>1399.49891776</v>
      </c>
      <c r="U1401" s="77">
        <v>1396</v>
      </c>
      <c r="V1401" s="77">
        <v>1396</v>
      </c>
      <c r="Y1401" s="110">
        <v>1396</v>
      </c>
      <c r="Z1401" s="110">
        <v>0</v>
      </c>
      <c r="AA1401" s="110">
        <v>1396</v>
      </c>
      <c r="AB1401" s="110">
        <v>0</v>
      </c>
      <c r="AC1401" s="417">
        <v>27.989978355200101</v>
      </c>
    </row>
    <row r="1402" spans="1:29">
      <c r="A1402" s="20"/>
      <c r="B1402" s="24">
        <v>1398</v>
      </c>
      <c r="D1402" s="571">
        <v>1397</v>
      </c>
      <c r="E1402" s="580">
        <v>1151.6822999999999</v>
      </c>
      <c r="F1402" s="580">
        <v>282.02276000000001</v>
      </c>
      <c r="H1402" s="571">
        <v>1397</v>
      </c>
      <c r="I1402" s="78">
        <v>933</v>
      </c>
      <c r="J1402" s="78">
        <v>631</v>
      </c>
      <c r="K1402" s="78">
        <v>932</v>
      </c>
      <c r="L1402" s="78">
        <v>933</v>
      </c>
      <c r="M1402" s="579" t="str">
        <f t="shared" si="22"/>
        <v>933,631,932,933</v>
      </c>
      <c r="R1402" s="280">
        <v>1397</v>
      </c>
      <c r="S1402" s="591">
        <v>1345.12739595997</v>
      </c>
      <c r="U1402" s="77">
        <v>1397</v>
      </c>
      <c r="V1402" s="77">
        <v>1397</v>
      </c>
      <c r="Y1402" s="110">
        <v>1397</v>
      </c>
      <c r="Z1402" s="110">
        <v>0</v>
      </c>
      <c r="AA1402" s="110">
        <v>1397</v>
      </c>
      <c r="AB1402" s="110">
        <v>0</v>
      </c>
      <c r="AC1402" s="417">
        <v>26.902547919199499</v>
      </c>
    </row>
    <row r="1403" spans="1:29">
      <c r="A1403" s="20"/>
      <c r="B1403" s="24">
        <v>1399</v>
      </c>
      <c r="D1403" s="571">
        <v>1398</v>
      </c>
      <c r="E1403" s="580">
        <v>1145.7932000000001</v>
      </c>
      <c r="F1403" s="580">
        <v>234.65126000000001</v>
      </c>
      <c r="H1403" s="571">
        <v>1398</v>
      </c>
      <c r="I1403" s="78">
        <v>934</v>
      </c>
      <c r="J1403" s="78">
        <v>629</v>
      </c>
      <c r="K1403" s="78">
        <v>630</v>
      </c>
      <c r="L1403" s="78">
        <v>934</v>
      </c>
      <c r="M1403" s="579" t="str">
        <f t="shared" si="22"/>
        <v>934,629,630,934</v>
      </c>
      <c r="R1403" s="280">
        <v>1398</v>
      </c>
      <c r="S1403" s="591">
        <v>1456.9708556200001</v>
      </c>
      <c r="U1403" s="77">
        <v>1398</v>
      </c>
      <c r="V1403" s="77">
        <v>1398</v>
      </c>
      <c r="Y1403" s="110">
        <v>1398</v>
      </c>
      <c r="Z1403" s="110">
        <v>0</v>
      </c>
      <c r="AA1403" s="110">
        <v>1398</v>
      </c>
      <c r="AB1403" s="110">
        <v>0</v>
      </c>
      <c r="AC1403" s="417">
        <v>29.1394171124001</v>
      </c>
    </row>
    <row r="1404" spans="1:29">
      <c r="A1404" s="20"/>
      <c r="B1404" s="24">
        <v>1400</v>
      </c>
      <c r="D1404" s="571">
        <v>1399</v>
      </c>
      <c r="E1404" s="580">
        <v>1140.9018000000001</v>
      </c>
      <c r="F1404" s="580">
        <v>179.61247</v>
      </c>
      <c r="H1404" s="571">
        <v>1399</v>
      </c>
      <c r="I1404" s="78">
        <v>934</v>
      </c>
      <c r="J1404" s="78">
        <v>630</v>
      </c>
      <c r="K1404" s="78">
        <v>933</v>
      </c>
      <c r="L1404" s="78">
        <v>934</v>
      </c>
      <c r="M1404" s="579" t="str">
        <f t="shared" si="22"/>
        <v>934,630,933,934</v>
      </c>
      <c r="R1404" s="280">
        <v>1399</v>
      </c>
      <c r="S1404" s="591">
        <v>1385.34113186996</v>
      </c>
      <c r="U1404" s="77">
        <v>1399</v>
      </c>
      <c r="V1404" s="77">
        <v>1399</v>
      </c>
      <c r="Y1404" s="110">
        <v>1399</v>
      </c>
      <c r="Z1404" s="110">
        <v>0</v>
      </c>
      <c r="AA1404" s="110">
        <v>1399</v>
      </c>
      <c r="AB1404" s="110">
        <v>0</v>
      </c>
      <c r="AC1404" s="417">
        <v>27.706822637399299</v>
      </c>
    </row>
    <row r="1405" spans="1:29">
      <c r="A1405" s="20"/>
      <c r="B1405" s="24">
        <v>1401</v>
      </c>
      <c r="D1405" s="571">
        <v>1400</v>
      </c>
      <c r="E1405" s="580">
        <v>1132.2997</v>
      </c>
      <c r="F1405" s="580">
        <v>117.10426</v>
      </c>
      <c r="H1405" s="571">
        <v>1400</v>
      </c>
      <c r="I1405" s="78">
        <v>935</v>
      </c>
      <c r="J1405" s="78">
        <v>628</v>
      </c>
      <c r="K1405" s="78">
        <v>629</v>
      </c>
      <c r="L1405" s="78">
        <v>935</v>
      </c>
      <c r="M1405" s="579" t="str">
        <f t="shared" si="22"/>
        <v>935,628,629,935</v>
      </c>
      <c r="R1405" s="280">
        <v>1400</v>
      </c>
      <c r="S1405" s="591">
        <v>1581.3389229730001</v>
      </c>
      <c r="U1405" s="77">
        <v>1400</v>
      </c>
      <c r="V1405" s="77">
        <v>1400</v>
      </c>
      <c r="Y1405" s="110">
        <v>1400</v>
      </c>
      <c r="Z1405" s="110">
        <v>0</v>
      </c>
      <c r="AA1405" s="110">
        <v>1400</v>
      </c>
      <c r="AB1405" s="110">
        <v>0</v>
      </c>
      <c r="AC1405" s="417">
        <v>31.626778459460098</v>
      </c>
    </row>
    <row r="1406" spans="1:29">
      <c r="A1406" s="20"/>
      <c r="B1406" s="24">
        <v>1402</v>
      </c>
      <c r="D1406" s="571">
        <v>1401</v>
      </c>
      <c r="E1406" s="580">
        <v>1141.4724000000001</v>
      </c>
      <c r="F1406" s="580">
        <v>-32.1449</v>
      </c>
      <c r="H1406" s="571">
        <v>1401</v>
      </c>
      <c r="I1406" s="78">
        <v>935</v>
      </c>
      <c r="J1406" s="78">
        <v>629</v>
      </c>
      <c r="K1406" s="78">
        <v>934</v>
      </c>
      <c r="L1406" s="78">
        <v>935</v>
      </c>
      <c r="M1406" s="579" t="str">
        <f t="shared" si="22"/>
        <v>935,629,934,935</v>
      </c>
      <c r="R1406" s="280">
        <v>1401</v>
      </c>
      <c r="S1406" s="591">
        <v>1451.8812595299901</v>
      </c>
      <c r="U1406" s="77">
        <v>1401</v>
      </c>
      <c r="V1406" s="77">
        <v>1401</v>
      </c>
      <c r="Y1406" s="110">
        <v>1401</v>
      </c>
      <c r="Z1406" s="110">
        <v>0</v>
      </c>
      <c r="AA1406" s="110">
        <v>1401</v>
      </c>
      <c r="AB1406" s="110">
        <v>0</v>
      </c>
      <c r="AC1406" s="417">
        <v>29.037625190599901</v>
      </c>
    </row>
    <row r="1407" spans="1:29">
      <c r="A1407" s="20"/>
      <c r="B1407" s="24">
        <v>1403</v>
      </c>
      <c r="D1407" s="571">
        <v>1402</v>
      </c>
      <c r="E1407" s="580">
        <v>1124.4721</v>
      </c>
      <c r="F1407" s="580">
        <v>41.510018000000002</v>
      </c>
      <c r="H1407" s="571">
        <v>1402</v>
      </c>
      <c r="I1407" s="78">
        <v>936</v>
      </c>
      <c r="J1407" s="78">
        <v>627</v>
      </c>
      <c r="K1407" s="78">
        <v>628</v>
      </c>
      <c r="L1407" s="78">
        <v>936</v>
      </c>
      <c r="M1407" s="579" t="str">
        <f t="shared" si="22"/>
        <v>936,627,628,936</v>
      </c>
      <c r="R1407" s="280">
        <v>1402</v>
      </c>
      <c r="S1407" s="591">
        <v>1851.8388284055</v>
      </c>
      <c r="U1407" s="77">
        <v>1402</v>
      </c>
      <c r="V1407" s="77">
        <v>1402</v>
      </c>
      <c r="Y1407" s="110">
        <v>1402</v>
      </c>
      <c r="Z1407" s="110">
        <v>0</v>
      </c>
      <c r="AA1407" s="110">
        <v>1402</v>
      </c>
      <c r="AB1407" s="110">
        <v>0</v>
      </c>
      <c r="AC1407" s="417">
        <v>37.03677656811</v>
      </c>
    </row>
    <row r="1408" spans="1:29">
      <c r="A1408" s="20"/>
      <c r="B1408" s="24">
        <v>1404</v>
      </c>
      <c r="D1408" s="571">
        <v>1403</v>
      </c>
      <c r="E1408" s="580">
        <v>1102.029</v>
      </c>
      <c r="F1408" s="580">
        <v>-164.98519999999999</v>
      </c>
      <c r="H1408" s="571">
        <v>1403</v>
      </c>
      <c r="I1408" s="78">
        <v>936</v>
      </c>
      <c r="J1408" s="78">
        <v>628</v>
      </c>
      <c r="K1408" s="78">
        <v>935</v>
      </c>
      <c r="L1408" s="78">
        <v>936</v>
      </c>
      <c r="M1408" s="579" t="str">
        <f t="shared" si="22"/>
        <v>936,628,935,936</v>
      </c>
      <c r="R1408" s="280">
        <v>1403</v>
      </c>
      <c r="S1408" s="591">
        <v>1519.02051568299</v>
      </c>
      <c r="U1408" s="77">
        <v>1403</v>
      </c>
      <c r="V1408" s="77">
        <v>1403</v>
      </c>
      <c r="Y1408" s="110">
        <v>1403</v>
      </c>
      <c r="Z1408" s="110">
        <v>0</v>
      </c>
      <c r="AA1408" s="110">
        <v>1403</v>
      </c>
      <c r="AB1408" s="110">
        <v>0</v>
      </c>
      <c r="AC1408" s="417">
        <v>30.380410313659802</v>
      </c>
    </row>
    <row r="1409" spans="1:29">
      <c r="A1409" s="20"/>
      <c r="B1409" s="24">
        <v>1405</v>
      </c>
      <c r="D1409" s="571">
        <v>1404</v>
      </c>
      <c r="E1409" s="580">
        <v>1089.538</v>
      </c>
      <c r="F1409" s="580">
        <v>-235.91210000000001</v>
      </c>
      <c r="H1409" s="571">
        <v>1404</v>
      </c>
      <c r="I1409" s="78">
        <v>937</v>
      </c>
      <c r="J1409" s="78">
        <v>782</v>
      </c>
      <c r="K1409" s="78">
        <v>627</v>
      </c>
      <c r="L1409" s="78">
        <v>937</v>
      </c>
      <c r="M1409" s="579" t="str">
        <f t="shared" si="22"/>
        <v>937,782,627,937</v>
      </c>
      <c r="R1409" s="280">
        <v>1404</v>
      </c>
      <c r="S1409" s="591">
        <v>1851.3462140746699</v>
      </c>
      <c r="U1409" s="77">
        <v>1404</v>
      </c>
      <c r="V1409" s="77">
        <v>1404</v>
      </c>
      <c r="Y1409" s="110">
        <v>1404</v>
      </c>
      <c r="Z1409" s="110">
        <v>0</v>
      </c>
      <c r="AA1409" s="110">
        <v>1404</v>
      </c>
      <c r="AB1409" s="110">
        <v>0</v>
      </c>
      <c r="AC1409" s="417">
        <v>37.026924281493599</v>
      </c>
    </row>
    <row r="1410" spans="1:29">
      <c r="A1410" s="20"/>
      <c r="B1410" s="24">
        <v>1406</v>
      </c>
      <c r="D1410" s="571">
        <v>1405</v>
      </c>
      <c r="E1410" s="580">
        <v>1082.7351000000001</v>
      </c>
      <c r="F1410" s="580">
        <v>-294.0326</v>
      </c>
      <c r="H1410" s="571">
        <v>1405</v>
      </c>
      <c r="I1410" s="78">
        <v>937</v>
      </c>
      <c r="J1410" s="78">
        <v>627</v>
      </c>
      <c r="K1410" s="78">
        <v>936</v>
      </c>
      <c r="L1410" s="78">
        <v>937</v>
      </c>
      <c r="M1410" s="579" t="str">
        <f t="shared" si="22"/>
        <v>937,627,936,937</v>
      </c>
      <c r="R1410" s="280">
        <v>1405</v>
      </c>
      <c r="S1410" s="591">
        <v>1780.5783382739701</v>
      </c>
      <c r="U1410" s="77">
        <v>1405</v>
      </c>
      <c r="V1410" s="77">
        <v>1405</v>
      </c>
      <c r="Y1410" s="110">
        <v>1405</v>
      </c>
      <c r="Z1410" s="110">
        <v>0</v>
      </c>
      <c r="AA1410" s="110">
        <v>1405</v>
      </c>
      <c r="AB1410" s="110">
        <v>0</v>
      </c>
      <c r="AC1410" s="417">
        <v>35.611566765479502</v>
      </c>
    </row>
    <row r="1411" spans="1:29">
      <c r="A1411" s="20"/>
      <c r="B1411" s="24">
        <v>1407</v>
      </c>
      <c r="D1411" s="571">
        <v>1406</v>
      </c>
      <c r="E1411" s="580">
        <v>1084.0805</v>
      </c>
      <c r="F1411" s="580">
        <v>-340.52640000000002</v>
      </c>
      <c r="H1411" s="571">
        <v>1406</v>
      </c>
      <c r="I1411" s="78">
        <v>938</v>
      </c>
      <c r="J1411" s="78">
        <v>783</v>
      </c>
      <c r="K1411" s="78">
        <v>782</v>
      </c>
      <c r="L1411" s="78">
        <v>938</v>
      </c>
      <c r="M1411" s="579" t="str">
        <f t="shared" si="22"/>
        <v>938,783,782,938</v>
      </c>
      <c r="R1411" s="280">
        <v>1406</v>
      </c>
      <c r="S1411" s="591">
        <v>1765.96162152999</v>
      </c>
      <c r="U1411" s="77">
        <v>1406</v>
      </c>
      <c r="V1411" s="77">
        <v>1406</v>
      </c>
      <c r="Y1411" s="110">
        <v>1406</v>
      </c>
      <c r="Z1411" s="110">
        <v>0</v>
      </c>
      <c r="AA1411" s="110">
        <v>1406</v>
      </c>
      <c r="AB1411" s="110">
        <v>0</v>
      </c>
      <c r="AC1411" s="417">
        <v>35.319232430599897</v>
      </c>
    </row>
    <row r="1412" spans="1:29">
      <c r="A1412" s="20"/>
      <c r="B1412" s="24">
        <v>1408</v>
      </c>
      <c r="D1412" s="571">
        <v>1407</v>
      </c>
      <c r="E1412" s="580">
        <v>1065.4064000000001</v>
      </c>
      <c r="F1412" s="580">
        <v>-379.57760000000002</v>
      </c>
      <c r="H1412" s="571">
        <v>1407</v>
      </c>
      <c r="I1412" s="78">
        <v>938</v>
      </c>
      <c r="J1412" s="78">
        <v>782</v>
      </c>
      <c r="K1412" s="78">
        <v>937</v>
      </c>
      <c r="L1412" s="78">
        <v>938</v>
      </c>
      <c r="M1412" s="579" t="str">
        <f t="shared" si="22"/>
        <v>938,782,937,938</v>
      </c>
      <c r="R1412" s="280">
        <v>1407</v>
      </c>
      <c r="S1412" s="591">
        <v>1515.0929147187001</v>
      </c>
      <c r="U1412" s="77">
        <v>1407</v>
      </c>
      <c r="V1412" s="77">
        <v>1407</v>
      </c>
      <c r="Y1412" s="110">
        <v>1407</v>
      </c>
      <c r="Z1412" s="110">
        <v>0</v>
      </c>
      <c r="AA1412" s="110">
        <v>1407</v>
      </c>
      <c r="AB1412" s="110">
        <v>0</v>
      </c>
      <c r="AC1412" s="417">
        <v>30.3018582943741</v>
      </c>
    </row>
    <row r="1413" spans="1:29">
      <c r="A1413" s="20"/>
      <c r="B1413" s="24">
        <v>1409</v>
      </c>
      <c r="D1413" s="571">
        <v>1408</v>
      </c>
      <c r="E1413" s="580">
        <v>1050.0812000000001</v>
      </c>
      <c r="F1413" s="580">
        <v>-424.45400000000001</v>
      </c>
      <c r="H1413" s="571">
        <v>1408</v>
      </c>
      <c r="I1413" s="78">
        <v>939</v>
      </c>
      <c r="J1413" s="78">
        <v>785</v>
      </c>
      <c r="K1413" s="78">
        <v>784</v>
      </c>
      <c r="L1413" s="78">
        <v>939</v>
      </c>
      <c r="M1413" s="579" t="str">
        <f t="shared" si="22"/>
        <v>939,785,784,939</v>
      </c>
      <c r="R1413" s="280">
        <v>1408</v>
      </c>
      <c r="S1413" s="591">
        <v>1535.32776532149</v>
      </c>
      <c r="U1413" s="77">
        <v>1408</v>
      </c>
      <c r="V1413" s="77">
        <v>1408</v>
      </c>
      <c r="Y1413" s="110">
        <v>1408</v>
      </c>
      <c r="Z1413" s="110">
        <v>0</v>
      </c>
      <c r="AA1413" s="110">
        <v>1408</v>
      </c>
      <c r="AB1413" s="110">
        <v>0</v>
      </c>
      <c r="AC1413" s="417">
        <v>30.706555306429799</v>
      </c>
    </row>
    <row r="1414" spans="1:29">
      <c r="A1414" s="20"/>
      <c r="B1414" s="24">
        <v>1410</v>
      </c>
      <c r="D1414" s="571">
        <v>1409</v>
      </c>
      <c r="E1414" s="580">
        <v>1034.6704</v>
      </c>
      <c r="F1414" s="580">
        <v>-467.35430000000002</v>
      </c>
      <c r="H1414" s="571">
        <v>1409</v>
      </c>
      <c r="I1414" s="78">
        <v>939</v>
      </c>
      <c r="J1414" s="78">
        <v>784</v>
      </c>
      <c r="K1414" s="78">
        <v>783</v>
      </c>
      <c r="L1414" s="78">
        <v>939</v>
      </c>
      <c r="M1414" s="579" t="str">
        <f t="shared" ref="M1414:M1477" si="23">_xlfn.CONCAT(I1414,",",J1414,",",,K1414,",",L1414)</f>
        <v>939,784,783,939</v>
      </c>
      <c r="R1414" s="280">
        <v>1409</v>
      </c>
      <c r="S1414" s="591">
        <v>1717.64521771001</v>
      </c>
      <c r="U1414" s="77">
        <v>1409</v>
      </c>
      <c r="V1414" s="77">
        <v>1409</v>
      </c>
      <c r="Y1414" s="110">
        <v>1409</v>
      </c>
      <c r="Z1414" s="110">
        <v>0</v>
      </c>
      <c r="AA1414" s="110">
        <v>1409</v>
      </c>
      <c r="AB1414" s="110">
        <v>0</v>
      </c>
      <c r="AC1414" s="417">
        <v>34.352904354200199</v>
      </c>
    </row>
    <row r="1415" spans="1:29">
      <c r="A1415" s="20"/>
      <c r="B1415" s="24">
        <v>1411</v>
      </c>
      <c r="D1415" s="571">
        <v>1410</v>
      </c>
      <c r="E1415" s="580">
        <v>1012.5044</v>
      </c>
      <c r="F1415" s="580">
        <v>-508.47489999999999</v>
      </c>
      <c r="H1415" s="571">
        <v>1410</v>
      </c>
      <c r="I1415" s="78">
        <v>940</v>
      </c>
      <c r="J1415" s="78">
        <v>786</v>
      </c>
      <c r="K1415" s="78">
        <v>785</v>
      </c>
      <c r="L1415" s="78">
        <v>940</v>
      </c>
      <c r="M1415" s="579" t="str">
        <f t="shared" si="23"/>
        <v>940,786,785,940</v>
      </c>
      <c r="R1415" s="280">
        <v>1410</v>
      </c>
      <c r="S1415" s="591">
        <v>1433.1280801305199</v>
      </c>
      <c r="U1415" s="77">
        <v>1410</v>
      </c>
      <c r="V1415" s="77">
        <v>1410</v>
      </c>
      <c r="Y1415" s="110">
        <v>1410</v>
      </c>
      <c r="Z1415" s="110">
        <v>0</v>
      </c>
      <c r="AA1415" s="110">
        <v>1410</v>
      </c>
      <c r="AB1415" s="110">
        <v>0</v>
      </c>
      <c r="AC1415" s="417">
        <v>28.662561602610499</v>
      </c>
    </row>
    <row r="1416" spans="1:29">
      <c r="A1416" s="20"/>
      <c r="B1416" s="24">
        <v>1412</v>
      </c>
      <c r="D1416" s="571">
        <v>1411</v>
      </c>
      <c r="E1416" s="580">
        <v>984.77331000000004</v>
      </c>
      <c r="F1416" s="580">
        <v>-546.678</v>
      </c>
      <c r="H1416" s="571">
        <v>1411</v>
      </c>
      <c r="I1416" s="78">
        <v>940</v>
      </c>
      <c r="J1416" s="78">
        <v>785</v>
      </c>
      <c r="K1416" s="78">
        <v>939</v>
      </c>
      <c r="L1416" s="78">
        <v>940</v>
      </c>
      <c r="M1416" s="579" t="str">
        <f t="shared" si="23"/>
        <v>940,785,939,940</v>
      </c>
      <c r="R1416" s="280">
        <v>1411</v>
      </c>
      <c r="S1416" s="591">
        <v>1773.68908932148</v>
      </c>
      <c r="U1416" s="77">
        <v>1411</v>
      </c>
      <c r="V1416" s="77">
        <v>1411</v>
      </c>
      <c r="Y1416" s="110">
        <v>1411</v>
      </c>
      <c r="Z1416" s="110">
        <v>0</v>
      </c>
      <c r="AA1416" s="110">
        <v>1411</v>
      </c>
      <c r="AB1416" s="110">
        <v>0</v>
      </c>
      <c r="AC1416" s="417">
        <v>35.473781786429697</v>
      </c>
    </row>
    <row r="1417" spans="1:29">
      <c r="A1417" s="20"/>
      <c r="B1417" s="24">
        <v>1413</v>
      </c>
      <c r="D1417" s="571">
        <v>1412</v>
      </c>
      <c r="E1417" s="580">
        <v>957.65513999999996</v>
      </c>
      <c r="F1417" s="580">
        <v>-587.47730000000001</v>
      </c>
      <c r="H1417" s="571">
        <v>1412</v>
      </c>
      <c r="I1417" s="78">
        <v>941</v>
      </c>
      <c r="J1417" s="78">
        <v>787</v>
      </c>
      <c r="K1417" s="78">
        <v>786</v>
      </c>
      <c r="L1417" s="78">
        <v>941</v>
      </c>
      <c r="M1417" s="579" t="str">
        <f t="shared" si="23"/>
        <v>941,787,786,941</v>
      </c>
      <c r="R1417" s="280">
        <v>1412</v>
      </c>
      <c r="S1417" s="591">
        <v>1349.5913009649901</v>
      </c>
      <c r="U1417" s="77">
        <v>1412</v>
      </c>
      <c r="V1417" s="77">
        <v>1412</v>
      </c>
      <c r="Y1417" s="110">
        <v>1412</v>
      </c>
      <c r="Z1417" s="110">
        <v>0</v>
      </c>
      <c r="AA1417" s="110">
        <v>1412</v>
      </c>
      <c r="AB1417" s="110">
        <v>0</v>
      </c>
      <c r="AC1417" s="417">
        <v>26.9918260192999</v>
      </c>
    </row>
    <row r="1418" spans="1:29">
      <c r="A1418" s="20"/>
      <c r="B1418" s="24">
        <v>1414</v>
      </c>
      <c r="D1418" s="571">
        <v>1413</v>
      </c>
      <c r="E1418" s="580">
        <v>933.80616999999995</v>
      </c>
      <c r="F1418" s="580">
        <v>-629.19989999999996</v>
      </c>
      <c r="H1418" s="571">
        <v>1413</v>
      </c>
      <c r="I1418" s="78">
        <v>941</v>
      </c>
      <c r="J1418" s="78">
        <v>786</v>
      </c>
      <c r="K1418" s="78">
        <v>940</v>
      </c>
      <c r="L1418" s="78">
        <v>941</v>
      </c>
      <c r="M1418" s="579" t="str">
        <f t="shared" si="23"/>
        <v>941,786,940,941</v>
      </c>
      <c r="R1418" s="280">
        <v>1413</v>
      </c>
      <c r="S1418" s="591">
        <v>1478.25681729294</v>
      </c>
      <c r="U1418" s="77">
        <v>1413</v>
      </c>
      <c r="V1418" s="77">
        <v>1413</v>
      </c>
      <c r="Y1418" s="110">
        <v>1413</v>
      </c>
      <c r="Z1418" s="110">
        <v>0</v>
      </c>
      <c r="AA1418" s="110">
        <v>1413</v>
      </c>
      <c r="AB1418" s="110">
        <v>0</v>
      </c>
      <c r="AC1418" s="417">
        <v>29.5651363458589</v>
      </c>
    </row>
    <row r="1419" spans="1:29">
      <c r="A1419" s="20"/>
      <c r="B1419" s="24">
        <v>1415</v>
      </c>
      <c r="D1419" s="571">
        <v>1414</v>
      </c>
      <c r="E1419" s="580">
        <v>920.39368999999999</v>
      </c>
      <c r="F1419" s="580">
        <v>-668.9923</v>
      </c>
      <c r="H1419" s="571">
        <v>1414</v>
      </c>
      <c r="I1419" s="78">
        <v>942</v>
      </c>
      <c r="J1419" s="78">
        <v>788</v>
      </c>
      <c r="K1419" s="78">
        <v>787</v>
      </c>
      <c r="L1419" s="78">
        <v>942</v>
      </c>
      <c r="M1419" s="579" t="str">
        <f t="shared" si="23"/>
        <v>942,788,787,942</v>
      </c>
      <c r="R1419" s="280">
        <v>1414</v>
      </c>
      <c r="S1419" s="591">
        <v>1304.189890178</v>
      </c>
      <c r="U1419" s="77">
        <v>1414</v>
      </c>
      <c r="V1419" s="77">
        <v>1414</v>
      </c>
      <c r="Y1419" s="110">
        <v>1414</v>
      </c>
      <c r="Z1419" s="110">
        <v>0</v>
      </c>
      <c r="AA1419" s="110">
        <v>1414</v>
      </c>
      <c r="AB1419" s="110">
        <v>0</v>
      </c>
      <c r="AC1419" s="417">
        <v>26.083797803560099</v>
      </c>
    </row>
    <row r="1420" spans="1:29">
      <c r="A1420" s="20"/>
      <c r="B1420" s="24">
        <v>1416</v>
      </c>
      <c r="D1420" s="571">
        <v>1415</v>
      </c>
      <c r="E1420" s="580">
        <v>888.65853000000004</v>
      </c>
      <c r="F1420" s="580">
        <v>-697.52890000000002</v>
      </c>
      <c r="H1420" s="571">
        <v>1415</v>
      </c>
      <c r="I1420" s="78">
        <v>942</v>
      </c>
      <c r="J1420" s="78">
        <v>787</v>
      </c>
      <c r="K1420" s="78">
        <v>941</v>
      </c>
      <c r="L1420" s="78">
        <v>942</v>
      </c>
      <c r="M1420" s="579" t="str">
        <f t="shared" si="23"/>
        <v>942,787,941,942</v>
      </c>
      <c r="R1420" s="280">
        <v>1415</v>
      </c>
      <c r="S1420" s="591">
        <v>1341.2369752900199</v>
      </c>
      <c r="U1420" s="77">
        <v>1415</v>
      </c>
      <c r="V1420" s="77">
        <v>1415</v>
      </c>
      <c r="Y1420" s="110">
        <v>1415</v>
      </c>
      <c r="Z1420" s="110">
        <v>0</v>
      </c>
      <c r="AA1420" s="110">
        <v>1415</v>
      </c>
      <c r="AB1420" s="110">
        <v>0</v>
      </c>
      <c r="AC1420" s="417">
        <v>26.824739505800501</v>
      </c>
    </row>
    <row r="1421" spans="1:29">
      <c r="A1421" s="20"/>
      <c r="B1421" s="24">
        <v>1417</v>
      </c>
      <c r="D1421" s="571">
        <v>1416</v>
      </c>
      <c r="E1421" s="580">
        <v>856.83527000000004</v>
      </c>
      <c r="F1421" s="580">
        <v>-734.36009999999999</v>
      </c>
      <c r="H1421" s="571">
        <v>1416</v>
      </c>
      <c r="I1421" s="78">
        <v>943</v>
      </c>
      <c r="J1421" s="78">
        <v>789</v>
      </c>
      <c r="K1421" s="78">
        <v>788</v>
      </c>
      <c r="L1421" s="78">
        <v>943</v>
      </c>
      <c r="M1421" s="579" t="str">
        <f t="shared" si="23"/>
        <v>943,789,788,943</v>
      </c>
      <c r="R1421" s="280">
        <v>1416</v>
      </c>
      <c r="S1421" s="591">
        <v>1297.5742317730001</v>
      </c>
      <c r="U1421" s="77">
        <v>1416</v>
      </c>
      <c r="V1421" s="77">
        <v>1416</v>
      </c>
      <c r="Y1421" s="110">
        <v>1416</v>
      </c>
      <c r="Z1421" s="110">
        <v>0</v>
      </c>
      <c r="AA1421" s="110">
        <v>1416</v>
      </c>
      <c r="AB1421" s="110">
        <v>0</v>
      </c>
      <c r="AC1421" s="417">
        <v>25.951484635460002</v>
      </c>
    </row>
    <row r="1422" spans="1:29">
      <c r="A1422" s="20"/>
      <c r="B1422" s="24">
        <v>1418</v>
      </c>
      <c r="D1422" s="571">
        <v>1417</v>
      </c>
      <c r="E1422" s="580">
        <v>823.43991000000005</v>
      </c>
      <c r="F1422" s="580">
        <v>-770.00329999999997</v>
      </c>
      <c r="H1422" s="571">
        <v>1417</v>
      </c>
      <c r="I1422" s="78">
        <v>943</v>
      </c>
      <c r="J1422" s="78">
        <v>788</v>
      </c>
      <c r="K1422" s="78">
        <v>942</v>
      </c>
      <c r="L1422" s="78">
        <v>943</v>
      </c>
      <c r="M1422" s="579" t="str">
        <f t="shared" si="23"/>
        <v>943,788,942,943</v>
      </c>
      <c r="R1422" s="280">
        <v>1417</v>
      </c>
      <c r="S1422" s="591">
        <v>1274.82835662347</v>
      </c>
      <c r="U1422" s="77">
        <v>1417</v>
      </c>
      <c r="V1422" s="77">
        <v>1417</v>
      </c>
      <c r="Y1422" s="110">
        <v>1417</v>
      </c>
      <c r="Z1422" s="110">
        <v>0</v>
      </c>
      <c r="AA1422" s="110">
        <v>1417</v>
      </c>
      <c r="AB1422" s="110">
        <v>0</v>
      </c>
      <c r="AC1422" s="417">
        <v>25.496567132469501</v>
      </c>
    </row>
    <row r="1423" spans="1:29">
      <c r="A1423" s="20"/>
      <c r="B1423" s="24">
        <v>1419</v>
      </c>
      <c r="D1423" s="571">
        <v>1418</v>
      </c>
      <c r="E1423" s="580">
        <v>792.2962</v>
      </c>
      <c r="F1423" s="580">
        <v>-805.14229999999998</v>
      </c>
      <c r="H1423" s="571">
        <v>1418</v>
      </c>
      <c r="I1423" s="78">
        <v>944</v>
      </c>
      <c r="J1423" s="78">
        <v>790</v>
      </c>
      <c r="K1423" s="78">
        <v>789</v>
      </c>
      <c r="L1423" s="78">
        <v>944</v>
      </c>
      <c r="M1423" s="579" t="str">
        <f t="shared" si="23"/>
        <v>944,790,789,944</v>
      </c>
      <c r="R1423" s="280">
        <v>1418</v>
      </c>
      <c r="S1423" s="591">
        <v>1292.1148443315101</v>
      </c>
      <c r="U1423" s="77">
        <v>1418</v>
      </c>
      <c r="V1423" s="77">
        <v>1418</v>
      </c>
      <c r="Y1423" s="110">
        <v>1418</v>
      </c>
      <c r="Z1423" s="110">
        <v>0</v>
      </c>
      <c r="AA1423" s="110">
        <v>1418</v>
      </c>
      <c r="AB1423" s="110">
        <v>0</v>
      </c>
      <c r="AC1423" s="417">
        <v>25.842296886630301</v>
      </c>
    </row>
    <row r="1424" spans="1:29">
      <c r="A1424" s="20"/>
      <c r="B1424" s="24">
        <v>1420</v>
      </c>
      <c r="D1424" s="571">
        <v>1419</v>
      </c>
      <c r="E1424" s="580">
        <v>771.25792000000001</v>
      </c>
      <c r="F1424" s="580">
        <v>-840.05640000000005</v>
      </c>
      <c r="H1424" s="571">
        <v>1419</v>
      </c>
      <c r="I1424" s="78">
        <v>944</v>
      </c>
      <c r="J1424" s="78">
        <v>789</v>
      </c>
      <c r="K1424" s="78">
        <v>943</v>
      </c>
      <c r="L1424" s="78">
        <v>944</v>
      </c>
      <c r="M1424" s="579" t="str">
        <f t="shared" si="23"/>
        <v>944,789,943,944</v>
      </c>
      <c r="R1424" s="280">
        <v>1419</v>
      </c>
      <c r="S1424" s="591">
        <v>1263.3111231829901</v>
      </c>
      <c r="U1424" s="77">
        <v>1419</v>
      </c>
      <c r="V1424" s="77">
        <v>1419</v>
      </c>
      <c r="Y1424" s="110">
        <v>1419</v>
      </c>
      <c r="Z1424" s="110">
        <v>0</v>
      </c>
      <c r="AA1424" s="110">
        <v>1419</v>
      </c>
      <c r="AB1424" s="110">
        <v>0</v>
      </c>
      <c r="AC1424" s="417">
        <v>25.266222463659901</v>
      </c>
    </row>
    <row r="1425" spans="1:29">
      <c r="A1425" s="20"/>
      <c r="B1425" s="24">
        <v>1421</v>
      </c>
      <c r="D1425" s="571">
        <v>1420</v>
      </c>
      <c r="E1425" s="580">
        <v>734.21511999999996</v>
      </c>
      <c r="F1425" s="580">
        <v>-860.59490000000005</v>
      </c>
      <c r="H1425" s="571">
        <v>1420</v>
      </c>
      <c r="I1425" s="78">
        <v>945</v>
      </c>
      <c r="J1425" s="78">
        <v>791</v>
      </c>
      <c r="K1425" s="78">
        <v>790</v>
      </c>
      <c r="L1425" s="78">
        <v>945</v>
      </c>
      <c r="M1425" s="579" t="str">
        <f t="shared" si="23"/>
        <v>945,791,790,945</v>
      </c>
      <c r="R1425" s="280">
        <v>1420</v>
      </c>
      <c r="S1425" s="591">
        <v>1290.78590022295</v>
      </c>
      <c r="U1425" s="77">
        <v>1420</v>
      </c>
      <c r="V1425" s="77">
        <v>1420</v>
      </c>
      <c r="Y1425" s="110">
        <v>1420</v>
      </c>
      <c r="Z1425" s="110">
        <v>0</v>
      </c>
      <c r="AA1425" s="110">
        <v>1420</v>
      </c>
      <c r="AB1425" s="110">
        <v>0</v>
      </c>
      <c r="AC1425" s="417">
        <v>25.815718004459001</v>
      </c>
    </row>
    <row r="1426" spans="1:29">
      <c r="A1426" s="20"/>
      <c r="B1426" s="24">
        <v>1422</v>
      </c>
      <c r="D1426" s="571">
        <v>1421</v>
      </c>
      <c r="E1426" s="580">
        <v>695.04249000000004</v>
      </c>
      <c r="F1426" s="580">
        <v>-888.91319999999996</v>
      </c>
      <c r="H1426" s="571">
        <v>1421</v>
      </c>
      <c r="I1426" s="78">
        <v>945</v>
      </c>
      <c r="J1426" s="78">
        <v>790</v>
      </c>
      <c r="K1426" s="78">
        <v>944</v>
      </c>
      <c r="L1426" s="78">
        <v>945</v>
      </c>
      <c r="M1426" s="579" t="str">
        <f t="shared" si="23"/>
        <v>945,790,944,945</v>
      </c>
      <c r="R1426" s="280">
        <v>1421</v>
      </c>
      <c r="S1426" s="591">
        <v>1257.9973142940401</v>
      </c>
      <c r="U1426" s="77">
        <v>1421</v>
      </c>
      <c r="V1426" s="77">
        <v>1421</v>
      </c>
      <c r="Y1426" s="110">
        <v>1421</v>
      </c>
      <c r="Z1426" s="110">
        <v>0</v>
      </c>
      <c r="AA1426" s="110">
        <v>1421</v>
      </c>
      <c r="AB1426" s="110">
        <v>0</v>
      </c>
      <c r="AC1426" s="417">
        <v>25.1599462858808</v>
      </c>
    </row>
    <row r="1427" spans="1:29">
      <c r="A1427" s="20"/>
      <c r="B1427" s="24">
        <v>1423</v>
      </c>
      <c r="D1427" s="571">
        <v>1422</v>
      </c>
      <c r="E1427" s="580">
        <v>654.55632000000003</v>
      </c>
      <c r="F1427" s="580">
        <v>-916.54510000000005</v>
      </c>
      <c r="H1427" s="571">
        <v>1422</v>
      </c>
      <c r="I1427" s="78">
        <v>946</v>
      </c>
      <c r="J1427" s="78">
        <v>792</v>
      </c>
      <c r="K1427" s="78">
        <v>791</v>
      </c>
      <c r="L1427" s="78">
        <v>946</v>
      </c>
      <c r="M1427" s="579" t="str">
        <f t="shared" si="23"/>
        <v>946,792,791,946</v>
      </c>
      <c r="R1427" s="280">
        <v>1422</v>
      </c>
      <c r="S1427" s="591">
        <v>1287.0652475495001</v>
      </c>
      <c r="U1427" s="77">
        <v>1422</v>
      </c>
      <c r="V1427" s="77">
        <v>1422</v>
      </c>
      <c r="Y1427" s="110">
        <v>1422</v>
      </c>
      <c r="Z1427" s="110">
        <v>0</v>
      </c>
      <c r="AA1427" s="110">
        <v>1422</v>
      </c>
      <c r="AB1427" s="110">
        <v>0</v>
      </c>
      <c r="AC1427" s="417">
        <v>25.741304950989999</v>
      </c>
    </row>
    <row r="1428" spans="1:29">
      <c r="A1428" s="20"/>
      <c r="B1428" s="24">
        <v>1424</v>
      </c>
      <c r="D1428" s="571">
        <v>1423</v>
      </c>
      <c r="E1428" s="580">
        <v>616.13310999999999</v>
      </c>
      <c r="F1428" s="580">
        <v>-944.96460000000002</v>
      </c>
      <c r="H1428" s="571">
        <v>1423</v>
      </c>
      <c r="I1428" s="78">
        <v>946</v>
      </c>
      <c r="J1428" s="78">
        <v>791</v>
      </c>
      <c r="K1428" s="78">
        <v>945</v>
      </c>
      <c r="L1428" s="78">
        <v>946</v>
      </c>
      <c r="M1428" s="579" t="str">
        <f t="shared" si="23"/>
        <v>946,791,945,946</v>
      </c>
      <c r="R1428" s="280">
        <v>1423</v>
      </c>
      <c r="S1428" s="591">
        <v>1253.9140159255401</v>
      </c>
      <c r="U1428" s="77">
        <v>1423</v>
      </c>
      <c r="V1428" s="77">
        <v>1423</v>
      </c>
      <c r="Y1428" s="110">
        <v>1423</v>
      </c>
      <c r="Z1428" s="110">
        <v>0</v>
      </c>
      <c r="AA1428" s="110">
        <v>1423</v>
      </c>
      <c r="AB1428" s="110">
        <v>0</v>
      </c>
      <c r="AC1428" s="417">
        <v>25.078280318510899</v>
      </c>
    </row>
    <row r="1429" spans="1:29">
      <c r="A1429" s="20"/>
      <c r="B1429" s="24">
        <v>1425</v>
      </c>
      <c r="D1429" s="571">
        <v>1424</v>
      </c>
      <c r="E1429" s="580">
        <v>588.39444000000003</v>
      </c>
      <c r="F1429" s="580">
        <v>-975.64340000000004</v>
      </c>
      <c r="H1429" s="571">
        <v>1424</v>
      </c>
      <c r="I1429" s="78">
        <v>947</v>
      </c>
      <c r="J1429" s="78">
        <v>793</v>
      </c>
      <c r="K1429" s="78">
        <v>792</v>
      </c>
      <c r="L1429" s="78">
        <v>947</v>
      </c>
      <c r="M1429" s="579" t="str">
        <f t="shared" si="23"/>
        <v>947,793,792,947</v>
      </c>
      <c r="R1429" s="280">
        <v>1424</v>
      </c>
      <c r="S1429" s="591">
        <v>1283.0430263534599</v>
      </c>
      <c r="U1429" s="77">
        <v>1424</v>
      </c>
      <c r="V1429" s="77">
        <v>1424</v>
      </c>
      <c r="Y1429" s="110">
        <v>1424</v>
      </c>
      <c r="Z1429" s="110">
        <v>0</v>
      </c>
      <c r="AA1429" s="110">
        <v>1424</v>
      </c>
      <c r="AB1429" s="110">
        <v>0</v>
      </c>
      <c r="AC1429" s="417">
        <v>25.6608605270693</v>
      </c>
    </row>
    <row r="1430" spans="1:29">
      <c r="A1430" s="20"/>
      <c r="B1430" s="24">
        <v>1426</v>
      </c>
      <c r="D1430" s="571">
        <v>1425</v>
      </c>
      <c r="E1430" s="580">
        <v>549.48158000000001</v>
      </c>
      <c r="F1430" s="580">
        <v>-989.45749999999998</v>
      </c>
      <c r="H1430" s="571">
        <v>1425</v>
      </c>
      <c r="I1430" s="78">
        <v>947</v>
      </c>
      <c r="J1430" s="78">
        <v>792</v>
      </c>
      <c r="K1430" s="78">
        <v>946</v>
      </c>
      <c r="L1430" s="78">
        <v>947</v>
      </c>
      <c r="M1430" s="579" t="str">
        <f t="shared" si="23"/>
        <v>947,792,946,947</v>
      </c>
      <c r="R1430" s="280">
        <v>1425</v>
      </c>
      <c r="S1430" s="591">
        <v>1250.4087617290199</v>
      </c>
      <c r="U1430" s="77">
        <v>1425</v>
      </c>
      <c r="V1430" s="77">
        <v>1425</v>
      </c>
      <c r="Y1430" s="110">
        <v>1425</v>
      </c>
      <c r="Z1430" s="110">
        <v>0</v>
      </c>
      <c r="AA1430" s="110">
        <v>1425</v>
      </c>
      <c r="AB1430" s="110">
        <v>0</v>
      </c>
      <c r="AC1430" s="417">
        <v>25.008175234580399</v>
      </c>
    </row>
    <row r="1431" spans="1:29">
      <c r="A1431" s="20"/>
      <c r="B1431" s="24">
        <v>1427</v>
      </c>
      <c r="D1431" s="571">
        <v>1426</v>
      </c>
      <c r="E1431" s="580">
        <v>510.69585999999998</v>
      </c>
      <c r="F1431" s="580">
        <v>-1012.741</v>
      </c>
      <c r="H1431" s="571">
        <v>1426</v>
      </c>
      <c r="I1431" s="78">
        <v>948</v>
      </c>
      <c r="J1431" s="78">
        <v>794</v>
      </c>
      <c r="K1431" s="78">
        <v>793</v>
      </c>
      <c r="L1431" s="78">
        <v>948</v>
      </c>
      <c r="M1431" s="579" t="str">
        <f t="shared" si="23"/>
        <v>948,794,793,948</v>
      </c>
      <c r="R1431" s="280">
        <v>1426</v>
      </c>
      <c r="S1431" s="591">
        <v>1280.6454133120101</v>
      </c>
      <c r="U1431" s="77">
        <v>1426</v>
      </c>
      <c r="V1431" s="77">
        <v>1426</v>
      </c>
      <c r="Y1431" s="110">
        <v>1426</v>
      </c>
      <c r="Z1431" s="110">
        <v>0</v>
      </c>
      <c r="AA1431" s="110">
        <v>1426</v>
      </c>
      <c r="AB1431" s="110">
        <v>0</v>
      </c>
      <c r="AC1431" s="417">
        <v>25.612908266240201</v>
      </c>
    </row>
    <row r="1432" spans="1:29">
      <c r="A1432" s="20"/>
      <c r="B1432" s="24">
        <v>1428</v>
      </c>
      <c r="D1432" s="571">
        <v>1427</v>
      </c>
      <c r="E1432" s="580">
        <v>467.71379999999999</v>
      </c>
      <c r="F1432" s="580">
        <v>-1031.6880000000001</v>
      </c>
      <c r="H1432" s="571">
        <v>1427</v>
      </c>
      <c r="I1432" s="78">
        <v>948</v>
      </c>
      <c r="J1432" s="78">
        <v>793</v>
      </c>
      <c r="K1432" s="78">
        <v>947</v>
      </c>
      <c r="L1432" s="78">
        <v>948</v>
      </c>
      <c r="M1432" s="579" t="str">
        <f t="shared" si="23"/>
        <v>948,793,947,948</v>
      </c>
      <c r="R1432" s="280">
        <v>1427</v>
      </c>
      <c r="S1432" s="591">
        <v>1248.2870361575001</v>
      </c>
      <c r="U1432" s="77">
        <v>1427</v>
      </c>
      <c r="V1432" s="77">
        <v>1427</v>
      </c>
      <c r="Y1432" s="110">
        <v>1427</v>
      </c>
      <c r="Z1432" s="110">
        <v>0</v>
      </c>
      <c r="AA1432" s="110">
        <v>1427</v>
      </c>
      <c r="AB1432" s="110">
        <v>0</v>
      </c>
      <c r="AC1432" s="417">
        <v>24.965740723149999</v>
      </c>
    </row>
    <row r="1433" spans="1:29">
      <c r="A1433" s="20"/>
      <c r="B1433" s="24">
        <v>1429</v>
      </c>
      <c r="D1433" s="571">
        <v>1428</v>
      </c>
      <c r="E1433" s="580">
        <v>422.41735</v>
      </c>
      <c r="F1433" s="580">
        <v>-1044.501</v>
      </c>
      <c r="H1433" s="571">
        <v>1428</v>
      </c>
      <c r="I1433" s="78">
        <v>949</v>
      </c>
      <c r="J1433" s="78">
        <v>795</v>
      </c>
      <c r="K1433" s="78">
        <v>794</v>
      </c>
      <c r="L1433" s="78">
        <v>949</v>
      </c>
      <c r="M1433" s="579" t="str">
        <f t="shared" si="23"/>
        <v>949,795,794,949</v>
      </c>
      <c r="R1433" s="280">
        <v>1428</v>
      </c>
      <c r="S1433" s="591">
        <v>1278.43697786401</v>
      </c>
      <c r="U1433" s="77">
        <v>1428</v>
      </c>
      <c r="V1433" s="77">
        <v>1428</v>
      </c>
      <c r="Y1433" s="110">
        <v>1428</v>
      </c>
      <c r="Z1433" s="110">
        <v>0</v>
      </c>
      <c r="AA1433" s="110">
        <v>1428</v>
      </c>
      <c r="AB1433" s="110">
        <v>0</v>
      </c>
      <c r="AC1433" s="417">
        <v>25.5687395572802</v>
      </c>
    </row>
    <row r="1434" spans="1:29">
      <c r="A1434" s="20"/>
      <c r="B1434" s="24">
        <v>1430</v>
      </c>
      <c r="D1434" s="571">
        <v>1429</v>
      </c>
      <c r="E1434" s="580">
        <v>375.41399999999999</v>
      </c>
      <c r="F1434" s="580">
        <v>-1059.46</v>
      </c>
      <c r="H1434" s="571">
        <v>1429</v>
      </c>
      <c r="I1434" s="78">
        <v>949</v>
      </c>
      <c r="J1434" s="78">
        <v>794</v>
      </c>
      <c r="K1434" s="78">
        <v>948</v>
      </c>
      <c r="L1434" s="78">
        <v>949</v>
      </c>
      <c r="M1434" s="579" t="str">
        <f t="shared" si="23"/>
        <v>949,794,948,949</v>
      </c>
      <c r="R1434" s="280">
        <v>1429</v>
      </c>
      <c r="S1434" s="591">
        <v>1245.0303532514299</v>
      </c>
      <c r="U1434" s="77">
        <v>1429</v>
      </c>
      <c r="V1434" s="77">
        <v>1429</v>
      </c>
      <c r="Y1434" s="110">
        <v>1429</v>
      </c>
      <c r="Z1434" s="110">
        <v>0</v>
      </c>
      <c r="AA1434" s="110">
        <v>1429</v>
      </c>
      <c r="AB1434" s="110">
        <v>0</v>
      </c>
      <c r="AC1434" s="417">
        <v>24.900607065028701</v>
      </c>
    </row>
    <row r="1435" spans="1:29">
      <c r="A1435" s="20"/>
      <c r="B1435" s="24">
        <v>1431</v>
      </c>
      <c r="D1435" s="571">
        <v>1430</v>
      </c>
      <c r="E1435" s="580">
        <v>330.66609999999997</v>
      </c>
      <c r="F1435" s="580">
        <v>-1076.9570000000001</v>
      </c>
      <c r="H1435" s="571">
        <v>1430</v>
      </c>
      <c r="I1435" s="78">
        <v>950</v>
      </c>
      <c r="J1435" s="78">
        <v>796</v>
      </c>
      <c r="K1435" s="78">
        <v>795</v>
      </c>
      <c r="L1435" s="78">
        <v>950</v>
      </c>
      <c r="M1435" s="579" t="str">
        <f t="shared" si="23"/>
        <v>950,796,795,950</v>
      </c>
      <c r="R1435" s="280">
        <v>1430</v>
      </c>
      <c r="S1435" s="591">
        <v>1277.3521887040599</v>
      </c>
      <c r="U1435" s="77">
        <v>1430</v>
      </c>
      <c r="V1435" s="77">
        <v>1430</v>
      </c>
      <c r="Y1435" s="110">
        <v>1430</v>
      </c>
      <c r="Z1435" s="110">
        <v>0</v>
      </c>
      <c r="AA1435" s="110">
        <v>1430</v>
      </c>
      <c r="AB1435" s="110">
        <v>0</v>
      </c>
      <c r="AC1435" s="417">
        <v>25.547043774081299</v>
      </c>
    </row>
    <row r="1436" spans="1:29">
      <c r="A1436" s="20"/>
      <c r="B1436" s="24">
        <v>1432</v>
      </c>
      <c r="D1436" s="571">
        <v>1431</v>
      </c>
      <c r="E1436" s="580">
        <v>295.51148999999998</v>
      </c>
      <c r="F1436" s="580">
        <v>-1099.577</v>
      </c>
      <c r="H1436" s="571">
        <v>1431</v>
      </c>
      <c r="I1436" s="78">
        <v>950</v>
      </c>
      <c r="J1436" s="78">
        <v>795</v>
      </c>
      <c r="K1436" s="78">
        <v>949</v>
      </c>
      <c r="L1436" s="78">
        <v>950</v>
      </c>
      <c r="M1436" s="579" t="str">
        <f t="shared" si="23"/>
        <v>950,795,949,950</v>
      </c>
      <c r="R1436" s="280">
        <v>1431</v>
      </c>
      <c r="S1436" s="591">
        <v>1242.96887334599</v>
      </c>
      <c r="U1436" s="77">
        <v>1431</v>
      </c>
      <c r="V1436" s="77">
        <v>1431</v>
      </c>
      <c r="Y1436" s="110">
        <v>1431</v>
      </c>
      <c r="Z1436" s="110">
        <v>0</v>
      </c>
      <c r="AA1436" s="110">
        <v>1431</v>
      </c>
      <c r="AB1436" s="110">
        <v>0</v>
      </c>
      <c r="AC1436" s="417">
        <v>24.859377466919799</v>
      </c>
    </row>
    <row r="1437" spans="1:29">
      <c r="A1437" s="20"/>
      <c r="B1437" s="24">
        <v>1433</v>
      </c>
      <c r="D1437" s="571">
        <v>1432</v>
      </c>
      <c r="E1437" s="580">
        <v>254.35933</v>
      </c>
      <c r="F1437" s="580">
        <v>-1102.827</v>
      </c>
      <c r="H1437" s="571">
        <v>1432</v>
      </c>
      <c r="I1437" s="78">
        <v>951</v>
      </c>
      <c r="J1437" s="78">
        <v>797</v>
      </c>
      <c r="K1437" s="78">
        <v>796</v>
      </c>
      <c r="L1437" s="78">
        <v>951</v>
      </c>
      <c r="M1437" s="579" t="str">
        <f t="shared" si="23"/>
        <v>951,797,796,951</v>
      </c>
      <c r="R1437" s="280">
        <v>1432</v>
      </c>
      <c r="S1437" s="591">
        <v>1278.4402459974499</v>
      </c>
      <c r="U1437" s="77">
        <v>1432</v>
      </c>
      <c r="V1437" s="77">
        <v>1432</v>
      </c>
      <c r="Y1437" s="110">
        <v>1432</v>
      </c>
      <c r="Z1437" s="110">
        <v>0</v>
      </c>
      <c r="AA1437" s="110">
        <v>1432</v>
      </c>
      <c r="AB1437" s="110">
        <v>0</v>
      </c>
      <c r="AC1437" s="417">
        <v>25.568804919948999</v>
      </c>
    </row>
    <row r="1438" spans="1:29">
      <c r="A1438" s="20"/>
      <c r="B1438" s="24">
        <v>1434</v>
      </c>
      <c r="D1438" s="571">
        <v>1433</v>
      </c>
      <c r="E1438" s="580">
        <v>208.6669</v>
      </c>
      <c r="F1438" s="580">
        <v>-1112.9929999999999</v>
      </c>
      <c r="H1438" s="571">
        <v>1433</v>
      </c>
      <c r="I1438" s="78">
        <v>951</v>
      </c>
      <c r="J1438" s="78">
        <v>796</v>
      </c>
      <c r="K1438" s="78">
        <v>950</v>
      </c>
      <c r="L1438" s="78">
        <v>951</v>
      </c>
      <c r="M1438" s="579" t="str">
        <f t="shared" si="23"/>
        <v>951,796,950,951</v>
      </c>
      <c r="R1438" s="280">
        <v>1433</v>
      </c>
      <c r="S1438" s="591">
        <v>1243.90693471755</v>
      </c>
      <c r="U1438" s="77">
        <v>1433</v>
      </c>
      <c r="V1438" s="77">
        <v>1433</v>
      </c>
      <c r="Y1438" s="110">
        <v>1433</v>
      </c>
      <c r="Z1438" s="110">
        <v>0</v>
      </c>
      <c r="AA1438" s="110">
        <v>1433</v>
      </c>
      <c r="AB1438" s="110">
        <v>0</v>
      </c>
      <c r="AC1438" s="417">
        <v>24.878138694351001</v>
      </c>
    </row>
    <row r="1439" spans="1:29">
      <c r="A1439" s="20"/>
      <c r="B1439" s="24">
        <v>1435</v>
      </c>
      <c r="D1439" s="571">
        <v>1434</v>
      </c>
      <c r="E1439" s="580">
        <v>163.76786999999999</v>
      </c>
      <c r="F1439" s="580">
        <v>-1121.883</v>
      </c>
      <c r="H1439" s="571">
        <v>1434</v>
      </c>
      <c r="I1439" s="78">
        <v>952</v>
      </c>
      <c r="J1439" s="78">
        <v>798</v>
      </c>
      <c r="K1439" s="78">
        <v>797</v>
      </c>
      <c r="L1439" s="78">
        <v>952</v>
      </c>
      <c r="M1439" s="579" t="str">
        <f t="shared" si="23"/>
        <v>952,798,797,952</v>
      </c>
      <c r="R1439" s="280">
        <v>1434</v>
      </c>
      <c r="S1439" s="591">
        <v>1279.11724059318</v>
      </c>
      <c r="U1439" s="77">
        <v>1434</v>
      </c>
      <c r="V1439" s="77">
        <v>1434</v>
      </c>
      <c r="Y1439" s="110">
        <v>1434</v>
      </c>
      <c r="Z1439" s="110">
        <v>0</v>
      </c>
      <c r="AA1439" s="110">
        <v>1434</v>
      </c>
      <c r="AB1439" s="110">
        <v>0</v>
      </c>
      <c r="AC1439" s="417">
        <v>25.582344811863699</v>
      </c>
    </row>
    <row r="1440" spans="1:29">
      <c r="A1440" s="20"/>
      <c r="B1440" s="24">
        <v>1436</v>
      </c>
      <c r="D1440" s="571">
        <v>1435</v>
      </c>
      <c r="E1440" s="580">
        <v>116.05240000000001</v>
      </c>
      <c r="F1440" s="580">
        <v>-1124.011</v>
      </c>
      <c r="H1440" s="571">
        <v>1435</v>
      </c>
      <c r="I1440" s="78">
        <v>952</v>
      </c>
      <c r="J1440" s="78">
        <v>797</v>
      </c>
      <c r="K1440" s="78">
        <v>951</v>
      </c>
      <c r="L1440" s="78">
        <v>952</v>
      </c>
      <c r="M1440" s="579" t="str">
        <f t="shared" si="23"/>
        <v>952,797,951,952</v>
      </c>
      <c r="R1440" s="280">
        <v>1435</v>
      </c>
      <c r="S1440" s="591">
        <v>1245.06454018148</v>
      </c>
      <c r="U1440" s="77">
        <v>1435</v>
      </c>
      <c r="V1440" s="77">
        <v>1435</v>
      </c>
      <c r="Y1440" s="110">
        <v>1435</v>
      </c>
      <c r="Z1440" s="110">
        <v>0</v>
      </c>
      <c r="AA1440" s="110">
        <v>1435</v>
      </c>
      <c r="AB1440" s="110">
        <v>0</v>
      </c>
      <c r="AC1440" s="417">
        <v>24.9012908036296</v>
      </c>
    </row>
    <row r="1441" spans="1:29">
      <c r="A1441" s="20"/>
      <c r="B1441" s="24">
        <v>1437</v>
      </c>
      <c r="D1441" s="571">
        <v>1436</v>
      </c>
      <c r="E1441" s="580">
        <v>68.140092999999993</v>
      </c>
      <c r="F1441" s="580">
        <v>-1121.895</v>
      </c>
      <c r="H1441" s="571">
        <v>1436</v>
      </c>
      <c r="I1441" s="78">
        <v>953</v>
      </c>
      <c r="J1441" s="78">
        <v>799</v>
      </c>
      <c r="K1441" s="78">
        <v>798</v>
      </c>
      <c r="L1441" s="78">
        <v>953</v>
      </c>
      <c r="M1441" s="579" t="str">
        <f t="shared" si="23"/>
        <v>953,799,798,953</v>
      </c>
      <c r="R1441" s="280">
        <v>1436</v>
      </c>
      <c r="S1441" s="591">
        <v>1281.0462757888599</v>
      </c>
      <c r="U1441" s="77">
        <v>1436</v>
      </c>
      <c r="V1441" s="77">
        <v>1436</v>
      </c>
      <c r="Y1441" s="110">
        <v>1436</v>
      </c>
      <c r="Z1441" s="110">
        <v>0</v>
      </c>
      <c r="AA1441" s="110">
        <v>1436</v>
      </c>
      <c r="AB1441" s="110">
        <v>0</v>
      </c>
      <c r="AC1441" s="417">
        <v>25.620925515777198</v>
      </c>
    </row>
    <row r="1442" spans="1:29">
      <c r="A1442" s="20"/>
      <c r="B1442" s="24">
        <v>1438</v>
      </c>
      <c r="D1442" s="571">
        <v>1437</v>
      </c>
      <c r="E1442" s="580">
        <v>20.152697</v>
      </c>
      <c r="F1442" s="580">
        <v>-1125.318</v>
      </c>
      <c r="H1442" s="571">
        <v>1437</v>
      </c>
      <c r="I1442" s="78">
        <v>953</v>
      </c>
      <c r="J1442" s="78">
        <v>798</v>
      </c>
      <c r="K1442" s="78">
        <v>952</v>
      </c>
      <c r="L1442" s="78">
        <v>953</v>
      </c>
      <c r="M1442" s="579" t="str">
        <f t="shared" si="23"/>
        <v>953,798,952,953</v>
      </c>
      <c r="R1442" s="280">
        <v>1437</v>
      </c>
      <c r="S1442" s="591">
        <v>1246.8737595556299</v>
      </c>
      <c r="U1442" s="77">
        <v>1437</v>
      </c>
      <c r="V1442" s="77">
        <v>1437</v>
      </c>
      <c r="Y1442" s="110">
        <v>1437</v>
      </c>
      <c r="Z1442" s="110">
        <v>0</v>
      </c>
      <c r="AA1442" s="110">
        <v>1437</v>
      </c>
      <c r="AB1442" s="110">
        <v>0</v>
      </c>
      <c r="AC1442" s="417">
        <v>24.9374751911126</v>
      </c>
    </row>
    <row r="1443" spans="1:29">
      <c r="A1443" s="20"/>
      <c r="B1443" s="24">
        <v>1439</v>
      </c>
      <c r="D1443" s="571">
        <v>1438</v>
      </c>
      <c r="E1443" s="580">
        <v>-20.20626</v>
      </c>
      <c r="F1443" s="580">
        <v>-1137.461</v>
      </c>
      <c r="H1443" s="571">
        <v>1438</v>
      </c>
      <c r="I1443" s="78">
        <v>954</v>
      </c>
      <c r="J1443" s="78">
        <v>800</v>
      </c>
      <c r="K1443" s="78">
        <v>799</v>
      </c>
      <c r="L1443" s="78">
        <v>954</v>
      </c>
      <c r="M1443" s="579" t="str">
        <f t="shared" si="23"/>
        <v>954,800,799,954</v>
      </c>
      <c r="R1443" s="280">
        <v>1438</v>
      </c>
      <c r="S1443" s="591">
        <v>1285.15822311583</v>
      </c>
      <c r="U1443" s="77">
        <v>1438</v>
      </c>
      <c r="V1443" s="77">
        <v>1438</v>
      </c>
      <c r="Y1443" s="110">
        <v>1438</v>
      </c>
      <c r="Z1443" s="110">
        <v>0</v>
      </c>
      <c r="AA1443" s="110">
        <v>1438</v>
      </c>
      <c r="AB1443" s="110">
        <v>0</v>
      </c>
      <c r="AC1443" s="417">
        <v>25.7031644623167</v>
      </c>
    </row>
    <row r="1444" spans="1:29">
      <c r="A1444" s="20"/>
      <c r="B1444" s="24">
        <v>1440</v>
      </c>
      <c r="D1444" s="571">
        <v>1439</v>
      </c>
      <c r="E1444" s="580">
        <v>-61.160769999999999</v>
      </c>
      <c r="F1444" s="580">
        <v>-1128.269</v>
      </c>
      <c r="H1444" s="571">
        <v>1439</v>
      </c>
      <c r="I1444" s="78">
        <v>954</v>
      </c>
      <c r="J1444" s="78">
        <v>799</v>
      </c>
      <c r="K1444" s="78">
        <v>953</v>
      </c>
      <c r="L1444" s="78">
        <v>954</v>
      </c>
      <c r="M1444" s="579" t="str">
        <f t="shared" si="23"/>
        <v>954,799,953,954</v>
      </c>
      <c r="R1444" s="280">
        <v>1439</v>
      </c>
      <c r="S1444" s="591">
        <v>1249.9761909316201</v>
      </c>
      <c r="U1444" s="77">
        <v>1439</v>
      </c>
      <c r="V1444" s="77">
        <v>1439</v>
      </c>
      <c r="Y1444" s="110">
        <v>1439</v>
      </c>
      <c r="Z1444" s="110">
        <v>0</v>
      </c>
      <c r="AA1444" s="110">
        <v>1439</v>
      </c>
      <c r="AB1444" s="110">
        <v>0</v>
      </c>
      <c r="AC1444" s="417">
        <v>24.9995238186325</v>
      </c>
    </row>
    <row r="1445" spans="1:29">
      <c r="A1445" s="20"/>
      <c r="B1445" s="24">
        <v>1441</v>
      </c>
      <c r="D1445" s="571">
        <v>1440</v>
      </c>
      <c r="E1445" s="580">
        <v>-108.08969999999999</v>
      </c>
      <c r="F1445" s="580">
        <v>-1125.643</v>
      </c>
      <c r="H1445" s="571">
        <v>1440</v>
      </c>
      <c r="I1445" s="78">
        <v>955</v>
      </c>
      <c r="J1445" s="78">
        <v>801</v>
      </c>
      <c r="K1445" s="78">
        <v>800</v>
      </c>
      <c r="L1445" s="78">
        <v>955</v>
      </c>
      <c r="M1445" s="579" t="str">
        <f t="shared" si="23"/>
        <v>955,801,800,955</v>
      </c>
      <c r="R1445" s="280">
        <v>1440</v>
      </c>
      <c r="S1445" s="591">
        <v>1287.6083616600899</v>
      </c>
      <c r="U1445" s="77">
        <v>1440</v>
      </c>
      <c r="V1445" s="77">
        <v>1440</v>
      </c>
      <c r="Y1445" s="110">
        <v>1440</v>
      </c>
      <c r="Z1445" s="110">
        <v>0</v>
      </c>
      <c r="AA1445" s="110">
        <v>1440</v>
      </c>
      <c r="AB1445" s="110">
        <v>0</v>
      </c>
      <c r="AC1445" s="417">
        <v>25.752167233201899</v>
      </c>
    </row>
    <row r="1446" spans="1:29">
      <c r="A1446" s="20"/>
      <c r="B1446" s="24">
        <v>1442</v>
      </c>
      <c r="D1446" s="571">
        <v>1441</v>
      </c>
      <c r="E1446" s="580">
        <v>-155.87459999999999</v>
      </c>
      <c r="F1446" s="580">
        <v>-1120.153</v>
      </c>
      <c r="H1446" s="571">
        <v>1441</v>
      </c>
      <c r="I1446" s="78">
        <v>955</v>
      </c>
      <c r="J1446" s="78">
        <v>800</v>
      </c>
      <c r="K1446" s="78">
        <v>954</v>
      </c>
      <c r="L1446" s="78">
        <v>955</v>
      </c>
      <c r="M1446" s="579" t="str">
        <f t="shared" si="23"/>
        <v>955,800,954,955</v>
      </c>
      <c r="R1446" s="280">
        <v>1441</v>
      </c>
      <c r="S1446" s="591">
        <v>1252.91632535081</v>
      </c>
      <c r="U1446" s="77">
        <v>1441</v>
      </c>
      <c r="V1446" s="77">
        <v>1441</v>
      </c>
      <c r="Y1446" s="110">
        <v>1441</v>
      </c>
      <c r="Z1446" s="110">
        <v>0</v>
      </c>
      <c r="AA1446" s="110">
        <v>1441</v>
      </c>
      <c r="AB1446" s="110">
        <v>0</v>
      </c>
      <c r="AC1446" s="417">
        <v>25.0583265070163</v>
      </c>
    </row>
    <row r="1447" spans="1:29">
      <c r="A1447" s="20"/>
      <c r="B1447" s="24">
        <v>1443</v>
      </c>
      <c r="D1447" s="571">
        <v>1442</v>
      </c>
      <c r="E1447" s="580">
        <v>-203.81729999999999</v>
      </c>
      <c r="F1447" s="580">
        <v>-1110.0440000000001</v>
      </c>
      <c r="H1447" s="571">
        <v>1442</v>
      </c>
      <c r="I1447" s="78">
        <v>956</v>
      </c>
      <c r="J1447" s="78">
        <v>802</v>
      </c>
      <c r="K1447" s="78">
        <v>801</v>
      </c>
      <c r="L1447" s="78">
        <v>956</v>
      </c>
      <c r="M1447" s="579" t="str">
        <f t="shared" si="23"/>
        <v>956,802,801,956</v>
      </c>
      <c r="R1447" s="280">
        <v>1442</v>
      </c>
      <c r="S1447" s="591">
        <v>1285.6725413855099</v>
      </c>
      <c r="U1447" s="77">
        <v>1442</v>
      </c>
      <c r="V1447" s="77">
        <v>1442</v>
      </c>
      <c r="Y1447" s="110">
        <v>1442</v>
      </c>
      <c r="Z1447" s="110">
        <v>0</v>
      </c>
      <c r="AA1447" s="110">
        <v>1442</v>
      </c>
      <c r="AB1447" s="110">
        <v>0</v>
      </c>
      <c r="AC1447" s="417">
        <v>25.7134508277103</v>
      </c>
    </row>
    <row r="1448" spans="1:29">
      <c r="A1448" s="20"/>
      <c r="B1448" s="24">
        <v>1444</v>
      </c>
      <c r="D1448" s="571">
        <v>1443</v>
      </c>
      <c r="E1448" s="580">
        <v>-249.69220000000001</v>
      </c>
      <c r="F1448" s="580">
        <v>-1100.9939999999999</v>
      </c>
      <c r="H1448" s="571">
        <v>1443</v>
      </c>
      <c r="I1448" s="78">
        <v>956</v>
      </c>
      <c r="J1448" s="78">
        <v>801</v>
      </c>
      <c r="K1448" s="78">
        <v>955</v>
      </c>
      <c r="L1448" s="78">
        <v>956</v>
      </c>
      <c r="M1448" s="579" t="str">
        <f t="shared" si="23"/>
        <v>956,801,955,956</v>
      </c>
      <c r="R1448" s="280">
        <v>1443</v>
      </c>
      <c r="S1448" s="591">
        <v>1251.60388236172</v>
      </c>
      <c r="U1448" s="77">
        <v>1443</v>
      </c>
      <c r="V1448" s="77">
        <v>1443</v>
      </c>
      <c r="Y1448" s="110">
        <v>1443</v>
      </c>
      <c r="Z1448" s="110">
        <v>0</v>
      </c>
      <c r="AA1448" s="110">
        <v>1443</v>
      </c>
      <c r="AB1448" s="110">
        <v>0</v>
      </c>
      <c r="AC1448" s="417">
        <v>25.032077647234502</v>
      </c>
    </row>
    <row r="1449" spans="1:29">
      <c r="A1449" s="20"/>
      <c r="B1449" s="24">
        <v>1445</v>
      </c>
      <c r="D1449" s="571">
        <v>1444</v>
      </c>
      <c r="E1449" s="580">
        <v>-290.31270000000001</v>
      </c>
      <c r="F1449" s="580">
        <v>-1101.6420000000001</v>
      </c>
      <c r="H1449" s="571">
        <v>1444</v>
      </c>
      <c r="I1449" s="78">
        <v>957</v>
      </c>
      <c r="J1449" s="78">
        <v>803</v>
      </c>
      <c r="K1449" s="78">
        <v>802</v>
      </c>
      <c r="L1449" s="78">
        <v>957</v>
      </c>
      <c r="M1449" s="579" t="str">
        <f t="shared" si="23"/>
        <v>957,803,802,957</v>
      </c>
      <c r="R1449" s="280">
        <v>1444</v>
      </c>
      <c r="S1449" s="591">
        <v>1282.4855941128901</v>
      </c>
      <c r="U1449" s="77">
        <v>1444</v>
      </c>
      <c r="V1449" s="77">
        <v>1444</v>
      </c>
      <c r="Y1449" s="110">
        <v>1444</v>
      </c>
      <c r="Z1449" s="110">
        <v>0</v>
      </c>
      <c r="AA1449" s="110">
        <v>1444</v>
      </c>
      <c r="AB1449" s="110">
        <v>0</v>
      </c>
      <c r="AC1449" s="417">
        <v>25.649711882257801</v>
      </c>
    </row>
    <row r="1450" spans="1:29">
      <c r="A1450" s="20"/>
      <c r="B1450" s="24">
        <v>1446</v>
      </c>
      <c r="D1450" s="571">
        <v>1445</v>
      </c>
      <c r="E1450" s="580">
        <v>-327.22699999999998</v>
      </c>
      <c r="F1450" s="580">
        <v>-1082.9259999999999</v>
      </c>
      <c r="H1450" s="571">
        <v>1445</v>
      </c>
      <c r="I1450" s="78">
        <v>957</v>
      </c>
      <c r="J1450" s="78">
        <v>802</v>
      </c>
      <c r="K1450" s="78">
        <v>956</v>
      </c>
      <c r="L1450" s="78">
        <v>957</v>
      </c>
      <c r="M1450" s="579" t="str">
        <f t="shared" si="23"/>
        <v>957,802,956,957</v>
      </c>
      <c r="R1450" s="280">
        <v>1445</v>
      </c>
      <c r="S1450" s="591">
        <v>1249.5289860324101</v>
      </c>
      <c r="U1450" s="77">
        <v>1445</v>
      </c>
      <c r="V1450" s="77">
        <v>1445</v>
      </c>
      <c r="Y1450" s="110">
        <v>1445</v>
      </c>
      <c r="Z1450" s="110">
        <v>0</v>
      </c>
      <c r="AA1450" s="110">
        <v>1445</v>
      </c>
      <c r="AB1450" s="110">
        <v>0</v>
      </c>
      <c r="AC1450" s="417">
        <v>24.990579720648199</v>
      </c>
    </row>
    <row r="1451" spans="1:29">
      <c r="A1451" s="20"/>
      <c r="B1451" s="24">
        <v>1447</v>
      </c>
      <c r="D1451" s="571">
        <v>1446</v>
      </c>
      <c r="E1451" s="580">
        <v>-371.84350000000001</v>
      </c>
      <c r="F1451" s="580">
        <v>-1068.33</v>
      </c>
      <c r="H1451" s="571">
        <v>1446</v>
      </c>
      <c r="I1451" s="78">
        <v>958</v>
      </c>
      <c r="J1451" s="78">
        <v>804</v>
      </c>
      <c r="K1451" s="78">
        <v>803</v>
      </c>
      <c r="L1451" s="78">
        <v>958</v>
      </c>
      <c r="M1451" s="579" t="str">
        <f t="shared" si="23"/>
        <v>958,804,803,958</v>
      </c>
      <c r="R1451" s="280">
        <v>1446</v>
      </c>
      <c r="S1451" s="591">
        <v>1281.02291102096</v>
      </c>
      <c r="U1451" s="77">
        <v>1446</v>
      </c>
      <c r="V1451" s="77">
        <v>1446</v>
      </c>
      <c r="Y1451" s="110">
        <v>1446</v>
      </c>
      <c r="Z1451" s="110">
        <v>0</v>
      </c>
      <c r="AA1451" s="110">
        <v>1446</v>
      </c>
      <c r="AB1451" s="110">
        <v>0</v>
      </c>
      <c r="AC1451" s="417">
        <v>25.620458220419199</v>
      </c>
    </row>
    <row r="1452" spans="1:29">
      <c r="A1452" s="20"/>
      <c r="B1452" s="24">
        <v>1448</v>
      </c>
      <c r="D1452" s="571">
        <v>1447</v>
      </c>
      <c r="E1452" s="580">
        <v>-415.96550000000002</v>
      </c>
      <c r="F1452" s="580">
        <v>-1051.193</v>
      </c>
      <c r="H1452" s="571">
        <v>1447</v>
      </c>
      <c r="I1452" s="78">
        <v>958</v>
      </c>
      <c r="J1452" s="78">
        <v>803</v>
      </c>
      <c r="K1452" s="78">
        <v>957</v>
      </c>
      <c r="L1452" s="78">
        <v>958</v>
      </c>
      <c r="M1452" s="579" t="str">
        <f t="shared" si="23"/>
        <v>958,803,957,958</v>
      </c>
      <c r="R1452" s="280">
        <v>1447</v>
      </c>
      <c r="S1452" s="591">
        <v>1248.74499161617</v>
      </c>
      <c r="U1452" s="77">
        <v>1447</v>
      </c>
      <c r="V1452" s="77">
        <v>1447</v>
      </c>
      <c r="Y1452" s="110">
        <v>1447</v>
      </c>
      <c r="Z1452" s="110">
        <v>0</v>
      </c>
      <c r="AA1452" s="110">
        <v>1447</v>
      </c>
      <c r="AB1452" s="110">
        <v>0</v>
      </c>
      <c r="AC1452" s="417">
        <v>24.974899832323398</v>
      </c>
    </row>
    <row r="1453" spans="1:29">
      <c r="A1453" s="20"/>
      <c r="B1453" s="24">
        <v>1449</v>
      </c>
      <c r="D1453" s="571">
        <v>1448</v>
      </c>
      <c r="E1453" s="580">
        <v>-458.89659999999998</v>
      </c>
      <c r="F1453" s="580">
        <v>-1034.19</v>
      </c>
      <c r="H1453" s="571">
        <v>1448</v>
      </c>
      <c r="I1453" s="78">
        <v>959</v>
      </c>
      <c r="J1453" s="78">
        <v>805</v>
      </c>
      <c r="K1453" s="78">
        <v>804</v>
      </c>
      <c r="L1453" s="78">
        <v>959</v>
      </c>
      <c r="M1453" s="579" t="str">
        <f t="shared" si="23"/>
        <v>959,805,804,959</v>
      </c>
      <c r="R1453" s="280">
        <v>1448</v>
      </c>
      <c r="S1453" s="591">
        <v>1280.5868773501099</v>
      </c>
      <c r="U1453" s="77">
        <v>1448</v>
      </c>
      <c r="V1453" s="77">
        <v>1448</v>
      </c>
      <c r="Y1453" s="110">
        <v>1448</v>
      </c>
      <c r="Z1453" s="110">
        <v>0</v>
      </c>
      <c r="AA1453" s="110">
        <v>1448</v>
      </c>
      <c r="AB1453" s="110">
        <v>0</v>
      </c>
      <c r="AC1453" s="417">
        <v>25.6117375470022</v>
      </c>
    </row>
    <row r="1454" spans="1:29">
      <c r="A1454" s="20"/>
      <c r="B1454" s="24">
        <v>1450</v>
      </c>
      <c r="D1454" s="571">
        <v>1449</v>
      </c>
      <c r="E1454" s="580">
        <v>-501.39589999999998</v>
      </c>
      <c r="F1454" s="580">
        <v>-1011.628</v>
      </c>
      <c r="H1454" s="571">
        <v>1449</v>
      </c>
      <c r="I1454" s="78">
        <v>959</v>
      </c>
      <c r="J1454" s="78">
        <v>804</v>
      </c>
      <c r="K1454" s="78">
        <v>958</v>
      </c>
      <c r="L1454" s="78">
        <v>959</v>
      </c>
      <c r="M1454" s="579" t="str">
        <f t="shared" si="23"/>
        <v>959,804,958,959</v>
      </c>
      <c r="R1454" s="280">
        <v>1449</v>
      </c>
      <c r="S1454" s="591">
        <v>1247.31914405</v>
      </c>
      <c r="U1454" s="77">
        <v>1449</v>
      </c>
      <c r="V1454" s="77">
        <v>1449</v>
      </c>
      <c r="Y1454" s="110">
        <v>1449</v>
      </c>
      <c r="Z1454" s="110">
        <v>0</v>
      </c>
      <c r="AA1454" s="110">
        <v>1449</v>
      </c>
      <c r="AB1454" s="110">
        <v>0</v>
      </c>
      <c r="AC1454" s="417">
        <v>24.946382881000101</v>
      </c>
    </row>
    <row r="1455" spans="1:29">
      <c r="A1455" s="20"/>
      <c r="B1455" s="24">
        <v>1451</v>
      </c>
      <c r="D1455" s="571">
        <v>1450</v>
      </c>
      <c r="E1455" s="580">
        <v>-541.62049999999999</v>
      </c>
      <c r="F1455" s="580">
        <v>-987.8854</v>
      </c>
      <c r="H1455" s="571">
        <v>1450</v>
      </c>
      <c r="I1455" s="78">
        <v>960</v>
      </c>
      <c r="J1455" s="78">
        <v>806</v>
      </c>
      <c r="K1455" s="78">
        <v>805</v>
      </c>
      <c r="L1455" s="78">
        <v>960</v>
      </c>
      <c r="M1455" s="579" t="str">
        <f t="shared" si="23"/>
        <v>960,806,805,960</v>
      </c>
      <c r="R1455" s="280">
        <v>1450</v>
      </c>
      <c r="S1455" s="591">
        <v>1282.11704155697</v>
      </c>
      <c r="U1455" s="77">
        <v>1450</v>
      </c>
      <c r="V1455" s="77">
        <v>1450</v>
      </c>
      <c r="Y1455" s="110">
        <v>1450</v>
      </c>
      <c r="Z1455" s="110">
        <v>0</v>
      </c>
      <c r="AA1455" s="110">
        <v>1450</v>
      </c>
      <c r="AB1455" s="110">
        <v>0</v>
      </c>
      <c r="AC1455" s="417">
        <v>25.642340831139499</v>
      </c>
    </row>
    <row r="1456" spans="1:29">
      <c r="A1456" s="20"/>
      <c r="B1456" s="24">
        <v>1452</v>
      </c>
      <c r="D1456" s="571">
        <v>1451</v>
      </c>
      <c r="E1456" s="580">
        <v>-581.53660000000002</v>
      </c>
      <c r="F1456" s="580">
        <v>-977.10860000000002</v>
      </c>
      <c r="H1456" s="571">
        <v>1451</v>
      </c>
      <c r="I1456" s="78">
        <v>960</v>
      </c>
      <c r="J1456" s="78">
        <v>805</v>
      </c>
      <c r="K1456" s="78">
        <v>959</v>
      </c>
      <c r="L1456" s="78">
        <v>960</v>
      </c>
      <c r="M1456" s="579" t="str">
        <f t="shared" si="23"/>
        <v>960,805,959,960</v>
      </c>
      <c r="R1456" s="280">
        <v>1451</v>
      </c>
      <c r="S1456" s="591">
        <v>1247.8061825460099</v>
      </c>
      <c r="U1456" s="77">
        <v>1451</v>
      </c>
      <c r="V1456" s="77">
        <v>1451</v>
      </c>
      <c r="Y1456" s="110">
        <v>1451</v>
      </c>
      <c r="Z1456" s="110">
        <v>0</v>
      </c>
      <c r="AA1456" s="110">
        <v>1451</v>
      </c>
      <c r="AB1456" s="110">
        <v>0</v>
      </c>
      <c r="AC1456" s="417">
        <v>24.956123650920301</v>
      </c>
    </row>
    <row r="1457" spans="1:29">
      <c r="A1457" s="20"/>
      <c r="B1457" s="24">
        <v>1453</v>
      </c>
      <c r="D1457" s="571">
        <v>1452</v>
      </c>
      <c r="E1457" s="580">
        <v>-611.66520000000003</v>
      </c>
      <c r="F1457" s="580">
        <v>-948.27689999999996</v>
      </c>
      <c r="H1457" s="571">
        <v>1452</v>
      </c>
      <c r="I1457" s="78">
        <v>961</v>
      </c>
      <c r="J1457" s="78">
        <v>807</v>
      </c>
      <c r="K1457" s="78">
        <v>806</v>
      </c>
      <c r="L1457" s="78">
        <v>961</v>
      </c>
      <c r="M1457" s="579" t="str">
        <f t="shared" si="23"/>
        <v>961,807,806,961</v>
      </c>
      <c r="R1457" s="280">
        <v>1452</v>
      </c>
      <c r="S1457" s="591">
        <v>1285.7720838389901</v>
      </c>
      <c r="U1457" s="77">
        <v>1452</v>
      </c>
      <c r="V1457" s="77">
        <v>1452</v>
      </c>
      <c r="Y1457" s="110">
        <v>1452</v>
      </c>
      <c r="Z1457" s="110">
        <v>0</v>
      </c>
      <c r="AA1457" s="110">
        <v>1452</v>
      </c>
      <c r="AB1457" s="110">
        <v>0</v>
      </c>
      <c r="AC1457" s="417">
        <v>25.7154416767798</v>
      </c>
    </row>
    <row r="1458" spans="1:29">
      <c r="A1458" s="20"/>
      <c r="B1458" s="24">
        <v>1454</v>
      </c>
      <c r="D1458" s="571">
        <v>1453</v>
      </c>
      <c r="E1458" s="580">
        <v>-651.22839999999997</v>
      </c>
      <c r="F1458" s="580">
        <v>-923.02170000000001</v>
      </c>
      <c r="H1458" s="571">
        <v>1453</v>
      </c>
      <c r="I1458" s="78">
        <v>961</v>
      </c>
      <c r="J1458" s="78">
        <v>806</v>
      </c>
      <c r="K1458" s="78">
        <v>960</v>
      </c>
      <c r="L1458" s="78">
        <v>961</v>
      </c>
      <c r="M1458" s="579" t="str">
        <f t="shared" si="23"/>
        <v>961,806,960,961</v>
      </c>
      <c r="R1458" s="280">
        <v>1453</v>
      </c>
      <c r="S1458" s="591">
        <v>1250.62090310198</v>
      </c>
      <c r="U1458" s="77">
        <v>1453</v>
      </c>
      <c r="V1458" s="77">
        <v>1453</v>
      </c>
      <c r="Y1458" s="110">
        <v>1453</v>
      </c>
      <c r="Z1458" s="110">
        <v>0</v>
      </c>
      <c r="AA1458" s="110">
        <v>1453</v>
      </c>
      <c r="AB1458" s="110">
        <v>0</v>
      </c>
      <c r="AC1458" s="417">
        <v>25.0124180620396</v>
      </c>
    </row>
    <row r="1459" spans="1:29">
      <c r="A1459" s="20"/>
      <c r="B1459" s="24">
        <v>1455</v>
      </c>
      <c r="D1459" s="571">
        <v>1454</v>
      </c>
      <c r="E1459" s="580">
        <v>-690.59569999999997</v>
      </c>
      <c r="F1459" s="580">
        <v>-896.08190000000002</v>
      </c>
      <c r="H1459" s="571">
        <v>1454</v>
      </c>
      <c r="I1459" s="78">
        <v>962</v>
      </c>
      <c r="J1459" s="78">
        <v>808</v>
      </c>
      <c r="K1459" s="78">
        <v>807</v>
      </c>
      <c r="L1459" s="78">
        <v>962</v>
      </c>
      <c r="M1459" s="579" t="str">
        <f t="shared" si="23"/>
        <v>962,808,807,962</v>
      </c>
      <c r="R1459" s="280">
        <v>1454</v>
      </c>
      <c r="S1459" s="591">
        <v>1288.0038400199801</v>
      </c>
      <c r="U1459" s="77">
        <v>1454</v>
      </c>
      <c r="V1459" s="77">
        <v>1454</v>
      </c>
      <c r="Y1459" s="110">
        <v>1454</v>
      </c>
      <c r="Z1459" s="110">
        <v>0</v>
      </c>
      <c r="AA1459" s="110">
        <v>1454</v>
      </c>
      <c r="AB1459" s="110">
        <v>0</v>
      </c>
      <c r="AC1459" s="417">
        <v>25.760076800399599</v>
      </c>
    </row>
    <row r="1460" spans="1:29">
      <c r="A1460" s="20"/>
      <c r="B1460" s="24">
        <v>1456</v>
      </c>
      <c r="D1460" s="571">
        <v>1455</v>
      </c>
      <c r="E1460" s="580">
        <v>-727.63160000000005</v>
      </c>
      <c r="F1460" s="580">
        <v>-865.07119999999998</v>
      </c>
      <c r="H1460" s="571">
        <v>1455</v>
      </c>
      <c r="I1460" s="78">
        <v>962</v>
      </c>
      <c r="J1460" s="78">
        <v>807</v>
      </c>
      <c r="K1460" s="78">
        <v>961</v>
      </c>
      <c r="L1460" s="78">
        <v>962</v>
      </c>
      <c r="M1460" s="579" t="str">
        <f t="shared" si="23"/>
        <v>962,807,961,962</v>
      </c>
      <c r="R1460" s="280">
        <v>1455</v>
      </c>
      <c r="S1460" s="591">
        <v>1253.3485412160501</v>
      </c>
      <c r="U1460" s="77">
        <v>1455</v>
      </c>
      <c r="V1460" s="77">
        <v>1455</v>
      </c>
      <c r="Y1460" s="110">
        <v>1455</v>
      </c>
      <c r="Z1460" s="110">
        <v>0</v>
      </c>
      <c r="AA1460" s="110">
        <v>1455</v>
      </c>
      <c r="AB1460" s="110">
        <v>0</v>
      </c>
      <c r="AC1460" s="417">
        <v>25.066970824321</v>
      </c>
    </row>
    <row r="1461" spans="1:29">
      <c r="A1461" s="20"/>
      <c r="B1461" s="24">
        <v>1457</v>
      </c>
      <c r="D1461" s="571">
        <v>1456</v>
      </c>
      <c r="E1461" s="580">
        <v>-762.50800000000004</v>
      </c>
      <c r="F1461" s="580">
        <v>-831.62609999999995</v>
      </c>
      <c r="H1461" s="571">
        <v>1456</v>
      </c>
      <c r="I1461" s="78">
        <v>963</v>
      </c>
      <c r="J1461" s="78">
        <v>809</v>
      </c>
      <c r="K1461" s="78">
        <v>808</v>
      </c>
      <c r="L1461" s="78">
        <v>963</v>
      </c>
      <c r="M1461" s="579" t="str">
        <f t="shared" si="23"/>
        <v>963,809,808,963</v>
      </c>
      <c r="R1461" s="280">
        <v>1456</v>
      </c>
      <c r="S1461" s="591">
        <v>1285.9761446600301</v>
      </c>
      <c r="U1461" s="77">
        <v>1456</v>
      </c>
      <c r="V1461" s="77">
        <v>1456</v>
      </c>
      <c r="Y1461" s="110">
        <v>1456</v>
      </c>
      <c r="Z1461" s="110">
        <v>0</v>
      </c>
      <c r="AA1461" s="110">
        <v>1456</v>
      </c>
      <c r="AB1461" s="110">
        <v>0</v>
      </c>
      <c r="AC1461" s="417">
        <v>25.719522893200601</v>
      </c>
    </row>
    <row r="1462" spans="1:29">
      <c r="A1462" s="20"/>
      <c r="B1462" s="24">
        <v>1458</v>
      </c>
      <c r="D1462" s="571">
        <v>1457</v>
      </c>
      <c r="E1462" s="580">
        <v>-797.45249999999999</v>
      </c>
      <c r="F1462" s="580">
        <v>-799.97429999999997</v>
      </c>
      <c r="H1462" s="571">
        <v>1457</v>
      </c>
      <c r="I1462" s="78">
        <v>963</v>
      </c>
      <c r="J1462" s="78">
        <v>808</v>
      </c>
      <c r="K1462" s="78">
        <v>962</v>
      </c>
      <c r="L1462" s="78">
        <v>963</v>
      </c>
      <c r="M1462" s="579" t="str">
        <f t="shared" si="23"/>
        <v>963,808,962,963</v>
      </c>
      <c r="R1462" s="280">
        <v>1457</v>
      </c>
      <c r="S1462" s="591">
        <v>1251.9254407119499</v>
      </c>
      <c r="U1462" s="77">
        <v>1457</v>
      </c>
      <c r="V1462" s="77">
        <v>1457</v>
      </c>
      <c r="Y1462" s="110">
        <v>1457</v>
      </c>
      <c r="Z1462" s="110">
        <v>0</v>
      </c>
      <c r="AA1462" s="110">
        <v>1457</v>
      </c>
      <c r="AB1462" s="110">
        <v>0</v>
      </c>
      <c r="AC1462" s="417">
        <v>25.038508814239101</v>
      </c>
    </row>
    <row r="1463" spans="1:29">
      <c r="A1463" s="20"/>
      <c r="B1463" s="24">
        <v>1459</v>
      </c>
      <c r="D1463" s="571">
        <v>1458</v>
      </c>
      <c r="E1463" s="580">
        <v>-832.41570000000002</v>
      </c>
      <c r="F1463" s="580">
        <v>-779.06610000000001</v>
      </c>
      <c r="H1463" s="571">
        <v>1458</v>
      </c>
      <c r="I1463" s="78">
        <v>964</v>
      </c>
      <c r="J1463" s="78">
        <v>810</v>
      </c>
      <c r="K1463" s="78">
        <v>809</v>
      </c>
      <c r="L1463" s="78">
        <v>964</v>
      </c>
      <c r="M1463" s="579" t="str">
        <f t="shared" si="23"/>
        <v>964,810,809,964</v>
      </c>
      <c r="R1463" s="280">
        <v>1458</v>
      </c>
      <c r="S1463" s="591">
        <v>1282.7522880454701</v>
      </c>
      <c r="U1463" s="77">
        <v>1458</v>
      </c>
      <c r="V1463" s="77">
        <v>1458</v>
      </c>
      <c r="Y1463" s="110">
        <v>1458</v>
      </c>
      <c r="Z1463" s="110">
        <v>0</v>
      </c>
      <c r="AA1463" s="110">
        <v>1458</v>
      </c>
      <c r="AB1463" s="110">
        <v>0</v>
      </c>
      <c r="AC1463" s="417">
        <v>25.655045760909498</v>
      </c>
    </row>
    <row r="1464" spans="1:29">
      <c r="A1464" s="20"/>
      <c r="B1464" s="24">
        <v>1460</v>
      </c>
      <c r="D1464" s="571">
        <v>1459</v>
      </c>
      <c r="E1464" s="580">
        <v>-853.48379999999997</v>
      </c>
      <c r="F1464" s="580">
        <v>-743.72619999999995</v>
      </c>
      <c r="H1464" s="571">
        <v>1459</v>
      </c>
      <c r="I1464" s="78">
        <v>964</v>
      </c>
      <c r="J1464" s="78">
        <v>809</v>
      </c>
      <c r="K1464" s="78">
        <v>963</v>
      </c>
      <c r="L1464" s="78">
        <v>964</v>
      </c>
      <c r="M1464" s="579" t="str">
        <f t="shared" si="23"/>
        <v>964,809,963,964</v>
      </c>
      <c r="R1464" s="280">
        <v>1459</v>
      </c>
      <c r="S1464" s="591">
        <v>1249.8012341365099</v>
      </c>
      <c r="U1464" s="77">
        <v>1459</v>
      </c>
      <c r="V1464" s="77">
        <v>1459</v>
      </c>
      <c r="Y1464" s="110">
        <v>1459</v>
      </c>
      <c r="Z1464" s="110">
        <v>0</v>
      </c>
      <c r="AA1464" s="110">
        <v>1459</v>
      </c>
      <c r="AB1464" s="110">
        <v>0</v>
      </c>
      <c r="AC1464" s="417">
        <v>24.996024682730202</v>
      </c>
    </row>
    <row r="1465" spans="1:29">
      <c r="A1465" s="20"/>
      <c r="B1465" s="24">
        <v>1461</v>
      </c>
      <c r="D1465" s="571">
        <v>1460</v>
      </c>
      <c r="E1465" s="580">
        <v>-883.83230000000003</v>
      </c>
      <c r="F1465" s="580">
        <v>-710.54920000000004</v>
      </c>
      <c r="H1465" s="571">
        <v>1460</v>
      </c>
      <c r="I1465" s="78">
        <v>965</v>
      </c>
      <c r="J1465" s="78">
        <v>811</v>
      </c>
      <c r="K1465" s="78">
        <v>810</v>
      </c>
      <c r="L1465" s="78">
        <v>965</v>
      </c>
      <c r="M1465" s="579" t="str">
        <f t="shared" si="23"/>
        <v>965,811,810,965</v>
      </c>
      <c r="R1465" s="280">
        <v>1460</v>
      </c>
      <c r="S1465" s="591">
        <v>1281.2773560435101</v>
      </c>
      <c r="U1465" s="77">
        <v>1460</v>
      </c>
      <c r="V1465" s="77">
        <v>1460</v>
      </c>
      <c r="Y1465" s="110">
        <v>1460</v>
      </c>
      <c r="Z1465" s="110">
        <v>0</v>
      </c>
      <c r="AA1465" s="110">
        <v>1460</v>
      </c>
      <c r="AB1465" s="110">
        <v>0</v>
      </c>
      <c r="AC1465" s="417">
        <v>25.625547120870301</v>
      </c>
    </row>
    <row r="1466" spans="1:29">
      <c r="A1466" s="20"/>
      <c r="B1466" s="24">
        <v>1462</v>
      </c>
      <c r="D1466" s="571">
        <v>1461</v>
      </c>
      <c r="E1466" s="580">
        <v>-911.09230000000002</v>
      </c>
      <c r="F1466" s="580">
        <v>-672.42859999999996</v>
      </c>
      <c r="H1466" s="571">
        <v>1461</v>
      </c>
      <c r="I1466" s="78">
        <v>965</v>
      </c>
      <c r="J1466" s="78">
        <v>810</v>
      </c>
      <c r="K1466" s="78">
        <v>964</v>
      </c>
      <c r="L1466" s="78">
        <v>965</v>
      </c>
      <c r="M1466" s="579" t="str">
        <f t="shared" si="23"/>
        <v>965,810,964,965</v>
      </c>
      <c r="R1466" s="280">
        <v>1461</v>
      </c>
      <c r="S1466" s="591">
        <v>1248.99295004998</v>
      </c>
      <c r="U1466" s="77">
        <v>1461</v>
      </c>
      <c r="V1466" s="77">
        <v>1461</v>
      </c>
      <c r="Y1466" s="110">
        <v>1461</v>
      </c>
      <c r="Z1466" s="110">
        <v>0</v>
      </c>
      <c r="AA1466" s="110">
        <v>1461</v>
      </c>
      <c r="AB1466" s="110">
        <v>0</v>
      </c>
      <c r="AC1466" s="417">
        <v>24.979859000999699</v>
      </c>
    </row>
    <row r="1467" spans="1:29">
      <c r="A1467" s="20"/>
      <c r="B1467" s="24">
        <v>1463</v>
      </c>
      <c r="D1467" s="571">
        <v>1462</v>
      </c>
      <c r="E1467" s="580">
        <v>-932.82619999999997</v>
      </c>
      <c r="F1467" s="580">
        <v>-630.47889999999995</v>
      </c>
      <c r="H1467" s="571">
        <v>1462</v>
      </c>
      <c r="I1467" s="78">
        <v>966</v>
      </c>
      <c r="J1467" s="78">
        <v>812</v>
      </c>
      <c r="K1467" s="78">
        <v>811</v>
      </c>
      <c r="L1467" s="78">
        <v>966</v>
      </c>
      <c r="M1467" s="579" t="str">
        <f t="shared" si="23"/>
        <v>966,812,811,966</v>
      </c>
      <c r="R1467" s="280">
        <v>1462</v>
      </c>
      <c r="S1467" s="591">
        <v>1280.8350117679799</v>
      </c>
      <c r="U1467" s="77">
        <v>1462</v>
      </c>
      <c r="V1467" s="77">
        <v>1462</v>
      </c>
      <c r="Y1467" s="110">
        <v>1462</v>
      </c>
      <c r="Z1467" s="110">
        <v>0</v>
      </c>
      <c r="AA1467" s="110">
        <v>1462</v>
      </c>
      <c r="AB1467" s="110">
        <v>0</v>
      </c>
      <c r="AC1467" s="417">
        <v>25.616700235359598</v>
      </c>
    </row>
    <row r="1468" spans="1:29">
      <c r="A1468" s="20"/>
      <c r="B1468" s="24">
        <v>1464</v>
      </c>
      <c r="D1468" s="571">
        <v>1463</v>
      </c>
      <c r="E1468" s="580">
        <v>-957.34580000000005</v>
      </c>
      <c r="F1468" s="580">
        <v>-587.99220000000003</v>
      </c>
      <c r="H1468" s="571">
        <v>1463</v>
      </c>
      <c r="I1468" s="78">
        <v>966</v>
      </c>
      <c r="J1468" s="78">
        <v>811</v>
      </c>
      <c r="K1468" s="78">
        <v>965</v>
      </c>
      <c r="L1468" s="78">
        <v>966</v>
      </c>
      <c r="M1468" s="579" t="str">
        <f t="shared" si="23"/>
        <v>966,811,965,966</v>
      </c>
      <c r="R1468" s="280">
        <v>1463</v>
      </c>
      <c r="S1468" s="591">
        <v>1247.5586945505299</v>
      </c>
      <c r="U1468" s="77">
        <v>1463</v>
      </c>
      <c r="V1468" s="77">
        <v>1463</v>
      </c>
      <c r="Y1468" s="110">
        <v>1463</v>
      </c>
      <c r="Z1468" s="110">
        <v>0</v>
      </c>
      <c r="AA1468" s="110">
        <v>1463</v>
      </c>
      <c r="AB1468" s="110">
        <v>0</v>
      </c>
      <c r="AC1468" s="417">
        <v>24.951173891010601</v>
      </c>
    </row>
    <row r="1469" spans="1:29">
      <c r="A1469" s="20"/>
      <c r="B1469" s="24">
        <v>1465</v>
      </c>
      <c r="D1469" s="571">
        <v>1464</v>
      </c>
      <c r="E1469" s="580">
        <v>-984.20950000000005</v>
      </c>
      <c r="F1469" s="580">
        <v>-548.24300000000005</v>
      </c>
      <c r="H1469" s="571">
        <v>1464</v>
      </c>
      <c r="I1469" s="78">
        <v>967</v>
      </c>
      <c r="J1469" s="78">
        <v>813</v>
      </c>
      <c r="K1469" s="78">
        <v>812</v>
      </c>
      <c r="L1469" s="78">
        <v>967</v>
      </c>
      <c r="M1469" s="579" t="str">
        <f t="shared" si="23"/>
        <v>967,813,812,967</v>
      </c>
      <c r="R1469" s="280">
        <v>1464</v>
      </c>
      <c r="S1469" s="591">
        <v>1282.3637564139699</v>
      </c>
      <c r="U1469" s="77">
        <v>1464</v>
      </c>
      <c r="V1469" s="77">
        <v>1464</v>
      </c>
      <c r="Y1469" s="110">
        <v>1464</v>
      </c>
      <c r="Z1469" s="110">
        <v>0</v>
      </c>
      <c r="AA1469" s="110">
        <v>1464</v>
      </c>
      <c r="AB1469" s="110">
        <v>0</v>
      </c>
      <c r="AC1469" s="417">
        <v>25.6472751282795</v>
      </c>
    </row>
    <row r="1470" spans="1:29">
      <c r="A1470" s="20"/>
      <c r="B1470" s="24">
        <v>1466</v>
      </c>
      <c r="D1470" s="571">
        <v>1465</v>
      </c>
      <c r="E1470" s="580">
        <v>-1013.94</v>
      </c>
      <c r="F1470" s="580">
        <v>-518.68290000000002</v>
      </c>
      <c r="H1470" s="571">
        <v>1465</v>
      </c>
      <c r="I1470" s="78">
        <v>967</v>
      </c>
      <c r="J1470" s="78">
        <v>812</v>
      </c>
      <c r="K1470" s="78">
        <v>966</v>
      </c>
      <c r="L1470" s="78">
        <v>967</v>
      </c>
      <c r="M1470" s="579" t="str">
        <f t="shared" si="23"/>
        <v>967,812,966,967</v>
      </c>
      <c r="R1470" s="280">
        <v>1465</v>
      </c>
      <c r="S1470" s="591">
        <v>1248.0395702444901</v>
      </c>
      <c r="U1470" s="77">
        <v>1465</v>
      </c>
      <c r="V1470" s="77">
        <v>1465</v>
      </c>
      <c r="Y1470" s="110">
        <v>1465</v>
      </c>
      <c r="Z1470" s="110">
        <v>0</v>
      </c>
      <c r="AA1470" s="110">
        <v>1465</v>
      </c>
      <c r="AB1470" s="110">
        <v>0</v>
      </c>
      <c r="AC1470" s="417">
        <v>24.9607914048898</v>
      </c>
    </row>
    <row r="1471" spans="1:29">
      <c r="A1471" s="20"/>
      <c r="B1471" s="24">
        <v>1467</v>
      </c>
      <c r="D1471" s="571">
        <v>1466</v>
      </c>
      <c r="E1471" s="580">
        <v>-1025.768</v>
      </c>
      <c r="F1471" s="580">
        <v>-479.02859999999998</v>
      </c>
      <c r="H1471" s="571">
        <v>1466</v>
      </c>
      <c r="I1471" s="78">
        <v>968</v>
      </c>
      <c r="J1471" s="78">
        <v>814</v>
      </c>
      <c r="K1471" s="78">
        <v>813</v>
      </c>
      <c r="L1471" s="78">
        <v>968</v>
      </c>
      <c r="M1471" s="579" t="str">
        <f t="shared" si="23"/>
        <v>968,814,813,968</v>
      </c>
      <c r="R1471" s="280">
        <v>1466</v>
      </c>
      <c r="S1471" s="591">
        <v>1286.0119630219899</v>
      </c>
      <c r="U1471" s="77">
        <v>1466</v>
      </c>
      <c r="V1471" s="77">
        <v>1466</v>
      </c>
      <c r="Y1471" s="110">
        <v>1466</v>
      </c>
      <c r="Z1471" s="110">
        <v>0</v>
      </c>
      <c r="AA1471" s="110">
        <v>1466</v>
      </c>
      <c r="AB1471" s="110">
        <v>0</v>
      </c>
      <c r="AC1471" s="417">
        <v>25.7202392604399</v>
      </c>
    </row>
    <row r="1472" spans="1:29">
      <c r="A1472" s="20"/>
      <c r="B1472" s="24">
        <v>1468</v>
      </c>
      <c r="D1472" s="571">
        <v>1467</v>
      </c>
      <c r="E1472" s="580">
        <v>-1045.096</v>
      </c>
      <c r="F1472" s="580">
        <v>-436.46480000000003</v>
      </c>
      <c r="H1472" s="571">
        <v>1467</v>
      </c>
      <c r="I1472" s="78">
        <v>968</v>
      </c>
      <c r="J1472" s="78">
        <v>813</v>
      </c>
      <c r="K1472" s="78">
        <v>967</v>
      </c>
      <c r="L1472" s="78">
        <v>968</v>
      </c>
      <c r="M1472" s="579" t="str">
        <f t="shared" si="23"/>
        <v>968,813,967,968</v>
      </c>
      <c r="R1472" s="280">
        <v>1467</v>
      </c>
      <c r="S1472" s="591">
        <v>1250.84744651304</v>
      </c>
      <c r="U1472" s="77">
        <v>1467</v>
      </c>
      <c r="V1472" s="77">
        <v>1467</v>
      </c>
      <c r="Y1472" s="110">
        <v>1467</v>
      </c>
      <c r="Z1472" s="110">
        <v>0</v>
      </c>
      <c r="AA1472" s="110">
        <v>1467</v>
      </c>
      <c r="AB1472" s="110">
        <v>0</v>
      </c>
      <c r="AC1472" s="417">
        <v>25.016948930260799</v>
      </c>
    </row>
    <row r="1473" spans="1:29">
      <c r="A1473" s="20"/>
      <c r="B1473" s="24">
        <v>1469</v>
      </c>
      <c r="D1473" s="571">
        <v>1468</v>
      </c>
      <c r="E1473" s="580">
        <v>-1063.0820000000001</v>
      </c>
      <c r="F1473" s="580">
        <v>-394.25420000000003</v>
      </c>
      <c r="H1473" s="571">
        <v>1468</v>
      </c>
      <c r="I1473" s="78">
        <v>969</v>
      </c>
      <c r="J1473" s="78">
        <v>815</v>
      </c>
      <c r="K1473" s="78">
        <v>814</v>
      </c>
      <c r="L1473" s="78">
        <v>969</v>
      </c>
      <c r="M1473" s="579" t="str">
        <f t="shared" si="23"/>
        <v>969,815,814,969</v>
      </c>
      <c r="R1473" s="280">
        <v>1468</v>
      </c>
      <c r="S1473" s="591">
        <v>1288.23006965947</v>
      </c>
      <c r="U1473" s="77">
        <v>1468</v>
      </c>
      <c r="V1473" s="77">
        <v>1468</v>
      </c>
      <c r="Y1473" s="110">
        <v>1468</v>
      </c>
      <c r="Z1473" s="110">
        <v>0</v>
      </c>
      <c r="AA1473" s="110">
        <v>1468</v>
      </c>
      <c r="AB1473" s="110">
        <v>0</v>
      </c>
      <c r="AC1473" s="417">
        <v>25.764601393189501</v>
      </c>
    </row>
    <row r="1474" spans="1:29">
      <c r="A1474" s="20"/>
      <c r="B1474" s="24">
        <v>1470</v>
      </c>
      <c r="D1474" s="571">
        <v>1469</v>
      </c>
      <c r="E1474" s="580">
        <v>-1074.865</v>
      </c>
      <c r="F1474" s="580">
        <v>-347.38130000000001</v>
      </c>
      <c r="H1474" s="571">
        <v>1469</v>
      </c>
      <c r="I1474" s="78">
        <v>969</v>
      </c>
      <c r="J1474" s="78">
        <v>814</v>
      </c>
      <c r="K1474" s="78">
        <v>968</v>
      </c>
      <c r="L1474" s="78">
        <v>969</v>
      </c>
      <c r="M1474" s="579" t="str">
        <f t="shared" si="23"/>
        <v>969,814,968,969</v>
      </c>
      <c r="R1474" s="280">
        <v>1469</v>
      </c>
      <c r="S1474" s="591">
        <v>1253.553020138</v>
      </c>
      <c r="U1474" s="77">
        <v>1469</v>
      </c>
      <c r="V1474" s="77">
        <v>1469</v>
      </c>
      <c r="Y1474" s="110">
        <v>1469</v>
      </c>
      <c r="Z1474" s="110">
        <v>0</v>
      </c>
      <c r="AA1474" s="110">
        <v>1469</v>
      </c>
      <c r="AB1474" s="110">
        <v>0</v>
      </c>
      <c r="AC1474" s="417">
        <v>25.071060402760001</v>
      </c>
    </row>
    <row r="1475" spans="1:29">
      <c r="A1475" s="20"/>
      <c r="B1475" s="24">
        <v>1471</v>
      </c>
      <c r="D1475" s="571">
        <v>1470</v>
      </c>
      <c r="E1475" s="580">
        <v>-1081.518</v>
      </c>
      <c r="F1475" s="580">
        <v>-298.71800000000002</v>
      </c>
      <c r="H1475" s="571">
        <v>1470</v>
      </c>
      <c r="I1475" s="78">
        <v>970</v>
      </c>
      <c r="J1475" s="78">
        <v>816</v>
      </c>
      <c r="K1475" s="78">
        <v>815</v>
      </c>
      <c r="L1475" s="78">
        <v>970</v>
      </c>
      <c r="M1475" s="579" t="str">
        <f t="shared" si="23"/>
        <v>970,816,815,970</v>
      </c>
      <c r="R1475" s="280">
        <v>1470</v>
      </c>
      <c r="S1475" s="591">
        <v>1286.1612826189801</v>
      </c>
      <c r="U1475" s="77">
        <v>1470</v>
      </c>
      <c r="V1475" s="77">
        <v>1470</v>
      </c>
      <c r="Y1475" s="110">
        <v>1470</v>
      </c>
      <c r="Z1475" s="110">
        <v>0</v>
      </c>
      <c r="AA1475" s="110">
        <v>1470</v>
      </c>
      <c r="AB1475" s="110">
        <v>0</v>
      </c>
      <c r="AC1475" s="417">
        <v>25.7232256523796</v>
      </c>
    </row>
    <row r="1476" spans="1:29">
      <c r="A1476" s="20"/>
      <c r="B1476" s="24">
        <v>1472</v>
      </c>
      <c r="D1476" s="571">
        <v>1471</v>
      </c>
      <c r="E1476" s="580">
        <v>-1097.18</v>
      </c>
      <c r="F1476" s="580">
        <v>-254.6952</v>
      </c>
      <c r="H1476" s="571">
        <v>1471</v>
      </c>
      <c r="I1476" s="78">
        <v>970</v>
      </c>
      <c r="J1476" s="78">
        <v>815</v>
      </c>
      <c r="K1476" s="78">
        <v>969</v>
      </c>
      <c r="L1476" s="78">
        <v>970</v>
      </c>
      <c r="M1476" s="579" t="str">
        <f t="shared" si="23"/>
        <v>970,815,969,970</v>
      </c>
      <c r="R1476" s="280">
        <v>1471</v>
      </c>
      <c r="S1476" s="591">
        <v>1252.0701417730299</v>
      </c>
      <c r="U1476" s="77">
        <v>1471</v>
      </c>
      <c r="V1476" s="77">
        <v>1471</v>
      </c>
      <c r="Y1476" s="110">
        <v>1471</v>
      </c>
      <c r="Z1476" s="110">
        <v>0</v>
      </c>
      <c r="AA1476" s="110">
        <v>1471</v>
      </c>
      <c r="AB1476" s="110">
        <v>0</v>
      </c>
      <c r="AC1476" s="417">
        <v>25.041402835460602</v>
      </c>
    </row>
    <row r="1477" spans="1:29">
      <c r="A1477" s="20"/>
      <c r="B1477" s="24">
        <v>1473</v>
      </c>
      <c r="D1477" s="571">
        <v>1472</v>
      </c>
      <c r="E1477" s="580">
        <v>-1120.2850000000001</v>
      </c>
      <c r="F1477" s="580">
        <v>-218.37639999999999</v>
      </c>
      <c r="H1477" s="571">
        <v>1472</v>
      </c>
      <c r="I1477" s="78">
        <v>971</v>
      </c>
      <c r="J1477" s="78">
        <v>817</v>
      </c>
      <c r="K1477" s="78">
        <v>816</v>
      </c>
      <c r="L1477" s="78">
        <v>971</v>
      </c>
      <c r="M1477" s="579" t="str">
        <f t="shared" si="23"/>
        <v>971,817,816,971</v>
      </c>
      <c r="R1477" s="280">
        <v>1472</v>
      </c>
      <c r="S1477" s="591">
        <v>1282.7973914280001</v>
      </c>
      <c r="U1477" s="77">
        <v>1472</v>
      </c>
      <c r="V1477" s="77">
        <v>1472</v>
      </c>
      <c r="Y1477" s="110">
        <v>1472</v>
      </c>
      <c r="Z1477" s="110">
        <v>0</v>
      </c>
      <c r="AA1477" s="110">
        <v>1472</v>
      </c>
      <c r="AB1477" s="110">
        <v>0</v>
      </c>
      <c r="AC1477" s="417">
        <v>25.655947828559999</v>
      </c>
    </row>
    <row r="1478" spans="1:29">
      <c r="A1478" s="20"/>
      <c r="B1478" s="24">
        <v>1474</v>
      </c>
      <c r="D1478" s="571">
        <v>1473</v>
      </c>
      <c r="E1478" s="580">
        <v>-1117.886</v>
      </c>
      <c r="F1478" s="580">
        <v>-175.08260000000001</v>
      </c>
      <c r="H1478" s="571">
        <v>1473</v>
      </c>
      <c r="I1478" s="78">
        <v>971</v>
      </c>
      <c r="J1478" s="78">
        <v>816</v>
      </c>
      <c r="K1478" s="78">
        <v>970</v>
      </c>
      <c r="L1478" s="78">
        <v>971</v>
      </c>
      <c r="M1478" s="579" t="str">
        <f t="shared" ref="M1478:M1541" si="24">_xlfn.CONCAT(I1478,",",J1478,",",,K1478,",",L1478)</f>
        <v>971,816,970,971</v>
      </c>
      <c r="R1478" s="280">
        <v>1473</v>
      </c>
      <c r="S1478" s="591">
        <v>1249.74359400499</v>
      </c>
      <c r="U1478" s="77">
        <v>1473</v>
      </c>
      <c r="V1478" s="77">
        <v>1473</v>
      </c>
      <c r="Y1478" s="110">
        <v>1473</v>
      </c>
      <c r="Z1478" s="110">
        <v>0</v>
      </c>
      <c r="AA1478" s="110">
        <v>1473</v>
      </c>
      <c r="AB1478" s="110">
        <v>0</v>
      </c>
      <c r="AC1478" s="417">
        <v>24.994871880099801</v>
      </c>
    </row>
    <row r="1479" spans="1:29">
      <c r="A1479" s="20"/>
      <c r="B1479" s="24">
        <v>1475</v>
      </c>
      <c r="D1479" s="571">
        <v>1474</v>
      </c>
      <c r="E1479" s="580">
        <v>-1118.7239999999999</v>
      </c>
      <c r="F1479" s="580">
        <v>-126.9525</v>
      </c>
      <c r="H1479" s="571">
        <v>1474</v>
      </c>
      <c r="I1479" s="78">
        <v>972</v>
      </c>
      <c r="J1479" s="78">
        <v>818</v>
      </c>
      <c r="K1479" s="78">
        <v>817</v>
      </c>
      <c r="L1479" s="78">
        <v>972</v>
      </c>
      <c r="M1479" s="579" t="str">
        <f t="shared" si="24"/>
        <v>972,818,817,972</v>
      </c>
      <c r="R1479" s="280">
        <v>1474</v>
      </c>
      <c r="S1479" s="591">
        <v>1280.65228975124</v>
      </c>
      <c r="U1479" s="77">
        <v>1474</v>
      </c>
      <c r="V1479" s="77">
        <v>1474</v>
      </c>
      <c r="Y1479" s="110">
        <v>1474</v>
      </c>
      <c r="Z1479" s="110">
        <v>0</v>
      </c>
      <c r="AA1479" s="110">
        <v>1474</v>
      </c>
      <c r="AB1479" s="110">
        <v>0</v>
      </c>
      <c r="AC1479" s="417">
        <v>25.613045795024899</v>
      </c>
    </row>
    <row r="1480" spans="1:29">
      <c r="A1480" s="20"/>
      <c r="B1480" s="24">
        <v>1476</v>
      </c>
      <c r="D1480" s="571">
        <v>1475</v>
      </c>
      <c r="E1480" s="580">
        <v>-1121.252</v>
      </c>
      <c r="F1480" s="580">
        <v>-77.729140000000001</v>
      </c>
      <c r="H1480" s="571">
        <v>1475</v>
      </c>
      <c r="I1480" s="78">
        <v>972</v>
      </c>
      <c r="J1480" s="78">
        <v>817</v>
      </c>
      <c r="K1480" s="78">
        <v>971</v>
      </c>
      <c r="L1480" s="78">
        <v>972</v>
      </c>
      <c r="M1480" s="579" t="str">
        <f t="shared" si="24"/>
        <v>972,817,971,972</v>
      </c>
      <c r="R1480" s="280">
        <v>1475</v>
      </c>
      <c r="S1480" s="591">
        <v>1248.10982276649</v>
      </c>
      <c r="U1480" s="77">
        <v>1475</v>
      </c>
      <c r="V1480" s="77">
        <v>1475</v>
      </c>
      <c r="Y1480" s="110">
        <v>1475</v>
      </c>
      <c r="Z1480" s="110">
        <v>0</v>
      </c>
      <c r="AA1480" s="110">
        <v>1475</v>
      </c>
      <c r="AB1480" s="110">
        <v>0</v>
      </c>
      <c r="AC1480" s="417">
        <v>24.962196455329799</v>
      </c>
    </row>
    <row r="1481" spans="1:29">
      <c r="A1481" s="20"/>
      <c r="B1481" s="24">
        <v>1477</v>
      </c>
      <c r="D1481" s="571">
        <v>1476</v>
      </c>
      <c r="E1481" s="580">
        <v>-1128.278</v>
      </c>
      <c r="F1481" s="580">
        <v>-31.58989</v>
      </c>
      <c r="H1481" s="571">
        <v>1476</v>
      </c>
      <c r="I1481" s="78">
        <v>973</v>
      </c>
      <c r="J1481" s="78">
        <v>819</v>
      </c>
      <c r="K1481" s="78">
        <v>818</v>
      </c>
      <c r="L1481" s="78">
        <v>973</v>
      </c>
      <c r="M1481" s="579" t="str">
        <f t="shared" si="24"/>
        <v>973,819,818,973</v>
      </c>
      <c r="R1481" s="280">
        <v>1476</v>
      </c>
      <c r="S1481" s="591">
        <v>1278.5397286656901</v>
      </c>
      <c r="U1481" s="77">
        <v>1476</v>
      </c>
      <c r="V1481" s="77">
        <v>1476</v>
      </c>
      <c r="Y1481" s="110">
        <v>1476</v>
      </c>
      <c r="Z1481" s="110">
        <v>0</v>
      </c>
      <c r="AA1481" s="110">
        <v>1476</v>
      </c>
      <c r="AB1481" s="110">
        <v>0</v>
      </c>
      <c r="AC1481" s="417">
        <v>25.570794573313901</v>
      </c>
    </row>
    <row r="1482" spans="1:29">
      <c r="A1482" s="20"/>
      <c r="B1482" s="24">
        <v>1478</v>
      </c>
      <c r="D1482" s="571">
        <v>1477</v>
      </c>
      <c r="E1482" s="580">
        <v>-1141.1310000000001</v>
      </c>
      <c r="F1482" s="580">
        <v>7.8380242000000004</v>
      </c>
      <c r="H1482" s="571">
        <v>1477</v>
      </c>
      <c r="I1482" s="78">
        <v>973</v>
      </c>
      <c r="J1482" s="78">
        <v>818</v>
      </c>
      <c r="K1482" s="78">
        <v>972</v>
      </c>
      <c r="L1482" s="78">
        <v>973</v>
      </c>
      <c r="M1482" s="579" t="str">
        <f t="shared" si="24"/>
        <v>973,818,972,973</v>
      </c>
      <c r="R1482" s="280">
        <v>1477</v>
      </c>
      <c r="S1482" s="591">
        <v>1245.05195189393</v>
      </c>
      <c r="U1482" s="77">
        <v>1477</v>
      </c>
      <c r="V1482" s="77">
        <v>1477</v>
      </c>
      <c r="Y1482" s="110">
        <v>1477</v>
      </c>
      <c r="Z1482" s="110">
        <v>0</v>
      </c>
      <c r="AA1482" s="110">
        <v>1477</v>
      </c>
      <c r="AB1482" s="110">
        <v>0</v>
      </c>
      <c r="AC1482" s="417">
        <v>24.901039037878601</v>
      </c>
    </row>
    <row r="1483" spans="1:29">
      <c r="A1483" s="20"/>
      <c r="B1483" s="24">
        <v>1479</v>
      </c>
      <c r="D1483" s="571">
        <v>1478</v>
      </c>
      <c r="E1483" s="580">
        <v>-1128.9069999999999</v>
      </c>
      <c r="F1483" s="580">
        <v>48.479695999999997</v>
      </c>
      <c r="H1483" s="571">
        <v>1478</v>
      </c>
      <c r="I1483" s="78">
        <v>974</v>
      </c>
      <c r="J1483" s="78">
        <v>820</v>
      </c>
      <c r="K1483" s="78">
        <v>819</v>
      </c>
      <c r="L1483" s="78">
        <v>974</v>
      </c>
      <c r="M1483" s="579" t="str">
        <f t="shared" si="24"/>
        <v>974,820,819,974</v>
      </c>
      <c r="R1483" s="280">
        <v>1478</v>
      </c>
      <c r="S1483" s="591">
        <v>1277.4881399650701</v>
      </c>
      <c r="U1483" s="77">
        <v>1478</v>
      </c>
      <c r="V1483" s="77">
        <v>1478</v>
      </c>
      <c r="Y1483" s="110">
        <v>1478</v>
      </c>
      <c r="Z1483" s="110">
        <v>0</v>
      </c>
      <c r="AA1483" s="110">
        <v>1478</v>
      </c>
      <c r="AB1483" s="110">
        <v>0</v>
      </c>
      <c r="AC1483" s="417">
        <v>25.549762799301401</v>
      </c>
    </row>
    <row r="1484" spans="1:29">
      <c r="A1484" s="20"/>
      <c r="B1484" s="24">
        <v>1480</v>
      </c>
      <c r="D1484" s="571">
        <v>1479</v>
      </c>
      <c r="E1484" s="580">
        <v>-1120.509</v>
      </c>
      <c r="F1484" s="580">
        <v>94.878162000000003</v>
      </c>
      <c r="H1484" s="571">
        <v>1479</v>
      </c>
      <c r="I1484" s="78">
        <v>974</v>
      </c>
      <c r="J1484" s="78">
        <v>819</v>
      </c>
      <c r="K1484" s="78">
        <v>973</v>
      </c>
      <c r="L1484" s="78">
        <v>974</v>
      </c>
      <c r="M1484" s="579" t="str">
        <f t="shared" si="24"/>
        <v>974,819,973,974</v>
      </c>
      <c r="R1484" s="280">
        <v>1479</v>
      </c>
      <c r="S1484" s="591">
        <v>1243.06890036852</v>
      </c>
      <c r="U1484" s="77">
        <v>1479</v>
      </c>
      <c r="V1484" s="77">
        <v>1479</v>
      </c>
      <c r="Y1484" s="110">
        <v>1479</v>
      </c>
      <c r="Z1484" s="110">
        <v>0</v>
      </c>
      <c r="AA1484" s="110">
        <v>1479</v>
      </c>
      <c r="AB1484" s="110">
        <v>0</v>
      </c>
      <c r="AC1484" s="417">
        <v>24.861378007370501</v>
      </c>
    </row>
    <row r="1485" spans="1:29">
      <c r="A1485" s="20"/>
      <c r="B1485" s="24">
        <v>1481</v>
      </c>
      <c r="D1485" s="571">
        <v>1480</v>
      </c>
      <c r="E1485" s="580">
        <v>-1114.607</v>
      </c>
      <c r="F1485" s="580">
        <v>144.47466</v>
      </c>
      <c r="H1485" s="571">
        <v>1480</v>
      </c>
      <c r="I1485" s="78">
        <v>975</v>
      </c>
      <c r="J1485" s="78">
        <v>821</v>
      </c>
      <c r="K1485" s="78">
        <v>820</v>
      </c>
      <c r="L1485" s="78">
        <v>975</v>
      </c>
      <c r="M1485" s="579" t="str">
        <f t="shared" si="24"/>
        <v>975,821,820,975</v>
      </c>
      <c r="R1485" s="280">
        <v>1480</v>
      </c>
      <c r="S1485" s="591">
        <v>1278.5877991335001</v>
      </c>
      <c r="U1485" s="77">
        <v>1480</v>
      </c>
      <c r="V1485" s="77">
        <v>1480</v>
      </c>
      <c r="Y1485" s="110">
        <v>1480</v>
      </c>
      <c r="Z1485" s="110">
        <v>0</v>
      </c>
      <c r="AA1485" s="110">
        <v>1480</v>
      </c>
      <c r="AB1485" s="110">
        <v>0</v>
      </c>
      <c r="AC1485" s="417">
        <v>25.571755982669998</v>
      </c>
    </row>
    <row r="1486" spans="1:29">
      <c r="A1486" s="20"/>
      <c r="B1486" s="24">
        <v>1482</v>
      </c>
      <c r="D1486" s="571">
        <v>1481</v>
      </c>
      <c r="E1486" s="580">
        <v>-1109.934</v>
      </c>
      <c r="F1486" s="580">
        <v>193.11969999999999</v>
      </c>
      <c r="H1486" s="571">
        <v>1481</v>
      </c>
      <c r="I1486" s="78">
        <v>975</v>
      </c>
      <c r="J1486" s="78">
        <v>820</v>
      </c>
      <c r="K1486" s="78">
        <v>974</v>
      </c>
      <c r="L1486" s="78">
        <v>975</v>
      </c>
      <c r="M1486" s="579" t="str">
        <f t="shared" si="24"/>
        <v>975,820,974,975</v>
      </c>
      <c r="R1486" s="280">
        <v>1481</v>
      </c>
      <c r="S1486" s="591">
        <v>1244.0359892249701</v>
      </c>
      <c r="U1486" s="77">
        <v>1481</v>
      </c>
      <c r="V1486" s="77">
        <v>1481</v>
      </c>
      <c r="Y1486" s="110">
        <v>1481</v>
      </c>
      <c r="Z1486" s="110">
        <v>0</v>
      </c>
      <c r="AA1486" s="110">
        <v>1481</v>
      </c>
      <c r="AB1486" s="110">
        <v>0</v>
      </c>
      <c r="AC1486" s="417">
        <v>24.880719784499501</v>
      </c>
    </row>
    <row r="1487" spans="1:29">
      <c r="A1487" s="20"/>
      <c r="B1487" s="24">
        <v>1483</v>
      </c>
      <c r="D1487" s="571">
        <v>1482</v>
      </c>
      <c r="E1487" s="580">
        <v>-1113.818</v>
      </c>
      <c r="F1487" s="580">
        <v>234.63640000000001</v>
      </c>
      <c r="H1487" s="571">
        <v>1482</v>
      </c>
      <c r="I1487" s="78">
        <v>976</v>
      </c>
      <c r="J1487" s="78">
        <v>822</v>
      </c>
      <c r="K1487" s="78">
        <v>821</v>
      </c>
      <c r="L1487" s="78">
        <v>976</v>
      </c>
      <c r="M1487" s="579" t="str">
        <f t="shared" si="24"/>
        <v>976,822,821,976</v>
      </c>
      <c r="R1487" s="280">
        <v>1482</v>
      </c>
      <c r="S1487" s="591">
        <v>1279.2712011075</v>
      </c>
      <c r="U1487" s="77">
        <v>1482</v>
      </c>
      <c r="V1487" s="77">
        <v>1482</v>
      </c>
      <c r="Y1487" s="110">
        <v>1482</v>
      </c>
      <c r="Z1487" s="110">
        <v>0</v>
      </c>
      <c r="AA1487" s="110">
        <v>1482</v>
      </c>
      <c r="AB1487" s="110">
        <v>0</v>
      </c>
      <c r="AC1487" s="417">
        <v>25.5854240221501</v>
      </c>
    </row>
    <row r="1488" spans="1:29">
      <c r="A1488" s="20"/>
      <c r="B1488" s="24">
        <v>1484</v>
      </c>
      <c r="D1488" s="571">
        <v>1483</v>
      </c>
      <c r="E1488" s="580">
        <v>-1097.4079999999999</v>
      </c>
      <c r="F1488" s="580">
        <v>272.83483000000001</v>
      </c>
      <c r="H1488" s="571">
        <v>1483</v>
      </c>
      <c r="I1488" s="78">
        <v>976</v>
      </c>
      <c r="J1488" s="78">
        <v>821</v>
      </c>
      <c r="K1488" s="78">
        <v>975</v>
      </c>
      <c r="L1488" s="78">
        <v>976</v>
      </c>
      <c r="M1488" s="579" t="str">
        <f t="shared" si="24"/>
        <v>976,821,975,976</v>
      </c>
      <c r="R1488" s="280">
        <v>1483</v>
      </c>
      <c r="S1488" s="591">
        <v>1245.2066934429999</v>
      </c>
      <c r="U1488" s="77">
        <v>1483</v>
      </c>
      <c r="V1488" s="77">
        <v>1483</v>
      </c>
      <c r="Y1488" s="110">
        <v>1483</v>
      </c>
      <c r="Z1488" s="110">
        <v>0</v>
      </c>
      <c r="AA1488" s="110">
        <v>1483</v>
      </c>
      <c r="AB1488" s="110">
        <v>0</v>
      </c>
      <c r="AC1488" s="417">
        <v>24.904133868860001</v>
      </c>
    </row>
    <row r="1489" spans="1:29">
      <c r="A1489" s="20"/>
      <c r="B1489" s="24">
        <v>1485</v>
      </c>
      <c r="D1489" s="571">
        <v>1484</v>
      </c>
      <c r="E1489" s="580">
        <v>-1086.577</v>
      </c>
      <c r="F1489" s="580">
        <v>317.59884</v>
      </c>
      <c r="H1489" s="571">
        <v>1484</v>
      </c>
      <c r="I1489" s="78">
        <v>977</v>
      </c>
      <c r="J1489" s="78">
        <v>823</v>
      </c>
      <c r="K1489" s="78">
        <v>822</v>
      </c>
      <c r="L1489" s="78">
        <v>977</v>
      </c>
      <c r="M1489" s="579" t="str">
        <f t="shared" si="24"/>
        <v>977,823,822,977</v>
      </c>
      <c r="R1489" s="280">
        <v>1484</v>
      </c>
      <c r="S1489" s="591">
        <v>1281.20094137001</v>
      </c>
      <c r="U1489" s="77">
        <v>1484</v>
      </c>
      <c r="V1489" s="77">
        <v>1484</v>
      </c>
      <c r="Y1489" s="110">
        <v>1484</v>
      </c>
      <c r="Z1489" s="110">
        <v>0</v>
      </c>
      <c r="AA1489" s="110">
        <v>1484</v>
      </c>
      <c r="AB1489" s="110">
        <v>0</v>
      </c>
      <c r="AC1489" s="417">
        <v>25.624018827400199</v>
      </c>
    </row>
    <row r="1490" spans="1:29">
      <c r="A1490" s="20"/>
      <c r="B1490" s="24">
        <v>1486</v>
      </c>
      <c r="D1490" s="571">
        <v>1485</v>
      </c>
      <c r="E1490" s="580">
        <v>-1075.6759999999999</v>
      </c>
      <c r="F1490" s="580">
        <v>362.20193</v>
      </c>
      <c r="H1490" s="571">
        <v>1485</v>
      </c>
      <c r="I1490" s="78">
        <v>977</v>
      </c>
      <c r="J1490" s="78">
        <v>822</v>
      </c>
      <c r="K1490" s="78">
        <v>976</v>
      </c>
      <c r="L1490" s="78">
        <v>977</v>
      </c>
      <c r="M1490" s="579" t="str">
        <f t="shared" si="24"/>
        <v>977,822,976,977</v>
      </c>
      <c r="R1490" s="280">
        <v>1485</v>
      </c>
      <c r="S1490" s="591">
        <v>1247.0209580789799</v>
      </c>
      <c r="U1490" s="77">
        <v>1485</v>
      </c>
      <c r="V1490" s="77">
        <v>1485</v>
      </c>
      <c r="Y1490" s="110">
        <v>1485</v>
      </c>
      <c r="Z1490" s="110">
        <v>0</v>
      </c>
      <c r="AA1490" s="110">
        <v>1485</v>
      </c>
      <c r="AB1490" s="110">
        <v>0</v>
      </c>
      <c r="AC1490" s="417">
        <v>24.940419161579701</v>
      </c>
    </row>
    <row r="1491" spans="1:29">
      <c r="A1491" s="20"/>
      <c r="B1491" s="24">
        <v>1487</v>
      </c>
      <c r="D1491" s="571">
        <v>1486</v>
      </c>
      <c r="E1491" s="580">
        <v>-1055.9549999999999</v>
      </c>
      <c r="F1491" s="580">
        <v>406.17437999999999</v>
      </c>
      <c r="H1491" s="571">
        <v>1486</v>
      </c>
      <c r="I1491" s="78">
        <v>978</v>
      </c>
      <c r="J1491" s="78">
        <v>824</v>
      </c>
      <c r="K1491" s="78">
        <v>823</v>
      </c>
      <c r="L1491" s="78">
        <v>978</v>
      </c>
      <c r="M1491" s="579" t="str">
        <f t="shared" si="24"/>
        <v>978,824,823,978</v>
      </c>
      <c r="R1491" s="280">
        <v>1486</v>
      </c>
      <c r="S1491" s="591">
        <v>1285.3138019</v>
      </c>
      <c r="U1491" s="77">
        <v>1486</v>
      </c>
      <c r="V1491" s="77">
        <v>1486</v>
      </c>
      <c r="Y1491" s="110">
        <v>1486</v>
      </c>
      <c r="Z1491" s="110">
        <v>0</v>
      </c>
      <c r="AA1491" s="110">
        <v>1486</v>
      </c>
      <c r="AB1491" s="110">
        <v>0</v>
      </c>
      <c r="AC1491" s="417">
        <v>25.706276037999999</v>
      </c>
    </row>
    <row r="1492" spans="1:29">
      <c r="A1492" s="20"/>
      <c r="B1492" s="24">
        <v>1488</v>
      </c>
      <c r="D1492" s="571">
        <v>1487</v>
      </c>
      <c r="E1492" s="580">
        <v>-1031.1279999999999</v>
      </c>
      <c r="F1492" s="580">
        <v>447.80799000000002</v>
      </c>
      <c r="H1492" s="571">
        <v>1487</v>
      </c>
      <c r="I1492" s="78">
        <v>978</v>
      </c>
      <c r="J1492" s="78">
        <v>823</v>
      </c>
      <c r="K1492" s="78">
        <v>977</v>
      </c>
      <c r="L1492" s="78">
        <v>978</v>
      </c>
      <c r="M1492" s="579" t="str">
        <f t="shared" si="24"/>
        <v>978,823,977,978</v>
      </c>
      <c r="R1492" s="280">
        <v>1487</v>
      </c>
      <c r="S1492" s="591">
        <v>1250.1231011899899</v>
      </c>
      <c r="U1492" s="77">
        <v>1487</v>
      </c>
      <c r="V1492" s="77">
        <v>1487</v>
      </c>
      <c r="Y1492" s="110">
        <v>1487</v>
      </c>
      <c r="Z1492" s="110">
        <v>0</v>
      </c>
      <c r="AA1492" s="110">
        <v>1487</v>
      </c>
      <c r="AB1492" s="110">
        <v>0</v>
      </c>
      <c r="AC1492" s="417">
        <v>25.002462023799801</v>
      </c>
    </row>
    <row r="1493" spans="1:29">
      <c r="A1493" s="20"/>
      <c r="B1493" s="24">
        <v>1489</v>
      </c>
      <c r="D1493" s="571">
        <v>1488</v>
      </c>
      <c r="E1493" s="580">
        <v>-1012.212</v>
      </c>
      <c r="F1493" s="580">
        <v>491.25592999999998</v>
      </c>
      <c r="H1493" s="571">
        <v>1488</v>
      </c>
      <c r="I1493" s="78">
        <v>979</v>
      </c>
      <c r="J1493" s="78">
        <v>825</v>
      </c>
      <c r="K1493" s="78">
        <v>824</v>
      </c>
      <c r="L1493" s="78">
        <v>979</v>
      </c>
      <c r="M1493" s="579" t="str">
        <f t="shared" si="24"/>
        <v>979,825,824,979</v>
      </c>
      <c r="R1493" s="280">
        <v>1488</v>
      </c>
      <c r="S1493" s="591">
        <v>1287.76095740502</v>
      </c>
      <c r="U1493" s="77">
        <v>1488</v>
      </c>
      <c r="V1493" s="77">
        <v>1488</v>
      </c>
      <c r="Y1493" s="110">
        <v>1488</v>
      </c>
      <c r="Z1493" s="110">
        <v>0</v>
      </c>
      <c r="AA1493" s="110">
        <v>1488</v>
      </c>
      <c r="AB1493" s="110">
        <v>0</v>
      </c>
      <c r="AC1493" s="417">
        <v>25.755219148100501</v>
      </c>
    </row>
    <row r="1494" spans="1:29">
      <c r="A1494" s="20"/>
      <c r="B1494" s="24">
        <v>1490</v>
      </c>
      <c r="D1494" s="571">
        <v>1489</v>
      </c>
      <c r="E1494" s="580">
        <v>-1005.325</v>
      </c>
      <c r="F1494" s="580">
        <v>532.86980000000005</v>
      </c>
      <c r="H1494" s="571">
        <v>1489</v>
      </c>
      <c r="I1494" s="78">
        <v>979</v>
      </c>
      <c r="J1494" s="78">
        <v>824</v>
      </c>
      <c r="K1494" s="78">
        <v>978</v>
      </c>
      <c r="L1494" s="78">
        <v>979</v>
      </c>
      <c r="M1494" s="579" t="str">
        <f t="shared" si="24"/>
        <v>979,824,978,979</v>
      </c>
      <c r="R1494" s="280">
        <v>1489</v>
      </c>
      <c r="S1494" s="591">
        <v>1253.0627065000101</v>
      </c>
      <c r="U1494" s="77">
        <v>1489</v>
      </c>
      <c r="V1494" s="77">
        <v>1489</v>
      </c>
      <c r="Y1494" s="110">
        <v>1489</v>
      </c>
      <c r="Z1494" s="110">
        <v>0</v>
      </c>
      <c r="AA1494" s="110">
        <v>1489</v>
      </c>
      <c r="AB1494" s="110">
        <v>0</v>
      </c>
      <c r="AC1494" s="417">
        <v>25.0612541300003</v>
      </c>
    </row>
    <row r="1495" spans="1:29">
      <c r="A1495" s="20"/>
      <c r="B1495" s="24">
        <v>1491</v>
      </c>
      <c r="D1495" s="571">
        <v>1490</v>
      </c>
      <c r="E1495" s="580">
        <v>-979.80719999999997</v>
      </c>
      <c r="F1495" s="580">
        <v>565.27274</v>
      </c>
      <c r="H1495" s="571">
        <v>1490</v>
      </c>
      <c r="I1495" s="78">
        <v>980</v>
      </c>
      <c r="J1495" s="78">
        <v>826</v>
      </c>
      <c r="K1495" s="78">
        <v>825</v>
      </c>
      <c r="L1495" s="78">
        <v>980</v>
      </c>
      <c r="M1495" s="579" t="str">
        <f t="shared" si="24"/>
        <v>980,826,825,980</v>
      </c>
      <c r="R1495" s="280">
        <v>1490</v>
      </c>
      <c r="S1495" s="591">
        <v>1285.8228779000001</v>
      </c>
      <c r="U1495" s="77">
        <v>1490</v>
      </c>
      <c r="V1495" s="77">
        <v>1490</v>
      </c>
      <c r="Y1495" s="110">
        <v>1490</v>
      </c>
      <c r="Z1495" s="110">
        <v>0</v>
      </c>
      <c r="AA1495" s="110">
        <v>1490</v>
      </c>
      <c r="AB1495" s="110">
        <v>0</v>
      </c>
      <c r="AC1495" s="417">
        <v>25.716457558000101</v>
      </c>
    </row>
    <row r="1496" spans="1:29">
      <c r="A1496" s="20"/>
      <c r="B1496" s="24">
        <v>1492</v>
      </c>
      <c r="D1496" s="571">
        <v>1491</v>
      </c>
      <c r="E1496" s="580">
        <v>-956.31820000000005</v>
      </c>
      <c r="F1496" s="580">
        <v>606.00897999999995</v>
      </c>
      <c r="H1496" s="571">
        <v>1491</v>
      </c>
      <c r="I1496" s="78">
        <v>980</v>
      </c>
      <c r="J1496" s="78">
        <v>825</v>
      </c>
      <c r="K1496" s="78">
        <v>979</v>
      </c>
      <c r="L1496" s="78">
        <v>980</v>
      </c>
      <c r="M1496" s="579" t="str">
        <f t="shared" si="24"/>
        <v>980,825,979,980</v>
      </c>
      <c r="R1496" s="280">
        <v>1491</v>
      </c>
      <c r="S1496" s="591">
        <v>1251.7488046149899</v>
      </c>
      <c r="U1496" s="77">
        <v>1491</v>
      </c>
      <c r="V1496" s="77">
        <v>1491</v>
      </c>
      <c r="Y1496" s="110">
        <v>1491</v>
      </c>
      <c r="Z1496" s="110">
        <v>0</v>
      </c>
      <c r="AA1496" s="110">
        <v>1491</v>
      </c>
      <c r="AB1496" s="110">
        <v>0</v>
      </c>
      <c r="AC1496" s="417">
        <v>25.0349760922999</v>
      </c>
    </row>
    <row r="1497" spans="1:29">
      <c r="A1497" s="20"/>
      <c r="B1497" s="24">
        <v>1493</v>
      </c>
      <c r="D1497" s="571">
        <v>1492</v>
      </c>
      <c r="E1497" s="580">
        <v>-932.29010000000005</v>
      </c>
      <c r="F1497" s="580">
        <v>645.11833999999999</v>
      </c>
      <c r="H1497" s="571">
        <v>1492</v>
      </c>
      <c r="I1497" s="78">
        <v>981</v>
      </c>
      <c r="J1497" s="78">
        <v>827</v>
      </c>
      <c r="K1497" s="78">
        <v>826</v>
      </c>
      <c r="L1497" s="78">
        <v>981</v>
      </c>
      <c r="M1497" s="579" t="str">
        <f t="shared" si="24"/>
        <v>981,827,826,981</v>
      </c>
      <c r="R1497" s="280">
        <v>1492</v>
      </c>
      <c r="S1497" s="591">
        <v>1282.63678254498</v>
      </c>
      <c r="U1497" s="77">
        <v>1492</v>
      </c>
      <c r="V1497" s="77">
        <v>1492</v>
      </c>
      <c r="Y1497" s="110">
        <v>1492</v>
      </c>
      <c r="Z1497" s="110">
        <v>0</v>
      </c>
      <c r="AA1497" s="110">
        <v>1492</v>
      </c>
      <c r="AB1497" s="110">
        <v>0</v>
      </c>
      <c r="AC1497" s="417">
        <v>25.6527356508997</v>
      </c>
    </row>
    <row r="1498" spans="1:29">
      <c r="A1498" s="20"/>
      <c r="B1498" s="24">
        <v>1494</v>
      </c>
      <c r="D1498" s="571">
        <v>1493</v>
      </c>
      <c r="E1498" s="580">
        <v>-901.31510000000003</v>
      </c>
      <c r="F1498" s="580">
        <v>681.54177000000004</v>
      </c>
      <c r="H1498" s="571">
        <v>1493</v>
      </c>
      <c r="I1498" s="78">
        <v>981</v>
      </c>
      <c r="J1498" s="78">
        <v>826</v>
      </c>
      <c r="K1498" s="78">
        <v>980</v>
      </c>
      <c r="L1498" s="78">
        <v>981</v>
      </c>
      <c r="M1498" s="579" t="str">
        <f t="shared" si="24"/>
        <v>981,826,980,981</v>
      </c>
      <c r="R1498" s="280">
        <v>1493</v>
      </c>
      <c r="S1498" s="591">
        <v>1249.6748125000099</v>
      </c>
      <c r="U1498" s="77">
        <v>1493</v>
      </c>
      <c r="V1498" s="77">
        <v>1493</v>
      </c>
      <c r="Y1498" s="110">
        <v>1493</v>
      </c>
      <c r="Z1498" s="110">
        <v>0</v>
      </c>
      <c r="AA1498" s="110">
        <v>1493</v>
      </c>
      <c r="AB1498" s="110">
        <v>0</v>
      </c>
      <c r="AC1498" s="417">
        <v>24.993496250000302</v>
      </c>
    </row>
    <row r="1499" spans="1:29">
      <c r="A1499" s="20"/>
      <c r="B1499" s="24">
        <v>1495</v>
      </c>
      <c r="D1499" s="571">
        <v>1494</v>
      </c>
      <c r="E1499" s="580">
        <v>-867.08780000000002</v>
      </c>
      <c r="F1499" s="580">
        <v>715.15804000000003</v>
      </c>
      <c r="H1499" s="571">
        <v>1494</v>
      </c>
      <c r="I1499" s="78">
        <v>982</v>
      </c>
      <c r="J1499" s="78">
        <v>828</v>
      </c>
      <c r="K1499" s="78">
        <v>827</v>
      </c>
      <c r="L1499" s="78">
        <v>982</v>
      </c>
      <c r="M1499" s="579" t="str">
        <f t="shared" si="24"/>
        <v>982,828,827,982</v>
      </c>
      <c r="R1499" s="280">
        <v>1494</v>
      </c>
      <c r="S1499" s="591">
        <v>1281.17816076998</v>
      </c>
      <c r="U1499" s="77">
        <v>1494</v>
      </c>
      <c r="V1499" s="77">
        <v>1494</v>
      </c>
      <c r="Y1499" s="110">
        <v>1494</v>
      </c>
      <c r="Z1499" s="110">
        <v>0</v>
      </c>
      <c r="AA1499" s="110">
        <v>1494</v>
      </c>
      <c r="AB1499" s="110">
        <v>0</v>
      </c>
      <c r="AC1499" s="417">
        <v>25.623563215399599</v>
      </c>
    </row>
    <row r="1500" spans="1:29">
      <c r="A1500" s="20"/>
      <c r="B1500" s="24">
        <v>1496</v>
      </c>
      <c r="D1500" s="571">
        <v>1495</v>
      </c>
      <c r="E1500" s="580">
        <v>-836.86569999999995</v>
      </c>
      <c r="F1500" s="580">
        <v>752.59852000000001</v>
      </c>
      <c r="H1500" s="571">
        <v>1495</v>
      </c>
      <c r="I1500" s="78">
        <v>982</v>
      </c>
      <c r="J1500" s="78">
        <v>827</v>
      </c>
      <c r="K1500" s="78">
        <v>981</v>
      </c>
      <c r="L1500" s="78">
        <v>982</v>
      </c>
      <c r="M1500" s="579" t="str">
        <f t="shared" si="24"/>
        <v>982,827,981,982</v>
      </c>
      <c r="R1500" s="280">
        <v>1495</v>
      </c>
      <c r="S1500" s="591">
        <v>1248.88863488999</v>
      </c>
      <c r="U1500" s="77">
        <v>1495</v>
      </c>
      <c r="V1500" s="77">
        <v>1495</v>
      </c>
      <c r="Y1500" s="110">
        <v>1495</v>
      </c>
      <c r="Z1500" s="110">
        <v>0</v>
      </c>
      <c r="AA1500" s="110">
        <v>1495</v>
      </c>
      <c r="AB1500" s="110">
        <v>0</v>
      </c>
      <c r="AC1500" s="417">
        <v>24.9777726977999</v>
      </c>
    </row>
    <row r="1501" spans="1:29">
      <c r="A1501" s="20"/>
      <c r="B1501" s="24">
        <v>1497</v>
      </c>
      <c r="D1501" s="571">
        <v>1496</v>
      </c>
      <c r="E1501" s="580">
        <v>-818.22529999999995</v>
      </c>
      <c r="F1501" s="580">
        <v>790.40326000000005</v>
      </c>
      <c r="H1501" s="571">
        <v>1496</v>
      </c>
      <c r="I1501" s="78">
        <v>983</v>
      </c>
      <c r="J1501" s="78">
        <v>829</v>
      </c>
      <c r="K1501" s="78">
        <v>828</v>
      </c>
      <c r="L1501" s="78">
        <v>983</v>
      </c>
      <c r="M1501" s="579" t="str">
        <f t="shared" si="24"/>
        <v>983,829,828,983</v>
      </c>
      <c r="R1501" s="280">
        <v>1496</v>
      </c>
      <c r="S1501" s="591">
        <v>1280.739466945</v>
      </c>
      <c r="U1501" s="77">
        <v>1496</v>
      </c>
      <c r="V1501" s="77">
        <v>1496</v>
      </c>
      <c r="Y1501" s="110">
        <v>1496</v>
      </c>
      <c r="Z1501" s="110">
        <v>0</v>
      </c>
      <c r="AA1501" s="110">
        <v>1496</v>
      </c>
      <c r="AB1501" s="110">
        <v>0</v>
      </c>
      <c r="AC1501" s="417">
        <v>25.6147893389</v>
      </c>
    </row>
    <row r="1502" spans="1:29">
      <c r="A1502" s="20"/>
      <c r="B1502" s="24">
        <v>1498</v>
      </c>
      <c r="D1502" s="571">
        <v>1497</v>
      </c>
      <c r="E1502" s="580">
        <v>-783.57529999999997</v>
      </c>
      <c r="F1502" s="580">
        <v>814.09123</v>
      </c>
      <c r="H1502" s="571">
        <v>1497</v>
      </c>
      <c r="I1502" s="78">
        <v>983</v>
      </c>
      <c r="J1502" s="78">
        <v>828</v>
      </c>
      <c r="K1502" s="78">
        <v>982</v>
      </c>
      <c r="L1502" s="78">
        <v>983</v>
      </c>
      <c r="M1502" s="579" t="str">
        <f t="shared" si="24"/>
        <v>983,828,982,983</v>
      </c>
      <c r="R1502" s="280">
        <v>1497</v>
      </c>
      <c r="S1502" s="591">
        <v>1247.4657850000599</v>
      </c>
      <c r="U1502" s="77">
        <v>1497</v>
      </c>
      <c r="V1502" s="77">
        <v>1497</v>
      </c>
      <c r="Y1502" s="110">
        <v>1497</v>
      </c>
      <c r="Z1502" s="110">
        <v>0</v>
      </c>
      <c r="AA1502" s="110">
        <v>1497</v>
      </c>
      <c r="AB1502" s="110">
        <v>0</v>
      </c>
      <c r="AC1502" s="417">
        <v>24.9493157000013</v>
      </c>
    </row>
    <row r="1503" spans="1:29">
      <c r="A1503" s="20"/>
      <c r="B1503" s="24">
        <v>1499</v>
      </c>
      <c r="D1503" s="571">
        <v>1498</v>
      </c>
      <c r="E1503" s="580">
        <v>-749.65449999999998</v>
      </c>
      <c r="F1503" s="580">
        <v>846.62806</v>
      </c>
      <c r="H1503" s="571">
        <v>1498</v>
      </c>
      <c r="I1503" s="78">
        <v>984</v>
      </c>
      <c r="J1503" s="78">
        <v>830</v>
      </c>
      <c r="K1503" s="78">
        <v>829</v>
      </c>
      <c r="L1503" s="78">
        <v>984</v>
      </c>
      <c r="M1503" s="579" t="str">
        <f t="shared" si="24"/>
        <v>984,830,829,984</v>
      </c>
      <c r="R1503" s="280">
        <v>1498</v>
      </c>
      <c r="S1503" s="591">
        <v>1282.2694651699801</v>
      </c>
      <c r="U1503" s="77">
        <v>1498</v>
      </c>
      <c r="V1503" s="77">
        <v>1498</v>
      </c>
      <c r="Y1503" s="110">
        <v>1498</v>
      </c>
      <c r="Z1503" s="110">
        <v>0</v>
      </c>
      <c r="AA1503" s="110">
        <v>1498</v>
      </c>
      <c r="AB1503" s="110">
        <v>0</v>
      </c>
      <c r="AC1503" s="417">
        <v>25.6453893033997</v>
      </c>
    </row>
    <row r="1504" spans="1:29">
      <c r="A1504" s="20"/>
      <c r="B1504" s="24">
        <v>1500</v>
      </c>
      <c r="D1504" s="571">
        <v>1499</v>
      </c>
      <c r="E1504" s="580">
        <v>-713.05399999999997</v>
      </c>
      <c r="F1504" s="580">
        <v>877.83649000000003</v>
      </c>
      <c r="H1504" s="571">
        <v>1499</v>
      </c>
      <c r="I1504" s="78">
        <v>984</v>
      </c>
      <c r="J1504" s="78">
        <v>829</v>
      </c>
      <c r="K1504" s="78">
        <v>983</v>
      </c>
      <c r="L1504" s="78">
        <v>984</v>
      </c>
      <c r="M1504" s="579" t="str">
        <f t="shared" si="24"/>
        <v>984,829,983,984</v>
      </c>
      <c r="R1504" s="280">
        <v>1499</v>
      </c>
      <c r="S1504" s="591">
        <v>1247.9500496099299</v>
      </c>
      <c r="U1504" s="77">
        <v>1499</v>
      </c>
      <c r="V1504" s="77">
        <v>1499</v>
      </c>
      <c r="Y1504" s="110">
        <v>1499</v>
      </c>
      <c r="Z1504" s="110">
        <v>0</v>
      </c>
      <c r="AA1504" s="110">
        <v>1499</v>
      </c>
      <c r="AB1504" s="110">
        <v>0</v>
      </c>
      <c r="AC1504" s="417">
        <v>24.9590009921987</v>
      </c>
    </row>
    <row r="1505" spans="1:29">
      <c r="A1505" s="20"/>
      <c r="B1505" s="24">
        <v>1501</v>
      </c>
      <c r="D1505" s="571">
        <v>1500</v>
      </c>
      <c r="E1505" s="580">
        <v>-672.96879999999999</v>
      </c>
      <c r="F1505" s="580">
        <v>906.01130999999998</v>
      </c>
      <c r="H1505" s="571">
        <v>1500</v>
      </c>
      <c r="I1505" s="78">
        <v>985</v>
      </c>
      <c r="J1505" s="78">
        <v>831</v>
      </c>
      <c r="K1505" s="78">
        <v>830</v>
      </c>
      <c r="L1505" s="78">
        <v>985</v>
      </c>
      <c r="M1505" s="579" t="str">
        <f t="shared" si="24"/>
        <v>985,831,830,985</v>
      </c>
      <c r="R1505" s="280">
        <v>1500</v>
      </c>
      <c r="S1505" s="591">
        <v>1285.91897578001</v>
      </c>
      <c r="U1505" s="77">
        <v>1500</v>
      </c>
      <c r="V1505" s="77">
        <v>1500</v>
      </c>
      <c r="Y1505" s="110">
        <v>1500</v>
      </c>
      <c r="Z1505" s="110">
        <v>0</v>
      </c>
      <c r="AA1505" s="110">
        <v>1500</v>
      </c>
      <c r="AB1505" s="110">
        <v>0</v>
      </c>
      <c r="AC1505" s="417">
        <v>25.718379515600301</v>
      </c>
    </row>
    <row r="1506" spans="1:29">
      <c r="A1506" s="20"/>
      <c r="B1506" s="24">
        <v>1502</v>
      </c>
      <c r="D1506" s="571">
        <v>1501</v>
      </c>
      <c r="E1506" s="580">
        <v>-635.06730000000005</v>
      </c>
      <c r="F1506" s="580">
        <v>933.39567999999997</v>
      </c>
      <c r="H1506" s="571">
        <v>1501</v>
      </c>
      <c r="I1506" s="78">
        <v>985</v>
      </c>
      <c r="J1506" s="78">
        <v>830</v>
      </c>
      <c r="K1506" s="78">
        <v>984</v>
      </c>
      <c r="L1506" s="78">
        <v>985</v>
      </c>
      <c r="M1506" s="579" t="str">
        <f t="shared" si="24"/>
        <v>985,830,984,985</v>
      </c>
      <c r="R1506" s="280">
        <v>1501</v>
      </c>
      <c r="S1506" s="591">
        <v>1250.75638890505</v>
      </c>
      <c r="U1506" s="77">
        <v>1501</v>
      </c>
      <c r="V1506" s="77">
        <v>1501</v>
      </c>
      <c r="Y1506" s="110">
        <v>1501</v>
      </c>
      <c r="Z1506" s="110">
        <v>0</v>
      </c>
      <c r="AA1506" s="110">
        <v>1501</v>
      </c>
      <c r="AB1506" s="110">
        <v>0</v>
      </c>
      <c r="AC1506" s="417">
        <v>25.015127778101</v>
      </c>
    </row>
    <row r="1507" spans="1:29">
      <c r="A1507" s="20"/>
      <c r="B1507" s="24">
        <v>1503</v>
      </c>
      <c r="D1507" s="571">
        <v>1502</v>
      </c>
      <c r="E1507" s="580">
        <v>-607.84140000000002</v>
      </c>
      <c r="F1507" s="580">
        <v>963.55097000000001</v>
      </c>
      <c r="H1507" s="571">
        <v>1502</v>
      </c>
      <c r="I1507" s="78">
        <v>986</v>
      </c>
      <c r="J1507" s="78">
        <v>832</v>
      </c>
      <c r="K1507" s="78">
        <v>831</v>
      </c>
      <c r="L1507" s="78">
        <v>986</v>
      </c>
      <c r="M1507" s="579" t="str">
        <f t="shared" si="24"/>
        <v>986,832,831,986</v>
      </c>
      <c r="R1507" s="280">
        <v>1502</v>
      </c>
      <c r="S1507" s="591">
        <v>1288.1421093399899</v>
      </c>
      <c r="U1507" s="77">
        <v>1502</v>
      </c>
      <c r="V1507" s="77">
        <v>1502</v>
      </c>
      <c r="Y1507" s="110">
        <v>1502</v>
      </c>
      <c r="Z1507" s="110">
        <v>0</v>
      </c>
      <c r="AA1507" s="110">
        <v>1502</v>
      </c>
      <c r="AB1507" s="110">
        <v>0</v>
      </c>
      <c r="AC1507" s="417">
        <v>25.762842186799901</v>
      </c>
    </row>
    <row r="1508" spans="1:29">
      <c r="A1508" s="20"/>
      <c r="B1508" s="24">
        <v>1504</v>
      </c>
      <c r="D1508" s="571">
        <v>1503</v>
      </c>
      <c r="E1508" s="580">
        <v>-568.98109999999997</v>
      </c>
      <c r="F1508" s="580">
        <v>977.78953999999999</v>
      </c>
      <c r="H1508" s="571">
        <v>1503</v>
      </c>
      <c r="I1508" s="78">
        <v>986</v>
      </c>
      <c r="J1508" s="78">
        <v>831</v>
      </c>
      <c r="K1508" s="78">
        <v>985</v>
      </c>
      <c r="L1508" s="78">
        <v>986</v>
      </c>
      <c r="M1508" s="579" t="str">
        <f t="shared" si="24"/>
        <v>986,831,985,986</v>
      </c>
      <c r="R1508" s="280">
        <v>1503</v>
      </c>
      <c r="S1508" s="591">
        <v>1253.4658199200001</v>
      </c>
      <c r="U1508" s="77">
        <v>1503</v>
      </c>
      <c r="V1508" s="77">
        <v>1503</v>
      </c>
      <c r="Y1508" s="110">
        <v>1503</v>
      </c>
      <c r="Z1508" s="110">
        <v>0</v>
      </c>
      <c r="AA1508" s="110">
        <v>1503</v>
      </c>
      <c r="AB1508" s="110">
        <v>0</v>
      </c>
      <c r="AC1508" s="417">
        <v>25.069316398400101</v>
      </c>
    </row>
    <row r="1509" spans="1:29">
      <c r="A1509" s="20"/>
      <c r="B1509" s="24">
        <v>1505</v>
      </c>
      <c r="D1509" s="571">
        <v>1504</v>
      </c>
      <c r="E1509" s="580">
        <v>-527.88099999999997</v>
      </c>
      <c r="F1509" s="580">
        <v>1000.4715</v>
      </c>
      <c r="H1509" s="571">
        <v>1504</v>
      </c>
      <c r="I1509" s="78">
        <v>987</v>
      </c>
      <c r="J1509" s="78">
        <v>833</v>
      </c>
      <c r="K1509" s="78">
        <v>832</v>
      </c>
      <c r="L1509" s="78">
        <v>987</v>
      </c>
      <c r="M1509" s="579" t="str">
        <f t="shared" si="24"/>
        <v>987,833,832,987</v>
      </c>
      <c r="R1509" s="280">
        <v>1504</v>
      </c>
      <c r="S1509" s="591">
        <v>1286.06891597493</v>
      </c>
      <c r="U1509" s="77">
        <v>1504</v>
      </c>
      <c r="V1509" s="77">
        <v>1504</v>
      </c>
      <c r="Y1509" s="110">
        <v>1504</v>
      </c>
      <c r="Z1509" s="110">
        <v>0</v>
      </c>
      <c r="AA1509" s="110">
        <v>1504</v>
      </c>
      <c r="AB1509" s="110">
        <v>0</v>
      </c>
      <c r="AC1509" s="417">
        <v>25.721378319498601</v>
      </c>
    </row>
    <row r="1510" spans="1:29">
      <c r="A1510" s="20"/>
      <c r="B1510" s="24">
        <v>1506</v>
      </c>
      <c r="D1510" s="571">
        <v>1505</v>
      </c>
      <c r="E1510" s="580">
        <v>-485.25970000000001</v>
      </c>
      <c r="F1510" s="580">
        <v>1021.0592</v>
      </c>
      <c r="H1510" s="571">
        <v>1505</v>
      </c>
      <c r="I1510" s="78">
        <v>987</v>
      </c>
      <c r="J1510" s="78">
        <v>832</v>
      </c>
      <c r="K1510" s="78">
        <v>986</v>
      </c>
      <c r="L1510" s="78">
        <v>987</v>
      </c>
      <c r="M1510" s="579" t="str">
        <f t="shared" si="24"/>
        <v>987,832,986,987</v>
      </c>
      <c r="R1510" s="280">
        <v>1505</v>
      </c>
      <c r="S1510" s="591">
        <v>1251.98398109001</v>
      </c>
      <c r="U1510" s="77">
        <v>1505</v>
      </c>
      <c r="V1510" s="77">
        <v>1505</v>
      </c>
      <c r="Y1510" s="110">
        <v>1505</v>
      </c>
      <c r="Z1510" s="110">
        <v>0</v>
      </c>
      <c r="AA1510" s="110">
        <v>1505</v>
      </c>
      <c r="AB1510" s="110">
        <v>0</v>
      </c>
      <c r="AC1510" s="417">
        <v>25.0396796218003</v>
      </c>
    </row>
    <row r="1511" spans="1:29">
      <c r="A1511" s="20"/>
      <c r="B1511" s="24">
        <v>1507</v>
      </c>
      <c r="D1511" s="571">
        <v>1506</v>
      </c>
      <c r="E1511" s="580">
        <v>-443.5487</v>
      </c>
      <c r="F1511" s="580">
        <v>1040.8674000000001</v>
      </c>
      <c r="H1511" s="571">
        <v>1506</v>
      </c>
      <c r="I1511" s="78">
        <v>988</v>
      </c>
      <c r="J1511" s="78">
        <v>834</v>
      </c>
      <c r="K1511" s="78">
        <v>833</v>
      </c>
      <c r="L1511" s="78">
        <v>988</v>
      </c>
      <c r="M1511" s="579" t="str">
        <f t="shared" si="24"/>
        <v>988,834,833,988</v>
      </c>
      <c r="R1511" s="280">
        <v>1506</v>
      </c>
      <c r="S1511" s="591">
        <v>1282.7046451200099</v>
      </c>
      <c r="U1511" s="77">
        <v>1506</v>
      </c>
      <c r="V1511" s="77">
        <v>1506</v>
      </c>
      <c r="Y1511" s="110">
        <v>1506</v>
      </c>
      <c r="Z1511" s="110">
        <v>0</v>
      </c>
      <c r="AA1511" s="110">
        <v>1506</v>
      </c>
      <c r="AB1511" s="110">
        <v>0</v>
      </c>
      <c r="AC1511" s="417">
        <v>25.654092902400301</v>
      </c>
    </row>
    <row r="1512" spans="1:29">
      <c r="A1512" s="20"/>
      <c r="B1512" s="24">
        <v>1508</v>
      </c>
      <c r="D1512" s="571">
        <v>1507</v>
      </c>
      <c r="E1512" s="580">
        <v>-398.06599999999997</v>
      </c>
      <c r="F1512" s="580">
        <v>1056.5687</v>
      </c>
      <c r="H1512" s="571">
        <v>1507</v>
      </c>
      <c r="I1512" s="78">
        <v>988</v>
      </c>
      <c r="J1512" s="78">
        <v>833</v>
      </c>
      <c r="K1512" s="78">
        <v>987</v>
      </c>
      <c r="L1512" s="78">
        <v>988</v>
      </c>
      <c r="M1512" s="579" t="str">
        <f t="shared" si="24"/>
        <v>988,833,987,988</v>
      </c>
      <c r="R1512" s="280">
        <v>1507</v>
      </c>
      <c r="S1512" s="591">
        <v>1249.6558188199899</v>
      </c>
      <c r="U1512" s="77">
        <v>1507</v>
      </c>
      <c r="V1512" s="77">
        <v>1507</v>
      </c>
      <c r="Y1512" s="110">
        <v>1507</v>
      </c>
      <c r="Z1512" s="110">
        <v>0</v>
      </c>
      <c r="AA1512" s="110">
        <v>1507</v>
      </c>
      <c r="AB1512" s="110">
        <v>0</v>
      </c>
      <c r="AC1512" s="417">
        <v>24.9931163763999</v>
      </c>
    </row>
    <row r="1513" spans="1:29">
      <c r="A1513" s="20"/>
      <c r="B1513" s="24">
        <v>1509</v>
      </c>
      <c r="D1513" s="571">
        <v>1508</v>
      </c>
      <c r="E1513" s="580">
        <v>-353.27080000000001</v>
      </c>
      <c r="F1513" s="580">
        <v>1069.8013000000001</v>
      </c>
      <c r="H1513" s="571">
        <v>1508</v>
      </c>
      <c r="I1513" s="78">
        <v>989</v>
      </c>
      <c r="J1513" s="78">
        <v>835</v>
      </c>
      <c r="K1513" s="78">
        <v>834</v>
      </c>
      <c r="L1513" s="78">
        <v>989</v>
      </c>
      <c r="M1513" s="579" t="str">
        <f t="shared" si="24"/>
        <v>989,835,834,989</v>
      </c>
      <c r="R1513" s="280">
        <v>1508</v>
      </c>
      <c r="S1513" s="591">
        <v>1280.56069189001</v>
      </c>
      <c r="U1513" s="77">
        <v>1508</v>
      </c>
      <c r="V1513" s="77">
        <v>1508</v>
      </c>
      <c r="Y1513" s="110">
        <v>1508</v>
      </c>
      <c r="Z1513" s="110">
        <v>0</v>
      </c>
      <c r="AA1513" s="110">
        <v>1508</v>
      </c>
      <c r="AB1513" s="110">
        <v>0</v>
      </c>
      <c r="AC1513" s="417">
        <v>25.6112138378003</v>
      </c>
    </row>
    <row r="1514" spans="1:29">
      <c r="A1514" s="20"/>
      <c r="B1514" s="24">
        <v>1510</v>
      </c>
      <c r="D1514" s="571">
        <v>1509</v>
      </c>
      <c r="E1514" s="580">
        <v>-318.16809999999998</v>
      </c>
      <c r="F1514" s="580">
        <v>1091.6503</v>
      </c>
      <c r="H1514" s="571">
        <v>1509</v>
      </c>
      <c r="I1514" s="78">
        <v>989</v>
      </c>
      <c r="J1514" s="78">
        <v>834</v>
      </c>
      <c r="K1514" s="78">
        <v>988</v>
      </c>
      <c r="L1514" s="78">
        <v>989</v>
      </c>
      <c r="M1514" s="579" t="str">
        <f t="shared" si="24"/>
        <v>989,834,988,989</v>
      </c>
      <c r="R1514" s="280">
        <v>1509</v>
      </c>
      <c r="S1514" s="591">
        <v>1248.0206008799701</v>
      </c>
      <c r="U1514" s="77">
        <v>1509</v>
      </c>
      <c r="V1514" s="77">
        <v>1509</v>
      </c>
      <c r="Y1514" s="110">
        <v>1509</v>
      </c>
      <c r="Z1514" s="110">
        <v>0</v>
      </c>
      <c r="AA1514" s="110">
        <v>1509</v>
      </c>
      <c r="AB1514" s="110">
        <v>0</v>
      </c>
      <c r="AC1514" s="417">
        <v>24.960412017599399</v>
      </c>
    </row>
    <row r="1515" spans="1:29">
      <c r="A1515" s="20"/>
      <c r="B1515" s="24">
        <v>1511</v>
      </c>
      <c r="D1515" s="571">
        <v>1510</v>
      </c>
      <c r="E1515" s="580">
        <v>-276.53570000000002</v>
      </c>
      <c r="F1515" s="580">
        <v>1094.0275999999999</v>
      </c>
      <c r="H1515" s="571">
        <v>1510</v>
      </c>
      <c r="I1515" s="78">
        <v>990</v>
      </c>
      <c r="J1515" s="78">
        <v>836</v>
      </c>
      <c r="K1515" s="78">
        <v>835</v>
      </c>
      <c r="L1515" s="78">
        <v>990</v>
      </c>
      <c r="M1515" s="579" t="str">
        <f t="shared" si="24"/>
        <v>990,836,835,990</v>
      </c>
      <c r="R1515" s="280">
        <v>1510</v>
      </c>
      <c r="S1515" s="591">
        <v>1278.4465494149399</v>
      </c>
      <c r="U1515" s="77">
        <v>1510</v>
      </c>
      <c r="V1515" s="77">
        <v>1510</v>
      </c>
      <c r="Y1515" s="110">
        <v>1510</v>
      </c>
      <c r="Z1515" s="110">
        <v>0</v>
      </c>
      <c r="AA1515" s="110">
        <v>1510</v>
      </c>
      <c r="AB1515" s="110">
        <v>0</v>
      </c>
      <c r="AC1515" s="417">
        <v>25.568930988298899</v>
      </c>
    </row>
    <row r="1516" spans="1:29">
      <c r="A1516" s="20"/>
      <c r="B1516" s="24">
        <v>1512</v>
      </c>
      <c r="D1516" s="571">
        <v>1511</v>
      </c>
      <c r="E1516" s="580">
        <v>-231.08459999999999</v>
      </c>
      <c r="F1516" s="580">
        <v>1105.7452000000001</v>
      </c>
      <c r="H1516" s="571">
        <v>1511</v>
      </c>
      <c r="I1516" s="78">
        <v>990</v>
      </c>
      <c r="J1516" s="78">
        <v>835</v>
      </c>
      <c r="K1516" s="78">
        <v>989</v>
      </c>
      <c r="L1516" s="78">
        <v>990</v>
      </c>
      <c r="M1516" s="579" t="str">
        <f t="shared" si="24"/>
        <v>990,835,989,990</v>
      </c>
      <c r="R1516" s="280">
        <v>1511</v>
      </c>
      <c r="S1516" s="591">
        <v>1244.9650122299699</v>
      </c>
      <c r="U1516" s="77">
        <v>1511</v>
      </c>
      <c r="V1516" s="77">
        <v>1511</v>
      </c>
      <c r="Y1516" s="110">
        <v>1511</v>
      </c>
      <c r="Z1516" s="110">
        <v>0</v>
      </c>
      <c r="AA1516" s="110">
        <v>1511</v>
      </c>
      <c r="AB1516" s="110">
        <v>0</v>
      </c>
      <c r="AC1516" s="417">
        <v>24.899300244599502</v>
      </c>
    </row>
    <row r="1517" spans="1:29">
      <c r="A1517" s="20"/>
      <c r="B1517" s="24">
        <v>1513</v>
      </c>
      <c r="D1517" s="571">
        <v>1512</v>
      </c>
      <c r="E1517" s="580">
        <v>-184.53489999999999</v>
      </c>
      <c r="F1517" s="580">
        <v>1116.1705999999999</v>
      </c>
      <c r="H1517" s="571">
        <v>1512</v>
      </c>
      <c r="I1517" s="78">
        <v>991</v>
      </c>
      <c r="J1517" s="78">
        <v>837</v>
      </c>
      <c r="K1517" s="78">
        <v>836</v>
      </c>
      <c r="L1517" s="78">
        <v>991</v>
      </c>
      <c r="M1517" s="579" t="str">
        <f t="shared" si="24"/>
        <v>991,837,836,991</v>
      </c>
      <c r="R1517" s="280">
        <v>1512</v>
      </c>
      <c r="S1517" s="591">
        <v>1277.39630837051</v>
      </c>
      <c r="U1517" s="77">
        <v>1512</v>
      </c>
      <c r="V1517" s="77">
        <v>1512</v>
      </c>
      <c r="Y1517" s="110">
        <v>1512</v>
      </c>
      <c r="Z1517" s="110">
        <v>0</v>
      </c>
      <c r="AA1517" s="110">
        <v>1512</v>
      </c>
      <c r="AB1517" s="110">
        <v>0</v>
      </c>
      <c r="AC1517" s="417">
        <v>25.547926167410299</v>
      </c>
    </row>
    <row r="1518" spans="1:29">
      <c r="A1518" s="20"/>
      <c r="B1518" s="24">
        <v>1514</v>
      </c>
      <c r="D1518" s="571">
        <v>1513</v>
      </c>
      <c r="E1518" s="580">
        <v>-136.59790000000001</v>
      </c>
      <c r="F1518" s="580">
        <v>1122.1147000000001</v>
      </c>
      <c r="H1518" s="571">
        <v>1513</v>
      </c>
      <c r="I1518" s="78">
        <v>991</v>
      </c>
      <c r="J1518" s="78">
        <v>836</v>
      </c>
      <c r="K1518" s="78">
        <v>990</v>
      </c>
      <c r="L1518" s="78">
        <v>991</v>
      </c>
      <c r="M1518" s="579" t="str">
        <f t="shared" si="24"/>
        <v>991,836,990,991</v>
      </c>
      <c r="R1518" s="280">
        <v>1513</v>
      </c>
      <c r="S1518" s="591">
        <v>1242.9805326189901</v>
      </c>
      <c r="U1518" s="77">
        <v>1513</v>
      </c>
      <c r="V1518" s="77">
        <v>1513</v>
      </c>
      <c r="Y1518" s="110">
        <v>1513</v>
      </c>
      <c r="Z1518" s="110">
        <v>0</v>
      </c>
      <c r="AA1518" s="110">
        <v>1513</v>
      </c>
      <c r="AB1518" s="110">
        <v>0</v>
      </c>
      <c r="AC1518" s="417">
        <v>24.859610652379899</v>
      </c>
    </row>
    <row r="1519" spans="1:29">
      <c r="A1519" s="20"/>
      <c r="B1519" s="24">
        <v>1515</v>
      </c>
      <c r="D1519" s="571">
        <v>1514</v>
      </c>
      <c r="E1519" s="580">
        <v>-88.353819999999999</v>
      </c>
      <c r="F1519" s="580">
        <v>1124.8197</v>
      </c>
      <c r="H1519" s="571">
        <v>1514</v>
      </c>
      <c r="I1519" s="78">
        <v>992</v>
      </c>
      <c r="J1519" s="78">
        <v>838</v>
      </c>
      <c r="K1519" s="78">
        <v>837</v>
      </c>
      <c r="L1519" s="78">
        <v>992</v>
      </c>
      <c r="M1519" s="579" t="str">
        <f t="shared" si="24"/>
        <v>992,838,837,992</v>
      </c>
      <c r="R1519" s="280">
        <v>1514</v>
      </c>
      <c r="S1519" s="591">
        <v>1278.4968637024799</v>
      </c>
      <c r="U1519" s="77">
        <v>1514</v>
      </c>
      <c r="V1519" s="77">
        <v>1514</v>
      </c>
      <c r="Y1519" s="110">
        <v>1514</v>
      </c>
      <c r="Z1519" s="110">
        <v>0</v>
      </c>
      <c r="AA1519" s="110">
        <v>1514</v>
      </c>
      <c r="AB1519" s="110">
        <v>0</v>
      </c>
      <c r="AC1519" s="417">
        <v>25.5699372740497</v>
      </c>
    </row>
    <row r="1520" spans="1:29">
      <c r="A1520" s="20"/>
      <c r="B1520" s="24">
        <v>1516</v>
      </c>
      <c r="D1520" s="571">
        <v>1515</v>
      </c>
      <c r="E1520" s="580">
        <v>-41.378889999999998</v>
      </c>
      <c r="F1520" s="580">
        <v>1128.8005000000001</v>
      </c>
      <c r="H1520" s="571">
        <v>1515</v>
      </c>
      <c r="I1520" s="78">
        <v>992</v>
      </c>
      <c r="J1520" s="78">
        <v>837</v>
      </c>
      <c r="K1520" s="78">
        <v>991</v>
      </c>
      <c r="L1520" s="78">
        <v>992</v>
      </c>
      <c r="M1520" s="579" t="str">
        <f t="shared" si="24"/>
        <v>992,837,991,992</v>
      </c>
      <c r="R1520" s="280">
        <v>1515</v>
      </c>
      <c r="S1520" s="591">
        <v>1243.9478989044401</v>
      </c>
      <c r="U1520" s="77">
        <v>1515</v>
      </c>
      <c r="V1520" s="77">
        <v>1515</v>
      </c>
      <c r="Y1520" s="110">
        <v>1515</v>
      </c>
      <c r="Z1520" s="110">
        <v>0</v>
      </c>
      <c r="AA1520" s="110">
        <v>1515</v>
      </c>
      <c r="AB1520" s="110">
        <v>0</v>
      </c>
      <c r="AC1520" s="417">
        <v>24.878957978088799</v>
      </c>
    </row>
    <row r="1521" spans="1:29">
      <c r="A1521" s="20"/>
      <c r="B1521" s="24">
        <v>1517</v>
      </c>
      <c r="D1521" s="571">
        <v>1516</v>
      </c>
      <c r="E1521" s="580">
        <v>-2.241168</v>
      </c>
      <c r="F1521" s="580">
        <v>1140.116</v>
      </c>
      <c r="H1521" s="571">
        <v>1516</v>
      </c>
      <c r="I1521" s="78">
        <v>993</v>
      </c>
      <c r="J1521" s="78">
        <v>839</v>
      </c>
      <c r="K1521" s="78">
        <v>838</v>
      </c>
      <c r="L1521" s="78">
        <v>993</v>
      </c>
      <c r="M1521" s="579" t="str">
        <f t="shared" si="24"/>
        <v>993,839,838,993</v>
      </c>
      <c r="R1521" s="280">
        <v>1516</v>
      </c>
      <c r="S1521" s="591">
        <v>1279.17862777697</v>
      </c>
      <c r="U1521" s="77">
        <v>1516</v>
      </c>
      <c r="V1521" s="77">
        <v>1516</v>
      </c>
      <c r="Y1521" s="110">
        <v>1516</v>
      </c>
      <c r="Z1521" s="110">
        <v>0</v>
      </c>
      <c r="AA1521" s="110">
        <v>1516</v>
      </c>
      <c r="AB1521" s="110">
        <v>0</v>
      </c>
      <c r="AC1521" s="417">
        <v>25.583572555539401</v>
      </c>
    </row>
    <row r="1522" spans="1:29">
      <c r="A1522" s="20"/>
      <c r="B1522" s="24">
        <v>1518</v>
      </c>
      <c r="D1522" s="571">
        <v>1517</v>
      </c>
      <c r="E1522" s="580">
        <v>37.953679999999999</v>
      </c>
      <c r="F1522" s="580">
        <v>1131.4694999999999</v>
      </c>
      <c r="H1522" s="571">
        <v>1517</v>
      </c>
      <c r="I1522" s="78">
        <v>993</v>
      </c>
      <c r="J1522" s="78">
        <v>838</v>
      </c>
      <c r="K1522" s="78">
        <v>992</v>
      </c>
      <c r="L1522" s="78">
        <v>993</v>
      </c>
      <c r="M1522" s="579" t="str">
        <f t="shared" si="24"/>
        <v>993,838,992,993</v>
      </c>
      <c r="R1522" s="280">
        <v>1517</v>
      </c>
      <c r="S1522" s="591">
        <v>1245.11962788505</v>
      </c>
      <c r="U1522" s="77">
        <v>1517</v>
      </c>
      <c r="V1522" s="77">
        <v>1517</v>
      </c>
      <c r="Y1522" s="110">
        <v>1517</v>
      </c>
      <c r="Z1522" s="110">
        <v>0</v>
      </c>
      <c r="AA1522" s="110">
        <v>1517</v>
      </c>
      <c r="AB1522" s="110">
        <v>0</v>
      </c>
      <c r="AC1522" s="417">
        <v>24.902392557701098</v>
      </c>
    </row>
    <row r="1523" spans="1:29">
      <c r="A1523" s="20"/>
      <c r="B1523" s="24">
        <v>1519</v>
      </c>
      <c r="D1523" s="571">
        <v>1518</v>
      </c>
      <c r="E1523" s="580">
        <v>82.894665000000003</v>
      </c>
      <c r="F1523" s="580">
        <v>1131.1043</v>
      </c>
      <c r="H1523" s="571">
        <v>1518</v>
      </c>
      <c r="I1523" s="78">
        <v>994</v>
      </c>
      <c r="J1523" s="78">
        <v>840</v>
      </c>
      <c r="K1523" s="78">
        <v>839</v>
      </c>
      <c r="L1523" s="78">
        <v>994</v>
      </c>
      <c r="M1523" s="579" t="str">
        <f t="shared" si="24"/>
        <v>994,840,839,994</v>
      </c>
      <c r="R1523" s="280">
        <v>1518</v>
      </c>
      <c r="S1523" s="591">
        <v>1281.1084643304901</v>
      </c>
      <c r="U1523" s="77">
        <v>1518</v>
      </c>
      <c r="V1523" s="77">
        <v>1518</v>
      </c>
      <c r="Y1523" s="110">
        <v>1518</v>
      </c>
      <c r="Z1523" s="110">
        <v>0</v>
      </c>
      <c r="AA1523" s="110">
        <v>1518</v>
      </c>
      <c r="AB1523" s="110">
        <v>0</v>
      </c>
      <c r="AC1523" s="417">
        <v>25.6221692866098</v>
      </c>
    </row>
    <row r="1524" spans="1:29">
      <c r="A1524" s="20"/>
      <c r="B1524" s="24">
        <v>1520</v>
      </c>
      <c r="D1524" s="571">
        <v>1519</v>
      </c>
      <c r="E1524" s="580">
        <v>129.32805999999999</v>
      </c>
      <c r="F1524" s="580">
        <v>1125.2055</v>
      </c>
      <c r="H1524" s="571">
        <v>1519</v>
      </c>
      <c r="I1524" s="78">
        <v>994</v>
      </c>
      <c r="J1524" s="78">
        <v>839</v>
      </c>
      <c r="K1524" s="78">
        <v>993</v>
      </c>
      <c r="L1524" s="78">
        <v>994</v>
      </c>
      <c r="M1524" s="579" t="str">
        <f t="shared" si="24"/>
        <v>994,839,993,994</v>
      </c>
      <c r="R1524" s="280">
        <v>1519</v>
      </c>
      <c r="S1524" s="591">
        <v>1246.93268416199</v>
      </c>
      <c r="U1524" s="77">
        <v>1519</v>
      </c>
      <c r="V1524" s="77">
        <v>1519</v>
      </c>
      <c r="Y1524" s="110">
        <v>1519</v>
      </c>
      <c r="Z1524" s="110">
        <v>0</v>
      </c>
      <c r="AA1524" s="110">
        <v>1519</v>
      </c>
      <c r="AB1524" s="110">
        <v>0</v>
      </c>
      <c r="AC1524" s="417">
        <v>24.938653683239799</v>
      </c>
    </row>
    <row r="1525" spans="1:29">
      <c r="A1525" s="20"/>
      <c r="B1525" s="24">
        <v>1521</v>
      </c>
      <c r="D1525" s="571">
        <v>1520</v>
      </c>
      <c r="E1525" s="580">
        <v>174.70833999999999</v>
      </c>
      <c r="F1525" s="580">
        <v>1112.9949999999999</v>
      </c>
      <c r="H1525" s="571">
        <v>1520</v>
      </c>
      <c r="I1525" s="78">
        <v>995</v>
      </c>
      <c r="J1525" s="78">
        <v>841</v>
      </c>
      <c r="K1525" s="78">
        <v>840</v>
      </c>
      <c r="L1525" s="78">
        <v>995</v>
      </c>
      <c r="M1525" s="579" t="str">
        <f t="shared" si="24"/>
        <v>995,841,840,995</v>
      </c>
      <c r="R1525" s="280">
        <v>1520</v>
      </c>
      <c r="S1525" s="591">
        <v>1285.208008604</v>
      </c>
      <c r="U1525" s="77">
        <v>1520</v>
      </c>
      <c r="V1525" s="77">
        <v>1520</v>
      </c>
      <c r="Y1525" s="110">
        <v>1520</v>
      </c>
      <c r="Z1525" s="110">
        <v>0</v>
      </c>
      <c r="AA1525" s="110">
        <v>1520</v>
      </c>
      <c r="AB1525" s="110">
        <v>0</v>
      </c>
      <c r="AC1525" s="417">
        <v>25.704160172080101</v>
      </c>
    </row>
    <row r="1526" spans="1:29">
      <c r="A1526" s="20"/>
      <c r="B1526" s="24">
        <v>1522</v>
      </c>
      <c r="D1526" s="571">
        <v>1521</v>
      </c>
      <c r="E1526" s="580">
        <v>222.70011</v>
      </c>
      <c r="F1526" s="580">
        <v>1101.7329999999999</v>
      </c>
      <c r="H1526" s="571">
        <v>1521</v>
      </c>
      <c r="I1526" s="78">
        <v>995</v>
      </c>
      <c r="J1526" s="78">
        <v>840</v>
      </c>
      <c r="K1526" s="78">
        <v>994</v>
      </c>
      <c r="L1526" s="78">
        <v>995</v>
      </c>
      <c r="M1526" s="579" t="str">
        <f t="shared" si="24"/>
        <v>995,840,994,995</v>
      </c>
      <c r="R1526" s="280">
        <v>1521</v>
      </c>
      <c r="S1526" s="591">
        <v>1250.03423033794</v>
      </c>
      <c r="U1526" s="77">
        <v>1521</v>
      </c>
      <c r="V1526" s="77">
        <v>1521</v>
      </c>
      <c r="Y1526" s="110">
        <v>1521</v>
      </c>
      <c r="Z1526" s="110">
        <v>0</v>
      </c>
      <c r="AA1526" s="110">
        <v>1521</v>
      </c>
      <c r="AB1526" s="110">
        <v>0</v>
      </c>
      <c r="AC1526" s="417">
        <v>25.000684606758799</v>
      </c>
    </row>
    <row r="1527" spans="1:29">
      <c r="A1527" s="20"/>
      <c r="B1527" s="24">
        <v>1523</v>
      </c>
      <c r="D1527" s="571">
        <v>1522</v>
      </c>
      <c r="E1527" s="580">
        <v>270.08890000000002</v>
      </c>
      <c r="F1527" s="580">
        <v>1093.7646</v>
      </c>
      <c r="H1527" s="571">
        <v>1522</v>
      </c>
      <c r="I1527" s="78">
        <v>996</v>
      </c>
      <c r="J1527" s="78">
        <v>842</v>
      </c>
      <c r="K1527" s="78">
        <v>841</v>
      </c>
      <c r="L1527" s="78">
        <v>996</v>
      </c>
      <c r="M1527" s="579" t="str">
        <f t="shared" si="24"/>
        <v>996,842,841,996</v>
      </c>
      <c r="R1527" s="280">
        <v>1522</v>
      </c>
      <c r="S1527" s="591">
        <v>1287.66233665047</v>
      </c>
      <c r="U1527" s="77">
        <v>1522</v>
      </c>
      <c r="V1527" s="77">
        <v>1522</v>
      </c>
      <c r="Y1527" s="110">
        <v>1522</v>
      </c>
      <c r="Z1527" s="110">
        <v>0</v>
      </c>
      <c r="AA1527" s="110">
        <v>1522</v>
      </c>
      <c r="AB1527" s="110">
        <v>0</v>
      </c>
      <c r="AC1527" s="417">
        <v>25.753246733009501</v>
      </c>
    </row>
    <row r="1528" spans="1:29">
      <c r="A1528" s="20"/>
      <c r="B1528" s="24">
        <v>1524</v>
      </c>
      <c r="D1528" s="571">
        <v>1523</v>
      </c>
      <c r="E1528" s="580">
        <v>311.89066000000003</v>
      </c>
      <c r="F1528" s="580">
        <v>1095.0834</v>
      </c>
      <c r="H1528" s="571">
        <v>1523</v>
      </c>
      <c r="I1528" s="78">
        <v>996</v>
      </c>
      <c r="J1528" s="78">
        <v>841</v>
      </c>
      <c r="K1528" s="78">
        <v>995</v>
      </c>
      <c r="L1528" s="78">
        <v>996</v>
      </c>
      <c r="M1528" s="579" t="str">
        <f t="shared" si="24"/>
        <v>996,841,995,996</v>
      </c>
      <c r="R1528" s="280">
        <v>1523</v>
      </c>
      <c r="S1528" s="591">
        <v>1252.9658752140199</v>
      </c>
      <c r="U1528" s="77">
        <v>1523</v>
      </c>
      <c r="V1528" s="77">
        <v>1523</v>
      </c>
      <c r="Y1528" s="110">
        <v>1523</v>
      </c>
      <c r="Z1528" s="110">
        <v>0</v>
      </c>
      <c r="AA1528" s="110">
        <v>1523</v>
      </c>
      <c r="AB1528" s="110">
        <v>0</v>
      </c>
      <c r="AC1528" s="417">
        <v>25.059317504280401</v>
      </c>
    </row>
    <row r="1529" spans="1:29">
      <c r="A1529" s="20"/>
      <c r="B1529" s="24">
        <v>1525</v>
      </c>
      <c r="D1529" s="571">
        <v>1524</v>
      </c>
      <c r="E1529" s="580">
        <v>348.85174000000001</v>
      </c>
      <c r="F1529" s="580">
        <v>1076.7335</v>
      </c>
      <c r="H1529" s="571">
        <v>1524</v>
      </c>
      <c r="I1529" s="78">
        <v>997</v>
      </c>
      <c r="J1529" s="78">
        <v>843</v>
      </c>
      <c r="K1529" s="78">
        <v>842</v>
      </c>
      <c r="L1529" s="78">
        <v>997</v>
      </c>
      <c r="M1529" s="579" t="str">
        <f t="shared" si="24"/>
        <v>997,843,842,997</v>
      </c>
      <c r="R1529" s="280">
        <v>1524</v>
      </c>
      <c r="S1529" s="591">
        <v>1285.75099935004</v>
      </c>
      <c r="U1529" s="77">
        <v>1524</v>
      </c>
      <c r="V1529" s="77">
        <v>1524</v>
      </c>
      <c r="Y1529" s="110">
        <v>1524</v>
      </c>
      <c r="Z1529" s="110">
        <v>0</v>
      </c>
      <c r="AA1529" s="110">
        <v>1524</v>
      </c>
      <c r="AB1529" s="110">
        <v>0</v>
      </c>
      <c r="AC1529" s="417">
        <v>25.715019987000801</v>
      </c>
    </row>
    <row r="1530" spans="1:29">
      <c r="A1530" s="20"/>
      <c r="B1530" s="24">
        <v>1526</v>
      </c>
      <c r="D1530" s="571">
        <v>1525</v>
      </c>
      <c r="E1530" s="580">
        <v>393.26231999999999</v>
      </c>
      <c r="F1530" s="580">
        <v>1061.9911</v>
      </c>
      <c r="H1530" s="571">
        <v>1525</v>
      </c>
      <c r="I1530" s="78">
        <v>997</v>
      </c>
      <c r="J1530" s="78">
        <v>842</v>
      </c>
      <c r="K1530" s="78">
        <v>996</v>
      </c>
      <c r="L1530" s="78">
        <v>997</v>
      </c>
      <c r="M1530" s="579" t="str">
        <f t="shared" si="24"/>
        <v>997,842,996,997</v>
      </c>
      <c r="R1530" s="280">
        <v>1525</v>
      </c>
      <c r="S1530" s="591">
        <v>1251.65331274498</v>
      </c>
      <c r="U1530" s="77">
        <v>1525</v>
      </c>
      <c r="V1530" s="77">
        <v>1525</v>
      </c>
      <c r="Y1530" s="110">
        <v>1525</v>
      </c>
      <c r="Z1530" s="110">
        <v>0</v>
      </c>
      <c r="AA1530" s="110">
        <v>1525</v>
      </c>
      <c r="AB1530" s="110">
        <v>0</v>
      </c>
      <c r="AC1530" s="417">
        <v>25.033066254899602</v>
      </c>
    </row>
    <row r="1531" spans="1:29">
      <c r="A1531" s="20"/>
      <c r="B1531" s="24">
        <v>1527</v>
      </c>
      <c r="D1531" s="571">
        <v>1526</v>
      </c>
      <c r="E1531" s="580">
        <v>436.35563999999999</v>
      </c>
      <c r="F1531" s="580">
        <v>1046.5604000000001</v>
      </c>
      <c r="H1531" s="571">
        <v>1526</v>
      </c>
      <c r="I1531" s="78">
        <v>998</v>
      </c>
      <c r="J1531" s="78">
        <v>844</v>
      </c>
      <c r="K1531" s="78">
        <v>843</v>
      </c>
      <c r="L1531" s="78">
        <v>998</v>
      </c>
      <c r="M1531" s="579" t="str">
        <f t="shared" si="24"/>
        <v>998,844,843,998</v>
      </c>
      <c r="R1531" s="280">
        <v>1526</v>
      </c>
      <c r="S1531" s="591">
        <v>1282.5478048099301</v>
      </c>
      <c r="U1531" s="77">
        <v>1526</v>
      </c>
      <c r="V1531" s="77">
        <v>1526</v>
      </c>
      <c r="Y1531" s="110">
        <v>1526</v>
      </c>
      <c r="Z1531" s="110">
        <v>0</v>
      </c>
      <c r="AA1531" s="110">
        <v>1526</v>
      </c>
      <c r="AB1531" s="110">
        <v>0</v>
      </c>
      <c r="AC1531" s="417">
        <v>25.650956096198598</v>
      </c>
    </row>
    <row r="1532" spans="1:29">
      <c r="A1532" s="20"/>
      <c r="B1532" s="24">
        <v>1528</v>
      </c>
      <c r="D1532" s="571">
        <v>1527</v>
      </c>
      <c r="E1532" s="580">
        <v>478.40226000000001</v>
      </c>
      <c r="F1532" s="580">
        <v>1023.991</v>
      </c>
      <c r="H1532" s="571">
        <v>1527</v>
      </c>
      <c r="I1532" s="78">
        <v>998</v>
      </c>
      <c r="J1532" s="78">
        <v>843</v>
      </c>
      <c r="K1532" s="78">
        <v>997</v>
      </c>
      <c r="L1532" s="78">
        <v>998</v>
      </c>
      <c r="M1532" s="579" t="str">
        <f t="shared" si="24"/>
        <v>998,843,997,998</v>
      </c>
      <c r="R1532" s="280">
        <v>1527</v>
      </c>
      <c r="S1532" s="591">
        <v>1249.60248952999</v>
      </c>
      <c r="U1532" s="77">
        <v>1527</v>
      </c>
      <c r="V1532" s="77">
        <v>1527</v>
      </c>
      <c r="Y1532" s="110">
        <v>1527</v>
      </c>
      <c r="Z1532" s="110">
        <v>0</v>
      </c>
      <c r="AA1532" s="110">
        <v>1527</v>
      </c>
      <c r="AB1532" s="110">
        <v>0</v>
      </c>
      <c r="AC1532" s="417">
        <v>24.9920497905998</v>
      </c>
    </row>
    <row r="1533" spans="1:29">
      <c r="A1533" s="20"/>
      <c r="B1533" s="24">
        <v>1529</v>
      </c>
      <c r="D1533" s="571">
        <v>1528</v>
      </c>
      <c r="E1533" s="580">
        <v>518.48518999999999</v>
      </c>
      <c r="F1533" s="580">
        <v>996.94478000000004</v>
      </c>
      <c r="H1533" s="571">
        <v>1528</v>
      </c>
      <c r="I1533" s="78">
        <v>999</v>
      </c>
      <c r="J1533" s="78">
        <v>845</v>
      </c>
      <c r="K1533" s="78">
        <v>844</v>
      </c>
      <c r="L1533" s="78">
        <v>999</v>
      </c>
      <c r="M1533" s="579" t="str">
        <f t="shared" si="24"/>
        <v>999,845,844,999</v>
      </c>
      <c r="R1533" s="280">
        <v>1528</v>
      </c>
      <c r="S1533" s="591">
        <v>1281.06420338002</v>
      </c>
      <c r="U1533" s="77">
        <v>1528</v>
      </c>
      <c r="V1533" s="77">
        <v>1528</v>
      </c>
      <c r="Y1533" s="110">
        <v>1528</v>
      </c>
      <c r="Z1533" s="110">
        <v>0</v>
      </c>
      <c r="AA1533" s="110">
        <v>1528</v>
      </c>
      <c r="AB1533" s="110">
        <v>0</v>
      </c>
      <c r="AC1533" s="417">
        <v>25.621284067600499</v>
      </c>
    </row>
    <row r="1534" spans="1:29">
      <c r="A1534" s="20"/>
      <c r="B1534" s="24">
        <v>1530</v>
      </c>
      <c r="D1534" s="571">
        <v>1529</v>
      </c>
      <c r="E1534" s="580">
        <v>561.14238999999998</v>
      </c>
      <c r="F1534" s="580">
        <v>975.52549999999997</v>
      </c>
      <c r="H1534" s="571">
        <v>1529</v>
      </c>
      <c r="I1534" s="78">
        <v>999</v>
      </c>
      <c r="J1534" s="78">
        <v>844</v>
      </c>
      <c r="K1534" s="78">
        <v>998</v>
      </c>
      <c r="L1534" s="78">
        <v>999</v>
      </c>
      <c r="M1534" s="579" t="str">
        <f t="shared" si="24"/>
        <v>999,844,998,999</v>
      </c>
      <c r="R1534" s="280">
        <v>1529</v>
      </c>
      <c r="S1534" s="591">
        <v>1248.8071743400001</v>
      </c>
      <c r="U1534" s="77">
        <v>1529</v>
      </c>
      <c r="V1534" s="77">
        <v>1529</v>
      </c>
      <c r="Y1534" s="110">
        <v>1529</v>
      </c>
      <c r="Z1534" s="110">
        <v>0</v>
      </c>
      <c r="AA1534" s="110">
        <v>1529</v>
      </c>
      <c r="AB1534" s="110">
        <v>0</v>
      </c>
      <c r="AC1534" s="417">
        <v>24.976143486800101</v>
      </c>
    </row>
    <row r="1535" spans="1:29">
      <c r="A1535" s="20"/>
      <c r="B1535" s="24">
        <v>1531</v>
      </c>
      <c r="D1535" s="571">
        <v>1530</v>
      </c>
      <c r="E1535" s="580">
        <v>602.05070999999998</v>
      </c>
      <c r="F1535" s="580">
        <v>965.54650000000004</v>
      </c>
      <c r="H1535" s="571">
        <v>1530</v>
      </c>
      <c r="I1535" s="78">
        <v>1000</v>
      </c>
      <c r="J1535" s="78">
        <v>846</v>
      </c>
      <c r="K1535" s="78">
        <v>845</v>
      </c>
      <c r="L1535" s="78">
        <v>1000</v>
      </c>
      <c r="M1535" s="579" t="str">
        <f t="shared" si="24"/>
        <v>1000,846,845,1000</v>
      </c>
      <c r="R1535" s="280">
        <v>1530</v>
      </c>
      <c r="S1535" s="591">
        <v>1280.65407972002</v>
      </c>
      <c r="U1535" s="77">
        <v>1530</v>
      </c>
      <c r="V1535" s="77">
        <v>1530</v>
      </c>
      <c r="Y1535" s="110">
        <v>1530</v>
      </c>
      <c r="Z1535" s="110">
        <v>0</v>
      </c>
      <c r="AA1535" s="110">
        <v>1530</v>
      </c>
      <c r="AB1535" s="110">
        <v>0</v>
      </c>
      <c r="AC1535" s="417">
        <v>25.613081594400501</v>
      </c>
    </row>
    <row r="1536" spans="1:29">
      <c r="A1536" s="20"/>
      <c r="B1536" s="24">
        <v>1532</v>
      </c>
      <c r="D1536" s="571">
        <v>1531</v>
      </c>
      <c r="E1536" s="580">
        <v>632.57205999999996</v>
      </c>
      <c r="F1536" s="580">
        <v>937.80309</v>
      </c>
      <c r="H1536" s="571">
        <v>1531</v>
      </c>
      <c r="I1536" s="78">
        <v>1000</v>
      </c>
      <c r="J1536" s="78">
        <v>845</v>
      </c>
      <c r="K1536" s="78">
        <v>999</v>
      </c>
      <c r="L1536" s="78">
        <v>1000</v>
      </c>
      <c r="M1536" s="579" t="str">
        <f t="shared" si="24"/>
        <v>1000,845,999,1000</v>
      </c>
      <c r="R1536" s="280">
        <v>1531</v>
      </c>
      <c r="S1536" s="591">
        <v>1247.3573074799399</v>
      </c>
      <c r="U1536" s="77">
        <v>1531</v>
      </c>
      <c r="V1536" s="77">
        <v>1531</v>
      </c>
      <c r="Y1536" s="110">
        <v>1531</v>
      </c>
      <c r="Z1536" s="110">
        <v>0</v>
      </c>
      <c r="AA1536" s="110">
        <v>1531</v>
      </c>
      <c r="AB1536" s="110">
        <v>0</v>
      </c>
      <c r="AC1536" s="417">
        <v>24.9471461495989</v>
      </c>
    </row>
    <row r="1537" spans="1:29">
      <c r="A1537" s="20"/>
      <c r="B1537" s="24">
        <v>1533</v>
      </c>
      <c r="D1537" s="571">
        <v>1532</v>
      </c>
      <c r="E1537" s="580">
        <v>671.53727000000003</v>
      </c>
      <c r="F1537" s="580">
        <v>911.49040000000002</v>
      </c>
      <c r="H1537" s="571">
        <v>1532</v>
      </c>
      <c r="I1537" s="78">
        <v>1001</v>
      </c>
      <c r="J1537" s="78">
        <v>847</v>
      </c>
      <c r="K1537" s="78">
        <v>846</v>
      </c>
      <c r="L1537" s="78">
        <v>1001</v>
      </c>
      <c r="M1537" s="579" t="str">
        <f t="shared" si="24"/>
        <v>1001,847,846,1001</v>
      </c>
      <c r="R1537" s="280">
        <v>1532</v>
      </c>
      <c r="S1537" s="591">
        <v>1282.1759287699799</v>
      </c>
      <c r="U1537" s="77">
        <v>1532</v>
      </c>
      <c r="V1537" s="77">
        <v>1532</v>
      </c>
      <c r="Y1537" s="110">
        <v>1532</v>
      </c>
      <c r="Z1537" s="110">
        <v>0</v>
      </c>
      <c r="AA1537" s="110">
        <v>1532</v>
      </c>
      <c r="AB1537" s="110">
        <v>0</v>
      </c>
      <c r="AC1537" s="417">
        <v>25.6435185753996</v>
      </c>
    </row>
    <row r="1538" spans="1:29">
      <c r="A1538" s="20"/>
      <c r="B1538" s="24">
        <v>1534</v>
      </c>
      <c r="D1538" s="571">
        <v>1533</v>
      </c>
      <c r="E1538" s="580">
        <v>708.84097999999994</v>
      </c>
      <c r="F1538" s="580">
        <v>884.74467000000004</v>
      </c>
      <c r="H1538" s="571">
        <v>1533</v>
      </c>
      <c r="I1538" s="78">
        <v>1001</v>
      </c>
      <c r="J1538" s="78">
        <v>846</v>
      </c>
      <c r="K1538" s="78">
        <v>1000</v>
      </c>
      <c r="L1538" s="78">
        <v>1001</v>
      </c>
      <c r="M1538" s="579" t="str">
        <f t="shared" si="24"/>
        <v>1001,846,1000,1001</v>
      </c>
      <c r="R1538" s="280">
        <v>1533</v>
      </c>
      <c r="S1538" s="591">
        <v>1247.87041607999</v>
      </c>
      <c r="U1538" s="77">
        <v>1533</v>
      </c>
      <c r="V1538" s="77">
        <v>1533</v>
      </c>
      <c r="Y1538" s="110">
        <v>1533</v>
      </c>
      <c r="Z1538" s="110">
        <v>0</v>
      </c>
      <c r="AA1538" s="110">
        <v>1533</v>
      </c>
      <c r="AB1538" s="110">
        <v>0</v>
      </c>
      <c r="AC1538" s="417">
        <v>24.9574083215999</v>
      </c>
    </row>
    <row r="1539" spans="1:29">
      <c r="A1539" s="20"/>
      <c r="B1539" s="24">
        <v>1535</v>
      </c>
      <c r="D1539" s="571">
        <v>1534</v>
      </c>
      <c r="E1539" s="580">
        <v>742.97865000000002</v>
      </c>
      <c r="F1539" s="580">
        <v>851.21695</v>
      </c>
      <c r="H1539" s="571">
        <v>1534</v>
      </c>
      <c r="I1539" s="78">
        <v>1002</v>
      </c>
      <c r="J1539" s="78">
        <v>848</v>
      </c>
      <c r="K1539" s="78">
        <v>847</v>
      </c>
      <c r="L1539" s="78">
        <v>1002</v>
      </c>
      <c r="M1539" s="579" t="str">
        <f t="shared" si="24"/>
        <v>1002,848,847,1002</v>
      </c>
      <c r="R1539" s="280">
        <v>1534</v>
      </c>
      <c r="S1539" s="591">
        <v>1285.83796040999</v>
      </c>
      <c r="U1539" s="77">
        <v>1534</v>
      </c>
      <c r="V1539" s="77">
        <v>1534</v>
      </c>
      <c r="Y1539" s="110">
        <v>1534</v>
      </c>
      <c r="Z1539" s="110">
        <v>0</v>
      </c>
      <c r="AA1539" s="110">
        <v>1534</v>
      </c>
      <c r="AB1539" s="110">
        <v>0</v>
      </c>
      <c r="AC1539" s="417">
        <v>25.7167592081998</v>
      </c>
    </row>
    <row r="1540" spans="1:29">
      <c r="A1540" s="20"/>
      <c r="B1540" s="24">
        <v>1536</v>
      </c>
      <c r="D1540" s="571">
        <v>1535</v>
      </c>
      <c r="E1540" s="580">
        <v>774.04879000000005</v>
      </c>
      <c r="F1540" s="580">
        <v>814.45336999999995</v>
      </c>
      <c r="H1540" s="571">
        <v>1535</v>
      </c>
      <c r="I1540" s="78">
        <v>1002</v>
      </c>
      <c r="J1540" s="78">
        <v>847</v>
      </c>
      <c r="K1540" s="78">
        <v>1001</v>
      </c>
      <c r="L1540" s="78">
        <v>1002</v>
      </c>
      <c r="M1540" s="579" t="str">
        <f t="shared" si="24"/>
        <v>1002,847,1001,1002</v>
      </c>
      <c r="R1540" s="280">
        <v>1535</v>
      </c>
      <c r="S1540" s="591">
        <v>1250.6763500299401</v>
      </c>
      <c r="U1540" s="77">
        <v>1535</v>
      </c>
      <c r="V1540" s="77">
        <v>1535</v>
      </c>
      <c r="Y1540" s="110">
        <v>1535</v>
      </c>
      <c r="Z1540" s="110">
        <v>0</v>
      </c>
      <c r="AA1540" s="110">
        <v>1535</v>
      </c>
      <c r="AB1540" s="110">
        <v>0</v>
      </c>
      <c r="AC1540" s="417">
        <v>25.013527000598799</v>
      </c>
    </row>
    <row r="1541" spans="1:29">
      <c r="A1541" s="20"/>
      <c r="B1541" s="24">
        <v>1537</v>
      </c>
      <c r="D1541" s="571">
        <v>1536</v>
      </c>
      <c r="E1541" s="580">
        <v>809.20722000000001</v>
      </c>
      <c r="F1541" s="580">
        <v>781.63657999999998</v>
      </c>
      <c r="H1541" s="571">
        <v>1536</v>
      </c>
      <c r="I1541" s="78">
        <v>1003</v>
      </c>
      <c r="J1541" s="78">
        <v>849</v>
      </c>
      <c r="K1541" s="78">
        <v>848</v>
      </c>
      <c r="L1541" s="78">
        <v>1003</v>
      </c>
      <c r="M1541" s="579" t="str">
        <f t="shared" si="24"/>
        <v>1003,849,848,1003</v>
      </c>
      <c r="R1541" s="280">
        <v>1536</v>
      </c>
      <c r="S1541" s="591">
        <v>1288.0807033050201</v>
      </c>
      <c r="U1541" s="77">
        <v>1536</v>
      </c>
      <c r="V1541" s="77">
        <v>1536</v>
      </c>
      <c r="Y1541" s="110">
        <v>1536</v>
      </c>
      <c r="Z1541" s="110">
        <v>0</v>
      </c>
      <c r="AA1541" s="110">
        <v>1536</v>
      </c>
      <c r="AB1541" s="110">
        <v>0</v>
      </c>
      <c r="AC1541" s="417">
        <v>25.7616140661004</v>
      </c>
    </row>
    <row r="1542" spans="1:29">
      <c r="A1542" s="20"/>
      <c r="B1542" s="24">
        <v>1538</v>
      </c>
      <c r="D1542" s="571">
        <v>1537</v>
      </c>
      <c r="E1542" s="580">
        <v>845.60377000000005</v>
      </c>
      <c r="F1542" s="580">
        <v>760.56493</v>
      </c>
      <c r="H1542" s="571">
        <v>1537</v>
      </c>
      <c r="I1542" s="78">
        <v>1003</v>
      </c>
      <c r="J1542" s="78">
        <v>848</v>
      </c>
      <c r="K1542" s="78">
        <v>1002</v>
      </c>
      <c r="L1542" s="78">
        <v>1003</v>
      </c>
      <c r="M1542" s="579" t="str">
        <f t="shared" ref="M1542:M1605" si="25">_xlfn.CONCAT(I1542,",",J1542,",",,K1542,",",L1542)</f>
        <v>1003,848,1002,1003</v>
      </c>
      <c r="R1542" s="280">
        <v>1537</v>
      </c>
      <c r="S1542" s="591">
        <v>1253.41282561502</v>
      </c>
      <c r="U1542" s="77">
        <v>1537</v>
      </c>
      <c r="V1542" s="77">
        <v>1537</v>
      </c>
      <c r="Y1542" s="110">
        <v>1537</v>
      </c>
      <c r="Z1542" s="110">
        <v>0</v>
      </c>
      <c r="AA1542" s="110">
        <v>1537</v>
      </c>
      <c r="AB1542" s="110">
        <v>0</v>
      </c>
      <c r="AC1542" s="417">
        <v>25.068256512300501</v>
      </c>
    </row>
    <row r="1543" spans="1:29">
      <c r="A1543" s="20"/>
      <c r="B1543" s="24">
        <v>1539</v>
      </c>
      <c r="D1543" s="571">
        <v>1538</v>
      </c>
      <c r="E1543" s="580">
        <v>867.28533000000004</v>
      </c>
      <c r="F1543" s="580">
        <v>725.22253999999998</v>
      </c>
      <c r="H1543" s="571">
        <v>1538</v>
      </c>
      <c r="I1543" s="78">
        <v>1004</v>
      </c>
      <c r="J1543" s="78">
        <v>850</v>
      </c>
      <c r="K1543" s="78">
        <v>849</v>
      </c>
      <c r="L1543" s="78">
        <v>1004</v>
      </c>
      <c r="M1543" s="579" t="str">
        <f t="shared" si="25"/>
        <v>1004,850,849,1004</v>
      </c>
      <c r="R1543" s="280">
        <v>1538</v>
      </c>
      <c r="S1543" s="591">
        <v>1286.0509828050201</v>
      </c>
      <c r="U1543" s="77">
        <v>1538</v>
      </c>
      <c r="V1543" s="77">
        <v>1538</v>
      </c>
      <c r="Y1543" s="110">
        <v>1538</v>
      </c>
      <c r="Z1543" s="110">
        <v>0</v>
      </c>
      <c r="AA1543" s="110">
        <v>1538</v>
      </c>
      <c r="AB1543" s="110">
        <v>0</v>
      </c>
      <c r="AC1543" s="417">
        <v>25.721019656100498</v>
      </c>
    </row>
    <row r="1544" spans="1:29">
      <c r="A1544" s="20"/>
      <c r="B1544" s="24">
        <v>1540</v>
      </c>
      <c r="D1544" s="571">
        <v>1539</v>
      </c>
      <c r="E1544" s="580">
        <v>897.68471999999997</v>
      </c>
      <c r="F1544" s="580">
        <v>689.09157000000005</v>
      </c>
      <c r="H1544" s="571">
        <v>1539</v>
      </c>
      <c r="I1544" s="78">
        <v>1004</v>
      </c>
      <c r="J1544" s="78">
        <v>849</v>
      </c>
      <c r="K1544" s="78">
        <v>1003</v>
      </c>
      <c r="L1544" s="78">
        <v>1004</v>
      </c>
      <c r="M1544" s="579" t="str">
        <f t="shared" si="25"/>
        <v>1004,849,1003,1004</v>
      </c>
      <c r="R1544" s="280">
        <v>1539</v>
      </c>
      <c r="S1544" s="591">
        <v>1251.9995060050201</v>
      </c>
      <c r="U1544" s="77">
        <v>1539</v>
      </c>
      <c r="V1544" s="77">
        <v>1539</v>
      </c>
      <c r="Y1544" s="110">
        <v>1539</v>
      </c>
      <c r="Z1544" s="110">
        <v>0</v>
      </c>
      <c r="AA1544" s="110">
        <v>1539</v>
      </c>
      <c r="AB1544" s="110">
        <v>0</v>
      </c>
      <c r="AC1544" s="417">
        <v>25.039990120100502</v>
      </c>
    </row>
    <row r="1545" spans="1:29">
      <c r="A1545" s="20"/>
      <c r="B1545" s="24">
        <v>1541</v>
      </c>
      <c r="D1545" s="571">
        <v>1540</v>
      </c>
      <c r="E1545" s="580">
        <v>925.87654999999995</v>
      </c>
      <c r="F1545" s="580">
        <v>649.79205000000002</v>
      </c>
      <c r="H1545" s="571">
        <v>1540</v>
      </c>
      <c r="I1545" s="78">
        <v>1005</v>
      </c>
      <c r="J1545" s="78">
        <v>851</v>
      </c>
      <c r="K1545" s="78">
        <v>850</v>
      </c>
      <c r="L1545" s="78">
        <v>1005</v>
      </c>
      <c r="M1545" s="579" t="str">
        <f t="shared" si="25"/>
        <v>1005,851,850,1005</v>
      </c>
      <c r="R1545" s="280">
        <v>1540</v>
      </c>
      <c r="S1545" s="591">
        <v>1282.8262061949899</v>
      </c>
      <c r="U1545" s="77">
        <v>1540</v>
      </c>
      <c r="V1545" s="77">
        <v>1540</v>
      </c>
      <c r="Y1545" s="110">
        <v>1540</v>
      </c>
      <c r="Z1545" s="110">
        <v>0</v>
      </c>
      <c r="AA1545" s="110">
        <v>1540</v>
      </c>
      <c r="AB1545" s="110">
        <v>0</v>
      </c>
      <c r="AC1545" s="417">
        <v>25.6565241238998</v>
      </c>
    </row>
    <row r="1546" spans="1:29">
      <c r="A1546" s="20"/>
      <c r="B1546" s="24">
        <v>1542</v>
      </c>
      <c r="D1546" s="571">
        <v>1541</v>
      </c>
      <c r="E1546" s="580">
        <v>950.71184000000005</v>
      </c>
      <c r="F1546" s="580">
        <v>608.47852</v>
      </c>
      <c r="H1546" s="571">
        <v>1541</v>
      </c>
      <c r="I1546" s="78">
        <v>1005</v>
      </c>
      <c r="J1546" s="78">
        <v>850</v>
      </c>
      <c r="K1546" s="78">
        <v>1004</v>
      </c>
      <c r="L1546" s="78">
        <v>1005</v>
      </c>
      <c r="M1546" s="579" t="str">
        <f t="shared" si="25"/>
        <v>1005,850,1004,1005</v>
      </c>
      <c r="R1546" s="280">
        <v>1541</v>
      </c>
      <c r="S1546" s="591">
        <v>1249.8755623649899</v>
      </c>
      <c r="U1546" s="77">
        <v>1541</v>
      </c>
      <c r="V1546" s="77">
        <v>1541</v>
      </c>
      <c r="Y1546" s="110">
        <v>1541</v>
      </c>
      <c r="Z1546" s="110">
        <v>0</v>
      </c>
      <c r="AA1546" s="110">
        <v>1541</v>
      </c>
      <c r="AB1546" s="110">
        <v>0</v>
      </c>
      <c r="AC1546" s="417">
        <v>24.997511247299801</v>
      </c>
    </row>
    <row r="1547" spans="1:29">
      <c r="A1547" s="20"/>
      <c r="B1547" s="24">
        <v>1543</v>
      </c>
      <c r="D1547" s="571">
        <v>1542</v>
      </c>
      <c r="E1547" s="580">
        <v>975.97721999999999</v>
      </c>
      <c r="F1547" s="580">
        <v>568.73159999999996</v>
      </c>
      <c r="H1547" s="571">
        <v>1542</v>
      </c>
      <c r="I1547" s="78">
        <v>1006</v>
      </c>
      <c r="J1547" s="78">
        <v>852</v>
      </c>
      <c r="K1547" s="78">
        <v>851</v>
      </c>
      <c r="L1547" s="78">
        <v>1006</v>
      </c>
      <c r="M1547" s="579" t="str">
        <f t="shared" si="25"/>
        <v>1006,852,851,1006</v>
      </c>
      <c r="R1547" s="280">
        <v>1542</v>
      </c>
      <c r="S1547" s="591">
        <v>1281.34610163001</v>
      </c>
      <c r="U1547" s="77">
        <v>1542</v>
      </c>
      <c r="V1547" s="77">
        <v>1542</v>
      </c>
      <c r="Y1547" s="110">
        <v>1542</v>
      </c>
      <c r="Z1547" s="110">
        <v>0</v>
      </c>
      <c r="AA1547" s="110">
        <v>1542</v>
      </c>
      <c r="AB1547" s="110">
        <v>0</v>
      </c>
      <c r="AC1547" s="417">
        <v>25.626922032600199</v>
      </c>
    </row>
    <row r="1548" spans="1:29">
      <c r="A1548" s="20"/>
      <c r="B1548" s="24">
        <v>1544</v>
      </c>
      <c r="D1548" s="571">
        <v>1543</v>
      </c>
      <c r="E1548" s="580">
        <v>1004.0715</v>
      </c>
      <c r="F1548" s="580">
        <v>539.09965</v>
      </c>
      <c r="H1548" s="571">
        <v>1543</v>
      </c>
      <c r="I1548" s="78">
        <v>1006</v>
      </c>
      <c r="J1548" s="78">
        <v>851</v>
      </c>
      <c r="K1548" s="78">
        <v>1005</v>
      </c>
      <c r="L1548" s="78">
        <v>1006</v>
      </c>
      <c r="M1548" s="579" t="str">
        <f t="shared" si="25"/>
        <v>1006,851,1005,1006</v>
      </c>
      <c r="R1548" s="280">
        <v>1543</v>
      </c>
      <c r="S1548" s="591">
        <v>1249.07163754</v>
      </c>
      <c r="U1548" s="77">
        <v>1543</v>
      </c>
      <c r="V1548" s="77">
        <v>1543</v>
      </c>
      <c r="Y1548" s="110">
        <v>1543</v>
      </c>
      <c r="Z1548" s="110">
        <v>0</v>
      </c>
      <c r="AA1548" s="110">
        <v>1543</v>
      </c>
      <c r="AB1548" s="110">
        <v>0</v>
      </c>
      <c r="AC1548" s="417">
        <v>24.981432750800099</v>
      </c>
    </row>
    <row r="1549" spans="1:29">
      <c r="A1549" s="20"/>
      <c r="B1549" s="24">
        <v>1545</v>
      </c>
      <c r="D1549" s="571">
        <v>1544</v>
      </c>
      <c r="E1549" s="580">
        <v>1015.0146</v>
      </c>
      <c r="F1549" s="580">
        <v>498.70722000000001</v>
      </c>
      <c r="H1549" s="571">
        <v>1544</v>
      </c>
      <c r="I1549" s="78">
        <v>1007</v>
      </c>
      <c r="J1549" s="78">
        <v>853</v>
      </c>
      <c r="K1549" s="78">
        <v>852</v>
      </c>
      <c r="L1549" s="78">
        <v>1007</v>
      </c>
      <c r="M1549" s="579" t="str">
        <f t="shared" si="25"/>
        <v>1007,853,852,1007</v>
      </c>
      <c r="R1549" s="280">
        <v>1544</v>
      </c>
      <c r="S1549" s="591">
        <v>1280.9167494199901</v>
      </c>
      <c r="U1549" s="77">
        <v>1544</v>
      </c>
      <c r="V1549" s="77">
        <v>1544</v>
      </c>
      <c r="Y1549" s="110">
        <v>1544</v>
      </c>
      <c r="Z1549" s="110">
        <v>0</v>
      </c>
      <c r="AA1549" s="110">
        <v>1544</v>
      </c>
      <c r="AB1549" s="110">
        <v>0</v>
      </c>
      <c r="AC1549" s="417">
        <v>25.618334988399798</v>
      </c>
    </row>
    <row r="1550" spans="1:29">
      <c r="A1550" s="20"/>
      <c r="B1550" s="24">
        <v>1546</v>
      </c>
      <c r="D1550" s="571">
        <v>1545</v>
      </c>
      <c r="E1550" s="580">
        <v>1034.0326</v>
      </c>
      <c r="F1550" s="580">
        <v>455.87632000000002</v>
      </c>
      <c r="H1550" s="571">
        <v>1545</v>
      </c>
      <c r="I1550" s="78">
        <v>1007</v>
      </c>
      <c r="J1550" s="78">
        <v>852</v>
      </c>
      <c r="K1550" s="78">
        <v>1006</v>
      </c>
      <c r="L1550" s="78">
        <v>1007</v>
      </c>
      <c r="M1550" s="579" t="str">
        <f t="shared" si="25"/>
        <v>1007,852,1006,1007</v>
      </c>
      <c r="R1550" s="280">
        <v>1545</v>
      </c>
      <c r="S1550" s="591">
        <v>1247.6474816749901</v>
      </c>
      <c r="U1550" s="77">
        <v>1545</v>
      </c>
      <c r="V1550" s="77">
        <v>1545</v>
      </c>
      <c r="Y1550" s="110">
        <v>1545</v>
      </c>
      <c r="Z1550" s="110">
        <v>0</v>
      </c>
      <c r="AA1550" s="110">
        <v>1545</v>
      </c>
      <c r="AB1550" s="110">
        <v>0</v>
      </c>
      <c r="AC1550" s="417">
        <v>24.952949633499902</v>
      </c>
    </row>
    <row r="1551" spans="1:29">
      <c r="A1551" s="20"/>
      <c r="B1551" s="24">
        <v>1547</v>
      </c>
      <c r="D1551" s="571">
        <v>1546</v>
      </c>
      <c r="E1551" s="580">
        <v>1052.4938</v>
      </c>
      <c r="F1551" s="580">
        <v>412.17270000000002</v>
      </c>
      <c r="H1551" s="571">
        <v>1546</v>
      </c>
      <c r="I1551" s="78">
        <v>1008</v>
      </c>
      <c r="J1551" s="78">
        <v>854</v>
      </c>
      <c r="K1551" s="78">
        <v>853</v>
      </c>
      <c r="L1551" s="78">
        <v>1008</v>
      </c>
      <c r="M1551" s="579" t="str">
        <f t="shared" si="25"/>
        <v>1008,854,853,1008</v>
      </c>
      <c r="R1551" s="280">
        <v>1546</v>
      </c>
      <c r="S1551" s="591">
        <v>1282.4882339549599</v>
      </c>
      <c r="U1551" s="77">
        <v>1546</v>
      </c>
      <c r="V1551" s="77">
        <v>1546</v>
      </c>
      <c r="Y1551" s="110">
        <v>1546</v>
      </c>
      <c r="Z1551" s="110">
        <v>0</v>
      </c>
      <c r="AA1551" s="110">
        <v>1546</v>
      </c>
      <c r="AB1551" s="110">
        <v>0</v>
      </c>
      <c r="AC1551" s="417">
        <v>25.649764679099299</v>
      </c>
    </row>
    <row r="1552" spans="1:29">
      <c r="A1552" s="20"/>
      <c r="B1552" s="24">
        <v>1548</v>
      </c>
      <c r="D1552" s="571">
        <v>1547</v>
      </c>
      <c r="E1552" s="580">
        <v>1067.9209000000001</v>
      </c>
      <c r="F1552" s="580">
        <v>365.03886</v>
      </c>
      <c r="H1552" s="571">
        <v>1547</v>
      </c>
      <c r="I1552" s="78">
        <v>1008</v>
      </c>
      <c r="J1552" s="78">
        <v>853</v>
      </c>
      <c r="K1552" s="78">
        <v>1007</v>
      </c>
      <c r="L1552" s="78">
        <v>1008</v>
      </c>
      <c r="M1552" s="579" t="str">
        <f t="shared" si="25"/>
        <v>1008,853,1007,1008</v>
      </c>
      <c r="R1552" s="280">
        <v>1547</v>
      </c>
      <c r="S1552" s="591">
        <v>1248.19080686999</v>
      </c>
      <c r="U1552" s="77">
        <v>1547</v>
      </c>
      <c r="V1552" s="77">
        <v>1547</v>
      </c>
      <c r="Y1552" s="110">
        <v>1547</v>
      </c>
      <c r="Z1552" s="110">
        <v>0</v>
      </c>
      <c r="AA1552" s="110">
        <v>1547</v>
      </c>
      <c r="AB1552" s="110">
        <v>0</v>
      </c>
      <c r="AC1552" s="417">
        <v>24.963816137399899</v>
      </c>
    </row>
    <row r="1553" spans="1:29">
      <c r="A1553" s="20"/>
      <c r="B1553" s="24">
        <v>1549</v>
      </c>
      <c r="D1553" s="571">
        <v>1548</v>
      </c>
      <c r="E1553" s="580">
        <v>1081.1728000000001</v>
      </c>
      <c r="F1553" s="580">
        <v>314.79066999999998</v>
      </c>
      <c r="H1553" s="571">
        <v>1548</v>
      </c>
      <c r="I1553" s="78">
        <v>1009</v>
      </c>
      <c r="J1553" s="78">
        <v>855</v>
      </c>
      <c r="K1553" s="78">
        <v>854</v>
      </c>
      <c r="L1553" s="78">
        <v>1009</v>
      </c>
      <c r="M1553" s="579" t="str">
        <f t="shared" si="25"/>
        <v>1009,855,854,1009</v>
      </c>
      <c r="R1553" s="280">
        <v>1548</v>
      </c>
      <c r="S1553" s="591">
        <v>1286.2907164999999</v>
      </c>
      <c r="U1553" s="77">
        <v>1548</v>
      </c>
      <c r="V1553" s="77">
        <v>1548</v>
      </c>
      <c r="Y1553" s="110">
        <v>1548</v>
      </c>
      <c r="Z1553" s="110">
        <v>0</v>
      </c>
      <c r="AA1553" s="110">
        <v>1548</v>
      </c>
      <c r="AB1553" s="110">
        <v>0</v>
      </c>
      <c r="AC1553" s="417">
        <v>25.725814330000102</v>
      </c>
    </row>
    <row r="1554" spans="1:29">
      <c r="A1554" s="20"/>
      <c r="B1554" s="24">
        <v>1550</v>
      </c>
      <c r="D1554" s="571">
        <v>1549</v>
      </c>
      <c r="E1554" s="580">
        <v>1103.1235999999999</v>
      </c>
      <c r="F1554" s="580">
        <v>269.84778999999997</v>
      </c>
      <c r="H1554" s="571">
        <v>1549</v>
      </c>
      <c r="I1554" s="78">
        <v>1009</v>
      </c>
      <c r="J1554" s="78">
        <v>854</v>
      </c>
      <c r="K1554" s="78">
        <v>1008</v>
      </c>
      <c r="L1554" s="78">
        <v>1009</v>
      </c>
      <c r="M1554" s="579" t="str">
        <f t="shared" si="25"/>
        <v>1009,854,1008,1009</v>
      </c>
      <c r="R1554" s="280">
        <v>1549</v>
      </c>
      <c r="S1554" s="591">
        <v>1251.2155526250399</v>
      </c>
      <c r="U1554" s="77">
        <v>1549</v>
      </c>
      <c r="V1554" s="77">
        <v>1549</v>
      </c>
      <c r="Y1554" s="110">
        <v>1549</v>
      </c>
      <c r="Z1554" s="110">
        <v>0</v>
      </c>
      <c r="AA1554" s="110">
        <v>1549</v>
      </c>
      <c r="AB1554" s="110">
        <v>0</v>
      </c>
      <c r="AC1554" s="417">
        <v>25.024311052500799</v>
      </c>
    </row>
    <row r="1555" spans="1:29">
      <c r="A1555" s="20"/>
      <c r="B1555" s="24">
        <v>1551</v>
      </c>
      <c r="D1555" s="571">
        <v>1550</v>
      </c>
      <c r="E1555" s="580">
        <v>1090.4418000000001</v>
      </c>
      <c r="F1555" s="580">
        <v>216.46054000000001</v>
      </c>
      <c r="H1555" s="571">
        <v>1550</v>
      </c>
      <c r="I1555" s="78">
        <v>1010</v>
      </c>
      <c r="J1555" s="78">
        <v>856</v>
      </c>
      <c r="K1555" s="78">
        <v>855</v>
      </c>
      <c r="L1555" s="78">
        <v>1010</v>
      </c>
      <c r="M1555" s="579" t="str">
        <f t="shared" si="25"/>
        <v>1010,856,855,1010</v>
      </c>
      <c r="R1555" s="280">
        <v>1550</v>
      </c>
      <c r="S1555" s="591">
        <v>1289.68580457499</v>
      </c>
      <c r="U1555" s="77">
        <v>1550</v>
      </c>
      <c r="V1555" s="77">
        <v>1550</v>
      </c>
      <c r="Y1555" s="110">
        <v>1550</v>
      </c>
      <c r="Z1555" s="110">
        <v>0</v>
      </c>
      <c r="AA1555" s="110">
        <v>1550</v>
      </c>
      <c r="AB1555" s="110">
        <v>0</v>
      </c>
      <c r="AC1555" s="417">
        <v>25.793716091499899</v>
      </c>
    </row>
    <row r="1556" spans="1:29">
      <c r="A1556" s="20"/>
      <c r="B1556" s="24">
        <v>1552</v>
      </c>
      <c r="D1556" s="571">
        <v>1551</v>
      </c>
      <c r="E1556" s="580">
        <v>1084.8490999999999</v>
      </c>
      <c r="F1556" s="580">
        <v>156.99986000000001</v>
      </c>
      <c r="H1556" s="571">
        <v>1551</v>
      </c>
      <c r="I1556" s="78">
        <v>1010</v>
      </c>
      <c r="J1556" s="78">
        <v>855</v>
      </c>
      <c r="K1556" s="78">
        <v>1009</v>
      </c>
      <c r="L1556" s="78">
        <v>1010</v>
      </c>
      <c r="M1556" s="579" t="str">
        <f t="shared" si="25"/>
        <v>1010,855,1009,1010</v>
      </c>
      <c r="R1556" s="280">
        <v>1551</v>
      </c>
      <c r="S1556" s="591">
        <v>1255.2188881249799</v>
      </c>
      <c r="U1556" s="77">
        <v>1551</v>
      </c>
      <c r="V1556" s="77">
        <v>1551</v>
      </c>
      <c r="Y1556" s="110">
        <v>1551</v>
      </c>
      <c r="Z1556" s="110">
        <v>0</v>
      </c>
      <c r="AA1556" s="110">
        <v>1551</v>
      </c>
      <c r="AB1556" s="110">
        <v>0</v>
      </c>
      <c r="AC1556" s="417">
        <v>25.104377762499698</v>
      </c>
    </row>
    <row r="1557" spans="1:29">
      <c r="A1557" s="20"/>
      <c r="B1557" s="24">
        <v>1553</v>
      </c>
      <c r="D1557" s="571">
        <v>1552</v>
      </c>
      <c r="E1557" s="580">
        <v>1078.2212</v>
      </c>
      <c r="F1557" s="580">
        <v>93.992249000000001</v>
      </c>
      <c r="H1557" s="571">
        <v>1552</v>
      </c>
      <c r="I1557" s="78">
        <v>1011</v>
      </c>
      <c r="J1557" s="78">
        <v>857</v>
      </c>
      <c r="K1557" s="78">
        <v>856</v>
      </c>
      <c r="L1557" s="78">
        <v>1011</v>
      </c>
      <c r="M1557" s="579" t="str">
        <f t="shared" si="25"/>
        <v>1011,857,856,1011</v>
      </c>
      <c r="R1557" s="280">
        <v>1552</v>
      </c>
      <c r="S1557" s="591">
        <v>1287.7247033579899</v>
      </c>
      <c r="U1557" s="77">
        <v>1552</v>
      </c>
      <c r="V1557" s="77">
        <v>1552</v>
      </c>
      <c r="Y1557" s="110">
        <v>1552</v>
      </c>
      <c r="Z1557" s="110">
        <v>0</v>
      </c>
      <c r="AA1557" s="110">
        <v>1552</v>
      </c>
      <c r="AB1557" s="110">
        <v>0</v>
      </c>
      <c r="AC1557" s="417">
        <v>25.754494067159801</v>
      </c>
    </row>
    <row r="1558" spans="1:29">
      <c r="A1558" s="20"/>
      <c r="B1558" s="24">
        <v>1554</v>
      </c>
      <c r="D1558" s="571">
        <v>1553</v>
      </c>
      <c r="E1558" s="580">
        <v>1094.1722</v>
      </c>
      <c r="F1558" s="580">
        <v>-89.219009999999997</v>
      </c>
      <c r="H1558" s="571">
        <v>1553</v>
      </c>
      <c r="I1558" s="78">
        <v>1011</v>
      </c>
      <c r="J1558" s="78">
        <v>856</v>
      </c>
      <c r="K1558" s="78">
        <v>1010</v>
      </c>
      <c r="L1558" s="78">
        <v>1011</v>
      </c>
      <c r="M1558" s="579" t="str">
        <f t="shared" si="25"/>
        <v>1011,856,1010,1011</v>
      </c>
      <c r="R1558" s="280">
        <v>1553</v>
      </c>
      <c r="S1558" s="591">
        <v>1253.96285478</v>
      </c>
      <c r="U1558" s="77">
        <v>1553</v>
      </c>
      <c r="V1558" s="77">
        <v>1553</v>
      </c>
      <c r="Y1558" s="110">
        <v>1553</v>
      </c>
      <c r="Z1558" s="110">
        <v>0</v>
      </c>
      <c r="AA1558" s="110">
        <v>1553</v>
      </c>
      <c r="AB1558" s="110">
        <v>0</v>
      </c>
      <c r="AC1558" s="417">
        <v>25.079257095600099</v>
      </c>
    </row>
    <row r="1559" spans="1:29">
      <c r="A1559" s="20"/>
      <c r="B1559" s="24">
        <v>1555</v>
      </c>
      <c r="D1559" s="571">
        <v>1554</v>
      </c>
      <c r="E1559" s="580">
        <v>1081.8920000000001</v>
      </c>
      <c r="F1559" s="580">
        <v>-19.630849999999999</v>
      </c>
      <c r="H1559" s="571">
        <v>1554</v>
      </c>
      <c r="I1559" s="78">
        <v>1012</v>
      </c>
      <c r="J1559" s="78">
        <v>858</v>
      </c>
      <c r="K1559" s="78">
        <v>857</v>
      </c>
      <c r="L1559" s="78">
        <v>1012</v>
      </c>
      <c r="M1559" s="579" t="str">
        <f t="shared" si="25"/>
        <v>1012,858,857,1012</v>
      </c>
      <c r="R1559" s="280">
        <v>1554</v>
      </c>
      <c r="S1559" s="591">
        <v>1280.77096026198</v>
      </c>
      <c r="U1559" s="77">
        <v>1554</v>
      </c>
      <c r="V1559" s="77">
        <v>1554</v>
      </c>
      <c r="Y1559" s="110">
        <v>1554</v>
      </c>
      <c r="Z1559" s="110">
        <v>0</v>
      </c>
      <c r="AA1559" s="110">
        <v>1554</v>
      </c>
      <c r="AB1559" s="110">
        <v>0</v>
      </c>
      <c r="AC1559" s="417">
        <v>25.6154192052397</v>
      </c>
    </row>
    <row r="1560" spans="1:29">
      <c r="A1560" s="20"/>
      <c r="B1560" s="24">
        <v>1556</v>
      </c>
      <c r="D1560" s="571">
        <v>1555</v>
      </c>
      <c r="E1560" s="580">
        <v>1066.5296000000001</v>
      </c>
      <c r="F1560" s="580">
        <v>37.410325999999998</v>
      </c>
      <c r="H1560" s="571">
        <v>1555</v>
      </c>
      <c r="I1560" s="78">
        <v>1012</v>
      </c>
      <c r="J1560" s="78">
        <v>857</v>
      </c>
      <c r="K1560" s="78">
        <v>1011</v>
      </c>
      <c r="L1560" s="78">
        <v>1012</v>
      </c>
      <c r="M1560" s="579" t="str">
        <f t="shared" si="25"/>
        <v>1012,857,1011,1012</v>
      </c>
      <c r="R1560" s="280">
        <v>1555</v>
      </c>
      <c r="S1560" s="591">
        <v>1248.8539886225101</v>
      </c>
      <c r="U1560" s="77">
        <v>1555</v>
      </c>
      <c r="V1560" s="77">
        <v>1555</v>
      </c>
      <c r="Y1560" s="110">
        <v>1555</v>
      </c>
      <c r="Z1560" s="110">
        <v>0</v>
      </c>
      <c r="AA1560" s="110">
        <v>1555</v>
      </c>
      <c r="AB1560" s="110">
        <v>0</v>
      </c>
      <c r="AC1560" s="417">
        <v>24.9770797724502</v>
      </c>
    </row>
    <row r="1561" spans="1:29">
      <c r="A1561" s="20"/>
      <c r="B1561" s="24">
        <v>1557</v>
      </c>
      <c r="D1561" s="571">
        <v>1556</v>
      </c>
      <c r="E1561" s="580">
        <v>1044.0963999999999</v>
      </c>
      <c r="F1561" s="580">
        <v>259.26582999999999</v>
      </c>
      <c r="H1561" s="571">
        <v>1556</v>
      </c>
      <c r="I1561" s="78">
        <v>1013</v>
      </c>
      <c r="J1561" s="78">
        <v>859</v>
      </c>
      <c r="K1561" s="78">
        <v>858</v>
      </c>
      <c r="L1561" s="78">
        <v>1013</v>
      </c>
      <c r="M1561" s="579" t="str">
        <f t="shared" si="25"/>
        <v>1013,859,858,1013</v>
      </c>
      <c r="R1561" s="280">
        <v>1556</v>
      </c>
      <c r="S1561" s="591">
        <v>1274.381378089</v>
      </c>
      <c r="U1561" s="77">
        <v>1556</v>
      </c>
      <c r="V1561" s="77">
        <v>1556</v>
      </c>
      <c r="Y1561" s="110">
        <v>1556</v>
      </c>
      <c r="Z1561" s="110">
        <v>0</v>
      </c>
      <c r="AA1561" s="110">
        <v>1556</v>
      </c>
      <c r="AB1561" s="110">
        <v>0</v>
      </c>
      <c r="AC1561" s="417">
        <v>25.487627561779998</v>
      </c>
    </row>
    <row r="1562" spans="1:29">
      <c r="A1562" s="20"/>
      <c r="B1562" s="24">
        <v>1558</v>
      </c>
      <c r="D1562" s="571">
        <v>1557</v>
      </c>
      <c r="E1562" s="580">
        <v>1032.3820000000001</v>
      </c>
      <c r="F1562" s="580">
        <v>317.41215</v>
      </c>
      <c r="H1562" s="571">
        <v>1557</v>
      </c>
      <c r="I1562" s="78">
        <v>1013</v>
      </c>
      <c r="J1562" s="78">
        <v>858</v>
      </c>
      <c r="K1562" s="78">
        <v>1012</v>
      </c>
      <c r="L1562" s="78">
        <v>1013</v>
      </c>
      <c r="M1562" s="579" t="str">
        <f t="shared" si="25"/>
        <v>1013,858,1012,1013</v>
      </c>
      <c r="R1562" s="280">
        <v>1557</v>
      </c>
      <c r="S1562" s="591">
        <v>1243.86348286</v>
      </c>
      <c r="U1562" s="77">
        <v>1557</v>
      </c>
      <c r="V1562" s="77">
        <v>1557</v>
      </c>
      <c r="Y1562" s="110">
        <v>1557</v>
      </c>
      <c r="Z1562" s="110">
        <v>0</v>
      </c>
      <c r="AA1562" s="110">
        <v>1557</v>
      </c>
      <c r="AB1562" s="110">
        <v>0</v>
      </c>
      <c r="AC1562" s="417">
        <v>24.877269657199999</v>
      </c>
    </row>
    <row r="1563" spans="1:29">
      <c r="A1563" s="20"/>
      <c r="B1563" s="24">
        <v>1559</v>
      </c>
      <c r="D1563" s="571">
        <v>1558</v>
      </c>
      <c r="E1563" s="580">
        <v>1018.8302</v>
      </c>
      <c r="F1563" s="580">
        <v>368.41086000000001</v>
      </c>
      <c r="H1563" s="571">
        <v>1558</v>
      </c>
      <c r="I1563" s="78">
        <v>1014</v>
      </c>
      <c r="J1563" s="78">
        <v>860</v>
      </c>
      <c r="K1563" s="78">
        <v>859</v>
      </c>
      <c r="L1563" s="78">
        <v>1014</v>
      </c>
      <c r="M1563" s="579" t="str">
        <f t="shared" si="25"/>
        <v>1014,860,859,1014</v>
      </c>
      <c r="R1563" s="280">
        <v>1558</v>
      </c>
      <c r="S1563" s="591">
        <v>1273.57435646</v>
      </c>
      <c r="U1563" s="77">
        <v>1558</v>
      </c>
      <c r="V1563" s="77">
        <v>1558</v>
      </c>
      <c r="Y1563" s="110">
        <v>1558</v>
      </c>
      <c r="Z1563" s="110">
        <v>0</v>
      </c>
      <c r="AA1563" s="110">
        <v>1558</v>
      </c>
      <c r="AB1563" s="110">
        <v>0</v>
      </c>
      <c r="AC1563" s="417">
        <v>25.471487129200099</v>
      </c>
    </row>
    <row r="1564" spans="1:29">
      <c r="A1564" s="20"/>
      <c r="B1564" s="24">
        <v>1560</v>
      </c>
      <c r="D1564" s="571">
        <v>1559</v>
      </c>
      <c r="E1564" s="580">
        <v>999.60386000000005</v>
      </c>
      <c r="F1564" s="580">
        <v>413.08452</v>
      </c>
      <c r="H1564" s="571">
        <v>1559</v>
      </c>
      <c r="I1564" s="78">
        <v>1014</v>
      </c>
      <c r="J1564" s="78">
        <v>859</v>
      </c>
      <c r="K1564" s="78">
        <v>1013</v>
      </c>
      <c r="L1564" s="78">
        <v>1014</v>
      </c>
      <c r="M1564" s="579" t="str">
        <f t="shared" si="25"/>
        <v>1014,859,1013,1014</v>
      </c>
      <c r="R1564" s="280">
        <v>1559</v>
      </c>
      <c r="S1564" s="591">
        <v>1241.0389013500001</v>
      </c>
      <c r="U1564" s="77">
        <v>1559</v>
      </c>
      <c r="V1564" s="77">
        <v>1559</v>
      </c>
      <c r="Y1564" s="110">
        <v>1559</v>
      </c>
      <c r="Z1564" s="110">
        <v>0</v>
      </c>
      <c r="AA1564" s="110">
        <v>1559</v>
      </c>
      <c r="AB1564" s="110">
        <v>0</v>
      </c>
      <c r="AC1564" s="417">
        <v>24.820778026999999</v>
      </c>
    </row>
    <row r="1565" spans="1:29">
      <c r="A1565" s="20"/>
      <c r="B1565" s="24">
        <v>1561</v>
      </c>
      <c r="D1565" s="571">
        <v>1560</v>
      </c>
      <c r="E1565" s="580">
        <v>979.16029000000003</v>
      </c>
      <c r="F1565" s="580">
        <v>459.76902000000001</v>
      </c>
      <c r="H1565" s="571">
        <v>1560</v>
      </c>
      <c r="I1565" s="78">
        <v>1015</v>
      </c>
      <c r="J1565" s="78">
        <v>861</v>
      </c>
      <c r="K1565" s="78">
        <v>860</v>
      </c>
      <c r="L1565" s="78">
        <v>1015</v>
      </c>
      <c r="M1565" s="579" t="str">
        <f t="shared" si="25"/>
        <v>1015,861,860,1015</v>
      </c>
      <c r="R1565" s="280">
        <v>1560</v>
      </c>
      <c r="S1565" s="591">
        <v>1277.0755581999999</v>
      </c>
      <c r="U1565" s="77">
        <v>1560</v>
      </c>
      <c r="V1565" s="77">
        <v>1560</v>
      </c>
      <c r="Y1565" s="110">
        <v>1560</v>
      </c>
      <c r="Z1565" s="110">
        <v>0</v>
      </c>
      <c r="AA1565" s="110">
        <v>1560</v>
      </c>
      <c r="AB1565" s="110">
        <v>0</v>
      </c>
      <c r="AC1565" s="417">
        <v>25.541511164000099</v>
      </c>
    </row>
    <row r="1566" spans="1:29">
      <c r="A1566" s="20"/>
      <c r="B1566" s="24">
        <v>1562</v>
      </c>
      <c r="D1566" s="571">
        <v>1561</v>
      </c>
      <c r="E1566" s="580">
        <v>958.13286000000005</v>
      </c>
      <c r="F1566" s="580">
        <v>511.12650000000002</v>
      </c>
      <c r="H1566" s="571">
        <v>1561</v>
      </c>
      <c r="I1566" s="78">
        <v>1015</v>
      </c>
      <c r="J1566" s="78">
        <v>860</v>
      </c>
      <c r="K1566" s="78">
        <v>1014</v>
      </c>
      <c r="L1566" s="78">
        <v>1015</v>
      </c>
      <c r="M1566" s="579" t="str">
        <f t="shared" si="25"/>
        <v>1015,860,1014,1015</v>
      </c>
      <c r="R1566" s="280">
        <v>1561</v>
      </c>
      <c r="S1566" s="591">
        <v>1241.0830779999999</v>
      </c>
      <c r="U1566" s="77">
        <v>1561</v>
      </c>
      <c r="V1566" s="77">
        <v>1561</v>
      </c>
      <c r="Y1566" s="110">
        <v>1561</v>
      </c>
      <c r="Z1566" s="110">
        <v>0</v>
      </c>
      <c r="AA1566" s="110">
        <v>1561</v>
      </c>
      <c r="AB1566" s="110">
        <v>0</v>
      </c>
      <c r="AC1566" s="417">
        <v>24.821661559999999</v>
      </c>
    </row>
    <row r="1567" spans="1:29">
      <c r="A1567" s="20"/>
      <c r="B1567" s="24">
        <v>1563</v>
      </c>
      <c r="D1567" s="571">
        <v>1562</v>
      </c>
      <c r="E1567" s="580">
        <v>925.90899000000002</v>
      </c>
      <c r="F1567" s="580">
        <v>555.31210999999996</v>
      </c>
      <c r="H1567" s="571">
        <v>1562</v>
      </c>
      <c r="I1567" s="78">
        <v>1016</v>
      </c>
      <c r="J1567" s="78">
        <v>862</v>
      </c>
      <c r="K1567" s="78">
        <v>861</v>
      </c>
      <c r="L1567" s="78">
        <v>1016</v>
      </c>
      <c r="M1567" s="579" t="str">
        <f t="shared" si="25"/>
        <v>1016,862,861,1016</v>
      </c>
      <c r="R1567" s="280">
        <v>1562</v>
      </c>
      <c r="S1567" s="591">
        <v>1281.51942925002</v>
      </c>
      <c r="U1567" s="77">
        <v>1562</v>
      </c>
      <c r="V1567" s="77">
        <v>1562</v>
      </c>
      <c r="Y1567" s="110">
        <v>1562</v>
      </c>
      <c r="Z1567" s="110">
        <v>0</v>
      </c>
      <c r="AA1567" s="110">
        <v>1562</v>
      </c>
      <c r="AB1567" s="110">
        <v>0</v>
      </c>
      <c r="AC1567" s="417">
        <v>25.6303885850004</v>
      </c>
    </row>
    <row r="1568" spans="1:29">
      <c r="A1568" s="20"/>
      <c r="B1568" s="24">
        <v>1564</v>
      </c>
      <c r="D1568" s="571">
        <v>1563</v>
      </c>
      <c r="E1568" s="580">
        <v>900.15135999999995</v>
      </c>
      <c r="F1568" s="580">
        <v>598.26804000000004</v>
      </c>
      <c r="H1568" s="571">
        <v>1563</v>
      </c>
      <c r="I1568" s="78">
        <v>1016</v>
      </c>
      <c r="J1568" s="78">
        <v>861</v>
      </c>
      <c r="K1568" s="78">
        <v>1015</v>
      </c>
      <c r="L1568" s="78">
        <v>1016</v>
      </c>
      <c r="M1568" s="579" t="str">
        <f t="shared" si="25"/>
        <v>1016,861,1015,1016</v>
      </c>
      <c r="R1568" s="280">
        <v>1563</v>
      </c>
      <c r="S1568" s="591">
        <v>1243.6176231499901</v>
      </c>
      <c r="U1568" s="77">
        <v>1563</v>
      </c>
      <c r="V1568" s="77">
        <v>1563</v>
      </c>
      <c r="Y1568" s="110">
        <v>1563</v>
      </c>
      <c r="Z1568" s="110">
        <v>0</v>
      </c>
      <c r="AA1568" s="110">
        <v>1563</v>
      </c>
      <c r="AB1568" s="110">
        <v>0</v>
      </c>
      <c r="AC1568" s="417">
        <v>24.8723524629998</v>
      </c>
    </row>
    <row r="1569" spans="1:29">
      <c r="A1569" s="20"/>
      <c r="B1569" s="24">
        <v>1565</v>
      </c>
      <c r="D1569" s="571">
        <v>1564</v>
      </c>
      <c r="E1569" s="580">
        <v>876.36890000000005</v>
      </c>
      <c r="F1569" s="580">
        <v>640.65268000000003</v>
      </c>
      <c r="H1569" s="571">
        <v>1564</v>
      </c>
      <c r="I1569" s="78">
        <v>1017</v>
      </c>
      <c r="J1569" s="78">
        <v>863</v>
      </c>
      <c r="K1569" s="78">
        <v>862</v>
      </c>
      <c r="L1569" s="78">
        <v>1017</v>
      </c>
      <c r="M1569" s="579" t="str">
        <f t="shared" si="25"/>
        <v>1017,863,862,1017</v>
      </c>
      <c r="R1569" s="280">
        <v>1564</v>
      </c>
      <c r="S1569" s="591">
        <v>1283.07719594999</v>
      </c>
      <c r="U1569" s="77">
        <v>1564</v>
      </c>
      <c r="V1569" s="77">
        <v>1564</v>
      </c>
      <c r="Y1569" s="110">
        <v>1564</v>
      </c>
      <c r="Z1569" s="110">
        <v>0</v>
      </c>
      <c r="AA1569" s="110">
        <v>1564</v>
      </c>
      <c r="AB1569" s="110">
        <v>0</v>
      </c>
      <c r="AC1569" s="417">
        <v>25.6615439189999</v>
      </c>
    </row>
    <row r="1570" spans="1:29">
      <c r="A1570" s="20"/>
      <c r="B1570" s="24">
        <v>1566</v>
      </c>
      <c r="D1570" s="571">
        <v>1565</v>
      </c>
      <c r="E1570" s="580">
        <v>843.91854999999998</v>
      </c>
      <c r="F1570" s="580">
        <v>680.79975999999999</v>
      </c>
      <c r="H1570" s="571">
        <v>1565</v>
      </c>
      <c r="I1570" s="78">
        <v>1017</v>
      </c>
      <c r="J1570" s="78">
        <v>862</v>
      </c>
      <c r="K1570" s="78">
        <v>1016</v>
      </c>
      <c r="L1570" s="78">
        <v>1017</v>
      </c>
      <c r="M1570" s="579" t="str">
        <f t="shared" si="25"/>
        <v>1017,862,1016,1017</v>
      </c>
      <c r="R1570" s="280">
        <v>1565</v>
      </c>
      <c r="S1570" s="591">
        <v>1246.5609807999799</v>
      </c>
      <c r="U1570" s="77">
        <v>1565</v>
      </c>
      <c r="V1570" s="77">
        <v>1565</v>
      </c>
      <c r="Y1570" s="110">
        <v>1565</v>
      </c>
      <c r="Z1570" s="110">
        <v>0</v>
      </c>
      <c r="AA1570" s="110">
        <v>1565</v>
      </c>
      <c r="AB1570" s="110">
        <v>0</v>
      </c>
      <c r="AC1570" s="417">
        <v>24.931219615999701</v>
      </c>
    </row>
    <row r="1571" spans="1:29">
      <c r="A1571" s="20"/>
      <c r="B1571" s="24">
        <v>1567</v>
      </c>
      <c r="D1571" s="571">
        <v>1566</v>
      </c>
      <c r="E1571" s="580">
        <v>805.56776000000002</v>
      </c>
      <c r="F1571" s="580">
        <v>721.27533000000005</v>
      </c>
      <c r="H1571" s="571">
        <v>1566</v>
      </c>
      <c r="I1571" s="78">
        <v>1018</v>
      </c>
      <c r="J1571" s="78">
        <v>864</v>
      </c>
      <c r="K1571" s="78">
        <v>863</v>
      </c>
      <c r="L1571" s="78">
        <v>1018</v>
      </c>
      <c r="M1571" s="579" t="str">
        <f t="shared" si="25"/>
        <v>1018,864,863,1018</v>
      </c>
      <c r="R1571" s="280">
        <v>1566</v>
      </c>
      <c r="S1571" s="591">
        <v>1283.8042622999899</v>
      </c>
      <c r="U1571" s="77">
        <v>1566</v>
      </c>
      <c r="V1571" s="77">
        <v>1566</v>
      </c>
      <c r="Y1571" s="110">
        <v>1566</v>
      </c>
      <c r="Z1571" s="110">
        <v>0</v>
      </c>
      <c r="AA1571" s="110">
        <v>1566</v>
      </c>
      <c r="AB1571" s="110">
        <v>0</v>
      </c>
      <c r="AC1571" s="417">
        <v>25.676085245999801</v>
      </c>
    </row>
    <row r="1572" spans="1:29">
      <c r="A1572" s="20"/>
      <c r="B1572" s="24">
        <v>1568</v>
      </c>
      <c r="D1572" s="571">
        <v>1567</v>
      </c>
      <c r="E1572" s="580">
        <v>759.28962000000001</v>
      </c>
      <c r="F1572" s="580">
        <v>755.82556</v>
      </c>
      <c r="H1572" s="571">
        <v>1567</v>
      </c>
      <c r="I1572" s="78">
        <v>1018</v>
      </c>
      <c r="J1572" s="78">
        <v>863</v>
      </c>
      <c r="K1572" s="78">
        <v>1017</v>
      </c>
      <c r="L1572" s="78">
        <v>1018</v>
      </c>
      <c r="M1572" s="579" t="str">
        <f t="shared" si="25"/>
        <v>1018,863,1017,1018</v>
      </c>
      <c r="R1572" s="280">
        <v>1567</v>
      </c>
      <c r="S1572" s="591">
        <v>1249.7853208500301</v>
      </c>
      <c r="U1572" s="77">
        <v>1567</v>
      </c>
      <c r="V1572" s="77">
        <v>1567</v>
      </c>
      <c r="Y1572" s="110">
        <v>1567</v>
      </c>
      <c r="Z1572" s="110">
        <v>0</v>
      </c>
      <c r="AA1572" s="110">
        <v>1567</v>
      </c>
      <c r="AB1572" s="110">
        <v>0</v>
      </c>
      <c r="AC1572" s="417">
        <v>24.995706417000601</v>
      </c>
    </row>
    <row r="1573" spans="1:29">
      <c r="A1573" s="20"/>
      <c r="B1573" s="24">
        <v>1569</v>
      </c>
      <c r="D1573" s="571">
        <v>1568</v>
      </c>
      <c r="E1573" s="580">
        <v>722.24068</v>
      </c>
      <c r="F1573" s="580">
        <v>794.35613999999998</v>
      </c>
      <c r="H1573" s="571">
        <v>1568</v>
      </c>
      <c r="I1573" s="78">
        <v>1019</v>
      </c>
      <c r="J1573" s="78">
        <v>865</v>
      </c>
      <c r="K1573" s="78">
        <v>864</v>
      </c>
      <c r="L1573" s="78">
        <v>1019</v>
      </c>
      <c r="M1573" s="579" t="str">
        <f t="shared" si="25"/>
        <v>1019,865,864,1019</v>
      </c>
      <c r="R1573" s="280">
        <v>1568</v>
      </c>
      <c r="S1573" s="591">
        <v>1286.2362665999899</v>
      </c>
      <c r="U1573" s="77">
        <v>1568</v>
      </c>
      <c r="V1573" s="77">
        <v>1568</v>
      </c>
      <c r="Y1573" s="110">
        <v>1568</v>
      </c>
      <c r="Z1573" s="110">
        <v>0</v>
      </c>
      <c r="AA1573" s="110">
        <v>1568</v>
      </c>
      <c r="AB1573" s="110">
        <v>0</v>
      </c>
      <c r="AC1573" s="417">
        <v>25.724725331999899</v>
      </c>
    </row>
    <row r="1574" spans="1:29">
      <c r="A1574" s="20"/>
      <c r="B1574" s="24">
        <v>1570</v>
      </c>
      <c r="D1574" s="571">
        <v>1569</v>
      </c>
      <c r="E1574" s="580">
        <v>699.18754999999999</v>
      </c>
      <c r="F1574" s="580">
        <v>833.56407000000002</v>
      </c>
      <c r="H1574" s="571">
        <v>1569</v>
      </c>
      <c r="I1574" s="78">
        <v>1019</v>
      </c>
      <c r="J1574" s="78">
        <v>864</v>
      </c>
      <c r="K1574" s="78">
        <v>1018</v>
      </c>
      <c r="L1574" s="78">
        <v>1019</v>
      </c>
      <c r="M1574" s="579" t="str">
        <f t="shared" si="25"/>
        <v>1019,864,1018,1019</v>
      </c>
      <c r="R1574" s="280">
        <v>1569</v>
      </c>
      <c r="S1574" s="591">
        <v>1252.76373150001</v>
      </c>
      <c r="U1574" s="77">
        <v>1569</v>
      </c>
      <c r="V1574" s="77">
        <v>1569</v>
      </c>
      <c r="Y1574" s="110">
        <v>1569</v>
      </c>
      <c r="Z1574" s="110">
        <v>0</v>
      </c>
      <c r="AA1574" s="110">
        <v>1569</v>
      </c>
      <c r="AB1574" s="110">
        <v>0</v>
      </c>
      <c r="AC1574" s="417">
        <v>25.055274630000302</v>
      </c>
    </row>
    <row r="1575" spans="1:29">
      <c r="A1575" s="20"/>
      <c r="B1575" s="24">
        <v>1571</v>
      </c>
      <c r="D1575" s="571">
        <v>1570</v>
      </c>
      <c r="E1575" s="580">
        <v>662.53791999999999</v>
      </c>
      <c r="F1575" s="580">
        <v>854.85906</v>
      </c>
      <c r="H1575" s="571">
        <v>1570</v>
      </c>
      <c r="I1575" s="78">
        <v>1020</v>
      </c>
      <c r="J1575" s="78">
        <v>866</v>
      </c>
      <c r="K1575" s="78">
        <v>865</v>
      </c>
      <c r="L1575" s="78">
        <v>1020</v>
      </c>
      <c r="M1575" s="579" t="str">
        <f t="shared" si="25"/>
        <v>1020,866,865,1020</v>
      </c>
      <c r="R1575" s="280">
        <v>1570</v>
      </c>
      <c r="S1575" s="591">
        <v>1288.31531460001</v>
      </c>
      <c r="U1575" s="77">
        <v>1570</v>
      </c>
      <c r="V1575" s="77">
        <v>1570</v>
      </c>
      <c r="Y1575" s="110">
        <v>1570</v>
      </c>
      <c r="Z1575" s="110">
        <v>0</v>
      </c>
      <c r="AA1575" s="110">
        <v>1570</v>
      </c>
      <c r="AB1575" s="110">
        <v>0</v>
      </c>
      <c r="AC1575" s="417">
        <v>25.766306292000198</v>
      </c>
    </row>
    <row r="1576" spans="1:29">
      <c r="A1576" s="20"/>
      <c r="B1576" s="24">
        <v>1572</v>
      </c>
      <c r="D1576" s="571">
        <v>1571</v>
      </c>
      <c r="E1576" s="580">
        <v>623.42861000000005</v>
      </c>
      <c r="F1576" s="580">
        <v>887.13675000000001</v>
      </c>
      <c r="H1576" s="571">
        <v>1571</v>
      </c>
      <c r="I1576" s="78">
        <v>1020</v>
      </c>
      <c r="J1576" s="78">
        <v>865</v>
      </c>
      <c r="K1576" s="78">
        <v>1019</v>
      </c>
      <c r="L1576" s="78">
        <v>1020</v>
      </c>
      <c r="M1576" s="579" t="str">
        <f t="shared" si="25"/>
        <v>1020,865,1019,1020</v>
      </c>
      <c r="R1576" s="280">
        <v>1571</v>
      </c>
      <c r="S1576" s="591">
        <v>1254.04595870003</v>
      </c>
      <c r="U1576" s="77">
        <v>1571</v>
      </c>
      <c r="V1576" s="77">
        <v>1571</v>
      </c>
      <c r="Y1576" s="110">
        <v>1571</v>
      </c>
      <c r="Z1576" s="110">
        <v>0</v>
      </c>
      <c r="AA1576" s="110">
        <v>1571</v>
      </c>
      <c r="AB1576" s="110">
        <v>0</v>
      </c>
      <c r="AC1576" s="417">
        <v>25.080919174000702</v>
      </c>
    </row>
    <row r="1577" spans="1:29">
      <c r="A1577" s="20"/>
      <c r="B1577" s="24">
        <v>1573</v>
      </c>
      <c r="D1577" s="571">
        <v>1572</v>
      </c>
      <c r="E1577" s="580">
        <v>574.35180000000003</v>
      </c>
      <c r="F1577" s="580">
        <v>918.70262000000002</v>
      </c>
      <c r="H1577" s="571">
        <v>1572</v>
      </c>
      <c r="I1577" s="78">
        <v>1021</v>
      </c>
      <c r="J1577" s="78">
        <v>867</v>
      </c>
      <c r="K1577" s="78">
        <v>866</v>
      </c>
      <c r="L1577" s="78">
        <v>1021</v>
      </c>
      <c r="M1577" s="579" t="str">
        <f t="shared" si="25"/>
        <v>1021,867,866,1021</v>
      </c>
      <c r="R1577" s="280">
        <v>1572</v>
      </c>
      <c r="S1577" s="591">
        <v>1286.0976654000599</v>
      </c>
      <c r="U1577" s="77">
        <v>1572</v>
      </c>
      <c r="V1577" s="77">
        <v>1572</v>
      </c>
      <c r="Y1577" s="110">
        <v>1572</v>
      </c>
      <c r="Z1577" s="110">
        <v>0</v>
      </c>
      <c r="AA1577" s="110">
        <v>1572</v>
      </c>
      <c r="AB1577" s="110">
        <v>0</v>
      </c>
      <c r="AC1577" s="417">
        <v>25.7219533080013</v>
      </c>
    </row>
    <row r="1578" spans="1:29">
      <c r="A1578" s="20"/>
      <c r="B1578" s="24">
        <v>1574</v>
      </c>
      <c r="D1578" s="571">
        <v>1573</v>
      </c>
      <c r="E1578" s="580">
        <v>520.35860000000002</v>
      </c>
      <c r="F1578" s="580">
        <v>936.71498999999994</v>
      </c>
      <c r="H1578" s="571">
        <v>1573</v>
      </c>
      <c r="I1578" s="78">
        <v>1021</v>
      </c>
      <c r="J1578" s="78">
        <v>866</v>
      </c>
      <c r="K1578" s="78">
        <v>1020</v>
      </c>
      <c r="L1578" s="78">
        <v>1021</v>
      </c>
      <c r="M1578" s="579" t="str">
        <f t="shared" si="25"/>
        <v>1021,866,1020,1021</v>
      </c>
      <c r="R1578" s="280">
        <v>1573</v>
      </c>
      <c r="S1578" s="591">
        <v>1252.20321479992</v>
      </c>
      <c r="U1578" s="77">
        <v>1573</v>
      </c>
      <c r="V1578" s="77">
        <v>1573</v>
      </c>
      <c r="Y1578" s="110">
        <v>1573</v>
      </c>
      <c r="Z1578" s="110">
        <v>0</v>
      </c>
      <c r="AA1578" s="110">
        <v>1573</v>
      </c>
      <c r="AB1578" s="110">
        <v>0</v>
      </c>
      <c r="AC1578" s="417">
        <v>25.044064295998499</v>
      </c>
    </row>
    <row r="1579" spans="1:29">
      <c r="A1579" s="20"/>
      <c r="B1579" s="24">
        <v>1575</v>
      </c>
      <c r="D1579" s="571">
        <v>1574</v>
      </c>
      <c r="E1579" s="580">
        <v>474.22528999999997</v>
      </c>
      <c r="F1579" s="580">
        <v>965.30205000000001</v>
      </c>
      <c r="H1579" s="571">
        <v>1574</v>
      </c>
      <c r="I1579" s="78">
        <v>1022</v>
      </c>
      <c r="J1579" s="78">
        <v>868</v>
      </c>
      <c r="K1579" s="78">
        <v>867</v>
      </c>
      <c r="L1579" s="78">
        <v>1022</v>
      </c>
      <c r="M1579" s="579" t="str">
        <f t="shared" si="25"/>
        <v>1022,868,867,1022</v>
      </c>
      <c r="R1579" s="280">
        <v>1574</v>
      </c>
      <c r="S1579" s="591">
        <v>1282.7888763000301</v>
      </c>
      <c r="U1579" s="77">
        <v>1574</v>
      </c>
      <c r="V1579" s="77">
        <v>1574</v>
      </c>
      <c r="Y1579" s="110">
        <v>1574</v>
      </c>
      <c r="Z1579" s="110">
        <v>0</v>
      </c>
      <c r="AA1579" s="110">
        <v>1574</v>
      </c>
      <c r="AB1579" s="110">
        <v>0</v>
      </c>
      <c r="AC1579" s="417">
        <v>25.655777526000701</v>
      </c>
    </row>
    <row r="1580" spans="1:29">
      <c r="A1580" s="20"/>
      <c r="B1580" s="24">
        <v>1576</v>
      </c>
      <c r="D1580" s="571">
        <v>1575</v>
      </c>
      <c r="E1580" s="580">
        <v>441.18223999999998</v>
      </c>
      <c r="F1580" s="580">
        <v>996.18526999999995</v>
      </c>
      <c r="H1580" s="571">
        <v>1575</v>
      </c>
      <c r="I1580" s="78">
        <v>1022</v>
      </c>
      <c r="J1580" s="78">
        <v>867</v>
      </c>
      <c r="K1580" s="78">
        <v>1021</v>
      </c>
      <c r="L1580" s="78">
        <v>1022</v>
      </c>
      <c r="M1580" s="579" t="str">
        <f t="shared" si="25"/>
        <v>1022,867,1021,1022</v>
      </c>
      <c r="R1580" s="280">
        <v>1575</v>
      </c>
      <c r="S1580" s="591">
        <v>1249.8971231999999</v>
      </c>
      <c r="U1580" s="77">
        <v>1575</v>
      </c>
      <c r="V1580" s="77">
        <v>1575</v>
      </c>
      <c r="Y1580" s="110">
        <v>1575</v>
      </c>
      <c r="Z1580" s="110">
        <v>0</v>
      </c>
      <c r="AA1580" s="110">
        <v>1575</v>
      </c>
      <c r="AB1580" s="110">
        <v>0</v>
      </c>
      <c r="AC1580" s="417">
        <v>24.997942464000001</v>
      </c>
    </row>
    <row r="1581" spans="1:29">
      <c r="A1581" s="20"/>
      <c r="B1581" s="24">
        <v>1577</v>
      </c>
      <c r="D1581" s="571">
        <v>1576</v>
      </c>
      <c r="E1581" s="580">
        <v>399.97494999999998</v>
      </c>
      <c r="F1581" s="580">
        <v>1006.5453</v>
      </c>
      <c r="H1581" s="571">
        <v>1576</v>
      </c>
      <c r="I1581" s="78">
        <v>1023</v>
      </c>
      <c r="J1581" s="78">
        <v>869</v>
      </c>
      <c r="K1581" s="78">
        <v>868</v>
      </c>
      <c r="L1581" s="78">
        <v>1023</v>
      </c>
      <c r="M1581" s="579" t="str">
        <f t="shared" si="25"/>
        <v>1023,869,868,1023</v>
      </c>
      <c r="R1581" s="280">
        <v>1576</v>
      </c>
      <c r="S1581" s="591">
        <v>1281.2691341499999</v>
      </c>
      <c r="U1581" s="77">
        <v>1576</v>
      </c>
      <c r="V1581" s="77">
        <v>1576</v>
      </c>
      <c r="Y1581" s="110">
        <v>1576</v>
      </c>
      <c r="Z1581" s="110">
        <v>0</v>
      </c>
      <c r="AA1581" s="110">
        <v>1576</v>
      </c>
      <c r="AB1581" s="110">
        <v>0</v>
      </c>
      <c r="AC1581" s="417">
        <v>25.625382683000002</v>
      </c>
    </row>
    <row r="1582" spans="1:29">
      <c r="A1582" s="20"/>
      <c r="B1582" s="24">
        <v>1578</v>
      </c>
      <c r="D1582" s="571">
        <v>1577</v>
      </c>
      <c r="E1582" s="580">
        <v>354.07015000000001</v>
      </c>
      <c r="F1582" s="580">
        <v>1026.1601000000001</v>
      </c>
      <c r="H1582" s="571">
        <v>1577</v>
      </c>
      <c r="I1582" s="78">
        <v>1023</v>
      </c>
      <c r="J1582" s="78">
        <v>868</v>
      </c>
      <c r="K1582" s="78">
        <v>1022</v>
      </c>
      <c r="L1582" s="78">
        <v>1023</v>
      </c>
      <c r="M1582" s="579" t="str">
        <f t="shared" si="25"/>
        <v>1023,868,1022,1023</v>
      </c>
      <c r="R1582" s="280">
        <v>1577</v>
      </c>
      <c r="S1582" s="591">
        <v>1249.01153214997</v>
      </c>
      <c r="U1582" s="77">
        <v>1577</v>
      </c>
      <c r="V1582" s="77">
        <v>1577</v>
      </c>
      <c r="Y1582" s="110">
        <v>1577</v>
      </c>
      <c r="Z1582" s="110">
        <v>0</v>
      </c>
      <c r="AA1582" s="110">
        <v>1577</v>
      </c>
      <c r="AB1582" s="110">
        <v>0</v>
      </c>
      <c r="AC1582" s="417">
        <v>24.980230642999501</v>
      </c>
    </row>
    <row r="1583" spans="1:29">
      <c r="A1583" s="20"/>
      <c r="B1583" s="24">
        <v>1579</v>
      </c>
      <c r="D1583" s="571">
        <v>1578</v>
      </c>
      <c r="E1583" s="580">
        <v>299.32713999999999</v>
      </c>
      <c r="F1583" s="580">
        <v>1043.1614999999999</v>
      </c>
      <c r="H1583" s="571">
        <v>1578</v>
      </c>
      <c r="I1583" s="78">
        <v>1024</v>
      </c>
      <c r="J1583" s="78">
        <v>870</v>
      </c>
      <c r="K1583" s="78">
        <v>869</v>
      </c>
      <c r="L1583" s="78">
        <v>1024</v>
      </c>
      <c r="M1583" s="579" t="str">
        <f t="shared" si="25"/>
        <v>1024,870,869,1024</v>
      </c>
      <c r="R1583" s="280">
        <v>1578</v>
      </c>
      <c r="S1583" s="591">
        <v>1280.8070223999</v>
      </c>
      <c r="U1583" s="77">
        <v>1578</v>
      </c>
      <c r="V1583" s="77">
        <v>1578</v>
      </c>
      <c r="Y1583" s="110">
        <v>1578</v>
      </c>
      <c r="Z1583" s="110">
        <v>0</v>
      </c>
      <c r="AA1583" s="110">
        <v>1578</v>
      </c>
      <c r="AB1583" s="110">
        <v>0</v>
      </c>
      <c r="AC1583" s="417">
        <v>25.616140447998099</v>
      </c>
    </row>
    <row r="1584" spans="1:29">
      <c r="A1584" s="20"/>
      <c r="B1584" s="24">
        <v>1580</v>
      </c>
      <c r="D1584" s="571">
        <v>1579</v>
      </c>
      <c r="E1584" s="580">
        <v>243.29623000000001</v>
      </c>
      <c r="F1584" s="580">
        <v>1045.1337000000001</v>
      </c>
      <c r="H1584" s="571">
        <v>1579</v>
      </c>
      <c r="I1584" s="78">
        <v>1024</v>
      </c>
      <c r="J1584" s="78">
        <v>869</v>
      </c>
      <c r="K1584" s="78">
        <v>1023</v>
      </c>
      <c r="L1584" s="78">
        <v>1024</v>
      </c>
      <c r="M1584" s="579" t="str">
        <f t="shared" si="25"/>
        <v>1024,869,1023,1024</v>
      </c>
      <c r="R1584" s="280">
        <v>1579</v>
      </c>
      <c r="S1584" s="591">
        <v>1247.5423324000401</v>
      </c>
      <c r="U1584" s="77">
        <v>1579</v>
      </c>
      <c r="V1584" s="77">
        <v>1579</v>
      </c>
      <c r="Y1584" s="110">
        <v>1579</v>
      </c>
      <c r="Z1584" s="110">
        <v>0</v>
      </c>
      <c r="AA1584" s="110">
        <v>1579</v>
      </c>
      <c r="AB1584" s="110">
        <v>0</v>
      </c>
      <c r="AC1584" s="417">
        <v>24.950846648000802</v>
      </c>
    </row>
    <row r="1585" spans="1:29">
      <c r="A1585" s="20"/>
      <c r="B1585" s="24">
        <v>1581</v>
      </c>
      <c r="D1585" s="571">
        <v>1580</v>
      </c>
      <c r="E1585" s="580">
        <v>189.84040999999999</v>
      </c>
      <c r="F1585" s="580">
        <v>1056.6714999999999</v>
      </c>
      <c r="H1585" s="571">
        <v>1580</v>
      </c>
      <c r="I1585" s="78">
        <v>1025</v>
      </c>
      <c r="J1585" s="78">
        <v>871</v>
      </c>
      <c r="K1585" s="78">
        <v>870</v>
      </c>
      <c r="L1585" s="78">
        <v>1025</v>
      </c>
      <c r="M1585" s="579" t="str">
        <f t="shared" si="25"/>
        <v>1025,871,870,1025</v>
      </c>
      <c r="R1585" s="280">
        <v>1580</v>
      </c>
      <c r="S1585" s="591">
        <v>1282.3443180000099</v>
      </c>
      <c r="U1585" s="77">
        <v>1580</v>
      </c>
      <c r="V1585" s="77">
        <v>1580</v>
      </c>
      <c r="Y1585" s="110">
        <v>1580</v>
      </c>
      <c r="Z1585" s="110">
        <v>0</v>
      </c>
      <c r="AA1585" s="110">
        <v>1580</v>
      </c>
      <c r="AB1585" s="110">
        <v>0</v>
      </c>
      <c r="AC1585" s="417">
        <v>25.646886360000298</v>
      </c>
    </row>
    <row r="1586" spans="1:29">
      <c r="A1586" s="20"/>
      <c r="B1586" s="24">
        <v>1582</v>
      </c>
      <c r="D1586" s="571">
        <v>1581</v>
      </c>
      <c r="E1586" s="580">
        <v>140.80275</v>
      </c>
      <c r="F1586" s="580">
        <v>1069.4051999999999</v>
      </c>
      <c r="H1586" s="571">
        <v>1581</v>
      </c>
      <c r="I1586" s="78">
        <v>1025</v>
      </c>
      <c r="J1586" s="78">
        <v>870</v>
      </c>
      <c r="K1586" s="78">
        <v>1024</v>
      </c>
      <c r="L1586" s="78">
        <v>1025</v>
      </c>
      <c r="M1586" s="579" t="str">
        <f t="shared" si="25"/>
        <v>1025,870,1024,1025</v>
      </c>
      <c r="R1586" s="280">
        <v>1581</v>
      </c>
      <c r="S1586" s="591">
        <v>1248.02716220001</v>
      </c>
      <c r="U1586" s="77">
        <v>1581</v>
      </c>
      <c r="V1586" s="77">
        <v>1581</v>
      </c>
      <c r="Y1586" s="110">
        <v>1581</v>
      </c>
      <c r="Z1586" s="110">
        <v>0</v>
      </c>
      <c r="AA1586" s="110">
        <v>1581</v>
      </c>
      <c r="AB1586" s="110">
        <v>0</v>
      </c>
      <c r="AC1586" s="417">
        <v>24.960543244000199</v>
      </c>
    </row>
    <row r="1587" spans="1:29">
      <c r="A1587" s="20"/>
      <c r="B1587" s="24">
        <v>1583</v>
      </c>
      <c r="D1587" s="571">
        <v>1582</v>
      </c>
      <c r="E1587" s="580">
        <v>100.67083</v>
      </c>
      <c r="F1587" s="580">
        <v>1086.7999</v>
      </c>
      <c r="H1587" s="571">
        <v>1582</v>
      </c>
      <c r="I1587" s="78">
        <v>1026</v>
      </c>
      <c r="J1587" s="78">
        <v>872</v>
      </c>
      <c r="K1587" s="78">
        <v>871</v>
      </c>
      <c r="L1587" s="78">
        <v>1026</v>
      </c>
      <c r="M1587" s="579" t="str">
        <f t="shared" si="25"/>
        <v>1026,872,871,1026</v>
      </c>
      <c r="R1587" s="280">
        <v>1582</v>
      </c>
      <c r="S1587" s="591">
        <v>1285.97467800002</v>
      </c>
      <c r="U1587" s="77">
        <v>1582</v>
      </c>
      <c r="V1587" s="77">
        <v>1582</v>
      </c>
      <c r="Y1587" s="110">
        <v>1582</v>
      </c>
      <c r="Z1587" s="110">
        <v>0</v>
      </c>
      <c r="AA1587" s="110">
        <v>1582</v>
      </c>
      <c r="AB1587" s="110">
        <v>0</v>
      </c>
      <c r="AC1587" s="417">
        <v>25.719493560000501</v>
      </c>
    </row>
    <row r="1588" spans="1:29">
      <c r="A1588" s="20"/>
      <c r="B1588" s="24">
        <v>1584</v>
      </c>
      <c r="D1588" s="571">
        <v>1583</v>
      </c>
      <c r="E1588" s="580">
        <v>56.157462000000002</v>
      </c>
      <c r="F1588" s="580">
        <v>1081.9670000000001</v>
      </c>
      <c r="H1588" s="571">
        <v>1583</v>
      </c>
      <c r="I1588" s="78">
        <v>1026</v>
      </c>
      <c r="J1588" s="78">
        <v>871</v>
      </c>
      <c r="K1588" s="78">
        <v>1025</v>
      </c>
      <c r="L1588" s="78">
        <v>1026</v>
      </c>
      <c r="M1588" s="579" t="str">
        <f t="shared" si="25"/>
        <v>1026,871,1025,1026</v>
      </c>
      <c r="R1588" s="280">
        <v>1583</v>
      </c>
      <c r="S1588" s="591">
        <v>1250.81330999993</v>
      </c>
      <c r="U1588" s="77">
        <v>1583</v>
      </c>
      <c r="V1588" s="77">
        <v>1583</v>
      </c>
      <c r="Y1588" s="110">
        <v>1583</v>
      </c>
      <c r="Z1588" s="110">
        <v>0</v>
      </c>
      <c r="AA1588" s="110">
        <v>1583</v>
      </c>
      <c r="AB1588" s="110">
        <v>0</v>
      </c>
      <c r="AC1588" s="417">
        <v>25.0162661999987</v>
      </c>
    </row>
    <row r="1589" spans="1:29">
      <c r="A1589" s="20"/>
      <c r="B1589" s="24">
        <v>1585</v>
      </c>
      <c r="D1589" s="571">
        <v>1584</v>
      </c>
      <c r="E1589" s="580">
        <v>1.3149445</v>
      </c>
      <c r="F1589" s="580">
        <v>1086.3126999999999</v>
      </c>
      <c r="H1589" s="571">
        <v>1584</v>
      </c>
      <c r="I1589" s="78">
        <v>1027</v>
      </c>
      <c r="J1589" s="78">
        <v>873</v>
      </c>
      <c r="K1589" s="78">
        <v>872</v>
      </c>
      <c r="L1589" s="78">
        <v>1027</v>
      </c>
      <c r="M1589" s="579" t="str">
        <f t="shared" si="25"/>
        <v>1027,873,872,1027</v>
      </c>
      <c r="R1589" s="280">
        <v>1584</v>
      </c>
      <c r="S1589" s="591">
        <v>1288.1932986499701</v>
      </c>
      <c r="U1589" s="77">
        <v>1584</v>
      </c>
      <c r="V1589" s="77">
        <v>1584</v>
      </c>
      <c r="Y1589" s="110">
        <v>1584</v>
      </c>
      <c r="Z1589" s="110">
        <v>0</v>
      </c>
      <c r="AA1589" s="110">
        <v>1584</v>
      </c>
      <c r="AB1589" s="110">
        <v>0</v>
      </c>
      <c r="AC1589" s="417">
        <v>25.763865972999401</v>
      </c>
    </row>
    <row r="1590" spans="1:29">
      <c r="A1590" s="20"/>
      <c r="B1590" s="24">
        <v>1586</v>
      </c>
      <c r="D1590" s="571">
        <v>1585</v>
      </c>
      <c r="E1590" s="580">
        <v>-52.643810000000002</v>
      </c>
      <c r="F1590" s="580">
        <v>1077.9812999999999</v>
      </c>
      <c r="H1590" s="571">
        <v>1585</v>
      </c>
      <c r="I1590" s="78">
        <v>1027</v>
      </c>
      <c r="J1590" s="78">
        <v>872</v>
      </c>
      <c r="K1590" s="78">
        <v>1026</v>
      </c>
      <c r="L1590" s="78">
        <v>1027</v>
      </c>
      <c r="M1590" s="579" t="str">
        <f t="shared" si="25"/>
        <v>1027,872,1026,1027</v>
      </c>
      <c r="R1590" s="280">
        <v>1585</v>
      </c>
      <c r="S1590" s="591">
        <v>1253.5196324000101</v>
      </c>
      <c r="U1590" s="77">
        <v>1585</v>
      </c>
      <c r="V1590" s="77">
        <v>1585</v>
      </c>
      <c r="Y1590" s="110">
        <v>1585</v>
      </c>
      <c r="Z1590" s="110">
        <v>0</v>
      </c>
      <c r="AA1590" s="110">
        <v>1585</v>
      </c>
      <c r="AB1590" s="110">
        <v>0</v>
      </c>
      <c r="AC1590" s="417">
        <v>25.070392648000201</v>
      </c>
    </row>
    <row r="1591" spans="1:29">
      <c r="A1591" s="20"/>
      <c r="B1591" s="24">
        <v>1587</v>
      </c>
      <c r="D1591" s="571">
        <v>1586</v>
      </c>
      <c r="E1591" s="580">
        <v>-102.70359999999999</v>
      </c>
      <c r="F1591" s="580">
        <v>1075.1111000000001</v>
      </c>
      <c r="H1591" s="571">
        <v>1586</v>
      </c>
      <c r="I1591" s="78">
        <v>1028</v>
      </c>
      <c r="J1591" s="78">
        <v>874</v>
      </c>
      <c r="K1591" s="78">
        <v>873</v>
      </c>
      <c r="L1591" s="78">
        <v>1028</v>
      </c>
      <c r="M1591" s="579" t="str">
        <f t="shared" si="25"/>
        <v>1028,874,873,1028</v>
      </c>
      <c r="R1591" s="280">
        <v>1586</v>
      </c>
      <c r="S1591" s="591">
        <v>1286.1392652</v>
      </c>
      <c r="U1591" s="77">
        <v>1586</v>
      </c>
      <c r="V1591" s="77">
        <v>1586</v>
      </c>
      <c r="Y1591" s="110">
        <v>1586</v>
      </c>
      <c r="Z1591" s="110">
        <v>0</v>
      </c>
      <c r="AA1591" s="110">
        <v>1586</v>
      </c>
      <c r="AB1591" s="110">
        <v>0</v>
      </c>
      <c r="AC1591" s="417">
        <v>25.722785304000102</v>
      </c>
    </row>
    <row r="1592" spans="1:29">
      <c r="A1592" s="20"/>
      <c r="B1592" s="24">
        <v>1588</v>
      </c>
      <c r="D1592" s="571">
        <v>1587</v>
      </c>
      <c r="E1592" s="580">
        <v>-150.3064</v>
      </c>
      <c r="F1592" s="580">
        <v>1074.3951999999999</v>
      </c>
      <c r="H1592" s="571">
        <v>1587</v>
      </c>
      <c r="I1592" s="78">
        <v>1028</v>
      </c>
      <c r="J1592" s="78">
        <v>873</v>
      </c>
      <c r="K1592" s="78">
        <v>1027</v>
      </c>
      <c r="L1592" s="78">
        <v>1028</v>
      </c>
      <c r="M1592" s="579" t="str">
        <f t="shared" si="25"/>
        <v>1028,873,1027,1028</v>
      </c>
      <c r="R1592" s="280">
        <v>1587</v>
      </c>
      <c r="S1592" s="591">
        <v>1252.04885024996</v>
      </c>
      <c r="U1592" s="77">
        <v>1587</v>
      </c>
      <c r="V1592" s="77">
        <v>1587</v>
      </c>
      <c r="Y1592" s="110">
        <v>1587</v>
      </c>
      <c r="Z1592" s="110">
        <v>0</v>
      </c>
      <c r="AA1592" s="110">
        <v>1587</v>
      </c>
      <c r="AB1592" s="110">
        <v>0</v>
      </c>
      <c r="AC1592" s="417">
        <v>25.040977004999299</v>
      </c>
    </row>
    <row r="1593" spans="1:29">
      <c r="A1593" s="20"/>
      <c r="B1593" s="24">
        <v>1589</v>
      </c>
      <c r="D1593" s="571">
        <v>1588</v>
      </c>
      <c r="E1593" s="580">
        <v>-198.39</v>
      </c>
      <c r="F1593" s="580">
        <v>1065.7313999999999</v>
      </c>
      <c r="H1593" s="571">
        <v>1588</v>
      </c>
      <c r="I1593" s="78">
        <v>1029</v>
      </c>
      <c r="J1593" s="78">
        <v>875</v>
      </c>
      <c r="K1593" s="78">
        <v>874</v>
      </c>
      <c r="L1593" s="78">
        <v>1029</v>
      </c>
      <c r="M1593" s="579" t="str">
        <f t="shared" si="25"/>
        <v>1029,875,874,1029</v>
      </c>
      <c r="R1593" s="280">
        <v>1588</v>
      </c>
      <c r="S1593" s="591">
        <v>1282.7722342499701</v>
      </c>
      <c r="U1593" s="77">
        <v>1588</v>
      </c>
      <c r="V1593" s="77">
        <v>1588</v>
      </c>
      <c r="Y1593" s="110">
        <v>1588</v>
      </c>
      <c r="Z1593" s="110">
        <v>0</v>
      </c>
      <c r="AA1593" s="110">
        <v>1588</v>
      </c>
      <c r="AB1593" s="110">
        <v>0</v>
      </c>
      <c r="AC1593" s="417">
        <v>25.655444684999502</v>
      </c>
    </row>
    <row r="1594" spans="1:29">
      <c r="A1594" s="20"/>
      <c r="B1594" s="24">
        <v>1590</v>
      </c>
      <c r="D1594" s="571">
        <v>1589</v>
      </c>
      <c r="E1594" s="580">
        <v>-246.44649999999999</v>
      </c>
      <c r="F1594" s="580">
        <v>1049.7629999999999</v>
      </c>
      <c r="H1594" s="571">
        <v>1589</v>
      </c>
      <c r="I1594" s="78">
        <v>1029</v>
      </c>
      <c r="J1594" s="78">
        <v>874</v>
      </c>
      <c r="K1594" s="78">
        <v>1028</v>
      </c>
      <c r="L1594" s="78">
        <v>1029</v>
      </c>
      <c r="M1594" s="579" t="str">
        <f t="shared" si="25"/>
        <v>1029,874,1028,1029</v>
      </c>
      <c r="R1594" s="280">
        <v>1589</v>
      </c>
      <c r="S1594" s="591">
        <v>1249.7178907500299</v>
      </c>
      <c r="U1594" s="77">
        <v>1589</v>
      </c>
      <c r="V1594" s="77">
        <v>1589</v>
      </c>
      <c r="Y1594" s="110">
        <v>1589</v>
      </c>
      <c r="Z1594" s="110">
        <v>0</v>
      </c>
      <c r="AA1594" s="110">
        <v>1589</v>
      </c>
      <c r="AB1594" s="110">
        <v>0</v>
      </c>
      <c r="AC1594" s="417">
        <v>24.994357815000601</v>
      </c>
    </row>
    <row r="1595" spans="1:29">
      <c r="A1595" s="20"/>
      <c r="B1595" s="24">
        <v>1591</v>
      </c>
      <c r="D1595" s="571">
        <v>1590</v>
      </c>
      <c r="E1595" s="580">
        <v>-301.82900000000001</v>
      </c>
      <c r="F1595" s="580">
        <v>1037.0275999999999</v>
      </c>
      <c r="H1595" s="571">
        <v>1590</v>
      </c>
      <c r="I1595" s="78">
        <v>1030</v>
      </c>
      <c r="J1595" s="78">
        <v>876</v>
      </c>
      <c r="K1595" s="78">
        <v>875</v>
      </c>
      <c r="L1595" s="78">
        <v>1030</v>
      </c>
      <c r="M1595" s="579" t="str">
        <f t="shared" si="25"/>
        <v>1030,876,875,1030</v>
      </c>
      <c r="R1595" s="280">
        <v>1590</v>
      </c>
      <c r="S1595" s="591">
        <v>1280.6184355999501</v>
      </c>
      <c r="U1595" s="77">
        <v>1590</v>
      </c>
      <c r="V1595" s="77">
        <v>1590</v>
      </c>
      <c r="Y1595" s="110">
        <v>1590</v>
      </c>
      <c r="Z1595" s="110">
        <v>0</v>
      </c>
      <c r="AA1595" s="110">
        <v>1590</v>
      </c>
      <c r="AB1595" s="110">
        <v>0</v>
      </c>
      <c r="AC1595" s="417">
        <v>25.6123687119991</v>
      </c>
    </row>
    <row r="1596" spans="1:29">
      <c r="A1596" s="20"/>
      <c r="B1596" s="24">
        <v>1592</v>
      </c>
      <c r="D1596" s="571">
        <v>1591</v>
      </c>
      <c r="E1596" s="580">
        <v>-354.60640000000001</v>
      </c>
      <c r="F1596" s="580">
        <v>1015.3116</v>
      </c>
      <c r="H1596" s="571">
        <v>1591</v>
      </c>
      <c r="I1596" s="78">
        <v>1030</v>
      </c>
      <c r="J1596" s="78">
        <v>875</v>
      </c>
      <c r="K1596" s="78">
        <v>1029</v>
      </c>
      <c r="L1596" s="78">
        <v>1030</v>
      </c>
      <c r="M1596" s="579" t="str">
        <f t="shared" si="25"/>
        <v>1030,875,1029,1030</v>
      </c>
      <c r="R1596" s="280">
        <v>1591</v>
      </c>
      <c r="S1596" s="591">
        <v>1248.077988</v>
      </c>
      <c r="U1596" s="77">
        <v>1591</v>
      </c>
      <c r="V1596" s="77">
        <v>1591</v>
      </c>
      <c r="Y1596" s="110">
        <v>1591</v>
      </c>
      <c r="Z1596" s="110">
        <v>0</v>
      </c>
      <c r="AA1596" s="110">
        <v>1591</v>
      </c>
      <c r="AB1596" s="110">
        <v>0</v>
      </c>
      <c r="AC1596" s="417">
        <v>24.96155976</v>
      </c>
    </row>
    <row r="1597" spans="1:29">
      <c r="A1597" s="20"/>
      <c r="B1597" s="24">
        <v>1593</v>
      </c>
      <c r="D1597" s="571">
        <v>1592</v>
      </c>
      <c r="E1597" s="580">
        <v>-401.03309999999999</v>
      </c>
      <c r="F1597" s="580">
        <v>1009.7924</v>
      </c>
      <c r="H1597" s="571">
        <v>1592</v>
      </c>
      <c r="I1597" s="78">
        <v>1031</v>
      </c>
      <c r="J1597" s="78">
        <v>877</v>
      </c>
      <c r="K1597" s="78">
        <v>876</v>
      </c>
      <c r="L1597" s="78">
        <v>1031</v>
      </c>
      <c r="M1597" s="579" t="str">
        <f t="shared" si="25"/>
        <v>1031,877,876,1031</v>
      </c>
      <c r="R1597" s="280">
        <v>1592</v>
      </c>
      <c r="S1597" s="591">
        <v>1278.4947959700301</v>
      </c>
      <c r="U1597" s="77">
        <v>1592</v>
      </c>
      <c r="V1597" s="77">
        <v>1592</v>
      </c>
      <c r="Y1597" s="110">
        <v>1592</v>
      </c>
      <c r="Z1597" s="110">
        <v>0</v>
      </c>
      <c r="AA1597" s="110">
        <v>1592</v>
      </c>
      <c r="AB1597" s="110">
        <v>0</v>
      </c>
      <c r="AC1597" s="417">
        <v>25.5698959194007</v>
      </c>
    </row>
    <row r="1598" spans="1:29">
      <c r="A1598" s="20"/>
      <c r="B1598" s="24">
        <v>1594</v>
      </c>
      <c r="D1598" s="571">
        <v>1593</v>
      </c>
      <c r="E1598" s="580">
        <v>-436.53039999999999</v>
      </c>
      <c r="F1598" s="580">
        <v>986.66913</v>
      </c>
      <c r="H1598" s="571">
        <v>1593</v>
      </c>
      <c r="I1598" s="78">
        <v>1031</v>
      </c>
      <c r="J1598" s="78">
        <v>876</v>
      </c>
      <c r="K1598" s="78">
        <v>1030</v>
      </c>
      <c r="L1598" s="78">
        <v>1031</v>
      </c>
      <c r="M1598" s="579" t="str">
        <f t="shared" si="25"/>
        <v>1031,876,1030,1031</v>
      </c>
      <c r="R1598" s="280">
        <v>1593</v>
      </c>
      <c r="S1598" s="591">
        <v>1245.0139864400201</v>
      </c>
      <c r="U1598" s="77">
        <v>1593</v>
      </c>
      <c r="V1598" s="77">
        <v>1593</v>
      </c>
      <c r="Y1598" s="110">
        <v>1593</v>
      </c>
      <c r="Z1598" s="110">
        <v>0</v>
      </c>
      <c r="AA1598" s="110">
        <v>1593</v>
      </c>
      <c r="AB1598" s="110">
        <v>0</v>
      </c>
      <c r="AC1598" s="417">
        <v>24.900279728800498</v>
      </c>
    </row>
    <row r="1599" spans="1:29">
      <c r="A1599" s="20"/>
      <c r="B1599" s="24">
        <v>1595</v>
      </c>
      <c r="D1599" s="571">
        <v>1594</v>
      </c>
      <c r="E1599" s="580">
        <v>-481.82769999999999</v>
      </c>
      <c r="F1599" s="580">
        <v>967.84793999999999</v>
      </c>
      <c r="H1599" s="571">
        <v>1594</v>
      </c>
      <c r="I1599" s="78">
        <v>1032</v>
      </c>
      <c r="J1599" s="78">
        <v>878</v>
      </c>
      <c r="K1599" s="78">
        <v>877</v>
      </c>
      <c r="L1599" s="78">
        <v>1032</v>
      </c>
      <c r="M1599" s="579" t="str">
        <f t="shared" si="25"/>
        <v>1032,878,877,1032</v>
      </c>
      <c r="R1599" s="280">
        <v>1594</v>
      </c>
      <c r="S1599" s="591">
        <v>1277.45675196003</v>
      </c>
      <c r="U1599" s="77">
        <v>1594</v>
      </c>
      <c r="V1599" s="77">
        <v>1594</v>
      </c>
      <c r="Y1599" s="110">
        <v>1594</v>
      </c>
      <c r="Z1599" s="110">
        <v>0</v>
      </c>
      <c r="AA1599" s="110">
        <v>1594</v>
      </c>
      <c r="AB1599" s="110">
        <v>0</v>
      </c>
      <c r="AC1599" s="417">
        <v>25.549135039200699</v>
      </c>
    </row>
    <row r="1600" spans="1:29">
      <c r="A1600" s="20"/>
      <c r="B1600" s="24">
        <v>1596</v>
      </c>
      <c r="D1600" s="571">
        <v>1595</v>
      </c>
      <c r="E1600" s="580">
        <v>-528.46489999999994</v>
      </c>
      <c r="F1600" s="580">
        <v>947.89869999999996</v>
      </c>
      <c r="H1600" s="571">
        <v>1595</v>
      </c>
      <c r="I1600" s="78">
        <v>1032</v>
      </c>
      <c r="J1600" s="78">
        <v>877</v>
      </c>
      <c r="K1600" s="78">
        <v>1031</v>
      </c>
      <c r="L1600" s="78">
        <v>1032</v>
      </c>
      <c r="M1600" s="579" t="str">
        <f t="shared" si="25"/>
        <v>1032,877,1031,1032</v>
      </c>
      <c r="R1600" s="280">
        <v>1595</v>
      </c>
      <c r="S1600" s="591">
        <v>1243.0362876449301</v>
      </c>
      <c r="U1600" s="77">
        <v>1595</v>
      </c>
      <c r="V1600" s="77">
        <v>1595</v>
      </c>
      <c r="Y1600" s="110">
        <v>1595</v>
      </c>
      <c r="Z1600" s="110">
        <v>0</v>
      </c>
      <c r="AA1600" s="110">
        <v>1595</v>
      </c>
      <c r="AB1600" s="110">
        <v>0</v>
      </c>
      <c r="AC1600" s="417">
        <v>24.860725752898698</v>
      </c>
    </row>
    <row r="1601" spans="1:29">
      <c r="A1601" s="20"/>
      <c r="B1601" s="24">
        <v>1597</v>
      </c>
      <c r="D1601" s="571">
        <v>1596</v>
      </c>
      <c r="E1601" s="580">
        <v>-577.26340000000005</v>
      </c>
      <c r="F1601" s="580">
        <v>920.15018999999995</v>
      </c>
      <c r="H1601" s="571">
        <v>1596</v>
      </c>
      <c r="I1601" s="78">
        <v>1033</v>
      </c>
      <c r="J1601" s="78">
        <v>879</v>
      </c>
      <c r="K1601" s="78">
        <v>878</v>
      </c>
      <c r="L1601" s="78">
        <v>1033</v>
      </c>
      <c r="M1601" s="579" t="str">
        <f t="shared" si="25"/>
        <v>1033,879,878,1033</v>
      </c>
      <c r="R1601" s="280">
        <v>1596</v>
      </c>
      <c r="S1601" s="591">
        <v>1278.5581553699401</v>
      </c>
      <c r="U1601" s="77">
        <v>1596</v>
      </c>
      <c r="V1601" s="77">
        <v>1596</v>
      </c>
      <c r="Y1601" s="110">
        <v>1596</v>
      </c>
      <c r="Z1601" s="110">
        <v>0</v>
      </c>
      <c r="AA1601" s="110">
        <v>1596</v>
      </c>
      <c r="AB1601" s="110">
        <v>0</v>
      </c>
      <c r="AC1601" s="417">
        <v>25.571163107398899</v>
      </c>
    </row>
    <row r="1602" spans="1:29">
      <c r="A1602" s="20"/>
      <c r="B1602" s="24">
        <v>1598</v>
      </c>
      <c r="D1602" s="571">
        <v>1597</v>
      </c>
      <c r="E1602" s="580">
        <v>-615.99609999999996</v>
      </c>
      <c r="F1602" s="580">
        <v>884.44182000000001</v>
      </c>
      <c r="H1602" s="571">
        <v>1597</v>
      </c>
      <c r="I1602" s="78">
        <v>1033</v>
      </c>
      <c r="J1602" s="78">
        <v>878</v>
      </c>
      <c r="K1602" s="78">
        <v>1032</v>
      </c>
      <c r="L1602" s="78">
        <v>1033</v>
      </c>
      <c r="M1602" s="579" t="str">
        <f t="shared" si="25"/>
        <v>1033,878,1032,1033</v>
      </c>
      <c r="R1602" s="280">
        <v>1597</v>
      </c>
      <c r="S1602" s="591">
        <v>1244.0083446599299</v>
      </c>
      <c r="U1602" s="77">
        <v>1597</v>
      </c>
      <c r="V1602" s="77">
        <v>1597</v>
      </c>
      <c r="Y1602" s="110">
        <v>1597</v>
      </c>
      <c r="Z1602" s="110">
        <v>0</v>
      </c>
      <c r="AA1602" s="110">
        <v>1597</v>
      </c>
      <c r="AB1602" s="110">
        <v>0</v>
      </c>
      <c r="AC1602" s="417">
        <v>24.880166893198599</v>
      </c>
    </row>
    <row r="1603" spans="1:29">
      <c r="A1603" s="20"/>
      <c r="B1603" s="24">
        <v>1599</v>
      </c>
      <c r="D1603" s="571">
        <v>1598</v>
      </c>
      <c r="E1603" s="580">
        <v>-660.09580000000005</v>
      </c>
      <c r="F1603" s="580">
        <v>859.35224000000005</v>
      </c>
      <c r="H1603" s="571">
        <v>1598</v>
      </c>
      <c r="I1603" s="78">
        <v>1034</v>
      </c>
      <c r="J1603" s="78">
        <v>880</v>
      </c>
      <c r="K1603" s="78">
        <v>879</v>
      </c>
      <c r="L1603" s="78">
        <v>1034</v>
      </c>
      <c r="M1603" s="579" t="str">
        <f t="shared" si="25"/>
        <v>1034,880,879,1034</v>
      </c>
      <c r="R1603" s="280">
        <v>1598</v>
      </c>
      <c r="S1603" s="591">
        <v>1279.24152372498</v>
      </c>
      <c r="U1603" s="77">
        <v>1598</v>
      </c>
      <c r="V1603" s="77">
        <v>1598</v>
      </c>
      <c r="Y1603" s="110">
        <v>1598</v>
      </c>
      <c r="Z1603" s="110">
        <v>0</v>
      </c>
      <c r="AA1603" s="110">
        <v>1598</v>
      </c>
      <c r="AB1603" s="110">
        <v>0</v>
      </c>
      <c r="AC1603" s="417">
        <v>25.584830474499601</v>
      </c>
    </row>
    <row r="1604" spans="1:29">
      <c r="A1604" s="20"/>
      <c r="B1604" s="24">
        <v>1600</v>
      </c>
      <c r="D1604" s="571">
        <v>1599</v>
      </c>
      <c r="E1604" s="580">
        <v>-700.1712</v>
      </c>
      <c r="F1604" s="580">
        <v>828.85707000000002</v>
      </c>
      <c r="H1604" s="571">
        <v>1599</v>
      </c>
      <c r="I1604" s="78">
        <v>1034</v>
      </c>
      <c r="J1604" s="78">
        <v>879</v>
      </c>
      <c r="K1604" s="78">
        <v>1033</v>
      </c>
      <c r="L1604" s="78">
        <v>1034</v>
      </c>
      <c r="M1604" s="579" t="str">
        <f t="shared" si="25"/>
        <v>1034,879,1033,1034</v>
      </c>
      <c r="R1604" s="280">
        <v>1599</v>
      </c>
      <c r="S1604" s="591">
        <v>1245.17694291</v>
      </c>
      <c r="U1604" s="77">
        <v>1599</v>
      </c>
      <c r="V1604" s="77">
        <v>1599</v>
      </c>
      <c r="Y1604" s="110">
        <v>1599</v>
      </c>
      <c r="Z1604" s="110">
        <v>0</v>
      </c>
      <c r="AA1604" s="110">
        <v>1599</v>
      </c>
      <c r="AB1604" s="110">
        <v>0</v>
      </c>
      <c r="AC1604" s="417">
        <v>24.9035388582001</v>
      </c>
    </row>
    <row r="1605" spans="1:29">
      <c r="A1605" s="20"/>
      <c r="B1605" s="24">
        <v>1601</v>
      </c>
      <c r="D1605" s="571">
        <v>1600</v>
      </c>
      <c r="E1605" s="580">
        <v>-735.05119999999999</v>
      </c>
      <c r="F1605" s="580">
        <v>792.10622999999998</v>
      </c>
      <c r="H1605" s="571">
        <v>1600</v>
      </c>
      <c r="I1605" s="78">
        <v>1035</v>
      </c>
      <c r="J1605" s="78">
        <v>881</v>
      </c>
      <c r="K1605" s="78">
        <v>880</v>
      </c>
      <c r="L1605" s="78">
        <v>1035</v>
      </c>
      <c r="M1605" s="579" t="str">
        <f t="shared" si="25"/>
        <v>1035,881,880,1035</v>
      </c>
      <c r="R1605" s="280">
        <v>1600</v>
      </c>
      <c r="S1605" s="591">
        <v>1281.1745596399901</v>
      </c>
      <c r="U1605" s="77">
        <v>1600</v>
      </c>
      <c r="V1605" s="77">
        <v>1600</v>
      </c>
      <c r="Y1605" s="110">
        <v>1600</v>
      </c>
      <c r="Z1605" s="110">
        <v>0</v>
      </c>
      <c r="AA1605" s="110">
        <v>1600</v>
      </c>
      <c r="AB1605" s="110">
        <v>0</v>
      </c>
      <c r="AC1605" s="417">
        <v>25.6234911927999</v>
      </c>
    </row>
    <row r="1606" spans="1:29">
      <c r="A1606" s="20"/>
      <c r="B1606" s="24">
        <v>1602</v>
      </c>
      <c r="D1606" s="571">
        <v>1601</v>
      </c>
      <c r="E1606" s="580">
        <v>-776.19719999999995</v>
      </c>
      <c r="F1606" s="580">
        <v>752.94879000000003</v>
      </c>
      <c r="H1606" s="571">
        <v>1601</v>
      </c>
      <c r="I1606" s="78">
        <v>1035</v>
      </c>
      <c r="J1606" s="78">
        <v>880</v>
      </c>
      <c r="K1606" s="78">
        <v>1034</v>
      </c>
      <c r="L1606" s="78">
        <v>1035</v>
      </c>
      <c r="M1606" s="579" t="str">
        <f t="shared" ref="M1606:M1669" si="26">_xlfn.CONCAT(I1606,",",J1606,",",,K1606,",",L1606)</f>
        <v>1035,880,1034,1035</v>
      </c>
      <c r="R1606" s="280">
        <v>1601</v>
      </c>
      <c r="S1606" s="591">
        <v>1246.9912404100101</v>
      </c>
      <c r="U1606" s="77">
        <v>1601</v>
      </c>
      <c r="V1606" s="77">
        <v>1601</v>
      </c>
      <c r="Y1606" s="110">
        <v>1601</v>
      </c>
      <c r="Z1606" s="110">
        <v>0</v>
      </c>
      <c r="AA1606" s="110">
        <v>1601</v>
      </c>
      <c r="AB1606" s="110">
        <v>0</v>
      </c>
      <c r="AC1606" s="417">
        <v>24.939824808200299</v>
      </c>
    </row>
    <row r="1607" spans="1:29">
      <c r="A1607" s="20"/>
      <c r="B1607" s="24">
        <v>1603</v>
      </c>
      <c r="D1607" s="571">
        <v>1602</v>
      </c>
      <c r="E1607" s="580">
        <v>-809.11379999999997</v>
      </c>
      <c r="F1607" s="580">
        <v>704.63003000000003</v>
      </c>
      <c r="H1607" s="571">
        <v>1602</v>
      </c>
      <c r="I1607" s="78">
        <v>1036</v>
      </c>
      <c r="J1607" s="78">
        <v>882</v>
      </c>
      <c r="K1607" s="78">
        <v>881</v>
      </c>
      <c r="L1607" s="78">
        <v>1036</v>
      </c>
      <c r="M1607" s="579" t="str">
        <f t="shared" si="26"/>
        <v>1036,882,881,1036</v>
      </c>
      <c r="R1607" s="280">
        <v>1602</v>
      </c>
      <c r="S1607" s="591">
        <v>1285.2771370999899</v>
      </c>
      <c r="U1607" s="77">
        <v>1602</v>
      </c>
      <c r="V1607" s="77">
        <v>1602</v>
      </c>
      <c r="Y1607" s="110">
        <v>1602</v>
      </c>
      <c r="Z1607" s="110">
        <v>0</v>
      </c>
      <c r="AA1607" s="110">
        <v>1602</v>
      </c>
      <c r="AB1607" s="110">
        <v>0</v>
      </c>
      <c r="AC1607" s="417">
        <v>25.705542741999899</v>
      </c>
    </row>
    <row r="1608" spans="1:29">
      <c r="A1608" s="20"/>
      <c r="B1608" s="24">
        <v>1604</v>
      </c>
      <c r="D1608" s="571">
        <v>1603</v>
      </c>
      <c r="E1608" s="580">
        <v>-844.45159999999998</v>
      </c>
      <c r="F1608" s="580">
        <v>664.88489000000004</v>
      </c>
      <c r="H1608" s="571">
        <v>1603</v>
      </c>
      <c r="I1608" s="78">
        <v>1036</v>
      </c>
      <c r="J1608" s="78">
        <v>881</v>
      </c>
      <c r="K1608" s="78">
        <v>1035</v>
      </c>
      <c r="L1608" s="78">
        <v>1036</v>
      </c>
      <c r="M1608" s="579" t="str">
        <f t="shared" si="26"/>
        <v>1036,881,1035,1036</v>
      </c>
      <c r="R1608" s="280">
        <v>1603</v>
      </c>
      <c r="S1608" s="591">
        <v>1250.0969987600099</v>
      </c>
      <c r="U1608" s="77">
        <v>1603</v>
      </c>
      <c r="V1608" s="77">
        <v>1603</v>
      </c>
      <c r="Y1608" s="110">
        <v>1603</v>
      </c>
      <c r="Z1608" s="110">
        <v>0</v>
      </c>
      <c r="AA1608" s="110">
        <v>1603</v>
      </c>
      <c r="AB1608" s="110">
        <v>0</v>
      </c>
      <c r="AC1608" s="417">
        <v>25.001939975200202</v>
      </c>
    </row>
    <row r="1609" spans="1:29">
      <c r="A1609" s="20"/>
      <c r="B1609" s="24">
        <v>1605</v>
      </c>
      <c r="D1609" s="571">
        <v>1604</v>
      </c>
      <c r="E1609" s="580">
        <v>-881.16160000000002</v>
      </c>
      <c r="F1609" s="580">
        <v>639.04408000000001</v>
      </c>
      <c r="H1609" s="571">
        <v>1604</v>
      </c>
      <c r="I1609" s="78">
        <v>1037</v>
      </c>
      <c r="J1609" s="78">
        <v>883</v>
      </c>
      <c r="K1609" s="78">
        <v>882</v>
      </c>
      <c r="L1609" s="78">
        <v>1037</v>
      </c>
      <c r="M1609" s="579" t="str">
        <f t="shared" si="26"/>
        <v>1037,883,882,1037</v>
      </c>
      <c r="R1609" s="280">
        <v>1604</v>
      </c>
      <c r="S1609" s="591">
        <v>1287.7384264500499</v>
      </c>
      <c r="U1609" s="77">
        <v>1604</v>
      </c>
      <c r="V1609" s="77">
        <v>1604</v>
      </c>
      <c r="Y1609" s="110">
        <v>1604</v>
      </c>
      <c r="Z1609" s="110">
        <v>0</v>
      </c>
      <c r="AA1609" s="110">
        <v>1604</v>
      </c>
      <c r="AB1609" s="110">
        <v>0</v>
      </c>
      <c r="AC1609" s="417">
        <v>25.754768529001101</v>
      </c>
    </row>
    <row r="1610" spans="1:29">
      <c r="A1610" s="20"/>
      <c r="B1610" s="24">
        <v>1606</v>
      </c>
      <c r="D1610" s="571">
        <v>1605</v>
      </c>
      <c r="E1610" s="580">
        <v>-899.63099999999997</v>
      </c>
      <c r="F1610" s="580">
        <v>600.94361000000004</v>
      </c>
      <c r="H1610" s="571">
        <v>1605</v>
      </c>
      <c r="I1610" s="78">
        <v>1037</v>
      </c>
      <c r="J1610" s="78">
        <v>882</v>
      </c>
      <c r="K1610" s="78">
        <v>1036</v>
      </c>
      <c r="L1610" s="78">
        <v>1037</v>
      </c>
      <c r="M1610" s="579" t="str">
        <f t="shared" si="26"/>
        <v>1037,882,1036,1037</v>
      </c>
      <c r="R1610" s="280">
        <v>1605</v>
      </c>
      <c r="S1610" s="591">
        <v>1253.02907904988</v>
      </c>
      <c r="U1610" s="77">
        <v>1605</v>
      </c>
      <c r="V1610" s="77">
        <v>1605</v>
      </c>
      <c r="Y1610" s="110">
        <v>1605</v>
      </c>
      <c r="Z1610" s="110">
        <v>0</v>
      </c>
      <c r="AA1610" s="110">
        <v>1605</v>
      </c>
      <c r="AB1610" s="110">
        <v>0</v>
      </c>
      <c r="AC1610" s="417">
        <v>25.060581580997599</v>
      </c>
    </row>
    <row r="1611" spans="1:29">
      <c r="A1611" s="20"/>
      <c r="B1611" s="24">
        <v>1607</v>
      </c>
      <c r="D1611" s="571">
        <v>1606</v>
      </c>
      <c r="E1611" s="580">
        <v>-928.85519999999997</v>
      </c>
      <c r="F1611" s="580">
        <v>559.66863999999998</v>
      </c>
      <c r="H1611" s="571">
        <v>1606</v>
      </c>
      <c r="I1611" s="78">
        <v>1038</v>
      </c>
      <c r="J1611" s="78">
        <v>884</v>
      </c>
      <c r="K1611" s="78">
        <v>883</v>
      </c>
      <c r="L1611" s="78">
        <v>1038</v>
      </c>
      <c r="M1611" s="579" t="str">
        <f t="shared" si="26"/>
        <v>1038,884,883,1038</v>
      </c>
      <c r="R1611" s="280">
        <v>1606</v>
      </c>
      <c r="S1611" s="591">
        <v>1285.7772303500001</v>
      </c>
      <c r="U1611" s="77">
        <v>1606</v>
      </c>
      <c r="V1611" s="77">
        <v>1606</v>
      </c>
      <c r="Y1611" s="110">
        <v>1606</v>
      </c>
      <c r="Z1611" s="110">
        <v>0</v>
      </c>
      <c r="AA1611" s="110">
        <v>1606</v>
      </c>
      <c r="AB1611" s="110">
        <v>0</v>
      </c>
      <c r="AC1611" s="417">
        <v>25.715544607000101</v>
      </c>
    </row>
    <row r="1612" spans="1:29">
      <c r="A1612" s="20"/>
      <c r="B1612" s="24">
        <v>1608</v>
      </c>
      <c r="D1612" s="571">
        <v>1607</v>
      </c>
      <c r="E1612" s="580">
        <v>-956.9769</v>
      </c>
      <c r="F1612" s="580">
        <v>508.41872999999998</v>
      </c>
      <c r="H1612" s="571">
        <v>1607</v>
      </c>
      <c r="I1612" s="78">
        <v>1038</v>
      </c>
      <c r="J1612" s="78">
        <v>883</v>
      </c>
      <c r="K1612" s="78">
        <v>1037</v>
      </c>
      <c r="L1612" s="78">
        <v>1038</v>
      </c>
      <c r="M1612" s="579" t="str">
        <f t="shared" si="26"/>
        <v>1038,883,1037,1038</v>
      </c>
      <c r="R1612" s="280">
        <v>1607</v>
      </c>
      <c r="S1612" s="591">
        <v>1251.7310063500099</v>
      </c>
      <c r="U1612" s="77">
        <v>1607</v>
      </c>
      <c r="V1612" s="77">
        <v>1607</v>
      </c>
      <c r="Y1612" s="110">
        <v>1607</v>
      </c>
      <c r="Z1612" s="110">
        <v>0</v>
      </c>
      <c r="AA1612" s="110">
        <v>1607</v>
      </c>
      <c r="AB1612" s="110">
        <v>0</v>
      </c>
      <c r="AC1612" s="417">
        <v>25.034620127000299</v>
      </c>
    </row>
    <row r="1613" spans="1:29">
      <c r="A1613" s="20"/>
      <c r="B1613" s="24">
        <v>1609</v>
      </c>
      <c r="D1613" s="571">
        <v>1608</v>
      </c>
      <c r="E1613" s="580">
        <v>-970.30889999999999</v>
      </c>
      <c r="F1613" s="580">
        <v>452.09005000000002</v>
      </c>
      <c r="H1613" s="571">
        <v>1608</v>
      </c>
      <c r="I1613" s="78">
        <v>1039</v>
      </c>
      <c r="J1613" s="78">
        <v>885</v>
      </c>
      <c r="K1613" s="78">
        <v>884</v>
      </c>
      <c r="L1613" s="78">
        <v>1039</v>
      </c>
      <c r="M1613" s="579" t="str">
        <f t="shared" si="26"/>
        <v>1039,885,884,1039</v>
      </c>
      <c r="R1613" s="280">
        <v>1608</v>
      </c>
      <c r="S1613" s="591">
        <v>1282.6033240000199</v>
      </c>
      <c r="U1613" s="77">
        <v>1608</v>
      </c>
      <c r="V1613" s="77">
        <v>1608</v>
      </c>
      <c r="Y1613" s="110">
        <v>1608</v>
      </c>
      <c r="Z1613" s="110">
        <v>0</v>
      </c>
      <c r="AA1613" s="110">
        <v>1608</v>
      </c>
      <c r="AB1613" s="110">
        <v>0</v>
      </c>
      <c r="AC1613" s="417">
        <v>25.652066480000499</v>
      </c>
    </row>
    <row r="1614" spans="1:29">
      <c r="A1614" s="20"/>
      <c r="B1614" s="24">
        <v>1610</v>
      </c>
      <c r="D1614" s="571">
        <v>1609</v>
      </c>
      <c r="E1614" s="580">
        <v>-997.55790000000002</v>
      </c>
      <c r="F1614" s="580">
        <v>407.07425000000001</v>
      </c>
      <c r="H1614" s="571">
        <v>1609</v>
      </c>
      <c r="I1614" s="78">
        <v>1039</v>
      </c>
      <c r="J1614" s="78">
        <v>884</v>
      </c>
      <c r="K1614" s="78">
        <v>1038</v>
      </c>
      <c r="L1614" s="78">
        <v>1039</v>
      </c>
      <c r="M1614" s="579" t="str">
        <f t="shared" si="26"/>
        <v>1039,884,1038,1039</v>
      </c>
      <c r="R1614" s="280">
        <v>1609</v>
      </c>
      <c r="S1614" s="591">
        <v>1249.62855780002</v>
      </c>
      <c r="U1614" s="77">
        <v>1609</v>
      </c>
      <c r="V1614" s="77">
        <v>1609</v>
      </c>
      <c r="Y1614" s="110">
        <v>1609</v>
      </c>
      <c r="Z1614" s="110">
        <v>0</v>
      </c>
      <c r="AA1614" s="110">
        <v>1609</v>
      </c>
      <c r="AB1614" s="110">
        <v>0</v>
      </c>
      <c r="AC1614" s="417">
        <v>24.992571156000398</v>
      </c>
    </row>
    <row r="1615" spans="1:29">
      <c r="A1615" s="20"/>
      <c r="B1615" s="24">
        <v>1611</v>
      </c>
      <c r="D1615" s="571">
        <v>1610</v>
      </c>
      <c r="E1615" s="580">
        <v>-1028.752</v>
      </c>
      <c r="F1615" s="580">
        <v>372.64452</v>
      </c>
      <c r="H1615" s="571">
        <v>1610</v>
      </c>
      <c r="I1615" s="78">
        <v>1040</v>
      </c>
      <c r="J1615" s="78">
        <v>886</v>
      </c>
      <c r="K1615" s="78">
        <v>885</v>
      </c>
      <c r="L1615" s="78">
        <v>1040</v>
      </c>
      <c r="M1615" s="579" t="str">
        <f t="shared" si="26"/>
        <v>1040,886,885,1040</v>
      </c>
      <c r="R1615" s="280">
        <v>1610</v>
      </c>
      <c r="S1615" s="591">
        <v>1281.1345699999899</v>
      </c>
      <c r="U1615" s="77">
        <v>1610</v>
      </c>
      <c r="V1615" s="77">
        <v>1610</v>
      </c>
      <c r="Y1615" s="110">
        <v>1610</v>
      </c>
      <c r="Z1615" s="110">
        <v>0</v>
      </c>
      <c r="AA1615" s="110">
        <v>1610</v>
      </c>
      <c r="AB1615" s="110">
        <v>0</v>
      </c>
      <c r="AC1615" s="417">
        <v>25.622691399999798</v>
      </c>
    </row>
    <row r="1616" spans="1:29">
      <c r="A1616" s="20"/>
      <c r="B1616" s="24">
        <v>1612</v>
      </c>
      <c r="D1616" s="571">
        <v>1611</v>
      </c>
      <c r="E1616" s="580">
        <v>-1034.309</v>
      </c>
      <c r="F1616" s="580">
        <v>330.11536999999998</v>
      </c>
      <c r="H1616" s="571">
        <v>1611</v>
      </c>
      <c r="I1616" s="78">
        <v>1040</v>
      </c>
      <c r="J1616" s="78">
        <v>885</v>
      </c>
      <c r="K1616" s="78">
        <v>1039</v>
      </c>
      <c r="L1616" s="78">
        <v>1040</v>
      </c>
      <c r="M1616" s="579" t="str">
        <f t="shared" si="26"/>
        <v>1040,885,1039,1040</v>
      </c>
      <c r="R1616" s="280">
        <v>1611</v>
      </c>
      <c r="S1616" s="591">
        <v>1248.8558479999699</v>
      </c>
      <c r="U1616" s="77">
        <v>1611</v>
      </c>
      <c r="V1616" s="77">
        <v>1611</v>
      </c>
      <c r="Y1616" s="110">
        <v>1611</v>
      </c>
      <c r="Z1616" s="110">
        <v>0</v>
      </c>
      <c r="AA1616" s="110">
        <v>1611</v>
      </c>
      <c r="AB1616" s="110">
        <v>0</v>
      </c>
      <c r="AC1616" s="417">
        <v>24.977116959999499</v>
      </c>
    </row>
    <row r="1617" spans="1:29">
      <c r="A1617" s="20"/>
      <c r="B1617" s="24">
        <v>1613</v>
      </c>
      <c r="D1617" s="571">
        <v>1612</v>
      </c>
      <c r="E1617" s="580">
        <v>-1044.1890000000001</v>
      </c>
      <c r="F1617" s="580">
        <v>281.40890000000002</v>
      </c>
      <c r="H1617" s="571">
        <v>1612</v>
      </c>
      <c r="I1617" s="78">
        <v>1041</v>
      </c>
      <c r="J1617" s="78">
        <v>887</v>
      </c>
      <c r="K1617" s="78">
        <v>886</v>
      </c>
      <c r="L1617" s="78">
        <v>1041</v>
      </c>
      <c r="M1617" s="579" t="str">
        <f t="shared" si="26"/>
        <v>1041,887,886,1041</v>
      </c>
      <c r="R1617" s="280">
        <v>1612</v>
      </c>
      <c r="S1617" s="591">
        <v>1280.7157756000499</v>
      </c>
      <c r="U1617" s="77">
        <v>1612</v>
      </c>
      <c r="V1617" s="77">
        <v>1612</v>
      </c>
      <c r="Y1617" s="110">
        <v>1612</v>
      </c>
      <c r="Z1617" s="110">
        <v>0</v>
      </c>
      <c r="AA1617" s="110">
        <v>1612</v>
      </c>
      <c r="AB1617" s="110">
        <v>0</v>
      </c>
      <c r="AC1617" s="417">
        <v>25.614315512000999</v>
      </c>
    </row>
    <row r="1618" spans="1:29">
      <c r="A1618" s="20"/>
      <c r="B1618" s="24">
        <v>1614</v>
      </c>
      <c r="D1618" s="571">
        <v>1613</v>
      </c>
      <c r="E1618" s="580">
        <v>-1058.82</v>
      </c>
      <c r="F1618" s="580">
        <v>227.20581999999999</v>
      </c>
      <c r="H1618" s="571">
        <v>1613</v>
      </c>
      <c r="I1618" s="78">
        <v>1041</v>
      </c>
      <c r="J1618" s="78">
        <v>886</v>
      </c>
      <c r="K1618" s="78">
        <v>1040</v>
      </c>
      <c r="L1618" s="78">
        <v>1041</v>
      </c>
      <c r="M1618" s="579" t="str">
        <f t="shared" si="26"/>
        <v>1041,886,1040,1041</v>
      </c>
      <c r="R1618" s="280">
        <v>1613</v>
      </c>
      <c r="S1618" s="591">
        <v>1247.4252237000601</v>
      </c>
      <c r="U1618" s="77">
        <v>1613</v>
      </c>
      <c r="V1618" s="77">
        <v>1613</v>
      </c>
      <c r="Y1618" s="110">
        <v>1613</v>
      </c>
      <c r="Z1618" s="110">
        <v>0</v>
      </c>
      <c r="AA1618" s="110">
        <v>1613</v>
      </c>
      <c r="AB1618" s="110">
        <v>0</v>
      </c>
      <c r="AC1618" s="417">
        <v>24.948504474001201</v>
      </c>
    </row>
    <row r="1619" spans="1:29">
      <c r="A1619" s="20"/>
      <c r="B1619" s="24">
        <v>1615</v>
      </c>
      <c r="D1619" s="571">
        <v>1614</v>
      </c>
      <c r="E1619" s="580">
        <v>-1060.7380000000001</v>
      </c>
      <c r="F1619" s="580">
        <v>169.67175</v>
      </c>
      <c r="H1619" s="571">
        <v>1614</v>
      </c>
      <c r="I1619" s="78">
        <v>1042</v>
      </c>
      <c r="J1619" s="78">
        <v>888</v>
      </c>
      <c r="K1619" s="78">
        <v>887</v>
      </c>
      <c r="L1619" s="78">
        <v>1042</v>
      </c>
      <c r="M1619" s="579" t="str">
        <f t="shared" si="26"/>
        <v>1042,888,887,1042</v>
      </c>
      <c r="R1619" s="280">
        <v>1614</v>
      </c>
      <c r="S1619" s="591">
        <v>1282.25624245003</v>
      </c>
      <c r="U1619" s="77">
        <v>1614</v>
      </c>
      <c r="V1619" s="77">
        <v>1614</v>
      </c>
      <c r="Y1619" s="110">
        <v>1614</v>
      </c>
      <c r="Z1619" s="110">
        <v>0</v>
      </c>
      <c r="AA1619" s="110">
        <v>1614</v>
      </c>
      <c r="AB1619" s="110">
        <v>0</v>
      </c>
      <c r="AC1619" s="417">
        <v>25.645124849000702</v>
      </c>
    </row>
    <row r="1620" spans="1:29">
      <c r="A1620" s="20"/>
      <c r="B1620" s="24">
        <v>1616</v>
      </c>
      <c r="D1620" s="571">
        <v>1615</v>
      </c>
      <c r="E1620" s="580">
        <v>-1066.126</v>
      </c>
      <c r="F1620" s="580">
        <v>113.73381000000001</v>
      </c>
      <c r="H1620" s="571">
        <v>1615</v>
      </c>
      <c r="I1620" s="78">
        <v>1042</v>
      </c>
      <c r="J1620" s="78">
        <v>887</v>
      </c>
      <c r="K1620" s="78">
        <v>1041</v>
      </c>
      <c r="L1620" s="78">
        <v>1042</v>
      </c>
      <c r="M1620" s="579" t="str">
        <f t="shared" si="26"/>
        <v>1042,887,1041,1042</v>
      </c>
      <c r="R1620" s="280">
        <v>1615</v>
      </c>
      <c r="S1620" s="591">
        <v>1247.9266609999399</v>
      </c>
      <c r="U1620" s="77">
        <v>1615</v>
      </c>
      <c r="V1620" s="77">
        <v>1615</v>
      </c>
      <c r="Y1620" s="110">
        <v>1615</v>
      </c>
      <c r="Z1620" s="110">
        <v>0</v>
      </c>
      <c r="AA1620" s="110">
        <v>1615</v>
      </c>
      <c r="AB1620" s="110">
        <v>0</v>
      </c>
      <c r="AC1620" s="417">
        <v>24.958533219998898</v>
      </c>
    </row>
    <row r="1621" spans="1:29">
      <c r="A1621" s="20"/>
      <c r="B1621" s="24">
        <v>1617</v>
      </c>
      <c r="D1621" s="571">
        <v>1616</v>
      </c>
      <c r="E1621" s="580">
        <v>-1072.587</v>
      </c>
      <c r="F1621" s="580">
        <v>57.881309999999999</v>
      </c>
      <c r="H1621" s="571">
        <v>1616</v>
      </c>
      <c r="I1621" s="78">
        <v>1043</v>
      </c>
      <c r="J1621" s="78">
        <v>889</v>
      </c>
      <c r="K1621" s="78">
        <v>888</v>
      </c>
      <c r="L1621" s="78">
        <v>1043</v>
      </c>
      <c r="M1621" s="579" t="str">
        <f t="shared" si="26"/>
        <v>1043,889,888,1043</v>
      </c>
      <c r="R1621" s="280">
        <v>1616</v>
      </c>
      <c r="S1621" s="591">
        <v>1285.8979489000001</v>
      </c>
      <c r="U1621" s="77">
        <v>1616</v>
      </c>
      <c r="V1621" s="77">
        <v>1616</v>
      </c>
      <c r="Y1621" s="110">
        <v>1616</v>
      </c>
      <c r="Z1621" s="110">
        <v>0</v>
      </c>
      <c r="AA1621" s="110">
        <v>1616</v>
      </c>
      <c r="AB1621" s="110">
        <v>0</v>
      </c>
      <c r="AC1621" s="417">
        <v>25.717958977999999</v>
      </c>
    </row>
    <row r="1622" spans="1:29">
      <c r="A1622" s="20"/>
      <c r="B1622" s="24">
        <v>1618</v>
      </c>
      <c r="D1622" s="571">
        <v>1617</v>
      </c>
      <c r="E1622" s="580">
        <v>-1089.9069999999999</v>
      </c>
      <c r="F1622" s="580">
        <v>8.7733392000000006</v>
      </c>
      <c r="H1622" s="571">
        <v>1617</v>
      </c>
      <c r="I1622" s="78">
        <v>1043</v>
      </c>
      <c r="J1622" s="78">
        <v>888</v>
      </c>
      <c r="K1622" s="78">
        <v>1042</v>
      </c>
      <c r="L1622" s="78">
        <v>1043</v>
      </c>
      <c r="M1622" s="579" t="str">
        <f t="shared" si="26"/>
        <v>1043,888,1042,1043</v>
      </c>
      <c r="R1622" s="280">
        <v>1617</v>
      </c>
      <c r="S1622" s="591">
        <v>1250.7481021999799</v>
      </c>
      <c r="U1622" s="77">
        <v>1617</v>
      </c>
      <c r="V1622" s="77">
        <v>1617</v>
      </c>
      <c r="Y1622" s="110">
        <v>1617</v>
      </c>
      <c r="Z1622" s="110">
        <v>0</v>
      </c>
      <c r="AA1622" s="110">
        <v>1617</v>
      </c>
      <c r="AB1622" s="110">
        <v>0</v>
      </c>
      <c r="AC1622" s="417">
        <v>25.014962043999599</v>
      </c>
    </row>
    <row r="1623" spans="1:29">
      <c r="A1623" s="20"/>
      <c r="B1623" s="24">
        <v>1619</v>
      </c>
      <c r="D1623" s="571">
        <v>1618</v>
      </c>
      <c r="E1623" s="580">
        <v>-1072.1569999999999</v>
      </c>
      <c r="F1623" s="580">
        <v>-40.485750000000003</v>
      </c>
      <c r="H1623" s="571">
        <v>1618</v>
      </c>
      <c r="I1623" s="78">
        <v>1044</v>
      </c>
      <c r="J1623" s="78">
        <v>890</v>
      </c>
      <c r="K1623" s="78">
        <v>889</v>
      </c>
      <c r="L1623" s="78">
        <v>1044</v>
      </c>
      <c r="M1623" s="579" t="str">
        <f t="shared" si="26"/>
        <v>1044,890,889,1044</v>
      </c>
      <c r="R1623" s="280">
        <v>1618</v>
      </c>
      <c r="S1623" s="591">
        <v>1288.1121671999799</v>
      </c>
      <c r="U1623" s="77">
        <v>1618</v>
      </c>
      <c r="V1623" s="77">
        <v>1618</v>
      </c>
      <c r="Y1623" s="110">
        <v>1618</v>
      </c>
      <c r="Z1623" s="110">
        <v>0</v>
      </c>
      <c r="AA1623" s="110">
        <v>1618</v>
      </c>
      <c r="AB1623" s="110">
        <v>0</v>
      </c>
      <c r="AC1623" s="417">
        <v>25.7622433439997</v>
      </c>
    </row>
    <row r="1624" spans="1:29">
      <c r="A1624" s="20"/>
      <c r="B1624" s="24">
        <v>1620</v>
      </c>
      <c r="D1624" s="571">
        <v>1619</v>
      </c>
      <c r="E1624" s="580">
        <v>-1067.182</v>
      </c>
      <c r="F1624" s="580">
        <v>-96.161000000000001</v>
      </c>
      <c r="H1624" s="571">
        <v>1619</v>
      </c>
      <c r="I1624" s="78">
        <v>1044</v>
      </c>
      <c r="J1624" s="78">
        <v>889</v>
      </c>
      <c r="K1624" s="78">
        <v>1043</v>
      </c>
      <c r="L1624" s="78">
        <v>1044</v>
      </c>
      <c r="M1624" s="579" t="str">
        <f t="shared" si="26"/>
        <v>1044,889,1043,1044</v>
      </c>
      <c r="R1624" s="280">
        <v>1619</v>
      </c>
      <c r="S1624" s="591">
        <v>1253.4425051000101</v>
      </c>
      <c r="U1624" s="77">
        <v>1619</v>
      </c>
      <c r="V1624" s="77">
        <v>1619</v>
      </c>
      <c r="Y1624" s="110">
        <v>1619</v>
      </c>
      <c r="Z1624" s="110">
        <v>0</v>
      </c>
      <c r="AA1624" s="110">
        <v>1619</v>
      </c>
      <c r="AB1624" s="110">
        <v>0</v>
      </c>
      <c r="AC1624" s="417">
        <v>25.068850102000201</v>
      </c>
    </row>
    <row r="1625" spans="1:29">
      <c r="A1625" s="20"/>
      <c r="B1625" s="24">
        <v>1621</v>
      </c>
      <c r="D1625" s="571">
        <v>1620</v>
      </c>
      <c r="E1625" s="580">
        <v>-1067.6110000000001</v>
      </c>
      <c r="F1625" s="580">
        <v>-151.31389999999999</v>
      </c>
      <c r="H1625" s="571">
        <v>1620</v>
      </c>
      <c r="I1625" s="78">
        <v>1045</v>
      </c>
      <c r="J1625" s="78">
        <v>891</v>
      </c>
      <c r="K1625" s="78">
        <v>890</v>
      </c>
      <c r="L1625" s="78">
        <v>1045</v>
      </c>
      <c r="M1625" s="579" t="str">
        <f t="shared" si="26"/>
        <v>1045,891,890,1045</v>
      </c>
      <c r="R1625" s="280">
        <v>1620</v>
      </c>
      <c r="S1625" s="591">
        <v>1286.04825279998</v>
      </c>
      <c r="U1625" s="77">
        <v>1620</v>
      </c>
      <c r="V1625" s="77">
        <v>1620</v>
      </c>
      <c r="Y1625" s="110">
        <v>1620</v>
      </c>
      <c r="Z1625" s="110">
        <v>0</v>
      </c>
      <c r="AA1625" s="110">
        <v>1620</v>
      </c>
      <c r="AB1625" s="110">
        <v>0</v>
      </c>
      <c r="AC1625" s="417">
        <v>25.720965055999699</v>
      </c>
    </row>
    <row r="1626" spans="1:29">
      <c r="A1626" s="20"/>
      <c r="B1626" s="24">
        <v>1622</v>
      </c>
      <c r="D1626" s="571">
        <v>1621</v>
      </c>
      <c r="E1626" s="580">
        <v>-1072.944</v>
      </c>
      <c r="F1626" s="580">
        <v>-206.20699999999999</v>
      </c>
      <c r="H1626" s="571">
        <v>1621</v>
      </c>
      <c r="I1626" s="78">
        <v>1045</v>
      </c>
      <c r="J1626" s="78">
        <v>890</v>
      </c>
      <c r="K1626" s="78">
        <v>1044</v>
      </c>
      <c r="L1626" s="78">
        <v>1045</v>
      </c>
      <c r="M1626" s="579" t="str">
        <f t="shared" si="26"/>
        <v>1045,890,1044,1045</v>
      </c>
      <c r="R1626" s="280">
        <v>1621</v>
      </c>
      <c r="S1626" s="591">
        <v>1251.95971739999</v>
      </c>
      <c r="U1626" s="77">
        <v>1621</v>
      </c>
      <c r="V1626" s="77">
        <v>1621</v>
      </c>
      <c r="Y1626" s="110">
        <v>1621</v>
      </c>
      <c r="Z1626" s="110">
        <v>0</v>
      </c>
      <c r="AA1626" s="110">
        <v>1621</v>
      </c>
      <c r="AB1626" s="110">
        <v>0</v>
      </c>
      <c r="AC1626" s="417">
        <v>25.0391943479998</v>
      </c>
    </row>
    <row r="1627" spans="1:29">
      <c r="A1627" s="20"/>
      <c r="B1627" s="24">
        <v>1623</v>
      </c>
      <c r="D1627" s="571">
        <v>1622</v>
      </c>
      <c r="E1627" s="580">
        <v>-1036.671</v>
      </c>
      <c r="F1627" s="580">
        <v>-251.61619999999999</v>
      </c>
      <c r="H1627" s="571">
        <v>1622</v>
      </c>
      <c r="I1627" s="78">
        <v>1046</v>
      </c>
      <c r="J1627" s="78">
        <v>892</v>
      </c>
      <c r="K1627" s="78">
        <v>891</v>
      </c>
      <c r="L1627" s="78">
        <v>1046</v>
      </c>
      <c r="M1627" s="579" t="str">
        <f t="shared" si="26"/>
        <v>1046,892,891,1046</v>
      </c>
      <c r="R1627" s="280">
        <v>1622</v>
      </c>
      <c r="S1627" s="591">
        <v>1282.6711806000001</v>
      </c>
      <c r="U1627" s="77">
        <v>1622</v>
      </c>
      <c r="V1627" s="77">
        <v>1622</v>
      </c>
      <c r="Y1627" s="110">
        <v>1622</v>
      </c>
      <c r="Z1627" s="110">
        <v>0</v>
      </c>
      <c r="AA1627" s="110">
        <v>1622</v>
      </c>
      <c r="AB1627" s="110">
        <v>0</v>
      </c>
      <c r="AC1627" s="417">
        <v>25.6534236120001</v>
      </c>
    </row>
    <row r="1628" spans="1:29">
      <c r="A1628" s="20"/>
      <c r="B1628" s="24">
        <v>1624</v>
      </c>
      <c r="D1628" s="571">
        <v>1623</v>
      </c>
      <c r="E1628" s="580">
        <v>-1027.895</v>
      </c>
      <c r="F1628" s="580">
        <v>-308.9067</v>
      </c>
      <c r="H1628" s="571">
        <v>1623</v>
      </c>
      <c r="I1628" s="78">
        <v>1046</v>
      </c>
      <c r="J1628" s="78">
        <v>891</v>
      </c>
      <c r="K1628" s="78">
        <v>1045</v>
      </c>
      <c r="L1628" s="78">
        <v>1046</v>
      </c>
      <c r="M1628" s="579" t="str">
        <f t="shared" si="26"/>
        <v>1046,891,1045,1046</v>
      </c>
      <c r="R1628" s="280">
        <v>1623</v>
      </c>
      <c r="S1628" s="591">
        <v>1249.6276536</v>
      </c>
      <c r="U1628" s="77">
        <v>1623</v>
      </c>
      <c r="V1628" s="77">
        <v>1623</v>
      </c>
      <c r="Y1628" s="110">
        <v>1623</v>
      </c>
      <c r="Z1628" s="110">
        <v>0</v>
      </c>
      <c r="AA1628" s="110">
        <v>1623</v>
      </c>
      <c r="AB1628" s="110">
        <v>0</v>
      </c>
      <c r="AC1628" s="417">
        <v>24.992553072000099</v>
      </c>
    </row>
    <row r="1629" spans="1:29">
      <c r="A1629" s="20"/>
      <c r="B1629" s="24">
        <v>1625</v>
      </c>
      <c r="D1629" s="571">
        <v>1624</v>
      </c>
      <c r="E1629" s="580">
        <v>-1029.5609999999999</v>
      </c>
      <c r="F1629" s="580">
        <v>-355.77670000000001</v>
      </c>
      <c r="H1629" s="571">
        <v>1624</v>
      </c>
      <c r="I1629" s="78">
        <v>1047</v>
      </c>
      <c r="J1629" s="78">
        <v>893</v>
      </c>
      <c r="K1629" s="78">
        <v>892</v>
      </c>
      <c r="L1629" s="78">
        <v>1047</v>
      </c>
      <c r="M1629" s="579" t="str">
        <f t="shared" si="26"/>
        <v>1047,893,892,1047</v>
      </c>
      <c r="R1629" s="280">
        <v>1624</v>
      </c>
      <c r="S1629" s="591">
        <v>1280.53218514999</v>
      </c>
      <c r="U1629" s="77">
        <v>1624</v>
      </c>
      <c r="V1629" s="77">
        <v>1624</v>
      </c>
      <c r="Y1629" s="110">
        <v>1624</v>
      </c>
      <c r="Z1629" s="110">
        <v>0</v>
      </c>
      <c r="AA1629" s="110">
        <v>1624</v>
      </c>
      <c r="AB1629" s="110">
        <v>0</v>
      </c>
      <c r="AC1629" s="417">
        <v>25.610643702999798</v>
      </c>
    </row>
    <row r="1630" spans="1:29">
      <c r="A1630" s="20"/>
      <c r="B1630" s="24">
        <v>1626</v>
      </c>
      <c r="D1630" s="571">
        <v>1625</v>
      </c>
      <c r="E1630" s="580">
        <v>-1009.11</v>
      </c>
      <c r="F1630" s="580">
        <v>-393.8218</v>
      </c>
      <c r="H1630" s="571">
        <v>1625</v>
      </c>
      <c r="I1630" s="78">
        <v>1047</v>
      </c>
      <c r="J1630" s="78">
        <v>892</v>
      </c>
      <c r="K1630" s="78">
        <v>1046</v>
      </c>
      <c r="L1630" s="78">
        <v>1047</v>
      </c>
      <c r="M1630" s="579" t="str">
        <f t="shared" si="26"/>
        <v>1047,892,1046,1047</v>
      </c>
      <c r="R1630" s="280">
        <v>1625</v>
      </c>
      <c r="S1630" s="591">
        <v>1247.9945845499999</v>
      </c>
      <c r="U1630" s="77">
        <v>1625</v>
      </c>
      <c r="V1630" s="77">
        <v>1625</v>
      </c>
      <c r="Y1630" s="110">
        <v>1625</v>
      </c>
      <c r="Z1630" s="110">
        <v>0</v>
      </c>
      <c r="AA1630" s="110">
        <v>1625</v>
      </c>
      <c r="AB1630" s="110">
        <v>0</v>
      </c>
      <c r="AC1630" s="417">
        <v>24.959891690999999</v>
      </c>
    </row>
    <row r="1631" spans="1:29">
      <c r="A1631" s="20"/>
      <c r="B1631" s="24">
        <v>1627</v>
      </c>
      <c r="D1631" s="571">
        <v>1626</v>
      </c>
      <c r="E1631" s="580">
        <v>-992.00459999999998</v>
      </c>
      <c r="F1631" s="580">
        <v>-440.96510000000001</v>
      </c>
      <c r="H1631" s="571">
        <v>1626</v>
      </c>
      <c r="I1631" s="78">
        <v>1048</v>
      </c>
      <c r="J1631" s="78">
        <v>894</v>
      </c>
      <c r="K1631" s="78">
        <v>893</v>
      </c>
      <c r="L1631" s="78">
        <v>1048</v>
      </c>
      <c r="M1631" s="579" t="str">
        <f t="shared" si="26"/>
        <v>1048,894,893,1048</v>
      </c>
      <c r="R1631" s="280">
        <v>1626</v>
      </c>
      <c r="S1631" s="591">
        <v>1278.4156620000099</v>
      </c>
      <c r="U1631" s="77">
        <v>1626</v>
      </c>
      <c r="V1631" s="77">
        <v>1626</v>
      </c>
      <c r="Y1631" s="110">
        <v>1626</v>
      </c>
      <c r="Z1631" s="110">
        <v>0</v>
      </c>
      <c r="AA1631" s="110">
        <v>1626</v>
      </c>
      <c r="AB1631" s="110">
        <v>0</v>
      </c>
      <c r="AC1631" s="417">
        <v>25.568313240000201</v>
      </c>
    </row>
    <row r="1632" spans="1:29">
      <c r="A1632" s="20"/>
      <c r="B1632" s="24">
        <v>1628</v>
      </c>
      <c r="D1632" s="571">
        <v>1627</v>
      </c>
      <c r="E1632" s="580">
        <v>-967.79219999999998</v>
      </c>
      <c r="F1632" s="580">
        <v>-492.06349999999998</v>
      </c>
      <c r="H1632" s="571">
        <v>1627</v>
      </c>
      <c r="I1632" s="78">
        <v>1048</v>
      </c>
      <c r="J1632" s="78">
        <v>893</v>
      </c>
      <c r="K1632" s="78">
        <v>1047</v>
      </c>
      <c r="L1632" s="78">
        <v>1048</v>
      </c>
      <c r="M1632" s="579" t="str">
        <f t="shared" si="26"/>
        <v>1048,893,1047,1048</v>
      </c>
      <c r="R1632" s="280">
        <v>1627</v>
      </c>
      <c r="S1632" s="591">
        <v>1244.9315337999999</v>
      </c>
      <c r="U1632" s="77">
        <v>1627</v>
      </c>
      <c r="V1632" s="77">
        <v>1627</v>
      </c>
      <c r="Y1632" s="110">
        <v>1627</v>
      </c>
      <c r="Z1632" s="110">
        <v>0</v>
      </c>
      <c r="AA1632" s="110">
        <v>1627</v>
      </c>
      <c r="AB1632" s="110">
        <v>0</v>
      </c>
      <c r="AC1632" s="417">
        <v>24.898630676</v>
      </c>
    </row>
    <row r="1633" spans="1:29">
      <c r="A1633" s="20"/>
      <c r="B1633" s="24">
        <v>1629</v>
      </c>
      <c r="D1633" s="571">
        <v>1628</v>
      </c>
      <c r="E1633" s="580">
        <v>-930.2604</v>
      </c>
      <c r="F1633" s="580">
        <v>-533.76170000000002</v>
      </c>
      <c r="H1633" s="571">
        <v>1628</v>
      </c>
      <c r="I1633" s="78">
        <v>1049</v>
      </c>
      <c r="J1633" s="78">
        <v>895</v>
      </c>
      <c r="K1633" s="78">
        <v>894</v>
      </c>
      <c r="L1633" s="78">
        <v>1049</v>
      </c>
      <c r="M1633" s="579" t="str">
        <f t="shared" si="26"/>
        <v>1049,895,894,1049</v>
      </c>
      <c r="R1633" s="280">
        <v>1628</v>
      </c>
      <c r="S1633" s="591">
        <v>1277.3516451999801</v>
      </c>
      <c r="U1633" s="77">
        <v>1628</v>
      </c>
      <c r="V1633" s="77">
        <v>1628</v>
      </c>
      <c r="Y1633" s="110">
        <v>1628</v>
      </c>
      <c r="Z1633" s="110">
        <v>0</v>
      </c>
      <c r="AA1633" s="110">
        <v>1628</v>
      </c>
      <c r="AB1633" s="110">
        <v>0</v>
      </c>
      <c r="AC1633" s="417">
        <v>25.5470329039997</v>
      </c>
    </row>
    <row r="1634" spans="1:29">
      <c r="A1634" s="20"/>
      <c r="B1634" s="24">
        <v>1630</v>
      </c>
      <c r="D1634" s="571">
        <v>1629</v>
      </c>
      <c r="E1634" s="580">
        <v>-901.19309999999996</v>
      </c>
      <c r="F1634" s="580">
        <v>-579.10339999999997</v>
      </c>
      <c r="H1634" s="571">
        <v>1629</v>
      </c>
      <c r="I1634" s="78">
        <v>1049</v>
      </c>
      <c r="J1634" s="78">
        <v>894</v>
      </c>
      <c r="K1634" s="78">
        <v>1048</v>
      </c>
      <c r="L1634" s="78">
        <v>1049</v>
      </c>
      <c r="M1634" s="579" t="str">
        <f t="shared" si="26"/>
        <v>1049,894,1048,1049</v>
      </c>
      <c r="R1634" s="280">
        <v>1629</v>
      </c>
      <c r="S1634" s="591">
        <v>1242.95442044999</v>
      </c>
      <c r="U1634" s="77">
        <v>1629</v>
      </c>
      <c r="V1634" s="77">
        <v>1629</v>
      </c>
      <c r="Y1634" s="110">
        <v>1629</v>
      </c>
      <c r="Z1634" s="110">
        <v>0</v>
      </c>
      <c r="AA1634" s="110">
        <v>1629</v>
      </c>
      <c r="AB1634" s="110">
        <v>0</v>
      </c>
      <c r="AC1634" s="417">
        <v>24.859088408999899</v>
      </c>
    </row>
    <row r="1635" spans="1:29">
      <c r="A1635" s="20"/>
      <c r="B1635" s="24">
        <v>1631</v>
      </c>
      <c r="D1635" s="571">
        <v>1630</v>
      </c>
      <c r="E1635" s="580">
        <v>-877.63319999999999</v>
      </c>
      <c r="F1635" s="580">
        <v>-624.65179999999998</v>
      </c>
      <c r="H1635" s="571">
        <v>1630</v>
      </c>
      <c r="I1635" s="78">
        <v>1050</v>
      </c>
      <c r="J1635" s="78">
        <v>896</v>
      </c>
      <c r="K1635" s="78">
        <v>895</v>
      </c>
      <c r="L1635" s="78">
        <v>1050</v>
      </c>
      <c r="M1635" s="579" t="str">
        <f t="shared" si="26"/>
        <v>1050,896,895,1050</v>
      </c>
      <c r="R1635" s="280">
        <v>1630</v>
      </c>
      <c r="S1635" s="591">
        <v>1278.45951329999</v>
      </c>
      <c r="U1635" s="77">
        <v>1630</v>
      </c>
      <c r="V1635" s="77">
        <v>1630</v>
      </c>
      <c r="Y1635" s="110">
        <v>1630</v>
      </c>
      <c r="Z1635" s="110">
        <v>0</v>
      </c>
      <c r="AA1635" s="110">
        <v>1630</v>
      </c>
      <c r="AB1635" s="110">
        <v>0</v>
      </c>
      <c r="AC1635" s="417">
        <v>25.5691902659999</v>
      </c>
    </row>
    <row r="1636" spans="1:29">
      <c r="A1636" s="20"/>
      <c r="B1636" s="24">
        <v>1632</v>
      </c>
      <c r="D1636" s="571">
        <v>1631</v>
      </c>
      <c r="E1636" s="580">
        <v>-863.43489999999997</v>
      </c>
      <c r="F1636" s="580">
        <v>-666.75900000000001</v>
      </c>
      <c r="H1636" s="571">
        <v>1631</v>
      </c>
      <c r="I1636" s="78">
        <v>1050</v>
      </c>
      <c r="J1636" s="78">
        <v>895</v>
      </c>
      <c r="K1636" s="78">
        <v>1049</v>
      </c>
      <c r="L1636" s="78">
        <v>1050</v>
      </c>
      <c r="M1636" s="579" t="str">
        <f t="shared" si="26"/>
        <v>1050,895,1049,1050</v>
      </c>
      <c r="R1636" s="280">
        <v>1631</v>
      </c>
      <c r="S1636" s="591">
        <v>1243.9054392000101</v>
      </c>
      <c r="U1636" s="77">
        <v>1631</v>
      </c>
      <c r="V1636" s="77">
        <v>1631</v>
      </c>
      <c r="Y1636" s="110">
        <v>1631</v>
      </c>
      <c r="Z1636" s="110">
        <v>0</v>
      </c>
      <c r="AA1636" s="110">
        <v>1631</v>
      </c>
      <c r="AB1636" s="110">
        <v>0</v>
      </c>
      <c r="AC1636" s="417">
        <v>24.878108784000201</v>
      </c>
    </row>
    <row r="1637" spans="1:29">
      <c r="A1637" s="20"/>
      <c r="B1637" s="24">
        <v>1633</v>
      </c>
      <c r="D1637" s="571">
        <v>1632</v>
      </c>
      <c r="E1637" s="580">
        <v>-829.66330000000005</v>
      </c>
      <c r="F1637" s="580">
        <v>-696.31129999999996</v>
      </c>
      <c r="H1637" s="571">
        <v>1632</v>
      </c>
      <c r="I1637" s="78">
        <v>1051</v>
      </c>
      <c r="J1637" s="78">
        <v>897</v>
      </c>
      <c r="K1637" s="78">
        <v>896</v>
      </c>
      <c r="L1637" s="78">
        <v>1051</v>
      </c>
      <c r="M1637" s="579" t="str">
        <f t="shared" si="26"/>
        <v>1051,897,896,1051</v>
      </c>
      <c r="R1637" s="280">
        <v>1632</v>
      </c>
      <c r="S1637" s="591">
        <v>1279.1520920749899</v>
      </c>
      <c r="U1637" s="77">
        <v>1632</v>
      </c>
      <c r="V1637" s="77">
        <v>1632</v>
      </c>
      <c r="Y1637" s="110">
        <v>1632</v>
      </c>
      <c r="Z1637" s="110">
        <v>0</v>
      </c>
      <c r="AA1637" s="110">
        <v>1632</v>
      </c>
      <c r="AB1637" s="110">
        <v>0</v>
      </c>
      <c r="AC1637" s="417">
        <v>25.583041841499899</v>
      </c>
    </row>
    <row r="1638" spans="1:29">
      <c r="A1638" s="20"/>
      <c r="B1638" s="24">
        <v>1634</v>
      </c>
      <c r="D1638" s="571">
        <v>1633</v>
      </c>
      <c r="E1638" s="580">
        <v>-795.50689999999997</v>
      </c>
      <c r="F1638" s="580">
        <v>-739.64369999999997</v>
      </c>
      <c r="H1638" s="571">
        <v>1633</v>
      </c>
      <c r="I1638" s="78">
        <v>1051</v>
      </c>
      <c r="J1638" s="78">
        <v>896</v>
      </c>
      <c r="K1638" s="78">
        <v>1050</v>
      </c>
      <c r="L1638" s="78">
        <v>1051</v>
      </c>
      <c r="M1638" s="579" t="str">
        <f t="shared" si="26"/>
        <v>1051,896,1050,1051</v>
      </c>
      <c r="R1638" s="280">
        <v>1633</v>
      </c>
      <c r="S1638" s="591">
        <v>1245.0829844499999</v>
      </c>
      <c r="U1638" s="77">
        <v>1633</v>
      </c>
      <c r="V1638" s="77">
        <v>1633</v>
      </c>
      <c r="Y1638" s="110">
        <v>1633</v>
      </c>
      <c r="Z1638" s="110">
        <v>0</v>
      </c>
      <c r="AA1638" s="110">
        <v>1633</v>
      </c>
      <c r="AB1638" s="110">
        <v>0</v>
      </c>
      <c r="AC1638" s="417">
        <v>24.901659688999999</v>
      </c>
    </row>
    <row r="1639" spans="1:29">
      <c r="A1639" s="20"/>
      <c r="B1639" s="24">
        <v>1635</v>
      </c>
      <c r="D1639" s="571">
        <v>1634</v>
      </c>
      <c r="E1639" s="580">
        <v>-752.61959999999999</v>
      </c>
      <c r="F1639" s="580">
        <v>-773.53359999999998</v>
      </c>
      <c r="H1639" s="571">
        <v>1634</v>
      </c>
      <c r="I1639" s="78">
        <v>1052</v>
      </c>
      <c r="J1639" s="78">
        <v>898</v>
      </c>
      <c r="K1639" s="78">
        <v>897</v>
      </c>
      <c r="L1639" s="78">
        <v>1052</v>
      </c>
      <c r="M1639" s="579" t="str">
        <f t="shared" si="26"/>
        <v>1052,898,897,1052</v>
      </c>
      <c r="R1639" s="280">
        <v>1634</v>
      </c>
      <c r="S1639" s="591">
        <v>1281.07452849999</v>
      </c>
      <c r="U1639" s="77">
        <v>1634</v>
      </c>
      <c r="V1639" s="77">
        <v>1634</v>
      </c>
      <c r="Y1639" s="110">
        <v>1634</v>
      </c>
      <c r="Z1639" s="110">
        <v>0</v>
      </c>
      <c r="AA1639" s="110">
        <v>1634</v>
      </c>
      <c r="AB1639" s="110">
        <v>0</v>
      </c>
      <c r="AC1639" s="417">
        <v>25.621490569999899</v>
      </c>
    </row>
    <row r="1640" spans="1:29">
      <c r="A1640" s="20"/>
      <c r="B1640" s="24">
        <v>1636</v>
      </c>
      <c r="D1640" s="571">
        <v>1635</v>
      </c>
      <c r="E1640" s="580">
        <v>-716.37480000000005</v>
      </c>
      <c r="F1640" s="580">
        <v>-808.21489999999994</v>
      </c>
      <c r="H1640" s="571">
        <v>1635</v>
      </c>
      <c r="I1640" s="78">
        <v>1052</v>
      </c>
      <c r="J1640" s="78">
        <v>897</v>
      </c>
      <c r="K1640" s="78">
        <v>1051</v>
      </c>
      <c r="L1640" s="78">
        <v>1052</v>
      </c>
      <c r="M1640" s="579" t="str">
        <f t="shared" si="26"/>
        <v>1052,897,1051,1052</v>
      </c>
      <c r="R1640" s="280">
        <v>1635</v>
      </c>
      <c r="S1640" s="591">
        <v>1246.9133388499899</v>
      </c>
      <c r="U1640" s="77">
        <v>1635</v>
      </c>
      <c r="V1640" s="77">
        <v>1635</v>
      </c>
      <c r="Y1640" s="110">
        <v>1635</v>
      </c>
      <c r="Z1640" s="110">
        <v>0</v>
      </c>
      <c r="AA1640" s="110">
        <v>1635</v>
      </c>
      <c r="AB1640" s="110">
        <v>0</v>
      </c>
      <c r="AC1640" s="417">
        <v>24.9382667769999</v>
      </c>
    </row>
    <row r="1641" spans="1:29">
      <c r="A1641" s="20"/>
      <c r="B1641" s="24">
        <v>1637</v>
      </c>
      <c r="D1641" s="571">
        <v>1636</v>
      </c>
      <c r="E1641" s="580">
        <v>-683.38670000000002</v>
      </c>
      <c r="F1641" s="580">
        <v>-842.55240000000003</v>
      </c>
      <c r="H1641" s="571">
        <v>1636</v>
      </c>
      <c r="I1641" s="78">
        <v>1053</v>
      </c>
      <c r="J1641" s="78">
        <v>899</v>
      </c>
      <c r="K1641" s="78">
        <v>898</v>
      </c>
      <c r="L1641" s="78">
        <v>1053</v>
      </c>
      <c r="M1641" s="579" t="str">
        <f t="shared" si="26"/>
        <v>1053,899,898,1053</v>
      </c>
      <c r="R1641" s="280">
        <v>1636</v>
      </c>
      <c r="S1641" s="591">
        <v>1285.1984926155001</v>
      </c>
      <c r="U1641" s="77">
        <v>1636</v>
      </c>
      <c r="V1641" s="77">
        <v>1636</v>
      </c>
      <c r="Y1641" s="110">
        <v>1636</v>
      </c>
      <c r="Z1641" s="110">
        <v>0</v>
      </c>
      <c r="AA1641" s="110">
        <v>1636</v>
      </c>
      <c r="AB1641" s="110">
        <v>0</v>
      </c>
      <c r="AC1641" s="417">
        <v>25.703969852309999</v>
      </c>
    </row>
    <row r="1642" spans="1:29">
      <c r="A1642" s="20"/>
      <c r="B1642" s="24">
        <v>1638</v>
      </c>
      <c r="D1642" s="571">
        <v>1637</v>
      </c>
      <c r="E1642" s="580">
        <v>-644.26059999999995</v>
      </c>
      <c r="F1642" s="580">
        <v>-871.81759999999997</v>
      </c>
      <c r="H1642" s="571">
        <v>1637</v>
      </c>
      <c r="I1642" s="78">
        <v>1053</v>
      </c>
      <c r="J1642" s="78">
        <v>898</v>
      </c>
      <c r="K1642" s="78">
        <v>1052</v>
      </c>
      <c r="L1642" s="78">
        <v>1053</v>
      </c>
      <c r="M1642" s="579" t="str">
        <f t="shared" si="26"/>
        <v>1053,898,1052,1053</v>
      </c>
      <c r="R1642" s="280">
        <v>1637</v>
      </c>
      <c r="S1642" s="591">
        <v>1249.99839543949</v>
      </c>
      <c r="U1642" s="77">
        <v>1637</v>
      </c>
      <c r="V1642" s="77">
        <v>1637</v>
      </c>
      <c r="Y1642" s="110">
        <v>1637</v>
      </c>
      <c r="Z1642" s="110">
        <v>0</v>
      </c>
      <c r="AA1642" s="110">
        <v>1637</v>
      </c>
      <c r="AB1642" s="110">
        <v>0</v>
      </c>
      <c r="AC1642" s="417">
        <v>24.999967908789898</v>
      </c>
    </row>
    <row r="1643" spans="1:29">
      <c r="A1643" s="20"/>
      <c r="B1643" s="24">
        <v>1639</v>
      </c>
      <c r="D1643" s="571">
        <v>1638</v>
      </c>
      <c r="E1643" s="580">
        <v>-599.8116</v>
      </c>
      <c r="F1643" s="580">
        <v>-896.08010000000002</v>
      </c>
      <c r="H1643" s="571">
        <v>1638</v>
      </c>
      <c r="I1643" s="78">
        <v>1054</v>
      </c>
      <c r="J1643" s="78">
        <v>900</v>
      </c>
      <c r="K1643" s="78">
        <v>899</v>
      </c>
      <c r="L1643" s="78">
        <v>1054</v>
      </c>
      <c r="M1643" s="579" t="str">
        <f t="shared" si="26"/>
        <v>1054,900,899,1054</v>
      </c>
      <c r="R1643" s="280">
        <v>1638</v>
      </c>
      <c r="S1643" s="591">
        <v>1287.6303684479799</v>
      </c>
      <c r="U1643" s="77">
        <v>1638</v>
      </c>
      <c r="V1643" s="77">
        <v>1638</v>
      </c>
      <c r="Y1643" s="110">
        <v>1638</v>
      </c>
      <c r="Z1643" s="110">
        <v>0</v>
      </c>
      <c r="AA1643" s="110">
        <v>1638</v>
      </c>
      <c r="AB1643" s="110">
        <v>0</v>
      </c>
      <c r="AC1643" s="417">
        <v>25.752607368959701</v>
      </c>
    </row>
    <row r="1644" spans="1:29">
      <c r="A1644" s="20"/>
      <c r="B1644" s="24">
        <v>1640</v>
      </c>
      <c r="D1644" s="571">
        <v>1639</v>
      </c>
      <c r="E1644" s="580">
        <v>-552.73130000000003</v>
      </c>
      <c r="F1644" s="580">
        <v>-927.90629999999999</v>
      </c>
      <c r="H1644" s="571">
        <v>1639</v>
      </c>
      <c r="I1644" s="78">
        <v>1054</v>
      </c>
      <c r="J1644" s="78">
        <v>899</v>
      </c>
      <c r="K1644" s="78">
        <v>1053</v>
      </c>
      <c r="L1644" s="78">
        <v>1054</v>
      </c>
      <c r="M1644" s="579" t="str">
        <f t="shared" si="26"/>
        <v>1054,899,1053,1054</v>
      </c>
      <c r="R1644" s="280">
        <v>1639</v>
      </c>
      <c r="S1644" s="591">
        <v>1252.95340464999</v>
      </c>
      <c r="U1644" s="77">
        <v>1639</v>
      </c>
      <c r="V1644" s="77">
        <v>1639</v>
      </c>
      <c r="Y1644" s="110">
        <v>1639</v>
      </c>
      <c r="Z1644" s="110">
        <v>0</v>
      </c>
      <c r="AA1644" s="110">
        <v>1639</v>
      </c>
      <c r="AB1644" s="110">
        <v>0</v>
      </c>
      <c r="AC1644" s="417">
        <v>25.059068092999901</v>
      </c>
    </row>
    <row r="1645" spans="1:29">
      <c r="A1645" s="20"/>
      <c r="B1645" s="24">
        <v>1641</v>
      </c>
      <c r="D1645" s="571">
        <v>1640</v>
      </c>
      <c r="E1645" s="580">
        <v>-500.8596</v>
      </c>
      <c r="F1645" s="580">
        <v>-951.70280000000002</v>
      </c>
      <c r="H1645" s="571">
        <v>1640</v>
      </c>
      <c r="I1645" s="78">
        <v>1055</v>
      </c>
      <c r="J1645" s="78">
        <v>901</v>
      </c>
      <c r="K1645" s="78">
        <v>900</v>
      </c>
      <c r="L1645" s="78">
        <v>1055</v>
      </c>
      <c r="M1645" s="579" t="str">
        <f t="shared" si="26"/>
        <v>1055,901,900,1055</v>
      </c>
      <c r="R1645" s="280">
        <v>1640</v>
      </c>
      <c r="S1645" s="591">
        <v>1285.69315377001</v>
      </c>
      <c r="U1645" s="77">
        <v>1640</v>
      </c>
      <c r="V1645" s="77">
        <v>1640</v>
      </c>
      <c r="Y1645" s="110">
        <v>1640</v>
      </c>
      <c r="Z1645" s="110">
        <v>0</v>
      </c>
      <c r="AA1645" s="110">
        <v>1640</v>
      </c>
      <c r="AB1645" s="110">
        <v>0</v>
      </c>
      <c r="AC1645" s="417">
        <v>25.713863075400202</v>
      </c>
    </row>
    <row r="1646" spans="1:29">
      <c r="A1646" s="20"/>
      <c r="B1646" s="24">
        <v>1642</v>
      </c>
      <c r="D1646" s="571">
        <v>1641</v>
      </c>
      <c r="E1646" s="580">
        <v>-465.1635</v>
      </c>
      <c r="F1646" s="580">
        <v>-981.89959999999996</v>
      </c>
      <c r="H1646" s="571">
        <v>1641</v>
      </c>
      <c r="I1646" s="78">
        <v>1055</v>
      </c>
      <c r="J1646" s="78">
        <v>900</v>
      </c>
      <c r="K1646" s="78">
        <v>1054</v>
      </c>
      <c r="L1646" s="78">
        <v>1055</v>
      </c>
      <c r="M1646" s="579" t="str">
        <f t="shared" si="26"/>
        <v>1055,900,1054,1055</v>
      </c>
      <c r="R1646" s="280">
        <v>1641</v>
      </c>
      <c r="S1646" s="591">
        <v>1251.6177843600001</v>
      </c>
      <c r="U1646" s="77">
        <v>1641</v>
      </c>
      <c r="V1646" s="77">
        <v>1641</v>
      </c>
      <c r="Y1646" s="110">
        <v>1641</v>
      </c>
      <c r="Z1646" s="110">
        <v>0</v>
      </c>
      <c r="AA1646" s="110">
        <v>1641</v>
      </c>
      <c r="AB1646" s="110">
        <v>0</v>
      </c>
      <c r="AC1646" s="417">
        <v>25.032355687199999</v>
      </c>
    </row>
    <row r="1647" spans="1:29">
      <c r="A1647" s="20"/>
      <c r="B1647" s="24">
        <v>1643</v>
      </c>
      <c r="D1647" s="571">
        <v>1642</v>
      </c>
      <c r="E1647" s="580">
        <v>-424.04570000000001</v>
      </c>
      <c r="F1647" s="580">
        <v>-992.09630000000004</v>
      </c>
      <c r="H1647" s="571">
        <v>1642</v>
      </c>
      <c r="I1647" s="78">
        <v>1056</v>
      </c>
      <c r="J1647" s="78">
        <v>902</v>
      </c>
      <c r="K1647" s="78">
        <v>901</v>
      </c>
      <c r="L1647" s="78">
        <v>1056</v>
      </c>
      <c r="M1647" s="579" t="str">
        <f t="shared" si="26"/>
        <v>1056,902,901,1056</v>
      </c>
      <c r="R1647" s="280">
        <v>1642</v>
      </c>
      <c r="S1647" s="591">
        <v>1282.52023658499</v>
      </c>
      <c r="U1647" s="77">
        <v>1642</v>
      </c>
      <c r="V1647" s="77">
        <v>1642</v>
      </c>
      <c r="Y1647" s="110">
        <v>1642</v>
      </c>
      <c r="Z1647" s="110">
        <v>0</v>
      </c>
      <c r="AA1647" s="110">
        <v>1642</v>
      </c>
      <c r="AB1647" s="110">
        <v>0</v>
      </c>
      <c r="AC1647" s="417">
        <v>25.650404731699901</v>
      </c>
    </row>
    <row r="1648" spans="1:29">
      <c r="A1648" s="20"/>
      <c r="B1648" s="24">
        <v>1644</v>
      </c>
      <c r="D1648" s="571">
        <v>1643</v>
      </c>
      <c r="E1648" s="580">
        <v>-379.39080000000001</v>
      </c>
      <c r="F1648" s="580">
        <v>-1012.395</v>
      </c>
      <c r="H1648" s="571">
        <v>1643</v>
      </c>
      <c r="I1648" s="78">
        <v>1056</v>
      </c>
      <c r="J1648" s="78">
        <v>901</v>
      </c>
      <c r="K1648" s="78">
        <v>1055</v>
      </c>
      <c r="L1648" s="78">
        <v>1056</v>
      </c>
      <c r="M1648" s="579" t="str">
        <f t="shared" si="26"/>
        <v>1056,901,1055,1056</v>
      </c>
      <c r="R1648" s="280">
        <v>1643</v>
      </c>
      <c r="S1648" s="591">
        <v>1249.5610725500001</v>
      </c>
      <c r="U1648" s="77">
        <v>1643</v>
      </c>
      <c r="V1648" s="77">
        <v>1643</v>
      </c>
      <c r="Y1648" s="110">
        <v>1643</v>
      </c>
      <c r="Z1648" s="110">
        <v>0</v>
      </c>
      <c r="AA1648" s="110">
        <v>1643</v>
      </c>
      <c r="AB1648" s="110">
        <v>0</v>
      </c>
      <c r="AC1648" s="417">
        <v>24.991221451000001</v>
      </c>
    </row>
    <row r="1649" spans="1:29">
      <c r="A1649" s="20"/>
      <c r="B1649" s="24">
        <v>1645</v>
      </c>
      <c r="D1649" s="571">
        <v>1644</v>
      </c>
      <c r="E1649" s="580">
        <v>-332.99700000000001</v>
      </c>
      <c r="F1649" s="580">
        <v>-1032.9059999999999</v>
      </c>
      <c r="H1649" s="571">
        <v>1644</v>
      </c>
      <c r="I1649" s="78">
        <v>1057</v>
      </c>
      <c r="J1649" s="78">
        <v>903</v>
      </c>
      <c r="K1649" s="78">
        <v>902</v>
      </c>
      <c r="L1649" s="78">
        <v>1057</v>
      </c>
      <c r="M1649" s="579" t="str">
        <f t="shared" si="26"/>
        <v>1057,903,902,1057</v>
      </c>
      <c r="R1649" s="280">
        <v>1644</v>
      </c>
      <c r="S1649" s="591">
        <v>1281.0680716849799</v>
      </c>
      <c r="U1649" s="77">
        <v>1644</v>
      </c>
      <c r="V1649" s="77">
        <v>1644</v>
      </c>
      <c r="Y1649" s="110">
        <v>1644</v>
      </c>
      <c r="Z1649" s="110">
        <v>0</v>
      </c>
      <c r="AA1649" s="110">
        <v>1644</v>
      </c>
      <c r="AB1649" s="110">
        <v>0</v>
      </c>
      <c r="AC1649" s="417">
        <v>25.6213614336997</v>
      </c>
    </row>
    <row r="1650" spans="1:29">
      <c r="A1650" s="20"/>
      <c r="B1650" s="24">
        <v>1646</v>
      </c>
      <c r="D1650" s="571">
        <v>1645</v>
      </c>
      <c r="E1650" s="580">
        <v>-279.42509999999999</v>
      </c>
      <c r="F1650" s="580">
        <v>-1049.6780000000001</v>
      </c>
      <c r="H1650" s="571">
        <v>1645</v>
      </c>
      <c r="I1650" s="78">
        <v>1057</v>
      </c>
      <c r="J1650" s="78">
        <v>902</v>
      </c>
      <c r="K1650" s="78">
        <v>1056</v>
      </c>
      <c r="L1650" s="78">
        <v>1057</v>
      </c>
      <c r="M1650" s="579" t="str">
        <f t="shared" si="26"/>
        <v>1057,902,1056,1057</v>
      </c>
      <c r="R1650" s="280">
        <v>1645</v>
      </c>
      <c r="S1650" s="591">
        <v>1248.7802907749999</v>
      </c>
      <c r="U1650" s="77">
        <v>1645</v>
      </c>
      <c r="V1650" s="77">
        <v>1645</v>
      </c>
      <c r="Y1650" s="110">
        <v>1645</v>
      </c>
      <c r="Z1650" s="110">
        <v>0</v>
      </c>
      <c r="AA1650" s="110">
        <v>1645</v>
      </c>
      <c r="AB1650" s="110">
        <v>0</v>
      </c>
      <c r="AC1650" s="417">
        <v>24.9756058155</v>
      </c>
    </row>
    <row r="1651" spans="1:29">
      <c r="A1651" s="20"/>
      <c r="B1651" s="24">
        <v>1647</v>
      </c>
      <c r="D1651" s="571">
        <v>1646</v>
      </c>
      <c r="E1651" s="580">
        <v>-226.8963</v>
      </c>
      <c r="F1651" s="580">
        <v>-1053.6600000000001</v>
      </c>
      <c r="H1651" s="571">
        <v>1646</v>
      </c>
      <c r="I1651" s="78">
        <v>1058</v>
      </c>
      <c r="J1651" s="78">
        <v>904</v>
      </c>
      <c r="K1651" s="78">
        <v>903</v>
      </c>
      <c r="L1651" s="78">
        <v>1058</v>
      </c>
      <c r="M1651" s="579" t="str">
        <f t="shared" si="26"/>
        <v>1058,904,903,1058</v>
      </c>
      <c r="R1651" s="280">
        <v>1646</v>
      </c>
      <c r="S1651" s="591">
        <v>1280.62261170498</v>
      </c>
      <c r="U1651" s="77">
        <v>1646</v>
      </c>
      <c r="V1651" s="77">
        <v>1646</v>
      </c>
      <c r="Y1651" s="110">
        <v>1646</v>
      </c>
      <c r="Z1651" s="110">
        <v>0</v>
      </c>
      <c r="AA1651" s="110">
        <v>1646</v>
      </c>
      <c r="AB1651" s="110">
        <v>0</v>
      </c>
      <c r="AC1651" s="417">
        <v>25.612452234099599</v>
      </c>
    </row>
    <row r="1652" spans="1:29">
      <c r="A1652" s="20"/>
      <c r="B1652" s="24">
        <v>1648</v>
      </c>
      <c r="D1652" s="571">
        <v>1647</v>
      </c>
      <c r="E1652" s="580">
        <v>-178.47290000000001</v>
      </c>
      <c r="F1652" s="580">
        <v>-1068.81</v>
      </c>
      <c r="H1652" s="571">
        <v>1647</v>
      </c>
      <c r="I1652" s="78">
        <v>1058</v>
      </c>
      <c r="J1652" s="78">
        <v>903</v>
      </c>
      <c r="K1652" s="78">
        <v>1057</v>
      </c>
      <c r="L1652" s="78">
        <v>1058</v>
      </c>
      <c r="M1652" s="579" t="str">
        <f t="shared" si="26"/>
        <v>1058,903,1057,1058</v>
      </c>
      <c r="R1652" s="280">
        <v>1647</v>
      </c>
      <c r="S1652" s="591">
        <v>1247.3632591200001</v>
      </c>
      <c r="U1652" s="77">
        <v>1647</v>
      </c>
      <c r="V1652" s="77">
        <v>1647</v>
      </c>
      <c r="Y1652" s="110">
        <v>1647</v>
      </c>
      <c r="Z1652" s="110">
        <v>0</v>
      </c>
      <c r="AA1652" s="110">
        <v>1647</v>
      </c>
      <c r="AB1652" s="110">
        <v>0</v>
      </c>
      <c r="AC1652" s="417">
        <v>24.947265182399999</v>
      </c>
    </row>
    <row r="1653" spans="1:29">
      <c r="A1653" s="20"/>
      <c r="B1653" s="24">
        <v>1649</v>
      </c>
      <c r="D1653" s="571">
        <v>1648</v>
      </c>
      <c r="E1653" s="580">
        <v>-128.84010000000001</v>
      </c>
      <c r="F1653" s="580">
        <v>-1077.33</v>
      </c>
      <c r="H1653" s="571">
        <v>1648</v>
      </c>
      <c r="I1653" s="78">
        <v>1059</v>
      </c>
      <c r="J1653" s="78">
        <v>905</v>
      </c>
      <c r="K1653" s="78">
        <v>904</v>
      </c>
      <c r="L1653" s="78">
        <v>1059</v>
      </c>
      <c r="M1653" s="579" t="str">
        <f t="shared" si="26"/>
        <v>1059,905,904,1059</v>
      </c>
      <c r="R1653" s="280">
        <v>1648</v>
      </c>
      <c r="S1653" s="591">
        <v>1282.14765473999</v>
      </c>
      <c r="U1653" s="77">
        <v>1648</v>
      </c>
      <c r="V1653" s="77">
        <v>1648</v>
      </c>
      <c r="Y1653" s="110">
        <v>1648</v>
      </c>
      <c r="Z1653" s="110">
        <v>0</v>
      </c>
      <c r="AA1653" s="110">
        <v>1648</v>
      </c>
      <c r="AB1653" s="110">
        <v>0</v>
      </c>
      <c r="AC1653" s="417">
        <v>25.6429530947998</v>
      </c>
    </row>
    <row r="1654" spans="1:29">
      <c r="A1654" s="20"/>
      <c r="B1654" s="24">
        <v>1650</v>
      </c>
      <c r="D1654" s="571">
        <v>1649</v>
      </c>
      <c r="E1654" s="580">
        <v>-78.175430000000006</v>
      </c>
      <c r="F1654" s="580">
        <v>-1077.7840000000001</v>
      </c>
      <c r="H1654" s="571">
        <v>1649</v>
      </c>
      <c r="I1654" s="78">
        <v>1059</v>
      </c>
      <c r="J1654" s="78">
        <v>904</v>
      </c>
      <c r="K1654" s="78">
        <v>1058</v>
      </c>
      <c r="L1654" s="78">
        <v>1059</v>
      </c>
      <c r="M1654" s="579" t="str">
        <f t="shared" si="26"/>
        <v>1059,904,1058,1059</v>
      </c>
      <c r="R1654" s="280">
        <v>1649</v>
      </c>
      <c r="S1654" s="591">
        <v>1247.8288234200099</v>
      </c>
      <c r="U1654" s="77">
        <v>1649</v>
      </c>
      <c r="V1654" s="77">
        <v>1649</v>
      </c>
      <c r="Y1654" s="110">
        <v>1649</v>
      </c>
      <c r="Z1654" s="110">
        <v>0</v>
      </c>
      <c r="AA1654" s="110">
        <v>1649</v>
      </c>
      <c r="AB1654" s="110">
        <v>0</v>
      </c>
      <c r="AC1654" s="417">
        <v>24.9565764684003</v>
      </c>
    </row>
    <row r="1655" spans="1:29">
      <c r="A1655" s="20"/>
      <c r="B1655" s="24">
        <v>1651</v>
      </c>
      <c r="D1655" s="571">
        <v>1650</v>
      </c>
      <c r="E1655" s="580">
        <v>-21.478200000000001</v>
      </c>
      <c r="F1655" s="580">
        <v>-1081.18</v>
      </c>
      <c r="H1655" s="571">
        <v>1650</v>
      </c>
      <c r="I1655" s="78">
        <v>1060</v>
      </c>
      <c r="J1655" s="78">
        <v>906</v>
      </c>
      <c r="K1655" s="78">
        <v>905</v>
      </c>
      <c r="L1655" s="78">
        <v>1060</v>
      </c>
      <c r="M1655" s="579" t="str">
        <f t="shared" si="26"/>
        <v>1060,906,905,1060</v>
      </c>
      <c r="R1655" s="280">
        <v>1650</v>
      </c>
      <c r="S1655" s="591">
        <v>1285.80947979501</v>
      </c>
      <c r="U1655" s="77">
        <v>1650</v>
      </c>
      <c r="V1655" s="77">
        <v>1650</v>
      </c>
      <c r="Y1655" s="110">
        <v>1650</v>
      </c>
      <c r="Z1655" s="110">
        <v>0</v>
      </c>
      <c r="AA1655" s="110">
        <v>1650</v>
      </c>
      <c r="AB1655" s="110">
        <v>0</v>
      </c>
      <c r="AC1655" s="417">
        <v>25.7161895959003</v>
      </c>
    </row>
    <row r="1656" spans="1:29">
      <c r="A1656" s="20"/>
      <c r="B1656" s="24">
        <v>1652</v>
      </c>
      <c r="D1656" s="571">
        <v>1651</v>
      </c>
      <c r="E1656" s="580">
        <v>36.302022000000001</v>
      </c>
      <c r="F1656" s="580">
        <v>-1072.3109999999999</v>
      </c>
      <c r="H1656" s="571">
        <v>1651</v>
      </c>
      <c r="I1656" s="78">
        <v>1060</v>
      </c>
      <c r="J1656" s="78">
        <v>905</v>
      </c>
      <c r="K1656" s="78">
        <v>1059</v>
      </c>
      <c r="L1656" s="78">
        <v>1060</v>
      </c>
      <c r="M1656" s="579" t="str">
        <f t="shared" si="26"/>
        <v>1060,905,1059,1060</v>
      </c>
      <c r="R1656" s="280">
        <v>1651</v>
      </c>
      <c r="S1656" s="591">
        <v>1250.65894703002</v>
      </c>
      <c r="U1656" s="77">
        <v>1651</v>
      </c>
      <c r="V1656" s="77">
        <v>1651</v>
      </c>
      <c r="Y1656" s="110">
        <v>1651</v>
      </c>
      <c r="Z1656" s="110">
        <v>0</v>
      </c>
      <c r="AA1656" s="110">
        <v>1651</v>
      </c>
      <c r="AB1656" s="110">
        <v>0</v>
      </c>
      <c r="AC1656" s="417">
        <v>25.013178940600401</v>
      </c>
    </row>
    <row r="1657" spans="1:29">
      <c r="A1657" s="20"/>
      <c r="B1657" s="24">
        <v>1653</v>
      </c>
      <c r="D1657" s="571">
        <v>1652</v>
      </c>
      <c r="E1657" s="580">
        <v>89.452087000000006</v>
      </c>
      <c r="F1657" s="580">
        <v>-1071.0640000000001</v>
      </c>
      <c r="H1657" s="571">
        <v>1652</v>
      </c>
      <c r="I1657" s="78">
        <v>1061</v>
      </c>
      <c r="J1657" s="78">
        <v>907</v>
      </c>
      <c r="K1657" s="78">
        <v>906</v>
      </c>
      <c r="L1657" s="78">
        <v>1061</v>
      </c>
      <c r="M1657" s="579" t="str">
        <f t="shared" si="26"/>
        <v>1061,907,906,1061</v>
      </c>
      <c r="R1657" s="280">
        <v>1652</v>
      </c>
      <c r="S1657" s="591">
        <v>1288.0513958199499</v>
      </c>
      <c r="U1657" s="77">
        <v>1652</v>
      </c>
      <c r="V1657" s="77">
        <v>1652</v>
      </c>
      <c r="Y1657" s="110">
        <v>1652</v>
      </c>
      <c r="Z1657" s="110">
        <v>0</v>
      </c>
      <c r="AA1657" s="110">
        <v>1652</v>
      </c>
      <c r="AB1657" s="110">
        <v>0</v>
      </c>
      <c r="AC1657" s="417">
        <v>25.761027916399101</v>
      </c>
    </row>
    <row r="1658" spans="1:29">
      <c r="A1658" s="20"/>
      <c r="B1658" s="24">
        <v>1654</v>
      </c>
      <c r="D1658" s="571">
        <v>1653</v>
      </c>
      <c r="E1658" s="580">
        <v>133.35962000000001</v>
      </c>
      <c r="F1658" s="580">
        <v>-1080.309</v>
      </c>
      <c r="H1658" s="571">
        <v>1653</v>
      </c>
      <c r="I1658" s="78">
        <v>1061</v>
      </c>
      <c r="J1658" s="78">
        <v>906</v>
      </c>
      <c r="K1658" s="78">
        <v>1060</v>
      </c>
      <c r="L1658" s="78">
        <v>1061</v>
      </c>
      <c r="M1658" s="579" t="str">
        <f t="shared" si="26"/>
        <v>1061,906,1060,1061</v>
      </c>
      <c r="R1658" s="280">
        <v>1653</v>
      </c>
      <c r="S1658" s="591">
        <v>1253.3905945400099</v>
      </c>
      <c r="U1658" s="77">
        <v>1653</v>
      </c>
      <c r="V1658" s="77">
        <v>1653</v>
      </c>
      <c r="Y1658" s="110">
        <v>1653</v>
      </c>
      <c r="Z1658" s="110">
        <v>0</v>
      </c>
      <c r="AA1658" s="110">
        <v>1653</v>
      </c>
      <c r="AB1658" s="110">
        <v>0</v>
      </c>
      <c r="AC1658" s="417">
        <v>25.0678118908003</v>
      </c>
    </row>
    <row r="1659" spans="1:29">
      <c r="A1659" s="20"/>
      <c r="B1659" s="24">
        <v>1655</v>
      </c>
      <c r="D1659" s="571">
        <v>1654</v>
      </c>
      <c r="E1659" s="580">
        <v>173.68967000000001</v>
      </c>
      <c r="F1659" s="580">
        <v>-1068.039</v>
      </c>
      <c r="H1659" s="571">
        <v>1654</v>
      </c>
      <c r="I1659" s="78">
        <v>1062</v>
      </c>
      <c r="J1659" s="78">
        <v>908</v>
      </c>
      <c r="K1659" s="78">
        <v>907</v>
      </c>
      <c r="L1659" s="78">
        <v>1062</v>
      </c>
      <c r="M1659" s="579" t="str">
        <f t="shared" si="26"/>
        <v>1062,908,907,1062</v>
      </c>
      <c r="R1659" s="280">
        <v>1654</v>
      </c>
      <c r="S1659" s="591">
        <v>1286.0168981399599</v>
      </c>
      <c r="U1659" s="77">
        <v>1654</v>
      </c>
      <c r="V1659" s="77">
        <v>1654</v>
      </c>
      <c r="Y1659" s="110">
        <v>1654</v>
      </c>
      <c r="Z1659" s="110">
        <v>0</v>
      </c>
      <c r="AA1659" s="110">
        <v>1654</v>
      </c>
      <c r="AB1659" s="110">
        <v>0</v>
      </c>
      <c r="AC1659" s="417">
        <v>25.720337962799199</v>
      </c>
    </row>
    <row r="1660" spans="1:29">
      <c r="A1660" s="20"/>
      <c r="B1660" s="24">
        <v>1656</v>
      </c>
      <c r="D1660" s="571">
        <v>1655</v>
      </c>
      <c r="E1660" s="580">
        <v>223.43919</v>
      </c>
      <c r="F1660" s="580">
        <v>-1061.8779999999999</v>
      </c>
      <c r="H1660" s="571">
        <v>1655</v>
      </c>
      <c r="I1660" s="78">
        <v>1062</v>
      </c>
      <c r="J1660" s="78">
        <v>907</v>
      </c>
      <c r="K1660" s="78">
        <v>1061</v>
      </c>
      <c r="L1660" s="78">
        <v>1062</v>
      </c>
      <c r="M1660" s="579" t="str">
        <f t="shared" si="26"/>
        <v>1062,907,1061,1062</v>
      </c>
      <c r="R1660" s="280">
        <v>1655</v>
      </c>
      <c r="S1660" s="591">
        <v>1251.96977466001</v>
      </c>
      <c r="U1660" s="77">
        <v>1655</v>
      </c>
      <c r="V1660" s="77">
        <v>1655</v>
      </c>
      <c r="Y1660" s="110">
        <v>1655</v>
      </c>
      <c r="Z1660" s="110">
        <v>0</v>
      </c>
      <c r="AA1660" s="110">
        <v>1655</v>
      </c>
      <c r="AB1660" s="110">
        <v>0</v>
      </c>
      <c r="AC1660" s="417">
        <v>25.0393954932002</v>
      </c>
    </row>
    <row r="1661" spans="1:29">
      <c r="A1661" s="20"/>
      <c r="B1661" s="24">
        <v>1657</v>
      </c>
      <c r="D1661" s="571">
        <v>1656</v>
      </c>
      <c r="E1661" s="580">
        <v>279.28687000000002</v>
      </c>
      <c r="F1661" s="580">
        <v>-1048.704</v>
      </c>
      <c r="H1661" s="571">
        <v>1656</v>
      </c>
      <c r="I1661" s="78">
        <v>1063</v>
      </c>
      <c r="J1661" s="78">
        <v>909</v>
      </c>
      <c r="K1661" s="78">
        <v>908</v>
      </c>
      <c r="L1661" s="78">
        <v>1063</v>
      </c>
      <c r="M1661" s="579" t="str">
        <f t="shared" si="26"/>
        <v>1063,909,908,1063</v>
      </c>
      <c r="R1661" s="280">
        <v>1656</v>
      </c>
      <c r="S1661" s="591">
        <v>1282.7792885899501</v>
      </c>
      <c r="U1661" s="77">
        <v>1656</v>
      </c>
      <c r="V1661" s="77">
        <v>1656</v>
      </c>
      <c r="Y1661" s="110">
        <v>1656</v>
      </c>
      <c r="Z1661" s="110">
        <v>0</v>
      </c>
      <c r="AA1661" s="110">
        <v>1656</v>
      </c>
      <c r="AB1661" s="110">
        <v>0</v>
      </c>
      <c r="AC1661" s="417">
        <v>25.655585771799</v>
      </c>
    </row>
    <row r="1662" spans="1:29">
      <c r="A1662" s="20"/>
      <c r="B1662" s="24">
        <v>1658</v>
      </c>
      <c r="D1662" s="571">
        <v>1657</v>
      </c>
      <c r="E1662" s="580">
        <v>328.35993999999999</v>
      </c>
      <c r="F1662" s="580">
        <v>-1021.948</v>
      </c>
      <c r="H1662" s="571">
        <v>1657</v>
      </c>
      <c r="I1662" s="78">
        <v>1063</v>
      </c>
      <c r="J1662" s="78">
        <v>908</v>
      </c>
      <c r="K1662" s="78">
        <v>1062</v>
      </c>
      <c r="L1662" s="78">
        <v>1063</v>
      </c>
      <c r="M1662" s="579" t="str">
        <f t="shared" si="26"/>
        <v>1063,908,1062,1063</v>
      </c>
      <c r="R1662" s="280">
        <v>1657</v>
      </c>
      <c r="S1662" s="591">
        <v>1249.8267248100601</v>
      </c>
      <c r="U1662" s="77">
        <v>1657</v>
      </c>
      <c r="V1662" s="77">
        <v>1657</v>
      </c>
      <c r="Y1662" s="110">
        <v>1657</v>
      </c>
      <c r="Z1662" s="110">
        <v>0</v>
      </c>
      <c r="AA1662" s="110">
        <v>1657</v>
      </c>
      <c r="AB1662" s="110">
        <v>0</v>
      </c>
      <c r="AC1662" s="417">
        <v>24.9965344962012</v>
      </c>
    </row>
    <row r="1663" spans="1:29">
      <c r="A1663" s="20"/>
      <c r="B1663" s="24">
        <v>1659</v>
      </c>
      <c r="D1663" s="571">
        <v>1658</v>
      </c>
      <c r="E1663" s="580">
        <v>380.36376999999999</v>
      </c>
      <c r="F1663" s="580">
        <v>-1004.461</v>
      </c>
      <c r="H1663" s="571">
        <v>1658</v>
      </c>
      <c r="I1663" s="78">
        <v>1064</v>
      </c>
      <c r="J1663" s="78">
        <v>910</v>
      </c>
      <c r="K1663" s="78">
        <v>909</v>
      </c>
      <c r="L1663" s="78">
        <v>1064</v>
      </c>
      <c r="M1663" s="579" t="str">
        <f t="shared" si="26"/>
        <v>1064,910,909,1064</v>
      </c>
      <c r="R1663" s="280">
        <v>1658</v>
      </c>
      <c r="S1663" s="591">
        <v>1281.3363163649899</v>
      </c>
      <c r="U1663" s="77">
        <v>1658</v>
      </c>
      <c r="V1663" s="77">
        <v>1658</v>
      </c>
      <c r="Y1663" s="110">
        <v>1658</v>
      </c>
      <c r="Z1663" s="110">
        <v>0</v>
      </c>
      <c r="AA1663" s="110">
        <v>1658</v>
      </c>
      <c r="AB1663" s="110">
        <v>0</v>
      </c>
      <c r="AC1663" s="417">
        <v>25.626726327299799</v>
      </c>
    </row>
    <row r="1664" spans="1:29">
      <c r="A1664" s="20"/>
      <c r="B1664" s="24">
        <v>1660</v>
      </c>
      <c r="D1664" s="571">
        <v>1659</v>
      </c>
      <c r="E1664" s="580">
        <v>428.81900000000002</v>
      </c>
      <c r="F1664" s="580">
        <v>-989.41049999999996</v>
      </c>
      <c r="H1664" s="571">
        <v>1659</v>
      </c>
      <c r="I1664" s="78">
        <v>1064</v>
      </c>
      <c r="J1664" s="78">
        <v>909</v>
      </c>
      <c r="K1664" s="78">
        <v>1063</v>
      </c>
      <c r="L1664" s="78">
        <v>1064</v>
      </c>
      <c r="M1664" s="579" t="str">
        <f t="shared" si="26"/>
        <v>1064,909,1063,1064</v>
      </c>
      <c r="R1664" s="280">
        <v>1659</v>
      </c>
      <c r="S1664" s="591">
        <v>1249.0524597250001</v>
      </c>
      <c r="U1664" s="77">
        <v>1659</v>
      </c>
      <c r="V1664" s="77">
        <v>1659</v>
      </c>
      <c r="Y1664" s="110">
        <v>1659</v>
      </c>
      <c r="Z1664" s="110">
        <v>0</v>
      </c>
      <c r="AA1664" s="110">
        <v>1659</v>
      </c>
      <c r="AB1664" s="110">
        <v>0</v>
      </c>
      <c r="AC1664" s="417">
        <v>24.981049194499999</v>
      </c>
    </row>
    <row r="1665" spans="1:29">
      <c r="A1665" s="20"/>
      <c r="B1665" s="24">
        <v>1661</v>
      </c>
      <c r="D1665" s="571">
        <v>1660</v>
      </c>
      <c r="E1665" s="580">
        <v>472.27337</v>
      </c>
      <c r="F1665" s="580">
        <v>-983.59429999999998</v>
      </c>
      <c r="H1665" s="571">
        <v>1660</v>
      </c>
      <c r="I1665" s="78">
        <v>1065</v>
      </c>
      <c r="J1665" s="78">
        <v>911</v>
      </c>
      <c r="K1665" s="78">
        <v>910</v>
      </c>
      <c r="L1665" s="78">
        <v>1065</v>
      </c>
      <c r="M1665" s="579" t="str">
        <f t="shared" si="26"/>
        <v>1065,911,910,1065</v>
      </c>
      <c r="R1665" s="280">
        <v>1660</v>
      </c>
      <c r="S1665" s="591">
        <v>1280.89599089993</v>
      </c>
      <c r="U1665" s="77">
        <v>1660</v>
      </c>
      <c r="V1665" s="77">
        <v>1660</v>
      </c>
      <c r="Y1665" s="110">
        <v>1660</v>
      </c>
      <c r="Z1665" s="110">
        <v>0</v>
      </c>
      <c r="AA1665" s="110">
        <v>1660</v>
      </c>
      <c r="AB1665" s="110">
        <v>0</v>
      </c>
      <c r="AC1665" s="417">
        <v>25.6179198179987</v>
      </c>
    </row>
    <row r="1666" spans="1:29">
      <c r="A1666" s="20"/>
      <c r="B1666" s="24">
        <v>1662</v>
      </c>
      <c r="D1666" s="571">
        <v>1661</v>
      </c>
      <c r="E1666" s="580">
        <v>508.07771000000002</v>
      </c>
      <c r="F1666" s="580">
        <v>-956.84490000000005</v>
      </c>
      <c r="H1666" s="571">
        <v>1661</v>
      </c>
      <c r="I1666" s="78">
        <v>1065</v>
      </c>
      <c r="J1666" s="78">
        <v>910</v>
      </c>
      <c r="K1666" s="78">
        <v>1064</v>
      </c>
      <c r="L1666" s="78">
        <v>1065</v>
      </c>
      <c r="M1666" s="579" t="str">
        <f t="shared" si="26"/>
        <v>1065,910,1064,1065</v>
      </c>
      <c r="R1666" s="280">
        <v>1661</v>
      </c>
      <c r="S1666" s="591">
        <v>1247.63128056499</v>
      </c>
      <c r="U1666" s="77">
        <v>1661</v>
      </c>
      <c r="V1666" s="77">
        <v>1661</v>
      </c>
      <c r="Y1666" s="110">
        <v>1661</v>
      </c>
      <c r="Z1666" s="110">
        <v>0</v>
      </c>
      <c r="AA1666" s="110">
        <v>1661</v>
      </c>
      <c r="AB1666" s="110">
        <v>0</v>
      </c>
      <c r="AC1666" s="417">
        <v>24.952625611299801</v>
      </c>
    </row>
    <row r="1667" spans="1:29">
      <c r="A1667" s="20"/>
      <c r="B1667" s="24">
        <v>1663</v>
      </c>
      <c r="D1667" s="571">
        <v>1662</v>
      </c>
      <c r="E1667" s="580">
        <v>557.78062999999997</v>
      </c>
      <c r="F1667" s="580">
        <v>-931.36659999999995</v>
      </c>
      <c r="H1667" s="571">
        <v>1662</v>
      </c>
      <c r="I1667" s="78">
        <v>1066</v>
      </c>
      <c r="J1667" s="78">
        <v>912</v>
      </c>
      <c r="K1667" s="78">
        <v>911</v>
      </c>
      <c r="L1667" s="78">
        <v>1066</v>
      </c>
      <c r="M1667" s="579" t="str">
        <f t="shared" si="26"/>
        <v>1066,912,911,1066</v>
      </c>
      <c r="R1667" s="280">
        <v>1662</v>
      </c>
      <c r="S1667" s="591">
        <v>1282.4712421000499</v>
      </c>
      <c r="U1667" s="77">
        <v>1662</v>
      </c>
      <c r="V1667" s="77">
        <v>1662</v>
      </c>
      <c r="Y1667" s="110">
        <v>1662</v>
      </c>
      <c r="Z1667" s="110">
        <v>0</v>
      </c>
      <c r="AA1667" s="110">
        <v>1662</v>
      </c>
      <c r="AB1667" s="110">
        <v>0</v>
      </c>
      <c r="AC1667" s="417">
        <v>25.6494248420011</v>
      </c>
    </row>
    <row r="1668" spans="1:29">
      <c r="A1668" s="20"/>
      <c r="B1668" s="24">
        <v>1664</v>
      </c>
      <c r="D1668" s="571">
        <v>1663</v>
      </c>
      <c r="E1668" s="580">
        <v>600.25648000000001</v>
      </c>
      <c r="F1668" s="580">
        <v>-894.82659999999998</v>
      </c>
      <c r="H1668" s="571">
        <v>1663</v>
      </c>
      <c r="I1668" s="78">
        <v>1066</v>
      </c>
      <c r="J1668" s="78">
        <v>911</v>
      </c>
      <c r="K1668" s="78">
        <v>1065</v>
      </c>
      <c r="L1668" s="78">
        <v>1066</v>
      </c>
      <c r="M1668" s="579" t="str">
        <f t="shared" si="26"/>
        <v>1066,911,1065,1066</v>
      </c>
      <c r="R1668" s="280">
        <v>1663</v>
      </c>
      <c r="S1668" s="591">
        <v>1248.1824279950199</v>
      </c>
      <c r="U1668" s="77">
        <v>1663</v>
      </c>
      <c r="V1668" s="77">
        <v>1663</v>
      </c>
      <c r="Y1668" s="110">
        <v>1663</v>
      </c>
      <c r="Z1668" s="110">
        <v>0</v>
      </c>
      <c r="AA1668" s="110">
        <v>1663</v>
      </c>
      <c r="AB1668" s="110">
        <v>0</v>
      </c>
      <c r="AC1668" s="417">
        <v>24.963648559900399</v>
      </c>
    </row>
    <row r="1669" spans="1:29">
      <c r="A1669" s="20"/>
      <c r="B1669" s="24">
        <v>1665</v>
      </c>
      <c r="D1669" s="571">
        <v>1664</v>
      </c>
      <c r="E1669" s="580">
        <v>642.51670000000001</v>
      </c>
      <c r="F1669" s="580">
        <v>-864.60670000000005</v>
      </c>
      <c r="H1669" s="571">
        <v>1664</v>
      </c>
      <c r="I1669" s="78">
        <v>1067</v>
      </c>
      <c r="J1669" s="78">
        <v>913</v>
      </c>
      <c r="K1669" s="78">
        <v>912</v>
      </c>
      <c r="L1669" s="78">
        <v>1067</v>
      </c>
      <c r="M1669" s="579" t="str">
        <f t="shared" si="26"/>
        <v>1067,913,912,1067</v>
      </c>
      <c r="R1669" s="280">
        <v>1664</v>
      </c>
      <c r="S1669" s="591">
        <v>1286.2939667199901</v>
      </c>
      <c r="U1669" s="77">
        <v>1664</v>
      </c>
      <c r="V1669" s="77">
        <v>1664</v>
      </c>
      <c r="Y1669" s="110">
        <v>1664</v>
      </c>
      <c r="Z1669" s="110">
        <v>0</v>
      </c>
      <c r="AA1669" s="110">
        <v>1664</v>
      </c>
      <c r="AB1669" s="110">
        <v>0</v>
      </c>
      <c r="AC1669" s="417">
        <v>25.725879334399899</v>
      </c>
    </row>
    <row r="1670" spans="1:29">
      <c r="A1670" s="20"/>
      <c r="B1670" s="24">
        <v>1666</v>
      </c>
      <c r="D1670" s="571">
        <v>1665</v>
      </c>
      <c r="E1670" s="580">
        <v>687.00536</v>
      </c>
      <c r="F1670" s="580">
        <v>-837.62390000000005</v>
      </c>
      <c r="H1670" s="571">
        <v>1665</v>
      </c>
      <c r="I1670" s="78">
        <v>1067</v>
      </c>
      <c r="J1670" s="78">
        <v>912</v>
      </c>
      <c r="K1670" s="78">
        <v>1066</v>
      </c>
      <c r="L1670" s="78">
        <v>1067</v>
      </c>
      <c r="M1670" s="579" t="str">
        <f t="shared" ref="M1670:M1733" si="27">_xlfn.CONCAT(I1670,",",J1670,",",,K1670,",",L1670)</f>
        <v>1067,912,1066,1067</v>
      </c>
      <c r="R1670" s="280">
        <v>1665</v>
      </c>
      <c r="S1670" s="591">
        <v>1251.21448548999</v>
      </c>
      <c r="U1670" s="77">
        <v>1665</v>
      </c>
      <c r="V1670" s="77">
        <v>1665</v>
      </c>
      <c r="Y1670" s="110">
        <v>1665</v>
      </c>
      <c r="Z1670" s="110">
        <v>0</v>
      </c>
      <c r="AA1670" s="110">
        <v>1665</v>
      </c>
      <c r="AB1670" s="110">
        <v>0</v>
      </c>
      <c r="AC1670" s="417">
        <v>25.024289709799898</v>
      </c>
    </row>
    <row r="1671" spans="1:29">
      <c r="A1671" s="20"/>
      <c r="B1671" s="24">
        <v>1667</v>
      </c>
      <c r="D1671" s="571">
        <v>1666</v>
      </c>
      <c r="E1671" s="580">
        <v>732.88302999999996</v>
      </c>
      <c r="F1671" s="580">
        <v>-804.09019999999998</v>
      </c>
      <c r="H1671" s="571">
        <v>1666</v>
      </c>
      <c r="I1671" s="78">
        <v>1068</v>
      </c>
      <c r="J1671" s="78">
        <v>914</v>
      </c>
      <c r="K1671" s="78">
        <v>913</v>
      </c>
      <c r="L1671" s="78">
        <v>1068</v>
      </c>
      <c r="M1671" s="579" t="str">
        <f t="shared" si="27"/>
        <v>1068,914,913,1068</v>
      </c>
      <c r="R1671" s="280">
        <v>1666</v>
      </c>
      <c r="S1671" s="591">
        <v>1289.7607783250201</v>
      </c>
      <c r="U1671" s="77">
        <v>1666</v>
      </c>
      <c r="V1671" s="77">
        <v>1666</v>
      </c>
      <c r="Y1671" s="110">
        <v>1666</v>
      </c>
      <c r="Z1671" s="110">
        <v>0</v>
      </c>
      <c r="AA1671" s="110">
        <v>1666</v>
      </c>
      <c r="AB1671" s="110">
        <v>0</v>
      </c>
      <c r="AC1671" s="417">
        <v>25.795215566500499</v>
      </c>
    </row>
    <row r="1672" spans="1:29">
      <c r="A1672" s="20"/>
      <c r="B1672" s="24">
        <v>1668</v>
      </c>
      <c r="D1672" s="571">
        <v>1667</v>
      </c>
      <c r="E1672" s="580">
        <v>763.76409999999998</v>
      </c>
      <c r="F1672" s="580">
        <v>-759.61689999999999</v>
      </c>
      <c r="H1672" s="571">
        <v>1667</v>
      </c>
      <c r="I1672" s="78">
        <v>1068</v>
      </c>
      <c r="J1672" s="78">
        <v>913</v>
      </c>
      <c r="K1672" s="78">
        <v>1067</v>
      </c>
      <c r="L1672" s="78">
        <v>1068</v>
      </c>
      <c r="M1672" s="579" t="str">
        <f t="shared" si="27"/>
        <v>1068,913,1067,1068</v>
      </c>
      <c r="R1672" s="280">
        <v>1667</v>
      </c>
      <c r="S1672" s="591">
        <v>1255.30018317501</v>
      </c>
      <c r="U1672" s="77">
        <v>1667</v>
      </c>
      <c r="V1672" s="77">
        <v>1667</v>
      </c>
      <c r="Y1672" s="110">
        <v>1667</v>
      </c>
      <c r="Z1672" s="110">
        <v>0</v>
      </c>
      <c r="AA1672" s="110">
        <v>1667</v>
      </c>
      <c r="AB1672" s="110">
        <v>0</v>
      </c>
      <c r="AC1672" s="417">
        <v>25.106003663500299</v>
      </c>
    </row>
    <row r="1673" spans="1:29">
      <c r="A1673" s="20"/>
      <c r="B1673" s="24">
        <v>1669</v>
      </c>
      <c r="D1673" s="571">
        <v>1668</v>
      </c>
      <c r="E1673" s="580">
        <v>798.87428</v>
      </c>
      <c r="F1673" s="580">
        <v>-721.15729999999996</v>
      </c>
      <c r="H1673" s="571">
        <v>1668</v>
      </c>
      <c r="I1673" s="78">
        <v>1069</v>
      </c>
      <c r="J1673" s="78">
        <v>915</v>
      </c>
      <c r="K1673" s="78">
        <v>914</v>
      </c>
      <c r="L1673" s="78">
        <v>1069</v>
      </c>
      <c r="M1673" s="579" t="str">
        <f t="shared" si="27"/>
        <v>1069,915,914,1069</v>
      </c>
      <c r="R1673" s="280">
        <v>1668</v>
      </c>
      <c r="S1673" s="591">
        <v>1288.1757309699799</v>
      </c>
      <c r="U1673" s="77">
        <v>1668</v>
      </c>
      <c r="V1673" s="77">
        <v>1668</v>
      </c>
      <c r="Y1673" s="110">
        <v>1668</v>
      </c>
      <c r="Z1673" s="110">
        <v>0</v>
      </c>
      <c r="AA1673" s="110">
        <v>1668</v>
      </c>
      <c r="AB1673" s="110">
        <v>0</v>
      </c>
      <c r="AC1673" s="417">
        <v>25.7635146193997</v>
      </c>
    </row>
    <row r="1674" spans="1:29">
      <c r="A1674" s="20"/>
      <c r="B1674" s="24">
        <v>1670</v>
      </c>
      <c r="D1674" s="571">
        <v>1669</v>
      </c>
      <c r="E1674" s="580">
        <v>836.99985000000004</v>
      </c>
      <c r="F1674" s="580">
        <v>-684.53689999999995</v>
      </c>
      <c r="H1674" s="571">
        <v>1669</v>
      </c>
      <c r="I1674" s="78">
        <v>1069</v>
      </c>
      <c r="J1674" s="78">
        <v>914</v>
      </c>
      <c r="K1674" s="78">
        <v>1068</v>
      </c>
      <c r="L1674" s="78">
        <v>1069</v>
      </c>
      <c r="M1674" s="579" t="str">
        <f t="shared" si="27"/>
        <v>1069,914,1068,1069</v>
      </c>
      <c r="R1674" s="280">
        <v>1669</v>
      </c>
      <c r="S1674" s="591">
        <v>1254.3413566299701</v>
      </c>
      <c r="U1674" s="77">
        <v>1669</v>
      </c>
      <c r="V1674" s="77">
        <v>1669</v>
      </c>
      <c r="Y1674" s="110">
        <v>1669</v>
      </c>
      <c r="Z1674" s="110">
        <v>0</v>
      </c>
      <c r="AA1674" s="110">
        <v>1669</v>
      </c>
      <c r="AB1674" s="110">
        <v>0</v>
      </c>
      <c r="AC1674" s="417">
        <v>25.086827132599399</v>
      </c>
    </row>
    <row r="1675" spans="1:29">
      <c r="A1675" s="20"/>
      <c r="B1675" s="24">
        <v>1671</v>
      </c>
      <c r="D1675" s="571">
        <v>1670</v>
      </c>
      <c r="E1675" s="580">
        <v>874.86131</v>
      </c>
      <c r="F1675" s="580">
        <v>-640.1318</v>
      </c>
      <c r="H1675" s="571">
        <v>1670</v>
      </c>
      <c r="I1675" s="78">
        <v>1070</v>
      </c>
      <c r="J1675" s="78">
        <v>916</v>
      </c>
      <c r="K1675" s="78">
        <v>915</v>
      </c>
      <c r="L1675" s="78">
        <v>1070</v>
      </c>
      <c r="M1675" s="579" t="str">
        <f t="shared" si="27"/>
        <v>1070,916,915,1070</v>
      </c>
      <c r="R1675" s="280">
        <v>1670</v>
      </c>
      <c r="S1675" s="591">
        <v>1280.5763779239401</v>
      </c>
      <c r="U1675" s="77">
        <v>1670</v>
      </c>
      <c r="V1675" s="77">
        <v>1670</v>
      </c>
      <c r="Y1675" s="110">
        <v>1670</v>
      </c>
      <c r="Z1675" s="110">
        <v>0</v>
      </c>
      <c r="AA1675" s="110">
        <v>1670</v>
      </c>
      <c r="AB1675" s="110">
        <v>0</v>
      </c>
      <c r="AC1675" s="417">
        <v>25.611527558478901</v>
      </c>
    </row>
    <row r="1676" spans="1:29">
      <c r="A1676" s="20"/>
      <c r="B1676" s="24">
        <v>1672</v>
      </c>
      <c r="D1676" s="571">
        <v>1671</v>
      </c>
      <c r="E1676" s="580">
        <v>896.12746000000004</v>
      </c>
      <c r="F1676" s="580">
        <v>-587.96849999999995</v>
      </c>
      <c r="H1676" s="571">
        <v>1671</v>
      </c>
      <c r="I1676" s="78">
        <v>1070</v>
      </c>
      <c r="J1676" s="78">
        <v>915</v>
      </c>
      <c r="K1676" s="78">
        <v>1069</v>
      </c>
      <c r="L1676" s="78">
        <v>1070</v>
      </c>
      <c r="M1676" s="579" t="str">
        <f t="shared" si="27"/>
        <v>1070,915,1069,1070</v>
      </c>
      <c r="R1676" s="280">
        <v>1671</v>
      </c>
      <c r="S1676" s="591">
        <v>1248.5918202989801</v>
      </c>
      <c r="U1676" s="77">
        <v>1671</v>
      </c>
      <c r="V1676" s="77">
        <v>1671</v>
      </c>
      <c r="Y1676" s="110">
        <v>1671</v>
      </c>
      <c r="Z1676" s="110">
        <v>0</v>
      </c>
      <c r="AA1676" s="110">
        <v>1671</v>
      </c>
      <c r="AB1676" s="110">
        <v>0</v>
      </c>
      <c r="AC1676" s="417">
        <v>24.971836405979701</v>
      </c>
    </row>
    <row r="1677" spans="1:29">
      <c r="A1677" s="20"/>
      <c r="B1677" s="24">
        <v>1673</v>
      </c>
      <c r="D1677" s="571">
        <v>1672</v>
      </c>
      <c r="E1677" s="580">
        <v>923.80936999999994</v>
      </c>
      <c r="F1677" s="580">
        <v>-542.20330000000001</v>
      </c>
      <c r="H1677" s="571">
        <v>1672</v>
      </c>
      <c r="I1677" s="78">
        <v>1071</v>
      </c>
      <c r="J1677" s="78">
        <v>917</v>
      </c>
      <c r="K1677" s="78">
        <v>916</v>
      </c>
      <c r="L1677" s="78">
        <v>1071</v>
      </c>
      <c r="M1677" s="579" t="str">
        <f t="shared" si="27"/>
        <v>1071,917,916,1071</v>
      </c>
      <c r="R1677" s="280">
        <v>1672</v>
      </c>
      <c r="S1677" s="591">
        <v>1272.79741865443</v>
      </c>
      <c r="U1677" s="77">
        <v>1672</v>
      </c>
      <c r="V1677" s="77">
        <v>1672</v>
      </c>
      <c r="Y1677" s="110">
        <v>1672</v>
      </c>
      <c r="Z1677" s="110">
        <v>0</v>
      </c>
      <c r="AA1677" s="110">
        <v>1672</v>
      </c>
      <c r="AB1677" s="110">
        <v>0</v>
      </c>
      <c r="AC1677" s="417">
        <v>25.455948373088599</v>
      </c>
    </row>
    <row r="1678" spans="1:29">
      <c r="A1678" s="20"/>
      <c r="B1678" s="24">
        <v>1674</v>
      </c>
      <c r="D1678" s="571">
        <v>1673</v>
      </c>
      <c r="E1678" s="580">
        <v>954.44772</v>
      </c>
      <c r="F1678" s="580">
        <v>-500.88580000000002</v>
      </c>
      <c r="H1678" s="571">
        <v>1673</v>
      </c>
      <c r="I1678" s="78">
        <v>1071</v>
      </c>
      <c r="J1678" s="78">
        <v>916</v>
      </c>
      <c r="K1678" s="78">
        <v>1070</v>
      </c>
      <c r="L1678" s="78">
        <v>1071</v>
      </c>
      <c r="M1678" s="579" t="str">
        <f t="shared" si="27"/>
        <v>1071,916,1070,1071</v>
      </c>
      <c r="R1678" s="280">
        <v>1673</v>
      </c>
      <c r="S1678" s="591">
        <v>1242.31642560212</v>
      </c>
      <c r="U1678" s="77">
        <v>1673</v>
      </c>
      <c r="V1678" s="77">
        <v>1673</v>
      </c>
      <c r="Y1678" s="110">
        <v>1673</v>
      </c>
      <c r="Z1678" s="110">
        <v>0</v>
      </c>
      <c r="AA1678" s="110">
        <v>1673</v>
      </c>
      <c r="AB1678" s="110">
        <v>0</v>
      </c>
      <c r="AC1678" s="417">
        <v>24.846328512042501</v>
      </c>
    </row>
    <row r="1679" spans="1:29">
      <c r="A1679" s="20"/>
      <c r="B1679" s="24">
        <v>1675</v>
      </c>
      <c r="D1679" s="571">
        <v>1674</v>
      </c>
      <c r="E1679" s="580">
        <v>985.40926999999999</v>
      </c>
      <c r="F1679" s="580">
        <v>-470.39980000000003</v>
      </c>
      <c r="H1679" s="571">
        <v>1674</v>
      </c>
      <c r="I1679" s="78">
        <v>1072</v>
      </c>
      <c r="J1679" s="78">
        <v>918</v>
      </c>
      <c r="K1679" s="78">
        <v>917</v>
      </c>
      <c r="L1679" s="78">
        <v>1072</v>
      </c>
      <c r="M1679" s="579" t="str">
        <f t="shared" si="27"/>
        <v>1072,918,917,1072</v>
      </c>
      <c r="R1679" s="280">
        <v>1674</v>
      </c>
      <c r="S1679" s="591">
        <v>1271.40894212794</v>
      </c>
      <c r="U1679" s="77">
        <v>1674</v>
      </c>
      <c r="V1679" s="77">
        <v>1674</v>
      </c>
      <c r="Y1679" s="110">
        <v>1674</v>
      </c>
      <c r="Z1679" s="110">
        <v>0</v>
      </c>
      <c r="AA1679" s="110">
        <v>1674</v>
      </c>
      <c r="AB1679" s="110">
        <v>0</v>
      </c>
      <c r="AC1679" s="417">
        <v>25.4281788425589</v>
      </c>
    </row>
    <row r="1680" spans="1:29">
      <c r="A1680" s="20"/>
      <c r="B1680" s="24">
        <v>1676</v>
      </c>
      <c r="D1680" s="571">
        <v>1675</v>
      </c>
      <c r="E1680" s="580">
        <v>995.67156999999997</v>
      </c>
      <c r="F1680" s="580">
        <v>-429.762</v>
      </c>
      <c r="H1680" s="571">
        <v>1675</v>
      </c>
      <c r="I1680" s="78">
        <v>1072</v>
      </c>
      <c r="J1680" s="78">
        <v>917</v>
      </c>
      <c r="K1680" s="78">
        <v>1071</v>
      </c>
      <c r="L1680" s="78">
        <v>1072</v>
      </c>
      <c r="M1680" s="579" t="str">
        <f t="shared" si="27"/>
        <v>1072,917,1071,1072</v>
      </c>
      <c r="R1680" s="280">
        <v>1675</v>
      </c>
      <c r="S1680" s="591">
        <v>1239.5799649780299</v>
      </c>
      <c r="U1680" s="77">
        <v>1675</v>
      </c>
      <c r="V1680" s="77">
        <v>1675</v>
      </c>
      <c r="Y1680" s="110">
        <v>1675</v>
      </c>
      <c r="Z1680" s="110">
        <v>0</v>
      </c>
      <c r="AA1680" s="110">
        <v>1675</v>
      </c>
      <c r="AB1680" s="110">
        <v>0</v>
      </c>
      <c r="AC1680" s="417">
        <v>24.791599299560701</v>
      </c>
    </row>
    <row r="1681" spans="1:29">
      <c r="A1681" s="20"/>
      <c r="B1681" s="24">
        <v>1677</v>
      </c>
      <c r="D1681" s="571">
        <v>1676</v>
      </c>
      <c r="E1681" s="580">
        <v>1015.4824</v>
      </c>
      <c r="F1681" s="580">
        <v>-384.33440000000002</v>
      </c>
      <c r="H1681" s="571">
        <v>1676</v>
      </c>
      <c r="I1681" s="78">
        <v>1073</v>
      </c>
      <c r="J1681" s="78">
        <v>919</v>
      </c>
      <c r="K1681" s="78">
        <v>918</v>
      </c>
      <c r="L1681" s="78">
        <v>1073</v>
      </c>
      <c r="M1681" s="579" t="str">
        <f t="shared" si="27"/>
        <v>1073,919,918,1073</v>
      </c>
      <c r="R1681" s="280">
        <v>1676</v>
      </c>
      <c r="S1681" s="591">
        <v>1275.30480683001</v>
      </c>
      <c r="U1681" s="77">
        <v>1676</v>
      </c>
      <c r="V1681" s="77">
        <v>1676</v>
      </c>
      <c r="Y1681" s="110">
        <v>1676</v>
      </c>
      <c r="Z1681" s="110">
        <v>0</v>
      </c>
      <c r="AA1681" s="110">
        <v>1676</v>
      </c>
      <c r="AB1681" s="110">
        <v>0</v>
      </c>
      <c r="AC1681" s="417">
        <v>25.506096136600199</v>
      </c>
    </row>
    <row r="1682" spans="1:29">
      <c r="A1682" s="20"/>
      <c r="B1682" s="24">
        <v>1678</v>
      </c>
      <c r="D1682" s="571">
        <v>1677</v>
      </c>
      <c r="E1682" s="580">
        <v>1033.8678</v>
      </c>
      <c r="F1682" s="580">
        <v>-328.29149999999998</v>
      </c>
      <c r="H1682" s="571">
        <v>1677</v>
      </c>
      <c r="I1682" s="78">
        <v>1073</v>
      </c>
      <c r="J1682" s="78">
        <v>918</v>
      </c>
      <c r="K1682" s="78">
        <v>1072</v>
      </c>
      <c r="L1682" s="78">
        <v>1073</v>
      </c>
      <c r="M1682" s="579" t="str">
        <f t="shared" si="27"/>
        <v>1073,918,1072,1073</v>
      </c>
      <c r="R1682" s="280">
        <v>1677</v>
      </c>
      <c r="S1682" s="591">
        <v>1239.5163062439501</v>
      </c>
      <c r="U1682" s="77">
        <v>1677</v>
      </c>
      <c r="V1682" s="77">
        <v>1677</v>
      </c>
      <c r="Y1682" s="110">
        <v>1677</v>
      </c>
      <c r="Z1682" s="110">
        <v>0</v>
      </c>
      <c r="AA1682" s="110">
        <v>1677</v>
      </c>
      <c r="AB1682" s="110">
        <v>0</v>
      </c>
      <c r="AC1682" s="417">
        <v>24.790326124879002</v>
      </c>
    </row>
    <row r="1683" spans="1:29">
      <c r="A1683" s="20"/>
      <c r="B1683" s="24">
        <v>1679</v>
      </c>
      <c r="D1683" s="571">
        <v>1678</v>
      </c>
      <c r="E1683" s="580">
        <v>1034.6364000000001</v>
      </c>
      <c r="F1683" s="580">
        <v>-266.42239999999998</v>
      </c>
      <c r="H1683" s="571">
        <v>1678</v>
      </c>
      <c r="I1683" s="78">
        <v>1074</v>
      </c>
      <c r="J1683" s="78">
        <v>920</v>
      </c>
      <c r="K1683" s="78">
        <v>919</v>
      </c>
      <c r="L1683" s="78">
        <v>1074</v>
      </c>
      <c r="M1683" s="579" t="str">
        <f t="shared" si="27"/>
        <v>1074,920,919,1074</v>
      </c>
      <c r="R1683" s="280">
        <v>1678</v>
      </c>
      <c r="S1683" s="591">
        <v>1280.9927064900401</v>
      </c>
      <c r="U1683" s="77">
        <v>1678</v>
      </c>
      <c r="V1683" s="77">
        <v>1678</v>
      </c>
      <c r="Y1683" s="110">
        <v>1678</v>
      </c>
      <c r="Z1683" s="110">
        <v>0</v>
      </c>
      <c r="AA1683" s="110">
        <v>1678</v>
      </c>
      <c r="AB1683" s="110">
        <v>0</v>
      </c>
      <c r="AC1683" s="417">
        <v>25.6198541298008</v>
      </c>
    </row>
    <row r="1684" spans="1:29">
      <c r="A1684" s="20"/>
      <c r="B1684" s="24">
        <v>1680</v>
      </c>
      <c r="D1684" s="571">
        <v>1679</v>
      </c>
      <c r="E1684" s="580">
        <v>1041.7991999999999</v>
      </c>
      <c r="F1684" s="580">
        <v>-201.64089999999999</v>
      </c>
      <c r="H1684" s="571">
        <v>1679</v>
      </c>
      <c r="I1684" s="78">
        <v>1074</v>
      </c>
      <c r="J1684" s="78">
        <v>919</v>
      </c>
      <c r="K1684" s="78">
        <v>1073</v>
      </c>
      <c r="L1684" s="78">
        <v>1074</v>
      </c>
      <c r="M1684" s="579" t="str">
        <f t="shared" si="27"/>
        <v>1074,919,1073,1074</v>
      </c>
      <c r="R1684" s="280">
        <v>1679</v>
      </c>
      <c r="S1684" s="591">
        <v>1242.3990689249999</v>
      </c>
      <c r="U1684" s="77">
        <v>1679</v>
      </c>
      <c r="V1684" s="77">
        <v>1679</v>
      </c>
      <c r="Y1684" s="110">
        <v>1679</v>
      </c>
      <c r="Z1684" s="110">
        <v>0</v>
      </c>
      <c r="AA1684" s="110">
        <v>1679</v>
      </c>
      <c r="AB1684" s="110">
        <v>0</v>
      </c>
      <c r="AC1684" s="417">
        <v>24.847981378500101</v>
      </c>
    </row>
    <row r="1685" spans="1:29">
      <c r="A1685" s="20"/>
      <c r="B1685" s="24">
        <v>1681</v>
      </c>
      <c r="D1685" s="571">
        <v>1680</v>
      </c>
      <c r="E1685" s="580">
        <v>1043.2525000000001</v>
      </c>
      <c r="F1685" s="580">
        <v>-133.3603</v>
      </c>
      <c r="H1685" s="571">
        <v>1680</v>
      </c>
      <c r="I1685" s="78">
        <v>1075</v>
      </c>
      <c r="J1685" s="78">
        <v>921</v>
      </c>
      <c r="K1685" s="78">
        <v>920</v>
      </c>
      <c r="L1685" s="78">
        <v>1075</v>
      </c>
      <c r="M1685" s="579" t="str">
        <f t="shared" si="27"/>
        <v>1075,921,920,1075</v>
      </c>
      <c r="R1685" s="280">
        <v>1680</v>
      </c>
      <c r="S1685" s="591">
        <v>1283.0221071669901</v>
      </c>
      <c r="U1685" s="77">
        <v>1680</v>
      </c>
      <c r="V1685" s="77">
        <v>1680</v>
      </c>
      <c r="Y1685" s="110">
        <v>1680</v>
      </c>
      <c r="Z1685" s="110">
        <v>0</v>
      </c>
      <c r="AA1685" s="110">
        <v>1680</v>
      </c>
      <c r="AB1685" s="110">
        <v>0</v>
      </c>
      <c r="AC1685" s="417">
        <v>25.6604421433398</v>
      </c>
    </row>
    <row r="1686" spans="1:29">
      <c r="A1686" s="20"/>
      <c r="B1686" s="24">
        <v>1682</v>
      </c>
      <c r="D1686" s="571">
        <v>1681</v>
      </c>
      <c r="E1686" s="580">
        <v>1033.6052</v>
      </c>
      <c r="F1686" s="580">
        <v>-63.858159999999998</v>
      </c>
      <c r="H1686" s="571">
        <v>1681</v>
      </c>
      <c r="I1686" s="78">
        <v>1075</v>
      </c>
      <c r="J1686" s="78">
        <v>920</v>
      </c>
      <c r="K1686" s="78">
        <v>1074</v>
      </c>
      <c r="L1686" s="78">
        <v>1075</v>
      </c>
      <c r="M1686" s="579" t="str">
        <f t="shared" si="27"/>
        <v>1075,920,1074,1075</v>
      </c>
      <c r="R1686" s="280">
        <v>1681</v>
      </c>
      <c r="S1686" s="591">
        <v>1246.0906100519901</v>
      </c>
      <c r="U1686" s="77">
        <v>1681</v>
      </c>
      <c r="V1686" s="77">
        <v>1681</v>
      </c>
      <c r="Y1686" s="110">
        <v>1681</v>
      </c>
      <c r="Z1686" s="110">
        <v>0</v>
      </c>
      <c r="AA1686" s="110">
        <v>1681</v>
      </c>
      <c r="AB1686" s="110">
        <v>0</v>
      </c>
      <c r="AC1686" s="417">
        <v>24.921812201039799</v>
      </c>
    </row>
    <row r="1687" spans="1:29">
      <c r="A1687" s="20"/>
      <c r="B1687" s="24">
        <v>1683</v>
      </c>
      <c r="D1687" s="571">
        <v>1682</v>
      </c>
      <c r="E1687" s="580">
        <v>1021.8029</v>
      </c>
      <c r="F1687" s="580">
        <v>2.1410121000000002</v>
      </c>
      <c r="H1687" s="571">
        <v>1682</v>
      </c>
      <c r="I1687" s="78">
        <v>1076</v>
      </c>
      <c r="J1687" s="78">
        <v>922</v>
      </c>
      <c r="K1687" s="78">
        <v>921</v>
      </c>
      <c r="L1687" s="78">
        <v>1076</v>
      </c>
      <c r="M1687" s="579" t="str">
        <f t="shared" si="27"/>
        <v>1076,922,921,1076</v>
      </c>
      <c r="R1687" s="280">
        <v>1682</v>
      </c>
      <c r="S1687" s="591">
        <v>1283.9316942099799</v>
      </c>
      <c r="U1687" s="77">
        <v>1682</v>
      </c>
      <c r="V1687" s="77">
        <v>1682</v>
      </c>
      <c r="Y1687" s="110">
        <v>1682</v>
      </c>
      <c r="Z1687" s="110">
        <v>0</v>
      </c>
      <c r="AA1687" s="110">
        <v>1682</v>
      </c>
      <c r="AB1687" s="110">
        <v>0</v>
      </c>
      <c r="AC1687" s="417">
        <v>25.678633884199598</v>
      </c>
    </row>
    <row r="1688" spans="1:29">
      <c r="A1688" s="20"/>
      <c r="B1688" s="24">
        <v>1684</v>
      </c>
      <c r="D1688" s="571">
        <v>1683</v>
      </c>
      <c r="E1688" s="580">
        <v>1036.1489999999999</v>
      </c>
      <c r="F1688" s="580">
        <v>194.93902</v>
      </c>
      <c r="H1688" s="571">
        <v>1683</v>
      </c>
      <c r="I1688" s="78">
        <v>1076</v>
      </c>
      <c r="J1688" s="78">
        <v>921</v>
      </c>
      <c r="K1688" s="78">
        <v>1075</v>
      </c>
      <c r="L1688" s="78">
        <v>1076</v>
      </c>
      <c r="M1688" s="579" t="str">
        <f t="shared" si="27"/>
        <v>1076,921,1075,1076</v>
      </c>
      <c r="R1688" s="280">
        <v>1683</v>
      </c>
      <c r="S1688" s="591">
        <v>1250.121396492</v>
      </c>
      <c r="U1688" s="77">
        <v>1683</v>
      </c>
      <c r="V1688" s="77">
        <v>1683</v>
      </c>
      <c r="Y1688" s="110">
        <v>1683</v>
      </c>
      <c r="Z1688" s="110">
        <v>0</v>
      </c>
      <c r="AA1688" s="110">
        <v>1683</v>
      </c>
      <c r="AB1688" s="110">
        <v>0</v>
      </c>
      <c r="AC1688" s="417">
        <v>25.00242792984</v>
      </c>
    </row>
    <row r="1689" spans="1:29">
      <c r="A1689" s="20"/>
      <c r="B1689" s="24">
        <v>1685</v>
      </c>
      <c r="D1689" s="571">
        <v>1684</v>
      </c>
      <c r="E1689" s="580">
        <v>1029.0588</v>
      </c>
      <c r="F1689" s="580">
        <v>131.89872</v>
      </c>
      <c r="H1689" s="571">
        <v>1684</v>
      </c>
      <c r="I1689" s="78">
        <v>1077</v>
      </c>
      <c r="J1689" s="78">
        <v>923</v>
      </c>
      <c r="K1689" s="78">
        <v>922</v>
      </c>
      <c r="L1689" s="78">
        <v>1077</v>
      </c>
      <c r="M1689" s="579" t="str">
        <f t="shared" si="27"/>
        <v>1077,923,922,1077</v>
      </c>
      <c r="R1689" s="280">
        <v>1684</v>
      </c>
      <c r="S1689" s="591">
        <v>1286.21480827499</v>
      </c>
      <c r="U1689" s="77">
        <v>1684</v>
      </c>
      <c r="V1689" s="77">
        <v>1684</v>
      </c>
      <c r="Y1689" s="110">
        <v>1684</v>
      </c>
      <c r="Z1689" s="110">
        <v>0</v>
      </c>
      <c r="AA1689" s="110">
        <v>1684</v>
      </c>
      <c r="AB1689" s="110">
        <v>0</v>
      </c>
      <c r="AC1689" s="417">
        <v>25.724296165499801</v>
      </c>
    </row>
    <row r="1690" spans="1:29">
      <c r="A1690" s="20"/>
      <c r="B1690" s="24">
        <v>1686</v>
      </c>
      <c r="D1690" s="571">
        <v>1685</v>
      </c>
      <c r="E1690" s="580">
        <v>1020.5841</v>
      </c>
      <c r="F1690" s="580">
        <v>67.993095999999994</v>
      </c>
      <c r="H1690" s="571">
        <v>1685</v>
      </c>
      <c r="I1690" s="78">
        <v>1077</v>
      </c>
      <c r="J1690" s="78">
        <v>922</v>
      </c>
      <c r="K1690" s="78">
        <v>1076</v>
      </c>
      <c r="L1690" s="78">
        <v>1077</v>
      </c>
      <c r="M1690" s="579" t="str">
        <f t="shared" si="27"/>
        <v>1077,922,1076,1077</v>
      </c>
      <c r="R1690" s="280">
        <v>1685</v>
      </c>
      <c r="S1690" s="591">
        <v>1253.1752606550499</v>
      </c>
      <c r="U1690" s="77">
        <v>1685</v>
      </c>
      <c r="V1690" s="77">
        <v>1685</v>
      </c>
      <c r="Y1690" s="110">
        <v>1685</v>
      </c>
      <c r="Z1690" s="110">
        <v>0</v>
      </c>
      <c r="AA1690" s="110">
        <v>1685</v>
      </c>
      <c r="AB1690" s="110">
        <v>0</v>
      </c>
      <c r="AC1690" s="417">
        <v>25.063505213101099</v>
      </c>
    </row>
    <row r="1691" spans="1:29">
      <c r="A1691" s="20"/>
      <c r="B1691" s="24">
        <v>1687</v>
      </c>
      <c r="D1691" s="571">
        <v>1686</v>
      </c>
      <c r="E1691" s="580">
        <v>-1028.431</v>
      </c>
      <c r="F1691" s="580">
        <v>6.8644882000000003</v>
      </c>
      <c r="H1691" s="571">
        <v>1686</v>
      </c>
      <c r="I1691" s="78">
        <v>1078</v>
      </c>
      <c r="J1691" s="78">
        <v>924</v>
      </c>
      <c r="K1691" s="78">
        <v>923</v>
      </c>
      <c r="L1691" s="78">
        <v>1078</v>
      </c>
      <c r="M1691" s="579" t="str">
        <f t="shared" si="27"/>
        <v>1078,924,923,1078</v>
      </c>
      <c r="R1691" s="280">
        <v>1686</v>
      </c>
      <c r="S1691" s="591">
        <v>1288.2928617799701</v>
      </c>
      <c r="U1691" s="77">
        <v>1686</v>
      </c>
      <c r="V1691" s="77">
        <v>1686</v>
      </c>
      <c r="Y1691" s="110">
        <v>1686</v>
      </c>
      <c r="Z1691" s="110">
        <v>0</v>
      </c>
      <c r="AA1691" s="110">
        <v>1686</v>
      </c>
      <c r="AB1691" s="110">
        <v>0</v>
      </c>
      <c r="AC1691" s="417">
        <v>25.765857235599501</v>
      </c>
    </row>
    <row r="1692" spans="1:29">
      <c r="A1692" s="20"/>
      <c r="B1692" s="24">
        <v>1688</v>
      </c>
      <c r="D1692" s="571">
        <v>1687</v>
      </c>
      <c r="E1692" s="580">
        <v>-1019.717</v>
      </c>
      <c r="F1692" s="580">
        <v>73.703958</v>
      </c>
      <c r="H1692" s="571">
        <v>1687</v>
      </c>
      <c r="I1692" s="78">
        <v>1078</v>
      </c>
      <c r="J1692" s="78">
        <v>923</v>
      </c>
      <c r="K1692" s="78">
        <v>1077</v>
      </c>
      <c r="L1692" s="78">
        <v>1078</v>
      </c>
      <c r="M1692" s="579" t="str">
        <f t="shared" si="27"/>
        <v>1078,923,1077,1078</v>
      </c>
      <c r="R1692" s="280">
        <v>1687</v>
      </c>
      <c r="S1692" s="591">
        <v>1254.1410101599699</v>
      </c>
      <c r="U1692" s="77">
        <v>1687</v>
      </c>
      <c r="V1692" s="77">
        <v>1687</v>
      </c>
      <c r="Y1692" s="110">
        <v>1687</v>
      </c>
      <c r="Z1692" s="110">
        <v>0</v>
      </c>
      <c r="AA1692" s="110">
        <v>1687</v>
      </c>
      <c r="AB1692" s="110">
        <v>0</v>
      </c>
      <c r="AC1692" s="417">
        <v>25.0828202031995</v>
      </c>
    </row>
    <row r="1693" spans="1:29">
      <c r="A1693" s="20"/>
      <c r="B1693" s="24">
        <v>1689</v>
      </c>
      <c r="D1693" s="571">
        <v>1688</v>
      </c>
      <c r="E1693" s="580">
        <v>-1013.462</v>
      </c>
      <c r="F1693" s="580">
        <v>134.88326000000001</v>
      </c>
      <c r="H1693" s="571">
        <v>1688</v>
      </c>
      <c r="I1693" s="78">
        <v>1079</v>
      </c>
      <c r="J1693" s="78">
        <v>925</v>
      </c>
      <c r="K1693" s="78">
        <v>924</v>
      </c>
      <c r="L1693" s="78">
        <v>1079</v>
      </c>
      <c r="M1693" s="579" t="str">
        <f t="shared" si="27"/>
        <v>1079,925,924,1079</v>
      </c>
      <c r="R1693" s="280">
        <v>1688</v>
      </c>
      <c r="S1693" s="591">
        <v>1286.1224990400301</v>
      </c>
      <c r="U1693" s="77">
        <v>1688</v>
      </c>
      <c r="V1693" s="77">
        <v>1688</v>
      </c>
      <c r="Y1693" s="110">
        <v>1688</v>
      </c>
      <c r="Z1693" s="110">
        <v>0</v>
      </c>
      <c r="AA1693" s="110">
        <v>1688</v>
      </c>
      <c r="AB1693" s="110">
        <v>0</v>
      </c>
      <c r="AC1693" s="417">
        <v>25.7224499808007</v>
      </c>
    </row>
    <row r="1694" spans="1:29">
      <c r="A1694" s="20"/>
      <c r="B1694" s="24">
        <v>1690</v>
      </c>
      <c r="D1694" s="571">
        <v>1689</v>
      </c>
      <c r="E1694" s="580">
        <v>-1008.112</v>
      </c>
      <c r="F1694" s="580">
        <v>192.82345000000001</v>
      </c>
      <c r="H1694" s="571">
        <v>1689</v>
      </c>
      <c r="I1694" s="78">
        <v>1079</v>
      </c>
      <c r="J1694" s="78">
        <v>924</v>
      </c>
      <c r="K1694" s="78">
        <v>1078</v>
      </c>
      <c r="L1694" s="78">
        <v>1079</v>
      </c>
      <c r="M1694" s="579" t="str">
        <f t="shared" si="27"/>
        <v>1079,924,1078,1079</v>
      </c>
      <c r="R1694" s="280">
        <v>1689</v>
      </c>
      <c r="S1694" s="591">
        <v>1252.27206930494</v>
      </c>
      <c r="U1694" s="77">
        <v>1689</v>
      </c>
      <c r="V1694" s="77">
        <v>1689</v>
      </c>
      <c r="Y1694" s="110">
        <v>1689</v>
      </c>
      <c r="Z1694" s="110">
        <v>0</v>
      </c>
      <c r="AA1694" s="110">
        <v>1689</v>
      </c>
      <c r="AB1694" s="110">
        <v>0</v>
      </c>
      <c r="AC1694" s="417">
        <v>25.045441386098901</v>
      </c>
    </row>
    <row r="1695" spans="1:29">
      <c r="A1695" s="20"/>
      <c r="B1695" s="24">
        <v>1691</v>
      </c>
      <c r="D1695" s="571">
        <v>1690</v>
      </c>
      <c r="E1695" s="580">
        <v>-1000.285</v>
      </c>
      <c r="F1695" s="580">
        <v>247.55962</v>
      </c>
      <c r="H1695" s="571">
        <v>1690</v>
      </c>
      <c r="I1695" s="78">
        <v>1080</v>
      </c>
      <c r="J1695" s="78">
        <v>926</v>
      </c>
      <c r="K1695" s="78">
        <v>925</v>
      </c>
      <c r="L1695" s="78">
        <v>1080</v>
      </c>
      <c r="M1695" s="579" t="str">
        <f t="shared" si="27"/>
        <v>1080,926,925,1080</v>
      </c>
      <c r="R1695" s="280">
        <v>1690</v>
      </c>
      <c r="S1695" s="591">
        <v>1282.94531683996</v>
      </c>
      <c r="U1695" s="77">
        <v>1690</v>
      </c>
      <c r="V1695" s="77">
        <v>1690</v>
      </c>
      <c r="Y1695" s="110">
        <v>1690</v>
      </c>
      <c r="Z1695" s="110">
        <v>0</v>
      </c>
      <c r="AA1695" s="110">
        <v>1690</v>
      </c>
      <c r="AB1695" s="110">
        <v>0</v>
      </c>
      <c r="AC1695" s="417">
        <v>25.658906336799198</v>
      </c>
    </row>
    <row r="1696" spans="1:29">
      <c r="A1696" s="20"/>
      <c r="B1696" s="24">
        <v>1692</v>
      </c>
      <c r="D1696" s="571">
        <v>1691</v>
      </c>
      <c r="E1696" s="580">
        <v>-989.88760000000002</v>
      </c>
      <c r="F1696" s="580">
        <v>302.13171999999997</v>
      </c>
      <c r="H1696" s="571">
        <v>1691</v>
      </c>
      <c r="I1696" s="78">
        <v>1080</v>
      </c>
      <c r="J1696" s="78">
        <v>925</v>
      </c>
      <c r="K1696" s="78">
        <v>1079</v>
      </c>
      <c r="L1696" s="78">
        <v>1080</v>
      </c>
      <c r="M1696" s="579" t="str">
        <f t="shared" si="27"/>
        <v>1080,925,1079,1080</v>
      </c>
      <c r="R1696" s="280">
        <v>1691</v>
      </c>
      <c r="S1696" s="591">
        <v>1250.0976602400101</v>
      </c>
      <c r="U1696" s="77">
        <v>1691</v>
      </c>
      <c r="V1696" s="77">
        <v>1691</v>
      </c>
      <c r="Y1696" s="110">
        <v>1691</v>
      </c>
      <c r="Z1696" s="110">
        <v>0</v>
      </c>
      <c r="AA1696" s="110">
        <v>1691</v>
      </c>
      <c r="AB1696" s="110">
        <v>0</v>
      </c>
      <c r="AC1696" s="417">
        <v>25.001953204800301</v>
      </c>
    </row>
    <row r="1697" spans="1:29">
      <c r="A1697" s="20"/>
      <c r="B1697" s="24">
        <v>1693</v>
      </c>
      <c r="D1697" s="571">
        <v>1692</v>
      </c>
      <c r="E1697" s="580">
        <v>-983.6902</v>
      </c>
      <c r="F1697" s="580">
        <v>356.73090999999999</v>
      </c>
      <c r="H1697" s="571">
        <v>1692</v>
      </c>
      <c r="I1697" s="78">
        <v>1081</v>
      </c>
      <c r="J1697" s="78">
        <v>927</v>
      </c>
      <c r="K1697" s="78">
        <v>926</v>
      </c>
      <c r="L1697" s="78">
        <v>1081</v>
      </c>
      <c r="M1697" s="579" t="str">
        <f t="shared" si="27"/>
        <v>1081,927,926,1081</v>
      </c>
      <c r="R1697" s="280">
        <v>1692</v>
      </c>
      <c r="S1697" s="591">
        <v>1282.0818071449701</v>
      </c>
      <c r="U1697" s="77">
        <v>1692</v>
      </c>
      <c r="V1697" s="77">
        <v>1692</v>
      </c>
      <c r="Y1697" s="110">
        <v>1692</v>
      </c>
      <c r="Z1697" s="110">
        <v>0</v>
      </c>
      <c r="AA1697" s="110">
        <v>1692</v>
      </c>
      <c r="AB1697" s="110">
        <v>0</v>
      </c>
      <c r="AC1697" s="417">
        <v>25.6416361428995</v>
      </c>
    </row>
    <row r="1698" spans="1:29">
      <c r="A1698" s="20"/>
      <c r="B1698" s="24">
        <v>1694</v>
      </c>
      <c r="D1698" s="571">
        <v>1693</v>
      </c>
      <c r="E1698" s="580">
        <v>-938.37400000000002</v>
      </c>
      <c r="F1698" s="580">
        <v>397.77404999999999</v>
      </c>
      <c r="H1698" s="571">
        <v>1693</v>
      </c>
      <c r="I1698" s="78">
        <v>1081</v>
      </c>
      <c r="J1698" s="78">
        <v>926</v>
      </c>
      <c r="K1698" s="78">
        <v>1080</v>
      </c>
      <c r="L1698" s="78">
        <v>1081</v>
      </c>
      <c r="M1698" s="579" t="str">
        <f t="shared" si="27"/>
        <v>1081,926,1080,1081</v>
      </c>
      <c r="R1698" s="280">
        <v>1693</v>
      </c>
      <c r="S1698" s="591">
        <v>1249.80336874007</v>
      </c>
      <c r="U1698" s="77">
        <v>1693</v>
      </c>
      <c r="V1698" s="77">
        <v>1693</v>
      </c>
      <c r="Y1698" s="110">
        <v>1693</v>
      </c>
      <c r="Z1698" s="110">
        <v>0</v>
      </c>
      <c r="AA1698" s="110">
        <v>1693</v>
      </c>
      <c r="AB1698" s="110">
        <v>0</v>
      </c>
      <c r="AC1698" s="417">
        <v>24.996067374801498</v>
      </c>
    </row>
    <row r="1699" spans="1:29">
      <c r="A1699" s="20"/>
      <c r="B1699" s="24">
        <v>1695</v>
      </c>
      <c r="D1699" s="571">
        <v>1694</v>
      </c>
      <c r="E1699" s="580">
        <v>-909.80629999999996</v>
      </c>
      <c r="F1699" s="580">
        <v>461.27755999999999</v>
      </c>
      <c r="H1699" s="571">
        <v>1694</v>
      </c>
      <c r="I1699" s="78">
        <v>1082</v>
      </c>
      <c r="J1699" s="78">
        <v>928</v>
      </c>
      <c r="K1699" s="78">
        <v>927</v>
      </c>
      <c r="L1699" s="78">
        <v>1082</v>
      </c>
      <c r="M1699" s="579" t="str">
        <f t="shared" si="27"/>
        <v>1082,928,927,1082</v>
      </c>
      <c r="R1699" s="280">
        <v>1694</v>
      </c>
      <c r="S1699" s="591">
        <v>1282.16364074999</v>
      </c>
      <c r="U1699" s="77">
        <v>1694</v>
      </c>
      <c r="V1699" s="77">
        <v>1694</v>
      </c>
      <c r="Y1699" s="110">
        <v>1694</v>
      </c>
      <c r="Z1699" s="110">
        <v>0</v>
      </c>
      <c r="AA1699" s="110">
        <v>1694</v>
      </c>
      <c r="AB1699" s="110">
        <v>0</v>
      </c>
      <c r="AC1699" s="417">
        <v>25.643272814999801</v>
      </c>
    </row>
    <row r="1700" spans="1:29">
      <c r="A1700" s="20"/>
      <c r="B1700" s="24">
        <v>1696</v>
      </c>
      <c r="D1700" s="571">
        <v>1695</v>
      </c>
      <c r="E1700" s="580">
        <v>-905.40350000000001</v>
      </c>
      <c r="F1700" s="580">
        <v>516.09745999999996</v>
      </c>
      <c r="H1700" s="571">
        <v>1695</v>
      </c>
      <c r="I1700" s="78">
        <v>1082</v>
      </c>
      <c r="J1700" s="78">
        <v>927</v>
      </c>
      <c r="K1700" s="78">
        <v>1081</v>
      </c>
      <c r="L1700" s="78">
        <v>1082</v>
      </c>
      <c r="M1700" s="579" t="str">
        <f t="shared" si="27"/>
        <v>1082,927,1081,1082</v>
      </c>
      <c r="R1700" s="280">
        <v>1695</v>
      </c>
      <c r="S1700" s="591">
        <v>1248.5708221949701</v>
      </c>
      <c r="U1700" s="77">
        <v>1695</v>
      </c>
      <c r="V1700" s="77">
        <v>1695</v>
      </c>
      <c r="Y1700" s="110">
        <v>1695</v>
      </c>
      <c r="Z1700" s="110">
        <v>0</v>
      </c>
      <c r="AA1700" s="110">
        <v>1695</v>
      </c>
      <c r="AB1700" s="110">
        <v>0</v>
      </c>
      <c r="AC1700" s="417">
        <v>24.9714164438995</v>
      </c>
    </row>
    <row r="1701" spans="1:29">
      <c r="A1701" s="20"/>
      <c r="B1701" s="24">
        <v>1697</v>
      </c>
      <c r="D1701" s="571">
        <v>1696</v>
      </c>
      <c r="E1701" s="580">
        <v>-870.74279999999999</v>
      </c>
      <c r="F1701" s="580">
        <v>556.62711000000002</v>
      </c>
      <c r="H1701" s="571">
        <v>1696</v>
      </c>
      <c r="I1701" s="78">
        <v>1083</v>
      </c>
      <c r="J1701" s="78">
        <v>929</v>
      </c>
      <c r="K1701" s="78">
        <v>928</v>
      </c>
      <c r="L1701" s="78">
        <v>1083</v>
      </c>
      <c r="M1701" s="579" t="str">
        <f t="shared" si="27"/>
        <v>1083,929,928,1083</v>
      </c>
      <c r="R1701" s="280">
        <v>1696</v>
      </c>
      <c r="S1701" s="591">
        <v>1284.56923408995</v>
      </c>
      <c r="U1701" s="77">
        <v>1696</v>
      </c>
      <c r="V1701" s="77">
        <v>1696</v>
      </c>
      <c r="Y1701" s="110">
        <v>1696</v>
      </c>
      <c r="Z1701" s="110">
        <v>0</v>
      </c>
      <c r="AA1701" s="110">
        <v>1696</v>
      </c>
      <c r="AB1701" s="110">
        <v>0</v>
      </c>
      <c r="AC1701" s="417">
        <v>25.6913846817991</v>
      </c>
    </row>
    <row r="1702" spans="1:29">
      <c r="A1702" s="20"/>
      <c r="B1702" s="24">
        <v>1698</v>
      </c>
      <c r="D1702" s="571">
        <v>1697</v>
      </c>
      <c r="E1702" s="580">
        <v>-835.33579999999995</v>
      </c>
      <c r="F1702" s="580">
        <v>604.79552000000001</v>
      </c>
      <c r="H1702" s="571">
        <v>1697</v>
      </c>
      <c r="I1702" s="78">
        <v>1083</v>
      </c>
      <c r="J1702" s="78">
        <v>928</v>
      </c>
      <c r="K1702" s="78">
        <v>1082</v>
      </c>
      <c r="L1702" s="78">
        <v>1083</v>
      </c>
      <c r="M1702" s="579" t="str">
        <f t="shared" si="27"/>
        <v>1083,928,1082,1083</v>
      </c>
      <c r="R1702" s="280">
        <v>1697</v>
      </c>
      <c r="S1702" s="591">
        <v>1249.83496027506</v>
      </c>
      <c r="U1702" s="77">
        <v>1697</v>
      </c>
      <c r="V1702" s="77">
        <v>1697</v>
      </c>
      <c r="Y1702" s="110">
        <v>1697</v>
      </c>
      <c r="Z1702" s="110">
        <v>0</v>
      </c>
      <c r="AA1702" s="110">
        <v>1697</v>
      </c>
      <c r="AB1702" s="110">
        <v>0</v>
      </c>
      <c r="AC1702" s="417">
        <v>24.996699205501301</v>
      </c>
    </row>
    <row r="1703" spans="1:29">
      <c r="A1703" s="20"/>
      <c r="B1703" s="24">
        <v>1699</v>
      </c>
      <c r="D1703" s="571">
        <v>1698</v>
      </c>
      <c r="E1703" s="580">
        <v>-790.26760000000002</v>
      </c>
      <c r="F1703" s="580">
        <v>648.15670999999998</v>
      </c>
      <c r="H1703" s="571">
        <v>1698</v>
      </c>
      <c r="I1703" s="78">
        <v>1084</v>
      </c>
      <c r="J1703" s="78">
        <v>930</v>
      </c>
      <c r="K1703" s="78">
        <v>929</v>
      </c>
      <c r="L1703" s="78">
        <v>1084</v>
      </c>
      <c r="M1703" s="579" t="str">
        <f t="shared" si="27"/>
        <v>1084,930,929,1084</v>
      </c>
      <c r="R1703" s="280">
        <v>1698</v>
      </c>
      <c r="S1703" s="591">
        <v>1292.2223243649601</v>
      </c>
      <c r="U1703" s="77">
        <v>1698</v>
      </c>
      <c r="V1703" s="77">
        <v>1698</v>
      </c>
      <c r="Y1703" s="110">
        <v>1698</v>
      </c>
      <c r="Z1703" s="110">
        <v>0</v>
      </c>
      <c r="AA1703" s="110">
        <v>1698</v>
      </c>
      <c r="AB1703" s="110">
        <v>0</v>
      </c>
      <c r="AC1703" s="417">
        <v>25.844446487299201</v>
      </c>
    </row>
    <row r="1704" spans="1:29">
      <c r="A1704" s="20"/>
      <c r="B1704" s="24">
        <v>1700</v>
      </c>
      <c r="D1704" s="571">
        <v>1699</v>
      </c>
      <c r="E1704" s="580">
        <v>-752.178</v>
      </c>
      <c r="F1704" s="580">
        <v>694.73509999999999</v>
      </c>
      <c r="H1704" s="571">
        <v>1699</v>
      </c>
      <c r="I1704" s="78">
        <v>1084</v>
      </c>
      <c r="J1704" s="78">
        <v>929</v>
      </c>
      <c r="K1704" s="78">
        <v>1083</v>
      </c>
      <c r="L1704" s="78">
        <v>1084</v>
      </c>
      <c r="M1704" s="579" t="str">
        <f t="shared" si="27"/>
        <v>1084,929,1083,1084</v>
      </c>
      <c r="R1704" s="280">
        <v>1699</v>
      </c>
      <c r="S1704" s="591">
        <v>1257.17050334499</v>
      </c>
      <c r="U1704" s="77">
        <v>1699</v>
      </c>
      <c r="V1704" s="77">
        <v>1699</v>
      </c>
      <c r="Y1704" s="110">
        <v>1699</v>
      </c>
      <c r="Z1704" s="110">
        <v>0</v>
      </c>
      <c r="AA1704" s="110">
        <v>1699</v>
      </c>
      <c r="AB1704" s="110">
        <v>0</v>
      </c>
      <c r="AC1704" s="417">
        <v>25.1434100668999</v>
      </c>
    </row>
    <row r="1705" spans="1:29">
      <c r="A1705" s="20"/>
      <c r="B1705" s="24">
        <v>1701</v>
      </c>
      <c r="D1705" s="571">
        <v>1700</v>
      </c>
      <c r="E1705" s="580">
        <v>-716.3886</v>
      </c>
      <c r="F1705" s="580">
        <v>737.98343</v>
      </c>
      <c r="H1705" s="571">
        <v>1700</v>
      </c>
      <c r="I1705" s="78">
        <v>1085</v>
      </c>
      <c r="J1705" s="78">
        <v>931</v>
      </c>
      <c r="K1705" s="78">
        <v>930</v>
      </c>
      <c r="L1705" s="78">
        <v>1085</v>
      </c>
      <c r="M1705" s="579" t="str">
        <f t="shared" si="27"/>
        <v>1085,931,930,1085</v>
      </c>
      <c r="R1705" s="280">
        <v>1700</v>
      </c>
      <c r="S1705" s="591">
        <v>1307.3396570100099</v>
      </c>
      <c r="U1705" s="77">
        <v>1700</v>
      </c>
      <c r="V1705" s="77">
        <v>1700</v>
      </c>
      <c r="Y1705" s="110">
        <v>1700</v>
      </c>
      <c r="Z1705" s="110">
        <v>0</v>
      </c>
      <c r="AA1705" s="110">
        <v>1700</v>
      </c>
      <c r="AB1705" s="110">
        <v>0</v>
      </c>
      <c r="AC1705" s="417">
        <v>26.146793140200302</v>
      </c>
    </row>
    <row r="1706" spans="1:29">
      <c r="A1706" s="20"/>
      <c r="B1706" s="24">
        <v>1702</v>
      </c>
      <c r="D1706" s="571">
        <v>1701</v>
      </c>
      <c r="E1706" s="580">
        <v>-682.07399999999996</v>
      </c>
      <c r="F1706" s="580">
        <v>777.78809999999999</v>
      </c>
      <c r="H1706" s="571">
        <v>1701</v>
      </c>
      <c r="I1706" s="78">
        <v>1085</v>
      </c>
      <c r="J1706" s="78">
        <v>930</v>
      </c>
      <c r="K1706" s="78">
        <v>1084</v>
      </c>
      <c r="L1706" s="78">
        <v>1085</v>
      </c>
      <c r="M1706" s="579" t="str">
        <f t="shared" si="27"/>
        <v>1085,930,1084,1085</v>
      </c>
      <c r="R1706" s="280">
        <v>1701</v>
      </c>
      <c r="S1706" s="591">
        <v>1272.2154681749801</v>
      </c>
      <c r="U1706" s="77">
        <v>1701</v>
      </c>
      <c r="V1706" s="77">
        <v>1701</v>
      </c>
      <c r="Y1706" s="110">
        <v>1701</v>
      </c>
      <c r="Z1706" s="110">
        <v>0</v>
      </c>
      <c r="AA1706" s="110">
        <v>1701</v>
      </c>
      <c r="AB1706" s="110">
        <v>0</v>
      </c>
      <c r="AC1706" s="417">
        <v>25.444309363499599</v>
      </c>
    </row>
    <row r="1707" spans="1:29">
      <c r="A1707" s="20"/>
      <c r="B1707" s="24">
        <v>1703</v>
      </c>
      <c r="D1707" s="571">
        <v>1702</v>
      </c>
      <c r="E1707" s="580">
        <v>-654.76829999999995</v>
      </c>
      <c r="F1707" s="580">
        <v>814.89313000000004</v>
      </c>
      <c r="H1707" s="571">
        <v>1702</v>
      </c>
      <c r="I1707" s="78">
        <v>1086</v>
      </c>
      <c r="J1707" s="78">
        <v>932</v>
      </c>
      <c r="K1707" s="78">
        <v>931</v>
      </c>
      <c r="L1707" s="78">
        <v>1086</v>
      </c>
      <c r="M1707" s="579" t="str">
        <f t="shared" si="27"/>
        <v>1086,932,931,1086</v>
      </c>
      <c r="R1707" s="280">
        <v>1702</v>
      </c>
      <c r="S1707" s="591">
        <v>1332.5818336949999</v>
      </c>
      <c r="U1707" s="77">
        <v>1702</v>
      </c>
      <c r="V1707" s="77">
        <v>1702</v>
      </c>
      <c r="Y1707" s="110">
        <v>1702</v>
      </c>
      <c r="Z1707" s="110">
        <v>0</v>
      </c>
      <c r="AA1707" s="110">
        <v>1702</v>
      </c>
      <c r="AB1707" s="110">
        <v>0</v>
      </c>
      <c r="AC1707" s="417">
        <v>26.651636673900001</v>
      </c>
    </row>
    <row r="1708" spans="1:29">
      <c r="A1708" s="20"/>
      <c r="B1708" s="24">
        <v>1704</v>
      </c>
      <c r="D1708" s="571">
        <v>1703</v>
      </c>
      <c r="E1708" s="580">
        <v>-610.34079999999994</v>
      </c>
      <c r="F1708" s="580">
        <v>832.20253000000002</v>
      </c>
      <c r="H1708" s="571">
        <v>1703</v>
      </c>
      <c r="I1708" s="78">
        <v>1086</v>
      </c>
      <c r="J1708" s="78">
        <v>931</v>
      </c>
      <c r="K1708" s="78">
        <v>1085</v>
      </c>
      <c r="L1708" s="78">
        <v>1086</v>
      </c>
      <c r="M1708" s="579" t="str">
        <f t="shared" si="27"/>
        <v>1086,931,1085,1086</v>
      </c>
      <c r="R1708" s="280">
        <v>1703</v>
      </c>
      <c r="S1708" s="591">
        <v>1295.27640887998</v>
      </c>
      <c r="U1708" s="77">
        <v>1703</v>
      </c>
      <c r="V1708" s="77">
        <v>1703</v>
      </c>
      <c r="Y1708" s="110">
        <v>1703</v>
      </c>
      <c r="Z1708" s="110">
        <v>0</v>
      </c>
      <c r="AA1708" s="110">
        <v>1703</v>
      </c>
      <c r="AB1708" s="110">
        <v>0</v>
      </c>
      <c r="AC1708" s="417">
        <v>25.905528177599699</v>
      </c>
    </row>
    <row r="1709" spans="1:29">
      <c r="A1709" s="20"/>
      <c r="B1709" s="24">
        <v>1705</v>
      </c>
      <c r="D1709" s="571">
        <v>1704</v>
      </c>
      <c r="E1709" s="580">
        <v>-560.0412</v>
      </c>
      <c r="F1709" s="580">
        <v>856.20570999999995</v>
      </c>
      <c r="H1709" s="571">
        <v>1704</v>
      </c>
      <c r="I1709" s="78">
        <v>1087</v>
      </c>
      <c r="J1709" s="78">
        <v>933</v>
      </c>
      <c r="K1709" s="78">
        <v>932</v>
      </c>
      <c r="L1709" s="78">
        <v>1087</v>
      </c>
      <c r="M1709" s="579" t="str">
        <f t="shared" si="27"/>
        <v>1087,933,932,1087</v>
      </c>
      <c r="R1709" s="280">
        <v>1704</v>
      </c>
      <c r="S1709" s="591">
        <v>1358.5765348100099</v>
      </c>
      <c r="U1709" s="77">
        <v>1704</v>
      </c>
      <c r="V1709" s="77">
        <v>1704</v>
      </c>
      <c r="Y1709" s="110">
        <v>1704</v>
      </c>
      <c r="Z1709" s="110">
        <v>0</v>
      </c>
      <c r="AA1709" s="110">
        <v>1704</v>
      </c>
      <c r="AB1709" s="110">
        <v>0</v>
      </c>
      <c r="AC1709" s="417">
        <v>27.1715306962002</v>
      </c>
    </row>
    <row r="1710" spans="1:29">
      <c r="A1710" s="20"/>
      <c r="B1710" s="24">
        <v>1706</v>
      </c>
      <c r="D1710" s="571">
        <v>1705</v>
      </c>
      <c r="E1710" s="580">
        <v>-531.10699999999997</v>
      </c>
      <c r="F1710" s="580">
        <v>899.27923999999996</v>
      </c>
      <c r="H1710" s="571">
        <v>1705</v>
      </c>
      <c r="I1710" s="78">
        <v>1087</v>
      </c>
      <c r="J1710" s="78">
        <v>932</v>
      </c>
      <c r="K1710" s="78">
        <v>1086</v>
      </c>
      <c r="L1710" s="78">
        <v>1087</v>
      </c>
      <c r="M1710" s="579" t="str">
        <f t="shared" si="27"/>
        <v>1087,932,1086,1087</v>
      </c>
      <c r="R1710" s="280">
        <v>1705</v>
      </c>
      <c r="S1710" s="591">
        <v>1318.50468417501</v>
      </c>
      <c r="U1710" s="77">
        <v>1705</v>
      </c>
      <c r="V1710" s="77">
        <v>1705</v>
      </c>
      <c r="Y1710" s="110">
        <v>1705</v>
      </c>
      <c r="Z1710" s="110">
        <v>0</v>
      </c>
      <c r="AA1710" s="110">
        <v>1705</v>
      </c>
      <c r="AB1710" s="110">
        <v>0</v>
      </c>
      <c r="AC1710" s="417">
        <v>26.370093683500301</v>
      </c>
    </row>
    <row r="1711" spans="1:29">
      <c r="A1711" s="20"/>
      <c r="B1711" s="24">
        <v>1707</v>
      </c>
      <c r="D1711" s="571">
        <v>1706</v>
      </c>
      <c r="E1711" s="580">
        <v>-483.86329999999998</v>
      </c>
      <c r="F1711" s="580">
        <v>914.63269000000003</v>
      </c>
      <c r="H1711" s="571">
        <v>1706</v>
      </c>
      <c r="I1711" s="78">
        <v>1088</v>
      </c>
      <c r="J1711" s="78">
        <v>934</v>
      </c>
      <c r="K1711" s="78">
        <v>933</v>
      </c>
      <c r="L1711" s="78">
        <v>1088</v>
      </c>
      <c r="M1711" s="579" t="str">
        <f t="shared" si="27"/>
        <v>1088,934,933,1088</v>
      </c>
      <c r="R1711" s="280">
        <v>1706</v>
      </c>
      <c r="S1711" s="591">
        <v>1407.7972446849999</v>
      </c>
      <c r="U1711" s="77">
        <v>1706</v>
      </c>
      <c r="V1711" s="77">
        <v>1706</v>
      </c>
      <c r="Y1711" s="110">
        <v>1706</v>
      </c>
      <c r="Z1711" s="110">
        <v>0</v>
      </c>
      <c r="AA1711" s="110">
        <v>1706</v>
      </c>
      <c r="AB1711" s="110">
        <v>0</v>
      </c>
      <c r="AC1711" s="417">
        <v>28.155944893699999</v>
      </c>
    </row>
    <row r="1712" spans="1:29">
      <c r="A1712" s="20"/>
      <c r="B1712" s="24">
        <v>1708</v>
      </c>
      <c r="D1712" s="571">
        <v>1707</v>
      </c>
      <c r="E1712" s="580">
        <v>-432.3467</v>
      </c>
      <c r="F1712" s="580">
        <v>933.27117999999996</v>
      </c>
      <c r="H1712" s="571">
        <v>1707</v>
      </c>
      <c r="I1712" s="78">
        <v>1088</v>
      </c>
      <c r="J1712" s="78">
        <v>933</v>
      </c>
      <c r="K1712" s="78">
        <v>1087</v>
      </c>
      <c r="L1712" s="78">
        <v>1088</v>
      </c>
      <c r="M1712" s="579" t="str">
        <f t="shared" si="27"/>
        <v>1088,933,1087,1088</v>
      </c>
      <c r="R1712" s="280">
        <v>1707</v>
      </c>
      <c r="S1712" s="591">
        <v>1361.2863999649801</v>
      </c>
      <c r="U1712" s="77">
        <v>1707</v>
      </c>
      <c r="V1712" s="77">
        <v>1707</v>
      </c>
      <c r="Y1712" s="110">
        <v>1707</v>
      </c>
      <c r="Z1712" s="110">
        <v>0</v>
      </c>
      <c r="AA1712" s="110">
        <v>1707</v>
      </c>
      <c r="AB1712" s="110">
        <v>0</v>
      </c>
      <c r="AC1712" s="417">
        <v>27.2257279992997</v>
      </c>
    </row>
    <row r="1713" spans="1:29">
      <c r="A1713" s="20"/>
      <c r="B1713" s="24">
        <v>1709</v>
      </c>
      <c r="D1713" s="571">
        <v>1708</v>
      </c>
      <c r="E1713" s="580">
        <v>-376.5813</v>
      </c>
      <c r="F1713" s="580">
        <v>958.24679000000003</v>
      </c>
      <c r="H1713" s="571">
        <v>1708</v>
      </c>
      <c r="I1713" s="78">
        <v>1089</v>
      </c>
      <c r="J1713" s="78">
        <v>935</v>
      </c>
      <c r="K1713" s="78">
        <v>934</v>
      </c>
      <c r="L1713" s="78">
        <v>1089</v>
      </c>
      <c r="M1713" s="579" t="str">
        <f t="shared" si="27"/>
        <v>1089,935,934,1089</v>
      </c>
      <c r="R1713" s="280">
        <v>1708</v>
      </c>
      <c r="S1713" s="591">
        <v>1445.8224467300099</v>
      </c>
      <c r="U1713" s="77">
        <v>1708</v>
      </c>
      <c r="V1713" s="77">
        <v>1708</v>
      </c>
      <c r="Y1713" s="110">
        <v>1708</v>
      </c>
      <c r="Z1713" s="110">
        <v>0</v>
      </c>
      <c r="AA1713" s="110">
        <v>1708</v>
      </c>
      <c r="AB1713" s="110">
        <v>0</v>
      </c>
      <c r="AC1713" s="417">
        <v>28.9164489346003</v>
      </c>
    </row>
    <row r="1714" spans="1:29">
      <c r="A1714" s="20"/>
      <c r="B1714" s="24">
        <v>1710</v>
      </c>
      <c r="D1714" s="571">
        <v>1709</v>
      </c>
      <c r="E1714" s="580">
        <v>-1018.347</v>
      </c>
      <c r="F1714" s="580">
        <v>-61.610349999999997</v>
      </c>
      <c r="H1714" s="571">
        <v>1709</v>
      </c>
      <c r="I1714" s="78">
        <v>1089</v>
      </c>
      <c r="J1714" s="78">
        <v>934</v>
      </c>
      <c r="K1714" s="78">
        <v>1088</v>
      </c>
      <c r="L1714" s="78">
        <v>1089</v>
      </c>
      <c r="M1714" s="579" t="str">
        <f t="shared" si="27"/>
        <v>1089,934,1088,1089</v>
      </c>
      <c r="R1714" s="280">
        <v>1709</v>
      </c>
      <c r="S1714" s="591">
        <v>1382.7100737400001</v>
      </c>
      <c r="U1714" s="77">
        <v>1709</v>
      </c>
      <c r="V1714" s="77">
        <v>1709</v>
      </c>
      <c r="Y1714" s="110">
        <v>1709</v>
      </c>
      <c r="Z1714" s="110">
        <v>0</v>
      </c>
      <c r="AA1714" s="110">
        <v>1709</v>
      </c>
      <c r="AB1714" s="110">
        <v>0</v>
      </c>
      <c r="AC1714" s="417">
        <v>27.654201474800001</v>
      </c>
    </row>
    <row r="1715" spans="1:29">
      <c r="A1715" s="20"/>
      <c r="B1715" s="24">
        <v>1711</v>
      </c>
      <c r="D1715" s="571">
        <v>1710</v>
      </c>
      <c r="E1715" s="580">
        <v>-1014.5359999999999</v>
      </c>
      <c r="F1715" s="580">
        <v>-126.29900000000001</v>
      </c>
      <c r="H1715" s="571">
        <v>1710</v>
      </c>
      <c r="I1715" s="78">
        <v>1090</v>
      </c>
      <c r="J1715" s="78">
        <v>936</v>
      </c>
      <c r="K1715" s="78">
        <v>935</v>
      </c>
      <c r="L1715" s="78">
        <v>1090</v>
      </c>
      <c r="M1715" s="579" t="str">
        <f t="shared" si="27"/>
        <v>1090,936,935,1090</v>
      </c>
      <c r="R1715" s="280">
        <v>1710</v>
      </c>
      <c r="S1715" s="591">
        <v>1591.18165782401</v>
      </c>
      <c r="U1715" s="77">
        <v>1710</v>
      </c>
      <c r="V1715" s="77">
        <v>1710</v>
      </c>
      <c r="Y1715" s="110">
        <v>1710</v>
      </c>
      <c r="Z1715" s="110">
        <v>0</v>
      </c>
      <c r="AA1715" s="110">
        <v>1710</v>
      </c>
      <c r="AB1715" s="110">
        <v>0</v>
      </c>
      <c r="AC1715" s="417">
        <v>31.823633156480199</v>
      </c>
    </row>
    <row r="1716" spans="1:29">
      <c r="A1716" s="20"/>
      <c r="B1716" s="24">
        <v>1712</v>
      </c>
      <c r="D1716" s="571">
        <v>1711</v>
      </c>
      <c r="E1716" s="580">
        <v>-1021.664</v>
      </c>
      <c r="F1716" s="580">
        <v>-186.89609999999999</v>
      </c>
      <c r="H1716" s="571">
        <v>1711</v>
      </c>
      <c r="I1716" s="78">
        <v>1090</v>
      </c>
      <c r="J1716" s="78">
        <v>935</v>
      </c>
      <c r="K1716" s="78">
        <v>1089</v>
      </c>
      <c r="L1716" s="78">
        <v>1090</v>
      </c>
      <c r="M1716" s="579" t="str">
        <f t="shared" si="27"/>
        <v>1090,935,1089,1090</v>
      </c>
      <c r="R1716" s="280">
        <v>1711</v>
      </c>
      <c r="S1716" s="591">
        <v>1454.5030093339799</v>
      </c>
      <c r="U1716" s="77">
        <v>1711</v>
      </c>
      <c r="V1716" s="77">
        <v>1711</v>
      </c>
      <c r="Y1716" s="110">
        <v>1711</v>
      </c>
      <c r="Z1716" s="110">
        <v>0</v>
      </c>
      <c r="AA1716" s="110">
        <v>1711</v>
      </c>
      <c r="AB1716" s="110">
        <v>0</v>
      </c>
      <c r="AC1716" s="417">
        <v>29.0900601866797</v>
      </c>
    </row>
    <row r="1717" spans="1:29">
      <c r="A1717" s="20"/>
      <c r="B1717" s="24">
        <v>1713</v>
      </c>
      <c r="D1717" s="571">
        <v>1712</v>
      </c>
      <c r="E1717" s="580">
        <v>-314.40370000000001</v>
      </c>
      <c r="F1717" s="580">
        <v>974.86465999999996</v>
      </c>
      <c r="H1717" s="571">
        <v>1712</v>
      </c>
      <c r="I1717" s="78">
        <v>1091</v>
      </c>
      <c r="J1717" s="78">
        <v>937</v>
      </c>
      <c r="K1717" s="78">
        <v>936</v>
      </c>
      <c r="L1717" s="78">
        <v>1091</v>
      </c>
      <c r="M1717" s="579" t="str">
        <f t="shared" si="27"/>
        <v>1091,937,936,1091</v>
      </c>
      <c r="R1717" s="280">
        <v>1712</v>
      </c>
      <c r="S1717" s="591">
        <v>1447.0513655447501</v>
      </c>
      <c r="U1717" s="77">
        <v>1712</v>
      </c>
      <c r="V1717" s="77">
        <v>1712</v>
      </c>
      <c r="Y1717" s="110">
        <v>1712</v>
      </c>
      <c r="Z1717" s="110">
        <v>0</v>
      </c>
      <c r="AA1717" s="110">
        <v>1712</v>
      </c>
      <c r="AB1717" s="110">
        <v>0</v>
      </c>
      <c r="AC1717" s="417">
        <v>28.941027310894999</v>
      </c>
    </row>
    <row r="1718" spans="1:29">
      <c r="A1718" s="20"/>
      <c r="B1718" s="24">
        <v>1714</v>
      </c>
      <c r="D1718" s="571">
        <v>1713</v>
      </c>
      <c r="E1718" s="580">
        <v>-258.48509999999999</v>
      </c>
      <c r="F1718" s="580">
        <v>992.76484000000005</v>
      </c>
      <c r="H1718" s="571">
        <v>1713</v>
      </c>
      <c r="I1718" s="78">
        <v>1091</v>
      </c>
      <c r="J1718" s="78">
        <v>936</v>
      </c>
      <c r="K1718" s="78">
        <v>1090</v>
      </c>
      <c r="L1718" s="78">
        <v>1091</v>
      </c>
      <c r="M1718" s="579" t="str">
        <f t="shared" si="27"/>
        <v>1091,936,1090,1091</v>
      </c>
      <c r="R1718" s="280">
        <v>1713</v>
      </c>
      <c r="S1718" s="591">
        <v>1368.48392048399</v>
      </c>
      <c r="U1718" s="77">
        <v>1713</v>
      </c>
      <c r="V1718" s="77">
        <v>1713</v>
      </c>
      <c r="Y1718" s="110">
        <v>1713</v>
      </c>
      <c r="Z1718" s="110">
        <v>0</v>
      </c>
      <c r="AA1718" s="110">
        <v>1713</v>
      </c>
      <c r="AB1718" s="110">
        <v>0</v>
      </c>
      <c r="AC1718" s="417">
        <v>27.3696784096798</v>
      </c>
    </row>
    <row r="1719" spans="1:29">
      <c r="A1719" s="20"/>
      <c r="B1719" s="24">
        <v>1715</v>
      </c>
      <c r="D1719" s="571">
        <v>1714</v>
      </c>
      <c r="E1719" s="580">
        <v>-207.93440000000001</v>
      </c>
      <c r="F1719" s="580">
        <v>1010.5049</v>
      </c>
      <c r="H1719" s="571">
        <v>1714</v>
      </c>
      <c r="I1719" s="78">
        <v>1092</v>
      </c>
      <c r="J1719" s="78">
        <v>938</v>
      </c>
      <c r="K1719" s="78">
        <v>937</v>
      </c>
      <c r="L1719" s="78">
        <v>1092</v>
      </c>
      <c r="M1719" s="579" t="str">
        <f t="shared" si="27"/>
        <v>1092,938,937,1092</v>
      </c>
      <c r="R1719" s="280">
        <v>1714</v>
      </c>
      <c r="S1719" s="591">
        <v>1598.2533603296199</v>
      </c>
      <c r="U1719" s="77">
        <v>1714</v>
      </c>
      <c r="V1719" s="77">
        <v>1714</v>
      </c>
      <c r="Y1719" s="110">
        <v>1714</v>
      </c>
      <c r="Z1719" s="110">
        <v>0</v>
      </c>
      <c r="AA1719" s="110">
        <v>1714</v>
      </c>
      <c r="AB1719" s="110">
        <v>0</v>
      </c>
      <c r="AC1719" s="417">
        <v>31.965067206592401</v>
      </c>
    </row>
    <row r="1720" spans="1:29">
      <c r="A1720" s="20"/>
      <c r="B1720" s="24">
        <v>1716</v>
      </c>
      <c r="D1720" s="571">
        <v>1715</v>
      </c>
      <c r="E1720" s="580">
        <v>-167.44749999999999</v>
      </c>
      <c r="F1720" s="580">
        <v>1030.7280000000001</v>
      </c>
      <c r="H1720" s="571">
        <v>1715</v>
      </c>
      <c r="I1720" s="78">
        <v>1092</v>
      </c>
      <c r="J1720" s="78">
        <v>937</v>
      </c>
      <c r="K1720" s="78">
        <v>1091</v>
      </c>
      <c r="L1720" s="78">
        <v>1092</v>
      </c>
      <c r="M1720" s="579" t="str">
        <f t="shared" si="27"/>
        <v>1092,937,1091,1092</v>
      </c>
      <c r="R1720" s="280">
        <v>1715</v>
      </c>
      <c r="S1720" s="591">
        <v>1457.89384659191</v>
      </c>
      <c r="U1720" s="77">
        <v>1715</v>
      </c>
      <c r="V1720" s="77">
        <v>1715</v>
      </c>
      <c r="Y1720" s="110">
        <v>1715</v>
      </c>
      <c r="Z1720" s="110">
        <v>0</v>
      </c>
      <c r="AA1720" s="110">
        <v>1715</v>
      </c>
      <c r="AB1720" s="110">
        <v>0</v>
      </c>
      <c r="AC1720" s="417">
        <v>29.157876931838299</v>
      </c>
    </row>
    <row r="1721" spans="1:29">
      <c r="A1721" s="20"/>
      <c r="B1721" s="24">
        <v>1717</v>
      </c>
      <c r="D1721" s="571">
        <v>1716</v>
      </c>
      <c r="E1721" s="580">
        <v>-123.6045</v>
      </c>
      <c r="F1721" s="580">
        <v>1025.4860000000001</v>
      </c>
      <c r="H1721" s="571">
        <v>1716</v>
      </c>
      <c r="I1721" s="78">
        <v>1093</v>
      </c>
      <c r="J1721" s="78">
        <v>939</v>
      </c>
      <c r="K1721" s="78">
        <v>783</v>
      </c>
      <c r="L1721" s="78">
        <v>1093</v>
      </c>
      <c r="M1721" s="579" t="str">
        <f t="shared" si="27"/>
        <v>1093,939,783,1093</v>
      </c>
      <c r="R1721" s="280">
        <v>1716</v>
      </c>
      <c r="S1721" s="591">
        <v>2431.1788427279898</v>
      </c>
      <c r="U1721" s="77">
        <v>1716</v>
      </c>
      <c r="V1721" s="77">
        <v>1716</v>
      </c>
      <c r="Y1721" s="110">
        <v>1716</v>
      </c>
      <c r="Z1721" s="110">
        <v>0</v>
      </c>
      <c r="AA1721" s="110">
        <v>1716</v>
      </c>
      <c r="AB1721" s="110">
        <v>0</v>
      </c>
      <c r="AC1721" s="417">
        <v>48.623576854559801</v>
      </c>
    </row>
    <row r="1722" spans="1:29">
      <c r="A1722" s="20"/>
      <c r="B1722" s="24">
        <v>1718</v>
      </c>
      <c r="D1722" s="571">
        <v>1717</v>
      </c>
      <c r="E1722" s="580">
        <v>-74.333669999999998</v>
      </c>
      <c r="F1722" s="580">
        <v>1025.4674</v>
      </c>
      <c r="H1722" s="571">
        <v>1717</v>
      </c>
      <c r="I1722" s="78">
        <v>1093</v>
      </c>
      <c r="J1722" s="78">
        <v>783</v>
      </c>
      <c r="K1722" s="78">
        <v>938</v>
      </c>
      <c r="L1722" s="78">
        <v>1093</v>
      </c>
      <c r="M1722" s="579" t="str">
        <f t="shared" si="27"/>
        <v>1093,783,938,1093</v>
      </c>
      <c r="R1722" s="280">
        <v>1717</v>
      </c>
      <c r="S1722" s="591">
        <v>1750.1256873012001</v>
      </c>
      <c r="U1722" s="77">
        <v>1717</v>
      </c>
      <c r="V1722" s="77">
        <v>1717</v>
      </c>
      <c r="Y1722" s="110">
        <v>1717</v>
      </c>
      <c r="Z1722" s="110">
        <v>0</v>
      </c>
      <c r="AA1722" s="110">
        <v>1717</v>
      </c>
      <c r="AB1722" s="110">
        <v>0</v>
      </c>
      <c r="AC1722" s="417">
        <v>35.002513746024</v>
      </c>
    </row>
    <row r="1723" spans="1:29">
      <c r="A1723" s="20"/>
      <c r="B1723" s="24">
        <v>1719</v>
      </c>
      <c r="D1723" s="571">
        <v>1718</v>
      </c>
      <c r="E1723" s="580">
        <v>-21.450669999999999</v>
      </c>
      <c r="F1723" s="580">
        <v>1030.4501</v>
      </c>
      <c r="H1723" s="571">
        <v>1718</v>
      </c>
      <c r="I1723" s="78">
        <v>1092</v>
      </c>
      <c r="J1723" s="78">
        <v>1093</v>
      </c>
      <c r="K1723" s="78">
        <v>938</v>
      </c>
      <c r="L1723" s="78">
        <v>1092</v>
      </c>
      <c r="M1723" s="579" t="str">
        <f t="shared" si="27"/>
        <v>1092,1093,938,1092</v>
      </c>
      <c r="R1723" s="280">
        <v>1718</v>
      </c>
      <c r="S1723" s="591">
        <v>1706.4759446303899</v>
      </c>
      <c r="U1723" s="77">
        <v>1718</v>
      </c>
      <c r="V1723" s="77">
        <v>1718</v>
      </c>
      <c r="Y1723" s="110">
        <v>1718</v>
      </c>
      <c r="Z1723" s="110">
        <v>0</v>
      </c>
      <c r="AA1723" s="110">
        <v>1718</v>
      </c>
      <c r="AB1723" s="110">
        <v>0</v>
      </c>
      <c r="AC1723" s="417">
        <v>34.129518892607798</v>
      </c>
    </row>
    <row r="1724" spans="1:29">
      <c r="A1724" s="20"/>
      <c r="B1724" s="24">
        <v>1720</v>
      </c>
      <c r="D1724" s="571">
        <v>1719</v>
      </c>
      <c r="E1724" s="580">
        <v>31.884229000000001</v>
      </c>
      <c r="F1724" s="580">
        <v>1035.1076</v>
      </c>
      <c r="H1724" s="571">
        <v>1719</v>
      </c>
      <c r="I1724" s="78">
        <v>1094</v>
      </c>
      <c r="J1724" s="78">
        <v>1092</v>
      </c>
      <c r="K1724" s="78">
        <v>1091</v>
      </c>
      <c r="L1724" s="78">
        <v>1094</v>
      </c>
      <c r="M1724" s="579" t="str">
        <f t="shared" si="27"/>
        <v>1094,1092,1091,1094</v>
      </c>
      <c r="R1724" s="280">
        <v>1719</v>
      </c>
      <c r="S1724" s="591">
        <v>1687.3182073057901</v>
      </c>
      <c r="U1724" s="77">
        <v>1719</v>
      </c>
      <c r="V1724" s="77">
        <v>1719</v>
      </c>
      <c r="Y1724" s="110">
        <v>1719</v>
      </c>
      <c r="Z1724" s="110">
        <v>0</v>
      </c>
      <c r="AA1724" s="110">
        <v>1719</v>
      </c>
      <c r="AB1724" s="110">
        <v>0</v>
      </c>
      <c r="AC1724" s="417">
        <v>33.746364146115901</v>
      </c>
    </row>
    <row r="1725" spans="1:29">
      <c r="A1725" s="20"/>
      <c r="B1725" s="24">
        <v>1721</v>
      </c>
      <c r="D1725" s="571">
        <v>1720</v>
      </c>
      <c r="E1725" s="580">
        <v>91.975474000000006</v>
      </c>
      <c r="F1725" s="580">
        <v>1033.7307000000001</v>
      </c>
      <c r="H1725" s="571">
        <v>1720</v>
      </c>
      <c r="I1725" s="78">
        <v>1094</v>
      </c>
      <c r="J1725" s="78">
        <v>1091</v>
      </c>
      <c r="K1725" s="78">
        <v>1090</v>
      </c>
      <c r="L1725" s="78">
        <v>1094</v>
      </c>
      <c r="M1725" s="579" t="str">
        <f t="shared" si="27"/>
        <v>1094,1091,1090,1094</v>
      </c>
      <c r="R1725" s="280">
        <v>1720</v>
      </c>
      <c r="S1725" s="591">
        <v>1527.38124235799</v>
      </c>
      <c r="U1725" s="77">
        <v>1720</v>
      </c>
      <c r="V1725" s="77">
        <v>1720</v>
      </c>
      <c r="Y1725" s="110">
        <v>1720</v>
      </c>
      <c r="Z1725" s="110">
        <v>0</v>
      </c>
      <c r="AA1725" s="110">
        <v>1720</v>
      </c>
      <c r="AB1725" s="110">
        <v>0</v>
      </c>
      <c r="AC1725" s="417">
        <v>30.547624847159899</v>
      </c>
    </row>
    <row r="1726" spans="1:29">
      <c r="A1726" s="20"/>
      <c r="B1726" s="24">
        <v>1722</v>
      </c>
      <c r="D1726" s="571">
        <v>1721</v>
      </c>
      <c r="E1726" s="580">
        <v>147.89843999999999</v>
      </c>
      <c r="F1726" s="580">
        <v>1014.6665</v>
      </c>
      <c r="H1726" s="571">
        <v>1721</v>
      </c>
      <c r="I1726" s="78">
        <v>1095</v>
      </c>
      <c r="J1726" s="78">
        <v>1094</v>
      </c>
      <c r="K1726" s="78">
        <v>1090</v>
      </c>
      <c r="L1726" s="78">
        <v>1095</v>
      </c>
      <c r="M1726" s="579" t="str">
        <f t="shared" si="27"/>
        <v>1095,1094,1090,1095</v>
      </c>
      <c r="R1726" s="280">
        <v>1721</v>
      </c>
      <c r="S1726" s="591">
        <v>1537.7573723390101</v>
      </c>
      <c r="U1726" s="77">
        <v>1721</v>
      </c>
      <c r="V1726" s="77">
        <v>1721</v>
      </c>
      <c r="Y1726" s="110">
        <v>1721</v>
      </c>
      <c r="Z1726" s="110">
        <v>0</v>
      </c>
      <c r="AA1726" s="110">
        <v>1721</v>
      </c>
      <c r="AB1726" s="110">
        <v>0</v>
      </c>
      <c r="AC1726" s="417">
        <v>30.7551474467802</v>
      </c>
    </row>
    <row r="1727" spans="1:29">
      <c r="A1727" s="20"/>
      <c r="B1727" s="24">
        <v>1723</v>
      </c>
      <c r="D1727" s="571">
        <v>1722</v>
      </c>
      <c r="E1727" s="580">
        <v>204.69683000000001</v>
      </c>
      <c r="F1727" s="580">
        <v>1001.7077</v>
      </c>
      <c r="H1727" s="571">
        <v>1722</v>
      </c>
      <c r="I1727" s="78">
        <v>1095</v>
      </c>
      <c r="J1727" s="78">
        <v>1090</v>
      </c>
      <c r="K1727" s="78">
        <v>1089</v>
      </c>
      <c r="L1727" s="78">
        <v>1095</v>
      </c>
      <c r="M1727" s="579" t="str">
        <f t="shared" si="27"/>
        <v>1095,1090,1089,1095</v>
      </c>
      <c r="R1727" s="280">
        <v>1722</v>
      </c>
      <c r="S1727" s="591">
        <v>1317.353985404</v>
      </c>
      <c r="U1727" s="77">
        <v>1722</v>
      </c>
      <c r="V1727" s="77">
        <v>1722</v>
      </c>
      <c r="Y1727" s="110">
        <v>1722</v>
      </c>
      <c r="Z1727" s="110">
        <v>0</v>
      </c>
      <c r="AA1727" s="110">
        <v>1722</v>
      </c>
      <c r="AB1727" s="110">
        <v>0</v>
      </c>
      <c r="AC1727" s="417">
        <v>26.347079708080098</v>
      </c>
    </row>
    <row r="1728" spans="1:29">
      <c r="A1728" s="20"/>
      <c r="B1728" s="24">
        <v>1724</v>
      </c>
      <c r="D1728" s="571">
        <v>1723</v>
      </c>
      <c r="E1728" s="580">
        <v>264.25369000000001</v>
      </c>
      <c r="F1728" s="580">
        <v>987.32542000000001</v>
      </c>
      <c r="H1728" s="571">
        <v>1723</v>
      </c>
      <c r="I1728" s="78">
        <v>1096</v>
      </c>
      <c r="J1728" s="78">
        <v>1095</v>
      </c>
      <c r="K1728" s="78">
        <v>1089</v>
      </c>
      <c r="L1728" s="78">
        <v>1096</v>
      </c>
      <c r="M1728" s="579" t="str">
        <f t="shared" si="27"/>
        <v>1096,1095,1089,1096</v>
      </c>
      <c r="R1728" s="280">
        <v>1723</v>
      </c>
      <c r="S1728" s="591">
        <v>1303.5304908399901</v>
      </c>
      <c r="U1728" s="77">
        <v>1723</v>
      </c>
      <c r="V1728" s="77">
        <v>1723</v>
      </c>
      <c r="Y1728" s="110">
        <v>1723</v>
      </c>
      <c r="Z1728" s="110">
        <v>0</v>
      </c>
      <c r="AA1728" s="110">
        <v>1723</v>
      </c>
      <c r="AB1728" s="110">
        <v>0</v>
      </c>
      <c r="AC1728" s="417">
        <v>26.070609816799902</v>
      </c>
    </row>
    <row r="1729" spans="1:29">
      <c r="A1729" s="20"/>
      <c r="B1729" s="24">
        <v>1725</v>
      </c>
      <c r="D1729" s="571">
        <v>1724</v>
      </c>
      <c r="E1729" s="580">
        <v>317.22764000000001</v>
      </c>
      <c r="F1729" s="580">
        <v>995.18780000000004</v>
      </c>
      <c r="H1729" s="571">
        <v>1724</v>
      </c>
      <c r="I1729" s="78">
        <v>1096</v>
      </c>
      <c r="J1729" s="78">
        <v>1089</v>
      </c>
      <c r="K1729" s="78">
        <v>1088</v>
      </c>
      <c r="L1729" s="78">
        <v>1096</v>
      </c>
      <c r="M1729" s="579" t="str">
        <f t="shared" si="27"/>
        <v>1096,1089,1088,1096</v>
      </c>
      <c r="R1729" s="280">
        <v>1724</v>
      </c>
      <c r="S1729" s="591">
        <v>1393.9768717099901</v>
      </c>
      <c r="U1729" s="77">
        <v>1724</v>
      </c>
      <c r="V1729" s="77">
        <v>1724</v>
      </c>
      <c r="Y1729" s="110">
        <v>1724</v>
      </c>
      <c r="Z1729" s="110">
        <v>0</v>
      </c>
      <c r="AA1729" s="110">
        <v>1724</v>
      </c>
      <c r="AB1729" s="110">
        <v>0</v>
      </c>
      <c r="AC1729" s="417">
        <v>27.879537434199801</v>
      </c>
    </row>
    <row r="1730" spans="1:29">
      <c r="A1730" s="20"/>
      <c r="B1730" s="24">
        <v>1726</v>
      </c>
      <c r="D1730" s="571">
        <v>1725</v>
      </c>
      <c r="E1730" s="580">
        <v>363.02508999999998</v>
      </c>
      <c r="F1730" s="580">
        <v>970.97184000000004</v>
      </c>
      <c r="H1730" s="571">
        <v>1725</v>
      </c>
      <c r="I1730" s="78">
        <v>1097</v>
      </c>
      <c r="J1730" s="78">
        <v>1096</v>
      </c>
      <c r="K1730" s="78">
        <v>1088</v>
      </c>
      <c r="L1730" s="78">
        <v>1097</v>
      </c>
      <c r="M1730" s="579" t="str">
        <f t="shared" si="27"/>
        <v>1097,1096,1088,1097</v>
      </c>
      <c r="R1730" s="280">
        <v>1725</v>
      </c>
      <c r="S1730" s="591">
        <v>1413.52079237</v>
      </c>
      <c r="U1730" s="77">
        <v>1725</v>
      </c>
      <c r="V1730" s="77">
        <v>1725</v>
      </c>
      <c r="Y1730" s="110">
        <v>1725</v>
      </c>
      <c r="Z1730" s="110">
        <v>0</v>
      </c>
      <c r="AA1730" s="110">
        <v>1725</v>
      </c>
      <c r="AB1730" s="110">
        <v>0</v>
      </c>
      <c r="AC1730" s="417">
        <v>28.270415847400098</v>
      </c>
    </row>
    <row r="1731" spans="1:29">
      <c r="A1731" s="20"/>
      <c r="B1731" s="24">
        <v>1727</v>
      </c>
      <c r="D1731" s="571">
        <v>1726</v>
      </c>
      <c r="E1731" s="580">
        <v>417.25126999999998</v>
      </c>
      <c r="F1731" s="580">
        <v>946.58731</v>
      </c>
      <c r="H1731" s="571">
        <v>1726</v>
      </c>
      <c r="I1731" s="78">
        <v>1097</v>
      </c>
      <c r="J1731" s="78">
        <v>1088</v>
      </c>
      <c r="K1731" s="78">
        <v>1087</v>
      </c>
      <c r="L1731" s="78">
        <v>1097</v>
      </c>
      <c r="M1731" s="579" t="str">
        <f t="shared" si="27"/>
        <v>1097,1088,1087,1097</v>
      </c>
      <c r="R1731" s="280">
        <v>1726</v>
      </c>
      <c r="S1731" s="591">
        <v>1337.78879038999</v>
      </c>
      <c r="U1731" s="77">
        <v>1726</v>
      </c>
      <c r="V1731" s="77">
        <v>1726</v>
      </c>
      <c r="Y1731" s="110">
        <v>1726</v>
      </c>
      <c r="Z1731" s="110">
        <v>0</v>
      </c>
      <c r="AA1731" s="110">
        <v>1726</v>
      </c>
      <c r="AB1731" s="110">
        <v>0</v>
      </c>
      <c r="AC1731" s="417">
        <v>26.7557758077999</v>
      </c>
    </row>
    <row r="1732" spans="1:29">
      <c r="A1732" s="20"/>
      <c r="B1732" s="24">
        <v>1728</v>
      </c>
      <c r="D1732" s="571">
        <v>1727</v>
      </c>
      <c r="E1732" s="580">
        <v>468.95312999999999</v>
      </c>
      <c r="F1732" s="580">
        <v>909.50612999999998</v>
      </c>
      <c r="H1732" s="571">
        <v>1727</v>
      </c>
      <c r="I1732" s="78">
        <v>1098</v>
      </c>
      <c r="J1732" s="78">
        <v>1097</v>
      </c>
      <c r="K1732" s="78">
        <v>1087</v>
      </c>
      <c r="L1732" s="78">
        <v>1098</v>
      </c>
      <c r="M1732" s="579" t="str">
        <f t="shared" si="27"/>
        <v>1098,1097,1087,1098</v>
      </c>
      <c r="R1732" s="280">
        <v>1727</v>
      </c>
      <c r="S1732" s="591">
        <v>1353.3343217300201</v>
      </c>
      <c r="U1732" s="77">
        <v>1727</v>
      </c>
      <c r="V1732" s="77">
        <v>1727</v>
      </c>
      <c r="Y1732" s="110">
        <v>1727</v>
      </c>
      <c r="Z1732" s="110">
        <v>0</v>
      </c>
      <c r="AA1732" s="110">
        <v>1727</v>
      </c>
      <c r="AB1732" s="110">
        <v>0</v>
      </c>
      <c r="AC1732" s="417">
        <v>27.066686434600499</v>
      </c>
    </row>
    <row r="1733" spans="1:29">
      <c r="A1733" s="20"/>
      <c r="B1733" s="24">
        <v>1729</v>
      </c>
      <c r="D1733" s="571">
        <v>1728</v>
      </c>
      <c r="E1733" s="580">
        <v>523.29461000000003</v>
      </c>
      <c r="F1733" s="580">
        <v>874.08137999999997</v>
      </c>
      <c r="H1733" s="571">
        <v>1728</v>
      </c>
      <c r="I1733" s="78">
        <v>1098</v>
      </c>
      <c r="J1733" s="78">
        <v>1087</v>
      </c>
      <c r="K1733" s="78">
        <v>1086</v>
      </c>
      <c r="L1733" s="78">
        <v>1098</v>
      </c>
      <c r="M1733" s="579" t="str">
        <f t="shared" si="27"/>
        <v>1098,1087,1086,1098</v>
      </c>
      <c r="R1733" s="280">
        <v>1728</v>
      </c>
      <c r="S1733" s="591">
        <v>1349.0735807999999</v>
      </c>
      <c r="U1733" s="77">
        <v>1728</v>
      </c>
      <c r="V1733" s="77">
        <v>1728</v>
      </c>
      <c r="Y1733" s="110">
        <v>1728</v>
      </c>
      <c r="Z1733" s="110">
        <v>0</v>
      </c>
      <c r="AA1733" s="110">
        <v>1728</v>
      </c>
      <c r="AB1733" s="110">
        <v>0</v>
      </c>
      <c r="AC1733" s="417">
        <v>26.981471616</v>
      </c>
    </row>
    <row r="1734" spans="1:29">
      <c r="A1734" s="20"/>
      <c r="B1734" s="24">
        <v>1730</v>
      </c>
      <c r="D1734" s="571">
        <v>1729</v>
      </c>
      <c r="E1734" s="580">
        <v>578.15039999999999</v>
      </c>
      <c r="F1734" s="580">
        <v>866.32430999999997</v>
      </c>
      <c r="H1734" s="571">
        <v>1729</v>
      </c>
      <c r="I1734" s="78">
        <v>1099</v>
      </c>
      <c r="J1734" s="78">
        <v>1098</v>
      </c>
      <c r="K1734" s="78">
        <v>1086</v>
      </c>
      <c r="L1734" s="78">
        <v>1099</v>
      </c>
      <c r="M1734" s="579" t="str">
        <f t="shared" ref="M1734:M1797" si="28">_xlfn.CONCAT(I1734,",",J1734,",",,K1734,",",L1734)</f>
        <v>1099,1098,1086,1099</v>
      </c>
      <c r="R1734" s="280">
        <v>1729</v>
      </c>
      <c r="S1734" s="591">
        <v>1321.59662314</v>
      </c>
      <c r="U1734" s="77">
        <v>1729</v>
      </c>
      <c r="V1734" s="77">
        <v>1729</v>
      </c>
      <c r="Y1734" s="110">
        <v>1729</v>
      </c>
      <c r="Z1734" s="110">
        <v>0</v>
      </c>
      <c r="AA1734" s="110">
        <v>1729</v>
      </c>
      <c r="AB1734" s="110">
        <v>0</v>
      </c>
      <c r="AC1734" s="417">
        <v>26.431932462800098</v>
      </c>
    </row>
    <row r="1735" spans="1:29">
      <c r="A1735" s="20"/>
      <c r="B1735" s="24">
        <v>1731</v>
      </c>
      <c r="D1735" s="571">
        <v>1730</v>
      </c>
      <c r="E1735" s="580">
        <v>616.40062</v>
      </c>
      <c r="F1735" s="580">
        <v>828.38323000000003</v>
      </c>
      <c r="H1735" s="571">
        <v>1730</v>
      </c>
      <c r="I1735" s="78">
        <v>1099</v>
      </c>
      <c r="J1735" s="78">
        <v>1086</v>
      </c>
      <c r="K1735" s="78">
        <v>1085</v>
      </c>
      <c r="L1735" s="78">
        <v>1099</v>
      </c>
      <c r="M1735" s="579" t="str">
        <f t="shared" si="28"/>
        <v>1099,1086,1085,1099</v>
      </c>
      <c r="R1735" s="280">
        <v>1730</v>
      </c>
      <c r="S1735" s="591">
        <v>1297.20053563997</v>
      </c>
      <c r="U1735" s="77">
        <v>1730</v>
      </c>
      <c r="V1735" s="77">
        <v>1730</v>
      </c>
      <c r="Y1735" s="110">
        <v>1730</v>
      </c>
      <c r="Z1735" s="110">
        <v>0</v>
      </c>
      <c r="AA1735" s="110">
        <v>1730</v>
      </c>
      <c r="AB1735" s="110">
        <v>0</v>
      </c>
      <c r="AC1735" s="417">
        <v>25.9440107127995</v>
      </c>
    </row>
    <row r="1736" spans="1:29">
      <c r="A1736" s="20"/>
      <c r="B1736" s="24">
        <v>1732</v>
      </c>
      <c r="D1736" s="571">
        <v>1731</v>
      </c>
      <c r="E1736" s="580">
        <v>662.04310999999996</v>
      </c>
      <c r="F1736" s="580">
        <v>788.33423000000005</v>
      </c>
      <c r="H1736" s="571">
        <v>1731</v>
      </c>
      <c r="I1736" s="78">
        <v>1100</v>
      </c>
      <c r="J1736" s="78">
        <v>1099</v>
      </c>
      <c r="K1736" s="78">
        <v>1085</v>
      </c>
      <c r="L1736" s="78">
        <v>1100</v>
      </c>
      <c r="M1736" s="579" t="str">
        <f t="shared" si="28"/>
        <v>1100,1099,1085,1100</v>
      </c>
      <c r="R1736" s="280">
        <v>1731</v>
      </c>
      <c r="S1736" s="591">
        <v>1262.67718625001</v>
      </c>
      <c r="U1736" s="77">
        <v>1731</v>
      </c>
      <c r="V1736" s="77">
        <v>1731</v>
      </c>
      <c r="Y1736" s="110">
        <v>1731</v>
      </c>
      <c r="Z1736" s="110">
        <v>0</v>
      </c>
      <c r="AA1736" s="110">
        <v>1731</v>
      </c>
      <c r="AB1736" s="110">
        <v>0</v>
      </c>
      <c r="AC1736" s="417">
        <v>25.253543725000299</v>
      </c>
    </row>
    <row r="1737" spans="1:29">
      <c r="A1737" s="20"/>
      <c r="B1737" s="24">
        <v>1733</v>
      </c>
      <c r="D1737" s="571">
        <v>1732</v>
      </c>
      <c r="E1737" s="580">
        <v>702.48425999999995</v>
      </c>
      <c r="F1737" s="580">
        <v>738.73653999999999</v>
      </c>
      <c r="H1737" s="571">
        <v>1732</v>
      </c>
      <c r="I1737" s="78">
        <v>1100</v>
      </c>
      <c r="J1737" s="78">
        <v>1085</v>
      </c>
      <c r="K1737" s="78">
        <v>1084</v>
      </c>
      <c r="L1737" s="78">
        <v>1100</v>
      </c>
      <c r="M1737" s="579" t="str">
        <f t="shared" si="28"/>
        <v>1100,1085,1084,1100</v>
      </c>
      <c r="R1737" s="280">
        <v>1732</v>
      </c>
      <c r="S1737" s="591">
        <v>1239.73233619501</v>
      </c>
      <c r="U1737" s="77">
        <v>1732</v>
      </c>
      <c r="V1737" s="77">
        <v>1732</v>
      </c>
      <c r="Y1737" s="110">
        <v>1732</v>
      </c>
      <c r="Z1737" s="110">
        <v>0</v>
      </c>
      <c r="AA1737" s="110">
        <v>1732</v>
      </c>
      <c r="AB1737" s="110">
        <v>0</v>
      </c>
      <c r="AC1737" s="417">
        <v>24.7946467239002</v>
      </c>
    </row>
    <row r="1738" spans="1:29">
      <c r="A1738" s="20"/>
      <c r="B1738" s="24">
        <v>1734</v>
      </c>
      <c r="D1738" s="571">
        <v>1733</v>
      </c>
      <c r="E1738" s="580">
        <v>747.23636999999997</v>
      </c>
      <c r="F1738" s="580">
        <v>697.86679000000004</v>
      </c>
      <c r="H1738" s="571">
        <v>1733</v>
      </c>
      <c r="I1738" s="78">
        <v>1101</v>
      </c>
      <c r="J1738" s="78">
        <v>1100</v>
      </c>
      <c r="K1738" s="78">
        <v>1084</v>
      </c>
      <c r="L1738" s="78">
        <v>1101</v>
      </c>
      <c r="M1738" s="579" t="str">
        <f t="shared" si="28"/>
        <v>1101,1100,1084,1101</v>
      </c>
      <c r="R1738" s="280">
        <v>1733</v>
      </c>
      <c r="S1738" s="591">
        <v>1216.34041137501</v>
      </c>
      <c r="U1738" s="77">
        <v>1733</v>
      </c>
      <c r="V1738" s="77">
        <v>1733</v>
      </c>
      <c r="Y1738" s="110">
        <v>1733</v>
      </c>
      <c r="Z1738" s="110">
        <v>0</v>
      </c>
      <c r="AA1738" s="110">
        <v>1733</v>
      </c>
      <c r="AB1738" s="110">
        <v>0</v>
      </c>
      <c r="AC1738" s="417">
        <v>24.326808227500202</v>
      </c>
    </row>
    <row r="1739" spans="1:29">
      <c r="A1739" s="20"/>
      <c r="B1739" s="24">
        <v>1735</v>
      </c>
      <c r="D1739" s="571">
        <v>1734</v>
      </c>
      <c r="E1739" s="580">
        <v>790.20050000000003</v>
      </c>
      <c r="F1739" s="580">
        <v>663.82109000000003</v>
      </c>
      <c r="H1739" s="571">
        <v>1734</v>
      </c>
      <c r="I1739" s="78">
        <v>1101</v>
      </c>
      <c r="J1739" s="78">
        <v>1084</v>
      </c>
      <c r="K1739" s="78">
        <v>1083</v>
      </c>
      <c r="L1739" s="78">
        <v>1101</v>
      </c>
      <c r="M1739" s="579" t="str">
        <f t="shared" si="28"/>
        <v>1101,1084,1083,1101</v>
      </c>
      <c r="R1739" s="280">
        <v>1734</v>
      </c>
      <c r="S1739" s="591">
        <v>1210.1660434999701</v>
      </c>
      <c r="U1739" s="77">
        <v>1734</v>
      </c>
      <c r="V1739" s="77">
        <v>1734</v>
      </c>
      <c r="Y1739" s="110">
        <v>1734</v>
      </c>
      <c r="Z1739" s="110">
        <v>0</v>
      </c>
      <c r="AA1739" s="110">
        <v>1734</v>
      </c>
      <c r="AB1739" s="110">
        <v>0</v>
      </c>
      <c r="AC1739" s="417">
        <v>24.203320869999501</v>
      </c>
    </row>
    <row r="1740" spans="1:29">
      <c r="A1740" s="20"/>
      <c r="B1740" s="24">
        <v>1736</v>
      </c>
      <c r="D1740" s="571">
        <v>1735</v>
      </c>
      <c r="E1740" s="580">
        <v>828.84758999999997</v>
      </c>
      <c r="F1740" s="580">
        <v>636.29196999999999</v>
      </c>
      <c r="H1740" s="571">
        <v>1735</v>
      </c>
      <c r="I1740" s="78">
        <v>1102</v>
      </c>
      <c r="J1740" s="78">
        <v>1101</v>
      </c>
      <c r="K1740" s="78">
        <v>1083</v>
      </c>
      <c r="L1740" s="78">
        <v>1102</v>
      </c>
      <c r="M1740" s="579" t="str">
        <f t="shared" si="28"/>
        <v>1102,1101,1083,1102</v>
      </c>
      <c r="R1740" s="280">
        <v>1735</v>
      </c>
      <c r="S1740" s="591">
        <v>1182.57613843999</v>
      </c>
      <c r="U1740" s="77">
        <v>1735</v>
      </c>
      <c r="V1740" s="77">
        <v>1735</v>
      </c>
      <c r="Y1740" s="110">
        <v>1735</v>
      </c>
      <c r="Z1740" s="110">
        <v>0</v>
      </c>
      <c r="AA1740" s="110">
        <v>1735</v>
      </c>
      <c r="AB1740" s="110">
        <v>0</v>
      </c>
      <c r="AC1740" s="417">
        <v>23.6515227687999</v>
      </c>
    </row>
    <row r="1741" spans="1:29">
      <c r="A1741" s="20"/>
      <c r="B1741" s="24">
        <v>1737</v>
      </c>
      <c r="D1741" s="571">
        <v>1736</v>
      </c>
      <c r="E1741" s="580">
        <v>845.80155000000002</v>
      </c>
      <c r="F1741" s="580">
        <v>594.18206999999995</v>
      </c>
      <c r="H1741" s="571">
        <v>1736</v>
      </c>
      <c r="I1741" s="78">
        <v>1102</v>
      </c>
      <c r="J1741" s="78">
        <v>1083</v>
      </c>
      <c r="K1741" s="78">
        <v>1082</v>
      </c>
      <c r="L1741" s="78">
        <v>1102</v>
      </c>
      <c r="M1741" s="579" t="str">
        <f t="shared" si="28"/>
        <v>1102,1083,1082,1102</v>
      </c>
      <c r="R1741" s="280">
        <v>1736</v>
      </c>
      <c r="S1741" s="591">
        <v>1209.4691646149699</v>
      </c>
      <c r="U1741" s="77">
        <v>1736</v>
      </c>
      <c r="V1741" s="77">
        <v>1736</v>
      </c>
      <c r="Y1741" s="110">
        <v>1736</v>
      </c>
      <c r="Z1741" s="110">
        <v>0</v>
      </c>
      <c r="AA1741" s="110">
        <v>1736</v>
      </c>
      <c r="AB1741" s="110">
        <v>0</v>
      </c>
      <c r="AC1741" s="417">
        <v>24.1893832922994</v>
      </c>
    </row>
    <row r="1742" spans="1:29">
      <c r="A1742" s="20"/>
      <c r="B1742" s="24">
        <v>1738</v>
      </c>
      <c r="D1742" s="571">
        <v>1737</v>
      </c>
      <c r="E1742" s="580">
        <v>869.12027</v>
      </c>
      <c r="F1742" s="580">
        <v>550.17092000000002</v>
      </c>
      <c r="H1742" s="571">
        <v>1737</v>
      </c>
      <c r="I1742" s="78">
        <v>1103</v>
      </c>
      <c r="J1742" s="78">
        <v>1102</v>
      </c>
      <c r="K1742" s="78">
        <v>1082</v>
      </c>
      <c r="L1742" s="78">
        <v>1103</v>
      </c>
      <c r="M1742" s="579" t="str">
        <f t="shared" si="28"/>
        <v>1103,1102,1082,1103</v>
      </c>
      <c r="R1742" s="280">
        <v>1737</v>
      </c>
      <c r="S1742" s="591">
        <v>1178.65400510007</v>
      </c>
      <c r="U1742" s="77">
        <v>1737</v>
      </c>
      <c r="V1742" s="77">
        <v>1737</v>
      </c>
      <c r="Y1742" s="110">
        <v>1737</v>
      </c>
      <c r="Z1742" s="110">
        <v>0</v>
      </c>
      <c r="AA1742" s="110">
        <v>1737</v>
      </c>
      <c r="AB1742" s="110">
        <v>0</v>
      </c>
      <c r="AC1742" s="417">
        <v>23.573080102001502</v>
      </c>
    </row>
    <row r="1743" spans="1:29">
      <c r="A1743" s="20"/>
      <c r="B1743" s="24">
        <v>1739</v>
      </c>
      <c r="D1743" s="571">
        <v>1738</v>
      </c>
      <c r="E1743" s="580">
        <v>898.13234</v>
      </c>
      <c r="F1743" s="580">
        <v>507.12353000000002</v>
      </c>
      <c r="H1743" s="571">
        <v>1738</v>
      </c>
      <c r="I1743" s="78">
        <v>1103</v>
      </c>
      <c r="J1743" s="78">
        <v>1082</v>
      </c>
      <c r="K1743" s="78">
        <v>1081</v>
      </c>
      <c r="L1743" s="78">
        <v>1103</v>
      </c>
      <c r="M1743" s="579" t="str">
        <f t="shared" si="28"/>
        <v>1103,1082,1081,1103</v>
      </c>
      <c r="R1743" s="280">
        <v>1738</v>
      </c>
      <c r="S1743" s="591">
        <v>1209.2479562000301</v>
      </c>
      <c r="U1743" s="77">
        <v>1738</v>
      </c>
      <c r="V1743" s="77">
        <v>1738</v>
      </c>
      <c r="Y1743" s="110">
        <v>1738</v>
      </c>
      <c r="Z1743" s="110">
        <v>0</v>
      </c>
      <c r="AA1743" s="110">
        <v>1738</v>
      </c>
      <c r="AB1743" s="110">
        <v>0</v>
      </c>
      <c r="AC1743" s="417">
        <v>24.184959124000699</v>
      </c>
    </row>
    <row r="1744" spans="1:29">
      <c r="A1744" s="20"/>
      <c r="B1744" s="24">
        <v>1740</v>
      </c>
      <c r="D1744" s="571">
        <v>1739</v>
      </c>
      <c r="E1744" s="580">
        <v>924.78643</v>
      </c>
      <c r="F1744" s="580">
        <v>462.67547000000002</v>
      </c>
      <c r="H1744" s="571">
        <v>1739</v>
      </c>
      <c r="I1744" s="78">
        <v>1104</v>
      </c>
      <c r="J1744" s="78">
        <v>1103</v>
      </c>
      <c r="K1744" s="78">
        <v>1081</v>
      </c>
      <c r="L1744" s="78">
        <v>1104</v>
      </c>
      <c r="M1744" s="579" t="str">
        <f t="shared" si="28"/>
        <v>1104,1103,1081,1104</v>
      </c>
      <c r="R1744" s="280">
        <v>1739</v>
      </c>
      <c r="S1744" s="591">
        <v>1183.12007893994</v>
      </c>
      <c r="U1744" s="77">
        <v>1739</v>
      </c>
      <c r="V1744" s="77">
        <v>1739</v>
      </c>
      <c r="Y1744" s="110">
        <v>1739</v>
      </c>
      <c r="Z1744" s="110">
        <v>0</v>
      </c>
      <c r="AA1744" s="110">
        <v>1739</v>
      </c>
      <c r="AB1744" s="110">
        <v>0</v>
      </c>
      <c r="AC1744" s="417">
        <v>23.6624015787988</v>
      </c>
    </row>
    <row r="1745" spans="1:29">
      <c r="A1745" s="20"/>
      <c r="B1745" s="24">
        <v>1741</v>
      </c>
      <c r="D1745" s="571">
        <v>1740</v>
      </c>
      <c r="E1745" s="580">
        <v>946.35</v>
      </c>
      <c r="F1745" s="580">
        <v>414.89591000000001</v>
      </c>
      <c r="H1745" s="571">
        <v>1740</v>
      </c>
      <c r="I1745" s="78">
        <v>1104</v>
      </c>
      <c r="J1745" s="78">
        <v>1081</v>
      </c>
      <c r="K1745" s="78">
        <v>1080</v>
      </c>
      <c r="L1745" s="78">
        <v>1104</v>
      </c>
      <c r="M1745" s="579" t="str">
        <f t="shared" si="28"/>
        <v>1104,1081,1080,1104</v>
      </c>
      <c r="R1745" s="280">
        <v>1740</v>
      </c>
      <c r="S1745" s="591">
        <v>1216.0381232</v>
      </c>
      <c r="U1745" s="77">
        <v>1740</v>
      </c>
      <c r="V1745" s="77">
        <v>1740</v>
      </c>
      <c r="Y1745" s="110">
        <v>1740</v>
      </c>
      <c r="Z1745" s="110">
        <v>0</v>
      </c>
      <c r="AA1745" s="110">
        <v>1740</v>
      </c>
      <c r="AB1745" s="110">
        <v>0</v>
      </c>
      <c r="AC1745" s="417">
        <v>24.320762464000101</v>
      </c>
    </row>
    <row r="1746" spans="1:29">
      <c r="A1746" s="20"/>
      <c r="B1746" s="24">
        <v>1742</v>
      </c>
      <c r="D1746" s="571">
        <v>1741</v>
      </c>
      <c r="E1746" s="580">
        <v>965.24122</v>
      </c>
      <c r="F1746" s="580">
        <v>368.88087999999999</v>
      </c>
      <c r="H1746" s="571">
        <v>1741</v>
      </c>
      <c r="I1746" s="78">
        <v>1105</v>
      </c>
      <c r="J1746" s="78">
        <v>1104</v>
      </c>
      <c r="K1746" s="78">
        <v>1080</v>
      </c>
      <c r="L1746" s="78">
        <v>1105</v>
      </c>
      <c r="M1746" s="579" t="str">
        <f t="shared" si="28"/>
        <v>1105,1104,1080,1105</v>
      </c>
      <c r="R1746" s="280">
        <v>1741</v>
      </c>
      <c r="S1746" s="591">
        <v>1193.39727349998</v>
      </c>
      <c r="U1746" s="77">
        <v>1741</v>
      </c>
      <c r="V1746" s="77">
        <v>1741</v>
      </c>
      <c r="Y1746" s="110">
        <v>1741</v>
      </c>
      <c r="Z1746" s="110">
        <v>0</v>
      </c>
      <c r="AA1746" s="110">
        <v>1741</v>
      </c>
      <c r="AB1746" s="110">
        <v>0</v>
      </c>
      <c r="AC1746" s="417">
        <v>23.867945469999601</v>
      </c>
    </row>
    <row r="1747" spans="1:29">
      <c r="A1747" s="20"/>
      <c r="B1747" s="24">
        <v>1743</v>
      </c>
      <c r="D1747" s="571">
        <v>1742</v>
      </c>
      <c r="E1747" s="580">
        <v>986.97739999999999</v>
      </c>
      <c r="F1747" s="580">
        <v>329.93750999999997</v>
      </c>
      <c r="H1747" s="571">
        <v>1742</v>
      </c>
      <c r="I1747" s="78">
        <v>1105</v>
      </c>
      <c r="J1747" s="78">
        <v>1080</v>
      </c>
      <c r="K1747" s="78">
        <v>1079</v>
      </c>
      <c r="L1747" s="78">
        <v>1105</v>
      </c>
      <c r="M1747" s="579" t="str">
        <f t="shared" si="28"/>
        <v>1105,1080,1079,1105</v>
      </c>
      <c r="R1747" s="280">
        <v>1742</v>
      </c>
      <c r="S1747" s="591">
        <v>1230.9625007399</v>
      </c>
      <c r="U1747" s="77">
        <v>1742</v>
      </c>
      <c r="V1747" s="77">
        <v>1742</v>
      </c>
      <c r="Y1747" s="110">
        <v>1742</v>
      </c>
      <c r="Z1747" s="110">
        <v>0</v>
      </c>
      <c r="AA1747" s="110">
        <v>1742</v>
      </c>
      <c r="AB1747" s="110">
        <v>0</v>
      </c>
      <c r="AC1747" s="417">
        <v>24.619250014797998</v>
      </c>
    </row>
    <row r="1748" spans="1:29">
      <c r="A1748" s="20"/>
      <c r="B1748" s="24">
        <v>1744</v>
      </c>
      <c r="D1748" s="571">
        <v>1743</v>
      </c>
      <c r="E1748" s="580">
        <v>987.82487000000003</v>
      </c>
      <c r="F1748" s="580">
        <v>281.70551999999998</v>
      </c>
      <c r="H1748" s="571">
        <v>1743</v>
      </c>
      <c r="I1748" s="78">
        <v>1106</v>
      </c>
      <c r="J1748" s="78">
        <v>1105</v>
      </c>
      <c r="K1748" s="78">
        <v>1079</v>
      </c>
      <c r="L1748" s="78">
        <v>1106</v>
      </c>
      <c r="M1748" s="579" t="str">
        <f t="shared" si="28"/>
        <v>1106,1105,1079,1106</v>
      </c>
      <c r="R1748" s="280">
        <v>1743</v>
      </c>
      <c r="S1748" s="591">
        <v>1206.0154066800001</v>
      </c>
      <c r="U1748" s="77">
        <v>1743</v>
      </c>
      <c r="V1748" s="77">
        <v>1743</v>
      </c>
      <c r="Y1748" s="110">
        <v>1743</v>
      </c>
      <c r="Z1748" s="110">
        <v>0</v>
      </c>
      <c r="AA1748" s="110">
        <v>1743</v>
      </c>
      <c r="AB1748" s="110">
        <v>0</v>
      </c>
      <c r="AC1748" s="417">
        <v>24.120308133599998</v>
      </c>
    </row>
    <row r="1749" spans="1:29">
      <c r="A1749" s="20"/>
      <c r="B1749" s="24">
        <v>1745</v>
      </c>
      <c r="D1749" s="571">
        <v>1744</v>
      </c>
      <c r="E1749" s="580">
        <v>987.94318999999996</v>
      </c>
      <c r="F1749" s="580">
        <v>226.34256999999999</v>
      </c>
      <c r="H1749" s="571">
        <v>1744</v>
      </c>
      <c r="I1749" s="78">
        <v>1106</v>
      </c>
      <c r="J1749" s="78">
        <v>1079</v>
      </c>
      <c r="K1749" s="78">
        <v>1078</v>
      </c>
      <c r="L1749" s="78">
        <v>1106</v>
      </c>
      <c r="M1749" s="579" t="str">
        <f t="shared" si="28"/>
        <v>1106,1079,1078,1106</v>
      </c>
      <c r="R1749" s="280">
        <v>1744</v>
      </c>
      <c r="S1749" s="591">
        <v>1247.78231613</v>
      </c>
      <c r="U1749" s="77">
        <v>1744</v>
      </c>
      <c r="V1749" s="77">
        <v>1744</v>
      </c>
      <c r="Y1749" s="110">
        <v>1744</v>
      </c>
      <c r="Z1749" s="110">
        <v>0</v>
      </c>
      <c r="AA1749" s="110">
        <v>1744</v>
      </c>
      <c r="AB1749" s="110">
        <v>0</v>
      </c>
      <c r="AC1749" s="417">
        <v>24.9556463226</v>
      </c>
    </row>
    <row r="1750" spans="1:29">
      <c r="A1750" s="20"/>
      <c r="B1750" s="24">
        <v>1746</v>
      </c>
      <c r="D1750" s="571">
        <v>1745</v>
      </c>
      <c r="E1750" s="580">
        <v>980.63161000000002</v>
      </c>
      <c r="F1750" s="580">
        <v>165.74028999999999</v>
      </c>
      <c r="H1750" s="571">
        <v>1745</v>
      </c>
      <c r="I1750" s="78">
        <v>1107</v>
      </c>
      <c r="J1750" s="78">
        <v>1106</v>
      </c>
      <c r="K1750" s="78">
        <v>1078</v>
      </c>
      <c r="L1750" s="78">
        <v>1107</v>
      </c>
      <c r="M1750" s="579" t="str">
        <f t="shared" si="28"/>
        <v>1107,1106,1078,1107</v>
      </c>
      <c r="R1750" s="280">
        <v>1745</v>
      </c>
      <c r="S1750" s="591">
        <v>1199.9061029849599</v>
      </c>
      <c r="U1750" s="77">
        <v>1745</v>
      </c>
      <c r="V1750" s="77">
        <v>1745</v>
      </c>
      <c r="Y1750" s="110">
        <v>1745</v>
      </c>
      <c r="Z1750" s="110">
        <v>0</v>
      </c>
      <c r="AA1750" s="110">
        <v>1745</v>
      </c>
      <c r="AB1750" s="110">
        <v>0</v>
      </c>
      <c r="AC1750" s="417">
        <v>23.998122059699298</v>
      </c>
    </row>
    <row r="1751" spans="1:29">
      <c r="A1751" s="20"/>
      <c r="B1751" s="24">
        <v>1747</v>
      </c>
      <c r="D1751" s="571">
        <v>1746</v>
      </c>
      <c r="E1751" s="580">
        <v>972.48551999999995</v>
      </c>
      <c r="F1751" s="580">
        <v>101.40412000000001</v>
      </c>
      <c r="H1751" s="571">
        <v>1746</v>
      </c>
      <c r="I1751" s="78">
        <v>1107</v>
      </c>
      <c r="J1751" s="78">
        <v>1078</v>
      </c>
      <c r="K1751" s="78">
        <v>1077</v>
      </c>
      <c r="L1751" s="78">
        <v>1107</v>
      </c>
      <c r="M1751" s="579" t="str">
        <f t="shared" si="28"/>
        <v>1107,1078,1077,1107</v>
      </c>
      <c r="R1751" s="280">
        <v>1746</v>
      </c>
      <c r="S1751" s="591">
        <v>1237.20603624504</v>
      </c>
      <c r="U1751" s="77">
        <v>1746</v>
      </c>
      <c r="V1751" s="77">
        <v>1746</v>
      </c>
      <c r="Y1751" s="110">
        <v>1746</v>
      </c>
      <c r="Z1751" s="110">
        <v>0</v>
      </c>
      <c r="AA1751" s="110">
        <v>1746</v>
      </c>
      <c r="AB1751" s="110">
        <v>0</v>
      </c>
      <c r="AC1751" s="417">
        <v>24.7441207249008</v>
      </c>
    </row>
    <row r="1752" spans="1:29">
      <c r="A1752" s="20"/>
      <c r="B1752" s="24">
        <v>1748</v>
      </c>
      <c r="D1752" s="571">
        <v>1747</v>
      </c>
      <c r="E1752" s="580">
        <v>967.77412000000004</v>
      </c>
      <c r="F1752" s="580">
        <v>33.336919999999999</v>
      </c>
      <c r="H1752" s="571">
        <v>1747</v>
      </c>
      <c r="I1752" s="78">
        <v>1108</v>
      </c>
      <c r="J1752" s="78">
        <v>1107</v>
      </c>
      <c r="K1752" s="78">
        <v>1077</v>
      </c>
      <c r="L1752" s="78">
        <v>1108</v>
      </c>
      <c r="M1752" s="579" t="str">
        <f t="shared" si="28"/>
        <v>1108,1107,1077,1108</v>
      </c>
      <c r="R1752" s="280">
        <v>1747</v>
      </c>
      <c r="S1752" s="591">
        <v>1192.5016496000401</v>
      </c>
      <c r="U1752" s="77">
        <v>1747</v>
      </c>
      <c r="V1752" s="77">
        <v>1747</v>
      </c>
      <c r="Y1752" s="110">
        <v>1747</v>
      </c>
      <c r="Z1752" s="110">
        <v>0</v>
      </c>
      <c r="AA1752" s="110">
        <v>1747</v>
      </c>
      <c r="AB1752" s="110">
        <v>0</v>
      </c>
      <c r="AC1752" s="417">
        <v>23.850032992000902</v>
      </c>
    </row>
    <row r="1753" spans="1:29">
      <c r="A1753" s="20"/>
      <c r="B1753" s="24">
        <v>1749</v>
      </c>
      <c r="D1753" s="571">
        <v>1748</v>
      </c>
      <c r="E1753" s="580">
        <v>973.97536000000002</v>
      </c>
      <c r="F1753" s="580">
        <v>-35.010109999999997</v>
      </c>
      <c r="H1753" s="571">
        <v>1748</v>
      </c>
      <c r="I1753" s="78">
        <v>1108</v>
      </c>
      <c r="J1753" s="78">
        <v>1077</v>
      </c>
      <c r="K1753" s="78">
        <v>1076</v>
      </c>
      <c r="L1753" s="78">
        <v>1108</v>
      </c>
      <c r="M1753" s="579" t="str">
        <f t="shared" si="28"/>
        <v>1108,1077,1076,1108</v>
      </c>
      <c r="R1753" s="280">
        <v>1748</v>
      </c>
      <c r="S1753" s="591">
        <v>1213.67756847495</v>
      </c>
      <c r="U1753" s="77">
        <v>1748</v>
      </c>
      <c r="V1753" s="77">
        <v>1748</v>
      </c>
      <c r="Y1753" s="110">
        <v>1748</v>
      </c>
      <c r="Z1753" s="110">
        <v>0</v>
      </c>
      <c r="AA1753" s="110">
        <v>1748</v>
      </c>
      <c r="AB1753" s="110">
        <v>0</v>
      </c>
      <c r="AC1753" s="417">
        <v>24.273551369499099</v>
      </c>
    </row>
    <row r="1754" spans="1:29">
      <c r="A1754" s="20"/>
      <c r="B1754" s="24">
        <v>1750</v>
      </c>
      <c r="D1754" s="571">
        <v>1749</v>
      </c>
      <c r="E1754" s="580">
        <v>985.81835000000001</v>
      </c>
      <c r="F1754" s="580">
        <v>-103.6545</v>
      </c>
      <c r="H1754" s="571">
        <v>1749</v>
      </c>
      <c r="I1754" s="78">
        <v>1109</v>
      </c>
      <c r="J1754" s="78">
        <v>1108</v>
      </c>
      <c r="K1754" s="78">
        <v>1076</v>
      </c>
      <c r="L1754" s="78">
        <v>1109</v>
      </c>
      <c r="M1754" s="579" t="str">
        <f t="shared" si="28"/>
        <v>1109,1108,1076,1109</v>
      </c>
      <c r="R1754" s="280">
        <v>1749</v>
      </c>
      <c r="S1754" s="591">
        <v>1187.5471247650501</v>
      </c>
      <c r="U1754" s="77">
        <v>1749</v>
      </c>
      <c r="V1754" s="77">
        <v>1749</v>
      </c>
      <c r="Y1754" s="110">
        <v>1749</v>
      </c>
      <c r="Z1754" s="110">
        <v>0</v>
      </c>
      <c r="AA1754" s="110">
        <v>1749</v>
      </c>
      <c r="AB1754" s="110">
        <v>0</v>
      </c>
      <c r="AC1754" s="417">
        <v>23.7509424953011</v>
      </c>
    </row>
    <row r="1755" spans="1:29">
      <c r="A1755" s="20"/>
      <c r="B1755" s="24">
        <v>1751</v>
      </c>
      <c r="D1755" s="571">
        <v>1750</v>
      </c>
      <c r="E1755" s="580">
        <v>989.84968000000003</v>
      </c>
      <c r="F1755" s="580">
        <v>-170.8151</v>
      </c>
      <c r="H1755" s="571">
        <v>1750</v>
      </c>
      <c r="I1755" s="78">
        <v>1109</v>
      </c>
      <c r="J1755" s="78">
        <v>1076</v>
      </c>
      <c r="K1755" s="78">
        <v>1075</v>
      </c>
      <c r="L1755" s="78">
        <v>1109</v>
      </c>
      <c r="M1755" s="579" t="str">
        <f t="shared" si="28"/>
        <v>1109,1076,1075,1109</v>
      </c>
      <c r="R1755" s="280">
        <v>1750</v>
      </c>
      <c r="S1755" s="591">
        <v>1208.2056121619501</v>
      </c>
      <c r="U1755" s="77">
        <v>1750</v>
      </c>
      <c r="V1755" s="77">
        <v>1750</v>
      </c>
      <c r="Y1755" s="110">
        <v>1750</v>
      </c>
      <c r="Z1755" s="110">
        <v>0</v>
      </c>
      <c r="AA1755" s="110">
        <v>1750</v>
      </c>
      <c r="AB1755" s="110">
        <v>0</v>
      </c>
      <c r="AC1755" s="417">
        <v>24.164112243239</v>
      </c>
    </row>
    <row r="1756" spans="1:29">
      <c r="A1756" s="20"/>
      <c r="B1756" s="24">
        <v>1752</v>
      </c>
      <c r="D1756" s="571">
        <v>1751</v>
      </c>
      <c r="E1756" s="580">
        <v>984.66585999999995</v>
      </c>
      <c r="F1756" s="580">
        <v>-236.0889</v>
      </c>
      <c r="H1756" s="571">
        <v>1751</v>
      </c>
      <c r="I1756" s="78">
        <v>1110</v>
      </c>
      <c r="J1756" s="78">
        <v>1109</v>
      </c>
      <c r="K1756" s="78">
        <v>1075</v>
      </c>
      <c r="L1756" s="78">
        <v>1110</v>
      </c>
      <c r="M1756" s="579" t="str">
        <f t="shared" si="28"/>
        <v>1110,1109,1075,1110</v>
      </c>
      <c r="R1756" s="280">
        <v>1751</v>
      </c>
      <c r="S1756" s="591">
        <v>1182.1551312840299</v>
      </c>
      <c r="U1756" s="77">
        <v>1751</v>
      </c>
      <c r="V1756" s="77">
        <v>1751</v>
      </c>
      <c r="Y1756" s="110">
        <v>1751</v>
      </c>
      <c r="Z1756" s="110">
        <v>0</v>
      </c>
      <c r="AA1756" s="110">
        <v>1751</v>
      </c>
      <c r="AB1756" s="110">
        <v>0</v>
      </c>
      <c r="AC1756" s="417">
        <v>23.643102625680601</v>
      </c>
    </row>
    <row r="1757" spans="1:29">
      <c r="A1757" s="20"/>
      <c r="B1757" s="24">
        <v>1753</v>
      </c>
      <c r="D1757" s="571">
        <v>1752</v>
      </c>
      <c r="E1757" s="580">
        <v>982.67885999999999</v>
      </c>
      <c r="F1757" s="580">
        <v>-295.42360000000002</v>
      </c>
      <c r="H1757" s="571">
        <v>1752</v>
      </c>
      <c r="I1757" s="78">
        <v>1110</v>
      </c>
      <c r="J1757" s="78">
        <v>1075</v>
      </c>
      <c r="K1757" s="78">
        <v>1074</v>
      </c>
      <c r="L1757" s="78">
        <v>1110</v>
      </c>
      <c r="M1757" s="579" t="str">
        <f t="shared" si="28"/>
        <v>1110,1075,1074,1110</v>
      </c>
      <c r="R1757" s="280">
        <v>1752</v>
      </c>
      <c r="S1757" s="591">
        <v>1225.6669153079799</v>
      </c>
      <c r="U1757" s="77">
        <v>1752</v>
      </c>
      <c r="V1757" s="77">
        <v>1752</v>
      </c>
      <c r="Y1757" s="110">
        <v>1752</v>
      </c>
      <c r="Z1757" s="110">
        <v>0</v>
      </c>
      <c r="AA1757" s="110">
        <v>1752</v>
      </c>
      <c r="AB1757" s="110">
        <v>0</v>
      </c>
      <c r="AC1757" s="417">
        <v>24.513338306159699</v>
      </c>
    </row>
    <row r="1758" spans="1:29">
      <c r="A1758" s="20"/>
      <c r="B1758" s="24">
        <v>1754</v>
      </c>
      <c r="D1758" s="571">
        <v>1753</v>
      </c>
      <c r="E1758" s="580">
        <v>986.10982000000001</v>
      </c>
      <c r="F1758" s="580">
        <v>-346.65320000000003</v>
      </c>
      <c r="H1758" s="571">
        <v>1753</v>
      </c>
      <c r="I1758" s="78">
        <v>1111</v>
      </c>
      <c r="J1758" s="78">
        <v>1110</v>
      </c>
      <c r="K1758" s="78">
        <v>1074</v>
      </c>
      <c r="L1758" s="78">
        <v>1111</v>
      </c>
      <c r="M1758" s="579" t="str">
        <f t="shared" si="28"/>
        <v>1111,1110,1074,1111</v>
      </c>
      <c r="R1758" s="280">
        <v>1753</v>
      </c>
      <c r="S1758" s="591">
        <v>1192.53557256248</v>
      </c>
      <c r="U1758" s="77">
        <v>1753</v>
      </c>
      <c r="V1758" s="77">
        <v>1753</v>
      </c>
      <c r="Y1758" s="110">
        <v>1753</v>
      </c>
      <c r="Z1758" s="110">
        <v>0</v>
      </c>
      <c r="AA1758" s="110">
        <v>1753</v>
      </c>
      <c r="AB1758" s="110">
        <v>0</v>
      </c>
      <c r="AC1758" s="417">
        <v>23.850711451249602</v>
      </c>
    </row>
    <row r="1759" spans="1:29">
      <c r="A1759" s="20"/>
      <c r="B1759" s="24">
        <v>1755</v>
      </c>
      <c r="D1759" s="571">
        <v>1754</v>
      </c>
      <c r="E1759" s="580">
        <v>960.63921000000005</v>
      </c>
      <c r="F1759" s="580">
        <v>-390.40989999999999</v>
      </c>
      <c r="H1759" s="571">
        <v>1754</v>
      </c>
      <c r="I1759" s="78">
        <v>1111</v>
      </c>
      <c r="J1759" s="78">
        <v>1074</v>
      </c>
      <c r="K1759" s="78">
        <v>1073</v>
      </c>
      <c r="L1759" s="78">
        <v>1111</v>
      </c>
      <c r="M1759" s="579" t="str">
        <f t="shared" si="28"/>
        <v>1111,1074,1073,1111</v>
      </c>
      <c r="R1759" s="280">
        <v>1754</v>
      </c>
      <c r="S1759" s="591">
        <v>1234.3743792375301</v>
      </c>
      <c r="U1759" s="77">
        <v>1754</v>
      </c>
      <c r="V1759" s="77">
        <v>1754</v>
      </c>
      <c r="Y1759" s="110">
        <v>1754</v>
      </c>
      <c r="Z1759" s="110">
        <v>0</v>
      </c>
      <c r="AA1759" s="110">
        <v>1754</v>
      </c>
      <c r="AB1759" s="110">
        <v>0</v>
      </c>
      <c r="AC1759" s="417">
        <v>24.687487584750599</v>
      </c>
    </row>
    <row r="1760" spans="1:29">
      <c r="A1760" s="20"/>
      <c r="B1760" s="24">
        <v>1756</v>
      </c>
      <c r="D1760" s="571">
        <v>1755</v>
      </c>
      <c r="E1760" s="580">
        <v>936.07207000000005</v>
      </c>
      <c r="F1760" s="580">
        <v>-443.3064</v>
      </c>
      <c r="H1760" s="571">
        <v>1755</v>
      </c>
      <c r="I1760" s="78">
        <v>1112</v>
      </c>
      <c r="J1760" s="78">
        <v>1111</v>
      </c>
      <c r="K1760" s="78">
        <v>1073</v>
      </c>
      <c r="L1760" s="78">
        <v>1112</v>
      </c>
      <c r="M1760" s="579" t="str">
        <f t="shared" si="28"/>
        <v>1112,1111,1073,1112</v>
      </c>
      <c r="R1760" s="280">
        <v>1755</v>
      </c>
      <c r="S1760" s="591">
        <v>1182.96412963949</v>
      </c>
      <c r="U1760" s="77">
        <v>1755</v>
      </c>
      <c r="V1760" s="77">
        <v>1755</v>
      </c>
      <c r="Y1760" s="110">
        <v>1755</v>
      </c>
      <c r="Z1760" s="110">
        <v>0</v>
      </c>
      <c r="AA1760" s="110">
        <v>1755</v>
      </c>
      <c r="AB1760" s="110">
        <v>0</v>
      </c>
      <c r="AC1760" s="417">
        <v>23.6592825927899</v>
      </c>
    </row>
    <row r="1761" spans="1:29">
      <c r="A1761" s="20"/>
      <c r="B1761" s="24">
        <v>1757</v>
      </c>
      <c r="D1761" s="571">
        <v>1756</v>
      </c>
      <c r="E1761" s="580">
        <v>896.85913000000005</v>
      </c>
      <c r="F1761" s="580">
        <v>-491.50360000000001</v>
      </c>
      <c r="H1761" s="571">
        <v>1756</v>
      </c>
      <c r="I1761" s="78">
        <v>1112</v>
      </c>
      <c r="J1761" s="78">
        <v>1073</v>
      </c>
      <c r="K1761" s="78">
        <v>1072</v>
      </c>
      <c r="L1761" s="78">
        <v>1112</v>
      </c>
      <c r="M1761" s="579" t="str">
        <f t="shared" si="28"/>
        <v>1112,1073,1072,1112</v>
      </c>
      <c r="R1761" s="280">
        <v>1756</v>
      </c>
      <c r="S1761" s="591">
        <v>1218.23208976205</v>
      </c>
      <c r="U1761" s="77">
        <v>1756</v>
      </c>
      <c r="V1761" s="77">
        <v>1756</v>
      </c>
      <c r="Y1761" s="110">
        <v>1756</v>
      </c>
      <c r="Z1761" s="110">
        <v>0</v>
      </c>
      <c r="AA1761" s="110">
        <v>1756</v>
      </c>
      <c r="AB1761" s="110">
        <v>0</v>
      </c>
      <c r="AC1761" s="417">
        <v>24.364641795240999</v>
      </c>
    </row>
    <row r="1762" spans="1:29">
      <c r="A1762" s="20"/>
      <c r="B1762" s="24">
        <v>1758</v>
      </c>
      <c r="D1762" s="571">
        <v>1757</v>
      </c>
      <c r="E1762" s="580">
        <v>860.59825000000001</v>
      </c>
      <c r="F1762" s="580">
        <v>-540.17449999999997</v>
      </c>
      <c r="H1762" s="571">
        <v>1757</v>
      </c>
      <c r="I1762" s="78">
        <v>1113</v>
      </c>
      <c r="J1762" s="78">
        <v>1112</v>
      </c>
      <c r="K1762" s="78">
        <v>1072</v>
      </c>
      <c r="L1762" s="78">
        <v>1113</v>
      </c>
      <c r="M1762" s="579" t="str">
        <f t="shared" si="28"/>
        <v>1113,1112,1072,1113</v>
      </c>
      <c r="R1762" s="280">
        <v>1757</v>
      </c>
      <c r="S1762" s="591">
        <v>1174.8248535119901</v>
      </c>
      <c r="U1762" s="77">
        <v>1757</v>
      </c>
      <c r="V1762" s="77">
        <v>1757</v>
      </c>
      <c r="Y1762" s="110">
        <v>1757</v>
      </c>
      <c r="Z1762" s="110">
        <v>0</v>
      </c>
      <c r="AA1762" s="110">
        <v>1757</v>
      </c>
      <c r="AB1762" s="110">
        <v>0</v>
      </c>
      <c r="AC1762" s="417">
        <v>23.496497070239801</v>
      </c>
    </row>
    <row r="1763" spans="1:29">
      <c r="A1763" s="20"/>
      <c r="B1763" s="24">
        <v>1759</v>
      </c>
      <c r="D1763" s="571">
        <v>1758</v>
      </c>
      <c r="E1763" s="580">
        <v>836.06380000000001</v>
      </c>
      <c r="F1763" s="580">
        <v>-590.49249999999995</v>
      </c>
      <c r="H1763" s="571">
        <v>1758</v>
      </c>
      <c r="I1763" s="78">
        <v>1113</v>
      </c>
      <c r="J1763" s="78">
        <v>1072</v>
      </c>
      <c r="K1763" s="78">
        <v>1071</v>
      </c>
      <c r="L1763" s="78">
        <v>1113</v>
      </c>
      <c r="M1763" s="579" t="str">
        <f t="shared" si="28"/>
        <v>1113,1072,1071,1113</v>
      </c>
      <c r="R1763" s="280">
        <v>1758</v>
      </c>
      <c r="S1763" s="591">
        <v>1197.9520829179601</v>
      </c>
      <c r="U1763" s="77">
        <v>1758</v>
      </c>
      <c r="V1763" s="77">
        <v>1758</v>
      </c>
      <c r="Y1763" s="110">
        <v>1758</v>
      </c>
      <c r="Z1763" s="110">
        <v>0</v>
      </c>
      <c r="AA1763" s="110">
        <v>1758</v>
      </c>
      <c r="AB1763" s="110">
        <v>0</v>
      </c>
      <c r="AC1763" s="417">
        <v>23.9590416583593</v>
      </c>
    </row>
    <row r="1764" spans="1:29">
      <c r="A1764" s="20"/>
      <c r="B1764" s="24">
        <v>1760</v>
      </c>
      <c r="D1764" s="571">
        <v>1759</v>
      </c>
      <c r="E1764" s="580">
        <v>821.58118000000002</v>
      </c>
      <c r="F1764" s="580">
        <v>-638.20830000000001</v>
      </c>
      <c r="H1764" s="571">
        <v>1759</v>
      </c>
      <c r="I1764" s="78">
        <v>1114</v>
      </c>
      <c r="J1764" s="78">
        <v>1113</v>
      </c>
      <c r="K1764" s="78">
        <v>1071</v>
      </c>
      <c r="L1764" s="78">
        <v>1114</v>
      </c>
      <c r="M1764" s="579" t="str">
        <f t="shared" si="28"/>
        <v>1114,1113,1071,1114</v>
      </c>
      <c r="R1764" s="280">
        <v>1759</v>
      </c>
      <c r="S1764" s="591">
        <v>1174.33946914999</v>
      </c>
      <c r="U1764" s="77">
        <v>1759</v>
      </c>
      <c r="V1764" s="77">
        <v>1759</v>
      </c>
      <c r="Y1764" s="110">
        <v>1759</v>
      </c>
      <c r="Z1764" s="110">
        <v>0</v>
      </c>
      <c r="AA1764" s="110">
        <v>1759</v>
      </c>
      <c r="AB1764" s="110">
        <v>0</v>
      </c>
      <c r="AC1764" s="417">
        <v>23.486789382999898</v>
      </c>
    </row>
    <row r="1765" spans="1:29">
      <c r="A1765" s="20"/>
      <c r="B1765" s="24">
        <v>1761</v>
      </c>
      <c r="D1765" s="571">
        <v>1760</v>
      </c>
      <c r="E1765" s="580">
        <v>781.28071999999997</v>
      </c>
      <c r="F1765" s="580">
        <v>-668.79089999999997</v>
      </c>
      <c r="H1765" s="571">
        <v>1760</v>
      </c>
      <c r="I1765" s="78">
        <v>1114</v>
      </c>
      <c r="J1765" s="78">
        <v>1071</v>
      </c>
      <c r="K1765" s="78">
        <v>1070</v>
      </c>
      <c r="L1765" s="78">
        <v>1114</v>
      </c>
      <c r="M1765" s="579" t="str">
        <f t="shared" si="28"/>
        <v>1114,1071,1070,1114</v>
      </c>
      <c r="R1765" s="280">
        <v>1760</v>
      </c>
      <c r="S1765" s="591">
        <v>1200.32335290644</v>
      </c>
      <c r="U1765" s="77">
        <v>1760</v>
      </c>
      <c r="V1765" s="77">
        <v>1760</v>
      </c>
      <c r="Y1765" s="110">
        <v>1760</v>
      </c>
      <c r="Z1765" s="110">
        <v>0</v>
      </c>
      <c r="AA1765" s="110">
        <v>1760</v>
      </c>
      <c r="AB1765" s="110">
        <v>0</v>
      </c>
      <c r="AC1765" s="417">
        <v>24.006467058128901</v>
      </c>
    </row>
    <row r="1766" spans="1:29">
      <c r="A1766" s="20"/>
      <c r="B1766" s="24">
        <v>1762</v>
      </c>
      <c r="D1766" s="571">
        <v>1761</v>
      </c>
      <c r="E1766" s="580">
        <v>739.17601000000002</v>
      </c>
      <c r="F1766" s="580">
        <v>-706.40030000000002</v>
      </c>
      <c r="H1766" s="571">
        <v>1761</v>
      </c>
      <c r="I1766" s="78">
        <v>1115</v>
      </c>
      <c r="J1766" s="78">
        <v>1114</v>
      </c>
      <c r="K1766" s="78">
        <v>1070</v>
      </c>
      <c r="L1766" s="78">
        <v>1115</v>
      </c>
      <c r="M1766" s="579" t="str">
        <f t="shared" si="28"/>
        <v>1115,1114,1070,1115</v>
      </c>
      <c r="R1766" s="280">
        <v>1761</v>
      </c>
      <c r="S1766" s="591">
        <v>1178.46279389801</v>
      </c>
      <c r="U1766" s="77">
        <v>1761</v>
      </c>
      <c r="V1766" s="77">
        <v>1761</v>
      </c>
      <c r="Y1766" s="110">
        <v>1761</v>
      </c>
      <c r="Z1766" s="110">
        <v>0</v>
      </c>
      <c r="AA1766" s="110">
        <v>1761</v>
      </c>
      <c r="AB1766" s="110">
        <v>0</v>
      </c>
      <c r="AC1766" s="417">
        <v>23.569255877960199</v>
      </c>
    </row>
    <row r="1767" spans="1:29">
      <c r="A1767" s="20"/>
      <c r="B1767" s="24">
        <v>1763</v>
      </c>
      <c r="D1767" s="571">
        <v>1762</v>
      </c>
      <c r="E1767" s="580">
        <v>706.31528000000003</v>
      </c>
      <c r="F1767" s="580">
        <v>-748.59069999999997</v>
      </c>
      <c r="H1767" s="571">
        <v>1762</v>
      </c>
      <c r="I1767" s="78">
        <v>1115</v>
      </c>
      <c r="J1767" s="78">
        <v>1070</v>
      </c>
      <c r="K1767" s="78">
        <v>1069</v>
      </c>
      <c r="L1767" s="78">
        <v>1115</v>
      </c>
      <c r="M1767" s="579" t="str">
        <f t="shared" si="28"/>
        <v>1115,1070,1069,1115</v>
      </c>
      <c r="R1767" s="280">
        <v>1762</v>
      </c>
      <c r="S1767" s="591">
        <v>1229.1882356810299</v>
      </c>
      <c r="U1767" s="77">
        <v>1762</v>
      </c>
      <c r="V1767" s="77">
        <v>1762</v>
      </c>
      <c r="Y1767" s="110">
        <v>1762</v>
      </c>
      <c r="Z1767" s="110">
        <v>0</v>
      </c>
      <c r="AA1767" s="110">
        <v>1762</v>
      </c>
      <c r="AB1767" s="110">
        <v>0</v>
      </c>
      <c r="AC1767" s="417">
        <v>24.583764713620699</v>
      </c>
    </row>
    <row r="1768" spans="1:29">
      <c r="A1768" s="20"/>
      <c r="B1768" s="24">
        <v>1764</v>
      </c>
      <c r="D1768" s="571">
        <v>1763</v>
      </c>
      <c r="E1768" s="580">
        <v>682.48542999999995</v>
      </c>
      <c r="F1768" s="580">
        <v>-790.50480000000005</v>
      </c>
      <c r="H1768" s="571">
        <v>1763</v>
      </c>
      <c r="I1768" s="78">
        <v>1116</v>
      </c>
      <c r="J1768" s="78">
        <v>1115</v>
      </c>
      <c r="K1768" s="78">
        <v>1069</v>
      </c>
      <c r="L1768" s="78">
        <v>1116</v>
      </c>
      <c r="M1768" s="579" t="str">
        <f t="shared" si="28"/>
        <v>1116,1115,1069,1116</v>
      </c>
      <c r="R1768" s="280">
        <v>1763</v>
      </c>
      <c r="S1768" s="591">
        <v>1201.5726560099799</v>
      </c>
      <c r="U1768" s="77">
        <v>1763</v>
      </c>
      <c r="V1768" s="77">
        <v>1763</v>
      </c>
      <c r="Y1768" s="110">
        <v>1763</v>
      </c>
      <c r="Z1768" s="110">
        <v>0</v>
      </c>
      <c r="AA1768" s="110">
        <v>1763</v>
      </c>
      <c r="AB1768" s="110">
        <v>0</v>
      </c>
      <c r="AC1768" s="417">
        <v>24.0314531201997</v>
      </c>
    </row>
    <row r="1769" spans="1:29">
      <c r="A1769" s="20"/>
      <c r="B1769" s="24">
        <v>1765</v>
      </c>
      <c r="D1769" s="571">
        <v>1764</v>
      </c>
      <c r="E1769" s="580">
        <v>637.56389999999999</v>
      </c>
      <c r="F1769" s="580">
        <v>-810.36</v>
      </c>
      <c r="H1769" s="571">
        <v>1764</v>
      </c>
      <c r="I1769" s="78">
        <v>1116</v>
      </c>
      <c r="J1769" s="78">
        <v>1069</v>
      </c>
      <c r="K1769" s="78">
        <v>1068</v>
      </c>
      <c r="L1769" s="78">
        <v>1116</v>
      </c>
      <c r="M1769" s="579" t="str">
        <f t="shared" si="28"/>
        <v>1116,1069,1068,1116</v>
      </c>
      <c r="R1769" s="280">
        <v>1764</v>
      </c>
      <c r="S1769" s="591">
        <v>1248.72160093253</v>
      </c>
      <c r="U1769" s="77">
        <v>1764</v>
      </c>
      <c r="V1769" s="77">
        <v>1764</v>
      </c>
      <c r="Y1769" s="110">
        <v>1764</v>
      </c>
      <c r="Z1769" s="110">
        <v>0</v>
      </c>
      <c r="AA1769" s="110">
        <v>1764</v>
      </c>
      <c r="AB1769" s="110">
        <v>0</v>
      </c>
      <c r="AC1769" s="417">
        <v>24.974432018650599</v>
      </c>
    </row>
    <row r="1770" spans="1:29">
      <c r="A1770" s="20"/>
      <c r="B1770" s="24">
        <v>1766</v>
      </c>
      <c r="D1770" s="571">
        <v>1765</v>
      </c>
      <c r="E1770" s="580">
        <v>590.96047999999996</v>
      </c>
      <c r="F1770" s="580">
        <v>-836.89710000000002</v>
      </c>
      <c r="H1770" s="571">
        <v>1765</v>
      </c>
      <c r="I1770" s="78">
        <v>1117</v>
      </c>
      <c r="J1770" s="78">
        <v>1116</v>
      </c>
      <c r="K1770" s="78">
        <v>1068</v>
      </c>
      <c r="L1770" s="78">
        <v>1117</v>
      </c>
      <c r="M1770" s="579" t="str">
        <f t="shared" si="28"/>
        <v>1117,1116,1068,1117</v>
      </c>
      <c r="R1770" s="280">
        <v>1765</v>
      </c>
      <c r="S1770" s="591">
        <v>1199.4301898474801</v>
      </c>
      <c r="U1770" s="77">
        <v>1765</v>
      </c>
      <c r="V1770" s="77">
        <v>1765</v>
      </c>
      <c r="Y1770" s="110">
        <v>1765</v>
      </c>
      <c r="Z1770" s="110">
        <v>0</v>
      </c>
      <c r="AA1770" s="110">
        <v>1765</v>
      </c>
      <c r="AB1770" s="110">
        <v>0</v>
      </c>
      <c r="AC1770" s="417">
        <v>23.988603796949601</v>
      </c>
    </row>
    <row r="1771" spans="1:29">
      <c r="A1771" s="20"/>
      <c r="B1771" s="24">
        <v>1767</v>
      </c>
      <c r="D1771" s="571">
        <v>1766</v>
      </c>
      <c r="E1771" s="580">
        <v>550.28652999999997</v>
      </c>
      <c r="F1771" s="580">
        <v>-871.69420000000002</v>
      </c>
      <c r="H1771" s="571">
        <v>1766</v>
      </c>
      <c r="I1771" s="78">
        <v>1117</v>
      </c>
      <c r="J1771" s="78">
        <v>1068</v>
      </c>
      <c r="K1771" s="78">
        <v>1067</v>
      </c>
      <c r="L1771" s="78">
        <v>1117</v>
      </c>
      <c r="M1771" s="579" t="str">
        <f t="shared" si="28"/>
        <v>1117,1068,1067,1117</v>
      </c>
      <c r="R1771" s="280">
        <v>1766</v>
      </c>
      <c r="S1771" s="591">
        <v>1237.1999676600001</v>
      </c>
      <c r="U1771" s="77">
        <v>1766</v>
      </c>
      <c r="V1771" s="77">
        <v>1766</v>
      </c>
      <c r="Y1771" s="110">
        <v>1766</v>
      </c>
      <c r="Z1771" s="110">
        <v>0</v>
      </c>
      <c r="AA1771" s="110">
        <v>1766</v>
      </c>
      <c r="AB1771" s="110">
        <v>0</v>
      </c>
      <c r="AC1771" s="417">
        <v>24.743999353200198</v>
      </c>
    </row>
    <row r="1772" spans="1:29">
      <c r="A1772" s="20"/>
      <c r="B1772" s="24">
        <v>1768</v>
      </c>
      <c r="D1772" s="571">
        <v>1767</v>
      </c>
      <c r="E1772" s="580">
        <v>504.42016999999998</v>
      </c>
      <c r="F1772" s="580">
        <v>-905.14729999999997</v>
      </c>
      <c r="H1772" s="571">
        <v>1767</v>
      </c>
      <c r="I1772" s="78">
        <v>1118</v>
      </c>
      <c r="J1772" s="78">
        <v>1117</v>
      </c>
      <c r="K1772" s="78">
        <v>1067</v>
      </c>
      <c r="L1772" s="78">
        <v>1118</v>
      </c>
      <c r="M1772" s="579" t="str">
        <f t="shared" si="28"/>
        <v>1118,1117,1067,1118</v>
      </c>
      <c r="R1772" s="280">
        <v>1767</v>
      </c>
      <c r="S1772" s="591">
        <v>1187.84761893004</v>
      </c>
      <c r="U1772" s="77">
        <v>1767</v>
      </c>
      <c r="V1772" s="77">
        <v>1767</v>
      </c>
      <c r="Y1772" s="110">
        <v>1767</v>
      </c>
      <c r="Z1772" s="110">
        <v>0</v>
      </c>
      <c r="AA1772" s="110">
        <v>1767</v>
      </c>
      <c r="AB1772" s="110">
        <v>0</v>
      </c>
      <c r="AC1772" s="417">
        <v>23.756952378600801</v>
      </c>
    </row>
    <row r="1773" spans="1:29">
      <c r="A1773" s="20"/>
      <c r="B1773" s="24">
        <v>1769</v>
      </c>
      <c r="D1773" s="571">
        <v>1768</v>
      </c>
      <c r="E1773" s="580">
        <v>451.29180000000002</v>
      </c>
      <c r="F1773" s="580">
        <v>-932.30499999999995</v>
      </c>
      <c r="H1773" s="571">
        <v>1768</v>
      </c>
      <c r="I1773" s="78">
        <v>1118</v>
      </c>
      <c r="J1773" s="78">
        <v>1067</v>
      </c>
      <c r="K1773" s="78">
        <v>1066</v>
      </c>
      <c r="L1773" s="78">
        <v>1118</v>
      </c>
      <c r="M1773" s="579" t="str">
        <f t="shared" si="28"/>
        <v>1118,1067,1066,1118</v>
      </c>
      <c r="R1773" s="280">
        <v>1768</v>
      </c>
      <c r="S1773" s="591">
        <v>1208.75445671996</v>
      </c>
      <c r="U1773" s="77">
        <v>1768</v>
      </c>
      <c r="V1773" s="77">
        <v>1768</v>
      </c>
      <c r="Y1773" s="110">
        <v>1768</v>
      </c>
      <c r="Z1773" s="110">
        <v>0</v>
      </c>
      <c r="AA1773" s="110">
        <v>1768</v>
      </c>
      <c r="AB1773" s="110">
        <v>0</v>
      </c>
      <c r="AC1773" s="417">
        <v>24.1750891343993</v>
      </c>
    </row>
    <row r="1774" spans="1:29">
      <c r="A1774" s="20"/>
      <c r="B1774" s="24">
        <v>1770</v>
      </c>
      <c r="D1774" s="571">
        <v>1769</v>
      </c>
      <c r="E1774" s="580">
        <v>392.91072000000003</v>
      </c>
      <c r="F1774" s="580">
        <v>-947.18709999999999</v>
      </c>
      <c r="H1774" s="571">
        <v>1769</v>
      </c>
      <c r="I1774" s="78">
        <v>1119</v>
      </c>
      <c r="J1774" s="78">
        <v>1118</v>
      </c>
      <c r="K1774" s="78">
        <v>1066</v>
      </c>
      <c r="L1774" s="78">
        <v>1119</v>
      </c>
      <c r="M1774" s="579" t="str">
        <f t="shared" si="28"/>
        <v>1119,1118,1066,1119</v>
      </c>
      <c r="R1774" s="280">
        <v>1769</v>
      </c>
      <c r="S1774" s="591">
        <v>1175.31799219496</v>
      </c>
      <c r="U1774" s="77">
        <v>1769</v>
      </c>
      <c r="V1774" s="77">
        <v>1769</v>
      </c>
      <c r="Y1774" s="110">
        <v>1769</v>
      </c>
      <c r="Z1774" s="110">
        <v>0</v>
      </c>
      <c r="AA1774" s="110">
        <v>1769</v>
      </c>
      <c r="AB1774" s="110">
        <v>0</v>
      </c>
      <c r="AC1774" s="417">
        <v>23.506359843899201</v>
      </c>
    </row>
    <row r="1775" spans="1:29">
      <c r="A1775" s="20"/>
      <c r="B1775" s="24">
        <v>1771</v>
      </c>
      <c r="D1775" s="571">
        <v>1770</v>
      </c>
      <c r="E1775" s="580">
        <v>338.67934000000002</v>
      </c>
      <c r="F1775" s="580">
        <v>-966.80050000000006</v>
      </c>
      <c r="H1775" s="571">
        <v>1770</v>
      </c>
      <c r="I1775" s="78">
        <v>1119</v>
      </c>
      <c r="J1775" s="78">
        <v>1066</v>
      </c>
      <c r="K1775" s="78">
        <v>1065</v>
      </c>
      <c r="L1775" s="78">
        <v>1119</v>
      </c>
      <c r="M1775" s="579" t="str">
        <f t="shared" si="28"/>
        <v>1119,1066,1065,1119</v>
      </c>
      <c r="R1775" s="280">
        <v>1770</v>
      </c>
      <c r="S1775" s="591">
        <v>1195.07651124004</v>
      </c>
      <c r="U1775" s="77">
        <v>1770</v>
      </c>
      <c r="V1775" s="77">
        <v>1770</v>
      </c>
      <c r="Y1775" s="110">
        <v>1770</v>
      </c>
      <c r="Z1775" s="110">
        <v>0</v>
      </c>
      <c r="AA1775" s="110">
        <v>1770</v>
      </c>
      <c r="AB1775" s="110">
        <v>0</v>
      </c>
      <c r="AC1775" s="417">
        <v>23.901530224800801</v>
      </c>
    </row>
    <row r="1776" spans="1:29">
      <c r="A1776" s="20"/>
      <c r="B1776" s="24">
        <v>1772</v>
      </c>
      <c r="D1776" s="571">
        <v>1771</v>
      </c>
      <c r="E1776" s="580">
        <v>279.06572999999997</v>
      </c>
      <c r="F1776" s="580">
        <v>-982.81060000000002</v>
      </c>
      <c r="H1776" s="571">
        <v>1771</v>
      </c>
      <c r="I1776" s="78">
        <v>1120</v>
      </c>
      <c r="J1776" s="78">
        <v>1119</v>
      </c>
      <c r="K1776" s="78">
        <v>1065</v>
      </c>
      <c r="L1776" s="78">
        <v>1120</v>
      </c>
      <c r="M1776" s="579" t="str">
        <f t="shared" si="28"/>
        <v>1120,1119,1065,1120</v>
      </c>
      <c r="R1776" s="280">
        <v>1771</v>
      </c>
      <c r="S1776" s="591">
        <v>1164.51079885999</v>
      </c>
      <c r="U1776" s="77">
        <v>1771</v>
      </c>
      <c r="V1776" s="77">
        <v>1771</v>
      </c>
      <c r="Y1776" s="110">
        <v>1771</v>
      </c>
      <c r="Z1776" s="110">
        <v>0</v>
      </c>
      <c r="AA1776" s="110">
        <v>1771</v>
      </c>
      <c r="AB1776" s="110">
        <v>0</v>
      </c>
      <c r="AC1776" s="417">
        <v>23.2902159771998</v>
      </c>
    </row>
    <row r="1777" spans="1:29">
      <c r="A1777" s="20"/>
      <c r="B1777" s="24">
        <v>1773</v>
      </c>
      <c r="D1777" s="571">
        <v>1772</v>
      </c>
      <c r="E1777" s="580">
        <v>238.26471000000001</v>
      </c>
      <c r="F1777" s="580">
        <v>-1015.739</v>
      </c>
      <c r="H1777" s="571">
        <v>1772</v>
      </c>
      <c r="I1777" s="78">
        <v>1120</v>
      </c>
      <c r="J1777" s="78">
        <v>1065</v>
      </c>
      <c r="K1777" s="78">
        <v>1064</v>
      </c>
      <c r="L1777" s="78">
        <v>1120</v>
      </c>
      <c r="M1777" s="579" t="str">
        <f t="shared" si="28"/>
        <v>1120,1065,1064,1120</v>
      </c>
      <c r="R1777" s="280">
        <v>1772</v>
      </c>
      <c r="S1777" s="591">
        <v>1204.39791771001</v>
      </c>
      <c r="U1777" s="77">
        <v>1772</v>
      </c>
      <c r="V1777" s="77">
        <v>1772</v>
      </c>
      <c r="Y1777" s="110">
        <v>1772</v>
      </c>
      <c r="Z1777" s="110">
        <v>0</v>
      </c>
      <c r="AA1777" s="110">
        <v>1772</v>
      </c>
      <c r="AB1777" s="110">
        <v>0</v>
      </c>
      <c r="AC1777" s="417">
        <v>24.0879583542002</v>
      </c>
    </row>
    <row r="1778" spans="1:29">
      <c r="A1778" s="20"/>
      <c r="B1778" s="24">
        <v>1774</v>
      </c>
      <c r="D1778" s="571">
        <v>1773</v>
      </c>
      <c r="E1778" s="580">
        <v>185.96373</v>
      </c>
      <c r="F1778" s="580">
        <v>-1016.958</v>
      </c>
      <c r="H1778" s="571">
        <v>1773</v>
      </c>
      <c r="I1778" s="78">
        <v>1121</v>
      </c>
      <c r="J1778" s="78">
        <v>1120</v>
      </c>
      <c r="K1778" s="78">
        <v>1064</v>
      </c>
      <c r="L1778" s="78">
        <v>1121</v>
      </c>
      <c r="M1778" s="579" t="str">
        <f t="shared" si="28"/>
        <v>1121,1120,1064,1121</v>
      </c>
      <c r="R1778" s="280">
        <v>1773</v>
      </c>
      <c r="S1778" s="591">
        <v>1176.5731741899499</v>
      </c>
      <c r="U1778" s="77">
        <v>1773</v>
      </c>
      <c r="V1778" s="77">
        <v>1773</v>
      </c>
      <c r="Y1778" s="110">
        <v>1773</v>
      </c>
      <c r="Z1778" s="110">
        <v>0</v>
      </c>
      <c r="AA1778" s="110">
        <v>1773</v>
      </c>
      <c r="AB1778" s="110">
        <v>0</v>
      </c>
      <c r="AC1778" s="417">
        <v>23.531463483799001</v>
      </c>
    </row>
    <row r="1779" spans="1:29">
      <c r="A1779" s="20"/>
      <c r="B1779" s="24">
        <v>1775</v>
      </c>
      <c r="D1779" s="571">
        <v>1774</v>
      </c>
      <c r="E1779" s="580">
        <v>127.01844</v>
      </c>
      <c r="F1779" s="580">
        <v>-1023.4930000000001</v>
      </c>
      <c r="H1779" s="571">
        <v>1774</v>
      </c>
      <c r="I1779" s="78">
        <v>1121</v>
      </c>
      <c r="J1779" s="78">
        <v>1064</v>
      </c>
      <c r="K1779" s="78">
        <v>1063</v>
      </c>
      <c r="L1779" s="78">
        <v>1121</v>
      </c>
      <c r="M1779" s="579" t="str">
        <f t="shared" si="28"/>
        <v>1121,1064,1063,1121</v>
      </c>
      <c r="R1779" s="280">
        <v>1774</v>
      </c>
      <c r="S1779" s="591">
        <v>1214.4736962699601</v>
      </c>
      <c r="U1779" s="77">
        <v>1774</v>
      </c>
      <c r="V1779" s="77">
        <v>1774</v>
      </c>
      <c r="Y1779" s="110">
        <v>1774</v>
      </c>
      <c r="Z1779" s="110">
        <v>0</v>
      </c>
      <c r="AA1779" s="110">
        <v>1774</v>
      </c>
      <c r="AB1779" s="110">
        <v>0</v>
      </c>
      <c r="AC1779" s="417">
        <v>24.2894739253993</v>
      </c>
    </row>
    <row r="1780" spans="1:29">
      <c r="A1780" s="20"/>
      <c r="B1780" s="24">
        <v>1776</v>
      </c>
      <c r="D1780" s="571">
        <v>1775</v>
      </c>
      <c r="E1780" s="580">
        <v>64.713949</v>
      </c>
      <c r="F1780" s="580">
        <v>-1020.0069999999999</v>
      </c>
      <c r="H1780" s="571">
        <v>1775</v>
      </c>
      <c r="I1780" s="78">
        <v>1122</v>
      </c>
      <c r="J1780" s="78">
        <v>1121</v>
      </c>
      <c r="K1780" s="78">
        <v>1063</v>
      </c>
      <c r="L1780" s="78">
        <v>1122</v>
      </c>
      <c r="M1780" s="579" t="str">
        <f t="shared" si="28"/>
        <v>1122,1121,1063,1122</v>
      </c>
      <c r="R1780" s="280">
        <v>1775</v>
      </c>
      <c r="S1780" s="591">
        <v>1190.7379008400601</v>
      </c>
      <c r="U1780" s="77">
        <v>1775</v>
      </c>
      <c r="V1780" s="77">
        <v>1775</v>
      </c>
      <c r="Y1780" s="110">
        <v>1775</v>
      </c>
      <c r="Z1780" s="110">
        <v>0</v>
      </c>
      <c r="AA1780" s="110">
        <v>1775</v>
      </c>
      <c r="AB1780" s="110">
        <v>0</v>
      </c>
      <c r="AC1780" s="417">
        <v>23.8147580168012</v>
      </c>
    </row>
    <row r="1781" spans="1:29">
      <c r="A1781" s="20"/>
      <c r="B1781" s="24">
        <v>1777</v>
      </c>
      <c r="D1781" s="571">
        <v>1776</v>
      </c>
      <c r="E1781" s="580">
        <v>4.7028577</v>
      </c>
      <c r="F1781" s="580">
        <v>-1023.914</v>
      </c>
      <c r="H1781" s="571">
        <v>1776</v>
      </c>
      <c r="I1781" s="78">
        <v>1122</v>
      </c>
      <c r="J1781" s="78">
        <v>1063</v>
      </c>
      <c r="K1781" s="78">
        <v>1062</v>
      </c>
      <c r="L1781" s="78">
        <v>1122</v>
      </c>
      <c r="M1781" s="579" t="str">
        <f t="shared" si="28"/>
        <v>1122,1063,1062,1122</v>
      </c>
      <c r="R1781" s="280">
        <v>1776</v>
      </c>
      <c r="S1781" s="591">
        <v>1230.52122565993</v>
      </c>
      <c r="U1781" s="77">
        <v>1776</v>
      </c>
      <c r="V1781" s="77">
        <v>1776</v>
      </c>
      <c r="Y1781" s="110">
        <v>1776</v>
      </c>
      <c r="Z1781" s="110">
        <v>0</v>
      </c>
      <c r="AA1781" s="110">
        <v>1776</v>
      </c>
      <c r="AB1781" s="110">
        <v>0</v>
      </c>
      <c r="AC1781" s="417">
        <v>24.610424513198598</v>
      </c>
    </row>
    <row r="1782" spans="1:29">
      <c r="A1782" s="20"/>
      <c r="B1782" s="24">
        <v>1778</v>
      </c>
      <c r="D1782" s="571">
        <v>1777</v>
      </c>
      <c r="E1782" s="580">
        <v>-51.32405</v>
      </c>
      <c r="F1782" s="580">
        <v>-1027.2260000000001</v>
      </c>
      <c r="H1782" s="571">
        <v>1777</v>
      </c>
      <c r="I1782" s="78">
        <v>1123</v>
      </c>
      <c r="J1782" s="78">
        <v>1122</v>
      </c>
      <c r="K1782" s="78">
        <v>1062</v>
      </c>
      <c r="L1782" s="78">
        <v>1123</v>
      </c>
      <c r="M1782" s="579" t="str">
        <f t="shared" si="28"/>
        <v>1123,1122,1062,1123</v>
      </c>
      <c r="R1782" s="280">
        <v>1777</v>
      </c>
      <c r="S1782" s="591">
        <v>1204.5655169650499</v>
      </c>
      <c r="U1782" s="77">
        <v>1777</v>
      </c>
      <c r="V1782" s="77">
        <v>1777</v>
      </c>
      <c r="Y1782" s="110">
        <v>1777</v>
      </c>
      <c r="Z1782" s="110">
        <v>0</v>
      </c>
      <c r="AA1782" s="110">
        <v>1777</v>
      </c>
      <c r="AB1782" s="110">
        <v>0</v>
      </c>
      <c r="AC1782" s="417">
        <v>24.091310339301099</v>
      </c>
    </row>
    <row r="1783" spans="1:29">
      <c r="A1783" s="20"/>
      <c r="B1783" s="24">
        <v>1779</v>
      </c>
      <c r="D1783" s="571">
        <v>1778</v>
      </c>
      <c r="E1783" s="580">
        <v>-103.8322</v>
      </c>
      <c r="F1783" s="580">
        <v>-1029.27</v>
      </c>
      <c r="H1783" s="571">
        <v>1778</v>
      </c>
      <c r="I1783" s="78">
        <v>1123</v>
      </c>
      <c r="J1783" s="78">
        <v>1062</v>
      </c>
      <c r="K1783" s="78">
        <v>1061</v>
      </c>
      <c r="L1783" s="78">
        <v>1123</v>
      </c>
      <c r="M1783" s="579" t="str">
        <f t="shared" si="28"/>
        <v>1123,1062,1061,1123</v>
      </c>
      <c r="R1783" s="280">
        <v>1778</v>
      </c>
      <c r="S1783" s="591">
        <v>1247.02095232997</v>
      </c>
      <c r="U1783" s="77">
        <v>1778</v>
      </c>
      <c r="V1783" s="77">
        <v>1778</v>
      </c>
      <c r="Y1783" s="110">
        <v>1778</v>
      </c>
      <c r="Z1783" s="110">
        <v>0</v>
      </c>
      <c r="AA1783" s="110">
        <v>1778</v>
      </c>
      <c r="AB1783" s="110">
        <v>0</v>
      </c>
      <c r="AC1783" s="417">
        <v>24.940419046599398</v>
      </c>
    </row>
    <row r="1784" spans="1:29">
      <c r="A1784" s="20"/>
      <c r="B1784" s="24">
        <v>1780</v>
      </c>
      <c r="D1784" s="571">
        <v>1779</v>
      </c>
      <c r="E1784" s="580">
        <v>-149.59039999999999</v>
      </c>
      <c r="F1784" s="580">
        <v>-1034.597</v>
      </c>
      <c r="H1784" s="571">
        <v>1779</v>
      </c>
      <c r="I1784" s="78">
        <v>1124</v>
      </c>
      <c r="J1784" s="78">
        <v>1123</v>
      </c>
      <c r="K1784" s="78">
        <v>1061</v>
      </c>
      <c r="L1784" s="78">
        <v>1124</v>
      </c>
      <c r="M1784" s="579" t="str">
        <f t="shared" si="28"/>
        <v>1124,1123,1061,1124</v>
      </c>
      <c r="R1784" s="280">
        <v>1779</v>
      </c>
      <c r="S1784" s="591">
        <v>1198.9191377899799</v>
      </c>
      <c r="U1784" s="77">
        <v>1779</v>
      </c>
      <c r="V1784" s="77">
        <v>1779</v>
      </c>
      <c r="Y1784" s="110">
        <v>1779</v>
      </c>
      <c r="Z1784" s="110">
        <v>0</v>
      </c>
      <c r="AA1784" s="110">
        <v>1779</v>
      </c>
      <c r="AB1784" s="110">
        <v>0</v>
      </c>
      <c r="AC1784" s="417">
        <v>23.978382755799601</v>
      </c>
    </row>
    <row r="1785" spans="1:29">
      <c r="A1785" s="20"/>
      <c r="B1785" s="24">
        <v>1781</v>
      </c>
      <c r="D1785" s="571">
        <v>1780</v>
      </c>
      <c r="E1785" s="580">
        <v>-192.54470000000001</v>
      </c>
      <c r="F1785" s="580">
        <v>-1013.9059999999999</v>
      </c>
      <c r="H1785" s="571">
        <v>1780</v>
      </c>
      <c r="I1785" s="78">
        <v>1124</v>
      </c>
      <c r="J1785" s="78">
        <v>1061</v>
      </c>
      <c r="K1785" s="78">
        <v>1060</v>
      </c>
      <c r="L1785" s="78">
        <v>1124</v>
      </c>
      <c r="M1785" s="579" t="str">
        <f t="shared" si="28"/>
        <v>1124,1061,1060,1124</v>
      </c>
      <c r="R1785" s="280">
        <v>1780</v>
      </c>
      <c r="S1785" s="591">
        <v>1235.9149576700199</v>
      </c>
      <c r="U1785" s="77">
        <v>1780</v>
      </c>
      <c r="V1785" s="77">
        <v>1780</v>
      </c>
      <c r="Y1785" s="110">
        <v>1780</v>
      </c>
      <c r="Z1785" s="110">
        <v>0</v>
      </c>
      <c r="AA1785" s="110">
        <v>1780</v>
      </c>
      <c r="AB1785" s="110">
        <v>0</v>
      </c>
      <c r="AC1785" s="417">
        <v>24.718299153400501</v>
      </c>
    </row>
    <row r="1786" spans="1:29">
      <c r="A1786" s="20"/>
      <c r="B1786" s="24">
        <v>1782</v>
      </c>
      <c r="D1786" s="571">
        <v>1781</v>
      </c>
      <c r="E1786" s="580">
        <v>-244.39869999999999</v>
      </c>
      <c r="F1786" s="580">
        <v>-993.4905</v>
      </c>
      <c r="H1786" s="571">
        <v>1781</v>
      </c>
      <c r="I1786" s="78">
        <v>1125</v>
      </c>
      <c r="J1786" s="78">
        <v>1124</v>
      </c>
      <c r="K1786" s="78">
        <v>1060</v>
      </c>
      <c r="L1786" s="78">
        <v>1125</v>
      </c>
      <c r="M1786" s="579" t="str">
        <f t="shared" si="28"/>
        <v>1125,1124,1060,1125</v>
      </c>
      <c r="R1786" s="280">
        <v>1781</v>
      </c>
      <c r="S1786" s="591">
        <v>1187.0173419749999</v>
      </c>
      <c r="U1786" s="77">
        <v>1781</v>
      </c>
      <c r="V1786" s="77">
        <v>1781</v>
      </c>
      <c r="Y1786" s="110">
        <v>1781</v>
      </c>
      <c r="Z1786" s="110">
        <v>0</v>
      </c>
      <c r="AA1786" s="110">
        <v>1781</v>
      </c>
      <c r="AB1786" s="110">
        <v>0</v>
      </c>
      <c r="AC1786" s="417">
        <v>23.740346839500098</v>
      </c>
    </row>
    <row r="1787" spans="1:29">
      <c r="A1787" s="20"/>
      <c r="B1787" s="24">
        <v>1783</v>
      </c>
      <c r="D1787" s="571">
        <v>1782</v>
      </c>
      <c r="E1787" s="580">
        <v>-295.63619999999997</v>
      </c>
      <c r="F1787" s="580">
        <v>-1001.684</v>
      </c>
      <c r="H1787" s="571">
        <v>1782</v>
      </c>
      <c r="I1787" s="78">
        <v>1125</v>
      </c>
      <c r="J1787" s="78">
        <v>1060</v>
      </c>
      <c r="K1787" s="78">
        <v>1059</v>
      </c>
      <c r="L1787" s="78">
        <v>1125</v>
      </c>
      <c r="M1787" s="579" t="str">
        <f t="shared" si="28"/>
        <v>1125,1060,1059,1125</v>
      </c>
      <c r="R1787" s="280">
        <v>1782</v>
      </c>
      <c r="S1787" s="591">
        <v>1208.2352915699801</v>
      </c>
      <c r="U1787" s="77">
        <v>1782</v>
      </c>
      <c r="V1787" s="77">
        <v>1782</v>
      </c>
      <c r="Y1787" s="110">
        <v>1782</v>
      </c>
      <c r="Z1787" s="110">
        <v>0</v>
      </c>
      <c r="AA1787" s="110">
        <v>1782</v>
      </c>
      <c r="AB1787" s="110">
        <v>0</v>
      </c>
      <c r="AC1787" s="417">
        <v>24.164705831399701</v>
      </c>
    </row>
    <row r="1788" spans="1:29">
      <c r="A1788" s="20"/>
      <c r="B1788" s="24">
        <v>1784</v>
      </c>
      <c r="D1788" s="571">
        <v>1783</v>
      </c>
      <c r="E1788" s="580">
        <v>-339.08339999999998</v>
      </c>
      <c r="F1788" s="580">
        <v>-977.59370000000001</v>
      </c>
      <c r="H1788" s="571">
        <v>1783</v>
      </c>
      <c r="I1788" s="78">
        <v>1126</v>
      </c>
      <c r="J1788" s="78">
        <v>1125</v>
      </c>
      <c r="K1788" s="78">
        <v>1059</v>
      </c>
      <c r="L1788" s="78">
        <v>1126</v>
      </c>
      <c r="M1788" s="579" t="str">
        <f t="shared" si="28"/>
        <v>1126,1125,1059,1126</v>
      </c>
      <c r="R1788" s="280">
        <v>1783</v>
      </c>
      <c r="S1788" s="591">
        <v>1174.7824005549701</v>
      </c>
      <c r="U1788" s="77">
        <v>1783</v>
      </c>
      <c r="V1788" s="77">
        <v>1783</v>
      </c>
      <c r="Y1788" s="110">
        <v>1783</v>
      </c>
      <c r="Z1788" s="110">
        <v>0</v>
      </c>
      <c r="AA1788" s="110">
        <v>1783</v>
      </c>
      <c r="AB1788" s="110">
        <v>0</v>
      </c>
      <c r="AC1788" s="417">
        <v>23.495648011099501</v>
      </c>
    </row>
    <row r="1789" spans="1:29">
      <c r="A1789" s="20"/>
      <c r="B1789" s="24">
        <v>1785</v>
      </c>
      <c r="D1789" s="571">
        <v>1784</v>
      </c>
      <c r="E1789" s="580">
        <v>-387.84649999999999</v>
      </c>
      <c r="F1789" s="580">
        <v>-952.61990000000003</v>
      </c>
      <c r="H1789" s="571">
        <v>1784</v>
      </c>
      <c r="I1789" s="78">
        <v>1126</v>
      </c>
      <c r="J1789" s="78">
        <v>1059</v>
      </c>
      <c r="K1789" s="78">
        <v>1058</v>
      </c>
      <c r="L1789" s="78">
        <v>1126</v>
      </c>
      <c r="M1789" s="579" t="str">
        <f t="shared" si="28"/>
        <v>1126,1059,1058,1126</v>
      </c>
      <c r="R1789" s="280">
        <v>1784</v>
      </c>
      <c r="S1789" s="591">
        <v>1194.70322089002</v>
      </c>
      <c r="U1789" s="77">
        <v>1784</v>
      </c>
      <c r="V1789" s="77">
        <v>1784</v>
      </c>
      <c r="Y1789" s="110">
        <v>1784</v>
      </c>
      <c r="Z1789" s="110">
        <v>0</v>
      </c>
      <c r="AA1789" s="110">
        <v>1784</v>
      </c>
      <c r="AB1789" s="110">
        <v>0</v>
      </c>
      <c r="AC1789" s="417">
        <v>23.894064417800401</v>
      </c>
    </row>
    <row r="1790" spans="1:29">
      <c r="A1790" s="20"/>
      <c r="B1790" s="24">
        <v>1786</v>
      </c>
      <c r="D1790" s="571">
        <v>1785</v>
      </c>
      <c r="E1790" s="580">
        <v>-444.14080000000001</v>
      </c>
      <c r="F1790" s="580">
        <v>-928.85950000000003</v>
      </c>
      <c r="H1790" s="571">
        <v>1785</v>
      </c>
      <c r="I1790" s="78">
        <v>1127</v>
      </c>
      <c r="J1790" s="78">
        <v>1126</v>
      </c>
      <c r="K1790" s="78">
        <v>1058</v>
      </c>
      <c r="L1790" s="78">
        <v>1127</v>
      </c>
      <c r="M1790" s="579" t="str">
        <f t="shared" si="28"/>
        <v>1127,1126,1058,1127</v>
      </c>
      <c r="R1790" s="280">
        <v>1785</v>
      </c>
      <c r="S1790" s="591">
        <v>1164.1017021549901</v>
      </c>
      <c r="U1790" s="77">
        <v>1785</v>
      </c>
      <c r="V1790" s="77">
        <v>1785</v>
      </c>
      <c r="Y1790" s="110">
        <v>1785</v>
      </c>
      <c r="Z1790" s="110">
        <v>0</v>
      </c>
      <c r="AA1790" s="110">
        <v>1785</v>
      </c>
      <c r="AB1790" s="110">
        <v>0</v>
      </c>
      <c r="AC1790" s="417">
        <v>23.282034043099799</v>
      </c>
    </row>
    <row r="1791" spans="1:29">
      <c r="A1791" s="20"/>
      <c r="B1791" s="24">
        <v>1787</v>
      </c>
      <c r="D1791" s="571">
        <v>1786</v>
      </c>
      <c r="E1791" s="580">
        <v>-498.6961</v>
      </c>
      <c r="F1791" s="580">
        <v>-894.70609999999999</v>
      </c>
      <c r="H1791" s="571">
        <v>1786</v>
      </c>
      <c r="I1791" s="78">
        <v>1127</v>
      </c>
      <c r="J1791" s="78">
        <v>1058</v>
      </c>
      <c r="K1791" s="78">
        <v>1057</v>
      </c>
      <c r="L1791" s="78">
        <v>1127</v>
      </c>
      <c r="M1791" s="579" t="str">
        <f t="shared" si="28"/>
        <v>1127,1058,1057,1127</v>
      </c>
      <c r="R1791" s="280">
        <v>1786</v>
      </c>
      <c r="S1791" s="591">
        <v>1204.07905170001</v>
      </c>
      <c r="U1791" s="77">
        <v>1786</v>
      </c>
      <c r="V1791" s="77">
        <v>1786</v>
      </c>
      <c r="Y1791" s="110">
        <v>1786</v>
      </c>
      <c r="Z1791" s="110">
        <v>0</v>
      </c>
      <c r="AA1791" s="110">
        <v>1786</v>
      </c>
      <c r="AB1791" s="110">
        <v>0</v>
      </c>
      <c r="AC1791" s="417">
        <v>24.081581034000202</v>
      </c>
    </row>
    <row r="1792" spans="1:29">
      <c r="A1792" s="20"/>
      <c r="B1792" s="24">
        <v>1788</v>
      </c>
      <c r="D1792" s="571">
        <v>1787</v>
      </c>
      <c r="E1792" s="580">
        <v>-549.92319999999995</v>
      </c>
      <c r="F1792" s="580">
        <v>-865.98910000000001</v>
      </c>
      <c r="H1792" s="571">
        <v>1787</v>
      </c>
      <c r="I1792" s="78">
        <v>1128</v>
      </c>
      <c r="J1792" s="78">
        <v>1127</v>
      </c>
      <c r="K1792" s="78">
        <v>1057</v>
      </c>
      <c r="L1792" s="78">
        <v>1128</v>
      </c>
      <c r="M1792" s="579" t="str">
        <f t="shared" si="28"/>
        <v>1128,1127,1057,1128</v>
      </c>
      <c r="R1792" s="280">
        <v>1787</v>
      </c>
      <c r="S1792" s="591">
        <v>1176.2403768900101</v>
      </c>
      <c r="U1792" s="77">
        <v>1787</v>
      </c>
      <c r="V1792" s="77">
        <v>1787</v>
      </c>
      <c r="Y1792" s="110">
        <v>1787</v>
      </c>
      <c r="Z1792" s="110">
        <v>0</v>
      </c>
      <c r="AA1792" s="110">
        <v>1787</v>
      </c>
      <c r="AB1792" s="110">
        <v>0</v>
      </c>
      <c r="AC1792" s="417">
        <v>23.5248075378002</v>
      </c>
    </row>
    <row r="1793" spans="1:29">
      <c r="A1793" s="20"/>
      <c r="B1793" s="24">
        <v>1789</v>
      </c>
      <c r="D1793" s="571">
        <v>1788</v>
      </c>
      <c r="E1793" s="580">
        <v>-597.37469999999996</v>
      </c>
      <c r="F1793" s="580">
        <v>-841.0598</v>
      </c>
      <c r="H1793" s="571">
        <v>1788</v>
      </c>
      <c r="I1793" s="78">
        <v>1128</v>
      </c>
      <c r="J1793" s="78">
        <v>1057</v>
      </c>
      <c r="K1793" s="78">
        <v>1056</v>
      </c>
      <c r="L1793" s="78">
        <v>1128</v>
      </c>
      <c r="M1793" s="579" t="str">
        <f t="shared" si="28"/>
        <v>1128,1057,1056,1128</v>
      </c>
      <c r="R1793" s="280">
        <v>1788</v>
      </c>
      <c r="S1793" s="591">
        <v>1214.1657144799799</v>
      </c>
      <c r="U1793" s="77">
        <v>1788</v>
      </c>
      <c r="V1793" s="77">
        <v>1788</v>
      </c>
      <c r="Y1793" s="110">
        <v>1788</v>
      </c>
      <c r="Z1793" s="110">
        <v>0</v>
      </c>
      <c r="AA1793" s="110">
        <v>1788</v>
      </c>
      <c r="AB1793" s="110">
        <v>0</v>
      </c>
      <c r="AC1793" s="417">
        <v>24.283314289599598</v>
      </c>
    </row>
    <row r="1794" spans="1:29">
      <c r="A1794" s="20"/>
      <c r="B1794" s="24">
        <v>1790</v>
      </c>
      <c r="D1794" s="571">
        <v>1789</v>
      </c>
      <c r="E1794" s="580">
        <v>-639.75630000000001</v>
      </c>
      <c r="F1794" s="580">
        <v>-825.25260000000003</v>
      </c>
      <c r="H1794" s="571">
        <v>1789</v>
      </c>
      <c r="I1794" s="78">
        <v>1129</v>
      </c>
      <c r="J1794" s="78">
        <v>1128</v>
      </c>
      <c r="K1794" s="78">
        <v>1056</v>
      </c>
      <c r="L1794" s="78">
        <v>1129</v>
      </c>
      <c r="M1794" s="579" t="str">
        <f t="shared" si="28"/>
        <v>1129,1128,1056,1129</v>
      </c>
      <c r="R1794" s="280">
        <v>1789</v>
      </c>
      <c r="S1794" s="591">
        <v>1190.42112414499</v>
      </c>
      <c r="U1794" s="77">
        <v>1789</v>
      </c>
      <c r="V1794" s="77">
        <v>1789</v>
      </c>
      <c r="Y1794" s="110">
        <v>1789</v>
      </c>
      <c r="Z1794" s="110">
        <v>0</v>
      </c>
      <c r="AA1794" s="110">
        <v>1789</v>
      </c>
      <c r="AB1794" s="110">
        <v>0</v>
      </c>
      <c r="AC1794" s="417">
        <v>23.8084224828999</v>
      </c>
    </row>
    <row r="1795" spans="1:29">
      <c r="A1795" s="20"/>
      <c r="B1795" s="24">
        <v>1791</v>
      </c>
      <c r="D1795" s="571">
        <v>1790</v>
      </c>
      <c r="E1795" s="580">
        <v>-665.77629999999999</v>
      </c>
      <c r="F1795" s="580">
        <v>-789.45249999999999</v>
      </c>
      <c r="H1795" s="571">
        <v>1790</v>
      </c>
      <c r="I1795" s="78">
        <v>1129</v>
      </c>
      <c r="J1795" s="78">
        <v>1056</v>
      </c>
      <c r="K1795" s="78">
        <v>1055</v>
      </c>
      <c r="L1795" s="78">
        <v>1129</v>
      </c>
      <c r="M1795" s="579" t="str">
        <f t="shared" si="28"/>
        <v>1129,1056,1055,1129</v>
      </c>
      <c r="R1795" s="280">
        <v>1790</v>
      </c>
      <c r="S1795" s="591">
        <v>1230.1917423299999</v>
      </c>
      <c r="U1795" s="77">
        <v>1790</v>
      </c>
      <c r="V1795" s="77">
        <v>1790</v>
      </c>
      <c r="Y1795" s="110">
        <v>1790</v>
      </c>
      <c r="Z1795" s="110">
        <v>0</v>
      </c>
      <c r="AA1795" s="110">
        <v>1790</v>
      </c>
      <c r="AB1795" s="110">
        <v>0</v>
      </c>
      <c r="AC1795" s="417">
        <v>24.603834846600002</v>
      </c>
    </row>
    <row r="1796" spans="1:29">
      <c r="A1796" s="20"/>
      <c r="B1796" s="24">
        <v>1792</v>
      </c>
      <c r="D1796" s="571">
        <v>1791</v>
      </c>
      <c r="E1796" s="580">
        <v>-699.23350000000005</v>
      </c>
      <c r="F1796" s="580">
        <v>-752.98069999999996</v>
      </c>
      <c r="H1796" s="571">
        <v>1791</v>
      </c>
      <c r="I1796" s="78">
        <v>1130</v>
      </c>
      <c r="J1796" s="78">
        <v>1129</v>
      </c>
      <c r="K1796" s="78">
        <v>1055</v>
      </c>
      <c r="L1796" s="78">
        <v>1130</v>
      </c>
      <c r="M1796" s="579" t="str">
        <f t="shared" si="28"/>
        <v>1130,1129,1055,1130</v>
      </c>
      <c r="R1796" s="280">
        <v>1791</v>
      </c>
      <c r="S1796" s="591">
        <v>1204.2484471814901</v>
      </c>
      <c r="U1796" s="77">
        <v>1791</v>
      </c>
      <c r="V1796" s="77">
        <v>1791</v>
      </c>
      <c r="Y1796" s="110">
        <v>1791</v>
      </c>
      <c r="Z1796" s="110">
        <v>0</v>
      </c>
      <c r="AA1796" s="110">
        <v>1791</v>
      </c>
      <c r="AB1796" s="110">
        <v>0</v>
      </c>
      <c r="AC1796" s="417">
        <v>24.084968943629899</v>
      </c>
    </row>
    <row r="1797" spans="1:29">
      <c r="A1797" s="20"/>
      <c r="B1797" s="24">
        <v>1793</v>
      </c>
      <c r="D1797" s="571">
        <v>1792</v>
      </c>
      <c r="E1797" s="580">
        <v>-738.98509999999999</v>
      </c>
      <c r="F1797" s="580">
        <v>-718.05259999999998</v>
      </c>
      <c r="H1797" s="571">
        <v>1792</v>
      </c>
      <c r="I1797" s="78">
        <v>1130</v>
      </c>
      <c r="J1797" s="78">
        <v>1055</v>
      </c>
      <c r="K1797" s="78">
        <v>1054</v>
      </c>
      <c r="L1797" s="78">
        <v>1130</v>
      </c>
      <c r="M1797" s="579" t="str">
        <f t="shared" si="28"/>
        <v>1130,1055,1054,1130</v>
      </c>
      <c r="R1797" s="280">
        <v>1792</v>
      </c>
      <c r="S1797" s="591">
        <v>1246.6198839639901</v>
      </c>
      <c r="U1797" s="77">
        <v>1792</v>
      </c>
      <c r="V1797" s="77">
        <v>1792</v>
      </c>
      <c r="Y1797" s="110">
        <v>1792</v>
      </c>
      <c r="Z1797" s="110">
        <v>0</v>
      </c>
      <c r="AA1797" s="110">
        <v>1792</v>
      </c>
      <c r="AB1797" s="110">
        <v>0</v>
      </c>
      <c r="AC1797" s="417">
        <v>24.932397679279902</v>
      </c>
    </row>
    <row r="1798" spans="1:29">
      <c r="A1798" s="20"/>
      <c r="B1798" s="24">
        <v>1794</v>
      </c>
      <c r="D1798" s="571">
        <v>1793</v>
      </c>
      <c r="E1798" s="580">
        <v>-779.07470000000001</v>
      </c>
      <c r="F1798" s="580">
        <v>-682.36620000000005</v>
      </c>
      <c r="H1798" s="571">
        <v>1793</v>
      </c>
      <c r="I1798" s="78">
        <v>1131</v>
      </c>
      <c r="J1798" s="78">
        <v>1130</v>
      </c>
      <c r="K1798" s="78">
        <v>1054</v>
      </c>
      <c r="L1798" s="78">
        <v>1131</v>
      </c>
      <c r="M1798" s="579" t="str">
        <f t="shared" ref="M1798:M1861" si="29">_xlfn.CONCAT(I1798,",",J1798,",",,K1798,",",L1798)</f>
        <v>1131,1130,1054,1131</v>
      </c>
      <c r="R1798" s="280">
        <v>1793</v>
      </c>
      <c r="S1798" s="591">
        <v>1198.5570746915</v>
      </c>
      <c r="U1798" s="77">
        <v>1793</v>
      </c>
      <c r="V1798" s="77">
        <v>1793</v>
      </c>
      <c r="Y1798" s="110">
        <v>1793</v>
      </c>
      <c r="Z1798" s="110">
        <v>0</v>
      </c>
      <c r="AA1798" s="110">
        <v>1793</v>
      </c>
      <c r="AB1798" s="110">
        <v>0</v>
      </c>
      <c r="AC1798" s="417">
        <v>23.97114149383</v>
      </c>
    </row>
    <row r="1799" spans="1:29">
      <c r="A1799" s="20"/>
      <c r="B1799" s="24">
        <v>1795</v>
      </c>
      <c r="D1799" s="571">
        <v>1794</v>
      </c>
      <c r="E1799" s="580">
        <v>-819.17070000000001</v>
      </c>
      <c r="F1799" s="580">
        <v>-636.14020000000005</v>
      </c>
      <c r="H1799" s="571">
        <v>1794</v>
      </c>
      <c r="I1799" s="78">
        <v>1131</v>
      </c>
      <c r="J1799" s="78">
        <v>1054</v>
      </c>
      <c r="K1799" s="78">
        <v>1053</v>
      </c>
      <c r="L1799" s="78">
        <v>1131</v>
      </c>
      <c r="M1799" s="579" t="str">
        <f t="shared" si="29"/>
        <v>1131,1054,1053,1131</v>
      </c>
      <c r="R1799" s="280">
        <v>1794</v>
      </c>
      <c r="S1799" s="591">
        <v>1235.39361409249</v>
      </c>
      <c r="U1799" s="77">
        <v>1794</v>
      </c>
      <c r="V1799" s="77">
        <v>1794</v>
      </c>
      <c r="Y1799" s="110">
        <v>1794</v>
      </c>
      <c r="Z1799" s="110">
        <v>0</v>
      </c>
      <c r="AA1799" s="110">
        <v>1794</v>
      </c>
      <c r="AB1799" s="110">
        <v>0</v>
      </c>
      <c r="AC1799" s="417">
        <v>24.707872281849902</v>
      </c>
    </row>
    <row r="1800" spans="1:29">
      <c r="A1800" s="20"/>
      <c r="B1800" s="24">
        <v>1796</v>
      </c>
      <c r="D1800" s="571">
        <v>1795</v>
      </c>
      <c r="E1800" s="580">
        <v>-842.11279999999999</v>
      </c>
      <c r="F1800" s="580">
        <v>-579.03449999999998</v>
      </c>
      <c r="H1800" s="571">
        <v>1795</v>
      </c>
      <c r="I1800" s="78">
        <v>1132</v>
      </c>
      <c r="J1800" s="78">
        <v>1131</v>
      </c>
      <c r="K1800" s="78">
        <v>1053</v>
      </c>
      <c r="L1800" s="78">
        <v>1132</v>
      </c>
      <c r="M1800" s="579" t="str">
        <f t="shared" si="29"/>
        <v>1132,1131,1053,1132</v>
      </c>
      <c r="R1800" s="280">
        <v>1795</v>
      </c>
      <c r="S1800" s="591">
        <v>1187.0107891089999</v>
      </c>
      <c r="U1800" s="77">
        <v>1795</v>
      </c>
      <c r="V1800" s="77">
        <v>1795</v>
      </c>
      <c r="Y1800" s="110">
        <v>1795</v>
      </c>
      <c r="Z1800" s="110">
        <v>0</v>
      </c>
      <c r="AA1800" s="110">
        <v>1795</v>
      </c>
      <c r="AB1800" s="110">
        <v>0</v>
      </c>
      <c r="AC1800" s="417">
        <v>23.740215782180002</v>
      </c>
    </row>
    <row r="1801" spans="1:29">
      <c r="A1801" s="20"/>
      <c r="B1801" s="24">
        <v>1797</v>
      </c>
      <c r="D1801" s="571">
        <v>1796</v>
      </c>
      <c r="E1801" s="580">
        <v>-869.49950000000001</v>
      </c>
      <c r="F1801" s="580">
        <v>-525.38930000000005</v>
      </c>
      <c r="H1801" s="571">
        <v>1796</v>
      </c>
      <c r="I1801" s="78">
        <v>1132</v>
      </c>
      <c r="J1801" s="78">
        <v>1053</v>
      </c>
      <c r="K1801" s="78">
        <v>1052</v>
      </c>
      <c r="L1801" s="78">
        <v>1132</v>
      </c>
      <c r="M1801" s="579" t="str">
        <f t="shared" si="29"/>
        <v>1132,1053,1052,1132</v>
      </c>
      <c r="R1801" s="280">
        <v>1796</v>
      </c>
      <c r="S1801" s="591">
        <v>1208.027198533</v>
      </c>
      <c r="U1801" s="77">
        <v>1796</v>
      </c>
      <c r="V1801" s="77">
        <v>1796</v>
      </c>
      <c r="Y1801" s="110">
        <v>1796</v>
      </c>
      <c r="Z1801" s="110">
        <v>0</v>
      </c>
      <c r="AA1801" s="110">
        <v>1796</v>
      </c>
      <c r="AB1801" s="110">
        <v>0</v>
      </c>
      <c r="AC1801" s="417">
        <v>24.160543970660001</v>
      </c>
    </row>
    <row r="1802" spans="1:29">
      <c r="A1802" s="20"/>
      <c r="B1802" s="24">
        <v>1798</v>
      </c>
      <c r="D1802" s="571">
        <v>1797</v>
      </c>
      <c r="E1802" s="580">
        <v>-904.00239999999997</v>
      </c>
      <c r="F1802" s="580">
        <v>-479.38869999999997</v>
      </c>
      <c r="H1802" s="571">
        <v>1797</v>
      </c>
      <c r="I1802" s="78">
        <v>1133</v>
      </c>
      <c r="J1802" s="78">
        <v>1132</v>
      </c>
      <c r="K1802" s="78">
        <v>1052</v>
      </c>
      <c r="L1802" s="78">
        <v>1133</v>
      </c>
      <c r="M1802" s="579" t="str">
        <f t="shared" si="29"/>
        <v>1133,1132,1052,1133</v>
      </c>
      <c r="R1802" s="280">
        <v>1797</v>
      </c>
      <c r="S1802" s="591">
        <v>1176.86480632849</v>
      </c>
      <c r="U1802" s="77">
        <v>1797</v>
      </c>
      <c r="V1802" s="77">
        <v>1797</v>
      </c>
      <c r="Y1802" s="110">
        <v>1797</v>
      </c>
      <c r="Z1802" s="110">
        <v>0</v>
      </c>
      <c r="AA1802" s="110">
        <v>1797</v>
      </c>
      <c r="AB1802" s="110">
        <v>0</v>
      </c>
      <c r="AC1802" s="417">
        <v>23.5372961265698</v>
      </c>
    </row>
    <row r="1803" spans="1:29">
      <c r="A1803" s="20"/>
      <c r="B1803" s="24">
        <v>1799</v>
      </c>
      <c r="D1803" s="571">
        <v>1798</v>
      </c>
      <c r="E1803" s="580">
        <v>-941.79399999999998</v>
      </c>
      <c r="F1803" s="580">
        <v>-445.7201</v>
      </c>
      <c r="H1803" s="571">
        <v>1798</v>
      </c>
      <c r="I1803" s="78">
        <v>1133</v>
      </c>
      <c r="J1803" s="78">
        <v>1052</v>
      </c>
      <c r="K1803" s="78">
        <v>1051</v>
      </c>
      <c r="L1803" s="78">
        <v>1133</v>
      </c>
      <c r="M1803" s="579" t="str">
        <f t="shared" si="29"/>
        <v>1133,1052,1051,1133</v>
      </c>
      <c r="R1803" s="280">
        <v>1798</v>
      </c>
      <c r="S1803" s="591">
        <v>1196.253443225</v>
      </c>
      <c r="U1803" s="77">
        <v>1798</v>
      </c>
      <c r="V1803" s="77">
        <v>1798</v>
      </c>
      <c r="Y1803" s="110">
        <v>1798</v>
      </c>
      <c r="Z1803" s="110">
        <v>0</v>
      </c>
      <c r="AA1803" s="110">
        <v>1798</v>
      </c>
      <c r="AB1803" s="110">
        <v>0</v>
      </c>
      <c r="AC1803" s="417">
        <v>23.925068864499998</v>
      </c>
    </row>
    <row r="1804" spans="1:29">
      <c r="A1804" s="20"/>
      <c r="B1804" s="24">
        <v>1800</v>
      </c>
      <c r="D1804" s="571">
        <v>1799</v>
      </c>
      <c r="E1804" s="580">
        <v>-956.39670000000001</v>
      </c>
      <c r="F1804" s="580">
        <v>-398.68180000000001</v>
      </c>
      <c r="H1804" s="571">
        <v>1799</v>
      </c>
      <c r="I1804" s="78">
        <v>1134</v>
      </c>
      <c r="J1804" s="78">
        <v>1133</v>
      </c>
      <c r="K1804" s="78">
        <v>1051</v>
      </c>
      <c r="L1804" s="78">
        <v>1134</v>
      </c>
      <c r="M1804" s="579" t="str">
        <f t="shared" si="29"/>
        <v>1134,1133,1051,1134</v>
      </c>
      <c r="R1804" s="280">
        <v>1799</v>
      </c>
      <c r="S1804" s="591">
        <v>1168.4016348949899</v>
      </c>
      <c r="U1804" s="77">
        <v>1799</v>
      </c>
      <c r="V1804" s="77">
        <v>1799</v>
      </c>
      <c r="Y1804" s="110">
        <v>1799</v>
      </c>
      <c r="Z1804" s="110">
        <v>0</v>
      </c>
      <c r="AA1804" s="110">
        <v>1799</v>
      </c>
      <c r="AB1804" s="110">
        <v>0</v>
      </c>
      <c r="AC1804" s="417">
        <v>23.368032697899899</v>
      </c>
    </row>
    <row r="1805" spans="1:29">
      <c r="A1805" s="20"/>
      <c r="B1805" s="24">
        <v>1801</v>
      </c>
      <c r="D1805" s="571">
        <v>1800</v>
      </c>
      <c r="E1805" s="580">
        <v>-977.0557</v>
      </c>
      <c r="F1805" s="580">
        <v>-341.07560000000001</v>
      </c>
      <c r="H1805" s="571">
        <v>1800</v>
      </c>
      <c r="I1805" s="78">
        <v>1134</v>
      </c>
      <c r="J1805" s="78">
        <v>1051</v>
      </c>
      <c r="K1805" s="78">
        <v>1050</v>
      </c>
      <c r="L1805" s="78">
        <v>1134</v>
      </c>
      <c r="M1805" s="579" t="str">
        <f t="shared" si="29"/>
        <v>1134,1051,1050,1134</v>
      </c>
      <c r="R1805" s="280">
        <v>1800</v>
      </c>
      <c r="S1805" s="591">
        <v>1208.03113515</v>
      </c>
      <c r="U1805" s="77">
        <v>1800</v>
      </c>
      <c r="V1805" s="77">
        <v>1800</v>
      </c>
      <c r="Y1805" s="110">
        <v>1800</v>
      </c>
      <c r="Z1805" s="110">
        <v>0</v>
      </c>
      <c r="AA1805" s="110">
        <v>1800</v>
      </c>
      <c r="AB1805" s="110">
        <v>0</v>
      </c>
      <c r="AC1805" s="417">
        <v>24.160622703000101</v>
      </c>
    </row>
    <row r="1806" spans="1:29">
      <c r="A1806" s="20"/>
      <c r="B1806" s="24">
        <v>1802</v>
      </c>
      <c r="D1806" s="571">
        <v>1801</v>
      </c>
      <c r="E1806" s="580">
        <v>-978.15589999999997</v>
      </c>
      <c r="F1806" s="580">
        <v>-279.36849999999998</v>
      </c>
      <c r="H1806" s="571">
        <v>1801</v>
      </c>
      <c r="I1806" s="78">
        <v>1135</v>
      </c>
      <c r="J1806" s="78">
        <v>1134</v>
      </c>
      <c r="K1806" s="78">
        <v>1050</v>
      </c>
      <c r="L1806" s="78">
        <v>1135</v>
      </c>
      <c r="M1806" s="579" t="str">
        <f t="shared" si="29"/>
        <v>1135,1134,1050,1135</v>
      </c>
      <c r="R1806" s="280">
        <v>1801</v>
      </c>
      <c r="S1806" s="591">
        <v>1181.7182317499901</v>
      </c>
      <c r="U1806" s="77">
        <v>1801</v>
      </c>
      <c r="V1806" s="77">
        <v>1801</v>
      </c>
      <c r="Y1806" s="110">
        <v>1801</v>
      </c>
      <c r="Z1806" s="110">
        <v>0</v>
      </c>
      <c r="AA1806" s="110">
        <v>1801</v>
      </c>
      <c r="AB1806" s="110">
        <v>0</v>
      </c>
      <c r="AC1806" s="417">
        <v>23.634364634999901</v>
      </c>
    </row>
    <row r="1807" spans="1:29">
      <c r="A1807" s="20"/>
      <c r="B1807" s="24">
        <v>1803</v>
      </c>
      <c r="D1807" s="571">
        <v>1802</v>
      </c>
      <c r="E1807" s="580">
        <v>-983.44039999999995</v>
      </c>
      <c r="F1807" s="580">
        <v>-224.62129999999999</v>
      </c>
      <c r="H1807" s="571">
        <v>1802</v>
      </c>
      <c r="I1807" s="78">
        <v>1135</v>
      </c>
      <c r="J1807" s="78">
        <v>1050</v>
      </c>
      <c r="K1807" s="78">
        <v>1049</v>
      </c>
      <c r="L1807" s="78">
        <v>1135</v>
      </c>
      <c r="M1807" s="579" t="str">
        <f t="shared" si="29"/>
        <v>1135,1050,1049,1135</v>
      </c>
      <c r="R1807" s="280">
        <v>1802</v>
      </c>
      <c r="S1807" s="591">
        <v>1220.8546567999699</v>
      </c>
      <c r="U1807" s="77">
        <v>1802</v>
      </c>
      <c r="V1807" s="77">
        <v>1802</v>
      </c>
      <c r="Y1807" s="110">
        <v>1802</v>
      </c>
      <c r="Z1807" s="110">
        <v>0</v>
      </c>
      <c r="AA1807" s="110">
        <v>1802</v>
      </c>
      <c r="AB1807" s="110">
        <v>0</v>
      </c>
      <c r="AC1807" s="417">
        <v>24.417093135999401</v>
      </c>
    </row>
    <row r="1808" spans="1:29">
      <c r="A1808" s="20"/>
      <c r="B1808" s="24">
        <v>1804</v>
      </c>
      <c r="D1808" s="571">
        <v>1803</v>
      </c>
      <c r="E1808" s="580">
        <v>-961.0498</v>
      </c>
      <c r="F1808" s="580">
        <v>-167.2251</v>
      </c>
      <c r="H1808" s="571">
        <v>1803</v>
      </c>
      <c r="I1808" s="78">
        <v>1136</v>
      </c>
      <c r="J1808" s="78">
        <v>1135</v>
      </c>
      <c r="K1808" s="78">
        <v>1049</v>
      </c>
      <c r="L1808" s="78">
        <v>1136</v>
      </c>
      <c r="M1808" s="579" t="str">
        <f t="shared" si="29"/>
        <v>1136,1135,1049,1136</v>
      </c>
      <c r="R1808" s="280">
        <v>1803</v>
      </c>
      <c r="S1808" s="591">
        <v>1193.6994179000101</v>
      </c>
      <c r="U1808" s="77">
        <v>1803</v>
      </c>
      <c r="V1808" s="77">
        <v>1803</v>
      </c>
      <c r="Y1808" s="110">
        <v>1803</v>
      </c>
      <c r="Z1808" s="110">
        <v>0</v>
      </c>
      <c r="AA1808" s="110">
        <v>1803</v>
      </c>
      <c r="AB1808" s="110">
        <v>0</v>
      </c>
      <c r="AC1808" s="417">
        <v>23.8739883580003</v>
      </c>
    </row>
    <row r="1809" spans="1:29">
      <c r="A1809" s="20"/>
      <c r="B1809" s="24">
        <v>1805</v>
      </c>
      <c r="D1809" s="571">
        <v>1804</v>
      </c>
      <c r="E1809" s="580">
        <v>-964.60910000000001</v>
      </c>
      <c r="F1809" s="580">
        <v>-95.22833</v>
      </c>
      <c r="H1809" s="571">
        <v>1804</v>
      </c>
      <c r="I1809" s="78">
        <v>1136</v>
      </c>
      <c r="J1809" s="78">
        <v>1049</v>
      </c>
      <c r="K1809" s="78">
        <v>1048</v>
      </c>
      <c r="L1809" s="78">
        <v>1136</v>
      </c>
      <c r="M1809" s="579" t="str">
        <f t="shared" si="29"/>
        <v>1136,1049,1048,1136</v>
      </c>
      <c r="R1809" s="280">
        <v>1804</v>
      </c>
      <c r="S1809" s="591">
        <v>1234.8218241499901</v>
      </c>
      <c r="U1809" s="77">
        <v>1804</v>
      </c>
      <c r="V1809" s="77">
        <v>1804</v>
      </c>
      <c r="Y1809" s="110">
        <v>1804</v>
      </c>
      <c r="Z1809" s="110">
        <v>0</v>
      </c>
      <c r="AA1809" s="110">
        <v>1804</v>
      </c>
      <c r="AB1809" s="110">
        <v>0</v>
      </c>
      <c r="AC1809" s="417">
        <v>24.696436482999999</v>
      </c>
    </row>
    <row r="1810" spans="1:29">
      <c r="A1810" s="20"/>
      <c r="B1810" s="24">
        <v>1806</v>
      </c>
      <c r="D1810" s="571">
        <v>1805</v>
      </c>
      <c r="E1810" s="580">
        <v>-970.40350000000001</v>
      </c>
      <c r="F1810" s="580">
        <v>-28.183019999999999</v>
      </c>
      <c r="H1810" s="571">
        <v>1805</v>
      </c>
      <c r="I1810" s="78">
        <v>1137</v>
      </c>
      <c r="J1810" s="78">
        <v>1136</v>
      </c>
      <c r="K1810" s="78">
        <v>1048</v>
      </c>
      <c r="L1810" s="78">
        <v>1137</v>
      </c>
      <c r="M1810" s="579" t="str">
        <f t="shared" si="29"/>
        <v>1137,1136,1048,1137</v>
      </c>
      <c r="R1810" s="280">
        <v>1805</v>
      </c>
      <c r="S1810" s="591">
        <v>1186.83035594999</v>
      </c>
      <c r="U1810" s="77">
        <v>1805</v>
      </c>
      <c r="V1810" s="77">
        <v>1805</v>
      </c>
      <c r="Y1810" s="110">
        <v>1805</v>
      </c>
      <c r="Z1810" s="110">
        <v>0</v>
      </c>
      <c r="AA1810" s="110">
        <v>1805</v>
      </c>
      <c r="AB1810" s="110">
        <v>0</v>
      </c>
      <c r="AC1810" s="417">
        <v>23.7366071189998</v>
      </c>
    </row>
    <row r="1811" spans="1:29">
      <c r="A1811" s="20"/>
      <c r="B1811" s="24">
        <v>1807</v>
      </c>
      <c r="D1811" s="571">
        <v>1806</v>
      </c>
      <c r="E1811" s="580">
        <v>-972.25800000000004</v>
      </c>
      <c r="F1811" s="580">
        <v>35.352770999999997</v>
      </c>
      <c r="H1811" s="571">
        <v>1806</v>
      </c>
      <c r="I1811" s="78">
        <v>1137</v>
      </c>
      <c r="J1811" s="78">
        <v>1048</v>
      </c>
      <c r="K1811" s="78">
        <v>1047</v>
      </c>
      <c r="L1811" s="78">
        <v>1137</v>
      </c>
      <c r="M1811" s="579" t="str">
        <f t="shared" si="29"/>
        <v>1137,1048,1047,1137</v>
      </c>
      <c r="R1811" s="280">
        <v>1806</v>
      </c>
      <c r="S1811" s="591">
        <v>1226.15080620002</v>
      </c>
      <c r="U1811" s="77">
        <v>1806</v>
      </c>
      <c r="V1811" s="77">
        <v>1806</v>
      </c>
      <c r="Y1811" s="110">
        <v>1806</v>
      </c>
      <c r="Z1811" s="110">
        <v>0</v>
      </c>
      <c r="AA1811" s="110">
        <v>1806</v>
      </c>
      <c r="AB1811" s="110">
        <v>0</v>
      </c>
      <c r="AC1811" s="417">
        <v>24.523016124000399</v>
      </c>
    </row>
    <row r="1812" spans="1:29">
      <c r="A1812" s="20"/>
      <c r="B1812" s="24">
        <v>1808</v>
      </c>
      <c r="D1812" s="571">
        <v>1807</v>
      </c>
      <c r="E1812" s="580">
        <v>-967.16229999999996</v>
      </c>
      <c r="F1812" s="580">
        <v>98.227760000000004</v>
      </c>
      <c r="H1812" s="571">
        <v>1807</v>
      </c>
      <c r="I1812" s="78">
        <v>1138</v>
      </c>
      <c r="J1812" s="78">
        <v>1137</v>
      </c>
      <c r="K1812" s="78">
        <v>1047</v>
      </c>
      <c r="L1812" s="78">
        <v>1138</v>
      </c>
      <c r="M1812" s="579" t="str">
        <f t="shared" si="29"/>
        <v>1138,1137,1047,1138</v>
      </c>
      <c r="R1812" s="280">
        <v>1807</v>
      </c>
      <c r="S1812" s="591">
        <v>1180.8317626999899</v>
      </c>
      <c r="U1812" s="77">
        <v>1807</v>
      </c>
      <c r="V1812" s="77">
        <v>1807</v>
      </c>
      <c r="Y1812" s="110">
        <v>1807</v>
      </c>
      <c r="Z1812" s="110">
        <v>0</v>
      </c>
      <c r="AA1812" s="110">
        <v>1807</v>
      </c>
      <c r="AB1812" s="110">
        <v>0</v>
      </c>
      <c r="AC1812" s="417">
        <v>23.616635253999799</v>
      </c>
    </row>
    <row r="1813" spans="1:29">
      <c r="A1813" s="20"/>
      <c r="B1813" s="24">
        <v>1809</v>
      </c>
      <c r="D1813" s="571">
        <v>1808</v>
      </c>
      <c r="E1813" s="580">
        <v>-960.30070000000001</v>
      </c>
      <c r="F1813" s="580">
        <v>157.81604999999999</v>
      </c>
      <c r="H1813" s="571">
        <v>1808</v>
      </c>
      <c r="I1813" s="78">
        <v>1138</v>
      </c>
      <c r="J1813" s="78">
        <v>1047</v>
      </c>
      <c r="K1813" s="78">
        <v>1046</v>
      </c>
      <c r="L1813" s="78">
        <v>1138</v>
      </c>
      <c r="M1813" s="579" t="str">
        <f t="shared" si="29"/>
        <v>1138,1047,1046,1138</v>
      </c>
      <c r="R1813" s="280">
        <v>1808</v>
      </c>
      <c r="S1813" s="591">
        <v>1206.86146455004</v>
      </c>
      <c r="U1813" s="77">
        <v>1808</v>
      </c>
      <c r="V1813" s="77">
        <v>1808</v>
      </c>
      <c r="Y1813" s="110">
        <v>1808</v>
      </c>
      <c r="Z1813" s="110">
        <v>0</v>
      </c>
      <c r="AA1813" s="110">
        <v>1808</v>
      </c>
      <c r="AB1813" s="110">
        <v>0</v>
      </c>
      <c r="AC1813" s="417">
        <v>24.137229291000899</v>
      </c>
    </row>
    <row r="1814" spans="1:29">
      <c r="A1814" s="20"/>
      <c r="B1814" s="24">
        <v>1810</v>
      </c>
      <c r="D1814" s="571">
        <v>1809</v>
      </c>
      <c r="E1814" s="580">
        <v>-952.51790000000005</v>
      </c>
      <c r="F1814" s="580">
        <v>214.78584000000001</v>
      </c>
      <c r="H1814" s="571">
        <v>1809</v>
      </c>
      <c r="I1814" s="78">
        <v>1139</v>
      </c>
      <c r="J1814" s="78">
        <v>1138</v>
      </c>
      <c r="K1814" s="78">
        <v>1046</v>
      </c>
      <c r="L1814" s="78">
        <v>1139</v>
      </c>
      <c r="M1814" s="579" t="str">
        <f t="shared" si="29"/>
        <v>1139,1138,1046,1139</v>
      </c>
      <c r="R1814" s="280">
        <v>1809</v>
      </c>
      <c r="S1814" s="591">
        <v>1176.7147813500101</v>
      </c>
      <c r="U1814" s="77">
        <v>1809</v>
      </c>
      <c r="V1814" s="77">
        <v>1809</v>
      </c>
      <c r="Y1814" s="110">
        <v>1809</v>
      </c>
      <c r="Z1814" s="110">
        <v>0</v>
      </c>
      <c r="AA1814" s="110">
        <v>1809</v>
      </c>
      <c r="AB1814" s="110">
        <v>0</v>
      </c>
      <c r="AC1814" s="417">
        <v>23.534295627000301</v>
      </c>
    </row>
    <row r="1815" spans="1:29">
      <c r="A1815" s="20"/>
      <c r="B1815" s="24">
        <v>1811</v>
      </c>
      <c r="D1815" s="571">
        <v>1810</v>
      </c>
      <c r="E1815" s="580">
        <v>-944.37599999999998</v>
      </c>
      <c r="F1815" s="580">
        <v>271.80383999999998</v>
      </c>
      <c r="H1815" s="571">
        <v>1810</v>
      </c>
      <c r="I1815" s="78">
        <v>1139</v>
      </c>
      <c r="J1815" s="78">
        <v>1046</v>
      </c>
      <c r="K1815" s="78">
        <v>1045</v>
      </c>
      <c r="L1815" s="78">
        <v>1139</v>
      </c>
      <c r="M1815" s="579" t="str">
        <f t="shared" si="29"/>
        <v>1139,1046,1045,1139</v>
      </c>
      <c r="R1815" s="280">
        <v>1810</v>
      </c>
      <c r="S1815" s="591">
        <v>1202.19589899995</v>
      </c>
      <c r="U1815" s="77">
        <v>1810</v>
      </c>
      <c r="V1815" s="77">
        <v>1810</v>
      </c>
      <c r="Y1815" s="110">
        <v>1810</v>
      </c>
      <c r="Z1815" s="110">
        <v>0</v>
      </c>
      <c r="AA1815" s="110">
        <v>1810</v>
      </c>
      <c r="AB1815" s="110">
        <v>0</v>
      </c>
      <c r="AC1815" s="417">
        <v>24.043917979999001</v>
      </c>
    </row>
    <row r="1816" spans="1:29">
      <c r="A1816" s="20"/>
      <c r="B1816" s="24">
        <v>1812</v>
      </c>
      <c r="D1816" s="571">
        <v>1811</v>
      </c>
      <c r="E1816" s="580">
        <v>-938.02229999999997</v>
      </c>
      <c r="F1816" s="580">
        <v>331.48662999999999</v>
      </c>
      <c r="H1816" s="571">
        <v>1811</v>
      </c>
      <c r="I1816" s="78">
        <v>1140</v>
      </c>
      <c r="J1816" s="78">
        <v>1139</v>
      </c>
      <c r="K1816" s="78">
        <v>1045</v>
      </c>
      <c r="L1816" s="78">
        <v>1140</v>
      </c>
      <c r="M1816" s="579" t="str">
        <f t="shared" si="29"/>
        <v>1140,1139,1045,1140</v>
      </c>
      <c r="R1816" s="280">
        <v>1811</v>
      </c>
      <c r="S1816" s="591">
        <v>1170.51619429999</v>
      </c>
      <c r="U1816" s="77">
        <v>1811</v>
      </c>
      <c r="V1816" s="77">
        <v>1811</v>
      </c>
      <c r="Y1816" s="110">
        <v>1811</v>
      </c>
      <c r="Z1816" s="110">
        <v>0</v>
      </c>
      <c r="AA1816" s="110">
        <v>1811</v>
      </c>
      <c r="AB1816" s="110">
        <v>0</v>
      </c>
      <c r="AC1816" s="417">
        <v>23.410323885999901</v>
      </c>
    </row>
    <row r="1817" spans="1:29">
      <c r="A1817" s="20"/>
      <c r="B1817" s="24">
        <v>1813</v>
      </c>
      <c r="D1817" s="571">
        <v>1812</v>
      </c>
      <c r="E1817" s="580">
        <v>-925.14670000000001</v>
      </c>
      <c r="F1817" s="580">
        <v>-240.00829999999999</v>
      </c>
      <c r="H1817" s="571">
        <v>1812</v>
      </c>
      <c r="I1817" s="78">
        <v>1140</v>
      </c>
      <c r="J1817" s="78">
        <v>1045</v>
      </c>
      <c r="K1817" s="78">
        <v>1044</v>
      </c>
      <c r="L1817" s="78">
        <v>1140</v>
      </c>
      <c r="M1817" s="579" t="str">
        <f t="shared" si="29"/>
        <v>1140,1045,1044,1140</v>
      </c>
      <c r="R1817" s="280">
        <v>1812</v>
      </c>
      <c r="S1817" s="591">
        <v>1215.7933921000499</v>
      </c>
      <c r="U1817" s="77">
        <v>1812</v>
      </c>
      <c r="V1817" s="77">
        <v>1812</v>
      </c>
      <c r="Y1817" s="110">
        <v>1812</v>
      </c>
      <c r="Z1817" s="110">
        <v>0</v>
      </c>
      <c r="AA1817" s="110">
        <v>1812</v>
      </c>
      <c r="AB1817" s="110">
        <v>0</v>
      </c>
      <c r="AC1817" s="417">
        <v>24.315867842001001</v>
      </c>
    </row>
    <row r="1818" spans="1:29">
      <c r="A1818" s="20"/>
      <c r="B1818" s="24">
        <v>1814</v>
      </c>
      <c r="D1818" s="571">
        <v>1813</v>
      </c>
      <c r="E1818" s="580">
        <v>-924.58510000000001</v>
      </c>
      <c r="F1818" s="580">
        <v>-306.67989999999998</v>
      </c>
      <c r="H1818" s="571">
        <v>1813</v>
      </c>
      <c r="I1818" s="78">
        <v>1141</v>
      </c>
      <c r="J1818" s="78">
        <v>1140</v>
      </c>
      <c r="K1818" s="78">
        <v>1044</v>
      </c>
      <c r="L1818" s="78">
        <v>1141</v>
      </c>
      <c r="M1818" s="579" t="str">
        <f t="shared" si="29"/>
        <v>1141,1140,1044,1141</v>
      </c>
      <c r="R1818" s="280">
        <v>1813</v>
      </c>
      <c r="S1818" s="591">
        <v>1182.73456684997</v>
      </c>
      <c r="U1818" s="77">
        <v>1813</v>
      </c>
      <c r="V1818" s="77">
        <v>1813</v>
      </c>
      <c r="Y1818" s="110">
        <v>1813</v>
      </c>
      <c r="Z1818" s="110">
        <v>0</v>
      </c>
      <c r="AA1818" s="110">
        <v>1813</v>
      </c>
      <c r="AB1818" s="110">
        <v>0</v>
      </c>
      <c r="AC1818" s="417">
        <v>23.654691336999502</v>
      </c>
    </row>
    <row r="1819" spans="1:29">
      <c r="A1819" s="20"/>
      <c r="B1819" s="24">
        <v>1815</v>
      </c>
      <c r="D1819" s="571">
        <v>1814</v>
      </c>
      <c r="E1819" s="580">
        <v>-924.8048</v>
      </c>
      <c r="F1819" s="580">
        <v>-362.69119999999998</v>
      </c>
      <c r="H1819" s="571">
        <v>1814</v>
      </c>
      <c r="I1819" s="78">
        <v>1141</v>
      </c>
      <c r="J1819" s="78">
        <v>1044</v>
      </c>
      <c r="K1819" s="78">
        <v>1043</v>
      </c>
      <c r="L1819" s="78">
        <v>1141</v>
      </c>
      <c r="M1819" s="579" t="str">
        <f t="shared" si="29"/>
        <v>1141,1044,1043,1141</v>
      </c>
      <c r="R1819" s="280">
        <v>1814</v>
      </c>
      <c r="S1819" s="591">
        <v>1221.2265227999801</v>
      </c>
      <c r="U1819" s="77">
        <v>1814</v>
      </c>
      <c r="V1819" s="77">
        <v>1814</v>
      </c>
      <c r="Y1819" s="110">
        <v>1814</v>
      </c>
      <c r="Z1819" s="110">
        <v>0</v>
      </c>
      <c r="AA1819" s="110">
        <v>1814</v>
      </c>
      <c r="AB1819" s="110">
        <v>0</v>
      </c>
      <c r="AC1819" s="417">
        <v>24.424530455999701</v>
      </c>
    </row>
    <row r="1820" spans="1:29">
      <c r="A1820" s="20"/>
      <c r="B1820" s="24">
        <v>1816</v>
      </c>
      <c r="D1820" s="571">
        <v>1815</v>
      </c>
      <c r="E1820" s="580">
        <v>-893.57</v>
      </c>
      <c r="F1820" s="580">
        <v>-416.81740000000002</v>
      </c>
      <c r="H1820" s="571">
        <v>1815</v>
      </c>
      <c r="I1820" s="78">
        <v>1142</v>
      </c>
      <c r="J1820" s="78">
        <v>1141</v>
      </c>
      <c r="K1820" s="78">
        <v>1043</v>
      </c>
      <c r="L1820" s="78">
        <v>1142</v>
      </c>
      <c r="M1820" s="579" t="str">
        <f t="shared" si="29"/>
        <v>1142,1141,1043,1142</v>
      </c>
      <c r="R1820" s="280">
        <v>1815</v>
      </c>
      <c r="S1820" s="591">
        <v>1193.6208136499899</v>
      </c>
      <c r="U1820" s="77">
        <v>1815</v>
      </c>
      <c r="V1820" s="77">
        <v>1815</v>
      </c>
      <c r="Y1820" s="110">
        <v>1815</v>
      </c>
      <c r="Z1820" s="110">
        <v>0</v>
      </c>
      <c r="AA1820" s="110">
        <v>1815</v>
      </c>
      <c r="AB1820" s="110">
        <v>0</v>
      </c>
      <c r="AC1820" s="417">
        <v>23.8724162729998</v>
      </c>
    </row>
    <row r="1821" spans="1:29">
      <c r="A1821" s="20"/>
      <c r="B1821" s="24">
        <v>1817</v>
      </c>
      <c r="D1821" s="571">
        <v>1816</v>
      </c>
      <c r="E1821" s="580">
        <v>-837.10900000000004</v>
      </c>
      <c r="F1821" s="580">
        <v>-465.2029</v>
      </c>
      <c r="H1821" s="571">
        <v>1816</v>
      </c>
      <c r="I1821" s="78">
        <v>1142</v>
      </c>
      <c r="J1821" s="78">
        <v>1043</v>
      </c>
      <c r="K1821" s="78">
        <v>1042</v>
      </c>
      <c r="L1821" s="78">
        <v>1142</v>
      </c>
      <c r="M1821" s="579" t="str">
        <f t="shared" si="29"/>
        <v>1142,1043,1042,1142</v>
      </c>
      <c r="R1821" s="280">
        <v>1816</v>
      </c>
      <c r="S1821" s="591">
        <v>1227.78299624996</v>
      </c>
      <c r="U1821" s="77">
        <v>1816</v>
      </c>
      <c r="V1821" s="77">
        <v>1816</v>
      </c>
      <c r="Y1821" s="110">
        <v>1816</v>
      </c>
      <c r="Z1821" s="110">
        <v>0</v>
      </c>
      <c r="AA1821" s="110">
        <v>1816</v>
      </c>
      <c r="AB1821" s="110">
        <v>0</v>
      </c>
      <c r="AC1821" s="417">
        <v>24.555659924999301</v>
      </c>
    </row>
    <row r="1822" spans="1:29">
      <c r="A1822" s="20"/>
      <c r="B1822" s="24">
        <v>1818</v>
      </c>
      <c r="D1822" s="571">
        <v>1817</v>
      </c>
      <c r="E1822" s="580">
        <v>-805.9751</v>
      </c>
      <c r="F1822" s="580">
        <v>-527.29399999999998</v>
      </c>
      <c r="H1822" s="571">
        <v>1817</v>
      </c>
      <c r="I1822" s="78">
        <v>1143</v>
      </c>
      <c r="J1822" s="78">
        <v>1142</v>
      </c>
      <c r="K1822" s="78">
        <v>1042</v>
      </c>
      <c r="L1822" s="78">
        <v>1143</v>
      </c>
      <c r="M1822" s="579" t="str">
        <f t="shared" si="29"/>
        <v>1143,1142,1042,1143</v>
      </c>
      <c r="R1822" s="280">
        <v>1817</v>
      </c>
      <c r="S1822" s="591">
        <v>1201.8069101000401</v>
      </c>
      <c r="U1822" s="77">
        <v>1817</v>
      </c>
      <c r="V1822" s="77">
        <v>1817</v>
      </c>
      <c r="Y1822" s="110">
        <v>1817</v>
      </c>
      <c r="Z1822" s="110">
        <v>0</v>
      </c>
      <c r="AA1822" s="110">
        <v>1817</v>
      </c>
      <c r="AB1822" s="110">
        <v>0</v>
      </c>
      <c r="AC1822" s="417">
        <v>24.036138202000799</v>
      </c>
    </row>
    <row r="1823" spans="1:29">
      <c r="A1823" s="20"/>
      <c r="B1823" s="24">
        <v>1819</v>
      </c>
      <c r="D1823" s="571">
        <v>1818</v>
      </c>
      <c r="E1823" s="580">
        <v>-782.66989999999998</v>
      </c>
      <c r="F1823" s="580">
        <v>-584.00390000000004</v>
      </c>
      <c r="H1823" s="571">
        <v>1818</v>
      </c>
      <c r="I1823" s="78">
        <v>1143</v>
      </c>
      <c r="J1823" s="78">
        <v>1042</v>
      </c>
      <c r="K1823" s="78">
        <v>1041</v>
      </c>
      <c r="L1823" s="78">
        <v>1143</v>
      </c>
      <c r="M1823" s="579" t="str">
        <f t="shared" si="29"/>
        <v>1143,1042,1041,1143</v>
      </c>
      <c r="R1823" s="280">
        <v>1818</v>
      </c>
      <c r="S1823" s="591">
        <v>1237.9801094499901</v>
      </c>
      <c r="U1823" s="77">
        <v>1818</v>
      </c>
      <c r="V1823" s="77">
        <v>1818</v>
      </c>
      <c r="Y1823" s="110">
        <v>1818</v>
      </c>
      <c r="Z1823" s="110">
        <v>0</v>
      </c>
      <c r="AA1823" s="110">
        <v>1818</v>
      </c>
      <c r="AB1823" s="110">
        <v>0</v>
      </c>
      <c r="AC1823" s="417">
        <v>24.759602188999999</v>
      </c>
    </row>
    <row r="1824" spans="1:29">
      <c r="A1824" s="20"/>
      <c r="B1824" s="24">
        <v>1820</v>
      </c>
      <c r="D1824" s="571">
        <v>1819</v>
      </c>
      <c r="E1824" s="580">
        <v>-765.24390000000005</v>
      </c>
      <c r="F1824" s="580">
        <v>-632.85320000000002</v>
      </c>
      <c r="H1824" s="571">
        <v>1819</v>
      </c>
      <c r="I1824" s="78">
        <v>1144</v>
      </c>
      <c r="J1824" s="78">
        <v>1143</v>
      </c>
      <c r="K1824" s="78">
        <v>1041</v>
      </c>
      <c r="L1824" s="78">
        <v>1144</v>
      </c>
      <c r="M1824" s="579" t="str">
        <f t="shared" si="29"/>
        <v>1144,1143,1041,1144</v>
      </c>
      <c r="R1824" s="280">
        <v>1819</v>
      </c>
      <c r="S1824" s="591">
        <v>1191.24182349996</v>
      </c>
      <c r="U1824" s="77">
        <v>1819</v>
      </c>
      <c r="V1824" s="77">
        <v>1819</v>
      </c>
      <c r="Y1824" s="110">
        <v>1819</v>
      </c>
      <c r="Z1824" s="110">
        <v>0</v>
      </c>
      <c r="AA1824" s="110">
        <v>1819</v>
      </c>
      <c r="AB1824" s="110">
        <v>0</v>
      </c>
      <c r="AC1824" s="417">
        <v>23.824836469999202</v>
      </c>
    </row>
    <row r="1825" spans="1:29">
      <c r="A1825" s="20"/>
      <c r="B1825" s="24">
        <v>1821</v>
      </c>
      <c r="D1825" s="571">
        <v>1820</v>
      </c>
      <c r="E1825" s="580">
        <v>-723.4049</v>
      </c>
      <c r="F1825" s="580">
        <v>-662.03890000000001</v>
      </c>
      <c r="H1825" s="571">
        <v>1820</v>
      </c>
      <c r="I1825" s="78">
        <v>1144</v>
      </c>
      <c r="J1825" s="78">
        <v>1041</v>
      </c>
      <c r="K1825" s="78">
        <v>1040</v>
      </c>
      <c r="L1825" s="78">
        <v>1144</v>
      </c>
      <c r="M1825" s="579" t="str">
        <f t="shared" si="29"/>
        <v>1144,1041,1040,1144</v>
      </c>
      <c r="R1825" s="280">
        <v>1820</v>
      </c>
      <c r="S1825" s="591">
        <v>1227.31809074996</v>
      </c>
      <c r="U1825" s="77">
        <v>1820</v>
      </c>
      <c r="V1825" s="77">
        <v>1820</v>
      </c>
      <c r="Y1825" s="110">
        <v>1820</v>
      </c>
      <c r="Z1825" s="110">
        <v>0</v>
      </c>
      <c r="AA1825" s="110">
        <v>1820</v>
      </c>
      <c r="AB1825" s="110">
        <v>0</v>
      </c>
      <c r="AC1825" s="417">
        <v>24.546361814999202</v>
      </c>
    </row>
    <row r="1826" spans="1:29">
      <c r="A1826" s="20"/>
      <c r="B1826" s="24">
        <v>1822</v>
      </c>
      <c r="D1826" s="571">
        <v>1821</v>
      </c>
      <c r="E1826" s="580">
        <v>-681.15350000000001</v>
      </c>
      <c r="F1826" s="580">
        <v>-697.99649999999997</v>
      </c>
      <c r="H1826" s="571">
        <v>1821</v>
      </c>
      <c r="I1826" s="78">
        <v>1145</v>
      </c>
      <c r="J1826" s="78">
        <v>1144</v>
      </c>
      <c r="K1826" s="78">
        <v>1040</v>
      </c>
      <c r="L1826" s="78">
        <v>1145</v>
      </c>
      <c r="M1826" s="579" t="str">
        <f t="shared" si="29"/>
        <v>1145,1144,1040,1145</v>
      </c>
      <c r="R1826" s="280">
        <v>1821</v>
      </c>
      <c r="S1826" s="591">
        <v>1182.8245961500199</v>
      </c>
      <c r="U1826" s="77">
        <v>1821</v>
      </c>
      <c r="V1826" s="77">
        <v>1821</v>
      </c>
      <c r="Y1826" s="110">
        <v>1821</v>
      </c>
      <c r="Z1826" s="110">
        <v>0</v>
      </c>
      <c r="AA1826" s="110">
        <v>1821</v>
      </c>
      <c r="AB1826" s="110">
        <v>0</v>
      </c>
      <c r="AC1826" s="417">
        <v>23.656491923000399</v>
      </c>
    </row>
    <row r="1827" spans="1:29">
      <c r="A1827" s="20"/>
      <c r="B1827" s="24">
        <v>1823</v>
      </c>
      <c r="D1827" s="571">
        <v>1822</v>
      </c>
      <c r="E1827" s="580">
        <v>-639.67610000000002</v>
      </c>
      <c r="F1827" s="580">
        <v>-739.00689999999997</v>
      </c>
      <c r="H1827" s="571">
        <v>1822</v>
      </c>
      <c r="I1827" s="78">
        <v>1145</v>
      </c>
      <c r="J1827" s="78">
        <v>1040</v>
      </c>
      <c r="K1827" s="78">
        <v>1039</v>
      </c>
      <c r="L1827" s="78">
        <v>1145</v>
      </c>
      <c r="M1827" s="579" t="str">
        <f t="shared" si="29"/>
        <v>1145,1040,1039,1145</v>
      </c>
      <c r="R1827" s="280">
        <v>1822</v>
      </c>
      <c r="S1827" s="591">
        <v>1207.31120175</v>
      </c>
      <c r="U1827" s="77">
        <v>1822</v>
      </c>
      <c r="V1827" s="77">
        <v>1822</v>
      </c>
      <c r="Y1827" s="110">
        <v>1822</v>
      </c>
      <c r="Z1827" s="110">
        <v>0</v>
      </c>
      <c r="AA1827" s="110">
        <v>1822</v>
      </c>
      <c r="AB1827" s="110">
        <v>0</v>
      </c>
      <c r="AC1827" s="417">
        <v>24.146224035000099</v>
      </c>
    </row>
    <row r="1828" spans="1:29">
      <c r="A1828" s="20"/>
      <c r="B1828" s="24">
        <v>1824</v>
      </c>
      <c r="D1828" s="571">
        <v>1823</v>
      </c>
      <c r="E1828" s="580">
        <v>-609.04399999999998</v>
      </c>
      <c r="F1828" s="580">
        <v>-784.92930000000001</v>
      </c>
      <c r="H1828" s="571">
        <v>1823</v>
      </c>
      <c r="I1828" s="78">
        <v>1146</v>
      </c>
      <c r="J1828" s="78">
        <v>1145</v>
      </c>
      <c r="K1828" s="78">
        <v>1039</v>
      </c>
      <c r="L1828" s="78">
        <v>1146</v>
      </c>
      <c r="M1828" s="579" t="str">
        <f t="shared" si="29"/>
        <v>1146,1145,1039,1146</v>
      </c>
      <c r="R1828" s="280">
        <v>1823</v>
      </c>
      <c r="S1828" s="591">
        <v>1177.5453350999701</v>
      </c>
      <c r="U1828" s="77">
        <v>1823</v>
      </c>
      <c r="V1828" s="77">
        <v>1823</v>
      </c>
      <c r="Y1828" s="110">
        <v>1823</v>
      </c>
      <c r="Z1828" s="110">
        <v>0</v>
      </c>
      <c r="AA1828" s="110">
        <v>1823</v>
      </c>
      <c r="AB1828" s="110">
        <v>0</v>
      </c>
      <c r="AC1828" s="417">
        <v>23.550906701999399</v>
      </c>
    </row>
    <row r="1829" spans="1:29">
      <c r="A1829" s="20"/>
      <c r="B1829" s="24">
        <v>1825</v>
      </c>
      <c r="D1829" s="571">
        <v>1824</v>
      </c>
      <c r="E1829" s="580">
        <v>-555.5104</v>
      </c>
      <c r="F1829" s="580">
        <v>-802.80169999999998</v>
      </c>
      <c r="H1829" s="571">
        <v>1824</v>
      </c>
      <c r="I1829" s="78">
        <v>1146</v>
      </c>
      <c r="J1829" s="78">
        <v>1039</v>
      </c>
      <c r="K1829" s="78">
        <v>1038</v>
      </c>
      <c r="L1829" s="78">
        <v>1146</v>
      </c>
      <c r="M1829" s="579" t="str">
        <f t="shared" si="29"/>
        <v>1146,1039,1038,1146</v>
      </c>
      <c r="R1829" s="280">
        <v>1824</v>
      </c>
      <c r="S1829" s="591">
        <v>1202.1488933999699</v>
      </c>
      <c r="U1829" s="77">
        <v>1824</v>
      </c>
      <c r="V1829" s="77">
        <v>1824</v>
      </c>
      <c r="Y1829" s="110">
        <v>1824</v>
      </c>
      <c r="Z1829" s="110">
        <v>0</v>
      </c>
      <c r="AA1829" s="110">
        <v>1824</v>
      </c>
      <c r="AB1829" s="110">
        <v>0</v>
      </c>
      <c r="AC1829" s="417">
        <v>24.0429778679995</v>
      </c>
    </row>
    <row r="1830" spans="1:29">
      <c r="A1830" s="20"/>
      <c r="B1830" s="24">
        <v>1826</v>
      </c>
      <c r="D1830" s="571">
        <v>1825</v>
      </c>
      <c r="E1830" s="580">
        <v>-500.83600000000001</v>
      </c>
      <c r="F1830" s="580">
        <v>-832.42909999999995</v>
      </c>
      <c r="H1830" s="571">
        <v>1825</v>
      </c>
      <c r="I1830" s="78">
        <v>1147</v>
      </c>
      <c r="J1830" s="78">
        <v>1146</v>
      </c>
      <c r="K1830" s="78">
        <v>1038</v>
      </c>
      <c r="L1830" s="78">
        <v>1147</v>
      </c>
      <c r="M1830" s="579" t="str">
        <f t="shared" si="29"/>
        <v>1147,1146,1038,1147</v>
      </c>
      <c r="R1830" s="280">
        <v>1825</v>
      </c>
      <c r="S1830" s="591">
        <v>1170.7167248000001</v>
      </c>
      <c r="U1830" s="77">
        <v>1825</v>
      </c>
      <c r="V1830" s="77">
        <v>1825</v>
      </c>
      <c r="Y1830" s="110">
        <v>1825</v>
      </c>
      <c r="Z1830" s="110">
        <v>0</v>
      </c>
      <c r="AA1830" s="110">
        <v>1825</v>
      </c>
      <c r="AB1830" s="110">
        <v>0</v>
      </c>
      <c r="AC1830" s="417">
        <v>23.414334495999999</v>
      </c>
    </row>
    <row r="1831" spans="1:29">
      <c r="A1831" s="20"/>
      <c r="B1831" s="24">
        <v>1827</v>
      </c>
      <c r="D1831" s="571">
        <v>1826</v>
      </c>
      <c r="E1831" s="580">
        <v>-446.21780000000001</v>
      </c>
      <c r="F1831" s="580">
        <v>-863.89359999999999</v>
      </c>
      <c r="H1831" s="571">
        <v>1826</v>
      </c>
      <c r="I1831" s="78">
        <v>1147</v>
      </c>
      <c r="J1831" s="78">
        <v>1038</v>
      </c>
      <c r="K1831" s="78">
        <v>1037</v>
      </c>
      <c r="L1831" s="78">
        <v>1147</v>
      </c>
      <c r="M1831" s="579" t="str">
        <f t="shared" si="29"/>
        <v>1147,1038,1037,1147</v>
      </c>
      <c r="R1831" s="280">
        <v>1826</v>
      </c>
      <c r="S1831" s="591">
        <v>1215.51595535001</v>
      </c>
      <c r="U1831" s="77">
        <v>1826</v>
      </c>
      <c r="V1831" s="77">
        <v>1826</v>
      </c>
      <c r="Y1831" s="110">
        <v>1826</v>
      </c>
      <c r="Z1831" s="110">
        <v>0</v>
      </c>
      <c r="AA1831" s="110">
        <v>1826</v>
      </c>
      <c r="AB1831" s="110">
        <v>0</v>
      </c>
      <c r="AC1831" s="417">
        <v>24.3103191070002</v>
      </c>
    </row>
    <row r="1832" spans="1:29">
      <c r="A1832" s="20"/>
      <c r="B1832" s="24">
        <v>1828</v>
      </c>
      <c r="D1832" s="571">
        <v>1827</v>
      </c>
      <c r="E1832" s="580">
        <v>-392.94330000000002</v>
      </c>
      <c r="F1832" s="580">
        <v>-892.76369999999997</v>
      </c>
      <c r="H1832" s="571">
        <v>1827</v>
      </c>
      <c r="I1832" s="78">
        <v>1148</v>
      </c>
      <c r="J1832" s="78">
        <v>1147</v>
      </c>
      <c r="K1832" s="78">
        <v>1037</v>
      </c>
      <c r="L1832" s="78">
        <v>1148</v>
      </c>
      <c r="M1832" s="579" t="str">
        <f t="shared" si="29"/>
        <v>1148,1147,1037,1148</v>
      </c>
      <c r="R1832" s="280">
        <v>1827</v>
      </c>
      <c r="S1832" s="591">
        <v>1183.0130716899801</v>
      </c>
      <c r="U1832" s="77">
        <v>1827</v>
      </c>
      <c r="V1832" s="77">
        <v>1827</v>
      </c>
      <c r="Y1832" s="110">
        <v>1827</v>
      </c>
      <c r="Z1832" s="110">
        <v>0</v>
      </c>
      <c r="AA1832" s="110">
        <v>1827</v>
      </c>
      <c r="AB1832" s="110">
        <v>0</v>
      </c>
      <c r="AC1832" s="417">
        <v>23.6602614337997</v>
      </c>
    </row>
    <row r="1833" spans="1:29">
      <c r="A1833" s="20"/>
      <c r="B1833" s="24">
        <v>1829</v>
      </c>
      <c r="D1833" s="571">
        <v>1828</v>
      </c>
      <c r="E1833" s="580">
        <v>-340.13659999999999</v>
      </c>
      <c r="F1833" s="580">
        <v>-920.84379999999999</v>
      </c>
      <c r="H1833" s="571">
        <v>1828</v>
      </c>
      <c r="I1833" s="78">
        <v>1148</v>
      </c>
      <c r="J1833" s="78">
        <v>1037</v>
      </c>
      <c r="K1833" s="78">
        <v>1036</v>
      </c>
      <c r="L1833" s="78">
        <v>1148</v>
      </c>
      <c r="M1833" s="579" t="str">
        <f t="shared" si="29"/>
        <v>1148,1037,1036,1148</v>
      </c>
      <c r="R1833" s="280">
        <v>1828</v>
      </c>
      <c r="S1833" s="591">
        <v>1221.22582205</v>
      </c>
      <c r="U1833" s="77">
        <v>1828</v>
      </c>
      <c r="V1833" s="77">
        <v>1828</v>
      </c>
      <c r="Y1833" s="110">
        <v>1828</v>
      </c>
      <c r="Z1833" s="110">
        <v>0</v>
      </c>
      <c r="AA1833" s="110">
        <v>1828</v>
      </c>
      <c r="AB1833" s="110">
        <v>0</v>
      </c>
      <c r="AC1833" s="417">
        <v>24.424516441000101</v>
      </c>
    </row>
    <row r="1834" spans="1:29">
      <c r="A1834" s="20"/>
      <c r="B1834" s="24">
        <v>1830</v>
      </c>
      <c r="D1834" s="571">
        <v>1829</v>
      </c>
      <c r="E1834" s="580">
        <v>-290.07639999999998</v>
      </c>
      <c r="F1834" s="580">
        <v>-951.61360000000002</v>
      </c>
      <c r="H1834" s="571">
        <v>1829</v>
      </c>
      <c r="I1834" s="78">
        <v>1149</v>
      </c>
      <c r="J1834" s="78">
        <v>1148</v>
      </c>
      <c r="K1834" s="78">
        <v>1036</v>
      </c>
      <c r="L1834" s="78">
        <v>1149</v>
      </c>
      <c r="M1834" s="579" t="str">
        <f t="shared" si="29"/>
        <v>1149,1148,1036,1149</v>
      </c>
      <c r="R1834" s="280">
        <v>1829</v>
      </c>
      <c r="S1834" s="591">
        <v>1194.19995808001</v>
      </c>
      <c r="U1834" s="77">
        <v>1829</v>
      </c>
      <c r="V1834" s="77">
        <v>1829</v>
      </c>
      <c r="Y1834" s="110">
        <v>1829</v>
      </c>
      <c r="Z1834" s="110">
        <v>0</v>
      </c>
      <c r="AA1834" s="110">
        <v>1829</v>
      </c>
      <c r="AB1834" s="110">
        <v>0</v>
      </c>
      <c r="AC1834" s="417">
        <v>23.8839991616003</v>
      </c>
    </row>
    <row r="1835" spans="1:29">
      <c r="A1835" s="20"/>
      <c r="B1835" s="24">
        <v>1831</v>
      </c>
      <c r="D1835" s="571">
        <v>1830</v>
      </c>
      <c r="E1835" s="580">
        <v>-572.53920000000005</v>
      </c>
      <c r="F1835" s="580">
        <v>-735.2921</v>
      </c>
      <c r="H1835" s="571">
        <v>1830</v>
      </c>
      <c r="I1835" s="78">
        <v>1149</v>
      </c>
      <c r="J1835" s="78">
        <v>1036</v>
      </c>
      <c r="K1835" s="78">
        <v>1035</v>
      </c>
      <c r="L1835" s="78">
        <v>1149</v>
      </c>
      <c r="M1835" s="579" t="str">
        <f t="shared" si="29"/>
        <v>1149,1036,1035,1149</v>
      </c>
      <c r="R1835" s="280">
        <v>1830</v>
      </c>
      <c r="S1835" s="591">
        <v>1228.2677770599801</v>
      </c>
      <c r="U1835" s="77">
        <v>1830</v>
      </c>
      <c r="V1835" s="77">
        <v>1830</v>
      </c>
      <c r="Y1835" s="110">
        <v>1830</v>
      </c>
      <c r="Z1835" s="110">
        <v>0</v>
      </c>
      <c r="AA1835" s="110">
        <v>1830</v>
      </c>
      <c r="AB1835" s="110">
        <v>0</v>
      </c>
      <c r="AC1835" s="417">
        <v>24.565355541199601</v>
      </c>
    </row>
    <row r="1836" spans="1:29">
      <c r="A1836" s="20"/>
      <c r="B1836" s="24">
        <v>1832</v>
      </c>
      <c r="D1836" s="571">
        <v>1831</v>
      </c>
      <c r="E1836" s="580">
        <v>-622.36320000000001</v>
      </c>
      <c r="F1836" s="580">
        <v>-683.69730000000004</v>
      </c>
      <c r="H1836" s="571">
        <v>1831</v>
      </c>
      <c r="I1836" s="78">
        <v>1150</v>
      </c>
      <c r="J1836" s="78">
        <v>1149</v>
      </c>
      <c r="K1836" s="78">
        <v>1035</v>
      </c>
      <c r="L1836" s="78">
        <v>1150</v>
      </c>
      <c r="M1836" s="579" t="str">
        <f t="shared" si="29"/>
        <v>1150,1149,1035,1150</v>
      </c>
      <c r="R1836" s="280">
        <v>1831</v>
      </c>
      <c r="S1836" s="591">
        <v>1202.9528696699999</v>
      </c>
      <c r="U1836" s="77">
        <v>1831</v>
      </c>
      <c r="V1836" s="77">
        <v>1831</v>
      </c>
      <c r="Y1836" s="110">
        <v>1831</v>
      </c>
      <c r="Z1836" s="110">
        <v>0</v>
      </c>
      <c r="AA1836" s="110">
        <v>1831</v>
      </c>
      <c r="AB1836" s="110">
        <v>0</v>
      </c>
      <c r="AC1836" s="417">
        <v>24.0590573934</v>
      </c>
    </row>
    <row r="1837" spans="1:29">
      <c r="A1837" s="20"/>
      <c r="B1837" s="24">
        <v>1833</v>
      </c>
      <c r="D1837" s="571">
        <v>1832</v>
      </c>
      <c r="E1837" s="580">
        <v>-670.49360000000001</v>
      </c>
      <c r="F1837" s="580">
        <v>-637.14380000000006</v>
      </c>
      <c r="H1837" s="571">
        <v>1832</v>
      </c>
      <c r="I1837" s="78">
        <v>1150</v>
      </c>
      <c r="J1837" s="78">
        <v>1035</v>
      </c>
      <c r="K1837" s="78">
        <v>1034</v>
      </c>
      <c r="L1837" s="78">
        <v>1150</v>
      </c>
      <c r="M1837" s="579" t="str">
        <f t="shared" si="29"/>
        <v>1150,1035,1034,1150</v>
      </c>
      <c r="R1837" s="280">
        <v>1832</v>
      </c>
      <c r="S1837" s="591">
        <v>1238.46644633496</v>
      </c>
      <c r="U1837" s="77">
        <v>1832</v>
      </c>
      <c r="V1837" s="77">
        <v>1832</v>
      </c>
      <c r="Y1837" s="110">
        <v>1832</v>
      </c>
      <c r="Z1837" s="110">
        <v>0</v>
      </c>
      <c r="AA1837" s="110">
        <v>1832</v>
      </c>
      <c r="AB1837" s="110">
        <v>0</v>
      </c>
      <c r="AC1837" s="417">
        <v>24.769328926699199</v>
      </c>
    </row>
    <row r="1838" spans="1:29">
      <c r="A1838" s="20"/>
      <c r="B1838" s="24">
        <v>1834</v>
      </c>
      <c r="D1838" s="571">
        <v>1833</v>
      </c>
      <c r="E1838" s="580">
        <v>-721.48929999999996</v>
      </c>
      <c r="F1838" s="580">
        <v>-601.36839999999995</v>
      </c>
      <c r="H1838" s="571">
        <v>1833</v>
      </c>
      <c r="I1838" s="78">
        <v>1151</v>
      </c>
      <c r="J1838" s="78">
        <v>1150</v>
      </c>
      <c r="K1838" s="78">
        <v>1034</v>
      </c>
      <c r="L1838" s="78">
        <v>1151</v>
      </c>
      <c r="M1838" s="579" t="str">
        <f t="shared" si="29"/>
        <v>1151,1150,1034,1151</v>
      </c>
      <c r="R1838" s="280">
        <v>1833</v>
      </c>
      <c r="S1838" s="591">
        <v>1192.12633527</v>
      </c>
      <c r="U1838" s="77">
        <v>1833</v>
      </c>
      <c r="V1838" s="77">
        <v>1833</v>
      </c>
      <c r="Y1838" s="110">
        <v>1833</v>
      </c>
      <c r="Z1838" s="110">
        <v>0</v>
      </c>
      <c r="AA1838" s="110">
        <v>1833</v>
      </c>
      <c r="AB1838" s="110">
        <v>0</v>
      </c>
      <c r="AC1838" s="417">
        <v>23.842526705400001</v>
      </c>
    </row>
    <row r="1839" spans="1:29">
      <c r="A1839" s="20"/>
      <c r="B1839" s="24">
        <v>1835</v>
      </c>
      <c r="D1839" s="571">
        <v>1834</v>
      </c>
      <c r="E1839" s="580">
        <v>-738.07669999999996</v>
      </c>
      <c r="F1839" s="580">
        <v>-542.13419999999996</v>
      </c>
      <c r="H1839" s="571">
        <v>1834</v>
      </c>
      <c r="I1839" s="78">
        <v>1151</v>
      </c>
      <c r="J1839" s="78">
        <v>1034</v>
      </c>
      <c r="K1839" s="78">
        <v>1033</v>
      </c>
      <c r="L1839" s="78">
        <v>1151</v>
      </c>
      <c r="M1839" s="579" t="str">
        <f t="shared" si="29"/>
        <v>1151,1034,1033,1151</v>
      </c>
      <c r="R1839" s="280">
        <v>1834</v>
      </c>
      <c r="S1839" s="591">
        <v>1226.59843432001</v>
      </c>
      <c r="U1839" s="77">
        <v>1834</v>
      </c>
      <c r="V1839" s="77">
        <v>1834</v>
      </c>
      <c r="Y1839" s="110">
        <v>1834</v>
      </c>
      <c r="Z1839" s="110">
        <v>0</v>
      </c>
      <c r="AA1839" s="110">
        <v>1834</v>
      </c>
      <c r="AB1839" s="110">
        <v>0</v>
      </c>
      <c r="AC1839" s="417">
        <v>24.531968686400202</v>
      </c>
    </row>
    <row r="1840" spans="1:29">
      <c r="A1840" s="20"/>
      <c r="B1840" s="24">
        <v>1836</v>
      </c>
      <c r="D1840" s="571">
        <v>1835</v>
      </c>
      <c r="E1840" s="580">
        <v>-764.51139999999998</v>
      </c>
      <c r="F1840" s="580">
        <v>-480.60640000000001</v>
      </c>
      <c r="H1840" s="571">
        <v>1835</v>
      </c>
      <c r="I1840" s="78">
        <v>1152</v>
      </c>
      <c r="J1840" s="78">
        <v>1151</v>
      </c>
      <c r="K1840" s="78">
        <v>1033</v>
      </c>
      <c r="L1840" s="78">
        <v>1152</v>
      </c>
      <c r="M1840" s="579" t="str">
        <f t="shared" si="29"/>
        <v>1152,1151,1033,1152</v>
      </c>
      <c r="R1840" s="280">
        <v>1835</v>
      </c>
      <c r="S1840" s="591">
        <v>1178.9897491899901</v>
      </c>
      <c r="U1840" s="77">
        <v>1835</v>
      </c>
      <c r="V1840" s="77">
        <v>1835</v>
      </c>
      <c r="Y1840" s="110">
        <v>1835</v>
      </c>
      <c r="Z1840" s="110">
        <v>0</v>
      </c>
      <c r="AA1840" s="110">
        <v>1835</v>
      </c>
      <c r="AB1840" s="110">
        <v>0</v>
      </c>
      <c r="AC1840" s="417">
        <v>23.5797949837998</v>
      </c>
    </row>
    <row r="1841" spans="1:29">
      <c r="A1841" s="20"/>
      <c r="B1841" s="24">
        <v>1837</v>
      </c>
      <c r="D1841" s="571">
        <v>1836</v>
      </c>
      <c r="E1841" s="580">
        <v>-508.59890000000001</v>
      </c>
      <c r="F1841" s="580">
        <v>-768.13530000000003</v>
      </c>
      <c r="H1841" s="571">
        <v>1836</v>
      </c>
      <c r="I1841" s="78">
        <v>1152</v>
      </c>
      <c r="J1841" s="78">
        <v>1033</v>
      </c>
      <c r="K1841" s="78">
        <v>1032</v>
      </c>
      <c r="L1841" s="78">
        <v>1152</v>
      </c>
      <c r="M1841" s="579" t="str">
        <f t="shared" si="29"/>
        <v>1152,1033,1032,1152</v>
      </c>
      <c r="R1841" s="280">
        <v>1836</v>
      </c>
      <c r="S1841" s="591">
        <v>1202.8635061600301</v>
      </c>
      <c r="U1841" s="77">
        <v>1836</v>
      </c>
      <c r="V1841" s="77">
        <v>1836</v>
      </c>
      <c r="Y1841" s="110">
        <v>1836</v>
      </c>
      <c r="Z1841" s="110">
        <v>0</v>
      </c>
      <c r="AA1841" s="110">
        <v>1836</v>
      </c>
      <c r="AB1841" s="110">
        <v>0</v>
      </c>
      <c r="AC1841" s="417">
        <v>24.057270123200698</v>
      </c>
    </row>
    <row r="1842" spans="1:29">
      <c r="A1842" s="20"/>
      <c r="B1842" s="24">
        <v>1838</v>
      </c>
      <c r="D1842" s="571">
        <v>1837</v>
      </c>
      <c r="E1842" s="580">
        <v>-449.48930000000001</v>
      </c>
      <c r="F1842" s="580">
        <v>-799.81830000000002</v>
      </c>
      <c r="H1842" s="571">
        <v>1837</v>
      </c>
      <c r="I1842" s="78">
        <v>1153</v>
      </c>
      <c r="J1842" s="78">
        <v>1152</v>
      </c>
      <c r="K1842" s="78">
        <v>1032</v>
      </c>
      <c r="L1842" s="78">
        <v>1153</v>
      </c>
      <c r="M1842" s="579" t="str">
        <f t="shared" si="29"/>
        <v>1153,1152,1032,1153</v>
      </c>
      <c r="R1842" s="280">
        <v>1837</v>
      </c>
      <c r="S1842" s="591">
        <v>1168.6148550299599</v>
      </c>
      <c r="U1842" s="77">
        <v>1837</v>
      </c>
      <c r="V1842" s="77">
        <v>1837</v>
      </c>
      <c r="Y1842" s="110">
        <v>1837</v>
      </c>
      <c r="Z1842" s="110">
        <v>0</v>
      </c>
      <c r="AA1842" s="110">
        <v>1837</v>
      </c>
      <c r="AB1842" s="110">
        <v>0</v>
      </c>
      <c r="AC1842" s="417">
        <v>23.372297100599301</v>
      </c>
    </row>
    <row r="1843" spans="1:29">
      <c r="A1843" s="20"/>
      <c r="B1843" s="24">
        <v>1839</v>
      </c>
      <c r="D1843" s="571">
        <v>1838</v>
      </c>
      <c r="E1843" s="580">
        <v>-393.62279999999998</v>
      </c>
      <c r="F1843" s="580">
        <v>-830.79939999999999</v>
      </c>
      <c r="H1843" s="571">
        <v>1838</v>
      </c>
      <c r="I1843" s="78">
        <v>1153</v>
      </c>
      <c r="J1843" s="78">
        <v>1032</v>
      </c>
      <c r="K1843" s="78">
        <v>1031</v>
      </c>
      <c r="L1843" s="78">
        <v>1153</v>
      </c>
      <c r="M1843" s="579" t="str">
        <f t="shared" si="29"/>
        <v>1153,1032,1031,1153</v>
      </c>
      <c r="R1843" s="280">
        <v>1838</v>
      </c>
      <c r="S1843" s="591">
        <v>1192.2472897800601</v>
      </c>
      <c r="U1843" s="77">
        <v>1838</v>
      </c>
      <c r="V1843" s="77">
        <v>1838</v>
      </c>
      <c r="Y1843" s="110">
        <v>1838</v>
      </c>
      <c r="Z1843" s="110">
        <v>0</v>
      </c>
      <c r="AA1843" s="110">
        <v>1838</v>
      </c>
      <c r="AB1843" s="110">
        <v>0</v>
      </c>
      <c r="AC1843" s="417">
        <v>23.844945795601198</v>
      </c>
    </row>
    <row r="1844" spans="1:29">
      <c r="A1844" s="20"/>
      <c r="B1844" s="24">
        <v>1840</v>
      </c>
      <c r="D1844" s="571">
        <v>1839</v>
      </c>
      <c r="E1844" s="580">
        <v>-339.86610000000002</v>
      </c>
      <c r="F1844" s="580">
        <v>-862.07749999999999</v>
      </c>
      <c r="H1844" s="571">
        <v>1839</v>
      </c>
      <c r="I1844" s="78">
        <v>1154</v>
      </c>
      <c r="J1844" s="78">
        <v>1153</v>
      </c>
      <c r="K1844" s="78">
        <v>1031</v>
      </c>
      <c r="L1844" s="78">
        <v>1154</v>
      </c>
      <c r="M1844" s="579" t="str">
        <f t="shared" si="29"/>
        <v>1154,1153,1031,1154</v>
      </c>
      <c r="R1844" s="280">
        <v>1839</v>
      </c>
      <c r="S1844" s="591">
        <v>1160.50041249999</v>
      </c>
      <c r="U1844" s="77">
        <v>1839</v>
      </c>
      <c r="V1844" s="77">
        <v>1839</v>
      </c>
      <c r="Y1844" s="110">
        <v>1839</v>
      </c>
      <c r="Z1844" s="110">
        <v>0</v>
      </c>
      <c r="AA1844" s="110">
        <v>1839</v>
      </c>
      <c r="AB1844" s="110">
        <v>0</v>
      </c>
      <c r="AC1844" s="417">
        <v>23.210008249999898</v>
      </c>
    </row>
    <row r="1845" spans="1:29">
      <c r="A1845" s="20"/>
      <c r="B1845" s="24">
        <v>1841</v>
      </c>
      <c r="D1845" s="571">
        <v>1840</v>
      </c>
      <c r="E1845" s="580">
        <v>-287.83659999999998</v>
      </c>
      <c r="F1845" s="580">
        <v>-894.45079999999996</v>
      </c>
      <c r="H1845" s="571">
        <v>1840</v>
      </c>
      <c r="I1845" s="78">
        <v>1154</v>
      </c>
      <c r="J1845" s="78">
        <v>1031</v>
      </c>
      <c r="K1845" s="78">
        <v>1030</v>
      </c>
      <c r="L1845" s="78">
        <v>1154</v>
      </c>
      <c r="M1845" s="579" t="str">
        <f t="shared" si="29"/>
        <v>1154,1031,1030,1154</v>
      </c>
      <c r="R1845" s="280">
        <v>1840</v>
      </c>
      <c r="S1845" s="591">
        <v>1203.3653153749699</v>
      </c>
      <c r="U1845" s="77">
        <v>1840</v>
      </c>
      <c r="V1845" s="77">
        <v>1840</v>
      </c>
      <c r="Y1845" s="110">
        <v>1840</v>
      </c>
      <c r="Z1845" s="110">
        <v>0</v>
      </c>
      <c r="AA1845" s="110">
        <v>1840</v>
      </c>
      <c r="AB1845" s="110">
        <v>0</v>
      </c>
      <c r="AC1845" s="417">
        <v>24.0673063074995</v>
      </c>
    </row>
    <row r="1846" spans="1:29">
      <c r="A1846" s="20"/>
      <c r="B1846" s="24">
        <v>1842</v>
      </c>
      <c r="D1846" s="571">
        <v>1841</v>
      </c>
      <c r="E1846" s="580">
        <v>-237.5993</v>
      </c>
      <c r="F1846" s="580">
        <v>-929.12580000000003</v>
      </c>
      <c r="H1846" s="571">
        <v>1841</v>
      </c>
      <c r="I1846" s="78">
        <v>1155</v>
      </c>
      <c r="J1846" s="78">
        <v>1154</v>
      </c>
      <c r="K1846" s="78">
        <v>1030</v>
      </c>
      <c r="L1846" s="78">
        <v>1155</v>
      </c>
      <c r="M1846" s="579" t="str">
        <f t="shared" si="29"/>
        <v>1155,1154,1030,1155</v>
      </c>
      <c r="R1846" s="280">
        <v>1841</v>
      </c>
      <c r="S1846" s="591">
        <v>1174.7531682500201</v>
      </c>
      <c r="U1846" s="77">
        <v>1841</v>
      </c>
      <c r="V1846" s="77">
        <v>1841</v>
      </c>
      <c r="Y1846" s="110">
        <v>1841</v>
      </c>
      <c r="Z1846" s="110">
        <v>0</v>
      </c>
      <c r="AA1846" s="110">
        <v>1841</v>
      </c>
      <c r="AB1846" s="110">
        <v>0</v>
      </c>
      <c r="AC1846" s="417">
        <v>23.495063365000501</v>
      </c>
    </row>
    <row r="1847" spans="1:29">
      <c r="A1847" s="20"/>
      <c r="B1847" s="24">
        <v>1843</v>
      </c>
      <c r="D1847" s="571">
        <v>1842</v>
      </c>
      <c r="E1847" s="580">
        <v>-189.73589999999999</v>
      </c>
      <c r="F1847" s="580">
        <v>-959.11810000000003</v>
      </c>
      <c r="H1847" s="571">
        <v>1842</v>
      </c>
      <c r="I1847" s="78">
        <v>1155</v>
      </c>
      <c r="J1847" s="78">
        <v>1030</v>
      </c>
      <c r="K1847" s="78">
        <v>1029</v>
      </c>
      <c r="L1847" s="78">
        <v>1155</v>
      </c>
      <c r="M1847" s="579" t="str">
        <f t="shared" si="29"/>
        <v>1155,1030,1029,1155</v>
      </c>
      <c r="R1847" s="280">
        <v>1842</v>
      </c>
      <c r="S1847" s="591">
        <v>1214.0392452399799</v>
      </c>
      <c r="U1847" s="77">
        <v>1842</v>
      </c>
      <c r="V1847" s="77">
        <v>1842</v>
      </c>
      <c r="Y1847" s="110">
        <v>1842</v>
      </c>
      <c r="Z1847" s="110">
        <v>0</v>
      </c>
      <c r="AA1847" s="110">
        <v>1842</v>
      </c>
      <c r="AB1847" s="110">
        <v>0</v>
      </c>
      <c r="AC1847" s="417">
        <v>24.280784904799599</v>
      </c>
    </row>
    <row r="1848" spans="1:29">
      <c r="A1848" s="20"/>
      <c r="B1848" s="24">
        <v>1844</v>
      </c>
      <c r="D1848" s="571">
        <v>1843</v>
      </c>
      <c r="E1848" s="580">
        <v>-142.2604</v>
      </c>
      <c r="F1848" s="580">
        <v>-988.32460000000003</v>
      </c>
      <c r="H1848" s="571">
        <v>1843</v>
      </c>
      <c r="I1848" s="78">
        <v>1156</v>
      </c>
      <c r="J1848" s="78">
        <v>1155</v>
      </c>
      <c r="K1848" s="78">
        <v>1029</v>
      </c>
      <c r="L1848" s="78">
        <v>1156</v>
      </c>
      <c r="M1848" s="579" t="str">
        <f t="shared" si="29"/>
        <v>1156,1155,1029,1156</v>
      </c>
      <c r="R1848" s="280">
        <v>1843</v>
      </c>
      <c r="S1848" s="591">
        <v>1189.96023828495</v>
      </c>
      <c r="U1848" s="77">
        <v>1843</v>
      </c>
      <c r="V1848" s="77">
        <v>1843</v>
      </c>
      <c r="Y1848" s="110">
        <v>1843</v>
      </c>
      <c r="Z1848" s="110">
        <v>0</v>
      </c>
      <c r="AA1848" s="110">
        <v>1843</v>
      </c>
      <c r="AB1848" s="110">
        <v>0</v>
      </c>
      <c r="AC1848" s="417">
        <v>23.799204765699098</v>
      </c>
    </row>
    <row r="1849" spans="1:29">
      <c r="A1849" s="20"/>
      <c r="B1849" s="24">
        <v>1845</v>
      </c>
      <c r="D1849" s="571">
        <v>1844</v>
      </c>
      <c r="E1849" s="580">
        <v>-87.043350000000004</v>
      </c>
      <c r="F1849" s="580">
        <v>-977.79700000000003</v>
      </c>
      <c r="H1849" s="571">
        <v>1844</v>
      </c>
      <c r="I1849" s="78">
        <v>1156</v>
      </c>
      <c r="J1849" s="78">
        <v>1029</v>
      </c>
      <c r="K1849" s="78">
        <v>1028</v>
      </c>
      <c r="L1849" s="78">
        <v>1156</v>
      </c>
      <c r="M1849" s="579" t="str">
        <f t="shared" si="29"/>
        <v>1156,1029,1028,1156</v>
      </c>
      <c r="R1849" s="280">
        <v>1844</v>
      </c>
      <c r="S1849" s="591">
        <v>1230.5391892499699</v>
      </c>
      <c r="U1849" s="77">
        <v>1844</v>
      </c>
      <c r="V1849" s="77">
        <v>1844</v>
      </c>
      <c r="Y1849" s="110">
        <v>1844</v>
      </c>
      <c r="Z1849" s="110">
        <v>0</v>
      </c>
      <c r="AA1849" s="110">
        <v>1844</v>
      </c>
      <c r="AB1849" s="110">
        <v>0</v>
      </c>
      <c r="AC1849" s="417">
        <v>24.610783784999501</v>
      </c>
    </row>
    <row r="1850" spans="1:29">
      <c r="A1850" s="20"/>
      <c r="B1850" s="24">
        <v>1846</v>
      </c>
      <c r="D1850" s="571">
        <v>1845</v>
      </c>
      <c r="E1850" s="580">
        <v>-28.8901</v>
      </c>
      <c r="F1850" s="580">
        <v>-972.42669999999998</v>
      </c>
      <c r="H1850" s="571">
        <v>1845</v>
      </c>
      <c r="I1850" s="78">
        <v>1157</v>
      </c>
      <c r="J1850" s="78">
        <v>1156</v>
      </c>
      <c r="K1850" s="78">
        <v>1028</v>
      </c>
      <c r="L1850" s="78">
        <v>1157</v>
      </c>
      <c r="M1850" s="579" t="str">
        <f t="shared" si="29"/>
        <v>1157,1156,1028,1157</v>
      </c>
      <c r="R1850" s="280">
        <v>1845</v>
      </c>
      <c r="S1850" s="591">
        <v>1204.3774606499901</v>
      </c>
      <c r="U1850" s="77">
        <v>1845</v>
      </c>
      <c r="V1850" s="77">
        <v>1845</v>
      </c>
      <c r="Y1850" s="110">
        <v>1845</v>
      </c>
      <c r="Z1850" s="110">
        <v>0</v>
      </c>
      <c r="AA1850" s="110">
        <v>1845</v>
      </c>
      <c r="AB1850" s="110">
        <v>0</v>
      </c>
      <c r="AC1850" s="417">
        <v>24.0875492129998</v>
      </c>
    </row>
    <row r="1851" spans="1:29">
      <c r="A1851" s="20"/>
      <c r="B1851" s="24">
        <v>1847</v>
      </c>
      <c r="D1851" s="571">
        <v>1846</v>
      </c>
      <c r="E1851" s="580">
        <v>31.940785000000002</v>
      </c>
      <c r="F1851" s="580">
        <v>-969.02049999999997</v>
      </c>
      <c r="H1851" s="571">
        <v>1846</v>
      </c>
      <c r="I1851" s="78">
        <v>1157</v>
      </c>
      <c r="J1851" s="78">
        <v>1028</v>
      </c>
      <c r="K1851" s="78">
        <v>1027</v>
      </c>
      <c r="L1851" s="78">
        <v>1157</v>
      </c>
      <c r="M1851" s="579" t="str">
        <f t="shared" si="29"/>
        <v>1157,1028,1027,1157</v>
      </c>
      <c r="R1851" s="280">
        <v>1846</v>
      </c>
      <c r="S1851" s="591">
        <v>1247.17332684999</v>
      </c>
      <c r="U1851" s="77">
        <v>1846</v>
      </c>
      <c r="V1851" s="77">
        <v>1846</v>
      </c>
      <c r="Y1851" s="110">
        <v>1846</v>
      </c>
      <c r="Z1851" s="110">
        <v>0</v>
      </c>
      <c r="AA1851" s="110">
        <v>1846</v>
      </c>
      <c r="AB1851" s="110">
        <v>0</v>
      </c>
      <c r="AC1851" s="417">
        <v>24.9434665369999</v>
      </c>
    </row>
    <row r="1852" spans="1:29">
      <c r="A1852" s="20"/>
      <c r="B1852" s="24">
        <v>1848</v>
      </c>
      <c r="D1852" s="571">
        <v>1847</v>
      </c>
      <c r="E1852" s="580">
        <v>94.316316999999998</v>
      </c>
      <c r="F1852" s="580">
        <v>-968.13760000000002</v>
      </c>
      <c r="H1852" s="571">
        <v>1847</v>
      </c>
      <c r="I1852" s="78">
        <v>1158</v>
      </c>
      <c r="J1852" s="78">
        <v>1157</v>
      </c>
      <c r="K1852" s="78">
        <v>1027</v>
      </c>
      <c r="L1852" s="78">
        <v>1158</v>
      </c>
      <c r="M1852" s="579" t="str">
        <f t="shared" si="29"/>
        <v>1158,1157,1027,1158</v>
      </c>
      <c r="R1852" s="280">
        <v>1847</v>
      </c>
      <c r="S1852" s="591">
        <v>1198.9673645001001</v>
      </c>
      <c r="U1852" s="77">
        <v>1847</v>
      </c>
      <c r="V1852" s="77">
        <v>1847</v>
      </c>
      <c r="Y1852" s="110">
        <v>1847</v>
      </c>
      <c r="Z1852" s="110">
        <v>0</v>
      </c>
      <c r="AA1852" s="110">
        <v>1847</v>
      </c>
      <c r="AB1852" s="110">
        <v>0</v>
      </c>
      <c r="AC1852" s="417">
        <v>23.979347290002</v>
      </c>
    </row>
    <row r="1853" spans="1:29">
      <c r="A1853" s="20"/>
      <c r="B1853" s="24">
        <v>1849</v>
      </c>
      <c r="D1853" s="571">
        <v>1848</v>
      </c>
      <c r="E1853" s="580">
        <v>154.71951999999999</v>
      </c>
      <c r="F1853" s="580">
        <v>-967.64660000000003</v>
      </c>
      <c r="H1853" s="571">
        <v>1848</v>
      </c>
      <c r="I1853" s="78">
        <v>1158</v>
      </c>
      <c r="J1853" s="78">
        <v>1027</v>
      </c>
      <c r="K1853" s="78">
        <v>1026</v>
      </c>
      <c r="L1853" s="78">
        <v>1158</v>
      </c>
      <c r="M1853" s="579" t="str">
        <f t="shared" si="29"/>
        <v>1158,1027,1026,1158</v>
      </c>
      <c r="R1853" s="280">
        <v>1848</v>
      </c>
      <c r="S1853" s="591">
        <v>1236.10094199999</v>
      </c>
      <c r="U1853" s="77">
        <v>1848</v>
      </c>
      <c r="V1853" s="77">
        <v>1848</v>
      </c>
      <c r="Y1853" s="110">
        <v>1848</v>
      </c>
      <c r="Z1853" s="110">
        <v>0</v>
      </c>
      <c r="AA1853" s="110">
        <v>1848</v>
      </c>
      <c r="AB1853" s="110">
        <v>0</v>
      </c>
      <c r="AC1853" s="417">
        <v>24.722018839999802</v>
      </c>
    </row>
    <row r="1854" spans="1:29">
      <c r="A1854" s="20"/>
      <c r="B1854" s="24">
        <v>1850</v>
      </c>
      <c r="D1854" s="571">
        <v>1849</v>
      </c>
      <c r="E1854" s="580">
        <v>215.58735999999999</v>
      </c>
      <c r="F1854" s="580">
        <v>-968.1739</v>
      </c>
      <c r="H1854" s="571">
        <v>1849</v>
      </c>
      <c r="I1854" s="78">
        <v>1159</v>
      </c>
      <c r="J1854" s="78">
        <v>1158</v>
      </c>
      <c r="K1854" s="78">
        <v>1026</v>
      </c>
      <c r="L1854" s="78">
        <v>1159</v>
      </c>
      <c r="M1854" s="579" t="str">
        <f t="shared" si="29"/>
        <v>1159,1158,1026,1159</v>
      </c>
      <c r="R1854" s="280">
        <v>1849</v>
      </c>
      <c r="S1854" s="591">
        <v>1187.15267394995</v>
      </c>
      <c r="U1854" s="77">
        <v>1849</v>
      </c>
      <c r="V1854" s="77">
        <v>1849</v>
      </c>
      <c r="Y1854" s="110">
        <v>1849</v>
      </c>
      <c r="Z1854" s="110">
        <v>0</v>
      </c>
      <c r="AA1854" s="110">
        <v>1849</v>
      </c>
      <c r="AB1854" s="110">
        <v>0</v>
      </c>
      <c r="AC1854" s="417">
        <v>23.743053478998998</v>
      </c>
    </row>
    <row r="1855" spans="1:29">
      <c r="A1855" s="20"/>
      <c r="B1855" s="24">
        <v>1851</v>
      </c>
      <c r="D1855" s="571">
        <v>1850</v>
      </c>
      <c r="E1855" s="580">
        <v>-669.37450000000001</v>
      </c>
      <c r="F1855" s="580">
        <v>-568.55560000000003</v>
      </c>
      <c r="H1855" s="571">
        <v>1850</v>
      </c>
      <c r="I1855" s="78">
        <v>1159</v>
      </c>
      <c r="J1855" s="78">
        <v>1026</v>
      </c>
      <c r="K1855" s="78">
        <v>1025</v>
      </c>
      <c r="L1855" s="78">
        <v>1159</v>
      </c>
      <c r="M1855" s="579" t="str">
        <f t="shared" si="29"/>
        <v>1159,1026,1025,1159</v>
      </c>
      <c r="R1855" s="280">
        <v>1850</v>
      </c>
      <c r="S1855" s="591">
        <v>1208.44380770006</v>
      </c>
      <c r="U1855" s="77">
        <v>1850</v>
      </c>
      <c r="V1855" s="77">
        <v>1850</v>
      </c>
      <c r="Y1855" s="110">
        <v>1850</v>
      </c>
      <c r="Z1855" s="110">
        <v>0</v>
      </c>
      <c r="AA1855" s="110">
        <v>1850</v>
      </c>
      <c r="AB1855" s="110">
        <v>0</v>
      </c>
      <c r="AC1855" s="417">
        <v>24.1688761540013</v>
      </c>
    </row>
    <row r="1856" spans="1:29">
      <c r="A1856" s="20"/>
      <c r="B1856" s="24">
        <v>1852</v>
      </c>
      <c r="D1856" s="571">
        <v>1851</v>
      </c>
      <c r="E1856" s="580">
        <v>-615.60260000000005</v>
      </c>
      <c r="F1856" s="580">
        <v>-620.57550000000003</v>
      </c>
      <c r="H1856" s="571">
        <v>1851</v>
      </c>
      <c r="I1856" s="78">
        <v>1160</v>
      </c>
      <c r="J1856" s="78">
        <v>1159</v>
      </c>
      <c r="K1856" s="78">
        <v>1025</v>
      </c>
      <c r="L1856" s="78">
        <v>1160</v>
      </c>
      <c r="M1856" s="579" t="str">
        <f t="shared" si="29"/>
        <v>1160,1159,1025,1160</v>
      </c>
      <c r="R1856" s="280">
        <v>1851</v>
      </c>
      <c r="S1856" s="591">
        <v>1174.96853514999</v>
      </c>
      <c r="U1856" s="77">
        <v>1851</v>
      </c>
      <c r="V1856" s="77">
        <v>1851</v>
      </c>
      <c r="Y1856" s="110">
        <v>1851</v>
      </c>
      <c r="Z1856" s="110">
        <v>0</v>
      </c>
      <c r="AA1856" s="110">
        <v>1851</v>
      </c>
      <c r="AB1856" s="110">
        <v>0</v>
      </c>
      <c r="AC1856" s="417">
        <v>23.499370702999801</v>
      </c>
    </row>
    <row r="1857" spans="1:29">
      <c r="A1857" s="20"/>
      <c r="B1857" s="24">
        <v>1853</v>
      </c>
      <c r="D1857" s="571">
        <v>1852</v>
      </c>
      <c r="E1857" s="580">
        <v>-565.16120000000001</v>
      </c>
      <c r="F1857" s="580">
        <v>-668.19970000000001</v>
      </c>
      <c r="H1857" s="571">
        <v>1852</v>
      </c>
      <c r="I1857" s="78">
        <v>1160</v>
      </c>
      <c r="J1857" s="78">
        <v>1025</v>
      </c>
      <c r="K1857" s="78">
        <v>1024</v>
      </c>
      <c r="L1857" s="78">
        <v>1160</v>
      </c>
      <c r="M1857" s="579" t="str">
        <f t="shared" si="29"/>
        <v>1160,1025,1024,1160</v>
      </c>
      <c r="R1857" s="280">
        <v>1852</v>
      </c>
      <c r="S1857" s="591">
        <v>1194.9348906999801</v>
      </c>
      <c r="U1857" s="77">
        <v>1852</v>
      </c>
      <c r="V1857" s="77">
        <v>1852</v>
      </c>
      <c r="Y1857" s="110">
        <v>1852</v>
      </c>
      <c r="Z1857" s="110">
        <v>0</v>
      </c>
      <c r="AA1857" s="110">
        <v>1852</v>
      </c>
      <c r="AB1857" s="110">
        <v>0</v>
      </c>
      <c r="AC1857" s="417">
        <v>23.8986978139996</v>
      </c>
    </row>
    <row r="1858" spans="1:29">
      <c r="A1858" s="20"/>
      <c r="B1858" s="24">
        <v>1854</v>
      </c>
      <c r="D1858" s="571">
        <v>1853</v>
      </c>
      <c r="E1858" s="580">
        <v>-511.27789999999999</v>
      </c>
      <c r="F1858" s="580">
        <v>-706.24419999999998</v>
      </c>
      <c r="H1858" s="571">
        <v>1853</v>
      </c>
      <c r="I1858" s="78">
        <v>1161</v>
      </c>
      <c r="J1858" s="78">
        <v>1160</v>
      </c>
      <c r="K1858" s="78">
        <v>1024</v>
      </c>
      <c r="L1858" s="78">
        <v>1161</v>
      </c>
      <c r="M1858" s="579" t="str">
        <f t="shared" si="29"/>
        <v>1161,1160,1024,1161</v>
      </c>
      <c r="R1858" s="280">
        <v>1853</v>
      </c>
      <c r="S1858" s="591">
        <v>1164.31887800002</v>
      </c>
      <c r="U1858" s="77">
        <v>1853</v>
      </c>
      <c r="V1858" s="77">
        <v>1853</v>
      </c>
      <c r="Y1858" s="110">
        <v>1853</v>
      </c>
      <c r="Z1858" s="110">
        <v>0</v>
      </c>
      <c r="AA1858" s="110">
        <v>1853</v>
      </c>
      <c r="AB1858" s="110">
        <v>0</v>
      </c>
      <c r="AC1858" s="417">
        <v>23.2863775600004</v>
      </c>
    </row>
    <row r="1859" spans="1:29">
      <c r="A1859" s="20"/>
      <c r="B1859" s="24">
        <v>1855</v>
      </c>
      <c r="D1859" s="571">
        <v>1854</v>
      </c>
      <c r="E1859" s="580">
        <v>-695.79759999999999</v>
      </c>
      <c r="F1859" s="580">
        <v>-498.67989999999998</v>
      </c>
      <c r="H1859" s="571">
        <v>1854</v>
      </c>
      <c r="I1859" s="78">
        <v>1161</v>
      </c>
      <c r="J1859" s="78">
        <v>1024</v>
      </c>
      <c r="K1859" s="78">
        <v>1023</v>
      </c>
      <c r="L1859" s="78">
        <v>1161</v>
      </c>
      <c r="M1859" s="579" t="str">
        <f t="shared" si="29"/>
        <v>1161,1024,1023,1161</v>
      </c>
      <c r="R1859" s="280">
        <v>1854</v>
      </c>
      <c r="S1859" s="591">
        <v>1204.33775359997</v>
      </c>
      <c r="U1859" s="77">
        <v>1854</v>
      </c>
      <c r="V1859" s="77">
        <v>1854</v>
      </c>
      <c r="Y1859" s="110">
        <v>1854</v>
      </c>
      <c r="Z1859" s="110">
        <v>0</v>
      </c>
      <c r="AA1859" s="110">
        <v>1854</v>
      </c>
      <c r="AB1859" s="110">
        <v>0</v>
      </c>
      <c r="AC1859" s="417">
        <v>24.086755071999502</v>
      </c>
    </row>
    <row r="1860" spans="1:29">
      <c r="A1860" s="20"/>
      <c r="B1860" s="24">
        <v>1856</v>
      </c>
      <c r="D1860" s="571">
        <v>1855</v>
      </c>
      <c r="E1860" s="580">
        <v>-451.86259999999999</v>
      </c>
      <c r="F1860" s="580">
        <v>-737.64850000000001</v>
      </c>
      <c r="H1860" s="571">
        <v>1855</v>
      </c>
      <c r="I1860" s="78">
        <v>1162</v>
      </c>
      <c r="J1860" s="78">
        <v>1161</v>
      </c>
      <c r="K1860" s="78">
        <v>1023</v>
      </c>
      <c r="L1860" s="78">
        <v>1162</v>
      </c>
      <c r="M1860" s="579" t="str">
        <f t="shared" si="29"/>
        <v>1162,1161,1023,1162</v>
      </c>
      <c r="R1860" s="280">
        <v>1855</v>
      </c>
      <c r="S1860" s="591">
        <v>1176.4854918999699</v>
      </c>
      <c r="U1860" s="77">
        <v>1855</v>
      </c>
      <c r="V1860" s="77">
        <v>1855</v>
      </c>
      <c r="Y1860" s="110">
        <v>1855</v>
      </c>
      <c r="Z1860" s="110">
        <v>0</v>
      </c>
      <c r="AA1860" s="110">
        <v>1855</v>
      </c>
      <c r="AB1860" s="110">
        <v>0</v>
      </c>
      <c r="AC1860" s="417">
        <v>23.529709837999501</v>
      </c>
    </row>
    <row r="1861" spans="1:29">
      <c r="A1861" s="20"/>
      <c r="B1861" s="24">
        <v>1857</v>
      </c>
      <c r="D1861" s="571">
        <v>1856</v>
      </c>
      <c r="E1861" s="580">
        <v>-393.91579999999999</v>
      </c>
      <c r="F1861" s="580">
        <v>-768.83799999999997</v>
      </c>
      <c r="H1861" s="571">
        <v>1856</v>
      </c>
      <c r="I1861" s="78">
        <v>1162</v>
      </c>
      <c r="J1861" s="78">
        <v>1023</v>
      </c>
      <c r="K1861" s="78">
        <v>1022</v>
      </c>
      <c r="L1861" s="78">
        <v>1162</v>
      </c>
      <c r="M1861" s="579" t="str">
        <f t="shared" si="29"/>
        <v>1162,1023,1022,1162</v>
      </c>
      <c r="R1861" s="280">
        <v>1856</v>
      </c>
      <c r="S1861" s="591">
        <v>1214.44109170002</v>
      </c>
      <c r="U1861" s="77">
        <v>1856</v>
      </c>
      <c r="V1861" s="77">
        <v>1856</v>
      </c>
      <c r="Y1861" s="110">
        <v>1856</v>
      </c>
      <c r="Z1861" s="110">
        <v>0</v>
      </c>
      <c r="AA1861" s="110">
        <v>1856</v>
      </c>
      <c r="AB1861" s="110">
        <v>0</v>
      </c>
      <c r="AC1861" s="417">
        <v>24.288821834000402</v>
      </c>
    </row>
    <row r="1862" spans="1:29">
      <c r="A1862" s="20"/>
      <c r="B1862" s="24">
        <v>1858</v>
      </c>
      <c r="D1862" s="571">
        <v>1857</v>
      </c>
      <c r="E1862" s="580">
        <v>-338.17739999999998</v>
      </c>
      <c r="F1862" s="580">
        <v>-801.62350000000004</v>
      </c>
      <c r="H1862" s="571">
        <v>1857</v>
      </c>
      <c r="I1862" s="78">
        <v>1163</v>
      </c>
      <c r="J1862" s="78">
        <v>1162</v>
      </c>
      <c r="K1862" s="78">
        <v>1022</v>
      </c>
      <c r="L1862" s="78">
        <v>1163</v>
      </c>
      <c r="M1862" s="579" t="str">
        <f t="shared" ref="M1862:M1925" si="30">_xlfn.CONCAT(I1862,",",J1862,",",,K1862,",",L1862)</f>
        <v>1163,1162,1022,1163</v>
      </c>
      <c r="R1862" s="280">
        <v>1857</v>
      </c>
      <c r="S1862" s="591">
        <v>1190.6791881000299</v>
      </c>
      <c r="U1862" s="77">
        <v>1857</v>
      </c>
      <c r="V1862" s="77">
        <v>1857</v>
      </c>
      <c r="Y1862" s="110">
        <v>1857</v>
      </c>
      <c r="Z1862" s="110">
        <v>0</v>
      </c>
      <c r="AA1862" s="110">
        <v>1857</v>
      </c>
      <c r="AB1862" s="110">
        <v>0</v>
      </c>
      <c r="AC1862" s="417">
        <v>23.8135837620007</v>
      </c>
    </row>
    <row r="1863" spans="1:29">
      <c r="A1863" s="20"/>
      <c r="B1863" s="24">
        <v>1859</v>
      </c>
      <c r="D1863" s="571">
        <v>1858</v>
      </c>
      <c r="E1863" s="580">
        <v>-284.0763</v>
      </c>
      <c r="F1863" s="580">
        <v>-835.40620000000001</v>
      </c>
      <c r="H1863" s="571">
        <v>1858</v>
      </c>
      <c r="I1863" s="78">
        <v>1163</v>
      </c>
      <c r="J1863" s="78">
        <v>1022</v>
      </c>
      <c r="K1863" s="78">
        <v>1021</v>
      </c>
      <c r="L1863" s="78">
        <v>1163</v>
      </c>
      <c r="M1863" s="579" t="str">
        <f t="shared" si="30"/>
        <v>1163,1022,1021,1163</v>
      </c>
      <c r="R1863" s="280">
        <v>1858</v>
      </c>
      <c r="S1863" s="591">
        <v>1230.56088644999</v>
      </c>
      <c r="U1863" s="77">
        <v>1858</v>
      </c>
      <c r="V1863" s="77">
        <v>1858</v>
      </c>
      <c r="Y1863" s="110">
        <v>1858</v>
      </c>
      <c r="Z1863" s="110">
        <v>0</v>
      </c>
      <c r="AA1863" s="110">
        <v>1858</v>
      </c>
      <c r="AB1863" s="110">
        <v>0</v>
      </c>
      <c r="AC1863" s="417">
        <v>24.6112177289999</v>
      </c>
    </row>
    <row r="1864" spans="1:29">
      <c r="A1864" s="20"/>
      <c r="B1864" s="24">
        <v>1860</v>
      </c>
      <c r="D1864" s="571">
        <v>1859</v>
      </c>
      <c r="E1864" s="580">
        <v>-230.73330000000001</v>
      </c>
      <c r="F1864" s="580">
        <v>-869.32360000000006</v>
      </c>
      <c r="H1864" s="571">
        <v>1859</v>
      </c>
      <c r="I1864" s="78">
        <v>1164</v>
      </c>
      <c r="J1864" s="78">
        <v>1163</v>
      </c>
      <c r="K1864" s="78">
        <v>1021</v>
      </c>
      <c r="L1864" s="78">
        <v>1164</v>
      </c>
      <c r="M1864" s="579" t="str">
        <f t="shared" si="30"/>
        <v>1164,1163,1021,1164</v>
      </c>
      <c r="R1864" s="280">
        <v>1859</v>
      </c>
      <c r="S1864" s="591">
        <v>1205.0355943500099</v>
      </c>
      <c r="U1864" s="77">
        <v>1859</v>
      </c>
      <c r="V1864" s="77">
        <v>1859</v>
      </c>
      <c r="Y1864" s="110">
        <v>1859</v>
      </c>
      <c r="Z1864" s="110">
        <v>0</v>
      </c>
      <c r="AA1864" s="110">
        <v>1859</v>
      </c>
      <c r="AB1864" s="110">
        <v>0</v>
      </c>
      <c r="AC1864" s="417">
        <v>24.100711887000301</v>
      </c>
    </row>
    <row r="1865" spans="1:29">
      <c r="A1865" s="20"/>
      <c r="B1865" s="24">
        <v>1861</v>
      </c>
      <c r="D1865" s="571">
        <v>1860</v>
      </c>
      <c r="E1865" s="580">
        <v>-179.4828</v>
      </c>
      <c r="F1865" s="580">
        <v>-901.87829999999997</v>
      </c>
      <c r="H1865" s="571">
        <v>1860</v>
      </c>
      <c r="I1865" s="78">
        <v>1164</v>
      </c>
      <c r="J1865" s="78">
        <v>1021</v>
      </c>
      <c r="K1865" s="78">
        <v>1020</v>
      </c>
      <c r="L1865" s="78">
        <v>1164</v>
      </c>
      <c r="M1865" s="579" t="str">
        <f t="shared" si="30"/>
        <v>1164,1021,1020,1164</v>
      </c>
      <c r="R1865" s="280">
        <v>1860</v>
      </c>
      <c r="S1865" s="591">
        <v>1247.6642357000001</v>
      </c>
      <c r="U1865" s="77">
        <v>1860</v>
      </c>
      <c r="V1865" s="77">
        <v>1860</v>
      </c>
      <c r="Y1865" s="110">
        <v>1860</v>
      </c>
      <c r="Z1865" s="110">
        <v>0</v>
      </c>
      <c r="AA1865" s="110">
        <v>1860</v>
      </c>
      <c r="AB1865" s="110">
        <v>0</v>
      </c>
      <c r="AC1865" s="417">
        <v>24.953284714000102</v>
      </c>
    </row>
    <row r="1866" spans="1:29">
      <c r="A1866" s="20"/>
      <c r="B1866" s="24">
        <v>1862</v>
      </c>
      <c r="D1866" s="571">
        <v>1861</v>
      </c>
      <c r="E1866" s="580">
        <v>-130.79259999999999</v>
      </c>
      <c r="F1866" s="580">
        <v>-936.25009999999997</v>
      </c>
      <c r="H1866" s="571">
        <v>1861</v>
      </c>
      <c r="I1866" s="78">
        <v>1165</v>
      </c>
      <c r="J1866" s="78">
        <v>1164</v>
      </c>
      <c r="K1866" s="78">
        <v>1020</v>
      </c>
      <c r="L1866" s="78">
        <v>1165</v>
      </c>
      <c r="M1866" s="579" t="str">
        <f t="shared" si="30"/>
        <v>1165,1164,1020,1165</v>
      </c>
      <c r="R1866" s="280">
        <v>1861</v>
      </c>
      <c r="S1866" s="591">
        <v>1199.5480792999999</v>
      </c>
      <c r="U1866" s="77">
        <v>1861</v>
      </c>
      <c r="V1866" s="77">
        <v>1861</v>
      </c>
      <c r="Y1866" s="110">
        <v>1861</v>
      </c>
      <c r="Z1866" s="110">
        <v>0</v>
      </c>
      <c r="AA1866" s="110">
        <v>1861</v>
      </c>
      <c r="AB1866" s="110">
        <v>0</v>
      </c>
      <c r="AC1866" s="417">
        <v>23.990961586000001</v>
      </c>
    </row>
    <row r="1867" spans="1:29">
      <c r="A1867" s="20"/>
      <c r="B1867" s="24">
        <v>1863</v>
      </c>
      <c r="D1867" s="571">
        <v>1862</v>
      </c>
      <c r="E1867" s="580">
        <v>-69.897660000000002</v>
      </c>
      <c r="F1867" s="580">
        <v>-923.33339999999998</v>
      </c>
      <c r="H1867" s="571">
        <v>1862</v>
      </c>
      <c r="I1867" s="78">
        <v>1165</v>
      </c>
      <c r="J1867" s="78">
        <v>1020</v>
      </c>
      <c r="K1867" s="78">
        <v>1019</v>
      </c>
      <c r="L1867" s="78">
        <v>1165</v>
      </c>
      <c r="M1867" s="579" t="str">
        <f t="shared" si="30"/>
        <v>1165,1020,1019,1165</v>
      </c>
      <c r="R1867" s="280">
        <v>1862</v>
      </c>
      <c r="S1867" s="591">
        <v>1237.11554109997</v>
      </c>
      <c r="U1867" s="77">
        <v>1862</v>
      </c>
      <c r="V1867" s="77">
        <v>1862</v>
      </c>
      <c r="Y1867" s="110">
        <v>1862</v>
      </c>
      <c r="Z1867" s="110">
        <v>0</v>
      </c>
      <c r="AA1867" s="110">
        <v>1862</v>
      </c>
      <c r="AB1867" s="110">
        <v>0</v>
      </c>
      <c r="AC1867" s="417">
        <v>24.742310821999499</v>
      </c>
    </row>
    <row r="1868" spans="1:29">
      <c r="A1868" s="20"/>
      <c r="B1868" s="24">
        <v>1864</v>
      </c>
      <c r="D1868" s="571">
        <v>1863</v>
      </c>
      <c r="E1868" s="580">
        <v>-6.8757130000000002</v>
      </c>
      <c r="F1868" s="580">
        <v>-917.26490000000001</v>
      </c>
      <c r="H1868" s="571">
        <v>1863</v>
      </c>
      <c r="I1868" s="78">
        <v>1166</v>
      </c>
      <c r="J1868" s="78">
        <v>1165</v>
      </c>
      <c r="K1868" s="78">
        <v>1019</v>
      </c>
      <c r="L1868" s="78">
        <v>1166</v>
      </c>
      <c r="M1868" s="579" t="str">
        <f t="shared" si="30"/>
        <v>1166,1165,1019,1166</v>
      </c>
      <c r="R1868" s="280">
        <v>1863</v>
      </c>
      <c r="S1868" s="591">
        <v>1191.8154715999799</v>
      </c>
      <c r="U1868" s="77">
        <v>1863</v>
      </c>
      <c r="V1868" s="77">
        <v>1863</v>
      </c>
      <c r="Y1868" s="110">
        <v>1863</v>
      </c>
      <c r="Z1868" s="110">
        <v>0</v>
      </c>
      <c r="AA1868" s="110">
        <v>1863</v>
      </c>
      <c r="AB1868" s="110">
        <v>0</v>
      </c>
      <c r="AC1868" s="417">
        <v>23.836309431999599</v>
      </c>
    </row>
    <row r="1869" spans="1:29">
      <c r="A1869" s="20"/>
      <c r="B1869" s="24">
        <v>1865</v>
      </c>
      <c r="D1869" s="571">
        <v>1864</v>
      </c>
      <c r="E1869" s="580">
        <v>57.979548999999999</v>
      </c>
      <c r="F1869" s="580">
        <v>-914.94150000000002</v>
      </c>
      <c r="H1869" s="571">
        <v>1864</v>
      </c>
      <c r="I1869" s="78">
        <v>1166</v>
      </c>
      <c r="J1869" s="78">
        <v>1019</v>
      </c>
      <c r="K1869" s="78">
        <v>1018</v>
      </c>
      <c r="L1869" s="78">
        <v>1166</v>
      </c>
      <c r="M1869" s="579" t="str">
        <f t="shared" si="30"/>
        <v>1166,1019,1018,1166</v>
      </c>
      <c r="R1869" s="280">
        <v>1864</v>
      </c>
      <c r="S1869" s="591">
        <v>1213.47217710001</v>
      </c>
      <c r="U1869" s="77">
        <v>1864</v>
      </c>
      <c r="V1869" s="77">
        <v>1864</v>
      </c>
      <c r="Y1869" s="110">
        <v>1864</v>
      </c>
      <c r="Z1869" s="110">
        <v>0</v>
      </c>
      <c r="AA1869" s="110">
        <v>1864</v>
      </c>
      <c r="AB1869" s="110">
        <v>0</v>
      </c>
      <c r="AC1869" s="417">
        <v>24.2694435420003</v>
      </c>
    </row>
    <row r="1870" spans="1:29">
      <c r="A1870" s="20"/>
      <c r="B1870" s="24">
        <v>1866</v>
      </c>
      <c r="D1870" s="571">
        <v>1865</v>
      </c>
      <c r="E1870" s="580">
        <v>-116.88849999999999</v>
      </c>
      <c r="F1870" s="580">
        <v>-880.66</v>
      </c>
      <c r="H1870" s="571">
        <v>1865</v>
      </c>
      <c r="I1870" s="78">
        <v>1167</v>
      </c>
      <c r="J1870" s="78">
        <v>1166</v>
      </c>
      <c r="K1870" s="78">
        <v>1018</v>
      </c>
      <c r="L1870" s="78">
        <v>1167</v>
      </c>
      <c r="M1870" s="579" t="str">
        <f t="shared" si="30"/>
        <v>1167,1166,1018,1167</v>
      </c>
      <c r="R1870" s="280">
        <v>1865</v>
      </c>
      <c r="S1870" s="591">
        <v>1186.09678909998</v>
      </c>
      <c r="U1870" s="77">
        <v>1865</v>
      </c>
      <c r="V1870" s="77">
        <v>1865</v>
      </c>
      <c r="Y1870" s="110">
        <v>1865</v>
      </c>
      <c r="Z1870" s="110">
        <v>0</v>
      </c>
      <c r="AA1870" s="110">
        <v>1865</v>
      </c>
      <c r="AB1870" s="110">
        <v>0</v>
      </c>
      <c r="AC1870" s="417">
        <v>23.721935781999701</v>
      </c>
    </row>
    <row r="1871" spans="1:29">
      <c r="A1871" s="20"/>
      <c r="B1871" s="24">
        <v>1867</v>
      </c>
      <c r="D1871" s="571">
        <v>1866</v>
      </c>
      <c r="E1871" s="580">
        <v>-168.68770000000001</v>
      </c>
      <c r="F1871" s="580">
        <v>-844.34040000000005</v>
      </c>
      <c r="H1871" s="571">
        <v>1866</v>
      </c>
      <c r="I1871" s="78">
        <v>1167</v>
      </c>
      <c r="J1871" s="78">
        <v>1018</v>
      </c>
      <c r="K1871" s="78">
        <v>1017</v>
      </c>
      <c r="L1871" s="78">
        <v>1167</v>
      </c>
      <c r="M1871" s="579" t="str">
        <f t="shared" si="30"/>
        <v>1167,1018,1017,1167</v>
      </c>
      <c r="R1871" s="280">
        <v>1866</v>
      </c>
      <c r="S1871" s="591">
        <v>1207.1632312499801</v>
      </c>
      <c r="U1871" s="77">
        <v>1866</v>
      </c>
      <c r="V1871" s="77">
        <v>1866</v>
      </c>
      <c r="Y1871" s="110">
        <v>1866</v>
      </c>
      <c r="Z1871" s="110">
        <v>0</v>
      </c>
      <c r="AA1871" s="110">
        <v>1866</v>
      </c>
      <c r="AB1871" s="110">
        <v>0</v>
      </c>
      <c r="AC1871" s="417">
        <v>24.143264624999698</v>
      </c>
    </row>
    <row r="1872" spans="1:29">
      <c r="A1872" s="20"/>
      <c r="B1872" s="24">
        <v>1868</v>
      </c>
      <c r="D1872" s="571">
        <v>1867</v>
      </c>
      <c r="E1872" s="580">
        <v>-223.6968</v>
      </c>
      <c r="F1872" s="580">
        <v>-810.47519999999997</v>
      </c>
      <c r="H1872" s="571">
        <v>1867</v>
      </c>
      <c r="I1872" s="78">
        <v>1168</v>
      </c>
      <c r="J1872" s="78">
        <v>1167</v>
      </c>
      <c r="K1872" s="78">
        <v>1017</v>
      </c>
      <c r="L1872" s="78">
        <v>1168</v>
      </c>
      <c r="M1872" s="579" t="str">
        <f t="shared" si="30"/>
        <v>1168,1167,1017,1168</v>
      </c>
      <c r="R1872" s="280">
        <v>1867</v>
      </c>
      <c r="S1872" s="591">
        <v>1180.99687054999</v>
      </c>
      <c r="U1872" s="77">
        <v>1867</v>
      </c>
      <c r="V1872" s="77">
        <v>1867</v>
      </c>
      <c r="Y1872" s="110">
        <v>1867</v>
      </c>
      <c r="Z1872" s="110">
        <v>0</v>
      </c>
      <c r="AA1872" s="110">
        <v>1867</v>
      </c>
      <c r="AB1872" s="110">
        <v>0</v>
      </c>
      <c r="AC1872" s="417">
        <v>23.6199374109998</v>
      </c>
    </row>
    <row r="1873" spans="1:29">
      <c r="A1873" s="20"/>
      <c r="B1873" s="24">
        <v>1869</v>
      </c>
      <c r="D1873" s="571">
        <v>1868</v>
      </c>
      <c r="E1873" s="580">
        <v>-279.57029999999997</v>
      </c>
      <c r="F1873" s="580">
        <v>-775.68219999999997</v>
      </c>
      <c r="H1873" s="571">
        <v>1868</v>
      </c>
      <c r="I1873" s="78">
        <v>1168</v>
      </c>
      <c r="J1873" s="78">
        <v>1017</v>
      </c>
      <c r="K1873" s="78">
        <v>1016</v>
      </c>
      <c r="L1873" s="78">
        <v>1168</v>
      </c>
      <c r="M1873" s="579" t="str">
        <f t="shared" si="30"/>
        <v>1168,1017,1016,1168</v>
      </c>
      <c r="R1873" s="280">
        <v>1868</v>
      </c>
      <c r="S1873" s="591">
        <v>1224.6588004</v>
      </c>
      <c r="U1873" s="77">
        <v>1868</v>
      </c>
      <c r="V1873" s="77">
        <v>1868</v>
      </c>
      <c r="Y1873" s="110">
        <v>1868</v>
      </c>
      <c r="Z1873" s="110">
        <v>0</v>
      </c>
      <c r="AA1873" s="110">
        <v>1868</v>
      </c>
      <c r="AB1873" s="110">
        <v>0</v>
      </c>
      <c r="AC1873" s="417">
        <v>24.493176008000098</v>
      </c>
    </row>
    <row r="1874" spans="1:29">
      <c r="A1874" s="20"/>
      <c r="B1874" s="24">
        <v>1870</v>
      </c>
      <c r="D1874" s="571">
        <v>1869</v>
      </c>
      <c r="E1874" s="580">
        <v>122.75357</v>
      </c>
      <c r="F1874" s="580">
        <v>-913.94529999999997</v>
      </c>
      <c r="H1874" s="571">
        <v>1869</v>
      </c>
      <c r="I1874" s="78">
        <v>1169</v>
      </c>
      <c r="J1874" s="78">
        <v>1168</v>
      </c>
      <c r="K1874" s="78">
        <v>1016</v>
      </c>
      <c r="L1874" s="78">
        <v>1169</v>
      </c>
      <c r="M1874" s="579" t="str">
        <f t="shared" si="30"/>
        <v>1169,1168,1016,1169</v>
      </c>
      <c r="R1874" s="280">
        <v>1869</v>
      </c>
      <c r="S1874" s="591">
        <v>1193.2196420499799</v>
      </c>
      <c r="U1874" s="77">
        <v>1869</v>
      </c>
      <c r="V1874" s="77">
        <v>1869</v>
      </c>
      <c r="Y1874" s="110">
        <v>1869</v>
      </c>
      <c r="Z1874" s="110">
        <v>0</v>
      </c>
      <c r="AA1874" s="110">
        <v>1869</v>
      </c>
      <c r="AB1874" s="110">
        <v>0</v>
      </c>
      <c r="AC1874" s="417">
        <v>23.864392840999599</v>
      </c>
    </row>
    <row r="1875" spans="1:29">
      <c r="A1875" s="20"/>
      <c r="B1875" s="24">
        <v>1871</v>
      </c>
      <c r="D1875" s="571">
        <v>1870</v>
      </c>
      <c r="E1875" s="580">
        <v>185.65983</v>
      </c>
      <c r="F1875" s="580">
        <v>-915.798</v>
      </c>
      <c r="H1875" s="571">
        <v>1870</v>
      </c>
      <c r="I1875" s="78">
        <v>1169</v>
      </c>
      <c r="J1875" s="78">
        <v>1016</v>
      </c>
      <c r="K1875" s="78">
        <v>1015</v>
      </c>
      <c r="L1875" s="78">
        <v>1169</v>
      </c>
      <c r="M1875" s="579" t="str">
        <f t="shared" si="30"/>
        <v>1169,1016,1015,1169</v>
      </c>
      <c r="R1875" s="280">
        <v>1870</v>
      </c>
      <c r="S1875" s="591">
        <v>1234.78607405</v>
      </c>
      <c r="U1875" s="77">
        <v>1870</v>
      </c>
      <c r="V1875" s="77">
        <v>1870</v>
      </c>
      <c r="Y1875" s="110">
        <v>1870</v>
      </c>
      <c r="Z1875" s="110">
        <v>0</v>
      </c>
      <c r="AA1875" s="110">
        <v>1870</v>
      </c>
      <c r="AB1875" s="110">
        <v>0</v>
      </c>
      <c r="AC1875" s="417">
        <v>24.695721481</v>
      </c>
    </row>
    <row r="1876" spans="1:29">
      <c r="A1876" s="20"/>
      <c r="B1876" s="24">
        <v>1872</v>
      </c>
      <c r="D1876" s="571">
        <v>1871</v>
      </c>
      <c r="E1876" s="580">
        <v>248.61654999999999</v>
      </c>
      <c r="F1876" s="580">
        <v>-921.93050000000005</v>
      </c>
      <c r="H1876" s="571">
        <v>1871</v>
      </c>
      <c r="I1876" s="78">
        <v>1170</v>
      </c>
      <c r="J1876" s="78">
        <v>1169</v>
      </c>
      <c r="K1876" s="78">
        <v>1015</v>
      </c>
      <c r="L1876" s="78">
        <v>1170</v>
      </c>
      <c r="M1876" s="579" t="str">
        <f t="shared" si="30"/>
        <v>1170,1169,1015,1170</v>
      </c>
      <c r="R1876" s="280">
        <v>1871</v>
      </c>
      <c r="S1876" s="591">
        <v>1183.4361553399899</v>
      </c>
      <c r="U1876" s="77">
        <v>1871</v>
      </c>
      <c r="V1876" s="77">
        <v>1871</v>
      </c>
      <c r="Y1876" s="110">
        <v>1871</v>
      </c>
      <c r="Z1876" s="110">
        <v>0</v>
      </c>
      <c r="AA1876" s="110">
        <v>1871</v>
      </c>
      <c r="AB1876" s="110">
        <v>0</v>
      </c>
      <c r="AC1876" s="417">
        <v>23.668723106799799</v>
      </c>
    </row>
    <row r="1877" spans="1:29">
      <c r="A1877" s="20"/>
      <c r="B1877" s="24">
        <v>1873</v>
      </c>
      <c r="D1877" s="571">
        <v>1872</v>
      </c>
      <c r="E1877" s="580">
        <v>300.99122</v>
      </c>
      <c r="F1877" s="580">
        <v>-930.05520000000001</v>
      </c>
      <c r="H1877" s="571">
        <v>1872</v>
      </c>
      <c r="I1877" s="78">
        <v>1170</v>
      </c>
      <c r="J1877" s="78">
        <v>1015</v>
      </c>
      <c r="K1877" s="78">
        <v>1014</v>
      </c>
      <c r="L1877" s="78">
        <v>1170</v>
      </c>
      <c r="M1877" s="579" t="str">
        <f t="shared" si="30"/>
        <v>1170,1015,1014,1170</v>
      </c>
      <c r="R1877" s="280">
        <v>1872</v>
      </c>
      <c r="S1877" s="591">
        <v>1219.46758212999</v>
      </c>
      <c r="U1877" s="77">
        <v>1872</v>
      </c>
      <c r="V1877" s="77">
        <v>1872</v>
      </c>
      <c r="Y1877" s="110">
        <v>1872</v>
      </c>
      <c r="Z1877" s="110">
        <v>0</v>
      </c>
      <c r="AA1877" s="110">
        <v>1872</v>
      </c>
      <c r="AB1877" s="110">
        <v>0</v>
      </c>
      <c r="AC1877" s="417">
        <v>24.389351642599799</v>
      </c>
    </row>
    <row r="1878" spans="1:29">
      <c r="A1878" s="20"/>
      <c r="B1878" s="24">
        <v>1874</v>
      </c>
      <c r="D1878" s="571">
        <v>1873</v>
      </c>
      <c r="E1878" s="580">
        <v>348.70513</v>
      </c>
      <c r="F1878" s="580">
        <v>-907.48749999999995</v>
      </c>
      <c r="H1878" s="571">
        <v>1873</v>
      </c>
      <c r="I1878" s="78">
        <v>1171</v>
      </c>
      <c r="J1878" s="78">
        <v>1170</v>
      </c>
      <c r="K1878" s="78">
        <v>1014</v>
      </c>
      <c r="L1878" s="78">
        <v>1171</v>
      </c>
      <c r="M1878" s="579" t="str">
        <f t="shared" si="30"/>
        <v>1171,1170,1014,1171</v>
      </c>
      <c r="R1878" s="280">
        <v>1873</v>
      </c>
      <c r="S1878" s="591">
        <v>1174.690039182</v>
      </c>
      <c r="U1878" s="77">
        <v>1873</v>
      </c>
      <c r="V1878" s="77">
        <v>1873</v>
      </c>
      <c r="Y1878" s="110">
        <v>1873</v>
      </c>
      <c r="Z1878" s="110">
        <v>0</v>
      </c>
      <c r="AA1878" s="110">
        <v>1873</v>
      </c>
      <c r="AB1878" s="110">
        <v>0</v>
      </c>
      <c r="AC1878" s="417">
        <v>23.493800783640001</v>
      </c>
    </row>
    <row r="1879" spans="1:29">
      <c r="A1879" s="20"/>
      <c r="B1879" s="24">
        <v>1875</v>
      </c>
      <c r="D1879" s="571">
        <v>1874</v>
      </c>
      <c r="E1879" s="580">
        <v>403.96852000000001</v>
      </c>
      <c r="F1879" s="580">
        <v>-890.07529999999997</v>
      </c>
      <c r="H1879" s="571">
        <v>1874</v>
      </c>
      <c r="I1879" s="78">
        <v>1171</v>
      </c>
      <c r="J1879" s="78">
        <v>1014</v>
      </c>
      <c r="K1879" s="78">
        <v>1013</v>
      </c>
      <c r="L1879" s="78">
        <v>1171</v>
      </c>
      <c r="M1879" s="579" t="str">
        <f t="shared" si="30"/>
        <v>1171,1014,1013,1171</v>
      </c>
      <c r="R1879" s="280">
        <v>1874</v>
      </c>
      <c r="S1879" s="591">
        <v>1197.450017802</v>
      </c>
      <c r="U1879" s="77">
        <v>1874</v>
      </c>
      <c r="V1879" s="77">
        <v>1874</v>
      </c>
      <c r="Y1879" s="110">
        <v>1874</v>
      </c>
      <c r="Z1879" s="110">
        <v>0</v>
      </c>
      <c r="AA1879" s="110">
        <v>1874</v>
      </c>
      <c r="AB1879" s="110">
        <v>0</v>
      </c>
      <c r="AC1879" s="417">
        <v>23.949000356039999</v>
      </c>
    </row>
    <row r="1880" spans="1:29">
      <c r="A1880" s="20"/>
      <c r="B1880" s="24">
        <v>1876</v>
      </c>
      <c r="D1880" s="571">
        <v>1875</v>
      </c>
      <c r="E1880" s="580">
        <v>456.64497</v>
      </c>
      <c r="F1880" s="580">
        <v>-872.39739999999995</v>
      </c>
      <c r="H1880" s="571">
        <v>1875</v>
      </c>
      <c r="I1880" s="78">
        <v>1172</v>
      </c>
      <c r="J1880" s="78">
        <v>1171</v>
      </c>
      <c r="K1880" s="78">
        <v>1013</v>
      </c>
      <c r="L1880" s="78">
        <v>1172</v>
      </c>
      <c r="M1880" s="579" t="str">
        <f t="shared" si="30"/>
        <v>1172,1171,1013,1172</v>
      </c>
      <c r="R1880" s="280">
        <v>1875</v>
      </c>
      <c r="S1880" s="591">
        <v>1174.5407919555</v>
      </c>
      <c r="U1880" s="77">
        <v>1875</v>
      </c>
      <c r="V1880" s="77">
        <v>1875</v>
      </c>
      <c r="Y1880" s="110">
        <v>1875</v>
      </c>
      <c r="Z1880" s="110">
        <v>0</v>
      </c>
      <c r="AA1880" s="110">
        <v>1875</v>
      </c>
      <c r="AB1880" s="110">
        <v>0</v>
      </c>
      <c r="AC1880" s="417">
        <v>23.490815839109999</v>
      </c>
    </row>
    <row r="1881" spans="1:29">
      <c r="A1881" s="20"/>
      <c r="B1881" s="24">
        <v>1877</v>
      </c>
      <c r="D1881" s="571">
        <v>1876</v>
      </c>
      <c r="E1881" s="580">
        <v>504.70049999999998</v>
      </c>
      <c r="F1881" s="580">
        <v>-853.29369999999994</v>
      </c>
      <c r="H1881" s="571">
        <v>1876</v>
      </c>
      <c r="I1881" s="78">
        <v>1172</v>
      </c>
      <c r="J1881" s="78">
        <v>1013</v>
      </c>
      <c r="K1881" s="78">
        <v>1012</v>
      </c>
      <c r="L1881" s="78">
        <v>1172</v>
      </c>
      <c r="M1881" s="579" t="str">
        <f t="shared" si="30"/>
        <v>1172,1013,1012,1172</v>
      </c>
      <c r="R1881" s="280">
        <v>1876</v>
      </c>
      <c r="S1881" s="591">
        <v>1198.875602755</v>
      </c>
      <c r="U1881" s="77">
        <v>1876</v>
      </c>
      <c r="V1881" s="77">
        <v>1876</v>
      </c>
      <c r="Y1881" s="110">
        <v>1876</v>
      </c>
      <c r="Z1881" s="110">
        <v>0</v>
      </c>
      <c r="AA1881" s="110">
        <v>1876</v>
      </c>
      <c r="AB1881" s="110">
        <v>0</v>
      </c>
      <c r="AC1881" s="417">
        <v>23.9775120551</v>
      </c>
    </row>
    <row r="1882" spans="1:29">
      <c r="A1882" s="20"/>
      <c r="B1882" s="24">
        <v>1878</v>
      </c>
      <c r="D1882" s="571">
        <v>1877</v>
      </c>
      <c r="E1882" s="580">
        <v>536.82628999999997</v>
      </c>
      <c r="F1882" s="580">
        <v>-806.17939999999999</v>
      </c>
      <c r="H1882" s="571">
        <v>1877</v>
      </c>
      <c r="I1882" s="78">
        <v>1173</v>
      </c>
      <c r="J1882" s="78">
        <v>1172</v>
      </c>
      <c r="K1882" s="78">
        <v>1012</v>
      </c>
      <c r="L1882" s="78">
        <v>1173</v>
      </c>
      <c r="M1882" s="579" t="str">
        <f t="shared" si="30"/>
        <v>1173,1172,1012,1173</v>
      </c>
      <c r="R1882" s="280">
        <v>1877</v>
      </c>
      <c r="S1882" s="591">
        <v>1178.0428925409999</v>
      </c>
      <c r="U1882" s="77">
        <v>1877</v>
      </c>
      <c r="V1882" s="77">
        <v>1877</v>
      </c>
      <c r="Y1882" s="110">
        <v>1877</v>
      </c>
      <c r="Z1882" s="110">
        <v>0</v>
      </c>
      <c r="AA1882" s="110">
        <v>1877</v>
      </c>
      <c r="AB1882" s="110">
        <v>0</v>
      </c>
      <c r="AC1882" s="417">
        <v>23.56085785082</v>
      </c>
    </row>
    <row r="1883" spans="1:29">
      <c r="A1883" s="20"/>
      <c r="B1883" s="24">
        <v>1879</v>
      </c>
      <c r="D1883" s="571">
        <v>1878</v>
      </c>
      <c r="E1883" s="580">
        <v>593.36537999999996</v>
      </c>
      <c r="F1883" s="580">
        <v>-777.50469999999996</v>
      </c>
      <c r="H1883" s="571">
        <v>1878</v>
      </c>
      <c r="I1883" s="78">
        <v>1173</v>
      </c>
      <c r="J1883" s="78">
        <v>1012</v>
      </c>
      <c r="K1883" s="78">
        <v>1011</v>
      </c>
      <c r="L1883" s="78">
        <v>1173</v>
      </c>
      <c r="M1883" s="579" t="str">
        <f t="shared" si="30"/>
        <v>1173,1012,1011,1173</v>
      </c>
      <c r="R1883" s="280">
        <v>1878</v>
      </c>
      <c r="S1883" s="591">
        <v>1228.0863966474999</v>
      </c>
      <c r="U1883" s="77">
        <v>1878</v>
      </c>
      <c r="V1883" s="77">
        <v>1878</v>
      </c>
      <c r="Y1883" s="110">
        <v>1878</v>
      </c>
      <c r="Z1883" s="110">
        <v>0</v>
      </c>
      <c r="AA1883" s="110">
        <v>1878</v>
      </c>
      <c r="AB1883" s="110">
        <v>0</v>
      </c>
      <c r="AC1883" s="417">
        <v>24.561727932949999</v>
      </c>
    </row>
    <row r="1884" spans="1:29">
      <c r="A1884" s="20"/>
      <c r="B1884" s="24">
        <v>1880</v>
      </c>
      <c r="D1884" s="571">
        <v>1879</v>
      </c>
      <c r="E1884" s="580">
        <v>648.95487000000003</v>
      </c>
      <c r="F1884" s="580">
        <v>-752.81529999999998</v>
      </c>
      <c r="H1884" s="571">
        <v>1879</v>
      </c>
      <c r="I1884" s="78">
        <v>1174</v>
      </c>
      <c r="J1884" s="78">
        <v>1173</v>
      </c>
      <c r="K1884" s="78">
        <v>1011</v>
      </c>
      <c r="L1884" s="78">
        <v>1174</v>
      </c>
      <c r="M1884" s="579" t="str">
        <f t="shared" si="30"/>
        <v>1174,1173,1011,1174</v>
      </c>
      <c r="R1884" s="280">
        <v>1879</v>
      </c>
      <c r="S1884" s="591">
        <v>1200.6622033874901</v>
      </c>
      <c r="U1884" s="77">
        <v>1879</v>
      </c>
      <c r="V1884" s="77">
        <v>1879</v>
      </c>
      <c r="Y1884" s="110">
        <v>1879</v>
      </c>
      <c r="Z1884" s="110">
        <v>0</v>
      </c>
      <c r="AA1884" s="110">
        <v>1879</v>
      </c>
      <c r="AB1884" s="110">
        <v>0</v>
      </c>
      <c r="AC1884" s="417">
        <v>24.013244067749898</v>
      </c>
    </row>
    <row r="1885" spans="1:29">
      <c r="A1885" s="20"/>
      <c r="B1885" s="24">
        <v>1881</v>
      </c>
      <c r="D1885" s="571">
        <v>1880</v>
      </c>
      <c r="E1885" s="580">
        <v>674.37183000000005</v>
      </c>
      <c r="F1885" s="580">
        <v>-692.63879999999995</v>
      </c>
      <c r="H1885" s="571">
        <v>1880</v>
      </c>
      <c r="I1885" s="78">
        <v>1174</v>
      </c>
      <c r="J1885" s="78">
        <v>1011</v>
      </c>
      <c r="K1885" s="78">
        <v>1010</v>
      </c>
      <c r="L1885" s="78">
        <v>1174</v>
      </c>
      <c r="M1885" s="579" t="str">
        <f t="shared" si="30"/>
        <v>1174,1011,1010,1174</v>
      </c>
      <c r="R1885" s="280">
        <v>1880</v>
      </c>
      <c r="S1885" s="591">
        <v>1248.2746264349901</v>
      </c>
      <c r="U1885" s="77">
        <v>1880</v>
      </c>
      <c r="V1885" s="77">
        <v>1880</v>
      </c>
      <c r="Y1885" s="110">
        <v>1880</v>
      </c>
      <c r="Z1885" s="110">
        <v>0</v>
      </c>
      <c r="AA1885" s="110">
        <v>1880</v>
      </c>
      <c r="AB1885" s="110">
        <v>0</v>
      </c>
      <c r="AC1885" s="417">
        <v>24.965492528699901</v>
      </c>
    </row>
    <row r="1886" spans="1:29">
      <c r="A1886" s="20"/>
      <c r="B1886" s="24">
        <v>1882</v>
      </c>
      <c r="D1886" s="571">
        <v>1881</v>
      </c>
      <c r="E1886" s="580">
        <v>727.57208000000003</v>
      </c>
      <c r="F1886" s="580">
        <v>-648.64</v>
      </c>
      <c r="H1886" s="571">
        <v>1881</v>
      </c>
      <c r="I1886" s="78">
        <v>1175</v>
      </c>
      <c r="J1886" s="78">
        <v>1174</v>
      </c>
      <c r="K1886" s="78">
        <v>1010</v>
      </c>
      <c r="L1886" s="78">
        <v>1175</v>
      </c>
      <c r="M1886" s="579" t="str">
        <f t="shared" si="30"/>
        <v>1175,1174,1010,1175</v>
      </c>
      <c r="R1886" s="280">
        <v>1881</v>
      </c>
      <c r="S1886" s="591">
        <v>1198.9180980000001</v>
      </c>
      <c r="U1886" s="77">
        <v>1881</v>
      </c>
      <c r="V1886" s="77">
        <v>1881</v>
      </c>
      <c r="Y1886" s="110">
        <v>1881</v>
      </c>
      <c r="Z1886" s="110">
        <v>0</v>
      </c>
      <c r="AA1886" s="110">
        <v>1881</v>
      </c>
      <c r="AB1886" s="110">
        <v>0</v>
      </c>
      <c r="AC1886" s="417">
        <v>23.9783619600001</v>
      </c>
    </row>
    <row r="1887" spans="1:29">
      <c r="A1887" s="20"/>
      <c r="B1887" s="24">
        <v>1883</v>
      </c>
      <c r="D1887" s="571">
        <v>1882</v>
      </c>
      <c r="E1887" s="580">
        <v>779.10695999999996</v>
      </c>
      <c r="F1887" s="580">
        <v>-609.31389999999999</v>
      </c>
      <c r="H1887" s="571">
        <v>1882</v>
      </c>
      <c r="I1887" s="78">
        <v>1175</v>
      </c>
      <c r="J1887" s="78">
        <v>1010</v>
      </c>
      <c r="K1887" s="78">
        <v>1009</v>
      </c>
      <c r="L1887" s="78">
        <v>1175</v>
      </c>
      <c r="M1887" s="579" t="str">
        <f t="shared" si="30"/>
        <v>1175,1010,1009,1175</v>
      </c>
      <c r="R1887" s="280">
        <v>1882</v>
      </c>
      <c r="S1887" s="591">
        <v>1237.11006350001</v>
      </c>
      <c r="U1887" s="77">
        <v>1882</v>
      </c>
      <c r="V1887" s="77">
        <v>1882</v>
      </c>
      <c r="Y1887" s="110">
        <v>1882</v>
      </c>
      <c r="Z1887" s="110">
        <v>0</v>
      </c>
      <c r="AA1887" s="110">
        <v>1882</v>
      </c>
      <c r="AB1887" s="110">
        <v>0</v>
      </c>
      <c r="AC1887" s="417">
        <v>24.742201270000301</v>
      </c>
    </row>
    <row r="1888" spans="1:29">
      <c r="A1888" s="20"/>
      <c r="B1888" s="24">
        <v>1884</v>
      </c>
      <c r="D1888" s="571">
        <v>1883</v>
      </c>
      <c r="E1888" s="580">
        <v>-51.660110000000003</v>
      </c>
      <c r="F1888" s="580">
        <v>-866.77049999999997</v>
      </c>
      <c r="H1888" s="571">
        <v>1883</v>
      </c>
      <c r="I1888" s="78">
        <v>1176</v>
      </c>
      <c r="J1888" s="78">
        <v>1175</v>
      </c>
      <c r="K1888" s="78">
        <v>1009</v>
      </c>
      <c r="L1888" s="78">
        <v>1176</v>
      </c>
      <c r="M1888" s="579" t="str">
        <f t="shared" si="30"/>
        <v>1176,1175,1009,1176</v>
      </c>
      <c r="R1888" s="280">
        <v>1883</v>
      </c>
      <c r="S1888" s="591">
        <v>1187.67956862499</v>
      </c>
      <c r="U1888" s="77">
        <v>1883</v>
      </c>
      <c r="V1888" s="77">
        <v>1883</v>
      </c>
      <c r="Y1888" s="110">
        <v>1883</v>
      </c>
      <c r="Z1888" s="110">
        <v>0</v>
      </c>
      <c r="AA1888" s="110">
        <v>1883</v>
      </c>
      <c r="AB1888" s="110">
        <v>0</v>
      </c>
      <c r="AC1888" s="417">
        <v>23.753591372499901</v>
      </c>
    </row>
    <row r="1889" spans="1:29">
      <c r="A1889" s="20"/>
      <c r="B1889" s="24">
        <v>1885</v>
      </c>
      <c r="D1889" s="571">
        <v>1884</v>
      </c>
      <c r="E1889" s="580">
        <v>15.861879999999999</v>
      </c>
      <c r="F1889" s="580">
        <v>-862.09640000000002</v>
      </c>
      <c r="H1889" s="571">
        <v>1884</v>
      </c>
      <c r="I1889" s="78">
        <v>1176</v>
      </c>
      <c r="J1889" s="78">
        <v>1009</v>
      </c>
      <c r="K1889" s="78">
        <v>1008</v>
      </c>
      <c r="L1889" s="78">
        <v>1176</v>
      </c>
      <c r="M1889" s="579" t="str">
        <f t="shared" si="30"/>
        <v>1176,1009,1008,1176</v>
      </c>
      <c r="R1889" s="280">
        <v>1884</v>
      </c>
      <c r="S1889" s="591">
        <v>1208.74932394496</v>
      </c>
      <c r="U1889" s="77">
        <v>1884</v>
      </c>
      <c r="V1889" s="77">
        <v>1884</v>
      </c>
      <c r="Y1889" s="110">
        <v>1884</v>
      </c>
      <c r="Z1889" s="110">
        <v>0</v>
      </c>
      <c r="AA1889" s="110">
        <v>1884</v>
      </c>
      <c r="AB1889" s="110">
        <v>0</v>
      </c>
      <c r="AC1889" s="417">
        <v>24.174986478899299</v>
      </c>
    </row>
    <row r="1890" spans="1:29">
      <c r="A1890" s="20"/>
      <c r="B1890" s="24">
        <v>1886</v>
      </c>
      <c r="D1890" s="571">
        <v>1885</v>
      </c>
      <c r="E1890" s="580">
        <v>86.665440000000004</v>
      </c>
      <c r="F1890" s="580">
        <v>-861.4665</v>
      </c>
      <c r="H1890" s="571">
        <v>1885</v>
      </c>
      <c r="I1890" s="78">
        <v>1177</v>
      </c>
      <c r="J1890" s="78">
        <v>1176</v>
      </c>
      <c r="K1890" s="78">
        <v>1008</v>
      </c>
      <c r="L1890" s="78">
        <v>1177</v>
      </c>
      <c r="M1890" s="579" t="str">
        <f t="shared" si="30"/>
        <v>1177,1176,1008,1177</v>
      </c>
      <c r="R1890" s="280">
        <v>1885</v>
      </c>
      <c r="S1890" s="591">
        <v>1175.2726435</v>
      </c>
      <c r="U1890" s="77">
        <v>1885</v>
      </c>
      <c r="V1890" s="77">
        <v>1885</v>
      </c>
      <c r="Y1890" s="110">
        <v>1885</v>
      </c>
      <c r="Z1890" s="110">
        <v>0</v>
      </c>
      <c r="AA1890" s="110">
        <v>1885</v>
      </c>
      <c r="AB1890" s="110">
        <v>0</v>
      </c>
      <c r="AC1890" s="417">
        <v>23.505452870000099</v>
      </c>
    </row>
    <row r="1891" spans="1:29">
      <c r="A1891" s="20"/>
      <c r="B1891" s="24">
        <v>1887</v>
      </c>
      <c r="D1891" s="571">
        <v>1886</v>
      </c>
      <c r="E1891" s="580">
        <v>155.03018</v>
      </c>
      <c r="F1891" s="580">
        <v>-860.02750000000003</v>
      </c>
      <c r="H1891" s="571">
        <v>1886</v>
      </c>
      <c r="I1891" s="78">
        <v>1177</v>
      </c>
      <c r="J1891" s="78">
        <v>1008</v>
      </c>
      <c r="K1891" s="78">
        <v>1007</v>
      </c>
      <c r="L1891" s="78">
        <v>1177</v>
      </c>
      <c r="M1891" s="579" t="str">
        <f t="shared" si="30"/>
        <v>1177,1008,1007,1177</v>
      </c>
      <c r="R1891" s="280">
        <v>1886</v>
      </c>
      <c r="S1891" s="591">
        <v>1195.0887981799799</v>
      </c>
      <c r="U1891" s="77">
        <v>1886</v>
      </c>
      <c r="V1891" s="77">
        <v>1886</v>
      </c>
      <c r="Y1891" s="110">
        <v>1886</v>
      </c>
      <c r="Z1891" s="110">
        <v>0</v>
      </c>
      <c r="AA1891" s="110">
        <v>1886</v>
      </c>
      <c r="AB1891" s="110">
        <v>0</v>
      </c>
      <c r="AC1891" s="417">
        <v>23.9017759635997</v>
      </c>
    </row>
    <row r="1892" spans="1:29">
      <c r="A1892" s="20"/>
      <c r="B1892" s="24">
        <v>1888</v>
      </c>
      <c r="D1892" s="571">
        <v>1887</v>
      </c>
      <c r="E1892" s="580">
        <v>220.77301</v>
      </c>
      <c r="F1892" s="580">
        <v>-866.98140000000001</v>
      </c>
      <c r="H1892" s="571">
        <v>1887</v>
      </c>
      <c r="I1892" s="78">
        <v>1178</v>
      </c>
      <c r="J1892" s="78">
        <v>1177</v>
      </c>
      <c r="K1892" s="78">
        <v>1007</v>
      </c>
      <c r="L1892" s="78">
        <v>1178</v>
      </c>
      <c r="M1892" s="579" t="str">
        <f t="shared" si="30"/>
        <v>1178,1177,1007,1178</v>
      </c>
      <c r="R1892" s="280">
        <v>1887</v>
      </c>
      <c r="S1892" s="591">
        <v>1164.50778295999</v>
      </c>
      <c r="U1892" s="77">
        <v>1887</v>
      </c>
      <c r="V1892" s="77">
        <v>1887</v>
      </c>
      <c r="Y1892" s="110">
        <v>1887</v>
      </c>
      <c r="Z1892" s="110">
        <v>0</v>
      </c>
      <c r="AA1892" s="110">
        <v>1887</v>
      </c>
      <c r="AB1892" s="110">
        <v>0</v>
      </c>
      <c r="AC1892" s="417">
        <v>23.290155659199801</v>
      </c>
    </row>
    <row r="1893" spans="1:29">
      <c r="A1893" s="20"/>
      <c r="B1893" s="24">
        <v>1889</v>
      </c>
      <c r="D1893" s="571">
        <v>1888</v>
      </c>
      <c r="E1893" s="580">
        <v>292.36005999999998</v>
      </c>
      <c r="F1893" s="580">
        <v>-872.19910000000004</v>
      </c>
      <c r="H1893" s="571">
        <v>1888</v>
      </c>
      <c r="I1893" s="78">
        <v>1178</v>
      </c>
      <c r="J1893" s="78">
        <v>1007</v>
      </c>
      <c r="K1893" s="78">
        <v>1006</v>
      </c>
      <c r="L1893" s="78">
        <v>1178</v>
      </c>
      <c r="M1893" s="579" t="str">
        <f t="shared" si="30"/>
        <v>1178,1007,1006,1178</v>
      </c>
      <c r="R1893" s="280">
        <v>1888</v>
      </c>
      <c r="S1893" s="591">
        <v>1204.45157990496</v>
      </c>
      <c r="U1893" s="77">
        <v>1888</v>
      </c>
      <c r="V1893" s="77">
        <v>1888</v>
      </c>
      <c r="Y1893" s="110">
        <v>1888</v>
      </c>
      <c r="Z1893" s="110">
        <v>0</v>
      </c>
      <c r="AA1893" s="110">
        <v>1888</v>
      </c>
      <c r="AB1893" s="110">
        <v>0</v>
      </c>
      <c r="AC1893" s="417">
        <v>24.0890315980993</v>
      </c>
    </row>
    <row r="1894" spans="1:29">
      <c r="A1894" s="20"/>
      <c r="B1894" s="24">
        <v>1890</v>
      </c>
      <c r="D1894" s="571">
        <v>1889</v>
      </c>
      <c r="E1894" s="580">
        <v>356.33776999999998</v>
      </c>
      <c r="F1894" s="580">
        <v>-849.67650000000003</v>
      </c>
      <c r="H1894" s="571">
        <v>1889</v>
      </c>
      <c r="I1894" s="78">
        <v>1179</v>
      </c>
      <c r="J1894" s="78">
        <v>1178</v>
      </c>
      <c r="K1894" s="78">
        <v>1006</v>
      </c>
      <c r="L1894" s="78">
        <v>1179</v>
      </c>
      <c r="M1894" s="579" t="str">
        <f t="shared" si="30"/>
        <v>1179,1178,1006,1179</v>
      </c>
      <c r="R1894" s="280">
        <v>1889</v>
      </c>
      <c r="S1894" s="591">
        <v>1176.62613584002</v>
      </c>
      <c r="U1894" s="77">
        <v>1889</v>
      </c>
      <c r="V1894" s="77">
        <v>1889</v>
      </c>
      <c r="Y1894" s="110">
        <v>1889</v>
      </c>
      <c r="Z1894" s="110">
        <v>0</v>
      </c>
      <c r="AA1894" s="110">
        <v>1889</v>
      </c>
      <c r="AB1894" s="110">
        <v>0</v>
      </c>
      <c r="AC1894" s="417">
        <v>23.532522716800401</v>
      </c>
    </row>
    <row r="1895" spans="1:29">
      <c r="A1895" s="20"/>
      <c r="B1895" s="24">
        <v>1891</v>
      </c>
      <c r="D1895" s="571">
        <v>1890</v>
      </c>
      <c r="E1895" s="580">
        <v>414.71386000000001</v>
      </c>
      <c r="F1895" s="580">
        <v>-830.72900000000004</v>
      </c>
      <c r="H1895" s="571">
        <v>1890</v>
      </c>
      <c r="I1895" s="78">
        <v>1179</v>
      </c>
      <c r="J1895" s="78">
        <v>1006</v>
      </c>
      <c r="K1895" s="78">
        <v>1005</v>
      </c>
      <c r="L1895" s="78">
        <v>1179</v>
      </c>
      <c r="M1895" s="579" t="str">
        <f t="shared" si="30"/>
        <v>1179,1006,1005,1179</v>
      </c>
      <c r="R1895" s="280">
        <v>1890</v>
      </c>
      <c r="S1895" s="591">
        <v>1214.51671857002</v>
      </c>
      <c r="U1895" s="77">
        <v>1890</v>
      </c>
      <c r="V1895" s="77">
        <v>1890</v>
      </c>
      <c r="Y1895" s="110">
        <v>1890</v>
      </c>
      <c r="Z1895" s="110">
        <v>0</v>
      </c>
      <c r="AA1895" s="110">
        <v>1890</v>
      </c>
      <c r="AB1895" s="110">
        <v>0</v>
      </c>
      <c r="AC1895" s="417">
        <v>24.290334371400501</v>
      </c>
    </row>
    <row r="1896" spans="1:29">
      <c r="A1896" s="20"/>
      <c r="B1896" s="24">
        <v>1892</v>
      </c>
      <c r="D1896" s="571">
        <v>1891</v>
      </c>
      <c r="E1896" s="580">
        <v>472.13256999999999</v>
      </c>
      <c r="F1896" s="580">
        <v>-814.07600000000002</v>
      </c>
      <c r="H1896" s="571">
        <v>1891</v>
      </c>
      <c r="I1896" s="78">
        <v>1180</v>
      </c>
      <c r="J1896" s="78">
        <v>1179</v>
      </c>
      <c r="K1896" s="78">
        <v>1005</v>
      </c>
      <c r="L1896" s="78">
        <v>1180</v>
      </c>
      <c r="M1896" s="579" t="str">
        <f t="shared" si="30"/>
        <v>1180,1179,1005,1180</v>
      </c>
      <c r="R1896" s="280">
        <v>1891</v>
      </c>
      <c r="S1896" s="591">
        <v>1190.76126276995</v>
      </c>
      <c r="U1896" s="77">
        <v>1891</v>
      </c>
      <c r="V1896" s="77">
        <v>1891</v>
      </c>
      <c r="Y1896" s="110">
        <v>1891</v>
      </c>
      <c r="Z1896" s="110">
        <v>0</v>
      </c>
      <c r="AA1896" s="110">
        <v>1891</v>
      </c>
      <c r="AB1896" s="110">
        <v>0</v>
      </c>
      <c r="AC1896" s="417">
        <v>23.815225255399099</v>
      </c>
    </row>
    <row r="1897" spans="1:29">
      <c r="A1897" s="20"/>
      <c r="B1897" s="24">
        <v>1893</v>
      </c>
      <c r="D1897" s="571">
        <v>1892</v>
      </c>
      <c r="E1897" s="580">
        <v>-102.9033</v>
      </c>
      <c r="F1897" s="580">
        <v>-823.50239999999997</v>
      </c>
      <c r="H1897" s="571">
        <v>1892</v>
      </c>
      <c r="I1897" s="78">
        <v>1180</v>
      </c>
      <c r="J1897" s="78">
        <v>1005</v>
      </c>
      <c r="K1897" s="78">
        <v>1004</v>
      </c>
      <c r="L1897" s="78">
        <v>1180</v>
      </c>
      <c r="M1897" s="579" t="str">
        <f t="shared" si="30"/>
        <v>1180,1005,1004,1180</v>
      </c>
      <c r="R1897" s="280">
        <v>1892</v>
      </c>
      <c r="S1897" s="591">
        <v>1230.54822318998</v>
      </c>
      <c r="U1897" s="77">
        <v>1892</v>
      </c>
      <c r="V1897" s="77">
        <v>1892</v>
      </c>
      <c r="Y1897" s="110">
        <v>1892</v>
      </c>
      <c r="Z1897" s="110">
        <v>0</v>
      </c>
      <c r="AA1897" s="110">
        <v>1892</v>
      </c>
      <c r="AB1897" s="110">
        <v>0</v>
      </c>
      <c r="AC1897" s="417">
        <v>24.610964463799601</v>
      </c>
    </row>
    <row r="1898" spans="1:29">
      <c r="A1898" s="20"/>
      <c r="B1898" s="24">
        <v>1894</v>
      </c>
      <c r="D1898" s="571">
        <v>1893</v>
      </c>
      <c r="E1898" s="580">
        <v>-160.52520000000001</v>
      </c>
      <c r="F1898" s="580">
        <v>-786.57759999999996</v>
      </c>
      <c r="H1898" s="571">
        <v>1893</v>
      </c>
      <c r="I1898" s="78">
        <v>1181</v>
      </c>
      <c r="J1898" s="78">
        <v>1180</v>
      </c>
      <c r="K1898" s="78">
        <v>1004</v>
      </c>
      <c r="L1898" s="78">
        <v>1181</v>
      </c>
      <c r="M1898" s="579" t="str">
        <f t="shared" si="30"/>
        <v>1181,1180,1004,1181</v>
      </c>
      <c r="R1898" s="280">
        <v>1893</v>
      </c>
      <c r="S1898" s="591">
        <v>1204.60379563996</v>
      </c>
      <c r="U1898" s="77">
        <v>1893</v>
      </c>
      <c r="V1898" s="77">
        <v>1893</v>
      </c>
      <c r="Y1898" s="110">
        <v>1893</v>
      </c>
      <c r="Z1898" s="110">
        <v>0</v>
      </c>
      <c r="AA1898" s="110">
        <v>1893</v>
      </c>
      <c r="AB1898" s="110">
        <v>0</v>
      </c>
      <c r="AC1898" s="417">
        <v>24.092075912799299</v>
      </c>
    </row>
    <row r="1899" spans="1:29">
      <c r="A1899" s="20"/>
      <c r="B1899" s="24">
        <v>1895</v>
      </c>
      <c r="D1899" s="571">
        <v>1894</v>
      </c>
      <c r="E1899" s="580">
        <v>-217.5334</v>
      </c>
      <c r="F1899" s="580">
        <v>-751.47929999999997</v>
      </c>
      <c r="H1899" s="571">
        <v>1894</v>
      </c>
      <c r="I1899" s="78">
        <v>1181</v>
      </c>
      <c r="J1899" s="78">
        <v>1004</v>
      </c>
      <c r="K1899" s="78">
        <v>1003</v>
      </c>
      <c r="L1899" s="78">
        <v>1181</v>
      </c>
      <c r="M1899" s="579" t="str">
        <f t="shared" si="30"/>
        <v>1181,1004,1003,1181</v>
      </c>
      <c r="R1899" s="280">
        <v>1894</v>
      </c>
      <c r="S1899" s="591">
        <v>1247.0616280499301</v>
      </c>
      <c r="U1899" s="77">
        <v>1894</v>
      </c>
      <c r="V1899" s="77">
        <v>1894</v>
      </c>
      <c r="Y1899" s="110">
        <v>1894</v>
      </c>
      <c r="Z1899" s="110">
        <v>0</v>
      </c>
      <c r="AA1899" s="110">
        <v>1894</v>
      </c>
      <c r="AB1899" s="110">
        <v>0</v>
      </c>
      <c r="AC1899" s="417">
        <v>24.941232560998699</v>
      </c>
    </row>
    <row r="1900" spans="1:29">
      <c r="A1900" s="20"/>
      <c r="B1900" s="24">
        <v>1896</v>
      </c>
      <c r="D1900" s="571">
        <v>1895</v>
      </c>
      <c r="E1900" s="580">
        <v>791.64835000000005</v>
      </c>
      <c r="F1900" s="580">
        <v>-544.36810000000003</v>
      </c>
      <c r="H1900" s="571">
        <v>1895</v>
      </c>
      <c r="I1900" s="78">
        <v>1182</v>
      </c>
      <c r="J1900" s="78">
        <v>1181</v>
      </c>
      <c r="K1900" s="78">
        <v>1003</v>
      </c>
      <c r="L1900" s="78">
        <v>1182</v>
      </c>
      <c r="M1900" s="579" t="str">
        <f t="shared" si="30"/>
        <v>1182,1181,1003,1182</v>
      </c>
      <c r="R1900" s="280">
        <v>1895</v>
      </c>
      <c r="S1900" s="591">
        <v>1198.95397471502</v>
      </c>
      <c r="U1900" s="77">
        <v>1895</v>
      </c>
      <c r="V1900" s="77">
        <v>1895</v>
      </c>
      <c r="Y1900" s="110">
        <v>1895</v>
      </c>
      <c r="Z1900" s="110">
        <v>0</v>
      </c>
      <c r="AA1900" s="110">
        <v>1895</v>
      </c>
      <c r="AB1900" s="110">
        <v>0</v>
      </c>
      <c r="AC1900" s="417">
        <v>23.9790794943005</v>
      </c>
    </row>
    <row r="1901" spans="1:29">
      <c r="A1901" s="20"/>
      <c r="B1901" s="24">
        <v>1897</v>
      </c>
      <c r="D1901" s="571">
        <v>1896</v>
      </c>
      <c r="E1901" s="580">
        <v>834.43696</v>
      </c>
      <c r="F1901" s="580">
        <v>-489.16410000000002</v>
      </c>
      <c r="H1901" s="571">
        <v>1896</v>
      </c>
      <c r="I1901" s="78">
        <v>1182</v>
      </c>
      <c r="J1901" s="78">
        <v>1003</v>
      </c>
      <c r="K1901" s="78">
        <v>1002</v>
      </c>
      <c r="L1901" s="78">
        <v>1182</v>
      </c>
      <c r="M1901" s="579" t="str">
        <f t="shared" si="30"/>
        <v>1182,1003,1002,1182</v>
      </c>
      <c r="R1901" s="280">
        <v>1896</v>
      </c>
      <c r="S1901" s="591">
        <v>1235.94157097995</v>
      </c>
      <c r="U1901" s="77">
        <v>1896</v>
      </c>
      <c r="V1901" s="77">
        <v>1896</v>
      </c>
      <c r="Y1901" s="110">
        <v>1896</v>
      </c>
      <c r="Z1901" s="110">
        <v>0</v>
      </c>
      <c r="AA1901" s="110">
        <v>1896</v>
      </c>
      <c r="AB1901" s="110">
        <v>0</v>
      </c>
      <c r="AC1901" s="417">
        <v>24.718831419598999</v>
      </c>
    </row>
    <row r="1902" spans="1:29">
      <c r="A1902" s="20"/>
      <c r="B1902" s="24">
        <v>1898</v>
      </c>
      <c r="D1902" s="571">
        <v>1897</v>
      </c>
      <c r="E1902" s="580">
        <v>873.66247999999996</v>
      </c>
      <c r="F1902" s="580">
        <v>-438.71100000000001</v>
      </c>
      <c r="H1902" s="571">
        <v>1897</v>
      </c>
      <c r="I1902" s="78">
        <v>1183</v>
      </c>
      <c r="J1902" s="78">
        <v>1182</v>
      </c>
      <c r="K1902" s="78">
        <v>1002</v>
      </c>
      <c r="L1902" s="78">
        <v>1183</v>
      </c>
      <c r="M1902" s="579" t="str">
        <f t="shared" si="30"/>
        <v>1183,1182,1002,1183</v>
      </c>
      <c r="R1902" s="280">
        <v>1897</v>
      </c>
      <c r="S1902" s="591">
        <v>1187.04942577</v>
      </c>
      <c r="U1902" s="77">
        <v>1897</v>
      </c>
      <c r="V1902" s="77">
        <v>1897</v>
      </c>
      <c r="Y1902" s="110">
        <v>1897</v>
      </c>
      <c r="Z1902" s="110">
        <v>0</v>
      </c>
      <c r="AA1902" s="110">
        <v>1897</v>
      </c>
      <c r="AB1902" s="110">
        <v>0</v>
      </c>
      <c r="AC1902" s="417">
        <v>23.740988515400002</v>
      </c>
    </row>
    <row r="1903" spans="1:29">
      <c r="A1903" s="20"/>
      <c r="B1903" s="24">
        <v>1899</v>
      </c>
      <c r="D1903" s="571">
        <v>1898</v>
      </c>
      <c r="E1903" s="580">
        <v>906.89925000000005</v>
      </c>
      <c r="F1903" s="580">
        <v>-388.20979999999997</v>
      </c>
      <c r="H1903" s="571">
        <v>1898</v>
      </c>
      <c r="I1903" s="78">
        <v>1183</v>
      </c>
      <c r="J1903" s="78">
        <v>1002</v>
      </c>
      <c r="K1903" s="78">
        <v>1001</v>
      </c>
      <c r="L1903" s="78">
        <v>1183</v>
      </c>
      <c r="M1903" s="579" t="str">
        <f t="shared" si="30"/>
        <v>1183,1002,1001,1183</v>
      </c>
      <c r="R1903" s="280">
        <v>1898</v>
      </c>
      <c r="S1903" s="591">
        <v>1208.2811550450199</v>
      </c>
      <c r="U1903" s="77">
        <v>1898</v>
      </c>
      <c r="V1903" s="77">
        <v>1898</v>
      </c>
      <c r="Y1903" s="110">
        <v>1898</v>
      </c>
      <c r="Z1903" s="110">
        <v>0</v>
      </c>
      <c r="AA1903" s="110">
        <v>1898</v>
      </c>
      <c r="AB1903" s="110">
        <v>0</v>
      </c>
      <c r="AC1903" s="417">
        <v>24.1656231009005</v>
      </c>
    </row>
    <row r="1904" spans="1:29">
      <c r="A1904" s="20"/>
      <c r="B1904" s="24">
        <v>1900</v>
      </c>
      <c r="D1904" s="571">
        <v>1899</v>
      </c>
      <c r="E1904" s="580">
        <v>938.64535000000001</v>
      </c>
      <c r="F1904" s="580">
        <v>-335.38</v>
      </c>
      <c r="H1904" s="571">
        <v>1899</v>
      </c>
      <c r="I1904" s="78">
        <v>1184</v>
      </c>
      <c r="J1904" s="78">
        <v>1183</v>
      </c>
      <c r="K1904" s="78">
        <v>1001</v>
      </c>
      <c r="L1904" s="78">
        <v>1184</v>
      </c>
      <c r="M1904" s="579" t="str">
        <f t="shared" si="30"/>
        <v>1184,1183,1001,1184</v>
      </c>
      <c r="R1904" s="280">
        <v>1899</v>
      </c>
      <c r="S1904" s="591">
        <v>1174.827514695</v>
      </c>
      <c r="U1904" s="77">
        <v>1899</v>
      </c>
      <c r="V1904" s="77">
        <v>1899</v>
      </c>
      <c r="Y1904" s="110">
        <v>1899</v>
      </c>
      <c r="Z1904" s="110">
        <v>0</v>
      </c>
      <c r="AA1904" s="110">
        <v>1899</v>
      </c>
      <c r="AB1904" s="110">
        <v>0</v>
      </c>
      <c r="AC1904" s="417">
        <v>23.4965502939</v>
      </c>
    </row>
    <row r="1905" spans="1:29">
      <c r="A1905" s="20"/>
      <c r="B1905" s="24">
        <v>1901</v>
      </c>
      <c r="D1905" s="571">
        <v>1900</v>
      </c>
      <c r="E1905" s="580">
        <v>925.92427999999995</v>
      </c>
      <c r="F1905" s="580">
        <v>-272.3657</v>
      </c>
      <c r="H1905" s="571">
        <v>1900</v>
      </c>
      <c r="I1905" s="78">
        <v>1184</v>
      </c>
      <c r="J1905" s="78">
        <v>1001</v>
      </c>
      <c r="K1905" s="78">
        <v>1000</v>
      </c>
      <c r="L1905" s="78">
        <v>1184</v>
      </c>
      <c r="M1905" s="579" t="str">
        <f t="shared" si="30"/>
        <v>1184,1001,1000,1184</v>
      </c>
      <c r="R1905" s="280">
        <v>1900</v>
      </c>
      <c r="S1905" s="591">
        <v>1194.74596893496</v>
      </c>
      <c r="U1905" s="77">
        <v>1900</v>
      </c>
      <c r="V1905" s="77">
        <v>1900</v>
      </c>
      <c r="Y1905" s="110">
        <v>1900</v>
      </c>
      <c r="Z1905" s="110">
        <v>0</v>
      </c>
      <c r="AA1905" s="110">
        <v>1900</v>
      </c>
      <c r="AB1905" s="110">
        <v>0</v>
      </c>
      <c r="AC1905" s="417">
        <v>23.8949193786992</v>
      </c>
    </row>
    <row r="1906" spans="1:29">
      <c r="A1906" s="20"/>
      <c r="B1906" s="24">
        <v>1902</v>
      </c>
      <c r="D1906" s="571">
        <v>1901</v>
      </c>
      <c r="E1906" s="580">
        <v>936.88379999999995</v>
      </c>
      <c r="F1906" s="580">
        <v>-204.499</v>
      </c>
      <c r="H1906" s="571">
        <v>1901</v>
      </c>
      <c r="I1906" s="78">
        <v>1185</v>
      </c>
      <c r="J1906" s="78">
        <v>1184</v>
      </c>
      <c r="K1906" s="78">
        <v>1000</v>
      </c>
      <c r="L1906" s="78">
        <v>1185</v>
      </c>
      <c r="M1906" s="579" t="str">
        <f t="shared" si="30"/>
        <v>1185,1184,1000,1185</v>
      </c>
      <c r="R1906" s="280">
        <v>1901</v>
      </c>
      <c r="S1906" s="591">
        <v>1164.13158011005</v>
      </c>
      <c r="U1906" s="77">
        <v>1901</v>
      </c>
      <c r="V1906" s="77">
        <v>1901</v>
      </c>
      <c r="Y1906" s="110">
        <v>1901</v>
      </c>
      <c r="Z1906" s="110">
        <v>0</v>
      </c>
      <c r="AA1906" s="110">
        <v>1901</v>
      </c>
      <c r="AB1906" s="110">
        <v>0</v>
      </c>
      <c r="AC1906" s="417">
        <v>23.2826316022011</v>
      </c>
    </row>
    <row r="1907" spans="1:29">
      <c r="A1907" s="20"/>
      <c r="B1907" s="24">
        <v>1903</v>
      </c>
      <c r="D1907" s="571">
        <v>1902</v>
      </c>
      <c r="E1907" s="580">
        <v>938.35176999999999</v>
      </c>
      <c r="F1907" s="580">
        <v>-139.40889999999999</v>
      </c>
      <c r="H1907" s="571">
        <v>1902</v>
      </c>
      <c r="I1907" s="78">
        <v>1185</v>
      </c>
      <c r="J1907" s="78">
        <v>1000</v>
      </c>
      <c r="K1907" s="78">
        <v>999</v>
      </c>
      <c r="L1907" s="78">
        <v>1185</v>
      </c>
      <c r="M1907" s="579" t="str">
        <f t="shared" si="30"/>
        <v>1185,1000,999,1185</v>
      </c>
      <c r="R1907" s="280">
        <v>1902</v>
      </c>
      <c r="S1907" s="591">
        <v>1204.1261868399999</v>
      </c>
      <c r="U1907" s="77">
        <v>1902</v>
      </c>
      <c r="V1907" s="77">
        <v>1902</v>
      </c>
      <c r="Y1907" s="110">
        <v>1902</v>
      </c>
      <c r="Z1907" s="110">
        <v>0</v>
      </c>
      <c r="AA1907" s="110">
        <v>1902</v>
      </c>
      <c r="AB1907" s="110">
        <v>0</v>
      </c>
      <c r="AC1907" s="417">
        <v>24.082523736799999</v>
      </c>
    </row>
    <row r="1908" spans="1:29">
      <c r="A1908" s="20"/>
      <c r="B1908" s="24">
        <v>1904</v>
      </c>
      <c r="D1908" s="571">
        <v>1903</v>
      </c>
      <c r="E1908" s="580">
        <v>930.22914000000003</v>
      </c>
      <c r="F1908" s="580">
        <v>-71.851200000000006</v>
      </c>
      <c r="H1908" s="571">
        <v>1903</v>
      </c>
      <c r="I1908" s="78">
        <v>1186</v>
      </c>
      <c r="J1908" s="78">
        <v>1185</v>
      </c>
      <c r="K1908" s="78">
        <v>999</v>
      </c>
      <c r="L1908" s="78">
        <v>1186</v>
      </c>
      <c r="M1908" s="579" t="str">
        <f t="shared" si="30"/>
        <v>1186,1185,999,1186</v>
      </c>
      <c r="R1908" s="280">
        <v>1903</v>
      </c>
      <c r="S1908" s="591">
        <v>1176.2939567600199</v>
      </c>
      <c r="U1908" s="77">
        <v>1903</v>
      </c>
      <c r="V1908" s="77">
        <v>1903</v>
      </c>
      <c r="Y1908" s="110">
        <v>1903</v>
      </c>
      <c r="Z1908" s="110">
        <v>0</v>
      </c>
      <c r="AA1908" s="110">
        <v>1903</v>
      </c>
      <c r="AB1908" s="110">
        <v>0</v>
      </c>
      <c r="AC1908" s="417">
        <v>23.525879135200501</v>
      </c>
    </row>
    <row r="1909" spans="1:29">
      <c r="A1909" s="20"/>
      <c r="B1909" s="24">
        <v>1905</v>
      </c>
      <c r="D1909" s="571">
        <v>1904</v>
      </c>
      <c r="E1909" s="580">
        <v>913.10171000000003</v>
      </c>
      <c r="F1909" s="580">
        <v>0.26095770000000001</v>
      </c>
      <c r="H1909" s="571">
        <v>1904</v>
      </c>
      <c r="I1909" s="78">
        <v>1186</v>
      </c>
      <c r="J1909" s="78">
        <v>999</v>
      </c>
      <c r="K1909" s="78">
        <v>998</v>
      </c>
      <c r="L1909" s="78">
        <v>1186</v>
      </c>
      <c r="M1909" s="579" t="str">
        <f t="shared" si="30"/>
        <v>1186,999,998,1186</v>
      </c>
      <c r="R1909" s="280">
        <v>1904</v>
      </c>
      <c r="S1909" s="591">
        <v>1214.1974413749899</v>
      </c>
      <c r="U1909" s="77">
        <v>1904</v>
      </c>
      <c r="V1909" s="77">
        <v>1904</v>
      </c>
      <c r="Y1909" s="110">
        <v>1904</v>
      </c>
      <c r="Z1909" s="110">
        <v>0</v>
      </c>
      <c r="AA1909" s="110">
        <v>1904</v>
      </c>
      <c r="AB1909" s="110">
        <v>0</v>
      </c>
      <c r="AC1909" s="417">
        <v>24.283948827499898</v>
      </c>
    </row>
    <row r="1910" spans="1:29">
      <c r="A1910" s="20"/>
      <c r="B1910" s="24">
        <v>1906</v>
      </c>
      <c r="D1910" s="571">
        <v>1905</v>
      </c>
      <c r="E1910" s="580">
        <v>917.23800000000006</v>
      </c>
      <c r="F1910" s="580">
        <v>71.153180000000006</v>
      </c>
      <c r="H1910" s="571">
        <v>1905</v>
      </c>
      <c r="I1910" s="78">
        <v>1187</v>
      </c>
      <c r="J1910" s="78">
        <v>1186</v>
      </c>
      <c r="K1910" s="78">
        <v>998</v>
      </c>
      <c r="L1910" s="78">
        <v>1187</v>
      </c>
      <c r="M1910" s="579" t="str">
        <f t="shared" si="30"/>
        <v>1187,1186,998,1187</v>
      </c>
      <c r="R1910" s="280">
        <v>1905</v>
      </c>
      <c r="S1910" s="591">
        <v>1190.4463652550401</v>
      </c>
      <c r="U1910" s="77">
        <v>1905</v>
      </c>
      <c r="V1910" s="77">
        <v>1905</v>
      </c>
      <c r="Y1910" s="110">
        <v>1905</v>
      </c>
      <c r="Z1910" s="110">
        <v>0</v>
      </c>
      <c r="AA1910" s="110">
        <v>1905</v>
      </c>
      <c r="AB1910" s="110">
        <v>0</v>
      </c>
      <c r="AC1910" s="417">
        <v>23.808927305100902</v>
      </c>
    </row>
    <row r="1911" spans="1:29">
      <c r="A1911" s="20"/>
      <c r="B1911" s="24">
        <v>1907</v>
      </c>
      <c r="D1911" s="571">
        <v>1906</v>
      </c>
      <c r="E1911" s="580">
        <v>924.55439000000001</v>
      </c>
      <c r="F1911" s="580">
        <v>136.55364</v>
      </c>
      <c r="H1911" s="571">
        <v>1906</v>
      </c>
      <c r="I1911" s="78">
        <v>1187</v>
      </c>
      <c r="J1911" s="78">
        <v>998</v>
      </c>
      <c r="K1911" s="78">
        <v>997</v>
      </c>
      <c r="L1911" s="78">
        <v>1187</v>
      </c>
      <c r="M1911" s="579" t="str">
        <f t="shared" si="30"/>
        <v>1187,998,997,1187</v>
      </c>
      <c r="R1911" s="280">
        <v>1906</v>
      </c>
      <c r="S1911" s="591">
        <v>1230.21636959904</v>
      </c>
      <c r="U1911" s="77">
        <v>1906</v>
      </c>
      <c r="V1911" s="77">
        <v>1906</v>
      </c>
      <c r="Y1911" s="110">
        <v>1906</v>
      </c>
      <c r="Z1911" s="110">
        <v>0</v>
      </c>
      <c r="AA1911" s="110">
        <v>1906</v>
      </c>
      <c r="AB1911" s="110">
        <v>0</v>
      </c>
      <c r="AC1911" s="417">
        <v>24.604327391980899</v>
      </c>
    </row>
    <row r="1912" spans="1:29">
      <c r="A1912" s="20"/>
      <c r="B1912" s="24">
        <v>1908</v>
      </c>
      <c r="D1912" s="571">
        <v>1907</v>
      </c>
      <c r="E1912" s="580">
        <v>932.42488000000003</v>
      </c>
      <c r="F1912" s="580">
        <v>197.61165</v>
      </c>
      <c r="H1912" s="571">
        <v>1907</v>
      </c>
      <c r="I1912" s="78">
        <v>1188</v>
      </c>
      <c r="J1912" s="78">
        <v>1187</v>
      </c>
      <c r="K1912" s="78">
        <v>997</v>
      </c>
      <c r="L1912" s="78">
        <v>1188</v>
      </c>
      <c r="M1912" s="579" t="str">
        <f t="shared" si="30"/>
        <v>1188,1187,997,1188</v>
      </c>
      <c r="R1912" s="280">
        <v>1907</v>
      </c>
      <c r="S1912" s="591">
        <v>1204.27015418204</v>
      </c>
      <c r="U1912" s="77">
        <v>1907</v>
      </c>
      <c r="V1912" s="77">
        <v>1907</v>
      </c>
      <c r="Y1912" s="110">
        <v>1907</v>
      </c>
      <c r="Z1912" s="110">
        <v>0</v>
      </c>
      <c r="AA1912" s="110">
        <v>1907</v>
      </c>
      <c r="AB1912" s="110">
        <v>0</v>
      </c>
      <c r="AC1912" s="417">
        <v>24.085403083640799</v>
      </c>
    </row>
    <row r="1913" spans="1:29">
      <c r="A1913" s="20"/>
      <c r="B1913" s="24">
        <v>1909</v>
      </c>
      <c r="D1913" s="571">
        <v>1908</v>
      </c>
      <c r="E1913" s="580">
        <v>938.57239000000004</v>
      </c>
      <c r="F1913" s="580">
        <v>254.74906999999999</v>
      </c>
      <c r="H1913" s="571">
        <v>1908</v>
      </c>
      <c r="I1913" s="78">
        <v>1188</v>
      </c>
      <c r="J1913" s="78">
        <v>997</v>
      </c>
      <c r="K1913" s="78">
        <v>996</v>
      </c>
      <c r="L1913" s="78">
        <v>1188</v>
      </c>
      <c r="M1913" s="579" t="str">
        <f t="shared" si="30"/>
        <v>1188,997,996,1188</v>
      </c>
      <c r="R1913" s="280">
        <v>1908</v>
      </c>
      <c r="S1913" s="591">
        <v>1246.6489008819899</v>
      </c>
      <c r="U1913" s="77">
        <v>1908</v>
      </c>
      <c r="V1913" s="77">
        <v>1908</v>
      </c>
      <c r="Y1913" s="110">
        <v>1908</v>
      </c>
      <c r="Z1913" s="110">
        <v>0</v>
      </c>
      <c r="AA1913" s="110">
        <v>1908</v>
      </c>
      <c r="AB1913" s="110">
        <v>0</v>
      </c>
      <c r="AC1913" s="417">
        <v>24.932978017639801</v>
      </c>
    </row>
    <row r="1914" spans="1:29">
      <c r="A1914" s="20"/>
      <c r="B1914" s="24">
        <v>1910</v>
      </c>
      <c r="D1914" s="571">
        <v>1909</v>
      </c>
      <c r="E1914" s="580">
        <v>936.73081999999999</v>
      </c>
      <c r="F1914" s="580">
        <v>314.54430000000002</v>
      </c>
      <c r="H1914" s="571">
        <v>1909</v>
      </c>
      <c r="I1914" s="78">
        <v>1189</v>
      </c>
      <c r="J1914" s="78">
        <v>1188</v>
      </c>
      <c r="K1914" s="78">
        <v>996</v>
      </c>
      <c r="L1914" s="78">
        <v>1189</v>
      </c>
      <c r="M1914" s="579" t="str">
        <f t="shared" si="30"/>
        <v>1189,1188,996,1189</v>
      </c>
      <c r="R1914" s="280">
        <v>1909</v>
      </c>
      <c r="S1914" s="591">
        <v>1198.5882029694601</v>
      </c>
      <c r="U1914" s="77">
        <v>1909</v>
      </c>
      <c r="V1914" s="77">
        <v>1909</v>
      </c>
      <c r="Y1914" s="110">
        <v>1909</v>
      </c>
      <c r="Z1914" s="110">
        <v>0</v>
      </c>
      <c r="AA1914" s="110">
        <v>1909</v>
      </c>
      <c r="AB1914" s="110">
        <v>0</v>
      </c>
      <c r="AC1914" s="417">
        <v>23.971764059389201</v>
      </c>
    </row>
    <row r="1915" spans="1:29">
      <c r="A1915" s="20"/>
      <c r="B1915" s="24">
        <v>1911</v>
      </c>
      <c r="D1915" s="571">
        <v>1910</v>
      </c>
      <c r="E1915" s="580">
        <v>912.35383999999999</v>
      </c>
      <c r="F1915" s="580">
        <v>366.34719000000001</v>
      </c>
      <c r="H1915" s="571">
        <v>1910</v>
      </c>
      <c r="I1915" s="78">
        <v>1189</v>
      </c>
      <c r="J1915" s="78">
        <v>996</v>
      </c>
      <c r="K1915" s="78">
        <v>995</v>
      </c>
      <c r="L1915" s="78">
        <v>1189</v>
      </c>
      <c r="M1915" s="579" t="str">
        <f t="shared" si="30"/>
        <v>1189,996,995,1189</v>
      </c>
      <c r="R1915" s="280">
        <v>1910</v>
      </c>
      <c r="S1915" s="591">
        <v>1235.43067381996</v>
      </c>
      <c r="U1915" s="77">
        <v>1910</v>
      </c>
      <c r="V1915" s="77">
        <v>1910</v>
      </c>
      <c r="Y1915" s="110">
        <v>1910</v>
      </c>
      <c r="Z1915" s="110">
        <v>0</v>
      </c>
      <c r="AA1915" s="110">
        <v>1910</v>
      </c>
      <c r="AB1915" s="110">
        <v>0</v>
      </c>
      <c r="AC1915" s="417">
        <v>24.7086134763993</v>
      </c>
    </row>
    <row r="1916" spans="1:29">
      <c r="A1916" s="20"/>
      <c r="B1916" s="24">
        <v>1912</v>
      </c>
      <c r="D1916" s="571">
        <v>1911</v>
      </c>
      <c r="E1916" s="580">
        <v>893.41979000000003</v>
      </c>
      <c r="F1916" s="580">
        <v>415.21539999999999</v>
      </c>
      <c r="H1916" s="571">
        <v>1911</v>
      </c>
      <c r="I1916" s="78">
        <v>1190</v>
      </c>
      <c r="J1916" s="78">
        <v>1189</v>
      </c>
      <c r="K1916" s="78">
        <v>995</v>
      </c>
      <c r="L1916" s="78">
        <v>1190</v>
      </c>
      <c r="M1916" s="579" t="str">
        <f t="shared" si="30"/>
        <v>1190,1189,995,1190</v>
      </c>
      <c r="R1916" s="280">
        <v>1911</v>
      </c>
      <c r="S1916" s="591">
        <v>1187.0558396684901</v>
      </c>
      <c r="U1916" s="77">
        <v>1911</v>
      </c>
      <c r="V1916" s="77">
        <v>1911</v>
      </c>
      <c r="Y1916" s="110">
        <v>1911</v>
      </c>
      <c r="Z1916" s="110">
        <v>0</v>
      </c>
      <c r="AA1916" s="110">
        <v>1911</v>
      </c>
      <c r="AB1916" s="110">
        <v>0</v>
      </c>
      <c r="AC1916" s="417">
        <v>23.741116793369802</v>
      </c>
    </row>
    <row r="1917" spans="1:29">
      <c r="A1917" s="20"/>
      <c r="B1917" s="24">
        <v>1913</v>
      </c>
      <c r="D1917" s="571">
        <v>1912</v>
      </c>
      <c r="E1917" s="580">
        <v>867.91567999999995</v>
      </c>
      <c r="F1917" s="580">
        <v>461.09784999999999</v>
      </c>
      <c r="H1917" s="571">
        <v>1912</v>
      </c>
      <c r="I1917" s="78">
        <v>1190</v>
      </c>
      <c r="J1917" s="78">
        <v>995</v>
      </c>
      <c r="K1917" s="78">
        <v>994</v>
      </c>
      <c r="L1917" s="78">
        <v>1190</v>
      </c>
      <c r="M1917" s="579" t="str">
        <f t="shared" si="30"/>
        <v>1190,995,994,1190</v>
      </c>
      <c r="R1917" s="280">
        <v>1912</v>
      </c>
      <c r="S1917" s="591">
        <v>1208.0654520360399</v>
      </c>
      <c r="U1917" s="77">
        <v>1912</v>
      </c>
      <c r="V1917" s="77">
        <v>1912</v>
      </c>
      <c r="Y1917" s="110">
        <v>1912</v>
      </c>
      <c r="Z1917" s="110">
        <v>0</v>
      </c>
      <c r="AA1917" s="110">
        <v>1912</v>
      </c>
      <c r="AB1917" s="110">
        <v>0</v>
      </c>
      <c r="AC1917" s="417">
        <v>24.161309040720798</v>
      </c>
    </row>
    <row r="1918" spans="1:29">
      <c r="A1918" s="20"/>
      <c r="B1918" s="24">
        <v>1914</v>
      </c>
      <c r="D1918" s="571">
        <v>1913</v>
      </c>
      <c r="E1918" s="580">
        <v>837.33150000000001</v>
      </c>
      <c r="F1918" s="580">
        <v>504.06439</v>
      </c>
      <c r="H1918" s="571">
        <v>1913</v>
      </c>
      <c r="I1918" s="78">
        <v>1191</v>
      </c>
      <c r="J1918" s="78">
        <v>1190</v>
      </c>
      <c r="K1918" s="78">
        <v>994</v>
      </c>
      <c r="L1918" s="78">
        <v>1191</v>
      </c>
      <c r="M1918" s="579" t="str">
        <f t="shared" si="30"/>
        <v>1191,1190,994,1191</v>
      </c>
      <c r="R1918" s="280">
        <v>1913</v>
      </c>
      <c r="S1918" s="591">
        <v>1176.89514364203</v>
      </c>
      <c r="U1918" s="77">
        <v>1913</v>
      </c>
      <c r="V1918" s="77">
        <v>1913</v>
      </c>
      <c r="Y1918" s="110">
        <v>1913</v>
      </c>
      <c r="Z1918" s="110">
        <v>0</v>
      </c>
      <c r="AA1918" s="110">
        <v>1913</v>
      </c>
      <c r="AB1918" s="110">
        <v>0</v>
      </c>
      <c r="AC1918" s="417">
        <v>23.537902872840601</v>
      </c>
    </row>
    <row r="1919" spans="1:29">
      <c r="A1919" s="20"/>
      <c r="B1919" s="24">
        <v>1915</v>
      </c>
      <c r="D1919" s="571">
        <v>1914</v>
      </c>
      <c r="E1919" s="580">
        <v>807.68371999999999</v>
      </c>
      <c r="F1919" s="580">
        <v>552.66579000000002</v>
      </c>
      <c r="H1919" s="571">
        <v>1914</v>
      </c>
      <c r="I1919" s="78">
        <v>1191</v>
      </c>
      <c r="J1919" s="78">
        <v>994</v>
      </c>
      <c r="K1919" s="78">
        <v>993</v>
      </c>
      <c r="L1919" s="78">
        <v>1191</v>
      </c>
      <c r="M1919" s="579" t="str">
        <f t="shared" si="30"/>
        <v>1191,994,993,1191</v>
      </c>
      <c r="R1919" s="280">
        <v>1914</v>
      </c>
      <c r="S1919" s="591">
        <v>1196.2857035429899</v>
      </c>
      <c r="U1919" s="77">
        <v>1914</v>
      </c>
      <c r="V1919" s="77">
        <v>1914</v>
      </c>
      <c r="Y1919" s="110">
        <v>1914</v>
      </c>
      <c r="Z1919" s="110">
        <v>0</v>
      </c>
      <c r="AA1919" s="110">
        <v>1914</v>
      </c>
      <c r="AB1919" s="110">
        <v>0</v>
      </c>
      <c r="AC1919" s="417">
        <v>23.925714070859801</v>
      </c>
    </row>
    <row r="1920" spans="1:29">
      <c r="A1920" s="20"/>
      <c r="B1920" s="24">
        <v>1916</v>
      </c>
      <c r="D1920" s="571">
        <v>1915</v>
      </c>
      <c r="E1920" s="580">
        <v>788.61666000000002</v>
      </c>
      <c r="F1920" s="580">
        <v>605.36684000000002</v>
      </c>
      <c r="H1920" s="571">
        <v>1915</v>
      </c>
      <c r="I1920" s="78">
        <v>1192</v>
      </c>
      <c r="J1920" s="78">
        <v>1191</v>
      </c>
      <c r="K1920" s="78">
        <v>993</v>
      </c>
      <c r="L1920" s="78">
        <v>1192</v>
      </c>
      <c r="M1920" s="579" t="str">
        <f t="shared" si="30"/>
        <v>1192,1191,993,1192</v>
      </c>
      <c r="R1920" s="280">
        <v>1915</v>
      </c>
      <c r="S1920" s="591">
        <v>1168.43865126895</v>
      </c>
      <c r="U1920" s="77">
        <v>1915</v>
      </c>
      <c r="V1920" s="77">
        <v>1915</v>
      </c>
      <c r="Y1920" s="110">
        <v>1915</v>
      </c>
      <c r="Z1920" s="110">
        <v>0</v>
      </c>
      <c r="AA1920" s="110">
        <v>1915</v>
      </c>
      <c r="AB1920" s="110">
        <v>0</v>
      </c>
      <c r="AC1920" s="417">
        <v>23.368773025378999</v>
      </c>
    </row>
    <row r="1921" spans="1:29">
      <c r="A1921" s="20"/>
      <c r="B1921" s="24">
        <v>1917</v>
      </c>
      <c r="D1921" s="571">
        <v>1916</v>
      </c>
      <c r="E1921" s="580">
        <v>738.32060000000001</v>
      </c>
      <c r="F1921" s="580">
        <v>635.22333000000003</v>
      </c>
      <c r="H1921" s="571">
        <v>1916</v>
      </c>
      <c r="I1921" s="78">
        <v>1192</v>
      </c>
      <c r="J1921" s="78">
        <v>993</v>
      </c>
      <c r="K1921" s="78">
        <v>992</v>
      </c>
      <c r="L1921" s="78">
        <v>1192</v>
      </c>
      <c r="M1921" s="579" t="str">
        <f t="shared" si="30"/>
        <v>1192,993,992,1192</v>
      </c>
      <c r="R1921" s="280">
        <v>1916</v>
      </c>
      <c r="S1921" s="591">
        <v>1208.075021027</v>
      </c>
      <c r="U1921" s="77">
        <v>1916</v>
      </c>
      <c r="V1921" s="77">
        <v>1916</v>
      </c>
      <c r="Y1921" s="110">
        <v>1916</v>
      </c>
      <c r="Z1921" s="110">
        <v>0</v>
      </c>
      <c r="AA1921" s="110">
        <v>1916</v>
      </c>
      <c r="AB1921" s="110">
        <v>0</v>
      </c>
      <c r="AC1921" s="417">
        <v>24.161500420540101</v>
      </c>
    </row>
    <row r="1922" spans="1:29">
      <c r="A1922" s="20"/>
      <c r="B1922" s="24">
        <v>1918</v>
      </c>
      <c r="D1922" s="571">
        <v>1917</v>
      </c>
      <c r="E1922" s="580">
        <v>689.78867000000002</v>
      </c>
      <c r="F1922" s="580">
        <v>676.95698000000004</v>
      </c>
      <c r="H1922" s="571">
        <v>1917</v>
      </c>
      <c r="I1922" s="78">
        <v>1193</v>
      </c>
      <c r="J1922" s="78">
        <v>1192</v>
      </c>
      <c r="K1922" s="78">
        <v>992</v>
      </c>
      <c r="L1922" s="78">
        <v>1193</v>
      </c>
      <c r="M1922" s="579" t="str">
        <f t="shared" si="30"/>
        <v>1193,1192,992,1193</v>
      </c>
      <c r="R1922" s="280">
        <v>1917</v>
      </c>
      <c r="S1922" s="591">
        <v>1181.7684973989899</v>
      </c>
      <c r="U1922" s="77">
        <v>1917</v>
      </c>
      <c r="V1922" s="77">
        <v>1917</v>
      </c>
      <c r="Y1922" s="110">
        <v>1917</v>
      </c>
      <c r="Z1922" s="110">
        <v>0</v>
      </c>
      <c r="AA1922" s="110">
        <v>1917</v>
      </c>
      <c r="AB1922" s="110">
        <v>0</v>
      </c>
      <c r="AC1922" s="417">
        <v>23.6353699479799</v>
      </c>
    </row>
    <row r="1923" spans="1:29">
      <c r="A1923" s="20"/>
      <c r="B1923" s="24">
        <v>1919</v>
      </c>
      <c r="D1923" s="571">
        <v>1918</v>
      </c>
      <c r="E1923" s="580">
        <v>644.92142999999999</v>
      </c>
      <c r="F1923" s="580">
        <v>723.28858000000002</v>
      </c>
      <c r="H1923" s="571">
        <v>1918</v>
      </c>
      <c r="I1923" s="78">
        <v>1193</v>
      </c>
      <c r="J1923" s="78">
        <v>992</v>
      </c>
      <c r="K1923" s="78">
        <v>991</v>
      </c>
      <c r="L1923" s="78">
        <v>1193</v>
      </c>
      <c r="M1923" s="579" t="str">
        <f t="shared" si="30"/>
        <v>1193,992,991,1193</v>
      </c>
      <c r="R1923" s="280">
        <v>1918</v>
      </c>
      <c r="S1923" s="591">
        <v>1220.8999690430301</v>
      </c>
      <c r="U1923" s="77">
        <v>1918</v>
      </c>
      <c r="V1923" s="77">
        <v>1918</v>
      </c>
      <c r="Y1923" s="110">
        <v>1918</v>
      </c>
      <c r="Z1923" s="110">
        <v>0</v>
      </c>
      <c r="AA1923" s="110">
        <v>1918</v>
      </c>
      <c r="AB1923" s="110">
        <v>0</v>
      </c>
      <c r="AC1923" s="417">
        <v>24.417999380860699</v>
      </c>
    </row>
    <row r="1924" spans="1:29">
      <c r="A1924" s="20"/>
      <c r="B1924" s="24">
        <v>1920</v>
      </c>
      <c r="D1924" s="571">
        <v>1919</v>
      </c>
      <c r="E1924" s="580">
        <v>603.50184999999999</v>
      </c>
      <c r="F1924" s="580">
        <v>769.85374000000002</v>
      </c>
      <c r="H1924" s="571">
        <v>1919</v>
      </c>
      <c r="I1924" s="78">
        <v>1194</v>
      </c>
      <c r="J1924" s="78">
        <v>1193</v>
      </c>
      <c r="K1924" s="78">
        <v>991</v>
      </c>
      <c r="L1924" s="78">
        <v>1194</v>
      </c>
      <c r="M1924" s="579" t="str">
        <f t="shared" si="30"/>
        <v>1194,1193,991,1194</v>
      </c>
      <c r="R1924" s="280">
        <v>1919</v>
      </c>
      <c r="S1924" s="591">
        <v>1193.7360547999799</v>
      </c>
      <c r="U1924" s="77">
        <v>1919</v>
      </c>
      <c r="V1924" s="77">
        <v>1919</v>
      </c>
      <c r="Y1924" s="110">
        <v>1919</v>
      </c>
      <c r="Z1924" s="110">
        <v>0</v>
      </c>
      <c r="AA1924" s="110">
        <v>1919</v>
      </c>
      <c r="AB1924" s="110">
        <v>0</v>
      </c>
      <c r="AC1924" s="417">
        <v>23.8747210959997</v>
      </c>
    </row>
    <row r="1925" spans="1:29">
      <c r="A1925" s="20"/>
      <c r="B1925" s="24">
        <v>1921</v>
      </c>
      <c r="D1925" s="571">
        <v>1920</v>
      </c>
      <c r="E1925" s="580">
        <v>561.46038999999996</v>
      </c>
      <c r="F1925" s="580">
        <v>817.25795000000005</v>
      </c>
      <c r="H1925" s="571">
        <v>1920</v>
      </c>
      <c r="I1925" s="78">
        <v>1194</v>
      </c>
      <c r="J1925" s="78">
        <v>991</v>
      </c>
      <c r="K1925" s="78">
        <v>990</v>
      </c>
      <c r="L1925" s="78">
        <v>1194</v>
      </c>
      <c r="M1925" s="579" t="str">
        <f t="shared" si="30"/>
        <v>1194,991,990,1194</v>
      </c>
      <c r="R1925" s="280">
        <v>1920</v>
      </c>
      <c r="S1925" s="591">
        <v>1234.8615315224699</v>
      </c>
      <c r="U1925" s="77">
        <v>1920</v>
      </c>
      <c r="V1925" s="77">
        <v>1920</v>
      </c>
      <c r="Y1925" s="110">
        <v>1920</v>
      </c>
      <c r="Z1925" s="110">
        <v>0</v>
      </c>
      <c r="AA1925" s="110">
        <v>1920</v>
      </c>
      <c r="AB1925" s="110">
        <v>0</v>
      </c>
      <c r="AC1925" s="417">
        <v>24.6972306304494</v>
      </c>
    </row>
    <row r="1926" spans="1:29">
      <c r="A1926" s="20"/>
      <c r="B1926" s="24">
        <v>1922</v>
      </c>
      <c r="D1926" s="571">
        <v>1921</v>
      </c>
      <c r="E1926" s="580">
        <v>740.68046000000004</v>
      </c>
      <c r="F1926" s="580">
        <v>565.61030000000005</v>
      </c>
      <c r="H1926" s="571">
        <v>1921</v>
      </c>
      <c r="I1926" s="78">
        <v>1195</v>
      </c>
      <c r="J1926" s="78">
        <v>1194</v>
      </c>
      <c r="K1926" s="78">
        <v>990</v>
      </c>
      <c r="L1926" s="78">
        <v>1195</v>
      </c>
      <c r="M1926" s="579" t="str">
        <f t="shared" ref="M1926:M1989" si="31">_xlfn.CONCAT(I1926,",",J1926,",",,K1926,",",L1926)</f>
        <v>1195,1194,990,1195</v>
      </c>
      <c r="R1926" s="280">
        <v>1921</v>
      </c>
      <c r="S1926" s="591">
        <v>1186.8570240000199</v>
      </c>
      <c r="U1926" s="77">
        <v>1921</v>
      </c>
      <c r="V1926" s="77">
        <v>1921</v>
      </c>
      <c r="Y1926" s="110">
        <v>1921</v>
      </c>
      <c r="Z1926" s="110">
        <v>0</v>
      </c>
      <c r="AA1926" s="110">
        <v>1921</v>
      </c>
      <c r="AB1926" s="110">
        <v>0</v>
      </c>
      <c r="AC1926" s="417">
        <v>23.737140480000502</v>
      </c>
    </row>
    <row r="1927" spans="1:29">
      <c r="A1927" s="20"/>
      <c r="B1927" s="24">
        <v>1923</v>
      </c>
      <c r="D1927" s="571">
        <v>1922</v>
      </c>
      <c r="E1927" s="580">
        <v>776.67616999999996</v>
      </c>
      <c r="F1927" s="580">
        <v>504.85520000000002</v>
      </c>
      <c r="H1927" s="571">
        <v>1922</v>
      </c>
      <c r="I1927" s="78">
        <v>1195</v>
      </c>
      <c r="J1927" s="78">
        <v>990</v>
      </c>
      <c r="K1927" s="78">
        <v>989</v>
      </c>
      <c r="L1927" s="78">
        <v>1195</v>
      </c>
      <c r="M1927" s="579" t="str">
        <f t="shared" si="31"/>
        <v>1195,990,989,1195</v>
      </c>
      <c r="R1927" s="280">
        <v>1922</v>
      </c>
      <c r="S1927" s="591">
        <v>1226.1753433250101</v>
      </c>
      <c r="U1927" s="77">
        <v>1922</v>
      </c>
      <c r="V1927" s="77">
        <v>1922</v>
      </c>
      <c r="Y1927" s="110">
        <v>1922</v>
      </c>
      <c r="Z1927" s="110">
        <v>0</v>
      </c>
      <c r="AA1927" s="110">
        <v>1922</v>
      </c>
      <c r="AB1927" s="110">
        <v>0</v>
      </c>
      <c r="AC1927" s="417">
        <v>24.523506866500199</v>
      </c>
    </row>
    <row r="1928" spans="1:29">
      <c r="A1928" s="20"/>
      <c r="B1928" s="24">
        <v>1924</v>
      </c>
      <c r="D1928" s="571">
        <v>1923</v>
      </c>
      <c r="E1928" s="580">
        <v>808.41886999999997</v>
      </c>
      <c r="F1928" s="580">
        <v>453.82146999999998</v>
      </c>
      <c r="H1928" s="571">
        <v>1923</v>
      </c>
      <c r="I1928" s="78">
        <v>1196</v>
      </c>
      <c r="J1928" s="78">
        <v>1195</v>
      </c>
      <c r="K1928" s="78">
        <v>989</v>
      </c>
      <c r="L1928" s="78">
        <v>1196</v>
      </c>
      <c r="M1928" s="579" t="str">
        <f t="shared" si="31"/>
        <v>1196,1195,989,1196</v>
      </c>
      <c r="R1928" s="280">
        <v>1923</v>
      </c>
      <c r="S1928" s="591">
        <v>1180.8584842299999</v>
      </c>
      <c r="U1928" s="77">
        <v>1923</v>
      </c>
      <c r="V1928" s="77">
        <v>1923</v>
      </c>
      <c r="Y1928" s="110">
        <v>1923</v>
      </c>
      <c r="Z1928" s="110">
        <v>0</v>
      </c>
      <c r="AA1928" s="110">
        <v>1923</v>
      </c>
      <c r="AB1928" s="110">
        <v>0</v>
      </c>
      <c r="AC1928" s="417">
        <v>23.6171696846</v>
      </c>
    </row>
    <row r="1929" spans="1:29">
      <c r="A1929" s="20"/>
      <c r="B1929" s="24">
        <v>1925</v>
      </c>
      <c r="D1929" s="571">
        <v>1924</v>
      </c>
      <c r="E1929" s="580">
        <v>841.36739999999998</v>
      </c>
      <c r="F1929" s="580">
        <v>417.64236</v>
      </c>
      <c r="H1929" s="571">
        <v>1924</v>
      </c>
      <c r="I1929" s="78">
        <v>1196</v>
      </c>
      <c r="J1929" s="78">
        <v>989</v>
      </c>
      <c r="K1929" s="78">
        <v>988</v>
      </c>
      <c r="L1929" s="78">
        <v>1196</v>
      </c>
      <c r="M1929" s="579" t="str">
        <f t="shared" si="31"/>
        <v>1196,989,988,1196</v>
      </c>
      <c r="R1929" s="280">
        <v>1924</v>
      </c>
      <c r="S1929" s="591">
        <v>1206.8847220600501</v>
      </c>
      <c r="U1929" s="77">
        <v>1924</v>
      </c>
      <c r="V1929" s="77">
        <v>1924</v>
      </c>
      <c r="Y1929" s="110">
        <v>1924</v>
      </c>
      <c r="Z1929" s="110">
        <v>0</v>
      </c>
      <c r="AA1929" s="110">
        <v>1924</v>
      </c>
      <c r="AB1929" s="110">
        <v>0</v>
      </c>
      <c r="AC1929" s="417">
        <v>24.137694441201099</v>
      </c>
    </row>
    <row r="1930" spans="1:29">
      <c r="A1930" s="20"/>
      <c r="B1930" s="24">
        <v>1926</v>
      </c>
      <c r="D1930" s="571">
        <v>1925</v>
      </c>
      <c r="E1930" s="580">
        <v>853.64603</v>
      </c>
      <c r="F1930" s="580">
        <v>372.20046000000002</v>
      </c>
      <c r="H1930" s="571">
        <v>1925</v>
      </c>
      <c r="I1930" s="78">
        <v>1197</v>
      </c>
      <c r="J1930" s="78">
        <v>1196</v>
      </c>
      <c r="K1930" s="78">
        <v>988</v>
      </c>
      <c r="L1930" s="78">
        <v>1197</v>
      </c>
      <c r="M1930" s="579" t="str">
        <f t="shared" si="31"/>
        <v>1197,1196,988,1197</v>
      </c>
      <c r="R1930" s="280">
        <v>1925</v>
      </c>
      <c r="S1930" s="591">
        <v>1176.7447660400001</v>
      </c>
      <c r="U1930" s="77">
        <v>1925</v>
      </c>
      <c r="V1930" s="77">
        <v>1925</v>
      </c>
      <c r="Y1930" s="110">
        <v>1925</v>
      </c>
      <c r="Z1930" s="110">
        <v>0</v>
      </c>
      <c r="AA1930" s="110">
        <v>1925</v>
      </c>
      <c r="AB1930" s="110">
        <v>0</v>
      </c>
      <c r="AC1930" s="417">
        <v>23.5348953208001</v>
      </c>
    </row>
    <row r="1931" spans="1:29">
      <c r="A1931" s="20"/>
      <c r="B1931" s="24">
        <v>1927</v>
      </c>
      <c r="D1931" s="571">
        <v>1926</v>
      </c>
      <c r="E1931" s="580">
        <v>874.82309999999995</v>
      </c>
      <c r="F1931" s="580">
        <v>323.0711</v>
      </c>
      <c r="H1931" s="571">
        <v>1926</v>
      </c>
      <c r="I1931" s="78">
        <v>1197</v>
      </c>
      <c r="J1931" s="78">
        <v>988</v>
      </c>
      <c r="K1931" s="78">
        <v>987</v>
      </c>
      <c r="L1931" s="78">
        <v>1197</v>
      </c>
      <c r="M1931" s="579" t="str">
        <f t="shared" si="31"/>
        <v>1197,988,987,1197</v>
      </c>
      <c r="R1931" s="280">
        <v>1926</v>
      </c>
      <c r="S1931" s="591">
        <v>1202.2363320050599</v>
      </c>
      <c r="U1931" s="77">
        <v>1926</v>
      </c>
      <c r="V1931" s="77">
        <v>1926</v>
      </c>
      <c r="Y1931" s="110">
        <v>1926</v>
      </c>
      <c r="Z1931" s="110">
        <v>0</v>
      </c>
      <c r="AA1931" s="110">
        <v>1926</v>
      </c>
      <c r="AB1931" s="110">
        <v>0</v>
      </c>
      <c r="AC1931" s="417">
        <v>24.044726640101199</v>
      </c>
    </row>
    <row r="1932" spans="1:29">
      <c r="A1932" s="20"/>
      <c r="B1932" s="24">
        <v>1928</v>
      </c>
      <c r="D1932" s="571">
        <v>1927</v>
      </c>
      <c r="E1932" s="580">
        <v>894.71295999999995</v>
      </c>
      <c r="F1932" s="580">
        <v>279.45970999999997</v>
      </c>
      <c r="H1932" s="571">
        <v>1927</v>
      </c>
      <c r="I1932" s="78">
        <v>1198</v>
      </c>
      <c r="J1932" s="78">
        <v>1197</v>
      </c>
      <c r="K1932" s="78">
        <v>987</v>
      </c>
      <c r="L1932" s="78">
        <v>1198</v>
      </c>
      <c r="M1932" s="579" t="str">
        <f t="shared" si="31"/>
        <v>1198,1197,987,1198</v>
      </c>
      <c r="R1932" s="280">
        <v>1927</v>
      </c>
      <c r="S1932" s="591">
        <v>1170.56393933499</v>
      </c>
      <c r="U1932" s="77">
        <v>1927</v>
      </c>
      <c r="V1932" s="77">
        <v>1927</v>
      </c>
      <c r="Y1932" s="110">
        <v>1927</v>
      </c>
      <c r="Z1932" s="110">
        <v>0</v>
      </c>
      <c r="AA1932" s="110">
        <v>1927</v>
      </c>
      <c r="AB1932" s="110">
        <v>0</v>
      </c>
      <c r="AC1932" s="417">
        <v>23.411278786699899</v>
      </c>
    </row>
    <row r="1933" spans="1:29">
      <c r="A1933" s="20"/>
      <c r="B1933" s="24">
        <v>1929</v>
      </c>
      <c r="D1933" s="571">
        <v>1928</v>
      </c>
      <c r="E1933" s="580">
        <v>884.90340000000003</v>
      </c>
      <c r="F1933" s="580">
        <v>229.79562999999999</v>
      </c>
      <c r="H1933" s="571">
        <v>1928</v>
      </c>
      <c r="I1933" s="78">
        <v>1198</v>
      </c>
      <c r="J1933" s="78">
        <v>987</v>
      </c>
      <c r="K1933" s="78">
        <v>986</v>
      </c>
      <c r="L1933" s="78">
        <v>1198</v>
      </c>
      <c r="M1933" s="579" t="str">
        <f t="shared" si="31"/>
        <v>1198,987,986,1198</v>
      </c>
      <c r="R1933" s="280">
        <v>1928</v>
      </c>
      <c r="S1933" s="591">
        <v>1215.8394512349601</v>
      </c>
      <c r="U1933" s="77">
        <v>1928</v>
      </c>
      <c r="V1933" s="77">
        <v>1928</v>
      </c>
      <c r="Y1933" s="110">
        <v>1928</v>
      </c>
      <c r="Z1933" s="110">
        <v>0</v>
      </c>
      <c r="AA1933" s="110">
        <v>1928</v>
      </c>
      <c r="AB1933" s="110">
        <v>0</v>
      </c>
      <c r="AC1933" s="417">
        <v>24.316789024699201</v>
      </c>
    </row>
    <row r="1934" spans="1:29">
      <c r="A1934" s="20"/>
      <c r="B1934" s="24">
        <v>1930</v>
      </c>
      <c r="D1934" s="571">
        <v>1929</v>
      </c>
      <c r="E1934" s="580">
        <v>877.35397999999998</v>
      </c>
      <c r="F1934" s="580">
        <v>171.60282000000001</v>
      </c>
      <c r="H1934" s="571">
        <v>1929</v>
      </c>
      <c r="I1934" s="78">
        <v>1199</v>
      </c>
      <c r="J1934" s="78">
        <v>1198</v>
      </c>
      <c r="K1934" s="78">
        <v>986</v>
      </c>
      <c r="L1934" s="78">
        <v>1199</v>
      </c>
      <c r="M1934" s="579" t="str">
        <f t="shared" si="31"/>
        <v>1199,1198,986,1199</v>
      </c>
      <c r="R1934" s="280">
        <v>1929</v>
      </c>
      <c r="S1934" s="591">
        <v>1182.7714804949901</v>
      </c>
      <c r="U1934" s="77">
        <v>1929</v>
      </c>
      <c r="V1934" s="77">
        <v>1929</v>
      </c>
      <c r="Y1934" s="110">
        <v>1929</v>
      </c>
      <c r="Z1934" s="110">
        <v>0</v>
      </c>
      <c r="AA1934" s="110">
        <v>1929</v>
      </c>
      <c r="AB1934" s="110">
        <v>0</v>
      </c>
      <c r="AC1934" s="417">
        <v>23.655429609899802</v>
      </c>
    </row>
    <row r="1935" spans="1:29">
      <c r="A1935" s="20"/>
      <c r="B1935" s="24">
        <v>1931</v>
      </c>
      <c r="D1935" s="571">
        <v>1930</v>
      </c>
      <c r="E1935" s="580">
        <v>868.21049000000005</v>
      </c>
      <c r="F1935" s="580">
        <v>110.62893</v>
      </c>
      <c r="H1935" s="571">
        <v>1930</v>
      </c>
      <c r="I1935" s="78">
        <v>1199</v>
      </c>
      <c r="J1935" s="78">
        <v>986</v>
      </c>
      <c r="K1935" s="78">
        <v>985</v>
      </c>
      <c r="L1935" s="78">
        <v>1199</v>
      </c>
      <c r="M1935" s="579" t="str">
        <f t="shared" si="31"/>
        <v>1199,986,985,1199</v>
      </c>
      <c r="R1935" s="280">
        <v>1930</v>
      </c>
      <c r="S1935" s="591">
        <v>1221.26770450494</v>
      </c>
      <c r="U1935" s="77">
        <v>1930</v>
      </c>
      <c r="V1935" s="77">
        <v>1930</v>
      </c>
      <c r="Y1935" s="110">
        <v>1930</v>
      </c>
      <c r="Z1935" s="110">
        <v>0</v>
      </c>
      <c r="AA1935" s="110">
        <v>1930</v>
      </c>
      <c r="AB1935" s="110">
        <v>0</v>
      </c>
      <c r="AC1935" s="417">
        <v>24.425354090098899</v>
      </c>
    </row>
    <row r="1936" spans="1:29">
      <c r="A1936" s="20"/>
      <c r="B1936" s="24">
        <v>1932</v>
      </c>
      <c r="D1936" s="571">
        <v>1931</v>
      </c>
      <c r="E1936" s="580">
        <v>682.55200000000002</v>
      </c>
      <c r="F1936" s="580">
        <v>612.30890999999997</v>
      </c>
      <c r="H1936" s="571">
        <v>1931</v>
      </c>
      <c r="I1936" s="78">
        <v>1200</v>
      </c>
      <c r="J1936" s="78">
        <v>1199</v>
      </c>
      <c r="K1936" s="78">
        <v>985</v>
      </c>
      <c r="L1936" s="78">
        <v>1200</v>
      </c>
      <c r="M1936" s="579" t="str">
        <f t="shared" si="31"/>
        <v>1200,1199,985,1200</v>
      </c>
      <c r="R1936" s="280">
        <v>1931</v>
      </c>
      <c r="S1936" s="591">
        <v>1193.67332206992</v>
      </c>
      <c r="U1936" s="77">
        <v>1931</v>
      </c>
      <c r="V1936" s="77">
        <v>1931</v>
      </c>
      <c r="Y1936" s="110">
        <v>1931</v>
      </c>
      <c r="Z1936" s="110">
        <v>0</v>
      </c>
      <c r="AA1936" s="110">
        <v>1931</v>
      </c>
      <c r="AB1936" s="110">
        <v>0</v>
      </c>
      <c r="AC1936" s="417">
        <v>23.873466441398399</v>
      </c>
    </row>
    <row r="1937" spans="1:29">
      <c r="A1937" s="20"/>
      <c r="B1937" s="24">
        <v>1933</v>
      </c>
      <c r="D1937" s="571">
        <v>1932</v>
      </c>
      <c r="E1937" s="580">
        <v>859.50753999999995</v>
      </c>
      <c r="F1937" s="580">
        <v>48.981718000000001</v>
      </c>
      <c r="H1937" s="571">
        <v>1932</v>
      </c>
      <c r="I1937" s="78">
        <v>1200</v>
      </c>
      <c r="J1937" s="78">
        <v>985</v>
      </c>
      <c r="K1937" s="78">
        <v>984</v>
      </c>
      <c r="L1937" s="78">
        <v>1200</v>
      </c>
      <c r="M1937" s="579" t="str">
        <f t="shared" si="31"/>
        <v>1200,985,984,1200</v>
      </c>
      <c r="R1937" s="280">
        <v>1932</v>
      </c>
      <c r="S1937" s="591">
        <v>1227.83406679</v>
      </c>
      <c r="U1937" s="77">
        <v>1932</v>
      </c>
      <c r="V1937" s="77">
        <v>1932</v>
      </c>
      <c r="Y1937" s="110">
        <v>1932</v>
      </c>
      <c r="Z1937" s="110">
        <v>0</v>
      </c>
      <c r="AA1937" s="110">
        <v>1932</v>
      </c>
      <c r="AB1937" s="110">
        <v>0</v>
      </c>
      <c r="AC1937" s="417">
        <v>24.5566813358</v>
      </c>
    </row>
    <row r="1938" spans="1:29">
      <c r="A1938" s="20"/>
      <c r="B1938" s="24">
        <v>1934</v>
      </c>
      <c r="D1938" s="571">
        <v>1933</v>
      </c>
      <c r="E1938" s="580">
        <v>630.77391999999998</v>
      </c>
      <c r="F1938" s="580">
        <v>658.51310999999998</v>
      </c>
      <c r="H1938" s="571">
        <v>1933</v>
      </c>
      <c r="I1938" s="78">
        <v>1201</v>
      </c>
      <c r="J1938" s="78">
        <v>1200</v>
      </c>
      <c r="K1938" s="78">
        <v>984</v>
      </c>
      <c r="L1938" s="78">
        <v>1201</v>
      </c>
      <c r="M1938" s="579" t="str">
        <f t="shared" si="31"/>
        <v>1201,1200,984,1201</v>
      </c>
      <c r="R1938" s="280">
        <v>1933</v>
      </c>
      <c r="S1938" s="591">
        <v>1201.8447690299899</v>
      </c>
      <c r="U1938" s="77">
        <v>1933</v>
      </c>
      <c r="V1938" s="77">
        <v>1933</v>
      </c>
      <c r="Y1938" s="110">
        <v>1933</v>
      </c>
      <c r="Z1938" s="110">
        <v>0</v>
      </c>
      <c r="AA1938" s="110">
        <v>1933</v>
      </c>
      <c r="AB1938" s="110">
        <v>0</v>
      </c>
      <c r="AC1938" s="417">
        <v>24.036895380599798</v>
      </c>
    </row>
    <row r="1939" spans="1:29">
      <c r="A1939" s="20"/>
      <c r="B1939" s="24">
        <v>1935</v>
      </c>
      <c r="D1939" s="571">
        <v>1934</v>
      </c>
      <c r="E1939" s="580">
        <v>586.12500999999997</v>
      </c>
      <c r="F1939" s="580">
        <v>707.53610000000003</v>
      </c>
      <c r="H1939" s="571">
        <v>1934</v>
      </c>
      <c r="I1939" s="78">
        <v>1201</v>
      </c>
      <c r="J1939" s="78">
        <v>984</v>
      </c>
      <c r="K1939" s="78">
        <v>983</v>
      </c>
      <c r="L1939" s="78">
        <v>1201</v>
      </c>
      <c r="M1939" s="579" t="str">
        <f t="shared" si="31"/>
        <v>1201,984,983,1201</v>
      </c>
      <c r="R1939" s="280">
        <v>1934</v>
      </c>
      <c r="S1939" s="591">
        <v>1238.01679038006</v>
      </c>
      <c r="U1939" s="77">
        <v>1934</v>
      </c>
      <c r="V1939" s="77">
        <v>1934</v>
      </c>
      <c r="Y1939" s="110">
        <v>1934</v>
      </c>
      <c r="Z1939" s="110">
        <v>0</v>
      </c>
      <c r="AA1939" s="110">
        <v>1934</v>
      </c>
      <c r="AB1939" s="110">
        <v>0</v>
      </c>
      <c r="AC1939" s="417">
        <v>24.760335807601201</v>
      </c>
    </row>
    <row r="1940" spans="1:29">
      <c r="A1940" s="20"/>
      <c r="B1940" s="24">
        <v>1936</v>
      </c>
      <c r="D1940" s="571">
        <v>1935</v>
      </c>
      <c r="E1940" s="580">
        <v>546.76791000000003</v>
      </c>
      <c r="F1940" s="580">
        <v>758.61728000000005</v>
      </c>
      <c r="H1940" s="571">
        <v>1935</v>
      </c>
      <c r="I1940" s="78">
        <v>1202</v>
      </c>
      <c r="J1940" s="78">
        <v>1201</v>
      </c>
      <c r="K1940" s="78">
        <v>983</v>
      </c>
      <c r="L1940" s="78">
        <v>1202</v>
      </c>
      <c r="M1940" s="579" t="str">
        <f t="shared" si="31"/>
        <v>1202,1201,983,1202</v>
      </c>
      <c r="R1940" s="280">
        <v>1935</v>
      </c>
      <c r="S1940" s="591">
        <v>1191.28607632496</v>
      </c>
      <c r="U1940" s="77">
        <v>1935</v>
      </c>
      <c r="V1940" s="77">
        <v>1935</v>
      </c>
      <c r="Y1940" s="110">
        <v>1935</v>
      </c>
      <c r="Z1940" s="110">
        <v>0</v>
      </c>
      <c r="AA1940" s="110">
        <v>1935</v>
      </c>
      <c r="AB1940" s="110">
        <v>0</v>
      </c>
      <c r="AC1940" s="417">
        <v>23.825721526499201</v>
      </c>
    </row>
    <row r="1941" spans="1:29">
      <c r="A1941" s="20"/>
      <c r="B1941" s="24">
        <v>1937</v>
      </c>
      <c r="D1941" s="571">
        <v>1936</v>
      </c>
      <c r="E1941" s="580">
        <v>507.25265999999999</v>
      </c>
      <c r="F1941" s="580">
        <v>810.46217000000001</v>
      </c>
      <c r="H1941" s="571">
        <v>1936</v>
      </c>
      <c r="I1941" s="78">
        <v>1202</v>
      </c>
      <c r="J1941" s="78">
        <v>983</v>
      </c>
      <c r="K1941" s="78">
        <v>982</v>
      </c>
      <c r="L1941" s="78">
        <v>1202</v>
      </c>
      <c r="M1941" s="579" t="str">
        <f t="shared" si="31"/>
        <v>1202,983,982,1202</v>
      </c>
      <c r="R1941" s="280">
        <v>1936</v>
      </c>
      <c r="S1941" s="591">
        <v>1227.36781811999</v>
      </c>
      <c r="U1941" s="77">
        <v>1936</v>
      </c>
      <c r="V1941" s="77">
        <v>1936</v>
      </c>
      <c r="Y1941" s="110">
        <v>1936</v>
      </c>
      <c r="Z1941" s="110">
        <v>0</v>
      </c>
      <c r="AA1941" s="110">
        <v>1936</v>
      </c>
      <c r="AB1941" s="110">
        <v>0</v>
      </c>
      <c r="AC1941" s="417">
        <v>24.5473563623998</v>
      </c>
    </row>
    <row r="1942" spans="1:29">
      <c r="A1942" s="20"/>
      <c r="B1942" s="24">
        <v>1938</v>
      </c>
      <c r="D1942" s="571">
        <v>1937</v>
      </c>
      <c r="E1942" s="580">
        <v>463.38231999999999</v>
      </c>
      <c r="F1942" s="580">
        <v>852.34893</v>
      </c>
      <c r="H1942" s="571">
        <v>1937</v>
      </c>
      <c r="I1942" s="78">
        <v>1203</v>
      </c>
      <c r="J1942" s="78">
        <v>1202</v>
      </c>
      <c r="K1942" s="78">
        <v>982</v>
      </c>
      <c r="L1942" s="78">
        <v>1203</v>
      </c>
      <c r="M1942" s="579" t="str">
        <f t="shared" si="31"/>
        <v>1203,1202,982,1203</v>
      </c>
      <c r="R1942" s="280">
        <v>1937</v>
      </c>
      <c r="S1942" s="591">
        <v>1182.8662509200201</v>
      </c>
      <c r="U1942" s="77">
        <v>1937</v>
      </c>
      <c r="V1942" s="77">
        <v>1937</v>
      </c>
      <c r="Y1942" s="110">
        <v>1937</v>
      </c>
      <c r="Z1942" s="110">
        <v>0</v>
      </c>
      <c r="AA1942" s="110">
        <v>1937</v>
      </c>
      <c r="AB1942" s="110">
        <v>0</v>
      </c>
      <c r="AC1942" s="417">
        <v>23.6573250184004</v>
      </c>
    </row>
    <row r="1943" spans="1:29">
      <c r="A1943" s="20"/>
      <c r="B1943" s="24">
        <v>1939</v>
      </c>
      <c r="D1943" s="571">
        <v>1938</v>
      </c>
      <c r="E1943" s="580">
        <v>413.58854000000002</v>
      </c>
      <c r="F1943" s="580">
        <v>886.36760000000004</v>
      </c>
      <c r="H1943" s="571">
        <v>1938</v>
      </c>
      <c r="I1943" s="78">
        <v>1203</v>
      </c>
      <c r="J1943" s="78">
        <v>982</v>
      </c>
      <c r="K1943" s="78">
        <v>981</v>
      </c>
      <c r="L1943" s="78">
        <v>1203</v>
      </c>
      <c r="M1943" s="579" t="str">
        <f t="shared" si="31"/>
        <v>1203,982,981,1203</v>
      </c>
      <c r="R1943" s="280">
        <v>1938</v>
      </c>
      <c r="S1943" s="591">
        <v>1207.3543856399999</v>
      </c>
      <c r="U1943" s="77">
        <v>1938</v>
      </c>
      <c r="V1943" s="77">
        <v>1938</v>
      </c>
      <c r="Y1943" s="110">
        <v>1938</v>
      </c>
      <c r="Z1943" s="110">
        <v>0</v>
      </c>
      <c r="AA1943" s="110">
        <v>1938</v>
      </c>
      <c r="AB1943" s="110">
        <v>0</v>
      </c>
      <c r="AC1943" s="417">
        <v>24.147087712800101</v>
      </c>
    </row>
    <row r="1944" spans="1:29">
      <c r="A1944" s="20"/>
      <c r="B1944" s="24">
        <v>1940</v>
      </c>
      <c r="D1944" s="571">
        <v>1939</v>
      </c>
      <c r="E1944" s="580">
        <v>364.16836000000001</v>
      </c>
      <c r="F1944" s="580">
        <v>916.41114000000005</v>
      </c>
      <c r="H1944" s="571">
        <v>1939</v>
      </c>
      <c r="I1944" s="78">
        <v>1204</v>
      </c>
      <c r="J1944" s="78">
        <v>1203</v>
      </c>
      <c r="K1944" s="78">
        <v>981</v>
      </c>
      <c r="L1944" s="78">
        <v>1204</v>
      </c>
      <c r="M1944" s="579" t="str">
        <f t="shared" si="31"/>
        <v>1204,1203,981,1204</v>
      </c>
      <c r="R1944" s="280">
        <v>1939</v>
      </c>
      <c r="S1944" s="591">
        <v>1177.5823590299599</v>
      </c>
      <c r="U1944" s="77">
        <v>1939</v>
      </c>
      <c r="V1944" s="77">
        <v>1939</v>
      </c>
      <c r="Y1944" s="110">
        <v>1939</v>
      </c>
      <c r="Z1944" s="110">
        <v>0</v>
      </c>
      <c r="AA1944" s="110">
        <v>1939</v>
      </c>
      <c r="AB1944" s="110">
        <v>0</v>
      </c>
      <c r="AC1944" s="417">
        <v>23.5516471805993</v>
      </c>
    </row>
    <row r="1945" spans="1:29">
      <c r="A1945" s="20"/>
      <c r="B1945" s="24">
        <v>1941</v>
      </c>
      <c r="D1945" s="571">
        <v>1940</v>
      </c>
      <c r="E1945" s="580">
        <v>313.88761</v>
      </c>
      <c r="F1945" s="580">
        <v>946.41101000000003</v>
      </c>
      <c r="H1945" s="571">
        <v>1940</v>
      </c>
      <c r="I1945" s="78">
        <v>1204</v>
      </c>
      <c r="J1945" s="78">
        <v>981</v>
      </c>
      <c r="K1945" s="78">
        <v>980</v>
      </c>
      <c r="L1945" s="78">
        <v>1204</v>
      </c>
      <c r="M1945" s="579" t="str">
        <f t="shared" si="31"/>
        <v>1204,981,980,1204</v>
      </c>
      <c r="R1945" s="280">
        <v>1940</v>
      </c>
      <c r="S1945" s="591">
        <v>1202.1840639899799</v>
      </c>
      <c r="U1945" s="77">
        <v>1940</v>
      </c>
      <c r="V1945" s="77">
        <v>1940</v>
      </c>
      <c r="Y1945" s="110">
        <v>1940</v>
      </c>
      <c r="Z1945" s="110">
        <v>0</v>
      </c>
      <c r="AA1945" s="110">
        <v>1940</v>
      </c>
      <c r="AB1945" s="110">
        <v>0</v>
      </c>
      <c r="AC1945" s="417">
        <v>24.043681279799699</v>
      </c>
    </row>
    <row r="1946" spans="1:29">
      <c r="A1946" s="20"/>
      <c r="B1946" s="24">
        <v>1942</v>
      </c>
      <c r="D1946" s="571">
        <v>1941</v>
      </c>
      <c r="E1946" s="580">
        <v>-31.11093</v>
      </c>
      <c r="F1946" s="580">
        <v>-806.90639999999996</v>
      </c>
      <c r="H1946" s="571">
        <v>1941</v>
      </c>
      <c r="I1946" s="78">
        <v>1205</v>
      </c>
      <c r="J1946" s="78">
        <v>1204</v>
      </c>
      <c r="K1946" s="78">
        <v>980</v>
      </c>
      <c r="L1946" s="78">
        <v>1205</v>
      </c>
      <c r="M1946" s="579" t="str">
        <f t="shared" si="31"/>
        <v>1205,1204,980,1205</v>
      </c>
      <c r="R1946" s="280">
        <v>1941</v>
      </c>
      <c r="S1946" s="591">
        <v>1170.7458459050099</v>
      </c>
      <c r="U1946" s="77">
        <v>1941</v>
      </c>
      <c r="V1946" s="77">
        <v>1941</v>
      </c>
      <c r="Y1946" s="110">
        <v>1941</v>
      </c>
      <c r="Z1946" s="110">
        <v>0</v>
      </c>
      <c r="AA1946" s="110">
        <v>1941</v>
      </c>
      <c r="AB1946" s="110">
        <v>0</v>
      </c>
      <c r="AC1946" s="417">
        <v>23.4149169181002</v>
      </c>
    </row>
    <row r="1947" spans="1:29">
      <c r="A1947" s="20"/>
      <c r="B1947" s="24">
        <v>1943</v>
      </c>
      <c r="D1947" s="571">
        <v>1942</v>
      </c>
      <c r="E1947" s="580">
        <v>46.814507999999996</v>
      </c>
      <c r="F1947" s="580">
        <v>-810.27359999999999</v>
      </c>
      <c r="H1947" s="571">
        <v>1942</v>
      </c>
      <c r="I1947" s="78">
        <v>1205</v>
      </c>
      <c r="J1947" s="78">
        <v>980</v>
      </c>
      <c r="K1947" s="78">
        <v>979</v>
      </c>
      <c r="L1947" s="78">
        <v>1205</v>
      </c>
      <c r="M1947" s="579" t="str">
        <f t="shared" si="31"/>
        <v>1205,980,979,1205</v>
      </c>
      <c r="R1947" s="280">
        <v>1942</v>
      </c>
      <c r="S1947" s="591">
        <v>1215.54561619999</v>
      </c>
      <c r="U1947" s="77">
        <v>1942</v>
      </c>
      <c r="V1947" s="77">
        <v>1942</v>
      </c>
      <c r="Y1947" s="110">
        <v>1942</v>
      </c>
      <c r="Z1947" s="110">
        <v>0</v>
      </c>
      <c r="AA1947" s="110">
        <v>1942</v>
      </c>
      <c r="AB1947" s="110">
        <v>0</v>
      </c>
      <c r="AC1947" s="417">
        <v>24.310912323999801</v>
      </c>
    </row>
    <row r="1948" spans="1:29">
      <c r="A1948" s="20"/>
      <c r="B1948" s="24">
        <v>1944</v>
      </c>
      <c r="D1948" s="571">
        <v>1943</v>
      </c>
      <c r="E1948" s="580">
        <v>119.98535</v>
      </c>
      <c r="F1948" s="580">
        <v>-807.59310000000005</v>
      </c>
      <c r="H1948" s="571">
        <v>1943</v>
      </c>
      <c r="I1948" s="78">
        <v>1206</v>
      </c>
      <c r="J1948" s="78">
        <v>1205</v>
      </c>
      <c r="K1948" s="78">
        <v>979</v>
      </c>
      <c r="L1948" s="78">
        <v>1206</v>
      </c>
      <c r="M1948" s="579" t="str">
        <f t="shared" si="31"/>
        <v>1206,1205,979,1206</v>
      </c>
      <c r="R1948" s="280">
        <v>1943</v>
      </c>
      <c r="S1948" s="591">
        <v>1183.0551292</v>
      </c>
      <c r="U1948" s="77">
        <v>1943</v>
      </c>
      <c r="V1948" s="77">
        <v>1943</v>
      </c>
      <c r="Y1948" s="110">
        <v>1943</v>
      </c>
      <c r="Z1948" s="110">
        <v>0</v>
      </c>
      <c r="AA1948" s="110">
        <v>1943</v>
      </c>
      <c r="AB1948" s="110">
        <v>0</v>
      </c>
      <c r="AC1948" s="417">
        <v>23.661102584000002</v>
      </c>
    </row>
    <row r="1949" spans="1:29">
      <c r="A1949" s="20"/>
      <c r="B1949" s="24">
        <v>1945</v>
      </c>
      <c r="D1949" s="571">
        <v>1944</v>
      </c>
      <c r="E1949" s="580">
        <v>192.86269999999999</v>
      </c>
      <c r="F1949" s="580">
        <v>-804.85739999999998</v>
      </c>
      <c r="H1949" s="571">
        <v>1944</v>
      </c>
      <c r="I1949" s="78">
        <v>1206</v>
      </c>
      <c r="J1949" s="78">
        <v>979</v>
      </c>
      <c r="K1949" s="78">
        <v>978</v>
      </c>
      <c r="L1949" s="78">
        <v>1206</v>
      </c>
      <c r="M1949" s="579" t="str">
        <f t="shared" si="31"/>
        <v>1206,979,978,1206</v>
      </c>
      <c r="R1949" s="280">
        <v>1944</v>
      </c>
      <c r="S1949" s="591">
        <v>1221.2696327399699</v>
      </c>
      <c r="U1949" s="77">
        <v>1944</v>
      </c>
      <c r="V1949" s="77">
        <v>1944</v>
      </c>
      <c r="Y1949" s="110">
        <v>1944</v>
      </c>
      <c r="Z1949" s="110">
        <v>0</v>
      </c>
      <c r="AA1949" s="110">
        <v>1944</v>
      </c>
      <c r="AB1949" s="110">
        <v>0</v>
      </c>
      <c r="AC1949" s="417">
        <v>24.425392654799499</v>
      </c>
    </row>
    <row r="1950" spans="1:29">
      <c r="A1950" s="20"/>
      <c r="B1950" s="24">
        <v>1946</v>
      </c>
      <c r="D1950" s="571">
        <v>1945</v>
      </c>
      <c r="E1950" s="580">
        <v>254.88654</v>
      </c>
      <c r="F1950" s="580">
        <v>-825.77620000000002</v>
      </c>
      <c r="H1950" s="571">
        <v>1945</v>
      </c>
      <c r="I1950" s="78">
        <v>1207</v>
      </c>
      <c r="J1950" s="78">
        <v>1206</v>
      </c>
      <c r="K1950" s="78">
        <v>978</v>
      </c>
      <c r="L1950" s="78">
        <v>1207</v>
      </c>
      <c r="M1950" s="579" t="str">
        <f t="shared" si="31"/>
        <v>1207,1206,978,1207</v>
      </c>
      <c r="R1950" s="280">
        <v>1945</v>
      </c>
      <c r="S1950" s="591">
        <v>1194.2345596500199</v>
      </c>
      <c r="U1950" s="77">
        <v>1945</v>
      </c>
      <c r="V1950" s="77">
        <v>1945</v>
      </c>
      <c r="Y1950" s="110">
        <v>1945</v>
      </c>
      <c r="Z1950" s="110">
        <v>0</v>
      </c>
      <c r="AA1950" s="110">
        <v>1945</v>
      </c>
      <c r="AB1950" s="110">
        <v>0</v>
      </c>
      <c r="AC1950" s="417">
        <v>23.8846911930004</v>
      </c>
    </row>
    <row r="1951" spans="1:29">
      <c r="A1951" s="20"/>
      <c r="B1951" s="24">
        <v>1947</v>
      </c>
      <c r="D1951" s="571">
        <v>1946</v>
      </c>
      <c r="E1951" s="580">
        <v>311.33456999999999</v>
      </c>
      <c r="F1951" s="580">
        <v>-809.73159999999996</v>
      </c>
      <c r="H1951" s="571">
        <v>1946</v>
      </c>
      <c r="I1951" s="78">
        <v>1207</v>
      </c>
      <c r="J1951" s="78">
        <v>978</v>
      </c>
      <c r="K1951" s="78">
        <v>977</v>
      </c>
      <c r="L1951" s="78">
        <v>1207</v>
      </c>
      <c r="M1951" s="579" t="str">
        <f t="shared" si="31"/>
        <v>1207,978,977,1207</v>
      </c>
      <c r="R1951" s="280">
        <v>1946</v>
      </c>
      <c r="S1951" s="591">
        <v>1228.30131286499</v>
      </c>
      <c r="U1951" s="77">
        <v>1946</v>
      </c>
      <c r="V1951" s="77">
        <v>1946</v>
      </c>
      <c r="Y1951" s="110">
        <v>1946</v>
      </c>
      <c r="Z1951" s="110">
        <v>0</v>
      </c>
      <c r="AA1951" s="110">
        <v>1946</v>
      </c>
      <c r="AB1951" s="110">
        <v>0</v>
      </c>
      <c r="AC1951" s="417">
        <v>24.5660262572998</v>
      </c>
    </row>
    <row r="1952" spans="1:29">
      <c r="A1952" s="20"/>
      <c r="B1952" s="24">
        <v>1948</v>
      </c>
      <c r="D1952" s="571">
        <v>1947</v>
      </c>
      <c r="E1952" s="580">
        <v>369.98989</v>
      </c>
      <c r="F1952" s="580">
        <v>-788.79849999999999</v>
      </c>
      <c r="H1952" s="571">
        <v>1947</v>
      </c>
      <c r="I1952" s="78">
        <v>1208</v>
      </c>
      <c r="J1952" s="78">
        <v>1207</v>
      </c>
      <c r="K1952" s="78">
        <v>977</v>
      </c>
      <c r="L1952" s="78">
        <v>1208</v>
      </c>
      <c r="M1952" s="579" t="str">
        <f t="shared" si="31"/>
        <v>1208,1207,977,1208</v>
      </c>
      <c r="R1952" s="280">
        <v>1947</v>
      </c>
      <c r="S1952" s="591">
        <v>1202.98945631999</v>
      </c>
      <c r="U1952" s="77">
        <v>1947</v>
      </c>
      <c r="V1952" s="77">
        <v>1947</v>
      </c>
      <c r="Y1952" s="110">
        <v>1947</v>
      </c>
      <c r="Z1952" s="110">
        <v>0</v>
      </c>
      <c r="AA1952" s="110">
        <v>1947</v>
      </c>
      <c r="AB1952" s="110">
        <v>0</v>
      </c>
      <c r="AC1952" s="417">
        <v>24.059789126399799</v>
      </c>
    </row>
    <row r="1953" spans="1:29">
      <c r="A1953" s="20"/>
      <c r="B1953" s="24">
        <v>1949</v>
      </c>
      <c r="D1953" s="571">
        <v>1948</v>
      </c>
      <c r="E1953" s="580">
        <v>429.50331999999997</v>
      </c>
      <c r="F1953" s="580">
        <v>-771.80100000000004</v>
      </c>
      <c r="H1953" s="571">
        <v>1948</v>
      </c>
      <c r="I1953" s="78">
        <v>1208</v>
      </c>
      <c r="J1953" s="78">
        <v>977</v>
      </c>
      <c r="K1953" s="78">
        <v>976</v>
      </c>
      <c r="L1953" s="78">
        <v>1208</v>
      </c>
      <c r="M1953" s="579" t="str">
        <f t="shared" si="31"/>
        <v>1208,977,976,1208</v>
      </c>
      <c r="R1953" s="280">
        <v>1948</v>
      </c>
      <c r="S1953" s="591">
        <v>1238.5055474010001</v>
      </c>
      <c r="U1953" s="77">
        <v>1948</v>
      </c>
      <c r="V1953" s="77">
        <v>1948</v>
      </c>
      <c r="Y1953" s="110">
        <v>1948</v>
      </c>
      <c r="Z1953" s="110">
        <v>0</v>
      </c>
      <c r="AA1953" s="110">
        <v>1948</v>
      </c>
      <c r="AB1953" s="110">
        <v>0</v>
      </c>
      <c r="AC1953" s="417">
        <v>24.7701109480201</v>
      </c>
    </row>
    <row r="1954" spans="1:29">
      <c r="A1954" s="20"/>
      <c r="B1954" s="24">
        <v>1950</v>
      </c>
      <c r="D1954" s="571">
        <v>1949</v>
      </c>
      <c r="E1954" s="580">
        <v>490.92210999999998</v>
      </c>
      <c r="F1954" s="580">
        <v>-759.41610000000003</v>
      </c>
      <c r="H1954" s="571">
        <v>1949</v>
      </c>
      <c r="I1954" s="78">
        <v>1209</v>
      </c>
      <c r="J1954" s="78">
        <v>1208</v>
      </c>
      <c r="K1954" s="78">
        <v>976</v>
      </c>
      <c r="L1954" s="78">
        <v>1209</v>
      </c>
      <c r="M1954" s="579" t="str">
        <f t="shared" si="31"/>
        <v>1209,1208,976,1209</v>
      </c>
      <c r="R1954" s="280">
        <v>1949</v>
      </c>
      <c r="S1954" s="591">
        <v>1192.162394448</v>
      </c>
      <c r="U1954" s="77">
        <v>1949</v>
      </c>
      <c r="V1954" s="77">
        <v>1949</v>
      </c>
      <c r="Y1954" s="110">
        <v>1949</v>
      </c>
      <c r="Z1954" s="110">
        <v>0</v>
      </c>
      <c r="AA1954" s="110">
        <v>1949</v>
      </c>
      <c r="AB1954" s="110">
        <v>0</v>
      </c>
      <c r="AC1954" s="417">
        <v>23.8432478889601</v>
      </c>
    </row>
    <row r="1955" spans="1:29">
      <c r="A1955" s="20"/>
      <c r="B1955" s="24">
        <v>1951</v>
      </c>
      <c r="D1955" s="571">
        <v>1950</v>
      </c>
      <c r="E1955" s="580">
        <v>549.90872999999999</v>
      </c>
      <c r="F1955" s="580">
        <v>-742.07479999999998</v>
      </c>
      <c r="H1955" s="571">
        <v>1950</v>
      </c>
      <c r="I1955" s="78">
        <v>1209</v>
      </c>
      <c r="J1955" s="78">
        <v>976</v>
      </c>
      <c r="K1955" s="78">
        <v>975</v>
      </c>
      <c r="L1955" s="78">
        <v>1209</v>
      </c>
      <c r="M1955" s="579" t="str">
        <f t="shared" si="31"/>
        <v>1209,976,975,1209</v>
      </c>
      <c r="R1955" s="280">
        <v>1950</v>
      </c>
      <c r="S1955" s="591">
        <v>1226.63605288799</v>
      </c>
      <c r="U1955" s="77">
        <v>1950</v>
      </c>
      <c r="V1955" s="77">
        <v>1950</v>
      </c>
      <c r="Y1955" s="110">
        <v>1950</v>
      </c>
      <c r="Z1955" s="110">
        <v>0</v>
      </c>
      <c r="AA1955" s="110">
        <v>1950</v>
      </c>
      <c r="AB1955" s="110">
        <v>0</v>
      </c>
      <c r="AC1955" s="417">
        <v>24.5327210577599</v>
      </c>
    </row>
    <row r="1956" spans="1:29">
      <c r="A1956" s="20"/>
      <c r="B1956" s="24">
        <v>1952</v>
      </c>
      <c r="D1956" s="571">
        <v>1951</v>
      </c>
      <c r="E1956" s="580">
        <v>609.51523999999995</v>
      </c>
      <c r="F1956" s="580">
        <v>-716.38109999999995</v>
      </c>
      <c r="H1956" s="571">
        <v>1951</v>
      </c>
      <c r="I1956" s="78">
        <v>1210</v>
      </c>
      <c r="J1956" s="78">
        <v>1209</v>
      </c>
      <c r="K1956" s="78">
        <v>975</v>
      </c>
      <c r="L1956" s="78">
        <v>1210</v>
      </c>
      <c r="M1956" s="579" t="str">
        <f t="shared" si="31"/>
        <v>1210,1209,975,1210</v>
      </c>
      <c r="R1956" s="280">
        <v>1951</v>
      </c>
      <c r="S1956" s="591">
        <v>1179.0252306509899</v>
      </c>
      <c r="U1956" s="77">
        <v>1951</v>
      </c>
      <c r="V1956" s="77">
        <v>1951</v>
      </c>
      <c r="Y1956" s="110">
        <v>1951</v>
      </c>
      <c r="Z1956" s="110">
        <v>0</v>
      </c>
      <c r="AA1956" s="110">
        <v>1951</v>
      </c>
      <c r="AB1956" s="110">
        <v>0</v>
      </c>
      <c r="AC1956" s="417">
        <v>23.580504613019801</v>
      </c>
    </row>
    <row r="1957" spans="1:29">
      <c r="A1957" s="20"/>
      <c r="B1957" s="24">
        <v>1953</v>
      </c>
      <c r="D1957" s="571">
        <v>1952</v>
      </c>
      <c r="E1957" s="580">
        <v>-97.502440000000007</v>
      </c>
      <c r="F1957" s="580">
        <v>-765.09680000000003</v>
      </c>
      <c r="H1957" s="571">
        <v>1952</v>
      </c>
      <c r="I1957" s="78">
        <v>1210</v>
      </c>
      <c r="J1957" s="78">
        <v>975</v>
      </c>
      <c r="K1957" s="78">
        <v>974</v>
      </c>
      <c r="L1957" s="78">
        <v>1210</v>
      </c>
      <c r="M1957" s="579" t="str">
        <f t="shared" si="31"/>
        <v>1210,975,974,1210</v>
      </c>
      <c r="R1957" s="280">
        <v>1952</v>
      </c>
      <c r="S1957" s="591">
        <v>1202.89890618239</v>
      </c>
      <c r="U1957" s="77">
        <v>1952</v>
      </c>
      <c r="V1957" s="77">
        <v>1952</v>
      </c>
      <c r="Y1957" s="110">
        <v>1952</v>
      </c>
      <c r="Z1957" s="110">
        <v>0</v>
      </c>
      <c r="AA1957" s="110">
        <v>1952</v>
      </c>
      <c r="AB1957" s="110">
        <v>0</v>
      </c>
      <c r="AC1957" s="417">
        <v>24.057978123647899</v>
      </c>
    </row>
    <row r="1958" spans="1:29">
      <c r="A1958" s="20"/>
      <c r="B1958" s="24">
        <v>1954</v>
      </c>
      <c r="D1958" s="571">
        <v>1953</v>
      </c>
      <c r="E1958" s="580">
        <v>-153.79669999999999</v>
      </c>
      <c r="F1958" s="580">
        <v>-726.93769999999995</v>
      </c>
      <c r="H1958" s="571">
        <v>1953</v>
      </c>
      <c r="I1958" s="78">
        <v>1211</v>
      </c>
      <c r="J1958" s="78">
        <v>1210</v>
      </c>
      <c r="K1958" s="78">
        <v>974</v>
      </c>
      <c r="L1958" s="78">
        <v>1211</v>
      </c>
      <c r="M1958" s="579" t="str">
        <f t="shared" si="31"/>
        <v>1211,1210,974,1211</v>
      </c>
      <c r="R1958" s="280">
        <v>1953</v>
      </c>
      <c r="S1958" s="591">
        <v>1168.65131011124</v>
      </c>
      <c r="U1958" s="77">
        <v>1953</v>
      </c>
      <c r="V1958" s="77">
        <v>1953</v>
      </c>
      <c r="Y1958" s="110">
        <v>1953</v>
      </c>
      <c r="Z1958" s="110">
        <v>0</v>
      </c>
      <c r="AA1958" s="110">
        <v>1953</v>
      </c>
      <c r="AB1958" s="110">
        <v>0</v>
      </c>
      <c r="AC1958" s="417">
        <v>23.373026202224899</v>
      </c>
    </row>
    <row r="1959" spans="1:29">
      <c r="A1959" s="20"/>
      <c r="B1959" s="24">
        <v>1955</v>
      </c>
      <c r="D1959" s="571">
        <v>1954</v>
      </c>
      <c r="E1959" s="580">
        <v>-335.9631</v>
      </c>
      <c r="F1959" s="580">
        <v>-740.65110000000004</v>
      </c>
      <c r="H1959" s="571">
        <v>1954</v>
      </c>
      <c r="I1959" s="78">
        <v>1211</v>
      </c>
      <c r="J1959" s="78">
        <v>974</v>
      </c>
      <c r="K1959" s="78">
        <v>973</v>
      </c>
      <c r="L1959" s="78">
        <v>1211</v>
      </c>
      <c r="M1959" s="579" t="str">
        <f t="shared" si="31"/>
        <v>1211,974,973,1211</v>
      </c>
      <c r="R1959" s="280">
        <v>1954</v>
      </c>
      <c r="S1959" s="591">
        <v>1192.2853863385201</v>
      </c>
      <c r="U1959" s="77">
        <v>1954</v>
      </c>
      <c r="V1959" s="77">
        <v>1954</v>
      </c>
      <c r="Y1959" s="110">
        <v>1954</v>
      </c>
      <c r="Z1959" s="110">
        <v>0</v>
      </c>
      <c r="AA1959" s="110">
        <v>1954</v>
      </c>
      <c r="AB1959" s="110">
        <v>0</v>
      </c>
      <c r="AC1959" s="417">
        <v>23.845707726770399</v>
      </c>
    </row>
    <row r="1960" spans="1:29">
      <c r="A1960" s="20"/>
      <c r="B1960" s="24">
        <v>1956</v>
      </c>
      <c r="D1960" s="571">
        <v>1955</v>
      </c>
      <c r="E1960" s="580">
        <v>-275.34620000000001</v>
      </c>
      <c r="F1960" s="580">
        <v>-715.37199999999996</v>
      </c>
      <c r="H1960" s="571">
        <v>1955</v>
      </c>
      <c r="I1960" s="78">
        <v>1212</v>
      </c>
      <c r="J1960" s="78">
        <v>1211</v>
      </c>
      <c r="K1960" s="78">
        <v>973</v>
      </c>
      <c r="L1960" s="78">
        <v>1212</v>
      </c>
      <c r="M1960" s="579" t="str">
        <f t="shared" si="31"/>
        <v>1212,1211,973,1212</v>
      </c>
      <c r="R1960" s="280">
        <v>1955</v>
      </c>
      <c r="S1960" s="591">
        <v>1160.5368777250401</v>
      </c>
      <c r="U1960" s="77">
        <v>1955</v>
      </c>
      <c r="V1960" s="77">
        <v>1955</v>
      </c>
      <c r="Y1960" s="110">
        <v>1955</v>
      </c>
      <c r="Z1960" s="110">
        <v>0</v>
      </c>
      <c r="AA1960" s="110">
        <v>1955</v>
      </c>
      <c r="AB1960" s="110">
        <v>0</v>
      </c>
      <c r="AC1960" s="417">
        <v>23.210737554500898</v>
      </c>
    </row>
    <row r="1961" spans="1:29">
      <c r="A1961" s="20"/>
      <c r="B1961" s="24">
        <v>1957</v>
      </c>
      <c r="D1961" s="571">
        <v>1956</v>
      </c>
      <c r="E1961" s="580">
        <v>-392.89409999999998</v>
      </c>
      <c r="F1961" s="580">
        <v>-707.52840000000003</v>
      </c>
      <c r="H1961" s="571">
        <v>1956</v>
      </c>
      <c r="I1961" s="78">
        <v>1212</v>
      </c>
      <c r="J1961" s="78">
        <v>973</v>
      </c>
      <c r="K1961" s="78">
        <v>972</v>
      </c>
      <c r="L1961" s="78">
        <v>1212</v>
      </c>
      <c r="M1961" s="579" t="str">
        <f t="shared" si="31"/>
        <v>1212,973,972,1212</v>
      </c>
      <c r="R1961" s="280">
        <v>1956</v>
      </c>
      <c r="S1961" s="591">
        <v>1203.4072583464599</v>
      </c>
      <c r="U1961" s="77">
        <v>1956</v>
      </c>
      <c r="V1961" s="77">
        <v>1956</v>
      </c>
      <c r="Y1961" s="110">
        <v>1956</v>
      </c>
      <c r="Z1961" s="110">
        <v>0</v>
      </c>
      <c r="AA1961" s="110">
        <v>1956</v>
      </c>
      <c r="AB1961" s="110">
        <v>0</v>
      </c>
      <c r="AC1961" s="417">
        <v>24.068145166929298</v>
      </c>
    </row>
    <row r="1962" spans="1:29">
      <c r="A1962" s="20"/>
      <c r="B1962" s="24">
        <v>1958</v>
      </c>
      <c r="D1962" s="571">
        <v>1957</v>
      </c>
      <c r="E1962" s="580">
        <v>-214.05099999999999</v>
      </c>
      <c r="F1962" s="580">
        <v>-691.65390000000002</v>
      </c>
      <c r="H1962" s="571">
        <v>1957</v>
      </c>
      <c r="I1962" s="78">
        <v>1213</v>
      </c>
      <c r="J1962" s="78">
        <v>1212</v>
      </c>
      <c r="K1962" s="78">
        <v>972</v>
      </c>
      <c r="L1962" s="78">
        <v>1213</v>
      </c>
      <c r="M1962" s="579" t="str">
        <f t="shared" si="31"/>
        <v>1213,1212,972,1213</v>
      </c>
      <c r="R1962" s="280">
        <v>1957</v>
      </c>
      <c r="S1962" s="591">
        <v>1174.79248795934</v>
      </c>
      <c r="U1962" s="77">
        <v>1957</v>
      </c>
      <c r="V1962" s="77">
        <v>1957</v>
      </c>
      <c r="Y1962" s="110">
        <v>1957</v>
      </c>
      <c r="Z1962" s="110">
        <v>0</v>
      </c>
      <c r="AA1962" s="110">
        <v>1957</v>
      </c>
      <c r="AB1962" s="110">
        <v>0</v>
      </c>
      <c r="AC1962" s="417">
        <v>23.4958497591869</v>
      </c>
    </row>
    <row r="1963" spans="1:29">
      <c r="A1963" s="20"/>
      <c r="B1963" s="24">
        <v>1959</v>
      </c>
      <c r="D1963" s="571">
        <v>1958</v>
      </c>
      <c r="E1963" s="580">
        <v>-449.9991</v>
      </c>
      <c r="F1963" s="580">
        <v>-676.80560000000003</v>
      </c>
      <c r="H1963" s="571">
        <v>1958</v>
      </c>
      <c r="I1963" s="78">
        <v>1213</v>
      </c>
      <c r="J1963" s="78">
        <v>972</v>
      </c>
      <c r="K1963" s="78">
        <v>971</v>
      </c>
      <c r="L1963" s="78">
        <v>1213</v>
      </c>
      <c r="M1963" s="579" t="str">
        <f t="shared" si="31"/>
        <v>1213,972,971,1213</v>
      </c>
      <c r="R1963" s="280">
        <v>1958</v>
      </c>
      <c r="S1963" s="591">
        <v>1214.0813465175199</v>
      </c>
      <c r="U1963" s="77">
        <v>1958</v>
      </c>
      <c r="V1963" s="77">
        <v>1958</v>
      </c>
      <c r="Y1963" s="110">
        <v>1958</v>
      </c>
      <c r="Z1963" s="110">
        <v>0</v>
      </c>
      <c r="AA1963" s="110">
        <v>1958</v>
      </c>
      <c r="AB1963" s="110">
        <v>0</v>
      </c>
      <c r="AC1963" s="417">
        <v>24.281626930350399</v>
      </c>
    </row>
    <row r="1964" spans="1:29">
      <c r="A1964" s="20"/>
      <c r="B1964" s="24">
        <v>1960</v>
      </c>
      <c r="D1964" s="571">
        <v>1959</v>
      </c>
      <c r="E1964" s="580">
        <v>-504.60079999999999</v>
      </c>
      <c r="F1964" s="580">
        <v>-644.85590000000002</v>
      </c>
      <c r="H1964" s="571">
        <v>1959</v>
      </c>
      <c r="I1964" s="78">
        <v>1214</v>
      </c>
      <c r="J1964" s="78">
        <v>1213</v>
      </c>
      <c r="K1964" s="78">
        <v>971</v>
      </c>
      <c r="L1964" s="78">
        <v>1214</v>
      </c>
      <c r="M1964" s="579" t="str">
        <f t="shared" si="31"/>
        <v>1214,1213,971,1214</v>
      </c>
      <c r="R1964" s="280">
        <v>1959</v>
      </c>
      <c r="S1964" s="591">
        <v>1190.0070451475001</v>
      </c>
      <c r="U1964" s="77">
        <v>1959</v>
      </c>
      <c r="V1964" s="77">
        <v>1959</v>
      </c>
      <c r="Y1964" s="110">
        <v>1959</v>
      </c>
      <c r="Z1964" s="110">
        <v>0</v>
      </c>
      <c r="AA1964" s="110">
        <v>1959</v>
      </c>
      <c r="AB1964" s="110">
        <v>0</v>
      </c>
      <c r="AC1964" s="417">
        <v>23.800140902950002</v>
      </c>
    </row>
    <row r="1965" spans="1:29">
      <c r="A1965" s="20"/>
      <c r="B1965" s="24">
        <v>1961</v>
      </c>
      <c r="D1965" s="571">
        <v>1960</v>
      </c>
      <c r="E1965" s="580">
        <v>-555.59379999999999</v>
      </c>
      <c r="F1965" s="580">
        <v>-607.19970000000001</v>
      </c>
      <c r="H1965" s="571">
        <v>1960</v>
      </c>
      <c r="I1965" s="78">
        <v>1214</v>
      </c>
      <c r="J1965" s="78">
        <v>971</v>
      </c>
      <c r="K1965" s="78">
        <v>970</v>
      </c>
      <c r="L1965" s="78">
        <v>1214</v>
      </c>
      <c r="M1965" s="579" t="str">
        <f t="shared" si="31"/>
        <v>1214,971,970,1214</v>
      </c>
      <c r="R1965" s="280">
        <v>1960</v>
      </c>
      <c r="S1965" s="591">
        <v>1230.56643851799</v>
      </c>
      <c r="U1965" s="77">
        <v>1960</v>
      </c>
      <c r="V1965" s="77">
        <v>1960</v>
      </c>
      <c r="Y1965" s="110">
        <v>1960</v>
      </c>
      <c r="Z1965" s="110">
        <v>0</v>
      </c>
      <c r="AA1965" s="110">
        <v>1960</v>
      </c>
      <c r="AB1965" s="110">
        <v>0</v>
      </c>
      <c r="AC1965" s="417">
        <v>24.611328770359901</v>
      </c>
    </row>
    <row r="1966" spans="1:29">
      <c r="A1966" s="20"/>
      <c r="B1966" s="24">
        <v>1962</v>
      </c>
      <c r="D1966" s="571">
        <v>1961</v>
      </c>
      <c r="E1966" s="580">
        <v>-603.11929999999995</v>
      </c>
      <c r="F1966" s="580">
        <v>-562.6241</v>
      </c>
      <c r="H1966" s="571">
        <v>1961</v>
      </c>
      <c r="I1966" s="78">
        <v>1215</v>
      </c>
      <c r="J1966" s="78">
        <v>1214</v>
      </c>
      <c r="K1966" s="78">
        <v>970</v>
      </c>
      <c r="L1966" s="78">
        <v>1215</v>
      </c>
      <c r="M1966" s="579" t="str">
        <f t="shared" si="31"/>
        <v>1215,1214,970,1215</v>
      </c>
      <c r="R1966" s="280">
        <v>1961</v>
      </c>
      <c r="S1966" s="591">
        <v>1204.3998025199901</v>
      </c>
      <c r="U1966" s="77">
        <v>1961</v>
      </c>
      <c r="V1966" s="77">
        <v>1961</v>
      </c>
      <c r="Y1966" s="110">
        <v>1961</v>
      </c>
      <c r="Z1966" s="110">
        <v>0</v>
      </c>
      <c r="AA1966" s="110">
        <v>1961</v>
      </c>
      <c r="AB1966" s="110">
        <v>0</v>
      </c>
      <c r="AC1966" s="417">
        <v>24.087996050399902</v>
      </c>
    </row>
    <row r="1967" spans="1:29">
      <c r="A1967" s="20"/>
      <c r="B1967" s="24">
        <v>1963</v>
      </c>
      <c r="D1967" s="571">
        <v>1962</v>
      </c>
      <c r="E1967" s="580">
        <v>-641.09969999999998</v>
      </c>
      <c r="F1967" s="580">
        <v>-516.22019999999998</v>
      </c>
      <c r="H1967" s="571">
        <v>1962</v>
      </c>
      <c r="I1967" s="78">
        <v>1215</v>
      </c>
      <c r="J1967" s="78">
        <v>970</v>
      </c>
      <c r="K1967" s="78">
        <v>969</v>
      </c>
      <c r="L1967" s="78">
        <v>1215</v>
      </c>
      <c r="M1967" s="579" t="str">
        <f t="shared" si="31"/>
        <v>1215,970,969,1215</v>
      </c>
      <c r="R1967" s="280">
        <v>1962</v>
      </c>
      <c r="S1967" s="591">
        <v>1247.2122239169901</v>
      </c>
      <c r="U1967" s="77">
        <v>1962</v>
      </c>
      <c r="V1967" s="77">
        <v>1962</v>
      </c>
      <c r="Y1967" s="110">
        <v>1962</v>
      </c>
      <c r="Z1967" s="110">
        <v>0</v>
      </c>
      <c r="AA1967" s="110">
        <v>1962</v>
      </c>
      <c r="AB1967" s="110">
        <v>0</v>
      </c>
      <c r="AC1967" s="417">
        <v>24.9442444783399</v>
      </c>
    </row>
    <row r="1968" spans="1:29">
      <c r="A1968" s="20"/>
      <c r="B1968" s="24">
        <v>1964</v>
      </c>
      <c r="D1968" s="571">
        <v>1963</v>
      </c>
      <c r="E1968" s="580">
        <v>-332.34460000000001</v>
      </c>
      <c r="F1968" s="580">
        <v>-679.42190000000005</v>
      </c>
      <c r="H1968" s="571">
        <v>1963</v>
      </c>
      <c r="I1968" s="78">
        <v>1216</v>
      </c>
      <c r="J1968" s="78">
        <v>1215</v>
      </c>
      <c r="K1968" s="78">
        <v>969</v>
      </c>
      <c r="L1968" s="78">
        <v>1216</v>
      </c>
      <c r="M1968" s="579" t="str">
        <f t="shared" si="31"/>
        <v>1216,1215,969,1216</v>
      </c>
      <c r="R1968" s="280">
        <v>1963</v>
      </c>
      <c r="S1968" s="591">
        <v>1199.0058153704399</v>
      </c>
      <c r="U1968" s="77">
        <v>1963</v>
      </c>
      <c r="V1968" s="77">
        <v>1963</v>
      </c>
      <c r="Y1968" s="110">
        <v>1963</v>
      </c>
      <c r="Z1968" s="110">
        <v>0</v>
      </c>
      <c r="AA1968" s="110">
        <v>1963</v>
      </c>
      <c r="AB1968" s="110">
        <v>0</v>
      </c>
      <c r="AC1968" s="417">
        <v>23.980116307408899</v>
      </c>
    </row>
    <row r="1969" spans="1:29">
      <c r="A1969" s="20"/>
      <c r="B1969" s="24">
        <v>1965</v>
      </c>
      <c r="D1969" s="571">
        <v>1964</v>
      </c>
      <c r="E1969" s="580">
        <v>-272.07819999999998</v>
      </c>
      <c r="F1969" s="580">
        <v>-653.78179999999998</v>
      </c>
      <c r="H1969" s="571">
        <v>1964</v>
      </c>
      <c r="I1969" s="78">
        <v>1216</v>
      </c>
      <c r="J1969" s="78">
        <v>969</v>
      </c>
      <c r="K1969" s="78">
        <v>968</v>
      </c>
      <c r="L1969" s="78">
        <v>1216</v>
      </c>
      <c r="M1969" s="579" t="str">
        <f t="shared" si="31"/>
        <v>1216,969,968,1216</v>
      </c>
      <c r="R1969" s="280">
        <v>1964</v>
      </c>
      <c r="S1969" s="591">
        <v>1236.1460317240201</v>
      </c>
      <c r="U1969" s="77">
        <v>1964</v>
      </c>
      <c r="V1969" s="77">
        <v>1964</v>
      </c>
      <c r="Y1969" s="110">
        <v>1964</v>
      </c>
      <c r="Z1969" s="110">
        <v>0</v>
      </c>
      <c r="AA1969" s="110">
        <v>1964</v>
      </c>
      <c r="AB1969" s="110">
        <v>0</v>
      </c>
      <c r="AC1969" s="417">
        <v>24.722920634480499</v>
      </c>
    </row>
    <row r="1970" spans="1:29">
      <c r="A1970" s="20"/>
      <c r="B1970" s="24">
        <v>1966</v>
      </c>
      <c r="D1970" s="571">
        <v>1965</v>
      </c>
      <c r="E1970" s="580">
        <v>-388.9649</v>
      </c>
      <c r="F1970" s="580">
        <v>-646.66700000000003</v>
      </c>
      <c r="H1970" s="571">
        <v>1965</v>
      </c>
      <c r="I1970" s="78">
        <v>1217</v>
      </c>
      <c r="J1970" s="78">
        <v>1216</v>
      </c>
      <c r="K1970" s="78">
        <v>968</v>
      </c>
      <c r="L1970" s="78">
        <v>1217</v>
      </c>
      <c r="M1970" s="579" t="str">
        <f t="shared" si="31"/>
        <v>1217,1216,968,1217</v>
      </c>
      <c r="R1970" s="280">
        <v>1965</v>
      </c>
      <c r="S1970" s="591">
        <v>1187.1972308880299</v>
      </c>
      <c r="U1970" s="77">
        <v>1965</v>
      </c>
      <c r="V1970" s="77">
        <v>1965</v>
      </c>
      <c r="Y1970" s="110">
        <v>1965</v>
      </c>
      <c r="Z1970" s="110">
        <v>0</v>
      </c>
      <c r="AA1970" s="110">
        <v>1965</v>
      </c>
      <c r="AB1970" s="110">
        <v>0</v>
      </c>
      <c r="AC1970" s="417">
        <v>23.7439446177607</v>
      </c>
    </row>
    <row r="1971" spans="1:29">
      <c r="A1971" s="20"/>
      <c r="B1971" s="24">
        <v>1967</v>
      </c>
      <c r="D1971" s="571">
        <v>1966</v>
      </c>
      <c r="E1971" s="580">
        <v>-444.4581</v>
      </c>
      <c r="F1971" s="580">
        <v>-616.38220000000001</v>
      </c>
      <c r="H1971" s="571">
        <v>1966</v>
      </c>
      <c r="I1971" s="78">
        <v>1217</v>
      </c>
      <c r="J1971" s="78">
        <v>968</v>
      </c>
      <c r="K1971" s="78">
        <v>967</v>
      </c>
      <c r="L1971" s="78">
        <v>1217</v>
      </c>
      <c r="M1971" s="579" t="str">
        <f t="shared" si="31"/>
        <v>1217,968,967,1217</v>
      </c>
      <c r="R1971" s="280">
        <v>1966</v>
      </c>
      <c r="S1971" s="591">
        <v>1208.49366211198</v>
      </c>
      <c r="U1971" s="77">
        <v>1966</v>
      </c>
      <c r="V1971" s="77">
        <v>1966</v>
      </c>
      <c r="Y1971" s="110">
        <v>1966</v>
      </c>
      <c r="Z1971" s="110">
        <v>0</v>
      </c>
      <c r="AA1971" s="110">
        <v>1966</v>
      </c>
      <c r="AB1971" s="110">
        <v>0</v>
      </c>
      <c r="AC1971" s="417">
        <v>24.169873242239699</v>
      </c>
    </row>
    <row r="1972" spans="1:29">
      <c r="A1972" s="20"/>
      <c r="B1972" s="24">
        <v>1968</v>
      </c>
      <c r="D1972" s="571">
        <v>1967</v>
      </c>
      <c r="E1972" s="580">
        <v>-496.81950000000001</v>
      </c>
      <c r="F1972" s="580">
        <v>-584.37980000000005</v>
      </c>
      <c r="H1972" s="571">
        <v>1967</v>
      </c>
      <c r="I1972" s="78">
        <v>1218</v>
      </c>
      <c r="J1972" s="78">
        <v>1217</v>
      </c>
      <c r="K1972" s="78">
        <v>967</v>
      </c>
      <c r="L1972" s="78">
        <v>1218</v>
      </c>
      <c r="M1972" s="579" t="str">
        <f t="shared" si="31"/>
        <v>1218,1217,967,1218</v>
      </c>
      <c r="R1972" s="280">
        <v>1967</v>
      </c>
      <c r="S1972" s="591">
        <v>1175.0159532345101</v>
      </c>
      <c r="U1972" s="77">
        <v>1967</v>
      </c>
      <c r="V1972" s="77">
        <v>1967</v>
      </c>
      <c r="Y1972" s="110">
        <v>1967</v>
      </c>
      <c r="Z1972" s="110">
        <v>0</v>
      </c>
      <c r="AA1972" s="110">
        <v>1967</v>
      </c>
      <c r="AB1972" s="110">
        <v>0</v>
      </c>
      <c r="AC1972" s="417">
        <v>23.500319064690199</v>
      </c>
    </row>
    <row r="1973" spans="1:29">
      <c r="A1973" s="20"/>
      <c r="B1973" s="24">
        <v>1969</v>
      </c>
      <c r="D1973" s="571">
        <v>1968</v>
      </c>
      <c r="E1973" s="580">
        <v>-546.01009999999997</v>
      </c>
      <c r="F1973" s="580">
        <v>-548.41869999999994</v>
      </c>
      <c r="H1973" s="571">
        <v>1968</v>
      </c>
      <c r="I1973" s="78">
        <v>1218</v>
      </c>
      <c r="J1973" s="78">
        <v>967</v>
      </c>
      <c r="K1973" s="78">
        <v>966</v>
      </c>
      <c r="L1973" s="78">
        <v>1218</v>
      </c>
      <c r="M1973" s="579" t="str">
        <f t="shared" si="31"/>
        <v>1218,967,966,1218</v>
      </c>
      <c r="R1973" s="280">
        <v>1968</v>
      </c>
      <c r="S1973" s="591">
        <v>1194.9601125734901</v>
      </c>
      <c r="U1973" s="77">
        <v>1968</v>
      </c>
      <c r="V1973" s="77">
        <v>1968</v>
      </c>
      <c r="Y1973" s="110">
        <v>1968</v>
      </c>
      <c r="Z1973" s="110">
        <v>0</v>
      </c>
      <c r="AA1973" s="110">
        <v>1968</v>
      </c>
      <c r="AB1973" s="110">
        <v>0</v>
      </c>
      <c r="AC1973" s="417">
        <v>23.899202251469799</v>
      </c>
    </row>
    <row r="1974" spans="1:29">
      <c r="A1974" s="20"/>
      <c r="B1974" s="24">
        <v>1970</v>
      </c>
      <c r="D1974" s="571">
        <v>1969</v>
      </c>
      <c r="E1974" s="580">
        <v>-591.29380000000003</v>
      </c>
      <c r="F1974" s="580">
        <v>-501.91399999999999</v>
      </c>
      <c r="H1974" s="571">
        <v>1969</v>
      </c>
      <c r="I1974" s="78">
        <v>1219</v>
      </c>
      <c r="J1974" s="78">
        <v>1218</v>
      </c>
      <c r="K1974" s="78">
        <v>966</v>
      </c>
      <c r="L1974" s="78">
        <v>1219</v>
      </c>
      <c r="M1974" s="579" t="str">
        <f t="shared" si="31"/>
        <v>1219,1218,966,1219</v>
      </c>
      <c r="R1974" s="280">
        <v>1969</v>
      </c>
      <c r="S1974" s="591">
        <v>1164.34745760547</v>
      </c>
      <c r="U1974" s="77">
        <v>1969</v>
      </c>
      <c r="V1974" s="77">
        <v>1969</v>
      </c>
      <c r="Y1974" s="110">
        <v>1969</v>
      </c>
      <c r="Z1974" s="110">
        <v>0</v>
      </c>
      <c r="AA1974" s="110">
        <v>1969</v>
      </c>
      <c r="AB1974" s="110">
        <v>0</v>
      </c>
      <c r="AC1974" s="417">
        <v>23.286949152109401</v>
      </c>
    </row>
    <row r="1975" spans="1:29">
      <c r="A1975" s="20"/>
      <c r="B1975" s="24">
        <v>1971</v>
      </c>
      <c r="D1975" s="571">
        <v>1970</v>
      </c>
      <c r="E1975" s="580">
        <v>729.93165999999997</v>
      </c>
      <c r="F1975" s="580">
        <v>-585.09069999999997</v>
      </c>
      <c r="H1975" s="571">
        <v>1970</v>
      </c>
      <c r="I1975" s="78">
        <v>1219</v>
      </c>
      <c r="J1975" s="78">
        <v>966</v>
      </c>
      <c r="K1975" s="78">
        <v>965</v>
      </c>
      <c r="L1975" s="78">
        <v>1219</v>
      </c>
      <c r="M1975" s="579" t="str">
        <f t="shared" si="31"/>
        <v>1219,966,965,1219</v>
      </c>
      <c r="R1975" s="280">
        <v>1970</v>
      </c>
      <c r="S1975" s="591">
        <v>1204.357387024</v>
      </c>
      <c r="U1975" s="77">
        <v>1970</v>
      </c>
      <c r="V1975" s="77">
        <v>1970</v>
      </c>
      <c r="Y1975" s="110">
        <v>1970</v>
      </c>
      <c r="Z1975" s="110">
        <v>0</v>
      </c>
      <c r="AA1975" s="110">
        <v>1970</v>
      </c>
      <c r="AB1975" s="110">
        <v>0</v>
      </c>
      <c r="AC1975" s="417">
        <v>24.087147740480098</v>
      </c>
    </row>
    <row r="1976" spans="1:29">
      <c r="A1976" s="20"/>
      <c r="B1976" s="24">
        <v>1972</v>
      </c>
      <c r="D1976" s="571">
        <v>1971</v>
      </c>
      <c r="E1976" s="580">
        <v>674.34857999999997</v>
      </c>
      <c r="F1976" s="580">
        <v>-624.97389999999996</v>
      </c>
      <c r="H1976" s="571">
        <v>1971</v>
      </c>
      <c r="I1976" s="78">
        <v>1220</v>
      </c>
      <c r="J1976" s="78">
        <v>1219</v>
      </c>
      <c r="K1976" s="78">
        <v>965</v>
      </c>
      <c r="L1976" s="78">
        <v>1220</v>
      </c>
      <c r="M1976" s="579" t="str">
        <f t="shared" si="31"/>
        <v>1220,1219,965,1220</v>
      </c>
      <c r="R1976" s="280">
        <v>1971</v>
      </c>
      <c r="S1976" s="591">
        <v>1176.5057251640201</v>
      </c>
      <c r="U1976" s="77">
        <v>1971</v>
      </c>
      <c r="V1976" s="77">
        <v>1971</v>
      </c>
      <c r="Y1976" s="110">
        <v>1971</v>
      </c>
      <c r="Z1976" s="110">
        <v>0</v>
      </c>
      <c r="AA1976" s="110">
        <v>1971</v>
      </c>
      <c r="AB1976" s="110">
        <v>0</v>
      </c>
      <c r="AC1976" s="417">
        <v>23.530114503280402</v>
      </c>
    </row>
    <row r="1977" spans="1:29">
      <c r="A1977" s="20"/>
      <c r="B1977" s="24">
        <v>1973</v>
      </c>
      <c r="D1977" s="571">
        <v>1972</v>
      </c>
      <c r="E1977" s="580">
        <v>619.34594000000004</v>
      </c>
      <c r="F1977" s="580">
        <v>-655.76340000000005</v>
      </c>
      <c r="H1977" s="571">
        <v>1972</v>
      </c>
      <c r="I1977" s="78">
        <v>1220</v>
      </c>
      <c r="J1977" s="78">
        <v>965</v>
      </c>
      <c r="K1977" s="78">
        <v>964</v>
      </c>
      <c r="L1977" s="78">
        <v>1220</v>
      </c>
      <c r="M1977" s="579" t="str">
        <f t="shared" si="31"/>
        <v>1220,965,964,1220</v>
      </c>
      <c r="R1977" s="280">
        <v>1972</v>
      </c>
      <c r="S1977" s="591">
        <v>1214.4275709359499</v>
      </c>
      <c r="U1977" s="77">
        <v>1972</v>
      </c>
      <c r="V1977" s="77">
        <v>1972</v>
      </c>
      <c r="Y1977" s="110">
        <v>1972</v>
      </c>
      <c r="Z1977" s="110">
        <v>0</v>
      </c>
      <c r="AA1977" s="110">
        <v>1972</v>
      </c>
      <c r="AB1977" s="110">
        <v>0</v>
      </c>
      <c r="AC1977" s="417">
        <v>24.288551418718999</v>
      </c>
    </row>
    <row r="1978" spans="1:29">
      <c r="A1978" s="20"/>
      <c r="B1978" s="24">
        <v>1974</v>
      </c>
      <c r="D1978" s="571">
        <v>1973</v>
      </c>
      <c r="E1978" s="580">
        <v>563.26751000000002</v>
      </c>
      <c r="F1978" s="580">
        <v>-681.85839999999996</v>
      </c>
      <c r="H1978" s="571">
        <v>1973</v>
      </c>
      <c r="I1978" s="78">
        <v>1221</v>
      </c>
      <c r="J1978" s="78">
        <v>1220</v>
      </c>
      <c r="K1978" s="78">
        <v>964</v>
      </c>
      <c r="L1978" s="78">
        <v>1221</v>
      </c>
      <c r="M1978" s="579" t="str">
        <f t="shared" si="31"/>
        <v>1221,1220,964,1221</v>
      </c>
      <c r="R1978" s="280">
        <v>1973</v>
      </c>
      <c r="S1978" s="591">
        <v>1190.67882110501</v>
      </c>
      <c r="U1978" s="77">
        <v>1973</v>
      </c>
      <c r="V1978" s="77">
        <v>1973</v>
      </c>
      <c r="Y1978" s="110">
        <v>1973</v>
      </c>
      <c r="Z1978" s="110">
        <v>0</v>
      </c>
      <c r="AA1978" s="110">
        <v>1973</v>
      </c>
      <c r="AB1978" s="110">
        <v>0</v>
      </c>
      <c r="AC1978" s="417">
        <v>23.813576422100301</v>
      </c>
    </row>
    <row r="1979" spans="1:29">
      <c r="A1979" s="20"/>
      <c r="B1979" s="24">
        <v>1975</v>
      </c>
      <c r="D1979" s="571">
        <v>1974</v>
      </c>
      <c r="E1979" s="580">
        <v>504.452</v>
      </c>
      <c r="F1979" s="580">
        <v>-701.49800000000005</v>
      </c>
      <c r="H1979" s="571">
        <v>1974</v>
      </c>
      <c r="I1979" s="78">
        <v>1221</v>
      </c>
      <c r="J1979" s="78">
        <v>964</v>
      </c>
      <c r="K1979" s="78">
        <v>963</v>
      </c>
      <c r="L1979" s="78">
        <v>1221</v>
      </c>
      <c r="M1979" s="579" t="str">
        <f t="shared" si="31"/>
        <v>1221,964,963,1221</v>
      </c>
      <c r="R1979" s="280">
        <v>1974</v>
      </c>
      <c r="S1979" s="591">
        <v>1230.4864465629701</v>
      </c>
      <c r="U1979" s="77">
        <v>1974</v>
      </c>
      <c r="V1979" s="77">
        <v>1974</v>
      </c>
      <c r="Y1979" s="110">
        <v>1974</v>
      </c>
      <c r="Z1979" s="110">
        <v>0</v>
      </c>
      <c r="AA1979" s="110">
        <v>1974</v>
      </c>
      <c r="AB1979" s="110">
        <v>0</v>
      </c>
      <c r="AC1979" s="417">
        <v>24.6097289312596</v>
      </c>
    </row>
    <row r="1980" spans="1:29">
      <c r="A1980" s="20"/>
      <c r="B1980" s="24">
        <v>1976</v>
      </c>
      <c r="D1980" s="571">
        <v>1975</v>
      </c>
      <c r="E1980" s="580">
        <v>444.15147000000002</v>
      </c>
      <c r="F1980" s="580">
        <v>-713.31330000000003</v>
      </c>
      <c r="H1980" s="571">
        <v>1975</v>
      </c>
      <c r="I1980" s="78">
        <v>1222</v>
      </c>
      <c r="J1980" s="78">
        <v>1221</v>
      </c>
      <c r="K1980" s="78">
        <v>963</v>
      </c>
      <c r="L1980" s="78">
        <v>1222</v>
      </c>
      <c r="M1980" s="579" t="str">
        <f t="shared" si="31"/>
        <v>1222,1221,963,1222</v>
      </c>
      <c r="R1980" s="280">
        <v>1975</v>
      </c>
      <c r="S1980" s="591">
        <v>1204.5255643995399</v>
      </c>
      <c r="U1980" s="77">
        <v>1975</v>
      </c>
      <c r="V1980" s="77">
        <v>1975</v>
      </c>
      <c r="Y1980" s="110">
        <v>1975</v>
      </c>
      <c r="Z1980" s="110">
        <v>0</v>
      </c>
      <c r="AA1980" s="110">
        <v>1975</v>
      </c>
      <c r="AB1980" s="110">
        <v>0</v>
      </c>
      <c r="AC1980" s="417">
        <v>24.0905112879909</v>
      </c>
    </row>
    <row r="1981" spans="1:29">
      <c r="A1981" s="20"/>
      <c r="B1981" s="24">
        <v>1977</v>
      </c>
      <c r="D1981" s="571">
        <v>1976</v>
      </c>
      <c r="E1981" s="580">
        <v>381.57956999999999</v>
      </c>
      <c r="F1981" s="580">
        <v>-728.67830000000004</v>
      </c>
      <c r="H1981" s="571">
        <v>1976</v>
      </c>
      <c r="I1981" s="78">
        <v>1222</v>
      </c>
      <c r="J1981" s="78">
        <v>963</v>
      </c>
      <c r="K1981" s="78">
        <v>962</v>
      </c>
      <c r="L1981" s="78">
        <v>1222</v>
      </c>
      <c r="M1981" s="579" t="str">
        <f t="shared" si="31"/>
        <v>1222,963,962,1222</v>
      </c>
      <c r="R1981" s="280">
        <v>1976</v>
      </c>
      <c r="S1981" s="591">
        <v>1246.9823296455399</v>
      </c>
      <c r="U1981" s="77">
        <v>1976</v>
      </c>
      <c r="V1981" s="77">
        <v>1976</v>
      </c>
      <c r="Y1981" s="110">
        <v>1976</v>
      </c>
      <c r="Z1981" s="110">
        <v>0</v>
      </c>
      <c r="AA1981" s="110">
        <v>1976</v>
      </c>
      <c r="AB1981" s="110">
        <v>0</v>
      </c>
      <c r="AC1981" s="417">
        <v>24.939646592910801</v>
      </c>
    </row>
    <row r="1982" spans="1:29">
      <c r="A1982" s="20"/>
      <c r="B1982" s="24">
        <v>1978</v>
      </c>
      <c r="D1982" s="571">
        <v>1977</v>
      </c>
      <c r="E1982" s="580">
        <v>319.23433</v>
      </c>
      <c r="F1982" s="580">
        <v>-748.9941</v>
      </c>
      <c r="H1982" s="571">
        <v>1977</v>
      </c>
      <c r="I1982" s="78">
        <v>1223</v>
      </c>
      <c r="J1982" s="78">
        <v>1222</v>
      </c>
      <c r="K1982" s="78">
        <v>962</v>
      </c>
      <c r="L1982" s="78">
        <v>1223</v>
      </c>
      <c r="M1982" s="579" t="str">
        <f t="shared" si="31"/>
        <v>1223,1222,962,1223</v>
      </c>
      <c r="R1982" s="280">
        <v>1977</v>
      </c>
      <c r="S1982" s="591">
        <v>1198.8811899744901</v>
      </c>
      <c r="U1982" s="77">
        <v>1977</v>
      </c>
      <c r="V1982" s="77">
        <v>1977</v>
      </c>
      <c r="Y1982" s="110">
        <v>1977</v>
      </c>
      <c r="Z1982" s="110">
        <v>0</v>
      </c>
      <c r="AA1982" s="110">
        <v>1977</v>
      </c>
      <c r="AB1982" s="110">
        <v>0</v>
      </c>
      <c r="AC1982" s="417">
        <v>23.977623799489798</v>
      </c>
    </row>
    <row r="1983" spans="1:29">
      <c r="A1983" s="20"/>
      <c r="B1983" s="24">
        <v>1979</v>
      </c>
      <c r="D1983" s="571">
        <v>1978</v>
      </c>
      <c r="E1983" s="580">
        <v>258.98424999999997</v>
      </c>
      <c r="F1983" s="580">
        <v>-773.64179999999999</v>
      </c>
      <c r="H1983" s="571">
        <v>1978</v>
      </c>
      <c r="I1983" s="78">
        <v>1223</v>
      </c>
      <c r="J1983" s="78">
        <v>962</v>
      </c>
      <c r="K1983" s="78">
        <v>961</v>
      </c>
      <c r="L1983" s="78">
        <v>1223</v>
      </c>
      <c r="M1983" s="579" t="str">
        <f t="shared" si="31"/>
        <v>1223,962,961,1223</v>
      </c>
      <c r="R1983" s="280">
        <v>1978</v>
      </c>
      <c r="S1983" s="591">
        <v>1235.8668687670099</v>
      </c>
      <c r="U1983" s="77">
        <v>1978</v>
      </c>
      <c r="V1983" s="77">
        <v>1978</v>
      </c>
      <c r="Y1983" s="110">
        <v>1978</v>
      </c>
      <c r="Z1983" s="110">
        <v>0</v>
      </c>
      <c r="AA1983" s="110">
        <v>1978</v>
      </c>
      <c r="AB1983" s="110">
        <v>0</v>
      </c>
      <c r="AC1983" s="417">
        <v>24.7173373753402</v>
      </c>
    </row>
    <row r="1984" spans="1:29">
      <c r="A1984" s="20"/>
      <c r="B1984" s="24">
        <v>1980</v>
      </c>
      <c r="D1984" s="571">
        <v>1979</v>
      </c>
      <c r="E1984" s="580">
        <v>-328.9504</v>
      </c>
      <c r="F1984" s="580">
        <v>-617.76379999999995</v>
      </c>
      <c r="H1984" s="571">
        <v>1979</v>
      </c>
      <c r="I1984" s="78">
        <v>1224</v>
      </c>
      <c r="J1984" s="78">
        <v>1223</v>
      </c>
      <c r="K1984" s="78">
        <v>961</v>
      </c>
      <c r="L1984" s="78">
        <v>1224</v>
      </c>
      <c r="M1984" s="579" t="str">
        <f t="shared" si="31"/>
        <v>1224,1223,961,1224</v>
      </c>
      <c r="R1984" s="280">
        <v>1979</v>
      </c>
      <c r="S1984" s="591">
        <v>1186.9682867290101</v>
      </c>
      <c r="U1984" s="77">
        <v>1979</v>
      </c>
      <c r="V1984" s="77">
        <v>1979</v>
      </c>
      <c r="Y1984" s="110">
        <v>1979</v>
      </c>
      <c r="Z1984" s="110">
        <v>0</v>
      </c>
      <c r="AA1984" s="110">
        <v>1979</v>
      </c>
      <c r="AB1984" s="110">
        <v>0</v>
      </c>
      <c r="AC1984" s="417">
        <v>23.7393657345802</v>
      </c>
    </row>
    <row r="1985" spans="1:29">
      <c r="A1985" s="20"/>
      <c r="B1985" s="24">
        <v>1981</v>
      </c>
      <c r="D1985" s="571">
        <v>1980</v>
      </c>
      <c r="E1985" s="580">
        <v>-385.58100000000002</v>
      </c>
      <c r="F1985" s="580">
        <v>-586.03139999999996</v>
      </c>
      <c r="H1985" s="571">
        <v>1980</v>
      </c>
      <c r="I1985" s="78">
        <v>1224</v>
      </c>
      <c r="J1985" s="78">
        <v>961</v>
      </c>
      <c r="K1985" s="78">
        <v>960</v>
      </c>
      <c r="L1985" s="78">
        <v>1224</v>
      </c>
      <c r="M1985" s="579" t="str">
        <f t="shared" si="31"/>
        <v>1224,961,960,1224</v>
      </c>
      <c r="R1985" s="280">
        <v>1980</v>
      </c>
      <c r="S1985" s="591">
        <v>1208.1989908938899</v>
      </c>
      <c r="U1985" s="77">
        <v>1980</v>
      </c>
      <c r="V1985" s="77">
        <v>1980</v>
      </c>
      <c r="Y1985" s="110">
        <v>1980</v>
      </c>
      <c r="Z1985" s="110">
        <v>0</v>
      </c>
      <c r="AA1985" s="110">
        <v>1980</v>
      </c>
      <c r="AB1985" s="110">
        <v>0</v>
      </c>
      <c r="AC1985" s="417">
        <v>24.163979817877902</v>
      </c>
    </row>
    <row r="1986" spans="1:29">
      <c r="A1986" s="20"/>
      <c r="B1986" s="24">
        <v>1982</v>
      </c>
      <c r="D1986" s="571">
        <v>1981</v>
      </c>
      <c r="E1986" s="580">
        <v>-440.43860000000001</v>
      </c>
      <c r="F1986" s="580">
        <v>-554.95640000000003</v>
      </c>
      <c r="H1986" s="571">
        <v>1981</v>
      </c>
      <c r="I1986" s="78">
        <v>1225</v>
      </c>
      <c r="J1986" s="78">
        <v>1224</v>
      </c>
      <c r="K1986" s="78">
        <v>960</v>
      </c>
      <c r="L1986" s="78">
        <v>1225</v>
      </c>
      <c r="M1986" s="579" t="str">
        <f t="shared" si="31"/>
        <v>1225,1224,960,1225</v>
      </c>
      <c r="R1986" s="280">
        <v>1981</v>
      </c>
      <c r="S1986" s="591">
        <v>1174.7475550230499</v>
      </c>
      <c r="U1986" s="77">
        <v>1981</v>
      </c>
      <c r="V1986" s="77">
        <v>1981</v>
      </c>
      <c r="Y1986" s="110">
        <v>1981</v>
      </c>
      <c r="Z1986" s="110">
        <v>0</v>
      </c>
      <c r="AA1986" s="110">
        <v>1981</v>
      </c>
      <c r="AB1986" s="110">
        <v>0</v>
      </c>
      <c r="AC1986" s="417">
        <v>23.494951100461101</v>
      </c>
    </row>
    <row r="1987" spans="1:29">
      <c r="A1987" s="20"/>
      <c r="B1987" s="24">
        <v>1983</v>
      </c>
      <c r="D1987" s="571">
        <v>1982</v>
      </c>
      <c r="E1987" s="580">
        <v>-491.54140000000001</v>
      </c>
      <c r="F1987" s="580">
        <v>-523.40980000000002</v>
      </c>
      <c r="H1987" s="571">
        <v>1982</v>
      </c>
      <c r="I1987" s="78">
        <v>1225</v>
      </c>
      <c r="J1987" s="78">
        <v>960</v>
      </c>
      <c r="K1987" s="78">
        <v>959</v>
      </c>
      <c r="L1987" s="78">
        <v>1225</v>
      </c>
      <c r="M1987" s="579" t="str">
        <f t="shared" si="31"/>
        <v>1225,960,959,1225</v>
      </c>
      <c r="R1987" s="280">
        <v>1982</v>
      </c>
      <c r="S1987" s="591">
        <v>1194.6661564814201</v>
      </c>
      <c r="U1987" s="77">
        <v>1982</v>
      </c>
      <c r="V1987" s="77">
        <v>1982</v>
      </c>
      <c r="Y1987" s="110">
        <v>1982</v>
      </c>
      <c r="Z1987" s="110">
        <v>0</v>
      </c>
      <c r="AA1987" s="110">
        <v>1982</v>
      </c>
      <c r="AB1987" s="110">
        <v>0</v>
      </c>
      <c r="AC1987" s="417">
        <v>23.893323129628499</v>
      </c>
    </row>
    <row r="1988" spans="1:29">
      <c r="A1988" s="20"/>
      <c r="B1988" s="24">
        <v>1984</v>
      </c>
      <c r="D1988" s="571">
        <v>1983</v>
      </c>
      <c r="E1988" s="580">
        <v>-539.13660000000004</v>
      </c>
      <c r="F1988" s="580">
        <v>-495.41149999999999</v>
      </c>
      <c r="H1988" s="571">
        <v>1983</v>
      </c>
      <c r="I1988" s="78">
        <v>1226</v>
      </c>
      <c r="J1988" s="78">
        <v>1225</v>
      </c>
      <c r="K1988" s="78">
        <v>959</v>
      </c>
      <c r="L1988" s="78">
        <v>1226</v>
      </c>
      <c r="M1988" s="579" t="str">
        <f t="shared" si="31"/>
        <v>1226,1225,959,1226</v>
      </c>
      <c r="R1988" s="280">
        <v>1983</v>
      </c>
      <c r="S1988" s="591">
        <v>1164.0677223887701</v>
      </c>
      <c r="U1988" s="77">
        <v>1983</v>
      </c>
      <c r="V1988" s="77">
        <v>1983</v>
      </c>
      <c r="Y1988" s="110">
        <v>1983</v>
      </c>
      <c r="Z1988" s="110">
        <v>0</v>
      </c>
      <c r="AA1988" s="110">
        <v>1983</v>
      </c>
      <c r="AB1988" s="110">
        <v>0</v>
      </c>
      <c r="AC1988" s="417">
        <v>23.281354447775499</v>
      </c>
    </row>
    <row r="1989" spans="1:29">
      <c r="A1989" s="20"/>
      <c r="B1989" s="24">
        <v>1985</v>
      </c>
      <c r="D1989" s="571">
        <v>1984</v>
      </c>
      <c r="E1989" s="580">
        <v>15.698624000000001</v>
      </c>
      <c r="F1989" s="580">
        <v>-757.85540000000003</v>
      </c>
      <c r="H1989" s="571">
        <v>1984</v>
      </c>
      <c r="I1989" s="78">
        <v>1226</v>
      </c>
      <c r="J1989" s="78">
        <v>959</v>
      </c>
      <c r="K1989" s="78">
        <v>958</v>
      </c>
      <c r="L1989" s="78">
        <v>1226</v>
      </c>
      <c r="M1989" s="579" t="str">
        <f t="shared" si="31"/>
        <v>1226,959,958,1226</v>
      </c>
      <c r="R1989" s="280">
        <v>1984</v>
      </c>
      <c r="S1989" s="591">
        <v>1204.06188729003</v>
      </c>
      <c r="U1989" s="77">
        <v>1984</v>
      </c>
      <c r="V1989" s="77">
        <v>1984</v>
      </c>
      <c r="Y1989" s="110">
        <v>1984</v>
      </c>
      <c r="Z1989" s="110">
        <v>0</v>
      </c>
      <c r="AA1989" s="110">
        <v>1984</v>
      </c>
      <c r="AB1989" s="110">
        <v>0</v>
      </c>
      <c r="AC1989" s="417">
        <v>24.081237745800699</v>
      </c>
    </row>
    <row r="1990" spans="1:29">
      <c r="A1990" s="20"/>
      <c r="B1990" s="24">
        <v>1986</v>
      </c>
      <c r="D1990" s="571">
        <v>1985</v>
      </c>
      <c r="E1990" s="580">
        <v>83.971384999999998</v>
      </c>
      <c r="F1990" s="580">
        <v>-756.77200000000005</v>
      </c>
      <c r="H1990" s="571">
        <v>1985</v>
      </c>
      <c r="I1990" s="78">
        <v>1227</v>
      </c>
      <c r="J1990" s="78">
        <v>1226</v>
      </c>
      <c r="K1990" s="78">
        <v>958</v>
      </c>
      <c r="L1990" s="78">
        <v>1227</v>
      </c>
      <c r="M1990" s="579" t="str">
        <f t="shared" ref="M1990:M2053" si="32">_xlfn.CONCAT(I1990,",",J1990,",",,K1990,",",L1990)</f>
        <v>1227,1226,958,1227</v>
      </c>
      <c r="R1990" s="280">
        <v>1985</v>
      </c>
      <c r="S1990" s="591">
        <v>1176.22031150769</v>
      </c>
      <c r="U1990" s="77">
        <v>1985</v>
      </c>
      <c r="V1990" s="77">
        <v>1985</v>
      </c>
      <c r="Y1990" s="110">
        <v>1985</v>
      </c>
      <c r="Z1990" s="110">
        <v>0</v>
      </c>
      <c r="AA1990" s="110">
        <v>1985</v>
      </c>
      <c r="AB1990" s="110">
        <v>0</v>
      </c>
      <c r="AC1990" s="417">
        <v>23.5244062301539</v>
      </c>
    </row>
    <row r="1991" spans="1:29">
      <c r="A1991" s="20"/>
      <c r="B1991" s="24">
        <v>1987</v>
      </c>
      <c r="D1991" s="571">
        <v>1986</v>
      </c>
      <c r="E1991" s="580">
        <v>-44.630600000000001</v>
      </c>
      <c r="F1991" s="580">
        <v>-747.24109999999996</v>
      </c>
      <c r="H1991" s="571">
        <v>1986</v>
      </c>
      <c r="I1991" s="78">
        <v>1227</v>
      </c>
      <c r="J1991" s="78">
        <v>958</v>
      </c>
      <c r="K1991" s="78">
        <v>957</v>
      </c>
      <c r="L1991" s="78">
        <v>1227</v>
      </c>
      <c r="M1991" s="579" t="str">
        <f t="shared" si="32"/>
        <v>1227,958,957,1227</v>
      </c>
      <c r="R1991" s="280">
        <v>1986</v>
      </c>
      <c r="S1991" s="591">
        <v>1214.1223843569701</v>
      </c>
      <c r="U1991" s="77">
        <v>1986</v>
      </c>
      <c r="V1991" s="77">
        <v>1986</v>
      </c>
      <c r="Y1991" s="110">
        <v>1986</v>
      </c>
      <c r="Z1991" s="110">
        <v>0</v>
      </c>
      <c r="AA1991" s="110">
        <v>1986</v>
      </c>
      <c r="AB1991" s="110">
        <v>0</v>
      </c>
      <c r="AC1991" s="417">
        <v>24.282447687139499</v>
      </c>
    </row>
    <row r="1992" spans="1:29">
      <c r="A1992" s="20"/>
      <c r="B1992" s="24">
        <v>1988</v>
      </c>
      <c r="D1992" s="571">
        <v>1987</v>
      </c>
      <c r="E1992" s="580">
        <v>152.06614999999999</v>
      </c>
      <c r="F1992" s="580">
        <v>-750.2056</v>
      </c>
      <c r="H1992" s="571">
        <v>1987</v>
      </c>
      <c r="I1992" s="78">
        <v>1228</v>
      </c>
      <c r="J1992" s="78">
        <v>1227</v>
      </c>
      <c r="K1992" s="78">
        <v>957</v>
      </c>
      <c r="L1992" s="78">
        <v>1228</v>
      </c>
      <c r="M1992" s="579" t="str">
        <f t="shared" si="32"/>
        <v>1228,1227,957,1228</v>
      </c>
      <c r="R1992" s="280">
        <v>1987</v>
      </c>
      <c r="S1992" s="591">
        <v>1190.37747694872</v>
      </c>
      <c r="U1992" s="77">
        <v>1987</v>
      </c>
      <c r="V1992" s="77">
        <v>1987</v>
      </c>
      <c r="Y1992" s="110">
        <v>1987</v>
      </c>
      <c r="Z1992" s="110">
        <v>0</v>
      </c>
      <c r="AA1992" s="110">
        <v>1987</v>
      </c>
      <c r="AB1992" s="110">
        <v>0</v>
      </c>
      <c r="AC1992" s="417">
        <v>23.807549538974399</v>
      </c>
    </row>
    <row r="1993" spans="1:29">
      <c r="A1993" s="20"/>
      <c r="B1993" s="24">
        <v>1989</v>
      </c>
      <c r="D1993" s="571">
        <v>1988</v>
      </c>
      <c r="E1993" s="580">
        <v>210.78022999999999</v>
      </c>
      <c r="F1993" s="580">
        <v>-744.85910000000001</v>
      </c>
      <c r="H1993" s="571">
        <v>1988</v>
      </c>
      <c r="I1993" s="78">
        <v>1228</v>
      </c>
      <c r="J1993" s="78">
        <v>957</v>
      </c>
      <c r="K1993" s="78">
        <v>956</v>
      </c>
      <c r="L1993" s="78">
        <v>1228</v>
      </c>
      <c r="M1993" s="579" t="str">
        <f t="shared" si="32"/>
        <v>1228,957,956,1228</v>
      </c>
      <c r="R1993" s="280">
        <v>1988</v>
      </c>
      <c r="S1993" s="591">
        <v>1230.1460996646699</v>
      </c>
      <c r="U1993" s="77">
        <v>1988</v>
      </c>
      <c r="V1993" s="77">
        <v>1988</v>
      </c>
      <c r="Y1993" s="110">
        <v>1988</v>
      </c>
      <c r="Z1993" s="110">
        <v>0</v>
      </c>
      <c r="AA1993" s="110">
        <v>1988</v>
      </c>
      <c r="AB1993" s="110">
        <v>0</v>
      </c>
      <c r="AC1993" s="417">
        <v>24.602921993293499</v>
      </c>
    </row>
    <row r="1994" spans="1:29">
      <c r="A1994" s="20"/>
      <c r="B1994" s="24">
        <v>1990</v>
      </c>
      <c r="D1994" s="571">
        <v>1989</v>
      </c>
      <c r="E1994" s="580">
        <v>263.22559000000001</v>
      </c>
      <c r="F1994" s="580">
        <v>-712.45640000000003</v>
      </c>
      <c r="H1994" s="571">
        <v>1989</v>
      </c>
      <c r="I1994" s="78">
        <v>1229</v>
      </c>
      <c r="J1994" s="78">
        <v>1228</v>
      </c>
      <c r="K1994" s="78">
        <v>956</v>
      </c>
      <c r="L1994" s="78">
        <v>1229</v>
      </c>
      <c r="M1994" s="579" t="str">
        <f t="shared" si="32"/>
        <v>1229,1228,956,1229</v>
      </c>
      <c r="R1994" s="280">
        <v>1989</v>
      </c>
      <c r="S1994" s="591">
        <v>1204.2055502102</v>
      </c>
      <c r="U1994" s="77">
        <v>1989</v>
      </c>
      <c r="V1994" s="77">
        <v>1989</v>
      </c>
      <c r="Y1994" s="110">
        <v>1989</v>
      </c>
      <c r="Z1994" s="110">
        <v>0</v>
      </c>
      <c r="AA1994" s="110">
        <v>1989</v>
      </c>
      <c r="AB1994" s="110">
        <v>0</v>
      </c>
      <c r="AC1994" s="417">
        <v>24.084111004204001</v>
      </c>
    </row>
    <row r="1995" spans="1:29">
      <c r="A1995" s="20"/>
      <c r="B1995" s="24">
        <v>1991</v>
      </c>
      <c r="D1995" s="571">
        <v>1990</v>
      </c>
      <c r="E1995" s="580">
        <v>327.80034999999998</v>
      </c>
      <c r="F1995" s="580">
        <v>-687.82299999999998</v>
      </c>
      <c r="H1995" s="571">
        <v>1990</v>
      </c>
      <c r="I1995" s="78">
        <v>1229</v>
      </c>
      <c r="J1995" s="78">
        <v>956</v>
      </c>
      <c r="K1995" s="78">
        <v>955</v>
      </c>
      <c r="L1995" s="78">
        <v>1229</v>
      </c>
      <c r="M1995" s="579" t="str">
        <f t="shared" si="32"/>
        <v>1229,956,955,1229</v>
      </c>
      <c r="R1995" s="280">
        <v>1990</v>
      </c>
      <c r="S1995" s="591">
        <v>1246.58222146099</v>
      </c>
      <c r="U1995" s="77">
        <v>1990</v>
      </c>
      <c r="V1995" s="77">
        <v>1990</v>
      </c>
      <c r="Y1995" s="110">
        <v>1990</v>
      </c>
      <c r="Z1995" s="110">
        <v>0</v>
      </c>
      <c r="AA1995" s="110">
        <v>1990</v>
      </c>
      <c r="AB1995" s="110">
        <v>0</v>
      </c>
      <c r="AC1995" s="417">
        <v>24.931644429219801</v>
      </c>
    </row>
    <row r="1996" spans="1:29">
      <c r="A1996" s="20"/>
      <c r="B1996" s="24">
        <v>1992</v>
      </c>
      <c r="D1996" s="571">
        <v>1991</v>
      </c>
      <c r="E1996" s="580">
        <v>393.87486000000001</v>
      </c>
      <c r="F1996" s="580">
        <v>-668.18119999999999</v>
      </c>
      <c r="H1996" s="571">
        <v>1991</v>
      </c>
      <c r="I1996" s="78">
        <v>1230</v>
      </c>
      <c r="J1996" s="78">
        <v>1229</v>
      </c>
      <c r="K1996" s="78">
        <v>955</v>
      </c>
      <c r="L1996" s="78">
        <v>1230</v>
      </c>
      <c r="M1996" s="579" t="str">
        <f t="shared" si="32"/>
        <v>1230,1229,955,1230</v>
      </c>
      <c r="R1996" s="280">
        <v>1991</v>
      </c>
      <c r="S1996" s="591">
        <v>1198.5153463036399</v>
      </c>
      <c r="U1996" s="77">
        <v>1991</v>
      </c>
      <c r="V1996" s="77">
        <v>1991</v>
      </c>
      <c r="Y1996" s="110">
        <v>1991</v>
      </c>
      <c r="Z1996" s="110">
        <v>0</v>
      </c>
      <c r="AA1996" s="110">
        <v>1991</v>
      </c>
      <c r="AB1996" s="110">
        <v>0</v>
      </c>
      <c r="AC1996" s="417">
        <v>23.970306926072801</v>
      </c>
    </row>
    <row r="1997" spans="1:29">
      <c r="A1997" s="20"/>
      <c r="B1997" s="24">
        <v>1993</v>
      </c>
      <c r="D1997" s="571">
        <v>1992</v>
      </c>
      <c r="E1997" s="580">
        <v>458.83918999999997</v>
      </c>
      <c r="F1997" s="580">
        <v>-653.84900000000005</v>
      </c>
      <c r="H1997" s="571">
        <v>1992</v>
      </c>
      <c r="I1997" s="78">
        <v>1230</v>
      </c>
      <c r="J1997" s="78">
        <v>955</v>
      </c>
      <c r="K1997" s="78">
        <v>954</v>
      </c>
      <c r="L1997" s="78">
        <v>1230</v>
      </c>
      <c r="M1997" s="579" t="str">
        <f t="shared" si="32"/>
        <v>1230,955,954,1230</v>
      </c>
      <c r="R1997" s="280">
        <v>1992</v>
      </c>
      <c r="S1997" s="591">
        <v>1235.35493470303</v>
      </c>
      <c r="U1997" s="77">
        <v>1992</v>
      </c>
      <c r="V1997" s="77">
        <v>1992</v>
      </c>
      <c r="Y1997" s="110">
        <v>1992</v>
      </c>
      <c r="Z1997" s="110">
        <v>0</v>
      </c>
      <c r="AA1997" s="110">
        <v>1992</v>
      </c>
      <c r="AB1997" s="110">
        <v>0</v>
      </c>
      <c r="AC1997" s="417">
        <v>24.707098694060601</v>
      </c>
    </row>
    <row r="1998" spans="1:29">
      <c r="A1998" s="20"/>
      <c r="B1998" s="24">
        <v>1994</v>
      </c>
      <c r="D1998" s="571">
        <v>1993</v>
      </c>
      <c r="E1998" s="580">
        <v>515.93809999999996</v>
      </c>
      <c r="F1998" s="580">
        <v>-649.12180000000001</v>
      </c>
      <c r="H1998" s="571">
        <v>1993</v>
      </c>
      <c r="I1998" s="78">
        <v>1231</v>
      </c>
      <c r="J1998" s="78">
        <v>1230</v>
      </c>
      <c r="K1998" s="78">
        <v>954</v>
      </c>
      <c r="L1998" s="78">
        <v>1231</v>
      </c>
      <c r="M1998" s="579" t="str">
        <f t="shared" si="32"/>
        <v>1231,1230,954,1231</v>
      </c>
      <c r="R1998" s="280">
        <v>1993</v>
      </c>
      <c r="S1998" s="591">
        <v>1186.9808278144301</v>
      </c>
      <c r="U1998" s="77">
        <v>1993</v>
      </c>
      <c r="V1998" s="77">
        <v>1993</v>
      </c>
      <c r="Y1998" s="110">
        <v>1993</v>
      </c>
      <c r="Z1998" s="110">
        <v>0</v>
      </c>
      <c r="AA1998" s="110">
        <v>1993</v>
      </c>
      <c r="AB1998" s="110">
        <v>0</v>
      </c>
      <c r="AC1998" s="417">
        <v>23.739616556288599</v>
      </c>
    </row>
    <row r="1999" spans="1:29">
      <c r="A1999" s="20"/>
      <c r="B1999" s="24">
        <v>1995</v>
      </c>
      <c r="D1999" s="571">
        <v>1994</v>
      </c>
      <c r="E1999" s="580">
        <v>562.21808999999996</v>
      </c>
      <c r="F1999" s="580">
        <v>-621.19510000000002</v>
      </c>
      <c r="H1999" s="571">
        <v>1994</v>
      </c>
      <c r="I1999" s="78">
        <v>1231</v>
      </c>
      <c r="J1999" s="78">
        <v>954</v>
      </c>
      <c r="K1999" s="78">
        <v>953</v>
      </c>
      <c r="L1999" s="78">
        <v>1231</v>
      </c>
      <c r="M1999" s="579" t="str">
        <f t="shared" si="32"/>
        <v>1231,954,953,1231</v>
      </c>
      <c r="R1999" s="280">
        <v>1994</v>
      </c>
      <c r="S1999" s="591">
        <v>1207.9892057878301</v>
      </c>
      <c r="U1999" s="77">
        <v>1994</v>
      </c>
      <c r="V1999" s="77">
        <v>1994</v>
      </c>
      <c r="Y1999" s="110">
        <v>1994</v>
      </c>
      <c r="Z1999" s="110">
        <v>0</v>
      </c>
      <c r="AA1999" s="110">
        <v>1994</v>
      </c>
      <c r="AB1999" s="110">
        <v>0</v>
      </c>
      <c r="AC1999" s="417">
        <v>24.159784115756601</v>
      </c>
    </row>
    <row r="2000" spans="1:29">
      <c r="A2000" s="20"/>
      <c r="B2000" s="24">
        <v>1996</v>
      </c>
      <c r="D2000" s="571">
        <v>1995</v>
      </c>
      <c r="E2000" s="580">
        <v>617.98611000000005</v>
      </c>
      <c r="F2000" s="580">
        <v>-594.3175</v>
      </c>
      <c r="H2000" s="571">
        <v>1995</v>
      </c>
      <c r="I2000" s="78">
        <v>1232</v>
      </c>
      <c r="J2000" s="78">
        <v>1231</v>
      </c>
      <c r="K2000" s="78">
        <v>953</v>
      </c>
      <c r="L2000" s="78">
        <v>1232</v>
      </c>
      <c r="M2000" s="579" t="str">
        <f t="shared" si="32"/>
        <v>1232,1231,953,1232</v>
      </c>
      <c r="R2000" s="280">
        <v>1995</v>
      </c>
      <c r="S2000" s="591">
        <v>1176.82073952257</v>
      </c>
      <c r="U2000" s="77">
        <v>1995</v>
      </c>
      <c r="V2000" s="77">
        <v>1995</v>
      </c>
      <c r="Y2000" s="110">
        <v>1995</v>
      </c>
      <c r="Z2000" s="110">
        <v>0</v>
      </c>
      <c r="AA2000" s="110">
        <v>1995</v>
      </c>
      <c r="AB2000" s="110">
        <v>0</v>
      </c>
      <c r="AC2000" s="417">
        <v>23.536414790451499</v>
      </c>
    </row>
    <row r="2001" spans="1:29">
      <c r="A2001" s="20"/>
      <c r="B2001" s="24">
        <v>1997</v>
      </c>
      <c r="D2001" s="571">
        <v>1996</v>
      </c>
      <c r="E2001" s="580">
        <v>673.18334000000004</v>
      </c>
      <c r="F2001" s="580">
        <v>-562.96100000000001</v>
      </c>
      <c r="H2001" s="571">
        <v>1996</v>
      </c>
      <c r="I2001" s="78">
        <v>1232</v>
      </c>
      <c r="J2001" s="78">
        <v>953</v>
      </c>
      <c r="K2001" s="78">
        <v>952</v>
      </c>
      <c r="L2001" s="78">
        <v>1232</v>
      </c>
      <c r="M2001" s="579" t="str">
        <f t="shared" si="32"/>
        <v>1232,953,952,1232</v>
      </c>
      <c r="R2001" s="280">
        <v>1996</v>
      </c>
      <c r="S2001" s="591">
        <v>1196.2124208827699</v>
      </c>
      <c r="U2001" s="77">
        <v>1996</v>
      </c>
      <c r="V2001" s="77">
        <v>1996</v>
      </c>
      <c r="Y2001" s="110">
        <v>1996</v>
      </c>
      <c r="Z2001" s="110">
        <v>0</v>
      </c>
      <c r="AA2001" s="110">
        <v>1996</v>
      </c>
      <c r="AB2001" s="110">
        <v>0</v>
      </c>
      <c r="AC2001" s="417">
        <v>23.924248417655399</v>
      </c>
    </row>
    <row r="2002" spans="1:29">
      <c r="A2002" s="20"/>
      <c r="B2002" s="24">
        <v>1998</v>
      </c>
      <c r="D2002" s="571">
        <v>1997</v>
      </c>
      <c r="E2002" s="580">
        <v>728.74626000000001</v>
      </c>
      <c r="F2002" s="580">
        <v>-525.33479999999997</v>
      </c>
      <c r="H2002" s="571">
        <v>1997</v>
      </c>
      <c r="I2002" s="78">
        <v>1233</v>
      </c>
      <c r="J2002" s="78">
        <v>1232</v>
      </c>
      <c r="K2002" s="78">
        <v>952</v>
      </c>
      <c r="L2002" s="78">
        <v>1233</v>
      </c>
      <c r="M2002" s="579" t="str">
        <f t="shared" si="32"/>
        <v>1233,1232,952,1233</v>
      </c>
      <c r="R2002" s="280">
        <v>1997</v>
      </c>
      <c r="S2002" s="591">
        <v>1168.36587529745</v>
      </c>
      <c r="U2002" s="77">
        <v>1997</v>
      </c>
      <c r="V2002" s="77">
        <v>1997</v>
      </c>
      <c r="Y2002" s="110">
        <v>1997</v>
      </c>
      <c r="Z2002" s="110">
        <v>0</v>
      </c>
      <c r="AA2002" s="110">
        <v>1997</v>
      </c>
      <c r="AB2002" s="110">
        <v>0</v>
      </c>
      <c r="AC2002" s="417">
        <v>23.367317505949099</v>
      </c>
    </row>
    <row r="2003" spans="1:29">
      <c r="A2003" s="20"/>
      <c r="B2003" s="24">
        <v>1999</v>
      </c>
      <c r="D2003" s="571">
        <v>1998</v>
      </c>
      <c r="E2003" s="580">
        <v>775.17578000000003</v>
      </c>
      <c r="F2003" s="580">
        <v>-481.22820000000002</v>
      </c>
      <c r="H2003" s="571">
        <v>1998</v>
      </c>
      <c r="I2003" s="78">
        <v>1233</v>
      </c>
      <c r="J2003" s="78">
        <v>952</v>
      </c>
      <c r="K2003" s="78">
        <v>951</v>
      </c>
      <c r="L2003" s="78">
        <v>1233</v>
      </c>
      <c r="M2003" s="579" t="str">
        <f t="shared" si="32"/>
        <v>1233,952,951,1233</v>
      </c>
      <c r="R2003" s="280">
        <v>1998</v>
      </c>
      <c r="S2003" s="591">
        <v>1208.0065859751701</v>
      </c>
      <c r="U2003" s="77">
        <v>1998</v>
      </c>
      <c r="V2003" s="77">
        <v>1998</v>
      </c>
      <c r="Y2003" s="110">
        <v>1998</v>
      </c>
      <c r="Z2003" s="110">
        <v>0</v>
      </c>
      <c r="AA2003" s="110">
        <v>1998</v>
      </c>
      <c r="AB2003" s="110">
        <v>0</v>
      </c>
      <c r="AC2003" s="417">
        <v>24.1601317195035</v>
      </c>
    </row>
    <row r="2004" spans="1:29">
      <c r="A2004" s="20"/>
      <c r="B2004" s="24">
        <v>2000</v>
      </c>
      <c r="D2004" s="571">
        <v>1999</v>
      </c>
      <c r="E2004" s="580">
        <v>814.47040000000004</v>
      </c>
      <c r="F2004" s="580">
        <v>-431.61509999999998</v>
      </c>
      <c r="H2004" s="571">
        <v>1999</v>
      </c>
      <c r="I2004" s="78">
        <v>1234</v>
      </c>
      <c r="J2004" s="78">
        <v>1233</v>
      </c>
      <c r="K2004" s="78">
        <v>951</v>
      </c>
      <c r="L2004" s="78">
        <v>1234</v>
      </c>
      <c r="M2004" s="579" t="str">
        <f t="shared" si="32"/>
        <v>1234,1233,951,1234</v>
      </c>
      <c r="R2004" s="280">
        <v>1999</v>
      </c>
      <c r="S2004" s="591">
        <v>1181.2877023870201</v>
      </c>
      <c r="U2004" s="77">
        <v>1999</v>
      </c>
      <c r="V2004" s="77">
        <v>1999</v>
      </c>
      <c r="Y2004" s="110">
        <v>1999</v>
      </c>
      <c r="Z2004" s="110">
        <v>0</v>
      </c>
      <c r="AA2004" s="110">
        <v>1999</v>
      </c>
      <c r="AB2004" s="110">
        <v>0</v>
      </c>
      <c r="AC2004" s="417">
        <v>23.625754047740401</v>
      </c>
    </row>
    <row r="2005" spans="1:29">
      <c r="A2005" s="20"/>
      <c r="B2005" s="24">
        <v>2001</v>
      </c>
      <c r="D2005" s="571">
        <v>2000</v>
      </c>
      <c r="E2005" s="580">
        <v>850.75729000000001</v>
      </c>
      <c r="F2005" s="580">
        <v>-381.78890000000001</v>
      </c>
      <c r="H2005" s="571">
        <v>2000</v>
      </c>
      <c r="I2005" s="78">
        <v>1234</v>
      </c>
      <c r="J2005" s="78">
        <v>951</v>
      </c>
      <c r="K2005" s="78">
        <v>950</v>
      </c>
      <c r="L2005" s="78">
        <v>1234</v>
      </c>
      <c r="M2005" s="579" t="str">
        <f t="shared" si="32"/>
        <v>1234,951,950,1234</v>
      </c>
      <c r="R2005" s="280">
        <v>2000</v>
      </c>
      <c r="S2005" s="591">
        <v>1220.4078010891001</v>
      </c>
      <c r="U2005" s="77">
        <v>2000</v>
      </c>
      <c r="V2005" s="77">
        <v>2000</v>
      </c>
      <c r="Y2005" s="110">
        <v>2000</v>
      </c>
      <c r="Z2005" s="110">
        <v>0</v>
      </c>
      <c r="AA2005" s="110">
        <v>2000</v>
      </c>
      <c r="AB2005" s="110">
        <v>0</v>
      </c>
      <c r="AC2005" s="417">
        <v>24.408156021782101</v>
      </c>
    </row>
    <row r="2006" spans="1:29">
      <c r="A2006" s="20"/>
      <c r="B2006" s="24">
        <v>2002</v>
      </c>
      <c r="D2006" s="571">
        <v>2001</v>
      </c>
      <c r="E2006" s="580">
        <v>886.36459000000002</v>
      </c>
      <c r="F2006" s="580">
        <v>-329.67189999999999</v>
      </c>
      <c r="H2006" s="571">
        <v>2001</v>
      </c>
      <c r="I2006" s="78">
        <v>1235</v>
      </c>
      <c r="J2006" s="78">
        <v>1234</v>
      </c>
      <c r="K2006" s="78">
        <v>950</v>
      </c>
      <c r="L2006" s="78">
        <v>1235</v>
      </c>
      <c r="M2006" s="579" t="str">
        <f t="shared" si="32"/>
        <v>1235,1234,950,1235</v>
      </c>
      <c r="R2006" s="280">
        <v>2001</v>
      </c>
      <c r="S2006" s="591">
        <v>1193.1589377287301</v>
      </c>
      <c r="U2006" s="77">
        <v>2001</v>
      </c>
      <c r="V2006" s="77">
        <v>2001</v>
      </c>
      <c r="Y2006" s="110">
        <v>2001</v>
      </c>
      <c r="Z2006" s="110">
        <v>0</v>
      </c>
      <c r="AA2006" s="110">
        <v>2001</v>
      </c>
      <c r="AB2006" s="110">
        <v>0</v>
      </c>
      <c r="AC2006" s="417">
        <v>23.863178754574601</v>
      </c>
    </row>
    <row r="2007" spans="1:29">
      <c r="A2007" s="20"/>
      <c r="B2007" s="24">
        <v>2003</v>
      </c>
      <c r="D2007" s="571">
        <v>2002</v>
      </c>
      <c r="E2007" s="580">
        <v>-89.906980000000004</v>
      </c>
      <c r="F2007" s="580">
        <v>-699.9212</v>
      </c>
      <c r="H2007" s="571">
        <v>2002</v>
      </c>
      <c r="I2007" s="78">
        <v>1235</v>
      </c>
      <c r="J2007" s="78">
        <v>950</v>
      </c>
      <c r="K2007" s="78">
        <v>949</v>
      </c>
      <c r="L2007" s="78">
        <v>1235</v>
      </c>
      <c r="M2007" s="579" t="str">
        <f t="shared" si="32"/>
        <v>1235,950,949,1235</v>
      </c>
      <c r="R2007" s="280">
        <v>2002</v>
      </c>
      <c r="S2007" s="591">
        <v>1234.1571107464199</v>
      </c>
      <c r="U2007" s="77">
        <v>2002</v>
      </c>
      <c r="V2007" s="77">
        <v>2002</v>
      </c>
      <c r="Y2007" s="110">
        <v>2002</v>
      </c>
      <c r="Z2007" s="110">
        <v>0</v>
      </c>
      <c r="AA2007" s="110">
        <v>2002</v>
      </c>
      <c r="AB2007" s="110">
        <v>0</v>
      </c>
      <c r="AC2007" s="417">
        <v>24.683142214928498</v>
      </c>
    </row>
    <row r="2008" spans="1:29">
      <c r="A2008" s="20"/>
      <c r="B2008" s="24">
        <v>2004</v>
      </c>
      <c r="D2008" s="571">
        <v>2003</v>
      </c>
      <c r="E2008" s="580">
        <v>-155.0051</v>
      </c>
      <c r="F2008" s="580">
        <v>-666.97149999999999</v>
      </c>
      <c r="H2008" s="571">
        <v>2003</v>
      </c>
      <c r="I2008" s="78">
        <v>1236</v>
      </c>
      <c r="J2008" s="78">
        <v>1235</v>
      </c>
      <c r="K2008" s="78">
        <v>949</v>
      </c>
      <c r="L2008" s="78">
        <v>1236</v>
      </c>
      <c r="M2008" s="579" t="str">
        <f t="shared" si="32"/>
        <v>1236,1235,949,1236</v>
      </c>
      <c r="R2008" s="280">
        <v>2003</v>
      </c>
      <c r="S2008" s="591">
        <v>1186.4652786900399</v>
      </c>
      <c r="U2008" s="77">
        <v>2003</v>
      </c>
      <c r="V2008" s="77">
        <v>2003</v>
      </c>
      <c r="Y2008" s="110">
        <v>2003</v>
      </c>
      <c r="Z2008" s="110">
        <v>0</v>
      </c>
      <c r="AA2008" s="110">
        <v>2003</v>
      </c>
      <c r="AB2008" s="110">
        <v>0</v>
      </c>
      <c r="AC2008" s="417">
        <v>23.729305573800801</v>
      </c>
    </row>
    <row r="2009" spans="1:29">
      <c r="A2009" s="20"/>
      <c r="B2009" s="24">
        <v>2005</v>
      </c>
      <c r="D2009" s="571">
        <v>2004</v>
      </c>
      <c r="E2009" s="580">
        <v>-214.38380000000001</v>
      </c>
      <c r="F2009" s="580">
        <v>-629.62030000000004</v>
      </c>
      <c r="H2009" s="571">
        <v>2004</v>
      </c>
      <c r="I2009" s="78">
        <v>1236</v>
      </c>
      <c r="J2009" s="78">
        <v>949</v>
      </c>
      <c r="K2009" s="78">
        <v>948</v>
      </c>
      <c r="L2009" s="78">
        <v>1236</v>
      </c>
      <c r="M2009" s="579" t="str">
        <f t="shared" si="32"/>
        <v>1236,949,948,1236</v>
      </c>
      <c r="R2009" s="280">
        <v>2004</v>
      </c>
      <c r="S2009" s="591">
        <v>1225.8215339210501</v>
      </c>
      <c r="U2009" s="77">
        <v>2004</v>
      </c>
      <c r="V2009" s="77">
        <v>2004</v>
      </c>
      <c r="Y2009" s="110">
        <v>2004</v>
      </c>
      <c r="Z2009" s="110">
        <v>0</v>
      </c>
      <c r="AA2009" s="110">
        <v>2004</v>
      </c>
      <c r="AB2009" s="110">
        <v>0</v>
      </c>
      <c r="AC2009" s="417">
        <v>24.516430678421099</v>
      </c>
    </row>
    <row r="2010" spans="1:29">
      <c r="A2010" s="20"/>
      <c r="B2010" s="24">
        <v>2006</v>
      </c>
      <c r="D2010" s="571">
        <v>2005</v>
      </c>
      <c r="E2010" s="580">
        <v>-270.3777</v>
      </c>
      <c r="F2010" s="580">
        <v>-589.94669999999996</v>
      </c>
      <c r="H2010" s="571">
        <v>2005</v>
      </c>
      <c r="I2010" s="78">
        <v>1237</v>
      </c>
      <c r="J2010" s="78">
        <v>1236</v>
      </c>
      <c r="K2010" s="78">
        <v>948</v>
      </c>
      <c r="L2010" s="78">
        <v>1237</v>
      </c>
      <c r="M2010" s="579" t="str">
        <f t="shared" si="32"/>
        <v>1237,1236,948,1237</v>
      </c>
      <c r="R2010" s="280">
        <v>2005</v>
      </c>
      <c r="S2010" s="591">
        <v>1180.68178856343</v>
      </c>
      <c r="U2010" s="77">
        <v>2005</v>
      </c>
      <c r="V2010" s="77">
        <v>2005</v>
      </c>
      <c r="Y2010" s="110">
        <v>2005</v>
      </c>
      <c r="Z2010" s="110">
        <v>0</v>
      </c>
      <c r="AA2010" s="110">
        <v>2005</v>
      </c>
      <c r="AB2010" s="110">
        <v>0</v>
      </c>
      <c r="AC2010" s="417">
        <v>23.613635771268701</v>
      </c>
    </row>
    <row r="2011" spans="1:29">
      <c r="A2011" s="20"/>
      <c r="B2011" s="24">
        <v>2007</v>
      </c>
      <c r="D2011" s="571">
        <v>2006</v>
      </c>
      <c r="E2011" s="580">
        <v>194.43492000000001</v>
      </c>
      <c r="F2011" s="580">
        <v>-685.48530000000005</v>
      </c>
      <c r="H2011" s="571">
        <v>2006</v>
      </c>
      <c r="I2011" s="78">
        <v>1237</v>
      </c>
      <c r="J2011" s="78">
        <v>948</v>
      </c>
      <c r="K2011" s="78">
        <v>947</v>
      </c>
      <c r="L2011" s="78">
        <v>1237</v>
      </c>
      <c r="M2011" s="579" t="str">
        <f t="shared" si="32"/>
        <v>1237,948,947,1237</v>
      </c>
      <c r="R2011" s="280">
        <v>2006</v>
      </c>
      <c r="S2011" s="591">
        <v>1207.0997348574999</v>
      </c>
      <c r="U2011" s="77">
        <v>2006</v>
      </c>
      <c r="V2011" s="77">
        <v>2006</v>
      </c>
      <c r="Y2011" s="110">
        <v>2006</v>
      </c>
      <c r="Z2011" s="110">
        <v>0</v>
      </c>
      <c r="AA2011" s="110">
        <v>2006</v>
      </c>
      <c r="AB2011" s="110">
        <v>0</v>
      </c>
      <c r="AC2011" s="417">
        <v>24.14199469715</v>
      </c>
    </row>
    <row r="2012" spans="1:29">
      <c r="A2012" s="20"/>
      <c r="B2012" s="24">
        <v>2008</v>
      </c>
      <c r="D2012" s="571">
        <v>2007</v>
      </c>
      <c r="E2012" s="580">
        <v>268.71830999999997</v>
      </c>
      <c r="F2012" s="580">
        <v>-651.29769999999996</v>
      </c>
      <c r="H2012" s="571">
        <v>2007</v>
      </c>
      <c r="I2012" s="78">
        <v>1238</v>
      </c>
      <c r="J2012" s="78">
        <v>1237</v>
      </c>
      <c r="K2012" s="78">
        <v>947</v>
      </c>
      <c r="L2012" s="78">
        <v>1238</v>
      </c>
      <c r="M2012" s="579" t="str">
        <f t="shared" si="32"/>
        <v>1238,1237,947,1238</v>
      </c>
      <c r="R2012" s="280">
        <v>2007</v>
      </c>
      <c r="S2012" s="591">
        <v>1176.9123813254901</v>
      </c>
      <c r="U2012" s="77">
        <v>2007</v>
      </c>
      <c r="V2012" s="77">
        <v>2007</v>
      </c>
      <c r="Y2012" s="110">
        <v>2007</v>
      </c>
      <c r="Z2012" s="110">
        <v>0</v>
      </c>
      <c r="AA2012" s="110">
        <v>2007</v>
      </c>
      <c r="AB2012" s="110">
        <v>0</v>
      </c>
      <c r="AC2012" s="417">
        <v>23.5382476265099</v>
      </c>
    </row>
    <row r="2013" spans="1:29">
      <c r="A2013" s="20"/>
      <c r="B2013" s="24">
        <v>2009</v>
      </c>
      <c r="D2013" s="571">
        <v>2008</v>
      </c>
      <c r="E2013" s="580">
        <v>341.41224999999997</v>
      </c>
      <c r="F2013" s="580">
        <v>-625.71489999999994</v>
      </c>
      <c r="H2013" s="571">
        <v>2008</v>
      </c>
      <c r="I2013" s="78">
        <v>1238</v>
      </c>
      <c r="J2013" s="78">
        <v>947</v>
      </c>
      <c r="K2013" s="78">
        <v>946</v>
      </c>
      <c r="L2013" s="78">
        <v>1238</v>
      </c>
      <c r="M2013" s="579" t="str">
        <f t="shared" si="32"/>
        <v>1238,947,946,1238</v>
      </c>
      <c r="R2013" s="280">
        <v>2008</v>
      </c>
      <c r="S2013" s="591">
        <v>1202.9829243449401</v>
      </c>
      <c r="U2013" s="77">
        <v>2008</v>
      </c>
      <c r="V2013" s="77">
        <v>2008</v>
      </c>
      <c r="Y2013" s="110">
        <v>2008</v>
      </c>
      <c r="Z2013" s="110">
        <v>0</v>
      </c>
      <c r="AA2013" s="110">
        <v>2008</v>
      </c>
      <c r="AB2013" s="110">
        <v>0</v>
      </c>
      <c r="AC2013" s="417">
        <v>24.059658486898901</v>
      </c>
    </row>
    <row r="2014" spans="1:29">
      <c r="A2014" s="20"/>
      <c r="B2014" s="24">
        <v>2010</v>
      </c>
      <c r="D2014" s="571">
        <v>2009</v>
      </c>
      <c r="E2014" s="580">
        <v>414.76085999999998</v>
      </c>
      <c r="F2014" s="580">
        <v>-607.2251</v>
      </c>
      <c r="H2014" s="571">
        <v>2009</v>
      </c>
      <c r="I2014" s="78">
        <v>1239</v>
      </c>
      <c r="J2014" s="78">
        <v>1238</v>
      </c>
      <c r="K2014" s="78">
        <v>946</v>
      </c>
      <c r="L2014" s="78">
        <v>1239</v>
      </c>
      <c r="M2014" s="579" t="str">
        <f t="shared" si="32"/>
        <v>1239,1238,946,1239</v>
      </c>
      <c r="R2014" s="280">
        <v>2009</v>
      </c>
      <c r="S2014" s="591">
        <v>1171.5435204395301</v>
      </c>
      <c r="U2014" s="77">
        <v>2009</v>
      </c>
      <c r="V2014" s="77">
        <v>2009</v>
      </c>
      <c r="Y2014" s="110">
        <v>2009</v>
      </c>
      <c r="Z2014" s="110">
        <v>0</v>
      </c>
      <c r="AA2014" s="110">
        <v>2009</v>
      </c>
      <c r="AB2014" s="110">
        <v>0</v>
      </c>
      <c r="AC2014" s="417">
        <v>23.4308704087906</v>
      </c>
    </row>
    <row r="2015" spans="1:29">
      <c r="A2015" s="20"/>
      <c r="B2015" s="24">
        <v>2011</v>
      </c>
      <c r="D2015" s="571">
        <v>2010</v>
      </c>
      <c r="E2015" s="580">
        <v>491.48865000000001</v>
      </c>
      <c r="F2015" s="580">
        <v>-595.66300000000001</v>
      </c>
      <c r="H2015" s="571">
        <v>2010</v>
      </c>
      <c r="I2015" s="78">
        <v>1239</v>
      </c>
      <c r="J2015" s="78">
        <v>946</v>
      </c>
      <c r="K2015" s="78">
        <v>945</v>
      </c>
      <c r="L2015" s="78">
        <v>1239</v>
      </c>
      <c r="M2015" s="579" t="str">
        <f t="shared" si="32"/>
        <v>1239,946,945,1239</v>
      </c>
      <c r="R2015" s="280">
        <v>2010</v>
      </c>
      <c r="S2015" s="591">
        <v>1218.1587401694801</v>
      </c>
      <c r="U2015" s="77">
        <v>2010</v>
      </c>
      <c r="V2015" s="77">
        <v>2010</v>
      </c>
      <c r="Y2015" s="110">
        <v>2010</v>
      </c>
      <c r="Z2015" s="110">
        <v>0</v>
      </c>
      <c r="AA2015" s="110">
        <v>2010</v>
      </c>
      <c r="AB2015" s="110">
        <v>0</v>
      </c>
      <c r="AC2015" s="417">
        <v>24.3631748033897</v>
      </c>
    </row>
    <row r="2016" spans="1:29">
      <c r="A2016" s="20"/>
      <c r="B2016" s="24">
        <v>2012</v>
      </c>
      <c r="D2016" s="571">
        <v>2011</v>
      </c>
      <c r="E2016" s="580">
        <v>119.94378</v>
      </c>
      <c r="F2016" s="580">
        <v>-699.50609999999995</v>
      </c>
      <c r="H2016" s="571">
        <v>2011</v>
      </c>
      <c r="I2016" s="78">
        <v>1240</v>
      </c>
      <c r="J2016" s="78">
        <v>1239</v>
      </c>
      <c r="K2016" s="78">
        <v>945</v>
      </c>
      <c r="L2016" s="78">
        <v>1240</v>
      </c>
      <c r="M2016" s="579" t="str">
        <f t="shared" si="32"/>
        <v>1240,1239,945,1240</v>
      </c>
      <c r="R2016" s="280">
        <v>2011</v>
      </c>
      <c r="S2016" s="591">
        <v>1184.93746093453</v>
      </c>
      <c r="U2016" s="77">
        <v>2011</v>
      </c>
      <c r="V2016" s="77">
        <v>2011</v>
      </c>
      <c r="Y2016" s="110">
        <v>2011</v>
      </c>
      <c r="Z2016" s="110">
        <v>0</v>
      </c>
      <c r="AA2016" s="110">
        <v>2011</v>
      </c>
      <c r="AB2016" s="110">
        <v>0</v>
      </c>
      <c r="AC2016" s="417">
        <v>23.698749218690701</v>
      </c>
    </row>
    <row r="2017" spans="1:29">
      <c r="A2017" s="20"/>
      <c r="B2017" s="24">
        <v>2013</v>
      </c>
      <c r="D2017" s="571">
        <v>2012</v>
      </c>
      <c r="E2017" s="580">
        <v>50.749878000000002</v>
      </c>
      <c r="F2017" s="580">
        <v>-706.90750000000003</v>
      </c>
      <c r="H2017" s="571">
        <v>2012</v>
      </c>
      <c r="I2017" s="78">
        <v>1240</v>
      </c>
      <c r="J2017" s="78">
        <v>945</v>
      </c>
      <c r="K2017" s="78">
        <v>944</v>
      </c>
      <c r="L2017" s="78">
        <v>1240</v>
      </c>
      <c r="M2017" s="579" t="str">
        <f t="shared" si="32"/>
        <v>1240,945,944,1240</v>
      </c>
      <c r="R2017" s="280">
        <v>2012</v>
      </c>
      <c r="S2017" s="591">
        <v>1227.90334953146</v>
      </c>
      <c r="U2017" s="77">
        <v>2012</v>
      </c>
      <c r="V2017" s="77">
        <v>2012</v>
      </c>
      <c r="Y2017" s="110">
        <v>2012</v>
      </c>
      <c r="Z2017" s="110">
        <v>0</v>
      </c>
      <c r="AA2017" s="110">
        <v>2012</v>
      </c>
      <c r="AB2017" s="110">
        <v>0</v>
      </c>
      <c r="AC2017" s="417">
        <v>24.5580669906293</v>
      </c>
    </row>
    <row r="2018" spans="1:29">
      <c r="A2018" s="20"/>
      <c r="B2018" s="24">
        <v>2014</v>
      </c>
      <c r="D2018" s="571">
        <v>2013</v>
      </c>
      <c r="E2018" s="580">
        <v>-16.867439999999998</v>
      </c>
      <c r="F2018" s="580">
        <v>-704.06259999999997</v>
      </c>
      <c r="H2018" s="571">
        <v>2013</v>
      </c>
      <c r="I2018" s="78">
        <v>1241</v>
      </c>
      <c r="J2018" s="78">
        <v>1240</v>
      </c>
      <c r="K2018" s="78">
        <v>944</v>
      </c>
      <c r="L2018" s="78">
        <v>1241</v>
      </c>
      <c r="M2018" s="579" t="str">
        <f t="shared" si="32"/>
        <v>1241,1240,944,1241</v>
      </c>
      <c r="R2018" s="280">
        <v>2013</v>
      </c>
      <c r="S2018" s="591">
        <v>1202.56784197301</v>
      </c>
      <c r="U2018" s="77">
        <v>2013</v>
      </c>
      <c r="V2018" s="77">
        <v>2013</v>
      </c>
      <c r="Y2018" s="110">
        <v>2013</v>
      </c>
      <c r="Z2018" s="110">
        <v>0</v>
      </c>
      <c r="AA2018" s="110">
        <v>2013</v>
      </c>
      <c r="AB2018" s="110">
        <v>0</v>
      </c>
      <c r="AC2018" s="417">
        <v>24.051356839460201</v>
      </c>
    </row>
    <row r="2019" spans="1:29">
      <c r="A2019" s="20"/>
      <c r="B2019" s="24">
        <v>2015</v>
      </c>
      <c r="D2019" s="571">
        <v>2014</v>
      </c>
      <c r="E2019" s="580">
        <v>558.05852000000004</v>
      </c>
      <c r="F2019" s="580">
        <v>-563.92600000000004</v>
      </c>
      <c r="H2019" s="571">
        <v>2014</v>
      </c>
      <c r="I2019" s="78">
        <v>1241</v>
      </c>
      <c r="J2019" s="78">
        <v>944</v>
      </c>
      <c r="K2019" s="78">
        <v>943</v>
      </c>
      <c r="L2019" s="78">
        <v>1241</v>
      </c>
      <c r="M2019" s="579" t="str">
        <f t="shared" si="32"/>
        <v>1241,944,943,1241</v>
      </c>
      <c r="R2019" s="280">
        <v>2014</v>
      </c>
      <c r="S2019" s="591">
        <v>1247.4992409690101</v>
      </c>
      <c r="U2019" s="77">
        <v>2014</v>
      </c>
      <c r="V2019" s="77">
        <v>2014</v>
      </c>
      <c r="Y2019" s="110">
        <v>2014</v>
      </c>
      <c r="Z2019" s="110">
        <v>0</v>
      </c>
      <c r="AA2019" s="110">
        <v>2014</v>
      </c>
      <c r="AB2019" s="110">
        <v>0</v>
      </c>
      <c r="AC2019" s="417">
        <v>24.949984819380301</v>
      </c>
    </row>
    <row r="2020" spans="1:29">
      <c r="A2020" s="20"/>
      <c r="B2020" s="24">
        <v>2016</v>
      </c>
      <c r="D2020" s="571">
        <v>2015</v>
      </c>
      <c r="E2020" s="580">
        <v>614.14126999999996</v>
      </c>
      <c r="F2020" s="580">
        <v>-533.87369999999999</v>
      </c>
      <c r="H2020" s="571">
        <v>2015</v>
      </c>
      <c r="I2020" s="78">
        <v>1242</v>
      </c>
      <c r="J2020" s="78">
        <v>1241</v>
      </c>
      <c r="K2020" s="78">
        <v>943</v>
      </c>
      <c r="L2020" s="78">
        <v>1242</v>
      </c>
      <c r="M2020" s="579" t="str">
        <f t="shared" si="32"/>
        <v>1242,1241,943,1242</v>
      </c>
      <c r="R2020" s="280">
        <v>2015</v>
      </c>
      <c r="S2020" s="591">
        <v>1202.7515926799899</v>
      </c>
      <c r="U2020" s="77">
        <v>2015</v>
      </c>
      <c r="V2020" s="77">
        <v>2015</v>
      </c>
      <c r="Y2020" s="110">
        <v>2015</v>
      </c>
      <c r="Z2020" s="110">
        <v>0</v>
      </c>
      <c r="AA2020" s="110">
        <v>2015</v>
      </c>
      <c r="AB2020" s="110">
        <v>0</v>
      </c>
      <c r="AC2020" s="417">
        <v>24.0550318535999</v>
      </c>
    </row>
    <row r="2021" spans="1:29">
      <c r="A2021" s="20"/>
      <c r="B2021" s="24">
        <v>2017</v>
      </c>
      <c r="D2021" s="571">
        <v>2016</v>
      </c>
      <c r="E2021" s="580">
        <v>670.90786000000003</v>
      </c>
      <c r="F2021" s="580">
        <v>-505.29820000000001</v>
      </c>
      <c r="H2021" s="571">
        <v>2016</v>
      </c>
      <c r="I2021" s="78">
        <v>1242</v>
      </c>
      <c r="J2021" s="78">
        <v>943</v>
      </c>
      <c r="K2021" s="78">
        <v>942</v>
      </c>
      <c r="L2021" s="78">
        <v>1242</v>
      </c>
      <c r="M2021" s="579" t="str">
        <f t="shared" si="32"/>
        <v>1242,943,942,1242</v>
      </c>
      <c r="R2021" s="280">
        <v>2016</v>
      </c>
      <c r="S2021" s="591">
        <v>1268.97132198952</v>
      </c>
      <c r="U2021" s="77">
        <v>2016</v>
      </c>
      <c r="V2021" s="77">
        <v>2016</v>
      </c>
      <c r="Y2021" s="110">
        <v>2016</v>
      </c>
      <c r="Z2021" s="110">
        <v>0</v>
      </c>
      <c r="AA2021" s="110">
        <v>2016</v>
      </c>
      <c r="AB2021" s="110">
        <v>0</v>
      </c>
      <c r="AC2021" s="417">
        <v>25.3794264397904</v>
      </c>
    </row>
    <row r="2022" spans="1:29">
      <c r="A2022" s="20"/>
      <c r="B2022" s="24">
        <v>2018</v>
      </c>
      <c r="D2022" s="571">
        <v>2017</v>
      </c>
      <c r="E2022" s="580">
        <v>718.49967000000004</v>
      </c>
      <c r="F2022" s="580">
        <v>-466.24489999999997</v>
      </c>
      <c r="H2022" s="571">
        <v>2017</v>
      </c>
      <c r="I2022" s="78">
        <v>1243</v>
      </c>
      <c r="J2022" s="78">
        <v>1242</v>
      </c>
      <c r="K2022" s="78">
        <v>942</v>
      </c>
      <c r="L2022" s="78">
        <v>1243</v>
      </c>
      <c r="M2022" s="579" t="str">
        <f t="shared" si="32"/>
        <v>1243,1242,942,1243</v>
      </c>
      <c r="R2022" s="280">
        <v>2017</v>
      </c>
      <c r="S2022" s="591">
        <v>1184.4720874049799</v>
      </c>
      <c r="U2022" s="77">
        <v>2017</v>
      </c>
      <c r="V2022" s="77">
        <v>2017</v>
      </c>
      <c r="Y2022" s="110">
        <v>2017</v>
      </c>
      <c r="Z2022" s="110">
        <v>0</v>
      </c>
      <c r="AA2022" s="110">
        <v>2017</v>
      </c>
      <c r="AB2022" s="110">
        <v>0</v>
      </c>
      <c r="AC2022" s="417">
        <v>23.6894417480996</v>
      </c>
    </row>
    <row r="2023" spans="1:29">
      <c r="A2023" s="20"/>
      <c r="B2023" s="24">
        <v>2019</v>
      </c>
      <c r="D2023" s="571">
        <v>2018</v>
      </c>
      <c r="E2023" s="580">
        <v>756.4846</v>
      </c>
      <c r="F2023" s="580">
        <v>-421.03390000000002</v>
      </c>
      <c r="H2023" s="571">
        <v>2018</v>
      </c>
      <c r="I2023" s="78">
        <v>1243</v>
      </c>
      <c r="J2023" s="78">
        <v>942</v>
      </c>
      <c r="K2023" s="78">
        <v>941</v>
      </c>
      <c r="L2023" s="78">
        <v>1243</v>
      </c>
      <c r="M2023" s="579" t="str">
        <f t="shared" si="32"/>
        <v>1243,942,941,1243</v>
      </c>
      <c r="R2023" s="280">
        <v>2018</v>
      </c>
      <c r="S2023" s="591">
        <v>1257.33640295246</v>
      </c>
      <c r="U2023" s="77">
        <v>2018</v>
      </c>
      <c r="V2023" s="77">
        <v>2018</v>
      </c>
      <c r="Y2023" s="110">
        <v>2018</v>
      </c>
      <c r="Z2023" s="110">
        <v>0</v>
      </c>
      <c r="AA2023" s="110">
        <v>2018</v>
      </c>
      <c r="AB2023" s="110">
        <v>0</v>
      </c>
      <c r="AC2023" s="417">
        <v>25.146728059049298</v>
      </c>
    </row>
    <row r="2024" spans="1:29">
      <c r="A2024" s="20"/>
      <c r="B2024" s="24">
        <v>2020</v>
      </c>
      <c r="D2024" s="571">
        <v>2019</v>
      </c>
      <c r="E2024" s="580">
        <v>793.00854000000004</v>
      </c>
      <c r="F2024" s="580">
        <v>-373.46170000000001</v>
      </c>
      <c r="H2024" s="571">
        <v>2019</v>
      </c>
      <c r="I2024" s="78">
        <v>1244</v>
      </c>
      <c r="J2024" s="78">
        <v>1243</v>
      </c>
      <c r="K2024" s="78">
        <v>941</v>
      </c>
      <c r="L2024" s="78">
        <v>1244</v>
      </c>
      <c r="M2024" s="579" t="str">
        <f t="shared" si="32"/>
        <v>1244,1243,941,1244</v>
      </c>
      <c r="R2024" s="280">
        <v>2019</v>
      </c>
      <c r="S2024" s="591">
        <v>1260.7579696185101</v>
      </c>
      <c r="U2024" s="77">
        <v>2019</v>
      </c>
      <c r="V2024" s="77">
        <v>2019</v>
      </c>
      <c r="Y2024" s="110">
        <v>2019</v>
      </c>
      <c r="Z2024" s="110">
        <v>0</v>
      </c>
      <c r="AA2024" s="110">
        <v>2019</v>
      </c>
      <c r="AB2024" s="110">
        <v>0</v>
      </c>
      <c r="AC2024" s="417">
        <v>25.2151593923702</v>
      </c>
    </row>
    <row r="2025" spans="1:29">
      <c r="A2025" s="20"/>
      <c r="B2025" s="24">
        <v>2021</v>
      </c>
      <c r="D2025" s="571">
        <v>2020</v>
      </c>
      <c r="E2025" s="580">
        <v>828.23064999999997</v>
      </c>
      <c r="F2025" s="580">
        <v>-325.79270000000002</v>
      </c>
      <c r="H2025" s="571">
        <v>2020</v>
      </c>
      <c r="I2025" s="78">
        <v>1244</v>
      </c>
      <c r="J2025" s="78">
        <v>941</v>
      </c>
      <c r="K2025" s="78">
        <v>940</v>
      </c>
      <c r="L2025" s="78">
        <v>1244</v>
      </c>
      <c r="M2025" s="579" t="str">
        <f t="shared" si="32"/>
        <v>1244,941,940,1244</v>
      </c>
      <c r="R2025" s="280">
        <v>2020</v>
      </c>
      <c r="S2025" s="591">
        <v>1383.9192142110201</v>
      </c>
      <c r="U2025" s="77">
        <v>2020</v>
      </c>
      <c r="V2025" s="77">
        <v>2020</v>
      </c>
      <c r="Y2025" s="110">
        <v>2020</v>
      </c>
      <c r="Z2025" s="110">
        <v>0</v>
      </c>
      <c r="AA2025" s="110">
        <v>2020</v>
      </c>
      <c r="AB2025" s="110">
        <v>0</v>
      </c>
      <c r="AC2025" s="417">
        <v>27.678384284220499</v>
      </c>
    </row>
    <row r="2026" spans="1:29">
      <c r="A2026" s="20"/>
      <c r="B2026" s="24">
        <v>2022</v>
      </c>
      <c r="D2026" s="571">
        <v>2021</v>
      </c>
      <c r="E2026" s="580">
        <v>863.37577999999996</v>
      </c>
      <c r="F2026" s="580">
        <v>-278.79539999999997</v>
      </c>
      <c r="H2026" s="571">
        <v>2021</v>
      </c>
      <c r="I2026" s="78">
        <v>1245</v>
      </c>
      <c r="J2026" s="78">
        <v>1244</v>
      </c>
      <c r="K2026" s="78">
        <v>940</v>
      </c>
      <c r="L2026" s="78">
        <v>1245</v>
      </c>
      <c r="M2026" s="579" t="str">
        <f t="shared" si="32"/>
        <v>1245,1244,940,1245</v>
      </c>
      <c r="R2026" s="280">
        <v>2021</v>
      </c>
      <c r="S2026" s="591">
        <v>1400.7262653494599</v>
      </c>
      <c r="U2026" s="77">
        <v>2021</v>
      </c>
      <c r="V2026" s="77">
        <v>2021</v>
      </c>
      <c r="Y2026" s="110">
        <v>2021</v>
      </c>
      <c r="Z2026" s="110">
        <v>0</v>
      </c>
      <c r="AA2026" s="110">
        <v>2021</v>
      </c>
      <c r="AB2026" s="110">
        <v>0</v>
      </c>
      <c r="AC2026" s="417">
        <v>28.014525306989299</v>
      </c>
    </row>
    <row r="2027" spans="1:29">
      <c r="A2027" s="20"/>
      <c r="B2027" s="24">
        <v>2023</v>
      </c>
      <c r="D2027" s="571">
        <v>2022</v>
      </c>
      <c r="E2027" s="580">
        <v>885.07663000000002</v>
      </c>
      <c r="F2027" s="580">
        <v>-225.85890000000001</v>
      </c>
      <c r="H2027" s="571">
        <v>2022</v>
      </c>
      <c r="I2027" s="78">
        <v>1245</v>
      </c>
      <c r="J2027" s="78">
        <v>940</v>
      </c>
      <c r="K2027" s="78">
        <v>939</v>
      </c>
      <c r="L2027" s="78">
        <v>1245</v>
      </c>
      <c r="M2027" s="579" t="str">
        <f t="shared" si="32"/>
        <v>1245,940,939,1245</v>
      </c>
      <c r="R2027" s="280">
        <v>2022</v>
      </c>
      <c r="S2027" s="591">
        <v>1822.4688945385101</v>
      </c>
      <c r="U2027" s="77">
        <v>2022</v>
      </c>
      <c r="V2027" s="77">
        <v>2022</v>
      </c>
      <c r="Y2027" s="110">
        <v>2022</v>
      </c>
      <c r="Z2027" s="110">
        <v>0</v>
      </c>
      <c r="AA2027" s="110">
        <v>2022</v>
      </c>
      <c r="AB2027" s="110">
        <v>0</v>
      </c>
      <c r="AC2027" s="417">
        <v>36.449377890770201</v>
      </c>
    </row>
    <row r="2028" spans="1:29">
      <c r="A2028" s="20"/>
      <c r="B2028" s="24">
        <v>2024</v>
      </c>
      <c r="D2028" s="571">
        <v>2023</v>
      </c>
      <c r="E2028" s="580">
        <v>888.56507999999997</v>
      </c>
      <c r="F2028" s="580">
        <v>-168.09219999999999</v>
      </c>
      <c r="H2028" s="571">
        <v>2023</v>
      </c>
      <c r="I2028" s="78">
        <v>1246</v>
      </c>
      <c r="J2028" s="78">
        <v>1245</v>
      </c>
      <c r="K2028" s="78">
        <v>939</v>
      </c>
      <c r="L2028" s="78">
        <v>1246</v>
      </c>
      <c r="M2028" s="579" t="str">
        <f t="shared" si="32"/>
        <v>1246,1245,939,1246</v>
      </c>
      <c r="R2028" s="280">
        <v>2023</v>
      </c>
      <c r="S2028" s="591">
        <v>1776.42513626501</v>
      </c>
      <c r="U2028" s="77">
        <v>2023</v>
      </c>
      <c r="V2028" s="77">
        <v>2023</v>
      </c>
      <c r="Y2028" s="110">
        <v>2023</v>
      </c>
      <c r="Z2028" s="110">
        <v>0</v>
      </c>
      <c r="AA2028" s="110">
        <v>2023</v>
      </c>
      <c r="AB2028" s="110">
        <v>0</v>
      </c>
      <c r="AC2028" s="417">
        <v>35.5285027253002</v>
      </c>
    </row>
    <row r="2029" spans="1:29">
      <c r="A2029" s="20"/>
      <c r="B2029" s="24">
        <v>2025</v>
      </c>
      <c r="D2029" s="571">
        <v>2024</v>
      </c>
      <c r="E2029" s="580">
        <v>887.27422000000001</v>
      </c>
      <c r="F2029" s="580">
        <v>-110.1446</v>
      </c>
      <c r="H2029" s="571">
        <v>2024</v>
      </c>
      <c r="I2029" s="78">
        <v>1246</v>
      </c>
      <c r="J2029" s="78">
        <v>939</v>
      </c>
      <c r="K2029" s="78">
        <v>1093</v>
      </c>
      <c r="L2029" s="78">
        <v>1246</v>
      </c>
      <c r="M2029" s="579" t="str">
        <f t="shared" si="32"/>
        <v>1246,939,1093,1246</v>
      </c>
      <c r="R2029" s="280">
        <v>2024</v>
      </c>
      <c r="S2029" s="591">
        <v>2113.8557675513998</v>
      </c>
      <c r="U2029" s="77">
        <v>2024</v>
      </c>
      <c r="V2029" s="77">
        <v>2024</v>
      </c>
      <c r="Y2029" s="110">
        <v>2024</v>
      </c>
      <c r="Z2029" s="110">
        <v>0</v>
      </c>
      <c r="AA2029" s="110">
        <v>2024</v>
      </c>
      <c r="AB2029" s="110">
        <v>0</v>
      </c>
      <c r="AC2029" s="417">
        <v>42.277115351028002</v>
      </c>
    </row>
    <row r="2030" spans="1:29">
      <c r="A2030" s="20"/>
      <c r="B2030" s="24">
        <v>2026</v>
      </c>
      <c r="D2030" s="571">
        <v>2025</v>
      </c>
      <c r="E2030" s="580">
        <v>875.08096</v>
      </c>
      <c r="F2030" s="580">
        <v>-51.074829999999999</v>
      </c>
      <c r="H2030" s="571">
        <v>2025</v>
      </c>
      <c r="I2030" s="78">
        <v>1247</v>
      </c>
      <c r="J2030" s="78">
        <v>1093</v>
      </c>
      <c r="K2030" s="78">
        <v>1092</v>
      </c>
      <c r="L2030" s="78">
        <v>1247</v>
      </c>
      <c r="M2030" s="579" t="str">
        <f t="shared" si="32"/>
        <v>1247,1093,1092,1247</v>
      </c>
      <c r="R2030" s="280">
        <v>2025</v>
      </c>
      <c r="S2030" s="591">
        <v>2041.93033354209</v>
      </c>
      <c r="U2030" s="77">
        <v>2025</v>
      </c>
      <c r="V2030" s="77">
        <v>2025</v>
      </c>
      <c r="Y2030" s="110">
        <v>2025</v>
      </c>
      <c r="Z2030" s="110">
        <v>0</v>
      </c>
      <c r="AA2030" s="110">
        <v>2025</v>
      </c>
      <c r="AB2030" s="110">
        <v>0</v>
      </c>
      <c r="AC2030" s="417">
        <v>40.838606670841898</v>
      </c>
    </row>
    <row r="2031" spans="1:29">
      <c r="A2031" s="20"/>
      <c r="B2031" s="24">
        <v>2027</v>
      </c>
      <c r="D2031" s="571">
        <v>2026</v>
      </c>
      <c r="E2031" s="580">
        <v>851.02698999999996</v>
      </c>
      <c r="F2031" s="580">
        <v>-2.918892</v>
      </c>
      <c r="H2031" s="571">
        <v>2026</v>
      </c>
      <c r="I2031" s="78">
        <v>1247</v>
      </c>
      <c r="J2031" s="78">
        <v>1092</v>
      </c>
      <c r="K2031" s="78">
        <v>1094</v>
      </c>
      <c r="L2031" s="78">
        <v>1247</v>
      </c>
      <c r="M2031" s="579" t="str">
        <f t="shared" si="32"/>
        <v>1247,1092,1094,1247</v>
      </c>
      <c r="R2031" s="280">
        <v>2026</v>
      </c>
      <c r="S2031" s="591">
        <v>1908.3464060592401</v>
      </c>
      <c r="U2031" s="77">
        <v>2026</v>
      </c>
      <c r="V2031" s="77">
        <v>2026</v>
      </c>
      <c r="Y2031" s="110">
        <v>2026</v>
      </c>
      <c r="Z2031" s="110">
        <v>0</v>
      </c>
      <c r="AA2031" s="110">
        <v>2026</v>
      </c>
      <c r="AB2031" s="110">
        <v>0</v>
      </c>
      <c r="AC2031" s="417">
        <v>38.166928121184903</v>
      </c>
    </row>
    <row r="2032" spans="1:29">
      <c r="A2032" s="20"/>
      <c r="B2032" s="24">
        <v>2028</v>
      </c>
      <c r="D2032" s="571">
        <v>2027</v>
      </c>
      <c r="E2032" s="580">
        <v>-326.99740000000003</v>
      </c>
      <c r="F2032" s="580">
        <v>-555.62649999999996</v>
      </c>
      <c r="H2032" s="571">
        <v>2027</v>
      </c>
      <c r="I2032" s="78">
        <v>1248</v>
      </c>
      <c r="J2032" s="78">
        <v>1246</v>
      </c>
      <c r="K2032" s="78">
        <v>1093</v>
      </c>
      <c r="L2032" s="78">
        <v>1248</v>
      </c>
      <c r="M2032" s="579" t="str">
        <f t="shared" si="32"/>
        <v>1248,1246,1093,1248</v>
      </c>
      <c r="R2032" s="280">
        <v>2027</v>
      </c>
      <c r="S2032" s="591">
        <v>1722.33455835774</v>
      </c>
      <c r="U2032" s="77">
        <v>2027</v>
      </c>
      <c r="V2032" s="77">
        <v>2027</v>
      </c>
      <c r="Y2032" s="110">
        <v>2027</v>
      </c>
      <c r="Z2032" s="110">
        <v>0</v>
      </c>
      <c r="AA2032" s="110">
        <v>2027</v>
      </c>
      <c r="AB2032" s="110">
        <v>0</v>
      </c>
      <c r="AC2032" s="417">
        <v>34.446691167154903</v>
      </c>
    </row>
    <row r="2033" spans="1:29">
      <c r="A2033" s="20"/>
      <c r="B2033" s="24">
        <v>2029</v>
      </c>
      <c r="D2033" s="571">
        <v>2028</v>
      </c>
      <c r="E2033" s="580">
        <v>-386.37520000000001</v>
      </c>
      <c r="F2033" s="580">
        <v>-524.91359999999997</v>
      </c>
      <c r="H2033" s="571">
        <v>2028</v>
      </c>
      <c r="I2033" s="78">
        <v>1248</v>
      </c>
      <c r="J2033" s="78">
        <v>1093</v>
      </c>
      <c r="K2033" s="78">
        <v>1247</v>
      </c>
      <c r="L2033" s="78">
        <v>1248</v>
      </c>
      <c r="M2033" s="579" t="str">
        <f t="shared" si="32"/>
        <v>1248,1093,1247,1248</v>
      </c>
      <c r="R2033" s="280">
        <v>2028</v>
      </c>
      <c r="S2033" s="591">
        <v>1800.7044601540899</v>
      </c>
      <c r="U2033" s="77">
        <v>2028</v>
      </c>
      <c r="V2033" s="77">
        <v>2028</v>
      </c>
      <c r="Y2033" s="110">
        <v>2028</v>
      </c>
      <c r="Z2033" s="110">
        <v>0</v>
      </c>
      <c r="AA2033" s="110">
        <v>2028</v>
      </c>
      <c r="AB2033" s="110">
        <v>0</v>
      </c>
      <c r="AC2033" s="417">
        <v>36.014089203081902</v>
      </c>
    </row>
    <row r="2034" spans="1:29">
      <c r="A2034" s="20"/>
      <c r="B2034" s="24">
        <v>2030</v>
      </c>
      <c r="D2034" s="571">
        <v>2029</v>
      </c>
      <c r="E2034" s="580">
        <v>-443.2901</v>
      </c>
      <c r="F2034" s="580">
        <v>-490.9708</v>
      </c>
      <c r="H2034" s="571">
        <v>2029</v>
      </c>
      <c r="I2034" s="78">
        <v>1249</v>
      </c>
      <c r="J2034" s="78">
        <v>1094</v>
      </c>
      <c r="K2034" s="78">
        <v>1095</v>
      </c>
      <c r="L2034" s="78">
        <v>1249</v>
      </c>
      <c r="M2034" s="579" t="str">
        <f t="shared" si="32"/>
        <v>1249,1094,1095,1249</v>
      </c>
      <c r="R2034" s="280">
        <v>2029</v>
      </c>
      <c r="S2034" s="591">
        <v>1796.14022812849</v>
      </c>
      <c r="U2034" s="77">
        <v>2029</v>
      </c>
      <c r="V2034" s="77">
        <v>2029</v>
      </c>
      <c r="Y2034" s="110">
        <v>2029</v>
      </c>
      <c r="Z2034" s="110">
        <v>0</v>
      </c>
      <c r="AA2034" s="110">
        <v>2029</v>
      </c>
      <c r="AB2034" s="110">
        <v>0</v>
      </c>
      <c r="AC2034" s="417">
        <v>35.922804562569901</v>
      </c>
    </row>
    <row r="2035" spans="1:29">
      <c r="A2035" s="20"/>
      <c r="B2035" s="24">
        <v>2031</v>
      </c>
      <c r="D2035" s="571">
        <v>2030</v>
      </c>
      <c r="E2035" s="580">
        <v>-501.43950000000001</v>
      </c>
      <c r="F2035" s="580">
        <v>-460.06630000000001</v>
      </c>
      <c r="H2035" s="571">
        <v>2030</v>
      </c>
      <c r="I2035" s="78">
        <v>1249</v>
      </c>
      <c r="J2035" s="78">
        <v>1095</v>
      </c>
      <c r="K2035" s="78">
        <v>1096</v>
      </c>
      <c r="L2035" s="78">
        <v>1249</v>
      </c>
      <c r="M2035" s="579" t="str">
        <f t="shared" si="32"/>
        <v>1249,1095,1096,1249</v>
      </c>
      <c r="R2035" s="280">
        <v>2030</v>
      </c>
      <c r="S2035" s="591">
        <v>1474.3375772100101</v>
      </c>
      <c r="U2035" s="77">
        <v>2030</v>
      </c>
      <c r="V2035" s="77">
        <v>2030</v>
      </c>
      <c r="Y2035" s="110">
        <v>2030</v>
      </c>
      <c r="Z2035" s="110">
        <v>0</v>
      </c>
      <c r="AA2035" s="110">
        <v>2030</v>
      </c>
      <c r="AB2035" s="110">
        <v>0</v>
      </c>
      <c r="AC2035" s="417">
        <v>29.4867515442002</v>
      </c>
    </row>
    <row r="2036" spans="1:29">
      <c r="A2036" s="20"/>
      <c r="B2036" s="24">
        <v>2032</v>
      </c>
      <c r="D2036" s="571">
        <v>2031</v>
      </c>
      <c r="E2036" s="580">
        <v>-643.40779999999995</v>
      </c>
      <c r="F2036" s="580">
        <v>-453.34440000000001</v>
      </c>
      <c r="H2036" s="571">
        <v>2031</v>
      </c>
      <c r="I2036" s="78">
        <v>1250</v>
      </c>
      <c r="J2036" s="78">
        <v>1249</v>
      </c>
      <c r="K2036" s="78">
        <v>1096</v>
      </c>
      <c r="L2036" s="78">
        <v>1250</v>
      </c>
      <c r="M2036" s="579" t="str">
        <f t="shared" si="32"/>
        <v>1250,1249,1096,1250</v>
      </c>
      <c r="R2036" s="280">
        <v>2031</v>
      </c>
      <c r="S2036" s="591">
        <v>1546.06175112499</v>
      </c>
      <c r="U2036" s="77">
        <v>2031</v>
      </c>
      <c r="V2036" s="77">
        <v>2031</v>
      </c>
      <c r="Y2036" s="110">
        <v>2031</v>
      </c>
      <c r="Z2036" s="110">
        <v>0</v>
      </c>
      <c r="AA2036" s="110">
        <v>2031</v>
      </c>
      <c r="AB2036" s="110">
        <v>0</v>
      </c>
      <c r="AC2036" s="417">
        <v>30.9212350224999</v>
      </c>
    </row>
    <row r="2037" spans="1:29">
      <c r="A2037" s="20"/>
      <c r="B2037" s="24">
        <v>2033</v>
      </c>
      <c r="D2037" s="571">
        <v>2032</v>
      </c>
      <c r="E2037" s="580">
        <v>-570.28189999999995</v>
      </c>
      <c r="F2037" s="580">
        <v>-448.33210000000003</v>
      </c>
      <c r="H2037" s="571">
        <v>2032</v>
      </c>
      <c r="I2037" s="78">
        <v>1250</v>
      </c>
      <c r="J2037" s="78">
        <v>1096</v>
      </c>
      <c r="K2037" s="78">
        <v>1097</v>
      </c>
      <c r="L2037" s="78">
        <v>1250</v>
      </c>
      <c r="M2037" s="579" t="str">
        <f t="shared" si="32"/>
        <v>1250,1096,1097,1250</v>
      </c>
      <c r="R2037" s="280">
        <v>2032</v>
      </c>
      <c r="S2037" s="591">
        <v>1253.73685593498</v>
      </c>
      <c r="U2037" s="77">
        <v>2032</v>
      </c>
      <c r="V2037" s="77">
        <v>2032</v>
      </c>
      <c r="Y2037" s="110">
        <v>2032</v>
      </c>
      <c r="Z2037" s="110">
        <v>0</v>
      </c>
      <c r="AA2037" s="110">
        <v>2032</v>
      </c>
      <c r="AB2037" s="110">
        <v>0</v>
      </c>
      <c r="AC2037" s="417">
        <v>25.074737118699701</v>
      </c>
    </row>
    <row r="2038" spans="1:29">
      <c r="A2038" s="20"/>
      <c r="B2038" s="24">
        <v>2034</v>
      </c>
      <c r="D2038" s="571">
        <v>2033</v>
      </c>
      <c r="E2038" s="580">
        <v>-717.36360000000002</v>
      </c>
      <c r="F2038" s="580">
        <v>-436.49349999999998</v>
      </c>
      <c r="H2038" s="571">
        <v>2033</v>
      </c>
      <c r="I2038" s="78">
        <v>1251</v>
      </c>
      <c r="J2038" s="78">
        <v>1250</v>
      </c>
      <c r="K2038" s="78">
        <v>1097</v>
      </c>
      <c r="L2038" s="78">
        <v>1251</v>
      </c>
      <c r="M2038" s="579" t="str">
        <f t="shared" si="32"/>
        <v>1251,1250,1097,1251</v>
      </c>
      <c r="R2038" s="280">
        <v>2033</v>
      </c>
      <c r="S2038" s="591">
        <v>1358.0853587449801</v>
      </c>
      <c r="U2038" s="77">
        <v>2033</v>
      </c>
      <c r="V2038" s="77">
        <v>2033</v>
      </c>
      <c r="Y2038" s="110">
        <v>2033</v>
      </c>
      <c r="Z2038" s="110">
        <v>0</v>
      </c>
      <c r="AA2038" s="110">
        <v>2033</v>
      </c>
      <c r="AB2038" s="110">
        <v>0</v>
      </c>
      <c r="AC2038" s="417">
        <v>27.1617071748996</v>
      </c>
    </row>
    <row r="2039" spans="1:29">
      <c r="A2039" s="20"/>
      <c r="B2039" s="24">
        <v>2035</v>
      </c>
      <c r="D2039" s="571">
        <v>2034</v>
      </c>
      <c r="E2039" s="580">
        <v>-785.38379999999995</v>
      </c>
      <c r="F2039" s="580">
        <v>-416.90260000000001</v>
      </c>
      <c r="H2039" s="571">
        <v>2034</v>
      </c>
      <c r="I2039" s="78">
        <v>1251</v>
      </c>
      <c r="J2039" s="78">
        <v>1097</v>
      </c>
      <c r="K2039" s="78">
        <v>1098</v>
      </c>
      <c r="L2039" s="78">
        <v>1251</v>
      </c>
      <c r="M2039" s="579" t="str">
        <f t="shared" si="32"/>
        <v>1251,1097,1098,1251</v>
      </c>
      <c r="R2039" s="280">
        <v>2034</v>
      </c>
      <c r="S2039" s="591">
        <v>1399.30640429</v>
      </c>
      <c r="U2039" s="77">
        <v>2034</v>
      </c>
      <c r="V2039" s="77">
        <v>2034</v>
      </c>
      <c r="Y2039" s="110">
        <v>2034</v>
      </c>
      <c r="Z2039" s="110">
        <v>0</v>
      </c>
      <c r="AA2039" s="110">
        <v>2034</v>
      </c>
      <c r="AB2039" s="110">
        <v>0</v>
      </c>
      <c r="AC2039" s="417">
        <v>27.9861280858001</v>
      </c>
    </row>
    <row r="2040" spans="1:29">
      <c r="A2040" s="20"/>
      <c r="B2040" s="24">
        <v>2036</v>
      </c>
      <c r="D2040" s="571">
        <v>2035</v>
      </c>
      <c r="E2040" s="580">
        <v>-839.89419999999996</v>
      </c>
      <c r="F2040" s="580">
        <v>-399.40800000000002</v>
      </c>
      <c r="H2040" s="571">
        <v>2035</v>
      </c>
      <c r="I2040" s="78">
        <v>1252</v>
      </c>
      <c r="J2040" s="78">
        <v>1251</v>
      </c>
      <c r="K2040" s="78">
        <v>1098</v>
      </c>
      <c r="L2040" s="78">
        <v>1252</v>
      </c>
      <c r="M2040" s="579" t="str">
        <f t="shared" si="32"/>
        <v>1252,1251,1098,1252</v>
      </c>
      <c r="R2040" s="280">
        <v>2035</v>
      </c>
      <c r="S2040" s="591">
        <v>1447.9243327300001</v>
      </c>
      <c r="U2040" s="77">
        <v>2035</v>
      </c>
      <c r="V2040" s="77">
        <v>2035</v>
      </c>
      <c r="Y2040" s="110">
        <v>2035</v>
      </c>
      <c r="Z2040" s="110">
        <v>0</v>
      </c>
      <c r="AA2040" s="110">
        <v>2035</v>
      </c>
      <c r="AB2040" s="110">
        <v>0</v>
      </c>
      <c r="AC2040" s="417">
        <v>28.958486654600101</v>
      </c>
    </row>
    <row r="2041" spans="1:29">
      <c r="A2041" s="20"/>
      <c r="B2041" s="24">
        <v>2037</v>
      </c>
      <c r="D2041" s="571">
        <v>2036</v>
      </c>
      <c r="E2041" s="580">
        <v>-874.73860000000002</v>
      </c>
      <c r="F2041" s="580">
        <v>-351.14370000000002</v>
      </c>
      <c r="H2041" s="571">
        <v>2036</v>
      </c>
      <c r="I2041" s="78">
        <v>1252</v>
      </c>
      <c r="J2041" s="78">
        <v>1098</v>
      </c>
      <c r="K2041" s="78">
        <v>1099</v>
      </c>
      <c r="L2041" s="78">
        <v>1252</v>
      </c>
      <c r="M2041" s="579" t="str">
        <f t="shared" si="32"/>
        <v>1252,1098,1099,1252</v>
      </c>
      <c r="R2041" s="280">
        <v>2036</v>
      </c>
      <c r="S2041" s="591">
        <v>1333.64855926</v>
      </c>
      <c r="U2041" s="77">
        <v>2036</v>
      </c>
      <c r="V2041" s="77">
        <v>2036</v>
      </c>
      <c r="Y2041" s="110">
        <v>2036</v>
      </c>
      <c r="Z2041" s="110">
        <v>0</v>
      </c>
      <c r="AA2041" s="110">
        <v>2036</v>
      </c>
      <c r="AB2041" s="110">
        <v>0</v>
      </c>
      <c r="AC2041" s="417">
        <v>26.672971185200101</v>
      </c>
    </row>
    <row r="2042" spans="1:29">
      <c r="A2042" s="20"/>
      <c r="B2042" s="24">
        <v>2038</v>
      </c>
      <c r="D2042" s="571">
        <v>2037</v>
      </c>
      <c r="E2042" s="580">
        <v>-867.90880000000004</v>
      </c>
      <c r="F2042" s="580">
        <v>-288.9196</v>
      </c>
      <c r="H2042" s="571">
        <v>2037</v>
      </c>
      <c r="I2042" s="78">
        <v>1253</v>
      </c>
      <c r="J2042" s="78">
        <v>1252</v>
      </c>
      <c r="K2042" s="78">
        <v>1099</v>
      </c>
      <c r="L2042" s="78">
        <v>1253</v>
      </c>
      <c r="M2042" s="579" t="str">
        <f t="shared" si="32"/>
        <v>1253,1252,1099,1253</v>
      </c>
      <c r="R2042" s="280">
        <v>2037</v>
      </c>
      <c r="S2042" s="591">
        <v>1290.72312642002</v>
      </c>
      <c r="U2042" s="77">
        <v>2037</v>
      </c>
      <c r="V2042" s="77">
        <v>2037</v>
      </c>
      <c r="Y2042" s="110">
        <v>2037</v>
      </c>
      <c r="Z2042" s="110">
        <v>0</v>
      </c>
      <c r="AA2042" s="110">
        <v>2037</v>
      </c>
      <c r="AB2042" s="110">
        <v>0</v>
      </c>
      <c r="AC2042" s="417">
        <v>25.814462528400401</v>
      </c>
    </row>
    <row r="2043" spans="1:29">
      <c r="A2043" s="20"/>
      <c r="B2043" s="24">
        <v>2039</v>
      </c>
      <c r="D2043" s="571">
        <v>2038</v>
      </c>
      <c r="E2043" s="580">
        <v>-810.99270000000001</v>
      </c>
      <c r="F2043" s="580">
        <v>-342.47800000000001</v>
      </c>
      <c r="H2043" s="571">
        <v>2038</v>
      </c>
      <c r="I2043" s="78">
        <v>1253</v>
      </c>
      <c r="J2043" s="78">
        <v>1099</v>
      </c>
      <c r="K2043" s="78">
        <v>1100</v>
      </c>
      <c r="L2043" s="78">
        <v>1253</v>
      </c>
      <c r="M2043" s="579" t="str">
        <f t="shared" si="32"/>
        <v>1253,1099,1100,1253</v>
      </c>
      <c r="R2043" s="280">
        <v>2038</v>
      </c>
      <c r="S2043" s="591">
        <v>1212.49729023495</v>
      </c>
      <c r="U2043" s="77">
        <v>2038</v>
      </c>
      <c r="V2043" s="77">
        <v>2038</v>
      </c>
      <c r="Y2043" s="110">
        <v>2038</v>
      </c>
      <c r="Z2043" s="110">
        <v>0</v>
      </c>
      <c r="AA2043" s="110">
        <v>2038</v>
      </c>
      <c r="AB2043" s="110">
        <v>0</v>
      </c>
      <c r="AC2043" s="417">
        <v>24.249945804698999</v>
      </c>
    </row>
    <row r="2044" spans="1:29">
      <c r="A2044" s="20"/>
      <c r="B2044" s="24">
        <v>2040</v>
      </c>
      <c r="D2044" s="571">
        <v>2039</v>
      </c>
      <c r="E2044" s="580">
        <v>-743.54579999999999</v>
      </c>
      <c r="F2044" s="580">
        <v>-372.64679999999998</v>
      </c>
      <c r="H2044" s="571">
        <v>2039</v>
      </c>
      <c r="I2044" s="78">
        <v>1254</v>
      </c>
      <c r="J2044" s="78">
        <v>1253</v>
      </c>
      <c r="K2044" s="78">
        <v>1100</v>
      </c>
      <c r="L2044" s="78">
        <v>1254</v>
      </c>
      <c r="M2044" s="579" t="str">
        <f t="shared" si="32"/>
        <v>1254,1253,1100,1254</v>
      </c>
      <c r="R2044" s="280">
        <v>2039</v>
      </c>
      <c r="S2044" s="591">
        <v>1194.3208530749801</v>
      </c>
      <c r="U2044" s="77">
        <v>2039</v>
      </c>
      <c r="V2044" s="77">
        <v>2039</v>
      </c>
      <c r="Y2044" s="110">
        <v>2039</v>
      </c>
      <c r="Z2044" s="110">
        <v>0</v>
      </c>
      <c r="AA2044" s="110">
        <v>2039</v>
      </c>
      <c r="AB2044" s="110">
        <v>0</v>
      </c>
      <c r="AC2044" s="417">
        <v>23.8864170614996</v>
      </c>
    </row>
    <row r="2045" spans="1:29">
      <c r="A2045" s="20"/>
      <c r="B2045" s="24">
        <v>2041</v>
      </c>
      <c r="D2045" s="571">
        <v>2040</v>
      </c>
      <c r="E2045" s="580">
        <v>-674.28779999999995</v>
      </c>
      <c r="F2045" s="580">
        <v>-392.53879999999998</v>
      </c>
      <c r="H2045" s="571">
        <v>2040</v>
      </c>
      <c r="I2045" s="78">
        <v>1254</v>
      </c>
      <c r="J2045" s="78">
        <v>1100</v>
      </c>
      <c r="K2045" s="78">
        <v>1101</v>
      </c>
      <c r="L2045" s="78">
        <v>1254</v>
      </c>
      <c r="M2045" s="579" t="str">
        <f t="shared" si="32"/>
        <v>1254,1100,1101,1254</v>
      </c>
      <c r="R2045" s="280">
        <v>2040</v>
      </c>
      <c r="S2045" s="591">
        <v>1161.3731717000101</v>
      </c>
      <c r="U2045" s="77">
        <v>2040</v>
      </c>
      <c r="V2045" s="77">
        <v>2040</v>
      </c>
      <c r="Y2045" s="110">
        <v>2040</v>
      </c>
      <c r="Z2045" s="110">
        <v>0</v>
      </c>
      <c r="AA2045" s="110">
        <v>2040</v>
      </c>
      <c r="AB2045" s="110">
        <v>0</v>
      </c>
      <c r="AC2045" s="417">
        <v>23.227463434000299</v>
      </c>
    </row>
    <row r="2046" spans="1:29">
      <c r="A2046" s="20"/>
      <c r="B2046" s="24">
        <v>2042</v>
      </c>
      <c r="D2046" s="571">
        <v>2041</v>
      </c>
      <c r="E2046" s="580">
        <v>-604.49639999999999</v>
      </c>
      <c r="F2046" s="580">
        <v>-399.95600000000002</v>
      </c>
      <c r="H2046" s="571">
        <v>2041</v>
      </c>
      <c r="I2046" s="78">
        <v>1255</v>
      </c>
      <c r="J2046" s="78">
        <v>1254</v>
      </c>
      <c r="K2046" s="78">
        <v>1101</v>
      </c>
      <c r="L2046" s="78">
        <v>1255</v>
      </c>
      <c r="M2046" s="579" t="str">
        <f t="shared" si="32"/>
        <v>1255,1254,1101,1255</v>
      </c>
      <c r="R2046" s="280">
        <v>2041</v>
      </c>
      <c r="S2046" s="591">
        <v>1122.3349177799801</v>
      </c>
      <c r="U2046" s="77">
        <v>2041</v>
      </c>
      <c r="V2046" s="77">
        <v>2041</v>
      </c>
      <c r="Y2046" s="110">
        <v>2041</v>
      </c>
      <c r="Z2046" s="110">
        <v>0</v>
      </c>
      <c r="AA2046" s="110">
        <v>2041</v>
      </c>
      <c r="AB2046" s="110">
        <v>0</v>
      </c>
      <c r="AC2046" s="417">
        <v>22.446698355599601</v>
      </c>
    </row>
    <row r="2047" spans="1:29">
      <c r="A2047" s="20"/>
      <c r="B2047" s="24">
        <v>2043</v>
      </c>
      <c r="D2047" s="571">
        <v>2042</v>
      </c>
      <c r="E2047" s="580">
        <v>-527.86490000000003</v>
      </c>
      <c r="F2047" s="580">
        <v>-401.40199999999999</v>
      </c>
      <c r="H2047" s="571">
        <v>2042</v>
      </c>
      <c r="I2047" s="78">
        <v>1255</v>
      </c>
      <c r="J2047" s="78">
        <v>1101</v>
      </c>
      <c r="K2047" s="78">
        <v>1102</v>
      </c>
      <c r="L2047" s="78">
        <v>1255</v>
      </c>
      <c r="M2047" s="579" t="str">
        <f t="shared" si="32"/>
        <v>1255,1101,1102,1255</v>
      </c>
      <c r="R2047" s="280">
        <v>2042</v>
      </c>
      <c r="S2047" s="591">
        <v>1174.9445812249901</v>
      </c>
      <c r="U2047" s="77">
        <v>2042</v>
      </c>
      <c r="V2047" s="77">
        <v>2042</v>
      </c>
      <c r="Y2047" s="110">
        <v>2042</v>
      </c>
      <c r="Z2047" s="110">
        <v>0</v>
      </c>
      <c r="AA2047" s="110">
        <v>2042</v>
      </c>
      <c r="AB2047" s="110">
        <v>0</v>
      </c>
      <c r="AC2047" s="417">
        <v>23.498891624499802</v>
      </c>
    </row>
    <row r="2048" spans="1:29">
      <c r="A2048" s="20"/>
      <c r="B2048" s="24">
        <v>2044</v>
      </c>
      <c r="D2048" s="571">
        <v>2043</v>
      </c>
      <c r="E2048" s="580">
        <v>-450.78519999999997</v>
      </c>
      <c r="F2048" s="580">
        <v>-425.26769999999999</v>
      </c>
      <c r="H2048" s="571">
        <v>2043</v>
      </c>
      <c r="I2048" s="78">
        <v>1256</v>
      </c>
      <c r="J2048" s="78">
        <v>1255</v>
      </c>
      <c r="K2048" s="78">
        <v>1102</v>
      </c>
      <c r="L2048" s="78">
        <v>1256</v>
      </c>
      <c r="M2048" s="579" t="str">
        <f t="shared" si="32"/>
        <v>1256,1255,1102,1256</v>
      </c>
      <c r="R2048" s="280">
        <v>2043</v>
      </c>
      <c r="S2048" s="591">
        <v>1125.1306196550399</v>
      </c>
      <c r="U2048" s="77">
        <v>2043</v>
      </c>
      <c r="V2048" s="77">
        <v>2043</v>
      </c>
      <c r="Y2048" s="110">
        <v>2043</v>
      </c>
      <c r="Z2048" s="110">
        <v>0</v>
      </c>
      <c r="AA2048" s="110">
        <v>2043</v>
      </c>
      <c r="AB2048" s="110">
        <v>0</v>
      </c>
      <c r="AC2048" s="417">
        <v>22.502612393100801</v>
      </c>
    </row>
    <row r="2049" spans="1:29">
      <c r="A2049" s="20"/>
      <c r="B2049" s="24">
        <v>2045</v>
      </c>
      <c r="D2049" s="571">
        <v>2044</v>
      </c>
      <c r="E2049" s="580">
        <v>-391.18959999999998</v>
      </c>
      <c r="F2049" s="580">
        <v>-464.10919999999999</v>
      </c>
      <c r="H2049" s="571">
        <v>2044</v>
      </c>
      <c r="I2049" s="78">
        <v>1256</v>
      </c>
      <c r="J2049" s="78">
        <v>1102</v>
      </c>
      <c r="K2049" s="78">
        <v>1103</v>
      </c>
      <c r="L2049" s="78">
        <v>1256</v>
      </c>
      <c r="M2049" s="579" t="str">
        <f t="shared" si="32"/>
        <v>1256,1102,1103,1256</v>
      </c>
      <c r="R2049" s="280">
        <v>2044</v>
      </c>
      <c r="S2049" s="591">
        <v>1142.30161151994</v>
      </c>
      <c r="U2049" s="77">
        <v>2044</v>
      </c>
      <c r="V2049" s="77">
        <v>2044</v>
      </c>
      <c r="Y2049" s="110">
        <v>2044</v>
      </c>
      <c r="Z2049" s="110">
        <v>0</v>
      </c>
      <c r="AA2049" s="110">
        <v>2044</v>
      </c>
      <c r="AB2049" s="110">
        <v>0</v>
      </c>
      <c r="AC2049" s="417">
        <v>22.846032230398801</v>
      </c>
    </row>
    <row r="2050" spans="1:29">
      <c r="A2050" s="20"/>
      <c r="B2050" s="24">
        <v>2046</v>
      </c>
      <c r="D2050" s="571">
        <v>2045</v>
      </c>
      <c r="E2050" s="580">
        <v>-331.76080000000002</v>
      </c>
      <c r="F2050" s="580">
        <v>-494.44760000000002</v>
      </c>
      <c r="H2050" s="571">
        <v>2045</v>
      </c>
      <c r="I2050" s="78">
        <v>1257</v>
      </c>
      <c r="J2050" s="78">
        <v>1256</v>
      </c>
      <c r="K2050" s="78">
        <v>1103</v>
      </c>
      <c r="L2050" s="78">
        <v>1257</v>
      </c>
      <c r="M2050" s="579" t="str">
        <f t="shared" si="32"/>
        <v>1257,1256,1103,1257</v>
      </c>
      <c r="R2050" s="280">
        <v>2045</v>
      </c>
      <c r="S2050" s="591">
        <v>1123.2185558349499</v>
      </c>
      <c r="U2050" s="77">
        <v>2045</v>
      </c>
      <c r="V2050" s="77">
        <v>2045</v>
      </c>
      <c r="Y2050" s="110">
        <v>2045</v>
      </c>
      <c r="Z2050" s="110">
        <v>0</v>
      </c>
      <c r="AA2050" s="110">
        <v>2045</v>
      </c>
      <c r="AB2050" s="110">
        <v>0</v>
      </c>
      <c r="AC2050" s="417">
        <v>22.464371116699098</v>
      </c>
    </row>
    <row r="2051" spans="1:29">
      <c r="A2051" s="20"/>
      <c r="B2051" s="24">
        <v>2047</v>
      </c>
      <c r="D2051" s="571">
        <v>2046</v>
      </c>
      <c r="E2051" s="580">
        <v>-267.21600000000001</v>
      </c>
      <c r="F2051" s="580">
        <v>-523.38739999999996</v>
      </c>
      <c r="H2051" s="571">
        <v>2046</v>
      </c>
      <c r="I2051" s="78">
        <v>1257</v>
      </c>
      <c r="J2051" s="78">
        <v>1103</v>
      </c>
      <c r="K2051" s="78">
        <v>1104</v>
      </c>
      <c r="L2051" s="78">
        <v>1257</v>
      </c>
      <c r="M2051" s="579" t="str">
        <f t="shared" si="32"/>
        <v>1257,1103,1104,1257</v>
      </c>
      <c r="R2051" s="280">
        <v>2046</v>
      </c>
      <c r="S2051" s="591">
        <v>1145.39505263499</v>
      </c>
      <c r="U2051" s="77">
        <v>2046</v>
      </c>
      <c r="V2051" s="77">
        <v>2046</v>
      </c>
      <c r="Y2051" s="110">
        <v>2046</v>
      </c>
      <c r="Z2051" s="110">
        <v>0</v>
      </c>
      <c r="AA2051" s="110">
        <v>2046</v>
      </c>
      <c r="AB2051" s="110">
        <v>0</v>
      </c>
      <c r="AC2051" s="417">
        <v>22.907901052699799</v>
      </c>
    </row>
    <row r="2052" spans="1:29">
      <c r="A2052" s="20"/>
      <c r="B2052" s="24">
        <v>2048</v>
      </c>
      <c r="D2052" s="571">
        <v>2047</v>
      </c>
      <c r="E2052" s="580">
        <v>-213.1953</v>
      </c>
      <c r="F2052" s="580">
        <v>-566.44399999999996</v>
      </c>
      <c r="H2052" s="571">
        <v>2047</v>
      </c>
      <c r="I2052" s="78">
        <v>1258</v>
      </c>
      <c r="J2052" s="78">
        <v>1257</v>
      </c>
      <c r="K2052" s="78">
        <v>1104</v>
      </c>
      <c r="L2052" s="78">
        <v>1258</v>
      </c>
      <c r="M2052" s="579" t="str">
        <f t="shared" si="32"/>
        <v>1258,1257,1104,1258</v>
      </c>
      <c r="R2052" s="280">
        <v>2047</v>
      </c>
      <c r="S2052" s="591">
        <v>1143.42696273006</v>
      </c>
      <c r="U2052" s="77">
        <v>2047</v>
      </c>
      <c r="V2052" s="77">
        <v>2047</v>
      </c>
      <c r="Y2052" s="110">
        <v>2047</v>
      </c>
      <c r="Z2052" s="110">
        <v>0</v>
      </c>
      <c r="AA2052" s="110">
        <v>2047</v>
      </c>
      <c r="AB2052" s="110">
        <v>0</v>
      </c>
      <c r="AC2052" s="417">
        <v>22.868539254601298</v>
      </c>
    </row>
    <row r="2053" spans="1:29">
      <c r="A2053" s="20"/>
      <c r="B2053" s="24">
        <v>2049</v>
      </c>
      <c r="D2053" s="571">
        <v>2048</v>
      </c>
      <c r="E2053" s="580">
        <v>-160.27860000000001</v>
      </c>
      <c r="F2053" s="580">
        <v>-605.14369999999997</v>
      </c>
      <c r="H2053" s="571">
        <v>2048</v>
      </c>
      <c r="I2053" s="78">
        <v>1258</v>
      </c>
      <c r="J2053" s="78">
        <v>1104</v>
      </c>
      <c r="K2053" s="78">
        <v>1105</v>
      </c>
      <c r="L2053" s="78">
        <v>1258</v>
      </c>
      <c r="M2053" s="579" t="str">
        <f t="shared" si="32"/>
        <v>1258,1104,1105,1258</v>
      </c>
      <c r="R2053" s="280">
        <v>2048</v>
      </c>
      <c r="S2053" s="591">
        <v>1183.0795101149699</v>
      </c>
      <c r="U2053" s="77">
        <v>2048</v>
      </c>
      <c r="V2053" s="77">
        <v>2048</v>
      </c>
      <c r="Y2053" s="110">
        <v>2048</v>
      </c>
      <c r="Z2053" s="110">
        <v>0</v>
      </c>
      <c r="AA2053" s="110">
        <v>2048</v>
      </c>
      <c r="AB2053" s="110">
        <v>0</v>
      </c>
      <c r="AC2053" s="417">
        <v>23.661590202299401</v>
      </c>
    </row>
    <row r="2054" spans="1:29">
      <c r="A2054" s="20"/>
      <c r="B2054" s="24">
        <v>2050</v>
      </c>
      <c r="D2054" s="571">
        <v>2049</v>
      </c>
      <c r="E2054" s="580">
        <v>-104.27249999999999</v>
      </c>
      <c r="F2054" s="580">
        <v>-637.20540000000005</v>
      </c>
      <c r="H2054" s="571">
        <v>2049</v>
      </c>
      <c r="I2054" s="78">
        <v>1259</v>
      </c>
      <c r="J2054" s="78">
        <v>1258</v>
      </c>
      <c r="K2054" s="78">
        <v>1105</v>
      </c>
      <c r="L2054" s="78">
        <v>1259</v>
      </c>
      <c r="M2054" s="579" t="str">
        <f t="shared" ref="M2054:M2117" si="33">_xlfn.CONCAT(I2054,",",J2054,",",,K2054,",",L2054)</f>
        <v>1259,1258,1105,1259</v>
      </c>
      <c r="R2054" s="280">
        <v>2049</v>
      </c>
      <c r="S2054" s="591">
        <v>1176.79693393001</v>
      </c>
      <c r="U2054" s="77">
        <v>2049</v>
      </c>
      <c r="V2054" s="77">
        <v>2049</v>
      </c>
      <c r="Y2054" s="110">
        <v>2049</v>
      </c>
      <c r="Z2054" s="110">
        <v>0</v>
      </c>
      <c r="AA2054" s="110">
        <v>2049</v>
      </c>
      <c r="AB2054" s="110">
        <v>0</v>
      </c>
      <c r="AC2054" s="417">
        <v>23.535938678600299</v>
      </c>
    </row>
    <row r="2055" spans="1:29">
      <c r="A2055" s="20"/>
      <c r="B2055" s="24">
        <v>2051</v>
      </c>
      <c r="D2055" s="571">
        <v>2050</v>
      </c>
      <c r="E2055" s="580">
        <v>-44.880380000000002</v>
      </c>
      <c r="F2055" s="580">
        <v>-653.69299999999998</v>
      </c>
      <c r="H2055" s="571">
        <v>2050</v>
      </c>
      <c r="I2055" s="78">
        <v>1259</v>
      </c>
      <c r="J2055" s="78">
        <v>1105</v>
      </c>
      <c r="K2055" s="78">
        <v>1106</v>
      </c>
      <c r="L2055" s="78">
        <v>1259</v>
      </c>
      <c r="M2055" s="579" t="str">
        <f t="shared" si="33"/>
        <v>1259,1105,1106,1259</v>
      </c>
      <c r="R2055" s="280">
        <v>2050</v>
      </c>
      <c r="S2055" s="591">
        <v>1227.1216747200201</v>
      </c>
      <c r="U2055" s="77">
        <v>2050</v>
      </c>
      <c r="V2055" s="77">
        <v>2050</v>
      </c>
      <c r="Y2055" s="110">
        <v>2050</v>
      </c>
      <c r="Z2055" s="110">
        <v>0</v>
      </c>
      <c r="AA2055" s="110">
        <v>2050</v>
      </c>
      <c r="AB2055" s="110">
        <v>0</v>
      </c>
      <c r="AC2055" s="417">
        <v>24.542433494400399</v>
      </c>
    </row>
    <row r="2056" spans="1:29">
      <c r="A2056" s="20"/>
      <c r="B2056" s="24">
        <v>2052</v>
      </c>
      <c r="D2056" s="571">
        <v>2051</v>
      </c>
      <c r="E2056" s="580">
        <v>17.014721000000002</v>
      </c>
      <c r="F2056" s="580">
        <v>-658.71720000000005</v>
      </c>
      <c r="H2056" s="571">
        <v>2051</v>
      </c>
      <c r="I2056" s="78">
        <v>1260</v>
      </c>
      <c r="J2056" s="78">
        <v>1259</v>
      </c>
      <c r="K2056" s="78">
        <v>1106</v>
      </c>
      <c r="L2056" s="78">
        <v>1260</v>
      </c>
      <c r="M2056" s="579" t="str">
        <f t="shared" si="33"/>
        <v>1260,1259,1106,1260</v>
      </c>
      <c r="R2056" s="280">
        <v>2051</v>
      </c>
      <c r="S2056" s="591">
        <v>1199.7928297360099</v>
      </c>
      <c r="U2056" s="77">
        <v>2051</v>
      </c>
      <c r="V2056" s="77">
        <v>2051</v>
      </c>
      <c r="Y2056" s="110">
        <v>2051</v>
      </c>
      <c r="Z2056" s="110">
        <v>0</v>
      </c>
      <c r="AA2056" s="110">
        <v>2051</v>
      </c>
      <c r="AB2056" s="110">
        <v>0</v>
      </c>
      <c r="AC2056" s="417">
        <v>23.995856594720301</v>
      </c>
    </row>
    <row r="2057" spans="1:29">
      <c r="A2057" s="20"/>
      <c r="B2057" s="24">
        <v>2053</v>
      </c>
      <c r="D2057" s="571">
        <v>2052</v>
      </c>
      <c r="E2057" s="580">
        <v>80.840221</v>
      </c>
      <c r="F2057" s="580">
        <v>-654.10090000000002</v>
      </c>
      <c r="H2057" s="571">
        <v>2052</v>
      </c>
      <c r="I2057" s="78">
        <v>1260</v>
      </c>
      <c r="J2057" s="78">
        <v>1106</v>
      </c>
      <c r="K2057" s="78">
        <v>1107</v>
      </c>
      <c r="L2057" s="78">
        <v>1260</v>
      </c>
      <c r="M2057" s="579" t="str">
        <f t="shared" si="33"/>
        <v>1260,1106,1107,1260</v>
      </c>
      <c r="R2057" s="280">
        <v>2052</v>
      </c>
      <c r="S2057" s="591">
        <v>1228.8683981100301</v>
      </c>
      <c r="U2057" s="77">
        <v>2052</v>
      </c>
      <c r="V2057" s="77">
        <v>2052</v>
      </c>
      <c r="Y2057" s="110">
        <v>2052</v>
      </c>
      <c r="Z2057" s="110">
        <v>0</v>
      </c>
      <c r="AA2057" s="110">
        <v>2052</v>
      </c>
      <c r="AB2057" s="110">
        <v>0</v>
      </c>
      <c r="AC2057" s="417">
        <v>24.577367962200601</v>
      </c>
    </row>
    <row r="2058" spans="1:29">
      <c r="A2058" s="20"/>
      <c r="B2058" s="24">
        <v>2054</v>
      </c>
      <c r="D2058" s="571">
        <v>2053</v>
      </c>
      <c r="E2058" s="580">
        <v>146.03359</v>
      </c>
      <c r="F2058" s="580">
        <v>-638.77409999999998</v>
      </c>
      <c r="H2058" s="571">
        <v>2053</v>
      </c>
      <c r="I2058" s="78">
        <v>1261</v>
      </c>
      <c r="J2058" s="78">
        <v>1260</v>
      </c>
      <c r="K2058" s="78">
        <v>1107</v>
      </c>
      <c r="L2058" s="78">
        <v>1261</v>
      </c>
      <c r="M2058" s="579" t="str">
        <f t="shared" si="33"/>
        <v>1261,1260,1107,1261</v>
      </c>
      <c r="R2058" s="280">
        <v>2053</v>
      </c>
      <c r="S2058" s="591">
        <v>1150.30684202199</v>
      </c>
      <c r="U2058" s="77">
        <v>2053</v>
      </c>
      <c r="V2058" s="77">
        <v>2053</v>
      </c>
      <c r="Y2058" s="110">
        <v>2053</v>
      </c>
      <c r="Z2058" s="110">
        <v>0</v>
      </c>
      <c r="AA2058" s="110">
        <v>2053</v>
      </c>
      <c r="AB2058" s="110">
        <v>0</v>
      </c>
      <c r="AC2058" s="417">
        <v>23.006136840439801</v>
      </c>
    </row>
    <row r="2059" spans="1:29">
      <c r="A2059" s="20"/>
      <c r="B2059" s="24">
        <v>2055</v>
      </c>
      <c r="D2059" s="571">
        <v>2054</v>
      </c>
      <c r="E2059" s="580">
        <v>214.90227999999999</v>
      </c>
      <c r="F2059" s="580">
        <v>-615.35270000000003</v>
      </c>
      <c r="H2059" s="571">
        <v>2054</v>
      </c>
      <c r="I2059" s="78">
        <v>1261</v>
      </c>
      <c r="J2059" s="78">
        <v>1107</v>
      </c>
      <c r="K2059" s="78">
        <v>1108</v>
      </c>
      <c r="L2059" s="78">
        <v>1261</v>
      </c>
      <c r="M2059" s="579" t="str">
        <f t="shared" si="33"/>
        <v>1261,1107,1108,1261</v>
      </c>
      <c r="R2059" s="280">
        <v>2054</v>
      </c>
      <c r="S2059" s="591">
        <v>1160.8309870299399</v>
      </c>
      <c r="U2059" s="77">
        <v>2054</v>
      </c>
      <c r="V2059" s="77">
        <v>2054</v>
      </c>
      <c r="Y2059" s="110">
        <v>2054</v>
      </c>
      <c r="Z2059" s="110">
        <v>0</v>
      </c>
      <c r="AA2059" s="110">
        <v>2054</v>
      </c>
      <c r="AB2059" s="110">
        <v>0</v>
      </c>
      <c r="AC2059" s="417">
        <v>23.216619740598802</v>
      </c>
    </row>
    <row r="2060" spans="1:29">
      <c r="A2060" s="20"/>
      <c r="B2060" s="24">
        <v>2056</v>
      </c>
      <c r="D2060" s="571">
        <v>2055</v>
      </c>
      <c r="E2060" s="580">
        <v>288.30644999999998</v>
      </c>
      <c r="F2060" s="580">
        <v>-584.42949999999996</v>
      </c>
      <c r="H2060" s="571">
        <v>2055</v>
      </c>
      <c r="I2060" s="78">
        <v>1262</v>
      </c>
      <c r="J2060" s="78">
        <v>1261</v>
      </c>
      <c r="K2060" s="78">
        <v>1108</v>
      </c>
      <c r="L2060" s="78">
        <v>1262</v>
      </c>
      <c r="M2060" s="579" t="str">
        <f t="shared" si="33"/>
        <v>1262,1261,1108,1262</v>
      </c>
      <c r="R2060" s="280">
        <v>2055</v>
      </c>
      <c r="S2060" s="591">
        <v>1131.90161825</v>
      </c>
      <c r="U2060" s="77">
        <v>2055</v>
      </c>
      <c r="V2060" s="77">
        <v>2055</v>
      </c>
      <c r="Y2060" s="110">
        <v>2055</v>
      </c>
      <c r="Z2060" s="110">
        <v>0</v>
      </c>
      <c r="AA2060" s="110">
        <v>2055</v>
      </c>
      <c r="AB2060" s="110">
        <v>0</v>
      </c>
      <c r="AC2060" s="417">
        <v>22.6380323650001</v>
      </c>
    </row>
    <row r="2061" spans="1:29">
      <c r="A2061" s="20"/>
      <c r="B2061" s="24">
        <v>2057</v>
      </c>
      <c r="D2061" s="571">
        <v>2056</v>
      </c>
      <c r="E2061" s="580">
        <v>362.65971000000002</v>
      </c>
      <c r="F2061" s="580">
        <v>-562.90470000000005</v>
      </c>
      <c r="H2061" s="571">
        <v>2056</v>
      </c>
      <c r="I2061" s="78">
        <v>1262</v>
      </c>
      <c r="J2061" s="78">
        <v>1108</v>
      </c>
      <c r="K2061" s="78">
        <v>1109</v>
      </c>
      <c r="L2061" s="78">
        <v>1262</v>
      </c>
      <c r="M2061" s="579" t="str">
        <f t="shared" si="33"/>
        <v>1262,1108,1109,1262</v>
      </c>
      <c r="R2061" s="280">
        <v>2056</v>
      </c>
      <c r="S2061" s="591">
        <v>1147.8427934049901</v>
      </c>
      <c r="U2061" s="77">
        <v>2056</v>
      </c>
      <c r="V2061" s="77">
        <v>2056</v>
      </c>
      <c r="Y2061" s="110">
        <v>2056</v>
      </c>
      <c r="Z2061" s="110">
        <v>0</v>
      </c>
      <c r="AA2061" s="110">
        <v>2056</v>
      </c>
      <c r="AB2061" s="110">
        <v>0</v>
      </c>
      <c r="AC2061" s="417">
        <v>22.9568558680999</v>
      </c>
    </row>
    <row r="2062" spans="1:29">
      <c r="A2062" s="20"/>
      <c r="B2062" s="24">
        <v>2058</v>
      </c>
      <c r="D2062" s="571">
        <v>2057</v>
      </c>
      <c r="E2062" s="580">
        <v>439.45298000000003</v>
      </c>
      <c r="F2062" s="580">
        <v>-548.93740000000003</v>
      </c>
      <c r="H2062" s="571">
        <v>2057</v>
      </c>
      <c r="I2062" s="78">
        <v>1263</v>
      </c>
      <c r="J2062" s="78">
        <v>1262</v>
      </c>
      <c r="K2062" s="78">
        <v>1109</v>
      </c>
      <c r="L2062" s="78">
        <v>1263</v>
      </c>
      <c r="M2062" s="579" t="str">
        <f t="shared" si="33"/>
        <v>1263,1262,1109,1263</v>
      </c>
      <c r="R2062" s="280">
        <v>2057</v>
      </c>
      <c r="S2062" s="591">
        <v>1118.2289650139201</v>
      </c>
      <c r="U2062" s="77">
        <v>2057</v>
      </c>
      <c r="V2062" s="77">
        <v>2057</v>
      </c>
      <c r="Y2062" s="110">
        <v>2057</v>
      </c>
      <c r="Z2062" s="110">
        <v>0</v>
      </c>
      <c r="AA2062" s="110">
        <v>2057</v>
      </c>
      <c r="AB2062" s="110">
        <v>0</v>
      </c>
      <c r="AC2062" s="417">
        <v>22.3645793002785</v>
      </c>
    </row>
    <row r="2063" spans="1:29">
      <c r="A2063" s="20"/>
      <c r="B2063" s="24">
        <v>2059</v>
      </c>
      <c r="D2063" s="571">
        <v>2058</v>
      </c>
      <c r="E2063" s="580">
        <v>503.95416</v>
      </c>
      <c r="F2063" s="580">
        <v>-538.30489999999998</v>
      </c>
      <c r="H2063" s="571">
        <v>2058</v>
      </c>
      <c r="I2063" s="78">
        <v>1263</v>
      </c>
      <c r="J2063" s="78">
        <v>1109</v>
      </c>
      <c r="K2063" s="78">
        <v>1110</v>
      </c>
      <c r="L2063" s="78">
        <v>1263</v>
      </c>
      <c r="M2063" s="579" t="str">
        <f t="shared" si="33"/>
        <v>1263,1109,1110,1263</v>
      </c>
      <c r="R2063" s="280">
        <v>2058</v>
      </c>
      <c r="S2063" s="591">
        <v>1196.80110766709</v>
      </c>
      <c r="U2063" s="77">
        <v>2058</v>
      </c>
      <c r="V2063" s="77">
        <v>2058</v>
      </c>
      <c r="Y2063" s="110">
        <v>2058</v>
      </c>
      <c r="Z2063" s="110">
        <v>0</v>
      </c>
      <c r="AA2063" s="110">
        <v>2058</v>
      </c>
      <c r="AB2063" s="110">
        <v>0</v>
      </c>
      <c r="AC2063" s="417">
        <v>23.936022153341899</v>
      </c>
    </row>
    <row r="2064" spans="1:29">
      <c r="A2064" s="20"/>
      <c r="B2064" s="24">
        <v>2060</v>
      </c>
      <c r="D2064" s="571">
        <v>2059</v>
      </c>
      <c r="E2064" s="580">
        <v>553.81242999999995</v>
      </c>
      <c r="F2064" s="580">
        <v>-498.0009</v>
      </c>
      <c r="H2064" s="571">
        <v>2059</v>
      </c>
      <c r="I2064" s="78">
        <v>1264</v>
      </c>
      <c r="J2064" s="78">
        <v>1263</v>
      </c>
      <c r="K2064" s="78">
        <v>1110</v>
      </c>
      <c r="L2064" s="78">
        <v>1264</v>
      </c>
      <c r="M2064" s="579" t="str">
        <f t="shared" si="33"/>
        <v>1264,1263,1110,1264</v>
      </c>
      <c r="R2064" s="280">
        <v>2059</v>
      </c>
      <c r="S2064" s="591">
        <v>1175.46352393599</v>
      </c>
      <c r="U2064" s="77">
        <v>2059</v>
      </c>
      <c r="V2064" s="77">
        <v>2059</v>
      </c>
      <c r="Y2064" s="110">
        <v>2059</v>
      </c>
      <c r="Z2064" s="110">
        <v>0</v>
      </c>
      <c r="AA2064" s="110">
        <v>2059</v>
      </c>
      <c r="AB2064" s="110">
        <v>0</v>
      </c>
      <c r="AC2064" s="417">
        <v>23.509270478719799</v>
      </c>
    </row>
    <row r="2065" spans="1:29">
      <c r="A2065" s="20"/>
      <c r="B2065" s="24">
        <v>2061</v>
      </c>
      <c r="D2065" s="571">
        <v>2060</v>
      </c>
      <c r="E2065" s="580">
        <v>618.93517999999995</v>
      </c>
      <c r="F2065" s="580">
        <v>-474.8168</v>
      </c>
      <c r="H2065" s="571">
        <v>2060</v>
      </c>
      <c r="I2065" s="78">
        <v>1264</v>
      </c>
      <c r="J2065" s="78">
        <v>1110</v>
      </c>
      <c r="K2065" s="78">
        <v>1111</v>
      </c>
      <c r="L2065" s="78">
        <v>1264</v>
      </c>
      <c r="M2065" s="579" t="str">
        <f t="shared" si="33"/>
        <v>1264,1110,1111,1264</v>
      </c>
      <c r="R2065" s="280">
        <v>2060</v>
      </c>
      <c r="S2065" s="591">
        <v>1200.52896694897</v>
      </c>
      <c r="U2065" s="77">
        <v>2060</v>
      </c>
      <c r="V2065" s="77">
        <v>2060</v>
      </c>
      <c r="Y2065" s="110">
        <v>2060</v>
      </c>
      <c r="Z2065" s="110">
        <v>0</v>
      </c>
      <c r="AA2065" s="110">
        <v>2060</v>
      </c>
      <c r="AB2065" s="110">
        <v>0</v>
      </c>
      <c r="AC2065" s="417">
        <v>24.010579338979401</v>
      </c>
    </row>
    <row r="2066" spans="1:29">
      <c r="A2066" s="20"/>
      <c r="B2066" s="24">
        <v>2062</v>
      </c>
      <c r="D2066" s="571">
        <v>2061</v>
      </c>
      <c r="E2066" s="580">
        <v>667.16582000000005</v>
      </c>
      <c r="F2066" s="580">
        <v>-451.27170000000001</v>
      </c>
      <c r="H2066" s="571">
        <v>2061</v>
      </c>
      <c r="I2066" s="78">
        <v>1265</v>
      </c>
      <c r="J2066" s="78">
        <v>1264</v>
      </c>
      <c r="K2066" s="78">
        <v>1111</v>
      </c>
      <c r="L2066" s="78">
        <v>1265</v>
      </c>
      <c r="M2066" s="579" t="str">
        <f t="shared" si="33"/>
        <v>1265,1264,1111,1265</v>
      </c>
      <c r="R2066" s="280">
        <v>2061</v>
      </c>
      <c r="S2066" s="591">
        <v>1172.2107232814801</v>
      </c>
      <c r="U2066" s="77">
        <v>2061</v>
      </c>
      <c r="V2066" s="77">
        <v>2061</v>
      </c>
      <c r="Y2066" s="110">
        <v>2061</v>
      </c>
      <c r="Z2066" s="110">
        <v>0</v>
      </c>
      <c r="AA2066" s="110">
        <v>2061</v>
      </c>
      <c r="AB2066" s="110">
        <v>0</v>
      </c>
      <c r="AC2066" s="417">
        <v>23.444214465629699</v>
      </c>
    </row>
    <row r="2067" spans="1:29">
      <c r="A2067" s="20"/>
      <c r="B2067" s="24">
        <v>2063</v>
      </c>
      <c r="D2067" s="571">
        <v>2062</v>
      </c>
      <c r="E2067" s="580">
        <v>697.81685000000004</v>
      </c>
      <c r="F2067" s="580">
        <v>-408.16129999999998</v>
      </c>
      <c r="H2067" s="571">
        <v>2062</v>
      </c>
      <c r="I2067" s="78">
        <v>1265</v>
      </c>
      <c r="J2067" s="78">
        <v>1111</v>
      </c>
      <c r="K2067" s="78">
        <v>1112</v>
      </c>
      <c r="L2067" s="78">
        <v>1265</v>
      </c>
      <c r="M2067" s="579" t="str">
        <f t="shared" si="33"/>
        <v>1265,1111,1112,1265</v>
      </c>
      <c r="R2067" s="280">
        <v>2062</v>
      </c>
      <c r="S2067" s="591">
        <v>1196.0827996055</v>
      </c>
      <c r="U2067" s="77">
        <v>2062</v>
      </c>
      <c r="V2067" s="77">
        <v>2062</v>
      </c>
      <c r="Y2067" s="110">
        <v>2062</v>
      </c>
      <c r="Z2067" s="110">
        <v>0</v>
      </c>
      <c r="AA2067" s="110">
        <v>2062</v>
      </c>
      <c r="AB2067" s="110">
        <v>0</v>
      </c>
      <c r="AC2067" s="417">
        <v>23.921655992110001</v>
      </c>
    </row>
    <row r="2068" spans="1:29">
      <c r="A2068" s="20"/>
      <c r="B2068" s="24">
        <v>2064</v>
      </c>
      <c r="D2068" s="571">
        <v>2063</v>
      </c>
      <c r="E2068" s="580">
        <v>734.19069000000002</v>
      </c>
      <c r="F2068" s="580">
        <v>-362.27480000000003</v>
      </c>
      <c r="H2068" s="571">
        <v>2063</v>
      </c>
      <c r="I2068" s="78">
        <v>1266</v>
      </c>
      <c r="J2068" s="78">
        <v>1265</v>
      </c>
      <c r="K2068" s="78">
        <v>1112</v>
      </c>
      <c r="L2068" s="78">
        <v>1266</v>
      </c>
      <c r="M2068" s="579" t="str">
        <f t="shared" si="33"/>
        <v>1266,1265,1112,1266</v>
      </c>
      <c r="R2068" s="280">
        <v>2063</v>
      </c>
      <c r="S2068" s="591">
        <v>1118.9581669254601</v>
      </c>
      <c r="U2068" s="77">
        <v>2063</v>
      </c>
      <c r="V2068" s="77">
        <v>2063</v>
      </c>
      <c r="Y2068" s="110">
        <v>2063</v>
      </c>
      <c r="Z2068" s="110">
        <v>0</v>
      </c>
      <c r="AA2068" s="110">
        <v>2063</v>
      </c>
      <c r="AB2068" s="110">
        <v>0</v>
      </c>
      <c r="AC2068" s="417">
        <v>22.379163338509301</v>
      </c>
    </row>
    <row r="2069" spans="1:29">
      <c r="A2069" s="20"/>
      <c r="B2069" s="24">
        <v>2065</v>
      </c>
      <c r="D2069" s="571">
        <v>2064</v>
      </c>
      <c r="E2069" s="580">
        <v>769.66729999999995</v>
      </c>
      <c r="F2069" s="580">
        <v>-316.02109999999999</v>
      </c>
      <c r="H2069" s="571">
        <v>2064</v>
      </c>
      <c r="I2069" s="78">
        <v>1266</v>
      </c>
      <c r="J2069" s="78">
        <v>1112</v>
      </c>
      <c r="K2069" s="78">
        <v>1113</v>
      </c>
      <c r="L2069" s="78">
        <v>1266</v>
      </c>
      <c r="M2069" s="579" t="str">
        <f t="shared" si="33"/>
        <v>1266,1112,1113,1266</v>
      </c>
      <c r="R2069" s="280">
        <v>2064</v>
      </c>
      <c r="S2069" s="591">
        <v>1133.7366363599999</v>
      </c>
      <c r="U2069" s="77">
        <v>2064</v>
      </c>
      <c r="V2069" s="77">
        <v>2064</v>
      </c>
      <c r="Y2069" s="110">
        <v>2064</v>
      </c>
      <c r="Z2069" s="110">
        <v>0</v>
      </c>
      <c r="AA2069" s="110">
        <v>2064</v>
      </c>
      <c r="AB2069" s="110">
        <v>0</v>
      </c>
      <c r="AC2069" s="417">
        <v>22.674732727199999</v>
      </c>
    </row>
    <row r="2070" spans="1:29">
      <c r="A2070" s="20"/>
      <c r="B2070" s="24">
        <v>2066</v>
      </c>
      <c r="D2070" s="571">
        <v>2065</v>
      </c>
      <c r="E2070" s="580">
        <v>804.21198000000004</v>
      </c>
      <c r="F2070" s="580">
        <v>-273.17439999999999</v>
      </c>
      <c r="H2070" s="571">
        <v>2065</v>
      </c>
      <c r="I2070" s="78">
        <v>1267</v>
      </c>
      <c r="J2070" s="78">
        <v>1266</v>
      </c>
      <c r="K2070" s="78">
        <v>1113</v>
      </c>
      <c r="L2070" s="78">
        <v>1267</v>
      </c>
      <c r="M2070" s="579" t="str">
        <f t="shared" si="33"/>
        <v>1267,1266,1113,1267</v>
      </c>
      <c r="R2070" s="280">
        <v>2065</v>
      </c>
      <c r="S2070" s="591">
        <v>1105.66909798351</v>
      </c>
      <c r="U2070" s="77">
        <v>2065</v>
      </c>
      <c r="V2070" s="77">
        <v>2065</v>
      </c>
      <c r="Y2070" s="110">
        <v>2065</v>
      </c>
      <c r="Z2070" s="110">
        <v>0</v>
      </c>
      <c r="AA2070" s="110">
        <v>2065</v>
      </c>
      <c r="AB2070" s="110">
        <v>0</v>
      </c>
      <c r="AC2070" s="417">
        <v>22.1133819596702</v>
      </c>
    </row>
    <row r="2071" spans="1:29">
      <c r="A2071" s="20"/>
      <c r="B2071" s="24">
        <v>2067</v>
      </c>
      <c r="D2071" s="571">
        <v>2066</v>
      </c>
      <c r="E2071" s="580">
        <v>835.72337000000005</v>
      </c>
      <c r="F2071" s="580">
        <v>-236.42330000000001</v>
      </c>
      <c r="H2071" s="571">
        <v>2066</v>
      </c>
      <c r="I2071" s="78">
        <v>1267</v>
      </c>
      <c r="J2071" s="78">
        <v>1113</v>
      </c>
      <c r="K2071" s="78">
        <v>1114</v>
      </c>
      <c r="L2071" s="78">
        <v>1267</v>
      </c>
      <c r="M2071" s="579" t="str">
        <f t="shared" si="33"/>
        <v>1267,1113,1114,1267</v>
      </c>
      <c r="R2071" s="280">
        <v>2066</v>
      </c>
      <c r="S2071" s="591">
        <v>1129.47556728002</v>
      </c>
      <c r="U2071" s="77">
        <v>2066</v>
      </c>
      <c r="V2071" s="77">
        <v>2066</v>
      </c>
      <c r="Y2071" s="110">
        <v>2066</v>
      </c>
      <c r="Z2071" s="110">
        <v>0</v>
      </c>
      <c r="AA2071" s="110">
        <v>2066</v>
      </c>
      <c r="AB2071" s="110">
        <v>0</v>
      </c>
      <c r="AC2071" s="417">
        <v>22.5895113456004</v>
      </c>
    </row>
    <row r="2072" spans="1:29">
      <c r="A2072" s="20"/>
      <c r="B2072" s="24">
        <v>2068</v>
      </c>
      <c r="D2072" s="571">
        <v>2067</v>
      </c>
      <c r="E2072" s="580">
        <v>837.10628999999994</v>
      </c>
      <c r="F2072" s="580">
        <v>-188.68510000000001</v>
      </c>
      <c r="H2072" s="571">
        <v>2067</v>
      </c>
      <c r="I2072" s="78">
        <v>1268</v>
      </c>
      <c r="J2072" s="78">
        <v>1267</v>
      </c>
      <c r="K2072" s="78">
        <v>1114</v>
      </c>
      <c r="L2072" s="78">
        <v>1268</v>
      </c>
      <c r="M2072" s="579" t="str">
        <f t="shared" si="33"/>
        <v>1268,1267,1114,1268</v>
      </c>
      <c r="R2072" s="280">
        <v>2067</v>
      </c>
      <c r="S2072" s="591">
        <v>1103.22053675696</v>
      </c>
      <c r="U2072" s="77">
        <v>2067</v>
      </c>
      <c r="V2072" s="77">
        <v>2067</v>
      </c>
      <c r="Y2072" s="110">
        <v>2067</v>
      </c>
      <c r="Z2072" s="110">
        <v>0</v>
      </c>
      <c r="AA2072" s="110">
        <v>2067</v>
      </c>
      <c r="AB2072" s="110">
        <v>0</v>
      </c>
      <c r="AC2072" s="417">
        <v>22.064410735139301</v>
      </c>
    </row>
    <row r="2073" spans="1:29">
      <c r="A2073" s="20"/>
      <c r="B2073" s="24">
        <v>2069</v>
      </c>
      <c r="D2073" s="571">
        <v>2068</v>
      </c>
      <c r="E2073" s="580">
        <v>834.97014000000001</v>
      </c>
      <c r="F2073" s="580">
        <v>-135.70099999999999</v>
      </c>
      <c r="H2073" s="571">
        <v>2068</v>
      </c>
      <c r="I2073" s="78">
        <v>1268</v>
      </c>
      <c r="J2073" s="78">
        <v>1114</v>
      </c>
      <c r="K2073" s="78">
        <v>1115</v>
      </c>
      <c r="L2073" s="78">
        <v>1268</v>
      </c>
      <c r="M2073" s="579" t="str">
        <f t="shared" si="33"/>
        <v>1268,1114,1115,1268</v>
      </c>
      <c r="R2073" s="280">
        <v>2068</v>
      </c>
      <c r="S2073" s="591">
        <v>1190.1757920579901</v>
      </c>
      <c r="U2073" s="77">
        <v>2068</v>
      </c>
      <c r="V2073" s="77">
        <v>2068</v>
      </c>
      <c r="Y2073" s="110">
        <v>2068</v>
      </c>
      <c r="Z2073" s="110">
        <v>0</v>
      </c>
      <c r="AA2073" s="110">
        <v>2068</v>
      </c>
      <c r="AB2073" s="110">
        <v>0</v>
      </c>
      <c r="AC2073" s="417">
        <v>23.8035158411599</v>
      </c>
    </row>
    <row r="2074" spans="1:29">
      <c r="A2074" s="20"/>
      <c r="B2074" s="24">
        <v>2070</v>
      </c>
      <c r="D2074" s="571">
        <v>2069</v>
      </c>
      <c r="E2074" s="580">
        <v>836.89895000000001</v>
      </c>
      <c r="F2074" s="580">
        <v>-86.503829999999994</v>
      </c>
      <c r="H2074" s="571">
        <v>2069</v>
      </c>
      <c r="I2074" s="78">
        <v>1269</v>
      </c>
      <c r="J2074" s="78">
        <v>1268</v>
      </c>
      <c r="K2074" s="78">
        <v>1115</v>
      </c>
      <c r="L2074" s="78">
        <v>1269</v>
      </c>
      <c r="M2074" s="579" t="str">
        <f t="shared" si="33"/>
        <v>1269,1268,1115,1269</v>
      </c>
      <c r="R2074" s="280">
        <v>2069</v>
      </c>
      <c r="S2074" s="591">
        <v>1173.5484587470401</v>
      </c>
      <c r="U2074" s="77">
        <v>2069</v>
      </c>
      <c r="V2074" s="77">
        <v>2069</v>
      </c>
      <c r="Y2074" s="110">
        <v>2069</v>
      </c>
      <c r="Z2074" s="110">
        <v>0</v>
      </c>
      <c r="AA2074" s="110">
        <v>2069</v>
      </c>
      <c r="AB2074" s="110">
        <v>0</v>
      </c>
      <c r="AC2074" s="417">
        <v>23.470969174940802</v>
      </c>
    </row>
    <row r="2075" spans="1:29">
      <c r="A2075" s="20"/>
      <c r="B2075" s="24">
        <v>2071</v>
      </c>
      <c r="D2075" s="571">
        <v>2070</v>
      </c>
      <c r="E2075" s="580">
        <v>811.18317000000002</v>
      </c>
      <c r="F2075" s="580">
        <v>-39.909399999999998</v>
      </c>
      <c r="H2075" s="571">
        <v>2070</v>
      </c>
      <c r="I2075" s="78">
        <v>1269</v>
      </c>
      <c r="J2075" s="78">
        <v>1115</v>
      </c>
      <c r="K2075" s="78">
        <v>1116</v>
      </c>
      <c r="L2075" s="78">
        <v>1269</v>
      </c>
      <c r="M2075" s="579" t="str">
        <f t="shared" si="33"/>
        <v>1269,1115,1116,1269</v>
      </c>
      <c r="R2075" s="280">
        <v>2070</v>
      </c>
      <c r="S2075" s="591">
        <v>1210.0961594804501</v>
      </c>
      <c r="U2075" s="77">
        <v>2070</v>
      </c>
      <c r="V2075" s="77">
        <v>2070</v>
      </c>
      <c r="Y2075" s="110">
        <v>2070</v>
      </c>
      <c r="Z2075" s="110">
        <v>0</v>
      </c>
      <c r="AA2075" s="110">
        <v>2070</v>
      </c>
      <c r="AB2075" s="110">
        <v>0</v>
      </c>
      <c r="AC2075" s="417">
        <v>24.201923189609001</v>
      </c>
    </row>
    <row r="2076" spans="1:29">
      <c r="A2076" s="20"/>
      <c r="B2076" s="24">
        <v>2072</v>
      </c>
      <c r="D2076" s="571">
        <v>2071</v>
      </c>
      <c r="E2076" s="580">
        <v>794.94489999999996</v>
      </c>
      <c r="F2076" s="580">
        <v>23.37481</v>
      </c>
      <c r="H2076" s="571">
        <v>2071</v>
      </c>
      <c r="I2076" s="78">
        <v>1270</v>
      </c>
      <c r="J2076" s="78">
        <v>1269</v>
      </c>
      <c r="K2076" s="78">
        <v>1116</v>
      </c>
      <c r="L2076" s="78">
        <v>1270</v>
      </c>
      <c r="M2076" s="579" t="str">
        <f t="shared" si="33"/>
        <v>1270,1269,1116,1270</v>
      </c>
      <c r="R2076" s="280">
        <v>2071</v>
      </c>
      <c r="S2076" s="591">
        <v>1185.39579116704</v>
      </c>
      <c r="U2076" s="77">
        <v>2071</v>
      </c>
      <c r="V2076" s="77">
        <v>2071</v>
      </c>
      <c r="Y2076" s="110">
        <v>2071</v>
      </c>
      <c r="Z2076" s="110">
        <v>0</v>
      </c>
      <c r="AA2076" s="110">
        <v>2071</v>
      </c>
      <c r="AB2076" s="110">
        <v>0</v>
      </c>
      <c r="AC2076" s="417">
        <v>23.707915823340802</v>
      </c>
    </row>
    <row r="2077" spans="1:29">
      <c r="A2077" s="20"/>
      <c r="B2077" s="24">
        <v>2073</v>
      </c>
      <c r="D2077" s="571">
        <v>2072</v>
      </c>
      <c r="E2077" s="580">
        <v>809.27733999999998</v>
      </c>
      <c r="F2077" s="580">
        <v>88.625209999999996</v>
      </c>
      <c r="H2077" s="571">
        <v>2072</v>
      </c>
      <c r="I2077" s="78">
        <v>1270</v>
      </c>
      <c r="J2077" s="78">
        <v>1116</v>
      </c>
      <c r="K2077" s="78">
        <v>1117</v>
      </c>
      <c r="L2077" s="78">
        <v>1270</v>
      </c>
      <c r="M2077" s="579" t="str">
        <f t="shared" si="33"/>
        <v>1270,1116,1117,1270</v>
      </c>
      <c r="R2077" s="280">
        <v>2072</v>
      </c>
      <c r="S2077" s="591">
        <v>1213.2871971345101</v>
      </c>
      <c r="U2077" s="77">
        <v>2072</v>
      </c>
      <c r="V2077" s="77">
        <v>2072</v>
      </c>
      <c r="Y2077" s="110">
        <v>2072</v>
      </c>
      <c r="Z2077" s="110">
        <v>0</v>
      </c>
      <c r="AA2077" s="110">
        <v>2072</v>
      </c>
      <c r="AB2077" s="110">
        <v>0</v>
      </c>
      <c r="AC2077" s="417">
        <v>24.2657439426903</v>
      </c>
    </row>
    <row r="2078" spans="1:29">
      <c r="A2078" s="20"/>
      <c r="B2078" s="24">
        <v>2074</v>
      </c>
      <c r="D2078" s="571">
        <v>2073</v>
      </c>
      <c r="E2078" s="580">
        <v>820.90725999999995</v>
      </c>
      <c r="F2078" s="580">
        <v>149.25975</v>
      </c>
      <c r="H2078" s="571">
        <v>2073</v>
      </c>
      <c r="I2078" s="78">
        <v>1271</v>
      </c>
      <c r="J2078" s="78">
        <v>1270</v>
      </c>
      <c r="K2078" s="78">
        <v>1117</v>
      </c>
      <c r="L2078" s="78">
        <v>1271</v>
      </c>
      <c r="M2078" s="579" t="str">
        <f t="shared" si="33"/>
        <v>1271,1270,1117,1271</v>
      </c>
      <c r="R2078" s="280">
        <v>2073</v>
      </c>
      <c r="S2078" s="591">
        <v>1134.3067283294499</v>
      </c>
      <c r="U2078" s="77">
        <v>2073</v>
      </c>
      <c r="V2078" s="77">
        <v>2073</v>
      </c>
      <c r="Y2078" s="110">
        <v>2073</v>
      </c>
      <c r="Z2078" s="110">
        <v>0</v>
      </c>
      <c r="AA2078" s="110">
        <v>2073</v>
      </c>
      <c r="AB2078" s="110">
        <v>0</v>
      </c>
      <c r="AC2078" s="417">
        <v>22.686134566589001</v>
      </c>
    </row>
    <row r="2079" spans="1:29">
      <c r="A2079" s="20"/>
      <c r="B2079" s="24">
        <v>2075</v>
      </c>
      <c r="D2079" s="571">
        <v>2074</v>
      </c>
      <c r="E2079" s="580">
        <v>833.30917999999997</v>
      </c>
      <c r="F2079" s="580">
        <v>207.62249</v>
      </c>
      <c r="H2079" s="571">
        <v>2074</v>
      </c>
      <c r="I2079" s="78">
        <v>1271</v>
      </c>
      <c r="J2079" s="78">
        <v>1117</v>
      </c>
      <c r="K2079" s="78">
        <v>1118</v>
      </c>
      <c r="L2079" s="78">
        <v>1271</v>
      </c>
      <c r="M2079" s="579" t="str">
        <f t="shared" si="33"/>
        <v>1271,1117,1118,1271</v>
      </c>
      <c r="R2079" s="280">
        <v>2074</v>
      </c>
      <c r="S2079" s="591">
        <v>1147.0924094945001</v>
      </c>
      <c r="U2079" s="77">
        <v>2074</v>
      </c>
      <c r="V2079" s="77">
        <v>2074</v>
      </c>
      <c r="Y2079" s="110">
        <v>2074</v>
      </c>
      <c r="Z2079" s="110">
        <v>0</v>
      </c>
      <c r="AA2079" s="110">
        <v>2074</v>
      </c>
      <c r="AB2079" s="110">
        <v>0</v>
      </c>
      <c r="AC2079" s="417">
        <v>22.941848189890099</v>
      </c>
    </row>
    <row r="2080" spans="1:29">
      <c r="A2080" s="20"/>
      <c r="B2080" s="24">
        <v>2076</v>
      </c>
      <c r="D2080" s="571">
        <v>2075</v>
      </c>
      <c r="E2080" s="580">
        <v>839.55791999999997</v>
      </c>
      <c r="F2080" s="580">
        <v>271.71895000000001</v>
      </c>
      <c r="H2080" s="571">
        <v>2075</v>
      </c>
      <c r="I2080" s="78">
        <v>1272</v>
      </c>
      <c r="J2080" s="78">
        <v>1271</v>
      </c>
      <c r="K2080" s="78">
        <v>1118</v>
      </c>
      <c r="L2080" s="78">
        <v>1272</v>
      </c>
      <c r="M2080" s="579" t="str">
        <f t="shared" si="33"/>
        <v>1272,1271,1118,1272</v>
      </c>
      <c r="R2080" s="280">
        <v>2075</v>
      </c>
      <c r="S2080" s="591">
        <v>1107.54261571646</v>
      </c>
      <c r="U2080" s="77">
        <v>2075</v>
      </c>
      <c r="V2080" s="77">
        <v>2075</v>
      </c>
      <c r="Y2080" s="110">
        <v>2075</v>
      </c>
      <c r="Z2080" s="110">
        <v>0</v>
      </c>
      <c r="AA2080" s="110">
        <v>2075</v>
      </c>
      <c r="AB2080" s="110">
        <v>0</v>
      </c>
      <c r="AC2080" s="417">
        <v>22.1508523143292</v>
      </c>
    </row>
    <row r="2081" spans="1:29">
      <c r="A2081" s="20"/>
      <c r="B2081" s="24">
        <v>2077</v>
      </c>
      <c r="D2081" s="571">
        <v>2076</v>
      </c>
      <c r="E2081" s="580">
        <v>815.43195000000003</v>
      </c>
      <c r="F2081" s="580">
        <v>330.88252</v>
      </c>
      <c r="H2081" s="571">
        <v>2076</v>
      </c>
      <c r="I2081" s="78">
        <v>1272</v>
      </c>
      <c r="J2081" s="78">
        <v>1118</v>
      </c>
      <c r="K2081" s="78">
        <v>1119</v>
      </c>
      <c r="L2081" s="78">
        <v>1272</v>
      </c>
      <c r="M2081" s="579" t="str">
        <f t="shared" si="33"/>
        <v>1272,1118,1119,1272</v>
      </c>
      <c r="R2081" s="280">
        <v>2076</v>
      </c>
      <c r="S2081" s="591">
        <v>1125.8855328950399</v>
      </c>
      <c r="U2081" s="77">
        <v>2076</v>
      </c>
      <c r="V2081" s="77">
        <v>2076</v>
      </c>
      <c r="Y2081" s="110">
        <v>2076</v>
      </c>
      <c r="Z2081" s="110">
        <v>0</v>
      </c>
      <c r="AA2081" s="110">
        <v>2076</v>
      </c>
      <c r="AB2081" s="110">
        <v>0</v>
      </c>
      <c r="AC2081" s="417">
        <v>22.517710657900899</v>
      </c>
    </row>
    <row r="2082" spans="1:29">
      <c r="A2082" s="20"/>
      <c r="B2082" s="24">
        <v>2078</v>
      </c>
      <c r="D2082" s="571">
        <v>2077</v>
      </c>
      <c r="E2082" s="580">
        <v>789.64299000000005</v>
      </c>
      <c r="F2082" s="580">
        <v>391.38765000000001</v>
      </c>
      <c r="H2082" s="571">
        <v>2077</v>
      </c>
      <c r="I2082" s="78">
        <v>1273</v>
      </c>
      <c r="J2082" s="78">
        <v>1272</v>
      </c>
      <c r="K2082" s="78">
        <v>1119</v>
      </c>
      <c r="L2082" s="78">
        <v>1273</v>
      </c>
      <c r="M2082" s="579" t="str">
        <f t="shared" si="33"/>
        <v>1273,1272,1119,1273</v>
      </c>
      <c r="R2082" s="280">
        <v>2077</v>
      </c>
      <c r="S2082" s="591">
        <v>1071.1742881799501</v>
      </c>
      <c r="U2082" s="77">
        <v>2077</v>
      </c>
      <c r="V2082" s="77">
        <v>2077</v>
      </c>
      <c r="Y2082" s="110">
        <v>2077</v>
      </c>
      <c r="Z2082" s="110">
        <v>0</v>
      </c>
      <c r="AA2082" s="110">
        <v>2077</v>
      </c>
      <c r="AB2082" s="110">
        <v>0</v>
      </c>
      <c r="AC2082" s="417">
        <v>21.4234857635991</v>
      </c>
    </row>
    <row r="2083" spans="1:29">
      <c r="A2083" s="20"/>
      <c r="B2083" s="24">
        <v>2079</v>
      </c>
      <c r="D2083" s="571">
        <v>2078</v>
      </c>
      <c r="E2083" s="580">
        <v>751.26806999999997</v>
      </c>
      <c r="F2083" s="580">
        <v>445.68115</v>
      </c>
      <c r="H2083" s="571">
        <v>2078</v>
      </c>
      <c r="I2083" s="78">
        <v>1273</v>
      </c>
      <c r="J2083" s="78">
        <v>1119</v>
      </c>
      <c r="K2083" s="78">
        <v>1120</v>
      </c>
      <c r="L2083" s="78">
        <v>1273</v>
      </c>
      <c r="M2083" s="579" t="str">
        <f t="shared" si="33"/>
        <v>1273,1119,1120,1273</v>
      </c>
      <c r="R2083" s="280">
        <v>2078</v>
      </c>
      <c r="S2083" s="591">
        <v>1149.5648617300301</v>
      </c>
      <c r="U2083" s="77">
        <v>2078</v>
      </c>
      <c r="V2083" s="77">
        <v>2078</v>
      </c>
      <c r="Y2083" s="110">
        <v>2078</v>
      </c>
      <c r="Z2083" s="110">
        <v>0</v>
      </c>
      <c r="AA2083" s="110">
        <v>2078</v>
      </c>
      <c r="AB2083" s="110">
        <v>0</v>
      </c>
      <c r="AC2083" s="417">
        <v>22.991297234600601</v>
      </c>
    </row>
    <row r="2084" spans="1:29">
      <c r="A2084" s="20"/>
      <c r="B2084" s="24">
        <v>2080</v>
      </c>
      <c r="D2084" s="571">
        <v>2079</v>
      </c>
      <c r="E2084" s="580">
        <v>718.98586999999998</v>
      </c>
      <c r="F2084" s="580">
        <v>502.25353999999999</v>
      </c>
      <c r="H2084" s="571">
        <v>2079</v>
      </c>
      <c r="I2084" s="78">
        <v>1274</v>
      </c>
      <c r="J2084" s="78">
        <v>1273</v>
      </c>
      <c r="K2084" s="78">
        <v>1120</v>
      </c>
      <c r="L2084" s="78">
        <v>1274</v>
      </c>
      <c r="M2084" s="579" t="str">
        <f t="shared" si="33"/>
        <v>1274,1273,1120,1274</v>
      </c>
      <c r="R2084" s="280">
        <v>2079</v>
      </c>
      <c r="S2084" s="591">
        <v>1119.7547920250199</v>
      </c>
      <c r="U2084" s="77">
        <v>2079</v>
      </c>
      <c r="V2084" s="77">
        <v>2079</v>
      </c>
      <c r="Y2084" s="110">
        <v>2079</v>
      </c>
      <c r="Z2084" s="110">
        <v>0</v>
      </c>
      <c r="AA2084" s="110">
        <v>2079</v>
      </c>
      <c r="AB2084" s="110">
        <v>0</v>
      </c>
      <c r="AC2084" s="417">
        <v>22.395095840500399</v>
      </c>
    </row>
    <row r="2085" spans="1:29">
      <c r="A2085" s="20"/>
      <c r="B2085" s="24">
        <v>2081</v>
      </c>
      <c r="D2085" s="571">
        <v>2080</v>
      </c>
      <c r="E2085" s="580">
        <v>674.39733999999999</v>
      </c>
      <c r="F2085" s="580">
        <v>552.36085000000003</v>
      </c>
      <c r="H2085" s="571">
        <v>2080</v>
      </c>
      <c r="I2085" s="78">
        <v>1274</v>
      </c>
      <c r="J2085" s="78">
        <v>1120</v>
      </c>
      <c r="K2085" s="78">
        <v>1121</v>
      </c>
      <c r="L2085" s="78">
        <v>1274</v>
      </c>
      <c r="M2085" s="579" t="str">
        <f t="shared" si="33"/>
        <v>1274,1120,1121,1274</v>
      </c>
      <c r="R2085" s="280">
        <v>2080</v>
      </c>
      <c r="S2085" s="591">
        <v>1148.1383536850301</v>
      </c>
      <c r="U2085" s="77">
        <v>2080</v>
      </c>
      <c r="V2085" s="77">
        <v>2080</v>
      </c>
      <c r="Y2085" s="110">
        <v>2080</v>
      </c>
      <c r="Z2085" s="110">
        <v>0</v>
      </c>
      <c r="AA2085" s="110">
        <v>2080</v>
      </c>
      <c r="AB2085" s="110">
        <v>0</v>
      </c>
      <c r="AC2085" s="417">
        <v>22.962767073700601</v>
      </c>
    </row>
    <row r="2086" spans="1:29">
      <c r="A2086" s="20"/>
      <c r="B2086" s="24">
        <v>2082</v>
      </c>
      <c r="D2086" s="571">
        <v>2081</v>
      </c>
      <c r="E2086" s="580">
        <v>618.12010999999995</v>
      </c>
      <c r="F2086" s="580">
        <v>594.23154</v>
      </c>
      <c r="H2086" s="571">
        <v>2081</v>
      </c>
      <c r="I2086" s="78">
        <v>1275</v>
      </c>
      <c r="J2086" s="78">
        <v>1274</v>
      </c>
      <c r="K2086" s="78">
        <v>1121</v>
      </c>
      <c r="L2086" s="78">
        <v>1275</v>
      </c>
      <c r="M2086" s="579" t="str">
        <f t="shared" si="33"/>
        <v>1275,1274,1121,1275</v>
      </c>
      <c r="R2086" s="280">
        <v>2081</v>
      </c>
      <c r="S2086" s="591">
        <v>1143.8955578799601</v>
      </c>
      <c r="U2086" s="77">
        <v>2081</v>
      </c>
      <c r="V2086" s="77">
        <v>2081</v>
      </c>
      <c r="Y2086" s="110">
        <v>2081</v>
      </c>
      <c r="Z2086" s="110">
        <v>0</v>
      </c>
      <c r="AA2086" s="110">
        <v>2081</v>
      </c>
      <c r="AB2086" s="110">
        <v>0</v>
      </c>
      <c r="AC2086" s="417">
        <v>22.8779111575993</v>
      </c>
    </row>
    <row r="2087" spans="1:29">
      <c r="A2087" s="20"/>
      <c r="B2087" s="24">
        <v>2083</v>
      </c>
      <c r="D2087" s="571">
        <v>2082</v>
      </c>
      <c r="E2087" s="580">
        <v>569.08236999999997</v>
      </c>
      <c r="F2087" s="580">
        <v>642.20897000000002</v>
      </c>
      <c r="H2087" s="571">
        <v>2082</v>
      </c>
      <c r="I2087" s="78">
        <v>1275</v>
      </c>
      <c r="J2087" s="78">
        <v>1121</v>
      </c>
      <c r="K2087" s="78">
        <v>1122</v>
      </c>
      <c r="L2087" s="78">
        <v>1275</v>
      </c>
      <c r="M2087" s="579" t="str">
        <f t="shared" si="33"/>
        <v>1275,1121,1122,1275</v>
      </c>
      <c r="R2087" s="280">
        <v>2082</v>
      </c>
      <c r="S2087" s="591">
        <v>1185.05344309005</v>
      </c>
      <c r="U2087" s="77">
        <v>2082</v>
      </c>
      <c r="V2087" s="77">
        <v>2082</v>
      </c>
      <c r="Y2087" s="110">
        <v>2082</v>
      </c>
      <c r="Z2087" s="110">
        <v>0</v>
      </c>
      <c r="AA2087" s="110">
        <v>2082</v>
      </c>
      <c r="AB2087" s="110">
        <v>0</v>
      </c>
      <c r="AC2087" s="417">
        <v>23.701068861801101</v>
      </c>
    </row>
    <row r="2088" spans="1:29">
      <c r="A2088" s="20"/>
      <c r="B2088" s="24">
        <v>2084</v>
      </c>
      <c r="D2088" s="571">
        <v>2083</v>
      </c>
      <c r="E2088" s="580">
        <v>528.05706999999995</v>
      </c>
      <c r="F2088" s="580">
        <v>696.38624000000004</v>
      </c>
      <c r="H2088" s="571">
        <v>2083</v>
      </c>
      <c r="I2088" s="78">
        <v>1276</v>
      </c>
      <c r="J2088" s="78">
        <v>1275</v>
      </c>
      <c r="K2088" s="78">
        <v>1122</v>
      </c>
      <c r="L2088" s="78">
        <v>1276</v>
      </c>
      <c r="M2088" s="579" t="str">
        <f t="shared" si="33"/>
        <v>1276,1275,1122,1276</v>
      </c>
      <c r="R2088" s="280">
        <v>2083</v>
      </c>
      <c r="S2088" s="591">
        <v>1177.4857145849601</v>
      </c>
      <c r="U2088" s="77">
        <v>2083</v>
      </c>
      <c r="V2088" s="77">
        <v>2083</v>
      </c>
      <c r="Y2088" s="110">
        <v>2083</v>
      </c>
      <c r="Z2088" s="110">
        <v>0</v>
      </c>
      <c r="AA2088" s="110">
        <v>2083</v>
      </c>
      <c r="AB2088" s="110">
        <v>0</v>
      </c>
      <c r="AC2088" s="417">
        <v>23.549714291699299</v>
      </c>
    </row>
    <row r="2089" spans="1:29">
      <c r="A2089" s="20"/>
      <c r="B2089" s="24">
        <v>2085</v>
      </c>
      <c r="D2089" s="571">
        <v>2084</v>
      </c>
      <c r="E2089" s="580">
        <v>492.83080999999999</v>
      </c>
      <c r="F2089" s="580">
        <v>749.33987000000002</v>
      </c>
      <c r="H2089" s="571">
        <v>2084</v>
      </c>
      <c r="I2089" s="78">
        <v>1276</v>
      </c>
      <c r="J2089" s="78">
        <v>1122</v>
      </c>
      <c r="K2089" s="78">
        <v>1123</v>
      </c>
      <c r="L2089" s="78">
        <v>1276</v>
      </c>
      <c r="M2089" s="579" t="str">
        <f t="shared" si="33"/>
        <v>1276,1122,1123,1276</v>
      </c>
      <c r="R2089" s="280">
        <v>2084</v>
      </c>
      <c r="S2089" s="591">
        <v>1227.7928363250301</v>
      </c>
      <c r="U2089" s="77">
        <v>2084</v>
      </c>
      <c r="V2089" s="77">
        <v>2084</v>
      </c>
      <c r="Y2089" s="110">
        <v>2084</v>
      </c>
      <c r="Z2089" s="110">
        <v>0</v>
      </c>
      <c r="AA2089" s="110">
        <v>2084</v>
      </c>
      <c r="AB2089" s="110">
        <v>0</v>
      </c>
      <c r="AC2089" s="417">
        <v>24.5558567265007</v>
      </c>
    </row>
    <row r="2090" spans="1:29">
      <c r="A2090" s="20"/>
      <c r="B2090" s="24">
        <v>2086</v>
      </c>
      <c r="D2090" s="571">
        <v>2085</v>
      </c>
      <c r="E2090" s="580">
        <v>452.51150999999999</v>
      </c>
      <c r="F2090" s="580">
        <v>794.45226000000002</v>
      </c>
      <c r="H2090" s="571">
        <v>2085</v>
      </c>
      <c r="I2090" s="78">
        <v>1277</v>
      </c>
      <c r="J2090" s="78">
        <v>1276</v>
      </c>
      <c r="K2090" s="78">
        <v>1123</v>
      </c>
      <c r="L2090" s="78">
        <v>1277</v>
      </c>
      <c r="M2090" s="579" t="str">
        <f t="shared" si="33"/>
        <v>1277,1276,1123,1277</v>
      </c>
      <c r="R2090" s="280">
        <v>2085</v>
      </c>
      <c r="S2090" s="591">
        <v>1200.38915947495</v>
      </c>
      <c r="U2090" s="77">
        <v>2085</v>
      </c>
      <c r="V2090" s="77">
        <v>2085</v>
      </c>
      <c r="Y2090" s="110">
        <v>2085</v>
      </c>
      <c r="Z2090" s="110">
        <v>0</v>
      </c>
      <c r="AA2090" s="110">
        <v>2085</v>
      </c>
      <c r="AB2090" s="110">
        <v>0</v>
      </c>
      <c r="AC2090" s="417">
        <v>24.007783189499101</v>
      </c>
    </row>
    <row r="2091" spans="1:29">
      <c r="A2091" s="20"/>
      <c r="B2091" s="24">
        <v>2087</v>
      </c>
      <c r="D2091" s="571">
        <v>2086</v>
      </c>
      <c r="E2091" s="580">
        <v>406.70060000000001</v>
      </c>
      <c r="F2091" s="580">
        <v>827.47290999999996</v>
      </c>
      <c r="H2091" s="571">
        <v>2086</v>
      </c>
      <c r="I2091" s="78">
        <v>1277</v>
      </c>
      <c r="J2091" s="78">
        <v>1123</v>
      </c>
      <c r="K2091" s="78">
        <v>1124</v>
      </c>
      <c r="L2091" s="78">
        <v>1277</v>
      </c>
      <c r="M2091" s="579" t="str">
        <f t="shared" si="33"/>
        <v>1277,1123,1124,1277</v>
      </c>
      <c r="R2091" s="280">
        <v>2086</v>
      </c>
      <c r="S2091" s="591">
        <v>1226.83148681497</v>
      </c>
      <c r="U2091" s="77">
        <v>2086</v>
      </c>
      <c r="V2091" s="77">
        <v>2086</v>
      </c>
      <c r="Y2091" s="110">
        <v>2086</v>
      </c>
      <c r="Z2091" s="110">
        <v>0</v>
      </c>
      <c r="AA2091" s="110">
        <v>2086</v>
      </c>
      <c r="AB2091" s="110">
        <v>0</v>
      </c>
      <c r="AC2091" s="417">
        <v>24.536629736299499</v>
      </c>
    </row>
    <row r="2092" spans="1:29">
      <c r="A2092" s="20"/>
      <c r="B2092" s="24">
        <v>2088</v>
      </c>
      <c r="D2092" s="571">
        <v>2087</v>
      </c>
      <c r="E2092" s="580">
        <v>359.17151999999999</v>
      </c>
      <c r="F2092" s="580">
        <v>858.44272000000001</v>
      </c>
      <c r="H2092" s="571">
        <v>2087</v>
      </c>
      <c r="I2092" s="78">
        <v>1278</v>
      </c>
      <c r="J2092" s="78">
        <v>1277</v>
      </c>
      <c r="K2092" s="78">
        <v>1124</v>
      </c>
      <c r="L2092" s="78">
        <v>1278</v>
      </c>
      <c r="M2092" s="579" t="str">
        <f t="shared" si="33"/>
        <v>1278,1277,1124,1278</v>
      </c>
      <c r="R2092" s="280">
        <v>2087</v>
      </c>
      <c r="S2092" s="591">
        <v>1145.8811743849899</v>
      </c>
      <c r="U2092" s="77">
        <v>2087</v>
      </c>
      <c r="V2092" s="77">
        <v>2087</v>
      </c>
      <c r="Y2092" s="110">
        <v>2087</v>
      </c>
      <c r="Z2092" s="110">
        <v>0</v>
      </c>
      <c r="AA2092" s="110">
        <v>2087</v>
      </c>
      <c r="AB2092" s="110">
        <v>0</v>
      </c>
      <c r="AC2092" s="417">
        <v>22.9176234876998</v>
      </c>
    </row>
    <row r="2093" spans="1:29">
      <c r="A2093" s="20"/>
      <c r="B2093" s="24">
        <v>2089</v>
      </c>
      <c r="D2093" s="571">
        <v>2088</v>
      </c>
      <c r="E2093" s="580">
        <v>312.15390000000002</v>
      </c>
      <c r="F2093" s="580">
        <v>889.84240999999997</v>
      </c>
      <c r="H2093" s="571">
        <v>2088</v>
      </c>
      <c r="I2093" s="78">
        <v>1278</v>
      </c>
      <c r="J2093" s="78">
        <v>1124</v>
      </c>
      <c r="K2093" s="78">
        <v>1125</v>
      </c>
      <c r="L2093" s="78">
        <v>1278</v>
      </c>
      <c r="M2093" s="579" t="str">
        <f t="shared" si="33"/>
        <v>1278,1124,1125,1278</v>
      </c>
      <c r="R2093" s="280">
        <v>2088</v>
      </c>
      <c r="S2093" s="591">
        <v>1153.5832749850199</v>
      </c>
      <c r="U2093" s="77">
        <v>2088</v>
      </c>
      <c r="V2093" s="77">
        <v>2088</v>
      </c>
      <c r="Y2093" s="110">
        <v>2088</v>
      </c>
      <c r="Z2093" s="110">
        <v>0</v>
      </c>
      <c r="AA2093" s="110">
        <v>2088</v>
      </c>
      <c r="AB2093" s="110">
        <v>0</v>
      </c>
      <c r="AC2093" s="417">
        <v>23.071665499700401</v>
      </c>
    </row>
    <row r="2094" spans="1:29">
      <c r="A2094" s="20"/>
      <c r="B2094" s="24">
        <v>2090</v>
      </c>
      <c r="D2094" s="571">
        <v>2089</v>
      </c>
      <c r="E2094" s="580">
        <v>266.66563000000002</v>
      </c>
      <c r="F2094" s="580">
        <v>924.7251</v>
      </c>
      <c r="H2094" s="571">
        <v>2089</v>
      </c>
      <c r="I2094" s="78">
        <v>1279</v>
      </c>
      <c r="J2094" s="78">
        <v>1278</v>
      </c>
      <c r="K2094" s="78">
        <v>1125</v>
      </c>
      <c r="L2094" s="78">
        <v>1279</v>
      </c>
      <c r="M2094" s="579" t="str">
        <f t="shared" si="33"/>
        <v>1279,1278,1125,1279</v>
      </c>
      <c r="R2094" s="280">
        <v>2089</v>
      </c>
      <c r="S2094" s="591">
        <v>1114.9760325300099</v>
      </c>
      <c r="U2094" s="77">
        <v>2089</v>
      </c>
      <c r="V2094" s="77">
        <v>2089</v>
      </c>
      <c r="Y2094" s="110">
        <v>2089</v>
      </c>
      <c r="Z2094" s="110">
        <v>0</v>
      </c>
      <c r="AA2094" s="110">
        <v>2089</v>
      </c>
      <c r="AB2094" s="110">
        <v>0</v>
      </c>
      <c r="AC2094" s="417">
        <v>22.2995206506003</v>
      </c>
    </row>
    <row r="2095" spans="1:29">
      <c r="A2095" s="20"/>
      <c r="B2095" s="24">
        <v>2091</v>
      </c>
      <c r="D2095" s="571">
        <v>2090</v>
      </c>
      <c r="E2095" s="580">
        <v>215.82705000000001</v>
      </c>
      <c r="F2095" s="580">
        <v>948.45921999999996</v>
      </c>
      <c r="H2095" s="571">
        <v>2090</v>
      </c>
      <c r="I2095" s="78">
        <v>1279</v>
      </c>
      <c r="J2095" s="78">
        <v>1125</v>
      </c>
      <c r="K2095" s="78">
        <v>1126</v>
      </c>
      <c r="L2095" s="78">
        <v>1279</v>
      </c>
      <c r="M2095" s="579" t="str">
        <f t="shared" si="33"/>
        <v>1279,1125,1126,1279</v>
      </c>
      <c r="R2095" s="280">
        <v>2090</v>
      </c>
      <c r="S2095" s="591">
        <v>1129.3790647549899</v>
      </c>
      <c r="U2095" s="77">
        <v>2090</v>
      </c>
      <c r="V2095" s="77">
        <v>2090</v>
      </c>
      <c r="Y2095" s="110">
        <v>2090</v>
      </c>
      <c r="Z2095" s="110">
        <v>0</v>
      </c>
      <c r="AA2095" s="110">
        <v>2090</v>
      </c>
      <c r="AB2095" s="110">
        <v>0</v>
      </c>
      <c r="AC2095" s="417">
        <v>22.587581295099799</v>
      </c>
    </row>
    <row r="2096" spans="1:29">
      <c r="A2096" s="20"/>
      <c r="B2096" s="24">
        <v>2092</v>
      </c>
      <c r="D2096" s="571">
        <v>2091</v>
      </c>
      <c r="E2096" s="580">
        <v>159.83998</v>
      </c>
      <c r="F2096" s="580">
        <v>958.97946999999999</v>
      </c>
      <c r="H2096" s="571">
        <v>2091</v>
      </c>
      <c r="I2096" s="78">
        <v>1280</v>
      </c>
      <c r="J2096" s="78">
        <v>1279</v>
      </c>
      <c r="K2096" s="78">
        <v>1126</v>
      </c>
      <c r="L2096" s="78">
        <v>1280</v>
      </c>
      <c r="M2096" s="579" t="str">
        <f t="shared" si="33"/>
        <v>1280,1279,1126,1280</v>
      </c>
      <c r="R2096" s="280">
        <v>2091</v>
      </c>
      <c r="S2096" s="591">
        <v>1083.4082490999999</v>
      </c>
      <c r="U2096" s="77">
        <v>2091</v>
      </c>
      <c r="V2096" s="77">
        <v>2091</v>
      </c>
      <c r="Y2096" s="110">
        <v>2091</v>
      </c>
      <c r="Z2096" s="110">
        <v>0</v>
      </c>
      <c r="AA2096" s="110">
        <v>2091</v>
      </c>
      <c r="AB2096" s="110">
        <v>0</v>
      </c>
      <c r="AC2096" s="417">
        <v>21.668164982</v>
      </c>
    </row>
    <row r="2097" spans="1:29">
      <c r="A2097" s="20"/>
      <c r="B2097" s="24">
        <v>2093</v>
      </c>
      <c r="D2097" s="571">
        <v>2092</v>
      </c>
      <c r="E2097" s="580">
        <v>104.45496</v>
      </c>
      <c r="F2097" s="580">
        <v>972.25266999999997</v>
      </c>
      <c r="H2097" s="571">
        <v>2092</v>
      </c>
      <c r="I2097" s="78">
        <v>1280</v>
      </c>
      <c r="J2097" s="78">
        <v>1126</v>
      </c>
      <c r="K2097" s="78">
        <v>1127</v>
      </c>
      <c r="L2097" s="78">
        <v>1280</v>
      </c>
      <c r="M2097" s="579" t="str">
        <f t="shared" si="33"/>
        <v>1280,1126,1127,1280</v>
      </c>
      <c r="R2097" s="280">
        <v>2092</v>
      </c>
      <c r="S2097" s="591">
        <v>1161.81794765</v>
      </c>
      <c r="U2097" s="77">
        <v>2092</v>
      </c>
      <c r="V2097" s="77">
        <v>2092</v>
      </c>
      <c r="Y2097" s="110">
        <v>2092</v>
      </c>
      <c r="Z2097" s="110">
        <v>0</v>
      </c>
      <c r="AA2097" s="110">
        <v>2092</v>
      </c>
      <c r="AB2097" s="110">
        <v>0</v>
      </c>
      <c r="AC2097" s="417">
        <v>23.236358953000099</v>
      </c>
    </row>
    <row r="2098" spans="1:29">
      <c r="A2098" s="20"/>
      <c r="B2098" s="24">
        <v>2094</v>
      </c>
      <c r="D2098" s="571">
        <v>2093</v>
      </c>
      <c r="E2098" s="580">
        <v>57.836573000000001</v>
      </c>
      <c r="F2098" s="580">
        <v>989.50458000000003</v>
      </c>
      <c r="H2098" s="571">
        <v>2093</v>
      </c>
      <c r="I2098" s="78">
        <v>1281</v>
      </c>
      <c r="J2098" s="78">
        <v>1280</v>
      </c>
      <c r="K2098" s="78">
        <v>1127</v>
      </c>
      <c r="L2098" s="78">
        <v>1281</v>
      </c>
      <c r="M2098" s="579" t="str">
        <f t="shared" si="33"/>
        <v>1281,1280,1127,1281</v>
      </c>
      <c r="R2098" s="280">
        <v>2093</v>
      </c>
      <c r="S2098" s="591">
        <v>1116.24811177999</v>
      </c>
      <c r="U2098" s="77">
        <v>2093</v>
      </c>
      <c r="V2098" s="77">
        <v>2093</v>
      </c>
      <c r="Y2098" s="110">
        <v>2093</v>
      </c>
      <c r="Z2098" s="110">
        <v>0</v>
      </c>
      <c r="AA2098" s="110">
        <v>2093</v>
      </c>
      <c r="AB2098" s="110">
        <v>0</v>
      </c>
      <c r="AC2098" s="417">
        <v>22.324962235599799</v>
      </c>
    </row>
    <row r="2099" spans="1:29">
      <c r="A2099" s="20"/>
      <c r="B2099" s="24">
        <v>2095</v>
      </c>
      <c r="D2099" s="571">
        <v>2094</v>
      </c>
      <c r="E2099" s="580">
        <v>8.6775216000000004</v>
      </c>
      <c r="F2099" s="580">
        <v>979.52954999999997</v>
      </c>
      <c r="H2099" s="571">
        <v>2094</v>
      </c>
      <c r="I2099" s="78">
        <v>1281</v>
      </c>
      <c r="J2099" s="78">
        <v>1127</v>
      </c>
      <c r="K2099" s="78">
        <v>1128</v>
      </c>
      <c r="L2099" s="78">
        <v>1281</v>
      </c>
      <c r="M2099" s="579" t="str">
        <f t="shared" si="33"/>
        <v>1281,1127,1128,1281</v>
      </c>
      <c r="R2099" s="280">
        <v>2094</v>
      </c>
      <c r="S2099" s="591">
        <v>1144.6908117599901</v>
      </c>
      <c r="U2099" s="77">
        <v>2094</v>
      </c>
      <c r="V2099" s="77">
        <v>2094</v>
      </c>
      <c r="Y2099" s="110">
        <v>2094</v>
      </c>
      <c r="Z2099" s="110">
        <v>0</v>
      </c>
      <c r="AA2099" s="110">
        <v>2094</v>
      </c>
      <c r="AB2099" s="110">
        <v>0</v>
      </c>
      <c r="AC2099" s="417">
        <v>22.8938162351999</v>
      </c>
    </row>
    <row r="2100" spans="1:29">
      <c r="A2100" s="20"/>
      <c r="B2100" s="24">
        <v>2096</v>
      </c>
      <c r="D2100" s="571">
        <v>2095</v>
      </c>
      <c r="E2100" s="580">
        <v>-47.786059999999999</v>
      </c>
      <c r="F2100" s="580">
        <v>975.77475000000004</v>
      </c>
      <c r="H2100" s="571">
        <v>2095</v>
      </c>
      <c r="I2100" s="78">
        <v>1282</v>
      </c>
      <c r="J2100" s="78">
        <v>1281</v>
      </c>
      <c r="K2100" s="78">
        <v>1128</v>
      </c>
      <c r="L2100" s="78">
        <v>1282</v>
      </c>
      <c r="M2100" s="579" t="str">
        <f t="shared" si="33"/>
        <v>1282,1281,1128,1282</v>
      </c>
      <c r="R2100" s="280">
        <v>2095</v>
      </c>
      <c r="S2100" s="591">
        <v>1135.4684758200001</v>
      </c>
      <c r="U2100" s="77">
        <v>2095</v>
      </c>
      <c r="V2100" s="77">
        <v>2095</v>
      </c>
      <c r="Y2100" s="110">
        <v>2095</v>
      </c>
      <c r="Z2100" s="110">
        <v>0</v>
      </c>
      <c r="AA2100" s="110">
        <v>2095</v>
      </c>
      <c r="AB2100" s="110">
        <v>0</v>
      </c>
      <c r="AC2100" s="417">
        <v>22.709369516399999</v>
      </c>
    </row>
    <row r="2101" spans="1:29">
      <c r="A2101" s="20"/>
      <c r="B2101" s="24">
        <v>2097</v>
      </c>
      <c r="D2101" s="571">
        <v>2096</v>
      </c>
      <c r="E2101" s="580">
        <v>-105.4258</v>
      </c>
      <c r="F2101" s="580">
        <v>973.06515000000002</v>
      </c>
      <c r="H2101" s="571">
        <v>2096</v>
      </c>
      <c r="I2101" s="78">
        <v>1282</v>
      </c>
      <c r="J2101" s="78">
        <v>1128</v>
      </c>
      <c r="K2101" s="78">
        <v>1129</v>
      </c>
      <c r="L2101" s="78">
        <v>1282</v>
      </c>
      <c r="M2101" s="579" t="str">
        <f t="shared" si="33"/>
        <v>1282,1128,1129,1282</v>
      </c>
      <c r="R2101" s="280">
        <v>2096</v>
      </c>
      <c r="S2101" s="591">
        <v>1162.99118793</v>
      </c>
      <c r="U2101" s="77">
        <v>2096</v>
      </c>
      <c r="V2101" s="77">
        <v>2096</v>
      </c>
      <c r="Y2101" s="110">
        <v>2096</v>
      </c>
      <c r="Z2101" s="110">
        <v>0</v>
      </c>
      <c r="AA2101" s="110">
        <v>2096</v>
      </c>
      <c r="AB2101" s="110">
        <v>0</v>
      </c>
      <c r="AC2101" s="417">
        <v>23.259823758600099</v>
      </c>
    </row>
    <row r="2102" spans="1:29">
      <c r="A2102" s="20"/>
      <c r="B2102" s="24">
        <v>2098</v>
      </c>
      <c r="D2102" s="571">
        <v>2097</v>
      </c>
      <c r="E2102" s="580">
        <v>-159.3527</v>
      </c>
      <c r="F2102" s="580">
        <v>981.29637000000002</v>
      </c>
      <c r="H2102" s="571">
        <v>2097</v>
      </c>
      <c r="I2102" s="78">
        <v>1283</v>
      </c>
      <c r="J2102" s="78">
        <v>1282</v>
      </c>
      <c r="K2102" s="78">
        <v>1129</v>
      </c>
      <c r="L2102" s="78">
        <v>1283</v>
      </c>
      <c r="M2102" s="579" t="str">
        <f t="shared" si="33"/>
        <v>1283,1282,1129,1283</v>
      </c>
      <c r="R2102" s="280">
        <v>2097</v>
      </c>
      <c r="S2102" s="591">
        <v>1168.33766736999</v>
      </c>
      <c r="U2102" s="77">
        <v>2097</v>
      </c>
      <c r="V2102" s="77">
        <v>2097</v>
      </c>
      <c r="Y2102" s="110">
        <v>2097</v>
      </c>
      <c r="Z2102" s="110">
        <v>0</v>
      </c>
      <c r="AA2102" s="110">
        <v>2097</v>
      </c>
      <c r="AB2102" s="110">
        <v>0</v>
      </c>
      <c r="AC2102" s="417">
        <v>23.3667533473999</v>
      </c>
    </row>
    <row r="2103" spans="1:29">
      <c r="A2103" s="20"/>
      <c r="B2103" s="24">
        <v>2099</v>
      </c>
      <c r="D2103" s="571">
        <v>2098</v>
      </c>
      <c r="E2103" s="580">
        <v>-208.79249999999999</v>
      </c>
      <c r="F2103" s="580">
        <v>954.36743999999999</v>
      </c>
      <c r="H2103" s="571">
        <v>2098</v>
      </c>
      <c r="I2103" s="78">
        <v>1283</v>
      </c>
      <c r="J2103" s="78">
        <v>1129</v>
      </c>
      <c r="K2103" s="78">
        <v>1130</v>
      </c>
      <c r="L2103" s="78">
        <v>1283</v>
      </c>
      <c r="M2103" s="579" t="str">
        <f t="shared" si="33"/>
        <v>1283,1129,1130,1283</v>
      </c>
      <c r="R2103" s="280">
        <v>2098</v>
      </c>
      <c r="S2103" s="591">
        <v>1210.4759383554999</v>
      </c>
      <c r="U2103" s="77">
        <v>2098</v>
      </c>
      <c r="V2103" s="77">
        <v>2098</v>
      </c>
      <c r="Y2103" s="110">
        <v>2098</v>
      </c>
      <c r="Z2103" s="110">
        <v>0</v>
      </c>
      <c r="AA2103" s="110">
        <v>2098</v>
      </c>
      <c r="AB2103" s="110">
        <v>0</v>
      </c>
      <c r="AC2103" s="417">
        <v>24.209518767110101</v>
      </c>
    </row>
    <row r="2104" spans="1:29">
      <c r="A2104" s="20"/>
      <c r="B2104" s="24">
        <v>2100</v>
      </c>
      <c r="D2104" s="571">
        <v>2099</v>
      </c>
      <c r="E2104" s="580">
        <v>-267.72370000000001</v>
      </c>
      <c r="F2104" s="580">
        <v>934.75007000000005</v>
      </c>
      <c r="H2104" s="571">
        <v>2099</v>
      </c>
      <c r="I2104" s="78">
        <v>1284</v>
      </c>
      <c r="J2104" s="78">
        <v>1283</v>
      </c>
      <c r="K2104" s="78">
        <v>1130</v>
      </c>
      <c r="L2104" s="78">
        <v>1284</v>
      </c>
      <c r="M2104" s="579" t="str">
        <f t="shared" si="33"/>
        <v>1284,1283,1130,1284</v>
      </c>
      <c r="R2104" s="280">
        <v>2099</v>
      </c>
      <c r="S2104" s="591">
        <v>1186.7679718500001</v>
      </c>
      <c r="U2104" s="77">
        <v>2099</v>
      </c>
      <c r="V2104" s="77">
        <v>2099</v>
      </c>
      <c r="Y2104" s="110">
        <v>2099</v>
      </c>
      <c r="Z2104" s="110">
        <v>0</v>
      </c>
      <c r="AA2104" s="110">
        <v>2099</v>
      </c>
      <c r="AB2104" s="110">
        <v>0</v>
      </c>
      <c r="AC2104" s="417">
        <v>23.735359437</v>
      </c>
    </row>
    <row r="2105" spans="1:29">
      <c r="A2105" s="20"/>
      <c r="B2105" s="24">
        <v>2101</v>
      </c>
      <c r="D2105" s="571">
        <v>2100</v>
      </c>
      <c r="E2105" s="580">
        <v>-327.88490000000002</v>
      </c>
      <c r="F2105" s="580">
        <v>915.87121000000002</v>
      </c>
      <c r="H2105" s="571">
        <v>2100</v>
      </c>
      <c r="I2105" s="78">
        <v>1284</v>
      </c>
      <c r="J2105" s="78">
        <v>1130</v>
      </c>
      <c r="K2105" s="78">
        <v>1131</v>
      </c>
      <c r="L2105" s="78">
        <v>1284</v>
      </c>
      <c r="M2105" s="579" t="str">
        <f t="shared" si="33"/>
        <v>1284,1130,1131,1284</v>
      </c>
      <c r="R2105" s="280">
        <v>2100</v>
      </c>
      <c r="S2105" s="591">
        <v>1234.29548143799</v>
      </c>
      <c r="U2105" s="77">
        <v>2100</v>
      </c>
      <c r="V2105" s="77">
        <v>2100</v>
      </c>
      <c r="Y2105" s="110">
        <v>2100</v>
      </c>
      <c r="Z2105" s="110">
        <v>0</v>
      </c>
      <c r="AA2105" s="110">
        <v>2100</v>
      </c>
      <c r="AB2105" s="110">
        <v>0</v>
      </c>
      <c r="AC2105" s="417">
        <v>24.685909628759902</v>
      </c>
    </row>
    <row r="2106" spans="1:29">
      <c r="A2106" s="20"/>
      <c r="B2106" s="24">
        <v>2102</v>
      </c>
      <c r="D2106" s="571">
        <v>2101</v>
      </c>
      <c r="E2106" s="580">
        <v>-385.09789999999998</v>
      </c>
      <c r="F2106" s="580">
        <v>896.15884000000005</v>
      </c>
      <c r="H2106" s="571">
        <v>2101</v>
      </c>
      <c r="I2106" s="78">
        <v>1285</v>
      </c>
      <c r="J2106" s="78">
        <v>1284</v>
      </c>
      <c r="K2106" s="78">
        <v>1131</v>
      </c>
      <c r="L2106" s="78">
        <v>1285</v>
      </c>
      <c r="M2106" s="579" t="str">
        <f t="shared" si="33"/>
        <v>1285,1284,1131,1285</v>
      </c>
      <c r="R2106" s="280">
        <v>2101</v>
      </c>
      <c r="S2106" s="591">
        <v>1150.3565230068</v>
      </c>
      <c r="U2106" s="77">
        <v>2101</v>
      </c>
      <c r="V2106" s="77">
        <v>2101</v>
      </c>
      <c r="Y2106" s="110">
        <v>2101</v>
      </c>
      <c r="Z2106" s="110">
        <v>0</v>
      </c>
      <c r="AA2106" s="110">
        <v>2101</v>
      </c>
      <c r="AB2106" s="110">
        <v>0</v>
      </c>
      <c r="AC2106" s="417">
        <v>23.007130460136</v>
      </c>
    </row>
    <row r="2107" spans="1:29">
      <c r="A2107" s="20"/>
      <c r="B2107" s="24">
        <v>2103</v>
      </c>
      <c r="D2107" s="571">
        <v>2102</v>
      </c>
      <c r="E2107" s="580">
        <v>-441.471</v>
      </c>
      <c r="F2107" s="580">
        <v>876.57523000000003</v>
      </c>
      <c r="H2107" s="571">
        <v>2102</v>
      </c>
      <c r="I2107" s="78">
        <v>1285</v>
      </c>
      <c r="J2107" s="78">
        <v>1131</v>
      </c>
      <c r="K2107" s="78">
        <v>1132</v>
      </c>
      <c r="L2107" s="78">
        <v>1285</v>
      </c>
      <c r="M2107" s="579" t="str">
        <f t="shared" si="33"/>
        <v>1285,1131,1132,1285</v>
      </c>
      <c r="R2107" s="280">
        <v>2102</v>
      </c>
      <c r="S2107" s="591">
        <v>1162.6910144128001</v>
      </c>
      <c r="U2107" s="77">
        <v>2102</v>
      </c>
      <c r="V2107" s="77">
        <v>2102</v>
      </c>
      <c r="Y2107" s="110">
        <v>2102</v>
      </c>
      <c r="Z2107" s="110">
        <v>0</v>
      </c>
      <c r="AA2107" s="110">
        <v>2102</v>
      </c>
      <c r="AB2107" s="110">
        <v>0</v>
      </c>
      <c r="AC2107" s="417">
        <v>23.253820288256001</v>
      </c>
    </row>
    <row r="2108" spans="1:29">
      <c r="A2108" s="20"/>
      <c r="B2108" s="24">
        <v>2104</v>
      </c>
      <c r="D2108" s="571">
        <v>2103</v>
      </c>
      <c r="E2108" s="580">
        <v>-498.18180000000001</v>
      </c>
      <c r="F2108" s="580">
        <v>861.04097999999999</v>
      </c>
      <c r="H2108" s="571">
        <v>2103</v>
      </c>
      <c r="I2108" s="78">
        <v>1286</v>
      </c>
      <c r="J2108" s="78">
        <v>1285</v>
      </c>
      <c r="K2108" s="78">
        <v>1132</v>
      </c>
      <c r="L2108" s="78">
        <v>1286</v>
      </c>
      <c r="M2108" s="579" t="str">
        <f t="shared" si="33"/>
        <v>1286,1285,1132,1286</v>
      </c>
      <c r="R2108" s="280">
        <v>2103</v>
      </c>
      <c r="S2108" s="591">
        <v>1125.2567636783999</v>
      </c>
      <c r="U2108" s="77">
        <v>2103</v>
      </c>
      <c r="V2108" s="77">
        <v>2103</v>
      </c>
      <c r="Y2108" s="110">
        <v>2103</v>
      </c>
      <c r="Z2108" s="110">
        <v>0</v>
      </c>
      <c r="AA2108" s="110">
        <v>2103</v>
      </c>
      <c r="AB2108" s="110">
        <v>0</v>
      </c>
      <c r="AC2108" s="417">
        <v>22.505135273568001</v>
      </c>
    </row>
    <row r="2109" spans="1:29">
      <c r="A2109" s="20"/>
      <c r="B2109" s="24">
        <v>2105</v>
      </c>
      <c r="D2109" s="571">
        <v>2104</v>
      </c>
      <c r="E2109" s="580">
        <v>-149.33850000000001</v>
      </c>
      <c r="F2109" s="580">
        <v>922.23161000000005</v>
      </c>
      <c r="H2109" s="571">
        <v>2104</v>
      </c>
      <c r="I2109" s="78">
        <v>1286</v>
      </c>
      <c r="J2109" s="78">
        <v>1132</v>
      </c>
      <c r="K2109" s="78">
        <v>1133</v>
      </c>
      <c r="L2109" s="78">
        <v>1286</v>
      </c>
      <c r="M2109" s="579" t="str">
        <f t="shared" si="33"/>
        <v>1286,1132,1133,1286</v>
      </c>
      <c r="R2109" s="280">
        <v>2104</v>
      </c>
      <c r="S2109" s="591">
        <v>1136.82314728799</v>
      </c>
      <c r="U2109" s="77">
        <v>2104</v>
      </c>
      <c r="V2109" s="77">
        <v>2104</v>
      </c>
      <c r="Y2109" s="110">
        <v>2104</v>
      </c>
      <c r="Z2109" s="110">
        <v>0</v>
      </c>
      <c r="AA2109" s="110">
        <v>2104</v>
      </c>
      <c r="AB2109" s="110">
        <v>0</v>
      </c>
      <c r="AC2109" s="417">
        <v>22.7364629457599</v>
      </c>
    </row>
    <row r="2110" spans="1:29">
      <c r="A2110" s="20"/>
      <c r="B2110" s="24">
        <v>2106</v>
      </c>
      <c r="D2110" s="571">
        <v>2105</v>
      </c>
      <c r="E2110" s="580">
        <v>-79.915890000000005</v>
      </c>
      <c r="F2110" s="580">
        <v>924.09406000000001</v>
      </c>
      <c r="H2110" s="571">
        <v>2105</v>
      </c>
      <c r="I2110" s="78">
        <v>1287</v>
      </c>
      <c r="J2110" s="78">
        <v>1286</v>
      </c>
      <c r="K2110" s="78">
        <v>1133</v>
      </c>
      <c r="L2110" s="78">
        <v>1287</v>
      </c>
      <c r="M2110" s="579" t="str">
        <f t="shared" si="33"/>
        <v>1287,1286,1133,1287</v>
      </c>
      <c r="R2110" s="280">
        <v>2105</v>
      </c>
      <c r="S2110" s="591">
        <v>1096.4979768149899</v>
      </c>
      <c r="U2110" s="77">
        <v>2105</v>
      </c>
      <c r="V2110" s="77">
        <v>2105</v>
      </c>
      <c r="Y2110" s="110">
        <v>2105</v>
      </c>
      <c r="Z2110" s="110">
        <v>0</v>
      </c>
      <c r="AA2110" s="110">
        <v>2105</v>
      </c>
      <c r="AB2110" s="110">
        <v>0</v>
      </c>
      <c r="AC2110" s="417">
        <v>21.929959536299801</v>
      </c>
    </row>
    <row r="2111" spans="1:29">
      <c r="A2111" s="20"/>
      <c r="B2111" s="24">
        <v>2107</v>
      </c>
      <c r="D2111" s="571">
        <v>2106</v>
      </c>
      <c r="E2111" s="580">
        <v>-14.908580000000001</v>
      </c>
      <c r="F2111" s="580">
        <v>926.92666999999994</v>
      </c>
      <c r="H2111" s="571">
        <v>2106</v>
      </c>
      <c r="I2111" s="78">
        <v>1287</v>
      </c>
      <c r="J2111" s="78">
        <v>1133</v>
      </c>
      <c r="K2111" s="78">
        <v>1134</v>
      </c>
      <c r="L2111" s="78">
        <v>1287</v>
      </c>
      <c r="M2111" s="579" t="str">
        <f t="shared" si="33"/>
        <v>1287,1133,1134,1287</v>
      </c>
      <c r="R2111" s="280">
        <v>2106</v>
      </c>
      <c r="S2111" s="591">
        <v>1173.542558335</v>
      </c>
      <c r="U2111" s="77">
        <v>2106</v>
      </c>
      <c r="V2111" s="77">
        <v>2106</v>
      </c>
      <c r="Y2111" s="110">
        <v>2106</v>
      </c>
      <c r="Z2111" s="110">
        <v>0</v>
      </c>
      <c r="AA2111" s="110">
        <v>2106</v>
      </c>
      <c r="AB2111" s="110">
        <v>0</v>
      </c>
      <c r="AC2111" s="417">
        <v>23.470851166700001</v>
      </c>
    </row>
    <row r="2112" spans="1:29">
      <c r="A2112" s="20"/>
      <c r="B2112" s="24">
        <v>2108</v>
      </c>
      <c r="D2112" s="571">
        <v>2107</v>
      </c>
      <c r="E2112" s="580">
        <v>52.566710999999998</v>
      </c>
      <c r="F2112" s="580">
        <v>930.24519999999995</v>
      </c>
      <c r="H2112" s="571">
        <v>2107</v>
      </c>
      <c r="I2112" s="78">
        <v>1288</v>
      </c>
      <c r="J2112" s="78">
        <v>1287</v>
      </c>
      <c r="K2112" s="78">
        <v>1134</v>
      </c>
      <c r="L2112" s="78">
        <v>1288</v>
      </c>
      <c r="M2112" s="579" t="str">
        <f t="shared" si="33"/>
        <v>1288,1287,1134,1288</v>
      </c>
      <c r="R2112" s="280">
        <v>2107</v>
      </c>
      <c r="S2112" s="591">
        <v>1146.0421626900099</v>
      </c>
      <c r="U2112" s="77">
        <v>2107</v>
      </c>
      <c r="V2112" s="77">
        <v>2107</v>
      </c>
      <c r="Y2112" s="110">
        <v>2107</v>
      </c>
      <c r="Z2112" s="110">
        <v>0</v>
      </c>
      <c r="AA2112" s="110">
        <v>2107</v>
      </c>
      <c r="AB2112" s="110">
        <v>0</v>
      </c>
      <c r="AC2112" s="417">
        <v>22.9208432538002</v>
      </c>
    </row>
    <row r="2113" spans="1:29">
      <c r="A2113" s="20"/>
      <c r="B2113" s="24">
        <v>2109</v>
      </c>
      <c r="D2113" s="571">
        <v>2108</v>
      </c>
      <c r="E2113" s="580">
        <v>116.6947</v>
      </c>
      <c r="F2113" s="580">
        <v>914.36743000000001</v>
      </c>
      <c r="H2113" s="571">
        <v>2108</v>
      </c>
      <c r="I2113" s="78">
        <v>1288</v>
      </c>
      <c r="J2113" s="78">
        <v>1134</v>
      </c>
      <c r="K2113" s="78">
        <v>1135</v>
      </c>
      <c r="L2113" s="78">
        <v>1288</v>
      </c>
      <c r="M2113" s="579" t="str">
        <f t="shared" si="33"/>
        <v>1288,1134,1135,1288</v>
      </c>
      <c r="R2113" s="280">
        <v>2108</v>
      </c>
      <c r="S2113" s="591">
        <v>1171.9060139999899</v>
      </c>
      <c r="U2113" s="77">
        <v>2108</v>
      </c>
      <c r="V2113" s="77">
        <v>2108</v>
      </c>
      <c r="Y2113" s="110">
        <v>2108</v>
      </c>
      <c r="Z2113" s="110">
        <v>0</v>
      </c>
      <c r="AA2113" s="110">
        <v>2108</v>
      </c>
      <c r="AB2113" s="110">
        <v>0</v>
      </c>
      <c r="AC2113" s="417">
        <v>23.438120279999801</v>
      </c>
    </row>
    <row r="2114" spans="1:29">
      <c r="A2114" s="20"/>
      <c r="B2114" s="24">
        <v>2110</v>
      </c>
      <c r="D2114" s="571">
        <v>2109</v>
      </c>
      <c r="E2114" s="580">
        <v>173.78077999999999</v>
      </c>
      <c r="F2114" s="580">
        <v>903.52291000000002</v>
      </c>
      <c r="H2114" s="571">
        <v>2109</v>
      </c>
      <c r="I2114" s="78">
        <v>1289</v>
      </c>
      <c r="J2114" s="78">
        <v>1288</v>
      </c>
      <c r="K2114" s="78">
        <v>1135</v>
      </c>
      <c r="L2114" s="78">
        <v>1289</v>
      </c>
      <c r="M2114" s="579" t="str">
        <f t="shared" si="33"/>
        <v>1289,1288,1135,1289</v>
      </c>
      <c r="R2114" s="280">
        <v>2109</v>
      </c>
      <c r="S2114" s="591">
        <v>1163.0430052500101</v>
      </c>
      <c r="U2114" s="77">
        <v>2109</v>
      </c>
      <c r="V2114" s="77">
        <v>2109</v>
      </c>
      <c r="Y2114" s="110">
        <v>2109</v>
      </c>
      <c r="Z2114" s="110">
        <v>0</v>
      </c>
      <c r="AA2114" s="110">
        <v>2109</v>
      </c>
      <c r="AB2114" s="110">
        <v>0</v>
      </c>
      <c r="AC2114" s="417">
        <v>23.260860105000301</v>
      </c>
    </row>
    <row r="2115" spans="1:29">
      <c r="A2115" s="20"/>
      <c r="B2115" s="24">
        <v>2111</v>
      </c>
      <c r="D2115" s="571">
        <v>2110</v>
      </c>
      <c r="E2115" s="580">
        <v>223.39703</v>
      </c>
      <c r="F2115" s="580">
        <v>897.81893000000002</v>
      </c>
      <c r="H2115" s="571">
        <v>2110</v>
      </c>
      <c r="I2115" s="78">
        <v>1289</v>
      </c>
      <c r="J2115" s="78">
        <v>1135</v>
      </c>
      <c r="K2115" s="78">
        <v>1136</v>
      </c>
      <c r="L2115" s="78">
        <v>1289</v>
      </c>
      <c r="M2115" s="579" t="str">
        <f t="shared" si="33"/>
        <v>1289,1135,1136,1289</v>
      </c>
      <c r="R2115" s="280">
        <v>2110</v>
      </c>
      <c r="S2115" s="591">
        <v>1189.4364727</v>
      </c>
      <c r="U2115" s="77">
        <v>2110</v>
      </c>
      <c r="V2115" s="77">
        <v>2110</v>
      </c>
      <c r="Y2115" s="110">
        <v>2110</v>
      </c>
      <c r="Z2115" s="110">
        <v>0</v>
      </c>
      <c r="AA2115" s="110">
        <v>2110</v>
      </c>
      <c r="AB2115" s="110">
        <v>0</v>
      </c>
      <c r="AC2115" s="417">
        <v>23.788729454000102</v>
      </c>
    </row>
    <row r="2116" spans="1:29">
      <c r="A2116" s="20"/>
      <c r="B2116" s="24">
        <v>2112</v>
      </c>
      <c r="D2116" s="571">
        <v>2111</v>
      </c>
      <c r="E2116" s="580">
        <v>260.20641000000001</v>
      </c>
      <c r="F2116" s="580">
        <v>864.90367000000003</v>
      </c>
      <c r="H2116" s="571">
        <v>2111</v>
      </c>
      <c r="I2116" s="78">
        <v>1290</v>
      </c>
      <c r="J2116" s="78">
        <v>1289</v>
      </c>
      <c r="K2116" s="78">
        <v>1136</v>
      </c>
      <c r="L2116" s="78">
        <v>1290</v>
      </c>
      <c r="M2116" s="579" t="str">
        <f t="shared" si="33"/>
        <v>1290,1289,1136,1290</v>
      </c>
      <c r="R2116" s="280">
        <v>2111</v>
      </c>
      <c r="S2116" s="591">
        <v>1165.6947697999699</v>
      </c>
      <c r="U2116" s="77">
        <v>2111</v>
      </c>
      <c r="V2116" s="77">
        <v>2111</v>
      </c>
      <c r="Y2116" s="110">
        <v>2111</v>
      </c>
      <c r="Z2116" s="110">
        <v>0</v>
      </c>
      <c r="AA2116" s="110">
        <v>2111</v>
      </c>
      <c r="AB2116" s="110">
        <v>0</v>
      </c>
      <c r="AC2116" s="417">
        <v>23.313895395999399</v>
      </c>
    </row>
    <row r="2117" spans="1:29">
      <c r="A2117" s="20"/>
      <c r="B2117" s="24">
        <v>2113</v>
      </c>
      <c r="D2117" s="571">
        <v>2112</v>
      </c>
      <c r="E2117" s="580">
        <v>304.07301999999999</v>
      </c>
      <c r="F2117" s="580">
        <v>831.09520999999995</v>
      </c>
      <c r="H2117" s="571">
        <v>2112</v>
      </c>
      <c r="I2117" s="78">
        <v>1290</v>
      </c>
      <c r="J2117" s="78">
        <v>1136</v>
      </c>
      <c r="K2117" s="78">
        <v>1137</v>
      </c>
      <c r="L2117" s="78">
        <v>1290</v>
      </c>
      <c r="M2117" s="579" t="str">
        <f t="shared" si="33"/>
        <v>1290,1136,1137,1290</v>
      </c>
      <c r="R2117" s="280">
        <v>2112</v>
      </c>
      <c r="S2117" s="591">
        <v>1195.10690799998</v>
      </c>
      <c r="U2117" s="77">
        <v>2112</v>
      </c>
      <c r="V2117" s="77">
        <v>2112</v>
      </c>
      <c r="Y2117" s="110">
        <v>2112</v>
      </c>
      <c r="Z2117" s="110">
        <v>0</v>
      </c>
      <c r="AA2117" s="110">
        <v>2112</v>
      </c>
      <c r="AB2117" s="110">
        <v>0</v>
      </c>
      <c r="AC2117" s="417">
        <v>23.902138159999701</v>
      </c>
    </row>
    <row r="2118" spans="1:29">
      <c r="A2118" s="20"/>
      <c r="B2118" s="24">
        <v>2114</v>
      </c>
      <c r="D2118" s="571">
        <v>2113</v>
      </c>
      <c r="E2118" s="580">
        <v>351.70463000000001</v>
      </c>
      <c r="F2118" s="580">
        <v>799.10503000000006</v>
      </c>
      <c r="H2118" s="571">
        <v>2113</v>
      </c>
      <c r="I2118" s="78">
        <v>1291</v>
      </c>
      <c r="J2118" s="78">
        <v>1290</v>
      </c>
      <c r="K2118" s="78">
        <v>1137</v>
      </c>
      <c r="L2118" s="78">
        <v>1291</v>
      </c>
      <c r="M2118" s="579" t="str">
        <f t="shared" ref="M2118:M2181" si="34">_xlfn.CONCAT(I2118,",",J2118,",",,K2118,",",L2118)</f>
        <v>1291,1290,1137,1291</v>
      </c>
      <c r="R2118" s="280">
        <v>2113</v>
      </c>
      <c r="S2118" s="591">
        <v>1118.68782500004</v>
      </c>
      <c r="U2118" s="77">
        <v>2113</v>
      </c>
      <c r="V2118" s="77">
        <v>2113</v>
      </c>
      <c r="Y2118" s="110">
        <v>2113</v>
      </c>
      <c r="Z2118" s="110">
        <v>0</v>
      </c>
      <c r="AA2118" s="110">
        <v>2113</v>
      </c>
      <c r="AB2118" s="110">
        <v>0</v>
      </c>
      <c r="AC2118" s="417">
        <v>22.373756500000798</v>
      </c>
    </row>
    <row r="2119" spans="1:29">
      <c r="A2119" s="20"/>
      <c r="B2119" s="24">
        <v>2115</v>
      </c>
      <c r="D2119" s="571">
        <v>2114</v>
      </c>
      <c r="E2119" s="580">
        <v>398.29939000000002</v>
      </c>
      <c r="F2119" s="580">
        <v>766.80754000000002</v>
      </c>
      <c r="H2119" s="571">
        <v>2114</v>
      </c>
      <c r="I2119" s="78">
        <v>1291</v>
      </c>
      <c r="J2119" s="78">
        <v>1137</v>
      </c>
      <c r="K2119" s="78">
        <v>1138</v>
      </c>
      <c r="L2119" s="78">
        <v>1291</v>
      </c>
      <c r="M2119" s="579" t="str">
        <f t="shared" si="34"/>
        <v>1291,1137,1138,1291</v>
      </c>
      <c r="R2119" s="280">
        <v>2114</v>
      </c>
      <c r="S2119" s="591">
        <v>1138.8661912999801</v>
      </c>
      <c r="U2119" s="77">
        <v>2114</v>
      </c>
      <c r="V2119" s="77">
        <v>2114</v>
      </c>
      <c r="Y2119" s="110">
        <v>2114</v>
      </c>
      <c r="Z2119" s="110">
        <v>0</v>
      </c>
      <c r="AA2119" s="110">
        <v>2114</v>
      </c>
      <c r="AB2119" s="110">
        <v>0</v>
      </c>
      <c r="AC2119" s="417">
        <v>22.777323825999598</v>
      </c>
    </row>
    <row r="2120" spans="1:29">
      <c r="A2120" s="20"/>
      <c r="B2120" s="24">
        <v>2116</v>
      </c>
      <c r="D2120" s="571">
        <v>2115</v>
      </c>
      <c r="E2120" s="580">
        <v>442.15759000000003</v>
      </c>
      <c r="F2120" s="580">
        <v>740.19771000000003</v>
      </c>
      <c r="H2120" s="571">
        <v>2115</v>
      </c>
      <c r="I2120" s="78">
        <v>1292</v>
      </c>
      <c r="J2120" s="78">
        <v>1291</v>
      </c>
      <c r="K2120" s="78">
        <v>1138</v>
      </c>
      <c r="L2120" s="78">
        <v>1292</v>
      </c>
      <c r="M2120" s="579" t="str">
        <f t="shared" si="34"/>
        <v>1292,1291,1138,1292</v>
      </c>
      <c r="R2120" s="280">
        <v>2115</v>
      </c>
      <c r="S2120" s="591">
        <v>1104.4266653</v>
      </c>
      <c r="U2120" s="77">
        <v>2115</v>
      </c>
      <c r="V2120" s="77">
        <v>2115</v>
      </c>
      <c r="Y2120" s="110">
        <v>2115</v>
      </c>
      <c r="Z2120" s="110">
        <v>0</v>
      </c>
      <c r="AA2120" s="110">
        <v>2115</v>
      </c>
      <c r="AB2120" s="110">
        <v>0</v>
      </c>
      <c r="AC2120" s="417">
        <v>22.088533306000102</v>
      </c>
    </row>
    <row r="2121" spans="1:29">
      <c r="A2121" s="20"/>
      <c r="B2121" s="24">
        <v>2117</v>
      </c>
      <c r="D2121" s="571">
        <v>2116</v>
      </c>
      <c r="E2121" s="580">
        <v>469.32308</v>
      </c>
      <c r="F2121" s="580">
        <v>690.53877999999997</v>
      </c>
      <c r="H2121" s="571">
        <v>2116</v>
      </c>
      <c r="I2121" s="78">
        <v>1292</v>
      </c>
      <c r="J2121" s="78">
        <v>1138</v>
      </c>
      <c r="K2121" s="78">
        <v>1139</v>
      </c>
      <c r="L2121" s="78">
        <v>1292</v>
      </c>
      <c r="M2121" s="579" t="str">
        <f t="shared" si="34"/>
        <v>1292,1138,1139,1292</v>
      </c>
      <c r="R2121" s="280">
        <v>2116</v>
      </c>
      <c r="S2121" s="591">
        <v>1130.38623159995</v>
      </c>
      <c r="U2121" s="77">
        <v>2116</v>
      </c>
      <c r="V2121" s="77">
        <v>2116</v>
      </c>
      <c r="Y2121" s="110">
        <v>2116</v>
      </c>
      <c r="Z2121" s="110">
        <v>0</v>
      </c>
      <c r="AA2121" s="110">
        <v>2116</v>
      </c>
      <c r="AB2121" s="110">
        <v>0</v>
      </c>
      <c r="AC2121" s="417">
        <v>22.607724631999101</v>
      </c>
    </row>
    <row r="2122" spans="1:29">
      <c r="A2122" s="20"/>
      <c r="B2122" s="24">
        <v>2118</v>
      </c>
      <c r="D2122" s="571">
        <v>2117</v>
      </c>
      <c r="E2122" s="580">
        <v>507.94711000000001</v>
      </c>
      <c r="F2122" s="580">
        <v>634.12154999999996</v>
      </c>
      <c r="H2122" s="571">
        <v>2117</v>
      </c>
      <c r="I2122" s="78">
        <v>1293</v>
      </c>
      <c r="J2122" s="78">
        <v>1292</v>
      </c>
      <c r="K2122" s="78">
        <v>1139</v>
      </c>
      <c r="L2122" s="78">
        <v>1293</v>
      </c>
      <c r="M2122" s="579" t="str">
        <f t="shared" si="34"/>
        <v>1293,1292,1139,1293</v>
      </c>
      <c r="R2122" s="280">
        <v>2117</v>
      </c>
      <c r="S2122" s="591">
        <v>1087.6016340000201</v>
      </c>
      <c r="U2122" s="77">
        <v>2117</v>
      </c>
      <c r="V2122" s="77">
        <v>2117</v>
      </c>
      <c r="Y2122" s="110">
        <v>2117</v>
      </c>
      <c r="Z2122" s="110">
        <v>0</v>
      </c>
      <c r="AA2122" s="110">
        <v>2117</v>
      </c>
      <c r="AB2122" s="110">
        <v>0</v>
      </c>
      <c r="AC2122" s="417">
        <v>21.752032680000401</v>
      </c>
    </row>
    <row r="2123" spans="1:29">
      <c r="A2123" s="20"/>
      <c r="B2123" s="24">
        <v>2119</v>
      </c>
      <c r="D2123" s="571">
        <v>2118</v>
      </c>
      <c r="E2123" s="580">
        <v>-215.88560000000001</v>
      </c>
      <c r="F2123" s="580">
        <v>898.51513999999997</v>
      </c>
      <c r="H2123" s="571">
        <v>2118</v>
      </c>
      <c r="I2123" s="78">
        <v>1293</v>
      </c>
      <c r="J2123" s="78">
        <v>1139</v>
      </c>
      <c r="K2123" s="78">
        <v>1140</v>
      </c>
      <c r="L2123" s="78">
        <v>1293</v>
      </c>
      <c r="M2123" s="579" t="str">
        <f t="shared" si="34"/>
        <v>1293,1139,1140,1293</v>
      </c>
      <c r="R2123" s="280">
        <v>2118</v>
      </c>
      <c r="S2123" s="591">
        <v>1173.08897999997</v>
      </c>
      <c r="U2123" s="77">
        <v>2118</v>
      </c>
      <c r="V2123" s="77">
        <v>2118</v>
      </c>
      <c r="Y2123" s="110">
        <v>2118</v>
      </c>
      <c r="Z2123" s="110">
        <v>0</v>
      </c>
      <c r="AA2123" s="110">
        <v>2118</v>
      </c>
      <c r="AB2123" s="110">
        <v>0</v>
      </c>
      <c r="AC2123" s="417">
        <v>23.461779599999399</v>
      </c>
    </row>
    <row r="2124" spans="1:29">
      <c r="A2124" s="20"/>
      <c r="B2124" s="24">
        <v>2120</v>
      </c>
      <c r="D2124" s="571">
        <v>2119</v>
      </c>
      <c r="E2124" s="580">
        <v>-278.55250000000001</v>
      </c>
      <c r="F2124" s="580">
        <v>876.88044000000002</v>
      </c>
      <c r="H2124" s="571">
        <v>2119</v>
      </c>
      <c r="I2124" s="78">
        <v>1294</v>
      </c>
      <c r="J2124" s="78">
        <v>1293</v>
      </c>
      <c r="K2124" s="78">
        <v>1140</v>
      </c>
      <c r="L2124" s="78">
        <v>1294</v>
      </c>
      <c r="M2124" s="579" t="str">
        <f t="shared" si="34"/>
        <v>1294,1293,1140,1294</v>
      </c>
      <c r="R2124" s="280">
        <v>2119</v>
      </c>
      <c r="S2124" s="591">
        <v>1134.10379439999</v>
      </c>
      <c r="U2124" s="77">
        <v>2119</v>
      </c>
      <c r="V2124" s="77">
        <v>2119</v>
      </c>
      <c r="Y2124" s="110">
        <v>2119</v>
      </c>
      <c r="Z2124" s="110">
        <v>0</v>
      </c>
      <c r="AA2124" s="110">
        <v>2119</v>
      </c>
      <c r="AB2124" s="110">
        <v>0</v>
      </c>
      <c r="AC2124" s="417">
        <v>22.6820758879999</v>
      </c>
    </row>
    <row r="2125" spans="1:29">
      <c r="A2125" s="20"/>
      <c r="B2125" s="24">
        <v>2121</v>
      </c>
      <c r="D2125" s="571">
        <v>2120</v>
      </c>
      <c r="E2125" s="580">
        <v>-338.83870000000002</v>
      </c>
      <c r="F2125" s="580">
        <v>854.54530999999997</v>
      </c>
      <c r="H2125" s="571">
        <v>2120</v>
      </c>
      <c r="I2125" s="78">
        <v>1294</v>
      </c>
      <c r="J2125" s="78">
        <v>1140</v>
      </c>
      <c r="K2125" s="78">
        <v>1141</v>
      </c>
      <c r="L2125" s="78">
        <v>1294</v>
      </c>
      <c r="M2125" s="579" t="str">
        <f t="shared" si="34"/>
        <v>1294,1140,1141,1294</v>
      </c>
      <c r="R2125" s="280">
        <v>2120</v>
      </c>
      <c r="S2125" s="591">
        <v>1167.2085615999799</v>
      </c>
      <c r="U2125" s="77">
        <v>2120</v>
      </c>
      <c r="V2125" s="77">
        <v>2120</v>
      </c>
      <c r="Y2125" s="110">
        <v>2120</v>
      </c>
      <c r="Z2125" s="110">
        <v>0</v>
      </c>
      <c r="AA2125" s="110">
        <v>2120</v>
      </c>
      <c r="AB2125" s="110">
        <v>0</v>
      </c>
      <c r="AC2125" s="417">
        <v>23.344171231999599</v>
      </c>
    </row>
    <row r="2126" spans="1:29">
      <c r="A2126" s="20"/>
      <c r="B2126" s="24">
        <v>2122</v>
      </c>
      <c r="D2126" s="571">
        <v>2121</v>
      </c>
      <c r="E2126" s="580">
        <v>-397.57850000000002</v>
      </c>
      <c r="F2126" s="580">
        <v>835.60546999999997</v>
      </c>
      <c r="H2126" s="571">
        <v>2121</v>
      </c>
      <c r="I2126" s="78">
        <v>1295</v>
      </c>
      <c r="J2126" s="78">
        <v>1294</v>
      </c>
      <c r="K2126" s="78">
        <v>1141</v>
      </c>
      <c r="L2126" s="78">
        <v>1295</v>
      </c>
      <c r="M2126" s="579" t="str">
        <f t="shared" si="34"/>
        <v>1295,1294,1141,1295</v>
      </c>
      <c r="R2126" s="280">
        <v>2121</v>
      </c>
      <c r="S2126" s="591">
        <v>1137.49246720003</v>
      </c>
      <c r="U2126" s="77">
        <v>2121</v>
      </c>
      <c r="V2126" s="77">
        <v>2121</v>
      </c>
      <c r="Y2126" s="110">
        <v>2121</v>
      </c>
      <c r="Z2126" s="110">
        <v>0</v>
      </c>
      <c r="AA2126" s="110">
        <v>2121</v>
      </c>
      <c r="AB2126" s="110">
        <v>0</v>
      </c>
      <c r="AC2126" s="417">
        <v>22.749849344000602</v>
      </c>
    </row>
    <row r="2127" spans="1:29">
      <c r="A2127" s="20"/>
      <c r="B2127" s="24">
        <v>2123</v>
      </c>
      <c r="D2127" s="571">
        <v>2122</v>
      </c>
      <c r="E2127" s="580">
        <v>-457.65899999999999</v>
      </c>
      <c r="F2127" s="580">
        <v>820.48216000000002</v>
      </c>
      <c r="H2127" s="571">
        <v>2122</v>
      </c>
      <c r="I2127" s="78">
        <v>1295</v>
      </c>
      <c r="J2127" s="78">
        <v>1141</v>
      </c>
      <c r="K2127" s="78">
        <v>1142</v>
      </c>
      <c r="L2127" s="78">
        <v>1295</v>
      </c>
      <c r="M2127" s="579" t="str">
        <f t="shared" si="34"/>
        <v>1295,1141,1142,1295</v>
      </c>
      <c r="R2127" s="280">
        <v>2122</v>
      </c>
      <c r="S2127" s="591">
        <v>1163.66676450002</v>
      </c>
      <c r="U2127" s="77">
        <v>2122</v>
      </c>
      <c r="V2127" s="77">
        <v>2122</v>
      </c>
      <c r="Y2127" s="110">
        <v>2122</v>
      </c>
      <c r="Z2127" s="110">
        <v>0</v>
      </c>
      <c r="AA2127" s="110">
        <v>2122</v>
      </c>
      <c r="AB2127" s="110">
        <v>0</v>
      </c>
      <c r="AC2127" s="417">
        <v>23.273335290000499</v>
      </c>
    </row>
    <row r="2128" spans="1:29">
      <c r="A2128" s="20"/>
      <c r="B2128" s="24">
        <v>2124</v>
      </c>
      <c r="D2128" s="571">
        <v>2123</v>
      </c>
      <c r="E2128" s="580">
        <v>-517.49469999999997</v>
      </c>
      <c r="F2128" s="580">
        <v>807.36279000000002</v>
      </c>
      <c r="H2128" s="571">
        <v>2123</v>
      </c>
      <c r="I2128" s="78">
        <v>1296</v>
      </c>
      <c r="J2128" s="78">
        <v>1295</v>
      </c>
      <c r="K2128" s="78">
        <v>1142</v>
      </c>
      <c r="L2128" s="78">
        <v>1296</v>
      </c>
      <c r="M2128" s="579" t="str">
        <f t="shared" si="34"/>
        <v>1296,1295,1142,1296</v>
      </c>
      <c r="R2128" s="280">
        <v>2123</v>
      </c>
      <c r="S2128" s="591">
        <v>1159.3735662000199</v>
      </c>
      <c r="U2128" s="77">
        <v>2123</v>
      </c>
      <c r="V2128" s="77">
        <v>2123</v>
      </c>
      <c r="Y2128" s="110">
        <v>2123</v>
      </c>
      <c r="Z2128" s="110">
        <v>0</v>
      </c>
      <c r="AA2128" s="110">
        <v>2123</v>
      </c>
      <c r="AB2128" s="110">
        <v>0</v>
      </c>
      <c r="AC2128" s="417">
        <v>23.187471324000501</v>
      </c>
    </row>
    <row r="2129" spans="1:29">
      <c r="A2129" s="20"/>
      <c r="B2129" s="24">
        <v>2125</v>
      </c>
      <c r="D2129" s="571">
        <v>2124</v>
      </c>
      <c r="E2129" s="580">
        <v>-572.14670000000001</v>
      </c>
      <c r="F2129" s="580">
        <v>792.79638999999997</v>
      </c>
      <c r="H2129" s="571">
        <v>2124</v>
      </c>
      <c r="I2129" s="78">
        <v>1296</v>
      </c>
      <c r="J2129" s="78">
        <v>1142</v>
      </c>
      <c r="K2129" s="78">
        <v>1143</v>
      </c>
      <c r="L2129" s="78">
        <v>1296</v>
      </c>
      <c r="M2129" s="579" t="str">
        <f t="shared" si="34"/>
        <v>1296,1142,1143,1296</v>
      </c>
      <c r="R2129" s="280">
        <v>2124</v>
      </c>
      <c r="S2129" s="591">
        <v>1182.72105299998</v>
      </c>
      <c r="U2129" s="77">
        <v>2124</v>
      </c>
      <c r="V2129" s="77">
        <v>2124</v>
      </c>
      <c r="Y2129" s="110">
        <v>2124</v>
      </c>
      <c r="Z2129" s="110">
        <v>0</v>
      </c>
      <c r="AA2129" s="110">
        <v>2124</v>
      </c>
      <c r="AB2129" s="110">
        <v>0</v>
      </c>
      <c r="AC2129" s="417">
        <v>23.654421059999699</v>
      </c>
    </row>
    <row r="2130" spans="1:29">
      <c r="A2130" s="20"/>
      <c r="B2130" s="24">
        <v>2126</v>
      </c>
      <c r="D2130" s="571">
        <v>2125</v>
      </c>
      <c r="E2130" s="580">
        <v>-625.90970000000004</v>
      </c>
      <c r="F2130" s="580">
        <v>777.97955000000002</v>
      </c>
      <c r="H2130" s="571">
        <v>2125</v>
      </c>
      <c r="I2130" s="78">
        <v>1297</v>
      </c>
      <c r="J2130" s="78">
        <v>1296</v>
      </c>
      <c r="K2130" s="78">
        <v>1143</v>
      </c>
      <c r="L2130" s="78">
        <v>1297</v>
      </c>
      <c r="M2130" s="579" t="str">
        <f t="shared" si="34"/>
        <v>1297,1296,1143,1297</v>
      </c>
      <c r="R2130" s="280">
        <v>2125</v>
      </c>
      <c r="S2130" s="591">
        <v>1168.4759792999801</v>
      </c>
      <c r="U2130" s="77">
        <v>2125</v>
      </c>
      <c r="V2130" s="77">
        <v>2125</v>
      </c>
      <c r="Y2130" s="110">
        <v>2125</v>
      </c>
      <c r="Z2130" s="110">
        <v>0</v>
      </c>
      <c r="AA2130" s="110">
        <v>2125</v>
      </c>
      <c r="AB2130" s="110">
        <v>0</v>
      </c>
      <c r="AC2130" s="417">
        <v>23.369519585999601</v>
      </c>
    </row>
    <row r="2131" spans="1:29">
      <c r="A2131" s="20"/>
      <c r="B2131" s="24">
        <v>2127</v>
      </c>
      <c r="D2131" s="571">
        <v>2126</v>
      </c>
      <c r="E2131" s="580">
        <v>-655.99120000000005</v>
      </c>
      <c r="F2131" s="580">
        <v>730.61063999999999</v>
      </c>
      <c r="H2131" s="571">
        <v>2126</v>
      </c>
      <c r="I2131" s="78">
        <v>1297</v>
      </c>
      <c r="J2131" s="78">
        <v>1143</v>
      </c>
      <c r="K2131" s="78">
        <v>1144</v>
      </c>
      <c r="L2131" s="78">
        <v>1297</v>
      </c>
      <c r="M2131" s="579" t="str">
        <f t="shared" si="34"/>
        <v>1297,1143,1144,1297</v>
      </c>
      <c r="R2131" s="280">
        <v>2126</v>
      </c>
      <c r="S2131" s="591">
        <v>1204.3745841999701</v>
      </c>
      <c r="U2131" s="77">
        <v>2126</v>
      </c>
      <c r="V2131" s="77">
        <v>2126</v>
      </c>
      <c r="Y2131" s="110">
        <v>2126</v>
      </c>
      <c r="Z2131" s="110">
        <v>0</v>
      </c>
      <c r="AA2131" s="110">
        <v>2126</v>
      </c>
      <c r="AB2131" s="110">
        <v>0</v>
      </c>
      <c r="AC2131" s="417">
        <v>24.087491683999499</v>
      </c>
    </row>
    <row r="2132" spans="1:29">
      <c r="A2132" s="20"/>
      <c r="B2132" s="24">
        <v>2128</v>
      </c>
      <c r="D2132" s="571">
        <v>2127</v>
      </c>
      <c r="E2132" s="580">
        <v>-691.91589999999997</v>
      </c>
      <c r="F2132" s="580">
        <v>684.62900999999999</v>
      </c>
      <c r="H2132" s="571">
        <v>2127</v>
      </c>
      <c r="I2132" s="78">
        <v>1298</v>
      </c>
      <c r="J2132" s="78">
        <v>1297</v>
      </c>
      <c r="K2132" s="78">
        <v>1144</v>
      </c>
      <c r="L2132" s="78">
        <v>1298</v>
      </c>
      <c r="M2132" s="579" t="str">
        <f t="shared" si="34"/>
        <v>1298,1297,1144,1298</v>
      </c>
      <c r="R2132" s="280">
        <v>2127</v>
      </c>
      <c r="S2132" s="591">
        <v>1127.6353140000101</v>
      </c>
      <c r="U2132" s="77">
        <v>2127</v>
      </c>
      <c r="V2132" s="77">
        <v>2127</v>
      </c>
      <c r="Y2132" s="110">
        <v>2127</v>
      </c>
      <c r="Z2132" s="110">
        <v>0</v>
      </c>
      <c r="AA2132" s="110">
        <v>2127</v>
      </c>
      <c r="AB2132" s="110">
        <v>0</v>
      </c>
      <c r="AC2132" s="417">
        <v>22.552706280000201</v>
      </c>
    </row>
    <row r="2133" spans="1:29">
      <c r="A2133" s="20"/>
      <c r="B2133" s="24">
        <v>2129</v>
      </c>
      <c r="D2133" s="571">
        <v>2128</v>
      </c>
      <c r="E2133" s="580">
        <v>-730.73500000000001</v>
      </c>
      <c r="F2133" s="580">
        <v>637.04940999999997</v>
      </c>
      <c r="H2133" s="571">
        <v>2128</v>
      </c>
      <c r="I2133" s="78">
        <v>1298</v>
      </c>
      <c r="J2133" s="78">
        <v>1144</v>
      </c>
      <c r="K2133" s="78">
        <v>1145</v>
      </c>
      <c r="L2133" s="78">
        <v>1298</v>
      </c>
      <c r="M2133" s="579" t="str">
        <f t="shared" si="34"/>
        <v>1298,1144,1145,1298</v>
      </c>
      <c r="R2133" s="280">
        <v>2128</v>
      </c>
      <c r="S2133" s="591">
        <v>1160.6061330500499</v>
      </c>
      <c r="U2133" s="77">
        <v>2128</v>
      </c>
      <c r="V2133" s="77">
        <v>2128</v>
      </c>
      <c r="Y2133" s="110">
        <v>2128</v>
      </c>
      <c r="Z2133" s="110">
        <v>0</v>
      </c>
      <c r="AA2133" s="110">
        <v>2128</v>
      </c>
      <c r="AB2133" s="110">
        <v>0</v>
      </c>
      <c r="AC2133" s="417">
        <v>23.212122661001001</v>
      </c>
    </row>
    <row r="2134" spans="1:29">
      <c r="A2134" s="20"/>
      <c r="B2134" s="24">
        <v>2130</v>
      </c>
      <c r="D2134" s="571">
        <v>2129</v>
      </c>
      <c r="E2134" s="580">
        <v>-772.23469999999998</v>
      </c>
      <c r="F2134" s="580">
        <v>590.53774999999996</v>
      </c>
      <c r="H2134" s="571">
        <v>2129</v>
      </c>
      <c r="I2134" s="78">
        <v>1299</v>
      </c>
      <c r="J2134" s="78">
        <v>1298</v>
      </c>
      <c r="K2134" s="78">
        <v>1145</v>
      </c>
      <c r="L2134" s="78">
        <v>1299</v>
      </c>
      <c r="M2134" s="579" t="str">
        <f t="shared" si="34"/>
        <v>1299,1298,1145,1299</v>
      </c>
      <c r="R2134" s="280">
        <v>2129</v>
      </c>
      <c r="S2134" s="591">
        <v>1122.8938762999601</v>
      </c>
      <c r="U2134" s="77">
        <v>2129</v>
      </c>
      <c r="V2134" s="77">
        <v>2129</v>
      </c>
      <c r="Y2134" s="110">
        <v>2129</v>
      </c>
      <c r="Z2134" s="110">
        <v>0</v>
      </c>
      <c r="AA2134" s="110">
        <v>2129</v>
      </c>
      <c r="AB2134" s="110">
        <v>0</v>
      </c>
      <c r="AC2134" s="417">
        <v>22.457877525999201</v>
      </c>
    </row>
    <row r="2135" spans="1:29">
      <c r="A2135" s="20"/>
      <c r="B2135" s="24">
        <v>2131</v>
      </c>
      <c r="D2135" s="571">
        <v>2130</v>
      </c>
      <c r="E2135" s="580">
        <v>-813.04110000000003</v>
      </c>
      <c r="F2135" s="580">
        <v>545.91822000000002</v>
      </c>
      <c r="H2135" s="571">
        <v>2130</v>
      </c>
      <c r="I2135" s="78">
        <v>1299</v>
      </c>
      <c r="J2135" s="78">
        <v>1145</v>
      </c>
      <c r="K2135" s="78">
        <v>1146</v>
      </c>
      <c r="L2135" s="78">
        <v>1299</v>
      </c>
      <c r="M2135" s="579" t="str">
        <f t="shared" si="34"/>
        <v>1299,1145,1146,1299</v>
      </c>
      <c r="R2135" s="280">
        <v>2130</v>
      </c>
      <c r="S2135" s="591">
        <v>1146.2898337000499</v>
      </c>
      <c r="U2135" s="77">
        <v>2130</v>
      </c>
      <c r="V2135" s="77">
        <v>2130</v>
      </c>
      <c r="Y2135" s="110">
        <v>2130</v>
      </c>
      <c r="Z2135" s="110">
        <v>0</v>
      </c>
      <c r="AA2135" s="110">
        <v>2130</v>
      </c>
      <c r="AB2135" s="110">
        <v>0</v>
      </c>
      <c r="AC2135" s="417">
        <v>22.925796674000999</v>
      </c>
    </row>
    <row r="2136" spans="1:29">
      <c r="A2136" s="20"/>
      <c r="B2136" s="24">
        <v>2132</v>
      </c>
      <c r="D2136" s="571">
        <v>2131</v>
      </c>
      <c r="E2136" s="580">
        <v>-855.87800000000004</v>
      </c>
      <c r="F2136" s="580">
        <v>501.17973999999998</v>
      </c>
      <c r="H2136" s="571">
        <v>2131</v>
      </c>
      <c r="I2136" s="78">
        <v>1300</v>
      </c>
      <c r="J2136" s="78">
        <v>1299</v>
      </c>
      <c r="K2136" s="78">
        <v>1146</v>
      </c>
      <c r="L2136" s="78">
        <v>1300</v>
      </c>
      <c r="M2136" s="579" t="str">
        <f t="shared" si="34"/>
        <v>1300,1299,1146,1300</v>
      </c>
      <c r="R2136" s="280">
        <v>2131</v>
      </c>
      <c r="S2136" s="591">
        <v>1101.04205216997</v>
      </c>
      <c r="U2136" s="77">
        <v>2131</v>
      </c>
      <c r="V2136" s="77">
        <v>2131</v>
      </c>
      <c r="Y2136" s="110">
        <v>2131</v>
      </c>
      <c r="Z2136" s="110">
        <v>0</v>
      </c>
      <c r="AA2136" s="110">
        <v>2131</v>
      </c>
      <c r="AB2136" s="110">
        <v>0</v>
      </c>
      <c r="AC2136" s="417">
        <v>22.0208410433994</v>
      </c>
    </row>
    <row r="2137" spans="1:29">
      <c r="A2137" s="20"/>
      <c r="B2137" s="24">
        <v>2133</v>
      </c>
      <c r="D2137" s="571">
        <v>2132</v>
      </c>
      <c r="E2137" s="580">
        <v>551.00166000000002</v>
      </c>
      <c r="F2137" s="580">
        <v>571.53368999999998</v>
      </c>
      <c r="H2137" s="571">
        <v>2132</v>
      </c>
      <c r="I2137" s="78">
        <v>1300</v>
      </c>
      <c r="J2137" s="78">
        <v>1146</v>
      </c>
      <c r="K2137" s="78">
        <v>1147</v>
      </c>
      <c r="L2137" s="78">
        <v>1300</v>
      </c>
      <c r="M2137" s="579" t="str">
        <f t="shared" si="34"/>
        <v>1300,1146,1147,1300</v>
      </c>
      <c r="R2137" s="280">
        <v>2132</v>
      </c>
      <c r="S2137" s="591">
        <v>1185.1356484799701</v>
      </c>
      <c r="U2137" s="77">
        <v>2132</v>
      </c>
      <c r="V2137" s="77">
        <v>2132</v>
      </c>
      <c r="Y2137" s="110">
        <v>2132</v>
      </c>
      <c r="Z2137" s="110">
        <v>0</v>
      </c>
      <c r="AA2137" s="110">
        <v>2132</v>
      </c>
      <c r="AB2137" s="110">
        <v>0</v>
      </c>
      <c r="AC2137" s="417">
        <v>23.702712969599499</v>
      </c>
    </row>
    <row r="2138" spans="1:29">
      <c r="A2138" s="20"/>
      <c r="B2138" s="24">
        <v>2134</v>
      </c>
      <c r="D2138" s="571">
        <v>2133</v>
      </c>
      <c r="E2138" s="580">
        <v>612.81116999999995</v>
      </c>
      <c r="F2138" s="580">
        <v>528.75942999999995</v>
      </c>
      <c r="H2138" s="571">
        <v>2133</v>
      </c>
      <c r="I2138" s="78">
        <v>1301</v>
      </c>
      <c r="J2138" s="78">
        <v>1300</v>
      </c>
      <c r="K2138" s="78">
        <v>1147</v>
      </c>
      <c r="L2138" s="78">
        <v>1301</v>
      </c>
      <c r="M2138" s="579" t="str">
        <f t="shared" si="34"/>
        <v>1301,1300,1147,1301</v>
      </c>
      <c r="R2138" s="280">
        <v>2133</v>
      </c>
      <c r="S2138" s="591">
        <v>1147.6091177250401</v>
      </c>
      <c r="U2138" s="77">
        <v>2133</v>
      </c>
      <c r="V2138" s="77">
        <v>2133</v>
      </c>
      <c r="Y2138" s="110">
        <v>2133</v>
      </c>
      <c r="Z2138" s="110">
        <v>0</v>
      </c>
      <c r="AA2138" s="110">
        <v>2133</v>
      </c>
      <c r="AB2138" s="110">
        <v>0</v>
      </c>
      <c r="AC2138" s="417">
        <v>22.952182354500898</v>
      </c>
    </row>
    <row r="2139" spans="1:29">
      <c r="A2139" s="20"/>
      <c r="B2139" s="24">
        <v>2135</v>
      </c>
      <c r="D2139" s="571">
        <v>2134</v>
      </c>
      <c r="E2139" s="580">
        <v>662.60013000000004</v>
      </c>
      <c r="F2139" s="580">
        <v>495.76603</v>
      </c>
      <c r="H2139" s="571">
        <v>2134</v>
      </c>
      <c r="I2139" s="78">
        <v>1301</v>
      </c>
      <c r="J2139" s="78">
        <v>1147</v>
      </c>
      <c r="K2139" s="78">
        <v>1148</v>
      </c>
      <c r="L2139" s="78">
        <v>1301</v>
      </c>
      <c r="M2139" s="579" t="str">
        <f t="shared" si="34"/>
        <v>1301,1147,1148,1301</v>
      </c>
      <c r="R2139" s="280">
        <v>2134</v>
      </c>
      <c r="S2139" s="591">
        <v>1174.05518608994</v>
      </c>
      <c r="U2139" s="77">
        <v>2134</v>
      </c>
      <c r="V2139" s="77">
        <v>2134</v>
      </c>
      <c r="Y2139" s="110">
        <v>2134</v>
      </c>
      <c r="Z2139" s="110">
        <v>0</v>
      </c>
      <c r="AA2139" s="110">
        <v>2134</v>
      </c>
      <c r="AB2139" s="110">
        <v>0</v>
      </c>
      <c r="AC2139" s="417">
        <v>23.481103721798799</v>
      </c>
    </row>
    <row r="2140" spans="1:29">
      <c r="A2140" s="20"/>
      <c r="B2140" s="24">
        <v>2136</v>
      </c>
      <c r="D2140" s="571">
        <v>2135</v>
      </c>
      <c r="E2140" s="580">
        <v>689.09132999999997</v>
      </c>
      <c r="F2140" s="580">
        <v>443.41550999999998</v>
      </c>
      <c r="H2140" s="571">
        <v>2135</v>
      </c>
      <c r="I2140" s="78">
        <v>1302</v>
      </c>
      <c r="J2140" s="78">
        <v>1301</v>
      </c>
      <c r="K2140" s="78">
        <v>1148</v>
      </c>
      <c r="L2140" s="78">
        <v>1302</v>
      </c>
      <c r="M2140" s="579" t="str">
        <f t="shared" si="34"/>
        <v>1302,1301,1148,1302</v>
      </c>
      <c r="R2140" s="280">
        <v>2135</v>
      </c>
      <c r="S2140" s="591">
        <v>1156.1114136700601</v>
      </c>
      <c r="U2140" s="77">
        <v>2135</v>
      </c>
      <c r="V2140" s="77">
        <v>2135</v>
      </c>
      <c r="Y2140" s="110">
        <v>2135</v>
      </c>
      <c r="Z2140" s="110">
        <v>0</v>
      </c>
      <c r="AA2140" s="110">
        <v>2135</v>
      </c>
      <c r="AB2140" s="110">
        <v>0</v>
      </c>
      <c r="AC2140" s="417">
        <v>23.122228273401198</v>
      </c>
    </row>
    <row r="2141" spans="1:29">
      <c r="A2141" s="20"/>
      <c r="B2141" s="24">
        <v>2137</v>
      </c>
      <c r="D2141" s="571">
        <v>2136</v>
      </c>
      <c r="E2141" s="580">
        <v>722.68445999999994</v>
      </c>
      <c r="F2141" s="580">
        <v>389.16392999999999</v>
      </c>
      <c r="H2141" s="571">
        <v>2136</v>
      </c>
      <c r="I2141" s="78">
        <v>1302</v>
      </c>
      <c r="J2141" s="78">
        <v>1148</v>
      </c>
      <c r="K2141" s="78">
        <v>1149</v>
      </c>
      <c r="L2141" s="78">
        <v>1302</v>
      </c>
      <c r="M2141" s="579" t="str">
        <f t="shared" si="34"/>
        <v>1302,1148,1149,1302</v>
      </c>
      <c r="R2141" s="280">
        <v>2136</v>
      </c>
      <c r="S2141" s="591">
        <v>1179.4027457699401</v>
      </c>
      <c r="U2141" s="77">
        <v>2136</v>
      </c>
      <c r="V2141" s="77">
        <v>2136</v>
      </c>
      <c r="Y2141" s="110">
        <v>2136</v>
      </c>
      <c r="Z2141" s="110">
        <v>0</v>
      </c>
      <c r="AA2141" s="110">
        <v>2136</v>
      </c>
      <c r="AB2141" s="110">
        <v>0</v>
      </c>
      <c r="AC2141" s="417">
        <v>23.5880549153988</v>
      </c>
    </row>
    <row r="2142" spans="1:29">
      <c r="A2142" s="20"/>
      <c r="B2142" s="24">
        <v>2138</v>
      </c>
      <c r="D2142" s="571">
        <v>2137</v>
      </c>
      <c r="E2142" s="580">
        <v>754.97751000000005</v>
      </c>
      <c r="F2142" s="580">
        <v>339.03847999999999</v>
      </c>
      <c r="H2142" s="571">
        <v>2137</v>
      </c>
      <c r="I2142" s="78">
        <v>1303</v>
      </c>
      <c r="J2142" s="78">
        <v>1302</v>
      </c>
      <c r="K2142" s="78">
        <v>1149</v>
      </c>
      <c r="L2142" s="78">
        <v>1303</v>
      </c>
      <c r="M2142" s="579" t="str">
        <f t="shared" si="34"/>
        <v>1303,1302,1149,1303</v>
      </c>
      <c r="R2142" s="280">
        <v>2137</v>
      </c>
      <c r="S2142" s="591">
        <v>1172.56017816503</v>
      </c>
      <c r="U2142" s="77">
        <v>2137</v>
      </c>
      <c r="V2142" s="77">
        <v>2137</v>
      </c>
      <c r="Y2142" s="110">
        <v>2137</v>
      </c>
      <c r="Z2142" s="110">
        <v>0</v>
      </c>
      <c r="AA2142" s="110">
        <v>2137</v>
      </c>
      <c r="AB2142" s="110">
        <v>0</v>
      </c>
      <c r="AC2142" s="417">
        <v>23.451203563300599</v>
      </c>
    </row>
    <row r="2143" spans="1:29">
      <c r="A2143" s="20"/>
      <c r="B2143" s="24">
        <v>2139</v>
      </c>
      <c r="D2143" s="571">
        <v>2138</v>
      </c>
      <c r="E2143" s="580">
        <v>780.09142999999995</v>
      </c>
      <c r="F2143" s="580">
        <v>286.38718</v>
      </c>
      <c r="H2143" s="571">
        <v>2138</v>
      </c>
      <c r="I2143" s="78">
        <v>1303</v>
      </c>
      <c r="J2143" s="78">
        <v>1149</v>
      </c>
      <c r="K2143" s="78">
        <v>1150</v>
      </c>
      <c r="L2143" s="78">
        <v>1303</v>
      </c>
      <c r="M2143" s="579" t="str">
        <f t="shared" si="34"/>
        <v>1303,1149,1150,1303</v>
      </c>
      <c r="R2143" s="280">
        <v>2138</v>
      </c>
      <c r="S2143" s="591">
        <v>1195.8903835199801</v>
      </c>
      <c r="U2143" s="77">
        <v>2138</v>
      </c>
      <c r="V2143" s="77">
        <v>2138</v>
      </c>
      <c r="Y2143" s="110">
        <v>2138</v>
      </c>
      <c r="Z2143" s="110">
        <v>0</v>
      </c>
      <c r="AA2143" s="110">
        <v>2138</v>
      </c>
      <c r="AB2143" s="110">
        <v>0</v>
      </c>
      <c r="AC2143" s="417">
        <v>23.9178076703997</v>
      </c>
    </row>
    <row r="2144" spans="1:29">
      <c r="A2144" s="20"/>
      <c r="B2144" s="24">
        <v>2140</v>
      </c>
      <c r="D2144" s="571">
        <v>2139</v>
      </c>
      <c r="E2144" s="580">
        <v>794.25458000000003</v>
      </c>
      <c r="F2144" s="580">
        <v>238.74498</v>
      </c>
      <c r="H2144" s="571">
        <v>2139</v>
      </c>
      <c r="I2144" s="78">
        <v>1304</v>
      </c>
      <c r="J2144" s="78">
        <v>1303</v>
      </c>
      <c r="K2144" s="78">
        <v>1150</v>
      </c>
      <c r="L2144" s="78">
        <v>1304</v>
      </c>
      <c r="M2144" s="579" t="str">
        <f t="shared" si="34"/>
        <v>1304,1303,1150,1304</v>
      </c>
      <c r="R2144" s="280">
        <v>2139</v>
      </c>
      <c r="S2144" s="591">
        <v>1172.52650650497</v>
      </c>
      <c r="U2144" s="77">
        <v>2139</v>
      </c>
      <c r="V2144" s="77">
        <v>2139</v>
      </c>
      <c r="Y2144" s="110">
        <v>2139</v>
      </c>
      <c r="Z2144" s="110">
        <v>0</v>
      </c>
      <c r="AA2144" s="110">
        <v>2139</v>
      </c>
      <c r="AB2144" s="110">
        <v>0</v>
      </c>
      <c r="AC2144" s="417">
        <v>23.450530130099501</v>
      </c>
    </row>
    <row r="2145" spans="1:29">
      <c r="A2145" s="20"/>
      <c r="B2145" s="24">
        <v>2141</v>
      </c>
      <c r="D2145" s="571">
        <v>2140</v>
      </c>
      <c r="E2145" s="580">
        <v>775.97158999999999</v>
      </c>
      <c r="F2145" s="580">
        <v>189.18285</v>
      </c>
      <c r="H2145" s="571">
        <v>2140</v>
      </c>
      <c r="I2145" s="78">
        <v>1304</v>
      </c>
      <c r="J2145" s="78">
        <v>1150</v>
      </c>
      <c r="K2145" s="78">
        <v>1151</v>
      </c>
      <c r="L2145" s="78">
        <v>1304</v>
      </c>
      <c r="M2145" s="579" t="str">
        <f t="shared" si="34"/>
        <v>1304,1150,1151,1304</v>
      </c>
      <c r="R2145" s="280">
        <v>2140</v>
      </c>
      <c r="S2145" s="591">
        <v>1198.0661446700101</v>
      </c>
      <c r="U2145" s="77">
        <v>2140</v>
      </c>
      <c r="V2145" s="77">
        <v>2140</v>
      </c>
      <c r="Y2145" s="110">
        <v>2140</v>
      </c>
      <c r="Z2145" s="110">
        <v>0</v>
      </c>
      <c r="AA2145" s="110">
        <v>2140</v>
      </c>
      <c r="AB2145" s="110">
        <v>0</v>
      </c>
      <c r="AC2145" s="417">
        <v>23.961322893400201</v>
      </c>
    </row>
    <row r="2146" spans="1:29">
      <c r="A2146" s="20"/>
      <c r="B2146" s="24">
        <v>2142</v>
      </c>
      <c r="D2146" s="571">
        <v>2141</v>
      </c>
      <c r="E2146" s="580">
        <v>760.97114999999997</v>
      </c>
      <c r="F2146" s="580">
        <v>134.19032999999999</v>
      </c>
      <c r="H2146" s="571">
        <v>2141</v>
      </c>
      <c r="I2146" s="78">
        <v>1305</v>
      </c>
      <c r="J2146" s="78">
        <v>1304</v>
      </c>
      <c r="K2146" s="78">
        <v>1151</v>
      </c>
      <c r="L2146" s="78">
        <v>1305</v>
      </c>
      <c r="M2146" s="579" t="str">
        <f t="shared" si="34"/>
        <v>1305,1304,1151,1305</v>
      </c>
      <c r="R2146" s="280">
        <v>2141</v>
      </c>
      <c r="S2146" s="591">
        <v>1119.6713054300601</v>
      </c>
      <c r="U2146" s="77">
        <v>2141</v>
      </c>
      <c r="V2146" s="77">
        <v>2141</v>
      </c>
      <c r="Y2146" s="110">
        <v>2141</v>
      </c>
      <c r="Z2146" s="110">
        <v>0</v>
      </c>
      <c r="AA2146" s="110">
        <v>2141</v>
      </c>
      <c r="AB2146" s="110">
        <v>0</v>
      </c>
      <c r="AC2146" s="417">
        <v>22.393426108601201</v>
      </c>
    </row>
    <row r="2147" spans="1:29">
      <c r="A2147" s="20"/>
      <c r="B2147" s="24">
        <v>2143</v>
      </c>
      <c r="D2147" s="571">
        <v>2142</v>
      </c>
      <c r="E2147" s="580">
        <v>749.20777999999996</v>
      </c>
      <c r="F2147" s="580">
        <v>74.871015</v>
      </c>
      <c r="H2147" s="571">
        <v>2142</v>
      </c>
      <c r="I2147" s="78">
        <v>1305</v>
      </c>
      <c r="J2147" s="78">
        <v>1151</v>
      </c>
      <c r="K2147" s="78">
        <v>1152</v>
      </c>
      <c r="L2147" s="78">
        <v>1305</v>
      </c>
      <c r="M2147" s="579" t="str">
        <f t="shared" si="34"/>
        <v>1305,1151,1152,1305</v>
      </c>
      <c r="R2147" s="280">
        <v>2142</v>
      </c>
      <c r="S2147" s="591">
        <v>1136.132291165</v>
      </c>
      <c r="U2147" s="77">
        <v>2142</v>
      </c>
      <c r="V2147" s="77">
        <v>2142</v>
      </c>
      <c r="Y2147" s="110">
        <v>2142</v>
      </c>
      <c r="Z2147" s="110">
        <v>0</v>
      </c>
      <c r="AA2147" s="110">
        <v>2142</v>
      </c>
      <c r="AB2147" s="110">
        <v>0</v>
      </c>
      <c r="AC2147" s="417">
        <v>22.722645823300098</v>
      </c>
    </row>
    <row r="2148" spans="1:29">
      <c r="A2148" s="20"/>
      <c r="B2148" s="24">
        <v>2144</v>
      </c>
      <c r="D2148" s="571">
        <v>2143</v>
      </c>
      <c r="E2148" s="580">
        <v>622.24820999999997</v>
      </c>
      <c r="F2148" s="580">
        <v>451.51166000000001</v>
      </c>
      <c r="H2148" s="571">
        <v>2143</v>
      </c>
      <c r="I2148" s="78">
        <v>1306</v>
      </c>
      <c r="J2148" s="78">
        <v>1305</v>
      </c>
      <c r="K2148" s="78">
        <v>1152</v>
      </c>
      <c r="L2148" s="78">
        <v>1306</v>
      </c>
      <c r="M2148" s="579" t="str">
        <f t="shared" si="34"/>
        <v>1306,1305,1152,1306</v>
      </c>
      <c r="R2148" s="280">
        <v>2143</v>
      </c>
      <c r="S2148" s="591">
        <v>1096.63868474995</v>
      </c>
      <c r="U2148" s="77">
        <v>2143</v>
      </c>
      <c r="V2148" s="77">
        <v>2143</v>
      </c>
      <c r="Y2148" s="110">
        <v>2143</v>
      </c>
      <c r="Z2148" s="110">
        <v>0</v>
      </c>
      <c r="AA2148" s="110">
        <v>2143</v>
      </c>
      <c r="AB2148" s="110">
        <v>0</v>
      </c>
      <c r="AC2148" s="417">
        <v>21.932773694999</v>
      </c>
    </row>
    <row r="2149" spans="1:29">
      <c r="A2149" s="20"/>
      <c r="B2149" s="24">
        <v>2145</v>
      </c>
      <c r="D2149" s="571">
        <v>2144</v>
      </c>
      <c r="E2149" s="580">
        <v>658.37152000000003</v>
      </c>
      <c r="F2149" s="580">
        <v>386.28451999999999</v>
      </c>
      <c r="H2149" s="571">
        <v>2144</v>
      </c>
      <c r="I2149" s="78">
        <v>1306</v>
      </c>
      <c r="J2149" s="78">
        <v>1152</v>
      </c>
      <c r="K2149" s="78">
        <v>1153</v>
      </c>
      <c r="L2149" s="78">
        <v>1306</v>
      </c>
      <c r="M2149" s="579" t="str">
        <f t="shared" si="34"/>
        <v>1306,1152,1153,1306</v>
      </c>
      <c r="R2149" s="280">
        <v>2144</v>
      </c>
      <c r="S2149" s="591">
        <v>1119.98308585002</v>
      </c>
      <c r="U2149" s="77">
        <v>2144</v>
      </c>
      <c r="V2149" s="77">
        <v>2144</v>
      </c>
      <c r="Y2149" s="110">
        <v>2144</v>
      </c>
      <c r="Z2149" s="110">
        <v>0</v>
      </c>
      <c r="AA2149" s="110">
        <v>2144</v>
      </c>
      <c r="AB2149" s="110">
        <v>0</v>
      </c>
      <c r="AC2149" s="417">
        <v>22.399661717000399</v>
      </c>
    </row>
    <row r="2150" spans="1:29">
      <c r="A2150" s="20"/>
      <c r="B2150" s="24">
        <v>2146</v>
      </c>
      <c r="D2150" s="571">
        <v>2145</v>
      </c>
      <c r="E2150" s="580">
        <v>563.62293</v>
      </c>
      <c r="F2150" s="580">
        <v>496.83183000000002</v>
      </c>
      <c r="H2150" s="571">
        <v>2145</v>
      </c>
      <c r="I2150" s="78">
        <v>1307</v>
      </c>
      <c r="J2150" s="78">
        <v>1306</v>
      </c>
      <c r="K2150" s="78">
        <v>1153</v>
      </c>
      <c r="L2150" s="78">
        <v>1307</v>
      </c>
      <c r="M2150" s="579" t="str">
        <f t="shared" si="34"/>
        <v>1307,1306,1153,1307</v>
      </c>
      <c r="R2150" s="280">
        <v>2145</v>
      </c>
      <c r="S2150" s="591">
        <v>1065.35777331498</v>
      </c>
      <c r="U2150" s="77">
        <v>2145</v>
      </c>
      <c r="V2150" s="77">
        <v>2145</v>
      </c>
      <c r="Y2150" s="110">
        <v>2145</v>
      </c>
      <c r="Z2150" s="110">
        <v>0</v>
      </c>
      <c r="AA2150" s="110">
        <v>2145</v>
      </c>
      <c r="AB2150" s="110">
        <v>0</v>
      </c>
      <c r="AC2150" s="417">
        <v>21.307155466299701</v>
      </c>
    </row>
    <row r="2151" spans="1:29">
      <c r="A2151" s="20"/>
      <c r="B2151" s="24">
        <v>2147</v>
      </c>
      <c r="D2151" s="571">
        <v>2146</v>
      </c>
      <c r="E2151" s="580">
        <v>692.06245999999999</v>
      </c>
      <c r="F2151" s="580">
        <v>329.10226</v>
      </c>
      <c r="H2151" s="571">
        <v>2146</v>
      </c>
      <c r="I2151" s="78">
        <v>1307</v>
      </c>
      <c r="J2151" s="78">
        <v>1153</v>
      </c>
      <c r="K2151" s="78">
        <v>1154</v>
      </c>
      <c r="L2151" s="78">
        <v>1307</v>
      </c>
      <c r="M2151" s="579" t="str">
        <f t="shared" si="34"/>
        <v>1307,1153,1154,1307</v>
      </c>
      <c r="R2151" s="280">
        <v>2146</v>
      </c>
      <c r="S2151" s="591">
        <v>1147.6891648199501</v>
      </c>
      <c r="U2151" s="77">
        <v>2146</v>
      </c>
      <c r="V2151" s="77">
        <v>2146</v>
      </c>
      <c r="Y2151" s="110">
        <v>2146</v>
      </c>
      <c r="Z2151" s="110">
        <v>0</v>
      </c>
      <c r="AA2151" s="110">
        <v>2146</v>
      </c>
      <c r="AB2151" s="110">
        <v>0</v>
      </c>
      <c r="AC2151" s="417">
        <v>22.953783296398999</v>
      </c>
    </row>
    <row r="2152" spans="1:29">
      <c r="A2152" s="20"/>
      <c r="B2152" s="24">
        <v>2148</v>
      </c>
      <c r="D2152" s="571">
        <v>2147</v>
      </c>
      <c r="E2152" s="580">
        <v>726.47445000000005</v>
      </c>
      <c r="F2152" s="580">
        <v>288.44348000000002</v>
      </c>
      <c r="H2152" s="571">
        <v>2147</v>
      </c>
      <c r="I2152" s="78">
        <v>1308</v>
      </c>
      <c r="J2152" s="78">
        <v>1307</v>
      </c>
      <c r="K2152" s="78">
        <v>1154</v>
      </c>
      <c r="L2152" s="78">
        <v>1308</v>
      </c>
      <c r="M2152" s="579" t="str">
        <f t="shared" si="34"/>
        <v>1308,1307,1154,1308</v>
      </c>
      <c r="R2152" s="280">
        <v>2147</v>
      </c>
      <c r="S2152" s="591">
        <v>1116.7522979800699</v>
      </c>
      <c r="U2152" s="77">
        <v>2147</v>
      </c>
      <c r="V2152" s="77">
        <v>2147</v>
      </c>
      <c r="Y2152" s="110">
        <v>2147</v>
      </c>
      <c r="Z2152" s="110">
        <v>0</v>
      </c>
      <c r="AA2152" s="110">
        <v>2147</v>
      </c>
      <c r="AB2152" s="110">
        <v>0</v>
      </c>
      <c r="AC2152" s="417">
        <v>22.335045959601398</v>
      </c>
    </row>
    <row r="2153" spans="1:29">
      <c r="A2153" s="20"/>
      <c r="B2153" s="24">
        <v>2149</v>
      </c>
      <c r="D2153" s="571">
        <v>2148</v>
      </c>
      <c r="E2153" s="580">
        <v>740.18316000000004</v>
      </c>
      <c r="F2153" s="580">
        <v>237.95661999999999</v>
      </c>
      <c r="H2153" s="571">
        <v>2148</v>
      </c>
      <c r="I2153" s="78">
        <v>1308</v>
      </c>
      <c r="J2153" s="78">
        <v>1154</v>
      </c>
      <c r="K2153" s="78">
        <v>1155</v>
      </c>
      <c r="L2153" s="78">
        <v>1308</v>
      </c>
      <c r="M2153" s="579" t="str">
        <f t="shared" si="34"/>
        <v>1308,1154,1155,1308</v>
      </c>
      <c r="R2153" s="280">
        <v>2148</v>
      </c>
      <c r="S2153" s="591">
        <v>1148.9423687799699</v>
      </c>
      <c r="U2153" s="77">
        <v>2148</v>
      </c>
      <c r="V2153" s="77">
        <v>2148</v>
      </c>
      <c r="Y2153" s="110">
        <v>2148</v>
      </c>
      <c r="Z2153" s="110">
        <v>0</v>
      </c>
      <c r="AA2153" s="110">
        <v>2148</v>
      </c>
      <c r="AB2153" s="110">
        <v>0</v>
      </c>
      <c r="AC2153" s="417">
        <v>22.9788473755994</v>
      </c>
    </row>
    <row r="2154" spans="1:29">
      <c r="A2154" s="20"/>
      <c r="B2154" s="24">
        <v>2150</v>
      </c>
      <c r="D2154" s="571">
        <v>2149</v>
      </c>
      <c r="E2154" s="580">
        <v>712.21785999999997</v>
      </c>
      <c r="F2154" s="580">
        <v>186.74154999999999</v>
      </c>
      <c r="H2154" s="571">
        <v>2149</v>
      </c>
      <c r="I2154" s="78">
        <v>1309</v>
      </c>
      <c r="J2154" s="78">
        <v>1308</v>
      </c>
      <c r="K2154" s="78">
        <v>1155</v>
      </c>
      <c r="L2154" s="78">
        <v>1309</v>
      </c>
      <c r="M2154" s="579" t="str">
        <f t="shared" si="34"/>
        <v>1309,1308,1155,1309</v>
      </c>
      <c r="R2154" s="280">
        <v>2149</v>
      </c>
      <c r="S2154" s="591">
        <v>1143.62867508002</v>
      </c>
      <c r="U2154" s="77">
        <v>2149</v>
      </c>
      <c r="V2154" s="77">
        <v>2149</v>
      </c>
      <c r="Y2154" s="110">
        <v>2149</v>
      </c>
      <c r="Z2154" s="110">
        <v>0</v>
      </c>
      <c r="AA2154" s="110">
        <v>2149</v>
      </c>
      <c r="AB2154" s="110">
        <v>0</v>
      </c>
      <c r="AC2154" s="417">
        <v>22.872573501600399</v>
      </c>
    </row>
    <row r="2155" spans="1:29">
      <c r="A2155" s="20"/>
      <c r="B2155" s="24">
        <v>2151</v>
      </c>
      <c r="D2155" s="571">
        <v>2150</v>
      </c>
      <c r="E2155" s="580">
        <v>699.26116999999999</v>
      </c>
      <c r="F2155" s="580">
        <v>124.70184999999999</v>
      </c>
      <c r="H2155" s="571">
        <v>2150</v>
      </c>
      <c r="I2155" s="78">
        <v>1309</v>
      </c>
      <c r="J2155" s="78">
        <v>1155</v>
      </c>
      <c r="K2155" s="78">
        <v>1156</v>
      </c>
      <c r="L2155" s="78">
        <v>1309</v>
      </c>
      <c r="M2155" s="579" t="str">
        <f t="shared" si="34"/>
        <v>1309,1155,1156,1309</v>
      </c>
      <c r="R2155" s="280">
        <v>2150</v>
      </c>
      <c r="S2155" s="591">
        <v>1185.8193782650601</v>
      </c>
      <c r="U2155" s="77">
        <v>2150</v>
      </c>
      <c r="V2155" s="77">
        <v>2150</v>
      </c>
      <c r="Y2155" s="110">
        <v>2150</v>
      </c>
      <c r="Z2155" s="110">
        <v>0</v>
      </c>
      <c r="AA2155" s="110">
        <v>2150</v>
      </c>
      <c r="AB2155" s="110">
        <v>0</v>
      </c>
      <c r="AC2155" s="417">
        <v>23.716387565301201</v>
      </c>
    </row>
    <row r="2156" spans="1:29">
      <c r="A2156" s="20"/>
      <c r="B2156" s="24">
        <v>2152</v>
      </c>
      <c r="D2156" s="571">
        <v>2151</v>
      </c>
      <c r="E2156" s="580">
        <v>674.26538000000005</v>
      </c>
      <c r="F2156" s="580">
        <v>253.92526000000001</v>
      </c>
      <c r="H2156" s="571">
        <v>2151</v>
      </c>
      <c r="I2156" s="78">
        <v>1310</v>
      </c>
      <c r="J2156" s="78">
        <v>1309</v>
      </c>
      <c r="K2156" s="78">
        <v>1156</v>
      </c>
      <c r="L2156" s="78">
        <v>1310</v>
      </c>
      <c r="M2156" s="579" t="str">
        <f t="shared" si="34"/>
        <v>1310,1309,1156,1310</v>
      </c>
      <c r="R2156" s="280">
        <v>2151</v>
      </c>
      <c r="S2156" s="591">
        <v>1177.7601109449099</v>
      </c>
      <c r="U2156" s="77">
        <v>2151</v>
      </c>
      <c r="V2156" s="77">
        <v>2151</v>
      </c>
      <c r="Y2156" s="110">
        <v>2151</v>
      </c>
      <c r="Z2156" s="110">
        <v>0</v>
      </c>
      <c r="AA2156" s="110">
        <v>2151</v>
      </c>
      <c r="AB2156" s="110">
        <v>0</v>
      </c>
      <c r="AC2156" s="417">
        <v>23.555202218898302</v>
      </c>
    </row>
    <row r="2157" spans="1:29">
      <c r="A2157" s="20"/>
      <c r="B2157" s="24">
        <v>2153</v>
      </c>
      <c r="D2157" s="571">
        <v>2152</v>
      </c>
      <c r="E2157" s="580">
        <v>632.38840000000005</v>
      </c>
      <c r="F2157" s="580">
        <v>319.30306999999999</v>
      </c>
      <c r="H2157" s="571">
        <v>2152</v>
      </c>
      <c r="I2157" s="78">
        <v>1310</v>
      </c>
      <c r="J2157" s="78">
        <v>1156</v>
      </c>
      <c r="K2157" s="78">
        <v>1157</v>
      </c>
      <c r="L2157" s="78">
        <v>1310</v>
      </c>
      <c r="M2157" s="579" t="str">
        <f t="shared" si="34"/>
        <v>1310,1156,1157,1310</v>
      </c>
      <c r="R2157" s="280">
        <v>2152</v>
      </c>
      <c r="S2157" s="591">
        <v>1228.36729265999</v>
      </c>
      <c r="U2157" s="77">
        <v>2152</v>
      </c>
      <c r="V2157" s="77">
        <v>2152</v>
      </c>
      <c r="Y2157" s="110">
        <v>2152</v>
      </c>
      <c r="Z2157" s="110">
        <v>0</v>
      </c>
      <c r="AA2157" s="110">
        <v>2152</v>
      </c>
      <c r="AB2157" s="110">
        <v>0</v>
      </c>
      <c r="AC2157" s="417">
        <v>24.5673458531999</v>
      </c>
    </row>
    <row r="2158" spans="1:29">
      <c r="A2158" s="20"/>
      <c r="B2158" s="24">
        <v>2154</v>
      </c>
      <c r="D2158" s="571">
        <v>2153</v>
      </c>
      <c r="E2158" s="580">
        <v>598.58502999999996</v>
      </c>
      <c r="F2158" s="580">
        <v>381.71096</v>
      </c>
      <c r="H2158" s="571">
        <v>2153</v>
      </c>
      <c r="I2158" s="78">
        <v>1311</v>
      </c>
      <c r="J2158" s="78">
        <v>1310</v>
      </c>
      <c r="K2158" s="78">
        <v>1157</v>
      </c>
      <c r="L2158" s="78">
        <v>1311</v>
      </c>
      <c r="M2158" s="579" t="str">
        <f t="shared" si="34"/>
        <v>1311,1310,1157,1311</v>
      </c>
      <c r="R2158" s="280">
        <v>2153</v>
      </c>
      <c r="S2158" s="591">
        <v>1200.92054791998</v>
      </c>
      <c r="U2158" s="77">
        <v>2153</v>
      </c>
      <c r="V2158" s="77">
        <v>2153</v>
      </c>
      <c r="Y2158" s="110">
        <v>2153</v>
      </c>
      <c r="Z2158" s="110">
        <v>0</v>
      </c>
      <c r="AA2158" s="110">
        <v>2153</v>
      </c>
      <c r="AB2158" s="110">
        <v>0</v>
      </c>
      <c r="AC2158" s="417">
        <v>24.018410958399699</v>
      </c>
    </row>
    <row r="2159" spans="1:29">
      <c r="A2159" s="20"/>
      <c r="B2159" s="24">
        <v>2155</v>
      </c>
      <c r="D2159" s="571">
        <v>2154</v>
      </c>
      <c r="E2159" s="580">
        <v>568.33343000000002</v>
      </c>
      <c r="F2159" s="580">
        <v>434.31921</v>
      </c>
      <c r="H2159" s="571">
        <v>2154</v>
      </c>
      <c r="I2159" s="78">
        <v>1311</v>
      </c>
      <c r="J2159" s="78">
        <v>1157</v>
      </c>
      <c r="K2159" s="78">
        <v>1158</v>
      </c>
      <c r="L2159" s="78">
        <v>1311</v>
      </c>
      <c r="M2159" s="579" t="str">
        <f t="shared" si="34"/>
        <v>1311,1157,1158,1311</v>
      </c>
      <c r="R2159" s="280">
        <v>2154</v>
      </c>
      <c r="S2159" s="591">
        <v>1227.06372099998</v>
      </c>
      <c r="U2159" s="77">
        <v>2154</v>
      </c>
      <c r="V2159" s="77">
        <v>2154</v>
      </c>
      <c r="Y2159" s="110">
        <v>2154</v>
      </c>
      <c r="Z2159" s="110">
        <v>0</v>
      </c>
      <c r="AA2159" s="110">
        <v>2154</v>
      </c>
      <c r="AB2159" s="110">
        <v>0</v>
      </c>
      <c r="AC2159" s="417">
        <v>24.541274419999599</v>
      </c>
    </row>
    <row r="2160" spans="1:29">
      <c r="A2160" s="20"/>
      <c r="B2160" s="24">
        <v>2156</v>
      </c>
      <c r="D2160" s="571">
        <v>2155</v>
      </c>
      <c r="E2160" s="580">
        <v>644.03692999999998</v>
      </c>
      <c r="F2160" s="580">
        <v>184.58189999999999</v>
      </c>
      <c r="H2160" s="571">
        <v>2155</v>
      </c>
      <c r="I2160" s="78">
        <v>1312</v>
      </c>
      <c r="J2160" s="78">
        <v>1311</v>
      </c>
      <c r="K2160" s="78">
        <v>1158</v>
      </c>
      <c r="L2160" s="78">
        <v>1312</v>
      </c>
      <c r="M2160" s="579" t="str">
        <f t="shared" si="34"/>
        <v>1312,1311,1158,1312</v>
      </c>
      <c r="R2160" s="280">
        <v>2155</v>
      </c>
      <c r="S2160" s="591">
        <v>1146.16861469997</v>
      </c>
      <c r="U2160" s="77">
        <v>2155</v>
      </c>
      <c r="V2160" s="77">
        <v>2155</v>
      </c>
      <c r="Y2160" s="110">
        <v>2155</v>
      </c>
      <c r="Z2160" s="110">
        <v>0</v>
      </c>
      <c r="AA2160" s="110">
        <v>2155</v>
      </c>
      <c r="AB2160" s="110">
        <v>0</v>
      </c>
      <c r="AC2160" s="417">
        <v>22.9233722939994</v>
      </c>
    </row>
    <row r="2161" spans="1:29">
      <c r="A2161" s="20"/>
      <c r="B2161" s="24">
        <v>2157</v>
      </c>
      <c r="D2161" s="571">
        <v>2156</v>
      </c>
      <c r="E2161" s="580">
        <v>605.47029999999995</v>
      </c>
      <c r="F2161" s="580">
        <v>257.83382</v>
      </c>
      <c r="H2161" s="571">
        <v>2156</v>
      </c>
      <c r="I2161" s="78">
        <v>1312</v>
      </c>
      <c r="J2161" s="78">
        <v>1158</v>
      </c>
      <c r="K2161" s="78">
        <v>1159</v>
      </c>
      <c r="L2161" s="78">
        <v>1312</v>
      </c>
      <c r="M2161" s="579" t="str">
        <f t="shared" si="34"/>
        <v>1312,1158,1159,1312</v>
      </c>
      <c r="R2161" s="280">
        <v>2156</v>
      </c>
      <c r="S2161" s="591">
        <v>1153.79218425002</v>
      </c>
      <c r="U2161" s="77">
        <v>2156</v>
      </c>
      <c r="V2161" s="77">
        <v>2156</v>
      </c>
      <c r="Y2161" s="110">
        <v>2156</v>
      </c>
      <c r="Z2161" s="110">
        <v>0</v>
      </c>
      <c r="AA2161" s="110">
        <v>2156</v>
      </c>
      <c r="AB2161" s="110">
        <v>0</v>
      </c>
      <c r="AC2161" s="417">
        <v>23.0758436850004</v>
      </c>
    </row>
    <row r="2162" spans="1:29">
      <c r="A2162" s="20"/>
      <c r="B2162" s="24">
        <v>2158</v>
      </c>
      <c r="D2162" s="571">
        <v>2157</v>
      </c>
      <c r="E2162" s="580">
        <v>566.92998999999998</v>
      </c>
      <c r="F2162" s="580">
        <v>323.79397</v>
      </c>
      <c r="H2162" s="571">
        <v>2157</v>
      </c>
      <c r="I2162" s="78">
        <v>1313</v>
      </c>
      <c r="J2162" s="78">
        <v>1312</v>
      </c>
      <c r="K2162" s="78">
        <v>1159</v>
      </c>
      <c r="L2162" s="78">
        <v>1313</v>
      </c>
      <c r="M2162" s="579" t="str">
        <f t="shared" si="34"/>
        <v>1313,1312,1159,1313</v>
      </c>
      <c r="R2162" s="280">
        <v>2157</v>
      </c>
      <c r="S2162" s="591">
        <v>1115.2262331500499</v>
      </c>
      <c r="U2162" s="77">
        <v>2157</v>
      </c>
      <c r="V2162" s="77">
        <v>2157</v>
      </c>
      <c r="Y2162" s="110">
        <v>2157</v>
      </c>
      <c r="Z2162" s="110">
        <v>0</v>
      </c>
      <c r="AA2162" s="110">
        <v>2157</v>
      </c>
      <c r="AB2162" s="110">
        <v>0</v>
      </c>
      <c r="AC2162" s="417">
        <v>22.304524663001001</v>
      </c>
    </row>
    <row r="2163" spans="1:29">
      <c r="A2163" s="20"/>
      <c r="B2163" s="24">
        <v>2159</v>
      </c>
      <c r="D2163" s="571">
        <v>2158</v>
      </c>
      <c r="E2163" s="580">
        <v>535.80902000000003</v>
      </c>
      <c r="F2163" s="580">
        <v>385.96570000000003</v>
      </c>
      <c r="H2163" s="571">
        <v>2158</v>
      </c>
      <c r="I2163" s="78">
        <v>1313</v>
      </c>
      <c r="J2163" s="78">
        <v>1159</v>
      </c>
      <c r="K2163" s="78">
        <v>1160</v>
      </c>
      <c r="L2163" s="78">
        <v>1313</v>
      </c>
      <c r="M2163" s="579" t="str">
        <f t="shared" si="34"/>
        <v>1313,1159,1160,1313</v>
      </c>
      <c r="R2163" s="280">
        <v>2158</v>
      </c>
      <c r="S2163" s="591">
        <v>1129.62220065004</v>
      </c>
      <c r="U2163" s="77">
        <v>2158</v>
      </c>
      <c r="V2163" s="77">
        <v>2158</v>
      </c>
      <c r="Y2163" s="110">
        <v>2158</v>
      </c>
      <c r="Z2163" s="110">
        <v>0</v>
      </c>
      <c r="AA2163" s="110">
        <v>2158</v>
      </c>
      <c r="AB2163" s="110">
        <v>0</v>
      </c>
      <c r="AC2163" s="417">
        <v>22.5924440130009</v>
      </c>
    </row>
    <row r="2164" spans="1:29">
      <c r="A2164" s="20"/>
      <c r="B2164" s="24">
        <v>2160</v>
      </c>
      <c r="D2164" s="571">
        <v>2159</v>
      </c>
      <c r="E2164" s="580">
        <v>516.82159999999999</v>
      </c>
      <c r="F2164" s="580">
        <v>452.79800999999998</v>
      </c>
      <c r="H2164" s="571">
        <v>2159</v>
      </c>
      <c r="I2164" s="78">
        <v>1314</v>
      </c>
      <c r="J2164" s="78">
        <v>1313</v>
      </c>
      <c r="K2164" s="78">
        <v>1160</v>
      </c>
      <c r="L2164" s="78">
        <v>1314</v>
      </c>
      <c r="M2164" s="579" t="str">
        <f t="shared" si="34"/>
        <v>1314,1313,1160,1314</v>
      </c>
      <c r="R2164" s="280">
        <v>2159</v>
      </c>
      <c r="S2164" s="591">
        <v>1083.7480097999201</v>
      </c>
      <c r="U2164" s="77">
        <v>2159</v>
      </c>
      <c r="V2164" s="77">
        <v>2159</v>
      </c>
      <c r="Y2164" s="110">
        <v>2159</v>
      </c>
      <c r="Z2164" s="110">
        <v>0</v>
      </c>
      <c r="AA2164" s="110">
        <v>2159</v>
      </c>
      <c r="AB2164" s="110">
        <v>0</v>
      </c>
      <c r="AC2164" s="417">
        <v>21.674960195998398</v>
      </c>
    </row>
    <row r="2165" spans="1:29">
      <c r="A2165" s="20"/>
      <c r="B2165" s="24">
        <v>2161</v>
      </c>
      <c r="D2165" s="571">
        <v>2160</v>
      </c>
      <c r="E2165" s="580">
        <v>504.34965</v>
      </c>
      <c r="F2165" s="580">
        <v>520.12959000000001</v>
      </c>
      <c r="H2165" s="571">
        <v>2160</v>
      </c>
      <c r="I2165" s="78">
        <v>1314</v>
      </c>
      <c r="J2165" s="78">
        <v>1160</v>
      </c>
      <c r="K2165" s="78">
        <v>1161</v>
      </c>
      <c r="L2165" s="78">
        <v>1314</v>
      </c>
      <c r="M2165" s="579" t="str">
        <f t="shared" si="34"/>
        <v>1314,1160,1161,1314</v>
      </c>
      <c r="R2165" s="280">
        <v>2160</v>
      </c>
      <c r="S2165" s="591">
        <v>1162.17277240002</v>
      </c>
      <c r="U2165" s="77">
        <v>2160</v>
      </c>
      <c r="V2165" s="77">
        <v>2160</v>
      </c>
      <c r="Y2165" s="110">
        <v>2160</v>
      </c>
      <c r="Z2165" s="110">
        <v>0</v>
      </c>
      <c r="AA2165" s="110">
        <v>2160</v>
      </c>
      <c r="AB2165" s="110">
        <v>0</v>
      </c>
      <c r="AC2165" s="417">
        <v>23.2434554480004</v>
      </c>
    </row>
    <row r="2166" spans="1:29">
      <c r="A2166" s="20"/>
      <c r="B2166" s="24">
        <v>2162</v>
      </c>
      <c r="D2166" s="571">
        <v>2161</v>
      </c>
      <c r="E2166" s="580">
        <v>476.30552999999998</v>
      </c>
      <c r="F2166" s="580">
        <v>581.11656000000005</v>
      </c>
      <c r="H2166" s="571">
        <v>2161</v>
      </c>
      <c r="I2166" s="78">
        <v>1315</v>
      </c>
      <c r="J2166" s="78">
        <v>1314</v>
      </c>
      <c r="K2166" s="78">
        <v>1161</v>
      </c>
      <c r="L2166" s="78">
        <v>1315</v>
      </c>
      <c r="M2166" s="579" t="str">
        <f t="shared" si="34"/>
        <v>1315,1314,1161,1315</v>
      </c>
      <c r="R2166" s="280">
        <v>2161</v>
      </c>
      <c r="S2166" s="591">
        <v>1117.16088189999</v>
      </c>
      <c r="U2166" s="77">
        <v>2161</v>
      </c>
      <c r="V2166" s="77">
        <v>2161</v>
      </c>
      <c r="Y2166" s="110">
        <v>2161</v>
      </c>
      <c r="Z2166" s="110">
        <v>0</v>
      </c>
      <c r="AA2166" s="110">
        <v>2161</v>
      </c>
      <c r="AB2166" s="110">
        <v>0</v>
      </c>
      <c r="AC2166" s="417">
        <v>22.343217637999899</v>
      </c>
    </row>
    <row r="2167" spans="1:29">
      <c r="A2167" s="20"/>
      <c r="B2167" s="24">
        <v>2163</v>
      </c>
      <c r="D2167" s="571">
        <v>2162</v>
      </c>
      <c r="E2167" s="580">
        <v>442.15722</v>
      </c>
      <c r="F2167" s="580">
        <v>638.39642000000003</v>
      </c>
      <c r="H2167" s="571">
        <v>2162</v>
      </c>
      <c r="I2167" s="78">
        <v>1315</v>
      </c>
      <c r="J2167" s="78">
        <v>1161</v>
      </c>
      <c r="K2167" s="78">
        <v>1162</v>
      </c>
      <c r="L2167" s="78">
        <v>1315</v>
      </c>
      <c r="M2167" s="579" t="str">
        <f t="shared" si="34"/>
        <v>1315,1161,1162,1315</v>
      </c>
      <c r="R2167" s="280">
        <v>2162</v>
      </c>
      <c r="S2167" s="591">
        <v>1145.6643356500399</v>
      </c>
      <c r="U2167" s="77">
        <v>2162</v>
      </c>
      <c r="V2167" s="77">
        <v>2162</v>
      </c>
      <c r="Y2167" s="110">
        <v>2162</v>
      </c>
      <c r="Z2167" s="110">
        <v>0</v>
      </c>
      <c r="AA2167" s="110">
        <v>2162</v>
      </c>
      <c r="AB2167" s="110">
        <v>0</v>
      </c>
      <c r="AC2167" s="417">
        <v>22.913286713000801</v>
      </c>
    </row>
    <row r="2168" spans="1:29">
      <c r="A2168" s="20"/>
      <c r="B2168" s="24">
        <v>2164</v>
      </c>
      <c r="D2168" s="571">
        <v>2163</v>
      </c>
      <c r="E2168" s="580">
        <v>402.84035999999998</v>
      </c>
      <c r="F2168" s="580">
        <v>699.03552000000002</v>
      </c>
      <c r="H2168" s="571">
        <v>2163</v>
      </c>
      <c r="I2168" s="78">
        <v>1316</v>
      </c>
      <c r="J2168" s="78">
        <v>1315</v>
      </c>
      <c r="K2168" s="78">
        <v>1162</v>
      </c>
      <c r="L2168" s="78">
        <v>1316</v>
      </c>
      <c r="M2168" s="579" t="str">
        <f t="shared" si="34"/>
        <v>1316,1315,1162,1316</v>
      </c>
      <c r="R2168" s="280">
        <v>2163</v>
      </c>
      <c r="S2168" s="591">
        <v>1137.86122754999</v>
      </c>
      <c r="U2168" s="77">
        <v>2163</v>
      </c>
      <c r="V2168" s="77">
        <v>2163</v>
      </c>
      <c r="Y2168" s="110">
        <v>2163</v>
      </c>
      <c r="Z2168" s="110">
        <v>0</v>
      </c>
      <c r="AA2168" s="110">
        <v>2163</v>
      </c>
      <c r="AB2168" s="110">
        <v>0</v>
      </c>
      <c r="AC2168" s="417">
        <v>22.757224550999801</v>
      </c>
    </row>
    <row r="2169" spans="1:29">
      <c r="A2169" s="20"/>
      <c r="B2169" s="24">
        <v>2165</v>
      </c>
      <c r="D2169" s="571">
        <v>2164</v>
      </c>
      <c r="E2169" s="580">
        <v>347.33346</v>
      </c>
      <c r="F2169" s="580">
        <v>737.42813000000001</v>
      </c>
      <c r="H2169" s="571">
        <v>2164</v>
      </c>
      <c r="I2169" s="78">
        <v>1316</v>
      </c>
      <c r="J2169" s="78">
        <v>1162</v>
      </c>
      <c r="K2169" s="78">
        <v>1163</v>
      </c>
      <c r="L2169" s="78">
        <v>1316</v>
      </c>
      <c r="M2169" s="579" t="str">
        <f t="shared" si="34"/>
        <v>1316,1162,1163,1316</v>
      </c>
      <c r="R2169" s="280">
        <v>2164</v>
      </c>
      <c r="S2169" s="591">
        <v>1165.4674917999901</v>
      </c>
      <c r="U2169" s="77">
        <v>2164</v>
      </c>
      <c r="V2169" s="77">
        <v>2164</v>
      </c>
      <c r="Y2169" s="110">
        <v>2164</v>
      </c>
      <c r="Z2169" s="110">
        <v>0</v>
      </c>
      <c r="AA2169" s="110">
        <v>2164</v>
      </c>
      <c r="AB2169" s="110">
        <v>0</v>
      </c>
      <c r="AC2169" s="417">
        <v>23.3093498359998</v>
      </c>
    </row>
    <row r="2170" spans="1:29">
      <c r="A2170" s="20"/>
      <c r="B2170" s="24">
        <v>2166</v>
      </c>
      <c r="D2170" s="571">
        <v>2165</v>
      </c>
      <c r="E2170" s="580">
        <v>295.43765000000002</v>
      </c>
      <c r="F2170" s="580">
        <v>773.00176999999996</v>
      </c>
      <c r="H2170" s="571">
        <v>2165</v>
      </c>
      <c r="I2170" s="78">
        <v>1317</v>
      </c>
      <c r="J2170" s="78">
        <v>1316</v>
      </c>
      <c r="K2170" s="78">
        <v>1163</v>
      </c>
      <c r="L2170" s="78">
        <v>1317</v>
      </c>
      <c r="M2170" s="579" t="str">
        <f t="shared" si="34"/>
        <v>1317,1316,1163,1317</v>
      </c>
      <c r="R2170" s="280">
        <v>2165</v>
      </c>
      <c r="S2170" s="591">
        <v>1179.5736816999799</v>
      </c>
      <c r="U2170" s="77">
        <v>2165</v>
      </c>
      <c r="V2170" s="77">
        <v>2165</v>
      </c>
      <c r="Y2170" s="110">
        <v>2165</v>
      </c>
      <c r="Z2170" s="110">
        <v>0</v>
      </c>
      <c r="AA2170" s="110">
        <v>2165</v>
      </c>
      <c r="AB2170" s="110">
        <v>0</v>
      </c>
      <c r="AC2170" s="417">
        <v>23.591473633999701</v>
      </c>
    </row>
    <row r="2171" spans="1:29">
      <c r="A2171" s="20"/>
      <c r="B2171" s="24">
        <v>2167</v>
      </c>
      <c r="D2171" s="571">
        <v>2166</v>
      </c>
      <c r="E2171" s="580">
        <v>244.03933000000001</v>
      </c>
      <c r="F2171" s="580">
        <v>808.88831000000005</v>
      </c>
      <c r="H2171" s="571">
        <v>2166</v>
      </c>
      <c r="I2171" s="78">
        <v>1317</v>
      </c>
      <c r="J2171" s="78">
        <v>1163</v>
      </c>
      <c r="K2171" s="78">
        <v>1164</v>
      </c>
      <c r="L2171" s="78">
        <v>1317</v>
      </c>
      <c r="M2171" s="579" t="str">
        <f t="shared" si="34"/>
        <v>1317,1163,1164,1317</v>
      </c>
      <c r="R2171" s="280">
        <v>2166</v>
      </c>
      <c r="S2171" s="591">
        <v>1221.77085709996</v>
      </c>
      <c r="U2171" s="77">
        <v>2166</v>
      </c>
      <c r="V2171" s="77">
        <v>2166</v>
      </c>
      <c r="Y2171" s="110">
        <v>2166</v>
      </c>
      <c r="Z2171" s="110">
        <v>0</v>
      </c>
      <c r="AA2171" s="110">
        <v>2166</v>
      </c>
      <c r="AB2171" s="110">
        <v>0</v>
      </c>
      <c r="AC2171" s="417">
        <v>24.435417141999299</v>
      </c>
    </row>
    <row r="2172" spans="1:29">
      <c r="A2172" s="20"/>
      <c r="B2172" s="24">
        <v>2168</v>
      </c>
      <c r="D2172" s="571">
        <v>2167</v>
      </c>
      <c r="E2172" s="580">
        <v>201.13656</v>
      </c>
      <c r="F2172" s="580">
        <v>849.81673000000001</v>
      </c>
      <c r="H2172" s="571">
        <v>2167</v>
      </c>
      <c r="I2172" s="78">
        <v>1318</v>
      </c>
      <c r="J2172" s="78">
        <v>1317</v>
      </c>
      <c r="K2172" s="78">
        <v>1164</v>
      </c>
      <c r="L2172" s="78">
        <v>1318</v>
      </c>
      <c r="M2172" s="579" t="str">
        <f t="shared" si="34"/>
        <v>1318,1317,1164,1318</v>
      </c>
      <c r="R2172" s="280">
        <v>2167</v>
      </c>
      <c r="S2172" s="591">
        <v>1183.9199010500099</v>
      </c>
      <c r="U2172" s="77">
        <v>2167</v>
      </c>
      <c r="V2172" s="77">
        <v>2167</v>
      </c>
      <c r="Y2172" s="110">
        <v>2167</v>
      </c>
      <c r="Z2172" s="110">
        <v>0</v>
      </c>
      <c r="AA2172" s="110">
        <v>2167</v>
      </c>
      <c r="AB2172" s="110">
        <v>0</v>
      </c>
      <c r="AC2172" s="417">
        <v>23.678398021000302</v>
      </c>
    </row>
    <row r="2173" spans="1:29">
      <c r="A2173" s="20"/>
      <c r="B2173" s="24">
        <v>2169</v>
      </c>
      <c r="D2173" s="571">
        <v>2168</v>
      </c>
      <c r="E2173" s="580">
        <v>142.17312999999999</v>
      </c>
      <c r="F2173" s="580">
        <v>855.15911000000006</v>
      </c>
      <c r="H2173" s="571">
        <v>2168</v>
      </c>
      <c r="I2173" s="78">
        <v>1318</v>
      </c>
      <c r="J2173" s="78">
        <v>1164</v>
      </c>
      <c r="K2173" s="78">
        <v>1165</v>
      </c>
      <c r="L2173" s="78">
        <v>1318</v>
      </c>
      <c r="M2173" s="579" t="str">
        <f t="shared" si="34"/>
        <v>1318,1164,1165,1318</v>
      </c>
      <c r="R2173" s="280">
        <v>2168</v>
      </c>
      <c r="S2173" s="591">
        <v>1232.1599597000099</v>
      </c>
      <c r="U2173" s="77">
        <v>2168</v>
      </c>
      <c r="V2173" s="77">
        <v>2168</v>
      </c>
      <c r="Y2173" s="110">
        <v>2168</v>
      </c>
      <c r="Z2173" s="110">
        <v>0</v>
      </c>
      <c r="AA2173" s="110">
        <v>2168</v>
      </c>
      <c r="AB2173" s="110">
        <v>0</v>
      </c>
      <c r="AC2173" s="417">
        <v>24.643199194000299</v>
      </c>
    </row>
    <row r="2174" spans="1:29">
      <c r="A2174" s="20"/>
      <c r="B2174" s="24">
        <v>2170</v>
      </c>
      <c r="D2174" s="571">
        <v>2169</v>
      </c>
      <c r="E2174" s="580">
        <v>80.105557000000005</v>
      </c>
      <c r="F2174" s="580">
        <v>869.81107999999995</v>
      </c>
      <c r="H2174" s="571">
        <v>2169</v>
      </c>
      <c r="I2174" s="78">
        <v>1319</v>
      </c>
      <c r="J2174" s="78">
        <v>1318</v>
      </c>
      <c r="K2174" s="78">
        <v>1165</v>
      </c>
      <c r="L2174" s="78">
        <v>1319</v>
      </c>
      <c r="M2174" s="579" t="str">
        <f t="shared" si="34"/>
        <v>1319,1318,1165,1319</v>
      </c>
      <c r="R2174" s="280">
        <v>2169</v>
      </c>
      <c r="S2174" s="591">
        <v>1137.2753244999899</v>
      </c>
      <c r="U2174" s="77">
        <v>2169</v>
      </c>
      <c r="V2174" s="77">
        <v>2169</v>
      </c>
      <c r="Y2174" s="110">
        <v>2169</v>
      </c>
      <c r="Z2174" s="110">
        <v>0</v>
      </c>
      <c r="AA2174" s="110">
        <v>2169</v>
      </c>
      <c r="AB2174" s="110">
        <v>0</v>
      </c>
      <c r="AC2174" s="417">
        <v>22.745506489999801</v>
      </c>
    </row>
    <row r="2175" spans="1:29">
      <c r="A2175" s="20"/>
      <c r="B2175" s="24">
        <v>2171</v>
      </c>
      <c r="D2175" s="571">
        <v>2170</v>
      </c>
      <c r="E2175" s="580">
        <v>18.573497</v>
      </c>
      <c r="F2175" s="580">
        <v>877.38405999999998</v>
      </c>
      <c r="H2175" s="571">
        <v>2170</v>
      </c>
      <c r="I2175" s="78">
        <v>1319</v>
      </c>
      <c r="J2175" s="78">
        <v>1165</v>
      </c>
      <c r="K2175" s="78">
        <v>1166</v>
      </c>
      <c r="L2175" s="78">
        <v>1319</v>
      </c>
      <c r="M2175" s="579" t="str">
        <f t="shared" si="34"/>
        <v>1319,1165,1166,1319</v>
      </c>
      <c r="R2175" s="280">
        <v>2170</v>
      </c>
      <c r="S2175" s="591">
        <v>1144.0677807500099</v>
      </c>
      <c r="U2175" s="77">
        <v>2170</v>
      </c>
      <c r="V2175" s="77">
        <v>2170</v>
      </c>
      <c r="Y2175" s="110">
        <v>2170</v>
      </c>
      <c r="Z2175" s="110">
        <v>0</v>
      </c>
      <c r="AA2175" s="110">
        <v>2170</v>
      </c>
      <c r="AB2175" s="110">
        <v>0</v>
      </c>
      <c r="AC2175" s="417">
        <v>22.881355615000299</v>
      </c>
    </row>
    <row r="2176" spans="1:29">
      <c r="A2176" s="20"/>
      <c r="B2176" s="24">
        <v>2172</v>
      </c>
      <c r="D2176" s="571">
        <v>2171</v>
      </c>
      <c r="E2176" s="580">
        <v>-44.239310000000003</v>
      </c>
      <c r="F2176" s="580">
        <v>876.61865</v>
      </c>
      <c r="H2176" s="571">
        <v>2171</v>
      </c>
      <c r="I2176" s="78">
        <v>1320</v>
      </c>
      <c r="J2176" s="78">
        <v>1319</v>
      </c>
      <c r="K2176" s="78">
        <v>1166</v>
      </c>
      <c r="L2176" s="78">
        <v>1320</v>
      </c>
      <c r="M2176" s="579" t="str">
        <f t="shared" si="34"/>
        <v>1320,1319,1166,1320</v>
      </c>
      <c r="R2176" s="280">
        <v>2171</v>
      </c>
      <c r="S2176" s="591">
        <v>1117.8754564999799</v>
      </c>
      <c r="U2176" s="77">
        <v>2171</v>
      </c>
      <c r="V2176" s="77">
        <v>2171</v>
      </c>
      <c r="Y2176" s="110">
        <v>2171</v>
      </c>
      <c r="Z2176" s="110">
        <v>0</v>
      </c>
      <c r="AA2176" s="110">
        <v>2171</v>
      </c>
      <c r="AB2176" s="110">
        <v>0</v>
      </c>
      <c r="AC2176" s="417">
        <v>22.357509129999599</v>
      </c>
    </row>
    <row r="2177" spans="1:29">
      <c r="A2177" s="20"/>
      <c r="B2177" s="24">
        <v>2173</v>
      </c>
      <c r="D2177" s="571">
        <v>2172</v>
      </c>
      <c r="E2177" s="580">
        <v>-107.54949999999999</v>
      </c>
      <c r="F2177" s="580">
        <v>872.69956000000002</v>
      </c>
      <c r="H2177" s="571">
        <v>2172</v>
      </c>
      <c r="I2177" s="78">
        <v>1320</v>
      </c>
      <c r="J2177" s="78">
        <v>1166</v>
      </c>
      <c r="K2177" s="78">
        <v>1167</v>
      </c>
      <c r="L2177" s="78">
        <v>1320</v>
      </c>
      <c r="M2177" s="579" t="str">
        <f t="shared" si="34"/>
        <v>1320,1166,1167,1320</v>
      </c>
      <c r="R2177" s="280">
        <v>2172</v>
      </c>
      <c r="S2177" s="591">
        <v>1118.8418659000099</v>
      </c>
      <c r="U2177" s="77">
        <v>2172</v>
      </c>
      <c r="V2177" s="77">
        <v>2172</v>
      </c>
      <c r="Y2177" s="110">
        <v>2172</v>
      </c>
      <c r="Z2177" s="110">
        <v>0</v>
      </c>
      <c r="AA2177" s="110">
        <v>2172</v>
      </c>
      <c r="AB2177" s="110">
        <v>0</v>
      </c>
      <c r="AC2177" s="417">
        <v>22.376837318000302</v>
      </c>
    </row>
    <row r="2178" spans="1:29">
      <c r="A2178" s="20"/>
      <c r="B2178" s="24">
        <v>2174</v>
      </c>
      <c r="D2178" s="571">
        <v>2173</v>
      </c>
      <c r="E2178" s="580">
        <v>-168.64080000000001</v>
      </c>
      <c r="F2178" s="580">
        <v>860.38851999999997</v>
      </c>
      <c r="H2178" s="571">
        <v>2173</v>
      </c>
      <c r="I2178" s="78">
        <v>1321</v>
      </c>
      <c r="J2178" s="78">
        <v>1320</v>
      </c>
      <c r="K2178" s="78">
        <v>1167</v>
      </c>
      <c r="L2178" s="78">
        <v>1321</v>
      </c>
      <c r="M2178" s="579" t="str">
        <f t="shared" si="34"/>
        <v>1321,1320,1167,1321</v>
      </c>
      <c r="R2178" s="280">
        <v>2173</v>
      </c>
      <c r="S2178" s="591">
        <v>1107.3597803999801</v>
      </c>
      <c r="U2178" s="77">
        <v>2173</v>
      </c>
      <c r="V2178" s="77">
        <v>2173</v>
      </c>
      <c r="Y2178" s="110">
        <v>2173</v>
      </c>
      <c r="Z2178" s="110">
        <v>0</v>
      </c>
      <c r="AA2178" s="110">
        <v>2173</v>
      </c>
      <c r="AB2178" s="110">
        <v>0</v>
      </c>
      <c r="AC2178" s="417">
        <v>22.147195607999699</v>
      </c>
    </row>
    <row r="2179" spans="1:29">
      <c r="A2179" s="20"/>
      <c r="B2179" s="24">
        <v>2175</v>
      </c>
      <c r="D2179" s="571">
        <v>2174</v>
      </c>
      <c r="E2179" s="580">
        <v>-229.35910000000001</v>
      </c>
      <c r="F2179" s="580">
        <v>840.09307000000001</v>
      </c>
      <c r="H2179" s="571">
        <v>2174</v>
      </c>
      <c r="I2179" s="78">
        <v>1321</v>
      </c>
      <c r="J2179" s="78">
        <v>1167</v>
      </c>
      <c r="K2179" s="78">
        <v>1168</v>
      </c>
      <c r="L2179" s="78">
        <v>1321</v>
      </c>
      <c r="M2179" s="579" t="str">
        <f t="shared" si="34"/>
        <v>1321,1167,1168,1321</v>
      </c>
      <c r="R2179" s="280">
        <v>2174</v>
      </c>
      <c r="S2179" s="591">
        <v>1190.20030600001</v>
      </c>
      <c r="U2179" s="77">
        <v>2174</v>
      </c>
      <c r="V2179" s="77">
        <v>2174</v>
      </c>
      <c r="Y2179" s="110">
        <v>2174</v>
      </c>
      <c r="Z2179" s="110">
        <v>0</v>
      </c>
      <c r="AA2179" s="110">
        <v>2174</v>
      </c>
      <c r="AB2179" s="110">
        <v>0</v>
      </c>
      <c r="AC2179" s="417">
        <v>23.804006120000199</v>
      </c>
    </row>
    <row r="2180" spans="1:29">
      <c r="A2180" s="20"/>
      <c r="B2180" s="24">
        <v>2176</v>
      </c>
      <c r="D2180" s="571">
        <v>2175</v>
      </c>
      <c r="E2180" s="580">
        <v>-289.7715</v>
      </c>
      <c r="F2180" s="580">
        <v>817.58365000000003</v>
      </c>
      <c r="H2180" s="571">
        <v>2175</v>
      </c>
      <c r="I2180" s="78">
        <v>1322</v>
      </c>
      <c r="J2180" s="78">
        <v>1321</v>
      </c>
      <c r="K2180" s="78">
        <v>1168</v>
      </c>
      <c r="L2180" s="78">
        <v>1322</v>
      </c>
      <c r="M2180" s="579" t="str">
        <f t="shared" si="34"/>
        <v>1322,1321,1168,1322</v>
      </c>
      <c r="R2180" s="280">
        <v>2175</v>
      </c>
      <c r="S2180" s="591">
        <v>1181.4538427499899</v>
      </c>
      <c r="U2180" s="77">
        <v>2175</v>
      </c>
      <c r="V2180" s="77">
        <v>2175</v>
      </c>
      <c r="Y2180" s="110">
        <v>2175</v>
      </c>
      <c r="Z2180" s="110">
        <v>0</v>
      </c>
      <c r="AA2180" s="110">
        <v>2175</v>
      </c>
      <c r="AB2180" s="110">
        <v>0</v>
      </c>
      <c r="AC2180" s="417">
        <v>23.629076854999798</v>
      </c>
    </row>
    <row r="2181" spans="1:29">
      <c r="A2181" s="20"/>
      <c r="B2181" s="24">
        <v>2177</v>
      </c>
      <c r="D2181" s="571">
        <v>2176</v>
      </c>
      <c r="E2181" s="580">
        <v>-351.24799999999999</v>
      </c>
      <c r="F2181" s="580">
        <v>790.14058</v>
      </c>
      <c r="H2181" s="571">
        <v>2176</v>
      </c>
      <c r="I2181" s="78">
        <v>1322</v>
      </c>
      <c r="J2181" s="78">
        <v>1168</v>
      </c>
      <c r="K2181" s="78">
        <v>1169</v>
      </c>
      <c r="L2181" s="78">
        <v>1322</v>
      </c>
      <c r="M2181" s="579" t="str">
        <f t="shared" si="34"/>
        <v>1322,1168,1169,1322</v>
      </c>
      <c r="R2181" s="280">
        <v>2176</v>
      </c>
      <c r="S2181" s="591">
        <v>1229.2317008500099</v>
      </c>
      <c r="U2181" s="77">
        <v>2176</v>
      </c>
      <c r="V2181" s="77">
        <v>2176</v>
      </c>
      <c r="Y2181" s="110">
        <v>2176</v>
      </c>
      <c r="Z2181" s="110">
        <v>0</v>
      </c>
      <c r="AA2181" s="110">
        <v>2176</v>
      </c>
      <c r="AB2181" s="110">
        <v>0</v>
      </c>
      <c r="AC2181" s="417">
        <v>24.584634017000301</v>
      </c>
    </row>
    <row r="2182" spans="1:29">
      <c r="A2182" s="20"/>
      <c r="B2182" s="24">
        <v>2178</v>
      </c>
      <c r="D2182" s="571">
        <v>2177</v>
      </c>
      <c r="E2182" s="580">
        <v>-417.13389999999998</v>
      </c>
      <c r="F2182" s="580">
        <v>777.56536000000006</v>
      </c>
      <c r="H2182" s="571">
        <v>2177</v>
      </c>
      <c r="I2182" s="78">
        <v>1323</v>
      </c>
      <c r="J2182" s="78">
        <v>1322</v>
      </c>
      <c r="K2182" s="78">
        <v>1169</v>
      </c>
      <c r="L2182" s="78">
        <v>1323</v>
      </c>
      <c r="M2182" s="579" t="str">
        <f t="shared" ref="M2182:M2245" si="35">_xlfn.CONCAT(I2182,",",J2182,",",,K2182,",",L2182)</f>
        <v>1323,1322,1169,1323</v>
      </c>
      <c r="R2182" s="280">
        <v>2177</v>
      </c>
      <c r="S2182" s="591">
        <v>1186.782318215</v>
      </c>
      <c r="U2182" s="77">
        <v>2177</v>
      </c>
      <c r="V2182" s="77">
        <v>2177</v>
      </c>
      <c r="Y2182" s="110">
        <v>2177</v>
      </c>
      <c r="Z2182" s="110">
        <v>0</v>
      </c>
      <c r="AA2182" s="110">
        <v>2177</v>
      </c>
      <c r="AB2182" s="110">
        <v>0</v>
      </c>
      <c r="AC2182" s="417">
        <v>23.735646364299999</v>
      </c>
    </row>
    <row r="2183" spans="1:29">
      <c r="A2183" s="20"/>
      <c r="B2183" s="24">
        <v>2179</v>
      </c>
      <c r="D2183" s="571">
        <v>2178</v>
      </c>
      <c r="E2183" s="580">
        <v>-478.8768</v>
      </c>
      <c r="F2183" s="580">
        <v>761.63189999999997</v>
      </c>
      <c r="H2183" s="571">
        <v>2178</v>
      </c>
      <c r="I2183" s="78">
        <v>1323</v>
      </c>
      <c r="J2183" s="78">
        <v>1169</v>
      </c>
      <c r="K2183" s="78">
        <v>1170</v>
      </c>
      <c r="L2183" s="78">
        <v>1323</v>
      </c>
      <c r="M2183" s="579" t="str">
        <f t="shared" si="35"/>
        <v>1323,1169,1170,1323</v>
      </c>
      <c r="R2183" s="280">
        <v>2178</v>
      </c>
      <c r="S2183" s="591">
        <v>1216.66388044</v>
      </c>
      <c r="U2183" s="77">
        <v>2178</v>
      </c>
      <c r="V2183" s="77">
        <v>2178</v>
      </c>
      <c r="Y2183" s="110">
        <v>2178</v>
      </c>
      <c r="Z2183" s="110">
        <v>0</v>
      </c>
      <c r="AA2183" s="110">
        <v>2178</v>
      </c>
      <c r="AB2183" s="110">
        <v>0</v>
      </c>
      <c r="AC2183" s="417">
        <v>24.3332776088</v>
      </c>
    </row>
    <row r="2184" spans="1:29">
      <c r="A2184" s="20"/>
      <c r="B2184" s="24">
        <v>2180</v>
      </c>
      <c r="D2184" s="571">
        <v>2179</v>
      </c>
      <c r="E2184" s="580">
        <v>-537.36069999999995</v>
      </c>
      <c r="F2184" s="580">
        <v>746.00396999999998</v>
      </c>
      <c r="H2184" s="571">
        <v>2179</v>
      </c>
      <c r="I2184" s="78">
        <v>1324</v>
      </c>
      <c r="J2184" s="78">
        <v>1323</v>
      </c>
      <c r="K2184" s="78">
        <v>1170</v>
      </c>
      <c r="L2184" s="78">
        <v>1324</v>
      </c>
      <c r="M2184" s="579" t="str">
        <f t="shared" si="35"/>
        <v>1324,1323,1170,1324</v>
      </c>
      <c r="R2184" s="280">
        <v>2179</v>
      </c>
      <c r="S2184" s="591">
        <v>1126.0815874750001</v>
      </c>
      <c r="U2184" s="77">
        <v>2179</v>
      </c>
      <c r="V2184" s="77">
        <v>2179</v>
      </c>
      <c r="Y2184" s="110">
        <v>2179</v>
      </c>
      <c r="Z2184" s="110">
        <v>0</v>
      </c>
      <c r="AA2184" s="110">
        <v>2179</v>
      </c>
      <c r="AB2184" s="110">
        <v>0</v>
      </c>
      <c r="AC2184" s="417">
        <v>22.521631749499999</v>
      </c>
    </row>
    <row r="2185" spans="1:29">
      <c r="A2185" s="20"/>
      <c r="B2185" s="24">
        <v>2181</v>
      </c>
      <c r="D2185" s="571">
        <v>2180</v>
      </c>
      <c r="E2185" s="580">
        <v>-595.57050000000004</v>
      </c>
      <c r="F2185" s="580">
        <v>734.04587000000004</v>
      </c>
      <c r="H2185" s="571">
        <v>2180</v>
      </c>
      <c r="I2185" s="78">
        <v>1324</v>
      </c>
      <c r="J2185" s="78">
        <v>1170</v>
      </c>
      <c r="K2185" s="78">
        <v>1171</v>
      </c>
      <c r="L2185" s="78">
        <v>1324</v>
      </c>
      <c r="M2185" s="579" t="str">
        <f t="shared" si="35"/>
        <v>1324,1170,1171,1324</v>
      </c>
      <c r="R2185" s="280">
        <v>2180</v>
      </c>
      <c r="S2185" s="591">
        <v>1131.90407746749</v>
      </c>
      <c r="U2185" s="77">
        <v>2180</v>
      </c>
      <c r="V2185" s="77">
        <v>2180</v>
      </c>
      <c r="Y2185" s="110">
        <v>2180</v>
      </c>
      <c r="Z2185" s="110">
        <v>0</v>
      </c>
      <c r="AA2185" s="110">
        <v>2180</v>
      </c>
      <c r="AB2185" s="110">
        <v>0</v>
      </c>
      <c r="AC2185" s="417">
        <v>22.638081549349799</v>
      </c>
    </row>
    <row r="2186" spans="1:29">
      <c r="A2186" s="20"/>
      <c r="B2186" s="24">
        <v>2182</v>
      </c>
      <c r="D2186" s="571">
        <v>2181</v>
      </c>
      <c r="E2186" s="580">
        <v>-628.15</v>
      </c>
      <c r="F2186" s="580">
        <v>681.47839999999997</v>
      </c>
      <c r="H2186" s="571">
        <v>2181</v>
      </c>
      <c r="I2186" s="78">
        <v>1325</v>
      </c>
      <c r="J2186" s="78">
        <v>1324</v>
      </c>
      <c r="K2186" s="78">
        <v>1171</v>
      </c>
      <c r="L2186" s="78">
        <v>1325</v>
      </c>
      <c r="M2186" s="579" t="str">
        <f t="shared" si="35"/>
        <v>1325,1324,1171,1325</v>
      </c>
      <c r="R2186" s="280">
        <v>2181</v>
      </c>
      <c r="S2186" s="591">
        <v>1109.4229300654899</v>
      </c>
      <c r="U2186" s="77">
        <v>2181</v>
      </c>
      <c r="V2186" s="77">
        <v>2181</v>
      </c>
      <c r="Y2186" s="110">
        <v>2181</v>
      </c>
      <c r="Z2186" s="110">
        <v>0</v>
      </c>
      <c r="AA2186" s="110">
        <v>2181</v>
      </c>
      <c r="AB2186" s="110">
        <v>0</v>
      </c>
      <c r="AC2186" s="417">
        <v>22.1884586013099</v>
      </c>
    </row>
    <row r="2187" spans="1:29">
      <c r="A2187" s="20"/>
      <c r="B2187" s="24">
        <v>2183</v>
      </c>
      <c r="D2187" s="571">
        <v>2182</v>
      </c>
      <c r="E2187" s="580">
        <v>-667.67949999999996</v>
      </c>
      <c r="F2187" s="580">
        <v>631.00305000000003</v>
      </c>
      <c r="H2187" s="571">
        <v>2182</v>
      </c>
      <c r="I2187" s="78">
        <v>1325</v>
      </c>
      <c r="J2187" s="78">
        <v>1171</v>
      </c>
      <c r="K2187" s="78">
        <v>1172</v>
      </c>
      <c r="L2187" s="78">
        <v>1325</v>
      </c>
      <c r="M2187" s="579" t="str">
        <f t="shared" si="35"/>
        <v>1325,1171,1172,1325</v>
      </c>
      <c r="R2187" s="280">
        <v>2182</v>
      </c>
      <c r="S2187" s="591">
        <v>1123.4246901135</v>
      </c>
      <c r="U2187" s="77">
        <v>2182</v>
      </c>
      <c r="V2187" s="77">
        <v>2182</v>
      </c>
      <c r="Y2187" s="110">
        <v>2182</v>
      </c>
      <c r="Z2187" s="110">
        <v>0</v>
      </c>
      <c r="AA2187" s="110">
        <v>2182</v>
      </c>
      <c r="AB2187" s="110">
        <v>0</v>
      </c>
      <c r="AC2187" s="417">
        <v>22.46849380227</v>
      </c>
    </row>
    <row r="2188" spans="1:29">
      <c r="A2188" s="20"/>
      <c r="B2188" s="24">
        <v>2184</v>
      </c>
      <c r="D2188" s="571">
        <v>2183</v>
      </c>
      <c r="E2188" s="580">
        <v>-709.09370000000001</v>
      </c>
      <c r="F2188" s="580">
        <v>578.65893000000005</v>
      </c>
      <c r="H2188" s="571">
        <v>2183</v>
      </c>
      <c r="I2188" s="78">
        <v>1326</v>
      </c>
      <c r="J2188" s="78">
        <v>1325</v>
      </c>
      <c r="K2188" s="78">
        <v>1172</v>
      </c>
      <c r="L2188" s="78">
        <v>1326</v>
      </c>
      <c r="M2188" s="579" t="str">
        <f t="shared" si="35"/>
        <v>1326,1325,1172,1326</v>
      </c>
      <c r="R2188" s="280">
        <v>2183</v>
      </c>
      <c r="S2188" s="591">
        <v>1103.9921989335</v>
      </c>
      <c r="U2188" s="77">
        <v>2183</v>
      </c>
      <c r="V2188" s="77">
        <v>2183</v>
      </c>
      <c r="Y2188" s="110">
        <v>2183</v>
      </c>
      <c r="Z2188" s="110">
        <v>0</v>
      </c>
      <c r="AA2188" s="110">
        <v>2183</v>
      </c>
      <c r="AB2188" s="110">
        <v>0</v>
      </c>
      <c r="AC2188" s="417">
        <v>22.079843978669999</v>
      </c>
    </row>
    <row r="2189" spans="1:29">
      <c r="A2189" s="20"/>
      <c r="B2189" s="24">
        <v>2185</v>
      </c>
      <c r="D2189" s="571">
        <v>2184</v>
      </c>
      <c r="E2189" s="580">
        <v>-564.08889999999997</v>
      </c>
      <c r="F2189" s="580">
        <v>684.50562000000002</v>
      </c>
      <c r="H2189" s="571">
        <v>2184</v>
      </c>
      <c r="I2189" s="78">
        <v>1326</v>
      </c>
      <c r="J2189" s="78">
        <v>1172</v>
      </c>
      <c r="K2189" s="78">
        <v>1173</v>
      </c>
      <c r="L2189" s="78">
        <v>1326</v>
      </c>
      <c r="M2189" s="579" t="str">
        <f t="shared" si="35"/>
        <v>1326,1172,1173,1326</v>
      </c>
      <c r="R2189" s="280">
        <v>2184</v>
      </c>
      <c r="S2189" s="591">
        <v>1199.078759232</v>
      </c>
      <c r="U2189" s="77">
        <v>2184</v>
      </c>
      <c r="V2189" s="77">
        <v>2184</v>
      </c>
      <c r="Y2189" s="110">
        <v>2184</v>
      </c>
      <c r="Z2189" s="110">
        <v>0</v>
      </c>
      <c r="AA2189" s="110">
        <v>2184</v>
      </c>
      <c r="AB2189" s="110">
        <v>0</v>
      </c>
      <c r="AC2189" s="417">
        <v>23.98157518464</v>
      </c>
    </row>
    <row r="2190" spans="1:29">
      <c r="A2190" s="20"/>
      <c r="B2190" s="24">
        <v>2186</v>
      </c>
      <c r="D2190" s="571">
        <v>2185</v>
      </c>
      <c r="E2190" s="580">
        <v>-503.54989999999998</v>
      </c>
      <c r="F2190" s="580">
        <v>697.54204000000004</v>
      </c>
      <c r="H2190" s="571">
        <v>2185</v>
      </c>
      <c r="I2190" s="78">
        <v>1327</v>
      </c>
      <c r="J2190" s="78">
        <v>1326</v>
      </c>
      <c r="K2190" s="78">
        <v>1173</v>
      </c>
      <c r="L2190" s="78">
        <v>1327</v>
      </c>
      <c r="M2190" s="579" t="str">
        <f t="shared" si="35"/>
        <v>1327,1326,1173,1327</v>
      </c>
      <c r="R2190" s="280">
        <v>2185</v>
      </c>
      <c r="S2190" s="591">
        <v>1179.3751524634999</v>
      </c>
      <c r="U2190" s="77">
        <v>2185</v>
      </c>
      <c r="V2190" s="77">
        <v>2185</v>
      </c>
      <c r="Y2190" s="110">
        <v>2185</v>
      </c>
      <c r="Z2190" s="110">
        <v>0</v>
      </c>
      <c r="AA2190" s="110">
        <v>2185</v>
      </c>
      <c r="AB2190" s="110">
        <v>0</v>
      </c>
      <c r="AC2190" s="417">
        <v>23.587503049270101</v>
      </c>
    </row>
    <row r="2191" spans="1:29">
      <c r="A2191" s="20"/>
      <c r="B2191" s="24">
        <v>2187</v>
      </c>
      <c r="D2191" s="571">
        <v>2186</v>
      </c>
      <c r="E2191" s="580">
        <v>-442.89190000000002</v>
      </c>
      <c r="F2191" s="580">
        <v>716.88878999999997</v>
      </c>
      <c r="H2191" s="571">
        <v>2186</v>
      </c>
      <c r="I2191" s="78">
        <v>1327</v>
      </c>
      <c r="J2191" s="78">
        <v>1173</v>
      </c>
      <c r="K2191" s="78">
        <v>1174</v>
      </c>
      <c r="L2191" s="78">
        <v>1327</v>
      </c>
      <c r="M2191" s="579" t="str">
        <f t="shared" si="35"/>
        <v>1327,1173,1174,1327</v>
      </c>
      <c r="R2191" s="280">
        <v>2186</v>
      </c>
      <c r="S2191" s="591">
        <v>1228.95561102998</v>
      </c>
      <c r="U2191" s="77">
        <v>2186</v>
      </c>
      <c r="V2191" s="77">
        <v>2186</v>
      </c>
      <c r="Y2191" s="110">
        <v>2186</v>
      </c>
      <c r="Z2191" s="110">
        <v>0</v>
      </c>
      <c r="AA2191" s="110">
        <v>2186</v>
      </c>
      <c r="AB2191" s="110">
        <v>0</v>
      </c>
      <c r="AC2191" s="417">
        <v>24.579112220599701</v>
      </c>
    </row>
    <row r="2192" spans="1:29">
      <c r="A2192" s="20"/>
      <c r="B2192" s="24">
        <v>2188</v>
      </c>
      <c r="D2192" s="571">
        <v>2187</v>
      </c>
      <c r="E2192" s="580">
        <v>-383.97879999999998</v>
      </c>
      <c r="F2192" s="580">
        <v>731.16898000000003</v>
      </c>
      <c r="H2192" s="571">
        <v>2187</v>
      </c>
      <c r="I2192" s="78">
        <v>1328</v>
      </c>
      <c r="J2192" s="78">
        <v>1327</v>
      </c>
      <c r="K2192" s="78">
        <v>1174</v>
      </c>
      <c r="L2192" s="78">
        <v>1328</v>
      </c>
      <c r="M2192" s="579" t="str">
        <f t="shared" si="35"/>
        <v>1328,1327,1174,1328</v>
      </c>
      <c r="R2192" s="280">
        <v>2187</v>
      </c>
      <c r="S2192" s="591">
        <v>1201.554232035</v>
      </c>
      <c r="U2192" s="77">
        <v>2187</v>
      </c>
      <c r="V2192" s="77">
        <v>2187</v>
      </c>
      <c r="Y2192" s="110">
        <v>2187</v>
      </c>
      <c r="Z2192" s="110">
        <v>0</v>
      </c>
      <c r="AA2192" s="110">
        <v>2187</v>
      </c>
      <c r="AB2192" s="110">
        <v>0</v>
      </c>
      <c r="AC2192" s="417">
        <v>24.031084640700101</v>
      </c>
    </row>
    <row r="2193" spans="1:29">
      <c r="A2193" s="20"/>
      <c r="B2193" s="24">
        <v>2189</v>
      </c>
      <c r="D2193" s="571">
        <v>2188</v>
      </c>
      <c r="E2193" s="580">
        <v>-751.50490000000002</v>
      </c>
      <c r="F2193" s="580">
        <v>530.58903999999995</v>
      </c>
      <c r="H2193" s="571">
        <v>2188</v>
      </c>
      <c r="I2193" s="78">
        <v>1328</v>
      </c>
      <c r="J2193" s="78">
        <v>1174</v>
      </c>
      <c r="K2193" s="78">
        <v>1175</v>
      </c>
      <c r="L2193" s="78">
        <v>1328</v>
      </c>
      <c r="M2193" s="579" t="str">
        <f t="shared" si="35"/>
        <v>1328,1174,1175,1328</v>
      </c>
      <c r="R2193" s="280">
        <v>2188</v>
      </c>
      <c r="S2193" s="591">
        <v>1224.2577441199801</v>
      </c>
      <c r="U2193" s="77">
        <v>2188</v>
      </c>
      <c r="V2193" s="77">
        <v>2188</v>
      </c>
      <c r="Y2193" s="110">
        <v>2188</v>
      </c>
      <c r="Z2193" s="110">
        <v>0</v>
      </c>
      <c r="AA2193" s="110">
        <v>2188</v>
      </c>
      <c r="AB2193" s="110">
        <v>0</v>
      </c>
      <c r="AC2193" s="417">
        <v>24.485154882399598</v>
      </c>
    </row>
    <row r="2194" spans="1:29">
      <c r="A2194" s="20"/>
      <c r="B2194" s="24">
        <v>2190</v>
      </c>
      <c r="D2194" s="571">
        <v>2189</v>
      </c>
      <c r="E2194" s="580">
        <v>-797.91250000000002</v>
      </c>
      <c r="F2194" s="580">
        <v>486.54606999999999</v>
      </c>
      <c r="H2194" s="571">
        <v>2189</v>
      </c>
      <c r="I2194" s="78">
        <v>1329</v>
      </c>
      <c r="J2194" s="78">
        <v>1328</v>
      </c>
      <c r="K2194" s="78">
        <v>1175</v>
      </c>
      <c r="L2194" s="78">
        <v>1329</v>
      </c>
      <c r="M2194" s="579" t="str">
        <f t="shared" si="35"/>
        <v>1329,1328,1175,1329</v>
      </c>
      <c r="R2194" s="280">
        <v>2189</v>
      </c>
      <c r="S2194" s="591">
        <v>1144.5712833799901</v>
      </c>
      <c r="U2194" s="77">
        <v>2189</v>
      </c>
      <c r="V2194" s="77">
        <v>2189</v>
      </c>
      <c r="Y2194" s="110">
        <v>2189</v>
      </c>
      <c r="Z2194" s="110">
        <v>0</v>
      </c>
      <c r="AA2194" s="110">
        <v>2189</v>
      </c>
      <c r="AB2194" s="110">
        <v>0</v>
      </c>
      <c r="AC2194" s="417">
        <v>22.891425667599801</v>
      </c>
    </row>
    <row r="2195" spans="1:29">
      <c r="A2195" s="20"/>
      <c r="B2195" s="24">
        <v>2191</v>
      </c>
      <c r="D2195" s="571">
        <v>2190</v>
      </c>
      <c r="E2195" s="580">
        <v>-844.88810000000001</v>
      </c>
      <c r="F2195" s="580">
        <v>446.2756</v>
      </c>
      <c r="H2195" s="571">
        <v>2190</v>
      </c>
      <c r="I2195" s="78">
        <v>1329</v>
      </c>
      <c r="J2195" s="78">
        <v>1175</v>
      </c>
      <c r="K2195" s="78">
        <v>1176</v>
      </c>
      <c r="L2195" s="78">
        <v>1329</v>
      </c>
      <c r="M2195" s="579" t="str">
        <f t="shared" si="35"/>
        <v>1329,1175,1176,1329</v>
      </c>
      <c r="R2195" s="280">
        <v>2190</v>
      </c>
      <c r="S2195" s="591">
        <v>1152.7164135949999</v>
      </c>
      <c r="U2195" s="77">
        <v>2190</v>
      </c>
      <c r="V2195" s="77">
        <v>2190</v>
      </c>
      <c r="Y2195" s="110">
        <v>2190</v>
      </c>
      <c r="Z2195" s="110">
        <v>0</v>
      </c>
      <c r="AA2195" s="110">
        <v>2190</v>
      </c>
      <c r="AB2195" s="110">
        <v>0</v>
      </c>
      <c r="AC2195" s="417">
        <v>23.054328271900001</v>
      </c>
    </row>
    <row r="2196" spans="1:29">
      <c r="A2196" s="20"/>
      <c r="B2196" s="24">
        <v>2192</v>
      </c>
      <c r="D2196" s="571">
        <v>2191</v>
      </c>
      <c r="E2196" s="580">
        <v>-884.58010000000002</v>
      </c>
      <c r="F2196" s="580">
        <v>410.36135000000002</v>
      </c>
      <c r="H2196" s="571">
        <v>2191</v>
      </c>
      <c r="I2196" s="78">
        <v>1330</v>
      </c>
      <c r="J2196" s="78">
        <v>1329</v>
      </c>
      <c r="K2196" s="78">
        <v>1176</v>
      </c>
      <c r="L2196" s="78">
        <v>1330</v>
      </c>
      <c r="M2196" s="579" t="str">
        <f t="shared" si="35"/>
        <v>1330,1329,1176,1330</v>
      </c>
      <c r="R2196" s="280">
        <v>2191</v>
      </c>
      <c r="S2196" s="591">
        <v>1114.3092724850401</v>
      </c>
      <c r="U2196" s="77">
        <v>2191</v>
      </c>
      <c r="V2196" s="77">
        <v>2191</v>
      </c>
      <c r="Y2196" s="110">
        <v>2191</v>
      </c>
      <c r="Z2196" s="110">
        <v>0</v>
      </c>
      <c r="AA2196" s="110">
        <v>2191</v>
      </c>
      <c r="AB2196" s="110">
        <v>0</v>
      </c>
      <c r="AC2196" s="417">
        <v>22.286185449700799</v>
      </c>
    </row>
    <row r="2197" spans="1:29">
      <c r="A2197" s="20"/>
      <c r="B2197" s="24">
        <v>2193</v>
      </c>
      <c r="D2197" s="571">
        <v>2192</v>
      </c>
      <c r="E2197" s="580">
        <v>-887.81569999999999</v>
      </c>
      <c r="F2197" s="580">
        <v>356.61126999999999</v>
      </c>
      <c r="H2197" s="571">
        <v>2192</v>
      </c>
      <c r="I2197" s="78">
        <v>1330</v>
      </c>
      <c r="J2197" s="78">
        <v>1176</v>
      </c>
      <c r="K2197" s="78">
        <v>1177</v>
      </c>
      <c r="L2197" s="78">
        <v>1330</v>
      </c>
      <c r="M2197" s="579" t="str">
        <f t="shared" si="35"/>
        <v>1330,1176,1177,1330</v>
      </c>
      <c r="R2197" s="280">
        <v>2192</v>
      </c>
      <c r="S2197" s="591">
        <v>1129.5460239049801</v>
      </c>
      <c r="U2197" s="77">
        <v>2192</v>
      </c>
      <c r="V2197" s="77">
        <v>2192</v>
      </c>
      <c r="Y2197" s="110">
        <v>2192</v>
      </c>
      <c r="Z2197" s="110">
        <v>0</v>
      </c>
      <c r="AA2197" s="110">
        <v>2192</v>
      </c>
      <c r="AB2197" s="110">
        <v>0</v>
      </c>
      <c r="AC2197" s="417">
        <v>22.590920478099701</v>
      </c>
    </row>
    <row r="2198" spans="1:29">
      <c r="A2198" s="20"/>
      <c r="B2198" s="24">
        <v>2194</v>
      </c>
      <c r="D2198" s="571">
        <v>2193</v>
      </c>
      <c r="E2198" s="580">
        <v>-890.26779999999997</v>
      </c>
      <c r="F2198" s="580">
        <v>297.32844</v>
      </c>
      <c r="H2198" s="571">
        <v>2193</v>
      </c>
      <c r="I2198" s="78">
        <v>1331</v>
      </c>
      <c r="J2198" s="78">
        <v>1330</v>
      </c>
      <c r="K2198" s="78">
        <v>1177</v>
      </c>
      <c r="L2198" s="78">
        <v>1331</v>
      </c>
      <c r="M2198" s="579" t="str">
        <f t="shared" si="35"/>
        <v>1331,1330,1177,1331</v>
      </c>
      <c r="R2198" s="280">
        <v>2193</v>
      </c>
      <c r="S2198" s="591">
        <v>1083.42925457001</v>
      </c>
      <c r="U2198" s="77">
        <v>2193</v>
      </c>
      <c r="V2198" s="77">
        <v>2193</v>
      </c>
      <c r="Y2198" s="110">
        <v>2193</v>
      </c>
      <c r="Z2198" s="110">
        <v>0</v>
      </c>
      <c r="AA2198" s="110">
        <v>2193</v>
      </c>
      <c r="AB2198" s="110">
        <v>0</v>
      </c>
      <c r="AC2198" s="417">
        <v>21.668585091400299</v>
      </c>
    </row>
    <row r="2199" spans="1:29">
      <c r="A2199" s="20"/>
      <c r="B2199" s="24">
        <v>2195</v>
      </c>
      <c r="D2199" s="571">
        <v>2194</v>
      </c>
      <c r="E2199" s="580">
        <v>-896.76419999999996</v>
      </c>
      <c r="F2199" s="580">
        <v>238.60547</v>
      </c>
      <c r="H2199" s="571">
        <v>2194</v>
      </c>
      <c r="I2199" s="78">
        <v>1331</v>
      </c>
      <c r="J2199" s="78">
        <v>1177</v>
      </c>
      <c r="K2199" s="78">
        <v>1178</v>
      </c>
      <c r="L2199" s="78">
        <v>1331</v>
      </c>
      <c r="M2199" s="579" t="str">
        <f t="shared" si="35"/>
        <v>1331,1177,1178,1331</v>
      </c>
      <c r="R2199" s="280">
        <v>2194</v>
      </c>
      <c r="S2199" s="591">
        <v>1162.1752925000001</v>
      </c>
      <c r="U2199" s="77">
        <v>2194</v>
      </c>
      <c r="V2199" s="77">
        <v>2194</v>
      </c>
      <c r="Y2199" s="110">
        <v>2194</v>
      </c>
      <c r="Z2199" s="110">
        <v>0</v>
      </c>
      <c r="AA2199" s="110">
        <v>2194</v>
      </c>
      <c r="AB2199" s="110">
        <v>0</v>
      </c>
      <c r="AC2199" s="417">
        <v>23.243505849999998</v>
      </c>
    </row>
    <row r="2200" spans="1:29">
      <c r="A2200" s="20"/>
      <c r="B2200" s="24">
        <v>2196</v>
      </c>
      <c r="D2200" s="571">
        <v>2195</v>
      </c>
      <c r="E2200" s="580">
        <v>-905.14210000000003</v>
      </c>
      <c r="F2200" s="580">
        <v>181.0472</v>
      </c>
      <c r="H2200" s="571">
        <v>2195</v>
      </c>
      <c r="I2200" s="78">
        <v>1332</v>
      </c>
      <c r="J2200" s="78">
        <v>1331</v>
      </c>
      <c r="K2200" s="78">
        <v>1178</v>
      </c>
      <c r="L2200" s="78">
        <v>1332</v>
      </c>
      <c r="M2200" s="579" t="str">
        <f t="shared" si="35"/>
        <v>1332,1331,1178,1332</v>
      </c>
      <c r="R2200" s="280">
        <v>2195</v>
      </c>
      <c r="S2200" s="591">
        <v>1116.5003345950099</v>
      </c>
      <c r="U2200" s="77">
        <v>2195</v>
      </c>
      <c r="V2200" s="77">
        <v>2195</v>
      </c>
      <c r="Y2200" s="110">
        <v>2195</v>
      </c>
      <c r="Z2200" s="110">
        <v>0</v>
      </c>
      <c r="AA2200" s="110">
        <v>2195</v>
      </c>
      <c r="AB2200" s="110">
        <v>0</v>
      </c>
      <c r="AC2200" s="417">
        <v>22.330006691900198</v>
      </c>
    </row>
    <row r="2201" spans="1:29">
      <c r="A2201" s="20"/>
      <c r="B2201" s="24">
        <v>2197</v>
      </c>
      <c r="D2201" s="571">
        <v>2196</v>
      </c>
      <c r="E2201" s="580">
        <v>-913.94669999999996</v>
      </c>
      <c r="F2201" s="580">
        <v>123.52705</v>
      </c>
      <c r="H2201" s="571">
        <v>2196</v>
      </c>
      <c r="I2201" s="78">
        <v>1332</v>
      </c>
      <c r="J2201" s="78">
        <v>1178</v>
      </c>
      <c r="K2201" s="78">
        <v>1179</v>
      </c>
      <c r="L2201" s="78">
        <v>1332</v>
      </c>
      <c r="M2201" s="579" t="str">
        <f t="shared" si="35"/>
        <v>1332,1178,1179,1332</v>
      </c>
      <c r="R2201" s="280">
        <v>2196</v>
      </c>
      <c r="S2201" s="591">
        <v>1145.04624324</v>
      </c>
      <c r="U2201" s="77">
        <v>2196</v>
      </c>
      <c r="V2201" s="77">
        <v>2196</v>
      </c>
      <c r="Y2201" s="110">
        <v>2196</v>
      </c>
      <c r="Z2201" s="110">
        <v>0</v>
      </c>
      <c r="AA2201" s="110">
        <v>2196</v>
      </c>
      <c r="AB2201" s="110">
        <v>0</v>
      </c>
      <c r="AC2201" s="417">
        <v>22.9009248648001</v>
      </c>
    </row>
    <row r="2202" spans="1:29">
      <c r="A2202" s="20"/>
      <c r="B2202" s="24">
        <v>2198</v>
      </c>
      <c r="D2202" s="571">
        <v>2197</v>
      </c>
      <c r="E2202" s="580">
        <v>-919.46429999999998</v>
      </c>
      <c r="F2202" s="580">
        <v>63.426856000000001</v>
      </c>
      <c r="H2202" s="571">
        <v>2197</v>
      </c>
      <c r="I2202" s="78">
        <v>1333</v>
      </c>
      <c r="J2202" s="78">
        <v>1332</v>
      </c>
      <c r="K2202" s="78">
        <v>1179</v>
      </c>
      <c r="L2202" s="78">
        <v>1333</v>
      </c>
      <c r="M2202" s="579" t="str">
        <f t="shared" si="35"/>
        <v>1333,1332,1179,1333</v>
      </c>
      <c r="R2202" s="280">
        <v>2197</v>
      </c>
      <c r="S2202" s="591">
        <v>1135.77149045997</v>
      </c>
      <c r="U2202" s="77">
        <v>2197</v>
      </c>
      <c r="V2202" s="77">
        <v>2197</v>
      </c>
      <c r="Y2202" s="110">
        <v>2197</v>
      </c>
      <c r="Z2202" s="110">
        <v>0</v>
      </c>
      <c r="AA2202" s="110">
        <v>2197</v>
      </c>
      <c r="AB2202" s="110">
        <v>0</v>
      </c>
      <c r="AC2202" s="417">
        <v>22.715429809199399</v>
      </c>
    </row>
    <row r="2203" spans="1:29">
      <c r="A2203" s="20"/>
      <c r="B2203" s="24">
        <v>2199</v>
      </c>
      <c r="D2203" s="571">
        <v>2198</v>
      </c>
      <c r="E2203" s="580">
        <v>-918.27710000000002</v>
      </c>
      <c r="F2203" s="580">
        <v>1.5972523999999999</v>
      </c>
      <c r="H2203" s="571">
        <v>2198</v>
      </c>
      <c r="I2203" s="78">
        <v>1333</v>
      </c>
      <c r="J2203" s="78">
        <v>1179</v>
      </c>
      <c r="K2203" s="78">
        <v>1180</v>
      </c>
      <c r="L2203" s="78">
        <v>1333</v>
      </c>
      <c r="M2203" s="579" t="str">
        <f t="shared" si="35"/>
        <v>1333,1179,1180,1333</v>
      </c>
      <c r="R2203" s="280">
        <v>2198</v>
      </c>
      <c r="S2203" s="591">
        <v>1163.3239577500201</v>
      </c>
      <c r="U2203" s="77">
        <v>2198</v>
      </c>
      <c r="V2203" s="77">
        <v>2198</v>
      </c>
      <c r="Y2203" s="110">
        <v>2198</v>
      </c>
      <c r="Z2203" s="110">
        <v>0</v>
      </c>
      <c r="AA2203" s="110">
        <v>2198</v>
      </c>
      <c r="AB2203" s="110">
        <v>0</v>
      </c>
      <c r="AC2203" s="417">
        <v>23.2664791550004</v>
      </c>
    </row>
    <row r="2204" spans="1:29">
      <c r="A2204" s="20"/>
      <c r="B2204" s="24">
        <v>2200</v>
      </c>
      <c r="D2204" s="571">
        <v>2199</v>
      </c>
      <c r="E2204" s="580">
        <v>-913.49159999999995</v>
      </c>
      <c r="F2204" s="580">
        <v>-60.781689999999998</v>
      </c>
      <c r="H2204" s="571">
        <v>2199</v>
      </c>
      <c r="I2204" s="78">
        <v>1334</v>
      </c>
      <c r="J2204" s="78">
        <v>1333</v>
      </c>
      <c r="K2204" s="78">
        <v>1180</v>
      </c>
      <c r="L2204" s="78">
        <v>1334</v>
      </c>
      <c r="M2204" s="579" t="str">
        <f t="shared" si="35"/>
        <v>1334,1333,1180,1334</v>
      </c>
      <c r="R2204" s="280">
        <v>2199</v>
      </c>
      <c r="S2204" s="591">
        <v>1168.6291840899701</v>
      </c>
      <c r="U2204" s="77">
        <v>2199</v>
      </c>
      <c r="V2204" s="77">
        <v>2199</v>
      </c>
      <c r="Y2204" s="110">
        <v>2199</v>
      </c>
      <c r="Z2204" s="110">
        <v>0</v>
      </c>
      <c r="AA2204" s="110">
        <v>2199</v>
      </c>
      <c r="AB2204" s="110">
        <v>0</v>
      </c>
      <c r="AC2204" s="417">
        <v>23.372583681799501</v>
      </c>
    </row>
    <row r="2205" spans="1:29">
      <c r="A2205" s="20"/>
      <c r="B2205" s="24">
        <v>2201</v>
      </c>
      <c r="D2205" s="571">
        <v>2200</v>
      </c>
      <c r="E2205" s="580">
        <v>-910.31659999999999</v>
      </c>
      <c r="F2205" s="580">
        <v>-124.32250000000001</v>
      </c>
      <c r="H2205" s="571">
        <v>2200</v>
      </c>
      <c r="I2205" s="78">
        <v>1334</v>
      </c>
      <c r="J2205" s="78">
        <v>1180</v>
      </c>
      <c r="K2205" s="78">
        <v>1181</v>
      </c>
      <c r="L2205" s="78">
        <v>1334</v>
      </c>
      <c r="M2205" s="579" t="str">
        <f t="shared" si="35"/>
        <v>1334,1180,1181,1334</v>
      </c>
      <c r="R2205" s="280">
        <v>2200</v>
      </c>
      <c r="S2205" s="591">
        <v>1210.81569930003</v>
      </c>
      <c r="U2205" s="77">
        <v>2200</v>
      </c>
      <c r="V2205" s="77">
        <v>2200</v>
      </c>
      <c r="Y2205" s="110">
        <v>2200</v>
      </c>
      <c r="Z2205" s="110">
        <v>0</v>
      </c>
      <c r="AA2205" s="110">
        <v>2200</v>
      </c>
      <c r="AB2205" s="110">
        <v>0</v>
      </c>
      <c r="AC2205" s="417">
        <v>24.2163139860006</v>
      </c>
    </row>
    <row r="2206" spans="1:29">
      <c r="A2206" s="20"/>
      <c r="B2206" s="24">
        <v>2202</v>
      </c>
      <c r="D2206" s="571">
        <v>2201</v>
      </c>
      <c r="E2206" s="580">
        <v>-904.70050000000003</v>
      </c>
      <c r="F2206" s="580">
        <v>-183.5068</v>
      </c>
      <c r="H2206" s="571">
        <v>2201</v>
      </c>
      <c r="I2206" s="78">
        <v>1335</v>
      </c>
      <c r="J2206" s="78">
        <v>1334</v>
      </c>
      <c r="K2206" s="78">
        <v>1181</v>
      </c>
      <c r="L2206" s="78">
        <v>1335</v>
      </c>
      <c r="M2206" s="579" t="str">
        <f t="shared" si="35"/>
        <v>1335,1334,1181,1335</v>
      </c>
      <c r="R2206" s="280">
        <v>2201</v>
      </c>
      <c r="S2206" s="591">
        <v>1186.8122487999699</v>
      </c>
      <c r="U2206" s="77">
        <v>2201</v>
      </c>
      <c r="V2206" s="77">
        <v>2201</v>
      </c>
      <c r="Y2206" s="110">
        <v>2201</v>
      </c>
      <c r="Z2206" s="110">
        <v>0</v>
      </c>
      <c r="AA2206" s="110">
        <v>2201</v>
      </c>
      <c r="AB2206" s="110">
        <v>0</v>
      </c>
      <c r="AC2206" s="417">
        <v>23.736244975999501</v>
      </c>
    </row>
    <row r="2207" spans="1:29">
      <c r="A2207" s="20"/>
      <c r="B2207" s="24">
        <v>2203</v>
      </c>
      <c r="D2207" s="571">
        <v>2202</v>
      </c>
      <c r="E2207" s="580">
        <v>-861.97789999999998</v>
      </c>
      <c r="F2207" s="580">
        <v>-225.0341</v>
      </c>
      <c r="H2207" s="571">
        <v>2202</v>
      </c>
      <c r="I2207" s="78">
        <v>1335</v>
      </c>
      <c r="J2207" s="78">
        <v>1181</v>
      </c>
      <c r="K2207" s="78">
        <v>1182</v>
      </c>
      <c r="L2207" s="78">
        <v>1335</v>
      </c>
      <c r="M2207" s="579" t="str">
        <f t="shared" si="35"/>
        <v>1335,1181,1182,1335</v>
      </c>
      <c r="R2207" s="280">
        <v>2202</v>
      </c>
      <c r="S2207" s="591">
        <v>1234.4675798399801</v>
      </c>
      <c r="U2207" s="77">
        <v>2202</v>
      </c>
      <c r="V2207" s="77">
        <v>2202</v>
      </c>
      <c r="Y2207" s="110">
        <v>2202</v>
      </c>
      <c r="Z2207" s="110">
        <v>0</v>
      </c>
      <c r="AA2207" s="110">
        <v>2202</v>
      </c>
      <c r="AB2207" s="110">
        <v>0</v>
      </c>
      <c r="AC2207" s="417">
        <v>24.6893515967996</v>
      </c>
    </row>
    <row r="2208" spans="1:29">
      <c r="A2208" s="20"/>
      <c r="B2208" s="24">
        <v>2204</v>
      </c>
      <c r="D2208" s="571">
        <v>2203</v>
      </c>
      <c r="E2208" s="580">
        <v>-811.75940000000003</v>
      </c>
      <c r="F2208" s="580">
        <v>-269.03739999999999</v>
      </c>
      <c r="H2208" s="571">
        <v>2203</v>
      </c>
      <c r="I2208" s="78">
        <v>1336</v>
      </c>
      <c r="J2208" s="78">
        <v>1335</v>
      </c>
      <c r="K2208" s="78">
        <v>1182</v>
      </c>
      <c r="L2208" s="78">
        <v>1336</v>
      </c>
      <c r="M2208" s="579" t="str">
        <f t="shared" si="35"/>
        <v>1336,1335,1182,1336</v>
      </c>
      <c r="R2208" s="280">
        <v>2203</v>
      </c>
      <c r="S2208" s="591">
        <v>1149.84657711008</v>
      </c>
      <c r="U2208" s="77">
        <v>2203</v>
      </c>
      <c r="V2208" s="77">
        <v>2203</v>
      </c>
      <c r="Y2208" s="110">
        <v>2203</v>
      </c>
      <c r="Z2208" s="110">
        <v>0</v>
      </c>
      <c r="AA2208" s="110">
        <v>2203</v>
      </c>
      <c r="AB2208" s="110">
        <v>0</v>
      </c>
      <c r="AC2208" s="417">
        <v>22.9969315422017</v>
      </c>
    </row>
    <row r="2209" spans="1:29">
      <c r="A2209" s="20"/>
      <c r="B2209" s="24">
        <v>2205</v>
      </c>
      <c r="D2209" s="571">
        <v>2204</v>
      </c>
      <c r="E2209" s="580">
        <v>-758.4271</v>
      </c>
      <c r="F2209" s="580">
        <v>-306.5693</v>
      </c>
      <c r="H2209" s="571">
        <v>2204</v>
      </c>
      <c r="I2209" s="78">
        <v>1336</v>
      </c>
      <c r="J2209" s="78">
        <v>1182</v>
      </c>
      <c r="K2209" s="78">
        <v>1183</v>
      </c>
      <c r="L2209" s="78">
        <v>1336</v>
      </c>
      <c r="M2209" s="579" t="str">
        <f t="shared" si="35"/>
        <v>1336,1182,1183,1336</v>
      </c>
      <c r="R2209" s="280">
        <v>2204</v>
      </c>
      <c r="S2209" s="591">
        <v>1162.44513073499</v>
      </c>
      <c r="U2209" s="77">
        <v>2204</v>
      </c>
      <c r="V2209" s="77">
        <v>2204</v>
      </c>
      <c r="Y2209" s="110">
        <v>2204</v>
      </c>
      <c r="Z2209" s="110">
        <v>0</v>
      </c>
      <c r="AA2209" s="110">
        <v>2204</v>
      </c>
      <c r="AB2209" s="110">
        <v>0</v>
      </c>
      <c r="AC2209" s="417">
        <v>23.248902614699901</v>
      </c>
    </row>
    <row r="2210" spans="1:29">
      <c r="A2210" s="20"/>
      <c r="B2210" s="24">
        <v>2206</v>
      </c>
      <c r="D2210" s="571">
        <v>2205</v>
      </c>
      <c r="E2210" s="580">
        <v>-699.57910000000004</v>
      </c>
      <c r="F2210" s="580">
        <v>-333.90269999999998</v>
      </c>
      <c r="H2210" s="571">
        <v>2205</v>
      </c>
      <c r="I2210" s="78">
        <v>1337</v>
      </c>
      <c r="J2210" s="78">
        <v>1336</v>
      </c>
      <c r="K2210" s="78">
        <v>1183</v>
      </c>
      <c r="L2210" s="78">
        <v>1337</v>
      </c>
      <c r="M2210" s="579" t="str">
        <f t="shared" si="35"/>
        <v>1337,1336,1183,1337</v>
      </c>
      <c r="R2210" s="280">
        <v>2205</v>
      </c>
      <c r="S2210" s="591">
        <v>1121.8467344599101</v>
      </c>
      <c r="U2210" s="77">
        <v>2205</v>
      </c>
      <c r="V2210" s="77">
        <v>2205</v>
      </c>
      <c r="Y2210" s="110">
        <v>2205</v>
      </c>
      <c r="Z2210" s="110">
        <v>0</v>
      </c>
      <c r="AA2210" s="110">
        <v>2205</v>
      </c>
      <c r="AB2210" s="110">
        <v>0</v>
      </c>
      <c r="AC2210" s="417">
        <v>22.436934689198299</v>
      </c>
    </row>
    <row r="2211" spans="1:29">
      <c r="A2211" s="20"/>
      <c r="B2211" s="24">
        <v>2207</v>
      </c>
      <c r="D2211" s="571">
        <v>2206</v>
      </c>
      <c r="E2211" s="580">
        <v>-635.36879999999996</v>
      </c>
      <c r="F2211" s="580">
        <v>-346.03840000000002</v>
      </c>
      <c r="H2211" s="571">
        <v>2206</v>
      </c>
      <c r="I2211" s="78">
        <v>1337</v>
      </c>
      <c r="J2211" s="78">
        <v>1183</v>
      </c>
      <c r="K2211" s="78">
        <v>1184</v>
      </c>
      <c r="L2211" s="78">
        <v>1337</v>
      </c>
      <c r="M2211" s="579" t="str">
        <f t="shared" si="35"/>
        <v>1337,1183,1184,1337</v>
      </c>
      <c r="R2211" s="280">
        <v>2206</v>
      </c>
      <c r="S2211" s="591">
        <v>1133.9193056300201</v>
      </c>
      <c r="U2211" s="77">
        <v>2206</v>
      </c>
      <c r="V2211" s="77">
        <v>2206</v>
      </c>
      <c r="Y2211" s="110">
        <v>2206</v>
      </c>
      <c r="Z2211" s="110">
        <v>0</v>
      </c>
      <c r="AA2211" s="110">
        <v>2206</v>
      </c>
      <c r="AB2211" s="110">
        <v>0</v>
      </c>
      <c r="AC2211" s="417">
        <v>22.678386112600499</v>
      </c>
    </row>
    <row r="2212" spans="1:29">
      <c r="A2212" s="20"/>
      <c r="B2212" s="24">
        <v>2208</v>
      </c>
      <c r="D2212" s="571">
        <v>2207</v>
      </c>
      <c r="E2212" s="580">
        <v>-573.63409999999999</v>
      </c>
      <c r="F2212" s="580">
        <v>-350.3827</v>
      </c>
      <c r="H2212" s="571">
        <v>2207</v>
      </c>
      <c r="I2212" s="78">
        <v>1338</v>
      </c>
      <c r="J2212" s="78">
        <v>1337</v>
      </c>
      <c r="K2212" s="78">
        <v>1184</v>
      </c>
      <c r="L2212" s="78">
        <v>1338</v>
      </c>
      <c r="M2212" s="579" t="str">
        <f t="shared" si="35"/>
        <v>1338,1337,1184,1338</v>
      </c>
      <c r="R2212" s="280">
        <v>2207</v>
      </c>
      <c r="S2212" s="591">
        <v>1087.20009113999</v>
      </c>
      <c r="U2212" s="77">
        <v>2207</v>
      </c>
      <c r="V2212" s="77">
        <v>2207</v>
      </c>
      <c r="Y2212" s="110">
        <v>2207</v>
      </c>
      <c r="Z2212" s="110">
        <v>0</v>
      </c>
      <c r="AA2212" s="110">
        <v>2207</v>
      </c>
      <c r="AB2212" s="110">
        <v>0</v>
      </c>
      <c r="AC2212" s="417">
        <v>21.744001822799898</v>
      </c>
    </row>
    <row r="2213" spans="1:29">
      <c r="A2213" s="20"/>
      <c r="B2213" s="24">
        <v>2209</v>
      </c>
      <c r="D2213" s="571">
        <v>2208</v>
      </c>
      <c r="E2213" s="580">
        <v>-600.80600000000004</v>
      </c>
      <c r="F2213" s="580">
        <v>628.77435000000003</v>
      </c>
      <c r="H2213" s="571">
        <v>2208</v>
      </c>
      <c r="I2213" s="78">
        <v>1338</v>
      </c>
      <c r="J2213" s="78">
        <v>1184</v>
      </c>
      <c r="K2213" s="78">
        <v>1185</v>
      </c>
      <c r="L2213" s="78">
        <v>1338</v>
      </c>
      <c r="M2213" s="579" t="str">
        <f t="shared" si="35"/>
        <v>1338,1184,1185,1338</v>
      </c>
      <c r="R2213" s="280">
        <v>2208</v>
      </c>
      <c r="S2213" s="591">
        <v>1164.51982310996</v>
      </c>
      <c r="U2213" s="77">
        <v>2208</v>
      </c>
      <c r="V2213" s="77">
        <v>2208</v>
      </c>
      <c r="Y2213" s="110">
        <v>2208</v>
      </c>
      <c r="Z2213" s="110">
        <v>0</v>
      </c>
      <c r="AA2213" s="110">
        <v>2208</v>
      </c>
      <c r="AB2213" s="110">
        <v>0</v>
      </c>
      <c r="AC2213" s="417">
        <v>23.290396462199201</v>
      </c>
    </row>
    <row r="2214" spans="1:29">
      <c r="A2214" s="20"/>
      <c r="B2214" s="24">
        <v>2210</v>
      </c>
      <c r="D2214" s="571">
        <v>2209</v>
      </c>
      <c r="E2214" s="580">
        <v>-646.03449999999998</v>
      </c>
      <c r="F2214" s="580">
        <v>576.34817999999996</v>
      </c>
      <c r="H2214" s="571">
        <v>2209</v>
      </c>
      <c r="I2214" s="78">
        <v>1339</v>
      </c>
      <c r="J2214" s="78">
        <v>1338</v>
      </c>
      <c r="K2214" s="78">
        <v>1185</v>
      </c>
      <c r="L2214" s="78">
        <v>1339</v>
      </c>
      <c r="M2214" s="579" t="str">
        <f t="shared" si="35"/>
        <v>1339,1338,1185,1339</v>
      </c>
      <c r="R2214" s="280">
        <v>2209</v>
      </c>
      <c r="S2214" s="591">
        <v>1118.84546436305</v>
      </c>
      <c r="U2214" s="77">
        <v>2209</v>
      </c>
      <c r="V2214" s="77">
        <v>2209</v>
      </c>
      <c r="Y2214" s="110">
        <v>2209</v>
      </c>
      <c r="Z2214" s="110">
        <v>0</v>
      </c>
      <c r="AA2214" s="110">
        <v>2209</v>
      </c>
      <c r="AB2214" s="110">
        <v>0</v>
      </c>
      <c r="AC2214" s="417">
        <v>22.376909287261</v>
      </c>
    </row>
    <row r="2215" spans="1:29">
      <c r="A2215" s="20"/>
      <c r="B2215" s="24">
        <v>2211</v>
      </c>
      <c r="D2215" s="571">
        <v>2210</v>
      </c>
      <c r="E2215" s="580">
        <v>-686.51160000000004</v>
      </c>
      <c r="F2215" s="580">
        <v>514.81943000000001</v>
      </c>
      <c r="H2215" s="571">
        <v>2210</v>
      </c>
      <c r="I2215" s="78">
        <v>1339</v>
      </c>
      <c r="J2215" s="78">
        <v>1185</v>
      </c>
      <c r="K2215" s="78">
        <v>1186</v>
      </c>
      <c r="L2215" s="78">
        <v>1339</v>
      </c>
      <c r="M2215" s="579" t="str">
        <f t="shared" si="35"/>
        <v>1339,1185,1186,1339</v>
      </c>
      <c r="R2215" s="280">
        <v>2210</v>
      </c>
      <c r="S2215" s="591">
        <v>1145.58825367549</v>
      </c>
      <c r="U2215" s="77">
        <v>2210</v>
      </c>
      <c r="V2215" s="77">
        <v>2210</v>
      </c>
      <c r="Y2215" s="110">
        <v>2210</v>
      </c>
      <c r="Z2215" s="110">
        <v>0</v>
      </c>
      <c r="AA2215" s="110">
        <v>2210</v>
      </c>
      <c r="AB2215" s="110">
        <v>0</v>
      </c>
      <c r="AC2215" s="417">
        <v>22.911765073509802</v>
      </c>
    </row>
    <row r="2216" spans="1:29">
      <c r="A2216" s="20"/>
      <c r="B2216" s="24">
        <v>2212</v>
      </c>
      <c r="D2216" s="571">
        <v>2211</v>
      </c>
      <c r="E2216" s="580">
        <v>-739.63080000000002</v>
      </c>
      <c r="F2216" s="580">
        <v>467.38342</v>
      </c>
      <c r="H2216" s="571">
        <v>2211</v>
      </c>
      <c r="I2216" s="78">
        <v>1340</v>
      </c>
      <c r="J2216" s="78">
        <v>1339</v>
      </c>
      <c r="K2216" s="78">
        <v>1186</v>
      </c>
      <c r="L2216" s="78">
        <v>1340</v>
      </c>
      <c r="M2216" s="579" t="str">
        <f t="shared" si="35"/>
        <v>1340,1339,1186,1340</v>
      </c>
      <c r="R2216" s="280">
        <v>2211</v>
      </c>
      <c r="S2216" s="591">
        <v>1136.65088282694</v>
      </c>
      <c r="U2216" s="77">
        <v>2211</v>
      </c>
      <c r="V2216" s="77">
        <v>2211</v>
      </c>
      <c r="Y2216" s="110">
        <v>2211</v>
      </c>
      <c r="Z2216" s="110">
        <v>0</v>
      </c>
      <c r="AA2216" s="110">
        <v>2211</v>
      </c>
      <c r="AB2216" s="110">
        <v>0</v>
      </c>
      <c r="AC2216" s="417">
        <v>22.733017656538799</v>
      </c>
    </row>
    <row r="2217" spans="1:29">
      <c r="A2217" s="20"/>
      <c r="B2217" s="24">
        <v>2213</v>
      </c>
      <c r="D2217" s="571">
        <v>2212</v>
      </c>
      <c r="E2217" s="580">
        <v>-788.34339999999997</v>
      </c>
      <c r="F2217" s="580">
        <v>423.94416999999999</v>
      </c>
      <c r="H2217" s="571">
        <v>2212</v>
      </c>
      <c r="I2217" s="78">
        <v>1340</v>
      </c>
      <c r="J2217" s="78">
        <v>1186</v>
      </c>
      <c r="K2217" s="78">
        <v>1187</v>
      </c>
      <c r="L2217" s="78">
        <v>1340</v>
      </c>
      <c r="M2217" s="579" t="str">
        <f t="shared" si="35"/>
        <v>1340,1186,1187,1340</v>
      </c>
      <c r="R2217" s="280">
        <v>2212</v>
      </c>
      <c r="S2217" s="591">
        <v>1163.17244073899</v>
      </c>
      <c r="U2217" s="77">
        <v>2212</v>
      </c>
      <c r="V2217" s="77">
        <v>2212</v>
      </c>
      <c r="Y2217" s="110">
        <v>2212</v>
      </c>
      <c r="Z2217" s="110">
        <v>0</v>
      </c>
      <c r="AA2217" s="110">
        <v>2212</v>
      </c>
      <c r="AB2217" s="110">
        <v>0</v>
      </c>
      <c r="AC2217" s="417">
        <v>23.263448814779899</v>
      </c>
    </row>
    <row r="2218" spans="1:29">
      <c r="A2218" s="20"/>
      <c r="B2218" s="24">
        <v>2214</v>
      </c>
      <c r="D2218" s="571">
        <v>2213</v>
      </c>
      <c r="E2218" s="580">
        <v>-835.19129999999996</v>
      </c>
      <c r="F2218" s="580">
        <v>385.53599000000003</v>
      </c>
      <c r="H2218" s="571">
        <v>2213</v>
      </c>
      <c r="I2218" s="78">
        <v>1341</v>
      </c>
      <c r="J2218" s="78">
        <v>1340</v>
      </c>
      <c r="K2218" s="78">
        <v>1187</v>
      </c>
      <c r="L2218" s="78">
        <v>1341</v>
      </c>
      <c r="M2218" s="579" t="str">
        <f t="shared" si="35"/>
        <v>1341,1340,1187,1341</v>
      </c>
      <c r="R2218" s="280">
        <v>2213</v>
      </c>
      <c r="S2218" s="591">
        <v>1168.7189433419201</v>
      </c>
      <c r="U2218" s="77">
        <v>2213</v>
      </c>
      <c r="V2218" s="77">
        <v>2213</v>
      </c>
      <c r="Y2218" s="110">
        <v>2213</v>
      </c>
      <c r="Z2218" s="110">
        <v>0</v>
      </c>
      <c r="AA2218" s="110">
        <v>2213</v>
      </c>
      <c r="AB2218" s="110">
        <v>0</v>
      </c>
      <c r="AC2218" s="417">
        <v>23.374378866838502</v>
      </c>
    </row>
    <row r="2219" spans="1:29">
      <c r="A2219" s="20"/>
      <c r="B2219" s="24">
        <v>2215</v>
      </c>
      <c r="D2219" s="571">
        <v>2214</v>
      </c>
      <c r="E2219" s="580">
        <v>-835.98789999999997</v>
      </c>
      <c r="F2219" s="580">
        <v>324.99549000000002</v>
      </c>
      <c r="H2219" s="571">
        <v>2214</v>
      </c>
      <c r="I2219" s="78">
        <v>1341</v>
      </c>
      <c r="J2219" s="78">
        <v>1187</v>
      </c>
      <c r="K2219" s="78">
        <v>1188</v>
      </c>
      <c r="L2219" s="78">
        <v>1341</v>
      </c>
      <c r="M2219" s="579" t="str">
        <f t="shared" si="35"/>
        <v>1341,1187,1188,1341</v>
      </c>
      <c r="R2219" s="280">
        <v>2214</v>
      </c>
      <c r="S2219" s="591">
        <v>1210.535514916</v>
      </c>
      <c r="U2219" s="77">
        <v>2214</v>
      </c>
      <c r="V2219" s="77">
        <v>2214</v>
      </c>
      <c r="Y2219" s="110">
        <v>2214</v>
      </c>
      <c r="Z2219" s="110">
        <v>0</v>
      </c>
      <c r="AA2219" s="110">
        <v>2214</v>
      </c>
      <c r="AB2219" s="110">
        <v>0</v>
      </c>
      <c r="AC2219" s="417">
        <v>24.210710298319999</v>
      </c>
    </row>
    <row r="2220" spans="1:29">
      <c r="A2220" s="20"/>
      <c r="B2220" s="24">
        <v>2216</v>
      </c>
      <c r="D2220" s="571">
        <v>2215</v>
      </c>
      <c r="E2220" s="580">
        <v>-840.62890000000004</v>
      </c>
      <c r="F2220" s="580">
        <v>264.26880999999997</v>
      </c>
      <c r="H2220" s="571">
        <v>2215</v>
      </c>
      <c r="I2220" s="78">
        <v>1342</v>
      </c>
      <c r="J2220" s="78">
        <v>1341</v>
      </c>
      <c r="K2220" s="78">
        <v>1188</v>
      </c>
      <c r="L2220" s="78">
        <v>1342</v>
      </c>
      <c r="M2220" s="579" t="str">
        <f t="shared" si="35"/>
        <v>1342,1341,1188,1342</v>
      </c>
      <c r="R2220" s="280">
        <v>2215</v>
      </c>
      <c r="S2220" s="591">
        <v>1186.9029841480001</v>
      </c>
      <c r="U2220" s="77">
        <v>2215</v>
      </c>
      <c r="V2220" s="77">
        <v>2215</v>
      </c>
      <c r="Y2220" s="110">
        <v>2215</v>
      </c>
      <c r="Z2220" s="110">
        <v>0</v>
      </c>
      <c r="AA2220" s="110">
        <v>2215</v>
      </c>
      <c r="AB2220" s="110">
        <v>0</v>
      </c>
      <c r="AC2220" s="417">
        <v>23.738059682960099</v>
      </c>
    </row>
    <row r="2221" spans="1:29">
      <c r="A2221" s="20"/>
      <c r="B2221" s="24">
        <v>2217</v>
      </c>
      <c r="D2221" s="571">
        <v>2216</v>
      </c>
      <c r="E2221" s="580">
        <v>-848.86590000000001</v>
      </c>
      <c r="F2221" s="580">
        <v>204.77008000000001</v>
      </c>
      <c r="H2221" s="571">
        <v>2216</v>
      </c>
      <c r="I2221" s="78">
        <v>1342</v>
      </c>
      <c r="J2221" s="78">
        <v>1188</v>
      </c>
      <c r="K2221" s="78">
        <v>1189</v>
      </c>
      <c r="L2221" s="78">
        <v>1342</v>
      </c>
      <c r="M2221" s="579" t="str">
        <f t="shared" si="35"/>
        <v>1342,1188,1189,1342</v>
      </c>
      <c r="R2221" s="280">
        <v>2216</v>
      </c>
      <c r="S2221" s="591">
        <v>1234.3397506474801</v>
      </c>
      <c r="U2221" s="77">
        <v>2216</v>
      </c>
      <c r="V2221" s="77">
        <v>2216</v>
      </c>
      <c r="Y2221" s="110">
        <v>2216</v>
      </c>
      <c r="Z2221" s="110">
        <v>0</v>
      </c>
      <c r="AA2221" s="110">
        <v>2216</v>
      </c>
      <c r="AB2221" s="110">
        <v>0</v>
      </c>
      <c r="AC2221" s="417">
        <v>24.686795012949698</v>
      </c>
    </row>
    <row r="2222" spans="1:29">
      <c r="A2222" s="20"/>
      <c r="B2222" s="24">
        <v>2218</v>
      </c>
      <c r="D2222" s="571">
        <v>2217</v>
      </c>
      <c r="E2222" s="580">
        <v>-858.03160000000003</v>
      </c>
      <c r="F2222" s="580">
        <v>147.20278999999999</v>
      </c>
      <c r="H2222" s="571">
        <v>2217</v>
      </c>
      <c r="I2222" s="78">
        <v>1343</v>
      </c>
      <c r="J2222" s="78">
        <v>1342</v>
      </c>
      <c r="K2222" s="78">
        <v>1189</v>
      </c>
      <c r="L2222" s="78">
        <v>1343</v>
      </c>
      <c r="M2222" s="579" t="str">
        <f t="shared" si="35"/>
        <v>1343,1342,1189,1343</v>
      </c>
      <c r="R2222" s="280">
        <v>2217</v>
      </c>
      <c r="S2222" s="591">
        <v>1150.4292641424599</v>
      </c>
      <c r="U2222" s="77">
        <v>2217</v>
      </c>
      <c r="V2222" s="77">
        <v>2217</v>
      </c>
      <c r="Y2222" s="110">
        <v>2217</v>
      </c>
      <c r="Z2222" s="110">
        <v>0</v>
      </c>
      <c r="AA2222" s="110">
        <v>2217</v>
      </c>
      <c r="AB2222" s="110">
        <v>0</v>
      </c>
      <c r="AC2222" s="417">
        <v>23.0085852828493</v>
      </c>
    </row>
    <row r="2223" spans="1:29">
      <c r="A2223" s="20"/>
      <c r="B2223" s="24">
        <v>2219</v>
      </c>
      <c r="D2223" s="571">
        <v>2218</v>
      </c>
      <c r="E2223" s="580">
        <v>-867.69219999999996</v>
      </c>
      <c r="F2223" s="580">
        <v>90.884282999999996</v>
      </c>
      <c r="H2223" s="571">
        <v>2218</v>
      </c>
      <c r="I2223" s="78">
        <v>1343</v>
      </c>
      <c r="J2223" s="78">
        <v>1189</v>
      </c>
      <c r="K2223" s="78">
        <v>1190</v>
      </c>
      <c r="L2223" s="78">
        <v>1343</v>
      </c>
      <c r="M2223" s="579" t="str">
        <f t="shared" si="35"/>
        <v>1343,1189,1190,1343</v>
      </c>
      <c r="R2223" s="280">
        <v>2218</v>
      </c>
      <c r="S2223" s="591">
        <v>1162.7389171724701</v>
      </c>
      <c r="U2223" s="77">
        <v>2218</v>
      </c>
      <c r="V2223" s="77">
        <v>2218</v>
      </c>
      <c r="Y2223" s="110">
        <v>2218</v>
      </c>
      <c r="Z2223" s="110">
        <v>0</v>
      </c>
      <c r="AA2223" s="110">
        <v>2218</v>
      </c>
      <c r="AB2223" s="110">
        <v>0</v>
      </c>
      <c r="AC2223" s="417">
        <v>23.254778343449502</v>
      </c>
    </row>
    <row r="2224" spans="1:29">
      <c r="A2224" s="20"/>
      <c r="B2224" s="24">
        <v>2220</v>
      </c>
      <c r="D2224" s="571">
        <v>2219</v>
      </c>
      <c r="E2224" s="580">
        <v>-868.61429999999996</v>
      </c>
      <c r="F2224" s="580">
        <v>31.149273000000001</v>
      </c>
      <c r="H2224" s="571">
        <v>2219</v>
      </c>
      <c r="I2224" s="78">
        <v>1344</v>
      </c>
      <c r="J2224" s="78">
        <v>1343</v>
      </c>
      <c r="K2224" s="78">
        <v>1190</v>
      </c>
      <c r="L2224" s="78">
        <v>1344</v>
      </c>
      <c r="M2224" s="579" t="str">
        <f t="shared" si="35"/>
        <v>1344,1343,1190,1344</v>
      </c>
      <c r="R2224" s="280">
        <v>2219</v>
      </c>
      <c r="S2224" s="591">
        <v>1125.31192930048</v>
      </c>
      <c r="U2224" s="77">
        <v>2219</v>
      </c>
      <c r="V2224" s="77">
        <v>2219</v>
      </c>
      <c r="Y2224" s="110">
        <v>2219</v>
      </c>
      <c r="Z2224" s="110">
        <v>0</v>
      </c>
      <c r="AA2224" s="110">
        <v>2219</v>
      </c>
      <c r="AB2224" s="110">
        <v>0</v>
      </c>
      <c r="AC2224" s="417">
        <v>22.506238586009701</v>
      </c>
    </row>
    <row r="2225" spans="1:29">
      <c r="A2225" s="20"/>
      <c r="B2225" s="24">
        <v>2221</v>
      </c>
      <c r="D2225" s="571">
        <v>2220</v>
      </c>
      <c r="E2225" s="580">
        <v>-859.90589999999997</v>
      </c>
      <c r="F2225" s="580">
        <v>-29.60914</v>
      </c>
      <c r="H2225" s="571">
        <v>2220</v>
      </c>
      <c r="I2225" s="78">
        <v>1344</v>
      </c>
      <c r="J2225" s="78">
        <v>1190</v>
      </c>
      <c r="K2225" s="78">
        <v>1191</v>
      </c>
      <c r="L2225" s="78">
        <v>1344</v>
      </c>
      <c r="M2225" s="579" t="str">
        <f t="shared" si="35"/>
        <v>1344,1190,1191,1344</v>
      </c>
      <c r="R2225" s="280">
        <v>2220</v>
      </c>
      <c r="S2225" s="591">
        <v>1136.8747720975</v>
      </c>
      <c r="U2225" s="77">
        <v>2220</v>
      </c>
      <c r="V2225" s="77">
        <v>2220</v>
      </c>
      <c r="Y2225" s="110">
        <v>2220</v>
      </c>
      <c r="Z2225" s="110">
        <v>0</v>
      </c>
      <c r="AA2225" s="110">
        <v>2220</v>
      </c>
      <c r="AB2225" s="110">
        <v>0</v>
      </c>
      <c r="AC2225" s="417">
        <v>22.737495441950099</v>
      </c>
    </row>
    <row r="2226" spans="1:29">
      <c r="A2226" s="20"/>
      <c r="B2226" s="24">
        <v>2222</v>
      </c>
      <c r="D2226" s="571">
        <v>2221</v>
      </c>
      <c r="E2226" s="580">
        <v>-855.8</v>
      </c>
      <c r="F2226" s="580">
        <v>-92.733620000000002</v>
      </c>
      <c r="H2226" s="571">
        <v>2221</v>
      </c>
      <c r="I2226" s="78">
        <v>1345</v>
      </c>
      <c r="J2226" s="78">
        <v>1344</v>
      </c>
      <c r="K2226" s="78">
        <v>1191</v>
      </c>
      <c r="L2226" s="78">
        <v>1345</v>
      </c>
      <c r="M2226" s="579" t="str">
        <f t="shared" si="35"/>
        <v>1345,1344,1191,1345</v>
      </c>
      <c r="R2226" s="280">
        <v>2221</v>
      </c>
      <c r="S2226" s="591">
        <v>1096.5445146500099</v>
      </c>
      <c r="U2226" s="77">
        <v>2221</v>
      </c>
      <c r="V2226" s="77">
        <v>2221</v>
      </c>
      <c r="Y2226" s="110">
        <v>2221</v>
      </c>
      <c r="Z2226" s="110">
        <v>0</v>
      </c>
      <c r="AA2226" s="110">
        <v>2221</v>
      </c>
      <c r="AB2226" s="110">
        <v>0</v>
      </c>
      <c r="AC2226" s="417">
        <v>21.9308902930002</v>
      </c>
    </row>
    <row r="2227" spans="1:29">
      <c r="A2227" s="20"/>
      <c r="B2227" s="24">
        <v>2223</v>
      </c>
      <c r="D2227" s="571">
        <v>2222</v>
      </c>
      <c r="E2227" s="580">
        <v>-855.87249999999995</v>
      </c>
      <c r="F2227" s="580">
        <v>-158.30179999999999</v>
      </c>
      <c r="H2227" s="571">
        <v>2222</v>
      </c>
      <c r="I2227" s="78">
        <v>1345</v>
      </c>
      <c r="J2227" s="78">
        <v>1191</v>
      </c>
      <c r="K2227" s="78">
        <v>1192</v>
      </c>
      <c r="L2227" s="78">
        <v>1345</v>
      </c>
      <c r="M2227" s="579" t="str">
        <f t="shared" si="35"/>
        <v>1345,1191,1192,1345</v>
      </c>
      <c r="R2227" s="280">
        <v>2222</v>
      </c>
      <c r="S2227" s="591">
        <v>1173.57291454705</v>
      </c>
      <c r="U2227" s="77">
        <v>2222</v>
      </c>
      <c r="V2227" s="77">
        <v>2222</v>
      </c>
      <c r="Y2227" s="110">
        <v>2222</v>
      </c>
      <c r="Z2227" s="110">
        <v>0</v>
      </c>
      <c r="AA2227" s="110">
        <v>2222</v>
      </c>
      <c r="AB2227" s="110">
        <v>0</v>
      </c>
      <c r="AC2227" s="417">
        <v>23.471458290941001</v>
      </c>
    </row>
    <row r="2228" spans="1:29">
      <c r="A2228" s="20"/>
      <c r="B2228" s="24">
        <v>2224</v>
      </c>
      <c r="D2228" s="571">
        <v>2223</v>
      </c>
      <c r="E2228" s="580">
        <v>-807.98599999999999</v>
      </c>
      <c r="F2228" s="580">
        <v>-199.43559999999999</v>
      </c>
      <c r="H2228" s="571">
        <v>2223</v>
      </c>
      <c r="I2228" s="78">
        <v>1346</v>
      </c>
      <c r="J2228" s="78">
        <v>1345</v>
      </c>
      <c r="K2228" s="78">
        <v>1192</v>
      </c>
      <c r="L2228" s="78">
        <v>1346</v>
      </c>
      <c r="M2228" s="579" t="str">
        <f t="shared" si="35"/>
        <v>1346,1345,1192,1346</v>
      </c>
      <c r="R2228" s="280">
        <v>2223</v>
      </c>
      <c r="S2228" s="591">
        <v>1146.07591786794</v>
      </c>
      <c r="U2228" s="77">
        <v>2223</v>
      </c>
      <c r="V2228" s="77">
        <v>2223</v>
      </c>
      <c r="Y2228" s="110">
        <v>2223</v>
      </c>
      <c r="Z2228" s="110">
        <v>0</v>
      </c>
      <c r="AA2228" s="110">
        <v>2223</v>
      </c>
      <c r="AB2228" s="110">
        <v>0</v>
      </c>
      <c r="AC2228" s="417">
        <v>22.921518357358799</v>
      </c>
    </row>
    <row r="2229" spans="1:29">
      <c r="A2229" s="20"/>
      <c r="B2229" s="24">
        <v>2225</v>
      </c>
      <c r="D2229" s="571">
        <v>2224</v>
      </c>
      <c r="E2229" s="580">
        <v>-803.37310000000002</v>
      </c>
      <c r="F2229" s="580">
        <v>-130.22319999999999</v>
      </c>
      <c r="H2229" s="571">
        <v>2224</v>
      </c>
      <c r="I2229" s="78">
        <v>1346</v>
      </c>
      <c r="J2229" s="78">
        <v>1192</v>
      </c>
      <c r="K2229" s="78">
        <v>1193</v>
      </c>
      <c r="L2229" s="78">
        <v>1346</v>
      </c>
      <c r="M2229" s="579" t="str">
        <f t="shared" si="35"/>
        <v>1346,1192,1193,1346</v>
      </c>
      <c r="R2229" s="280">
        <v>2224</v>
      </c>
      <c r="S2229" s="591">
        <v>1171.93678412394</v>
      </c>
      <c r="U2229" s="77">
        <v>2224</v>
      </c>
      <c r="V2229" s="77">
        <v>2224</v>
      </c>
      <c r="Y2229" s="110">
        <v>2224</v>
      </c>
      <c r="Z2229" s="110">
        <v>0</v>
      </c>
      <c r="AA2229" s="110">
        <v>2224</v>
      </c>
      <c r="AB2229" s="110">
        <v>0</v>
      </c>
      <c r="AC2229" s="417">
        <v>23.4387356824788</v>
      </c>
    </row>
    <row r="2230" spans="1:29">
      <c r="A2230" s="20"/>
      <c r="B2230" s="24">
        <v>2226</v>
      </c>
      <c r="D2230" s="571">
        <v>2225</v>
      </c>
      <c r="E2230" s="580">
        <v>-759.15930000000003</v>
      </c>
      <c r="F2230" s="580">
        <v>-238.95609999999999</v>
      </c>
      <c r="H2230" s="571">
        <v>2225</v>
      </c>
      <c r="I2230" s="78">
        <v>1347</v>
      </c>
      <c r="J2230" s="78">
        <v>1346</v>
      </c>
      <c r="K2230" s="78">
        <v>1193</v>
      </c>
      <c r="L2230" s="78">
        <v>1347</v>
      </c>
      <c r="M2230" s="579" t="str">
        <f t="shared" si="35"/>
        <v>1347,1346,1193,1347</v>
      </c>
      <c r="R2230" s="280">
        <v>2225</v>
      </c>
      <c r="S2230" s="591">
        <v>1163.0742336000501</v>
      </c>
      <c r="U2230" s="77">
        <v>2225</v>
      </c>
      <c r="V2230" s="77">
        <v>2225</v>
      </c>
      <c r="Y2230" s="110">
        <v>2225</v>
      </c>
      <c r="Z2230" s="110">
        <v>0</v>
      </c>
      <c r="AA2230" s="110">
        <v>2225</v>
      </c>
      <c r="AB2230" s="110">
        <v>0</v>
      </c>
      <c r="AC2230" s="417">
        <v>23.261484672001</v>
      </c>
    </row>
    <row r="2231" spans="1:29">
      <c r="A2231" s="20"/>
      <c r="B2231" s="24">
        <v>2227</v>
      </c>
      <c r="D2231" s="571">
        <v>2226</v>
      </c>
      <c r="E2231" s="580">
        <v>-708.93499999999995</v>
      </c>
      <c r="F2231" s="580">
        <v>-272.02460000000002</v>
      </c>
      <c r="H2231" s="571">
        <v>2226</v>
      </c>
      <c r="I2231" s="78">
        <v>1347</v>
      </c>
      <c r="J2231" s="78">
        <v>1193</v>
      </c>
      <c r="K2231" s="78">
        <v>1194</v>
      </c>
      <c r="L2231" s="78">
        <v>1347</v>
      </c>
      <c r="M2231" s="579" t="str">
        <f t="shared" si="35"/>
        <v>1347,1193,1194,1347</v>
      </c>
      <c r="R2231" s="280">
        <v>2226</v>
      </c>
      <c r="S2231" s="591">
        <v>1189.4769043840299</v>
      </c>
      <c r="U2231" s="77">
        <v>2226</v>
      </c>
      <c r="V2231" s="77">
        <v>2226</v>
      </c>
      <c r="Y2231" s="110">
        <v>2226</v>
      </c>
      <c r="Z2231" s="110">
        <v>0</v>
      </c>
      <c r="AA2231" s="110">
        <v>2226</v>
      </c>
      <c r="AB2231" s="110">
        <v>0</v>
      </c>
      <c r="AC2231" s="417">
        <v>23.7895380876807</v>
      </c>
    </row>
    <row r="2232" spans="1:29">
      <c r="A2232" s="20"/>
      <c r="B2232" s="24">
        <v>2228</v>
      </c>
      <c r="D2232" s="571">
        <v>2227</v>
      </c>
      <c r="E2232" s="580">
        <v>-659.87279999999998</v>
      </c>
      <c r="F2232" s="580">
        <v>-298.02589999999998</v>
      </c>
      <c r="H2232" s="571">
        <v>2227</v>
      </c>
      <c r="I2232" s="78">
        <v>1348</v>
      </c>
      <c r="J2232" s="78">
        <v>1347</v>
      </c>
      <c r="K2232" s="78">
        <v>1194</v>
      </c>
      <c r="L2232" s="78">
        <v>1348</v>
      </c>
      <c r="M2232" s="579" t="str">
        <f t="shared" si="35"/>
        <v>1348,1347,1194,1348</v>
      </c>
      <c r="R2232" s="280">
        <v>2227</v>
      </c>
      <c r="S2232" s="591">
        <v>1165.7324960569299</v>
      </c>
      <c r="U2232" s="77">
        <v>2227</v>
      </c>
      <c r="V2232" s="77">
        <v>2227</v>
      </c>
      <c r="Y2232" s="110">
        <v>2227</v>
      </c>
      <c r="Z2232" s="110">
        <v>0</v>
      </c>
      <c r="AA2232" s="110">
        <v>2227</v>
      </c>
      <c r="AB2232" s="110">
        <v>0</v>
      </c>
      <c r="AC2232" s="417">
        <v>23.314649921138699</v>
      </c>
    </row>
    <row r="2233" spans="1:29">
      <c r="A2233" s="20"/>
      <c r="B2233" s="24">
        <v>2229</v>
      </c>
      <c r="D2233" s="571">
        <v>2228</v>
      </c>
      <c r="E2233" s="580">
        <v>-754.21849999999995</v>
      </c>
      <c r="F2233" s="580">
        <v>-173.19470000000001</v>
      </c>
      <c r="H2233" s="571">
        <v>2228</v>
      </c>
      <c r="I2233" s="78">
        <v>1348</v>
      </c>
      <c r="J2233" s="78">
        <v>1194</v>
      </c>
      <c r="K2233" s="78">
        <v>1195</v>
      </c>
      <c r="L2233" s="78">
        <v>1348</v>
      </c>
      <c r="M2233" s="579" t="str">
        <f t="shared" si="35"/>
        <v>1348,1194,1195,1348</v>
      </c>
      <c r="R2233" s="280">
        <v>2228</v>
      </c>
      <c r="S2233" s="591">
        <v>1195.15205341251</v>
      </c>
      <c r="U2233" s="77">
        <v>2228</v>
      </c>
      <c r="V2233" s="77">
        <v>2228</v>
      </c>
      <c r="Y2233" s="110">
        <v>2228</v>
      </c>
      <c r="Z2233" s="110">
        <v>0</v>
      </c>
      <c r="AA2233" s="110">
        <v>2228</v>
      </c>
      <c r="AB2233" s="110">
        <v>0</v>
      </c>
      <c r="AC2233" s="417">
        <v>23.9030410682503</v>
      </c>
    </row>
    <row r="2234" spans="1:29">
      <c r="A2234" s="20"/>
      <c r="B2234" s="24">
        <v>2230</v>
      </c>
      <c r="D2234" s="571">
        <v>2229</v>
      </c>
      <c r="E2234" s="580">
        <v>-603.66340000000002</v>
      </c>
      <c r="F2234" s="580">
        <v>-289.35829999999999</v>
      </c>
      <c r="H2234" s="571">
        <v>2229</v>
      </c>
      <c r="I2234" s="78">
        <v>1349</v>
      </c>
      <c r="J2234" s="78">
        <v>1348</v>
      </c>
      <c r="K2234" s="78">
        <v>1195</v>
      </c>
      <c r="L2234" s="78">
        <v>1349</v>
      </c>
      <c r="M2234" s="579" t="str">
        <f t="shared" si="35"/>
        <v>1349,1348,1195,1349</v>
      </c>
      <c r="R2234" s="280">
        <v>2229</v>
      </c>
      <c r="S2234" s="591">
        <v>1118.74482332804</v>
      </c>
      <c r="U2234" s="77">
        <v>2229</v>
      </c>
      <c r="V2234" s="77">
        <v>2229</v>
      </c>
      <c r="Y2234" s="110">
        <v>2229</v>
      </c>
      <c r="Z2234" s="110">
        <v>0</v>
      </c>
      <c r="AA2234" s="110">
        <v>2229</v>
      </c>
      <c r="AB2234" s="110">
        <v>0</v>
      </c>
      <c r="AC2234" s="417">
        <v>22.374896466560799</v>
      </c>
    </row>
    <row r="2235" spans="1:29">
      <c r="A2235" s="20"/>
      <c r="B2235" s="24">
        <v>2231</v>
      </c>
      <c r="D2235" s="571">
        <v>2230</v>
      </c>
      <c r="E2235" s="580">
        <v>-704.43409999999994</v>
      </c>
      <c r="F2235" s="580">
        <v>-210.82069999999999</v>
      </c>
      <c r="H2235" s="571">
        <v>2230</v>
      </c>
      <c r="I2235" s="78">
        <v>1349</v>
      </c>
      <c r="J2235" s="78">
        <v>1195</v>
      </c>
      <c r="K2235" s="78">
        <v>1196</v>
      </c>
      <c r="L2235" s="78">
        <v>1349</v>
      </c>
      <c r="M2235" s="579" t="str">
        <f t="shared" si="35"/>
        <v>1349,1195,1196,1349</v>
      </c>
      <c r="R2235" s="280">
        <v>2230</v>
      </c>
      <c r="S2235" s="591">
        <v>1138.9266003899299</v>
      </c>
      <c r="U2235" s="77">
        <v>2230</v>
      </c>
      <c r="V2235" s="77">
        <v>2230</v>
      </c>
      <c r="Y2235" s="110">
        <v>2230</v>
      </c>
      <c r="Z2235" s="110">
        <v>0</v>
      </c>
      <c r="AA2235" s="110">
        <v>2230</v>
      </c>
      <c r="AB2235" s="110">
        <v>0</v>
      </c>
      <c r="AC2235" s="417">
        <v>22.778532007798699</v>
      </c>
    </row>
    <row r="2236" spans="1:29">
      <c r="A2236" s="20"/>
      <c r="B2236" s="24">
        <v>2232</v>
      </c>
      <c r="D2236" s="571">
        <v>2231</v>
      </c>
      <c r="E2236" s="580">
        <v>-653.51199999999994</v>
      </c>
      <c r="F2236" s="580">
        <v>-245.846</v>
      </c>
      <c r="H2236" s="571">
        <v>2231</v>
      </c>
      <c r="I2236" s="78">
        <v>1350</v>
      </c>
      <c r="J2236" s="78">
        <v>1349</v>
      </c>
      <c r="K2236" s="78">
        <v>1196</v>
      </c>
      <c r="L2236" s="78">
        <v>1350</v>
      </c>
      <c r="M2236" s="579" t="str">
        <f t="shared" si="35"/>
        <v>1350,1349,1196,1350</v>
      </c>
      <c r="R2236" s="280">
        <v>2231</v>
      </c>
      <c r="S2236" s="591">
        <v>1104.4847151869899</v>
      </c>
      <c r="U2236" s="77">
        <v>2231</v>
      </c>
      <c r="V2236" s="77">
        <v>2231</v>
      </c>
      <c r="Y2236" s="110">
        <v>2231</v>
      </c>
      <c r="Z2236" s="110">
        <v>0</v>
      </c>
      <c r="AA2236" s="110">
        <v>2231</v>
      </c>
      <c r="AB2236" s="110">
        <v>0</v>
      </c>
      <c r="AC2236" s="417">
        <v>22.089694303739801</v>
      </c>
    </row>
    <row r="2237" spans="1:29">
      <c r="A2237" s="20"/>
      <c r="B2237" s="24">
        <v>2233</v>
      </c>
      <c r="D2237" s="571">
        <v>2232</v>
      </c>
      <c r="E2237" s="580">
        <v>-797.92809999999997</v>
      </c>
      <c r="F2237" s="580">
        <v>-59.300420000000003</v>
      </c>
      <c r="H2237" s="571">
        <v>2232</v>
      </c>
      <c r="I2237" s="78">
        <v>1350</v>
      </c>
      <c r="J2237" s="78">
        <v>1196</v>
      </c>
      <c r="K2237" s="78">
        <v>1197</v>
      </c>
      <c r="L2237" s="78">
        <v>1350</v>
      </c>
      <c r="M2237" s="579" t="str">
        <f t="shared" si="35"/>
        <v>1350,1196,1197,1350</v>
      </c>
      <c r="R2237" s="280">
        <v>2232</v>
      </c>
      <c r="S2237" s="591">
        <v>1130.4400217750199</v>
      </c>
      <c r="U2237" s="77">
        <v>2232</v>
      </c>
      <c r="V2237" s="77">
        <v>2232</v>
      </c>
      <c r="Y2237" s="110">
        <v>2232</v>
      </c>
      <c r="Z2237" s="110">
        <v>0</v>
      </c>
      <c r="AA2237" s="110">
        <v>2232</v>
      </c>
      <c r="AB2237" s="110">
        <v>0</v>
      </c>
      <c r="AC2237" s="417">
        <v>22.608800435500399</v>
      </c>
    </row>
    <row r="2238" spans="1:29">
      <c r="A2238" s="20"/>
      <c r="B2238" s="24">
        <v>2234</v>
      </c>
      <c r="D2238" s="571">
        <v>2233</v>
      </c>
      <c r="E2238" s="580">
        <v>-810.29700000000003</v>
      </c>
      <c r="F2238" s="580">
        <v>7.4013439999999999</v>
      </c>
      <c r="H2238" s="571">
        <v>2233</v>
      </c>
      <c r="I2238" s="78">
        <v>1351</v>
      </c>
      <c r="J2238" s="78">
        <v>1350</v>
      </c>
      <c r="K2238" s="78">
        <v>1197</v>
      </c>
      <c r="L2238" s="78">
        <v>1351</v>
      </c>
      <c r="M2238" s="579" t="str">
        <f t="shared" si="35"/>
        <v>1351,1350,1197,1351</v>
      </c>
      <c r="R2238" s="280">
        <v>2233</v>
      </c>
      <c r="S2238" s="591">
        <v>1087.6463287599599</v>
      </c>
      <c r="U2238" s="77">
        <v>2233</v>
      </c>
      <c r="V2238" s="77">
        <v>2233</v>
      </c>
      <c r="Y2238" s="110">
        <v>2233</v>
      </c>
      <c r="Z2238" s="110">
        <v>0</v>
      </c>
      <c r="AA2238" s="110">
        <v>2233</v>
      </c>
      <c r="AB2238" s="110">
        <v>0</v>
      </c>
      <c r="AC2238" s="417">
        <v>21.752926575199201</v>
      </c>
    </row>
    <row r="2239" spans="1:29">
      <c r="A2239" s="20"/>
      <c r="B2239" s="24">
        <v>2235</v>
      </c>
      <c r="D2239" s="571">
        <v>2234</v>
      </c>
      <c r="E2239" s="580">
        <v>-823.52020000000005</v>
      </c>
      <c r="F2239" s="580">
        <v>59.932991000000001</v>
      </c>
      <c r="H2239" s="571">
        <v>2234</v>
      </c>
      <c r="I2239" s="78">
        <v>1351</v>
      </c>
      <c r="J2239" s="78">
        <v>1197</v>
      </c>
      <c r="K2239" s="78">
        <v>1198</v>
      </c>
      <c r="L2239" s="78">
        <v>1351</v>
      </c>
      <c r="M2239" s="579" t="str">
        <f t="shared" si="35"/>
        <v>1351,1197,1198,1351</v>
      </c>
      <c r="R2239" s="280">
        <v>2234</v>
      </c>
      <c r="S2239" s="591">
        <v>1173.13205345498</v>
      </c>
      <c r="U2239" s="77">
        <v>2234</v>
      </c>
      <c r="V2239" s="77">
        <v>2234</v>
      </c>
      <c r="Y2239" s="110">
        <v>2234</v>
      </c>
      <c r="Z2239" s="110">
        <v>0</v>
      </c>
      <c r="AA2239" s="110">
        <v>2234</v>
      </c>
      <c r="AB2239" s="110">
        <v>0</v>
      </c>
      <c r="AC2239" s="417">
        <v>23.4626410690997</v>
      </c>
    </row>
    <row r="2240" spans="1:29">
      <c r="A2240" s="20"/>
      <c r="B2240" s="24">
        <v>2236</v>
      </c>
      <c r="D2240" s="571">
        <v>2235</v>
      </c>
      <c r="E2240" s="580">
        <v>-810.91010000000006</v>
      </c>
      <c r="F2240" s="580">
        <v>110.54652</v>
      </c>
      <c r="H2240" s="571">
        <v>2235</v>
      </c>
      <c r="I2240" s="78">
        <v>1352</v>
      </c>
      <c r="J2240" s="78">
        <v>1351</v>
      </c>
      <c r="K2240" s="78">
        <v>1198</v>
      </c>
      <c r="L2240" s="78">
        <v>1352</v>
      </c>
      <c r="M2240" s="579" t="str">
        <f t="shared" si="35"/>
        <v>1352,1351,1198,1352</v>
      </c>
      <c r="R2240" s="280">
        <v>2235</v>
      </c>
      <c r="S2240" s="591">
        <v>1134.1428840799399</v>
      </c>
      <c r="U2240" s="77">
        <v>2235</v>
      </c>
      <c r="V2240" s="77">
        <v>2235</v>
      </c>
      <c r="Y2240" s="110">
        <v>2235</v>
      </c>
      <c r="Z2240" s="110">
        <v>0</v>
      </c>
      <c r="AA2240" s="110">
        <v>2235</v>
      </c>
      <c r="AB2240" s="110">
        <v>0</v>
      </c>
      <c r="AC2240" s="417">
        <v>22.6828576815989</v>
      </c>
    </row>
    <row r="2241" spans="1:29">
      <c r="A2241" s="20"/>
      <c r="B2241" s="24">
        <v>2237</v>
      </c>
      <c r="D2241" s="571">
        <v>2236</v>
      </c>
      <c r="E2241" s="580">
        <v>-801.92750000000001</v>
      </c>
      <c r="F2241" s="580">
        <v>169.10772</v>
      </c>
      <c r="H2241" s="571">
        <v>2236</v>
      </c>
      <c r="I2241" s="78">
        <v>1352</v>
      </c>
      <c r="J2241" s="78">
        <v>1198</v>
      </c>
      <c r="K2241" s="78">
        <v>1199</v>
      </c>
      <c r="L2241" s="78">
        <v>1352</v>
      </c>
      <c r="M2241" s="579" t="str">
        <f t="shared" si="35"/>
        <v>1352,1198,1199,1352</v>
      </c>
      <c r="R2241" s="280">
        <v>2236</v>
      </c>
      <c r="S2241" s="591">
        <v>1167.2479359750801</v>
      </c>
      <c r="U2241" s="77">
        <v>2236</v>
      </c>
      <c r="V2241" s="77">
        <v>2236</v>
      </c>
      <c r="Y2241" s="110">
        <v>2236</v>
      </c>
      <c r="Z2241" s="110">
        <v>0</v>
      </c>
      <c r="AA2241" s="110">
        <v>2236</v>
      </c>
      <c r="AB2241" s="110">
        <v>0</v>
      </c>
      <c r="AC2241" s="417">
        <v>23.344958719501701</v>
      </c>
    </row>
    <row r="2242" spans="1:29">
      <c r="A2242" s="20"/>
      <c r="B2242" s="24">
        <v>2238</v>
      </c>
      <c r="D2242" s="571">
        <v>2237</v>
      </c>
      <c r="E2242" s="580">
        <v>-792.53399999999999</v>
      </c>
      <c r="F2242" s="580">
        <v>230.15231</v>
      </c>
      <c r="H2242" s="571">
        <v>2237</v>
      </c>
      <c r="I2242" s="78">
        <v>1353</v>
      </c>
      <c r="J2242" s="78">
        <v>1352</v>
      </c>
      <c r="K2242" s="78">
        <v>1199</v>
      </c>
      <c r="L2242" s="78">
        <v>1353</v>
      </c>
      <c r="M2242" s="579" t="str">
        <f t="shared" si="35"/>
        <v>1353,1352,1199,1353</v>
      </c>
      <c r="R2242" s="280">
        <v>2237</v>
      </c>
      <c r="S2242" s="591">
        <v>1137.52903162999</v>
      </c>
      <c r="U2242" s="77">
        <v>2237</v>
      </c>
      <c r="V2242" s="77">
        <v>2237</v>
      </c>
      <c r="Y2242" s="110">
        <v>2237</v>
      </c>
      <c r="Z2242" s="110">
        <v>0</v>
      </c>
      <c r="AA2242" s="110">
        <v>2237</v>
      </c>
      <c r="AB2242" s="110">
        <v>0</v>
      </c>
      <c r="AC2242" s="417">
        <v>22.750580632599799</v>
      </c>
    </row>
    <row r="2243" spans="1:29">
      <c r="A2243" s="20"/>
      <c r="B2243" s="24">
        <v>2239</v>
      </c>
      <c r="D2243" s="571">
        <v>2238</v>
      </c>
      <c r="E2243" s="580">
        <v>-783.92139999999995</v>
      </c>
      <c r="F2243" s="580">
        <v>293.83267000000001</v>
      </c>
      <c r="H2243" s="571">
        <v>2238</v>
      </c>
      <c r="I2243" s="78">
        <v>1353</v>
      </c>
      <c r="J2243" s="78">
        <v>1199</v>
      </c>
      <c r="K2243" s="78">
        <v>1200</v>
      </c>
      <c r="L2243" s="78">
        <v>1353</v>
      </c>
      <c r="M2243" s="579" t="str">
        <f t="shared" si="35"/>
        <v>1353,1199,1200,1353</v>
      </c>
      <c r="R2243" s="280">
        <v>2238</v>
      </c>
      <c r="S2243" s="591">
        <v>1163.7053330900301</v>
      </c>
      <c r="U2243" s="77">
        <v>2238</v>
      </c>
      <c r="V2243" s="77">
        <v>2238</v>
      </c>
      <c r="Y2243" s="110">
        <v>2238</v>
      </c>
      <c r="Z2243" s="110">
        <v>0</v>
      </c>
      <c r="AA2243" s="110">
        <v>2238</v>
      </c>
      <c r="AB2243" s="110">
        <v>0</v>
      </c>
      <c r="AC2243" s="417">
        <v>23.274106661800701</v>
      </c>
    </row>
    <row r="2244" spans="1:29">
      <c r="A2244" s="20"/>
      <c r="B2244" s="24">
        <v>2240</v>
      </c>
      <c r="D2244" s="571">
        <v>2239</v>
      </c>
      <c r="E2244" s="580">
        <v>-782.04589999999996</v>
      </c>
      <c r="F2244" s="580">
        <v>358.02778999999998</v>
      </c>
      <c r="H2244" s="571">
        <v>2239</v>
      </c>
      <c r="I2244" s="78">
        <v>1354</v>
      </c>
      <c r="J2244" s="78">
        <v>1353</v>
      </c>
      <c r="K2244" s="78">
        <v>1200</v>
      </c>
      <c r="L2244" s="78">
        <v>1354</v>
      </c>
      <c r="M2244" s="579" t="str">
        <f t="shared" si="35"/>
        <v>1354,1353,1200,1354</v>
      </c>
      <c r="R2244" s="280">
        <v>2239</v>
      </c>
      <c r="S2244" s="591">
        <v>1159.40092610998</v>
      </c>
      <c r="U2244" s="77">
        <v>2239</v>
      </c>
      <c r="V2244" s="77">
        <v>2239</v>
      </c>
      <c r="Y2244" s="110">
        <v>2239</v>
      </c>
      <c r="Z2244" s="110">
        <v>0</v>
      </c>
      <c r="AA2244" s="110">
        <v>2239</v>
      </c>
      <c r="AB2244" s="110">
        <v>0</v>
      </c>
      <c r="AC2244" s="417">
        <v>23.188018522199702</v>
      </c>
    </row>
    <row r="2245" spans="1:29">
      <c r="A2245" s="20"/>
      <c r="B2245" s="24">
        <v>2241</v>
      </c>
      <c r="D2245" s="571">
        <v>2240</v>
      </c>
      <c r="E2245" s="580">
        <v>-733.85820000000001</v>
      </c>
      <c r="F2245" s="580">
        <v>398.79020000000003</v>
      </c>
      <c r="H2245" s="571">
        <v>2240</v>
      </c>
      <c r="I2245" s="78">
        <v>1354</v>
      </c>
      <c r="J2245" s="78">
        <v>1200</v>
      </c>
      <c r="K2245" s="78">
        <v>1201</v>
      </c>
      <c r="L2245" s="78">
        <v>1354</v>
      </c>
      <c r="M2245" s="579" t="str">
        <f t="shared" si="35"/>
        <v>1354,1200,1201,1354</v>
      </c>
      <c r="R2245" s="280">
        <v>2240</v>
      </c>
      <c r="S2245" s="591">
        <v>1182.7515100599801</v>
      </c>
      <c r="U2245" s="77">
        <v>2240</v>
      </c>
      <c r="V2245" s="77">
        <v>2240</v>
      </c>
      <c r="Y2245" s="110">
        <v>2240</v>
      </c>
      <c r="Z2245" s="110">
        <v>0</v>
      </c>
      <c r="AA2245" s="110">
        <v>2240</v>
      </c>
      <c r="AB2245" s="110">
        <v>0</v>
      </c>
      <c r="AC2245" s="417">
        <v>23.6550302011997</v>
      </c>
    </row>
    <row r="2246" spans="1:29">
      <c r="A2246" s="20"/>
      <c r="B2246" s="24">
        <v>2242</v>
      </c>
      <c r="D2246" s="571">
        <v>2241</v>
      </c>
      <c r="E2246" s="580">
        <v>-748.23929999999996</v>
      </c>
      <c r="F2246" s="580">
        <v>-110.0834</v>
      </c>
      <c r="H2246" s="571">
        <v>2241</v>
      </c>
      <c r="I2246" s="78">
        <v>1355</v>
      </c>
      <c r="J2246" s="78">
        <v>1354</v>
      </c>
      <c r="K2246" s="78">
        <v>1201</v>
      </c>
      <c r="L2246" s="78">
        <v>1355</v>
      </c>
      <c r="M2246" s="579" t="str">
        <f t="shared" ref="M2246:M2309" si="36">_xlfn.CONCAT(I2246,",",J2246,",",,K2246,",",L2246)</f>
        <v>1355,1354,1201,1355</v>
      </c>
      <c r="R2246" s="280">
        <v>2241</v>
      </c>
      <c r="S2246" s="591">
        <v>1168.5184999000301</v>
      </c>
      <c r="U2246" s="77">
        <v>2241</v>
      </c>
      <c r="V2246" s="77">
        <v>2241</v>
      </c>
      <c r="Y2246" s="110">
        <v>2241</v>
      </c>
      <c r="Z2246" s="110">
        <v>0</v>
      </c>
      <c r="AA2246" s="110">
        <v>2241</v>
      </c>
      <c r="AB2246" s="110">
        <v>0</v>
      </c>
      <c r="AC2246" s="417">
        <v>23.370369998000601</v>
      </c>
    </row>
    <row r="2247" spans="1:29">
      <c r="A2247" s="20"/>
      <c r="B2247" s="24">
        <v>2243</v>
      </c>
      <c r="D2247" s="571">
        <v>2242</v>
      </c>
      <c r="E2247" s="580">
        <v>-697.58519999999999</v>
      </c>
      <c r="F2247" s="580">
        <v>-148.6962</v>
      </c>
      <c r="H2247" s="571">
        <v>2242</v>
      </c>
      <c r="I2247" s="78">
        <v>1355</v>
      </c>
      <c r="J2247" s="78">
        <v>1201</v>
      </c>
      <c r="K2247" s="78">
        <v>1202</v>
      </c>
      <c r="L2247" s="78">
        <v>1355</v>
      </c>
      <c r="M2247" s="579" t="str">
        <f t="shared" si="36"/>
        <v>1355,1201,1202,1355</v>
      </c>
      <c r="R2247" s="280">
        <v>2242</v>
      </c>
      <c r="S2247" s="591">
        <v>1204.41458439998</v>
      </c>
      <c r="U2247" s="77">
        <v>2242</v>
      </c>
      <c r="V2247" s="77">
        <v>2242</v>
      </c>
      <c r="Y2247" s="110">
        <v>2242</v>
      </c>
      <c r="Z2247" s="110">
        <v>0</v>
      </c>
      <c r="AA2247" s="110">
        <v>2242</v>
      </c>
      <c r="AB2247" s="110">
        <v>0</v>
      </c>
      <c r="AC2247" s="417">
        <v>24.0882916879997</v>
      </c>
    </row>
    <row r="2248" spans="1:29">
      <c r="A2248" s="20"/>
      <c r="B2248" s="24">
        <v>2244</v>
      </c>
      <c r="D2248" s="571">
        <v>2243</v>
      </c>
      <c r="E2248" s="580">
        <v>-647.76189999999997</v>
      </c>
      <c r="F2248" s="580">
        <v>-185.7099</v>
      </c>
      <c r="H2248" s="571">
        <v>2243</v>
      </c>
      <c r="I2248" s="78">
        <v>1356</v>
      </c>
      <c r="J2248" s="78">
        <v>1355</v>
      </c>
      <c r="K2248" s="78">
        <v>1202</v>
      </c>
      <c r="L2248" s="78">
        <v>1356</v>
      </c>
      <c r="M2248" s="579" t="str">
        <f t="shared" si="36"/>
        <v>1356,1355,1202,1356</v>
      </c>
      <c r="R2248" s="280">
        <v>2243</v>
      </c>
      <c r="S2248" s="591">
        <v>1127.6554883799899</v>
      </c>
      <c r="U2248" s="77">
        <v>2243</v>
      </c>
      <c r="V2248" s="77">
        <v>2243</v>
      </c>
      <c r="Y2248" s="110">
        <v>2243</v>
      </c>
      <c r="Z2248" s="110">
        <v>0</v>
      </c>
      <c r="AA2248" s="110">
        <v>2243</v>
      </c>
      <c r="AB2248" s="110">
        <v>0</v>
      </c>
      <c r="AC2248" s="417">
        <v>22.553109767599899</v>
      </c>
    </row>
    <row r="2249" spans="1:29">
      <c r="A2249" s="20"/>
      <c r="B2249" s="24">
        <v>2245</v>
      </c>
      <c r="D2249" s="571">
        <v>2244</v>
      </c>
      <c r="E2249" s="580">
        <v>-598.84690000000001</v>
      </c>
      <c r="F2249" s="580">
        <v>-223.5086</v>
      </c>
      <c r="H2249" s="571">
        <v>2244</v>
      </c>
      <c r="I2249" s="78">
        <v>1356</v>
      </c>
      <c r="J2249" s="78">
        <v>1202</v>
      </c>
      <c r="K2249" s="78">
        <v>1203</v>
      </c>
      <c r="L2249" s="78">
        <v>1356</v>
      </c>
      <c r="M2249" s="579" t="str">
        <f t="shared" si="36"/>
        <v>1356,1202,1203,1356</v>
      </c>
      <c r="R2249" s="280">
        <v>2244</v>
      </c>
      <c r="S2249" s="591">
        <v>1160.625241925</v>
      </c>
      <c r="U2249" s="77">
        <v>2244</v>
      </c>
      <c r="V2249" s="77">
        <v>2244</v>
      </c>
      <c r="Y2249" s="110">
        <v>2244</v>
      </c>
      <c r="Z2249" s="110">
        <v>0</v>
      </c>
      <c r="AA2249" s="110">
        <v>2244</v>
      </c>
      <c r="AB2249" s="110">
        <v>0</v>
      </c>
      <c r="AC2249" s="417">
        <v>23.212504838500099</v>
      </c>
    </row>
    <row r="2250" spans="1:29">
      <c r="A2250" s="20"/>
      <c r="B2250" s="24">
        <v>2246</v>
      </c>
      <c r="D2250" s="571">
        <v>2245</v>
      </c>
      <c r="E2250" s="580">
        <v>-685.6123</v>
      </c>
      <c r="F2250" s="580">
        <v>443.97998999999999</v>
      </c>
      <c r="H2250" s="571">
        <v>2245</v>
      </c>
      <c r="I2250" s="78">
        <v>1357</v>
      </c>
      <c r="J2250" s="78">
        <v>1356</v>
      </c>
      <c r="K2250" s="78">
        <v>1203</v>
      </c>
      <c r="L2250" s="78">
        <v>1357</v>
      </c>
      <c r="M2250" s="579" t="str">
        <f t="shared" si="36"/>
        <v>1357,1356,1203,1357</v>
      </c>
      <c r="R2250" s="280">
        <v>2245</v>
      </c>
      <c r="S2250" s="591">
        <v>1122.9329579999601</v>
      </c>
      <c r="U2250" s="77">
        <v>2245</v>
      </c>
      <c r="V2250" s="77">
        <v>2245</v>
      </c>
      <c r="Y2250" s="110">
        <v>2245</v>
      </c>
      <c r="Z2250" s="110">
        <v>0</v>
      </c>
      <c r="AA2250" s="110">
        <v>2245</v>
      </c>
      <c r="AB2250" s="110">
        <v>0</v>
      </c>
      <c r="AC2250" s="417">
        <v>22.4586591599992</v>
      </c>
    </row>
    <row r="2251" spans="1:29">
      <c r="A2251" s="20"/>
      <c r="B2251" s="24">
        <v>2247</v>
      </c>
      <c r="D2251" s="571">
        <v>2246</v>
      </c>
      <c r="E2251" s="580">
        <v>-725.56989999999996</v>
      </c>
      <c r="F2251" s="580">
        <v>326.22613999999999</v>
      </c>
      <c r="H2251" s="571">
        <v>2246</v>
      </c>
      <c r="I2251" s="78">
        <v>1357</v>
      </c>
      <c r="J2251" s="78">
        <v>1203</v>
      </c>
      <c r="K2251" s="78">
        <v>1204</v>
      </c>
      <c r="L2251" s="78">
        <v>1357</v>
      </c>
      <c r="M2251" s="579" t="str">
        <f t="shared" si="36"/>
        <v>1357,1203,1204,1357</v>
      </c>
      <c r="R2251" s="280">
        <v>2246</v>
      </c>
      <c r="S2251" s="591">
        <v>1146.32871412503</v>
      </c>
      <c r="U2251" s="77">
        <v>2246</v>
      </c>
      <c r="V2251" s="77">
        <v>2246</v>
      </c>
      <c r="Y2251" s="110">
        <v>2246</v>
      </c>
      <c r="Z2251" s="110">
        <v>0</v>
      </c>
      <c r="AA2251" s="110">
        <v>2246</v>
      </c>
      <c r="AB2251" s="110">
        <v>0</v>
      </c>
      <c r="AC2251" s="417">
        <v>22.926574282500599</v>
      </c>
    </row>
    <row r="2252" spans="1:29">
      <c r="A2252" s="20"/>
      <c r="B2252" s="24">
        <v>2248</v>
      </c>
      <c r="D2252" s="571">
        <v>2247</v>
      </c>
      <c r="E2252" s="580">
        <v>-679.60619999999994</v>
      </c>
      <c r="F2252" s="580">
        <v>378.65364</v>
      </c>
      <c r="H2252" s="571">
        <v>2247</v>
      </c>
      <c r="I2252" s="78">
        <v>1358</v>
      </c>
      <c r="J2252" s="78">
        <v>1357</v>
      </c>
      <c r="K2252" s="78">
        <v>1204</v>
      </c>
      <c r="L2252" s="78">
        <v>1358</v>
      </c>
      <c r="M2252" s="579" t="str">
        <f t="shared" si="36"/>
        <v>1358,1357,1204,1358</v>
      </c>
      <c r="R2252" s="280">
        <v>2247</v>
      </c>
      <c r="S2252" s="591">
        <v>1101.0750156000099</v>
      </c>
      <c r="U2252" s="77">
        <v>2247</v>
      </c>
      <c r="V2252" s="77">
        <v>2247</v>
      </c>
      <c r="Y2252" s="110">
        <v>2247</v>
      </c>
      <c r="Z2252" s="110">
        <v>0</v>
      </c>
      <c r="AA2252" s="110">
        <v>2247</v>
      </c>
      <c r="AB2252" s="110">
        <v>0</v>
      </c>
      <c r="AC2252" s="417">
        <v>22.0215003120002</v>
      </c>
    </row>
    <row r="2253" spans="1:29">
      <c r="A2253" s="20"/>
      <c r="B2253" s="24">
        <v>2249</v>
      </c>
      <c r="D2253" s="571">
        <v>2248</v>
      </c>
      <c r="E2253" s="580">
        <v>-735.84079999999994</v>
      </c>
      <c r="F2253" s="580">
        <v>256.79171000000002</v>
      </c>
      <c r="H2253" s="571">
        <v>2248</v>
      </c>
      <c r="I2253" s="78">
        <v>1358</v>
      </c>
      <c r="J2253" s="78">
        <v>1204</v>
      </c>
      <c r="K2253" s="78">
        <v>1205</v>
      </c>
      <c r="L2253" s="78">
        <v>1358</v>
      </c>
      <c r="M2253" s="579" t="str">
        <f t="shared" si="36"/>
        <v>1358,1204,1205,1358</v>
      </c>
      <c r="R2253" s="280">
        <v>2248</v>
      </c>
      <c r="S2253" s="591">
        <v>1185.17127523</v>
      </c>
      <c r="U2253" s="77">
        <v>2248</v>
      </c>
      <c r="V2253" s="77">
        <v>2248</v>
      </c>
      <c r="Y2253" s="110">
        <v>2248</v>
      </c>
      <c r="Z2253" s="110">
        <v>0</v>
      </c>
      <c r="AA2253" s="110">
        <v>2248</v>
      </c>
      <c r="AB2253" s="110">
        <v>0</v>
      </c>
      <c r="AC2253" s="417">
        <v>23.703425504600101</v>
      </c>
    </row>
    <row r="2254" spans="1:29">
      <c r="A2254" s="20"/>
      <c r="B2254" s="24">
        <v>2250</v>
      </c>
      <c r="D2254" s="571">
        <v>2249</v>
      </c>
      <c r="E2254" s="580">
        <v>-746.24379999999996</v>
      </c>
      <c r="F2254" s="580">
        <v>192.92689999999999</v>
      </c>
      <c r="H2254" s="571">
        <v>2249</v>
      </c>
      <c r="I2254" s="78">
        <v>1359</v>
      </c>
      <c r="J2254" s="78">
        <v>1358</v>
      </c>
      <c r="K2254" s="78">
        <v>1205</v>
      </c>
      <c r="L2254" s="78">
        <v>1359</v>
      </c>
      <c r="M2254" s="579" t="str">
        <f t="shared" si="36"/>
        <v>1359,1358,1205,1359</v>
      </c>
      <c r="R2254" s="280">
        <v>2249</v>
      </c>
      <c r="S2254" s="591">
        <v>1147.6443545900099</v>
      </c>
      <c r="U2254" s="77">
        <v>2249</v>
      </c>
      <c r="V2254" s="77">
        <v>2249</v>
      </c>
      <c r="Y2254" s="110">
        <v>2249</v>
      </c>
      <c r="Z2254" s="110">
        <v>0</v>
      </c>
      <c r="AA2254" s="110">
        <v>2249</v>
      </c>
      <c r="AB2254" s="110">
        <v>0</v>
      </c>
      <c r="AC2254" s="417">
        <v>22.9528870918002</v>
      </c>
    </row>
    <row r="2255" spans="1:29">
      <c r="A2255" s="20"/>
      <c r="B2255" s="24">
        <v>2251</v>
      </c>
      <c r="D2255" s="571">
        <v>2250</v>
      </c>
      <c r="E2255" s="580">
        <v>-756.72799999999995</v>
      </c>
      <c r="F2255" s="580">
        <v>129.69002</v>
      </c>
      <c r="H2255" s="571">
        <v>2250</v>
      </c>
      <c r="I2255" s="78">
        <v>1359</v>
      </c>
      <c r="J2255" s="78">
        <v>1205</v>
      </c>
      <c r="K2255" s="78">
        <v>1206</v>
      </c>
      <c r="L2255" s="78">
        <v>1359</v>
      </c>
      <c r="M2255" s="579" t="str">
        <f t="shared" si="36"/>
        <v>1359,1205,1206,1359</v>
      </c>
      <c r="R2255" s="280">
        <v>2250</v>
      </c>
      <c r="S2255" s="591">
        <v>1174.0894255650001</v>
      </c>
      <c r="U2255" s="77">
        <v>2250</v>
      </c>
      <c r="V2255" s="77">
        <v>2250</v>
      </c>
      <c r="Y2255" s="110">
        <v>2250</v>
      </c>
      <c r="Z2255" s="110">
        <v>0</v>
      </c>
      <c r="AA2255" s="110">
        <v>2250</v>
      </c>
      <c r="AB2255" s="110">
        <v>0</v>
      </c>
      <c r="AC2255" s="417">
        <v>23.481788511300099</v>
      </c>
    </row>
    <row r="2256" spans="1:29">
      <c r="A2256" s="20"/>
      <c r="B2256" s="24">
        <v>2252</v>
      </c>
      <c r="D2256" s="571">
        <v>2251</v>
      </c>
      <c r="E2256" s="580">
        <v>-765.71579999999994</v>
      </c>
      <c r="F2256" s="580">
        <v>61.391663999999999</v>
      </c>
      <c r="H2256" s="571">
        <v>2251</v>
      </c>
      <c r="I2256" s="78">
        <v>1360</v>
      </c>
      <c r="J2256" s="78">
        <v>1359</v>
      </c>
      <c r="K2256" s="78">
        <v>1206</v>
      </c>
      <c r="L2256" s="78">
        <v>1360</v>
      </c>
      <c r="M2256" s="579" t="str">
        <f t="shared" si="36"/>
        <v>1360,1359,1206,1360</v>
      </c>
      <c r="R2256" s="280">
        <v>2251</v>
      </c>
      <c r="S2256" s="591">
        <v>1156.1504612399799</v>
      </c>
      <c r="U2256" s="77">
        <v>2251</v>
      </c>
      <c r="V2256" s="77">
        <v>2251</v>
      </c>
      <c r="Y2256" s="110">
        <v>2251</v>
      </c>
      <c r="Z2256" s="110">
        <v>0</v>
      </c>
      <c r="AA2256" s="110">
        <v>2251</v>
      </c>
      <c r="AB2256" s="110">
        <v>0</v>
      </c>
      <c r="AC2256" s="417">
        <v>23.123009224799699</v>
      </c>
    </row>
    <row r="2257" spans="1:29">
      <c r="A2257" s="20"/>
      <c r="B2257" s="24">
        <v>2253</v>
      </c>
      <c r="D2257" s="571">
        <v>2252</v>
      </c>
      <c r="E2257" s="580">
        <v>-753.17970000000003</v>
      </c>
      <c r="F2257" s="580">
        <v>-4.2750380000000003</v>
      </c>
      <c r="H2257" s="571">
        <v>2252</v>
      </c>
      <c r="I2257" s="78">
        <v>1360</v>
      </c>
      <c r="J2257" s="78">
        <v>1206</v>
      </c>
      <c r="K2257" s="78">
        <v>1207</v>
      </c>
      <c r="L2257" s="78">
        <v>1360</v>
      </c>
      <c r="M2257" s="579" t="str">
        <f t="shared" si="36"/>
        <v>1360,1206,1207,1360</v>
      </c>
      <c r="R2257" s="280">
        <v>2252</v>
      </c>
      <c r="S2257" s="591">
        <v>1179.4433417999901</v>
      </c>
      <c r="U2257" s="77">
        <v>2252</v>
      </c>
      <c r="V2257" s="77">
        <v>2252</v>
      </c>
      <c r="Y2257" s="110">
        <v>2252</v>
      </c>
      <c r="Z2257" s="110">
        <v>0</v>
      </c>
      <c r="AA2257" s="110">
        <v>2252</v>
      </c>
      <c r="AB2257" s="110">
        <v>0</v>
      </c>
      <c r="AC2257" s="417">
        <v>23.588866835999902</v>
      </c>
    </row>
    <row r="2258" spans="1:29">
      <c r="A2258" s="20"/>
      <c r="B2258" s="24">
        <v>2254</v>
      </c>
      <c r="D2258" s="571">
        <v>2253</v>
      </c>
      <c r="E2258" s="580">
        <v>-737.15719999999999</v>
      </c>
      <c r="F2258" s="580">
        <v>-56.793570000000003</v>
      </c>
      <c r="H2258" s="571">
        <v>2253</v>
      </c>
      <c r="I2258" s="78">
        <v>1361</v>
      </c>
      <c r="J2258" s="78">
        <v>1360</v>
      </c>
      <c r="K2258" s="78">
        <v>1207</v>
      </c>
      <c r="L2258" s="78">
        <v>1361</v>
      </c>
      <c r="M2258" s="579" t="str">
        <f t="shared" si="36"/>
        <v>1361,1360,1207,1361</v>
      </c>
      <c r="R2258" s="280">
        <v>2253</v>
      </c>
      <c r="S2258" s="591">
        <v>1172.598894925</v>
      </c>
      <c r="U2258" s="77">
        <v>2253</v>
      </c>
      <c r="V2258" s="77">
        <v>2253</v>
      </c>
      <c r="Y2258" s="110">
        <v>2253</v>
      </c>
      <c r="Z2258" s="110">
        <v>0</v>
      </c>
      <c r="AA2258" s="110">
        <v>2253</v>
      </c>
      <c r="AB2258" s="110">
        <v>0</v>
      </c>
      <c r="AC2258" s="417">
        <v>23.451977898500001</v>
      </c>
    </row>
    <row r="2259" spans="1:29">
      <c r="A2259" s="20"/>
      <c r="B2259" s="24">
        <v>2255</v>
      </c>
      <c r="D2259" s="571">
        <v>2254</v>
      </c>
      <c r="E2259" s="580">
        <v>-689.3845</v>
      </c>
      <c r="F2259" s="580">
        <v>-87.532640000000001</v>
      </c>
      <c r="H2259" s="571">
        <v>2254</v>
      </c>
      <c r="I2259" s="78">
        <v>1361</v>
      </c>
      <c r="J2259" s="78">
        <v>1207</v>
      </c>
      <c r="K2259" s="78">
        <v>1208</v>
      </c>
      <c r="L2259" s="78">
        <v>1361</v>
      </c>
      <c r="M2259" s="579" t="str">
        <f t="shared" si="36"/>
        <v>1361,1207,1208,1361</v>
      </c>
      <c r="R2259" s="280">
        <v>2254</v>
      </c>
      <c r="S2259" s="591">
        <v>1195.93469312001</v>
      </c>
      <c r="U2259" s="77">
        <v>2254</v>
      </c>
      <c r="V2259" s="77">
        <v>2254</v>
      </c>
      <c r="Y2259" s="110">
        <v>2254</v>
      </c>
      <c r="Z2259" s="110">
        <v>0</v>
      </c>
      <c r="AA2259" s="110">
        <v>2254</v>
      </c>
      <c r="AB2259" s="110">
        <v>0</v>
      </c>
      <c r="AC2259" s="417">
        <v>23.9186938624002</v>
      </c>
    </row>
    <row r="2260" spans="1:29">
      <c r="A2260" s="20"/>
      <c r="B2260" s="24">
        <v>2256</v>
      </c>
      <c r="D2260" s="571">
        <v>2255</v>
      </c>
      <c r="E2260" s="580">
        <v>-639.95180000000005</v>
      </c>
      <c r="F2260" s="580">
        <v>-122.53749999999999</v>
      </c>
      <c r="H2260" s="571">
        <v>2255</v>
      </c>
      <c r="I2260" s="78">
        <v>1362</v>
      </c>
      <c r="J2260" s="78">
        <v>1361</v>
      </c>
      <c r="K2260" s="78">
        <v>1208</v>
      </c>
      <c r="L2260" s="78">
        <v>1362</v>
      </c>
      <c r="M2260" s="579" t="str">
        <f t="shared" si="36"/>
        <v>1362,1361,1208,1362</v>
      </c>
      <c r="R2260" s="280">
        <v>2255</v>
      </c>
      <c r="S2260" s="591">
        <v>1172.5691814279901</v>
      </c>
      <c r="U2260" s="77">
        <v>2255</v>
      </c>
      <c r="V2260" s="77">
        <v>2255</v>
      </c>
      <c r="Y2260" s="110">
        <v>2255</v>
      </c>
      <c r="Z2260" s="110">
        <v>0</v>
      </c>
      <c r="AA2260" s="110">
        <v>2255</v>
      </c>
      <c r="AB2260" s="110">
        <v>0</v>
      </c>
      <c r="AC2260" s="417">
        <v>23.4513836285598</v>
      </c>
    </row>
    <row r="2261" spans="1:29">
      <c r="A2261" s="20"/>
      <c r="B2261" s="24">
        <v>2257</v>
      </c>
      <c r="D2261" s="571">
        <v>2256</v>
      </c>
      <c r="E2261" s="580">
        <v>-591.3605</v>
      </c>
      <c r="F2261" s="580">
        <v>-159.66460000000001</v>
      </c>
      <c r="H2261" s="571">
        <v>2256</v>
      </c>
      <c r="I2261" s="78">
        <v>1362</v>
      </c>
      <c r="J2261" s="78">
        <v>1208</v>
      </c>
      <c r="K2261" s="78">
        <v>1209</v>
      </c>
      <c r="L2261" s="78">
        <v>1362</v>
      </c>
      <c r="M2261" s="579" t="str">
        <f t="shared" si="36"/>
        <v>1362,1208,1209,1362</v>
      </c>
      <c r="R2261" s="280">
        <v>2256</v>
      </c>
      <c r="S2261" s="591">
        <v>1198.1078463040001</v>
      </c>
      <c r="U2261" s="77">
        <v>2256</v>
      </c>
      <c r="V2261" s="77">
        <v>2256</v>
      </c>
      <c r="Y2261" s="110">
        <v>2256</v>
      </c>
      <c r="Z2261" s="110">
        <v>0</v>
      </c>
      <c r="AA2261" s="110">
        <v>2256</v>
      </c>
      <c r="AB2261" s="110">
        <v>0</v>
      </c>
      <c r="AC2261" s="417">
        <v>23.962156926079999</v>
      </c>
    </row>
    <row r="2262" spans="1:29">
      <c r="A2262" s="20"/>
      <c r="B2262" s="24">
        <v>2258</v>
      </c>
      <c r="D2262" s="571">
        <v>2257</v>
      </c>
      <c r="E2262" s="580">
        <v>-690.39189999999996</v>
      </c>
      <c r="F2262" s="580">
        <v>-25.380140000000001</v>
      </c>
      <c r="H2262" s="571">
        <v>2257</v>
      </c>
      <c r="I2262" s="78">
        <v>1363</v>
      </c>
      <c r="J2262" s="78">
        <v>1362</v>
      </c>
      <c r="K2262" s="78">
        <v>1209</v>
      </c>
      <c r="L2262" s="78">
        <v>1363</v>
      </c>
      <c r="M2262" s="579" t="str">
        <f t="shared" si="36"/>
        <v>1363,1362,1209,1363</v>
      </c>
      <c r="R2262" s="280">
        <v>2257</v>
      </c>
      <c r="S2262" s="591">
        <v>1119.7127322434901</v>
      </c>
      <c r="U2262" s="77">
        <v>2257</v>
      </c>
      <c r="V2262" s="77">
        <v>2257</v>
      </c>
      <c r="Y2262" s="110">
        <v>2257</v>
      </c>
      <c r="Z2262" s="110">
        <v>0</v>
      </c>
      <c r="AA2262" s="110">
        <v>2257</v>
      </c>
      <c r="AB2262" s="110">
        <v>0</v>
      </c>
      <c r="AC2262" s="417">
        <v>22.3942546448698</v>
      </c>
    </row>
    <row r="2263" spans="1:29">
      <c r="A2263" s="20"/>
      <c r="B2263" s="24">
        <v>2259</v>
      </c>
      <c r="D2263" s="571">
        <v>2258</v>
      </c>
      <c r="E2263" s="580">
        <v>-705.68700000000001</v>
      </c>
      <c r="F2263" s="580">
        <v>32.07329</v>
      </c>
      <c r="H2263" s="571">
        <v>2258</v>
      </c>
      <c r="I2263" s="78">
        <v>1363</v>
      </c>
      <c r="J2263" s="78">
        <v>1209</v>
      </c>
      <c r="K2263" s="78">
        <v>1210</v>
      </c>
      <c r="L2263" s="78">
        <v>1363</v>
      </c>
      <c r="M2263" s="579" t="str">
        <f t="shared" si="36"/>
        <v>1363,1209,1210,1363</v>
      </c>
      <c r="R2263" s="280">
        <v>2258</v>
      </c>
      <c r="S2263" s="591">
        <v>1136.1743847924999</v>
      </c>
      <c r="U2263" s="77">
        <v>2258</v>
      </c>
      <c r="V2263" s="77">
        <v>2258</v>
      </c>
      <c r="Y2263" s="110">
        <v>2258</v>
      </c>
      <c r="Z2263" s="110">
        <v>0</v>
      </c>
      <c r="AA2263" s="110">
        <v>2258</v>
      </c>
      <c r="AB2263" s="110">
        <v>0</v>
      </c>
      <c r="AC2263" s="417">
        <v>22.7234876958501</v>
      </c>
    </row>
    <row r="2264" spans="1:29">
      <c r="A2264" s="20"/>
      <c r="B2264" s="24">
        <v>2260</v>
      </c>
      <c r="D2264" s="571">
        <v>2259</v>
      </c>
      <c r="E2264" s="580">
        <v>-711.39400000000001</v>
      </c>
      <c r="F2264" s="580">
        <v>93.310051000000001</v>
      </c>
      <c r="H2264" s="571">
        <v>2259</v>
      </c>
      <c r="I2264" s="78">
        <v>1364</v>
      </c>
      <c r="J2264" s="78">
        <v>1363</v>
      </c>
      <c r="K2264" s="78">
        <v>1210</v>
      </c>
      <c r="L2264" s="78">
        <v>1364</v>
      </c>
      <c r="M2264" s="579" t="str">
        <f t="shared" si="36"/>
        <v>1364,1363,1210,1364</v>
      </c>
      <c r="R2264" s="280">
        <v>2259</v>
      </c>
      <c r="S2264" s="591">
        <v>1096.6792047388899</v>
      </c>
      <c r="U2264" s="77">
        <v>2259</v>
      </c>
      <c r="V2264" s="77">
        <v>2259</v>
      </c>
      <c r="Y2264" s="110">
        <v>2259</v>
      </c>
      <c r="Z2264" s="110">
        <v>0</v>
      </c>
      <c r="AA2264" s="110">
        <v>2259</v>
      </c>
      <c r="AB2264" s="110">
        <v>0</v>
      </c>
      <c r="AC2264" s="417">
        <v>21.933584094777899</v>
      </c>
    </row>
    <row r="2265" spans="1:29">
      <c r="A2265" s="20"/>
      <c r="B2265" s="24">
        <v>2261</v>
      </c>
      <c r="D2265" s="571">
        <v>2260</v>
      </c>
      <c r="E2265" s="580">
        <v>-700.97590000000002</v>
      </c>
      <c r="F2265" s="580">
        <v>153.98737</v>
      </c>
      <c r="H2265" s="571">
        <v>2260</v>
      </c>
      <c r="I2265" s="78">
        <v>1364</v>
      </c>
      <c r="J2265" s="78">
        <v>1210</v>
      </c>
      <c r="K2265" s="78">
        <v>1211</v>
      </c>
      <c r="L2265" s="78">
        <v>1364</v>
      </c>
      <c r="M2265" s="579" t="str">
        <f t="shared" si="36"/>
        <v>1364,1210,1211,1364</v>
      </c>
      <c r="R2265" s="280">
        <v>2260</v>
      </c>
      <c r="S2265" s="591">
        <v>1120.0214705047499</v>
      </c>
      <c r="U2265" s="77">
        <v>2260</v>
      </c>
      <c r="V2265" s="77">
        <v>2260</v>
      </c>
      <c r="Y2265" s="110">
        <v>2260</v>
      </c>
      <c r="Z2265" s="110">
        <v>0</v>
      </c>
      <c r="AA2265" s="110">
        <v>2260</v>
      </c>
      <c r="AB2265" s="110">
        <v>0</v>
      </c>
      <c r="AC2265" s="417">
        <v>22.400429410095001</v>
      </c>
    </row>
    <row r="2266" spans="1:29">
      <c r="A2266" s="20"/>
      <c r="B2266" s="24">
        <v>2262</v>
      </c>
      <c r="D2266" s="571">
        <v>2261</v>
      </c>
      <c r="E2266" s="580">
        <v>-689.18340000000001</v>
      </c>
      <c r="F2266" s="580">
        <v>214.79801</v>
      </c>
      <c r="H2266" s="571">
        <v>2261</v>
      </c>
      <c r="I2266" s="78">
        <v>1365</v>
      </c>
      <c r="J2266" s="78">
        <v>1364</v>
      </c>
      <c r="K2266" s="78">
        <v>1211</v>
      </c>
      <c r="L2266" s="78">
        <v>1365</v>
      </c>
      <c r="M2266" s="579" t="str">
        <f t="shared" si="36"/>
        <v>1365,1364,1211,1365</v>
      </c>
      <c r="R2266" s="280">
        <v>2261</v>
      </c>
      <c r="S2266" s="591">
        <v>1065.3946762368901</v>
      </c>
      <c r="U2266" s="77">
        <v>2261</v>
      </c>
      <c r="V2266" s="77">
        <v>2261</v>
      </c>
      <c r="Y2266" s="110">
        <v>2261</v>
      </c>
      <c r="Z2266" s="110">
        <v>0</v>
      </c>
      <c r="AA2266" s="110">
        <v>2261</v>
      </c>
      <c r="AB2266" s="110">
        <v>0</v>
      </c>
      <c r="AC2266" s="417">
        <v>21.307893524737899</v>
      </c>
    </row>
    <row r="2267" spans="1:29">
      <c r="A2267" s="20"/>
      <c r="B2267" s="24">
        <v>2263</v>
      </c>
      <c r="D2267" s="571">
        <v>2262</v>
      </c>
      <c r="E2267" s="580">
        <v>-678.53909999999996</v>
      </c>
      <c r="F2267" s="580">
        <v>274.81846000000002</v>
      </c>
      <c r="H2267" s="571">
        <v>2262</v>
      </c>
      <c r="I2267" s="78">
        <v>1365</v>
      </c>
      <c r="J2267" s="78">
        <v>1211</v>
      </c>
      <c r="K2267" s="78">
        <v>1212</v>
      </c>
      <c r="L2267" s="78">
        <v>1365</v>
      </c>
      <c r="M2267" s="579" t="str">
        <f t="shared" si="36"/>
        <v>1365,1211,1212,1365</v>
      </c>
      <c r="R2267" s="280">
        <v>2262</v>
      </c>
      <c r="S2267" s="591">
        <v>1147.7289397321499</v>
      </c>
      <c r="U2267" s="77">
        <v>2262</v>
      </c>
      <c r="V2267" s="77">
        <v>2262</v>
      </c>
      <c r="Y2267" s="110">
        <v>2262</v>
      </c>
      <c r="Z2267" s="110">
        <v>0</v>
      </c>
      <c r="AA2267" s="110">
        <v>2262</v>
      </c>
      <c r="AB2267" s="110">
        <v>0</v>
      </c>
      <c r="AC2267" s="417">
        <v>22.954578794643002</v>
      </c>
    </row>
    <row r="2268" spans="1:29">
      <c r="A2268" s="20"/>
      <c r="B2268" s="24">
        <v>2264</v>
      </c>
      <c r="D2268" s="571">
        <v>2263</v>
      </c>
      <c r="E2268" s="580">
        <v>-665.52449999999999</v>
      </c>
      <c r="F2268" s="580">
        <v>326.08019000000002</v>
      </c>
      <c r="H2268" s="571">
        <v>2263</v>
      </c>
      <c r="I2268" s="78">
        <v>1366</v>
      </c>
      <c r="J2268" s="78">
        <v>1365</v>
      </c>
      <c r="K2268" s="78">
        <v>1212</v>
      </c>
      <c r="L2268" s="78">
        <v>1366</v>
      </c>
      <c r="M2268" s="579" t="str">
        <f t="shared" si="36"/>
        <v>1366,1365,1212,1366</v>
      </c>
      <c r="R2268" s="280">
        <v>2263</v>
      </c>
      <c r="S2268" s="591">
        <v>1116.78878166084</v>
      </c>
      <c r="U2268" s="77">
        <v>2263</v>
      </c>
      <c r="V2268" s="77">
        <v>2263</v>
      </c>
      <c r="Y2268" s="110">
        <v>2263</v>
      </c>
      <c r="Z2268" s="110">
        <v>0</v>
      </c>
      <c r="AA2268" s="110">
        <v>2263</v>
      </c>
      <c r="AB2268" s="110">
        <v>0</v>
      </c>
      <c r="AC2268" s="417">
        <v>22.335775633216802</v>
      </c>
    </row>
    <row r="2269" spans="1:29">
      <c r="A2269" s="20"/>
      <c r="B2269" s="24">
        <v>2265</v>
      </c>
      <c r="D2269" s="571">
        <v>2264</v>
      </c>
      <c r="E2269" s="580">
        <v>-635.24850000000004</v>
      </c>
      <c r="F2269" s="580">
        <v>-56.956969999999998</v>
      </c>
      <c r="H2269" s="571">
        <v>2264</v>
      </c>
      <c r="I2269" s="78">
        <v>1366</v>
      </c>
      <c r="J2269" s="78">
        <v>1212</v>
      </c>
      <c r="K2269" s="78">
        <v>1213</v>
      </c>
      <c r="L2269" s="78">
        <v>1366</v>
      </c>
      <c r="M2269" s="579" t="str">
        <f t="shared" si="36"/>
        <v>1366,1212,1213,1366</v>
      </c>
      <c r="R2269" s="280">
        <v>2264</v>
      </c>
      <c r="S2269" s="591">
        <v>1148.9774053810399</v>
      </c>
      <c r="U2269" s="77">
        <v>2264</v>
      </c>
      <c r="V2269" s="77">
        <v>2264</v>
      </c>
      <c r="Y2269" s="110">
        <v>2264</v>
      </c>
      <c r="Z2269" s="110">
        <v>0</v>
      </c>
      <c r="AA2269" s="110">
        <v>2264</v>
      </c>
      <c r="AB2269" s="110">
        <v>0</v>
      </c>
      <c r="AC2269" s="417">
        <v>22.9795481076209</v>
      </c>
    </row>
    <row r="2270" spans="1:29">
      <c r="A2270" s="20"/>
      <c r="B2270" s="24">
        <v>2266</v>
      </c>
      <c r="D2270" s="571">
        <v>2265</v>
      </c>
      <c r="E2270" s="580">
        <v>-583.8048</v>
      </c>
      <c r="F2270" s="580">
        <v>-93.977540000000005</v>
      </c>
      <c r="H2270" s="571">
        <v>2265</v>
      </c>
      <c r="I2270" s="78">
        <v>1367</v>
      </c>
      <c r="J2270" s="78">
        <v>1366</v>
      </c>
      <c r="K2270" s="78">
        <v>1213</v>
      </c>
      <c r="L2270" s="78">
        <v>1367</v>
      </c>
      <c r="M2270" s="579" t="str">
        <f t="shared" si="36"/>
        <v>1367,1366,1213,1367</v>
      </c>
      <c r="R2270" s="280">
        <v>2265</v>
      </c>
      <c r="S2270" s="591">
        <v>1143.6650897084901</v>
      </c>
      <c r="U2270" s="77">
        <v>2265</v>
      </c>
      <c r="V2270" s="77">
        <v>2265</v>
      </c>
      <c r="Y2270" s="110">
        <v>2265</v>
      </c>
      <c r="Z2270" s="110">
        <v>0</v>
      </c>
      <c r="AA2270" s="110">
        <v>2265</v>
      </c>
      <c r="AB2270" s="110">
        <v>0</v>
      </c>
      <c r="AC2270" s="417">
        <v>22.873301794169802</v>
      </c>
    </row>
    <row r="2271" spans="1:29">
      <c r="A2271" s="20"/>
      <c r="B2271" s="24">
        <v>2267</v>
      </c>
      <c r="D2271" s="571">
        <v>2266</v>
      </c>
      <c r="E2271" s="580">
        <v>-530.71320000000003</v>
      </c>
      <c r="F2271" s="580">
        <v>627.98656000000005</v>
      </c>
      <c r="H2271" s="571">
        <v>2266</v>
      </c>
      <c r="I2271" s="78">
        <v>1367</v>
      </c>
      <c r="J2271" s="78">
        <v>1213</v>
      </c>
      <c r="K2271" s="78">
        <v>1214</v>
      </c>
      <c r="L2271" s="78">
        <v>1367</v>
      </c>
      <c r="M2271" s="579" t="str">
        <f t="shared" si="36"/>
        <v>1367,1213,1214,1367</v>
      </c>
      <c r="R2271" s="280">
        <v>2266</v>
      </c>
      <c r="S2271" s="591">
        <v>1185.8660576494799</v>
      </c>
      <c r="U2271" s="77">
        <v>2266</v>
      </c>
      <c r="V2271" s="77">
        <v>2266</v>
      </c>
      <c r="Y2271" s="110">
        <v>2266</v>
      </c>
      <c r="Z2271" s="110">
        <v>0</v>
      </c>
      <c r="AA2271" s="110">
        <v>2266</v>
      </c>
      <c r="AB2271" s="110">
        <v>0</v>
      </c>
      <c r="AC2271" s="417">
        <v>23.717321152989701</v>
      </c>
    </row>
    <row r="2272" spans="1:29">
      <c r="A2272" s="20"/>
      <c r="B2272" s="24">
        <v>2268</v>
      </c>
      <c r="D2272" s="571">
        <v>2267</v>
      </c>
      <c r="E2272" s="580">
        <v>-464.61959999999999</v>
      </c>
      <c r="F2272" s="580">
        <v>655.30998</v>
      </c>
      <c r="H2272" s="571">
        <v>2267</v>
      </c>
      <c r="I2272" s="78">
        <v>1368</v>
      </c>
      <c r="J2272" s="78">
        <v>1367</v>
      </c>
      <c r="K2272" s="78">
        <v>1214</v>
      </c>
      <c r="L2272" s="78">
        <v>1368</v>
      </c>
      <c r="M2272" s="579" t="str">
        <f t="shared" si="36"/>
        <v>1368,1367,1214,1368</v>
      </c>
      <c r="R2272" s="280">
        <v>2267</v>
      </c>
      <c r="S2272" s="591">
        <v>1177.800082083</v>
      </c>
      <c r="U2272" s="77">
        <v>2267</v>
      </c>
      <c r="V2272" s="77">
        <v>2267</v>
      </c>
      <c r="Y2272" s="110">
        <v>2267</v>
      </c>
      <c r="Z2272" s="110">
        <v>0</v>
      </c>
      <c r="AA2272" s="110">
        <v>2267</v>
      </c>
      <c r="AB2272" s="110">
        <v>0</v>
      </c>
      <c r="AC2272" s="417">
        <v>23.556001641660099</v>
      </c>
    </row>
    <row r="2273" spans="1:29">
      <c r="A2273" s="20"/>
      <c r="B2273" s="24">
        <v>2269</v>
      </c>
      <c r="D2273" s="571">
        <v>2268</v>
      </c>
      <c r="E2273" s="580">
        <v>-404.1354</v>
      </c>
      <c r="F2273" s="580">
        <v>673.71123</v>
      </c>
      <c r="H2273" s="571">
        <v>2268</v>
      </c>
      <c r="I2273" s="78">
        <v>1368</v>
      </c>
      <c r="J2273" s="78">
        <v>1214</v>
      </c>
      <c r="K2273" s="78">
        <v>1215</v>
      </c>
      <c r="L2273" s="78">
        <v>1368</v>
      </c>
      <c r="M2273" s="579" t="str">
        <f t="shared" si="36"/>
        <v>1368,1214,1215,1368</v>
      </c>
      <c r="R2273" s="280">
        <v>2268</v>
      </c>
      <c r="S2273" s="591">
        <v>1228.39066255897</v>
      </c>
      <c r="U2273" s="77">
        <v>2268</v>
      </c>
      <c r="V2273" s="77">
        <v>2268</v>
      </c>
      <c r="Y2273" s="110">
        <v>2268</v>
      </c>
      <c r="Z2273" s="110">
        <v>0</v>
      </c>
      <c r="AA2273" s="110">
        <v>2268</v>
      </c>
      <c r="AB2273" s="110">
        <v>0</v>
      </c>
      <c r="AC2273" s="417">
        <v>24.567813251179398</v>
      </c>
    </row>
    <row r="2274" spans="1:29">
      <c r="A2274" s="20"/>
      <c r="B2274" s="24">
        <v>2270</v>
      </c>
      <c r="D2274" s="571">
        <v>2269</v>
      </c>
      <c r="E2274" s="580">
        <v>177.50054</v>
      </c>
      <c r="F2274" s="580">
        <v>793.66819999999996</v>
      </c>
      <c r="H2274" s="571">
        <v>2269</v>
      </c>
      <c r="I2274" s="78">
        <v>1369</v>
      </c>
      <c r="J2274" s="78">
        <v>1368</v>
      </c>
      <c r="K2274" s="78">
        <v>1215</v>
      </c>
      <c r="L2274" s="78">
        <v>1369</v>
      </c>
      <c r="M2274" s="579" t="str">
        <f t="shared" si="36"/>
        <v>1369,1368,1215,1369</v>
      </c>
      <c r="R2274" s="280">
        <v>2269</v>
      </c>
      <c r="S2274" s="591">
        <v>1200.9436012650101</v>
      </c>
      <c r="U2274" s="77">
        <v>2269</v>
      </c>
      <c r="V2274" s="77">
        <v>2269</v>
      </c>
      <c r="Y2274" s="110">
        <v>2269</v>
      </c>
      <c r="Z2274" s="110">
        <v>0</v>
      </c>
      <c r="AA2274" s="110">
        <v>2269</v>
      </c>
      <c r="AB2274" s="110">
        <v>0</v>
      </c>
      <c r="AC2274" s="417">
        <v>24.018872025300201</v>
      </c>
    </row>
    <row r="2275" spans="1:29">
      <c r="A2275" s="20"/>
      <c r="B2275" s="24">
        <v>2271</v>
      </c>
      <c r="D2275" s="571">
        <v>2270</v>
      </c>
      <c r="E2275" s="580">
        <v>235.72651999999999</v>
      </c>
      <c r="F2275" s="580">
        <v>751.87189999999998</v>
      </c>
      <c r="H2275" s="571">
        <v>2270</v>
      </c>
      <c r="I2275" s="78">
        <v>1369</v>
      </c>
      <c r="J2275" s="78">
        <v>1215</v>
      </c>
      <c r="K2275" s="78">
        <v>1216</v>
      </c>
      <c r="L2275" s="78">
        <v>1369</v>
      </c>
      <c r="M2275" s="579" t="str">
        <f t="shared" si="36"/>
        <v>1369,1215,1216,1369</v>
      </c>
      <c r="R2275" s="280">
        <v>2270</v>
      </c>
      <c r="S2275" s="591">
        <v>1227.0795433200201</v>
      </c>
      <c r="U2275" s="77">
        <v>2270</v>
      </c>
      <c r="V2275" s="77">
        <v>2270</v>
      </c>
      <c r="Y2275" s="110">
        <v>2270</v>
      </c>
      <c r="Z2275" s="110">
        <v>0</v>
      </c>
      <c r="AA2275" s="110">
        <v>2270</v>
      </c>
      <c r="AB2275" s="110">
        <v>0</v>
      </c>
      <c r="AC2275" s="417">
        <v>24.541590866400501</v>
      </c>
    </row>
    <row r="2276" spans="1:29">
      <c r="A2276" s="20"/>
      <c r="B2276" s="24">
        <v>2272</v>
      </c>
      <c r="D2276" s="571">
        <v>2271</v>
      </c>
      <c r="E2276" s="580">
        <v>109.8516</v>
      </c>
      <c r="F2276" s="580">
        <v>811.84825000000001</v>
      </c>
      <c r="H2276" s="571">
        <v>2271</v>
      </c>
      <c r="I2276" s="78">
        <v>1370</v>
      </c>
      <c r="J2276" s="78">
        <v>1369</v>
      </c>
      <c r="K2276" s="78">
        <v>1216</v>
      </c>
      <c r="L2276" s="78">
        <v>1370</v>
      </c>
      <c r="M2276" s="579" t="str">
        <f t="shared" si="36"/>
        <v>1370,1369,1216,1370</v>
      </c>
      <c r="R2276" s="280">
        <v>2271</v>
      </c>
      <c r="S2276" s="591">
        <v>1146.17772640002</v>
      </c>
      <c r="U2276" s="77">
        <v>2271</v>
      </c>
      <c r="V2276" s="77">
        <v>2271</v>
      </c>
      <c r="Y2276" s="110">
        <v>2271</v>
      </c>
      <c r="Z2276" s="110">
        <v>0</v>
      </c>
      <c r="AA2276" s="110">
        <v>2271</v>
      </c>
      <c r="AB2276" s="110">
        <v>0</v>
      </c>
      <c r="AC2276" s="417">
        <v>22.923554528000501</v>
      </c>
    </row>
    <row r="2277" spans="1:29">
      <c r="A2277" s="20"/>
      <c r="B2277" s="24">
        <v>2273</v>
      </c>
      <c r="D2277" s="571">
        <v>2272</v>
      </c>
      <c r="E2277" s="580">
        <v>48.222552999999998</v>
      </c>
      <c r="F2277" s="580">
        <v>823.84321999999997</v>
      </c>
      <c r="H2277" s="571">
        <v>2272</v>
      </c>
      <c r="I2277" s="78">
        <v>1370</v>
      </c>
      <c r="J2277" s="78">
        <v>1216</v>
      </c>
      <c r="K2277" s="78">
        <v>1217</v>
      </c>
      <c r="L2277" s="78">
        <v>1370</v>
      </c>
      <c r="M2277" s="579" t="str">
        <f t="shared" si="36"/>
        <v>1370,1216,1217,1370</v>
      </c>
      <c r="R2277" s="280">
        <v>2272</v>
      </c>
      <c r="S2277" s="591">
        <v>1153.83146469245</v>
      </c>
      <c r="U2277" s="77">
        <v>2272</v>
      </c>
      <c r="V2277" s="77">
        <v>2272</v>
      </c>
      <c r="Y2277" s="110">
        <v>2272</v>
      </c>
      <c r="Z2277" s="110">
        <v>0</v>
      </c>
      <c r="AA2277" s="110">
        <v>2272</v>
      </c>
      <c r="AB2277" s="110">
        <v>0</v>
      </c>
      <c r="AC2277" s="417">
        <v>23.076629293849098</v>
      </c>
    </row>
    <row r="2278" spans="1:29">
      <c r="A2278" s="20"/>
      <c r="B2278" s="24">
        <v>2274</v>
      </c>
      <c r="D2278" s="571">
        <v>2273</v>
      </c>
      <c r="E2278" s="580">
        <v>-10.88442</v>
      </c>
      <c r="F2278" s="580">
        <v>827.75648000000001</v>
      </c>
      <c r="H2278" s="571">
        <v>2273</v>
      </c>
      <c r="I2278" s="78">
        <v>1371</v>
      </c>
      <c r="J2278" s="78">
        <v>1370</v>
      </c>
      <c r="K2278" s="78">
        <v>1217</v>
      </c>
      <c r="L2278" s="78">
        <v>1371</v>
      </c>
      <c r="M2278" s="579" t="str">
        <f t="shared" si="36"/>
        <v>1371,1370,1217,1371</v>
      </c>
      <c r="R2278" s="280">
        <v>2273</v>
      </c>
      <c r="S2278" s="591">
        <v>1115.2403487490001</v>
      </c>
      <c r="U2278" s="77">
        <v>2273</v>
      </c>
      <c r="V2278" s="77">
        <v>2273</v>
      </c>
      <c r="Y2278" s="110">
        <v>2273</v>
      </c>
      <c r="Z2278" s="110">
        <v>0</v>
      </c>
      <c r="AA2278" s="110">
        <v>2273</v>
      </c>
      <c r="AB2278" s="110">
        <v>0</v>
      </c>
      <c r="AC2278" s="417">
        <v>22.304806974980099</v>
      </c>
    </row>
    <row r="2279" spans="1:29">
      <c r="A2279" s="20"/>
      <c r="B2279" s="24">
        <v>2275</v>
      </c>
      <c r="D2279" s="571">
        <v>2274</v>
      </c>
      <c r="E2279" s="580">
        <v>-69.162949999999995</v>
      </c>
      <c r="F2279" s="580">
        <v>825.43812000000003</v>
      </c>
      <c r="H2279" s="571">
        <v>2274</v>
      </c>
      <c r="I2279" s="78">
        <v>1371</v>
      </c>
      <c r="J2279" s="78">
        <v>1217</v>
      </c>
      <c r="K2279" s="78">
        <v>1218</v>
      </c>
      <c r="L2279" s="78">
        <v>1371</v>
      </c>
      <c r="M2279" s="579" t="str">
        <f t="shared" si="36"/>
        <v>1371,1217,1218,1371</v>
      </c>
      <c r="R2279" s="280">
        <v>2274</v>
      </c>
      <c r="S2279" s="591">
        <v>1129.6327708845199</v>
      </c>
      <c r="U2279" s="77">
        <v>2274</v>
      </c>
      <c r="V2279" s="77">
        <v>2274</v>
      </c>
      <c r="Y2279" s="110">
        <v>2274</v>
      </c>
      <c r="Z2279" s="110">
        <v>0</v>
      </c>
      <c r="AA2279" s="110">
        <v>2274</v>
      </c>
      <c r="AB2279" s="110">
        <v>0</v>
      </c>
      <c r="AC2279" s="417">
        <v>22.592655417690398</v>
      </c>
    </row>
    <row r="2280" spans="1:29">
      <c r="A2280" s="20"/>
      <c r="B2280" s="24">
        <v>2276</v>
      </c>
      <c r="D2280" s="571">
        <v>2275</v>
      </c>
      <c r="E2280" s="580">
        <v>-127.06359999999999</v>
      </c>
      <c r="F2280" s="580">
        <v>816.39855999999997</v>
      </c>
      <c r="H2280" s="571">
        <v>2275</v>
      </c>
      <c r="I2280" s="78">
        <v>1372</v>
      </c>
      <c r="J2280" s="78">
        <v>1371</v>
      </c>
      <c r="K2280" s="78">
        <v>1218</v>
      </c>
      <c r="L2280" s="78">
        <v>1372</v>
      </c>
      <c r="M2280" s="579" t="str">
        <f t="shared" si="36"/>
        <v>1372,1371,1218,1372</v>
      </c>
      <c r="R2280" s="280">
        <v>2275</v>
      </c>
      <c r="S2280" s="591">
        <v>1083.65806317949</v>
      </c>
      <c r="U2280" s="77">
        <v>2275</v>
      </c>
      <c r="V2280" s="77">
        <v>2275</v>
      </c>
      <c r="Y2280" s="110">
        <v>2275</v>
      </c>
      <c r="Z2280" s="110">
        <v>0</v>
      </c>
      <c r="AA2280" s="110">
        <v>2275</v>
      </c>
      <c r="AB2280" s="110">
        <v>0</v>
      </c>
      <c r="AC2280" s="417">
        <v>21.673161263589801</v>
      </c>
    </row>
    <row r="2281" spans="1:29">
      <c r="A2281" s="20"/>
      <c r="B2281" s="24">
        <v>2277</v>
      </c>
      <c r="D2281" s="571">
        <v>2276</v>
      </c>
      <c r="E2281" s="580">
        <v>-183.38210000000001</v>
      </c>
      <c r="F2281" s="580">
        <v>800.34892000000002</v>
      </c>
      <c r="H2281" s="571">
        <v>2276</v>
      </c>
      <c r="I2281" s="78">
        <v>1372</v>
      </c>
      <c r="J2281" s="78">
        <v>1218</v>
      </c>
      <c r="K2281" s="78">
        <v>1219</v>
      </c>
      <c r="L2281" s="78">
        <v>1372</v>
      </c>
      <c r="M2281" s="579" t="str">
        <f t="shared" si="36"/>
        <v>1372,1218,1219,1372</v>
      </c>
      <c r="R2281" s="280">
        <v>2276</v>
      </c>
      <c r="S2281" s="591">
        <v>1162.06708619749</v>
      </c>
      <c r="U2281" s="77">
        <v>2276</v>
      </c>
      <c r="V2281" s="77">
        <v>2276</v>
      </c>
      <c r="Y2281" s="110">
        <v>2276</v>
      </c>
      <c r="Z2281" s="110">
        <v>0</v>
      </c>
      <c r="AA2281" s="110">
        <v>2276</v>
      </c>
      <c r="AB2281" s="110">
        <v>0</v>
      </c>
      <c r="AC2281" s="417">
        <v>23.241341723949802</v>
      </c>
    </row>
    <row r="2282" spans="1:29">
      <c r="A2282" s="20"/>
      <c r="B2282" s="24">
        <v>2278</v>
      </c>
      <c r="D2282" s="571">
        <v>2277</v>
      </c>
      <c r="E2282" s="580">
        <v>288.60834</v>
      </c>
      <c r="F2282" s="580">
        <v>714.0865</v>
      </c>
      <c r="H2282" s="571">
        <v>2277</v>
      </c>
      <c r="I2282" s="78">
        <v>1373</v>
      </c>
      <c r="J2282" s="78">
        <v>1372</v>
      </c>
      <c r="K2282" s="78">
        <v>1219</v>
      </c>
      <c r="L2282" s="78">
        <v>1373</v>
      </c>
      <c r="M2282" s="579" t="str">
        <f t="shared" si="36"/>
        <v>1373,1372,1219,1373</v>
      </c>
      <c r="R2282" s="280">
        <v>2277</v>
      </c>
      <c r="S2282" s="591">
        <v>1116.4847089949701</v>
      </c>
      <c r="U2282" s="77">
        <v>2277</v>
      </c>
      <c r="V2282" s="77">
        <v>2277</v>
      </c>
      <c r="Y2282" s="110">
        <v>2277</v>
      </c>
      <c r="Z2282" s="110">
        <v>0</v>
      </c>
      <c r="AA2282" s="110">
        <v>2277</v>
      </c>
      <c r="AB2282" s="110">
        <v>0</v>
      </c>
      <c r="AC2282" s="417">
        <v>22.329694179899501</v>
      </c>
    </row>
    <row r="2283" spans="1:29">
      <c r="A2283" s="20"/>
      <c r="B2283" s="24">
        <v>2279</v>
      </c>
      <c r="D2283" s="571">
        <v>2278</v>
      </c>
      <c r="E2283" s="580">
        <v>340.06768</v>
      </c>
      <c r="F2283" s="580">
        <v>678.38912000000005</v>
      </c>
      <c r="H2283" s="571">
        <v>2278</v>
      </c>
      <c r="I2283" s="78">
        <v>1373</v>
      </c>
      <c r="J2283" s="78">
        <v>1219</v>
      </c>
      <c r="K2283" s="78">
        <v>1220</v>
      </c>
      <c r="L2283" s="78">
        <v>1373</v>
      </c>
      <c r="M2283" s="579" t="str">
        <f t="shared" si="36"/>
        <v>1373,1219,1220,1373</v>
      </c>
      <c r="R2283" s="280">
        <v>2278</v>
      </c>
      <c r="S2283" s="591">
        <v>1144.9588957849701</v>
      </c>
      <c r="U2283" s="77">
        <v>2278</v>
      </c>
      <c r="V2283" s="77">
        <v>2278</v>
      </c>
      <c r="Y2283" s="110">
        <v>2278</v>
      </c>
      <c r="Z2283" s="110">
        <v>0</v>
      </c>
      <c r="AA2283" s="110">
        <v>2278</v>
      </c>
      <c r="AB2283" s="110">
        <v>0</v>
      </c>
      <c r="AC2283" s="417">
        <v>22.8991779156995</v>
      </c>
    </row>
    <row r="2284" spans="1:29">
      <c r="A2284" s="20"/>
      <c r="B2284" s="24">
        <v>2280</v>
      </c>
      <c r="D2284" s="571">
        <v>2279</v>
      </c>
      <c r="E2284" s="580">
        <v>385.78953000000001</v>
      </c>
      <c r="F2284" s="580">
        <v>643.42663000000005</v>
      </c>
      <c r="H2284" s="571">
        <v>2279</v>
      </c>
      <c r="I2284" s="78">
        <v>1374</v>
      </c>
      <c r="J2284" s="78">
        <v>1373</v>
      </c>
      <c r="K2284" s="78">
        <v>1220</v>
      </c>
      <c r="L2284" s="78">
        <v>1374</v>
      </c>
      <c r="M2284" s="579" t="str">
        <f t="shared" si="36"/>
        <v>1374,1373,1220,1374</v>
      </c>
      <c r="R2284" s="280">
        <v>2279</v>
      </c>
      <c r="S2284" s="591">
        <v>1135.72548572349</v>
      </c>
      <c r="U2284" s="77">
        <v>2279</v>
      </c>
      <c r="V2284" s="77">
        <v>2279</v>
      </c>
      <c r="Y2284" s="110">
        <v>2279</v>
      </c>
      <c r="Z2284" s="110">
        <v>0</v>
      </c>
      <c r="AA2284" s="110">
        <v>2279</v>
      </c>
      <c r="AB2284" s="110">
        <v>0</v>
      </c>
      <c r="AC2284" s="417">
        <v>22.714509714469798</v>
      </c>
    </row>
    <row r="2285" spans="1:29">
      <c r="A2285" s="20"/>
      <c r="B2285" s="24">
        <v>2281</v>
      </c>
      <c r="D2285" s="571">
        <v>2280</v>
      </c>
      <c r="E2285" s="580">
        <v>-238.1994</v>
      </c>
      <c r="F2285" s="580">
        <v>782.69210999999996</v>
      </c>
      <c r="H2285" s="571">
        <v>2280</v>
      </c>
      <c r="I2285" s="78">
        <v>1374</v>
      </c>
      <c r="J2285" s="78">
        <v>1220</v>
      </c>
      <c r="K2285" s="78">
        <v>1221</v>
      </c>
      <c r="L2285" s="78">
        <v>1374</v>
      </c>
      <c r="M2285" s="579" t="str">
        <f t="shared" si="36"/>
        <v>1374,1220,1221,1374</v>
      </c>
      <c r="R2285" s="280">
        <v>2280</v>
      </c>
      <c r="S2285" s="591">
        <v>1163.2542486994901</v>
      </c>
      <c r="U2285" s="77">
        <v>2280</v>
      </c>
      <c r="V2285" s="77">
        <v>2280</v>
      </c>
      <c r="Y2285" s="110">
        <v>2280</v>
      </c>
      <c r="Z2285" s="110">
        <v>0</v>
      </c>
      <c r="AA2285" s="110">
        <v>2280</v>
      </c>
      <c r="AB2285" s="110">
        <v>0</v>
      </c>
      <c r="AC2285" s="417">
        <v>23.265084973989801</v>
      </c>
    </row>
    <row r="2286" spans="1:29">
      <c r="A2286" s="20"/>
      <c r="B2286" s="24">
        <v>2282</v>
      </c>
      <c r="D2286" s="571">
        <v>2281</v>
      </c>
      <c r="E2286" s="580">
        <v>-291.0745</v>
      </c>
      <c r="F2286" s="580">
        <v>759.87249999999995</v>
      </c>
      <c r="H2286" s="571">
        <v>2281</v>
      </c>
      <c r="I2286" s="78">
        <v>1375</v>
      </c>
      <c r="J2286" s="78">
        <v>1374</v>
      </c>
      <c r="K2286" s="78">
        <v>1221</v>
      </c>
      <c r="L2286" s="78">
        <v>1375</v>
      </c>
      <c r="M2286" s="579" t="str">
        <f t="shared" si="36"/>
        <v>1375,1374,1221,1375</v>
      </c>
      <c r="R2286" s="280">
        <v>2281</v>
      </c>
      <c r="S2286" s="591">
        <v>1168.5501976960199</v>
      </c>
      <c r="U2286" s="77">
        <v>2281</v>
      </c>
      <c r="V2286" s="77">
        <v>2281</v>
      </c>
      <c r="Y2286" s="110">
        <v>2281</v>
      </c>
      <c r="Z2286" s="110">
        <v>0</v>
      </c>
      <c r="AA2286" s="110">
        <v>2281</v>
      </c>
      <c r="AB2286" s="110">
        <v>0</v>
      </c>
      <c r="AC2286" s="417">
        <v>23.3710039539204</v>
      </c>
    </row>
    <row r="2287" spans="1:29">
      <c r="A2287" s="20"/>
      <c r="B2287" s="24">
        <v>2283</v>
      </c>
      <c r="D2287" s="571">
        <v>2282</v>
      </c>
      <c r="E2287" s="580">
        <v>-331.28789999999998</v>
      </c>
      <c r="F2287" s="580">
        <v>732.77008999999998</v>
      </c>
      <c r="H2287" s="571">
        <v>2282</v>
      </c>
      <c r="I2287" s="78">
        <v>1375</v>
      </c>
      <c r="J2287" s="78">
        <v>1221</v>
      </c>
      <c r="K2287" s="78">
        <v>1222</v>
      </c>
      <c r="L2287" s="78">
        <v>1375</v>
      </c>
      <c r="M2287" s="579" t="str">
        <f t="shared" si="36"/>
        <v>1375,1221,1222,1375</v>
      </c>
      <c r="R2287" s="280">
        <v>2282</v>
      </c>
      <c r="S2287" s="591">
        <v>1210.73239895747</v>
      </c>
      <c r="U2287" s="77">
        <v>2282</v>
      </c>
      <c r="V2287" s="77">
        <v>2282</v>
      </c>
      <c r="Y2287" s="110">
        <v>2282</v>
      </c>
      <c r="Z2287" s="110">
        <v>0</v>
      </c>
      <c r="AA2287" s="110">
        <v>2282</v>
      </c>
      <c r="AB2287" s="110">
        <v>0</v>
      </c>
      <c r="AC2287" s="417">
        <v>24.2146479791495</v>
      </c>
    </row>
    <row r="2288" spans="1:29">
      <c r="A2288" s="20"/>
      <c r="B2288" s="24">
        <v>2284</v>
      </c>
      <c r="D2288" s="571">
        <v>2283</v>
      </c>
      <c r="E2288" s="580">
        <v>-345.60039999999998</v>
      </c>
      <c r="F2288" s="580">
        <v>683.56520999999998</v>
      </c>
      <c r="H2288" s="571">
        <v>2283</v>
      </c>
      <c r="I2288" s="78">
        <v>1376</v>
      </c>
      <c r="J2288" s="78">
        <v>1375</v>
      </c>
      <c r="K2288" s="78">
        <v>1222</v>
      </c>
      <c r="L2288" s="78">
        <v>1376</v>
      </c>
      <c r="M2288" s="579" t="str">
        <f t="shared" si="36"/>
        <v>1376,1375,1222,1376</v>
      </c>
      <c r="R2288" s="280">
        <v>2283</v>
      </c>
      <c r="S2288" s="591">
        <v>1186.7424663259801</v>
      </c>
      <c r="U2288" s="77">
        <v>2283</v>
      </c>
      <c r="V2288" s="77">
        <v>2283</v>
      </c>
      <c r="Y2288" s="110">
        <v>2283</v>
      </c>
      <c r="Z2288" s="110">
        <v>0</v>
      </c>
      <c r="AA2288" s="110">
        <v>2283</v>
      </c>
      <c r="AB2288" s="110">
        <v>0</v>
      </c>
      <c r="AC2288" s="417">
        <v>23.734849326519701</v>
      </c>
    </row>
    <row r="2289" spans="1:29">
      <c r="A2289" s="20"/>
      <c r="B2289" s="24">
        <v>2285</v>
      </c>
      <c r="D2289" s="571">
        <v>2284</v>
      </c>
      <c r="E2289" s="580">
        <v>402.43614000000002</v>
      </c>
      <c r="F2289" s="580">
        <v>585.78278</v>
      </c>
      <c r="H2289" s="571">
        <v>2284</v>
      </c>
      <c r="I2289" s="78">
        <v>1376</v>
      </c>
      <c r="J2289" s="78">
        <v>1222</v>
      </c>
      <c r="K2289" s="78">
        <v>1223</v>
      </c>
      <c r="L2289" s="78">
        <v>1376</v>
      </c>
      <c r="M2289" s="579" t="str">
        <f t="shared" si="36"/>
        <v>1376,1222,1223,1376</v>
      </c>
      <c r="R2289" s="280">
        <v>2284</v>
      </c>
      <c r="S2289" s="591">
        <v>1234.3910829190199</v>
      </c>
      <c r="U2289" s="77">
        <v>2284</v>
      </c>
      <c r="V2289" s="77">
        <v>2284</v>
      </c>
      <c r="Y2289" s="110">
        <v>2284</v>
      </c>
      <c r="Z2289" s="110">
        <v>0</v>
      </c>
      <c r="AA2289" s="110">
        <v>2284</v>
      </c>
      <c r="AB2289" s="110">
        <v>0</v>
      </c>
      <c r="AC2289" s="417">
        <v>24.6878216583805</v>
      </c>
    </row>
    <row r="2290" spans="1:29">
      <c r="A2290" s="20"/>
      <c r="B2290" s="24">
        <v>2286</v>
      </c>
      <c r="D2290" s="571">
        <v>2285</v>
      </c>
      <c r="E2290" s="580">
        <v>441.47726</v>
      </c>
      <c r="F2290" s="580">
        <v>531.19101000000001</v>
      </c>
      <c r="H2290" s="571">
        <v>2285</v>
      </c>
      <c r="I2290" s="78">
        <v>1377</v>
      </c>
      <c r="J2290" s="78">
        <v>1376</v>
      </c>
      <c r="K2290" s="78">
        <v>1223</v>
      </c>
      <c r="L2290" s="78">
        <v>1377</v>
      </c>
      <c r="M2290" s="579" t="str">
        <f t="shared" si="36"/>
        <v>1377,1376,1223,1377</v>
      </c>
      <c r="R2290" s="280">
        <v>2285</v>
      </c>
      <c r="S2290" s="591">
        <v>1149.7704912460099</v>
      </c>
      <c r="U2290" s="77">
        <v>2285</v>
      </c>
      <c r="V2290" s="77">
        <v>2285</v>
      </c>
      <c r="Y2290" s="110">
        <v>2285</v>
      </c>
      <c r="Z2290" s="110">
        <v>0</v>
      </c>
      <c r="AA2290" s="110">
        <v>2285</v>
      </c>
      <c r="AB2290" s="110">
        <v>0</v>
      </c>
      <c r="AC2290" s="417">
        <v>22.995409824920301</v>
      </c>
    </row>
    <row r="2291" spans="1:29">
      <c r="A2291" s="20"/>
      <c r="B2291" s="24">
        <v>2287</v>
      </c>
      <c r="D2291" s="571">
        <v>2286</v>
      </c>
      <c r="E2291" s="580">
        <v>461.58832999999998</v>
      </c>
      <c r="F2291" s="580">
        <v>470.23435999999998</v>
      </c>
      <c r="H2291" s="571">
        <v>2286</v>
      </c>
      <c r="I2291" s="78">
        <v>1377</v>
      </c>
      <c r="J2291" s="78">
        <v>1223</v>
      </c>
      <c r="K2291" s="78">
        <v>1224</v>
      </c>
      <c r="L2291" s="78">
        <v>1377</v>
      </c>
      <c r="M2291" s="579" t="str">
        <f t="shared" si="36"/>
        <v>1377,1223,1224,1377</v>
      </c>
      <c r="R2291" s="280">
        <v>2286</v>
      </c>
      <c r="S2291" s="591">
        <v>1162.3698233329901</v>
      </c>
      <c r="U2291" s="77">
        <v>2286</v>
      </c>
      <c r="V2291" s="77">
        <v>2286</v>
      </c>
      <c r="Y2291" s="110">
        <v>2286</v>
      </c>
      <c r="Z2291" s="110">
        <v>0</v>
      </c>
      <c r="AA2291" s="110">
        <v>2286</v>
      </c>
      <c r="AB2291" s="110">
        <v>0</v>
      </c>
      <c r="AC2291" s="417">
        <v>23.247396466659801</v>
      </c>
    </row>
    <row r="2292" spans="1:29">
      <c r="A2292" s="20"/>
      <c r="B2292" s="24">
        <v>2288</v>
      </c>
      <c r="D2292" s="571">
        <v>2287</v>
      </c>
      <c r="E2292" s="580">
        <v>476.34079000000003</v>
      </c>
      <c r="F2292" s="580">
        <v>401.49624999999997</v>
      </c>
      <c r="H2292" s="571">
        <v>2287</v>
      </c>
      <c r="I2292" s="78">
        <v>1378</v>
      </c>
      <c r="J2292" s="78">
        <v>1377</v>
      </c>
      <c r="K2292" s="78">
        <v>1224</v>
      </c>
      <c r="L2292" s="78">
        <v>1378</v>
      </c>
      <c r="M2292" s="579" t="str">
        <f t="shared" si="36"/>
        <v>1378,1377,1224,1378</v>
      </c>
      <c r="R2292" s="280">
        <v>2287</v>
      </c>
      <c r="S2292" s="591">
        <v>1121.7708065429999</v>
      </c>
      <c r="U2292" s="77">
        <v>2287</v>
      </c>
      <c r="V2292" s="77">
        <v>2287</v>
      </c>
      <c r="Y2292" s="110">
        <v>2287</v>
      </c>
      <c r="Z2292" s="110">
        <v>0</v>
      </c>
      <c r="AA2292" s="110">
        <v>2287</v>
      </c>
      <c r="AB2292" s="110">
        <v>0</v>
      </c>
      <c r="AC2292" s="417">
        <v>22.435416130860101</v>
      </c>
    </row>
    <row r="2293" spans="1:29">
      <c r="A2293" s="20"/>
      <c r="B2293" s="24">
        <v>2289</v>
      </c>
      <c r="D2293" s="571">
        <v>2288</v>
      </c>
      <c r="E2293" s="580">
        <v>499.34312999999997</v>
      </c>
      <c r="F2293" s="580">
        <v>334.65728000000001</v>
      </c>
      <c r="H2293" s="571">
        <v>2288</v>
      </c>
      <c r="I2293" s="78">
        <v>1378</v>
      </c>
      <c r="J2293" s="78">
        <v>1224</v>
      </c>
      <c r="K2293" s="78">
        <v>1225</v>
      </c>
      <c r="L2293" s="78">
        <v>1378</v>
      </c>
      <c r="M2293" s="579" t="str">
        <f t="shared" si="36"/>
        <v>1378,1224,1225,1378</v>
      </c>
      <c r="R2293" s="280">
        <v>2288</v>
      </c>
      <c r="S2293" s="591">
        <v>1133.8443850660101</v>
      </c>
      <c r="U2293" s="77">
        <v>2288</v>
      </c>
      <c r="V2293" s="77">
        <v>2288</v>
      </c>
      <c r="Y2293" s="110">
        <v>2288</v>
      </c>
      <c r="Z2293" s="110">
        <v>0</v>
      </c>
      <c r="AA2293" s="110">
        <v>2288</v>
      </c>
      <c r="AB2293" s="110">
        <v>0</v>
      </c>
      <c r="AC2293" s="417">
        <v>22.676887701320201</v>
      </c>
    </row>
    <row r="2294" spans="1:29">
      <c r="A2294" s="20"/>
      <c r="B2294" s="24">
        <v>2290</v>
      </c>
      <c r="D2294" s="571">
        <v>2289</v>
      </c>
      <c r="E2294" s="580">
        <v>535.44119000000001</v>
      </c>
      <c r="F2294" s="580">
        <v>270.62794000000002</v>
      </c>
      <c r="H2294" s="571">
        <v>2289</v>
      </c>
      <c r="I2294" s="78">
        <v>1379</v>
      </c>
      <c r="J2294" s="78">
        <v>1378</v>
      </c>
      <c r="K2294" s="78">
        <v>1225</v>
      </c>
      <c r="L2294" s="78">
        <v>1379</v>
      </c>
      <c r="M2294" s="579" t="str">
        <f t="shared" si="36"/>
        <v>1379,1378,1225,1379</v>
      </c>
      <c r="R2294" s="280">
        <v>2289</v>
      </c>
      <c r="S2294" s="591">
        <v>1087.1421911801999</v>
      </c>
      <c r="U2294" s="77">
        <v>2289</v>
      </c>
      <c r="V2294" s="77">
        <v>2289</v>
      </c>
      <c r="Y2294" s="110">
        <v>2289</v>
      </c>
      <c r="Z2294" s="110">
        <v>0</v>
      </c>
      <c r="AA2294" s="110">
        <v>2289</v>
      </c>
      <c r="AB2294" s="110">
        <v>0</v>
      </c>
      <c r="AC2294" s="417">
        <v>21.742843823604002</v>
      </c>
    </row>
    <row r="2295" spans="1:29">
      <c r="A2295" s="20"/>
      <c r="B2295" s="24">
        <v>2291</v>
      </c>
      <c r="D2295" s="571">
        <v>2290</v>
      </c>
      <c r="E2295" s="580">
        <v>571.22589000000005</v>
      </c>
      <c r="F2295" s="580">
        <v>207.19855999999999</v>
      </c>
      <c r="H2295" s="571">
        <v>2290</v>
      </c>
      <c r="I2295" s="78">
        <v>1379</v>
      </c>
      <c r="J2295" s="78">
        <v>1225</v>
      </c>
      <c r="K2295" s="78">
        <v>1226</v>
      </c>
      <c r="L2295" s="78">
        <v>1379</v>
      </c>
      <c r="M2295" s="579" t="str">
        <f t="shared" si="36"/>
        <v>1379,1225,1226,1379</v>
      </c>
      <c r="R2295" s="280">
        <v>2290</v>
      </c>
      <c r="S2295" s="591">
        <v>1164.45921133505</v>
      </c>
      <c r="U2295" s="77">
        <v>2290</v>
      </c>
      <c r="V2295" s="77">
        <v>2290</v>
      </c>
      <c r="Y2295" s="110">
        <v>2290</v>
      </c>
      <c r="Z2295" s="110">
        <v>0</v>
      </c>
      <c r="AA2295" s="110">
        <v>2290</v>
      </c>
      <c r="AB2295" s="110">
        <v>0</v>
      </c>
      <c r="AC2295" s="417">
        <v>23.289184226701</v>
      </c>
    </row>
    <row r="2296" spans="1:29">
      <c r="A2296" s="20"/>
      <c r="B2296" s="24">
        <v>2292</v>
      </c>
      <c r="D2296" s="571">
        <v>2291</v>
      </c>
      <c r="E2296" s="580">
        <v>-638.02880000000005</v>
      </c>
      <c r="F2296" s="580">
        <v>9.6663911000000002</v>
      </c>
      <c r="H2296" s="571">
        <v>2291</v>
      </c>
      <c r="I2296" s="78">
        <v>1380</v>
      </c>
      <c r="J2296" s="78">
        <v>1379</v>
      </c>
      <c r="K2296" s="78">
        <v>1226</v>
      </c>
      <c r="L2296" s="78">
        <v>1380</v>
      </c>
      <c r="M2296" s="579" t="str">
        <f t="shared" si="36"/>
        <v>1380,1379,1226,1380</v>
      </c>
      <c r="R2296" s="280">
        <v>2291</v>
      </c>
      <c r="S2296" s="591">
        <v>1118.7715736549501</v>
      </c>
      <c r="U2296" s="77">
        <v>2291</v>
      </c>
      <c r="V2296" s="77">
        <v>2291</v>
      </c>
      <c r="Y2296" s="110">
        <v>2291</v>
      </c>
      <c r="Z2296" s="110">
        <v>0</v>
      </c>
      <c r="AA2296" s="110">
        <v>2291</v>
      </c>
      <c r="AB2296" s="110">
        <v>0</v>
      </c>
      <c r="AC2296" s="417">
        <v>22.375431473099098</v>
      </c>
    </row>
    <row r="2297" spans="1:29">
      <c r="A2297" s="20"/>
      <c r="B2297" s="24">
        <v>2293</v>
      </c>
      <c r="D2297" s="571">
        <v>2292</v>
      </c>
      <c r="E2297" s="580">
        <v>-664.57989999999995</v>
      </c>
      <c r="F2297" s="580">
        <v>63.636479999999999</v>
      </c>
      <c r="H2297" s="571">
        <v>2292</v>
      </c>
      <c r="I2297" s="78">
        <v>1380</v>
      </c>
      <c r="J2297" s="78">
        <v>1226</v>
      </c>
      <c r="K2297" s="78">
        <v>1227</v>
      </c>
      <c r="L2297" s="78">
        <v>1380</v>
      </c>
      <c r="M2297" s="579" t="str">
        <f t="shared" si="36"/>
        <v>1380,1226,1227,1380</v>
      </c>
      <c r="R2297" s="280">
        <v>2292</v>
      </c>
      <c r="S2297" s="591">
        <v>1145.51589493907</v>
      </c>
      <c r="U2297" s="77">
        <v>2292</v>
      </c>
      <c r="V2297" s="77">
        <v>2292</v>
      </c>
      <c r="Y2297" s="110">
        <v>2292</v>
      </c>
      <c r="Z2297" s="110">
        <v>0</v>
      </c>
      <c r="AA2297" s="110">
        <v>2292</v>
      </c>
      <c r="AB2297" s="110">
        <v>0</v>
      </c>
      <c r="AC2297" s="417">
        <v>22.9103178987815</v>
      </c>
    </row>
    <row r="2298" spans="1:29">
      <c r="A2298" s="20"/>
      <c r="B2298" s="24">
        <v>2294</v>
      </c>
      <c r="D2298" s="571">
        <v>2293</v>
      </c>
      <c r="E2298" s="580">
        <v>-655.16359999999997</v>
      </c>
      <c r="F2298" s="580">
        <v>117.08102</v>
      </c>
      <c r="H2298" s="571">
        <v>2293</v>
      </c>
      <c r="I2298" s="78">
        <v>1381</v>
      </c>
      <c r="J2298" s="78">
        <v>1380</v>
      </c>
      <c r="K2298" s="78">
        <v>1227</v>
      </c>
      <c r="L2298" s="78">
        <v>1381</v>
      </c>
      <c r="M2298" s="579" t="str">
        <f t="shared" si="36"/>
        <v>1381,1380,1227,1381</v>
      </c>
      <c r="R2298" s="280">
        <v>2293</v>
      </c>
      <c r="S2298" s="591">
        <v>1136.5713758729901</v>
      </c>
      <c r="U2298" s="77">
        <v>2293</v>
      </c>
      <c r="V2298" s="77">
        <v>2293</v>
      </c>
      <c r="Y2298" s="110">
        <v>2293</v>
      </c>
      <c r="Z2298" s="110">
        <v>0</v>
      </c>
      <c r="AA2298" s="110">
        <v>2293</v>
      </c>
      <c r="AB2298" s="110">
        <v>0</v>
      </c>
      <c r="AC2298" s="417">
        <v>22.731427517459899</v>
      </c>
    </row>
    <row r="2299" spans="1:29">
      <c r="A2299" s="20"/>
      <c r="B2299" s="24">
        <v>2295</v>
      </c>
      <c r="D2299" s="571">
        <v>2294</v>
      </c>
      <c r="E2299" s="580">
        <v>-642.48779999999999</v>
      </c>
      <c r="F2299" s="580">
        <v>174.97846999999999</v>
      </c>
      <c r="H2299" s="571">
        <v>2294</v>
      </c>
      <c r="I2299" s="78">
        <v>1381</v>
      </c>
      <c r="J2299" s="78">
        <v>1227</v>
      </c>
      <c r="K2299" s="78">
        <v>1228</v>
      </c>
      <c r="L2299" s="78">
        <v>1381</v>
      </c>
      <c r="M2299" s="579" t="str">
        <f t="shared" si="36"/>
        <v>1381,1227,1228,1381</v>
      </c>
      <c r="R2299" s="280">
        <v>2294</v>
      </c>
      <c r="S2299" s="591">
        <v>1163.0915886002999</v>
      </c>
      <c r="U2299" s="77">
        <v>2294</v>
      </c>
      <c r="V2299" s="77">
        <v>2294</v>
      </c>
      <c r="Y2299" s="110">
        <v>2294</v>
      </c>
      <c r="Z2299" s="110">
        <v>0</v>
      </c>
      <c r="AA2299" s="110">
        <v>2294</v>
      </c>
      <c r="AB2299" s="110">
        <v>0</v>
      </c>
      <c r="AC2299" s="417">
        <v>23.261831772006101</v>
      </c>
    </row>
    <row r="2300" spans="1:29">
      <c r="A2300" s="20"/>
      <c r="B2300" s="24">
        <v>2296</v>
      </c>
      <c r="D2300" s="571">
        <v>2295</v>
      </c>
      <c r="E2300" s="580">
        <v>-629.70460000000003</v>
      </c>
      <c r="F2300" s="580">
        <v>235.12376</v>
      </c>
      <c r="H2300" s="571">
        <v>2295</v>
      </c>
      <c r="I2300" s="78">
        <v>1382</v>
      </c>
      <c r="J2300" s="78">
        <v>1381</v>
      </c>
      <c r="K2300" s="78">
        <v>1228</v>
      </c>
      <c r="L2300" s="78">
        <v>1382</v>
      </c>
      <c r="M2300" s="579" t="str">
        <f t="shared" si="36"/>
        <v>1382,1381,1228,1382</v>
      </c>
      <c r="R2300" s="280">
        <v>2295</v>
      </c>
      <c r="S2300" s="591">
        <v>1168.64491934125</v>
      </c>
      <c r="U2300" s="77">
        <v>2295</v>
      </c>
      <c r="V2300" s="77">
        <v>2295</v>
      </c>
      <c r="Y2300" s="110">
        <v>2295</v>
      </c>
      <c r="Z2300" s="110">
        <v>0</v>
      </c>
      <c r="AA2300" s="110">
        <v>2295</v>
      </c>
      <c r="AB2300" s="110">
        <v>0</v>
      </c>
      <c r="AC2300" s="417">
        <v>23.372898386825099</v>
      </c>
    </row>
    <row r="2301" spans="1:29">
      <c r="A2301" s="20"/>
      <c r="B2301" s="24">
        <v>2297</v>
      </c>
      <c r="D2301" s="571">
        <v>2296</v>
      </c>
      <c r="E2301" s="580">
        <v>-616.64210000000003</v>
      </c>
      <c r="F2301" s="580">
        <v>294.62876999999997</v>
      </c>
      <c r="H2301" s="571">
        <v>2296</v>
      </c>
      <c r="I2301" s="78">
        <v>1382</v>
      </c>
      <c r="J2301" s="78">
        <v>1228</v>
      </c>
      <c r="K2301" s="78">
        <v>1229</v>
      </c>
      <c r="L2301" s="78">
        <v>1382</v>
      </c>
      <c r="M2301" s="579" t="str">
        <f t="shared" si="36"/>
        <v>1382,1228,1229,1382</v>
      </c>
      <c r="R2301" s="280">
        <v>2296</v>
      </c>
      <c r="S2301" s="591">
        <v>1210.4583887813999</v>
      </c>
      <c r="U2301" s="77">
        <v>2296</v>
      </c>
      <c r="V2301" s="77">
        <v>2296</v>
      </c>
      <c r="Y2301" s="110">
        <v>2296</v>
      </c>
      <c r="Z2301" s="110">
        <v>0</v>
      </c>
      <c r="AA2301" s="110">
        <v>2296</v>
      </c>
      <c r="AB2301" s="110">
        <v>0</v>
      </c>
      <c r="AC2301" s="417">
        <v>24.209167775628099</v>
      </c>
    </row>
    <row r="2302" spans="1:29">
      <c r="A2302" s="20"/>
      <c r="B2302" s="24">
        <v>2298</v>
      </c>
      <c r="D2302" s="571">
        <v>2297</v>
      </c>
      <c r="E2302" s="580">
        <v>-579.02980000000002</v>
      </c>
      <c r="F2302" s="580">
        <v>-28.339130000000001</v>
      </c>
      <c r="H2302" s="571">
        <v>2297</v>
      </c>
      <c r="I2302" s="78">
        <v>1383</v>
      </c>
      <c r="J2302" s="78">
        <v>1382</v>
      </c>
      <c r="K2302" s="78">
        <v>1229</v>
      </c>
      <c r="L2302" s="78">
        <v>1383</v>
      </c>
      <c r="M2302" s="579" t="str">
        <f t="shared" si="36"/>
        <v>1383,1382,1229,1383</v>
      </c>
      <c r="R2302" s="280">
        <v>2297</v>
      </c>
      <c r="S2302" s="591">
        <v>1186.82539663225</v>
      </c>
      <c r="U2302" s="77">
        <v>2297</v>
      </c>
      <c r="V2302" s="77">
        <v>2297</v>
      </c>
      <c r="Y2302" s="110">
        <v>2297</v>
      </c>
      <c r="Z2302" s="110">
        <v>0</v>
      </c>
      <c r="AA2302" s="110">
        <v>2297</v>
      </c>
      <c r="AB2302" s="110">
        <v>0</v>
      </c>
      <c r="AC2302" s="417">
        <v>23.736507932645001</v>
      </c>
    </row>
    <row r="2303" spans="1:29">
      <c r="A2303" s="20"/>
      <c r="B2303" s="24">
        <v>2299</v>
      </c>
      <c r="D2303" s="571">
        <v>2298</v>
      </c>
      <c r="E2303" s="580">
        <v>-618.25329999999997</v>
      </c>
      <c r="F2303" s="580">
        <v>354.59199000000001</v>
      </c>
      <c r="H2303" s="571">
        <v>2298</v>
      </c>
      <c r="I2303" s="78">
        <v>1383</v>
      </c>
      <c r="J2303" s="78">
        <v>1229</v>
      </c>
      <c r="K2303" s="78">
        <v>1230</v>
      </c>
      <c r="L2303" s="78">
        <v>1383</v>
      </c>
      <c r="M2303" s="579" t="str">
        <f t="shared" si="36"/>
        <v>1383,1229,1230,1383</v>
      </c>
      <c r="R2303" s="280">
        <v>2298</v>
      </c>
      <c r="S2303" s="591">
        <v>1234.2569628404999</v>
      </c>
      <c r="U2303" s="77">
        <v>2298</v>
      </c>
      <c r="V2303" s="77">
        <v>2298</v>
      </c>
      <c r="Y2303" s="110">
        <v>2298</v>
      </c>
      <c r="Z2303" s="110">
        <v>0</v>
      </c>
      <c r="AA2303" s="110">
        <v>2298</v>
      </c>
      <c r="AB2303" s="110">
        <v>0</v>
      </c>
      <c r="AC2303" s="417">
        <v>24.68513925681</v>
      </c>
    </row>
    <row r="2304" spans="1:29">
      <c r="A2304" s="20"/>
      <c r="B2304" s="24">
        <v>2300</v>
      </c>
      <c r="D2304" s="571">
        <v>2299</v>
      </c>
      <c r="E2304" s="580">
        <v>-632.2672</v>
      </c>
      <c r="F2304" s="580">
        <v>413.99570999999997</v>
      </c>
      <c r="H2304" s="571">
        <v>2299</v>
      </c>
      <c r="I2304" s="78">
        <v>1384</v>
      </c>
      <c r="J2304" s="78">
        <v>1383</v>
      </c>
      <c r="K2304" s="78">
        <v>1230</v>
      </c>
      <c r="L2304" s="78">
        <v>1384</v>
      </c>
      <c r="M2304" s="579" t="str">
        <f t="shared" si="36"/>
        <v>1384,1383,1230,1384</v>
      </c>
      <c r="R2304" s="280">
        <v>2299</v>
      </c>
      <c r="S2304" s="591">
        <v>1150.3494814759999</v>
      </c>
      <c r="U2304" s="77">
        <v>2299</v>
      </c>
      <c r="V2304" s="77">
        <v>2299</v>
      </c>
      <c r="Y2304" s="110">
        <v>2299</v>
      </c>
      <c r="Z2304" s="110">
        <v>0</v>
      </c>
      <c r="AA2304" s="110">
        <v>2299</v>
      </c>
      <c r="AB2304" s="110">
        <v>0</v>
      </c>
      <c r="AC2304" s="417">
        <v>23.006989629520099</v>
      </c>
    </row>
    <row r="2305" spans="1:29">
      <c r="A2305" s="20"/>
      <c r="B2305" s="24">
        <v>2301</v>
      </c>
      <c r="D2305" s="571">
        <v>2300</v>
      </c>
      <c r="E2305" s="580">
        <v>-633.53240000000005</v>
      </c>
      <c r="F2305" s="580">
        <v>476.34088000000003</v>
      </c>
      <c r="H2305" s="571">
        <v>2300</v>
      </c>
      <c r="I2305" s="78">
        <v>1384</v>
      </c>
      <c r="J2305" s="78">
        <v>1230</v>
      </c>
      <c r="K2305" s="78">
        <v>1231</v>
      </c>
      <c r="L2305" s="78">
        <v>1384</v>
      </c>
      <c r="M2305" s="579" t="str">
        <f t="shared" si="36"/>
        <v>1384,1230,1231,1384</v>
      </c>
      <c r="R2305" s="280">
        <v>2300</v>
      </c>
      <c r="S2305" s="591">
        <v>1162.65996529214</v>
      </c>
      <c r="U2305" s="77">
        <v>2300</v>
      </c>
      <c r="V2305" s="77">
        <v>2300</v>
      </c>
      <c r="Y2305" s="110">
        <v>2300</v>
      </c>
      <c r="Z2305" s="110">
        <v>0</v>
      </c>
      <c r="AA2305" s="110">
        <v>2300</v>
      </c>
      <c r="AB2305" s="110">
        <v>0</v>
      </c>
      <c r="AC2305" s="417">
        <v>23.253199305842799</v>
      </c>
    </row>
    <row r="2306" spans="1:29">
      <c r="A2306" s="20"/>
      <c r="B2306" s="24">
        <v>2302</v>
      </c>
      <c r="D2306" s="571">
        <v>2301</v>
      </c>
      <c r="E2306" s="580">
        <v>-622.99739999999997</v>
      </c>
      <c r="F2306" s="580">
        <v>528.97053000000005</v>
      </c>
      <c r="H2306" s="571">
        <v>2301</v>
      </c>
      <c r="I2306" s="78">
        <v>1385</v>
      </c>
      <c r="J2306" s="78">
        <v>1384</v>
      </c>
      <c r="K2306" s="78">
        <v>1231</v>
      </c>
      <c r="L2306" s="78">
        <v>1385</v>
      </c>
      <c r="M2306" s="579" t="str">
        <f t="shared" si="36"/>
        <v>1385,1384,1231,1385</v>
      </c>
      <c r="R2306" s="280">
        <v>2301</v>
      </c>
      <c r="S2306" s="591">
        <v>1125.23285779712</v>
      </c>
      <c r="U2306" s="77">
        <v>2301</v>
      </c>
      <c r="V2306" s="77">
        <v>2301</v>
      </c>
      <c r="Y2306" s="110">
        <v>2301</v>
      </c>
      <c r="Z2306" s="110">
        <v>0</v>
      </c>
      <c r="AA2306" s="110">
        <v>2301</v>
      </c>
      <c r="AB2306" s="110">
        <v>0</v>
      </c>
      <c r="AC2306" s="417">
        <v>22.5046571559424</v>
      </c>
    </row>
    <row r="2307" spans="1:29">
      <c r="A2307" s="20"/>
      <c r="B2307" s="24">
        <v>2303</v>
      </c>
      <c r="D2307" s="571">
        <v>2302</v>
      </c>
      <c r="E2307" s="580">
        <v>-579.91700000000003</v>
      </c>
      <c r="F2307" s="580">
        <v>572.67679999999996</v>
      </c>
      <c r="H2307" s="571">
        <v>2302</v>
      </c>
      <c r="I2307" s="78">
        <v>1385</v>
      </c>
      <c r="J2307" s="78">
        <v>1231</v>
      </c>
      <c r="K2307" s="78">
        <v>1232</v>
      </c>
      <c r="L2307" s="78">
        <v>1385</v>
      </c>
      <c r="M2307" s="579" t="str">
        <f t="shared" si="36"/>
        <v>1385,1231,1232,1385</v>
      </c>
      <c r="R2307" s="280">
        <v>2302</v>
      </c>
      <c r="S2307" s="591">
        <v>1136.7978975598801</v>
      </c>
      <c r="U2307" s="77">
        <v>2302</v>
      </c>
      <c r="V2307" s="77">
        <v>2302</v>
      </c>
      <c r="Y2307" s="110">
        <v>2302</v>
      </c>
      <c r="Z2307" s="110">
        <v>0</v>
      </c>
      <c r="AA2307" s="110">
        <v>2302</v>
      </c>
      <c r="AB2307" s="110">
        <v>0</v>
      </c>
      <c r="AC2307" s="417">
        <v>22.735957951197602</v>
      </c>
    </row>
    <row r="2308" spans="1:29">
      <c r="A2308" s="20"/>
      <c r="B2308" s="24">
        <v>2304</v>
      </c>
      <c r="D2308" s="571">
        <v>2303</v>
      </c>
      <c r="E2308" s="580">
        <v>-283.66930000000002</v>
      </c>
      <c r="F2308" s="580">
        <v>695.25080000000003</v>
      </c>
      <c r="H2308" s="571">
        <v>2303</v>
      </c>
      <c r="I2308" s="78">
        <v>1386</v>
      </c>
      <c r="J2308" s="78">
        <v>1385</v>
      </c>
      <c r="K2308" s="78">
        <v>1232</v>
      </c>
      <c r="L2308" s="78">
        <v>1386</v>
      </c>
      <c r="M2308" s="579" t="str">
        <f t="shared" si="36"/>
        <v>1386,1385,1232,1386</v>
      </c>
      <c r="R2308" s="280">
        <v>2303</v>
      </c>
      <c r="S2308" s="591">
        <v>1096.4554763450201</v>
      </c>
      <c r="U2308" s="77">
        <v>2303</v>
      </c>
      <c r="V2308" s="77">
        <v>2303</v>
      </c>
      <c r="Y2308" s="110">
        <v>2303</v>
      </c>
      <c r="Z2308" s="110">
        <v>0</v>
      </c>
      <c r="AA2308" s="110">
        <v>2303</v>
      </c>
      <c r="AB2308" s="110">
        <v>0</v>
      </c>
      <c r="AC2308" s="417">
        <v>21.929109526900501</v>
      </c>
    </row>
    <row r="2309" spans="1:29">
      <c r="A2309" s="20"/>
      <c r="B2309" s="24">
        <v>2305</v>
      </c>
      <c r="D2309" s="571">
        <v>2304</v>
      </c>
      <c r="E2309" s="580">
        <v>-243.91370000000001</v>
      </c>
      <c r="F2309" s="580">
        <v>729.70074</v>
      </c>
      <c r="H2309" s="571">
        <v>2304</v>
      </c>
      <c r="I2309" s="78">
        <v>1386</v>
      </c>
      <c r="J2309" s="78">
        <v>1232</v>
      </c>
      <c r="K2309" s="78">
        <v>1233</v>
      </c>
      <c r="L2309" s="78">
        <v>1386</v>
      </c>
      <c r="M2309" s="579" t="str">
        <f t="shared" si="36"/>
        <v>1386,1232,1233,1386</v>
      </c>
      <c r="R2309" s="280">
        <v>2304</v>
      </c>
      <c r="S2309" s="591">
        <v>1173.47978102252</v>
      </c>
      <c r="U2309" s="77">
        <v>2304</v>
      </c>
      <c r="V2309" s="77">
        <v>2304</v>
      </c>
      <c r="Y2309" s="110">
        <v>2304</v>
      </c>
      <c r="Z2309" s="110">
        <v>0</v>
      </c>
      <c r="AA2309" s="110">
        <v>2304</v>
      </c>
      <c r="AB2309" s="110">
        <v>0</v>
      </c>
      <c r="AC2309" s="417">
        <v>23.469595620450502</v>
      </c>
    </row>
    <row r="2310" spans="1:29">
      <c r="A2310" s="20"/>
      <c r="B2310" s="24">
        <v>2306</v>
      </c>
      <c r="D2310" s="571">
        <v>2305</v>
      </c>
      <c r="E2310" s="580">
        <v>-192.95939999999999</v>
      </c>
      <c r="F2310" s="580">
        <v>739.20366999999999</v>
      </c>
      <c r="H2310" s="571">
        <v>2305</v>
      </c>
      <c r="I2310" s="78">
        <v>1387</v>
      </c>
      <c r="J2310" s="78">
        <v>1386</v>
      </c>
      <c r="K2310" s="78">
        <v>1233</v>
      </c>
      <c r="L2310" s="78">
        <v>1387</v>
      </c>
      <c r="M2310" s="579" t="str">
        <f t="shared" ref="M2310:M2373" si="37">_xlfn.CONCAT(I2310,",",J2310,",",,K2310,",",L2310)</f>
        <v>1387,1386,1233,1387</v>
      </c>
      <c r="R2310" s="280">
        <v>2305</v>
      </c>
      <c r="S2310" s="591">
        <v>1145.36236906406</v>
      </c>
      <c r="U2310" s="77">
        <v>2305</v>
      </c>
      <c r="V2310" s="77">
        <v>2305</v>
      </c>
      <c r="Y2310" s="110">
        <v>2305</v>
      </c>
      <c r="Z2310" s="110">
        <v>0</v>
      </c>
      <c r="AA2310" s="110">
        <v>2305</v>
      </c>
      <c r="AB2310" s="110">
        <v>0</v>
      </c>
      <c r="AC2310" s="417">
        <v>22.907247381281302</v>
      </c>
    </row>
    <row r="2311" spans="1:29">
      <c r="A2311" s="20"/>
      <c r="B2311" s="24">
        <v>2307</v>
      </c>
      <c r="D2311" s="571">
        <v>2306</v>
      </c>
      <c r="E2311" s="580">
        <v>-142.47229999999999</v>
      </c>
      <c r="F2311" s="580">
        <v>758.50675999999999</v>
      </c>
      <c r="H2311" s="571">
        <v>2306</v>
      </c>
      <c r="I2311" s="78">
        <v>1387</v>
      </c>
      <c r="J2311" s="78">
        <v>1233</v>
      </c>
      <c r="K2311" s="78">
        <v>1234</v>
      </c>
      <c r="L2311" s="78">
        <v>1387</v>
      </c>
      <c r="M2311" s="579" t="str">
        <f t="shared" si="37"/>
        <v>1387,1233,1234,1387</v>
      </c>
      <c r="R2311" s="280">
        <v>2306</v>
      </c>
      <c r="S2311" s="591">
        <v>1171.3567254582299</v>
      </c>
      <c r="U2311" s="77">
        <v>2306</v>
      </c>
      <c r="V2311" s="77">
        <v>2306</v>
      </c>
      <c r="Y2311" s="110">
        <v>2306</v>
      </c>
      <c r="Z2311" s="110">
        <v>0</v>
      </c>
      <c r="AA2311" s="110">
        <v>2306</v>
      </c>
      <c r="AB2311" s="110">
        <v>0</v>
      </c>
      <c r="AC2311" s="417">
        <v>23.427134509164599</v>
      </c>
    </row>
    <row r="2312" spans="1:29">
      <c r="A2312" s="20"/>
      <c r="B2312" s="24">
        <v>2308</v>
      </c>
      <c r="D2312" s="571">
        <v>2307</v>
      </c>
      <c r="E2312" s="580">
        <v>-88.696039999999996</v>
      </c>
      <c r="F2312" s="580">
        <v>772.97838999999999</v>
      </c>
      <c r="H2312" s="571">
        <v>2307</v>
      </c>
      <c r="I2312" s="78">
        <v>1388</v>
      </c>
      <c r="J2312" s="78">
        <v>1387</v>
      </c>
      <c r="K2312" s="78">
        <v>1234</v>
      </c>
      <c r="L2312" s="78">
        <v>1388</v>
      </c>
      <c r="M2312" s="579" t="str">
        <f t="shared" si="37"/>
        <v>1388,1387,1234,1388</v>
      </c>
      <c r="R2312" s="280">
        <v>2307</v>
      </c>
      <c r="S2312" s="591">
        <v>1162.05843181163</v>
      </c>
      <c r="U2312" s="77">
        <v>2307</v>
      </c>
      <c r="V2312" s="77">
        <v>2307</v>
      </c>
      <c r="Y2312" s="110">
        <v>2307</v>
      </c>
      <c r="Z2312" s="110">
        <v>0</v>
      </c>
      <c r="AA2312" s="110">
        <v>2307</v>
      </c>
      <c r="AB2312" s="110">
        <v>0</v>
      </c>
      <c r="AC2312" s="417">
        <v>23.241168636232601</v>
      </c>
    </row>
    <row r="2313" spans="1:29">
      <c r="A2313" s="20"/>
      <c r="B2313" s="24">
        <v>2309</v>
      </c>
      <c r="D2313" s="571">
        <v>2308</v>
      </c>
      <c r="E2313" s="580">
        <v>-35.442689999999999</v>
      </c>
      <c r="F2313" s="580">
        <v>776.20996000000002</v>
      </c>
      <c r="H2313" s="571">
        <v>2308</v>
      </c>
      <c r="I2313" s="78">
        <v>1388</v>
      </c>
      <c r="J2313" s="78">
        <v>1234</v>
      </c>
      <c r="K2313" s="78">
        <v>1235</v>
      </c>
      <c r="L2313" s="78">
        <v>1388</v>
      </c>
      <c r="M2313" s="579" t="str">
        <f t="shared" si="37"/>
        <v>1388,1234,1235,1388</v>
      </c>
      <c r="R2313" s="280">
        <v>2308</v>
      </c>
      <c r="S2313" s="591">
        <v>1188.5383551734801</v>
      </c>
      <c r="U2313" s="77">
        <v>2308</v>
      </c>
      <c r="V2313" s="77">
        <v>2308</v>
      </c>
      <c r="Y2313" s="110">
        <v>2308</v>
      </c>
      <c r="Z2313" s="110">
        <v>0</v>
      </c>
      <c r="AA2313" s="110">
        <v>2308</v>
      </c>
      <c r="AB2313" s="110">
        <v>0</v>
      </c>
      <c r="AC2313" s="417">
        <v>23.770767103469701</v>
      </c>
    </row>
    <row r="2314" spans="1:29">
      <c r="A2314" s="20"/>
      <c r="B2314" s="24">
        <v>2310</v>
      </c>
      <c r="D2314" s="571">
        <v>2309</v>
      </c>
      <c r="E2314" s="580">
        <v>17.659154999999998</v>
      </c>
      <c r="F2314" s="580">
        <v>777.89491999999996</v>
      </c>
      <c r="H2314" s="571">
        <v>2309</v>
      </c>
      <c r="I2314" s="78">
        <v>1389</v>
      </c>
      <c r="J2314" s="78">
        <v>1388</v>
      </c>
      <c r="K2314" s="78">
        <v>1235</v>
      </c>
      <c r="L2314" s="78">
        <v>1389</v>
      </c>
      <c r="M2314" s="579" t="str">
        <f t="shared" si="37"/>
        <v>1389,1388,1235,1389</v>
      </c>
      <c r="R2314" s="280">
        <v>2309</v>
      </c>
      <c r="S2314" s="591">
        <v>1164.7057951280101</v>
      </c>
      <c r="U2314" s="77">
        <v>2309</v>
      </c>
      <c r="V2314" s="77">
        <v>2309</v>
      </c>
      <c r="Y2314" s="110">
        <v>2309</v>
      </c>
      <c r="Z2314" s="110">
        <v>0</v>
      </c>
      <c r="AA2314" s="110">
        <v>2309</v>
      </c>
      <c r="AB2314" s="110">
        <v>0</v>
      </c>
      <c r="AC2314" s="417">
        <v>23.2941159025603</v>
      </c>
    </row>
    <row r="2315" spans="1:29">
      <c r="A2315" s="20"/>
      <c r="B2315" s="24">
        <v>2311</v>
      </c>
      <c r="D2315" s="571">
        <v>2310</v>
      </c>
      <c r="E2315" s="580">
        <v>73.366967000000002</v>
      </c>
      <c r="F2315" s="580">
        <v>771.23951</v>
      </c>
      <c r="H2315" s="571">
        <v>2310</v>
      </c>
      <c r="I2315" s="78">
        <v>1389</v>
      </c>
      <c r="J2315" s="78">
        <v>1235</v>
      </c>
      <c r="K2315" s="78">
        <v>1236</v>
      </c>
      <c r="L2315" s="78">
        <v>1389</v>
      </c>
      <c r="M2315" s="579" t="str">
        <f t="shared" si="37"/>
        <v>1389,1235,1236,1389</v>
      </c>
      <c r="R2315" s="280">
        <v>2310</v>
      </c>
      <c r="S2315" s="591">
        <v>1193.9665051899501</v>
      </c>
      <c r="U2315" s="77">
        <v>2310</v>
      </c>
      <c r="V2315" s="77">
        <v>2310</v>
      </c>
      <c r="Y2315" s="110">
        <v>2310</v>
      </c>
      <c r="Z2315" s="110">
        <v>0</v>
      </c>
      <c r="AA2315" s="110">
        <v>2310</v>
      </c>
      <c r="AB2315" s="110">
        <v>0</v>
      </c>
      <c r="AC2315" s="417">
        <v>23.879330103798999</v>
      </c>
    </row>
    <row r="2316" spans="1:29">
      <c r="A2316" s="20"/>
      <c r="B2316" s="24">
        <v>2312</v>
      </c>
      <c r="D2316" s="571">
        <v>2311</v>
      </c>
      <c r="E2316" s="580">
        <v>128.91951</v>
      </c>
      <c r="F2316" s="580">
        <v>754.92510000000004</v>
      </c>
      <c r="H2316" s="571">
        <v>2311</v>
      </c>
      <c r="I2316" s="78">
        <v>1390</v>
      </c>
      <c r="J2316" s="78">
        <v>1389</v>
      </c>
      <c r="K2316" s="78">
        <v>1236</v>
      </c>
      <c r="L2316" s="78">
        <v>1390</v>
      </c>
      <c r="M2316" s="579" t="str">
        <f t="shared" si="37"/>
        <v>1390,1389,1236,1390</v>
      </c>
      <c r="R2316" s="280">
        <v>2311</v>
      </c>
      <c r="S2316" s="591">
        <v>1117.91258438298</v>
      </c>
      <c r="U2316" s="77">
        <v>2311</v>
      </c>
      <c r="V2316" s="77">
        <v>2311</v>
      </c>
      <c r="Y2316" s="110">
        <v>2311</v>
      </c>
      <c r="Z2316" s="110">
        <v>0</v>
      </c>
      <c r="AA2316" s="110">
        <v>2311</v>
      </c>
      <c r="AB2316" s="110">
        <v>0</v>
      </c>
      <c r="AC2316" s="417">
        <v>22.3582516876596</v>
      </c>
    </row>
    <row r="2317" spans="1:29">
      <c r="A2317" s="20"/>
      <c r="B2317" s="24">
        <v>2313</v>
      </c>
      <c r="D2317" s="571">
        <v>2312</v>
      </c>
      <c r="E2317" s="580">
        <v>182.83088000000001</v>
      </c>
      <c r="F2317" s="580">
        <v>727.59010000000001</v>
      </c>
      <c r="H2317" s="571">
        <v>2312</v>
      </c>
      <c r="I2317" s="78">
        <v>1390</v>
      </c>
      <c r="J2317" s="78">
        <v>1236</v>
      </c>
      <c r="K2317" s="78">
        <v>1237</v>
      </c>
      <c r="L2317" s="78">
        <v>1390</v>
      </c>
      <c r="M2317" s="579" t="str">
        <f t="shared" si="37"/>
        <v>1390,1236,1237,1390</v>
      </c>
      <c r="R2317" s="280">
        <v>2312</v>
      </c>
      <c r="S2317" s="591">
        <v>1137.7837765875099</v>
      </c>
      <c r="U2317" s="77">
        <v>2312</v>
      </c>
      <c r="V2317" s="77">
        <v>2312</v>
      </c>
      <c r="Y2317" s="110">
        <v>2312</v>
      </c>
      <c r="Z2317" s="110">
        <v>0</v>
      </c>
      <c r="AA2317" s="110">
        <v>2312</v>
      </c>
      <c r="AB2317" s="110">
        <v>0</v>
      </c>
      <c r="AC2317" s="417">
        <v>22.755675531750299</v>
      </c>
    </row>
    <row r="2318" spans="1:29">
      <c r="A2318" s="20"/>
      <c r="B2318" s="24">
        <v>2314</v>
      </c>
      <c r="D2318" s="571">
        <v>2313</v>
      </c>
      <c r="E2318" s="580">
        <v>233.83767</v>
      </c>
      <c r="F2318" s="580">
        <v>689.59511999999995</v>
      </c>
      <c r="H2318" s="571">
        <v>2313</v>
      </c>
      <c r="I2318" s="78">
        <v>1391</v>
      </c>
      <c r="J2318" s="78">
        <v>1390</v>
      </c>
      <c r="K2318" s="78">
        <v>1237</v>
      </c>
      <c r="L2318" s="78">
        <v>1391</v>
      </c>
      <c r="M2318" s="579" t="str">
        <f t="shared" si="37"/>
        <v>1391,1390,1237,1391</v>
      </c>
      <c r="R2318" s="280">
        <v>2313</v>
      </c>
      <c r="S2318" s="591">
        <v>1104.07810038753</v>
      </c>
      <c r="U2318" s="77">
        <v>2313</v>
      </c>
      <c r="V2318" s="77">
        <v>2313</v>
      </c>
      <c r="Y2318" s="110">
        <v>2313</v>
      </c>
      <c r="Z2318" s="110">
        <v>0</v>
      </c>
      <c r="AA2318" s="110">
        <v>2313</v>
      </c>
      <c r="AB2318" s="110">
        <v>0</v>
      </c>
      <c r="AC2318" s="417">
        <v>22.081562007750598</v>
      </c>
    </row>
    <row r="2319" spans="1:29">
      <c r="A2319" s="20"/>
      <c r="B2319" s="24">
        <v>2315</v>
      </c>
      <c r="D2319" s="571">
        <v>2314</v>
      </c>
      <c r="E2319" s="580">
        <v>284.50914999999998</v>
      </c>
      <c r="F2319" s="580">
        <v>651.63606000000004</v>
      </c>
      <c r="H2319" s="571">
        <v>2314</v>
      </c>
      <c r="I2319" s="78">
        <v>1391</v>
      </c>
      <c r="J2319" s="78">
        <v>1237</v>
      </c>
      <c r="K2319" s="78">
        <v>1238</v>
      </c>
      <c r="L2319" s="78">
        <v>1391</v>
      </c>
      <c r="M2319" s="579" t="str">
        <f t="shared" si="37"/>
        <v>1391,1237,1238,1391</v>
      </c>
      <c r="R2319" s="280">
        <v>2314</v>
      </c>
      <c r="S2319" s="591">
        <v>1130.19415799545</v>
      </c>
      <c r="U2319" s="77">
        <v>2314</v>
      </c>
      <c r="V2319" s="77">
        <v>2314</v>
      </c>
      <c r="Y2319" s="110">
        <v>2314</v>
      </c>
      <c r="Z2319" s="110">
        <v>0</v>
      </c>
      <c r="AA2319" s="110">
        <v>2314</v>
      </c>
      <c r="AB2319" s="110">
        <v>0</v>
      </c>
      <c r="AC2319" s="417">
        <v>22.603883159909099</v>
      </c>
    </row>
    <row r="2320" spans="1:29">
      <c r="A2320" s="20"/>
      <c r="B2320" s="24">
        <v>2316</v>
      </c>
      <c r="D2320" s="571">
        <v>2315</v>
      </c>
      <c r="E2320" s="580">
        <v>337.63357000000002</v>
      </c>
      <c r="F2320" s="580">
        <v>615.59870000000001</v>
      </c>
      <c r="H2320" s="571">
        <v>2315</v>
      </c>
      <c r="I2320" s="78">
        <v>1392</v>
      </c>
      <c r="J2320" s="78">
        <v>1391</v>
      </c>
      <c r="K2320" s="78">
        <v>1238</v>
      </c>
      <c r="L2320" s="78">
        <v>1392</v>
      </c>
      <c r="M2320" s="579" t="str">
        <f t="shared" si="37"/>
        <v>1392,1391,1238,1392</v>
      </c>
      <c r="R2320" s="280">
        <v>2315</v>
      </c>
      <c r="S2320" s="591">
        <v>1088.7703617694699</v>
      </c>
      <c r="U2320" s="77">
        <v>2315</v>
      </c>
      <c r="V2320" s="77">
        <v>2315</v>
      </c>
      <c r="Y2320" s="110">
        <v>2315</v>
      </c>
      <c r="Z2320" s="110">
        <v>0</v>
      </c>
      <c r="AA2320" s="110">
        <v>2315</v>
      </c>
      <c r="AB2320" s="110">
        <v>0</v>
      </c>
      <c r="AC2320" s="417">
        <v>21.775407235389501</v>
      </c>
    </row>
    <row r="2321" spans="1:29">
      <c r="A2321" s="20"/>
      <c r="B2321" s="24">
        <v>2317</v>
      </c>
      <c r="D2321" s="571">
        <v>2316</v>
      </c>
      <c r="E2321" s="580">
        <v>-569.70989999999995</v>
      </c>
      <c r="F2321" s="580">
        <v>505.12180000000001</v>
      </c>
      <c r="H2321" s="571">
        <v>2316</v>
      </c>
      <c r="I2321" s="78">
        <v>1392</v>
      </c>
      <c r="J2321" s="78">
        <v>1238</v>
      </c>
      <c r="K2321" s="78">
        <v>1239</v>
      </c>
      <c r="L2321" s="78">
        <v>1392</v>
      </c>
      <c r="M2321" s="579" t="str">
        <f t="shared" si="37"/>
        <v>1392,1238,1239,1392</v>
      </c>
      <c r="R2321" s="280">
        <v>2316</v>
      </c>
      <c r="S2321" s="591">
        <v>1174.80084596551</v>
      </c>
      <c r="U2321" s="77">
        <v>2316</v>
      </c>
      <c r="V2321" s="77">
        <v>2316</v>
      </c>
      <c r="Y2321" s="110">
        <v>2316</v>
      </c>
      <c r="Z2321" s="110">
        <v>0</v>
      </c>
      <c r="AA2321" s="110">
        <v>2316</v>
      </c>
      <c r="AB2321" s="110">
        <v>0</v>
      </c>
      <c r="AC2321" s="417">
        <v>23.4960169193102</v>
      </c>
    </row>
    <row r="2322" spans="1:29">
      <c r="A2322" s="20"/>
      <c r="B2322" s="24">
        <v>2318</v>
      </c>
      <c r="D2322" s="571">
        <v>2317</v>
      </c>
      <c r="E2322" s="580">
        <v>-525.20889999999997</v>
      </c>
      <c r="F2322" s="580">
        <v>557.59139000000005</v>
      </c>
      <c r="H2322" s="571">
        <v>2317</v>
      </c>
      <c r="I2322" s="78">
        <v>1393</v>
      </c>
      <c r="J2322" s="78">
        <v>1392</v>
      </c>
      <c r="K2322" s="78">
        <v>1239</v>
      </c>
      <c r="L2322" s="78">
        <v>1393</v>
      </c>
      <c r="M2322" s="579" t="str">
        <f t="shared" si="37"/>
        <v>1393,1392,1239,1393</v>
      </c>
      <c r="R2322" s="280">
        <v>2317</v>
      </c>
      <c r="S2322" s="591">
        <v>1139.33049408902</v>
      </c>
      <c r="U2322" s="77">
        <v>2317</v>
      </c>
      <c r="V2322" s="77">
        <v>2317</v>
      </c>
      <c r="Y2322" s="110">
        <v>2317</v>
      </c>
      <c r="Z2322" s="110">
        <v>0</v>
      </c>
      <c r="AA2322" s="110">
        <v>2317</v>
      </c>
      <c r="AB2322" s="110">
        <v>0</v>
      </c>
      <c r="AC2322" s="417">
        <v>22.7866098817804</v>
      </c>
    </row>
    <row r="2323" spans="1:29">
      <c r="A2323" s="20"/>
      <c r="B2323" s="24">
        <v>2319</v>
      </c>
      <c r="D2323" s="571">
        <v>2318</v>
      </c>
      <c r="E2323" s="580">
        <v>-475.2747</v>
      </c>
      <c r="F2323" s="580">
        <v>596.08963000000006</v>
      </c>
      <c r="H2323" s="571">
        <v>2318</v>
      </c>
      <c r="I2323" s="78">
        <v>1393</v>
      </c>
      <c r="J2323" s="78">
        <v>1239</v>
      </c>
      <c r="K2323" s="78">
        <v>1240</v>
      </c>
      <c r="L2323" s="78">
        <v>1393</v>
      </c>
      <c r="M2323" s="579" t="str">
        <f t="shared" si="37"/>
        <v>1393,1239,1240,1393</v>
      </c>
      <c r="R2323" s="280">
        <v>2318</v>
      </c>
      <c r="S2323" s="591">
        <v>1173.42917477997</v>
      </c>
      <c r="U2323" s="77">
        <v>2318</v>
      </c>
      <c r="V2323" s="77">
        <v>2318</v>
      </c>
      <c r="Y2323" s="110">
        <v>2318</v>
      </c>
      <c r="Z2323" s="110">
        <v>0</v>
      </c>
      <c r="AA2323" s="110">
        <v>2318</v>
      </c>
      <c r="AB2323" s="110">
        <v>0</v>
      </c>
      <c r="AC2323" s="417">
        <v>23.4685834955994</v>
      </c>
    </row>
    <row r="2324" spans="1:29">
      <c r="A2324" s="20"/>
      <c r="B2324" s="24">
        <v>2320</v>
      </c>
      <c r="D2324" s="571">
        <v>2319</v>
      </c>
      <c r="E2324" s="580">
        <v>-417.6961</v>
      </c>
      <c r="F2324" s="580">
        <v>618.18448999999998</v>
      </c>
      <c r="H2324" s="571">
        <v>2319</v>
      </c>
      <c r="I2324" s="78">
        <v>1394</v>
      </c>
      <c r="J2324" s="78">
        <v>1393</v>
      </c>
      <c r="K2324" s="78">
        <v>1240</v>
      </c>
      <c r="L2324" s="78">
        <v>1394</v>
      </c>
      <c r="M2324" s="579" t="str">
        <f t="shared" si="37"/>
        <v>1394,1393,1240,1394</v>
      </c>
      <c r="R2324" s="280">
        <v>2319</v>
      </c>
      <c r="S2324" s="591">
        <v>1163.31088490001</v>
      </c>
      <c r="U2324" s="77">
        <v>2319</v>
      </c>
      <c r="V2324" s="77">
        <v>2319</v>
      </c>
      <c r="Y2324" s="110">
        <v>2319</v>
      </c>
      <c r="Z2324" s="110">
        <v>0</v>
      </c>
      <c r="AA2324" s="110">
        <v>2319</v>
      </c>
      <c r="AB2324" s="110">
        <v>0</v>
      </c>
      <c r="AC2324" s="417">
        <v>23.266217698000201</v>
      </c>
    </row>
    <row r="2325" spans="1:29">
      <c r="A2325" s="20"/>
      <c r="B2325" s="24">
        <v>2321</v>
      </c>
      <c r="D2325" s="571">
        <v>2320</v>
      </c>
      <c r="E2325" s="580">
        <v>-361.11520000000002</v>
      </c>
      <c r="F2325" s="580">
        <v>630.42998</v>
      </c>
      <c r="H2325" s="571">
        <v>2320</v>
      </c>
      <c r="I2325" s="78">
        <v>1394</v>
      </c>
      <c r="J2325" s="78">
        <v>1240</v>
      </c>
      <c r="K2325" s="78">
        <v>1241</v>
      </c>
      <c r="L2325" s="78">
        <v>1394</v>
      </c>
      <c r="M2325" s="579" t="str">
        <f t="shared" si="37"/>
        <v>1394,1240,1241,1394</v>
      </c>
      <c r="R2325" s="280">
        <v>2320</v>
      </c>
      <c r="S2325" s="591">
        <v>1193.38770320499</v>
      </c>
      <c r="U2325" s="77">
        <v>2320</v>
      </c>
      <c r="V2325" s="77">
        <v>2320</v>
      </c>
      <c r="Y2325" s="110">
        <v>2320</v>
      </c>
      <c r="Z2325" s="110">
        <v>0</v>
      </c>
      <c r="AA2325" s="110">
        <v>2320</v>
      </c>
      <c r="AB2325" s="110">
        <v>0</v>
      </c>
      <c r="AC2325" s="417">
        <v>23.867754064099799</v>
      </c>
    </row>
    <row r="2326" spans="1:29">
      <c r="A2326" s="20"/>
      <c r="B2326" s="24">
        <v>2322</v>
      </c>
      <c r="D2326" s="571">
        <v>2321</v>
      </c>
      <c r="E2326" s="580">
        <v>-305.4633</v>
      </c>
      <c r="F2326" s="580">
        <v>639.82902000000001</v>
      </c>
      <c r="H2326" s="571">
        <v>2321</v>
      </c>
      <c r="I2326" s="78">
        <v>1395</v>
      </c>
      <c r="J2326" s="78">
        <v>1394</v>
      </c>
      <c r="K2326" s="78">
        <v>1241</v>
      </c>
      <c r="L2326" s="78">
        <v>1395</v>
      </c>
      <c r="M2326" s="579" t="str">
        <f t="shared" si="37"/>
        <v>1395,1394,1241,1395</v>
      </c>
      <c r="R2326" s="280">
        <v>2321</v>
      </c>
      <c r="S2326" s="591">
        <v>1195.0039875919699</v>
      </c>
      <c r="U2326" s="77">
        <v>2321</v>
      </c>
      <c r="V2326" s="77">
        <v>2321</v>
      </c>
      <c r="Y2326" s="110">
        <v>2321</v>
      </c>
      <c r="Z2326" s="110">
        <v>0</v>
      </c>
      <c r="AA2326" s="110">
        <v>2321</v>
      </c>
      <c r="AB2326" s="110">
        <v>0</v>
      </c>
      <c r="AC2326" s="417">
        <v>23.900079751839499</v>
      </c>
    </row>
    <row r="2327" spans="1:29">
      <c r="A2327" s="20"/>
      <c r="B2327" s="24">
        <v>2323</v>
      </c>
      <c r="D2327" s="571">
        <v>2322</v>
      </c>
      <c r="E2327" s="580">
        <v>-589.90340000000003</v>
      </c>
      <c r="F2327" s="580">
        <v>447.02051999999998</v>
      </c>
      <c r="H2327" s="571">
        <v>2322</v>
      </c>
      <c r="I2327" s="78">
        <v>1395</v>
      </c>
      <c r="J2327" s="78">
        <v>1241</v>
      </c>
      <c r="K2327" s="78">
        <v>1242</v>
      </c>
      <c r="L2327" s="78">
        <v>1395</v>
      </c>
      <c r="M2327" s="579" t="str">
        <f t="shared" si="37"/>
        <v>1395,1241,1242,1395</v>
      </c>
      <c r="R2327" s="280">
        <v>2322</v>
      </c>
      <c r="S2327" s="591">
        <v>1225.45818035301</v>
      </c>
      <c r="U2327" s="77">
        <v>2322</v>
      </c>
      <c r="V2327" s="77">
        <v>2322</v>
      </c>
      <c r="Y2327" s="110">
        <v>2322</v>
      </c>
      <c r="Z2327" s="110">
        <v>0</v>
      </c>
      <c r="AA2327" s="110">
        <v>2322</v>
      </c>
      <c r="AB2327" s="110">
        <v>0</v>
      </c>
      <c r="AC2327" s="417">
        <v>24.509163607060302</v>
      </c>
    </row>
    <row r="2328" spans="1:29">
      <c r="A2328" s="20"/>
      <c r="B2328" s="24">
        <v>2324</v>
      </c>
      <c r="D2328" s="571">
        <v>2323</v>
      </c>
      <c r="E2328" s="580">
        <v>-574.58960000000002</v>
      </c>
      <c r="F2328" s="580">
        <v>390.17334</v>
      </c>
      <c r="H2328" s="571">
        <v>2323</v>
      </c>
      <c r="I2328" s="78">
        <v>1396</v>
      </c>
      <c r="J2328" s="78">
        <v>1395</v>
      </c>
      <c r="K2328" s="78">
        <v>1242</v>
      </c>
      <c r="L2328" s="78">
        <v>1396</v>
      </c>
      <c r="M2328" s="579" t="str">
        <f t="shared" si="37"/>
        <v>1396,1395,1242,1396</v>
      </c>
      <c r="R2328" s="280">
        <v>2323</v>
      </c>
      <c r="S2328" s="591">
        <v>1160.60785588101</v>
      </c>
      <c r="U2328" s="77">
        <v>2323</v>
      </c>
      <c r="V2328" s="77">
        <v>2323</v>
      </c>
      <c r="Y2328" s="110">
        <v>2323</v>
      </c>
      <c r="Z2328" s="110">
        <v>0</v>
      </c>
      <c r="AA2328" s="110">
        <v>2323</v>
      </c>
      <c r="AB2328" s="110">
        <v>0</v>
      </c>
      <c r="AC2328" s="417">
        <v>23.212157117620201</v>
      </c>
    </row>
    <row r="2329" spans="1:29">
      <c r="A2329" s="20"/>
      <c r="B2329" s="24">
        <v>2325</v>
      </c>
      <c r="D2329" s="571">
        <v>2324</v>
      </c>
      <c r="E2329" s="580">
        <v>-553.96550000000002</v>
      </c>
      <c r="F2329" s="580">
        <v>323.03223000000003</v>
      </c>
      <c r="H2329" s="571">
        <v>2324</v>
      </c>
      <c r="I2329" s="78">
        <v>1396</v>
      </c>
      <c r="J2329" s="78">
        <v>1242</v>
      </c>
      <c r="K2329" s="78">
        <v>1243</v>
      </c>
      <c r="L2329" s="78">
        <v>1396</v>
      </c>
      <c r="M2329" s="579" t="str">
        <f t="shared" si="37"/>
        <v>1396,1242,1243,1396</v>
      </c>
      <c r="R2329" s="280">
        <v>2324</v>
      </c>
      <c r="S2329" s="591">
        <v>1211.6655947639899</v>
      </c>
      <c r="U2329" s="77">
        <v>2324</v>
      </c>
      <c r="V2329" s="77">
        <v>2324</v>
      </c>
      <c r="Y2329" s="110">
        <v>2324</v>
      </c>
      <c r="Z2329" s="110">
        <v>0</v>
      </c>
      <c r="AA2329" s="110">
        <v>2324</v>
      </c>
      <c r="AB2329" s="110">
        <v>0</v>
      </c>
      <c r="AC2329" s="417">
        <v>24.2333118952799</v>
      </c>
    </row>
    <row r="2330" spans="1:29">
      <c r="A2330" s="20"/>
      <c r="B2330" s="24">
        <v>2326</v>
      </c>
      <c r="D2330" s="571">
        <v>2325</v>
      </c>
      <c r="E2330" s="580">
        <v>-567.42010000000005</v>
      </c>
      <c r="F2330" s="580">
        <v>255.30186</v>
      </c>
      <c r="H2330" s="571">
        <v>2325</v>
      </c>
      <c r="I2330" s="78">
        <v>1397</v>
      </c>
      <c r="J2330" s="78">
        <v>1396</v>
      </c>
      <c r="K2330" s="78">
        <v>1243</v>
      </c>
      <c r="L2330" s="78">
        <v>1397</v>
      </c>
      <c r="M2330" s="579" t="str">
        <f t="shared" si="37"/>
        <v>1397,1396,1243,1397</v>
      </c>
      <c r="R2330" s="280">
        <v>2325</v>
      </c>
      <c r="S2330" s="591">
        <v>1002.43202269199</v>
      </c>
      <c r="U2330" s="77">
        <v>2325</v>
      </c>
      <c r="V2330" s="77">
        <v>2325</v>
      </c>
      <c r="Y2330" s="110">
        <v>2325</v>
      </c>
      <c r="Z2330" s="110">
        <v>0</v>
      </c>
      <c r="AA2330" s="110">
        <v>2325</v>
      </c>
      <c r="AB2330" s="110">
        <v>0</v>
      </c>
      <c r="AC2330" s="417">
        <v>20.048640453839901</v>
      </c>
    </row>
    <row r="2331" spans="1:29">
      <c r="A2331" s="20"/>
      <c r="B2331" s="24">
        <v>2327</v>
      </c>
      <c r="D2331" s="571">
        <v>2326</v>
      </c>
      <c r="E2331" s="580">
        <v>-582.68320000000006</v>
      </c>
      <c r="F2331" s="580">
        <v>192.03758999999999</v>
      </c>
      <c r="H2331" s="571">
        <v>2326</v>
      </c>
      <c r="I2331" s="78">
        <v>1397</v>
      </c>
      <c r="J2331" s="78">
        <v>1243</v>
      </c>
      <c r="K2331" s="78">
        <v>1244</v>
      </c>
      <c r="L2331" s="78">
        <v>1397</v>
      </c>
      <c r="M2331" s="579" t="str">
        <f t="shared" si="37"/>
        <v>1397,1243,1244,1397</v>
      </c>
      <c r="R2331" s="280">
        <v>2326</v>
      </c>
      <c r="S2331" s="591">
        <v>1074.4871995245301</v>
      </c>
      <c r="U2331" s="77">
        <v>2326</v>
      </c>
      <c r="V2331" s="77">
        <v>2326</v>
      </c>
      <c r="Y2331" s="110">
        <v>2326</v>
      </c>
      <c r="Z2331" s="110">
        <v>0</v>
      </c>
      <c r="AA2331" s="110">
        <v>2326</v>
      </c>
      <c r="AB2331" s="110">
        <v>0</v>
      </c>
      <c r="AC2331" s="417">
        <v>21.489743990490599</v>
      </c>
    </row>
    <row r="2332" spans="1:29">
      <c r="A2332" s="20"/>
      <c r="B2332" s="24">
        <v>2328</v>
      </c>
      <c r="D2332" s="571">
        <v>2327</v>
      </c>
      <c r="E2332" s="580">
        <v>-596.84649999999999</v>
      </c>
      <c r="F2332" s="580">
        <v>130.78281999999999</v>
      </c>
      <c r="H2332" s="571">
        <v>2327</v>
      </c>
      <c r="I2332" s="78">
        <v>1398</v>
      </c>
      <c r="J2332" s="78">
        <v>1397</v>
      </c>
      <c r="K2332" s="78">
        <v>1244</v>
      </c>
      <c r="L2332" s="78">
        <v>1398</v>
      </c>
      <c r="M2332" s="579" t="str">
        <f t="shared" si="37"/>
        <v>1398,1397,1244,1398</v>
      </c>
      <c r="R2332" s="280">
        <v>2327</v>
      </c>
      <c r="S2332" s="591">
        <v>1072.0875706049501</v>
      </c>
      <c r="U2332" s="77">
        <v>2327</v>
      </c>
      <c r="V2332" s="77">
        <v>2327</v>
      </c>
      <c r="Y2332" s="110">
        <v>2327</v>
      </c>
      <c r="Z2332" s="110">
        <v>0</v>
      </c>
      <c r="AA2332" s="110">
        <v>2327</v>
      </c>
      <c r="AB2332" s="110">
        <v>0</v>
      </c>
      <c r="AC2332" s="417">
        <v>21.441751412099102</v>
      </c>
    </row>
    <row r="2333" spans="1:29">
      <c r="A2333" s="20"/>
      <c r="B2333" s="24">
        <v>2329</v>
      </c>
      <c r="D2333" s="571">
        <v>2328</v>
      </c>
      <c r="E2333" s="580">
        <v>-613.71410000000003</v>
      </c>
      <c r="F2333" s="580">
        <v>72.260247000000007</v>
      </c>
      <c r="H2333" s="571">
        <v>2328</v>
      </c>
      <c r="I2333" s="78">
        <v>1398</v>
      </c>
      <c r="J2333" s="78">
        <v>1244</v>
      </c>
      <c r="K2333" s="78">
        <v>1245</v>
      </c>
      <c r="L2333" s="78">
        <v>1398</v>
      </c>
      <c r="M2333" s="579" t="str">
        <f t="shared" si="37"/>
        <v>1398,1244,1245,1398</v>
      </c>
      <c r="R2333" s="280">
        <v>2328</v>
      </c>
      <c r="S2333" s="591">
        <v>1459.8851429900001</v>
      </c>
      <c r="U2333" s="77">
        <v>2328</v>
      </c>
      <c r="V2333" s="77">
        <v>2328</v>
      </c>
      <c r="Y2333" s="110">
        <v>2328</v>
      </c>
      <c r="Z2333" s="110">
        <v>0</v>
      </c>
      <c r="AA2333" s="110">
        <v>2328</v>
      </c>
      <c r="AB2333" s="110">
        <v>0</v>
      </c>
      <c r="AC2333" s="417">
        <v>29.197702859800099</v>
      </c>
    </row>
    <row r="2334" spans="1:29">
      <c r="A2334" s="20"/>
      <c r="B2334" s="24">
        <v>2330</v>
      </c>
      <c r="D2334" s="571">
        <v>2329</v>
      </c>
      <c r="E2334" s="580">
        <v>-579.86300000000006</v>
      </c>
      <c r="F2334" s="580">
        <v>27.959658000000001</v>
      </c>
      <c r="H2334" s="571">
        <v>2329</v>
      </c>
      <c r="I2334" s="78">
        <v>1399</v>
      </c>
      <c r="J2334" s="78">
        <v>1398</v>
      </c>
      <c r="K2334" s="78">
        <v>1245</v>
      </c>
      <c r="L2334" s="78">
        <v>1399</v>
      </c>
      <c r="M2334" s="579" t="str">
        <f t="shared" si="37"/>
        <v>1399,1398,1245,1399</v>
      </c>
      <c r="R2334" s="280">
        <v>2329</v>
      </c>
      <c r="S2334" s="591">
        <v>1472.3120709474799</v>
      </c>
      <c r="U2334" s="77">
        <v>2329</v>
      </c>
      <c r="V2334" s="77">
        <v>2329</v>
      </c>
      <c r="Y2334" s="110">
        <v>2329</v>
      </c>
      <c r="Z2334" s="110">
        <v>0</v>
      </c>
      <c r="AA2334" s="110">
        <v>2329</v>
      </c>
      <c r="AB2334" s="110">
        <v>0</v>
      </c>
      <c r="AC2334" s="417">
        <v>29.4462414189497</v>
      </c>
    </row>
    <row r="2335" spans="1:29">
      <c r="A2335" s="20"/>
      <c r="B2335" s="24">
        <v>2331</v>
      </c>
      <c r="D2335" s="571">
        <v>2330</v>
      </c>
      <c r="E2335" s="580">
        <v>-554.59680000000003</v>
      </c>
      <c r="F2335" s="580">
        <v>78.757227</v>
      </c>
      <c r="H2335" s="571">
        <v>2330</v>
      </c>
      <c r="I2335" s="78">
        <v>1399</v>
      </c>
      <c r="J2335" s="78">
        <v>1245</v>
      </c>
      <c r="K2335" s="78">
        <v>1246</v>
      </c>
      <c r="L2335" s="78">
        <v>1399</v>
      </c>
      <c r="M2335" s="579" t="str">
        <f t="shared" si="37"/>
        <v>1399,1245,1246,1399</v>
      </c>
      <c r="R2335" s="280">
        <v>2330</v>
      </c>
      <c r="S2335" s="591">
        <v>1661.3659229925099</v>
      </c>
      <c r="U2335" s="77">
        <v>2330</v>
      </c>
      <c r="V2335" s="77">
        <v>2330</v>
      </c>
      <c r="Y2335" s="110">
        <v>2330</v>
      </c>
      <c r="Z2335" s="110">
        <v>0</v>
      </c>
      <c r="AA2335" s="110">
        <v>2330</v>
      </c>
      <c r="AB2335" s="110">
        <v>0</v>
      </c>
      <c r="AC2335" s="417">
        <v>33.227318459850203</v>
      </c>
    </row>
    <row r="2336" spans="1:29">
      <c r="A2336" s="20"/>
      <c r="B2336" s="24">
        <v>2332</v>
      </c>
      <c r="D2336" s="571">
        <v>2331</v>
      </c>
      <c r="E2336" s="580">
        <v>-537.84929999999997</v>
      </c>
      <c r="F2336" s="580">
        <v>141.48602</v>
      </c>
      <c r="H2336" s="571">
        <v>2331</v>
      </c>
      <c r="I2336" s="78">
        <v>1400</v>
      </c>
      <c r="J2336" s="78">
        <v>1399</v>
      </c>
      <c r="K2336" s="78">
        <v>1246</v>
      </c>
      <c r="L2336" s="78">
        <v>1400</v>
      </c>
      <c r="M2336" s="579" t="str">
        <f t="shared" si="37"/>
        <v>1400,1399,1246,1400</v>
      </c>
      <c r="R2336" s="280">
        <v>2331</v>
      </c>
      <c r="S2336" s="591">
        <v>1739.5526493284899</v>
      </c>
      <c r="U2336" s="77">
        <v>2331</v>
      </c>
      <c r="V2336" s="77">
        <v>2331</v>
      </c>
      <c r="Y2336" s="110">
        <v>2331</v>
      </c>
      <c r="Z2336" s="110">
        <v>0</v>
      </c>
      <c r="AA2336" s="110">
        <v>2331</v>
      </c>
      <c r="AB2336" s="110">
        <v>0</v>
      </c>
      <c r="AC2336" s="417">
        <v>34.791052986569902</v>
      </c>
    </row>
    <row r="2337" spans="1:29">
      <c r="A2337" s="20"/>
      <c r="B2337" s="24">
        <v>2333</v>
      </c>
      <c r="D2337" s="571">
        <v>2332</v>
      </c>
      <c r="E2337" s="580">
        <v>-521.26599999999996</v>
      </c>
      <c r="F2337" s="580">
        <v>205.67094</v>
      </c>
      <c r="H2337" s="571">
        <v>2332</v>
      </c>
      <c r="I2337" s="78">
        <v>1400</v>
      </c>
      <c r="J2337" s="78">
        <v>1246</v>
      </c>
      <c r="K2337" s="78">
        <v>1248</v>
      </c>
      <c r="L2337" s="78">
        <v>1400</v>
      </c>
      <c r="M2337" s="579" t="str">
        <f t="shared" si="37"/>
        <v>1400,1246,1248,1400</v>
      </c>
      <c r="R2337" s="280">
        <v>2332</v>
      </c>
      <c r="S2337" s="591">
        <v>1554.03751255814</v>
      </c>
      <c r="U2337" s="77">
        <v>2332</v>
      </c>
      <c r="V2337" s="77">
        <v>2332</v>
      </c>
      <c r="Y2337" s="110">
        <v>2332</v>
      </c>
      <c r="Z2337" s="110">
        <v>0</v>
      </c>
      <c r="AA2337" s="110">
        <v>2332</v>
      </c>
      <c r="AB2337" s="110">
        <v>0</v>
      </c>
      <c r="AC2337" s="417">
        <v>31.0807502511629</v>
      </c>
    </row>
    <row r="2338" spans="1:29">
      <c r="A2338" s="20"/>
      <c r="B2338" s="24">
        <v>2334</v>
      </c>
      <c r="D2338" s="571">
        <v>2333</v>
      </c>
      <c r="E2338" s="580">
        <v>-502.96109999999999</v>
      </c>
      <c r="F2338" s="580">
        <v>268.66854999999998</v>
      </c>
      <c r="H2338" s="571">
        <v>2333</v>
      </c>
      <c r="I2338" s="78">
        <v>1401</v>
      </c>
      <c r="J2338" s="78">
        <v>1247</v>
      </c>
      <c r="K2338" s="78">
        <v>1094</v>
      </c>
      <c r="L2338" s="78">
        <v>1401</v>
      </c>
      <c r="M2338" s="579" t="str">
        <f t="shared" si="37"/>
        <v>1401,1247,1094,1401</v>
      </c>
      <c r="R2338" s="280">
        <v>2333</v>
      </c>
      <c r="S2338" s="591">
        <v>2092.8288439954899</v>
      </c>
      <c r="U2338" s="77">
        <v>2333</v>
      </c>
      <c r="V2338" s="77">
        <v>2333</v>
      </c>
      <c r="Y2338" s="110">
        <v>2333</v>
      </c>
      <c r="Z2338" s="110">
        <v>0</v>
      </c>
      <c r="AA2338" s="110">
        <v>2333</v>
      </c>
      <c r="AB2338" s="110">
        <v>0</v>
      </c>
      <c r="AC2338" s="417">
        <v>41.856576879909902</v>
      </c>
    </row>
    <row r="2339" spans="1:29">
      <c r="A2339" s="20"/>
      <c r="B2339" s="24">
        <v>2335</v>
      </c>
      <c r="D2339" s="571">
        <v>2334</v>
      </c>
      <c r="E2339" s="580">
        <v>-520.24689999999998</v>
      </c>
      <c r="F2339" s="580">
        <v>11.577757999999999</v>
      </c>
      <c r="H2339" s="571">
        <v>2334</v>
      </c>
      <c r="I2339" s="78">
        <v>1401</v>
      </c>
      <c r="J2339" s="78">
        <v>1094</v>
      </c>
      <c r="K2339" s="78">
        <v>1249</v>
      </c>
      <c r="L2339" s="78">
        <v>1401</v>
      </c>
      <c r="M2339" s="579" t="str">
        <f t="shared" si="37"/>
        <v>1401,1094,1249,1401</v>
      </c>
      <c r="R2339" s="280">
        <v>2334</v>
      </c>
      <c r="S2339" s="591">
        <v>2242.2697552885002</v>
      </c>
      <c r="U2339" s="77">
        <v>2334</v>
      </c>
      <c r="V2339" s="77">
        <v>2334</v>
      </c>
      <c r="Y2339" s="110">
        <v>2334</v>
      </c>
      <c r="Z2339" s="110">
        <v>0</v>
      </c>
      <c r="AA2339" s="110">
        <v>2334</v>
      </c>
      <c r="AB2339" s="110">
        <v>0</v>
      </c>
      <c r="AC2339" s="417">
        <v>44.845395105770002</v>
      </c>
    </row>
    <row r="2340" spans="1:29">
      <c r="A2340" s="20"/>
      <c r="B2340" s="24">
        <v>2336</v>
      </c>
      <c r="D2340" s="571">
        <v>2335</v>
      </c>
      <c r="E2340" s="580">
        <v>-497.06450000000001</v>
      </c>
      <c r="F2340" s="580">
        <v>83.961344999999994</v>
      </c>
      <c r="H2340" s="571">
        <v>2335</v>
      </c>
      <c r="I2340" s="78">
        <v>1402</v>
      </c>
      <c r="J2340" s="78">
        <v>1248</v>
      </c>
      <c r="K2340" s="78">
        <v>1247</v>
      </c>
      <c r="L2340" s="78">
        <v>1402</v>
      </c>
      <c r="M2340" s="579" t="str">
        <f t="shared" si="37"/>
        <v>1402,1248,1247,1402</v>
      </c>
      <c r="R2340" s="280">
        <v>2335</v>
      </c>
      <c r="S2340" s="591">
        <v>1715.8525874966001</v>
      </c>
      <c r="U2340" s="77">
        <v>2335</v>
      </c>
      <c r="V2340" s="77">
        <v>2335</v>
      </c>
      <c r="Y2340" s="110">
        <v>2335</v>
      </c>
      <c r="Z2340" s="110">
        <v>0</v>
      </c>
      <c r="AA2340" s="110">
        <v>2335</v>
      </c>
      <c r="AB2340" s="110">
        <v>0</v>
      </c>
      <c r="AC2340" s="417">
        <v>34.317051749932098</v>
      </c>
    </row>
    <row r="2341" spans="1:29">
      <c r="A2341" s="20"/>
      <c r="B2341" s="24">
        <v>2337</v>
      </c>
      <c r="D2341" s="571">
        <v>2336</v>
      </c>
      <c r="E2341" s="580">
        <v>-478.31709999999998</v>
      </c>
      <c r="F2341" s="580">
        <v>151.63672</v>
      </c>
      <c r="H2341" s="571">
        <v>2336</v>
      </c>
      <c r="I2341" s="78">
        <v>1402</v>
      </c>
      <c r="J2341" s="78">
        <v>1247</v>
      </c>
      <c r="K2341" s="78">
        <v>1401</v>
      </c>
      <c r="L2341" s="78">
        <v>1402</v>
      </c>
      <c r="M2341" s="579" t="str">
        <f t="shared" si="37"/>
        <v>1402,1247,1401,1402</v>
      </c>
      <c r="R2341" s="280">
        <v>2336</v>
      </c>
      <c r="S2341" s="591">
        <v>2159.5856967844002</v>
      </c>
      <c r="U2341" s="77">
        <v>2336</v>
      </c>
      <c r="V2341" s="77">
        <v>2336</v>
      </c>
      <c r="Y2341" s="110">
        <v>2336</v>
      </c>
      <c r="Z2341" s="110">
        <v>0</v>
      </c>
      <c r="AA2341" s="110">
        <v>2336</v>
      </c>
      <c r="AB2341" s="110">
        <v>0</v>
      </c>
      <c r="AC2341" s="417">
        <v>43.191713935688</v>
      </c>
    </row>
    <row r="2342" spans="1:29">
      <c r="A2342" s="20"/>
      <c r="B2342" s="24">
        <v>2338</v>
      </c>
      <c r="D2342" s="571">
        <v>2337</v>
      </c>
      <c r="E2342" s="580">
        <v>-458.62060000000002</v>
      </c>
      <c r="F2342" s="580">
        <v>215.60900000000001</v>
      </c>
      <c r="H2342" s="571">
        <v>2337</v>
      </c>
      <c r="I2342" s="78">
        <v>1402</v>
      </c>
      <c r="J2342" s="78">
        <v>1400</v>
      </c>
      <c r="K2342" s="78">
        <v>1248</v>
      </c>
      <c r="L2342" s="78">
        <v>1402</v>
      </c>
      <c r="M2342" s="579" t="str">
        <f t="shared" si="37"/>
        <v>1402,1400,1248,1402</v>
      </c>
      <c r="R2342" s="280">
        <v>2337</v>
      </c>
      <c r="S2342" s="591">
        <v>1725.9662005124001</v>
      </c>
      <c r="U2342" s="77">
        <v>2337</v>
      </c>
      <c r="V2342" s="77">
        <v>2337</v>
      </c>
      <c r="Y2342" s="110">
        <v>2337</v>
      </c>
      <c r="Z2342" s="110">
        <v>0</v>
      </c>
      <c r="AA2342" s="110">
        <v>2337</v>
      </c>
      <c r="AB2342" s="110">
        <v>0</v>
      </c>
      <c r="AC2342" s="417">
        <v>34.519324010247999</v>
      </c>
    </row>
    <row r="2343" spans="1:29">
      <c r="A2343" s="20"/>
      <c r="B2343" s="24">
        <v>2339</v>
      </c>
      <c r="D2343" s="571">
        <v>2338</v>
      </c>
      <c r="E2343" s="580">
        <v>-527.08860000000004</v>
      </c>
      <c r="F2343" s="580">
        <v>-63.536949999999997</v>
      </c>
      <c r="H2343" s="571">
        <v>2338</v>
      </c>
      <c r="I2343" s="78">
        <v>1403</v>
      </c>
      <c r="J2343" s="78">
        <v>1249</v>
      </c>
      <c r="K2343" s="78">
        <v>1250</v>
      </c>
      <c r="L2343" s="78">
        <v>1403</v>
      </c>
      <c r="M2343" s="579" t="str">
        <f t="shared" si="37"/>
        <v>1403,1249,1250,1403</v>
      </c>
      <c r="R2343" s="280">
        <v>2338</v>
      </c>
      <c r="S2343" s="591">
        <v>1817.65275702999</v>
      </c>
      <c r="U2343" s="77">
        <v>2338</v>
      </c>
      <c r="V2343" s="77">
        <v>2338</v>
      </c>
      <c r="Y2343" s="110">
        <v>2338</v>
      </c>
      <c r="Z2343" s="110">
        <v>0</v>
      </c>
      <c r="AA2343" s="110">
        <v>2338</v>
      </c>
      <c r="AB2343" s="110">
        <v>0</v>
      </c>
      <c r="AC2343" s="417">
        <v>36.353055140599899</v>
      </c>
    </row>
    <row r="2344" spans="1:29">
      <c r="A2344" s="20"/>
      <c r="B2344" s="24">
        <v>2340</v>
      </c>
      <c r="D2344" s="571">
        <v>2339</v>
      </c>
      <c r="E2344" s="580">
        <v>-535.17100000000005</v>
      </c>
      <c r="F2344" s="580">
        <v>-131.73330000000001</v>
      </c>
      <c r="H2344" s="571">
        <v>2339</v>
      </c>
      <c r="I2344" s="78">
        <v>1403</v>
      </c>
      <c r="J2344" s="78">
        <v>1250</v>
      </c>
      <c r="K2344" s="78">
        <v>1251</v>
      </c>
      <c r="L2344" s="78">
        <v>1403</v>
      </c>
      <c r="M2344" s="579" t="str">
        <f t="shared" si="37"/>
        <v>1403,1250,1251,1403</v>
      </c>
      <c r="R2344" s="280">
        <v>2339</v>
      </c>
      <c r="S2344" s="591">
        <v>1490.6846175800299</v>
      </c>
      <c r="U2344" s="77">
        <v>2339</v>
      </c>
      <c r="V2344" s="77">
        <v>2339</v>
      </c>
      <c r="Y2344" s="110">
        <v>2339</v>
      </c>
      <c r="Z2344" s="110">
        <v>0</v>
      </c>
      <c r="AA2344" s="110">
        <v>2339</v>
      </c>
      <c r="AB2344" s="110">
        <v>0</v>
      </c>
      <c r="AC2344" s="417">
        <v>29.813692351600601</v>
      </c>
    </row>
    <row r="2345" spans="1:29">
      <c r="A2345" s="20"/>
      <c r="B2345" s="24">
        <v>2341</v>
      </c>
      <c r="D2345" s="571">
        <v>2340</v>
      </c>
      <c r="E2345" s="580">
        <v>-542.92970000000003</v>
      </c>
      <c r="F2345" s="580">
        <v>-195.01480000000001</v>
      </c>
      <c r="H2345" s="571">
        <v>2340</v>
      </c>
      <c r="I2345" s="78">
        <v>1404</v>
      </c>
      <c r="J2345" s="78">
        <v>1403</v>
      </c>
      <c r="K2345" s="78">
        <v>1251</v>
      </c>
      <c r="L2345" s="78">
        <v>1404</v>
      </c>
      <c r="M2345" s="579" t="str">
        <f t="shared" si="37"/>
        <v>1404,1403,1251,1404</v>
      </c>
      <c r="R2345" s="280">
        <v>2340</v>
      </c>
      <c r="S2345" s="591">
        <v>1859.26531771499</v>
      </c>
      <c r="U2345" s="77">
        <v>2340</v>
      </c>
      <c r="V2345" s="77">
        <v>2340</v>
      </c>
      <c r="Y2345" s="110">
        <v>2340</v>
      </c>
      <c r="Z2345" s="110">
        <v>0</v>
      </c>
      <c r="AA2345" s="110">
        <v>2340</v>
      </c>
      <c r="AB2345" s="110">
        <v>0</v>
      </c>
      <c r="AC2345" s="417">
        <v>37.185306354299797</v>
      </c>
    </row>
    <row r="2346" spans="1:29">
      <c r="A2346" s="20"/>
      <c r="B2346" s="24">
        <v>2342</v>
      </c>
      <c r="D2346" s="571">
        <v>2341</v>
      </c>
      <c r="E2346" s="580">
        <v>-549.12810000000002</v>
      </c>
      <c r="F2346" s="580">
        <v>-253.33439999999999</v>
      </c>
      <c r="H2346" s="571">
        <v>2341</v>
      </c>
      <c r="I2346" s="78">
        <v>1404</v>
      </c>
      <c r="J2346" s="78">
        <v>1251</v>
      </c>
      <c r="K2346" s="78">
        <v>1252</v>
      </c>
      <c r="L2346" s="78">
        <v>1404</v>
      </c>
      <c r="M2346" s="579" t="str">
        <f t="shared" si="37"/>
        <v>1404,1251,1252,1404</v>
      </c>
      <c r="R2346" s="280">
        <v>2341</v>
      </c>
      <c r="S2346" s="591">
        <v>1430.2000175400101</v>
      </c>
      <c r="U2346" s="77">
        <v>2341</v>
      </c>
      <c r="V2346" s="77">
        <v>2341</v>
      </c>
      <c r="Y2346" s="110">
        <v>2341</v>
      </c>
      <c r="Z2346" s="110">
        <v>0</v>
      </c>
      <c r="AA2346" s="110">
        <v>2341</v>
      </c>
      <c r="AB2346" s="110">
        <v>0</v>
      </c>
      <c r="AC2346" s="417">
        <v>28.604000350800298</v>
      </c>
    </row>
    <row r="2347" spans="1:29">
      <c r="A2347" s="20"/>
      <c r="B2347" s="24">
        <v>2343</v>
      </c>
      <c r="D2347" s="571">
        <v>2342</v>
      </c>
      <c r="E2347" s="580">
        <v>-549.05449999999996</v>
      </c>
      <c r="F2347" s="580">
        <v>-304.14019999999999</v>
      </c>
      <c r="H2347" s="571">
        <v>2342</v>
      </c>
      <c r="I2347" s="78">
        <v>1405</v>
      </c>
      <c r="J2347" s="78">
        <v>1404</v>
      </c>
      <c r="K2347" s="78">
        <v>1252</v>
      </c>
      <c r="L2347" s="78">
        <v>1405</v>
      </c>
      <c r="M2347" s="579" t="str">
        <f t="shared" si="37"/>
        <v>1405,1404,1252,1405</v>
      </c>
      <c r="R2347" s="280">
        <v>2342</v>
      </c>
      <c r="S2347" s="591">
        <v>1498.1283556800099</v>
      </c>
      <c r="U2347" s="77">
        <v>2342</v>
      </c>
      <c r="V2347" s="77">
        <v>2342</v>
      </c>
      <c r="Y2347" s="110">
        <v>2342</v>
      </c>
      <c r="Z2347" s="110">
        <v>0</v>
      </c>
      <c r="AA2347" s="110">
        <v>2342</v>
      </c>
      <c r="AB2347" s="110">
        <v>0</v>
      </c>
      <c r="AC2347" s="417">
        <v>29.962567113600301</v>
      </c>
    </row>
    <row r="2348" spans="1:29">
      <c r="A2348" s="20"/>
      <c r="B2348" s="24">
        <v>2344</v>
      </c>
      <c r="D2348" s="571">
        <v>2343</v>
      </c>
      <c r="E2348" s="580">
        <v>-512.63699999999994</v>
      </c>
      <c r="F2348" s="580">
        <v>-341.91079999999999</v>
      </c>
      <c r="H2348" s="571">
        <v>2343</v>
      </c>
      <c r="I2348" s="78">
        <v>1405</v>
      </c>
      <c r="J2348" s="78">
        <v>1252</v>
      </c>
      <c r="K2348" s="78">
        <v>1253</v>
      </c>
      <c r="L2348" s="78">
        <v>1405</v>
      </c>
      <c r="M2348" s="579" t="str">
        <f t="shared" si="37"/>
        <v>1405,1252,1253,1405</v>
      </c>
      <c r="R2348" s="280">
        <v>2343</v>
      </c>
      <c r="S2348" s="591">
        <v>1305.3130691399499</v>
      </c>
      <c r="U2348" s="77">
        <v>2343</v>
      </c>
      <c r="V2348" s="77">
        <v>2343</v>
      </c>
      <c r="Y2348" s="110">
        <v>2343</v>
      </c>
      <c r="Z2348" s="110">
        <v>0</v>
      </c>
      <c r="AA2348" s="110">
        <v>2343</v>
      </c>
      <c r="AB2348" s="110">
        <v>0</v>
      </c>
      <c r="AC2348" s="417">
        <v>26.106261382799101</v>
      </c>
    </row>
    <row r="2349" spans="1:29">
      <c r="A2349" s="20"/>
      <c r="B2349" s="24">
        <v>2345</v>
      </c>
      <c r="D2349" s="571">
        <v>2344</v>
      </c>
      <c r="E2349" s="580">
        <v>-471.68150000000003</v>
      </c>
      <c r="F2349" s="580">
        <v>-373.91800000000001</v>
      </c>
      <c r="H2349" s="571">
        <v>2344</v>
      </c>
      <c r="I2349" s="78">
        <v>1406</v>
      </c>
      <c r="J2349" s="78">
        <v>1405</v>
      </c>
      <c r="K2349" s="78">
        <v>1253</v>
      </c>
      <c r="L2349" s="78">
        <v>1406</v>
      </c>
      <c r="M2349" s="579" t="str">
        <f t="shared" si="37"/>
        <v>1406,1405,1253,1406</v>
      </c>
      <c r="R2349" s="280">
        <v>2344</v>
      </c>
      <c r="S2349" s="591">
        <v>1096.17388427999</v>
      </c>
      <c r="U2349" s="77">
        <v>2344</v>
      </c>
      <c r="V2349" s="77">
        <v>2344</v>
      </c>
      <c r="Y2349" s="110">
        <v>2344</v>
      </c>
      <c r="Z2349" s="110">
        <v>0</v>
      </c>
      <c r="AA2349" s="110">
        <v>2344</v>
      </c>
      <c r="AB2349" s="110">
        <v>0</v>
      </c>
      <c r="AC2349" s="417">
        <v>21.923477685599899</v>
      </c>
    </row>
    <row r="2350" spans="1:29">
      <c r="A2350" s="20"/>
      <c r="B2350" s="24">
        <v>2346</v>
      </c>
      <c r="D2350" s="571">
        <v>2345</v>
      </c>
      <c r="E2350" s="580">
        <v>-497.89580000000001</v>
      </c>
      <c r="F2350" s="580">
        <v>-286.52</v>
      </c>
      <c r="H2350" s="571">
        <v>2345</v>
      </c>
      <c r="I2350" s="78">
        <v>1406</v>
      </c>
      <c r="J2350" s="78">
        <v>1253</v>
      </c>
      <c r="K2350" s="78">
        <v>1254</v>
      </c>
      <c r="L2350" s="78">
        <v>1406</v>
      </c>
      <c r="M2350" s="579" t="str">
        <f t="shared" si="37"/>
        <v>1406,1253,1254,1406</v>
      </c>
      <c r="R2350" s="280">
        <v>2345</v>
      </c>
      <c r="S2350" s="591">
        <v>1041.81579141001</v>
      </c>
      <c r="U2350" s="77">
        <v>2345</v>
      </c>
      <c r="V2350" s="77">
        <v>2345</v>
      </c>
      <c r="Y2350" s="110">
        <v>2345</v>
      </c>
      <c r="Z2350" s="110">
        <v>0</v>
      </c>
      <c r="AA2350" s="110">
        <v>2345</v>
      </c>
      <c r="AB2350" s="110">
        <v>0</v>
      </c>
      <c r="AC2350" s="417">
        <v>20.836315828200298</v>
      </c>
    </row>
    <row r="2351" spans="1:29">
      <c r="A2351" s="20"/>
      <c r="B2351" s="24">
        <v>2347</v>
      </c>
      <c r="D2351" s="571">
        <v>2346</v>
      </c>
      <c r="E2351" s="580">
        <v>-453.38369999999998</v>
      </c>
      <c r="F2351" s="580">
        <v>-322.94940000000003</v>
      </c>
      <c r="H2351" s="571">
        <v>2346</v>
      </c>
      <c r="I2351" s="78">
        <v>1407</v>
      </c>
      <c r="J2351" s="78">
        <v>1406</v>
      </c>
      <c r="K2351" s="78">
        <v>1254</v>
      </c>
      <c r="L2351" s="78">
        <v>1407</v>
      </c>
      <c r="M2351" s="579" t="str">
        <f t="shared" si="37"/>
        <v>1407,1406,1254,1407</v>
      </c>
      <c r="R2351" s="280">
        <v>2346</v>
      </c>
      <c r="S2351" s="591">
        <v>1000.26392435497</v>
      </c>
      <c r="U2351" s="77">
        <v>2346</v>
      </c>
      <c r="V2351" s="77">
        <v>2346</v>
      </c>
      <c r="Y2351" s="110">
        <v>2346</v>
      </c>
      <c r="Z2351" s="110">
        <v>0</v>
      </c>
      <c r="AA2351" s="110">
        <v>2346</v>
      </c>
      <c r="AB2351" s="110">
        <v>0</v>
      </c>
      <c r="AC2351" s="417">
        <v>20.005278487099499</v>
      </c>
    </row>
    <row r="2352" spans="1:29">
      <c r="A2352" s="20"/>
      <c r="B2352" s="24">
        <v>2348</v>
      </c>
      <c r="D2352" s="571">
        <v>2347</v>
      </c>
      <c r="E2352" s="580">
        <v>-492.6345</v>
      </c>
      <c r="F2352" s="580">
        <v>-230.6515</v>
      </c>
      <c r="H2352" s="571">
        <v>2347</v>
      </c>
      <c r="I2352" s="78">
        <v>1407</v>
      </c>
      <c r="J2352" s="78">
        <v>1254</v>
      </c>
      <c r="K2352" s="78">
        <v>1255</v>
      </c>
      <c r="L2352" s="78">
        <v>1407</v>
      </c>
      <c r="M2352" s="579" t="str">
        <f t="shared" si="37"/>
        <v>1407,1254,1255,1407</v>
      </c>
      <c r="R2352" s="280">
        <v>2347</v>
      </c>
      <c r="S2352" s="591">
        <v>1148.8478981400201</v>
      </c>
      <c r="U2352" s="77">
        <v>2347</v>
      </c>
      <c r="V2352" s="77">
        <v>2347</v>
      </c>
      <c r="Y2352" s="110">
        <v>2347</v>
      </c>
      <c r="Z2352" s="110">
        <v>0</v>
      </c>
      <c r="AA2352" s="110">
        <v>2347</v>
      </c>
      <c r="AB2352" s="110">
        <v>0</v>
      </c>
      <c r="AC2352" s="417">
        <v>22.976957962800501</v>
      </c>
    </row>
    <row r="2353" spans="1:29">
      <c r="A2353" s="20"/>
      <c r="B2353" s="24">
        <v>2349</v>
      </c>
      <c r="D2353" s="571">
        <v>2348</v>
      </c>
      <c r="E2353" s="580">
        <v>-486.69839999999999</v>
      </c>
      <c r="F2353" s="580">
        <v>-170.46510000000001</v>
      </c>
      <c r="H2353" s="571">
        <v>2348</v>
      </c>
      <c r="I2353" s="78">
        <v>1408</v>
      </c>
      <c r="J2353" s="78">
        <v>1407</v>
      </c>
      <c r="K2353" s="78">
        <v>1255</v>
      </c>
      <c r="L2353" s="78">
        <v>1408</v>
      </c>
      <c r="M2353" s="579" t="str">
        <f t="shared" si="37"/>
        <v>1408,1407,1255,1408</v>
      </c>
      <c r="R2353" s="280">
        <v>2348</v>
      </c>
      <c r="S2353" s="591">
        <v>1139.76208631999</v>
      </c>
      <c r="U2353" s="77">
        <v>2348</v>
      </c>
      <c r="V2353" s="77">
        <v>2348</v>
      </c>
      <c r="Y2353" s="110">
        <v>2348</v>
      </c>
      <c r="Z2353" s="110">
        <v>0</v>
      </c>
      <c r="AA2353" s="110">
        <v>2348</v>
      </c>
      <c r="AB2353" s="110">
        <v>0</v>
      </c>
      <c r="AC2353" s="417">
        <v>22.795241726399901</v>
      </c>
    </row>
    <row r="2354" spans="1:29">
      <c r="A2354" s="20"/>
      <c r="B2354" s="24">
        <v>2350</v>
      </c>
      <c r="D2354" s="571">
        <v>2349</v>
      </c>
      <c r="E2354" s="580">
        <v>-479.05500000000001</v>
      </c>
      <c r="F2354" s="580">
        <v>-105.81270000000001</v>
      </c>
      <c r="H2354" s="571">
        <v>2349</v>
      </c>
      <c r="I2354" s="78">
        <v>1408</v>
      </c>
      <c r="J2354" s="78">
        <v>1255</v>
      </c>
      <c r="K2354" s="78">
        <v>1256</v>
      </c>
      <c r="L2354" s="78">
        <v>1408</v>
      </c>
      <c r="M2354" s="579" t="str">
        <f t="shared" si="37"/>
        <v>1408,1255,1256,1408</v>
      </c>
      <c r="R2354" s="280">
        <v>2349</v>
      </c>
      <c r="S2354" s="591">
        <v>1120.7749946399999</v>
      </c>
      <c r="U2354" s="77">
        <v>2349</v>
      </c>
      <c r="V2354" s="77">
        <v>2349</v>
      </c>
      <c r="Y2354" s="110">
        <v>2349</v>
      </c>
      <c r="Z2354" s="110">
        <v>0</v>
      </c>
      <c r="AA2354" s="110">
        <v>2349</v>
      </c>
      <c r="AB2354" s="110">
        <v>0</v>
      </c>
      <c r="AC2354" s="417">
        <v>22.4154998928</v>
      </c>
    </row>
    <row r="2355" spans="1:29">
      <c r="A2355" s="20"/>
      <c r="B2355" s="24">
        <v>2351</v>
      </c>
      <c r="D2355" s="571">
        <v>2350</v>
      </c>
      <c r="E2355" s="580">
        <v>-415.21910000000003</v>
      </c>
      <c r="F2355" s="580">
        <v>-365.8843</v>
      </c>
      <c r="H2355" s="571">
        <v>2350</v>
      </c>
      <c r="I2355" s="78">
        <v>1409</v>
      </c>
      <c r="J2355" s="78">
        <v>1408</v>
      </c>
      <c r="K2355" s="78">
        <v>1256</v>
      </c>
      <c r="L2355" s="78">
        <v>1409</v>
      </c>
      <c r="M2355" s="579" t="str">
        <f t="shared" si="37"/>
        <v>1409,1408,1256,1409</v>
      </c>
      <c r="R2355" s="280">
        <v>2350</v>
      </c>
      <c r="S2355" s="591">
        <v>1076.4155353050101</v>
      </c>
      <c r="U2355" s="77">
        <v>2350</v>
      </c>
      <c r="V2355" s="77">
        <v>2350</v>
      </c>
      <c r="Y2355" s="110">
        <v>2350</v>
      </c>
      <c r="Z2355" s="110">
        <v>0</v>
      </c>
      <c r="AA2355" s="110">
        <v>2350</v>
      </c>
      <c r="AB2355" s="110">
        <v>0</v>
      </c>
      <c r="AC2355" s="417">
        <v>21.528310706100299</v>
      </c>
    </row>
    <row r="2356" spans="1:29">
      <c r="A2356" s="20"/>
      <c r="B2356" s="24">
        <v>2352</v>
      </c>
      <c r="D2356" s="571">
        <v>2351</v>
      </c>
      <c r="E2356" s="580">
        <v>-389.33300000000003</v>
      </c>
      <c r="F2356" s="580">
        <v>-409.05250000000001</v>
      </c>
      <c r="H2356" s="571">
        <v>2351</v>
      </c>
      <c r="I2356" s="78">
        <v>1409</v>
      </c>
      <c r="J2356" s="78">
        <v>1256</v>
      </c>
      <c r="K2356" s="78">
        <v>1257</v>
      </c>
      <c r="L2356" s="78">
        <v>1409</v>
      </c>
      <c r="M2356" s="579" t="str">
        <f t="shared" si="37"/>
        <v>1409,1256,1257,1409</v>
      </c>
      <c r="R2356" s="280">
        <v>2351</v>
      </c>
      <c r="S2356" s="591">
        <v>1080.25595468498</v>
      </c>
      <c r="U2356" s="77">
        <v>2351</v>
      </c>
      <c r="V2356" s="77">
        <v>2351</v>
      </c>
      <c r="Y2356" s="110">
        <v>2351</v>
      </c>
      <c r="Z2356" s="110">
        <v>0</v>
      </c>
      <c r="AA2356" s="110">
        <v>2351</v>
      </c>
      <c r="AB2356" s="110">
        <v>0</v>
      </c>
      <c r="AC2356" s="417">
        <v>21.605119093699599</v>
      </c>
    </row>
    <row r="2357" spans="1:29">
      <c r="A2357" s="20"/>
      <c r="B2357" s="24">
        <v>2353</v>
      </c>
      <c r="D2357" s="571">
        <v>2352</v>
      </c>
      <c r="E2357" s="580">
        <v>-339.26159999999999</v>
      </c>
      <c r="F2357" s="580">
        <v>-429.983</v>
      </c>
      <c r="H2357" s="571">
        <v>2352</v>
      </c>
      <c r="I2357" s="78">
        <v>1410</v>
      </c>
      <c r="J2357" s="78">
        <v>1409</v>
      </c>
      <c r="K2357" s="78">
        <v>1257</v>
      </c>
      <c r="L2357" s="78">
        <v>1410</v>
      </c>
      <c r="M2357" s="579" t="str">
        <f t="shared" si="37"/>
        <v>1410,1409,1257,1410</v>
      </c>
      <c r="R2357" s="280">
        <v>2352</v>
      </c>
      <c r="S2357" s="591">
        <v>1088.04610847</v>
      </c>
      <c r="U2357" s="77">
        <v>2352</v>
      </c>
      <c r="V2357" s="77">
        <v>2352</v>
      </c>
      <c r="Y2357" s="110">
        <v>2352</v>
      </c>
      <c r="Z2357" s="110">
        <v>0</v>
      </c>
      <c r="AA2357" s="110">
        <v>2352</v>
      </c>
      <c r="AB2357" s="110">
        <v>0</v>
      </c>
      <c r="AC2357" s="417">
        <v>21.7609221694001</v>
      </c>
    </row>
    <row r="2358" spans="1:29">
      <c r="A2358" s="20"/>
      <c r="B2358" s="24">
        <v>2354</v>
      </c>
      <c r="D2358" s="571">
        <v>2353</v>
      </c>
      <c r="E2358" s="580">
        <v>-286.20710000000003</v>
      </c>
      <c r="F2358" s="580">
        <v>-457.8449</v>
      </c>
      <c r="H2358" s="571">
        <v>2353</v>
      </c>
      <c r="I2358" s="78">
        <v>1410</v>
      </c>
      <c r="J2358" s="78">
        <v>1257</v>
      </c>
      <c r="K2358" s="78">
        <v>1258</v>
      </c>
      <c r="L2358" s="78">
        <v>1410</v>
      </c>
      <c r="M2358" s="579" t="str">
        <f t="shared" si="37"/>
        <v>1410,1257,1258,1410</v>
      </c>
      <c r="R2358" s="280">
        <v>2353</v>
      </c>
      <c r="S2358" s="591">
        <v>1113.6068263300101</v>
      </c>
      <c r="U2358" s="77">
        <v>2353</v>
      </c>
      <c r="V2358" s="77">
        <v>2353</v>
      </c>
      <c r="Y2358" s="110">
        <v>2353</v>
      </c>
      <c r="Z2358" s="110">
        <v>0</v>
      </c>
      <c r="AA2358" s="110">
        <v>2353</v>
      </c>
      <c r="AB2358" s="110">
        <v>0</v>
      </c>
      <c r="AC2358" s="417">
        <v>22.2721365266002</v>
      </c>
    </row>
    <row r="2359" spans="1:29">
      <c r="A2359" s="20"/>
      <c r="B2359" s="24">
        <v>2355</v>
      </c>
      <c r="D2359" s="571">
        <v>2354</v>
      </c>
      <c r="E2359" s="580">
        <v>-470.226</v>
      </c>
      <c r="F2359" s="580">
        <v>-37.681150000000002</v>
      </c>
      <c r="H2359" s="571">
        <v>2354</v>
      </c>
      <c r="I2359" s="78">
        <v>1411</v>
      </c>
      <c r="J2359" s="78">
        <v>1410</v>
      </c>
      <c r="K2359" s="78">
        <v>1258</v>
      </c>
      <c r="L2359" s="78">
        <v>1411</v>
      </c>
      <c r="M2359" s="579" t="str">
        <f t="shared" si="37"/>
        <v>1411,1410,1258,1411</v>
      </c>
      <c r="R2359" s="280">
        <v>2354</v>
      </c>
      <c r="S2359" s="591">
        <v>1138.24842503952</v>
      </c>
      <c r="U2359" s="77">
        <v>2354</v>
      </c>
      <c r="V2359" s="77">
        <v>2354</v>
      </c>
      <c r="Y2359" s="110">
        <v>2354</v>
      </c>
      <c r="Z2359" s="110">
        <v>0</v>
      </c>
      <c r="AA2359" s="110">
        <v>2354</v>
      </c>
      <c r="AB2359" s="110">
        <v>0</v>
      </c>
      <c r="AC2359" s="417">
        <v>22.764968500790399</v>
      </c>
    </row>
    <row r="2360" spans="1:29">
      <c r="A2360" s="20"/>
      <c r="B2360" s="24">
        <v>2356</v>
      </c>
      <c r="D2360" s="571">
        <v>2355</v>
      </c>
      <c r="E2360" s="580">
        <v>-456.57569999999998</v>
      </c>
      <c r="F2360" s="580">
        <v>29.854811999999999</v>
      </c>
      <c r="H2360" s="571">
        <v>2355</v>
      </c>
      <c r="I2360" s="78">
        <v>1411</v>
      </c>
      <c r="J2360" s="78">
        <v>1258</v>
      </c>
      <c r="K2360" s="78">
        <v>1259</v>
      </c>
      <c r="L2360" s="78">
        <v>1411</v>
      </c>
      <c r="M2360" s="579" t="str">
        <f t="shared" si="37"/>
        <v>1411,1258,1259,1411</v>
      </c>
      <c r="R2360" s="280">
        <v>2355</v>
      </c>
      <c r="S2360" s="591">
        <v>1215.6736893534501</v>
      </c>
      <c r="U2360" s="77">
        <v>2355</v>
      </c>
      <c r="V2360" s="77">
        <v>2355</v>
      </c>
      <c r="Y2360" s="110">
        <v>2355</v>
      </c>
      <c r="Z2360" s="110">
        <v>0</v>
      </c>
      <c r="AA2360" s="110">
        <v>2355</v>
      </c>
      <c r="AB2360" s="110">
        <v>0</v>
      </c>
      <c r="AC2360" s="417">
        <v>24.313473787069</v>
      </c>
    </row>
    <row r="2361" spans="1:29">
      <c r="A2361" s="20"/>
      <c r="B2361" s="24">
        <v>2357</v>
      </c>
      <c r="D2361" s="571">
        <v>2356</v>
      </c>
      <c r="E2361" s="580">
        <v>-437.55520000000001</v>
      </c>
      <c r="F2361" s="580">
        <v>96.493790000000004</v>
      </c>
      <c r="H2361" s="571">
        <v>2356</v>
      </c>
      <c r="I2361" s="78">
        <v>1412</v>
      </c>
      <c r="J2361" s="78">
        <v>1411</v>
      </c>
      <c r="K2361" s="78">
        <v>1259</v>
      </c>
      <c r="L2361" s="78">
        <v>1412</v>
      </c>
      <c r="M2361" s="579" t="str">
        <f t="shared" si="37"/>
        <v>1412,1411,1259,1412</v>
      </c>
      <c r="R2361" s="280">
        <v>2356</v>
      </c>
      <c r="S2361" s="591">
        <v>1247.8350350440301</v>
      </c>
      <c r="U2361" s="77">
        <v>2356</v>
      </c>
      <c r="V2361" s="77">
        <v>2356</v>
      </c>
      <c r="Y2361" s="110">
        <v>2356</v>
      </c>
      <c r="Z2361" s="110">
        <v>0</v>
      </c>
      <c r="AA2361" s="110">
        <v>2356</v>
      </c>
      <c r="AB2361" s="110">
        <v>0</v>
      </c>
      <c r="AC2361" s="417">
        <v>24.956700700880599</v>
      </c>
    </row>
    <row r="2362" spans="1:29">
      <c r="A2362" s="20"/>
      <c r="B2362" s="24">
        <v>2358</v>
      </c>
      <c r="D2362" s="571">
        <v>2357</v>
      </c>
      <c r="E2362" s="580">
        <v>-418.30759999999998</v>
      </c>
      <c r="F2362" s="580">
        <v>159.10390000000001</v>
      </c>
      <c r="H2362" s="571">
        <v>2357</v>
      </c>
      <c r="I2362" s="78">
        <v>1412</v>
      </c>
      <c r="J2362" s="78">
        <v>1259</v>
      </c>
      <c r="K2362" s="78">
        <v>1260</v>
      </c>
      <c r="L2362" s="78">
        <v>1412</v>
      </c>
      <c r="M2362" s="579" t="str">
        <f t="shared" si="37"/>
        <v>1412,1259,1260,1412</v>
      </c>
      <c r="R2362" s="280">
        <v>2357</v>
      </c>
      <c r="S2362" s="591">
        <v>1245.28825630398</v>
      </c>
      <c r="U2362" s="77">
        <v>2357</v>
      </c>
      <c r="V2362" s="77">
        <v>2357</v>
      </c>
      <c r="Y2362" s="110">
        <v>2357</v>
      </c>
      <c r="Z2362" s="110">
        <v>0</v>
      </c>
      <c r="AA2362" s="110">
        <v>2357</v>
      </c>
      <c r="AB2362" s="110">
        <v>0</v>
      </c>
      <c r="AC2362" s="417">
        <v>24.9057651260797</v>
      </c>
    </row>
    <row r="2363" spans="1:29">
      <c r="A2363" s="20"/>
      <c r="B2363" s="24">
        <v>2359</v>
      </c>
      <c r="D2363" s="571">
        <v>2358</v>
      </c>
      <c r="E2363" s="580">
        <v>-348.96559999999999</v>
      </c>
      <c r="F2363" s="580">
        <v>-359.89449999999999</v>
      </c>
      <c r="H2363" s="571">
        <v>2358</v>
      </c>
      <c r="I2363" s="78">
        <v>1413</v>
      </c>
      <c r="J2363" s="78">
        <v>1412</v>
      </c>
      <c r="K2363" s="78">
        <v>1260</v>
      </c>
      <c r="L2363" s="78">
        <v>1413</v>
      </c>
      <c r="M2363" s="579" t="str">
        <f t="shared" si="37"/>
        <v>1413,1412,1260,1413</v>
      </c>
      <c r="R2363" s="280">
        <v>2358</v>
      </c>
      <c r="S2363" s="591">
        <v>1232.66799323994</v>
      </c>
      <c r="U2363" s="77">
        <v>2358</v>
      </c>
      <c r="V2363" s="77">
        <v>2358</v>
      </c>
      <c r="Y2363" s="110">
        <v>2358</v>
      </c>
      <c r="Z2363" s="110">
        <v>0</v>
      </c>
      <c r="AA2363" s="110">
        <v>2358</v>
      </c>
      <c r="AB2363" s="110">
        <v>0</v>
      </c>
      <c r="AC2363" s="417">
        <v>24.653359864798801</v>
      </c>
    </row>
    <row r="2364" spans="1:29">
      <c r="A2364" s="20"/>
      <c r="B2364" s="24">
        <v>2360</v>
      </c>
      <c r="D2364" s="571">
        <v>2359</v>
      </c>
      <c r="E2364" s="580">
        <v>-293.11399999999998</v>
      </c>
      <c r="F2364" s="580">
        <v>-393.4418</v>
      </c>
      <c r="H2364" s="571">
        <v>2359</v>
      </c>
      <c r="I2364" s="78">
        <v>1413</v>
      </c>
      <c r="J2364" s="78">
        <v>1260</v>
      </c>
      <c r="K2364" s="78">
        <v>1261</v>
      </c>
      <c r="L2364" s="78">
        <v>1413</v>
      </c>
      <c r="M2364" s="579" t="str">
        <f t="shared" si="37"/>
        <v>1413,1260,1261,1413</v>
      </c>
      <c r="R2364" s="280">
        <v>2359</v>
      </c>
      <c r="S2364" s="591">
        <v>1206.1220272185101</v>
      </c>
      <c r="U2364" s="77">
        <v>2359</v>
      </c>
      <c r="V2364" s="77">
        <v>2359</v>
      </c>
      <c r="Y2364" s="110">
        <v>2359</v>
      </c>
      <c r="Z2364" s="110">
        <v>0</v>
      </c>
      <c r="AA2364" s="110">
        <v>2359</v>
      </c>
      <c r="AB2364" s="110">
        <v>0</v>
      </c>
      <c r="AC2364" s="417">
        <v>24.122440544370299</v>
      </c>
    </row>
    <row r="2365" spans="1:29">
      <c r="A2365" s="20"/>
      <c r="B2365" s="24">
        <v>2361</v>
      </c>
      <c r="D2365" s="571">
        <v>2360</v>
      </c>
      <c r="E2365" s="580">
        <v>-393.6585</v>
      </c>
      <c r="F2365" s="580">
        <v>-309.9984</v>
      </c>
      <c r="H2365" s="571">
        <v>2360</v>
      </c>
      <c r="I2365" s="78">
        <v>1414</v>
      </c>
      <c r="J2365" s="78">
        <v>1413</v>
      </c>
      <c r="K2365" s="78">
        <v>1261</v>
      </c>
      <c r="L2365" s="78">
        <v>1414</v>
      </c>
      <c r="M2365" s="579" t="str">
        <f t="shared" si="37"/>
        <v>1414,1413,1261,1414</v>
      </c>
      <c r="R2365" s="280">
        <v>2360</v>
      </c>
      <c r="S2365" s="591">
        <v>1006.99812299804</v>
      </c>
      <c r="U2365" s="77">
        <v>2360</v>
      </c>
      <c r="V2365" s="77">
        <v>2360</v>
      </c>
      <c r="Y2365" s="110">
        <v>2360</v>
      </c>
      <c r="Z2365" s="110">
        <v>0</v>
      </c>
      <c r="AA2365" s="110">
        <v>2360</v>
      </c>
      <c r="AB2365" s="110">
        <v>0</v>
      </c>
      <c r="AC2365" s="417">
        <v>20.139962459960898</v>
      </c>
    </row>
    <row r="2366" spans="1:29">
      <c r="A2366" s="20"/>
      <c r="B2366" s="24">
        <v>2362</v>
      </c>
      <c r="D2366" s="571">
        <v>2361</v>
      </c>
      <c r="E2366" s="580">
        <v>-441.56700000000001</v>
      </c>
      <c r="F2366" s="580">
        <v>-267.8236</v>
      </c>
      <c r="H2366" s="571">
        <v>2361</v>
      </c>
      <c r="I2366" s="78">
        <v>1414</v>
      </c>
      <c r="J2366" s="78">
        <v>1261</v>
      </c>
      <c r="K2366" s="78">
        <v>1262</v>
      </c>
      <c r="L2366" s="78">
        <v>1414</v>
      </c>
      <c r="M2366" s="579" t="str">
        <f t="shared" si="37"/>
        <v>1414,1261,1262,1414</v>
      </c>
      <c r="R2366" s="280">
        <v>2361</v>
      </c>
      <c r="S2366" s="591">
        <v>1005.01311786094</v>
      </c>
      <c r="U2366" s="77">
        <v>2361</v>
      </c>
      <c r="V2366" s="77">
        <v>2361</v>
      </c>
      <c r="Y2366" s="110">
        <v>2361</v>
      </c>
      <c r="Z2366" s="110">
        <v>0</v>
      </c>
      <c r="AA2366" s="110">
        <v>2361</v>
      </c>
      <c r="AB2366" s="110">
        <v>0</v>
      </c>
      <c r="AC2366" s="417">
        <v>20.100262357218799</v>
      </c>
    </row>
    <row r="2367" spans="1:29">
      <c r="A2367" s="20"/>
      <c r="B2367" s="24">
        <v>2363</v>
      </c>
      <c r="D2367" s="571">
        <v>2362</v>
      </c>
      <c r="E2367" s="580">
        <v>-436.07240000000002</v>
      </c>
      <c r="F2367" s="580">
        <v>-209.46780000000001</v>
      </c>
      <c r="H2367" s="571">
        <v>2362</v>
      </c>
      <c r="I2367" s="78">
        <v>1415</v>
      </c>
      <c r="J2367" s="78">
        <v>1414</v>
      </c>
      <c r="K2367" s="78">
        <v>1262</v>
      </c>
      <c r="L2367" s="78">
        <v>1415</v>
      </c>
      <c r="M2367" s="579" t="str">
        <f t="shared" si="37"/>
        <v>1415,1414,1262,1415</v>
      </c>
      <c r="R2367" s="280">
        <v>2362</v>
      </c>
      <c r="S2367" s="591">
        <v>978.03189211903305</v>
      </c>
      <c r="U2367" s="77">
        <v>2362</v>
      </c>
      <c r="V2367" s="77">
        <v>2362</v>
      </c>
      <c r="Y2367" s="110">
        <v>2362</v>
      </c>
      <c r="Z2367" s="110">
        <v>0</v>
      </c>
      <c r="AA2367" s="110">
        <v>2362</v>
      </c>
      <c r="AB2367" s="110">
        <v>0</v>
      </c>
      <c r="AC2367" s="417">
        <v>19.560637842380601</v>
      </c>
    </row>
    <row r="2368" spans="1:29">
      <c r="A2368" s="20"/>
      <c r="B2368" s="24">
        <v>2364</v>
      </c>
      <c r="D2368" s="571">
        <v>2363</v>
      </c>
      <c r="E2368" s="580">
        <v>-430.59230000000002</v>
      </c>
      <c r="F2368" s="580">
        <v>-147.96979999999999</v>
      </c>
      <c r="H2368" s="571">
        <v>2363</v>
      </c>
      <c r="I2368" s="78">
        <v>1415</v>
      </c>
      <c r="J2368" s="78">
        <v>1262</v>
      </c>
      <c r="K2368" s="78">
        <v>1263</v>
      </c>
      <c r="L2368" s="78">
        <v>1415</v>
      </c>
      <c r="M2368" s="579" t="str">
        <f t="shared" si="37"/>
        <v>1415,1262,1263,1415</v>
      </c>
      <c r="R2368" s="280">
        <v>2363</v>
      </c>
      <c r="S2368" s="591">
        <v>1162.5748680189699</v>
      </c>
      <c r="U2368" s="77">
        <v>2363</v>
      </c>
      <c r="V2368" s="77">
        <v>2363</v>
      </c>
      <c r="Y2368" s="110">
        <v>2363</v>
      </c>
      <c r="Z2368" s="110">
        <v>0</v>
      </c>
      <c r="AA2368" s="110">
        <v>2363</v>
      </c>
      <c r="AB2368" s="110">
        <v>0</v>
      </c>
      <c r="AC2368" s="417">
        <v>23.2514973603794</v>
      </c>
    </row>
    <row r="2369" spans="1:29">
      <c r="A2369" s="20"/>
      <c r="B2369" s="24">
        <v>2365</v>
      </c>
      <c r="D2369" s="571">
        <v>2364</v>
      </c>
      <c r="E2369" s="580">
        <v>-422.57780000000002</v>
      </c>
      <c r="F2369" s="580">
        <v>-83.788300000000007</v>
      </c>
      <c r="H2369" s="571">
        <v>2364</v>
      </c>
      <c r="I2369" s="78">
        <v>1416</v>
      </c>
      <c r="J2369" s="78">
        <v>1415</v>
      </c>
      <c r="K2369" s="78">
        <v>1263</v>
      </c>
      <c r="L2369" s="78">
        <v>1416</v>
      </c>
      <c r="M2369" s="579" t="str">
        <f t="shared" si="37"/>
        <v>1416,1415,1263,1416</v>
      </c>
      <c r="R2369" s="280">
        <v>2364</v>
      </c>
      <c r="S2369" s="591">
        <v>1202.9845262609299</v>
      </c>
      <c r="U2369" s="77">
        <v>2364</v>
      </c>
      <c r="V2369" s="77">
        <v>2364</v>
      </c>
      <c r="Y2369" s="110">
        <v>2364</v>
      </c>
      <c r="Z2369" s="110">
        <v>0</v>
      </c>
      <c r="AA2369" s="110">
        <v>2364</v>
      </c>
      <c r="AB2369" s="110">
        <v>0</v>
      </c>
      <c r="AC2369" s="417">
        <v>24.059690525218599</v>
      </c>
    </row>
    <row r="2370" spans="1:29">
      <c r="A2370" s="20"/>
      <c r="B2370" s="24">
        <v>2366</v>
      </c>
      <c r="D2370" s="571">
        <v>2365</v>
      </c>
      <c r="E2370" s="580">
        <v>-384.64269999999999</v>
      </c>
      <c r="F2370" s="580">
        <v>-249.58949999999999</v>
      </c>
      <c r="H2370" s="571">
        <v>2365</v>
      </c>
      <c r="I2370" s="78">
        <v>1416</v>
      </c>
      <c r="J2370" s="78">
        <v>1263</v>
      </c>
      <c r="K2370" s="78">
        <v>1264</v>
      </c>
      <c r="L2370" s="78">
        <v>1416</v>
      </c>
      <c r="M2370" s="579" t="str">
        <f t="shared" si="37"/>
        <v>1416,1263,1264,1416</v>
      </c>
      <c r="R2370" s="280">
        <v>2365</v>
      </c>
      <c r="S2370" s="591">
        <v>1180.7595228370601</v>
      </c>
      <c r="U2370" s="77">
        <v>2365</v>
      </c>
      <c r="V2370" s="77">
        <v>2365</v>
      </c>
      <c r="Y2370" s="110">
        <v>2365</v>
      </c>
      <c r="Z2370" s="110">
        <v>0</v>
      </c>
      <c r="AA2370" s="110">
        <v>2365</v>
      </c>
      <c r="AB2370" s="110">
        <v>0</v>
      </c>
      <c r="AC2370" s="417">
        <v>23.6151904567412</v>
      </c>
    </row>
    <row r="2371" spans="1:29">
      <c r="A2371" s="20"/>
      <c r="B2371" s="24">
        <v>2367</v>
      </c>
      <c r="D2371" s="571">
        <v>2366</v>
      </c>
      <c r="E2371" s="580">
        <v>-379.79</v>
      </c>
      <c r="F2371" s="580">
        <v>-188.71420000000001</v>
      </c>
      <c r="H2371" s="571">
        <v>2366</v>
      </c>
      <c r="I2371" s="78">
        <v>1417</v>
      </c>
      <c r="J2371" s="78">
        <v>1416</v>
      </c>
      <c r="K2371" s="78">
        <v>1264</v>
      </c>
      <c r="L2371" s="78">
        <v>1417</v>
      </c>
      <c r="M2371" s="579" t="str">
        <f t="shared" si="37"/>
        <v>1417,1416,1264,1417</v>
      </c>
      <c r="R2371" s="280">
        <v>2366</v>
      </c>
      <c r="S2371" s="591">
        <v>1220.3324281119201</v>
      </c>
      <c r="U2371" s="77">
        <v>2366</v>
      </c>
      <c r="V2371" s="77">
        <v>2366</v>
      </c>
      <c r="Y2371" s="110">
        <v>2366</v>
      </c>
      <c r="Z2371" s="110">
        <v>0</v>
      </c>
      <c r="AA2371" s="110">
        <v>2366</v>
      </c>
      <c r="AB2371" s="110">
        <v>0</v>
      </c>
      <c r="AC2371" s="417">
        <v>24.406648562238502</v>
      </c>
    </row>
    <row r="2372" spans="1:29">
      <c r="A2372" s="20"/>
      <c r="B2372" s="24">
        <v>2368</v>
      </c>
      <c r="D2372" s="571">
        <v>2367</v>
      </c>
      <c r="E2372" s="580">
        <v>-374.20519999999999</v>
      </c>
      <c r="F2372" s="580">
        <v>-126.94159999999999</v>
      </c>
      <c r="H2372" s="571">
        <v>2367</v>
      </c>
      <c r="I2372" s="78">
        <v>1417</v>
      </c>
      <c r="J2372" s="78">
        <v>1264</v>
      </c>
      <c r="K2372" s="78">
        <v>1265</v>
      </c>
      <c r="L2372" s="78">
        <v>1417</v>
      </c>
      <c r="M2372" s="579" t="str">
        <f t="shared" si="37"/>
        <v>1417,1264,1265,1417</v>
      </c>
      <c r="R2372" s="280">
        <v>2367</v>
      </c>
      <c r="S2372" s="591">
        <v>1195.7515621310399</v>
      </c>
      <c r="U2372" s="77">
        <v>2367</v>
      </c>
      <c r="V2372" s="77">
        <v>2367</v>
      </c>
      <c r="Y2372" s="110">
        <v>2367</v>
      </c>
      <c r="Z2372" s="110">
        <v>0</v>
      </c>
      <c r="AA2372" s="110">
        <v>2367</v>
      </c>
      <c r="AB2372" s="110">
        <v>0</v>
      </c>
      <c r="AC2372" s="417">
        <v>23.915031242620898</v>
      </c>
    </row>
    <row r="2373" spans="1:29">
      <c r="A2373" s="20"/>
      <c r="B2373" s="24">
        <v>2369</v>
      </c>
      <c r="D2373" s="571">
        <v>2368</v>
      </c>
      <c r="E2373" s="580">
        <v>-411.18360000000001</v>
      </c>
      <c r="F2373" s="580">
        <v>-19.33231</v>
      </c>
      <c r="H2373" s="571">
        <v>2368</v>
      </c>
      <c r="I2373" s="78">
        <v>1418</v>
      </c>
      <c r="J2373" s="78">
        <v>1417</v>
      </c>
      <c r="K2373" s="78">
        <v>1265</v>
      </c>
      <c r="L2373" s="78">
        <v>1418</v>
      </c>
      <c r="M2373" s="579" t="str">
        <f t="shared" si="37"/>
        <v>1418,1417,1265,1418</v>
      </c>
      <c r="R2373" s="280">
        <v>2368</v>
      </c>
      <c r="S2373" s="591">
        <v>1178.7652923605001</v>
      </c>
      <c r="U2373" s="77">
        <v>2368</v>
      </c>
      <c r="V2373" s="77">
        <v>2368</v>
      </c>
      <c r="Y2373" s="110">
        <v>2368</v>
      </c>
      <c r="Z2373" s="110">
        <v>0</v>
      </c>
      <c r="AA2373" s="110">
        <v>2368</v>
      </c>
      <c r="AB2373" s="110">
        <v>0</v>
      </c>
      <c r="AC2373" s="417">
        <v>23.5753058472101</v>
      </c>
    </row>
    <row r="2374" spans="1:29">
      <c r="A2374" s="20"/>
      <c r="B2374" s="24">
        <v>2370</v>
      </c>
      <c r="D2374" s="571">
        <v>2369</v>
      </c>
      <c r="E2374" s="580">
        <v>-396.15249999999997</v>
      </c>
      <c r="F2374" s="580">
        <v>44.429582000000003</v>
      </c>
      <c r="H2374" s="571">
        <v>2369</v>
      </c>
      <c r="I2374" s="78">
        <v>1418</v>
      </c>
      <c r="J2374" s="78">
        <v>1265</v>
      </c>
      <c r="K2374" s="78">
        <v>1266</v>
      </c>
      <c r="L2374" s="78">
        <v>1418</v>
      </c>
      <c r="M2374" s="579" t="str">
        <f t="shared" ref="M2374:M2437" si="38">_xlfn.CONCAT(I2374,",",J2374,",",,K2374,",",L2374)</f>
        <v>1418,1265,1266,1418</v>
      </c>
      <c r="R2374" s="280">
        <v>2369</v>
      </c>
      <c r="S2374" s="591">
        <v>1164.8332196199301</v>
      </c>
      <c r="U2374" s="77">
        <v>2369</v>
      </c>
      <c r="V2374" s="77">
        <v>2369</v>
      </c>
      <c r="Y2374" s="110">
        <v>2369</v>
      </c>
      <c r="Z2374" s="110">
        <v>0</v>
      </c>
      <c r="AA2374" s="110">
        <v>2369</v>
      </c>
      <c r="AB2374" s="110">
        <v>0</v>
      </c>
      <c r="AC2374" s="417">
        <v>23.296664392398601</v>
      </c>
    </row>
    <row r="2375" spans="1:29">
      <c r="A2375" s="20"/>
      <c r="B2375" s="24">
        <v>2371</v>
      </c>
      <c r="D2375" s="571">
        <v>2370</v>
      </c>
      <c r="E2375" s="580">
        <v>-365.14159999999998</v>
      </c>
      <c r="F2375" s="580">
        <v>-64.682149999999993</v>
      </c>
      <c r="H2375" s="571">
        <v>2370</v>
      </c>
      <c r="I2375" s="78">
        <v>1419</v>
      </c>
      <c r="J2375" s="78">
        <v>1418</v>
      </c>
      <c r="K2375" s="78">
        <v>1266</v>
      </c>
      <c r="L2375" s="78">
        <v>1419</v>
      </c>
      <c r="M2375" s="579" t="str">
        <f t="shared" si="38"/>
        <v>1419,1418,1266,1419</v>
      </c>
      <c r="R2375" s="280">
        <v>2370</v>
      </c>
      <c r="S2375" s="591">
        <v>968.98025844909705</v>
      </c>
      <c r="U2375" s="77">
        <v>2370</v>
      </c>
      <c r="V2375" s="77">
        <v>2370</v>
      </c>
      <c r="Y2375" s="110">
        <v>2370</v>
      </c>
      <c r="Z2375" s="110">
        <v>0</v>
      </c>
      <c r="AA2375" s="110">
        <v>2370</v>
      </c>
      <c r="AB2375" s="110">
        <v>0</v>
      </c>
      <c r="AC2375" s="417">
        <v>19.3796051689819</v>
      </c>
    </row>
    <row r="2376" spans="1:29">
      <c r="A2376" s="20"/>
      <c r="B2376" s="24">
        <v>2372</v>
      </c>
      <c r="D2376" s="571">
        <v>2371</v>
      </c>
      <c r="E2376" s="580">
        <v>-352.32979999999998</v>
      </c>
      <c r="F2376" s="580">
        <v>-3.1439119999999998</v>
      </c>
      <c r="H2376" s="571">
        <v>2371</v>
      </c>
      <c r="I2376" s="78">
        <v>1419</v>
      </c>
      <c r="J2376" s="78">
        <v>1266</v>
      </c>
      <c r="K2376" s="78">
        <v>1267</v>
      </c>
      <c r="L2376" s="78">
        <v>1419</v>
      </c>
      <c r="M2376" s="579" t="str">
        <f t="shared" si="38"/>
        <v>1419,1266,1267,1419</v>
      </c>
      <c r="R2376" s="280">
        <v>2371</v>
      </c>
      <c r="S2376" s="591">
        <v>977.13941540545704</v>
      </c>
      <c r="U2376" s="77">
        <v>2371</v>
      </c>
      <c r="V2376" s="77">
        <v>2371</v>
      </c>
      <c r="Y2376" s="110">
        <v>2371</v>
      </c>
      <c r="Z2376" s="110">
        <v>0</v>
      </c>
      <c r="AA2376" s="110">
        <v>2371</v>
      </c>
      <c r="AB2376" s="110">
        <v>0</v>
      </c>
      <c r="AC2376" s="417">
        <v>19.542788308109099</v>
      </c>
    </row>
    <row r="2377" spans="1:29">
      <c r="A2377" s="20"/>
      <c r="B2377" s="24">
        <v>2373</v>
      </c>
      <c r="D2377" s="571">
        <v>2372</v>
      </c>
      <c r="E2377" s="580">
        <v>-377.7894</v>
      </c>
      <c r="F2377" s="580">
        <v>106.25816</v>
      </c>
      <c r="H2377" s="571">
        <v>2372</v>
      </c>
      <c r="I2377" s="78">
        <v>1420</v>
      </c>
      <c r="J2377" s="78">
        <v>1419</v>
      </c>
      <c r="K2377" s="78">
        <v>1267</v>
      </c>
      <c r="L2377" s="78">
        <v>1420</v>
      </c>
      <c r="M2377" s="579" t="str">
        <f t="shared" si="38"/>
        <v>1420,1419,1267,1420</v>
      </c>
      <c r="R2377" s="280">
        <v>2372</v>
      </c>
      <c r="S2377" s="591">
        <v>951.54405677755096</v>
      </c>
      <c r="U2377" s="77">
        <v>2372</v>
      </c>
      <c r="V2377" s="77">
        <v>2372</v>
      </c>
      <c r="Y2377" s="110">
        <v>2372</v>
      </c>
      <c r="Z2377" s="110">
        <v>0</v>
      </c>
      <c r="AA2377" s="110">
        <v>2372</v>
      </c>
      <c r="AB2377" s="110">
        <v>0</v>
      </c>
      <c r="AC2377" s="417">
        <v>19.030881135550999</v>
      </c>
    </row>
    <row r="2378" spans="1:29">
      <c r="A2378" s="20"/>
      <c r="B2378" s="24">
        <v>2374</v>
      </c>
      <c r="D2378" s="571">
        <v>2373</v>
      </c>
      <c r="E2378" s="580">
        <v>-336.21660000000003</v>
      </c>
      <c r="F2378" s="580">
        <v>57.371982000000003</v>
      </c>
      <c r="H2378" s="571">
        <v>2373</v>
      </c>
      <c r="I2378" s="78">
        <v>1420</v>
      </c>
      <c r="J2378" s="78">
        <v>1267</v>
      </c>
      <c r="K2378" s="78">
        <v>1268</v>
      </c>
      <c r="L2378" s="78">
        <v>1420</v>
      </c>
      <c r="M2378" s="579" t="str">
        <f t="shared" si="38"/>
        <v>1420,1267,1268,1420</v>
      </c>
      <c r="R2378" s="280">
        <v>2373</v>
      </c>
      <c r="S2378" s="591">
        <v>1141.3683748564199</v>
      </c>
      <c r="U2378" s="77">
        <v>2373</v>
      </c>
      <c r="V2378" s="77">
        <v>2373</v>
      </c>
      <c r="Y2378" s="110">
        <v>2373</v>
      </c>
      <c r="Z2378" s="110">
        <v>0</v>
      </c>
      <c r="AA2378" s="110">
        <v>2373</v>
      </c>
      <c r="AB2378" s="110">
        <v>0</v>
      </c>
      <c r="AC2378" s="417">
        <v>22.8273674971284</v>
      </c>
    </row>
    <row r="2379" spans="1:29">
      <c r="A2379" s="20"/>
      <c r="B2379" s="24">
        <v>2375</v>
      </c>
      <c r="D2379" s="571">
        <v>2374</v>
      </c>
      <c r="E2379" s="580">
        <v>-336.66199999999998</v>
      </c>
      <c r="F2379" s="580">
        <v>-291.80829999999997</v>
      </c>
      <c r="H2379" s="571">
        <v>2374</v>
      </c>
      <c r="I2379" s="78">
        <v>1421</v>
      </c>
      <c r="J2379" s="78">
        <v>1420</v>
      </c>
      <c r="K2379" s="78">
        <v>1268</v>
      </c>
      <c r="L2379" s="78">
        <v>1421</v>
      </c>
      <c r="M2379" s="579" t="str">
        <f t="shared" si="38"/>
        <v>1421,1420,1268,1421</v>
      </c>
      <c r="R2379" s="280">
        <v>2374</v>
      </c>
      <c r="S2379" s="591">
        <v>1178.43102132953</v>
      </c>
      <c r="U2379" s="77">
        <v>2374</v>
      </c>
      <c r="V2379" s="77">
        <v>2374</v>
      </c>
      <c r="Y2379" s="110">
        <v>2374</v>
      </c>
      <c r="Z2379" s="110">
        <v>0</v>
      </c>
      <c r="AA2379" s="110">
        <v>2374</v>
      </c>
      <c r="AB2379" s="110">
        <v>0</v>
      </c>
      <c r="AC2379" s="417">
        <v>23.568620426590702</v>
      </c>
    </row>
    <row r="2380" spans="1:29">
      <c r="A2380" s="20"/>
      <c r="B2380" s="24">
        <v>2376</v>
      </c>
      <c r="D2380" s="571">
        <v>2375</v>
      </c>
      <c r="E2380" s="580">
        <v>-290.245</v>
      </c>
      <c r="F2380" s="580">
        <v>-329.8963</v>
      </c>
      <c r="H2380" s="571">
        <v>2375</v>
      </c>
      <c r="I2380" s="78">
        <v>1421</v>
      </c>
      <c r="J2380" s="78">
        <v>1268</v>
      </c>
      <c r="K2380" s="78">
        <v>1269</v>
      </c>
      <c r="L2380" s="78">
        <v>1421</v>
      </c>
      <c r="M2380" s="579" t="str">
        <f t="shared" si="38"/>
        <v>1421,1268,1269,1421</v>
      </c>
      <c r="R2380" s="280">
        <v>2375</v>
      </c>
      <c r="S2380" s="591">
        <v>1172.7182632689301</v>
      </c>
      <c r="U2380" s="77">
        <v>2375</v>
      </c>
      <c r="V2380" s="77">
        <v>2375</v>
      </c>
      <c r="Y2380" s="110">
        <v>2375</v>
      </c>
      <c r="Z2380" s="110">
        <v>0</v>
      </c>
      <c r="AA2380" s="110">
        <v>2375</v>
      </c>
      <c r="AB2380" s="110">
        <v>0</v>
      </c>
      <c r="AC2380" s="417">
        <v>23.454365265378701</v>
      </c>
    </row>
    <row r="2381" spans="1:29">
      <c r="A2381" s="20"/>
      <c r="B2381" s="24">
        <v>2377</v>
      </c>
      <c r="D2381" s="571">
        <v>2376</v>
      </c>
      <c r="E2381" s="580">
        <v>-328.63720000000001</v>
      </c>
      <c r="F2381" s="580">
        <v>-228.5076</v>
      </c>
      <c r="H2381" s="571">
        <v>2376</v>
      </c>
      <c r="I2381" s="78">
        <v>1422</v>
      </c>
      <c r="J2381" s="78">
        <v>1421</v>
      </c>
      <c r="K2381" s="78">
        <v>1269</v>
      </c>
      <c r="L2381" s="78">
        <v>1422</v>
      </c>
      <c r="M2381" s="579" t="str">
        <f t="shared" si="38"/>
        <v>1422,1421,1269,1422</v>
      </c>
      <c r="R2381" s="280">
        <v>2376</v>
      </c>
      <c r="S2381" s="591">
        <v>1206.8723371460201</v>
      </c>
      <c r="U2381" s="77">
        <v>2376</v>
      </c>
      <c r="V2381" s="77">
        <v>2376</v>
      </c>
      <c r="Y2381" s="110">
        <v>2376</v>
      </c>
      <c r="Z2381" s="110">
        <v>0</v>
      </c>
      <c r="AA2381" s="110">
        <v>2376</v>
      </c>
      <c r="AB2381" s="110">
        <v>0</v>
      </c>
      <c r="AC2381" s="417">
        <v>24.1374467429204</v>
      </c>
    </row>
    <row r="2382" spans="1:29">
      <c r="A2382" s="20"/>
      <c r="B2382" s="24">
        <v>2378</v>
      </c>
      <c r="D2382" s="571">
        <v>2377</v>
      </c>
      <c r="E2382" s="580">
        <v>-323.54539999999997</v>
      </c>
      <c r="F2382" s="580">
        <v>-167.22020000000001</v>
      </c>
      <c r="H2382" s="571">
        <v>2377</v>
      </c>
      <c r="I2382" s="78">
        <v>1422</v>
      </c>
      <c r="J2382" s="78">
        <v>1269</v>
      </c>
      <c r="K2382" s="78">
        <v>1270</v>
      </c>
      <c r="L2382" s="78">
        <v>1422</v>
      </c>
      <c r="M2382" s="579" t="str">
        <f t="shared" si="38"/>
        <v>1422,1269,1270,1422</v>
      </c>
      <c r="R2382" s="280">
        <v>2377</v>
      </c>
      <c r="S2382" s="591">
        <v>1194.77244164992</v>
      </c>
      <c r="U2382" s="77">
        <v>2377</v>
      </c>
      <c r="V2382" s="77">
        <v>2377</v>
      </c>
      <c r="Y2382" s="110">
        <v>2377</v>
      </c>
      <c r="Z2382" s="110">
        <v>0</v>
      </c>
      <c r="AA2382" s="110">
        <v>2377</v>
      </c>
      <c r="AB2382" s="110">
        <v>0</v>
      </c>
      <c r="AC2382" s="417">
        <v>23.8954488329985</v>
      </c>
    </row>
    <row r="2383" spans="1:29">
      <c r="A2383" s="20"/>
      <c r="B2383" s="24">
        <v>2379</v>
      </c>
      <c r="D2383" s="571">
        <v>2378</v>
      </c>
      <c r="E2383" s="580">
        <v>-317.25009999999997</v>
      </c>
      <c r="F2383" s="580">
        <v>-106.48869999999999</v>
      </c>
      <c r="H2383" s="571">
        <v>2378</v>
      </c>
      <c r="I2383" s="78">
        <v>1423</v>
      </c>
      <c r="J2383" s="78">
        <v>1422</v>
      </c>
      <c r="K2383" s="78">
        <v>1270</v>
      </c>
      <c r="L2383" s="78">
        <v>1423</v>
      </c>
      <c r="M2383" s="579" t="str">
        <f t="shared" si="38"/>
        <v>1423,1422,1270,1423</v>
      </c>
      <c r="R2383" s="280">
        <v>2378</v>
      </c>
      <c r="S2383" s="591">
        <v>1181.3999389860501</v>
      </c>
      <c r="U2383" s="77">
        <v>2378</v>
      </c>
      <c r="V2383" s="77">
        <v>2378</v>
      </c>
      <c r="Y2383" s="110">
        <v>2378</v>
      </c>
      <c r="Z2383" s="110">
        <v>0</v>
      </c>
      <c r="AA2383" s="110">
        <v>2378</v>
      </c>
      <c r="AB2383" s="110">
        <v>0</v>
      </c>
      <c r="AC2383" s="417">
        <v>23.627998779721</v>
      </c>
    </row>
    <row r="2384" spans="1:29">
      <c r="A2384" s="20"/>
      <c r="B2384" s="24">
        <v>2380</v>
      </c>
      <c r="D2384" s="571">
        <v>2379</v>
      </c>
      <c r="E2384" s="580">
        <v>-307.24860000000001</v>
      </c>
      <c r="F2384" s="580">
        <v>-46.158560000000001</v>
      </c>
      <c r="H2384" s="571">
        <v>2379</v>
      </c>
      <c r="I2384" s="78">
        <v>1423</v>
      </c>
      <c r="J2384" s="78">
        <v>1270</v>
      </c>
      <c r="K2384" s="78">
        <v>1271</v>
      </c>
      <c r="L2384" s="78">
        <v>1423</v>
      </c>
      <c r="M2384" s="579" t="str">
        <f t="shared" si="38"/>
        <v>1423,1270,1271,1423</v>
      </c>
      <c r="R2384" s="280">
        <v>2379</v>
      </c>
      <c r="S2384" s="591">
        <v>1170.2258940060201</v>
      </c>
      <c r="U2384" s="77">
        <v>2379</v>
      </c>
      <c r="V2384" s="77">
        <v>2379</v>
      </c>
      <c r="Y2384" s="110">
        <v>2379</v>
      </c>
      <c r="Z2384" s="110">
        <v>0</v>
      </c>
      <c r="AA2384" s="110">
        <v>2379</v>
      </c>
      <c r="AB2384" s="110">
        <v>0</v>
      </c>
      <c r="AC2384" s="417">
        <v>23.404517880120501</v>
      </c>
    </row>
    <row r="2385" spans="1:29">
      <c r="A2385" s="20"/>
      <c r="B2385" s="24">
        <v>2381</v>
      </c>
      <c r="D2385" s="571">
        <v>2380</v>
      </c>
      <c r="E2385" s="580">
        <v>-293.35129999999998</v>
      </c>
      <c r="F2385" s="580">
        <v>13.20335</v>
      </c>
      <c r="H2385" s="571">
        <v>2380</v>
      </c>
      <c r="I2385" s="78">
        <v>1424</v>
      </c>
      <c r="J2385" s="78">
        <v>1423</v>
      </c>
      <c r="K2385" s="78">
        <v>1271</v>
      </c>
      <c r="L2385" s="78">
        <v>1424</v>
      </c>
      <c r="M2385" s="579" t="str">
        <f t="shared" si="38"/>
        <v>1424,1423,1271,1424</v>
      </c>
      <c r="R2385" s="280">
        <v>2380</v>
      </c>
      <c r="S2385" s="591">
        <v>969.16149969346498</v>
      </c>
      <c r="U2385" s="77">
        <v>2380</v>
      </c>
      <c r="V2385" s="77">
        <v>2380</v>
      </c>
      <c r="Y2385" s="110">
        <v>2380</v>
      </c>
      <c r="Z2385" s="110">
        <v>0</v>
      </c>
      <c r="AA2385" s="110">
        <v>2380</v>
      </c>
      <c r="AB2385" s="110">
        <v>0</v>
      </c>
      <c r="AC2385" s="417">
        <v>19.3832299938693</v>
      </c>
    </row>
    <row r="2386" spans="1:29">
      <c r="A2386" s="20"/>
      <c r="B2386" s="24">
        <v>2382</v>
      </c>
      <c r="D2386" s="571">
        <v>2381</v>
      </c>
      <c r="E2386" s="580">
        <v>-279.86369999999999</v>
      </c>
      <c r="F2386" s="580">
        <v>-266.67939999999999</v>
      </c>
      <c r="H2386" s="571">
        <v>2381</v>
      </c>
      <c r="I2386" s="78">
        <v>1424</v>
      </c>
      <c r="J2386" s="78">
        <v>1271</v>
      </c>
      <c r="K2386" s="78">
        <v>1272</v>
      </c>
      <c r="L2386" s="78">
        <v>1424</v>
      </c>
      <c r="M2386" s="579" t="str">
        <f t="shared" si="38"/>
        <v>1424,1271,1272,1424</v>
      </c>
      <c r="R2386" s="280">
        <v>2381</v>
      </c>
      <c r="S2386" s="591">
        <v>980.91028020106</v>
      </c>
      <c r="U2386" s="77">
        <v>2381</v>
      </c>
      <c r="V2386" s="77">
        <v>2381</v>
      </c>
      <c r="Y2386" s="110">
        <v>2381</v>
      </c>
      <c r="Z2386" s="110">
        <v>0</v>
      </c>
      <c r="AA2386" s="110">
        <v>2381</v>
      </c>
      <c r="AB2386" s="110">
        <v>0</v>
      </c>
      <c r="AC2386" s="417">
        <v>19.618205604021199</v>
      </c>
    </row>
    <row r="2387" spans="1:29">
      <c r="A2387" s="20"/>
      <c r="B2387" s="24">
        <v>2383</v>
      </c>
      <c r="D2387" s="571">
        <v>2382</v>
      </c>
      <c r="E2387" s="580">
        <v>-271.68509999999998</v>
      </c>
      <c r="F2387" s="580">
        <v>-205.21129999999999</v>
      </c>
      <c r="H2387" s="571">
        <v>2382</v>
      </c>
      <c r="I2387" s="78">
        <v>1425</v>
      </c>
      <c r="J2387" s="78">
        <v>1424</v>
      </c>
      <c r="K2387" s="78">
        <v>1272</v>
      </c>
      <c r="L2387" s="78">
        <v>1425</v>
      </c>
      <c r="M2387" s="579" t="str">
        <f t="shared" si="38"/>
        <v>1425,1424,1272,1425</v>
      </c>
      <c r="R2387" s="280">
        <v>2382</v>
      </c>
      <c r="S2387" s="591">
        <v>936.04285660298694</v>
      </c>
      <c r="U2387" s="77">
        <v>2382</v>
      </c>
      <c r="V2387" s="77">
        <v>2382</v>
      </c>
      <c r="Y2387" s="110">
        <v>2382</v>
      </c>
      <c r="Z2387" s="110">
        <v>0</v>
      </c>
      <c r="AA2387" s="110">
        <v>2382</v>
      </c>
      <c r="AB2387" s="110">
        <v>0</v>
      </c>
      <c r="AC2387" s="417">
        <v>18.720857132059699</v>
      </c>
    </row>
    <row r="2388" spans="1:29">
      <c r="A2388" s="20"/>
      <c r="B2388" s="24">
        <v>2384</v>
      </c>
      <c r="D2388" s="571">
        <v>2383</v>
      </c>
      <c r="E2388" s="580">
        <v>-266.56909999999999</v>
      </c>
      <c r="F2388" s="580">
        <v>-145.55699999999999</v>
      </c>
      <c r="H2388" s="571">
        <v>2383</v>
      </c>
      <c r="I2388" s="78">
        <v>1425</v>
      </c>
      <c r="J2388" s="78">
        <v>1272</v>
      </c>
      <c r="K2388" s="78">
        <v>1273</v>
      </c>
      <c r="L2388" s="78">
        <v>1425</v>
      </c>
      <c r="M2388" s="579" t="str">
        <f t="shared" si="38"/>
        <v>1425,1272,1273,1425</v>
      </c>
      <c r="R2388" s="280">
        <v>2383</v>
      </c>
      <c r="S2388" s="591">
        <v>1131.3582651674999</v>
      </c>
      <c r="U2388" s="77">
        <v>2383</v>
      </c>
      <c r="V2388" s="77">
        <v>2383</v>
      </c>
      <c r="Y2388" s="110">
        <v>2383</v>
      </c>
      <c r="Z2388" s="110">
        <v>0</v>
      </c>
      <c r="AA2388" s="110">
        <v>2383</v>
      </c>
      <c r="AB2388" s="110">
        <v>0</v>
      </c>
      <c r="AC2388" s="417">
        <v>22.6271653033501</v>
      </c>
    </row>
    <row r="2389" spans="1:29">
      <c r="A2389" s="20"/>
      <c r="B2389" s="24">
        <v>2385</v>
      </c>
      <c r="D2389" s="571">
        <v>2384</v>
      </c>
      <c r="E2389" s="580">
        <v>-260.63799999999998</v>
      </c>
      <c r="F2389" s="580">
        <v>-86.400989999999993</v>
      </c>
      <c r="H2389" s="571">
        <v>2384</v>
      </c>
      <c r="I2389" s="78">
        <v>1426</v>
      </c>
      <c r="J2389" s="78">
        <v>1425</v>
      </c>
      <c r="K2389" s="78">
        <v>1273</v>
      </c>
      <c r="L2389" s="78">
        <v>1426</v>
      </c>
      <c r="M2389" s="579" t="str">
        <f t="shared" si="38"/>
        <v>1426,1425,1273,1426</v>
      </c>
      <c r="R2389" s="280">
        <v>2384</v>
      </c>
      <c r="S2389" s="591">
        <v>1087.61461183251</v>
      </c>
      <c r="U2389" s="77">
        <v>2384</v>
      </c>
      <c r="V2389" s="77">
        <v>2384</v>
      </c>
      <c r="Y2389" s="110">
        <v>2384</v>
      </c>
      <c r="Z2389" s="110">
        <v>0</v>
      </c>
      <c r="AA2389" s="110">
        <v>2384</v>
      </c>
      <c r="AB2389" s="110">
        <v>0</v>
      </c>
      <c r="AC2389" s="417">
        <v>21.752292236650199</v>
      </c>
    </row>
    <row r="2390" spans="1:29">
      <c r="A2390" s="20"/>
      <c r="B2390" s="24">
        <v>2386</v>
      </c>
      <c r="D2390" s="571">
        <v>2385</v>
      </c>
      <c r="E2390" s="580">
        <v>-250.05950000000001</v>
      </c>
      <c r="F2390" s="580">
        <v>-27.631519999999998</v>
      </c>
      <c r="H2390" s="571">
        <v>2385</v>
      </c>
      <c r="I2390" s="78">
        <v>1426</v>
      </c>
      <c r="J2390" s="78">
        <v>1273</v>
      </c>
      <c r="K2390" s="78">
        <v>1274</v>
      </c>
      <c r="L2390" s="78">
        <v>1426</v>
      </c>
      <c r="M2390" s="579" t="str">
        <f t="shared" si="38"/>
        <v>1426,1273,1274,1426</v>
      </c>
      <c r="R2390" s="280">
        <v>2385</v>
      </c>
      <c r="S2390" s="591">
        <v>1095.0390571999501</v>
      </c>
      <c r="U2390" s="77">
        <v>2385</v>
      </c>
      <c r="V2390" s="77">
        <v>2385</v>
      </c>
      <c r="Y2390" s="110">
        <v>2385</v>
      </c>
      <c r="Z2390" s="110">
        <v>0</v>
      </c>
      <c r="AA2390" s="110">
        <v>2385</v>
      </c>
      <c r="AB2390" s="110">
        <v>0</v>
      </c>
      <c r="AC2390" s="417">
        <v>21.900781143999101</v>
      </c>
    </row>
    <row r="2391" spans="1:29">
      <c r="A2391" s="20"/>
      <c r="B2391" s="24">
        <v>2387</v>
      </c>
      <c r="D2391" s="571">
        <v>2386</v>
      </c>
      <c r="E2391" s="580">
        <v>-213.92099999999999</v>
      </c>
      <c r="F2391" s="580">
        <v>681.35757999999998</v>
      </c>
      <c r="H2391" s="571">
        <v>2386</v>
      </c>
      <c r="I2391" s="78">
        <v>1427</v>
      </c>
      <c r="J2391" s="78">
        <v>1426</v>
      </c>
      <c r="K2391" s="78">
        <v>1274</v>
      </c>
      <c r="L2391" s="78">
        <v>1427</v>
      </c>
      <c r="M2391" s="579" t="str">
        <f t="shared" si="38"/>
        <v>1427,1426,1274,1427</v>
      </c>
      <c r="R2391" s="280">
        <v>2386</v>
      </c>
      <c r="S2391" s="591">
        <v>1111.0760706900001</v>
      </c>
      <c r="U2391" s="77">
        <v>2386</v>
      </c>
      <c r="V2391" s="77">
        <v>2386</v>
      </c>
      <c r="Y2391" s="110">
        <v>2386</v>
      </c>
      <c r="Z2391" s="110">
        <v>0</v>
      </c>
      <c r="AA2391" s="110">
        <v>2386</v>
      </c>
      <c r="AB2391" s="110">
        <v>0</v>
      </c>
      <c r="AC2391" s="417">
        <v>22.221521413800001</v>
      </c>
    </row>
    <row r="2392" spans="1:29">
      <c r="A2392" s="20"/>
      <c r="B2392" s="24">
        <v>2388</v>
      </c>
      <c r="D2392" s="571">
        <v>2387</v>
      </c>
      <c r="E2392" s="580">
        <v>-255.0342</v>
      </c>
      <c r="F2392" s="580">
        <v>646.55715999999995</v>
      </c>
      <c r="H2392" s="571">
        <v>2387</v>
      </c>
      <c r="I2392" s="78">
        <v>1427</v>
      </c>
      <c r="J2392" s="78">
        <v>1274</v>
      </c>
      <c r="K2392" s="78">
        <v>1275</v>
      </c>
      <c r="L2392" s="78">
        <v>1427</v>
      </c>
      <c r="M2392" s="579" t="str">
        <f t="shared" si="38"/>
        <v>1427,1274,1275,1427</v>
      </c>
      <c r="R2392" s="280">
        <v>2387</v>
      </c>
      <c r="S2392" s="591">
        <v>1114.6767703200101</v>
      </c>
      <c r="U2392" s="77">
        <v>2387</v>
      </c>
      <c r="V2392" s="77">
        <v>2387</v>
      </c>
      <c r="Y2392" s="110">
        <v>2387</v>
      </c>
      <c r="Z2392" s="110">
        <v>0</v>
      </c>
      <c r="AA2392" s="110">
        <v>2387</v>
      </c>
      <c r="AB2392" s="110">
        <v>0</v>
      </c>
      <c r="AC2392" s="417">
        <v>22.293535406400299</v>
      </c>
    </row>
    <row r="2393" spans="1:29">
      <c r="A2393" s="20"/>
      <c r="B2393" s="24">
        <v>2389</v>
      </c>
      <c r="D2393" s="571">
        <v>2388</v>
      </c>
      <c r="E2393" s="580">
        <v>-148.84399999999999</v>
      </c>
      <c r="F2393" s="580">
        <v>694.12180000000001</v>
      </c>
      <c r="H2393" s="571">
        <v>2388</v>
      </c>
      <c r="I2393" s="78">
        <v>1428</v>
      </c>
      <c r="J2393" s="78">
        <v>1427</v>
      </c>
      <c r="K2393" s="78">
        <v>1275</v>
      </c>
      <c r="L2393" s="78">
        <v>1428</v>
      </c>
      <c r="M2393" s="579" t="str">
        <f t="shared" si="38"/>
        <v>1428,1427,1275,1428</v>
      </c>
      <c r="R2393" s="280">
        <v>2388</v>
      </c>
      <c r="S2393" s="591">
        <v>1136.6909507549999</v>
      </c>
      <c r="U2393" s="77">
        <v>2388</v>
      </c>
      <c r="V2393" s="77">
        <v>2388</v>
      </c>
      <c r="Y2393" s="110">
        <v>2388</v>
      </c>
      <c r="Z2393" s="110">
        <v>0</v>
      </c>
      <c r="AA2393" s="110">
        <v>2388</v>
      </c>
      <c r="AB2393" s="110">
        <v>0</v>
      </c>
      <c r="AC2393" s="417">
        <v>22.7338190151</v>
      </c>
    </row>
    <row r="2394" spans="1:29">
      <c r="A2394" s="20"/>
      <c r="B2394" s="24">
        <v>2390</v>
      </c>
      <c r="D2394" s="571">
        <v>2389</v>
      </c>
      <c r="E2394" s="580">
        <v>-104.97020000000001</v>
      </c>
      <c r="F2394" s="580">
        <v>724.24013000000002</v>
      </c>
      <c r="H2394" s="571">
        <v>2389</v>
      </c>
      <c r="I2394" s="78">
        <v>1428</v>
      </c>
      <c r="J2394" s="78">
        <v>1275</v>
      </c>
      <c r="K2394" s="78">
        <v>1276</v>
      </c>
      <c r="L2394" s="78">
        <v>1428</v>
      </c>
      <c r="M2394" s="579" t="str">
        <f t="shared" si="38"/>
        <v>1428,1275,1276,1428</v>
      </c>
      <c r="R2394" s="280">
        <v>2389</v>
      </c>
      <c r="S2394" s="591">
        <v>1204.58225674499</v>
      </c>
      <c r="U2394" s="77">
        <v>2389</v>
      </c>
      <c r="V2394" s="77">
        <v>2389</v>
      </c>
      <c r="Y2394" s="110">
        <v>2389</v>
      </c>
      <c r="Z2394" s="110">
        <v>0</v>
      </c>
      <c r="AA2394" s="110">
        <v>2389</v>
      </c>
      <c r="AB2394" s="110">
        <v>0</v>
      </c>
      <c r="AC2394" s="417">
        <v>24.0916451348998</v>
      </c>
    </row>
    <row r="2395" spans="1:29">
      <c r="A2395" s="20"/>
      <c r="B2395" s="24">
        <v>2391</v>
      </c>
      <c r="D2395" s="571">
        <v>2390</v>
      </c>
      <c r="E2395" s="580">
        <v>-56.09751</v>
      </c>
      <c r="F2395" s="580">
        <v>723.77734999999996</v>
      </c>
      <c r="H2395" s="571">
        <v>2390</v>
      </c>
      <c r="I2395" s="78">
        <v>1429</v>
      </c>
      <c r="J2395" s="78">
        <v>1428</v>
      </c>
      <c r="K2395" s="78">
        <v>1276</v>
      </c>
      <c r="L2395" s="78">
        <v>1429</v>
      </c>
      <c r="M2395" s="579" t="str">
        <f t="shared" si="38"/>
        <v>1429,1428,1276,1429</v>
      </c>
      <c r="R2395" s="280">
        <v>2390</v>
      </c>
      <c r="S2395" s="591">
        <v>1246.3386893900099</v>
      </c>
      <c r="U2395" s="77">
        <v>2390</v>
      </c>
      <c r="V2395" s="77">
        <v>2390</v>
      </c>
      <c r="Y2395" s="110">
        <v>2390</v>
      </c>
      <c r="Z2395" s="110">
        <v>0</v>
      </c>
      <c r="AA2395" s="110">
        <v>2390</v>
      </c>
      <c r="AB2395" s="110">
        <v>0</v>
      </c>
      <c r="AC2395" s="417">
        <v>24.9267737878003</v>
      </c>
    </row>
    <row r="2396" spans="1:29">
      <c r="A2396" s="20"/>
      <c r="B2396" s="24">
        <v>2392</v>
      </c>
      <c r="D2396" s="571">
        <v>2391</v>
      </c>
      <c r="E2396" s="580">
        <v>-5.5256740000000004</v>
      </c>
      <c r="F2396" s="580">
        <v>724.83578</v>
      </c>
      <c r="H2396" s="571">
        <v>2391</v>
      </c>
      <c r="I2396" s="78">
        <v>1429</v>
      </c>
      <c r="J2396" s="78">
        <v>1276</v>
      </c>
      <c r="K2396" s="78">
        <v>1277</v>
      </c>
      <c r="L2396" s="78">
        <v>1429</v>
      </c>
      <c r="M2396" s="579" t="str">
        <f t="shared" si="38"/>
        <v>1429,1276,1277,1429</v>
      </c>
      <c r="R2396" s="280">
        <v>2391</v>
      </c>
      <c r="S2396" s="591">
        <v>1234.23761770999</v>
      </c>
      <c r="U2396" s="77">
        <v>2391</v>
      </c>
      <c r="V2396" s="77">
        <v>2391</v>
      </c>
      <c r="Y2396" s="110">
        <v>2391</v>
      </c>
      <c r="Z2396" s="110">
        <v>0</v>
      </c>
      <c r="AA2396" s="110">
        <v>2391</v>
      </c>
      <c r="AB2396" s="110">
        <v>0</v>
      </c>
      <c r="AC2396" s="417">
        <v>24.684752354199802</v>
      </c>
    </row>
    <row r="2397" spans="1:29">
      <c r="A2397" s="20"/>
      <c r="B2397" s="24">
        <v>2393</v>
      </c>
      <c r="D2397" s="571">
        <v>2392</v>
      </c>
      <c r="E2397" s="580">
        <v>40.282604999999997</v>
      </c>
      <c r="F2397" s="580">
        <v>731.89021000000002</v>
      </c>
      <c r="H2397" s="571">
        <v>2392</v>
      </c>
      <c r="I2397" s="78">
        <v>1430</v>
      </c>
      <c r="J2397" s="78">
        <v>1429</v>
      </c>
      <c r="K2397" s="78">
        <v>1277</v>
      </c>
      <c r="L2397" s="78">
        <v>1430</v>
      </c>
      <c r="M2397" s="579" t="str">
        <f t="shared" si="38"/>
        <v>1430,1429,1277,1430</v>
      </c>
      <c r="R2397" s="280">
        <v>2392</v>
      </c>
      <c r="S2397" s="591">
        <v>1221.7719966049999</v>
      </c>
      <c r="U2397" s="77">
        <v>2392</v>
      </c>
      <c r="V2397" s="77">
        <v>2392</v>
      </c>
      <c r="Y2397" s="110">
        <v>2392</v>
      </c>
      <c r="Z2397" s="110">
        <v>0</v>
      </c>
      <c r="AA2397" s="110">
        <v>2392</v>
      </c>
      <c r="AB2397" s="110">
        <v>0</v>
      </c>
      <c r="AC2397" s="417">
        <v>24.435439932100099</v>
      </c>
    </row>
    <row r="2398" spans="1:29">
      <c r="A2398" s="20"/>
      <c r="B2398" s="24">
        <v>2394</v>
      </c>
      <c r="D2398" s="571">
        <v>2393</v>
      </c>
      <c r="E2398" s="580">
        <v>83.741924999999995</v>
      </c>
      <c r="F2398" s="580">
        <v>714.37892999999997</v>
      </c>
      <c r="H2398" s="571">
        <v>2393</v>
      </c>
      <c r="I2398" s="78">
        <v>1430</v>
      </c>
      <c r="J2398" s="78">
        <v>1277</v>
      </c>
      <c r="K2398" s="78">
        <v>1278</v>
      </c>
      <c r="L2398" s="78">
        <v>1430</v>
      </c>
      <c r="M2398" s="579" t="str">
        <f t="shared" si="38"/>
        <v>1430,1277,1278,1430</v>
      </c>
      <c r="R2398" s="280">
        <v>2393</v>
      </c>
      <c r="S2398" s="591">
        <v>1196.7400382999899</v>
      </c>
      <c r="U2398" s="77">
        <v>2393</v>
      </c>
      <c r="V2398" s="77">
        <v>2393</v>
      </c>
      <c r="Y2398" s="110">
        <v>2393</v>
      </c>
      <c r="Z2398" s="110">
        <v>0</v>
      </c>
      <c r="AA2398" s="110">
        <v>2393</v>
      </c>
      <c r="AB2398" s="110">
        <v>0</v>
      </c>
      <c r="AC2398" s="417">
        <v>23.9348007659998</v>
      </c>
    </row>
    <row r="2399" spans="1:29">
      <c r="A2399" s="20"/>
      <c r="B2399" s="24">
        <v>2395</v>
      </c>
      <c r="D2399" s="571">
        <v>2394</v>
      </c>
      <c r="E2399" s="580">
        <v>134.25461999999999</v>
      </c>
      <c r="F2399" s="580">
        <v>696.57854999999995</v>
      </c>
      <c r="H2399" s="571">
        <v>2394</v>
      </c>
      <c r="I2399" s="78">
        <v>1431</v>
      </c>
      <c r="J2399" s="78">
        <v>1430</v>
      </c>
      <c r="K2399" s="78">
        <v>1278</v>
      </c>
      <c r="L2399" s="78">
        <v>1431</v>
      </c>
      <c r="M2399" s="579" t="str">
        <f t="shared" si="38"/>
        <v>1431,1430,1278,1431</v>
      </c>
      <c r="R2399" s="280">
        <v>2394</v>
      </c>
      <c r="S2399" s="591">
        <v>992.57744778000006</v>
      </c>
      <c r="U2399" s="77">
        <v>2394</v>
      </c>
      <c r="V2399" s="77">
        <v>2394</v>
      </c>
      <c r="Y2399" s="110">
        <v>2394</v>
      </c>
      <c r="Z2399" s="110">
        <v>0</v>
      </c>
      <c r="AA2399" s="110">
        <v>2394</v>
      </c>
      <c r="AB2399" s="110">
        <v>0</v>
      </c>
      <c r="AC2399" s="417">
        <v>19.851548955599998</v>
      </c>
    </row>
    <row r="2400" spans="1:29">
      <c r="A2400" s="20"/>
      <c r="B2400" s="24">
        <v>2396</v>
      </c>
      <c r="D2400" s="571">
        <v>2395</v>
      </c>
      <c r="E2400" s="580">
        <v>182.6936</v>
      </c>
      <c r="F2400" s="580">
        <v>664.75751000000002</v>
      </c>
      <c r="H2400" s="571">
        <v>2395</v>
      </c>
      <c r="I2400" s="78">
        <v>1431</v>
      </c>
      <c r="J2400" s="78">
        <v>1278</v>
      </c>
      <c r="K2400" s="78">
        <v>1279</v>
      </c>
      <c r="L2400" s="78">
        <v>1431</v>
      </c>
      <c r="M2400" s="579" t="str">
        <f t="shared" si="38"/>
        <v>1431,1278,1279,1431</v>
      </c>
      <c r="R2400" s="280">
        <v>2395</v>
      </c>
      <c r="S2400" s="591">
        <v>994.51377645001003</v>
      </c>
      <c r="U2400" s="77">
        <v>2395</v>
      </c>
      <c r="V2400" s="77">
        <v>2395</v>
      </c>
      <c r="Y2400" s="110">
        <v>2395</v>
      </c>
      <c r="Z2400" s="110">
        <v>0</v>
      </c>
      <c r="AA2400" s="110">
        <v>2395</v>
      </c>
      <c r="AB2400" s="110">
        <v>0</v>
      </c>
      <c r="AC2400" s="417">
        <v>19.890275529000199</v>
      </c>
    </row>
    <row r="2401" spans="1:29">
      <c r="A2401" s="20"/>
      <c r="B2401" s="24">
        <v>2397</v>
      </c>
      <c r="D2401" s="571">
        <v>2396</v>
      </c>
      <c r="E2401" s="580">
        <v>228.46924000000001</v>
      </c>
      <c r="F2401" s="580">
        <v>626.05359999999996</v>
      </c>
      <c r="H2401" s="571">
        <v>2396</v>
      </c>
      <c r="I2401" s="78">
        <v>1432</v>
      </c>
      <c r="J2401" s="78">
        <v>1431</v>
      </c>
      <c r="K2401" s="78">
        <v>1279</v>
      </c>
      <c r="L2401" s="78">
        <v>1432</v>
      </c>
      <c r="M2401" s="579" t="str">
        <f t="shared" si="38"/>
        <v>1432,1431,1279,1432</v>
      </c>
      <c r="R2401" s="280">
        <v>2396</v>
      </c>
      <c r="S2401" s="591">
        <v>944.44039246998705</v>
      </c>
      <c r="U2401" s="77">
        <v>2396</v>
      </c>
      <c r="V2401" s="77">
        <v>2396</v>
      </c>
      <c r="Y2401" s="110">
        <v>2396</v>
      </c>
      <c r="Z2401" s="110">
        <v>0</v>
      </c>
      <c r="AA2401" s="110">
        <v>2396</v>
      </c>
      <c r="AB2401" s="110">
        <v>0</v>
      </c>
      <c r="AC2401" s="417">
        <v>18.888807849399701</v>
      </c>
    </row>
    <row r="2402" spans="1:29">
      <c r="A2402" s="20"/>
      <c r="B2402" s="24">
        <v>2398</v>
      </c>
      <c r="D2402" s="571">
        <v>2397</v>
      </c>
      <c r="E2402" s="580">
        <v>279.93509999999998</v>
      </c>
      <c r="F2402" s="580">
        <v>589.71301000000005</v>
      </c>
      <c r="H2402" s="571">
        <v>2397</v>
      </c>
      <c r="I2402" s="78">
        <v>1432</v>
      </c>
      <c r="J2402" s="78">
        <v>1279</v>
      </c>
      <c r="K2402" s="78">
        <v>1280</v>
      </c>
      <c r="L2402" s="78">
        <v>1432</v>
      </c>
      <c r="M2402" s="579" t="str">
        <f t="shared" si="38"/>
        <v>1432,1279,1280,1432</v>
      </c>
      <c r="R2402" s="280">
        <v>2397</v>
      </c>
      <c r="S2402" s="591">
        <v>1129.5833402999799</v>
      </c>
      <c r="U2402" s="77">
        <v>2397</v>
      </c>
      <c r="V2402" s="77">
        <v>2397</v>
      </c>
      <c r="Y2402" s="110">
        <v>2397</v>
      </c>
      <c r="Z2402" s="110">
        <v>0</v>
      </c>
      <c r="AA2402" s="110">
        <v>2397</v>
      </c>
      <c r="AB2402" s="110">
        <v>0</v>
      </c>
      <c r="AC2402" s="417">
        <v>22.591666805999701</v>
      </c>
    </row>
    <row r="2403" spans="1:29">
      <c r="A2403" s="20"/>
      <c r="B2403" s="24">
        <v>2399</v>
      </c>
      <c r="D2403" s="571">
        <v>2398</v>
      </c>
      <c r="E2403" s="580">
        <v>335.06810999999999</v>
      </c>
      <c r="F2403" s="580">
        <v>557.53373999999997</v>
      </c>
      <c r="H2403" s="571">
        <v>2398</v>
      </c>
      <c r="I2403" s="78">
        <v>1433</v>
      </c>
      <c r="J2403" s="78">
        <v>1432</v>
      </c>
      <c r="K2403" s="78">
        <v>1280</v>
      </c>
      <c r="L2403" s="78">
        <v>1433</v>
      </c>
      <c r="M2403" s="579" t="str">
        <f t="shared" si="38"/>
        <v>1433,1432,1280,1433</v>
      </c>
      <c r="R2403" s="280">
        <v>2398</v>
      </c>
      <c r="S2403" s="591">
        <v>1134.83326718999</v>
      </c>
      <c r="U2403" s="77">
        <v>2398</v>
      </c>
      <c r="V2403" s="77">
        <v>2398</v>
      </c>
      <c r="Y2403" s="110">
        <v>2398</v>
      </c>
      <c r="Z2403" s="110">
        <v>0</v>
      </c>
      <c r="AA2403" s="110">
        <v>2398</v>
      </c>
      <c r="AB2403" s="110">
        <v>0</v>
      </c>
      <c r="AC2403" s="417">
        <v>22.6966653437999</v>
      </c>
    </row>
    <row r="2404" spans="1:29">
      <c r="A2404" s="20"/>
      <c r="B2404" s="24">
        <v>2400</v>
      </c>
      <c r="D2404" s="571">
        <v>2399</v>
      </c>
      <c r="E2404" s="580">
        <v>382.85462000000001</v>
      </c>
      <c r="F2404" s="580">
        <v>531.15116999999998</v>
      </c>
      <c r="H2404" s="571">
        <v>2399</v>
      </c>
      <c r="I2404" s="78">
        <v>1433</v>
      </c>
      <c r="J2404" s="78">
        <v>1280</v>
      </c>
      <c r="K2404" s="78">
        <v>1281</v>
      </c>
      <c r="L2404" s="78">
        <v>1433</v>
      </c>
      <c r="M2404" s="579" t="str">
        <f t="shared" si="38"/>
        <v>1433,1280,1281,1433</v>
      </c>
      <c r="R2404" s="280">
        <v>2399</v>
      </c>
      <c r="S2404" s="591">
        <v>1124.42692185998</v>
      </c>
      <c r="U2404" s="77">
        <v>2399</v>
      </c>
      <c r="V2404" s="77">
        <v>2399</v>
      </c>
      <c r="Y2404" s="110">
        <v>2399</v>
      </c>
      <c r="Z2404" s="110">
        <v>0</v>
      </c>
      <c r="AA2404" s="110">
        <v>2399</v>
      </c>
      <c r="AB2404" s="110">
        <v>0</v>
      </c>
      <c r="AC2404" s="417">
        <v>22.488538437199601</v>
      </c>
    </row>
    <row r="2405" spans="1:29">
      <c r="A2405" s="20"/>
      <c r="B2405" s="24">
        <v>2401</v>
      </c>
      <c r="D2405" s="571">
        <v>2400</v>
      </c>
      <c r="E2405" s="580">
        <v>403.30452000000002</v>
      </c>
      <c r="F2405" s="580">
        <v>483.24387999999999</v>
      </c>
      <c r="H2405" s="571">
        <v>2400</v>
      </c>
      <c r="I2405" s="78">
        <v>1434</v>
      </c>
      <c r="J2405" s="78">
        <v>1433</v>
      </c>
      <c r="K2405" s="78">
        <v>1281</v>
      </c>
      <c r="L2405" s="78">
        <v>1434</v>
      </c>
      <c r="M2405" s="579" t="str">
        <f t="shared" si="38"/>
        <v>1434,1433,1281,1434</v>
      </c>
      <c r="R2405" s="280">
        <v>2400</v>
      </c>
      <c r="S2405" s="591">
        <v>1098.0888384999901</v>
      </c>
      <c r="U2405" s="77">
        <v>2400</v>
      </c>
      <c r="V2405" s="77">
        <v>2400</v>
      </c>
      <c r="Y2405" s="110">
        <v>2400</v>
      </c>
      <c r="Z2405" s="110">
        <v>0</v>
      </c>
      <c r="AA2405" s="110">
        <v>2400</v>
      </c>
      <c r="AB2405" s="110">
        <v>0</v>
      </c>
      <c r="AC2405" s="417">
        <v>21.961776769999901</v>
      </c>
    </row>
    <row r="2406" spans="1:29">
      <c r="A2406" s="20"/>
      <c r="B2406" s="24">
        <v>2402</v>
      </c>
      <c r="D2406" s="571">
        <v>2401</v>
      </c>
      <c r="E2406" s="580">
        <v>421.41300999999999</v>
      </c>
      <c r="F2406" s="580">
        <v>421.6241</v>
      </c>
      <c r="H2406" s="571">
        <v>2401</v>
      </c>
      <c r="I2406" s="78">
        <v>1434</v>
      </c>
      <c r="J2406" s="78">
        <v>1281</v>
      </c>
      <c r="K2406" s="78">
        <v>1282</v>
      </c>
      <c r="L2406" s="78">
        <v>1434</v>
      </c>
      <c r="M2406" s="579" t="str">
        <f t="shared" si="38"/>
        <v>1434,1281,1282,1434</v>
      </c>
      <c r="R2406" s="280">
        <v>2401</v>
      </c>
      <c r="S2406" s="591">
        <v>1103.8698733199799</v>
      </c>
      <c r="U2406" s="77">
        <v>2401</v>
      </c>
      <c r="V2406" s="77">
        <v>2401</v>
      </c>
      <c r="Y2406" s="110">
        <v>2401</v>
      </c>
      <c r="Z2406" s="110">
        <v>0</v>
      </c>
      <c r="AA2406" s="110">
        <v>2401</v>
      </c>
      <c r="AB2406" s="110">
        <v>0</v>
      </c>
      <c r="AC2406" s="417">
        <v>22.077397466399699</v>
      </c>
    </row>
    <row r="2407" spans="1:29">
      <c r="A2407" s="20"/>
      <c r="B2407" s="24">
        <v>2403</v>
      </c>
      <c r="D2407" s="571">
        <v>2402</v>
      </c>
      <c r="E2407" s="580">
        <v>430.66363999999999</v>
      </c>
      <c r="F2407" s="580">
        <v>349.43928</v>
      </c>
      <c r="H2407" s="571">
        <v>2402</v>
      </c>
      <c r="I2407" s="78">
        <v>1435</v>
      </c>
      <c r="J2407" s="78">
        <v>1434</v>
      </c>
      <c r="K2407" s="78">
        <v>1282</v>
      </c>
      <c r="L2407" s="78">
        <v>1435</v>
      </c>
      <c r="M2407" s="579" t="str">
        <f t="shared" si="38"/>
        <v>1435,1434,1282,1435</v>
      </c>
      <c r="R2407" s="280">
        <v>2402</v>
      </c>
      <c r="S2407" s="591">
        <v>1130.5185807299799</v>
      </c>
      <c r="U2407" s="77">
        <v>2402</v>
      </c>
      <c r="V2407" s="77">
        <v>2402</v>
      </c>
      <c r="Y2407" s="110">
        <v>2402</v>
      </c>
      <c r="Z2407" s="110">
        <v>0</v>
      </c>
      <c r="AA2407" s="110">
        <v>2402</v>
      </c>
      <c r="AB2407" s="110">
        <v>0</v>
      </c>
      <c r="AC2407" s="417">
        <v>22.6103716145997</v>
      </c>
    </row>
    <row r="2408" spans="1:29">
      <c r="A2408" s="20"/>
      <c r="B2408" s="24">
        <v>2404</v>
      </c>
      <c r="D2408" s="571">
        <v>2403</v>
      </c>
      <c r="E2408" s="580">
        <v>467.02728000000002</v>
      </c>
      <c r="F2408" s="580">
        <v>281.73576000000003</v>
      </c>
      <c r="H2408" s="571">
        <v>2403</v>
      </c>
      <c r="I2408" s="78">
        <v>1435</v>
      </c>
      <c r="J2408" s="78">
        <v>1282</v>
      </c>
      <c r="K2408" s="78">
        <v>1283</v>
      </c>
      <c r="L2408" s="78">
        <v>1435</v>
      </c>
      <c r="M2408" s="579" t="str">
        <f t="shared" si="38"/>
        <v>1435,1282,1283,1435</v>
      </c>
      <c r="R2408" s="280">
        <v>2403</v>
      </c>
      <c r="S2408" s="591">
        <v>1152.1665625099999</v>
      </c>
      <c r="U2408" s="77">
        <v>2403</v>
      </c>
      <c r="V2408" s="77">
        <v>2403</v>
      </c>
      <c r="Y2408" s="110">
        <v>2403</v>
      </c>
      <c r="Z2408" s="110">
        <v>0</v>
      </c>
      <c r="AA2408" s="110">
        <v>2403</v>
      </c>
      <c r="AB2408" s="110">
        <v>0</v>
      </c>
      <c r="AC2408" s="417">
        <v>23.043331250200101</v>
      </c>
    </row>
    <row r="2409" spans="1:29">
      <c r="A2409" s="20"/>
      <c r="B2409" s="24">
        <v>2405</v>
      </c>
      <c r="D2409" s="571">
        <v>2404</v>
      </c>
      <c r="E2409" s="580">
        <v>503.53771999999998</v>
      </c>
      <c r="F2409" s="580">
        <v>222.11612</v>
      </c>
      <c r="H2409" s="571">
        <v>2404</v>
      </c>
      <c r="I2409" s="78">
        <v>1436</v>
      </c>
      <c r="J2409" s="78">
        <v>1435</v>
      </c>
      <c r="K2409" s="78">
        <v>1283</v>
      </c>
      <c r="L2409" s="78">
        <v>1436</v>
      </c>
      <c r="M2409" s="579" t="str">
        <f t="shared" si="38"/>
        <v>1436,1435,1283,1436</v>
      </c>
      <c r="R2409" s="280">
        <v>2404</v>
      </c>
      <c r="S2409" s="591">
        <v>1171.5209103625</v>
      </c>
      <c r="U2409" s="77">
        <v>2404</v>
      </c>
      <c r="V2409" s="77">
        <v>2404</v>
      </c>
      <c r="Y2409" s="110">
        <v>2404</v>
      </c>
      <c r="Z2409" s="110">
        <v>0</v>
      </c>
      <c r="AA2409" s="110">
        <v>2404</v>
      </c>
      <c r="AB2409" s="110">
        <v>0</v>
      </c>
      <c r="AC2409" s="417">
        <v>23.43041820725</v>
      </c>
    </row>
    <row r="2410" spans="1:29">
      <c r="A2410" s="20"/>
      <c r="B2410" s="24">
        <v>2406</v>
      </c>
      <c r="D2410" s="571">
        <v>2405</v>
      </c>
      <c r="E2410" s="580">
        <v>475.33679999999998</v>
      </c>
      <c r="F2410" s="580">
        <v>-487.13209999999998</v>
      </c>
      <c r="H2410" s="571">
        <v>2405</v>
      </c>
      <c r="I2410" s="78">
        <v>1436</v>
      </c>
      <c r="J2410" s="78">
        <v>1283</v>
      </c>
      <c r="K2410" s="78">
        <v>1284</v>
      </c>
      <c r="L2410" s="78">
        <v>1436</v>
      </c>
      <c r="M2410" s="579" t="str">
        <f t="shared" si="38"/>
        <v>1436,1283,1284,1436</v>
      </c>
      <c r="R2410" s="280">
        <v>2405</v>
      </c>
      <c r="S2410" s="591">
        <v>1231.1500849535</v>
      </c>
      <c r="U2410" s="77">
        <v>2405</v>
      </c>
      <c r="V2410" s="77">
        <v>2405</v>
      </c>
      <c r="Y2410" s="110">
        <v>2405</v>
      </c>
      <c r="Z2410" s="110">
        <v>0</v>
      </c>
      <c r="AA2410" s="110">
        <v>2405</v>
      </c>
      <c r="AB2410" s="110">
        <v>0</v>
      </c>
      <c r="AC2410" s="417">
        <v>24.623001699069999</v>
      </c>
    </row>
    <row r="2411" spans="1:29">
      <c r="A2411" s="20"/>
      <c r="B2411" s="24">
        <v>2407</v>
      </c>
      <c r="D2411" s="571">
        <v>2406</v>
      </c>
      <c r="E2411" s="580">
        <v>393.03289000000001</v>
      </c>
      <c r="F2411" s="580">
        <v>-505.77620000000002</v>
      </c>
      <c r="H2411" s="571">
        <v>2406</v>
      </c>
      <c r="I2411" s="78">
        <v>1437</v>
      </c>
      <c r="J2411" s="78">
        <v>1436</v>
      </c>
      <c r="K2411" s="78">
        <v>1284</v>
      </c>
      <c r="L2411" s="78">
        <v>1437</v>
      </c>
      <c r="M2411" s="579" t="str">
        <f t="shared" si="38"/>
        <v>1437,1436,1284,1437</v>
      </c>
      <c r="R2411" s="280">
        <v>2406</v>
      </c>
      <c r="S2411" s="591">
        <v>1225.086093895</v>
      </c>
      <c r="U2411" s="77">
        <v>2406</v>
      </c>
      <c r="V2411" s="77">
        <v>2406</v>
      </c>
      <c r="Y2411" s="110">
        <v>2406</v>
      </c>
      <c r="Z2411" s="110">
        <v>0</v>
      </c>
      <c r="AA2411" s="110">
        <v>2406</v>
      </c>
      <c r="AB2411" s="110">
        <v>0</v>
      </c>
      <c r="AC2411" s="417">
        <v>24.5017218779</v>
      </c>
    </row>
    <row r="2412" spans="1:29">
      <c r="A2412" s="20"/>
      <c r="B2412" s="24">
        <v>2408</v>
      </c>
      <c r="D2412" s="571">
        <v>2407</v>
      </c>
      <c r="E2412" s="580">
        <v>310.04176999999999</v>
      </c>
      <c r="F2412" s="580">
        <v>-513.38919999999996</v>
      </c>
      <c r="H2412" s="571">
        <v>2407</v>
      </c>
      <c r="I2412" s="78">
        <v>1437</v>
      </c>
      <c r="J2412" s="78">
        <v>1284</v>
      </c>
      <c r="K2412" s="78">
        <v>1285</v>
      </c>
      <c r="L2412" s="78">
        <v>1437</v>
      </c>
      <c r="M2412" s="579" t="str">
        <f t="shared" si="38"/>
        <v>1437,1284,1285,1437</v>
      </c>
      <c r="R2412" s="280">
        <v>2407</v>
      </c>
      <c r="S2412" s="591">
        <v>1207.9983931639999</v>
      </c>
      <c r="U2412" s="77">
        <v>2407</v>
      </c>
      <c r="V2412" s="77">
        <v>2407</v>
      </c>
      <c r="Y2412" s="110">
        <v>2407</v>
      </c>
      <c r="Z2412" s="110">
        <v>0</v>
      </c>
      <c r="AA2412" s="110">
        <v>2407</v>
      </c>
      <c r="AB2412" s="110">
        <v>0</v>
      </c>
      <c r="AC2412" s="417">
        <v>24.159967863279999</v>
      </c>
    </row>
    <row r="2413" spans="1:29">
      <c r="A2413" s="20"/>
      <c r="B2413" s="24">
        <v>2409</v>
      </c>
      <c r="D2413" s="571">
        <v>2408</v>
      </c>
      <c r="E2413" s="580">
        <v>233.6148</v>
      </c>
      <c r="F2413" s="580">
        <v>-548.14250000000004</v>
      </c>
      <c r="H2413" s="571">
        <v>2408</v>
      </c>
      <c r="I2413" s="78">
        <v>1438</v>
      </c>
      <c r="J2413" s="78">
        <v>1437</v>
      </c>
      <c r="K2413" s="78">
        <v>1285</v>
      </c>
      <c r="L2413" s="78">
        <v>1438</v>
      </c>
      <c r="M2413" s="579" t="str">
        <f t="shared" si="38"/>
        <v>1438,1437,1285,1438</v>
      </c>
      <c r="R2413" s="280">
        <v>2408</v>
      </c>
      <c r="S2413" s="591">
        <v>1011.29987191039</v>
      </c>
      <c r="U2413" s="77">
        <v>2408</v>
      </c>
      <c r="V2413" s="77">
        <v>2408</v>
      </c>
      <c r="Y2413" s="110">
        <v>2408</v>
      </c>
      <c r="Z2413" s="110">
        <v>0</v>
      </c>
      <c r="AA2413" s="110">
        <v>2408</v>
      </c>
      <c r="AB2413" s="110">
        <v>0</v>
      </c>
      <c r="AC2413" s="417">
        <v>20.225997438207902</v>
      </c>
    </row>
    <row r="2414" spans="1:29">
      <c r="A2414" s="20"/>
      <c r="B2414" s="24">
        <v>2410</v>
      </c>
      <c r="D2414" s="571">
        <v>2409</v>
      </c>
      <c r="E2414" s="580">
        <v>163.89066</v>
      </c>
      <c r="F2414" s="580">
        <v>-574.84500000000003</v>
      </c>
      <c r="H2414" s="571">
        <v>2409</v>
      </c>
      <c r="I2414" s="78">
        <v>1438</v>
      </c>
      <c r="J2414" s="78">
        <v>1285</v>
      </c>
      <c r="K2414" s="78">
        <v>1286</v>
      </c>
      <c r="L2414" s="78">
        <v>1438</v>
      </c>
      <c r="M2414" s="579" t="str">
        <f t="shared" si="38"/>
        <v>1438,1285,1286,1438</v>
      </c>
      <c r="R2414" s="280">
        <v>2409</v>
      </c>
      <c r="S2414" s="591">
        <v>1009.7500200886</v>
      </c>
      <c r="U2414" s="77">
        <v>2409</v>
      </c>
      <c r="V2414" s="77">
        <v>2409</v>
      </c>
      <c r="Y2414" s="110">
        <v>2409</v>
      </c>
      <c r="Z2414" s="110">
        <v>0</v>
      </c>
      <c r="AA2414" s="110">
        <v>2409</v>
      </c>
      <c r="AB2414" s="110">
        <v>0</v>
      </c>
      <c r="AC2414" s="417">
        <v>20.195000401771999</v>
      </c>
    </row>
    <row r="2415" spans="1:29">
      <c r="A2415" s="20"/>
      <c r="B2415" s="24">
        <v>2411</v>
      </c>
      <c r="D2415" s="571">
        <v>2410</v>
      </c>
      <c r="E2415" s="580">
        <v>100.37239</v>
      </c>
      <c r="F2415" s="580">
        <v>-594.27300000000002</v>
      </c>
      <c r="H2415" s="571">
        <v>2410</v>
      </c>
      <c r="I2415" s="78">
        <v>1439</v>
      </c>
      <c r="J2415" s="78">
        <v>1438</v>
      </c>
      <c r="K2415" s="78">
        <v>1286</v>
      </c>
      <c r="L2415" s="78">
        <v>1439</v>
      </c>
      <c r="M2415" s="579" t="str">
        <f t="shared" si="38"/>
        <v>1439,1438,1286,1439</v>
      </c>
      <c r="R2415" s="280">
        <v>2410</v>
      </c>
      <c r="S2415" s="591">
        <v>977.19746645000805</v>
      </c>
      <c r="U2415" s="77">
        <v>2410</v>
      </c>
      <c r="V2415" s="77">
        <v>2410</v>
      </c>
      <c r="Y2415" s="110">
        <v>2410</v>
      </c>
      <c r="Z2415" s="110">
        <v>0</v>
      </c>
      <c r="AA2415" s="110">
        <v>2410</v>
      </c>
      <c r="AB2415" s="110">
        <v>0</v>
      </c>
      <c r="AC2415" s="417">
        <v>19.5439493290001</v>
      </c>
    </row>
    <row r="2416" spans="1:29">
      <c r="A2416" s="20"/>
      <c r="B2416" s="24">
        <v>2412</v>
      </c>
      <c r="D2416" s="571">
        <v>2411</v>
      </c>
      <c r="E2416" s="580">
        <v>47.937885000000001</v>
      </c>
      <c r="F2416" s="580">
        <v>-612.64340000000004</v>
      </c>
      <c r="H2416" s="571">
        <v>2411</v>
      </c>
      <c r="I2416" s="78">
        <v>1439</v>
      </c>
      <c r="J2416" s="78">
        <v>1286</v>
      </c>
      <c r="K2416" s="78">
        <v>1287</v>
      </c>
      <c r="L2416" s="78">
        <v>1439</v>
      </c>
      <c r="M2416" s="579" t="str">
        <f t="shared" si="38"/>
        <v>1439,1286,1287,1439</v>
      </c>
      <c r="R2416" s="280">
        <v>2411</v>
      </c>
      <c r="S2416" s="591">
        <v>1167.514496235</v>
      </c>
      <c r="U2416" s="77">
        <v>2411</v>
      </c>
      <c r="V2416" s="77">
        <v>2411</v>
      </c>
      <c r="Y2416" s="110">
        <v>2411</v>
      </c>
      <c r="Z2416" s="110">
        <v>0</v>
      </c>
      <c r="AA2416" s="110">
        <v>2411</v>
      </c>
      <c r="AB2416" s="110">
        <v>0</v>
      </c>
      <c r="AC2416" s="417">
        <v>23.3502899247001</v>
      </c>
    </row>
    <row r="2417" spans="1:29">
      <c r="A2417" s="20"/>
      <c r="B2417" s="24">
        <v>2413</v>
      </c>
      <c r="D2417" s="571">
        <v>2412</v>
      </c>
      <c r="E2417" s="580">
        <v>-2.8814920000000002</v>
      </c>
      <c r="F2417" s="580">
        <v>-606.06799999999998</v>
      </c>
      <c r="H2417" s="571">
        <v>2412</v>
      </c>
      <c r="I2417" s="78">
        <v>1440</v>
      </c>
      <c r="J2417" s="78">
        <v>1439</v>
      </c>
      <c r="K2417" s="78">
        <v>1287</v>
      </c>
      <c r="L2417" s="78">
        <v>1440</v>
      </c>
      <c r="M2417" s="579" t="str">
        <f t="shared" si="38"/>
        <v>1440,1439,1287,1440</v>
      </c>
      <c r="R2417" s="280">
        <v>2412</v>
      </c>
      <c r="S2417" s="591">
        <v>1166.42668711499</v>
      </c>
      <c r="U2417" s="77">
        <v>2412</v>
      </c>
      <c r="V2417" s="77">
        <v>2412</v>
      </c>
      <c r="Y2417" s="110">
        <v>2412</v>
      </c>
      <c r="Z2417" s="110">
        <v>0</v>
      </c>
      <c r="AA2417" s="110">
        <v>2412</v>
      </c>
      <c r="AB2417" s="110">
        <v>0</v>
      </c>
      <c r="AC2417" s="417">
        <v>23.3285337422999</v>
      </c>
    </row>
    <row r="2418" spans="1:29">
      <c r="A2418" s="20"/>
      <c r="B2418" s="24">
        <v>2414</v>
      </c>
      <c r="D2418" s="571">
        <v>2413</v>
      </c>
      <c r="E2418" s="580">
        <v>-57.901890000000002</v>
      </c>
      <c r="F2418" s="580">
        <v>-600.76840000000004</v>
      </c>
      <c r="H2418" s="571">
        <v>2413</v>
      </c>
      <c r="I2418" s="78">
        <v>1440</v>
      </c>
      <c r="J2418" s="78">
        <v>1287</v>
      </c>
      <c r="K2418" s="78">
        <v>1288</v>
      </c>
      <c r="L2418" s="78">
        <v>1440</v>
      </c>
      <c r="M2418" s="579" t="str">
        <f t="shared" si="38"/>
        <v>1440,1287,1288,1440</v>
      </c>
      <c r="R2418" s="280">
        <v>2413</v>
      </c>
      <c r="S2418" s="591">
        <v>1152.3404507099899</v>
      </c>
      <c r="U2418" s="77">
        <v>2413</v>
      </c>
      <c r="V2418" s="77">
        <v>2413</v>
      </c>
      <c r="Y2418" s="110">
        <v>2413</v>
      </c>
      <c r="Z2418" s="110">
        <v>0</v>
      </c>
      <c r="AA2418" s="110">
        <v>2413</v>
      </c>
      <c r="AB2418" s="110">
        <v>0</v>
      </c>
      <c r="AC2418" s="417">
        <v>23.046809014199798</v>
      </c>
    </row>
    <row r="2419" spans="1:29">
      <c r="A2419" s="20"/>
      <c r="B2419" s="24">
        <v>2415</v>
      </c>
      <c r="D2419" s="571">
        <v>2414</v>
      </c>
      <c r="E2419" s="580">
        <v>-110.7445</v>
      </c>
      <c r="F2419" s="580">
        <v>-579.76229999999998</v>
      </c>
      <c r="H2419" s="571">
        <v>2414</v>
      </c>
      <c r="I2419" s="78">
        <v>1441</v>
      </c>
      <c r="J2419" s="78">
        <v>1440</v>
      </c>
      <c r="K2419" s="78">
        <v>1288</v>
      </c>
      <c r="L2419" s="78">
        <v>1441</v>
      </c>
      <c r="M2419" s="579" t="str">
        <f t="shared" si="38"/>
        <v>1441,1440,1288,1441</v>
      </c>
      <c r="R2419" s="280">
        <v>2414</v>
      </c>
      <c r="S2419" s="591">
        <v>1174.5800709</v>
      </c>
      <c r="U2419" s="77">
        <v>2414</v>
      </c>
      <c r="V2419" s="77">
        <v>2414</v>
      </c>
      <c r="Y2419" s="110">
        <v>2414</v>
      </c>
      <c r="Z2419" s="110">
        <v>0</v>
      </c>
      <c r="AA2419" s="110">
        <v>2414</v>
      </c>
      <c r="AB2419" s="110">
        <v>0</v>
      </c>
      <c r="AC2419" s="417">
        <v>23.491601417999998</v>
      </c>
    </row>
    <row r="2420" spans="1:29">
      <c r="A2420" s="20"/>
      <c r="B2420" s="24">
        <v>2416</v>
      </c>
      <c r="D2420" s="571">
        <v>2415</v>
      </c>
      <c r="E2420" s="580">
        <v>-156.4495</v>
      </c>
      <c r="F2420" s="580">
        <v>-545.34559999999999</v>
      </c>
      <c r="H2420" s="571">
        <v>2415</v>
      </c>
      <c r="I2420" s="78">
        <v>1441</v>
      </c>
      <c r="J2420" s="78">
        <v>1288</v>
      </c>
      <c r="K2420" s="78">
        <v>1289</v>
      </c>
      <c r="L2420" s="78">
        <v>1441</v>
      </c>
      <c r="M2420" s="579" t="str">
        <f t="shared" si="38"/>
        <v>1441,1288,1289,1441</v>
      </c>
      <c r="R2420" s="280">
        <v>2415</v>
      </c>
      <c r="S2420" s="591">
        <v>1140.9940787999899</v>
      </c>
      <c r="U2420" s="77">
        <v>2415</v>
      </c>
      <c r="V2420" s="77">
        <v>2415</v>
      </c>
      <c r="Y2420" s="110">
        <v>2415</v>
      </c>
      <c r="Z2420" s="110">
        <v>0</v>
      </c>
      <c r="AA2420" s="110">
        <v>2415</v>
      </c>
      <c r="AB2420" s="110">
        <v>0</v>
      </c>
      <c r="AC2420" s="417">
        <v>22.819881575999801</v>
      </c>
    </row>
    <row r="2421" spans="1:29">
      <c r="A2421" s="20"/>
      <c r="B2421" s="24">
        <v>2417</v>
      </c>
      <c r="D2421" s="571">
        <v>2416</v>
      </c>
      <c r="E2421" s="580">
        <v>-199.7499</v>
      </c>
      <c r="F2421" s="580">
        <v>-507.77429999999998</v>
      </c>
      <c r="H2421" s="571">
        <v>2416</v>
      </c>
      <c r="I2421" s="78">
        <v>1442</v>
      </c>
      <c r="J2421" s="78">
        <v>1441</v>
      </c>
      <c r="K2421" s="78">
        <v>1289</v>
      </c>
      <c r="L2421" s="78">
        <v>1442</v>
      </c>
      <c r="M2421" s="579" t="str">
        <f t="shared" si="38"/>
        <v>1442,1441,1289,1442</v>
      </c>
      <c r="R2421" s="280">
        <v>2416</v>
      </c>
      <c r="S2421" s="591">
        <v>1183.0424788999801</v>
      </c>
      <c r="U2421" s="77">
        <v>2416</v>
      </c>
      <c r="V2421" s="77">
        <v>2416</v>
      </c>
      <c r="Y2421" s="110">
        <v>2416</v>
      </c>
      <c r="Z2421" s="110">
        <v>0</v>
      </c>
      <c r="AA2421" s="110">
        <v>2416</v>
      </c>
      <c r="AB2421" s="110">
        <v>0</v>
      </c>
      <c r="AC2421" s="417">
        <v>23.660849577999599</v>
      </c>
    </row>
    <row r="2422" spans="1:29">
      <c r="A2422" s="20"/>
      <c r="B2422" s="24">
        <v>2418</v>
      </c>
      <c r="D2422" s="571">
        <v>2417</v>
      </c>
      <c r="E2422" s="580">
        <v>-234.65430000000001</v>
      </c>
      <c r="F2422" s="580">
        <v>-472.18549999999999</v>
      </c>
      <c r="H2422" s="571">
        <v>2417</v>
      </c>
      <c r="I2422" s="78">
        <v>1442</v>
      </c>
      <c r="J2422" s="78">
        <v>1289</v>
      </c>
      <c r="K2422" s="78">
        <v>1290</v>
      </c>
      <c r="L2422" s="78">
        <v>1442</v>
      </c>
      <c r="M2422" s="579" t="str">
        <f t="shared" si="38"/>
        <v>1442,1289,1290,1442</v>
      </c>
      <c r="R2422" s="280">
        <v>2417</v>
      </c>
      <c r="S2422" s="591">
        <v>1166.0280580000101</v>
      </c>
      <c r="U2422" s="77">
        <v>2417</v>
      </c>
      <c r="V2422" s="77">
        <v>2417</v>
      </c>
      <c r="Y2422" s="110">
        <v>2417</v>
      </c>
      <c r="Z2422" s="110">
        <v>0</v>
      </c>
      <c r="AA2422" s="110">
        <v>2417</v>
      </c>
      <c r="AB2422" s="110">
        <v>0</v>
      </c>
      <c r="AC2422" s="417">
        <v>23.320561160000199</v>
      </c>
    </row>
    <row r="2423" spans="1:29">
      <c r="A2423" s="20"/>
      <c r="B2423" s="24">
        <v>2419</v>
      </c>
      <c r="D2423" s="571">
        <v>2418</v>
      </c>
      <c r="E2423" s="580">
        <v>-240.8603</v>
      </c>
      <c r="F2423" s="580">
        <v>-421.00409999999999</v>
      </c>
      <c r="H2423" s="571">
        <v>2418</v>
      </c>
      <c r="I2423" s="78">
        <v>1443</v>
      </c>
      <c r="J2423" s="78">
        <v>1442</v>
      </c>
      <c r="K2423" s="78">
        <v>1290</v>
      </c>
      <c r="L2423" s="78">
        <v>1443</v>
      </c>
      <c r="M2423" s="579" t="str">
        <f t="shared" si="38"/>
        <v>1443,1442,1290,1443</v>
      </c>
      <c r="R2423" s="280">
        <v>2418</v>
      </c>
      <c r="S2423" s="591">
        <v>1146.53638815</v>
      </c>
      <c r="U2423" s="77">
        <v>2418</v>
      </c>
      <c r="V2423" s="77">
        <v>2418</v>
      </c>
      <c r="Y2423" s="110">
        <v>2418</v>
      </c>
      <c r="Z2423" s="110">
        <v>0</v>
      </c>
      <c r="AA2423" s="110">
        <v>2418</v>
      </c>
      <c r="AB2423" s="110">
        <v>0</v>
      </c>
      <c r="AC2423" s="417">
        <v>22.9307277630001</v>
      </c>
    </row>
    <row r="2424" spans="1:29">
      <c r="A2424" s="20"/>
      <c r="B2424" s="24">
        <v>2420</v>
      </c>
      <c r="D2424" s="571">
        <v>2419</v>
      </c>
      <c r="E2424" s="580">
        <v>-242.8681</v>
      </c>
      <c r="F2424" s="580">
        <v>-362.31970000000001</v>
      </c>
      <c r="H2424" s="571">
        <v>2419</v>
      </c>
      <c r="I2424" s="78">
        <v>1443</v>
      </c>
      <c r="J2424" s="78">
        <v>1290</v>
      </c>
      <c r="K2424" s="78">
        <v>1291</v>
      </c>
      <c r="L2424" s="78">
        <v>1443</v>
      </c>
      <c r="M2424" s="579" t="str">
        <f t="shared" si="38"/>
        <v>1443,1290,1291,1443</v>
      </c>
      <c r="R2424" s="280">
        <v>2419</v>
      </c>
      <c r="S2424" s="591">
        <v>1164.2551786500101</v>
      </c>
      <c r="U2424" s="77">
        <v>2419</v>
      </c>
      <c r="V2424" s="77">
        <v>2419</v>
      </c>
      <c r="Y2424" s="110">
        <v>2419</v>
      </c>
      <c r="Z2424" s="110">
        <v>0</v>
      </c>
      <c r="AA2424" s="110">
        <v>2419</v>
      </c>
      <c r="AB2424" s="110">
        <v>0</v>
      </c>
      <c r="AC2424" s="417">
        <v>23.2851035730002</v>
      </c>
    </row>
    <row r="2425" spans="1:29">
      <c r="A2425" s="20"/>
      <c r="B2425" s="24">
        <v>2421</v>
      </c>
      <c r="D2425" s="571">
        <v>2420</v>
      </c>
      <c r="E2425" s="580">
        <v>-233.54580000000001</v>
      </c>
      <c r="F2425" s="580">
        <v>-303.15469999999999</v>
      </c>
      <c r="H2425" s="571">
        <v>2420</v>
      </c>
      <c r="I2425" s="78">
        <v>1444</v>
      </c>
      <c r="J2425" s="78">
        <v>1443</v>
      </c>
      <c r="K2425" s="78">
        <v>1291</v>
      </c>
      <c r="L2425" s="78">
        <v>1444</v>
      </c>
      <c r="M2425" s="579" t="str">
        <f t="shared" si="38"/>
        <v>1444,1443,1291,1444</v>
      </c>
      <c r="R2425" s="280">
        <v>2420</v>
      </c>
      <c r="S2425" s="591">
        <v>961.59467979997805</v>
      </c>
      <c r="U2425" s="77">
        <v>2420</v>
      </c>
      <c r="V2425" s="77">
        <v>2420</v>
      </c>
      <c r="Y2425" s="110">
        <v>2420</v>
      </c>
      <c r="Z2425" s="110">
        <v>0</v>
      </c>
      <c r="AA2425" s="110">
        <v>2420</v>
      </c>
      <c r="AB2425" s="110">
        <v>0</v>
      </c>
      <c r="AC2425" s="417">
        <v>19.231893595999502</v>
      </c>
    </row>
    <row r="2426" spans="1:29">
      <c r="A2426" s="20"/>
      <c r="B2426" s="24">
        <v>2422</v>
      </c>
      <c r="D2426" s="571">
        <v>2421</v>
      </c>
      <c r="E2426" s="580">
        <v>-222.54259999999999</v>
      </c>
      <c r="F2426" s="580">
        <v>-242.58789999999999</v>
      </c>
      <c r="H2426" s="571">
        <v>2421</v>
      </c>
      <c r="I2426" s="78">
        <v>1444</v>
      </c>
      <c r="J2426" s="78">
        <v>1291</v>
      </c>
      <c r="K2426" s="78">
        <v>1292</v>
      </c>
      <c r="L2426" s="78">
        <v>1444</v>
      </c>
      <c r="M2426" s="579" t="str">
        <f t="shared" si="38"/>
        <v>1444,1291,1292,1444</v>
      </c>
      <c r="R2426" s="280">
        <v>2421</v>
      </c>
      <c r="S2426" s="591">
        <v>984.26133730003403</v>
      </c>
      <c r="U2426" s="77">
        <v>2421</v>
      </c>
      <c r="V2426" s="77">
        <v>2421</v>
      </c>
      <c r="Y2426" s="110">
        <v>2421</v>
      </c>
      <c r="Z2426" s="110">
        <v>0</v>
      </c>
      <c r="AA2426" s="110">
        <v>2421</v>
      </c>
      <c r="AB2426" s="110">
        <v>0</v>
      </c>
      <c r="AC2426" s="417">
        <v>19.685226746000701</v>
      </c>
    </row>
    <row r="2427" spans="1:29">
      <c r="A2427" s="20"/>
      <c r="B2427" s="24">
        <v>2423</v>
      </c>
      <c r="D2427" s="571">
        <v>2422</v>
      </c>
      <c r="E2427" s="580">
        <v>-212.95679999999999</v>
      </c>
      <c r="F2427" s="580">
        <v>-182.82429999999999</v>
      </c>
      <c r="H2427" s="571">
        <v>2422</v>
      </c>
      <c r="I2427" s="78">
        <v>1445</v>
      </c>
      <c r="J2427" s="78">
        <v>1444</v>
      </c>
      <c r="K2427" s="78">
        <v>1292</v>
      </c>
      <c r="L2427" s="78">
        <v>1445</v>
      </c>
      <c r="M2427" s="579" t="str">
        <f t="shared" si="38"/>
        <v>1445,1444,1292,1445</v>
      </c>
      <c r="R2427" s="280">
        <v>2422</v>
      </c>
      <c r="S2427" s="591">
        <v>934.61919394996903</v>
      </c>
      <c r="U2427" s="77">
        <v>2422</v>
      </c>
      <c r="V2427" s="77">
        <v>2422</v>
      </c>
      <c r="Y2427" s="110">
        <v>2422</v>
      </c>
      <c r="Z2427" s="110">
        <v>0</v>
      </c>
      <c r="AA2427" s="110">
        <v>2422</v>
      </c>
      <c r="AB2427" s="110">
        <v>0</v>
      </c>
      <c r="AC2427" s="417">
        <v>18.692383878999301</v>
      </c>
    </row>
    <row r="2428" spans="1:29">
      <c r="A2428" s="20"/>
      <c r="B2428" s="24">
        <v>2424</v>
      </c>
      <c r="D2428" s="571">
        <v>2423</v>
      </c>
      <c r="E2428" s="580">
        <v>-211.36940000000001</v>
      </c>
      <c r="F2428" s="580">
        <v>-125.8822</v>
      </c>
      <c r="H2428" s="571">
        <v>2423</v>
      </c>
      <c r="I2428" s="78">
        <v>1445</v>
      </c>
      <c r="J2428" s="78">
        <v>1292</v>
      </c>
      <c r="K2428" s="78">
        <v>1293</v>
      </c>
      <c r="L2428" s="78">
        <v>1445</v>
      </c>
      <c r="M2428" s="579" t="str">
        <f t="shared" si="38"/>
        <v>1445,1292,1293,1445</v>
      </c>
      <c r="R2428" s="280">
        <v>2423</v>
      </c>
      <c r="S2428" s="591">
        <v>1129.6550541000299</v>
      </c>
      <c r="U2428" s="77">
        <v>2423</v>
      </c>
      <c r="V2428" s="77">
        <v>2423</v>
      </c>
      <c r="Y2428" s="110">
        <v>2423</v>
      </c>
      <c r="Z2428" s="110">
        <v>0</v>
      </c>
      <c r="AA2428" s="110">
        <v>2423</v>
      </c>
      <c r="AB2428" s="110">
        <v>0</v>
      </c>
      <c r="AC2428" s="417">
        <v>22.593101082000601</v>
      </c>
    </row>
    <row r="2429" spans="1:29">
      <c r="A2429" s="20"/>
      <c r="B2429" s="24">
        <v>2425</v>
      </c>
      <c r="D2429" s="571">
        <v>2424</v>
      </c>
      <c r="E2429" s="580">
        <v>-207.23689999999999</v>
      </c>
      <c r="F2429" s="580">
        <v>-67.230860000000007</v>
      </c>
      <c r="H2429" s="571">
        <v>2424</v>
      </c>
      <c r="I2429" s="78">
        <v>1446</v>
      </c>
      <c r="J2429" s="78">
        <v>1445</v>
      </c>
      <c r="K2429" s="78">
        <v>1293</v>
      </c>
      <c r="L2429" s="78">
        <v>1446</v>
      </c>
      <c r="M2429" s="579" t="str">
        <f t="shared" si="38"/>
        <v>1446,1445,1293,1446</v>
      </c>
      <c r="R2429" s="280">
        <v>2424</v>
      </c>
      <c r="S2429" s="591">
        <v>1130.68030164996</v>
      </c>
      <c r="U2429" s="77">
        <v>2424</v>
      </c>
      <c r="V2429" s="77">
        <v>2424</v>
      </c>
      <c r="Y2429" s="110">
        <v>2424</v>
      </c>
      <c r="Z2429" s="110">
        <v>0</v>
      </c>
      <c r="AA2429" s="110">
        <v>2424</v>
      </c>
      <c r="AB2429" s="110">
        <v>0</v>
      </c>
      <c r="AC2429" s="417">
        <v>22.613606032999201</v>
      </c>
    </row>
    <row r="2430" spans="1:29">
      <c r="A2430" s="20"/>
      <c r="B2430" s="24">
        <v>2426</v>
      </c>
      <c r="D2430" s="571">
        <v>2425</v>
      </c>
      <c r="E2430" s="580">
        <v>-182.23249999999999</v>
      </c>
      <c r="F2430" s="580">
        <v>-444.25959999999998</v>
      </c>
      <c r="H2430" s="571">
        <v>2425</v>
      </c>
      <c r="I2430" s="78">
        <v>1446</v>
      </c>
      <c r="J2430" s="78">
        <v>1293</v>
      </c>
      <c r="K2430" s="78">
        <v>1294</v>
      </c>
      <c r="L2430" s="78">
        <v>1446</v>
      </c>
      <c r="M2430" s="579" t="str">
        <f t="shared" si="38"/>
        <v>1446,1293,1294,1446</v>
      </c>
      <c r="R2430" s="280">
        <v>2425</v>
      </c>
      <c r="S2430" s="591">
        <v>1127.3354733000101</v>
      </c>
      <c r="U2430" s="77">
        <v>2425</v>
      </c>
      <c r="V2430" s="77">
        <v>2425</v>
      </c>
      <c r="Y2430" s="110">
        <v>2425</v>
      </c>
      <c r="Z2430" s="110">
        <v>0</v>
      </c>
      <c r="AA2430" s="110">
        <v>2425</v>
      </c>
      <c r="AB2430" s="110">
        <v>0</v>
      </c>
      <c r="AC2430" s="417">
        <v>22.546709466000301</v>
      </c>
    </row>
    <row r="2431" spans="1:29">
      <c r="A2431" s="20"/>
      <c r="B2431" s="24">
        <v>2427</v>
      </c>
      <c r="D2431" s="571">
        <v>2426</v>
      </c>
      <c r="E2431" s="580">
        <v>-200.82300000000001</v>
      </c>
      <c r="F2431" s="580">
        <v>-391.82209999999998</v>
      </c>
      <c r="H2431" s="571">
        <v>2426</v>
      </c>
      <c r="I2431" s="78">
        <v>1447</v>
      </c>
      <c r="J2431" s="78">
        <v>1446</v>
      </c>
      <c r="K2431" s="78">
        <v>1294</v>
      </c>
      <c r="L2431" s="78">
        <v>1447</v>
      </c>
      <c r="M2431" s="579" t="str">
        <f t="shared" si="38"/>
        <v>1447,1446,1294,1447</v>
      </c>
      <c r="R2431" s="280">
        <v>2426</v>
      </c>
      <c r="S2431" s="591">
        <v>1146.26019195001</v>
      </c>
      <c r="U2431" s="77">
        <v>2426</v>
      </c>
      <c r="V2431" s="77">
        <v>2426</v>
      </c>
      <c r="Y2431" s="110">
        <v>2426</v>
      </c>
      <c r="Z2431" s="110">
        <v>0</v>
      </c>
      <c r="AA2431" s="110">
        <v>2426</v>
      </c>
      <c r="AB2431" s="110">
        <v>0</v>
      </c>
      <c r="AC2431" s="417">
        <v>22.9252038390003</v>
      </c>
    </row>
    <row r="2432" spans="1:29">
      <c r="A2432" s="20"/>
      <c r="B2432" s="24">
        <v>2428</v>
      </c>
      <c r="D2432" s="571">
        <v>2427</v>
      </c>
      <c r="E2432" s="580">
        <v>-189.6712</v>
      </c>
      <c r="F2432" s="580">
        <v>-339.67779999999999</v>
      </c>
      <c r="H2432" s="571">
        <v>2427</v>
      </c>
      <c r="I2432" s="78">
        <v>1447</v>
      </c>
      <c r="J2432" s="78">
        <v>1294</v>
      </c>
      <c r="K2432" s="78">
        <v>1295</v>
      </c>
      <c r="L2432" s="78">
        <v>1447</v>
      </c>
      <c r="M2432" s="579" t="str">
        <f t="shared" si="38"/>
        <v>1447,1294,1295,1447</v>
      </c>
      <c r="R2432" s="280">
        <v>2427</v>
      </c>
      <c r="S2432" s="591">
        <v>1152.8090405999901</v>
      </c>
      <c r="U2432" s="77">
        <v>2427</v>
      </c>
      <c r="V2432" s="77">
        <v>2427</v>
      </c>
      <c r="Y2432" s="110">
        <v>2427</v>
      </c>
      <c r="Z2432" s="110">
        <v>0</v>
      </c>
      <c r="AA2432" s="110">
        <v>2427</v>
      </c>
      <c r="AB2432" s="110">
        <v>0</v>
      </c>
      <c r="AC2432" s="417">
        <v>23.056180811999901</v>
      </c>
    </row>
    <row r="2433" spans="1:29">
      <c r="A2433" s="20"/>
      <c r="B2433" s="24">
        <v>2429</v>
      </c>
      <c r="D2433" s="571">
        <v>2428</v>
      </c>
      <c r="E2433" s="580">
        <v>-177.16970000000001</v>
      </c>
      <c r="F2433" s="580">
        <v>-282.26220000000001</v>
      </c>
      <c r="H2433" s="571">
        <v>2428</v>
      </c>
      <c r="I2433" s="78">
        <v>1448</v>
      </c>
      <c r="J2433" s="78">
        <v>1447</v>
      </c>
      <c r="K2433" s="78">
        <v>1295</v>
      </c>
      <c r="L2433" s="78">
        <v>1448</v>
      </c>
      <c r="M2433" s="579" t="str">
        <f t="shared" si="38"/>
        <v>1448,1447,1295,1448</v>
      </c>
      <c r="R2433" s="280">
        <v>2428</v>
      </c>
      <c r="S2433" s="591">
        <v>1122.8379686999799</v>
      </c>
      <c r="U2433" s="77">
        <v>2428</v>
      </c>
      <c r="V2433" s="77">
        <v>2428</v>
      </c>
      <c r="Y2433" s="110">
        <v>2428</v>
      </c>
      <c r="Z2433" s="110">
        <v>0</v>
      </c>
      <c r="AA2433" s="110">
        <v>2428</v>
      </c>
      <c r="AB2433" s="110">
        <v>0</v>
      </c>
      <c r="AC2433" s="417">
        <v>22.456759373999599</v>
      </c>
    </row>
    <row r="2434" spans="1:29">
      <c r="A2434" s="20"/>
      <c r="B2434" s="24">
        <v>2430</v>
      </c>
      <c r="D2434" s="571">
        <v>2429</v>
      </c>
      <c r="E2434" s="580">
        <v>-143.1585</v>
      </c>
      <c r="F2434" s="580">
        <v>-486.04930000000002</v>
      </c>
      <c r="H2434" s="571">
        <v>2429</v>
      </c>
      <c r="I2434" s="78">
        <v>1448</v>
      </c>
      <c r="J2434" s="78">
        <v>1295</v>
      </c>
      <c r="K2434" s="78">
        <v>1296</v>
      </c>
      <c r="L2434" s="78">
        <v>1448</v>
      </c>
      <c r="M2434" s="579" t="str">
        <f t="shared" si="38"/>
        <v>1448,1295,1296,1448</v>
      </c>
      <c r="R2434" s="280">
        <v>2429</v>
      </c>
      <c r="S2434" s="591">
        <v>1136.2584778999999</v>
      </c>
      <c r="U2434" s="77">
        <v>2429</v>
      </c>
      <c r="V2434" s="77">
        <v>2429</v>
      </c>
      <c r="Y2434" s="110">
        <v>2429</v>
      </c>
      <c r="Z2434" s="110">
        <v>0</v>
      </c>
      <c r="AA2434" s="110">
        <v>2429</v>
      </c>
      <c r="AB2434" s="110">
        <v>0</v>
      </c>
      <c r="AC2434" s="417">
        <v>22.725169558000001</v>
      </c>
    </row>
    <row r="2435" spans="1:29">
      <c r="A2435" s="20"/>
      <c r="B2435" s="24">
        <v>2431</v>
      </c>
      <c r="D2435" s="571">
        <v>2430</v>
      </c>
      <c r="E2435" s="580">
        <v>-104.3068</v>
      </c>
      <c r="F2435" s="580">
        <v>-522.68610000000001</v>
      </c>
      <c r="H2435" s="571">
        <v>2430</v>
      </c>
      <c r="I2435" s="78">
        <v>1449</v>
      </c>
      <c r="J2435" s="78">
        <v>1448</v>
      </c>
      <c r="K2435" s="78">
        <v>1296</v>
      </c>
      <c r="L2435" s="78">
        <v>1449</v>
      </c>
      <c r="M2435" s="579" t="str">
        <f t="shared" si="38"/>
        <v>1449,1448,1296,1449</v>
      </c>
      <c r="R2435" s="280">
        <v>2430</v>
      </c>
      <c r="S2435" s="591">
        <v>1153.08366194993</v>
      </c>
      <c r="U2435" s="77">
        <v>2430</v>
      </c>
      <c r="V2435" s="77">
        <v>2430</v>
      </c>
      <c r="Y2435" s="110">
        <v>2430</v>
      </c>
      <c r="Z2435" s="110">
        <v>0</v>
      </c>
      <c r="AA2435" s="110">
        <v>2430</v>
      </c>
      <c r="AB2435" s="110">
        <v>0</v>
      </c>
      <c r="AC2435" s="417">
        <v>23.061673238998601</v>
      </c>
    </row>
    <row r="2436" spans="1:29">
      <c r="A2436" s="20"/>
      <c r="B2436" s="24">
        <v>2432</v>
      </c>
      <c r="D2436" s="571">
        <v>2431</v>
      </c>
      <c r="E2436" s="580">
        <v>-67.942220000000006</v>
      </c>
      <c r="F2436" s="580">
        <v>-553.6884</v>
      </c>
      <c r="H2436" s="571">
        <v>2431</v>
      </c>
      <c r="I2436" s="78">
        <v>1449</v>
      </c>
      <c r="J2436" s="78">
        <v>1296</v>
      </c>
      <c r="K2436" s="78">
        <v>1297</v>
      </c>
      <c r="L2436" s="78">
        <v>1449</v>
      </c>
      <c r="M2436" s="579" t="str">
        <f t="shared" si="38"/>
        <v>1449,1296,1297,1449</v>
      </c>
      <c r="R2436" s="280">
        <v>2431</v>
      </c>
      <c r="S2436" s="591">
        <v>1156.4598724500299</v>
      </c>
      <c r="U2436" s="77">
        <v>2431</v>
      </c>
      <c r="V2436" s="77">
        <v>2431</v>
      </c>
      <c r="Y2436" s="110">
        <v>2431</v>
      </c>
      <c r="Z2436" s="110">
        <v>0</v>
      </c>
      <c r="AA2436" s="110">
        <v>2431</v>
      </c>
      <c r="AB2436" s="110">
        <v>0</v>
      </c>
      <c r="AC2436" s="417">
        <v>23.129197449000699</v>
      </c>
    </row>
    <row r="2437" spans="1:29">
      <c r="A2437" s="20"/>
      <c r="B2437" s="24">
        <v>2433</v>
      </c>
      <c r="D2437" s="571">
        <v>2432</v>
      </c>
      <c r="E2437" s="580">
        <v>-17.316050000000001</v>
      </c>
      <c r="F2437" s="580">
        <v>-555.0779</v>
      </c>
      <c r="H2437" s="571">
        <v>2432</v>
      </c>
      <c r="I2437" s="78">
        <v>1450</v>
      </c>
      <c r="J2437" s="78">
        <v>1449</v>
      </c>
      <c r="K2437" s="78">
        <v>1297</v>
      </c>
      <c r="L2437" s="78">
        <v>1450</v>
      </c>
      <c r="M2437" s="579" t="str">
        <f t="shared" si="38"/>
        <v>1450,1449,1297,1450</v>
      </c>
      <c r="R2437" s="280">
        <v>2432</v>
      </c>
      <c r="S2437" s="591">
        <v>1145.4273199499501</v>
      </c>
      <c r="U2437" s="77">
        <v>2432</v>
      </c>
      <c r="V2437" s="77">
        <v>2432</v>
      </c>
      <c r="Y2437" s="110">
        <v>2432</v>
      </c>
      <c r="Z2437" s="110">
        <v>0</v>
      </c>
      <c r="AA2437" s="110">
        <v>2432</v>
      </c>
      <c r="AB2437" s="110">
        <v>0</v>
      </c>
      <c r="AC2437" s="417">
        <v>22.9085463989991</v>
      </c>
    </row>
    <row r="2438" spans="1:29">
      <c r="A2438" s="20"/>
      <c r="B2438" s="24">
        <v>2434</v>
      </c>
      <c r="D2438" s="571">
        <v>2433</v>
      </c>
      <c r="E2438" s="580">
        <v>45.574055000000001</v>
      </c>
      <c r="F2438" s="580">
        <v>-555.64599999999996</v>
      </c>
      <c r="H2438" s="571">
        <v>2433</v>
      </c>
      <c r="I2438" s="78">
        <v>1450</v>
      </c>
      <c r="J2438" s="78">
        <v>1297</v>
      </c>
      <c r="K2438" s="78">
        <v>1298</v>
      </c>
      <c r="L2438" s="78">
        <v>1450</v>
      </c>
      <c r="M2438" s="579" t="str">
        <f t="shared" ref="M2438:M2501" si="39">_xlfn.CONCAT(I2438,",",J2438,",",,K2438,",",L2438)</f>
        <v>1450,1297,1298,1450</v>
      </c>
      <c r="R2438" s="280">
        <v>2433</v>
      </c>
      <c r="S2438" s="591">
        <v>1195.97565420001</v>
      </c>
      <c r="U2438" s="77">
        <v>2433</v>
      </c>
      <c r="V2438" s="77">
        <v>2433</v>
      </c>
      <c r="Y2438" s="110">
        <v>2433</v>
      </c>
      <c r="Z2438" s="110">
        <v>0</v>
      </c>
      <c r="AA2438" s="110">
        <v>2433</v>
      </c>
      <c r="AB2438" s="110">
        <v>0</v>
      </c>
      <c r="AC2438" s="417">
        <v>23.919513084000201</v>
      </c>
    </row>
    <row r="2439" spans="1:29">
      <c r="A2439" s="20"/>
      <c r="B2439" s="24">
        <v>2435</v>
      </c>
      <c r="D2439" s="571">
        <v>2434</v>
      </c>
      <c r="E2439" s="580">
        <v>-164.32050000000001</v>
      </c>
      <c r="F2439" s="580">
        <v>-222.3836</v>
      </c>
      <c r="H2439" s="571">
        <v>2434</v>
      </c>
      <c r="I2439" s="78">
        <v>1451</v>
      </c>
      <c r="J2439" s="78">
        <v>1450</v>
      </c>
      <c r="K2439" s="78">
        <v>1298</v>
      </c>
      <c r="L2439" s="78">
        <v>1451</v>
      </c>
      <c r="M2439" s="579" t="str">
        <f t="shared" si="39"/>
        <v>1451,1450,1298,1451</v>
      </c>
      <c r="R2439" s="280">
        <v>2434</v>
      </c>
      <c r="S2439" s="591">
        <v>998.35784619004698</v>
      </c>
      <c r="U2439" s="77">
        <v>2434</v>
      </c>
      <c r="V2439" s="77">
        <v>2434</v>
      </c>
      <c r="Y2439" s="110">
        <v>2434</v>
      </c>
      <c r="Z2439" s="110">
        <v>0</v>
      </c>
      <c r="AA2439" s="110">
        <v>2434</v>
      </c>
      <c r="AB2439" s="110">
        <v>0</v>
      </c>
      <c r="AC2439" s="417">
        <v>19.9671569238009</v>
      </c>
    </row>
    <row r="2440" spans="1:29">
      <c r="A2440" s="20"/>
      <c r="B2440" s="24">
        <v>2436</v>
      </c>
      <c r="D2440" s="571">
        <v>2435</v>
      </c>
      <c r="E2440" s="580">
        <v>-151.07169999999999</v>
      </c>
      <c r="F2440" s="580">
        <v>-160.33959999999999</v>
      </c>
      <c r="H2440" s="571">
        <v>2435</v>
      </c>
      <c r="I2440" s="78">
        <v>1451</v>
      </c>
      <c r="J2440" s="78">
        <v>1298</v>
      </c>
      <c r="K2440" s="78">
        <v>1299</v>
      </c>
      <c r="L2440" s="78">
        <v>1451</v>
      </c>
      <c r="M2440" s="579" t="str">
        <f t="shared" si="39"/>
        <v>1451,1298,1299,1451</v>
      </c>
      <c r="R2440" s="280">
        <v>2435</v>
      </c>
      <c r="S2440" s="591">
        <v>1017.61926485999</v>
      </c>
      <c r="U2440" s="77">
        <v>2435</v>
      </c>
      <c r="V2440" s="77">
        <v>2435</v>
      </c>
      <c r="Y2440" s="110">
        <v>2435</v>
      </c>
      <c r="Z2440" s="110">
        <v>0</v>
      </c>
      <c r="AA2440" s="110">
        <v>2435</v>
      </c>
      <c r="AB2440" s="110">
        <v>0</v>
      </c>
      <c r="AC2440" s="417">
        <v>20.352385297199898</v>
      </c>
    </row>
    <row r="2441" spans="1:29">
      <c r="A2441" s="20"/>
      <c r="B2441" s="24">
        <v>2437</v>
      </c>
      <c r="D2441" s="571">
        <v>2436</v>
      </c>
      <c r="E2441" s="580">
        <v>-167.1936</v>
      </c>
      <c r="F2441" s="580">
        <v>-104.1327</v>
      </c>
      <c r="H2441" s="571">
        <v>2436</v>
      </c>
      <c r="I2441" s="78">
        <v>1452</v>
      </c>
      <c r="J2441" s="78">
        <v>1451</v>
      </c>
      <c r="K2441" s="78">
        <v>1299</v>
      </c>
      <c r="L2441" s="78">
        <v>1452</v>
      </c>
      <c r="M2441" s="579" t="str">
        <f t="shared" si="39"/>
        <v>1452,1451,1299,1452</v>
      </c>
      <c r="R2441" s="280">
        <v>2436</v>
      </c>
      <c r="S2441" s="591">
        <v>980.16863448004005</v>
      </c>
      <c r="U2441" s="77">
        <v>2436</v>
      </c>
      <c r="V2441" s="77">
        <v>2436</v>
      </c>
      <c r="Y2441" s="110">
        <v>2436</v>
      </c>
      <c r="Z2441" s="110">
        <v>0</v>
      </c>
      <c r="AA2441" s="110">
        <v>2436</v>
      </c>
      <c r="AB2441" s="110">
        <v>0</v>
      </c>
      <c r="AC2441" s="417">
        <v>19.6033726896008</v>
      </c>
    </row>
    <row r="2442" spans="1:29">
      <c r="A2442" s="20"/>
      <c r="B2442" s="24">
        <v>2438</v>
      </c>
      <c r="D2442" s="571">
        <v>2437</v>
      </c>
      <c r="E2442" s="580">
        <v>111.68825</v>
      </c>
      <c r="F2442" s="580">
        <v>-535.37630000000001</v>
      </c>
      <c r="H2442" s="571">
        <v>2437</v>
      </c>
      <c r="I2442" s="78">
        <v>1452</v>
      </c>
      <c r="J2442" s="78">
        <v>1299</v>
      </c>
      <c r="K2442" s="78">
        <v>1300</v>
      </c>
      <c r="L2442" s="78">
        <v>1452</v>
      </c>
      <c r="M2442" s="579" t="str">
        <f t="shared" si="39"/>
        <v>1452,1299,1300,1452</v>
      </c>
      <c r="R2442" s="280">
        <v>2437</v>
      </c>
      <c r="S2442" s="591">
        <v>1182.98371489497</v>
      </c>
      <c r="U2442" s="77">
        <v>2437</v>
      </c>
      <c r="V2442" s="77">
        <v>2437</v>
      </c>
      <c r="Y2442" s="110">
        <v>2437</v>
      </c>
      <c r="Z2442" s="110">
        <v>0</v>
      </c>
      <c r="AA2442" s="110">
        <v>2437</v>
      </c>
      <c r="AB2442" s="110">
        <v>0</v>
      </c>
      <c r="AC2442" s="417">
        <v>23.6596742978994</v>
      </c>
    </row>
    <row r="2443" spans="1:29">
      <c r="A2443" s="20"/>
      <c r="B2443" s="24">
        <v>2439</v>
      </c>
      <c r="D2443" s="571">
        <v>2438</v>
      </c>
      <c r="E2443" s="580">
        <v>177.36557999999999</v>
      </c>
      <c r="F2443" s="580">
        <v>-513.25609999999995</v>
      </c>
      <c r="H2443" s="571">
        <v>2438</v>
      </c>
      <c r="I2443" s="78">
        <v>1453</v>
      </c>
      <c r="J2443" s="78">
        <v>1452</v>
      </c>
      <c r="K2443" s="78">
        <v>1300</v>
      </c>
      <c r="L2443" s="78">
        <v>1453</v>
      </c>
      <c r="M2443" s="579" t="str">
        <f t="shared" si="39"/>
        <v>1453,1452,1300,1453</v>
      </c>
      <c r="R2443" s="280">
        <v>2438</v>
      </c>
      <c r="S2443" s="591">
        <v>1170.75526867999</v>
      </c>
      <c r="U2443" s="77">
        <v>2438</v>
      </c>
      <c r="V2443" s="77">
        <v>2438</v>
      </c>
      <c r="Y2443" s="110">
        <v>2438</v>
      </c>
      <c r="Z2443" s="110">
        <v>0</v>
      </c>
      <c r="AA2443" s="110">
        <v>2438</v>
      </c>
      <c r="AB2443" s="110">
        <v>0</v>
      </c>
      <c r="AC2443" s="417">
        <v>23.4151053735998</v>
      </c>
    </row>
    <row r="2444" spans="1:29">
      <c r="A2444" s="20"/>
      <c r="B2444" s="24">
        <v>2440</v>
      </c>
      <c r="D2444" s="571">
        <v>2439</v>
      </c>
      <c r="E2444" s="580">
        <v>243.43498</v>
      </c>
      <c r="F2444" s="580">
        <v>-483.95249999999999</v>
      </c>
      <c r="H2444" s="571">
        <v>2439</v>
      </c>
      <c r="I2444" s="78">
        <v>1453</v>
      </c>
      <c r="J2444" s="78">
        <v>1300</v>
      </c>
      <c r="K2444" s="78">
        <v>1301</v>
      </c>
      <c r="L2444" s="78">
        <v>1453</v>
      </c>
      <c r="M2444" s="579" t="str">
        <f t="shared" si="39"/>
        <v>1453,1300,1301,1453</v>
      </c>
      <c r="R2444" s="280">
        <v>2439</v>
      </c>
      <c r="S2444" s="591">
        <v>1158.4616040450001</v>
      </c>
      <c r="U2444" s="77">
        <v>2439</v>
      </c>
      <c r="V2444" s="77">
        <v>2439</v>
      </c>
      <c r="Y2444" s="110">
        <v>2439</v>
      </c>
      <c r="Z2444" s="110">
        <v>0</v>
      </c>
      <c r="AA2444" s="110">
        <v>2439</v>
      </c>
      <c r="AB2444" s="110">
        <v>0</v>
      </c>
      <c r="AC2444" s="417">
        <v>23.169232080900098</v>
      </c>
    </row>
    <row r="2445" spans="1:29">
      <c r="A2445" s="20"/>
      <c r="B2445" s="24">
        <v>2441</v>
      </c>
      <c r="D2445" s="571">
        <v>2440</v>
      </c>
      <c r="E2445" s="580">
        <v>582.24720000000002</v>
      </c>
      <c r="F2445" s="580">
        <v>-441.1635</v>
      </c>
      <c r="H2445" s="571">
        <v>2440</v>
      </c>
      <c r="I2445" s="78">
        <v>1454</v>
      </c>
      <c r="J2445" s="78">
        <v>1453</v>
      </c>
      <c r="K2445" s="78">
        <v>1301</v>
      </c>
      <c r="L2445" s="78">
        <v>1454</v>
      </c>
      <c r="M2445" s="579" t="str">
        <f t="shared" si="39"/>
        <v>1454,1453,1301,1454</v>
      </c>
      <c r="R2445" s="280">
        <v>2440</v>
      </c>
      <c r="S2445" s="591">
        <v>1160.2878134350101</v>
      </c>
      <c r="U2445" s="77">
        <v>2440</v>
      </c>
      <c r="V2445" s="77">
        <v>2440</v>
      </c>
      <c r="Y2445" s="110">
        <v>2440</v>
      </c>
      <c r="Z2445" s="110">
        <v>0</v>
      </c>
      <c r="AA2445" s="110">
        <v>2440</v>
      </c>
      <c r="AB2445" s="110">
        <v>0</v>
      </c>
      <c r="AC2445" s="417">
        <v>23.205756268700299</v>
      </c>
    </row>
    <row r="2446" spans="1:29">
      <c r="A2446" s="20"/>
      <c r="B2446" s="24">
        <v>2442</v>
      </c>
      <c r="D2446" s="571">
        <v>2441</v>
      </c>
      <c r="E2446" s="580">
        <v>632.94443999999999</v>
      </c>
      <c r="F2446" s="580">
        <v>-405.12</v>
      </c>
      <c r="H2446" s="571">
        <v>2441</v>
      </c>
      <c r="I2446" s="78">
        <v>1454</v>
      </c>
      <c r="J2446" s="78">
        <v>1301</v>
      </c>
      <c r="K2446" s="78">
        <v>1302</v>
      </c>
      <c r="L2446" s="78">
        <v>1454</v>
      </c>
      <c r="M2446" s="579" t="str">
        <f t="shared" si="39"/>
        <v>1454,1301,1302,1454</v>
      </c>
      <c r="R2446" s="280">
        <v>2441</v>
      </c>
      <c r="S2446" s="591">
        <v>1128.9875915400301</v>
      </c>
      <c r="U2446" s="77">
        <v>2441</v>
      </c>
      <c r="V2446" s="77">
        <v>2441</v>
      </c>
      <c r="Y2446" s="110">
        <v>2441</v>
      </c>
      <c r="Z2446" s="110">
        <v>0</v>
      </c>
      <c r="AA2446" s="110">
        <v>2441</v>
      </c>
      <c r="AB2446" s="110">
        <v>0</v>
      </c>
      <c r="AC2446" s="417">
        <v>22.5797518308006</v>
      </c>
    </row>
    <row r="2447" spans="1:29">
      <c r="A2447" s="20"/>
      <c r="B2447" s="24">
        <v>2443</v>
      </c>
      <c r="D2447" s="571">
        <v>2442</v>
      </c>
      <c r="E2447" s="580">
        <v>526.89225999999996</v>
      </c>
      <c r="F2447" s="580">
        <v>-438.20600000000002</v>
      </c>
      <c r="H2447" s="571">
        <v>2442</v>
      </c>
      <c r="I2447" s="78">
        <v>1455</v>
      </c>
      <c r="J2447" s="78">
        <v>1454</v>
      </c>
      <c r="K2447" s="78">
        <v>1302</v>
      </c>
      <c r="L2447" s="78">
        <v>1455</v>
      </c>
      <c r="M2447" s="579" t="str">
        <f t="shared" si="39"/>
        <v>1455,1454,1302,1455</v>
      </c>
      <c r="R2447" s="280">
        <v>2442</v>
      </c>
      <c r="S2447" s="591">
        <v>1155.6344846699501</v>
      </c>
      <c r="U2447" s="77">
        <v>2442</v>
      </c>
      <c r="V2447" s="77">
        <v>2442</v>
      </c>
      <c r="Y2447" s="110">
        <v>2442</v>
      </c>
      <c r="Z2447" s="110">
        <v>0</v>
      </c>
      <c r="AA2447" s="110">
        <v>2442</v>
      </c>
      <c r="AB2447" s="110">
        <v>0</v>
      </c>
      <c r="AC2447" s="417">
        <v>23.112689693398998</v>
      </c>
    </row>
    <row r="2448" spans="1:29">
      <c r="A2448" s="20"/>
      <c r="B2448" s="24">
        <v>2444</v>
      </c>
      <c r="D2448" s="571">
        <v>2443</v>
      </c>
      <c r="E2448" s="580">
        <v>673.62674000000004</v>
      </c>
      <c r="F2448" s="580">
        <v>-351.96319999999997</v>
      </c>
      <c r="H2448" s="571">
        <v>2443</v>
      </c>
      <c r="I2448" s="78">
        <v>1455</v>
      </c>
      <c r="J2448" s="78">
        <v>1302</v>
      </c>
      <c r="K2448" s="78">
        <v>1303</v>
      </c>
      <c r="L2448" s="78">
        <v>1455</v>
      </c>
      <c r="M2448" s="579" t="str">
        <f t="shared" si="39"/>
        <v>1455,1302,1303,1455</v>
      </c>
      <c r="R2448" s="280">
        <v>2443</v>
      </c>
      <c r="S2448" s="591">
        <v>1144.3981683849699</v>
      </c>
      <c r="U2448" s="77">
        <v>2443</v>
      </c>
      <c r="V2448" s="77">
        <v>2443</v>
      </c>
      <c r="Y2448" s="110">
        <v>2443</v>
      </c>
      <c r="Z2448" s="110">
        <v>0</v>
      </c>
      <c r="AA2448" s="110">
        <v>2443</v>
      </c>
      <c r="AB2448" s="110">
        <v>0</v>
      </c>
      <c r="AC2448" s="417">
        <v>22.887963367699399</v>
      </c>
    </row>
    <row r="2449" spans="1:29">
      <c r="A2449" s="20"/>
      <c r="B2449" s="24">
        <v>2445</v>
      </c>
      <c r="D2449" s="571">
        <v>2444</v>
      </c>
      <c r="E2449" s="580">
        <v>711.38603999999998</v>
      </c>
      <c r="F2449" s="580">
        <v>-302.15969999999999</v>
      </c>
      <c r="H2449" s="571">
        <v>2444</v>
      </c>
      <c r="I2449" s="78">
        <v>1456</v>
      </c>
      <c r="J2449" s="78">
        <v>1455</v>
      </c>
      <c r="K2449" s="78">
        <v>1303</v>
      </c>
      <c r="L2449" s="78">
        <v>1456</v>
      </c>
      <c r="M2449" s="579" t="str">
        <f t="shared" si="39"/>
        <v>1456,1455,1303,1456</v>
      </c>
      <c r="R2449" s="280">
        <v>2444</v>
      </c>
      <c r="S2449" s="591">
        <v>1164.7301655600299</v>
      </c>
      <c r="U2449" s="77">
        <v>2444</v>
      </c>
      <c r="V2449" s="77">
        <v>2444</v>
      </c>
      <c r="Y2449" s="110">
        <v>2444</v>
      </c>
      <c r="Z2449" s="110">
        <v>0</v>
      </c>
      <c r="AA2449" s="110">
        <v>2444</v>
      </c>
      <c r="AB2449" s="110">
        <v>0</v>
      </c>
      <c r="AC2449" s="417">
        <v>23.2946033112006</v>
      </c>
    </row>
    <row r="2450" spans="1:29">
      <c r="A2450" s="20"/>
      <c r="B2450" s="24">
        <v>2446</v>
      </c>
      <c r="D2450" s="571">
        <v>2445</v>
      </c>
      <c r="E2450" s="580">
        <v>748.57588999999996</v>
      </c>
      <c r="F2450" s="580">
        <v>-257.08749999999998</v>
      </c>
      <c r="H2450" s="571">
        <v>2445</v>
      </c>
      <c r="I2450" s="78">
        <v>1456</v>
      </c>
      <c r="J2450" s="78">
        <v>1303</v>
      </c>
      <c r="K2450" s="78">
        <v>1304</v>
      </c>
      <c r="L2450" s="78">
        <v>1456</v>
      </c>
      <c r="M2450" s="579" t="str">
        <f t="shared" si="39"/>
        <v>1456,1303,1304,1456</v>
      </c>
      <c r="R2450" s="280">
        <v>2445</v>
      </c>
      <c r="S2450" s="591">
        <v>1172.27503389003</v>
      </c>
      <c r="U2450" s="77">
        <v>2445</v>
      </c>
      <c r="V2450" s="77">
        <v>2445</v>
      </c>
      <c r="Y2450" s="110">
        <v>2445</v>
      </c>
      <c r="Z2450" s="110">
        <v>0</v>
      </c>
      <c r="AA2450" s="110">
        <v>2445</v>
      </c>
      <c r="AB2450" s="110">
        <v>0</v>
      </c>
      <c r="AC2450" s="417">
        <v>23.445500677800698</v>
      </c>
    </row>
    <row r="2451" spans="1:29">
      <c r="A2451" s="20"/>
      <c r="B2451" s="24">
        <v>2447</v>
      </c>
      <c r="D2451" s="571">
        <v>2446</v>
      </c>
      <c r="E2451" s="580">
        <v>788.05331000000001</v>
      </c>
      <c r="F2451" s="580">
        <v>-217.43709999999999</v>
      </c>
      <c r="H2451" s="571">
        <v>2446</v>
      </c>
      <c r="I2451" s="78">
        <v>1457</v>
      </c>
      <c r="J2451" s="78">
        <v>1456</v>
      </c>
      <c r="K2451" s="78">
        <v>1304</v>
      </c>
      <c r="L2451" s="78">
        <v>1457</v>
      </c>
      <c r="M2451" s="579" t="str">
        <f t="shared" si="39"/>
        <v>1457,1456,1304,1457</v>
      </c>
      <c r="R2451" s="280">
        <v>2446</v>
      </c>
      <c r="S2451" s="591">
        <v>1152.8699067699999</v>
      </c>
      <c r="U2451" s="77">
        <v>2446</v>
      </c>
      <c r="V2451" s="77">
        <v>2446</v>
      </c>
      <c r="Y2451" s="110">
        <v>2446</v>
      </c>
      <c r="Z2451" s="110">
        <v>0</v>
      </c>
      <c r="AA2451" s="110">
        <v>2446</v>
      </c>
      <c r="AB2451" s="110">
        <v>0</v>
      </c>
      <c r="AC2451" s="417">
        <v>23.057398135400099</v>
      </c>
    </row>
    <row r="2452" spans="1:29">
      <c r="A2452" s="20"/>
      <c r="B2452" s="24">
        <v>2448</v>
      </c>
      <c r="D2452" s="571">
        <v>2447</v>
      </c>
      <c r="E2452" s="580">
        <v>785.11608000000001</v>
      </c>
      <c r="F2452" s="580">
        <v>-160.7276</v>
      </c>
      <c r="H2452" s="571">
        <v>2447</v>
      </c>
      <c r="I2452" s="78">
        <v>1457</v>
      </c>
      <c r="J2452" s="78">
        <v>1304</v>
      </c>
      <c r="K2452" s="78">
        <v>1305</v>
      </c>
      <c r="L2452" s="78">
        <v>1457</v>
      </c>
      <c r="M2452" s="579" t="str">
        <f t="shared" si="39"/>
        <v>1457,1304,1305,1457</v>
      </c>
      <c r="R2452" s="280">
        <v>2447</v>
      </c>
      <c r="S2452" s="591">
        <v>1154.4727315099999</v>
      </c>
      <c r="U2452" s="77">
        <v>2447</v>
      </c>
      <c r="V2452" s="77">
        <v>2447</v>
      </c>
      <c r="Y2452" s="110">
        <v>2447</v>
      </c>
      <c r="Z2452" s="110">
        <v>0</v>
      </c>
      <c r="AA2452" s="110">
        <v>2447</v>
      </c>
      <c r="AB2452" s="110">
        <v>0</v>
      </c>
      <c r="AC2452" s="417">
        <v>23.089454630199999</v>
      </c>
    </row>
    <row r="2453" spans="1:29">
      <c r="A2453" s="20"/>
      <c r="B2453" s="24">
        <v>2449</v>
      </c>
      <c r="D2453" s="571">
        <v>2448</v>
      </c>
      <c r="E2453" s="580">
        <v>778.73924</v>
      </c>
      <c r="F2453" s="580">
        <v>-96.148600000000002</v>
      </c>
      <c r="H2453" s="571">
        <v>2448</v>
      </c>
      <c r="I2453" s="78">
        <v>1458</v>
      </c>
      <c r="J2453" s="78">
        <v>1457</v>
      </c>
      <c r="K2453" s="78">
        <v>1305</v>
      </c>
      <c r="L2453" s="78">
        <v>1458</v>
      </c>
      <c r="M2453" s="579" t="str">
        <f t="shared" si="39"/>
        <v>1458,1457,1305,1458</v>
      </c>
      <c r="R2453" s="280">
        <v>2448</v>
      </c>
      <c r="S2453" s="591">
        <v>953.16005139000401</v>
      </c>
      <c r="U2453" s="77">
        <v>2448</v>
      </c>
      <c r="V2453" s="77">
        <v>2448</v>
      </c>
      <c r="Y2453" s="110">
        <v>2448</v>
      </c>
      <c r="Z2453" s="110">
        <v>0</v>
      </c>
      <c r="AA2453" s="110">
        <v>2448</v>
      </c>
      <c r="AB2453" s="110">
        <v>0</v>
      </c>
      <c r="AC2453" s="417">
        <v>19.063201027800002</v>
      </c>
    </row>
    <row r="2454" spans="1:29">
      <c r="A2454" s="20"/>
      <c r="B2454" s="24">
        <v>2450</v>
      </c>
      <c r="D2454" s="571">
        <v>2449</v>
      </c>
      <c r="E2454" s="580">
        <v>751.36951999999997</v>
      </c>
      <c r="F2454" s="580">
        <v>-35.291029999999999</v>
      </c>
      <c r="H2454" s="571">
        <v>2449</v>
      </c>
      <c r="I2454" s="78">
        <v>1458</v>
      </c>
      <c r="J2454" s="78">
        <v>1305</v>
      </c>
      <c r="K2454" s="78">
        <v>1306</v>
      </c>
      <c r="L2454" s="78">
        <v>1458</v>
      </c>
      <c r="M2454" s="579" t="str">
        <f t="shared" si="39"/>
        <v>1458,1305,1306,1458</v>
      </c>
      <c r="R2454" s="280">
        <v>2449</v>
      </c>
      <c r="S2454" s="591">
        <v>972.536997504998</v>
      </c>
      <c r="U2454" s="77">
        <v>2449</v>
      </c>
      <c r="V2454" s="77">
        <v>2449</v>
      </c>
      <c r="Y2454" s="110">
        <v>2449</v>
      </c>
      <c r="Z2454" s="110">
        <v>0</v>
      </c>
      <c r="AA2454" s="110">
        <v>2449</v>
      </c>
      <c r="AB2454" s="110">
        <v>0</v>
      </c>
      <c r="AC2454" s="417">
        <v>19.450739950099901</v>
      </c>
    </row>
    <row r="2455" spans="1:29">
      <c r="A2455" s="20"/>
      <c r="B2455" s="24">
        <v>2451</v>
      </c>
      <c r="D2455" s="571">
        <v>2450</v>
      </c>
      <c r="E2455" s="580">
        <v>733.81515999999999</v>
      </c>
      <c r="F2455" s="580">
        <v>18.733654000000001</v>
      </c>
      <c r="H2455" s="571">
        <v>2450</v>
      </c>
      <c r="I2455" s="78">
        <v>1459</v>
      </c>
      <c r="J2455" s="78">
        <v>1458</v>
      </c>
      <c r="K2455" s="78">
        <v>1306</v>
      </c>
      <c r="L2455" s="78">
        <v>1459</v>
      </c>
      <c r="M2455" s="579" t="str">
        <f t="shared" si="39"/>
        <v>1459,1458,1306,1459</v>
      </c>
      <c r="R2455" s="280">
        <v>2450</v>
      </c>
      <c r="S2455" s="591">
        <v>926.97023508499797</v>
      </c>
      <c r="U2455" s="77">
        <v>2450</v>
      </c>
      <c r="V2455" s="77">
        <v>2450</v>
      </c>
      <c r="Y2455" s="110">
        <v>2450</v>
      </c>
      <c r="Z2455" s="110">
        <v>0</v>
      </c>
      <c r="AA2455" s="110">
        <v>2450</v>
      </c>
      <c r="AB2455" s="110">
        <v>0</v>
      </c>
      <c r="AC2455" s="417">
        <v>18.539404701699901</v>
      </c>
    </row>
    <row r="2456" spans="1:29">
      <c r="A2456" s="20"/>
      <c r="B2456" s="24">
        <v>2452</v>
      </c>
      <c r="D2456" s="571">
        <v>2451</v>
      </c>
      <c r="E2456" s="580">
        <v>690.11531000000002</v>
      </c>
      <c r="F2456" s="580">
        <v>56.290514999999999</v>
      </c>
      <c r="H2456" s="571">
        <v>2451</v>
      </c>
      <c r="I2456" s="78">
        <v>1459</v>
      </c>
      <c r="J2456" s="78">
        <v>1306</v>
      </c>
      <c r="K2456" s="78">
        <v>1307</v>
      </c>
      <c r="L2456" s="78">
        <v>1459</v>
      </c>
      <c r="M2456" s="579" t="str">
        <f t="shared" si="39"/>
        <v>1459,1306,1307,1459</v>
      </c>
      <c r="R2456" s="280">
        <v>2451</v>
      </c>
      <c r="S2456" s="591">
        <v>1126.82460936502</v>
      </c>
      <c r="U2456" s="77">
        <v>2451</v>
      </c>
      <c r="V2456" s="77">
        <v>2451</v>
      </c>
      <c r="Y2456" s="110">
        <v>2451</v>
      </c>
      <c r="Z2456" s="110">
        <v>0</v>
      </c>
      <c r="AA2456" s="110">
        <v>2451</v>
      </c>
      <c r="AB2456" s="110">
        <v>0</v>
      </c>
      <c r="AC2456" s="417">
        <v>22.5364921873004</v>
      </c>
    </row>
    <row r="2457" spans="1:29">
      <c r="A2457" s="20"/>
      <c r="B2457" s="24">
        <v>2453</v>
      </c>
      <c r="D2457" s="571">
        <v>2452</v>
      </c>
      <c r="E2457" s="580">
        <v>643.93156999999997</v>
      </c>
      <c r="F2457" s="580">
        <v>105.99149</v>
      </c>
      <c r="H2457" s="571">
        <v>2452</v>
      </c>
      <c r="I2457" s="78">
        <v>1460</v>
      </c>
      <c r="J2457" s="78">
        <v>1459</v>
      </c>
      <c r="K2457" s="78">
        <v>1307</v>
      </c>
      <c r="L2457" s="78">
        <v>1460</v>
      </c>
      <c r="M2457" s="579" t="str">
        <f t="shared" si="39"/>
        <v>1460,1459,1307,1460</v>
      </c>
      <c r="R2457" s="280">
        <v>2452</v>
      </c>
      <c r="S2457" s="591">
        <v>1082.6264348499201</v>
      </c>
      <c r="U2457" s="77">
        <v>2452</v>
      </c>
      <c r="V2457" s="77">
        <v>2452</v>
      </c>
      <c r="Y2457" s="110">
        <v>2452</v>
      </c>
      <c r="Z2457" s="110">
        <v>0</v>
      </c>
      <c r="AA2457" s="110">
        <v>2452</v>
      </c>
      <c r="AB2457" s="110">
        <v>0</v>
      </c>
      <c r="AC2457" s="417">
        <v>21.652528696998399</v>
      </c>
    </row>
    <row r="2458" spans="1:29">
      <c r="A2458" s="20"/>
      <c r="B2458" s="24">
        <v>2454</v>
      </c>
      <c r="D2458" s="571">
        <v>2453</v>
      </c>
      <c r="E2458" s="580">
        <v>592.51531999999997</v>
      </c>
      <c r="F2458" s="580">
        <v>144.28380000000001</v>
      </c>
      <c r="H2458" s="571">
        <v>2453</v>
      </c>
      <c r="I2458" s="78">
        <v>1460</v>
      </c>
      <c r="J2458" s="78">
        <v>1307</v>
      </c>
      <c r="K2458" s="78">
        <v>1308</v>
      </c>
      <c r="L2458" s="78">
        <v>1460</v>
      </c>
      <c r="M2458" s="579" t="str">
        <f t="shared" si="39"/>
        <v>1460,1307,1308,1460</v>
      </c>
      <c r="R2458" s="280">
        <v>2453</v>
      </c>
      <c r="S2458" s="591">
        <v>1096.34977774001</v>
      </c>
      <c r="U2458" s="77">
        <v>2453</v>
      </c>
      <c r="V2458" s="77">
        <v>2453</v>
      </c>
      <c r="Y2458" s="110">
        <v>2453</v>
      </c>
      <c r="Z2458" s="110">
        <v>0</v>
      </c>
      <c r="AA2458" s="110">
        <v>2453</v>
      </c>
      <c r="AB2458" s="110">
        <v>0</v>
      </c>
      <c r="AC2458" s="417">
        <v>21.9269955548003</v>
      </c>
    </row>
    <row r="2459" spans="1:29">
      <c r="A2459" s="20"/>
      <c r="B2459" s="24">
        <v>2455</v>
      </c>
      <c r="D2459" s="571">
        <v>2454</v>
      </c>
      <c r="E2459" s="580">
        <v>531.60577999999998</v>
      </c>
      <c r="F2459" s="580">
        <v>162.70092</v>
      </c>
      <c r="H2459" s="571">
        <v>2454</v>
      </c>
      <c r="I2459" s="78">
        <v>1461</v>
      </c>
      <c r="J2459" s="78">
        <v>1460</v>
      </c>
      <c r="K2459" s="78">
        <v>1308</v>
      </c>
      <c r="L2459" s="78">
        <v>1461</v>
      </c>
      <c r="M2459" s="579" t="str">
        <f t="shared" si="39"/>
        <v>1461,1460,1308,1461</v>
      </c>
      <c r="R2459" s="280">
        <v>2454</v>
      </c>
      <c r="S2459" s="591">
        <v>1113.96874142001</v>
      </c>
      <c r="U2459" s="77">
        <v>2454</v>
      </c>
      <c r="V2459" s="77">
        <v>2454</v>
      </c>
      <c r="Y2459" s="110">
        <v>2454</v>
      </c>
      <c r="Z2459" s="110">
        <v>0</v>
      </c>
      <c r="AA2459" s="110">
        <v>2454</v>
      </c>
      <c r="AB2459" s="110">
        <v>0</v>
      </c>
      <c r="AC2459" s="417">
        <v>22.2793748284003</v>
      </c>
    </row>
    <row r="2460" spans="1:29">
      <c r="A2460" s="20"/>
      <c r="B2460" s="24">
        <v>2456</v>
      </c>
      <c r="D2460" s="571">
        <v>2455</v>
      </c>
      <c r="E2460" s="580">
        <v>683.70896000000005</v>
      </c>
      <c r="F2460" s="580">
        <v>-21.02214</v>
      </c>
      <c r="H2460" s="571">
        <v>2455</v>
      </c>
      <c r="I2460" s="78">
        <v>1461</v>
      </c>
      <c r="J2460" s="78">
        <v>1308</v>
      </c>
      <c r="K2460" s="78">
        <v>1309</v>
      </c>
      <c r="L2460" s="78">
        <v>1461</v>
      </c>
      <c r="M2460" s="579" t="str">
        <f t="shared" si="39"/>
        <v>1461,1308,1309,1461</v>
      </c>
      <c r="R2460" s="280">
        <v>2455</v>
      </c>
      <c r="S2460" s="591">
        <v>1121.3132791599401</v>
      </c>
      <c r="U2460" s="77">
        <v>2455</v>
      </c>
      <c r="V2460" s="77">
        <v>2455</v>
      </c>
      <c r="Y2460" s="110">
        <v>2455</v>
      </c>
      <c r="Z2460" s="110">
        <v>0</v>
      </c>
      <c r="AA2460" s="110">
        <v>2455</v>
      </c>
      <c r="AB2460" s="110">
        <v>0</v>
      </c>
      <c r="AC2460" s="417">
        <v>22.426265583198902</v>
      </c>
    </row>
    <row r="2461" spans="1:29">
      <c r="A2461" s="20"/>
      <c r="B2461" s="24">
        <v>2457</v>
      </c>
      <c r="D2461" s="571">
        <v>2456</v>
      </c>
      <c r="E2461" s="580">
        <v>636.76205000000004</v>
      </c>
      <c r="F2461" s="580">
        <v>33.421571</v>
      </c>
      <c r="H2461" s="571">
        <v>2456</v>
      </c>
      <c r="I2461" s="78">
        <v>1462</v>
      </c>
      <c r="J2461" s="78">
        <v>1461</v>
      </c>
      <c r="K2461" s="78">
        <v>1309</v>
      </c>
      <c r="L2461" s="78">
        <v>1462</v>
      </c>
      <c r="M2461" s="579" t="str">
        <f t="shared" si="39"/>
        <v>1462,1461,1309,1462</v>
      </c>
      <c r="R2461" s="280">
        <v>2456</v>
      </c>
      <c r="S2461" s="591">
        <v>1151.6356304149899</v>
      </c>
      <c r="U2461" s="77">
        <v>2456</v>
      </c>
      <c r="V2461" s="77">
        <v>2456</v>
      </c>
      <c r="Y2461" s="110">
        <v>2456</v>
      </c>
      <c r="Z2461" s="110">
        <v>0</v>
      </c>
      <c r="AA2461" s="110">
        <v>2456</v>
      </c>
      <c r="AB2461" s="110">
        <v>0</v>
      </c>
      <c r="AC2461" s="417">
        <v>23.032712608299899</v>
      </c>
    </row>
    <row r="2462" spans="1:29">
      <c r="A2462" s="20"/>
      <c r="B2462" s="24">
        <v>2458</v>
      </c>
      <c r="D2462" s="571">
        <v>2457</v>
      </c>
      <c r="E2462" s="580">
        <v>591.60164999999995</v>
      </c>
      <c r="F2462" s="580">
        <v>77.911313000000007</v>
      </c>
      <c r="H2462" s="571">
        <v>2457</v>
      </c>
      <c r="I2462" s="78">
        <v>1462</v>
      </c>
      <c r="J2462" s="78">
        <v>1309</v>
      </c>
      <c r="K2462" s="78">
        <v>1310</v>
      </c>
      <c r="L2462" s="78">
        <v>1462</v>
      </c>
      <c r="M2462" s="579" t="str">
        <f t="shared" si="39"/>
        <v>1462,1309,1310,1462</v>
      </c>
      <c r="R2462" s="280">
        <v>2457</v>
      </c>
      <c r="S2462" s="591">
        <v>1221.58366651501</v>
      </c>
      <c r="U2462" s="77">
        <v>2457</v>
      </c>
      <c r="V2462" s="77">
        <v>2457</v>
      </c>
      <c r="Y2462" s="110">
        <v>2457</v>
      </c>
      <c r="Z2462" s="110">
        <v>0</v>
      </c>
      <c r="AA2462" s="110">
        <v>2457</v>
      </c>
      <c r="AB2462" s="110">
        <v>0</v>
      </c>
      <c r="AC2462" s="417">
        <v>24.4316733303002</v>
      </c>
    </row>
    <row r="2463" spans="1:29">
      <c r="A2463" s="20"/>
      <c r="B2463" s="24">
        <v>2459</v>
      </c>
      <c r="D2463" s="571">
        <v>2458</v>
      </c>
      <c r="E2463" s="580">
        <v>547.35125000000005</v>
      </c>
      <c r="F2463" s="580">
        <v>111.35822</v>
      </c>
      <c r="H2463" s="571">
        <v>2458</v>
      </c>
      <c r="I2463" s="78">
        <v>1463</v>
      </c>
      <c r="J2463" s="78">
        <v>1462</v>
      </c>
      <c r="K2463" s="78">
        <v>1310</v>
      </c>
      <c r="L2463" s="78">
        <v>1463</v>
      </c>
      <c r="M2463" s="579" t="str">
        <f t="shared" si="39"/>
        <v>1463,1462,1310,1463</v>
      </c>
      <c r="R2463" s="280">
        <v>2458</v>
      </c>
      <c r="S2463" s="591">
        <v>1255.77786482998</v>
      </c>
      <c r="U2463" s="77">
        <v>2458</v>
      </c>
      <c r="V2463" s="77">
        <v>2458</v>
      </c>
      <c r="Y2463" s="110">
        <v>2458</v>
      </c>
      <c r="Z2463" s="110">
        <v>0</v>
      </c>
      <c r="AA2463" s="110">
        <v>2458</v>
      </c>
      <c r="AB2463" s="110">
        <v>0</v>
      </c>
      <c r="AC2463" s="417">
        <v>25.1155572965997</v>
      </c>
    </row>
    <row r="2464" spans="1:29">
      <c r="A2464" s="20"/>
      <c r="B2464" s="24">
        <v>2460</v>
      </c>
      <c r="D2464" s="571">
        <v>2459</v>
      </c>
      <c r="E2464" s="580">
        <v>711.45726000000002</v>
      </c>
      <c r="F2464" s="580">
        <v>-88.264160000000004</v>
      </c>
      <c r="H2464" s="571">
        <v>2459</v>
      </c>
      <c r="I2464" s="78">
        <v>1463</v>
      </c>
      <c r="J2464" s="78">
        <v>1310</v>
      </c>
      <c r="K2464" s="78">
        <v>1311</v>
      </c>
      <c r="L2464" s="78">
        <v>1463</v>
      </c>
      <c r="M2464" s="579" t="str">
        <f t="shared" si="39"/>
        <v>1463,1310,1311,1463</v>
      </c>
      <c r="R2464" s="280">
        <v>2459</v>
      </c>
      <c r="S2464" s="591">
        <v>1246.42919651995</v>
      </c>
      <c r="U2464" s="77">
        <v>2459</v>
      </c>
      <c r="V2464" s="77">
        <v>2459</v>
      </c>
      <c r="Y2464" s="110">
        <v>2459</v>
      </c>
      <c r="Z2464" s="110">
        <v>0</v>
      </c>
      <c r="AA2464" s="110">
        <v>2459</v>
      </c>
      <c r="AB2464" s="110">
        <v>0</v>
      </c>
      <c r="AC2464" s="417">
        <v>24.928583930399</v>
      </c>
    </row>
    <row r="2465" spans="1:29">
      <c r="A2465" s="20"/>
      <c r="B2465" s="24">
        <v>2461</v>
      </c>
      <c r="D2465" s="571">
        <v>2460</v>
      </c>
      <c r="E2465" s="580">
        <v>736.14534000000003</v>
      </c>
      <c r="F2465" s="580">
        <v>-139.3511</v>
      </c>
      <c r="H2465" s="571">
        <v>2460</v>
      </c>
      <c r="I2465" s="78">
        <v>1464</v>
      </c>
      <c r="J2465" s="78">
        <v>1463</v>
      </c>
      <c r="K2465" s="78">
        <v>1311</v>
      </c>
      <c r="L2465" s="78">
        <v>1464</v>
      </c>
      <c r="M2465" s="579" t="str">
        <f t="shared" si="39"/>
        <v>1464,1463,1311,1464</v>
      </c>
      <c r="R2465" s="280">
        <v>2460</v>
      </c>
      <c r="S2465" s="591">
        <v>1227.4335053900099</v>
      </c>
      <c r="U2465" s="77">
        <v>2460</v>
      </c>
      <c r="V2465" s="77">
        <v>2460</v>
      </c>
      <c r="Y2465" s="110">
        <v>2460</v>
      </c>
      <c r="Z2465" s="110">
        <v>0</v>
      </c>
      <c r="AA2465" s="110">
        <v>2460</v>
      </c>
      <c r="AB2465" s="110">
        <v>0</v>
      </c>
      <c r="AC2465" s="417">
        <v>24.548670107800199</v>
      </c>
    </row>
    <row r="2466" spans="1:29">
      <c r="A2466" s="20"/>
      <c r="B2466" s="24">
        <v>2462</v>
      </c>
      <c r="D2466" s="571">
        <v>2461</v>
      </c>
      <c r="E2466" s="580">
        <v>734.99811</v>
      </c>
      <c r="F2466" s="580">
        <v>-196.0026</v>
      </c>
      <c r="H2466" s="571">
        <v>2461</v>
      </c>
      <c r="I2466" s="78">
        <v>1464</v>
      </c>
      <c r="J2466" s="78">
        <v>1311</v>
      </c>
      <c r="K2466" s="78">
        <v>1312</v>
      </c>
      <c r="L2466" s="78">
        <v>1464</v>
      </c>
      <c r="M2466" s="579" t="str">
        <f t="shared" si="39"/>
        <v>1464,1311,1312,1464</v>
      </c>
      <c r="R2466" s="280">
        <v>2461</v>
      </c>
      <c r="S2466" s="591">
        <v>1196.4518043749799</v>
      </c>
      <c r="U2466" s="77">
        <v>2461</v>
      </c>
      <c r="V2466" s="77">
        <v>2461</v>
      </c>
      <c r="Y2466" s="110">
        <v>2461</v>
      </c>
      <c r="Z2466" s="110">
        <v>0</v>
      </c>
      <c r="AA2466" s="110">
        <v>2461</v>
      </c>
      <c r="AB2466" s="110">
        <v>0</v>
      </c>
      <c r="AC2466" s="417">
        <v>23.9290360874997</v>
      </c>
    </row>
    <row r="2467" spans="1:29">
      <c r="A2467" s="20"/>
      <c r="B2467" s="24">
        <v>2463</v>
      </c>
      <c r="D2467" s="571">
        <v>2462</v>
      </c>
      <c r="E2467" s="580">
        <v>692.45367999999996</v>
      </c>
      <c r="F2467" s="580">
        <v>-235.9615</v>
      </c>
      <c r="H2467" s="571">
        <v>2462</v>
      </c>
      <c r="I2467" s="78">
        <v>1465</v>
      </c>
      <c r="J2467" s="78">
        <v>1464</v>
      </c>
      <c r="K2467" s="78">
        <v>1312</v>
      </c>
      <c r="L2467" s="78">
        <v>1465</v>
      </c>
      <c r="M2467" s="579" t="str">
        <f t="shared" si="39"/>
        <v>1465,1464,1312,1465</v>
      </c>
      <c r="R2467" s="280">
        <v>2462</v>
      </c>
      <c r="S2467" s="591">
        <v>991.50035770001705</v>
      </c>
      <c r="U2467" s="77">
        <v>2462</v>
      </c>
      <c r="V2467" s="77">
        <v>2462</v>
      </c>
      <c r="Y2467" s="110">
        <v>2462</v>
      </c>
      <c r="Z2467" s="110">
        <v>0</v>
      </c>
      <c r="AA2467" s="110">
        <v>2462</v>
      </c>
      <c r="AB2467" s="110">
        <v>0</v>
      </c>
      <c r="AC2467" s="417">
        <v>19.830007154000299</v>
      </c>
    </row>
    <row r="2468" spans="1:29">
      <c r="A2468" s="20"/>
      <c r="B2468" s="24">
        <v>2464</v>
      </c>
      <c r="D2468" s="571">
        <v>2463</v>
      </c>
      <c r="E2468" s="580">
        <v>654.28904</v>
      </c>
      <c r="F2468" s="580">
        <v>-287.76319999999998</v>
      </c>
      <c r="H2468" s="571">
        <v>2463</v>
      </c>
      <c r="I2468" s="78">
        <v>1465</v>
      </c>
      <c r="J2468" s="78">
        <v>1312</v>
      </c>
      <c r="K2468" s="78">
        <v>1313</v>
      </c>
      <c r="L2468" s="78">
        <v>1465</v>
      </c>
      <c r="M2468" s="579" t="str">
        <f t="shared" si="39"/>
        <v>1465,1312,1313,1465</v>
      </c>
      <c r="R2468" s="280">
        <v>2463</v>
      </c>
      <c r="S2468" s="591">
        <v>987.61305419995904</v>
      </c>
      <c r="U2468" s="77">
        <v>2463</v>
      </c>
      <c r="V2468" s="77">
        <v>2463</v>
      </c>
      <c r="Y2468" s="110">
        <v>2463</v>
      </c>
      <c r="Z2468" s="110">
        <v>0</v>
      </c>
      <c r="AA2468" s="110">
        <v>2463</v>
      </c>
      <c r="AB2468" s="110">
        <v>0</v>
      </c>
      <c r="AC2468" s="417">
        <v>19.752261083999102</v>
      </c>
    </row>
    <row r="2469" spans="1:29">
      <c r="A2469" s="20"/>
      <c r="B2469" s="24">
        <v>2465</v>
      </c>
      <c r="D2469" s="571">
        <v>2464</v>
      </c>
      <c r="E2469" s="580">
        <v>615.40359999999998</v>
      </c>
      <c r="F2469" s="580">
        <v>-339.95209999999997</v>
      </c>
      <c r="H2469" s="571">
        <v>2464</v>
      </c>
      <c r="I2469" s="78">
        <v>1466</v>
      </c>
      <c r="J2469" s="78">
        <v>1465</v>
      </c>
      <c r="K2469" s="78">
        <v>1313</v>
      </c>
      <c r="L2469" s="78">
        <v>1466</v>
      </c>
      <c r="M2469" s="579" t="str">
        <f t="shared" si="39"/>
        <v>1466,1465,1313,1466</v>
      </c>
      <c r="R2469" s="280">
        <v>2464</v>
      </c>
      <c r="S2469" s="591">
        <v>940.60584225002003</v>
      </c>
      <c r="U2469" s="77">
        <v>2464</v>
      </c>
      <c r="V2469" s="77">
        <v>2464</v>
      </c>
      <c r="Y2469" s="110">
        <v>2464</v>
      </c>
      <c r="Z2469" s="110">
        <v>0</v>
      </c>
      <c r="AA2469" s="110">
        <v>2464</v>
      </c>
      <c r="AB2469" s="110">
        <v>0</v>
      </c>
      <c r="AC2469" s="417">
        <v>18.8121168450004</v>
      </c>
    </row>
    <row r="2470" spans="1:29">
      <c r="A2470" s="20"/>
      <c r="B2470" s="24">
        <v>2466</v>
      </c>
      <c r="D2470" s="571">
        <v>2465</v>
      </c>
      <c r="E2470" s="580">
        <v>572.78994999999998</v>
      </c>
      <c r="F2470" s="580">
        <v>-386.85329999999999</v>
      </c>
      <c r="H2470" s="571">
        <v>2465</v>
      </c>
      <c r="I2470" s="78">
        <v>1466</v>
      </c>
      <c r="J2470" s="78">
        <v>1313</v>
      </c>
      <c r="K2470" s="78">
        <v>1314</v>
      </c>
      <c r="L2470" s="78">
        <v>1466</v>
      </c>
      <c r="M2470" s="579" t="str">
        <f t="shared" si="39"/>
        <v>1466,1313,1314,1466</v>
      </c>
      <c r="R2470" s="280">
        <v>2465</v>
      </c>
      <c r="S2470" s="591">
        <v>1122.35938100001</v>
      </c>
      <c r="U2470" s="77">
        <v>2465</v>
      </c>
      <c r="V2470" s="77">
        <v>2465</v>
      </c>
      <c r="Y2470" s="110">
        <v>2465</v>
      </c>
      <c r="Z2470" s="110">
        <v>0</v>
      </c>
      <c r="AA2470" s="110">
        <v>2465</v>
      </c>
      <c r="AB2470" s="110">
        <v>0</v>
      </c>
      <c r="AC2470" s="417">
        <v>22.4471876200003</v>
      </c>
    </row>
    <row r="2471" spans="1:29">
      <c r="A2471" s="20"/>
      <c r="B2471" s="24">
        <v>2467</v>
      </c>
      <c r="D2471" s="571">
        <v>2466</v>
      </c>
      <c r="E2471" s="580">
        <v>679.74012000000005</v>
      </c>
      <c r="F2471" s="580">
        <v>-160.3407</v>
      </c>
      <c r="H2471" s="571">
        <v>2466</v>
      </c>
      <c r="I2471" s="78">
        <v>1467</v>
      </c>
      <c r="J2471" s="78">
        <v>1466</v>
      </c>
      <c r="K2471" s="78">
        <v>1314</v>
      </c>
      <c r="L2471" s="78">
        <v>1467</v>
      </c>
      <c r="M2471" s="579" t="str">
        <f t="shared" si="39"/>
        <v>1467,1466,1314,1467</v>
      </c>
      <c r="R2471" s="280">
        <v>2466</v>
      </c>
      <c r="S2471" s="591">
        <v>1127.4384759</v>
      </c>
      <c r="U2471" s="77">
        <v>2466</v>
      </c>
      <c r="V2471" s="77">
        <v>2466</v>
      </c>
      <c r="Y2471" s="110">
        <v>2466</v>
      </c>
      <c r="Z2471" s="110">
        <v>0</v>
      </c>
      <c r="AA2471" s="110">
        <v>2466</v>
      </c>
      <c r="AB2471" s="110">
        <v>0</v>
      </c>
      <c r="AC2471" s="417">
        <v>22.5487695180001</v>
      </c>
    </row>
    <row r="2472" spans="1:29">
      <c r="A2472" s="20"/>
      <c r="B2472" s="24">
        <v>2468</v>
      </c>
      <c r="D2472" s="571">
        <v>2467</v>
      </c>
      <c r="E2472" s="580">
        <v>652.05616999999995</v>
      </c>
      <c r="F2472" s="580">
        <v>-91.371639999999999</v>
      </c>
      <c r="H2472" s="571">
        <v>2467</v>
      </c>
      <c r="I2472" s="78">
        <v>1467</v>
      </c>
      <c r="J2472" s="78">
        <v>1314</v>
      </c>
      <c r="K2472" s="78">
        <v>1315</v>
      </c>
      <c r="L2472" s="78">
        <v>1467</v>
      </c>
      <c r="M2472" s="579" t="str">
        <f t="shared" si="39"/>
        <v>1467,1314,1315,1467</v>
      </c>
      <c r="R2472" s="280">
        <v>2467</v>
      </c>
      <c r="S2472" s="591">
        <v>1120.3525772999501</v>
      </c>
      <c r="U2472" s="77">
        <v>2467</v>
      </c>
      <c r="V2472" s="77">
        <v>2467</v>
      </c>
      <c r="Y2472" s="110">
        <v>2467</v>
      </c>
      <c r="Z2472" s="110">
        <v>0</v>
      </c>
      <c r="AA2472" s="110">
        <v>2467</v>
      </c>
      <c r="AB2472" s="110">
        <v>0</v>
      </c>
      <c r="AC2472" s="417">
        <v>22.407051545999099</v>
      </c>
    </row>
    <row r="2473" spans="1:29">
      <c r="A2473" s="20"/>
      <c r="B2473" s="24">
        <v>2469</v>
      </c>
      <c r="D2473" s="571">
        <v>2468</v>
      </c>
      <c r="E2473" s="580">
        <v>619.89846999999997</v>
      </c>
      <c r="F2473" s="580">
        <v>-32.192709999999998</v>
      </c>
      <c r="H2473" s="571">
        <v>2468</v>
      </c>
      <c r="I2473" s="78">
        <v>1468</v>
      </c>
      <c r="J2473" s="78">
        <v>1467</v>
      </c>
      <c r="K2473" s="78">
        <v>1315</v>
      </c>
      <c r="L2473" s="78">
        <v>1468</v>
      </c>
      <c r="M2473" s="579" t="str">
        <f t="shared" si="39"/>
        <v>1468,1467,1315,1468</v>
      </c>
      <c r="R2473" s="280">
        <v>2468</v>
      </c>
      <c r="S2473" s="591">
        <v>1097.5828497999701</v>
      </c>
      <c r="U2473" s="77">
        <v>2468</v>
      </c>
      <c r="V2473" s="77">
        <v>2468</v>
      </c>
      <c r="Y2473" s="110">
        <v>2468</v>
      </c>
      <c r="Z2473" s="110">
        <v>0</v>
      </c>
      <c r="AA2473" s="110">
        <v>2468</v>
      </c>
      <c r="AB2473" s="110">
        <v>0</v>
      </c>
      <c r="AC2473" s="417">
        <v>21.9516569959995</v>
      </c>
    </row>
    <row r="2474" spans="1:29">
      <c r="A2474" s="20"/>
      <c r="B2474" s="24">
        <v>2470</v>
      </c>
      <c r="D2474" s="571">
        <v>2469</v>
      </c>
      <c r="E2474" s="580">
        <v>577.36276999999995</v>
      </c>
      <c r="F2474" s="580">
        <v>17.436603999999999</v>
      </c>
      <c r="H2474" s="571">
        <v>2469</v>
      </c>
      <c r="I2474" s="78">
        <v>1468</v>
      </c>
      <c r="J2474" s="78">
        <v>1315</v>
      </c>
      <c r="K2474" s="78">
        <v>1316</v>
      </c>
      <c r="L2474" s="78">
        <v>1468</v>
      </c>
      <c r="M2474" s="579" t="str">
        <f t="shared" si="39"/>
        <v>1468,1315,1316,1468</v>
      </c>
      <c r="R2474" s="280">
        <v>2469</v>
      </c>
      <c r="S2474" s="591">
        <v>1102.2068944499699</v>
      </c>
      <c r="U2474" s="77">
        <v>2469</v>
      </c>
      <c r="V2474" s="77">
        <v>2469</v>
      </c>
      <c r="Y2474" s="110">
        <v>2469</v>
      </c>
      <c r="Z2474" s="110">
        <v>0</v>
      </c>
      <c r="AA2474" s="110">
        <v>2469</v>
      </c>
      <c r="AB2474" s="110">
        <v>0</v>
      </c>
      <c r="AC2474" s="417">
        <v>22.044137888999501</v>
      </c>
    </row>
    <row r="2475" spans="1:29">
      <c r="A2475" s="20"/>
      <c r="B2475" s="24">
        <v>2471</v>
      </c>
      <c r="D2475" s="571">
        <v>2470</v>
      </c>
      <c r="E2475" s="580">
        <v>531.63349000000005</v>
      </c>
      <c r="F2475" s="580">
        <v>60.292036000000003</v>
      </c>
      <c r="H2475" s="571">
        <v>2470</v>
      </c>
      <c r="I2475" s="78">
        <v>1469</v>
      </c>
      <c r="J2475" s="78">
        <v>1468</v>
      </c>
      <c r="K2475" s="78">
        <v>1316</v>
      </c>
      <c r="L2475" s="78">
        <v>1469</v>
      </c>
      <c r="M2475" s="579" t="str">
        <f t="shared" si="39"/>
        <v>1469,1468,1316,1469</v>
      </c>
      <c r="R2475" s="280">
        <v>2470</v>
      </c>
      <c r="S2475" s="591">
        <v>1143.9180514500099</v>
      </c>
      <c r="U2475" s="77">
        <v>2470</v>
      </c>
      <c r="V2475" s="77">
        <v>2470</v>
      </c>
      <c r="Y2475" s="110">
        <v>2470</v>
      </c>
      <c r="Z2475" s="110">
        <v>0</v>
      </c>
      <c r="AA2475" s="110">
        <v>2470</v>
      </c>
      <c r="AB2475" s="110">
        <v>0</v>
      </c>
      <c r="AC2475" s="417">
        <v>22.878361029000299</v>
      </c>
    </row>
    <row r="2476" spans="1:29">
      <c r="A2476" s="20"/>
      <c r="B2476" s="24">
        <v>2472</v>
      </c>
      <c r="D2476" s="571">
        <v>2471</v>
      </c>
      <c r="E2476" s="580">
        <v>489.51733999999999</v>
      </c>
      <c r="F2476" s="580">
        <v>110.84153999999999</v>
      </c>
      <c r="H2476" s="571">
        <v>2471</v>
      </c>
      <c r="I2476" s="78">
        <v>1469</v>
      </c>
      <c r="J2476" s="78">
        <v>1316</v>
      </c>
      <c r="K2476" s="78">
        <v>1317</v>
      </c>
      <c r="L2476" s="78">
        <v>1469</v>
      </c>
      <c r="M2476" s="579" t="str">
        <f t="shared" si="39"/>
        <v>1469,1316,1317,1469</v>
      </c>
      <c r="R2476" s="280">
        <v>2471</v>
      </c>
      <c r="S2476" s="591">
        <v>1159.6792423500401</v>
      </c>
      <c r="U2476" s="77">
        <v>2471</v>
      </c>
      <c r="V2476" s="77">
        <v>2471</v>
      </c>
      <c r="Y2476" s="110">
        <v>2471</v>
      </c>
      <c r="Z2476" s="110">
        <v>0</v>
      </c>
      <c r="AA2476" s="110">
        <v>2471</v>
      </c>
      <c r="AB2476" s="110">
        <v>0</v>
      </c>
      <c r="AC2476" s="417">
        <v>23.1935848470008</v>
      </c>
    </row>
    <row r="2477" spans="1:29">
      <c r="A2477" s="20"/>
      <c r="B2477" s="24">
        <v>2473</v>
      </c>
      <c r="D2477" s="571">
        <v>2472</v>
      </c>
      <c r="E2477" s="580">
        <v>479.57389999999998</v>
      </c>
      <c r="F2477" s="580">
        <v>174.53539000000001</v>
      </c>
      <c r="H2477" s="571">
        <v>2472</v>
      </c>
      <c r="I2477" s="78">
        <v>1470</v>
      </c>
      <c r="J2477" s="78">
        <v>1469</v>
      </c>
      <c r="K2477" s="78">
        <v>1317</v>
      </c>
      <c r="L2477" s="78">
        <v>1470</v>
      </c>
      <c r="M2477" s="579" t="str">
        <f t="shared" si="39"/>
        <v>1470,1469,1317,1470</v>
      </c>
      <c r="R2477" s="280">
        <v>2472</v>
      </c>
      <c r="S2477" s="591">
        <v>1205.7476305499399</v>
      </c>
      <c r="U2477" s="77">
        <v>2472</v>
      </c>
      <c r="V2477" s="77">
        <v>2472</v>
      </c>
      <c r="Y2477" s="110">
        <v>2472</v>
      </c>
      <c r="Z2477" s="110">
        <v>0</v>
      </c>
      <c r="AA2477" s="110">
        <v>2472</v>
      </c>
      <c r="AB2477" s="110">
        <v>0</v>
      </c>
      <c r="AC2477" s="417">
        <v>24.114952610998799</v>
      </c>
    </row>
    <row r="2478" spans="1:29">
      <c r="A2478" s="20"/>
      <c r="B2478" s="24">
        <v>2474</v>
      </c>
      <c r="D2478" s="571">
        <v>2473</v>
      </c>
      <c r="E2478" s="580">
        <v>437.50143000000003</v>
      </c>
      <c r="F2478" s="580">
        <v>223.93304000000001</v>
      </c>
      <c r="H2478" s="571">
        <v>2473</v>
      </c>
      <c r="I2478" s="78">
        <v>1470</v>
      </c>
      <c r="J2478" s="78">
        <v>1317</v>
      </c>
      <c r="K2478" s="78">
        <v>1318</v>
      </c>
      <c r="L2478" s="78">
        <v>1470</v>
      </c>
      <c r="M2478" s="579" t="str">
        <f t="shared" si="39"/>
        <v>1470,1317,1318,1470</v>
      </c>
      <c r="R2478" s="280">
        <v>2473</v>
      </c>
      <c r="S2478" s="591">
        <v>1265.3815679000099</v>
      </c>
      <c r="U2478" s="77">
        <v>2473</v>
      </c>
      <c r="V2478" s="77">
        <v>2473</v>
      </c>
      <c r="Y2478" s="110">
        <v>2473</v>
      </c>
      <c r="Z2478" s="110">
        <v>0</v>
      </c>
      <c r="AA2478" s="110">
        <v>2473</v>
      </c>
      <c r="AB2478" s="110">
        <v>0</v>
      </c>
      <c r="AC2478" s="417">
        <v>25.307631358000201</v>
      </c>
    </row>
    <row r="2479" spans="1:29">
      <c r="A2479" s="20"/>
      <c r="B2479" s="24">
        <v>2475</v>
      </c>
      <c r="D2479" s="571">
        <v>2474</v>
      </c>
      <c r="E2479" s="580">
        <v>403.67032999999998</v>
      </c>
      <c r="F2479" s="580">
        <v>285.27965999999998</v>
      </c>
      <c r="H2479" s="571">
        <v>2474</v>
      </c>
      <c r="I2479" s="78">
        <v>1471</v>
      </c>
      <c r="J2479" s="78">
        <v>1470</v>
      </c>
      <c r="K2479" s="78">
        <v>1318</v>
      </c>
      <c r="L2479" s="78">
        <v>1471</v>
      </c>
      <c r="M2479" s="579" t="str">
        <f t="shared" si="39"/>
        <v>1471,1470,1318,1471</v>
      </c>
      <c r="R2479" s="280">
        <v>2474</v>
      </c>
      <c r="S2479" s="591">
        <v>1212.64063820001</v>
      </c>
      <c r="U2479" s="77">
        <v>2474</v>
      </c>
      <c r="V2479" s="77">
        <v>2474</v>
      </c>
      <c r="Y2479" s="110">
        <v>2474</v>
      </c>
      <c r="Z2479" s="110">
        <v>0</v>
      </c>
      <c r="AA2479" s="110">
        <v>2474</v>
      </c>
      <c r="AB2479" s="110">
        <v>0</v>
      </c>
      <c r="AC2479" s="417">
        <v>24.2528127640002</v>
      </c>
    </row>
    <row r="2480" spans="1:29">
      <c r="A2480" s="20"/>
      <c r="B2480" s="24">
        <v>2476</v>
      </c>
      <c r="D2480" s="571">
        <v>2475</v>
      </c>
      <c r="E2480" s="580">
        <v>637.07006999999999</v>
      </c>
      <c r="F2480" s="580">
        <v>-219.68520000000001</v>
      </c>
      <c r="H2480" s="571">
        <v>2475</v>
      </c>
      <c r="I2480" s="78">
        <v>1471</v>
      </c>
      <c r="J2480" s="78">
        <v>1318</v>
      </c>
      <c r="K2480" s="78">
        <v>1319</v>
      </c>
      <c r="L2480" s="78">
        <v>1471</v>
      </c>
      <c r="M2480" s="579" t="str">
        <f t="shared" si="39"/>
        <v>1471,1318,1319,1471</v>
      </c>
      <c r="R2480" s="280">
        <v>2475</v>
      </c>
      <c r="S2480" s="591">
        <v>1196.3029649999801</v>
      </c>
      <c r="U2480" s="77">
        <v>2475</v>
      </c>
      <c r="V2480" s="77">
        <v>2475</v>
      </c>
      <c r="Y2480" s="110">
        <v>2475</v>
      </c>
      <c r="Z2480" s="110">
        <v>0</v>
      </c>
      <c r="AA2480" s="110">
        <v>2475</v>
      </c>
      <c r="AB2480" s="110">
        <v>0</v>
      </c>
      <c r="AC2480" s="417">
        <v>23.926059299999601</v>
      </c>
    </row>
    <row r="2481" spans="1:29">
      <c r="A2481" s="20"/>
      <c r="B2481" s="24">
        <v>2477</v>
      </c>
      <c r="D2481" s="571">
        <v>2476</v>
      </c>
      <c r="E2481" s="580">
        <v>597.22329000000002</v>
      </c>
      <c r="F2481" s="580">
        <v>-275.1551</v>
      </c>
      <c r="H2481" s="571">
        <v>2476</v>
      </c>
      <c r="I2481" s="78">
        <v>1472</v>
      </c>
      <c r="J2481" s="78">
        <v>1471</v>
      </c>
      <c r="K2481" s="78">
        <v>1319</v>
      </c>
      <c r="L2481" s="78">
        <v>1472</v>
      </c>
      <c r="M2481" s="579" t="str">
        <f t="shared" si="39"/>
        <v>1472,1471,1319,1472</v>
      </c>
      <c r="R2481" s="280">
        <v>2476</v>
      </c>
      <c r="S2481" s="591">
        <v>993.49556789999701</v>
      </c>
      <c r="U2481" s="77">
        <v>2476</v>
      </c>
      <c r="V2481" s="77">
        <v>2476</v>
      </c>
      <c r="Y2481" s="110">
        <v>2476</v>
      </c>
      <c r="Z2481" s="110">
        <v>0</v>
      </c>
      <c r="AA2481" s="110">
        <v>2476</v>
      </c>
      <c r="AB2481" s="110">
        <v>0</v>
      </c>
      <c r="AC2481" s="417">
        <v>19.8699113579999</v>
      </c>
    </row>
    <row r="2482" spans="1:29">
      <c r="A2482" s="20"/>
      <c r="B2482" s="24">
        <v>2478</v>
      </c>
      <c r="D2482" s="571">
        <v>2477</v>
      </c>
      <c r="E2482" s="580">
        <v>617.48013000000003</v>
      </c>
      <c r="F2482" s="580">
        <v>-154.4067</v>
      </c>
      <c r="H2482" s="571">
        <v>2477</v>
      </c>
      <c r="I2482" s="78">
        <v>1472</v>
      </c>
      <c r="J2482" s="78">
        <v>1319</v>
      </c>
      <c r="K2482" s="78">
        <v>1320</v>
      </c>
      <c r="L2482" s="78">
        <v>1472</v>
      </c>
      <c r="M2482" s="579" t="str">
        <f t="shared" si="39"/>
        <v>1472,1319,1320,1472</v>
      </c>
      <c r="R2482" s="280">
        <v>2477</v>
      </c>
      <c r="S2482" s="591">
        <v>947.28830089999201</v>
      </c>
      <c r="U2482" s="77">
        <v>2477</v>
      </c>
      <c r="V2482" s="77">
        <v>2477</v>
      </c>
      <c r="Y2482" s="110">
        <v>2477</v>
      </c>
      <c r="Z2482" s="110">
        <v>0</v>
      </c>
      <c r="AA2482" s="110">
        <v>2477</v>
      </c>
      <c r="AB2482" s="110">
        <v>0</v>
      </c>
      <c r="AC2482" s="417">
        <v>18.945766017999802</v>
      </c>
    </row>
    <row r="2483" spans="1:29">
      <c r="A2483" s="20"/>
      <c r="B2483" s="24">
        <v>2479</v>
      </c>
      <c r="D2483" s="571">
        <v>2478</v>
      </c>
      <c r="E2483" s="580">
        <v>557.42364999999995</v>
      </c>
      <c r="F2483" s="580">
        <v>-325.77800000000002</v>
      </c>
      <c r="H2483" s="571">
        <v>2478</v>
      </c>
      <c r="I2483" s="78">
        <v>1473</v>
      </c>
      <c r="J2483" s="78">
        <v>1472</v>
      </c>
      <c r="K2483" s="78">
        <v>1320</v>
      </c>
      <c r="L2483" s="78">
        <v>1473</v>
      </c>
      <c r="M2483" s="579" t="str">
        <f t="shared" si="39"/>
        <v>1473,1472,1320,1473</v>
      </c>
      <c r="R2483" s="280">
        <v>2478</v>
      </c>
      <c r="S2483" s="591">
        <v>952.24317089999295</v>
      </c>
      <c r="U2483" s="77">
        <v>2478</v>
      </c>
      <c r="V2483" s="77">
        <v>2478</v>
      </c>
      <c r="Y2483" s="110">
        <v>2478</v>
      </c>
      <c r="Z2483" s="110">
        <v>0</v>
      </c>
      <c r="AA2483" s="110">
        <v>2478</v>
      </c>
      <c r="AB2483" s="110">
        <v>0</v>
      </c>
      <c r="AC2483" s="417">
        <v>19.0448634179998</v>
      </c>
    </row>
    <row r="2484" spans="1:29">
      <c r="A2484" s="20"/>
      <c r="B2484" s="24">
        <v>2480</v>
      </c>
      <c r="D2484" s="571">
        <v>2479</v>
      </c>
      <c r="E2484" s="580">
        <v>515.46004000000005</v>
      </c>
      <c r="F2484" s="580">
        <v>-374.55</v>
      </c>
      <c r="H2484" s="571">
        <v>2479</v>
      </c>
      <c r="I2484" s="78">
        <v>1473</v>
      </c>
      <c r="J2484" s="78">
        <v>1320</v>
      </c>
      <c r="K2484" s="78">
        <v>1321</v>
      </c>
      <c r="L2484" s="78">
        <v>1473</v>
      </c>
      <c r="M2484" s="579" t="str">
        <f t="shared" si="39"/>
        <v>1473,1320,1321,1473</v>
      </c>
      <c r="R2484" s="280">
        <v>2479</v>
      </c>
      <c r="S2484" s="591">
        <v>1143.78618390001</v>
      </c>
      <c r="U2484" s="77">
        <v>2479</v>
      </c>
      <c r="V2484" s="77">
        <v>2479</v>
      </c>
      <c r="Y2484" s="110">
        <v>2479</v>
      </c>
      <c r="Z2484" s="110">
        <v>0</v>
      </c>
      <c r="AA2484" s="110">
        <v>2479</v>
      </c>
      <c r="AB2484" s="110">
        <v>0</v>
      </c>
      <c r="AC2484" s="417">
        <v>22.875723678000199</v>
      </c>
    </row>
    <row r="2485" spans="1:29">
      <c r="A2485" s="20"/>
      <c r="B2485" s="24">
        <v>2481</v>
      </c>
      <c r="D2485" s="571">
        <v>2480</v>
      </c>
      <c r="E2485" s="580">
        <v>470.44027</v>
      </c>
      <c r="F2485" s="580">
        <v>-420.18549999999999</v>
      </c>
      <c r="H2485" s="571">
        <v>2480</v>
      </c>
      <c r="I2485" s="78">
        <v>1474</v>
      </c>
      <c r="J2485" s="78">
        <v>1473</v>
      </c>
      <c r="K2485" s="78">
        <v>1321</v>
      </c>
      <c r="L2485" s="78">
        <v>1474</v>
      </c>
      <c r="M2485" s="579" t="str">
        <f t="shared" si="39"/>
        <v>1474,1473,1321,1474</v>
      </c>
      <c r="R2485" s="280">
        <v>2480</v>
      </c>
      <c r="S2485" s="591">
        <v>1191.01108369999</v>
      </c>
      <c r="U2485" s="77">
        <v>2480</v>
      </c>
      <c r="V2485" s="77">
        <v>2480</v>
      </c>
      <c r="Y2485" s="110">
        <v>2480</v>
      </c>
      <c r="Z2485" s="110">
        <v>0</v>
      </c>
      <c r="AA2485" s="110">
        <v>2480</v>
      </c>
      <c r="AB2485" s="110">
        <v>0</v>
      </c>
      <c r="AC2485" s="417">
        <v>23.8202216739999</v>
      </c>
    </row>
    <row r="2486" spans="1:29">
      <c r="A2486" s="20"/>
      <c r="B2486" s="24">
        <v>2482</v>
      </c>
      <c r="D2486" s="571">
        <v>2481</v>
      </c>
      <c r="E2486" s="580">
        <v>422.71780999999999</v>
      </c>
      <c r="F2486" s="580">
        <v>-455.84629999999999</v>
      </c>
      <c r="H2486" s="571">
        <v>2481</v>
      </c>
      <c r="I2486" s="78">
        <v>1474</v>
      </c>
      <c r="J2486" s="78">
        <v>1321</v>
      </c>
      <c r="K2486" s="78">
        <v>1322</v>
      </c>
      <c r="L2486" s="78">
        <v>1474</v>
      </c>
      <c r="M2486" s="579" t="str">
        <f t="shared" si="39"/>
        <v>1474,1321,1322,1474</v>
      </c>
      <c r="R2486" s="280">
        <v>2481</v>
      </c>
      <c r="S2486" s="591">
        <v>1227.1237426</v>
      </c>
      <c r="U2486" s="77">
        <v>2481</v>
      </c>
      <c r="V2486" s="77">
        <v>2481</v>
      </c>
      <c r="Y2486" s="110">
        <v>2481</v>
      </c>
      <c r="Z2486" s="110">
        <v>0</v>
      </c>
      <c r="AA2486" s="110">
        <v>2481</v>
      </c>
      <c r="AB2486" s="110">
        <v>0</v>
      </c>
      <c r="AC2486" s="417">
        <v>24.542474852000101</v>
      </c>
    </row>
    <row r="2487" spans="1:29">
      <c r="A2487" s="20"/>
      <c r="B2487" s="24">
        <v>2483</v>
      </c>
      <c r="D2487" s="571">
        <v>2482</v>
      </c>
      <c r="E2487" s="580">
        <v>360.11034000000001</v>
      </c>
      <c r="F2487" s="580">
        <v>-455.14609999999999</v>
      </c>
      <c r="H2487" s="571">
        <v>2482</v>
      </c>
      <c r="I2487" s="78">
        <v>1475</v>
      </c>
      <c r="J2487" s="78">
        <v>1474</v>
      </c>
      <c r="K2487" s="78">
        <v>1322</v>
      </c>
      <c r="L2487" s="78">
        <v>1475</v>
      </c>
      <c r="M2487" s="579" t="str">
        <f t="shared" si="39"/>
        <v>1475,1474,1322,1475</v>
      </c>
      <c r="R2487" s="280">
        <v>2482</v>
      </c>
      <c r="S2487" s="591">
        <v>1271.66877712</v>
      </c>
      <c r="U2487" s="77">
        <v>2482</v>
      </c>
      <c r="V2487" s="77">
        <v>2482</v>
      </c>
      <c r="Y2487" s="110">
        <v>2482</v>
      </c>
      <c r="Z2487" s="110">
        <v>0</v>
      </c>
      <c r="AA2487" s="110">
        <v>2482</v>
      </c>
      <c r="AB2487" s="110">
        <v>0</v>
      </c>
      <c r="AC2487" s="417">
        <v>25.4333755424001</v>
      </c>
    </row>
    <row r="2488" spans="1:29">
      <c r="A2488" s="20"/>
      <c r="B2488" s="24">
        <v>2484</v>
      </c>
      <c r="D2488" s="571">
        <v>2483</v>
      </c>
      <c r="E2488" s="580">
        <v>298.76711999999998</v>
      </c>
      <c r="F2488" s="580">
        <v>-443.33929999999998</v>
      </c>
      <c r="H2488" s="571">
        <v>2483</v>
      </c>
      <c r="I2488" s="78">
        <v>1475</v>
      </c>
      <c r="J2488" s="78">
        <v>1322</v>
      </c>
      <c r="K2488" s="78">
        <v>1323</v>
      </c>
      <c r="L2488" s="78">
        <v>1475</v>
      </c>
      <c r="M2488" s="579" t="str">
        <f t="shared" si="39"/>
        <v>1475,1322,1323,1475</v>
      </c>
      <c r="R2488" s="280">
        <v>2483</v>
      </c>
      <c r="S2488" s="591">
        <v>1239.07664262499</v>
      </c>
      <c r="U2488" s="77">
        <v>2483</v>
      </c>
      <c r="V2488" s="77">
        <v>2483</v>
      </c>
      <c r="Y2488" s="110">
        <v>2483</v>
      </c>
      <c r="Z2488" s="110">
        <v>0</v>
      </c>
      <c r="AA2488" s="110">
        <v>2483</v>
      </c>
      <c r="AB2488" s="110">
        <v>0</v>
      </c>
      <c r="AC2488" s="417">
        <v>24.7815328524999</v>
      </c>
    </row>
    <row r="2489" spans="1:29">
      <c r="A2489" s="20"/>
      <c r="B2489" s="24">
        <v>2485</v>
      </c>
      <c r="D2489" s="571">
        <v>2484</v>
      </c>
      <c r="E2489" s="580">
        <v>591.14418000000001</v>
      </c>
      <c r="F2489" s="580">
        <v>-94.187849999999997</v>
      </c>
      <c r="H2489" s="571">
        <v>2484</v>
      </c>
      <c r="I2489" s="78">
        <v>1476</v>
      </c>
      <c r="J2489" s="78">
        <v>1475</v>
      </c>
      <c r="K2489" s="78">
        <v>1323</v>
      </c>
      <c r="L2489" s="78">
        <v>1476</v>
      </c>
      <c r="M2489" s="579" t="str">
        <f t="shared" si="39"/>
        <v>1476,1475,1323,1476</v>
      </c>
      <c r="R2489" s="280">
        <v>2484</v>
      </c>
      <c r="S2489" s="591">
        <v>1200.8488121999901</v>
      </c>
      <c r="U2489" s="77">
        <v>2484</v>
      </c>
      <c r="V2489" s="77">
        <v>2484</v>
      </c>
      <c r="Y2489" s="110">
        <v>2484</v>
      </c>
      <c r="Z2489" s="110">
        <v>0</v>
      </c>
      <c r="AA2489" s="110">
        <v>2484</v>
      </c>
      <c r="AB2489" s="110">
        <v>0</v>
      </c>
      <c r="AC2489" s="417">
        <v>24.016976243999899</v>
      </c>
    </row>
    <row r="2490" spans="1:29">
      <c r="A2490" s="20"/>
      <c r="B2490" s="24">
        <v>2486</v>
      </c>
      <c r="D2490" s="571">
        <v>2485</v>
      </c>
      <c r="E2490" s="580">
        <v>559.48820999999998</v>
      </c>
      <c r="F2490" s="580">
        <v>-40.547060000000002</v>
      </c>
      <c r="H2490" s="571">
        <v>2485</v>
      </c>
      <c r="I2490" s="78">
        <v>1476</v>
      </c>
      <c r="J2490" s="78">
        <v>1323</v>
      </c>
      <c r="K2490" s="78">
        <v>1324</v>
      </c>
      <c r="L2490" s="78">
        <v>1476</v>
      </c>
      <c r="M2490" s="579" t="str">
        <f t="shared" si="39"/>
        <v>1476,1323,1324,1476</v>
      </c>
      <c r="R2490" s="280">
        <v>2485</v>
      </c>
      <c r="S2490" s="591">
        <v>1168.9074995799999</v>
      </c>
      <c r="U2490" s="77">
        <v>2485</v>
      </c>
      <c r="V2490" s="77">
        <v>2485</v>
      </c>
      <c r="Y2490" s="110">
        <v>2485</v>
      </c>
      <c r="Z2490" s="110">
        <v>0</v>
      </c>
      <c r="AA2490" s="110">
        <v>2485</v>
      </c>
      <c r="AB2490" s="110">
        <v>0</v>
      </c>
      <c r="AC2490" s="417">
        <v>23.378149991600001</v>
      </c>
    </row>
    <row r="2491" spans="1:29">
      <c r="A2491" s="20"/>
      <c r="B2491" s="24">
        <v>2487</v>
      </c>
      <c r="D2491" s="571">
        <v>2486</v>
      </c>
      <c r="E2491" s="580">
        <v>515.36347000000001</v>
      </c>
      <c r="F2491" s="580">
        <v>4.1650359000000003</v>
      </c>
      <c r="H2491" s="571">
        <v>2486</v>
      </c>
      <c r="I2491" s="78">
        <v>1477</v>
      </c>
      <c r="J2491" s="78">
        <v>1476</v>
      </c>
      <c r="K2491" s="78">
        <v>1324</v>
      </c>
      <c r="L2491" s="78">
        <v>1477</v>
      </c>
      <c r="M2491" s="579" t="str">
        <f t="shared" si="39"/>
        <v>1477,1476,1324,1477</v>
      </c>
      <c r="R2491" s="280">
        <v>2486</v>
      </c>
      <c r="S2491" s="591">
        <v>975.36406974110196</v>
      </c>
      <c r="U2491" s="77">
        <v>2486</v>
      </c>
      <c r="V2491" s="77">
        <v>2486</v>
      </c>
      <c r="Y2491" s="110">
        <v>2486</v>
      </c>
      <c r="Z2491" s="110">
        <v>0</v>
      </c>
      <c r="AA2491" s="110">
        <v>2486</v>
      </c>
      <c r="AB2491" s="110">
        <v>0</v>
      </c>
      <c r="AC2491" s="417">
        <v>19.507281394822002</v>
      </c>
    </row>
    <row r="2492" spans="1:29">
      <c r="A2492" s="20"/>
      <c r="B2492" s="24">
        <v>2488</v>
      </c>
      <c r="D2492" s="571">
        <v>2487</v>
      </c>
      <c r="E2492" s="580">
        <v>472.06659999999999</v>
      </c>
      <c r="F2492" s="580">
        <v>45.467511000000002</v>
      </c>
      <c r="H2492" s="571">
        <v>2487</v>
      </c>
      <c r="I2492" s="78">
        <v>1477</v>
      </c>
      <c r="J2492" s="78">
        <v>1324</v>
      </c>
      <c r="K2492" s="78">
        <v>1325</v>
      </c>
      <c r="L2492" s="78">
        <v>1477</v>
      </c>
      <c r="M2492" s="579" t="str">
        <f t="shared" si="39"/>
        <v>1477,1324,1325,1477</v>
      </c>
      <c r="R2492" s="280">
        <v>2487</v>
      </c>
      <c r="S2492" s="591">
        <v>966.32711578129897</v>
      </c>
      <c r="U2492" s="77">
        <v>2487</v>
      </c>
      <c r="V2492" s="77">
        <v>2487</v>
      </c>
      <c r="Y2492" s="110">
        <v>2487</v>
      </c>
      <c r="Z2492" s="110">
        <v>0</v>
      </c>
      <c r="AA2492" s="110">
        <v>2487</v>
      </c>
      <c r="AB2492" s="110">
        <v>0</v>
      </c>
      <c r="AC2492" s="417">
        <v>19.3265423156259</v>
      </c>
    </row>
    <row r="2493" spans="1:29">
      <c r="A2493" s="20"/>
      <c r="B2493" s="24">
        <v>2489</v>
      </c>
      <c r="D2493" s="571">
        <v>2488</v>
      </c>
      <c r="E2493" s="580">
        <v>578.29118000000005</v>
      </c>
      <c r="F2493" s="580">
        <v>-211.63720000000001</v>
      </c>
      <c r="H2493" s="571">
        <v>2488</v>
      </c>
      <c r="I2493" s="78">
        <v>1478</v>
      </c>
      <c r="J2493" s="78">
        <v>1477</v>
      </c>
      <c r="K2493" s="78">
        <v>1325</v>
      </c>
      <c r="L2493" s="78">
        <v>1478</v>
      </c>
      <c r="M2493" s="579" t="str">
        <f t="shared" si="39"/>
        <v>1478,1477,1325,1478</v>
      </c>
      <c r="R2493" s="280">
        <v>2488</v>
      </c>
      <c r="S2493" s="591">
        <v>953.78800798450095</v>
      </c>
      <c r="U2493" s="77">
        <v>2488</v>
      </c>
      <c r="V2493" s="77">
        <v>2488</v>
      </c>
      <c r="Y2493" s="110">
        <v>2488</v>
      </c>
      <c r="Z2493" s="110">
        <v>0</v>
      </c>
      <c r="AA2493" s="110">
        <v>2488</v>
      </c>
      <c r="AB2493" s="110">
        <v>0</v>
      </c>
      <c r="AC2493" s="417">
        <v>19.075760159689999</v>
      </c>
    </row>
    <row r="2494" spans="1:29">
      <c r="A2494" s="20"/>
      <c r="B2494" s="24">
        <v>2490</v>
      </c>
      <c r="D2494" s="571">
        <v>2489</v>
      </c>
      <c r="E2494" s="580">
        <v>538.80966000000001</v>
      </c>
      <c r="F2494" s="580">
        <v>-264.24720000000002</v>
      </c>
      <c r="H2494" s="571">
        <v>2489</v>
      </c>
      <c r="I2494" s="78">
        <v>1478</v>
      </c>
      <c r="J2494" s="78">
        <v>1325</v>
      </c>
      <c r="K2494" s="78">
        <v>1326</v>
      </c>
      <c r="L2494" s="78">
        <v>1478</v>
      </c>
      <c r="M2494" s="579" t="str">
        <f t="shared" si="39"/>
        <v>1478,1325,1326,1478</v>
      </c>
      <c r="R2494" s="280">
        <v>2489</v>
      </c>
      <c r="S2494" s="591">
        <v>1173.62591120349</v>
      </c>
      <c r="U2494" s="77">
        <v>2489</v>
      </c>
      <c r="V2494" s="77">
        <v>2489</v>
      </c>
      <c r="Y2494" s="110">
        <v>2489</v>
      </c>
      <c r="Z2494" s="110">
        <v>0</v>
      </c>
      <c r="AA2494" s="110">
        <v>2489</v>
      </c>
      <c r="AB2494" s="110">
        <v>0</v>
      </c>
      <c r="AC2494" s="417">
        <v>23.472518224069798</v>
      </c>
    </row>
    <row r="2495" spans="1:29">
      <c r="A2495" s="20"/>
      <c r="B2495" s="24">
        <v>2491</v>
      </c>
      <c r="D2495" s="571">
        <v>2490</v>
      </c>
      <c r="E2495" s="580">
        <v>556.46821999999997</v>
      </c>
      <c r="F2495" s="580">
        <v>-151.36259999999999</v>
      </c>
      <c r="H2495" s="571">
        <v>2490</v>
      </c>
      <c r="I2495" s="78">
        <v>1479</v>
      </c>
      <c r="J2495" s="78">
        <v>1478</v>
      </c>
      <c r="K2495" s="78">
        <v>1326</v>
      </c>
      <c r="L2495" s="78">
        <v>1479</v>
      </c>
      <c r="M2495" s="579" t="str">
        <f t="shared" si="39"/>
        <v>1479,1478,1326,1479</v>
      </c>
      <c r="R2495" s="280">
        <v>2490</v>
      </c>
      <c r="S2495" s="591">
        <v>1197.8234111469999</v>
      </c>
      <c r="U2495" s="77">
        <v>2490</v>
      </c>
      <c r="V2495" s="77">
        <v>2490</v>
      </c>
      <c r="Y2495" s="110">
        <v>2490</v>
      </c>
      <c r="Z2495" s="110">
        <v>0</v>
      </c>
      <c r="AA2495" s="110">
        <v>2490</v>
      </c>
      <c r="AB2495" s="110">
        <v>0</v>
      </c>
      <c r="AC2495" s="417">
        <v>23.95646822294</v>
      </c>
    </row>
    <row r="2496" spans="1:29">
      <c r="A2496" s="20"/>
      <c r="B2496" s="24">
        <v>2492</v>
      </c>
      <c r="D2496" s="571">
        <v>2491</v>
      </c>
      <c r="E2496" s="580">
        <v>530.87822000000006</v>
      </c>
      <c r="F2496" s="580">
        <v>-96.012330000000006</v>
      </c>
      <c r="H2496" s="571">
        <v>2491</v>
      </c>
      <c r="I2496" s="78">
        <v>1479</v>
      </c>
      <c r="J2496" s="78">
        <v>1326</v>
      </c>
      <c r="K2496" s="78">
        <v>1327</v>
      </c>
      <c r="L2496" s="78">
        <v>1479</v>
      </c>
      <c r="M2496" s="579" t="str">
        <f t="shared" si="39"/>
        <v>1479,1326,1327,1479</v>
      </c>
      <c r="R2496" s="280">
        <v>2491</v>
      </c>
      <c r="S2496" s="591">
        <v>1247.96431724949</v>
      </c>
      <c r="U2496" s="77">
        <v>2491</v>
      </c>
      <c r="V2496" s="77">
        <v>2491</v>
      </c>
      <c r="Y2496" s="110">
        <v>2491</v>
      </c>
      <c r="Z2496" s="110">
        <v>0</v>
      </c>
      <c r="AA2496" s="110">
        <v>2491</v>
      </c>
      <c r="AB2496" s="110">
        <v>0</v>
      </c>
      <c r="AC2496" s="417">
        <v>24.959286344989899</v>
      </c>
    </row>
    <row r="2497" spans="1:29">
      <c r="A2497" s="20"/>
      <c r="B2497" s="24">
        <v>2493</v>
      </c>
      <c r="D2497" s="571">
        <v>2492</v>
      </c>
      <c r="E2497" s="580">
        <v>504.39863000000003</v>
      </c>
      <c r="F2497" s="580">
        <v>-47.261299999999999</v>
      </c>
      <c r="H2497" s="571">
        <v>2492</v>
      </c>
      <c r="I2497" s="78">
        <v>1480</v>
      </c>
      <c r="J2497" s="78">
        <v>1479</v>
      </c>
      <c r="K2497" s="78">
        <v>1327</v>
      </c>
      <c r="L2497" s="78">
        <v>1480</v>
      </c>
      <c r="M2497" s="579" t="str">
        <f t="shared" si="39"/>
        <v>1480,1479,1327,1480</v>
      </c>
      <c r="R2497" s="280">
        <v>2492</v>
      </c>
      <c r="S2497" s="591">
        <v>1295.9729053850001</v>
      </c>
      <c r="U2497" s="77">
        <v>2492</v>
      </c>
      <c r="V2497" s="77">
        <v>2492</v>
      </c>
      <c r="Y2497" s="110">
        <v>2492</v>
      </c>
      <c r="Z2497" s="110">
        <v>0</v>
      </c>
      <c r="AA2497" s="110">
        <v>2492</v>
      </c>
      <c r="AB2497" s="110">
        <v>0</v>
      </c>
      <c r="AC2497" s="417">
        <v>25.919458107699999</v>
      </c>
    </row>
    <row r="2498" spans="1:29">
      <c r="A2498" s="20"/>
      <c r="B2498" s="24">
        <v>2494</v>
      </c>
      <c r="D2498" s="571">
        <v>2493</v>
      </c>
      <c r="E2498" s="580">
        <v>449.95316000000003</v>
      </c>
      <c r="F2498" s="580">
        <v>-21.17745</v>
      </c>
      <c r="H2498" s="571">
        <v>2493</v>
      </c>
      <c r="I2498" s="78">
        <v>1480</v>
      </c>
      <c r="J2498" s="78">
        <v>1327</v>
      </c>
      <c r="K2498" s="78">
        <v>1328</v>
      </c>
      <c r="L2498" s="78">
        <v>1480</v>
      </c>
      <c r="M2498" s="579" t="str">
        <f t="shared" si="39"/>
        <v>1480,1327,1328,1480</v>
      </c>
      <c r="R2498" s="280">
        <v>2493</v>
      </c>
      <c r="S2498" s="591">
        <v>1238.1169120249899</v>
      </c>
      <c r="U2498" s="77">
        <v>2493</v>
      </c>
      <c r="V2498" s="77">
        <v>2493</v>
      </c>
      <c r="Y2498" s="110">
        <v>2493</v>
      </c>
      <c r="Z2498" s="110">
        <v>0</v>
      </c>
      <c r="AA2498" s="110">
        <v>2493</v>
      </c>
      <c r="AB2498" s="110">
        <v>0</v>
      </c>
      <c r="AC2498" s="417">
        <v>24.762338240499901</v>
      </c>
    </row>
    <row r="2499" spans="1:29">
      <c r="A2499" s="20"/>
      <c r="B2499" s="24">
        <v>2495</v>
      </c>
      <c r="D2499" s="571">
        <v>2494</v>
      </c>
      <c r="E2499" s="580">
        <v>498.68549000000002</v>
      </c>
      <c r="F2499" s="580">
        <v>-313.79849999999999</v>
      </c>
      <c r="H2499" s="571">
        <v>2494</v>
      </c>
      <c r="I2499" s="78">
        <v>1481</v>
      </c>
      <c r="J2499" s="78">
        <v>1480</v>
      </c>
      <c r="K2499" s="78">
        <v>1328</v>
      </c>
      <c r="L2499" s="78">
        <v>1481</v>
      </c>
      <c r="M2499" s="579" t="str">
        <f t="shared" si="39"/>
        <v>1481,1480,1328,1481</v>
      </c>
      <c r="R2499" s="280">
        <v>2494</v>
      </c>
      <c r="S2499" s="591">
        <v>1245.8716002650001</v>
      </c>
      <c r="U2499" s="77">
        <v>2494</v>
      </c>
      <c r="V2499" s="77">
        <v>2494</v>
      </c>
      <c r="Y2499" s="110">
        <v>2494</v>
      </c>
      <c r="Z2499" s="110">
        <v>0</v>
      </c>
      <c r="AA2499" s="110">
        <v>2494</v>
      </c>
      <c r="AB2499" s="110">
        <v>0</v>
      </c>
      <c r="AC2499" s="417">
        <v>24.9174320053</v>
      </c>
    </row>
    <row r="2500" spans="1:29">
      <c r="A2500" s="20"/>
      <c r="B2500" s="24">
        <v>2496</v>
      </c>
      <c r="D2500" s="571">
        <v>2495</v>
      </c>
      <c r="E2500" s="580">
        <v>455.82333</v>
      </c>
      <c r="F2500" s="580">
        <v>-360.89530000000002</v>
      </c>
      <c r="H2500" s="571">
        <v>2495</v>
      </c>
      <c r="I2500" s="78">
        <v>1481</v>
      </c>
      <c r="J2500" s="78">
        <v>1328</v>
      </c>
      <c r="K2500" s="78">
        <v>1329</v>
      </c>
      <c r="L2500" s="78">
        <v>1481</v>
      </c>
      <c r="M2500" s="579" t="str">
        <f t="shared" si="39"/>
        <v>1481,1328,1329,1481</v>
      </c>
      <c r="R2500" s="280">
        <v>2495</v>
      </c>
      <c r="S2500" s="591">
        <v>1198.917552265</v>
      </c>
      <c r="U2500" s="77">
        <v>2495</v>
      </c>
      <c r="V2500" s="77">
        <v>2495</v>
      </c>
      <c r="Y2500" s="110">
        <v>2495</v>
      </c>
      <c r="Z2500" s="110">
        <v>0</v>
      </c>
      <c r="AA2500" s="110">
        <v>2495</v>
      </c>
      <c r="AB2500" s="110">
        <v>0</v>
      </c>
      <c r="AC2500" s="417">
        <v>23.978351045299998</v>
      </c>
    </row>
    <row r="2501" spans="1:29">
      <c r="A2501" s="20"/>
      <c r="B2501" s="24">
        <v>2497</v>
      </c>
      <c r="D2501" s="571">
        <v>2496</v>
      </c>
      <c r="E2501" s="580">
        <v>408.29424</v>
      </c>
      <c r="F2501" s="580">
        <v>-404.99169999999998</v>
      </c>
      <c r="H2501" s="571">
        <v>2496</v>
      </c>
      <c r="I2501" s="78">
        <v>1482</v>
      </c>
      <c r="J2501" s="78">
        <v>1481</v>
      </c>
      <c r="K2501" s="78">
        <v>1329</v>
      </c>
      <c r="L2501" s="78">
        <v>1482</v>
      </c>
      <c r="M2501" s="579" t="str">
        <f t="shared" si="39"/>
        <v>1482,1481,1329,1482</v>
      </c>
      <c r="R2501" s="280">
        <v>2496</v>
      </c>
      <c r="S2501" s="591">
        <v>996.84564126998805</v>
      </c>
      <c r="U2501" s="77">
        <v>2496</v>
      </c>
      <c r="V2501" s="77">
        <v>2496</v>
      </c>
      <c r="Y2501" s="110">
        <v>2496</v>
      </c>
      <c r="Z2501" s="110">
        <v>0</v>
      </c>
      <c r="AA2501" s="110">
        <v>2496</v>
      </c>
      <c r="AB2501" s="110">
        <v>0</v>
      </c>
      <c r="AC2501" s="417">
        <v>19.936912825399698</v>
      </c>
    </row>
    <row r="2502" spans="1:29">
      <c r="A2502" s="20"/>
      <c r="B2502" s="24">
        <v>2498</v>
      </c>
      <c r="D2502" s="571">
        <v>2497</v>
      </c>
      <c r="E2502" s="580">
        <v>347.64094999999998</v>
      </c>
      <c r="F2502" s="580">
        <v>-394.73320000000001</v>
      </c>
      <c r="H2502" s="571">
        <v>2497</v>
      </c>
      <c r="I2502" s="78">
        <v>1482</v>
      </c>
      <c r="J2502" s="78">
        <v>1329</v>
      </c>
      <c r="K2502" s="78">
        <v>1330</v>
      </c>
      <c r="L2502" s="78">
        <v>1482</v>
      </c>
      <c r="M2502" s="579" t="str">
        <f t="shared" ref="M2502:M2565" si="40">_xlfn.CONCAT(I2502,",",J2502,",",,K2502,",",L2502)</f>
        <v>1482,1329,1330,1482</v>
      </c>
      <c r="R2502" s="280">
        <v>2497</v>
      </c>
      <c r="S2502" s="591">
        <v>1003.69917962</v>
      </c>
      <c r="U2502" s="77">
        <v>2497</v>
      </c>
      <c r="V2502" s="77">
        <v>2497</v>
      </c>
      <c r="Y2502" s="110">
        <v>2497</v>
      </c>
      <c r="Z2502" s="110">
        <v>0</v>
      </c>
      <c r="AA2502" s="110">
        <v>2497</v>
      </c>
      <c r="AB2502" s="110">
        <v>0</v>
      </c>
      <c r="AC2502" s="417">
        <v>20.073983592400001</v>
      </c>
    </row>
    <row r="2503" spans="1:29">
      <c r="A2503" s="20"/>
      <c r="B2503" s="24">
        <v>2499</v>
      </c>
      <c r="D2503" s="571">
        <v>2498</v>
      </c>
      <c r="E2503" s="580">
        <v>394.96379000000002</v>
      </c>
      <c r="F2503" s="580">
        <v>-348.11020000000002</v>
      </c>
      <c r="H2503" s="571">
        <v>2498</v>
      </c>
      <c r="I2503" s="78">
        <v>1483</v>
      </c>
      <c r="J2503" s="78">
        <v>1482</v>
      </c>
      <c r="K2503" s="78">
        <v>1330</v>
      </c>
      <c r="L2503" s="78">
        <v>1483</v>
      </c>
      <c r="M2503" s="579" t="str">
        <f t="shared" si="40"/>
        <v>1483,1482,1330,1483</v>
      </c>
      <c r="R2503" s="280">
        <v>2498</v>
      </c>
      <c r="S2503" s="591">
        <v>960.69625419001295</v>
      </c>
      <c r="U2503" s="77">
        <v>2498</v>
      </c>
      <c r="V2503" s="77">
        <v>2498</v>
      </c>
      <c r="Y2503" s="110">
        <v>2498</v>
      </c>
      <c r="Z2503" s="110">
        <v>0</v>
      </c>
      <c r="AA2503" s="110">
        <v>2498</v>
      </c>
      <c r="AB2503" s="110">
        <v>0</v>
      </c>
      <c r="AC2503" s="417">
        <v>19.213925083800198</v>
      </c>
    </row>
    <row r="2504" spans="1:29">
      <c r="A2504" s="20"/>
      <c r="B2504" s="24">
        <v>2500</v>
      </c>
      <c r="D2504" s="571">
        <v>2499</v>
      </c>
      <c r="E2504" s="580">
        <v>438.70573999999999</v>
      </c>
      <c r="F2504" s="580">
        <v>-302.22179999999997</v>
      </c>
      <c r="H2504" s="571">
        <v>2499</v>
      </c>
      <c r="I2504" s="78">
        <v>1483</v>
      </c>
      <c r="J2504" s="78">
        <v>1330</v>
      </c>
      <c r="K2504" s="78">
        <v>1331</v>
      </c>
      <c r="L2504" s="78">
        <v>1483</v>
      </c>
      <c r="M2504" s="579" t="str">
        <f t="shared" si="40"/>
        <v>1483,1330,1331,1483</v>
      </c>
      <c r="R2504" s="280">
        <v>2499</v>
      </c>
      <c r="S2504" s="591">
        <v>1152.06420231997</v>
      </c>
      <c r="U2504" s="77">
        <v>2499</v>
      </c>
      <c r="V2504" s="77">
        <v>2499</v>
      </c>
      <c r="Y2504" s="110">
        <v>2499</v>
      </c>
      <c r="Z2504" s="110">
        <v>0</v>
      </c>
      <c r="AA2504" s="110">
        <v>2499</v>
      </c>
      <c r="AB2504" s="110">
        <v>0</v>
      </c>
      <c r="AC2504" s="417">
        <v>23.0412840463995</v>
      </c>
    </row>
    <row r="2505" spans="1:29">
      <c r="A2505" s="20"/>
      <c r="B2505" s="24">
        <v>2501</v>
      </c>
      <c r="D2505" s="571">
        <v>2500</v>
      </c>
      <c r="E2505" s="580">
        <v>479.35739999999998</v>
      </c>
      <c r="F2505" s="580">
        <v>-254.16820000000001</v>
      </c>
      <c r="H2505" s="571">
        <v>2500</v>
      </c>
      <c r="I2505" s="78">
        <v>1484</v>
      </c>
      <c r="J2505" s="78">
        <v>1483</v>
      </c>
      <c r="K2505" s="78">
        <v>1331</v>
      </c>
      <c r="L2505" s="78">
        <v>1484</v>
      </c>
      <c r="M2505" s="579" t="str">
        <f t="shared" si="40"/>
        <v>1484,1483,1331,1484</v>
      </c>
      <c r="R2505" s="280">
        <v>2500</v>
      </c>
      <c r="S2505" s="591">
        <v>1132.5133187249501</v>
      </c>
      <c r="U2505" s="77">
        <v>2500</v>
      </c>
      <c r="V2505" s="77">
        <v>2500</v>
      </c>
      <c r="Y2505" s="110">
        <v>2500</v>
      </c>
      <c r="Z2505" s="110">
        <v>0</v>
      </c>
      <c r="AA2505" s="110">
        <v>2500</v>
      </c>
      <c r="AB2505" s="110">
        <v>0</v>
      </c>
      <c r="AC2505" s="417">
        <v>22.6502663744991</v>
      </c>
    </row>
    <row r="2506" spans="1:29">
      <c r="A2506" s="20"/>
      <c r="B2506" s="24">
        <v>2502</v>
      </c>
      <c r="D2506" s="571">
        <v>2501</v>
      </c>
      <c r="E2506" s="580">
        <v>518.44006000000002</v>
      </c>
      <c r="F2506" s="580">
        <v>-203.8466</v>
      </c>
      <c r="H2506" s="571">
        <v>2501</v>
      </c>
      <c r="I2506" s="78">
        <v>1484</v>
      </c>
      <c r="J2506" s="78">
        <v>1331</v>
      </c>
      <c r="K2506" s="78">
        <v>1332</v>
      </c>
      <c r="L2506" s="78">
        <v>1484</v>
      </c>
      <c r="M2506" s="579" t="str">
        <f t="shared" si="40"/>
        <v>1484,1331,1332,1484</v>
      </c>
      <c r="R2506" s="280">
        <v>2501</v>
      </c>
      <c r="S2506" s="591">
        <v>1133.06722409997</v>
      </c>
      <c r="U2506" s="77">
        <v>2501</v>
      </c>
      <c r="V2506" s="77">
        <v>2501</v>
      </c>
      <c r="Y2506" s="110">
        <v>2501</v>
      </c>
      <c r="Z2506" s="110">
        <v>0</v>
      </c>
      <c r="AA2506" s="110">
        <v>2501</v>
      </c>
      <c r="AB2506" s="110">
        <v>0</v>
      </c>
      <c r="AC2506" s="417">
        <v>22.6613444819994</v>
      </c>
    </row>
    <row r="2507" spans="1:29">
      <c r="A2507" s="20"/>
      <c r="B2507" s="24">
        <v>2503</v>
      </c>
      <c r="D2507" s="571">
        <v>2502</v>
      </c>
      <c r="E2507" s="580">
        <v>494.69911000000002</v>
      </c>
      <c r="F2507" s="580">
        <v>-145.34979999999999</v>
      </c>
      <c r="H2507" s="571">
        <v>2502</v>
      </c>
      <c r="I2507" s="78">
        <v>1485</v>
      </c>
      <c r="J2507" s="78">
        <v>1484</v>
      </c>
      <c r="K2507" s="78">
        <v>1332</v>
      </c>
      <c r="L2507" s="78">
        <v>1485</v>
      </c>
      <c r="M2507" s="579" t="str">
        <f t="shared" si="40"/>
        <v>1485,1484,1332,1485</v>
      </c>
      <c r="R2507" s="280">
        <v>2502</v>
      </c>
      <c r="S2507" s="591">
        <v>1092.4906246100099</v>
      </c>
      <c r="U2507" s="77">
        <v>2502</v>
      </c>
      <c r="V2507" s="77">
        <v>2502</v>
      </c>
      <c r="Y2507" s="110">
        <v>2502</v>
      </c>
      <c r="Z2507" s="110">
        <v>0</v>
      </c>
      <c r="AA2507" s="110">
        <v>2502</v>
      </c>
      <c r="AB2507" s="110">
        <v>0</v>
      </c>
      <c r="AC2507" s="417">
        <v>21.849812492200201</v>
      </c>
    </row>
    <row r="2508" spans="1:29">
      <c r="A2508" s="20"/>
      <c r="B2508" s="24">
        <v>2504</v>
      </c>
      <c r="D2508" s="571">
        <v>2503</v>
      </c>
      <c r="E2508" s="580">
        <v>468.15838000000002</v>
      </c>
      <c r="F2508" s="580">
        <v>-87.316929999999999</v>
      </c>
      <c r="H2508" s="571">
        <v>2503</v>
      </c>
      <c r="I2508" s="78">
        <v>1485</v>
      </c>
      <c r="J2508" s="78">
        <v>1332</v>
      </c>
      <c r="K2508" s="78">
        <v>1333</v>
      </c>
      <c r="L2508" s="78">
        <v>1485</v>
      </c>
      <c r="M2508" s="579" t="str">
        <f t="shared" si="40"/>
        <v>1485,1332,1333,1485</v>
      </c>
      <c r="R2508" s="280">
        <v>2503</v>
      </c>
      <c r="S2508" s="591">
        <v>1074.7766917900201</v>
      </c>
      <c r="U2508" s="77">
        <v>2503</v>
      </c>
      <c r="V2508" s="77">
        <v>2503</v>
      </c>
      <c r="Y2508" s="110">
        <v>2503</v>
      </c>
      <c r="Z2508" s="110">
        <v>0</v>
      </c>
      <c r="AA2508" s="110">
        <v>2503</v>
      </c>
      <c r="AB2508" s="110">
        <v>0</v>
      </c>
      <c r="AC2508" s="417">
        <v>21.495533835800501</v>
      </c>
    </row>
    <row r="2509" spans="1:29">
      <c r="A2509" s="20"/>
      <c r="B2509" s="24">
        <v>2505</v>
      </c>
      <c r="D2509" s="571">
        <v>2504</v>
      </c>
      <c r="E2509" s="580">
        <v>457.21514999999999</v>
      </c>
      <c r="F2509" s="580">
        <v>-194.6865</v>
      </c>
      <c r="H2509" s="571">
        <v>2504</v>
      </c>
      <c r="I2509" s="78">
        <v>1486</v>
      </c>
      <c r="J2509" s="78">
        <v>1485</v>
      </c>
      <c r="K2509" s="78">
        <v>1333</v>
      </c>
      <c r="L2509" s="78">
        <v>1486</v>
      </c>
      <c r="M2509" s="579" t="str">
        <f t="shared" si="40"/>
        <v>1486,1485,1333,1486</v>
      </c>
      <c r="R2509" s="280">
        <v>2504</v>
      </c>
      <c r="S2509" s="591">
        <v>1110.5663793999699</v>
      </c>
      <c r="U2509" s="77">
        <v>2504</v>
      </c>
      <c r="V2509" s="77">
        <v>2504</v>
      </c>
      <c r="Y2509" s="110">
        <v>2504</v>
      </c>
      <c r="Z2509" s="110">
        <v>0</v>
      </c>
      <c r="AA2509" s="110">
        <v>2504</v>
      </c>
      <c r="AB2509" s="110">
        <v>0</v>
      </c>
      <c r="AC2509" s="417">
        <v>22.211327587999399</v>
      </c>
    </row>
    <row r="2510" spans="1:29">
      <c r="A2510" s="20"/>
      <c r="B2510" s="24">
        <v>2506</v>
      </c>
      <c r="D2510" s="571">
        <v>2505</v>
      </c>
      <c r="E2510" s="580">
        <v>431.60061999999999</v>
      </c>
      <c r="F2510" s="580">
        <v>-136.078</v>
      </c>
      <c r="H2510" s="571">
        <v>2505</v>
      </c>
      <c r="I2510" s="78">
        <v>1486</v>
      </c>
      <c r="J2510" s="78">
        <v>1333</v>
      </c>
      <c r="K2510" s="78">
        <v>1334</v>
      </c>
      <c r="L2510" s="78">
        <v>1486</v>
      </c>
      <c r="M2510" s="579" t="str">
        <f t="shared" si="40"/>
        <v>1486,1333,1334,1486</v>
      </c>
      <c r="R2510" s="280">
        <v>2505</v>
      </c>
      <c r="S2510" s="591">
        <v>1118.85145840002</v>
      </c>
      <c r="U2510" s="77">
        <v>2505</v>
      </c>
      <c r="V2510" s="77">
        <v>2505</v>
      </c>
      <c r="Y2510" s="110">
        <v>2505</v>
      </c>
      <c r="Z2510" s="110">
        <v>0</v>
      </c>
      <c r="AA2510" s="110">
        <v>2505</v>
      </c>
      <c r="AB2510" s="110">
        <v>0</v>
      </c>
      <c r="AC2510" s="417">
        <v>22.377029168000401</v>
      </c>
    </row>
    <row r="2511" spans="1:29">
      <c r="A2511" s="20"/>
      <c r="B2511" s="24">
        <v>2507</v>
      </c>
      <c r="D2511" s="571">
        <v>2506</v>
      </c>
      <c r="E2511" s="580">
        <v>419.13278000000003</v>
      </c>
      <c r="F2511" s="580">
        <v>-242.55670000000001</v>
      </c>
      <c r="H2511" s="571">
        <v>2506</v>
      </c>
      <c r="I2511" s="78">
        <v>1487</v>
      </c>
      <c r="J2511" s="78">
        <v>1486</v>
      </c>
      <c r="K2511" s="78">
        <v>1334</v>
      </c>
      <c r="L2511" s="78">
        <v>1487</v>
      </c>
      <c r="M2511" s="579" t="str">
        <f t="shared" si="40"/>
        <v>1487,1486,1334,1487</v>
      </c>
      <c r="R2511" s="280">
        <v>2506</v>
      </c>
      <c r="S2511" s="591">
        <v>1157.72217933501</v>
      </c>
      <c r="U2511" s="77">
        <v>2506</v>
      </c>
      <c r="V2511" s="77">
        <v>2506</v>
      </c>
      <c r="Y2511" s="110">
        <v>2506</v>
      </c>
      <c r="Z2511" s="110">
        <v>0</v>
      </c>
      <c r="AA2511" s="110">
        <v>2506</v>
      </c>
      <c r="AB2511" s="110">
        <v>0</v>
      </c>
      <c r="AC2511" s="417">
        <v>23.1544435867003</v>
      </c>
    </row>
    <row r="2512" spans="1:29">
      <c r="A2512" s="20"/>
      <c r="B2512" s="24">
        <v>2508</v>
      </c>
      <c r="D2512" s="571">
        <v>2507</v>
      </c>
      <c r="E2512" s="580">
        <v>380.04153000000002</v>
      </c>
      <c r="F2512" s="580">
        <v>-289.30029999999999</v>
      </c>
      <c r="H2512" s="571">
        <v>2507</v>
      </c>
      <c r="I2512" s="78">
        <v>1487</v>
      </c>
      <c r="J2512" s="78">
        <v>1334</v>
      </c>
      <c r="K2512" s="78">
        <v>1335</v>
      </c>
      <c r="L2512" s="78">
        <v>1487</v>
      </c>
      <c r="M2512" s="579" t="str">
        <f t="shared" si="40"/>
        <v>1487,1334,1335,1487</v>
      </c>
      <c r="R2512" s="280">
        <v>2507</v>
      </c>
      <c r="S2512" s="591">
        <v>1226.5710912750201</v>
      </c>
      <c r="U2512" s="77">
        <v>2507</v>
      </c>
      <c r="V2512" s="77">
        <v>2507</v>
      </c>
      <c r="Y2512" s="110">
        <v>2507</v>
      </c>
      <c r="Z2512" s="110">
        <v>0</v>
      </c>
      <c r="AA2512" s="110">
        <v>2507</v>
      </c>
      <c r="AB2512" s="110">
        <v>0</v>
      </c>
      <c r="AC2512" s="417">
        <v>24.531421825500399</v>
      </c>
    </row>
    <row r="2513" spans="1:29">
      <c r="A2513" s="20"/>
      <c r="B2513" s="24">
        <v>2509</v>
      </c>
      <c r="D2513" s="571">
        <v>2508</v>
      </c>
      <c r="E2513" s="580">
        <v>335.52154000000002</v>
      </c>
      <c r="F2513" s="580">
        <v>-335.43389999999999</v>
      </c>
      <c r="H2513" s="571">
        <v>2508</v>
      </c>
      <c r="I2513" s="78">
        <v>1488</v>
      </c>
      <c r="J2513" s="78">
        <v>1487</v>
      </c>
      <c r="K2513" s="78">
        <v>1335</v>
      </c>
      <c r="L2513" s="78">
        <v>1488</v>
      </c>
      <c r="M2513" s="579" t="str">
        <f t="shared" si="40"/>
        <v>1488,1487,1335,1488</v>
      </c>
      <c r="R2513" s="280">
        <v>2508</v>
      </c>
      <c r="S2513" s="591">
        <v>1207.7280527099999</v>
      </c>
      <c r="U2513" s="77">
        <v>2508</v>
      </c>
      <c r="V2513" s="77">
        <v>2508</v>
      </c>
      <c r="Y2513" s="110">
        <v>2508</v>
      </c>
      <c r="Z2513" s="110">
        <v>0</v>
      </c>
      <c r="AA2513" s="110">
        <v>2508</v>
      </c>
      <c r="AB2513" s="110">
        <v>0</v>
      </c>
      <c r="AC2513" s="417">
        <v>24.154561054200101</v>
      </c>
    </row>
    <row r="2514" spans="1:29">
      <c r="A2514" s="20"/>
      <c r="B2514" s="24">
        <v>2510</v>
      </c>
      <c r="D2514" s="571">
        <v>2509</v>
      </c>
      <c r="E2514" s="580">
        <v>394.59836000000001</v>
      </c>
      <c r="F2514" s="580">
        <v>-184.21129999999999</v>
      </c>
      <c r="H2514" s="571">
        <v>2509</v>
      </c>
      <c r="I2514" s="78">
        <v>1488</v>
      </c>
      <c r="J2514" s="78">
        <v>1335</v>
      </c>
      <c r="K2514" s="78">
        <v>1336</v>
      </c>
      <c r="L2514" s="78">
        <v>1488</v>
      </c>
      <c r="M2514" s="579" t="str">
        <f t="shared" si="40"/>
        <v>1488,1335,1336,1488</v>
      </c>
      <c r="R2514" s="280">
        <v>2509</v>
      </c>
      <c r="S2514" s="591">
        <v>1217.1224898599301</v>
      </c>
      <c r="U2514" s="77">
        <v>2509</v>
      </c>
      <c r="V2514" s="77">
        <v>2509</v>
      </c>
      <c r="Y2514" s="110">
        <v>2509</v>
      </c>
      <c r="Z2514" s="110">
        <v>0</v>
      </c>
      <c r="AA2514" s="110">
        <v>2509</v>
      </c>
      <c r="AB2514" s="110">
        <v>0</v>
      </c>
      <c r="AC2514" s="417">
        <v>24.342449797198601</v>
      </c>
    </row>
    <row r="2515" spans="1:29">
      <c r="A2515" s="20"/>
      <c r="B2515" s="24">
        <v>2511</v>
      </c>
      <c r="D2515" s="571">
        <v>2510</v>
      </c>
      <c r="E2515" s="580">
        <v>358.81067999999999</v>
      </c>
      <c r="F2515" s="580">
        <v>-231.51349999999999</v>
      </c>
      <c r="H2515" s="571">
        <v>2510</v>
      </c>
      <c r="I2515" s="78">
        <v>1489</v>
      </c>
      <c r="J2515" s="78">
        <v>1488</v>
      </c>
      <c r="K2515" s="78">
        <v>1336</v>
      </c>
      <c r="L2515" s="78">
        <v>1489</v>
      </c>
      <c r="M2515" s="579" t="str">
        <f t="shared" si="40"/>
        <v>1489,1488,1336,1489</v>
      </c>
      <c r="R2515" s="280">
        <v>2510</v>
      </c>
      <c r="S2515" s="591">
        <v>1011.6371837200099</v>
      </c>
      <c r="U2515" s="77">
        <v>2510</v>
      </c>
      <c r="V2515" s="77">
        <v>2510</v>
      </c>
      <c r="Y2515" s="110">
        <v>2510</v>
      </c>
      <c r="Z2515" s="110">
        <v>0</v>
      </c>
      <c r="AA2515" s="110">
        <v>2510</v>
      </c>
      <c r="AB2515" s="110">
        <v>0</v>
      </c>
      <c r="AC2515" s="417">
        <v>20.232743674400201</v>
      </c>
    </row>
    <row r="2516" spans="1:29">
      <c r="A2516" s="20"/>
      <c r="B2516" s="24">
        <v>2512</v>
      </c>
      <c r="D2516" s="571">
        <v>2511</v>
      </c>
      <c r="E2516" s="580">
        <v>321.85194000000001</v>
      </c>
      <c r="F2516" s="580">
        <v>-279.02140000000003</v>
      </c>
      <c r="H2516" s="571">
        <v>2511</v>
      </c>
      <c r="I2516" s="78">
        <v>1489</v>
      </c>
      <c r="J2516" s="78">
        <v>1336</v>
      </c>
      <c r="K2516" s="78">
        <v>1337</v>
      </c>
      <c r="L2516" s="78">
        <v>1489</v>
      </c>
      <c r="M2516" s="579" t="str">
        <f t="shared" si="40"/>
        <v>1489,1336,1337,1489</v>
      </c>
      <c r="R2516" s="280">
        <v>2511</v>
      </c>
      <c r="S2516" s="591">
        <v>1006.1846242200101</v>
      </c>
      <c r="U2516" s="77">
        <v>2511</v>
      </c>
      <c r="V2516" s="77">
        <v>2511</v>
      </c>
      <c r="Y2516" s="110">
        <v>2511</v>
      </c>
      <c r="Z2516" s="110">
        <v>0</v>
      </c>
      <c r="AA2516" s="110">
        <v>2511</v>
      </c>
      <c r="AB2516" s="110">
        <v>0</v>
      </c>
      <c r="AC2516" s="417">
        <v>20.123692484400198</v>
      </c>
    </row>
    <row r="2517" spans="1:29">
      <c r="A2517" s="20"/>
      <c r="B2517" s="24">
        <v>2513</v>
      </c>
      <c r="D2517" s="571">
        <v>2512</v>
      </c>
      <c r="E2517" s="580">
        <v>406.83521999999999</v>
      </c>
      <c r="F2517" s="580">
        <v>-77.004840000000002</v>
      </c>
      <c r="H2517" s="571">
        <v>2512</v>
      </c>
      <c r="I2517" s="78">
        <v>1490</v>
      </c>
      <c r="J2517" s="78">
        <v>1489</v>
      </c>
      <c r="K2517" s="78">
        <v>1337</v>
      </c>
      <c r="L2517" s="78">
        <v>1490</v>
      </c>
      <c r="M2517" s="579" t="str">
        <f t="shared" si="40"/>
        <v>1490,1489,1337,1490</v>
      </c>
      <c r="R2517" s="280">
        <v>2512</v>
      </c>
      <c r="S2517" s="591">
        <v>956.17020195396594</v>
      </c>
      <c r="U2517" s="77">
        <v>2512</v>
      </c>
      <c r="V2517" s="77">
        <v>2512</v>
      </c>
      <c r="Y2517" s="110">
        <v>2512</v>
      </c>
      <c r="Z2517" s="110">
        <v>0</v>
      </c>
      <c r="AA2517" s="110">
        <v>2512</v>
      </c>
      <c r="AB2517" s="110">
        <v>0</v>
      </c>
      <c r="AC2517" s="417">
        <v>19.123404039079301</v>
      </c>
    </row>
    <row r="2518" spans="1:29">
      <c r="A2518" s="20"/>
      <c r="B2518" s="24">
        <v>2514</v>
      </c>
      <c r="D2518" s="571">
        <v>2513</v>
      </c>
      <c r="E2518" s="580">
        <v>367.43574999999998</v>
      </c>
      <c r="F2518" s="580">
        <v>-127.6857</v>
      </c>
      <c r="H2518" s="571">
        <v>2513</v>
      </c>
      <c r="I2518" s="78">
        <v>1490</v>
      </c>
      <c r="J2518" s="78">
        <v>1337</v>
      </c>
      <c r="K2518" s="78">
        <v>1338</v>
      </c>
      <c r="L2518" s="78">
        <v>1490</v>
      </c>
      <c r="M2518" s="579" t="str">
        <f t="shared" si="40"/>
        <v>1490,1337,1338,1490</v>
      </c>
      <c r="R2518" s="280">
        <v>2513</v>
      </c>
      <c r="S2518" s="591">
        <v>1140.5676489889699</v>
      </c>
      <c r="U2518" s="77">
        <v>2513</v>
      </c>
      <c r="V2518" s="77">
        <v>2513</v>
      </c>
      <c r="Y2518" s="110">
        <v>2513</v>
      </c>
      <c r="Z2518" s="110">
        <v>0</v>
      </c>
      <c r="AA2518" s="110">
        <v>2513</v>
      </c>
      <c r="AB2518" s="110">
        <v>0</v>
      </c>
      <c r="AC2518" s="417">
        <v>22.8113529797794</v>
      </c>
    </row>
    <row r="2519" spans="1:29">
      <c r="A2519" s="20"/>
      <c r="B2519" s="24">
        <v>2515</v>
      </c>
      <c r="D2519" s="571">
        <v>2514</v>
      </c>
      <c r="E2519" s="580">
        <v>331.58523000000002</v>
      </c>
      <c r="F2519" s="580">
        <v>-176.66730000000001</v>
      </c>
      <c r="H2519" s="571">
        <v>2514</v>
      </c>
      <c r="I2519" s="78">
        <v>1491</v>
      </c>
      <c r="J2519" s="78">
        <v>1490</v>
      </c>
      <c r="K2519" s="78">
        <v>1338</v>
      </c>
      <c r="L2519" s="78">
        <v>1491</v>
      </c>
      <c r="M2519" s="579" t="str">
        <f t="shared" si="40"/>
        <v>1491,1490,1338,1491</v>
      </c>
      <c r="R2519" s="280">
        <v>2514</v>
      </c>
      <c r="S2519" s="591">
        <v>1147.4205005409799</v>
      </c>
      <c r="U2519" s="77">
        <v>2514</v>
      </c>
      <c r="V2519" s="77">
        <v>2514</v>
      </c>
      <c r="Y2519" s="110">
        <v>2514</v>
      </c>
      <c r="Z2519" s="110">
        <v>0</v>
      </c>
      <c r="AA2519" s="110">
        <v>2514</v>
      </c>
      <c r="AB2519" s="110">
        <v>0</v>
      </c>
      <c r="AC2519" s="417">
        <v>22.9484100108197</v>
      </c>
    </row>
    <row r="2520" spans="1:29">
      <c r="A2520" s="20"/>
      <c r="B2520" s="24">
        <v>2516</v>
      </c>
      <c r="D2520" s="571">
        <v>2515</v>
      </c>
      <c r="E2520" s="580">
        <v>298.83292999999998</v>
      </c>
      <c r="F2520" s="580">
        <v>-225.7543</v>
      </c>
      <c r="H2520" s="571">
        <v>2515</v>
      </c>
      <c r="I2520" s="78">
        <v>1491</v>
      </c>
      <c r="J2520" s="78">
        <v>1338</v>
      </c>
      <c r="K2520" s="78">
        <v>1339</v>
      </c>
      <c r="L2520" s="78">
        <v>1491</v>
      </c>
      <c r="M2520" s="579" t="str">
        <f t="shared" si="40"/>
        <v>1491,1338,1339,1491</v>
      </c>
      <c r="R2520" s="280">
        <v>2515</v>
      </c>
      <c r="S2520" s="591">
        <v>1128.74030452652</v>
      </c>
      <c r="U2520" s="77">
        <v>2515</v>
      </c>
      <c r="V2520" s="77">
        <v>2515</v>
      </c>
      <c r="Y2520" s="110">
        <v>2515</v>
      </c>
      <c r="Z2520" s="110">
        <v>0</v>
      </c>
      <c r="AA2520" s="110">
        <v>2515</v>
      </c>
      <c r="AB2520" s="110">
        <v>0</v>
      </c>
      <c r="AC2520" s="417">
        <v>22.574806090530402</v>
      </c>
    </row>
    <row r="2521" spans="1:29">
      <c r="A2521" s="20"/>
      <c r="B2521" s="24">
        <v>2517</v>
      </c>
      <c r="D2521" s="571">
        <v>2516</v>
      </c>
      <c r="E2521" s="580">
        <v>287.91444000000001</v>
      </c>
      <c r="F2521" s="580">
        <v>-379.7432</v>
      </c>
      <c r="H2521" s="571">
        <v>2516</v>
      </c>
      <c r="I2521" s="78">
        <v>1492</v>
      </c>
      <c r="J2521" s="78">
        <v>1491</v>
      </c>
      <c r="K2521" s="78">
        <v>1339</v>
      </c>
      <c r="L2521" s="78">
        <v>1492</v>
      </c>
      <c r="M2521" s="579" t="str">
        <f t="shared" si="40"/>
        <v>1492,1491,1339,1492</v>
      </c>
      <c r="R2521" s="280">
        <v>2516</v>
      </c>
      <c r="S2521" s="591">
        <v>1103.65462460194</v>
      </c>
      <c r="U2521" s="77">
        <v>2516</v>
      </c>
      <c r="V2521" s="77">
        <v>2516</v>
      </c>
      <c r="Y2521" s="110">
        <v>2516</v>
      </c>
      <c r="Z2521" s="110">
        <v>0</v>
      </c>
      <c r="AA2521" s="110">
        <v>2516</v>
      </c>
      <c r="AB2521" s="110">
        <v>0</v>
      </c>
      <c r="AC2521" s="417">
        <v>22.0730924920388</v>
      </c>
    </row>
    <row r="2522" spans="1:29">
      <c r="A2522" s="20"/>
      <c r="B2522" s="24">
        <v>2518</v>
      </c>
      <c r="D2522" s="571">
        <v>2517</v>
      </c>
      <c r="E2522" s="580">
        <v>275.65015</v>
      </c>
      <c r="F2522" s="580">
        <v>-322.31220000000002</v>
      </c>
      <c r="H2522" s="571">
        <v>2517</v>
      </c>
      <c r="I2522" s="78">
        <v>1492</v>
      </c>
      <c r="J2522" s="78">
        <v>1339</v>
      </c>
      <c r="K2522" s="78">
        <v>1340</v>
      </c>
      <c r="L2522" s="78">
        <v>1492</v>
      </c>
      <c r="M2522" s="579" t="str">
        <f t="shared" si="40"/>
        <v>1492,1339,1340,1492</v>
      </c>
      <c r="R2522" s="280">
        <v>2517</v>
      </c>
      <c r="S2522" s="591">
        <v>1105.1068114560301</v>
      </c>
      <c r="U2522" s="77">
        <v>2517</v>
      </c>
      <c r="V2522" s="77">
        <v>2517</v>
      </c>
      <c r="Y2522" s="110">
        <v>2517</v>
      </c>
      <c r="Z2522" s="110">
        <v>0</v>
      </c>
      <c r="AA2522" s="110">
        <v>2517</v>
      </c>
      <c r="AB2522" s="110">
        <v>0</v>
      </c>
      <c r="AC2522" s="417">
        <v>22.1021362291206</v>
      </c>
    </row>
    <row r="2523" spans="1:29">
      <c r="A2523" s="20"/>
      <c r="B2523" s="24">
        <v>2519</v>
      </c>
      <c r="D2523" s="571">
        <v>2518</v>
      </c>
      <c r="E2523" s="580">
        <v>268.57992999999999</v>
      </c>
      <c r="F2523" s="580">
        <v>-272.12290000000002</v>
      </c>
      <c r="H2523" s="571">
        <v>2518</v>
      </c>
      <c r="I2523" s="78">
        <v>1493</v>
      </c>
      <c r="J2523" s="78">
        <v>1492</v>
      </c>
      <c r="K2523" s="78">
        <v>1340</v>
      </c>
      <c r="L2523" s="78">
        <v>1493</v>
      </c>
      <c r="M2523" s="579" t="str">
        <f t="shared" si="40"/>
        <v>1493,1492,1340,1493</v>
      </c>
      <c r="R2523" s="280">
        <v>2518</v>
      </c>
      <c r="S2523" s="591">
        <v>1132.48419906699</v>
      </c>
      <c r="U2523" s="77">
        <v>2518</v>
      </c>
      <c r="V2523" s="77">
        <v>2518</v>
      </c>
      <c r="Y2523" s="110">
        <v>2518</v>
      </c>
      <c r="Z2523" s="110">
        <v>0</v>
      </c>
      <c r="AA2523" s="110">
        <v>2518</v>
      </c>
      <c r="AB2523" s="110">
        <v>0</v>
      </c>
      <c r="AC2523" s="417">
        <v>22.649683981339901</v>
      </c>
    </row>
    <row r="2524" spans="1:29">
      <c r="A2524" s="20"/>
      <c r="B2524" s="24">
        <v>2520</v>
      </c>
      <c r="D2524" s="571">
        <v>2519</v>
      </c>
      <c r="E2524" s="580">
        <v>240.70658</v>
      </c>
      <c r="F2524" s="580">
        <v>-421.08440000000002</v>
      </c>
      <c r="H2524" s="571">
        <v>2519</v>
      </c>
      <c r="I2524" s="78">
        <v>1493</v>
      </c>
      <c r="J2524" s="78">
        <v>1340</v>
      </c>
      <c r="K2524" s="78">
        <v>1341</v>
      </c>
      <c r="L2524" s="78">
        <v>1493</v>
      </c>
      <c r="M2524" s="579" t="str">
        <f t="shared" si="40"/>
        <v>1493,1340,1341,1493</v>
      </c>
      <c r="R2524" s="280">
        <v>2519</v>
      </c>
      <c r="S2524" s="591">
        <v>1152.4348074270499</v>
      </c>
      <c r="U2524" s="77">
        <v>2519</v>
      </c>
      <c r="V2524" s="77">
        <v>2519</v>
      </c>
      <c r="Y2524" s="110">
        <v>2519</v>
      </c>
      <c r="Z2524" s="110">
        <v>0</v>
      </c>
      <c r="AA2524" s="110">
        <v>2519</v>
      </c>
      <c r="AB2524" s="110">
        <v>0</v>
      </c>
      <c r="AC2524" s="417">
        <v>23.048696148541001</v>
      </c>
    </row>
    <row r="2525" spans="1:29">
      <c r="A2525" s="20"/>
      <c r="B2525" s="24">
        <v>2521</v>
      </c>
      <c r="D2525" s="571">
        <v>2520</v>
      </c>
      <c r="E2525" s="580">
        <v>185.56511</v>
      </c>
      <c r="F2525" s="580">
        <v>-454.14170000000001</v>
      </c>
      <c r="H2525" s="571">
        <v>2520</v>
      </c>
      <c r="I2525" s="78">
        <v>1494</v>
      </c>
      <c r="J2525" s="78">
        <v>1493</v>
      </c>
      <c r="K2525" s="78">
        <v>1341</v>
      </c>
      <c r="L2525" s="78">
        <v>1494</v>
      </c>
      <c r="M2525" s="579" t="str">
        <f t="shared" si="40"/>
        <v>1494,1493,1341,1494</v>
      </c>
      <c r="R2525" s="280">
        <v>2520</v>
      </c>
      <c r="S2525" s="591">
        <v>1172.0369581534701</v>
      </c>
      <c r="U2525" s="77">
        <v>2520</v>
      </c>
      <c r="V2525" s="77">
        <v>2520</v>
      </c>
      <c r="Y2525" s="110">
        <v>2520</v>
      </c>
      <c r="Z2525" s="110">
        <v>0</v>
      </c>
      <c r="AA2525" s="110">
        <v>2520</v>
      </c>
      <c r="AB2525" s="110">
        <v>0</v>
      </c>
      <c r="AC2525" s="417">
        <v>23.440739163069502</v>
      </c>
    </row>
    <row r="2526" spans="1:29">
      <c r="A2526" s="20"/>
      <c r="B2526" s="24">
        <v>2522</v>
      </c>
      <c r="D2526" s="571">
        <v>2521</v>
      </c>
      <c r="E2526" s="580">
        <v>126.28174</v>
      </c>
      <c r="F2526" s="580">
        <v>-475.4151</v>
      </c>
      <c r="H2526" s="571">
        <v>2521</v>
      </c>
      <c r="I2526" s="78">
        <v>1494</v>
      </c>
      <c r="J2526" s="78">
        <v>1341</v>
      </c>
      <c r="K2526" s="78">
        <v>1342</v>
      </c>
      <c r="L2526" s="78">
        <v>1494</v>
      </c>
      <c r="M2526" s="579" t="str">
        <f t="shared" si="40"/>
        <v>1494,1341,1342,1494</v>
      </c>
      <c r="R2526" s="280">
        <v>2521</v>
      </c>
      <c r="S2526" s="591">
        <v>1231.29168229998</v>
      </c>
      <c r="U2526" s="77">
        <v>2521</v>
      </c>
      <c r="V2526" s="77">
        <v>2521</v>
      </c>
      <c r="Y2526" s="110">
        <v>2521</v>
      </c>
      <c r="Z2526" s="110">
        <v>0</v>
      </c>
      <c r="AA2526" s="110">
        <v>2521</v>
      </c>
      <c r="AB2526" s="110">
        <v>0</v>
      </c>
      <c r="AC2526" s="417">
        <v>24.625833645999599</v>
      </c>
    </row>
    <row r="2527" spans="1:29">
      <c r="A2527" s="20"/>
      <c r="B2527" s="24">
        <v>2523</v>
      </c>
      <c r="D2527" s="571">
        <v>2522</v>
      </c>
      <c r="E2527" s="580">
        <v>66.698051000000007</v>
      </c>
      <c r="F2527" s="580">
        <v>-494.00850000000003</v>
      </c>
      <c r="H2527" s="571">
        <v>2522</v>
      </c>
      <c r="I2527" s="78">
        <v>1495</v>
      </c>
      <c r="J2527" s="78">
        <v>1494</v>
      </c>
      <c r="K2527" s="78">
        <v>1342</v>
      </c>
      <c r="L2527" s="78">
        <v>1495</v>
      </c>
      <c r="M2527" s="579" t="str">
        <f t="shared" si="40"/>
        <v>1495,1494,1342,1495</v>
      </c>
      <c r="R2527" s="280">
        <v>2522</v>
      </c>
      <c r="S2527" s="591">
        <v>1225.30554112099</v>
      </c>
      <c r="U2527" s="77">
        <v>2522</v>
      </c>
      <c r="V2527" s="77">
        <v>2522</v>
      </c>
      <c r="Y2527" s="110">
        <v>2522</v>
      </c>
      <c r="Z2527" s="110">
        <v>0</v>
      </c>
      <c r="AA2527" s="110">
        <v>2522</v>
      </c>
      <c r="AB2527" s="110">
        <v>0</v>
      </c>
      <c r="AC2527" s="417">
        <v>24.506110822419799</v>
      </c>
    </row>
    <row r="2528" spans="1:29">
      <c r="A2528" s="20"/>
      <c r="B2528" s="24">
        <v>2524</v>
      </c>
      <c r="D2528" s="571">
        <v>2523</v>
      </c>
      <c r="E2528" s="580">
        <v>9.1310075000000008</v>
      </c>
      <c r="F2528" s="580">
        <v>-504.14</v>
      </c>
      <c r="H2528" s="571">
        <v>2523</v>
      </c>
      <c r="I2528" s="78">
        <v>1495</v>
      </c>
      <c r="J2528" s="78">
        <v>1342</v>
      </c>
      <c r="K2528" s="78">
        <v>1343</v>
      </c>
      <c r="L2528" s="78">
        <v>1495</v>
      </c>
      <c r="M2528" s="579" t="str">
        <f t="shared" si="40"/>
        <v>1495,1342,1343,1495</v>
      </c>
      <c r="R2528" s="280">
        <v>2523</v>
      </c>
      <c r="S2528" s="591">
        <v>1208.0650331660199</v>
      </c>
      <c r="U2528" s="77">
        <v>2523</v>
      </c>
      <c r="V2528" s="77">
        <v>2523</v>
      </c>
      <c r="Y2528" s="110">
        <v>2523</v>
      </c>
      <c r="Z2528" s="110">
        <v>0</v>
      </c>
      <c r="AA2528" s="110">
        <v>2523</v>
      </c>
      <c r="AB2528" s="110">
        <v>0</v>
      </c>
      <c r="AC2528" s="417">
        <v>24.1613006633205</v>
      </c>
    </row>
    <row r="2529" spans="1:29">
      <c r="A2529" s="20"/>
      <c r="B2529" s="24">
        <v>2525</v>
      </c>
      <c r="D2529" s="571">
        <v>2524</v>
      </c>
      <c r="E2529" s="580">
        <v>-47.757739999999998</v>
      </c>
      <c r="F2529" s="580">
        <v>-508.6198</v>
      </c>
      <c r="H2529" s="571">
        <v>2524</v>
      </c>
      <c r="I2529" s="78">
        <v>1496</v>
      </c>
      <c r="J2529" s="78">
        <v>1495</v>
      </c>
      <c r="K2529" s="78">
        <v>1343</v>
      </c>
      <c r="L2529" s="78">
        <v>1496</v>
      </c>
      <c r="M2529" s="579" t="str">
        <f t="shared" si="40"/>
        <v>1496,1495,1343,1496</v>
      </c>
      <c r="R2529" s="280">
        <v>2524</v>
      </c>
      <c r="S2529" s="591">
        <v>1011.37891838402</v>
      </c>
      <c r="U2529" s="77">
        <v>2524</v>
      </c>
      <c r="V2529" s="77">
        <v>2524</v>
      </c>
      <c r="Y2529" s="110">
        <v>2524</v>
      </c>
      <c r="Z2529" s="110">
        <v>0</v>
      </c>
      <c r="AA2529" s="110">
        <v>2524</v>
      </c>
      <c r="AB2529" s="110">
        <v>0</v>
      </c>
      <c r="AC2529" s="417">
        <v>20.227578367680501</v>
      </c>
    </row>
    <row r="2530" spans="1:29">
      <c r="A2530" s="20"/>
      <c r="B2530" s="24">
        <v>2526</v>
      </c>
      <c r="D2530" s="571">
        <v>2525</v>
      </c>
      <c r="E2530" s="580">
        <v>-85.544849999999997</v>
      </c>
      <c r="F2530" s="580">
        <v>-469.5444</v>
      </c>
      <c r="H2530" s="571">
        <v>2525</v>
      </c>
      <c r="I2530" s="78">
        <v>1496</v>
      </c>
      <c r="J2530" s="78">
        <v>1343</v>
      </c>
      <c r="K2530" s="78">
        <v>1344</v>
      </c>
      <c r="L2530" s="78">
        <v>1496</v>
      </c>
      <c r="M2530" s="579" t="str">
        <f t="shared" si="40"/>
        <v>1496,1343,1344,1496</v>
      </c>
      <c r="R2530" s="280">
        <v>2525</v>
      </c>
      <c r="S2530" s="591">
        <v>1009.77799808804</v>
      </c>
      <c r="U2530" s="77">
        <v>2525</v>
      </c>
      <c r="V2530" s="77">
        <v>2525</v>
      </c>
      <c r="Y2530" s="110">
        <v>2525</v>
      </c>
      <c r="Z2530" s="110">
        <v>0</v>
      </c>
      <c r="AA2530" s="110">
        <v>2525</v>
      </c>
      <c r="AB2530" s="110">
        <v>0</v>
      </c>
      <c r="AC2530" s="417">
        <v>20.1955599617608</v>
      </c>
    </row>
    <row r="2531" spans="1:29">
      <c r="A2531" s="20"/>
      <c r="B2531" s="24">
        <v>2527</v>
      </c>
      <c r="D2531" s="571">
        <v>2526</v>
      </c>
      <c r="E2531" s="580">
        <v>-122.1738</v>
      </c>
      <c r="F2531" s="580">
        <v>-429.22160000000002</v>
      </c>
      <c r="H2531" s="571">
        <v>2526</v>
      </c>
      <c r="I2531" s="78">
        <v>1497</v>
      </c>
      <c r="J2531" s="78">
        <v>1496</v>
      </c>
      <c r="K2531" s="78">
        <v>1344</v>
      </c>
      <c r="L2531" s="78">
        <v>1497</v>
      </c>
      <c r="M2531" s="579" t="str">
        <f t="shared" si="40"/>
        <v>1497,1496,1344,1497</v>
      </c>
      <c r="R2531" s="280">
        <v>2526</v>
      </c>
      <c r="S2531" s="591">
        <v>977.23876449593797</v>
      </c>
      <c r="U2531" s="77">
        <v>2526</v>
      </c>
      <c r="V2531" s="77">
        <v>2526</v>
      </c>
      <c r="Y2531" s="110">
        <v>2526</v>
      </c>
      <c r="Z2531" s="110">
        <v>0</v>
      </c>
      <c r="AA2531" s="110">
        <v>2526</v>
      </c>
      <c r="AB2531" s="110">
        <v>0</v>
      </c>
      <c r="AC2531" s="417">
        <v>19.5447752899187</v>
      </c>
    </row>
    <row r="2532" spans="1:29">
      <c r="A2532" s="20"/>
      <c r="B2532" s="24">
        <v>2528</v>
      </c>
      <c r="D2532" s="571">
        <v>2527</v>
      </c>
      <c r="E2532" s="580">
        <v>-153.28460000000001</v>
      </c>
      <c r="F2532" s="580">
        <v>-384.6438</v>
      </c>
      <c r="H2532" s="571">
        <v>2527</v>
      </c>
      <c r="I2532" s="78">
        <v>1497</v>
      </c>
      <c r="J2532" s="78">
        <v>1344</v>
      </c>
      <c r="K2532" s="78">
        <v>1345</v>
      </c>
      <c r="L2532" s="78">
        <v>1497</v>
      </c>
      <c r="M2532" s="579" t="str">
        <f t="shared" si="40"/>
        <v>1497,1344,1345,1497</v>
      </c>
      <c r="R2532" s="280">
        <v>2527</v>
      </c>
      <c r="S2532" s="591">
        <v>1167.55645819852</v>
      </c>
      <c r="U2532" s="77">
        <v>2527</v>
      </c>
      <c r="V2532" s="77">
        <v>2527</v>
      </c>
      <c r="Y2532" s="110">
        <v>2527</v>
      </c>
      <c r="Z2532" s="110">
        <v>0</v>
      </c>
      <c r="AA2532" s="110">
        <v>2527</v>
      </c>
      <c r="AB2532" s="110">
        <v>0</v>
      </c>
      <c r="AC2532" s="417">
        <v>23.351129163970398</v>
      </c>
    </row>
    <row r="2533" spans="1:29">
      <c r="A2533" s="20"/>
      <c r="B2533" s="24">
        <v>2529</v>
      </c>
      <c r="D2533" s="571">
        <v>2528</v>
      </c>
      <c r="E2533" s="580">
        <v>-136.2602</v>
      </c>
      <c r="F2533" s="580">
        <v>-325.9873</v>
      </c>
      <c r="H2533" s="571">
        <v>2528</v>
      </c>
      <c r="I2533" s="78">
        <v>1498</v>
      </c>
      <c r="J2533" s="78">
        <v>1497</v>
      </c>
      <c r="K2533" s="78">
        <v>1345</v>
      </c>
      <c r="L2533" s="78">
        <v>1498</v>
      </c>
      <c r="M2533" s="579" t="str">
        <f t="shared" si="40"/>
        <v>1498,1497,1345,1498</v>
      </c>
      <c r="R2533" s="280">
        <v>2528</v>
      </c>
      <c r="S2533" s="591">
        <v>1166.4728363255199</v>
      </c>
      <c r="U2533" s="77">
        <v>2528</v>
      </c>
      <c r="V2533" s="77">
        <v>2528</v>
      </c>
      <c r="Y2533" s="110">
        <v>2528</v>
      </c>
      <c r="Z2533" s="110">
        <v>0</v>
      </c>
      <c r="AA2533" s="110">
        <v>2528</v>
      </c>
      <c r="AB2533" s="110">
        <v>0</v>
      </c>
      <c r="AC2533" s="417">
        <v>23.3294567265105</v>
      </c>
    </row>
    <row r="2534" spans="1:29">
      <c r="A2534" s="20"/>
      <c r="B2534" s="24">
        <v>2530</v>
      </c>
      <c r="D2534" s="571">
        <v>2529</v>
      </c>
      <c r="E2534" s="580">
        <v>-121.06659999999999</v>
      </c>
      <c r="F2534" s="580">
        <v>-267.11</v>
      </c>
      <c r="H2534" s="571">
        <v>2529</v>
      </c>
      <c r="I2534" s="78">
        <v>1498</v>
      </c>
      <c r="J2534" s="78">
        <v>1345</v>
      </c>
      <c r="K2534" s="78">
        <v>1346</v>
      </c>
      <c r="L2534" s="78">
        <v>1498</v>
      </c>
      <c r="M2534" s="579" t="str">
        <f t="shared" si="40"/>
        <v>1498,1345,1346,1498</v>
      </c>
      <c r="R2534" s="280">
        <v>2529</v>
      </c>
      <c r="S2534" s="591">
        <v>1152.3684234694799</v>
      </c>
      <c r="U2534" s="77">
        <v>2529</v>
      </c>
      <c r="V2534" s="77">
        <v>2529</v>
      </c>
      <c r="Y2534" s="110">
        <v>2529</v>
      </c>
      <c r="Z2534" s="110">
        <v>0</v>
      </c>
      <c r="AA2534" s="110">
        <v>2529</v>
      </c>
      <c r="AB2534" s="110">
        <v>0</v>
      </c>
      <c r="AC2534" s="417">
        <v>23.0473684693896</v>
      </c>
    </row>
    <row r="2535" spans="1:29">
      <c r="A2535" s="20"/>
      <c r="B2535" s="24">
        <v>2531</v>
      </c>
      <c r="D2535" s="571">
        <v>2530</v>
      </c>
      <c r="E2535" s="580">
        <v>228.65889999999999</v>
      </c>
      <c r="F2535" s="580">
        <v>-359.40230000000003</v>
      </c>
      <c r="H2535" s="571">
        <v>2530</v>
      </c>
      <c r="I2535" s="78">
        <v>1499</v>
      </c>
      <c r="J2535" s="78">
        <v>1498</v>
      </c>
      <c r="K2535" s="78">
        <v>1346</v>
      </c>
      <c r="L2535" s="78">
        <v>1499</v>
      </c>
      <c r="M2535" s="579" t="str">
        <f t="shared" si="40"/>
        <v>1499,1498,1346,1499</v>
      </c>
      <c r="R2535" s="280">
        <v>2530</v>
      </c>
      <c r="S2535" s="591">
        <v>1174.6139472995401</v>
      </c>
      <c r="U2535" s="77">
        <v>2530</v>
      </c>
      <c r="V2535" s="77">
        <v>2530</v>
      </c>
      <c r="Y2535" s="110">
        <v>2530</v>
      </c>
      <c r="Z2535" s="110">
        <v>0</v>
      </c>
      <c r="AA2535" s="110">
        <v>2530</v>
      </c>
      <c r="AB2535" s="110">
        <v>0</v>
      </c>
      <c r="AC2535" s="417">
        <v>23.492278945990801</v>
      </c>
    </row>
    <row r="2536" spans="1:29">
      <c r="A2536" s="20"/>
      <c r="B2536" s="24">
        <v>2532</v>
      </c>
      <c r="D2536" s="571">
        <v>2531</v>
      </c>
      <c r="E2536" s="580">
        <v>190.55916999999999</v>
      </c>
      <c r="F2536" s="580">
        <v>-399.33479999999997</v>
      </c>
      <c r="H2536" s="571">
        <v>2531</v>
      </c>
      <c r="I2536" s="78">
        <v>1499</v>
      </c>
      <c r="J2536" s="78">
        <v>1346</v>
      </c>
      <c r="K2536" s="78">
        <v>1347</v>
      </c>
      <c r="L2536" s="78">
        <v>1499</v>
      </c>
      <c r="M2536" s="579" t="str">
        <f t="shared" si="40"/>
        <v>1499,1346,1347,1499</v>
      </c>
      <c r="R2536" s="280">
        <v>2531</v>
      </c>
      <c r="S2536" s="591">
        <v>1141.02811807492</v>
      </c>
      <c r="U2536" s="77">
        <v>2531</v>
      </c>
      <c r="V2536" s="77">
        <v>2531</v>
      </c>
      <c r="Y2536" s="110">
        <v>2531</v>
      </c>
      <c r="Z2536" s="110">
        <v>0</v>
      </c>
      <c r="AA2536" s="110">
        <v>2531</v>
      </c>
      <c r="AB2536" s="110">
        <v>0</v>
      </c>
      <c r="AC2536" s="417">
        <v>22.820562361498499</v>
      </c>
    </row>
    <row r="2537" spans="1:29">
      <c r="A2537" s="20"/>
      <c r="B2537" s="24">
        <v>2533</v>
      </c>
      <c r="D2537" s="571">
        <v>2532</v>
      </c>
      <c r="E2537" s="580">
        <v>216.49942999999999</v>
      </c>
      <c r="F2537" s="580">
        <v>-298.7937</v>
      </c>
      <c r="H2537" s="571">
        <v>2532</v>
      </c>
      <c r="I2537" s="78">
        <v>1500</v>
      </c>
      <c r="J2537" s="78">
        <v>1499</v>
      </c>
      <c r="K2537" s="78">
        <v>1347</v>
      </c>
      <c r="L2537" s="78">
        <v>1500</v>
      </c>
      <c r="M2537" s="579" t="str">
        <f t="shared" si="40"/>
        <v>1500,1499,1347,1500</v>
      </c>
      <c r="R2537" s="280">
        <v>2532</v>
      </c>
      <c r="S2537" s="591">
        <v>1183.0619229900101</v>
      </c>
      <c r="U2537" s="77">
        <v>2532</v>
      </c>
      <c r="V2537" s="77">
        <v>2532</v>
      </c>
      <c r="Y2537" s="110">
        <v>2532</v>
      </c>
      <c r="Z2537" s="110">
        <v>0</v>
      </c>
      <c r="AA2537" s="110">
        <v>2532</v>
      </c>
      <c r="AB2537" s="110">
        <v>0</v>
      </c>
      <c r="AC2537" s="417">
        <v>23.661238459800298</v>
      </c>
    </row>
    <row r="2538" spans="1:29">
      <c r="A2538" s="20"/>
      <c r="B2538" s="24">
        <v>2534</v>
      </c>
      <c r="D2538" s="571">
        <v>2533</v>
      </c>
      <c r="E2538" s="580">
        <v>139.51918000000001</v>
      </c>
      <c r="F2538" s="580">
        <v>-414.64800000000002</v>
      </c>
      <c r="H2538" s="571">
        <v>2533</v>
      </c>
      <c r="I2538" s="78">
        <v>1500</v>
      </c>
      <c r="J2538" s="78">
        <v>1347</v>
      </c>
      <c r="K2538" s="78">
        <v>1348</v>
      </c>
      <c r="L2538" s="78">
        <v>1500</v>
      </c>
      <c r="M2538" s="579" t="str">
        <f t="shared" si="40"/>
        <v>1500,1347,1348,1500</v>
      </c>
      <c r="R2538" s="280">
        <v>2533</v>
      </c>
      <c r="S2538" s="591">
        <v>1166.04246972495</v>
      </c>
      <c r="U2538" s="77">
        <v>2533</v>
      </c>
      <c r="V2538" s="77">
        <v>2533</v>
      </c>
      <c r="Y2538" s="110">
        <v>2533</v>
      </c>
      <c r="Z2538" s="110">
        <v>0</v>
      </c>
      <c r="AA2538" s="110">
        <v>2533</v>
      </c>
      <c r="AB2538" s="110">
        <v>0</v>
      </c>
      <c r="AC2538" s="417">
        <v>23.320849394499</v>
      </c>
    </row>
    <row r="2539" spans="1:29">
      <c r="A2539" s="20"/>
      <c r="B2539" s="24">
        <v>2535</v>
      </c>
      <c r="D2539" s="571">
        <v>2534</v>
      </c>
      <c r="E2539" s="580">
        <v>83.549283000000003</v>
      </c>
      <c r="F2539" s="580">
        <v>-433.81799999999998</v>
      </c>
      <c r="H2539" s="571">
        <v>2534</v>
      </c>
      <c r="I2539" s="78">
        <v>1501</v>
      </c>
      <c r="J2539" s="78">
        <v>1500</v>
      </c>
      <c r="K2539" s="78">
        <v>1348</v>
      </c>
      <c r="L2539" s="78">
        <v>1501</v>
      </c>
      <c r="M2539" s="579" t="str">
        <f t="shared" si="40"/>
        <v>1501,1500,1348,1501</v>
      </c>
      <c r="R2539" s="280">
        <v>2534</v>
      </c>
      <c r="S2539" s="591">
        <v>1146.5584003510301</v>
      </c>
      <c r="U2539" s="77">
        <v>2534</v>
      </c>
      <c r="V2539" s="77">
        <v>2534</v>
      </c>
      <c r="Y2539" s="110">
        <v>2534</v>
      </c>
      <c r="Z2539" s="110">
        <v>0</v>
      </c>
      <c r="AA2539" s="110">
        <v>2534</v>
      </c>
      <c r="AB2539" s="110">
        <v>0</v>
      </c>
      <c r="AC2539" s="417">
        <v>22.931168007020599</v>
      </c>
    </row>
    <row r="2540" spans="1:29">
      <c r="A2540" s="20"/>
      <c r="B2540" s="24">
        <v>2536</v>
      </c>
      <c r="D2540" s="571">
        <v>2535</v>
      </c>
      <c r="E2540" s="580">
        <v>27.759543000000001</v>
      </c>
      <c r="F2540" s="580">
        <v>-447.81569999999999</v>
      </c>
      <c r="H2540" s="571">
        <v>2535</v>
      </c>
      <c r="I2540" s="78">
        <v>1501</v>
      </c>
      <c r="J2540" s="78">
        <v>1348</v>
      </c>
      <c r="K2540" s="78">
        <v>1349</v>
      </c>
      <c r="L2540" s="78">
        <v>1501</v>
      </c>
      <c r="M2540" s="579" t="str">
        <f t="shared" si="40"/>
        <v>1501,1348,1349,1501</v>
      </c>
      <c r="R2540" s="280">
        <v>2535</v>
      </c>
      <c r="S2540" s="591">
        <v>1164.2768591880399</v>
      </c>
      <c r="U2540" s="77">
        <v>2535</v>
      </c>
      <c r="V2540" s="77">
        <v>2535</v>
      </c>
      <c r="Y2540" s="110">
        <v>2535</v>
      </c>
      <c r="Z2540" s="110">
        <v>0</v>
      </c>
      <c r="AA2540" s="110">
        <v>2535</v>
      </c>
      <c r="AB2540" s="110">
        <v>0</v>
      </c>
      <c r="AC2540" s="417">
        <v>23.285537183760901</v>
      </c>
    </row>
    <row r="2541" spans="1:29">
      <c r="A2541" s="20"/>
      <c r="B2541" s="24">
        <v>2537</v>
      </c>
      <c r="D2541" s="571">
        <v>2536</v>
      </c>
      <c r="E2541" s="580">
        <v>-28.026309999999999</v>
      </c>
      <c r="F2541" s="580">
        <v>-457.62920000000003</v>
      </c>
      <c r="H2541" s="571">
        <v>2536</v>
      </c>
      <c r="I2541" s="78">
        <v>1502</v>
      </c>
      <c r="J2541" s="78">
        <v>1501</v>
      </c>
      <c r="K2541" s="78">
        <v>1349</v>
      </c>
      <c r="L2541" s="78">
        <v>1502</v>
      </c>
      <c r="M2541" s="579" t="str">
        <f t="shared" si="40"/>
        <v>1502,1501,1349,1502</v>
      </c>
      <c r="R2541" s="280">
        <v>2536</v>
      </c>
      <c r="S2541" s="591">
        <v>961.61413573194295</v>
      </c>
      <c r="U2541" s="77">
        <v>2536</v>
      </c>
      <c r="V2541" s="77">
        <v>2536</v>
      </c>
      <c r="Y2541" s="110">
        <v>2536</v>
      </c>
      <c r="Z2541" s="110">
        <v>0</v>
      </c>
      <c r="AA2541" s="110">
        <v>2536</v>
      </c>
      <c r="AB2541" s="110">
        <v>0</v>
      </c>
      <c r="AC2541" s="417">
        <v>19.232282714638799</v>
      </c>
    </row>
    <row r="2542" spans="1:29">
      <c r="A2542" s="20"/>
      <c r="B2542" s="24">
        <v>2538</v>
      </c>
      <c r="D2542" s="571">
        <v>2537</v>
      </c>
      <c r="E2542" s="580">
        <v>-65.211969999999994</v>
      </c>
      <c r="F2542" s="580">
        <v>-414.72710000000001</v>
      </c>
      <c r="H2542" s="571">
        <v>2537</v>
      </c>
      <c r="I2542" s="78">
        <v>1502</v>
      </c>
      <c r="J2542" s="78">
        <v>1349</v>
      </c>
      <c r="K2542" s="78">
        <v>1350</v>
      </c>
      <c r="L2542" s="78">
        <v>1502</v>
      </c>
      <c r="M2542" s="579" t="str">
        <f t="shared" si="40"/>
        <v>1502,1349,1350,1502</v>
      </c>
      <c r="R2542" s="280">
        <v>2537</v>
      </c>
      <c r="S2542" s="591">
        <v>984.27216084103497</v>
      </c>
      <c r="U2542" s="77">
        <v>2537</v>
      </c>
      <c r="V2542" s="77">
        <v>2537</v>
      </c>
      <c r="Y2542" s="110">
        <v>2537</v>
      </c>
      <c r="Z2542" s="110">
        <v>0</v>
      </c>
      <c r="AA2542" s="110">
        <v>2537</v>
      </c>
      <c r="AB2542" s="110">
        <v>0</v>
      </c>
      <c r="AC2542" s="417">
        <v>19.685443216820701</v>
      </c>
    </row>
    <row r="2543" spans="1:29">
      <c r="A2543" s="20"/>
      <c r="B2543" s="24">
        <v>2539</v>
      </c>
      <c r="D2543" s="571">
        <v>2538</v>
      </c>
      <c r="E2543" s="580">
        <v>-100.10550000000001</v>
      </c>
      <c r="F2543" s="580">
        <v>-370.79059999999998</v>
      </c>
      <c r="H2543" s="571">
        <v>2538</v>
      </c>
      <c r="I2543" s="78">
        <v>1503</v>
      </c>
      <c r="J2543" s="78">
        <v>1502</v>
      </c>
      <c r="K2543" s="78">
        <v>1350</v>
      </c>
      <c r="L2543" s="78">
        <v>1503</v>
      </c>
      <c r="M2543" s="579" t="str">
        <f t="shared" si="40"/>
        <v>1503,1502,1350,1503</v>
      </c>
      <c r="R2543" s="280">
        <v>2538</v>
      </c>
      <c r="S2543" s="591">
        <v>934.62815917702301</v>
      </c>
      <c r="U2543" s="77">
        <v>2538</v>
      </c>
      <c r="V2543" s="77">
        <v>2538</v>
      </c>
      <c r="Y2543" s="110">
        <v>2538</v>
      </c>
      <c r="Z2543" s="110">
        <v>0</v>
      </c>
      <c r="AA2543" s="110">
        <v>2538</v>
      </c>
      <c r="AB2543" s="110">
        <v>0</v>
      </c>
      <c r="AC2543" s="417">
        <v>18.6925631835404</v>
      </c>
    </row>
    <row r="2544" spans="1:29">
      <c r="A2544" s="20"/>
      <c r="B2544" s="24">
        <v>2540</v>
      </c>
      <c r="D2544" s="571">
        <v>2539</v>
      </c>
      <c r="E2544" s="580">
        <v>-9.7520769999999999</v>
      </c>
      <c r="F2544" s="580">
        <v>-402.48169999999999</v>
      </c>
      <c r="H2544" s="571">
        <v>2539</v>
      </c>
      <c r="I2544" s="78">
        <v>1503</v>
      </c>
      <c r="J2544" s="78">
        <v>1350</v>
      </c>
      <c r="K2544" s="78">
        <v>1351</v>
      </c>
      <c r="L2544" s="78">
        <v>1503</v>
      </c>
      <c r="M2544" s="579" t="str">
        <f t="shared" si="40"/>
        <v>1503,1350,1351,1503</v>
      </c>
      <c r="R2544" s="280">
        <v>2539</v>
      </c>
      <c r="S2544" s="591">
        <v>1129.66656158404</v>
      </c>
      <c r="U2544" s="77">
        <v>2539</v>
      </c>
      <c r="V2544" s="77">
        <v>2539</v>
      </c>
      <c r="Y2544" s="110">
        <v>2539</v>
      </c>
      <c r="Z2544" s="110">
        <v>0</v>
      </c>
      <c r="AA2544" s="110">
        <v>2539</v>
      </c>
      <c r="AB2544" s="110">
        <v>0</v>
      </c>
      <c r="AC2544" s="417">
        <v>22.593331231680899</v>
      </c>
    </row>
    <row r="2545" spans="1:29">
      <c r="A2545" s="20"/>
      <c r="B2545" s="24">
        <v>2541</v>
      </c>
      <c r="D2545" s="571">
        <v>2540</v>
      </c>
      <c r="E2545" s="580">
        <v>45.524048000000001</v>
      </c>
      <c r="F2545" s="580">
        <v>-390.1918</v>
      </c>
      <c r="H2545" s="571">
        <v>2540</v>
      </c>
      <c r="I2545" s="78">
        <v>1504</v>
      </c>
      <c r="J2545" s="78">
        <v>1503</v>
      </c>
      <c r="K2545" s="78">
        <v>1351</v>
      </c>
      <c r="L2545" s="78">
        <v>1504</v>
      </c>
      <c r="M2545" s="579" t="str">
        <f t="shared" si="40"/>
        <v>1504,1503,1351,1504</v>
      </c>
      <c r="R2545" s="280">
        <v>2540</v>
      </c>
      <c r="S2545" s="591">
        <v>1130.69426633798</v>
      </c>
      <c r="U2545" s="77">
        <v>2540</v>
      </c>
      <c r="V2545" s="77">
        <v>2540</v>
      </c>
      <c r="Y2545" s="110">
        <v>2540</v>
      </c>
      <c r="Z2545" s="110">
        <v>0</v>
      </c>
      <c r="AA2545" s="110">
        <v>2540</v>
      </c>
      <c r="AB2545" s="110">
        <v>0</v>
      </c>
      <c r="AC2545" s="417">
        <v>22.6138853267597</v>
      </c>
    </row>
    <row r="2546" spans="1:29">
      <c r="A2546" s="20"/>
      <c r="B2546" s="24">
        <v>2542</v>
      </c>
      <c r="D2546" s="571">
        <v>2541</v>
      </c>
      <c r="E2546" s="580">
        <v>102.70022</v>
      </c>
      <c r="F2546" s="580">
        <v>-373.6234</v>
      </c>
      <c r="H2546" s="571">
        <v>2541</v>
      </c>
      <c r="I2546" s="78">
        <v>1504</v>
      </c>
      <c r="J2546" s="78">
        <v>1351</v>
      </c>
      <c r="K2546" s="78">
        <v>1352</v>
      </c>
      <c r="L2546" s="78">
        <v>1504</v>
      </c>
      <c r="M2546" s="579" t="str">
        <f t="shared" si="40"/>
        <v>1504,1351,1352,1504</v>
      </c>
      <c r="R2546" s="280">
        <v>2541</v>
      </c>
      <c r="S2546" s="591">
        <v>1127.35072773002</v>
      </c>
      <c r="U2546" s="77">
        <v>2541</v>
      </c>
      <c r="V2546" s="77">
        <v>2541</v>
      </c>
      <c r="Y2546" s="110">
        <v>2541</v>
      </c>
      <c r="Z2546" s="110">
        <v>0</v>
      </c>
      <c r="AA2546" s="110">
        <v>2541</v>
      </c>
      <c r="AB2546" s="110">
        <v>0</v>
      </c>
      <c r="AC2546" s="417">
        <v>22.547014554600398</v>
      </c>
    </row>
    <row r="2547" spans="1:29">
      <c r="A2547" s="20"/>
      <c r="B2547" s="24">
        <v>2543</v>
      </c>
      <c r="D2547" s="571">
        <v>2542</v>
      </c>
      <c r="E2547" s="580">
        <v>165.42230000000001</v>
      </c>
      <c r="F2547" s="580">
        <v>-350.69900000000001</v>
      </c>
      <c r="H2547" s="571">
        <v>2542</v>
      </c>
      <c r="I2547" s="78">
        <v>1505</v>
      </c>
      <c r="J2547" s="78">
        <v>1504</v>
      </c>
      <c r="K2547" s="78">
        <v>1352</v>
      </c>
      <c r="L2547" s="78">
        <v>1505</v>
      </c>
      <c r="M2547" s="579" t="str">
        <f t="shared" si="40"/>
        <v>1505,1504,1352,1505</v>
      </c>
      <c r="R2547" s="280">
        <v>2542</v>
      </c>
      <c r="S2547" s="591">
        <v>1146.2826421950299</v>
      </c>
      <c r="U2547" s="77">
        <v>2542</v>
      </c>
      <c r="V2547" s="77">
        <v>2542</v>
      </c>
      <c r="Y2547" s="110">
        <v>2542</v>
      </c>
      <c r="Z2547" s="110">
        <v>0</v>
      </c>
      <c r="AA2547" s="110">
        <v>2542</v>
      </c>
      <c r="AB2547" s="110">
        <v>0</v>
      </c>
      <c r="AC2547" s="417">
        <v>22.9256528439006</v>
      </c>
    </row>
    <row r="2548" spans="1:29">
      <c r="A2548" s="20"/>
      <c r="B2548" s="24">
        <v>2544</v>
      </c>
      <c r="D2548" s="571">
        <v>2543</v>
      </c>
      <c r="E2548" s="580">
        <v>-45.455849999999998</v>
      </c>
      <c r="F2548" s="580">
        <v>-357.678</v>
      </c>
      <c r="H2548" s="571">
        <v>2543</v>
      </c>
      <c r="I2548" s="78">
        <v>1505</v>
      </c>
      <c r="J2548" s="78">
        <v>1352</v>
      </c>
      <c r="K2548" s="78">
        <v>1353</v>
      </c>
      <c r="L2548" s="78">
        <v>1505</v>
      </c>
      <c r="M2548" s="579" t="str">
        <f t="shared" si="40"/>
        <v>1505,1352,1353,1505</v>
      </c>
      <c r="R2548" s="280">
        <v>2543</v>
      </c>
      <c r="S2548" s="591">
        <v>1152.8326722199499</v>
      </c>
      <c r="U2548" s="77">
        <v>2543</v>
      </c>
      <c r="V2548" s="77">
        <v>2543</v>
      </c>
      <c r="Y2548" s="110">
        <v>2543</v>
      </c>
      <c r="Z2548" s="110">
        <v>0</v>
      </c>
      <c r="AA2548" s="110">
        <v>2543</v>
      </c>
      <c r="AB2548" s="110">
        <v>0</v>
      </c>
      <c r="AC2548" s="417">
        <v>23.0566534443991</v>
      </c>
    </row>
    <row r="2549" spans="1:29">
      <c r="A2549" s="20"/>
      <c r="B2549" s="24">
        <v>2545</v>
      </c>
      <c r="D2549" s="571">
        <v>2544</v>
      </c>
      <c r="E2549" s="580">
        <v>-81.877200000000002</v>
      </c>
      <c r="F2549" s="580">
        <v>-312.25049999999999</v>
      </c>
      <c r="H2549" s="571">
        <v>2544</v>
      </c>
      <c r="I2549" s="78">
        <v>1506</v>
      </c>
      <c r="J2549" s="78">
        <v>1505</v>
      </c>
      <c r="K2549" s="78">
        <v>1353</v>
      </c>
      <c r="L2549" s="78">
        <v>1506</v>
      </c>
      <c r="M2549" s="579" t="str">
        <f t="shared" si="40"/>
        <v>1506,1505,1353,1506</v>
      </c>
      <c r="R2549" s="280">
        <v>2544</v>
      </c>
      <c r="S2549" s="591">
        <v>1122.84973434996</v>
      </c>
      <c r="U2549" s="77">
        <v>2544</v>
      </c>
      <c r="V2549" s="77">
        <v>2544</v>
      </c>
      <c r="Y2549" s="110">
        <v>2544</v>
      </c>
      <c r="Z2549" s="110">
        <v>0</v>
      </c>
      <c r="AA2549" s="110">
        <v>2544</v>
      </c>
      <c r="AB2549" s="110">
        <v>0</v>
      </c>
      <c r="AC2549" s="417">
        <v>22.456994686999199</v>
      </c>
    </row>
    <row r="2550" spans="1:29">
      <c r="A2550" s="20"/>
      <c r="B2550" s="24">
        <v>2546</v>
      </c>
      <c r="D2550" s="571">
        <v>2545</v>
      </c>
      <c r="E2550" s="580">
        <v>8.7374843000000002</v>
      </c>
      <c r="F2550" s="580">
        <v>-345.51409999999998</v>
      </c>
      <c r="H2550" s="571">
        <v>2545</v>
      </c>
      <c r="I2550" s="78">
        <v>1506</v>
      </c>
      <c r="J2550" s="78">
        <v>1353</v>
      </c>
      <c r="K2550" s="78">
        <v>1354</v>
      </c>
      <c r="L2550" s="78">
        <v>1506</v>
      </c>
      <c r="M2550" s="579" t="str">
        <f t="shared" si="40"/>
        <v>1506,1353,1354,1506</v>
      </c>
      <c r="R2550" s="280">
        <v>2545</v>
      </c>
      <c r="S2550" s="591">
        <v>1136.27329908002</v>
      </c>
      <c r="U2550" s="77">
        <v>2545</v>
      </c>
      <c r="V2550" s="77">
        <v>2545</v>
      </c>
      <c r="Y2550" s="110">
        <v>2545</v>
      </c>
      <c r="Z2550" s="110">
        <v>0</v>
      </c>
      <c r="AA2550" s="110">
        <v>2545</v>
      </c>
      <c r="AB2550" s="110">
        <v>0</v>
      </c>
      <c r="AC2550" s="417">
        <v>22.7254659816005</v>
      </c>
    </row>
    <row r="2551" spans="1:29">
      <c r="A2551" s="20"/>
      <c r="B2551" s="24">
        <v>2547</v>
      </c>
      <c r="D2551" s="571">
        <v>2546</v>
      </c>
      <c r="E2551" s="580">
        <v>62.686078000000002</v>
      </c>
      <c r="F2551" s="580">
        <v>-332.43009999999998</v>
      </c>
      <c r="H2551" s="571">
        <v>2546</v>
      </c>
      <c r="I2551" s="78">
        <v>1507</v>
      </c>
      <c r="J2551" s="78">
        <v>1506</v>
      </c>
      <c r="K2551" s="78">
        <v>1354</v>
      </c>
      <c r="L2551" s="78">
        <v>1507</v>
      </c>
      <c r="M2551" s="579" t="str">
        <f t="shared" si="40"/>
        <v>1507,1506,1354,1507</v>
      </c>
      <c r="R2551" s="280">
        <v>2546</v>
      </c>
      <c r="S2551" s="591">
        <v>1153.10728818501</v>
      </c>
      <c r="U2551" s="77">
        <v>2546</v>
      </c>
      <c r="V2551" s="77">
        <v>2546</v>
      </c>
      <c r="Y2551" s="110">
        <v>2546</v>
      </c>
      <c r="Z2551" s="110">
        <v>0</v>
      </c>
      <c r="AA2551" s="110">
        <v>2546</v>
      </c>
      <c r="AB2551" s="110">
        <v>0</v>
      </c>
      <c r="AC2551" s="417">
        <v>23.062145763700201</v>
      </c>
    </row>
    <row r="2552" spans="1:29">
      <c r="A2552" s="20"/>
      <c r="B2552" s="24">
        <v>2548</v>
      </c>
      <c r="D2552" s="571">
        <v>2547</v>
      </c>
      <c r="E2552" s="580">
        <v>116.39404</v>
      </c>
      <c r="F2552" s="580">
        <v>-316.19499999999999</v>
      </c>
      <c r="H2552" s="571">
        <v>2547</v>
      </c>
      <c r="I2552" s="78">
        <v>1507</v>
      </c>
      <c r="J2552" s="78">
        <v>1354</v>
      </c>
      <c r="K2552" s="78">
        <v>1355</v>
      </c>
      <c r="L2552" s="78">
        <v>1507</v>
      </c>
      <c r="M2552" s="579" t="str">
        <f t="shared" si="40"/>
        <v>1507,1354,1355,1507</v>
      </c>
      <c r="R2552" s="280">
        <v>2547</v>
      </c>
      <c r="S2552" s="591">
        <v>1156.4821844749599</v>
      </c>
      <c r="U2552" s="77">
        <v>2547</v>
      </c>
      <c r="V2552" s="77">
        <v>2547</v>
      </c>
      <c r="Y2552" s="110">
        <v>2547</v>
      </c>
      <c r="Z2552" s="110">
        <v>0</v>
      </c>
      <c r="AA2552" s="110">
        <v>2547</v>
      </c>
      <c r="AB2552" s="110">
        <v>0</v>
      </c>
      <c r="AC2552" s="417">
        <v>23.1296436894993</v>
      </c>
    </row>
    <row r="2553" spans="1:29">
      <c r="A2553" s="20"/>
      <c r="B2553" s="24">
        <v>2549</v>
      </c>
      <c r="D2553" s="571">
        <v>2548</v>
      </c>
      <c r="E2553" s="580">
        <v>163.99867</v>
      </c>
      <c r="F2553" s="580">
        <v>-294.52510000000001</v>
      </c>
      <c r="H2553" s="571">
        <v>2548</v>
      </c>
      <c r="I2553" s="78">
        <v>1508</v>
      </c>
      <c r="J2553" s="78">
        <v>1507</v>
      </c>
      <c r="K2553" s="78">
        <v>1355</v>
      </c>
      <c r="L2553" s="78">
        <v>1508</v>
      </c>
      <c r="M2553" s="579" t="str">
        <f t="shared" si="40"/>
        <v>1508,1507,1355,1508</v>
      </c>
      <c r="R2553" s="280">
        <v>2548</v>
      </c>
      <c r="S2553" s="591">
        <v>1145.45375182002</v>
      </c>
      <c r="U2553" s="77">
        <v>2548</v>
      </c>
      <c r="V2553" s="77">
        <v>2548</v>
      </c>
      <c r="Y2553" s="110">
        <v>2548</v>
      </c>
      <c r="Z2553" s="110">
        <v>0</v>
      </c>
      <c r="AA2553" s="110">
        <v>2548</v>
      </c>
      <c r="AB2553" s="110">
        <v>0</v>
      </c>
      <c r="AC2553" s="417">
        <v>22.909075036400399</v>
      </c>
    </row>
    <row r="2554" spans="1:29">
      <c r="A2554" s="20"/>
      <c r="B2554" s="24">
        <v>2550</v>
      </c>
      <c r="D2554" s="571">
        <v>2549</v>
      </c>
      <c r="E2554" s="580">
        <v>-27.050540000000002</v>
      </c>
      <c r="F2554" s="580">
        <v>-299.8954</v>
      </c>
      <c r="H2554" s="571">
        <v>2549</v>
      </c>
      <c r="I2554" s="78">
        <v>1508</v>
      </c>
      <c r="J2554" s="78">
        <v>1355</v>
      </c>
      <c r="K2554" s="78">
        <v>1356</v>
      </c>
      <c r="L2554" s="78">
        <v>1508</v>
      </c>
      <c r="M2554" s="579" t="str">
        <f t="shared" si="40"/>
        <v>1508,1355,1356,1508</v>
      </c>
      <c r="R2554" s="280">
        <v>2549</v>
      </c>
      <c r="S2554" s="591">
        <v>1196.00056493497</v>
      </c>
      <c r="U2554" s="77">
        <v>2549</v>
      </c>
      <c r="V2554" s="77">
        <v>2549</v>
      </c>
      <c r="Y2554" s="110">
        <v>2549</v>
      </c>
      <c r="Z2554" s="110">
        <v>0</v>
      </c>
      <c r="AA2554" s="110">
        <v>2549</v>
      </c>
      <c r="AB2554" s="110">
        <v>0</v>
      </c>
      <c r="AC2554" s="417">
        <v>23.920011298699499</v>
      </c>
    </row>
    <row r="2555" spans="1:29">
      <c r="A2555" s="20"/>
      <c r="B2555" s="24">
        <v>2551</v>
      </c>
      <c r="D2555" s="571">
        <v>2550</v>
      </c>
      <c r="E2555" s="580">
        <v>26.702504000000001</v>
      </c>
      <c r="F2555" s="580">
        <v>-287.70299999999997</v>
      </c>
      <c r="H2555" s="571">
        <v>2550</v>
      </c>
      <c r="I2555" s="78">
        <v>1509</v>
      </c>
      <c r="J2555" s="78">
        <v>1508</v>
      </c>
      <c r="K2555" s="78">
        <v>1356</v>
      </c>
      <c r="L2555" s="78">
        <v>1509</v>
      </c>
      <c r="M2555" s="579" t="str">
        <f t="shared" si="40"/>
        <v>1509,1508,1356,1509</v>
      </c>
      <c r="R2555" s="280">
        <v>2550</v>
      </c>
      <c r="S2555" s="591">
        <v>998.38789710000799</v>
      </c>
      <c r="U2555" s="77">
        <v>2550</v>
      </c>
      <c r="V2555" s="77">
        <v>2550</v>
      </c>
      <c r="Y2555" s="110">
        <v>2550</v>
      </c>
      <c r="Z2555" s="110">
        <v>0</v>
      </c>
      <c r="AA2555" s="110">
        <v>2550</v>
      </c>
      <c r="AB2555" s="110">
        <v>0</v>
      </c>
      <c r="AC2555" s="417">
        <v>19.967757942000102</v>
      </c>
    </row>
    <row r="2556" spans="1:29">
      <c r="A2556" s="20"/>
      <c r="B2556" s="24">
        <v>2552</v>
      </c>
      <c r="D2556" s="571">
        <v>2551</v>
      </c>
      <c r="E2556" s="580">
        <v>79.500693999999996</v>
      </c>
      <c r="F2556" s="580">
        <v>-274.0016</v>
      </c>
      <c r="H2556" s="571">
        <v>2551</v>
      </c>
      <c r="I2556" s="78">
        <v>1509</v>
      </c>
      <c r="J2556" s="78">
        <v>1356</v>
      </c>
      <c r="K2556" s="78">
        <v>1357</v>
      </c>
      <c r="L2556" s="78">
        <v>1509</v>
      </c>
      <c r="M2556" s="579" t="str">
        <f t="shared" si="40"/>
        <v>1509,1356,1357,1509</v>
      </c>
      <c r="R2556" s="280">
        <v>2551</v>
      </c>
      <c r="S2556" s="591">
        <v>1017.64960268</v>
      </c>
      <c r="U2556" s="77">
        <v>2551</v>
      </c>
      <c r="V2556" s="77">
        <v>2551</v>
      </c>
      <c r="Y2556" s="110">
        <v>2551</v>
      </c>
      <c r="Z2556" s="110">
        <v>0</v>
      </c>
      <c r="AA2556" s="110">
        <v>2551</v>
      </c>
      <c r="AB2556" s="110">
        <v>0</v>
      </c>
      <c r="AC2556" s="417">
        <v>20.352992053600001</v>
      </c>
    </row>
    <row r="2557" spans="1:29">
      <c r="A2557" s="20"/>
      <c r="B2557" s="24">
        <v>2553</v>
      </c>
      <c r="D2557" s="571">
        <v>2552</v>
      </c>
      <c r="E2557" s="580">
        <v>131.41406000000001</v>
      </c>
      <c r="F2557" s="580">
        <v>-256.97190000000001</v>
      </c>
      <c r="H2557" s="571">
        <v>2552</v>
      </c>
      <c r="I2557" s="78">
        <v>1510</v>
      </c>
      <c r="J2557" s="78">
        <v>1509</v>
      </c>
      <c r="K2557" s="78">
        <v>1357</v>
      </c>
      <c r="L2557" s="78">
        <v>1510</v>
      </c>
      <c r="M2557" s="579" t="str">
        <f t="shared" si="40"/>
        <v>1510,1509,1357,1510</v>
      </c>
      <c r="R2557" s="280">
        <v>2552</v>
      </c>
      <c r="S2557" s="591">
        <v>980.18460175997404</v>
      </c>
      <c r="U2557" s="77">
        <v>2552</v>
      </c>
      <c r="V2557" s="77">
        <v>2552</v>
      </c>
      <c r="Y2557" s="110">
        <v>2552</v>
      </c>
      <c r="Z2557" s="110">
        <v>0</v>
      </c>
      <c r="AA2557" s="110">
        <v>2552</v>
      </c>
      <c r="AB2557" s="110">
        <v>0</v>
      </c>
      <c r="AC2557" s="417">
        <v>19.603692035199401</v>
      </c>
    </row>
    <row r="2558" spans="1:29">
      <c r="A2558" s="20"/>
      <c r="B2558" s="24">
        <v>2554</v>
      </c>
      <c r="D2558" s="571">
        <v>2553</v>
      </c>
      <c r="E2558" s="580">
        <v>-64.732190000000003</v>
      </c>
      <c r="F2558" s="580">
        <v>-254.1155</v>
      </c>
      <c r="H2558" s="571">
        <v>2553</v>
      </c>
      <c r="I2558" s="78">
        <v>1510</v>
      </c>
      <c r="J2558" s="78">
        <v>1357</v>
      </c>
      <c r="K2558" s="78">
        <v>1358</v>
      </c>
      <c r="L2558" s="78">
        <v>1510</v>
      </c>
      <c r="M2558" s="579" t="str">
        <f t="shared" si="40"/>
        <v>1510,1357,1358,1510</v>
      </c>
      <c r="R2558" s="280">
        <v>2553</v>
      </c>
      <c r="S2558" s="591">
        <v>1182.9987523899999</v>
      </c>
      <c r="U2558" s="77">
        <v>2553</v>
      </c>
      <c r="V2558" s="77">
        <v>2553</v>
      </c>
      <c r="Y2558" s="110">
        <v>2553</v>
      </c>
      <c r="Z2558" s="110">
        <v>0</v>
      </c>
      <c r="AA2558" s="110">
        <v>2553</v>
      </c>
      <c r="AB2558" s="110">
        <v>0</v>
      </c>
      <c r="AC2558" s="417">
        <v>23.659975047800099</v>
      </c>
    </row>
    <row r="2559" spans="1:29">
      <c r="A2559" s="20"/>
      <c r="B2559" s="24">
        <v>2555</v>
      </c>
      <c r="D2559" s="571">
        <v>2554</v>
      </c>
      <c r="E2559" s="580">
        <v>-106.0545</v>
      </c>
      <c r="F2559" s="580">
        <v>-208.16579999999999</v>
      </c>
      <c r="H2559" s="571">
        <v>2554</v>
      </c>
      <c r="I2559" s="78">
        <v>1511</v>
      </c>
      <c r="J2559" s="78">
        <v>1510</v>
      </c>
      <c r="K2559" s="78">
        <v>1358</v>
      </c>
      <c r="L2559" s="78">
        <v>1511</v>
      </c>
      <c r="M2559" s="579" t="str">
        <f t="shared" si="40"/>
        <v>1511,1510,1358,1511</v>
      </c>
      <c r="R2559" s="280">
        <v>2554</v>
      </c>
      <c r="S2559" s="591">
        <v>1170.7800849549601</v>
      </c>
      <c r="U2559" s="77">
        <v>2554</v>
      </c>
      <c r="V2559" s="77">
        <v>2554</v>
      </c>
      <c r="Y2559" s="110">
        <v>2554</v>
      </c>
      <c r="Z2559" s="110">
        <v>0</v>
      </c>
      <c r="AA2559" s="110">
        <v>2554</v>
      </c>
      <c r="AB2559" s="110">
        <v>0</v>
      </c>
      <c r="AC2559" s="417">
        <v>23.415601699099302</v>
      </c>
    </row>
    <row r="2560" spans="1:29">
      <c r="A2560" s="20"/>
      <c r="B2560" s="24">
        <v>2556</v>
      </c>
      <c r="D2560" s="571">
        <v>2555</v>
      </c>
      <c r="E2560" s="580">
        <v>-8.9227319999999999</v>
      </c>
      <c r="F2560" s="580">
        <v>-242.15389999999999</v>
      </c>
      <c r="H2560" s="571">
        <v>2555</v>
      </c>
      <c r="I2560" s="78">
        <v>1511</v>
      </c>
      <c r="J2560" s="78">
        <v>1358</v>
      </c>
      <c r="K2560" s="78">
        <v>1359</v>
      </c>
      <c r="L2560" s="78">
        <v>1511</v>
      </c>
      <c r="M2560" s="579" t="str">
        <f t="shared" si="40"/>
        <v>1511,1358,1359,1511</v>
      </c>
      <c r="R2560" s="280">
        <v>2555</v>
      </c>
      <c r="S2560" s="591">
        <v>1158.48461313499</v>
      </c>
      <c r="U2560" s="77">
        <v>2555</v>
      </c>
      <c r="V2560" s="77">
        <v>2555</v>
      </c>
      <c r="Y2560" s="110">
        <v>2555</v>
      </c>
      <c r="Z2560" s="110">
        <v>0</v>
      </c>
      <c r="AA2560" s="110">
        <v>2555</v>
      </c>
      <c r="AB2560" s="110">
        <v>0</v>
      </c>
      <c r="AC2560" s="417">
        <v>23.169692262699801</v>
      </c>
    </row>
    <row r="2561" spans="1:29">
      <c r="A2561" s="20"/>
      <c r="B2561" s="24">
        <v>2557</v>
      </c>
      <c r="D2561" s="571">
        <v>2556</v>
      </c>
      <c r="E2561" s="580">
        <v>45.069074999999998</v>
      </c>
      <c r="F2561" s="580">
        <v>-229.53659999999999</v>
      </c>
      <c r="H2561" s="571">
        <v>2556</v>
      </c>
      <c r="I2561" s="78">
        <v>1512</v>
      </c>
      <c r="J2561" s="78">
        <v>1511</v>
      </c>
      <c r="K2561" s="78">
        <v>1359</v>
      </c>
      <c r="L2561" s="78">
        <v>1512</v>
      </c>
      <c r="M2561" s="579" t="str">
        <f t="shared" si="40"/>
        <v>1512,1511,1359,1512</v>
      </c>
      <c r="R2561" s="280">
        <v>2556</v>
      </c>
      <c r="S2561" s="591">
        <v>1160.31001111501</v>
      </c>
      <c r="U2561" s="77">
        <v>2556</v>
      </c>
      <c r="V2561" s="77">
        <v>2556</v>
      </c>
      <c r="Y2561" s="110">
        <v>2556</v>
      </c>
      <c r="Z2561" s="110">
        <v>0</v>
      </c>
      <c r="AA2561" s="110">
        <v>2556</v>
      </c>
      <c r="AB2561" s="110">
        <v>0</v>
      </c>
      <c r="AC2561" s="417">
        <v>23.2062002223002</v>
      </c>
    </row>
    <row r="2562" spans="1:29">
      <c r="A2562" s="20"/>
      <c r="B2562" s="24">
        <v>2558</v>
      </c>
      <c r="D2562" s="571">
        <v>2557</v>
      </c>
      <c r="E2562" s="580">
        <v>98.205686999999998</v>
      </c>
      <c r="F2562" s="580">
        <v>-215.37739999999999</v>
      </c>
      <c r="H2562" s="571">
        <v>2557</v>
      </c>
      <c r="I2562" s="78">
        <v>1512</v>
      </c>
      <c r="J2562" s="78">
        <v>1359</v>
      </c>
      <c r="K2562" s="78">
        <v>1360</v>
      </c>
      <c r="L2562" s="78">
        <v>1512</v>
      </c>
      <c r="M2562" s="579" t="str">
        <f t="shared" si="40"/>
        <v>1512,1359,1360,1512</v>
      </c>
      <c r="R2562" s="280">
        <v>2557</v>
      </c>
      <c r="S2562" s="591">
        <v>1129.01251056</v>
      </c>
      <c r="U2562" s="77">
        <v>2557</v>
      </c>
      <c r="V2562" s="77">
        <v>2557</v>
      </c>
      <c r="Y2562" s="110">
        <v>2557</v>
      </c>
      <c r="Z2562" s="110">
        <v>0</v>
      </c>
      <c r="AA2562" s="110">
        <v>2557</v>
      </c>
      <c r="AB2562" s="110">
        <v>0</v>
      </c>
      <c r="AC2562" s="417">
        <v>22.580250211199999</v>
      </c>
    </row>
    <row r="2563" spans="1:29">
      <c r="A2563" s="20"/>
      <c r="B2563" s="24">
        <v>2559</v>
      </c>
      <c r="D2563" s="571">
        <v>2558</v>
      </c>
      <c r="E2563" s="580">
        <v>-46.404249999999998</v>
      </c>
      <c r="F2563" s="580">
        <v>-197.0958</v>
      </c>
      <c r="H2563" s="571">
        <v>2558</v>
      </c>
      <c r="I2563" s="78">
        <v>1513</v>
      </c>
      <c r="J2563" s="78">
        <v>1512</v>
      </c>
      <c r="K2563" s="78">
        <v>1360</v>
      </c>
      <c r="L2563" s="78">
        <v>1513</v>
      </c>
      <c r="M2563" s="579" t="str">
        <f t="shared" si="40"/>
        <v>1513,1512,1360,1513</v>
      </c>
      <c r="R2563" s="280">
        <v>2558</v>
      </c>
      <c r="S2563" s="591">
        <v>1155.65269690999</v>
      </c>
      <c r="U2563" s="77">
        <v>2558</v>
      </c>
      <c r="V2563" s="77">
        <v>2558</v>
      </c>
      <c r="Y2563" s="110">
        <v>2558</v>
      </c>
      <c r="Z2563" s="110">
        <v>0</v>
      </c>
      <c r="AA2563" s="110">
        <v>2558</v>
      </c>
      <c r="AB2563" s="110">
        <v>0</v>
      </c>
      <c r="AC2563" s="417">
        <v>23.113053938199801</v>
      </c>
    </row>
    <row r="2564" spans="1:29">
      <c r="A2564" s="20"/>
      <c r="B2564" s="24">
        <v>2560</v>
      </c>
      <c r="D2564" s="571">
        <v>2559</v>
      </c>
      <c r="E2564" s="580">
        <v>-85.489130000000003</v>
      </c>
      <c r="F2564" s="580">
        <v>-152.38550000000001</v>
      </c>
      <c r="H2564" s="571">
        <v>2559</v>
      </c>
      <c r="I2564" s="78">
        <v>1513</v>
      </c>
      <c r="J2564" s="78">
        <v>1360</v>
      </c>
      <c r="K2564" s="78">
        <v>1361</v>
      </c>
      <c r="L2564" s="78">
        <v>1513</v>
      </c>
      <c r="M2564" s="579" t="str">
        <f t="shared" si="40"/>
        <v>1513,1360,1361,1513</v>
      </c>
      <c r="R2564" s="280">
        <v>2559</v>
      </c>
      <c r="S2564" s="591">
        <v>1144.41913549999</v>
      </c>
      <c r="U2564" s="77">
        <v>2559</v>
      </c>
      <c r="V2564" s="77">
        <v>2559</v>
      </c>
      <c r="Y2564" s="110">
        <v>2559</v>
      </c>
      <c r="Z2564" s="110">
        <v>0</v>
      </c>
      <c r="AA2564" s="110">
        <v>2559</v>
      </c>
      <c r="AB2564" s="110">
        <v>0</v>
      </c>
      <c r="AC2564" s="417">
        <v>22.888382709999799</v>
      </c>
    </row>
    <row r="2565" spans="1:29">
      <c r="A2565" s="20"/>
      <c r="B2565" s="24">
        <v>2561</v>
      </c>
      <c r="D2565" s="571">
        <v>2560</v>
      </c>
      <c r="E2565" s="580">
        <v>-117.5552</v>
      </c>
      <c r="F2565" s="580">
        <v>-104.77930000000001</v>
      </c>
      <c r="H2565" s="571">
        <v>2560</v>
      </c>
      <c r="I2565" s="78">
        <v>1514</v>
      </c>
      <c r="J2565" s="78">
        <v>1513</v>
      </c>
      <c r="K2565" s="78">
        <v>1361</v>
      </c>
      <c r="L2565" s="78">
        <v>1514</v>
      </c>
      <c r="M2565" s="579" t="str">
        <f t="shared" si="40"/>
        <v>1514,1513,1361,1514</v>
      </c>
      <c r="R2565" s="280">
        <v>2560</v>
      </c>
      <c r="S2565" s="591">
        <v>1164.72388312</v>
      </c>
      <c r="U2565" s="77">
        <v>2560</v>
      </c>
      <c r="V2565" s="77">
        <v>2560</v>
      </c>
      <c r="Y2565" s="110">
        <v>2560</v>
      </c>
      <c r="Z2565" s="110">
        <v>0</v>
      </c>
      <c r="AA2565" s="110">
        <v>2560</v>
      </c>
      <c r="AB2565" s="110">
        <v>0</v>
      </c>
      <c r="AC2565" s="417">
        <v>23.294477662400102</v>
      </c>
    </row>
    <row r="2566" spans="1:29">
      <c r="A2566" s="20"/>
      <c r="B2566" s="24">
        <v>2562</v>
      </c>
      <c r="D2566" s="571">
        <v>2561</v>
      </c>
      <c r="E2566" s="580">
        <v>186.30515</v>
      </c>
      <c r="F2566" s="580">
        <v>-244.4306</v>
      </c>
      <c r="H2566" s="571">
        <v>2561</v>
      </c>
      <c r="I2566" s="78">
        <v>1514</v>
      </c>
      <c r="J2566" s="78">
        <v>1361</v>
      </c>
      <c r="K2566" s="78">
        <v>1362</v>
      </c>
      <c r="L2566" s="78">
        <v>1514</v>
      </c>
      <c r="M2566" s="579" t="str">
        <f t="shared" ref="M2566:M2629" si="41">_xlfn.CONCAT(I2566,",",J2566,",",,K2566,",",L2566)</f>
        <v>1514,1361,1362,1514</v>
      </c>
      <c r="R2566" s="280">
        <v>2561</v>
      </c>
      <c r="S2566" s="591">
        <v>1172.2865653439901</v>
      </c>
      <c r="U2566" s="77">
        <v>2561</v>
      </c>
      <c r="V2566" s="77">
        <v>2561</v>
      </c>
      <c r="Y2566" s="110">
        <v>2561</v>
      </c>
      <c r="Z2566" s="110">
        <v>0</v>
      </c>
      <c r="AA2566" s="110">
        <v>2561</v>
      </c>
      <c r="AB2566" s="110">
        <v>0</v>
      </c>
      <c r="AC2566" s="417">
        <v>23.4457313068799</v>
      </c>
    </row>
    <row r="2567" spans="1:29">
      <c r="A2567" s="20"/>
      <c r="B2567" s="24">
        <v>2563</v>
      </c>
      <c r="D2567" s="571">
        <v>2562</v>
      </c>
      <c r="E2567" s="580">
        <v>239.74680000000001</v>
      </c>
      <c r="F2567" s="580">
        <v>-233.14060000000001</v>
      </c>
      <c r="H2567" s="571">
        <v>2562</v>
      </c>
      <c r="I2567" s="78">
        <v>1515</v>
      </c>
      <c r="J2567" s="78">
        <v>1514</v>
      </c>
      <c r="K2567" s="78">
        <v>1362</v>
      </c>
      <c r="L2567" s="78">
        <v>1515</v>
      </c>
      <c r="M2567" s="579" t="str">
        <f t="shared" si="41"/>
        <v>1515,1514,1362,1515</v>
      </c>
      <c r="R2567" s="280">
        <v>2562</v>
      </c>
      <c r="S2567" s="591">
        <v>1152.7248959219901</v>
      </c>
      <c r="U2567" s="77">
        <v>2562</v>
      </c>
      <c r="V2567" s="77">
        <v>2562</v>
      </c>
      <c r="Y2567" s="110">
        <v>2562</v>
      </c>
      <c r="Z2567" s="110">
        <v>0</v>
      </c>
      <c r="AA2567" s="110">
        <v>2562</v>
      </c>
      <c r="AB2567" s="110">
        <v>0</v>
      </c>
      <c r="AC2567" s="417">
        <v>23.0544979184398</v>
      </c>
    </row>
    <row r="2568" spans="1:29">
      <c r="A2568" s="20"/>
      <c r="B2568" s="24">
        <v>2564</v>
      </c>
      <c r="D2568" s="571">
        <v>2563</v>
      </c>
      <c r="E2568" s="580">
        <v>152.88655</v>
      </c>
      <c r="F2568" s="580">
        <v>-200.89169999999999</v>
      </c>
      <c r="H2568" s="571">
        <v>2563</v>
      </c>
      <c r="I2568" s="78">
        <v>1515</v>
      </c>
      <c r="J2568" s="78">
        <v>1362</v>
      </c>
      <c r="K2568" s="78">
        <v>1363</v>
      </c>
      <c r="L2568" s="78">
        <v>1515</v>
      </c>
      <c r="M2568" s="579" t="str">
        <f t="shared" si="41"/>
        <v>1515,1362,1363,1515</v>
      </c>
      <c r="R2568" s="280">
        <v>2563</v>
      </c>
      <c r="S2568" s="591">
        <v>1154.3884501360001</v>
      </c>
      <c r="U2568" s="77">
        <v>2563</v>
      </c>
      <c r="V2568" s="77">
        <v>2563</v>
      </c>
      <c r="Y2568" s="110">
        <v>2563</v>
      </c>
      <c r="Z2568" s="110">
        <v>0</v>
      </c>
      <c r="AA2568" s="110">
        <v>2563</v>
      </c>
      <c r="AB2568" s="110">
        <v>0</v>
      </c>
      <c r="AC2568" s="417">
        <v>23.087769002720002</v>
      </c>
    </row>
    <row r="2569" spans="1:29">
      <c r="A2569" s="20"/>
      <c r="B2569" s="24">
        <v>2565</v>
      </c>
      <c r="D2569" s="571">
        <v>2564</v>
      </c>
      <c r="E2569" s="580">
        <v>209.69837999999999</v>
      </c>
      <c r="F2569" s="580">
        <v>-186.69820000000001</v>
      </c>
      <c r="H2569" s="571">
        <v>2564</v>
      </c>
      <c r="I2569" s="78">
        <v>1516</v>
      </c>
      <c r="J2569" s="78">
        <v>1515</v>
      </c>
      <c r="K2569" s="78">
        <v>1363</v>
      </c>
      <c r="L2569" s="78">
        <v>1516</v>
      </c>
      <c r="M2569" s="579" t="str">
        <f t="shared" si="41"/>
        <v>1516,1515,1363,1516</v>
      </c>
      <c r="R2569" s="280">
        <v>2564</v>
      </c>
      <c r="S2569" s="591">
        <v>953.11756161120104</v>
      </c>
      <c r="U2569" s="77">
        <v>2564</v>
      </c>
      <c r="V2569" s="77">
        <v>2564</v>
      </c>
      <c r="Y2569" s="110">
        <v>2564</v>
      </c>
      <c r="Z2569" s="110">
        <v>0</v>
      </c>
      <c r="AA2569" s="110">
        <v>2564</v>
      </c>
      <c r="AB2569" s="110">
        <v>0</v>
      </c>
      <c r="AC2569" s="417">
        <v>19.062351232224</v>
      </c>
    </row>
    <row r="2570" spans="1:29">
      <c r="A2570" s="20"/>
      <c r="B2570" s="24">
        <v>2566</v>
      </c>
      <c r="D2570" s="571">
        <v>2565</v>
      </c>
      <c r="E2570" s="580">
        <v>269.44148000000001</v>
      </c>
      <c r="F2570" s="580">
        <v>-177.63489999999999</v>
      </c>
      <c r="H2570" s="571">
        <v>2565</v>
      </c>
      <c r="I2570" s="78">
        <v>1516</v>
      </c>
      <c r="J2570" s="78">
        <v>1363</v>
      </c>
      <c r="K2570" s="78">
        <v>1364</v>
      </c>
      <c r="L2570" s="78">
        <v>1516</v>
      </c>
      <c r="M2570" s="579" t="str">
        <f t="shared" si="41"/>
        <v>1516,1363,1364,1516</v>
      </c>
      <c r="R2570" s="280">
        <v>2565</v>
      </c>
      <c r="S2570" s="591">
        <v>972.50445712589999</v>
      </c>
      <c r="U2570" s="77">
        <v>2565</v>
      </c>
      <c r="V2570" s="77">
        <v>2565</v>
      </c>
      <c r="Y2570" s="110">
        <v>2565</v>
      </c>
      <c r="Z2570" s="110">
        <v>0</v>
      </c>
      <c r="AA2570" s="110">
        <v>2565</v>
      </c>
      <c r="AB2570" s="110">
        <v>0</v>
      </c>
      <c r="AC2570" s="417">
        <v>19.450089142517999</v>
      </c>
    </row>
    <row r="2571" spans="1:29">
      <c r="A2571" s="20"/>
      <c r="B2571" s="24">
        <v>2567</v>
      </c>
      <c r="D2571" s="571">
        <v>2566</v>
      </c>
      <c r="E2571" s="580">
        <v>10.102865</v>
      </c>
      <c r="F2571" s="580">
        <v>-184.66139999999999</v>
      </c>
      <c r="H2571" s="571">
        <v>2566</v>
      </c>
      <c r="I2571" s="78">
        <v>1517</v>
      </c>
      <c r="J2571" s="78">
        <v>1516</v>
      </c>
      <c r="K2571" s="78">
        <v>1364</v>
      </c>
      <c r="L2571" s="78">
        <v>1517</v>
      </c>
      <c r="M2571" s="579" t="str">
        <f t="shared" si="41"/>
        <v>1517,1516,1364,1517</v>
      </c>
      <c r="R2571" s="280">
        <v>2566</v>
      </c>
      <c r="S2571" s="591">
        <v>926.18797637950195</v>
      </c>
      <c r="U2571" s="77">
        <v>2566</v>
      </c>
      <c r="V2571" s="77">
        <v>2566</v>
      </c>
      <c r="Y2571" s="110">
        <v>2566</v>
      </c>
      <c r="Z2571" s="110">
        <v>0</v>
      </c>
      <c r="AA2571" s="110">
        <v>2566</v>
      </c>
      <c r="AB2571" s="110">
        <v>0</v>
      </c>
      <c r="AC2571" s="417">
        <v>18.523759527589998</v>
      </c>
    </row>
    <row r="2572" spans="1:29">
      <c r="A2572" s="20"/>
      <c r="B2572" s="24">
        <v>2568</v>
      </c>
      <c r="D2572" s="571">
        <v>2567</v>
      </c>
      <c r="E2572" s="580">
        <v>64.420649999999995</v>
      </c>
      <c r="F2572" s="580">
        <v>-171.78479999999999</v>
      </c>
      <c r="H2572" s="571">
        <v>2567</v>
      </c>
      <c r="I2572" s="78">
        <v>1517</v>
      </c>
      <c r="J2572" s="78">
        <v>1364</v>
      </c>
      <c r="K2572" s="78">
        <v>1365</v>
      </c>
      <c r="L2572" s="78">
        <v>1517</v>
      </c>
      <c r="M2572" s="579" t="str">
        <f t="shared" si="41"/>
        <v>1517,1364,1365,1517</v>
      </c>
      <c r="R2572" s="280">
        <v>2567</v>
      </c>
      <c r="S2572" s="591">
        <v>1125.9041521490999</v>
      </c>
      <c r="U2572" s="77">
        <v>2567</v>
      </c>
      <c r="V2572" s="77">
        <v>2567</v>
      </c>
      <c r="Y2572" s="110">
        <v>2567</v>
      </c>
      <c r="Z2572" s="110">
        <v>0</v>
      </c>
      <c r="AA2572" s="110">
        <v>2567</v>
      </c>
      <c r="AB2572" s="110">
        <v>0</v>
      </c>
      <c r="AC2572" s="417">
        <v>22.518083042981999</v>
      </c>
    </row>
    <row r="2573" spans="1:29">
      <c r="A2573" s="20"/>
      <c r="B2573" s="24">
        <v>2569</v>
      </c>
      <c r="D2573" s="571">
        <v>2568</v>
      </c>
      <c r="E2573" s="580">
        <v>119.05655</v>
      </c>
      <c r="F2573" s="580">
        <v>-158.185</v>
      </c>
      <c r="H2573" s="571">
        <v>2568</v>
      </c>
      <c r="I2573" s="78">
        <v>1518</v>
      </c>
      <c r="J2573" s="78">
        <v>1517</v>
      </c>
      <c r="K2573" s="78">
        <v>1365</v>
      </c>
      <c r="L2573" s="78">
        <v>1518</v>
      </c>
      <c r="M2573" s="579" t="str">
        <f t="shared" si="41"/>
        <v>1518,1517,1365,1518</v>
      </c>
      <c r="R2573" s="280">
        <v>2568</v>
      </c>
      <c r="S2573" s="591">
        <v>1080.48743145045</v>
      </c>
      <c r="U2573" s="77">
        <v>2568</v>
      </c>
      <c r="V2573" s="77">
        <v>2568</v>
      </c>
      <c r="Y2573" s="110">
        <v>2568</v>
      </c>
      <c r="Z2573" s="110">
        <v>0</v>
      </c>
      <c r="AA2573" s="110">
        <v>2568</v>
      </c>
      <c r="AB2573" s="110">
        <v>0</v>
      </c>
      <c r="AC2573" s="417">
        <v>21.609748629009101</v>
      </c>
    </row>
    <row r="2574" spans="1:29">
      <c r="A2574" s="20"/>
      <c r="B2574" s="24">
        <v>2570</v>
      </c>
      <c r="D2574" s="571">
        <v>2569</v>
      </c>
      <c r="E2574" s="580">
        <v>176.54957999999999</v>
      </c>
      <c r="F2574" s="580">
        <v>-143.05250000000001</v>
      </c>
      <c r="H2574" s="571">
        <v>2569</v>
      </c>
      <c r="I2574" s="78">
        <v>1518</v>
      </c>
      <c r="J2574" s="78">
        <v>1365</v>
      </c>
      <c r="K2574" s="78">
        <v>1366</v>
      </c>
      <c r="L2574" s="78">
        <v>1518</v>
      </c>
      <c r="M2574" s="579" t="str">
        <f t="shared" si="41"/>
        <v>1518,1365,1366,1518</v>
      </c>
      <c r="R2574" s="280">
        <v>2569</v>
      </c>
      <c r="S2574" s="591">
        <v>1094.05660122616</v>
      </c>
      <c r="U2574" s="77">
        <v>2569</v>
      </c>
      <c r="V2574" s="77">
        <v>2569</v>
      </c>
      <c r="Y2574" s="110">
        <v>2569</v>
      </c>
      <c r="Z2574" s="110">
        <v>0</v>
      </c>
      <c r="AA2574" s="110">
        <v>2569</v>
      </c>
      <c r="AB2574" s="110">
        <v>0</v>
      </c>
      <c r="AC2574" s="417">
        <v>21.8811320245232</v>
      </c>
    </row>
    <row r="2575" spans="1:29">
      <c r="A2575" s="20"/>
      <c r="B2575" s="24">
        <v>2571</v>
      </c>
      <c r="D2575" s="571">
        <v>2570</v>
      </c>
      <c r="E2575" s="580">
        <v>-26.38758</v>
      </c>
      <c r="F2575" s="580">
        <v>-140.5849</v>
      </c>
      <c r="H2575" s="571">
        <v>2570</v>
      </c>
      <c r="I2575" s="78">
        <v>1519</v>
      </c>
      <c r="J2575" s="78">
        <v>1518</v>
      </c>
      <c r="K2575" s="78">
        <v>1366</v>
      </c>
      <c r="L2575" s="78">
        <v>1519</v>
      </c>
      <c r="M2575" s="579" t="str">
        <f t="shared" si="41"/>
        <v>1519,1518,1366,1519</v>
      </c>
      <c r="R2575" s="280">
        <v>2570</v>
      </c>
      <c r="S2575" s="591">
        <v>1108.9301567074899</v>
      </c>
      <c r="U2575" s="77">
        <v>2570</v>
      </c>
      <c r="V2575" s="77">
        <v>2570</v>
      </c>
      <c r="Y2575" s="110">
        <v>2570</v>
      </c>
      <c r="Z2575" s="110">
        <v>0</v>
      </c>
      <c r="AA2575" s="110">
        <v>2570</v>
      </c>
      <c r="AB2575" s="110">
        <v>0</v>
      </c>
      <c r="AC2575" s="417">
        <v>22.1786031341498</v>
      </c>
    </row>
    <row r="2576" spans="1:29">
      <c r="A2576" s="20"/>
      <c r="B2576" s="24">
        <v>2572</v>
      </c>
      <c r="D2576" s="571">
        <v>2571</v>
      </c>
      <c r="E2576" s="580">
        <v>-62.404429999999998</v>
      </c>
      <c r="F2576" s="580">
        <v>-95.927660000000003</v>
      </c>
      <c r="H2576" s="571">
        <v>2571</v>
      </c>
      <c r="I2576" s="78">
        <v>1519</v>
      </c>
      <c r="J2576" s="78">
        <v>1366</v>
      </c>
      <c r="K2576" s="78">
        <v>1367</v>
      </c>
      <c r="L2576" s="78">
        <v>1519</v>
      </c>
      <c r="M2576" s="579" t="str">
        <f t="shared" si="41"/>
        <v>1519,1366,1367,1519</v>
      </c>
      <c r="R2576" s="280">
        <v>2571</v>
      </c>
      <c r="S2576" s="591">
        <v>1115.5476324820099</v>
      </c>
      <c r="U2576" s="77">
        <v>2571</v>
      </c>
      <c r="V2576" s="77">
        <v>2571</v>
      </c>
      <c r="Y2576" s="110">
        <v>2571</v>
      </c>
      <c r="Z2576" s="110">
        <v>0</v>
      </c>
      <c r="AA2576" s="110">
        <v>2571</v>
      </c>
      <c r="AB2576" s="110">
        <v>0</v>
      </c>
      <c r="AC2576" s="417">
        <v>22.3109526496402</v>
      </c>
    </row>
    <row r="2577" spans="1:29">
      <c r="A2577" s="20"/>
      <c r="B2577" s="24">
        <v>2573</v>
      </c>
      <c r="D2577" s="571">
        <v>2572</v>
      </c>
      <c r="E2577" s="580">
        <v>237.93619000000001</v>
      </c>
      <c r="F2577" s="580">
        <v>-129.1317</v>
      </c>
      <c r="H2577" s="571">
        <v>2572</v>
      </c>
      <c r="I2577" s="78">
        <v>1520</v>
      </c>
      <c r="J2577" s="78">
        <v>1519</v>
      </c>
      <c r="K2577" s="78">
        <v>1367</v>
      </c>
      <c r="L2577" s="78">
        <v>1520</v>
      </c>
      <c r="M2577" s="579" t="str">
        <f t="shared" si="41"/>
        <v>1520,1519,1367,1520</v>
      </c>
      <c r="R2577" s="280">
        <v>2572</v>
      </c>
      <c r="S2577" s="591">
        <v>1137.147741731</v>
      </c>
      <c r="U2577" s="77">
        <v>2572</v>
      </c>
      <c r="V2577" s="77">
        <v>2572</v>
      </c>
      <c r="Y2577" s="110">
        <v>2572</v>
      </c>
      <c r="Z2577" s="110">
        <v>0</v>
      </c>
      <c r="AA2577" s="110">
        <v>2572</v>
      </c>
      <c r="AB2577" s="110">
        <v>0</v>
      </c>
      <c r="AC2577" s="417">
        <v>22.7429548346201</v>
      </c>
    </row>
    <row r="2578" spans="1:29">
      <c r="A2578" s="20"/>
      <c r="B2578" s="24">
        <v>2574</v>
      </c>
      <c r="D2578" s="571">
        <v>2573</v>
      </c>
      <c r="E2578" s="580">
        <v>301.89098999999999</v>
      </c>
      <c r="F2578" s="580">
        <v>-123.86709999999999</v>
      </c>
      <c r="H2578" s="571">
        <v>2573</v>
      </c>
      <c r="I2578" s="78">
        <v>1520</v>
      </c>
      <c r="J2578" s="78">
        <v>1367</v>
      </c>
      <c r="K2578" s="78">
        <v>1368</v>
      </c>
      <c r="L2578" s="78">
        <v>1520</v>
      </c>
      <c r="M2578" s="579" t="str">
        <f t="shared" si="41"/>
        <v>1520,1367,1368,1520</v>
      </c>
      <c r="R2578" s="280">
        <v>2573</v>
      </c>
      <c r="S2578" s="591">
        <v>1204.8813478329901</v>
      </c>
      <c r="U2578" s="77">
        <v>2573</v>
      </c>
      <c r="V2578" s="77">
        <v>2573</v>
      </c>
      <c r="Y2578" s="110">
        <v>2573</v>
      </c>
      <c r="Z2578" s="110">
        <v>0</v>
      </c>
      <c r="AA2578" s="110">
        <v>2573</v>
      </c>
      <c r="AB2578" s="110">
        <v>0</v>
      </c>
      <c r="AC2578" s="417">
        <v>24.097626956659902</v>
      </c>
    </row>
    <row r="2579" spans="1:29">
      <c r="A2579" s="20"/>
      <c r="B2579" s="24">
        <v>2575</v>
      </c>
      <c r="D2579" s="571">
        <v>2574</v>
      </c>
      <c r="E2579" s="580">
        <v>339.73586999999998</v>
      </c>
      <c r="F2579" s="580">
        <v>-74.018230000000003</v>
      </c>
      <c r="H2579" s="571">
        <v>2574</v>
      </c>
      <c r="I2579" s="78">
        <v>1521</v>
      </c>
      <c r="J2579" s="78">
        <v>1520</v>
      </c>
      <c r="K2579" s="78">
        <v>1368</v>
      </c>
      <c r="L2579" s="78">
        <v>1521</v>
      </c>
      <c r="M2579" s="579" t="str">
        <f t="shared" si="41"/>
        <v>1521,1520,1368,1521</v>
      </c>
      <c r="R2579" s="280">
        <v>2574</v>
      </c>
      <c r="S2579" s="591">
        <v>1246.4892058865</v>
      </c>
      <c r="U2579" s="77">
        <v>2574</v>
      </c>
      <c r="V2579" s="77">
        <v>2574</v>
      </c>
      <c r="Y2579" s="110">
        <v>2574</v>
      </c>
      <c r="Z2579" s="110">
        <v>0</v>
      </c>
      <c r="AA2579" s="110">
        <v>2574</v>
      </c>
      <c r="AB2579" s="110">
        <v>0</v>
      </c>
      <c r="AC2579" s="417">
        <v>24.929784117730101</v>
      </c>
    </row>
    <row r="2580" spans="1:29">
      <c r="A2580" s="20"/>
      <c r="B2580" s="24">
        <v>2576</v>
      </c>
      <c r="D2580" s="571">
        <v>2575</v>
      </c>
      <c r="E2580" s="580">
        <v>382.13234999999997</v>
      </c>
      <c r="F2580" s="580">
        <v>-23.385380000000001</v>
      </c>
      <c r="H2580" s="571">
        <v>2575</v>
      </c>
      <c r="I2580" s="78">
        <v>1521</v>
      </c>
      <c r="J2580" s="78">
        <v>1368</v>
      </c>
      <c r="K2580" s="78">
        <v>1369</v>
      </c>
      <c r="L2580" s="78">
        <v>1521</v>
      </c>
      <c r="M2580" s="579" t="str">
        <f t="shared" si="41"/>
        <v>1521,1368,1369,1521</v>
      </c>
      <c r="R2580" s="280">
        <v>2575</v>
      </c>
      <c r="S2580" s="591">
        <v>1234.0930849050001</v>
      </c>
      <c r="U2580" s="77">
        <v>2575</v>
      </c>
      <c r="V2580" s="77">
        <v>2575</v>
      </c>
      <c r="Y2580" s="110">
        <v>2575</v>
      </c>
      <c r="Z2580" s="110">
        <v>0</v>
      </c>
      <c r="AA2580" s="110">
        <v>2575</v>
      </c>
      <c r="AB2580" s="110">
        <v>0</v>
      </c>
      <c r="AC2580" s="417">
        <v>24.6818616981001</v>
      </c>
    </row>
    <row r="2581" spans="1:29">
      <c r="A2581" s="20"/>
      <c r="B2581" s="24">
        <v>2577</v>
      </c>
      <c r="D2581" s="571">
        <v>2576</v>
      </c>
      <c r="E2581" s="580">
        <v>412.63179000000002</v>
      </c>
      <c r="F2581" s="580">
        <v>31.213450999999999</v>
      </c>
      <c r="H2581" s="571">
        <v>2576</v>
      </c>
      <c r="I2581" s="78">
        <v>1522</v>
      </c>
      <c r="J2581" s="78">
        <v>1521</v>
      </c>
      <c r="K2581" s="78">
        <v>1369</v>
      </c>
      <c r="L2581" s="78">
        <v>1522</v>
      </c>
      <c r="M2581" s="579" t="str">
        <f t="shared" si="41"/>
        <v>1522,1521,1369,1522</v>
      </c>
      <c r="R2581" s="280">
        <v>2576</v>
      </c>
      <c r="S2581" s="591">
        <v>1221.77124578147</v>
      </c>
      <c r="U2581" s="77">
        <v>2576</v>
      </c>
      <c r="V2581" s="77">
        <v>2576</v>
      </c>
      <c r="Y2581" s="110">
        <v>2576</v>
      </c>
      <c r="Z2581" s="110">
        <v>0</v>
      </c>
      <c r="AA2581" s="110">
        <v>2576</v>
      </c>
      <c r="AB2581" s="110">
        <v>0</v>
      </c>
      <c r="AC2581" s="417">
        <v>24.4354249156295</v>
      </c>
    </row>
    <row r="2582" spans="1:29">
      <c r="A2582" s="20"/>
      <c r="B2582" s="24">
        <v>2578</v>
      </c>
      <c r="D2582" s="571">
        <v>2577</v>
      </c>
      <c r="E2582" s="580">
        <v>431.51132000000001</v>
      </c>
      <c r="F2582" s="580">
        <v>90.877684000000002</v>
      </c>
      <c r="H2582" s="571">
        <v>2577</v>
      </c>
      <c r="I2582" s="78">
        <v>1522</v>
      </c>
      <c r="J2582" s="78">
        <v>1369</v>
      </c>
      <c r="K2582" s="78">
        <v>1370</v>
      </c>
      <c r="L2582" s="78">
        <v>1522</v>
      </c>
      <c r="M2582" s="579" t="str">
        <f t="shared" si="41"/>
        <v>1522,1369,1370,1522</v>
      </c>
      <c r="R2582" s="280">
        <v>2577</v>
      </c>
      <c r="S2582" s="591">
        <v>1196.15421644251</v>
      </c>
      <c r="U2582" s="77">
        <v>2577</v>
      </c>
      <c r="V2582" s="77">
        <v>2577</v>
      </c>
      <c r="Y2582" s="110">
        <v>2577</v>
      </c>
      <c r="Z2582" s="110">
        <v>0</v>
      </c>
      <c r="AA2582" s="110">
        <v>2577</v>
      </c>
      <c r="AB2582" s="110">
        <v>0</v>
      </c>
      <c r="AC2582" s="417">
        <v>23.923084328850301</v>
      </c>
    </row>
    <row r="2583" spans="1:29">
      <c r="A2583" s="20"/>
      <c r="B2583" s="24">
        <v>2579</v>
      </c>
      <c r="D2583" s="571">
        <v>2578</v>
      </c>
      <c r="E2583" s="580">
        <v>438.41421000000003</v>
      </c>
      <c r="F2583" s="580">
        <v>151.79039</v>
      </c>
      <c r="H2583" s="571">
        <v>2578</v>
      </c>
      <c r="I2583" s="78">
        <v>1523</v>
      </c>
      <c r="J2583" s="78">
        <v>1522</v>
      </c>
      <c r="K2583" s="78">
        <v>1370</v>
      </c>
      <c r="L2583" s="78">
        <v>1523</v>
      </c>
      <c r="M2583" s="579" t="str">
        <f t="shared" si="41"/>
        <v>1523,1522,1370,1523</v>
      </c>
      <c r="R2583" s="280">
        <v>2578</v>
      </c>
      <c r="S2583" s="591">
        <v>992.33097142199404</v>
      </c>
      <c r="U2583" s="77">
        <v>2578</v>
      </c>
      <c r="V2583" s="77">
        <v>2578</v>
      </c>
      <c r="Y2583" s="110">
        <v>2578</v>
      </c>
      <c r="Z2583" s="110">
        <v>0</v>
      </c>
      <c r="AA2583" s="110">
        <v>2578</v>
      </c>
      <c r="AB2583" s="110">
        <v>0</v>
      </c>
      <c r="AC2583" s="417">
        <v>19.846619428439801</v>
      </c>
    </row>
    <row r="2584" spans="1:29">
      <c r="A2584" s="20"/>
      <c r="B2584" s="24">
        <v>2580</v>
      </c>
      <c r="D2584" s="571">
        <v>2579</v>
      </c>
      <c r="E2584" s="580">
        <v>29.254964999999999</v>
      </c>
      <c r="F2584" s="580">
        <v>-127.7389</v>
      </c>
      <c r="H2584" s="571">
        <v>2579</v>
      </c>
      <c r="I2584" s="78">
        <v>1523</v>
      </c>
      <c r="J2584" s="78">
        <v>1370</v>
      </c>
      <c r="K2584" s="78">
        <v>1371</v>
      </c>
      <c r="L2584" s="78">
        <v>1523</v>
      </c>
      <c r="M2584" s="579" t="str">
        <f t="shared" si="41"/>
        <v>1523,1370,1371,1523</v>
      </c>
      <c r="R2584" s="280">
        <v>2579</v>
      </c>
      <c r="S2584" s="591">
        <v>994.08705720500404</v>
      </c>
      <c r="U2584" s="77">
        <v>2579</v>
      </c>
      <c r="V2584" s="77">
        <v>2579</v>
      </c>
      <c r="Y2584" s="110">
        <v>2579</v>
      </c>
      <c r="Z2584" s="110">
        <v>0</v>
      </c>
      <c r="AA2584" s="110">
        <v>2579</v>
      </c>
      <c r="AB2584" s="110">
        <v>0</v>
      </c>
      <c r="AC2584" s="417">
        <v>19.881741144100001</v>
      </c>
    </row>
    <row r="2585" spans="1:29">
      <c r="A2585" s="20"/>
      <c r="B2585" s="24">
        <v>2581</v>
      </c>
      <c r="D2585" s="571">
        <v>2580</v>
      </c>
      <c r="E2585" s="580">
        <v>84.156514000000001</v>
      </c>
      <c r="F2585" s="580">
        <v>-114.6386</v>
      </c>
      <c r="H2585" s="571">
        <v>2580</v>
      </c>
      <c r="I2585" s="78">
        <v>1524</v>
      </c>
      <c r="J2585" s="78">
        <v>1523</v>
      </c>
      <c r="K2585" s="78">
        <v>1371</v>
      </c>
      <c r="L2585" s="78">
        <v>1524</v>
      </c>
      <c r="M2585" s="579" t="str">
        <f t="shared" si="41"/>
        <v>1524,1523,1371,1524</v>
      </c>
      <c r="R2585" s="280">
        <v>2580</v>
      </c>
      <c r="S2585" s="591">
        <v>943.84442767247594</v>
      </c>
      <c r="U2585" s="77">
        <v>2580</v>
      </c>
      <c r="V2585" s="77">
        <v>2580</v>
      </c>
      <c r="Y2585" s="110">
        <v>2580</v>
      </c>
      <c r="Z2585" s="110">
        <v>0</v>
      </c>
      <c r="AA2585" s="110">
        <v>2580</v>
      </c>
      <c r="AB2585" s="110">
        <v>0</v>
      </c>
      <c r="AC2585" s="417">
        <v>18.876888553449501</v>
      </c>
    </row>
    <row r="2586" spans="1:29">
      <c r="A2586" s="20"/>
      <c r="B2586" s="24">
        <v>2582</v>
      </c>
      <c r="D2586" s="571">
        <v>2581</v>
      </c>
      <c r="E2586" s="580">
        <v>140.71250000000001</v>
      </c>
      <c r="F2586" s="580">
        <v>-100.0446</v>
      </c>
      <c r="H2586" s="571">
        <v>2581</v>
      </c>
      <c r="I2586" s="78">
        <v>1524</v>
      </c>
      <c r="J2586" s="78">
        <v>1371</v>
      </c>
      <c r="K2586" s="78">
        <v>1372</v>
      </c>
      <c r="L2586" s="78">
        <v>1524</v>
      </c>
      <c r="M2586" s="579" t="str">
        <f t="shared" si="41"/>
        <v>1524,1371,1372,1524</v>
      </c>
      <c r="R2586" s="280">
        <v>2581</v>
      </c>
      <c r="S2586" s="591">
        <v>1128.8085593630001</v>
      </c>
      <c r="U2586" s="77">
        <v>2581</v>
      </c>
      <c r="V2586" s="77">
        <v>2581</v>
      </c>
      <c r="Y2586" s="110">
        <v>2581</v>
      </c>
      <c r="Z2586" s="110">
        <v>0</v>
      </c>
      <c r="AA2586" s="110">
        <v>2581</v>
      </c>
      <c r="AB2586" s="110">
        <v>0</v>
      </c>
      <c r="AC2586" s="417">
        <v>22.576171187260101</v>
      </c>
    </row>
    <row r="2587" spans="1:29">
      <c r="A2587" s="20"/>
      <c r="B2587" s="24">
        <v>2583</v>
      </c>
      <c r="D2587" s="571">
        <v>2582</v>
      </c>
      <c r="E2587" s="580">
        <v>-7.1431199999999997</v>
      </c>
      <c r="F2587" s="580">
        <v>-84.070809999999994</v>
      </c>
      <c r="H2587" s="571">
        <v>2582</v>
      </c>
      <c r="I2587" s="78">
        <v>1525</v>
      </c>
      <c r="J2587" s="78">
        <v>1524</v>
      </c>
      <c r="K2587" s="78">
        <v>1372</v>
      </c>
      <c r="L2587" s="78">
        <v>1525</v>
      </c>
      <c r="M2587" s="579" t="str">
        <f t="shared" si="41"/>
        <v>1525,1524,1372,1525</v>
      </c>
      <c r="R2587" s="280">
        <v>2582</v>
      </c>
      <c r="S2587" s="591">
        <v>1133.33761713796</v>
      </c>
      <c r="U2587" s="77">
        <v>2582</v>
      </c>
      <c r="V2587" s="77">
        <v>2582</v>
      </c>
      <c r="Y2587" s="110">
        <v>2582</v>
      </c>
      <c r="Z2587" s="110">
        <v>0</v>
      </c>
      <c r="AA2587" s="110">
        <v>2582</v>
      </c>
      <c r="AB2587" s="110">
        <v>0</v>
      </c>
      <c r="AC2587" s="417">
        <v>22.666752342759199</v>
      </c>
    </row>
    <row r="2588" spans="1:29">
      <c r="A2588" s="20"/>
      <c r="B2588" s="24">
        <v>2584</v>
      </c>
      <c r="D2588" s="571">
        <v>2583</v>
      </c>
      <c r="E2588" s="580">
        <v>200.93778</v>
      </c>
      <c r="F2588" s="580">
        <v>-85.053430000000006</v>
      </c>
      <c r="H2588" s="571">
        <v>2583</v>
      </c>
      <c r="I2588" s="78">
        <v>1525</v>
      </c>
      <c r="J2588" s="78">
        <v>1372</v>
      </c>
      <c r="K2588" s="78">
        <v>1373</v>
      </c>
      <c r="L2588" s="78">
        <v>1525</v>
      </c>
      <c r="M2588" s="579" t="str">
        <f t="shared" si="41"/>
        <v>1525,1372,1373,1525</v>
      </c>
      <c r="R2588" s="280">
        <v>2583</v>
      </c>
      <c r="S2588" s="591">
        <v>1123.0288000430101</v>
      </c>
      <c r="U2588" s="77">
        <v>2583</v>
      </c>
      <c r="V2588" s="77">
        <v>2583</v>
      </c>
      <c r="Y2588" s="110">
        <v>2583</v>
      </c>
      <c r="Z2588" s="110">
        <v>0</v>
      </c>
      <c r="AA2588" s="110">
        <v>2583</v>
      </c>
      <c r="AB2588" s="110">
        <v>0</v>
      </c>
      <c r="AC2588" s="417">
        <v>22.4605760008603</v>
      </c>
    </row>
    <row r="2589" spans="1:29">
      <c r="A2589" s="20"/>
      <c r="B2589" s="24">
        <v>2585</v>
      </c>
      <c r="D2589" s="571">
        <v>2584</v>
      </c>
      <c r="E2589" s="580">
        <v>47.521715</v>
      </c>
      <c r="F2589" s="580">
        <v>-71.014589999999998</v>
      </c>
      <c r="H2589" s="571">
        <v>2584</v>
      </c>
      <c r="I2589" s="78">
        <v>1526</v>
      </c>
      <c r="J2589" s="78">
        <v>1525</v>
      </c>
      <c r="K2589" s="78">
        <v>1373</v>
      </c>
      <c r="L2589" s="78">
        <v>1526</v>
      </c>
      <c r="M2589" s="579" t="str">
        <f t="shared" si="41"/>
        <v>1526,1525,1373,1526</v>
      </c>
      <c r="R2589" s="280">
        <v>2584</v>
      </c>
      <c r="S2589" s="591">
        <v>1096.4078332639699</v>
      </c>
      <c r="U2589" s="77">
        <v>2584</v>
      </c>
      <c r="V2589" s="77">
        <v>2584</v>
      </c>
      <c r="Y2589" s="110">
        <v>2584</v>
      </c>
      <c r="Z2589" s="110">
        <v>0</v>
      </c>
      <c r="AA2589" s="110">
        <v>2584</v>
      </c>
      <c r="AB2589" s="110">
        <v>0</v>
      </c>
      <c r="AC2589" s="417">
        <v>21.928156665279499</v>
      </c>
    </row>
    <row r="2590" spans="1:29">
      <c r="A2590" s="20"/>
      <c r="B2590" s="24">
        <v>2586</v>
      </c>
      <c r="D2590" s="571">
        <v>2585</v>
      </c>
      <c r="E2590" s="580">
        <v>103.05186999999999</v>
      </c>
      <c r="F2590" s="580">
        <v>-56.676690000000001</v>
      </c>
      <c r="H2590" s="571">
        <v>2585</v>
      </c>
      <c r="I2590" s="78">
        <v>1526</v>
      </c>
      <c r="J2590" s="78">
        <v>1373</v>
      </c>
      <c r="K2590" s="78">
        <v>1374</v>
      </c>
      <c r="L2590" s="78">
        <v>1526</v>
      </c>
      <c r="M2590" s="579" t="str">
        <f t="shared" si="41"/>
        <v>1526,1373,1374,1526</v>
      </c>
      <c r="R2590" s="280">
        <v>2585</v>
      </c>
      <c r="S2590" s="591">
        <v>1101.7626110820199</v>
      </c>
      <c r="U2590" s="77">
        <v>2585</v>
      </c>
      <c r="V2590" s="77">
        <v>2585</v>
      </c>
      <c r="Y2590" s="110">
        <v>2585</v>
      </c>
      <c r="Z2590" s="110">
        <v>0</v>
      </c>
      <c r="AA2590" s="110">
        <v>2585</v>
      </c>
      <c r="AB2590" s="110">
        <v>0</v>
      </c>
      <c r="AC2590" s="417">
        <v>22.035252221640501</v>
      </c>
    </row>
    <row r="2591" spans="1:29">
      <c r="A2591" s="20"/>
      <c r="B2591" s="24">
        <v>2587</v>
      </c>
      <c r="D2591" s="571">
        <v>2586</v>
      </c>
      <c r="E2591" s="580">
        <v>159.41623999999999</v>
      </c>
      <c r="F2591" s="580">
        <v>-41.907760000000003</v>
      </c>
      <c r="H2591" s="571">
        <v>2586</v>
      </c>
      <c r="I2591" s="78">
        <v>1527</v>
      </c>
      <c r="J2591" s="78">
        <v>1526</v>
      </c>
      <c r="K2591" s="78">
        <v>1374</v>
      </c>
      <c r="L2591" s="78">
        <v>1527</v>
      </c>
      <c r="M2591" s="579" t="str">
        <f t="shared" si="41"/>
        <v>1527,1526,1374,1527</v>
      </c>
      <c r="R2591" s="280">
        <v>2586</v>
      </c>
      <c r="S2591" s="591">
        <v>1126.5106439159999</v>
      </c>
      <c r="U2591" s="77">
        <v>2586</v>
      </c>
      <c r="V2591" s="77">
        <v>2586</v>
      </c>
      <c r="Y2591" s="110">
        <v>2586</v>
      </c>
      <c r="Z2591" s="110">
        <v>0</v>
      </c>
      <c r="AA2591" s="110">
        <v>2586</v>
      </c>
      <c r="AB2591" s="110">
        <v>0</v>
      </c>
      <c r="AC2591" s="417">
        <v>22.53021287832</v>
      </c>
    </row>
    <row r="2592" spans="1:29">
      <c r="A2592" s="20"/>
      <c r="B2592" s="24">
        <v>2588</v>
      </c>
      <c r="D2592" s="571">
        <v>2587</v>
      </c>
      <c r="E2592" s="580">
        <v>268.82594999999998</v>
      </c>
      <c r="F2592" s="580">
        <v>-70.216819999999998</v>
      </c>
      <c r="H2592" s="571">
        <v>2587</v>
      </c>
      <c r="I2592" s="78">
        <v>1527</v>
      </c>
      <c r="J2592" s="78">
        <v>1374</v>
      </c>
      <c r="K2592" s="78">
        <v>1375</v>
      </c>
      <c r="L2592" s="78">
        <v>1527</v>
      </c>
      <c r="M2592" s="579" t="str">
        <f t="shared" si="41"/>
        <v>1527,1374,1375,1527</v>
      </c>
      <c r="R2592" s="280">
        <v>2587</v>
      </c>
      <c r="S2592" s="591">
        <v>1146.83807911601</v>
      </c>
      <c r="U2592" s="77">
        <v>2587</v>
      </c>
      <c r="V2592" s="77">
        <v>2587</v>
      </c>
      <c r="Y2592" s="110">
        <v>2587</v>
      </c>
      <c r="Z2592" s="110">
        <v>0</v>
      </c>
      <c r="AA2592" s="110">
        <v>2587</v>
      </c>
      <c r="AB2592" s="110">
        <v>0</v>
      </c>
      <c r="AC2592" s="417">
        <v>22.936761582320301</v>
      </c>
    </row>
    <row r="2593" spans="1:29">
      <c r="A2593" s="20"/>
      <c r="B2593" s="24">
        <v>2589</v>
      </c>
      <c r="D2593" s="571">
        <v>2588</v>
      </c>
      <c r="E2593" s="580">
        <v>216.02901</v>
      </c>
      <c r="F2593" s="580">
        <v>-29.229199999999999</v>
      </c>
      <c r="H2593" s="571">
        <v>2588</v>
      </c>
      <c r="I2593" s="78">
        <v>1528</v>
      </c>
      <c r="J2593" s="78">
        <v>1527</v>
      </c>
      <c r="K2593" s="78">
        <v>1375</v>
      </c>
      <c r="L2593" s="78">
        <v>1528</v>
      </c>
      <c r="M2593" s="579" t="str">
        <f t="shared" si="41"/>
        <v>1528,1527,1375,1528</v>
      </c>
      <c r="R2593" s="280">
        <v>2588</v>
      </c>
      <c r="S2593" s="591">
        <v>1179.081404753</v>
      </c>
      <c r="U2593" s="77">
        <v>2588</v>
      </c>
      <c r="V2593" s="77">
        <v>2588</v>
      </c>
      <c r="Y2593" s="110">
        <v>2588</v>
      </c>
      <c r="Z2593" s="110">
        <v>0</v>
      </c>
      <c r="AA2593" s="110">
        <v>2588</v>
      </c>
      <c r="AB2593" s="110">
        <v>0</v>
      </c>
      <c r="AC2593" s="417">
        <v>23.581628095060001</v>
      </c>
    </row>
    <row r="2594" spans="1:29">
      <c r="A2594" s="20"/>
      <c r="B2594" s="24">
        <v>2590</v>
      </c>
      <c r="D2594" s="571">
        <v>2589</v>
      </c>
      <c r="E2594" s="580">
        <v>318.75045</v>
      </c>
      <c r="F2594" s="580">
        <v>-22.60444</v>
      </c>
      <c r="H2594" s="571">
        <v>2589</v>
      </c>
      <c r="I2594" s="78">
        <v>1528</v>
      </c>
      <c r="J2594" s="78">
        <v>1375</v>
      </c>
      <c r="K2594" s="78">
        <v>1376</v>
      </c>
      <c r="L2594" s="78">
        <v>1528</v>
      </c>
      <c r="M2594" s="579" t="str">
        <f t="shared" si="41"/>
        <v>1528,1375,1376,1528</v>
      </c>
      <c r="R2594" s="280">
        <v>2589</v>
      </c>
      <c r="S2594" s="591">
        <v>1237.5363708130001</v>
      </c>
      <c r="U2594" s="77">
        <v>2589</v>
      </c>
      <c r="V2594" s="77">
        <v>2589</v>
      </c>
      <c r="Y2594" s="110">
        <v>2589</v>
      </c>
      <c r="Z2594" s="110">
        <v>0</v>
      </c>
      <c r="AA2594" s="110">
        <v>2589</v>
      </c>
      <c r="AB2594" s="110">
        <v>0</v>
      </c>
      <c r="AC2594" s="417">
        <v>24.750727416259998</v>
      </c>
    </row>
    <row r="2595" spans="1:29">
      <c r="A2595" s="20"/>
      <c r="B2595" s="24">
        <v>2591</v>
      </c>
      <c r="D2595" s="571">
        <v>2590</v>
      </c>
      <c r="E2595" s="580">
        <v>265.77188000000001</v>
      </c>
      <c r="F2595" s="580">
        <v>-14.179270000000001</v>
      </c>
      <c r="H2595" s="571">
        <v>2590</v>
      </c>
      <c r="I2595" s="78">
        <v>1529</v>
      </c>
      <c r="J2595" s="78">
        <v>1528</v>
      </c>
      <c r="K2595" s="78">
        <v>1376</v>
      </c>
      <c r="L2595" s="78">
        <v>1529</v>
      </c>
      <c r="M2595" s="579" t="str">
        <f t="shared" si="41"/>
        <v>1529,1528,1376,1529</v>
      </c>
      <c r="R2595" s="280">
        <v>2590</v>
      </c>
      <c r="S2595" s="591">
        <v>1220.8513697527501</v>
      </c>
      <c r="U2595" s="77">
        <v>2590</v>
      </c>
      <c r="V2595" s="77">
        <v>2590</v>
      </c>
      <c r="Y2595" s="110">
        <v>2590</v>
      </c>
      <c r="Z2595" s="110">
        <v>0</v>
      </c>
      <c r="AA2595" s="110">
        <v>2590</v>
      </c>
      <c r="AB2595" s="110">
        <v>0</v>
      </c>
      <c r="AC2595" s="417">
        <v>24.417027395055001</v>
      </c>
    </row>
    <row r="2596" spans="1:29">
      <c r="A2596" s="20"/>
      <c r="B2596" s="24">
        <v>2592</v>
      </c>
      <c r="D2596" s="571">
        <v>2591</v>
      </c>
      <c r="E2596" s="580">
        <v>351.85635000000002</v>
      </c>
      <c r="F2596" s="580">
        <v>26.644027999999999</v>
      </c>
      <c r="H2596" s="571">
        <v>2591</v>
      </c>
      <c r="I2596" s="78">
        <v>1529</v>
      </c>
      <c r="J2596" s="78">
        <v>1376</v>
      </c>
      <c r="K2596" s="78">
        <v>1377</v>
      </c>
      <c r="L2596" s="78">
        <v>1529</v>
      </c>
      <c r="M2596" s="579" t="str">
        <f t="shared" si="41"/>
        <v>1529,1376,1377,1529</v>
      </c>
      <c r="R2596" s="280">
        <v>2591</v>
      </c>
      <c r="S2596" s="591">
        <v>1210.6877588700099</v>
      </c>
      <c r="U2596" s="77">
        <v>2591</v>
      </c>
      <c r="V2596" s="77">
        <v>2591</v>
      </c>
      <c r="Y2596" s="110">
        <v>2591</v>
      </c>
      <c r="Z2596" s="110">
        <v>0</v>
      </c>
      <c r="AA2596" s="110">
        <v>2591</v>
      </c>
      <c r="AB2596" s="110">
        <v>0</v>
      </c>
      <c r="AC2596" s="417">
        <v>24.213755177400301</v>
      </c>
    </row>
    <row r="2597" spans="1:29">
      <c r="A2597" s="20"/>
      <c r="B2597" s="24">
        <v>2593</v>
      </c>
      <c r="D2597" s="571">
        <v>2592</v>
      </c>
      <c r="E2597" s="580">
        <v>292.13862</v>
      </c>
      <c r="F2597" s="580">
        <v>28.415806</v>
      </c>
      <c r="H2597" s="571">
        <v>2592</v>
      </c>
      <c r="I2597" s="78">
        <v>1530</v>
      </c>
      <c r="J2597" s="78">
        <v>1529</v>
      </c>
      <c r="K2597" s="78">
        <v>1377</v>
      </c>
      <c r="L2597" s="78">
        <v>1530</v>
      </c>
      <c r="M2597" s="579" t="str">
        <f t="shared" si="41"/>
        <v>1530,1529,1377,1530</v>
      </c>
      <c r="R2597" s="280">
        <v>2592</v>
      </c>
      <c r="S2597" s="591">
        <v>1007.64089292002</v>
      </c>
      <c r="U2597" s="77">
        <v>2592</v>
      </c>
      <c r="V2597" s="77">
        <v>2592</v>
      </c>
      <c r="Y2597" s="110">
        <v>2592</v>
      </c>
      <c r="Z2597" s="110">
        <v>0</v>
      </c>
      <c r="AA2597" s="110">
        <v>2592</v>
      </c>
      <c r="AB2597" s="110">
        <v>0</v>
      </c>
      <c r="AC2597" s="417">
        <v>20.1528178584005</v>
      </c>
    </row>
    <row r="2598" spans="1:29">
      <c r="A2598" s="20"/>
      <c r="B2598" s="24">
        <v>2594</v>
      </c>
      <c r="D2598" s="571">
        <v>2593</v>
      </c>
      <c r="E2598" s="580">
        <v>374.55029000000002</v>
      </c>
      <c r="F2598" s="580">
        <v>79.030593999999994</v>
      </c>
      <c r="H2598" s="571">
        <v>2593</v>
      </c>
      <c r="I2598" s="78">
        <v>1530</v>
      </c>
      <c r="J2598" s="78">
        <v>1377</v>
      </c>
      <c r="K2598" s="78">
        <v>1378</v>
      </c>
      <c r="L2598" s="78">
        <v>1530</v>
      </c>
      <c r="M2598" s="579" t="str">
        <f t="shared" si="41"/>
        <v>1530,1377,1378,1530</v>
      </c>
      <c r="R2598" s="280">
        <v>2593</v>
      </c>
      <c r="S2598" s="591">
        <v>1004.89116378349</v>
      </c>
      <c r="U2598" s="77">
        <v>2593</v>
      </c>
      <c r="V2598" s="77">
        <v>2593</v>
      </c>
      <c r="Y2598" s="110">
        <v>2593</v>
      </c>
      <c r="Z2598" s="110">
        <v>0</v>
      </c>
      <c r="AA2598" s="110">
        <v>2593</v>
      </c>
      <c r="AB2598" s="110">
        <v>0</v>
      </c>
      <c r="AC2598" s="417">
        <v>20.097823275669899</v>
      </c>
    </row>
    <row r="2599" spans="1:29">
      <c r="A2599" s="20"/>
      <c r="B2599" s="24">
        <v>2595</v>
      </c>
      <c r="D2599" s="571">
        <v>2594</v>
      </c>
      <c r="E2599" s="580">
        <v>387.18925999999999</v>
      </c>
      <c r="F2599" s="580">
        <v>133.50686999999999</v>
      </c>
      <c r="H2599" s="571">
        <v>2594</v>
      </c>
      <c r="I2599" s="78">
        <v>1531</v>
      </c>
      <c r="J2599" s="78">
        <v>1530</v>
      </c>
      <c r="K2599" s="78">
        <v>1378</v>
      </c>
      <c r="L2599" s="78">
        <v>1531</v>
      </c>
      <c r="M2599" s="579" t="str">
        <f t="shared" si="41"/>
        <v>1531,1530,1378,1531</v>
      </c>
      <c r="R2599" s="280">
        <v>2594</v>
      </c>
      <c r="S2599" s="591">
        <v>954.97620581119497</v>
      </c>
      <c r="U2599" s="77">
        <v>2594</v>
      </c>
      <c r="V2599" s="77">
        <v>2594</v>
      </c>
      <c r="Y2599" s="110">
        <v>2594</v>
      </c>
      <c r="Z2599" s="110">
        <v>0</v>
      </c>
      <c r="AA2599" s="110">
        <v>2594</v>
      </c>
      <c r="AB2599" s="110">
        <v>0</v>
      </c>
      <c r="AC2599" s="417">
        <v>19.0995241162239</v>
      </c>
    </row>
    <row r="2600" spans="1:29">
      <c r="A2600" s="20"/>
      <c r="B2600" s="24">
        <v>2596</v>
      </c>
      <c r="D2600" s="571">
        <v>2595</v>
      </c>
      <c r="E2600" s="580">
        <v>396.84737000000001</v>
      </c>
      <c r="F2600" s="580">
        <v>185.73102</v>
      </c>
      <c r="H2600" s="571">
        <v>2595</v>
      </c>
      <c r="I2600" s="78">
        <v>1531</v>
      </c>
      <c r="J2600" s="78">
        <v>1378</v>
      </c>
      <c r="K2600" s="78">
        <v>1379</v>
      </c>
      <c r="L2600" s="78">
        <v>1531</v>
      </c>
      <c r="M2600" s="579" t="str">
        <f t="shared" si="41"/>
        <v>1531,1378,1379,1531</v>
      </c>
      <c r="R2600" s="280">
        <v>2595</v>
      </c>
      <c r="S2600" s="591">
        <v>1139.7257538100801</v>
      </c>
      <c r="U2600" s="77">
        <v>2595</v>
      </c>
      <c r="V2600" s="77">
        <v>2595</v>
      </c>
      <c r="Y2600" s="110">
        <v>2595</v>
      </c>
      <c r="Z2600" s="110">
        <v>0</v>
      </c>
      <c r="AA2600" s="110">
        <v>2595</v>
      </c>
      <c r="AB2600" s="110">
        <v>0</v>
      </c>
      <c r="AC2600" s="417">
        <v>22.794515076201598</v>
      </c>
    </row>
    <row r="2601" spans="1:29">
      <c r="A2601" s="20"/>
      <c r="B2601" s="24">
        <v>2597</v>
      </c>
      <c r="D2601" s="571">
        <v>2596</v>
      </c>
      <c r="E2601" s="580">
        <v>372.15098</v>
      </c>
      <c r="F2601" s="580">
        <v>233.04567</v>
      </c>
      <c r="H2601" s="571">
        <v>2596</v>
      </c>
      <c r="I2601" s="78">
        <v>1532</v>
      </c>
      <c r="J2601" s="78">
        <v>1531</v>
      </c>
      <c r="K2601" s="78">
        <v>1379</v>
      </c>
      <c r="L2601" s="78">
        <v>1532</v>
      </c>
      <c r="M2601" s="579" t="str">
        <f t="shared" si="41"/>
        <v>1532,1531,1379,1532</v>
      </c>
      <c r="R2601" s="280">
        <v>2596</v>
      </c>
      <c r="S2601" s="591">
        <v>1146.8675747478801</v>
      </c>
      <c r="U2601" s="77">
        <v>2596</v>
      </c>
      <c r="V2601" s="77">
        <v>2596</v>
      </c>
      <c r="Y2601" s="110">
        <v>2596</v>
      </c>
      <c r="Z2601" s="110">
        <v>0</v>
      </c>
      <c r="AA2601" s="110">
        <v>2596</v>
      </c>
      <c r="AB2601" s="110">
        <v>0</v>
      </c>
      <c r="AC2601" s="417">
        <v>22.9373514949576</v>
      </c>
    </row>
    <row r="2602" spans="1:29">
      <c r="A2602" s="20"/>
      <c r="B2602" s="24">
        <v>2598</v>
      </c>
      <c r="D2602" s="571">
        <v>2597</v>
      </c>
      <c r="E2602" s="580">
        <v>318.19087999999999</v>
      </c>
      <c r="F2602" s="580">
        <v>73.463402000000002</v>
      </c>
      <c r="H2602" s="571">
        <v>2597</v>
      </c>
      <c r="I2602" s="78">
        <v>1532</v>
      </c>
      <c r="J2602" s="78">
        <v>1379</v>
      </c>
      <c r="K2602" s="78">
        <v>1380</v>
      </c>
      <c r="L2602" s="78">
        <v>1532</v>
      </c>
      <c r="M2602" s="579" t="str">
        <f t="shared" si="41"/>
        <v>1532,1379,1380,1532</v>
      </c>
      <c r="R2602" s="280">
        <v>2597</v>
      </c>
      <c r="S2602" s="591">
        <v>1128.74021544109</v>
      </c>
      <c r="U2602" s="77">
        <v>2597</v>
      </c>
      <c r="V2602" s="77">
        <v>2597</v>
      </c>
      <c r="Y2602" s="110">
        <v>2597</v>
      </c>
      <c r="Z2602" s="110">
        <v>0</v>
      </c>
      <c r="AA2602" s="110">
        <v>2597</v>
      </c>
      <c r="AB2602" s="110">
        <v>0</v>
      </c>
      <c r="AC2602" s="417">
        <v>22.5748043088219</v>
      </c>
    </row>
    <row r="2603" spans="1:29">
      <c r="A2603" s="20"/>
      <c r="B2603" s="24">
        <v>2599</v>
      </c>
      <c r="D2603" s="571">
        <v>2598</v>
      </c>
      <c r="E2603" s="580">
        <v>334.37633</v>
      </c>
      <c r="F2603" s="580">
        <v>125.98869999999999</v>
      </c>
      <c r="H2603" s="571">
        <v>2598</v>
      </c>
      <c r="I2603" s="78">
        <v>1533</v>
      </c>
      <c r="J2603" s="78">
        <v>1532</v>
      </c>
      <c r="K2603" s="78">
        <v>1380</v>
      </c>
      <c r="L2603" s="78">
        <v>1533</v>
      </c>
      <c r="M2603" s="579" t="str">
        <f t="shared" si="41"/>
        <v>1533,1532,1380,1533</v>
      </c>
      <c r="R2603" s="280">
        <v>2598</v>
      </c>
      <c r="S2603" s="591">
        <v>1104.15833830973</v>
      </c>
      <c r="U2603" s="77">
        <v>2598</v>
      </c>
      <c r="V2603" s="77">
        <v>2598</v>
      </c>
      <c r="Y2603" s="110">
        <v>2598</v>
      </c>
      <c r="Z2603" s="110">
        <v>0</v>
      </c>
      <c r="AA2603" s="110">
        <v>2598</v>
      </c>
      <c r="AB2603" s="110">
        <v>0</v>
      </c>
      <c r="AC2603" s="417">
        <v>22.083166766194601</v>
      </c>
    </row>
    <row r="2604" spans="1:29">
      <c r="A2604" s="20"/>
      <c r="B2604" s="24">
        <v>2600</v>
      </c>
      <c r="D2604" s="571">
        <v>2599</v>
      </c>
      <c r="E2604" s="580">
        <v>344.86736000000002</v>
      </c>
      <c r="F2604" s="580">
        <v>180.15116</v>
      </c>
      <c r="H2604" s="571">
        <v>2599</v>
      </c>
      <c r="I2604" s="78">
        <v>1533</v>
      </c>
      <c r="J2604" s="78">
        <v>1380</v>
      </c>
      <c r="K2604" s="78">
        <v>1381</v>
      </c>
      <c r="L2604" s="78">
        <v>1533</v>
      </c>
      <c r="M2604" s="579" t="str">
        <f t="shared" si="41"/>
        <v>1533,1380,1381,1533</v>
      </c>
      <c r="R2604" s="280">
        <v>2599</v>
      </c>
      <c r="S2604" s="591">
        <v>1106.1359948463501</v>
      </c>
      <c r="U2604" s="77">
        <v>2599</v>
      </c>
      <c r="V2604" s="77">
        <v>2599</v>
      </c>
      <c r="Y2604" s="110">
        <v>2599</v>
      </c>
      <c r="Z2604" s="110">
        <v>0</v>
      </c>
      <c r="AA2604" s="110">
        <v>2599</v>
      </c>
      <c r="AB2604" s="110">
        <v>0</v>
      </c>
      <c r="AC2604" s="417">
        <v>22.122719896926998</v>
      </c>
    </row>
    <row r="2605" spans="1:29">
      <c r="A2605" s="20"/>
      <c r="B2605" s="24">
        <v>2601</v>
      </c>
      <c r="D2605" s="571">
        <v>2600</v>
      </c>
      <c r="E2605" s="580">
        <v>333.57508999999999</v>
      </c>
      <c r="F2605" s="580">
        <v>493.99392999999998</v>
      </c>
      <c r="H2605" s="571">
        <v>2600</v>
      </c>
      <c r="I2605" s="78">
        <v>1534</v>
      </c>
      <c r="J2605" s="78">
        <v>1533</v>
      </c>
      <c r="K2605" s="78">
        <v>1381</v>
      </c>
      <c r="L2605" s="78">
        <v>1534</v>
      </c>
      <c r="M2605" s="579" t="str">
        <f t="shared" si="41"/>
        <v>1534,1533,1381,1534</v>
      </c>
      <c r="R2605" s="280">
        <v>2600</v>
      </c>
      <c r="S2605" s="591">
        <v>1134.8434146495999</v>
      </c>
      <c r="U2605" s="77">
        <v>2600</v>
      </c>
      <c r="V2605" s="77">
        <v>2600</v>
      </c>
      <c r="Y2605" s="110">
        <v>2600</v>
      </c>
      <c r="Z2605" s="110">
        <v>0</v>
      </c>
      <c r="AA2605" s="110">
        <v>2600</v>
      </c>
      <c r="AB2605" s="110">
        <v>0</v>
      </c>
      <c r="AC2605" s="417">
        <v>22.696868292992001</v>
      </c>
    </row>
    <row r="2606" spans="1:29">
      <c r="A2606" s="20"/>
      <c r="B2606" s="24">
        <v>2602</v>
      </c>
      <c r="D2606" s="571">
        <v>2601</v>
      </c>
      <c r="E2606" s="580">
        <v>369.35117000000002</v>
      </c>
      <c r="F2606" s="580">
        <v>445.62533999999999</v>
      </c>
      <c r="H2606" s="571">
        <v>2601</v>
      </c>
      <c r="I2606" s="78">
        <v>1534</v>
      </c>
      <c r="J2606" s="78">
        <v>1381</v>
      </c>
      <c r="K2606" s="78">
        <v>1382</v>
      </c>
      <c r="L2606" s="78">
        <v>1534</v>
      </c>
      <c r="M2606" s="579" t="str">
        <f t="shared" si="41"/>
        <v>1534,1381,1382,1534</v>
      </c>
      <c r="R2606" s="280">
        <v>2601</v>
      </c>
      <c r="S2606" s="591">
        <v>1155.2031065746501</v>
      </c>
      <c r="U2606" s="77">
        <v>2601</v>
      </c>
      <c r="V2606" s="77">
        <v>2601</v>
      </c>
      <c r="Y2606" s="110">
        <v>2601</v>
      </c>
      <c r="Z2606" s="110">
        <v>0</v>
      </c>
      <c r="AA2606" s="110">
        <v>2601</v>
      </c>
      <c r="AB2606" s="110">
        <v>0</v>
      </c>
      <c r="AC2606" s="417">
        <v>23.104062131493102</v>
      </c>
    </row>
    <row r="2607" spans="1:29">
      <c r="A2607" s="20"/>
      <c r="B2607" s="24">
        <v>2603</v>
      </c>
      <c r="D2607" s="571">
        <v>2602</v>
      </c>
      <c r="E2607" s="580">
        <v>372.34435999999999</v>
      </c>
      <c r="F2607" s="580">
        <v>390.55031000000002</v>
      </c>
      <c r="H2607" s="571">
        <v>2602</v>
      </c>
      <c r="I2607" s="78">
        <v>1535</v>
      </c>
      <c r="J2607" s="78">
        <v>1534</v>
      </c>
      <c r="K2607" s="78">
        <v>1382</v>
      </c>
      <c r="L2607" s="78">
        <v>1535</v>
      </c>
      <c r="M2607" s="579" t="str">
        <f t="shared" si="41"/>
        <v>1535,1534,1382,1535</v>
      </c>
      <c r="R2607" s="280">
        <v>2602</v>
      </c>
      <c r="S2607" s="591">
        <v>1179.8391609932801</v>
      </c>
      <c r="U2607" s="77">
        <v>2602</v>
      </c>
      <c r="V2607" s="77">
        <v>2602</v>
      </c>
      <c r="Y2607" s="110">
        <v>2602</v>
      </c>
      <c r="Z2607" s="110">
        <v>0</v>
      </c>
      <c r="AA2607" s="110">
        <v>2602</v>
      </c>
      <c r="AB2607" s="110">
        <v>0</v>
      </c>
      <c r="AC2607" s="417">
        <v>23.596783219865699</v>
      </c>
    </row>
    <row r="2608" spans="1:29">
      <c r="A2608" s="20"/>
      <c r="B2608" s="24">
        <v>2604</v>
      </c>
      <c r="D2608" s="571">
        <v>2603</v>
      </c>
      <c r="E2608" s="580">
        <v>365.25484999999998</v>
      </c>
      <c r="F2608" s="580">
        <v>333.92293000000001</v>
      </c>
      <c r="H2608" s="571">
        <v>2603</v>
      </c>
      <c r="I2608" s="78">
        <v>1535</v>
      </c>
      <c r="J2608" s="78">
        <v>1382</v>
      </c>
      <c r="K2608" s="78">
        <v>1383</v>
      </c>
      <c r="L2608" s="78">
        <v>1535</v>
      </c>
      <c r="M2608" s="579" t="str">
        <f t="shared" si="41"/>
        <v>1535,1382,1383,1535</v>
      </c>
      <c r="R2608" s="280">
        <v>2603</v>
      </c>
      <c r="S2608" s="591">
        <v>1239.59903356019</v>
      </c>
      <c r="U2608" s="77">
        <v>2603</v>
      </c>
      <c r="V2608" s="77">
        <v>2603</v>
      </c>
      <c r="Y2608" s="110">
        <v>2603</v>
      </c>
      <c r="Z2608" s="110">
        <v>0</v>
      </c>
      <c r="AA2608" s="110">
        <v>2603</v>
      </c>
      <c r="AB2608" s="110">
        <v>0</v>
      </c>
      <c r="AC2608" s="417">
        <v>24.791980671203898</v>
      </c>
    </row>
    <row r="2609" spans="1:29">
      <c r="A2609" s="20"/>
      <c r="B2609" s="24">
        <v>2605</v>
      </c>
      <c r="D2609" s="571">
        <v>2604</v>
      </c>
      <c r="E2609" s="580">
        <v>276.18831999999998</v>
      </c>
      <c r="F2609" s="580">
        <v>529.64229999999998</v>
      </c>
      <c r="H2609" s="571">
        <v>2604</v>
      </c>
      <c r="I2609" s="78">
        <v>1536</v>
      </c>
      <c r="J2609" s="78">
        <v>1535</v>
      </c>
      <c r="K2609" s="78">
        <v>1383</v>
      </c>
      <c r="L2609" s="78">
        <v>1536</v>
      </c>
      <c r="M2609" s="579" t="str">
        <f t="shared" si="41"/>
        <v>1536,1535,1383,1536</v>
      </c>
      <c r="R2609" s="280">
        <v>2604</v>
      </c>
      <c r="S2609" s="591">
        <v>1234.04759167414</v>
      </c>
      <c r="U2609" s="77">
        <v>2604</v>
      </c>
      <c r="V2609" s="77">
        <v>2604</v>
      </c>
      <c r="Y2609" s="110">
        <v>2604</v>
      </c>
      <c r="Z2609" s="110">
        <v>0</v>
      </c>
      <c r="AA2609" s="110">
        <v>2604</v>
      </c>
      <c r="AB2609" s="110">
        <v>0</v>
      </c>
      <c r="AC2609" s="417">
        <v>24.680951833482801</v>
      </c>
    </row>
    <row r="2610" spans="1:29">
      <c r="A2610" s="20"/>
      <c r="B2610" s="24">
        <v>2606</v>
      </c>
      <c r="D2610" s="571">
        <v>2605</v>
      </c>
      <c r="E2610" s="580">
        <v>219.57266999999999</v>
      </c>
      <c r="F2610" s="580">
        <v>564.76571000000001</v>
      </c>
      <c r="H2610" s="571">
        <v>2605</v>
      </c>
      <c r="I2610" s="78">
        <v>1536</v>
      </c>
      <c r="J2610" s="78">
        <v>1383</v>
      </c>
      <c r="K2610" s="78">
        <v>1384</v>
      </c>
      <c r="L2610" s="78">
        <v>1536</v>
      </c>
      <c r="M2610" s="579" t="str">
        <f t="shared" si="41"/>
        <v>1536,1383,1384,1536</v>
      </c>
      <c r="R2610" s="280">
        <v>2605</v>
      </c>
      <c r="S2610" s="591">
        <v>1218.3892610230801</v>
      </c>
      <c r="U2610" s="77">
        <v>2605</v>
      </c>
      <c r="V2610" s="77">
        <v>2605</v>
      </c>
      <c r="Y2610" s="110">
        <v>2605</v>
      </c>
      <c r="Z2610" s="110">
        <v>0</v>
      </c>
      <c r="AA2610" s="110">
        <v>2605</v>
      </c>
      <c r="AB2610" s="110">
        <v>0</v>
      </c>
      <c r="AC2610" s="417">
        <v>24.367785220461599</v>
      </c>
    </row>
    <row r="2611" spans="1:29">
      <c r="A2611" s="20"/>
      <c r="B2611" s="24">
        <v>2607</v>
      </c>
      <c r="D2611" s="571">
        <v>2606</v>
      </c>
      <c r="E2611" s="580">
        <v>338.15953000000002</v>
      </c>
      <c r="F2611" s="580">
        <v>279.71622000000002</v>
      </c>
      <c r="H2611" s="571">
        <v>2606</v>
      </c>
      <c r="I2611" s="78">
        <v>1537</v>
      </c>
      <c r="J2611" s="78">
        <v>1536</v>
      </c>
      <c r="K2611" s="78">
        <v>1384</v>
      </c>
      <c r="L2611" s="78">
        <v>1537</v>
      </c>
      <c r="M2611" s="579" t="str">
        <f t="shared" si="41"/>
        <v>1537,1536,1384,1537</v>
      </c>
      <c r="R2611" s="280">
        <v>2606</v>
      </c>
      <c r="S2611" s="591">
        <v>1017.07268703769</v>
      </c>
      <c r="U2611" s="77">
        <v>2606</v>
      </c>
      <c r="V2611" s="77">
        <v>2606</v>
      </c>
      <c r="Y2611" s="110">
        <v>2606</v>
      </c>
      <c r="Z2611" s="110">
        <v>0</v>
      </c>
      <c r="AA2611" s="110">
        <v>2606</v>
      </c>
      <c r="AB2611" s="110">
        <v>0</v>
      </c>
      <c r="AC2611" s="417">
        <v>20.341453740753899</v>
      </c>
    </row>
    <row r="2612" spans="1:29">
      <c r="A2612" s="20"/>
      <c r="B2612" s="24">
        <v>2608</v>
      </c>
      <c r="D2612" s="571">
        <v>2607</v>
      </c>
      <c r="E2612" s="580">
        <v>308.85381000000001</v>
      </c>
      <c r="F2612" s="580">
        <v>228.55403999999999</v>
      </c>
      <c r="H2612" s="571">
        <v>2607</v>
      </c>
      <c r="I2612" s="78">
        <v>1537</v>
      </c>
      <c r="J2612" s="78">
        <v>1384</v>
      </c>
      <c r="K2612" s="78">
        <v>1385</v>
      </c>
      <c r="L2612" s="78">
        <v>1537</v>
      </c>
      <c r="M2612" s="579" t="str">
        <f t="shared" si="41"/>
        <v>1537,1384,1385,1537</v>
      </c>
      <c r="R2612" s="280">
        <v>2607</v>
      </c>
      <c r="S2612" s="591">
        <v>1017.2791398451</v>
      </c>
      <c r="U2612" s="77">
        <v>2607</v>
      </c>
      <c r="V2612" s="77">
        <v>2607</v>
      </c>
      <c r="Y2612" s="110">
        <v>2607</v>
      </c>
      <c r="Z2612" s="110">
        <v>0</v>
      </c>
      <c r="AA2612" s="110">
        <v>2607</v>
      </c>
      <c r="AB2612" s="110">
        <v>0</v>
      </c>
      <c r="AC2612" s="417">
        <v>20.3455827969021</v>
      </c>
    </row>
    <row r="2613" spans="1:29">
      <c r="A2613" s="20"/>
      <c r="B2613" s="24">
        <v>2609</v>
      </c>
      <c r="D2613" s="571">
        <v>2608</v>
      </c>
      <c r="E2613" s="580">
        <v>170.43619000000001</v>
      </c>
      <c r="F2613" s="580">
        <v>602.13634000000002</v>
      </c>
      <c r="H2613" s="571">
        <v>2608</v>
      </c>
      <c r="I2613" s="78">
        <v>1538</v>
      </c>
      <c r="J2613" s="78">
        <v>1537</v>
      </c>
      <c r="K2613" s="78">
        <v>1385</v>
      </c>
      <c r="L2613" s="78">
        <v>1538</v>
      </c>
      <c r="M2613" s="579" t="str">
        <f t="shared" si="41"/>
        <v>1538,1537,1385,1538</v>
      </c>
      <c r="R2613" s="280">
        <v>2608</v>
      </c>
      <c r="S2613" s="591">
        <v>967.04723904502998</v>
      </c>
      <c r="U2613" s="77">
        <v>2608</v>
      </c>
      <c r="V2613" s="77">
        <v>2608</v>
      </c>
      <c r="Y2613" s="110">
        <v>2608</v>
      </c>
      <c r="Z2613" s="110">
        <v>0</v>
      </c>
      <c r="AA2613" s="110">
        <v>2608</v>
      </c>
      <c r="AB2613" s="110">
        <v>0</v>
      </c>
      <c r="AC2613" s="417">
        <v>19.3409447809006</v>
      </c>
    </row>
    <row r="2614" spans="1:29">
      <c r="A2614" s="20"/>
      <c r="B2614" s="24">
        <v>2610</v>
      </c>
      <c r="D2614" s="571">
        <v>2609</v>
      </c>
      <c r="E2614" s="580">
        <v>135.50559999999999</v>
      </c>
      <c r="F2614" s="580">
        <v>641.86992999999995</v>
      </c>
      <c r="H2614" s="571">
        <v>2609</v>
      </c>
      <c r="I2614" s="78">
        <v>1538</v>
      </c>
      <c r="J2614" s="78">
        <v>1385</v>
      </c>
      <c r="K2614" s="78">
        <v>1386</v>
      </c>
      <c r="L2614" s="78">
        <v>1538</v>
      </c>
      <c r="M2614" s="579" t="str">
        <f t="shared" si="41"/>
        <v>1538,1385,1386,1538</v>
      </c>
      <c r="R2614" s="280">
        <v>2609</v>
      </c>
      <c r="S2614" s="591">
        <v>1153.3314293677599</v>
      </c>
      <c r="U2614" s="77">
        <v>2609</v>
      </c>
      <c r="V2614" s="77">
        <v>2609</v>
      </c>
      <c r="Y2614" s="110">
        <v>2609</v>
      </c>
      <c r="Z2614" s="110">
        <v>0</v>
      </c>
      <c r="AA2614" s="110">
        <v>2609</v>
      </c>
      <c r="AB2614" s="110">
        <v>0</v>
      </c>
      <c r="AC2614" s="417">
        <v>23.0666285873553</v>
      </c>
    </row>
    <row r="2615" spans="1:29">
      <c r="A2615" s="20"/>
      <c r="B2615" s="24">
        <v>2611</v>
      </c>
      <c r="D2615" s="571">
        <v>2610</v>
      </c>
      <c r="E2615" s="580">
        <v>88.524485999999996</v>
      </c>
      <c r="F2615" s="580">
        <v>657.62890000000004</v>
      </c>
      <c r="H2615" s="571">
        <v>2610</v>
      </c>
      <c r="I2615" s="78">
        <v>1539</v>
      </c>
      <c r="J2615" s="78">
        <v>1538</v>
      </c>
      <c r="K2615" s="78">
        <v>1386</v>
      </c>
      <c r="L2615" s="78">
        <v>1539</v>
      </c>
      <c r="M2615" s="579" t="str">
        <f t="shared" si="41"/>
        <v>1539,1538,1386,1539</v>
      </c>
      <c r="R2615" s="280">
        <v>2610</v>
      </c>
      <c r="S2615" s="591">
        <v>1154.4874733531001</v>
      </c>
      <c r="U2615" s="77">
        <v>2610</v>
      </c>
      <c r="V2615" s="77">
        <v>2610</v>
      </c>
      <c r="Y2615" s="110">
        <v>2610</v>
      </c>
      <c r="Z2615" s="110">
        <v>0</v>
      </c>
      <c r="AA2615" s="110">
        <v>2610</v>
      </c>
      <c r="AB2615" s="110">
        <v>0</v>
      </c>
      <c r="AC2615" s="417">
        <v>23.089749467061999</v>
      </c>
    </row>
    <row r="2616" spans="1:29">
      <c r="A2616" s="20"/>
      <c r="B2616" s="24">
        <v>2612</v>
      </c>
      <c r="D2616" s="571">
        <v>2611</v>
      </c>
      <c r="E2616" s="580">
        <v>31.512951000000001</v>
      </c>
      <c r="F2616" s="580">
        <v>675.37184000000002</v>
      </c>
      <c r="H2616" s="571">
        <v>2611</v>
      </c>
      <c r="I2616" s="78">
        <v>1539</v>
      </c>
      <c r="J2616" s="78">
        <v>1386</v>
      </c>
      <c r="K2616" s="78">
        <v>1387</v>
      </c>
      <c r="L2616" s="78">
        <v>1539</v>
      </c>
      <c r="M2616" s="579" t="str">
        <f t="shared" si="41"/>
        <v>1539,1386,1387,1539</v>
      </c>
      <c r="R2616" s="280">
        <v>2611</v>
      </c>
      <c r="S2616" s="591">
        <v>1131.8912818691999</v>
      </c>
      <c r="U2616" s="77">
        <v>2611</v>
      </c>
      <c r="V2616" s="77">
        <v>2611</v>
      </c>
      <c r="Y2616" s="110">
        <v>2611</v>
      </c>
      <c r="Z2616" s="110">
        <v>0</v>
      </c>
      <c r="AA2616" s="110">
        <v>2611</v>
      </c>
      <c r="AB2616" s="110">
        <v>0</v>
      </c>
      <c r="AC2616" s="417">
        <v>22.637825637384001</v>
      </c>
    </row>
    <row r="2617" spans="1:29">
      <c r="A2617" s="20"/>
      <c r="B2617" s="24">
        <v>2613</v>
      </c>
      <c r="D2617" s="571">
        <v>2612</v>
      </c>
      <c r="E2617" s="580">
        <v>-28.215330000000002</v>
      </c>
      <c r="F2617" s="580">
        <v>671.70902999999998</v>
      </c>
      <c r="H2617" s="571">
        <v>2612</v>
      </c>
      <c r="I2617" s="78">
        <v>1540</v>
      </c>
      <c r="J2617" s="78">
        <v>1539</v>
      </c>
      <c r="K2617" s="78">
        <v>1387</v>
      </c>
      <c r="L2617" s="78">
        <v>1540</v>
      </c>
      <c r="M2617" s="579" t="str">
        <f t="shared" si="41"/>
        <v>1540,1539,1387,1540</v>
      </c>
      <c r="R2617" s="280">
        <v>2612</v>
      </c>
      <c r="S2617" s="591">
        <v>1167.3587908273901</v>
      </c>
      <c r="U2617" s="77">
        <v>2612</v>
      </c>
      <c r="V2617" s="77">
        <v>2612</v>
      </c>
      <c r="Y2617" s="110">
        <v>2612</v>
      </c>
      <c r="Z2617" s="110">
        <v>0</v>
      </c>
      <c r="AA2617" s="110">
        <v>2612</v>
      </c>
      <c r="AB2617" s="110">
        <v>0</v>
      </c>
      <c r="AC2617" s="417">
        <v>23.3471758165478</v>
      </c>
    </row>
    <row r="2618" spans="1:29">
      <c r="A2618" s="20"/>
      <c r="B2618" s="24">
        <v>2614</v>
      </c>
      <c r="D2618" s="571">
        <v>2613</v>
      </c>
      <c r="E2618" s="580">
        <v>-86.308769999999996</v>
      </c>
      <c r="F2618" s="580">
        <v>676.06759999999997</v>
      </c>
      <c r="H2618" s="571">
        <v>2613</v>
      </c>
      <c r="I2618" s="78">
        <v>1540</v>
      </c>
      <c r="J2618" s="78">
        <v>1387</v>
      </c>
      <c r="K2618" s="78">
        <v>1388</v>
      </c>
      <c r="L2618" s="78">
        <v>1540</v>
      </c>
      <c r="M2618" s="579" t="str">
        <f t="shared" si="41"/>
        <v>1540,1387,1388,1540</v>
      </c>
      <c r="R2618" s="280">
        <v>2613</v>
      </c>
      <c r="S2618" s="591">
        <v>1136.73023190867</v>
      </c>
      <c r="U2618" s="77">
        <v>2613</v>
      </c>
      <c r="V2618" s="77">
        <v>2613</v>
      </c>
      <c r="Y2618" s="110">
        <v>2613</v>
      </c>
      <c r="Z2618" s="110">
        <v>0</v>
      </c>
      <c r="AA2618" s="110">
        <v>2613</v>
      </c>
      <c r="AB2618" s="110">
        <v>0</v>
      </c>
      <c r="AC2618" s="417">
        <v>22.734604638173401</v>
      </c>
    </row>
    <row r="2619" spans="1:29">
      <c r="A2619" s="20"/>
      <c r="B2619" s="24">
        <v>2615</v>
      </c>
      <c r="D2619" s="571">
        <v>2614</v>
      </c>
      <c r="E2619" s="580">
        <v>283.98149999999998</v>
      </c>
      <c r="F2619" s="580">
        <v>169.7354</v>
      </c>
      <c r="H2619" s="571">
        <v>2614</v>
      </c>
      <c r="I2619" s="78">
        <v>1541</v>
      </c>
      <c r="J2619" s="78">
        <v>1540</v>
      </c>
      <c r="K2619" s="78">
        <v>1388</v>
      </c>
      <c r="L2619" s="78">
        <v>1541</v>
      </c>
      <c r="M2619" s="579" t="str">
        <f t="shared" si="41"/>
        <v>1541,1540,1388,1541</v>
      </c>
      <c r="R2619" s="280">
        <v>2614</v>
      </c>
      <c r="S2619" s="591">
        <v>1160.7098862279599</v>
      </c>
      <c r="U2619" s="77">
        <v>2614</v>
      </c>
      <c r="V2619" s="77">
        <v>2614</v>
      </c>
      <c r="Y2619" s="110">
        <v>2614</v>
      </c>
      <c r="Z2619" s="110">
        <v>0</v>
      </c>
      <c r="AA2619" s="110">
        <v>2614</v>
      </c>
      <c r="AB2619" s="110">
        <v>0</v>
      </c>
      <c r="AC2619" s="417">
        <v>23.214197724559298</v>
      </c>
    </row>
    <row r="2620" spans="1:29">
      <c r="A2620" s="20"/>
      <c r="B2620" s="24">
        <v>2616</v>
      </c>
      <c r="D2620" s="571">
        <v>2615</v>
      </c>
      <c r="E2620" s="580">
        <v>285.81486999999998</v>
      </c>
      <c r="F2620" s="580">
        <v>115.24469000000001</v>
      </c>
      <c r="H2620" s="571">
        <v>2615</v>
      </c>
      <c r="I2620" s="78">
        <v>1541</v>
      </c>
      <c r="J2620" s="78">
        <v>1388</v>
      </c>
      <c r="K2620" s="78">
        <v>1389</v>
      </c>
      <c r="L2620" s="78">
        <v>1541</v>
      </c>
      <c r="M2620" s="579" t="str">
        <f t="shared" si="41"/>
        <v>1541,1388,1389,1541</v>
      </c>
      <c r="R2620" s="280">
        <v>2615</v>
      </c>
      <c r="S2620" s="591">
        <v>1163.8150286549901</v>
      </c>
      <c r="U2620" s="77">
        <v>2615</v>
      </c>
      <c r="V2620" s="77">
        <v>2615</v>
      </c>
      <c r="Y2620" s="110">
        <v>2615</v>
      </c>
      <c r="Z2620" s="110">
        <v>0</v>
      </c>
      <c r="AA2620" s="110">
        <v>2615</v>
      </c>
      <c r="AB2620" s="110">
        <v>0</v>
      </c>
      <c r="AC2620" s="417">
        <v>23.2763005730998</v>
      </c>
    </row>
    <row r="2621" spans="1:29">
      <c r="A2621" s="20"/>
      <c r="B2621" s="24">
        <v>2617</v>
      </c>
      <c r="D2621" s="571">
        <v>2616</v>
      </c>
      <c r="E2621" s="580">
        <v>258.61106000000001</v>
      </c>
      <c r="F2621" s="580">
        <v>73.341393999999994</v>
      </c>
      <c r="H2621" s="571">
        <v>2616</v>
      </c>
      <c r="I2621" s="78">
        <v>1542</v>
      </c>
      <c r="J2621" s="78">
        <v>1541</v>
      </c>
      <c r="K2621" s="78">
        <v>1389</v>
      </c>
      <c r="L2621" s="78">
        <v>1542</v>
      </c>
      <c r="M2621" s="579" t="str">
        <f t="shared" si="41"/>
        <v>1542,1541,1389,1542</v>
      </c>
      <c r="R2621" s="280">
        <v>2616</v>
      </c>
      <c r="S2621" s="591">
        <v>1149.1454449702801</v>
      </c>
      <c r="U2621" s="77">
        <v>2616</v>
      </c>
      <c r="V2621" s="77">
        <v>2616</v>
      </c>
      <c r="Y2621" s="110">
        <v>2616</v>
      </c>
      <c r="Z2621" s="110">
        <v>0</v>
      </c>
      <c r="AA2621" s="110">
        <v>2616</v>
      </c>
      <c r="AB2621" s="110">
        <v>0</v>
      </c>
      <c r="AC2621" s="417">
        <v>22.9829088994057</v>
      </c>
    </row>
    <row r="2622" spans="1:29">
      <c r="A2622" s="20"/>
      <c r="B2622" s="24">
        <v>2618</v>
      </c>
      <c r="D2622" s="571">
        <v>2617</v>
      </c>
      <c r="E2622" s="580">
        <v>232.12196</v>
      </c>
      <c r="F2622" s="580">
        <v>26.643857000000001</v>
      </c>
      <c r="H2622" s="571">
        <v>2617</v>
      </c>
      <c r="I2622" s="78">
        <v>1542</v>
      </c>
      <c r="J2622" s="78">
        <v>1389</v>
      </c>
      <c r="K2622" s="78">
        <v>1390</v>
      </c>
      <c r="L2622" s="78">
        <v>1542</v>
      </c>
      <c r="M2622" s="579" t="str">
        <f t="shared" si="41"/>
        <v>1542,1389,1390,1542</v>
      </c>
      <c r="R2622" s="280">
        <v>2617</v>
      </c>
      <c r="S2622" s="591">
        <v>1150.82501040585</v>
      </c>
      <c r="U2622" s="77">
        <v>2617</v>
      </c>
      <c r="V2622" s="77">
        <v>2617</v>
      </c>
      <c r="Y2622" s="110">
        <v>2617</v>
      </c>
      <c r="Z2622" s="110">
        <v>0</v>
      </c>
      <c r="AA2622" s="110">
        <v>2617</v>
      </c>
      <c r="AB2622" s="110">
        <v>0</v>
      </c>
      <c r="AC2622" s="417">
        <v>23.016500208117002</v>
      </c>
    </row>
    <row r="2623" spans="1:29">
      <c r="A2623" s="20"/>
      <c r="B2623" s="24">
        <v>2619</v>
      </c>
      <c r="D2623" s="571">
        <v>2618</v>
      </c>
      <c r="E2623" s="580">
        <v>177.21250000000001</v>
      </c>
      <c r="F2623" s="580">
        <v>17.248297000000001</v>
      </c>
      <c r="H2623" s="571">
        <v>2618</v>
      </c>
      <c r="I2623" s="78">
        <v>1543</v>
      </c>
      <c r="J2623" s="78">
        <v>1542</v>
      </c>
      <c r="K2623" s="78">
        <v>1390</v>
      </c>
      <c r="L2623" s="78">
        <v>1543</v>
      </c>
      <c r="M2623" s="579" t="str">
        <f t="shared" si="41"/>
        <v>1543,1542,1390,1543</v>
      </c>
      <c r="R2623" s="280">
        <v>2618</v>
      </c>
      <c r="S2623" s="591">
        <v>957.06639779120405</v>
      </c>
      <c r="U2623" s="77">
        <v>2618</v>
      </c>
      <c r="V2623" s="77">
        <v>2618</v>
      </c>
      <c r="Y2623" s="110">
        <v>2618</v>
      </c>
      <c r="Z2623" s="110">
        <v>0</v>
      </c>
      <c r="AA2623" s="110">
        <v>2618</v>
      </c>
      <c r="AB2623" s="110">
        <v>0</v>
      </c>
      <c r="AC2623" s="417">
        <v>19.141327955824</v>
      </c>
    </row>
    <row r="2624" spans="1:29">
      <c r="A2624" s="20"/>
      <c r="B2624" s="24">
        <v>2620</v>
      </c>
      <c r="D2624" s="571">
        <v>2619</v>
      </c>
      <c r="E2624" s="580">
        <v>121.75396000000001</v>
      </c>
      <c r="F2624" s="580">
        <v>3.32782</v>
      </c>
      <c r="H2624" s="571">
        <v>2619</v>
      </c>
      <c r="I2624" s="78">
        <v>1543</v>
      </c>
      <c r="J2624" s="78">
        <v>1390</v>
      </c>
      <c r="K2624" s="78">
        <v>1391</v>
      </c>
      <c r="L2624" s="78">
        <v>1543</v>
      </c>
      <c r="M2624" s="579" t="str">
        <f t="shared" si="41"/>
        <v>1543,1390,1391,1543</v>
      </c>
      <c r="R2624" s="280">
        <v>2619</v>
      </c>
      <c r="S2624" s="591">
        <v>976.394771024992</v>
      </c>
      <c r="U2624" s="77">
        <v>2619</v>
      </c>
      <c r="V2624" s="77">
        <v>2619</v>
      </c>
      <c r="Y2624" s="110">
        <v>2619</v>
      </c>
      <c r="Z2624" s="110">
        <v>0</v>
      </c>
      <c r="AA2624" s="110">
        <v>2619</v>
      </c>
      <c r="AB2624" s="110">
        <v>0</v>
      </c>
      <c r="AC2624" s="417">
        <v>19.527895420499799</v>
      </c>
    </row>
    <row r="2625" spans="1:29">
      <c r="A2625" s="20"/>
      <c r="B2625" s="24">
        <v>2621</v>
      </c>
      <c r="D2625" s="571">
        <v>2620</v>
      </c>
      <c r="E2625" s="580">
        <v>66.045503999999994</v>
      </c>
      <c r="F2625" s="580">
        <v>-12.83229</v>
      </c>
      <c r="H2625" s="571">
        <v>2620</v>
      </c>
      <c r="I2625" s="78">
        <v>1544</v>
      </c>
      <c r="J2625" s="78">
        <v>1543</v>
      </c>
      <c r="K2625" s="78">
        <v>1391</v>
      </c>
      <c r="L2625" s="78">
        <v>1544</v>
      </c>
      <c r="M2625" s="579" t="str">
        <f t="shared" si="41"/>
        <v>1544,1543,1391,1544</v>
      </c>
      <c r="R2625" s="280">
        <v>2620</v>
      </c>
      <c r="S2625" s="591">
        <v>940.75780766046898</v>
      </c>
      <c r="U2625" s="77">
        <v>2620</v>
      </c>
      <c r="V2625" s="77">
        <v>2620</v>
      </c>
      <c r="Y2625" s="110">
        <v>2620</v>
      </c>
      <c r="Z2625" s="110">
        <v>0</v>
      </c>
      <c r="AA2625" s="110">
        <v>2620</v>
      </c>
      <c r="AB2625" s="110">
        <v>0</v>
      </c>
      <c r="AC2625" s="417">
        <v>18.815156153209301</v>
      </c>
    </row>
    <row r="2626" spans="1:29">
      <c r="A2626" s="20"/>
      <c r="B2626" s="24">
        <v>2622</v>
      </c>
      <c r="D2626" s="571">
        <v>2621</v>
      </c>
      <c r="E2626" s="580">
        <v>10.822438</v>
      </c>
      <c r="F2626" s="580">
        <v>-27.457709999999999</v>
      </c>
      <c r="H2626" s="571">
        <v>2621</v>
      </c>
      <c r="I2626" s="78">
        <v>1544</v>
      </c>
      <c r="J2626" s="78">
        <v>1391</v>
      </c>
      <c r="K2626" s="78">
        <v>1392</v>
      </c>
      <c r="L2626" s="78">
        <v>1544</v>
      </c>
      <c r="M2626" s="579" t="str">
        <f t="shared" si="41"/>
        <v>1544,1391,1392,1544</v>
      </c>
      <c r="R2626" s="280">
        <v>2621</v>
      </c>
      <c r="S2626" s="591">
        <v>1139.0197818305401</v>
      </c>
      <c r="U2626" s="77">
        <v>2621</v>
      </c>
      <c r="V2626" s="77">
        <v>2621</v>
      </c>
      <c r="Y2626" s="110">
        <v>2621</v>
      </c>
      <c r="Z2626" s="110">
        <v>0</v>
      </c>
      <c r="AA2626" s="110">
        <v>2621</v>
      </c>
      <c r="AB2626" s="110">
        <v>0</v>
      </c>
      <c r="AC2626" s="417">
        <v>22.780395636610901</v>
      </c>
    </row>
    <row r="2627" spans="1:29">
      <c r="A2627" s="20"/>
      <c r="B2627" s="24">
        <v>2623</v>
      </c>
      <c r="D2627" s="571">
        <v>2622</v>
      </c>
      <c r="E2627" s="580">
        <v>-43.809899999999999</v>
      </c>
      <c r="F2627" s="580">
        <v>-39.642539999999997</v>
      </c>
      <c r="H2627" s="571">
        <v>2622</v>
      </c>
      <c r="I2627" s="78">
        <v>1545</v>
      </c>
      <c r="J2627" s="78">
        <v>1544</v>
      </c>
      <c r="K2627" s="78">
        <v>1392</v>
      </c>
      <c r="L2627" s="78">
        <v>1545</v>
      </c>
      <c r="M2627" s="579" t="str">
        <f t="shared" si="41"/>
        <v>1545,1544,1392,1545</v>
      </c>
      <c r="R2627" s="280">
        <v>2622</v>
      </c>
      <c r="S2627" s="591">
        <v>1144.4145297049799</v>
      </c>
      <c r="U2627" s="77">
        <v>2622</v>
      </c>
      <c r="V2627" s="77">
        <v>2622</v>
      </c>
      <c r="Y2627" s="110">
        <v>2622</v>
      </c>
      <c r="Z2627" s="110">
        <v>0</v>
      </c>
      <c r="AA2627" s="110">
        <v>2622</v>
      </c>
      <c r="AB2627" s="110">
        <v>0</v>
      </c>
      <c r="AC2627" s="417">
        <v>22.888290594099601</v>
      </c>
    </row>
    <row r="2628" spans="1:29">
      <c r="A2628" s="20"/>
      <c r="B2628" s="24">
        <v>2624</v>
      </c>
      <c r="D2628" s="571">
        <v>2623</v>
      </c>
      <c r="E2628" s="580">
        <v>-98.327740000000006</v>
      </c>
      <c r="F2628" s="580">
        <v>-49.133850000000002</v>
      </c>
      <c r="H2628" s="571">
        <v>2623</v>
      </c>
      <c r="I2628" s="78">
        <v>1545</v>
      </c>
      <c r="J2628" s="78">
        <v>1392</v>
      </c>
      <c r="K2628" s="78">
        <v>1393</v>
      </c>
      <c r="L2628" s="78">
        <v>1545</v>
      </c>
      <c r="M2628" s="579" t="str">
        <f t="shared" si="41"/>
        <v>1545,1392,1393,1545</v>
      </c>
      <c r="R2628" s="280">
        <v>2623</v>
      </c>
      <c r="S2628" s="591">
        <v>1153.39100624551</v>
      </c>
      <c r="U2628" s="77">
        <v>2623</v>
      </c>
      <c r="V2628" s="77">
        <v>2623</v>
      </c>
      <c r="Y2628" s="110">
        <v>2623</v>
      </c>
      <c r="Z2628" s="110">
        <v>0</v>
      </c>
      <c r="AA2628" s="110">
        <v>2623</v>
      </c>
      <c r="AB2628" s="110">
        <v>0</v>
      </c>
      <c r="AC2628" s="417">
        <v>23.067820124910199</v>
      </c>
    </row>
    <row r="2629" spans="1:29">
      <c r="A2629" s="20"/>
      <c r="B2629" s="24">
        <v>2625</v>
      </c>
      <c r="D2629" s="571">
        <v>2624</v>
      </c>
      <c r="E2629" s="580">
        <v>-152.64060000000001</v>
      </c>
      <c r="F2629" s="580">
        <v>-55.173949999999998</v>
      </c>
      <c r="H2629" s="571">
        <v>2624</v>
      </c>
      <c r="I2629" s="78">
        <v>1546</v>
      </c>
      <c r="J2629" s="78">
        <v>1545</v>
      </c>
      <c r="K2629" s="78">
        <v>1393</v>
      </c>
      <c r="L2629" s="78">
        <v>1546</v>
      </c>
      <c r="M2629" s="579" t="str">
        <f t="shared" si="41"/>
        <v>1546,1545,1393,1546</v>
      </c>
      <c r="R2629" s="280">
        <v>2624</v>
      </c>
      <c r="S2629" s="591">
        <v>1160.9478626739799</v>
      </c>
      <c r="U2629" s="77">
        <v>2624</v>
      </c>
      <c r="V2629" s="77">
        <v>2624</v>
      </c>
      <c r="Y2629" s="110">
        <v>2624</v>
      </c>
      <c r="Z2629" s="110">
        <v>0</v>
      </c>
      <c r="AA2629" s="110">
        <v>2624</v>
      </c>
      <c r="AB2629" s="110">
        <v>0</v>
      </c>
      <c r="AC2629" s="417">
        <v>23.218957253479701</v>
      </c>
    </row>
    <row r="2630" spans="1:29">
      <c r="A2630" s="20"/>
      <c r="B2630" s="24">
        <v>2626</v>
      </c>
      <c r="D2630" s="571">
        <v>2625</v>
      </c>
      <c r="E2630" s="580">
        <v>-193.09649999999999</v>
      </c>
      <c r="F2630" s="580">
        <v>-13.04571</v>
      </c>
      <c r="H2630" s="571">
        <v>2625</v>
      </c>
      <c r="I2630" s="78">
        <v>1546</v>
      </c>
      <c r="J2630" s="78">
        <v>1393</v>
      </c>
      <c r="K2630" s="78">
        <v>1394</v>
      </c>
      <c r="L2630" s="78">
        <v>1546</v>
      </c>
      <c r="M2630" s="579" t="str">
        <f t="shared" ref="M2630:M2693" si="42">_xlfn.CONCAT(I2630,",",J2630,",",,K2630,",",L2630)</f>
        <v>1546,1393,1394,1546</v>
      </c>
      <c r="R2630" s="280">
        <v>2625</v>
      </c>
      <c r="S2630" s="591">
        <v>1149.6490355799899</v>
      </c>
      <c r="U2630" s="77">
        <v>2625</v>
      </c>
      <c r="V2630" s="77">
        <v>2625</v>
      </c>
      <c r="Y2630" s="110">
        <v>2625</v>
      </c>
      <c r="Z2630" s="110">
        <v>0</v>
      </c>
      <c r="AA2630" s="110">
        <v>2625</v>
      </c>
      <c r="AB2630" s="110">
        <v>0</v>
      </c>
      <c r="AC2630" s="417">
        <v>22.992980711599799</v>
      </c>
    </row>
    <row r="2631" spans="1:29">
      <c r="A2631" s="20"/>
      <c r="B2631" s="24">
        <v>2627</v>
      </c>
      <c r="D2631" s="571">
        <v>2626</v>
      </c>
      <c r="E2631" s="580">
        <v>-234.64850000000001</v>
      </c>
      <c r="F2631" s="580">
        <v>28.330839000000001</v>
      </c>
      <c r="H2631" s="571">
        <v>2626</v>
      </c>
      <c r="I2631" s="78">
        <v>1547</v>
      </c>
      <c r="J2631" s="78">
        <v>1546</v>
      </c>
      <c r="K2631" s="78">
        <v>1394</v>
      </c>
      <c r="L2631" s="78">
        <v>1547</v>
      </c>
      <c r="M2631" s="579" t="str">
        <f t="shared" si="42"/>
        <v>1547,1546,1394,1547</v>
      </c>
      <c r="R2631" s="280">
        <v>2626</v>
      </c>
      <c r="S2631" s="591">
        <v>1204.1167732814999</v>
      </c>
      <c r="U2631" s="77">
        <v>2626</v>
      </c>
      <c r="V2631" s="77">
        <v>2626</v>
      </c>
      <c r="Y2631" s="110">
        <v>2626</v>
      </c>
      <c r="Z2631" s="110">
        <v>0</v>
      </c>
      <c r="AA2631" s="110">
        <v>2626</v>
      </c>
      <c r="AB2631" s="110">
        <v>0</v>
      </c>
      <c r="AC2631" s="417">
        <v>24.082335465630099</v>
      </c>
    </row>
    <row r="2632" spans="1:29">
      <c r="A2632" s="20"/>
      <c r="B2632" s="24">
        <v>2628</v>
      </c>
      <c r="D2632" s="571">
        <v>2627</v>
      </c>
      <c r="E2632" s="580">
        <v>-276.6669</v>
      </c>
      <c r="F2632" s="580">
        <v>70.827386000000004</v>
      </c>
      <c r="H2632" s="571">
        <v>2627</v>
      </c>
      <c r="I2632" s="78">
        <v>1547</v>
      </c>
      <c r="J2632" s="78">
        <v>1394</v>
      </c>
      <c r="K2632" s="78">
        <v>1395</v>
      </c>
      <c r="L2632" s="78">
        <v>1547</v>
      </c>
      <c r="M2632" s="579" t="str">
        <f t="shared" si="42"/>
        <v>1547,1394,1395,1547</v>
      </c>
      <c r="R2632" s="280">
        <v>2627</v>
      </c>
      <c r="S2632" s="591">
        <v>1166.1451861695</v>
      </c>
      <c r="U2632" s="77">
        <v>2627</v>
      </c>
      <c r="V2632" s="77">
        <v>2627</v>
      </c>
      <c r="Y2632" s="110">
        <v>2627</v>
      </c>
      <c r="Z2632" s="110">
        <v>0</v>
      </c>
      <c r="AA2632" s="110">
        <v>2627</v>
      </c>
      <c r="AB2632" s="110">
        <v>0</v>
      </c>
      <c r="AC2632" s="417">
        <v>23.322903723390102</v>
      </c>
    </row>
    <row r="2633" spans="1:29">
      <c r="A2633" s="20"/>
      <c r="B2633" s="24">
        <v>2629</v>
      </c>
      <c r="D2633" s="571">
        <v>2628</v>
      </c>
      <c r="E2633" s="580">
        <v>-317.7389</v>
      </c>
      <c r="F2633" s="580">
        <v>116.14566000000001</v>
      </c>
      <c r="H2633" s="571">
        <v>2628</v>
      </c>
      <c r="I2633" s="78">
        <v>1548</v>
      </c>
      <c r="J2633" s="78">
        <v>1547</v>
      </c>
      <c r="K2633" s="78">
        <v>1395</v>
      </c>
      <c r="L2633" s="78">
        <v>1548</v>
      </c>
      <c r="M2633" s="579" t="str">
        <f t="shared" si="42"/>
        <v>1548,1547,1395,1548</v>
      </c>
      <c r="R2633" s="280">
        <v>2628</v>
      </c>
      <c r="S2633" s="591">
        <v>1259.92207679947</v>
      </c>
      <c r="U2633" s="77">
        <v>2628</v>
      </c>
      <c r="V2633" s="77">
        <v>2628</v>
      </c>
      <c r="Y2633" s="110">
        <v>2628</v>
      </c>
      <c r="Z2633" s="110">
        <v>0</v>
      </c>
      <c r="AA2633" s="110">
        <v>2628</v>
      </c>
      <c r="AB2633" s="110">
        <v>0</v>
      </c>
      <c r="AC2633" s="417">
        <v>25.198441535989399</v>
      </c>
    </row>
    <row r="2634" spans="1:29">
      <c r="A2634" s="20"/>
      <c r="B2634" s="24">
        <v>2630</v>
      </c>
      <c r="D2634" s="571">
        <v>2629</v>
      </c>
      <c r="E2634" s="580">
        <v>-357.45429999999999</v>
      </c>
      <c r="F2634" s="580">
        <v>164.35612</v>
      </c>
      <c r="H2634" s="571">
        <v>2629</v>
      </c>
      <c r="I2634" s="78">
        <v>1548</v>
      </c>
      <c r="J2634" s="78">
        <v>1395</v>
      </c>
      <c r="K2634" s="78">
        <v>1396</v>
      </c>
      <c r="L2634" s="78">
        <v>1548</v>
      </c>
      <c r="M2634" s="579" t="str">
        <f t="shared" si="42"/>
        <v>1548,1395,1396,1548</v>
      </c>
      <c r="R2634" s="280">
        <v>2629</v>
      </c>
      <c r="S2634" s="591">
        <v>1195.4361889300001</v>
      </c>
      <c r="U2634" s="77">
        <v>2629</v>
      </c>
      <c r="V2634" s="77">
        <v>2629</v>
      </c>
      <c r="Y2634" s="110">
        <v>2629</v>
      </c>
      <c r="Z2634" s="110">
        <v>0</v>
      </c>
      <c r="AA2634" s="110">
        <v>2629</v>
      </c>
      <c r="AB2634" s="110">
        <v>0</v>
      </c>
      <c r="AC2634" s="417">
        <v>23.908723778600098</v>
      </c>
    </row>
    <row r="2635" spans="1:29">
      <c r="A2635" s="20"/>
      <c r="B2635" s="24">
        <v>2631</v>
      </c>
      <c r="D2635" s="571">
        <v>2630</v>
      </c>
      <c r="E2635" s="580">
        <v>-397.55590000000001</v>
      </c>
      <c r="F2635" s="580">
        <v>215.44481999999999</v>
      </c>
      <c r="H2635" s="571">
        <v>2630</v>
      </c>
      <c r="I2635" s="78">
        <v>1549</v>
      </c>
      <c r="J2635" s="78">
        <v>1548</v>
      </c>
      <c r="K2635" s="78">
        <v>1396</v>
      </c>
      <c r="L2635" s="78">
        <v>1549</v>
      </c>
      <c r="M2635" s="579" t="str">
        <f t="shared" si="42"/>
        <v>1549,1548,1396,1549</v>
      </c>
      <c r="R2635" s="280">
        <v>2630</v>
      </c>
      <c r="S2635" s="591">
        <v>1235.5645719919901</v>
      </c>
      <c r="U2635" s="77">
        <v>2630</v>
      </c>
      <c r="V2635" s="77">
        <v>2630</v>
      </c>
      <c r="Y2635" s="110">
        <v>2630</v>
      </c>
      <c r="Z2635" s="110">
        <v>0</v>
      </c>
      <c r="AA2635" s="110">
        <v>2630</v>
      </c>
      <c r="AB2635" s="110">
        <v>0</v>
      </c>
      <c r="AC2635" s="417">
        <v>24.711291439839901</v>
      </c>
    </row>
    <row r="2636" spans="1:29">
      <c r="A2636" s="20"/>
      <c r="B2636" s="24">
        <v>2632</v>
      </c>
      <c r="D2636" s="571">
        <v>2631</v>
      </c>
      <c r="E2636" s="580">
        <v>-432.68950000000001</v>
      </c>
      <c r="F2636" s="580">
        <v>276.61786999999998</v>
      </c>
      <c r="H2636" s="571">
        <v>2631</v>
      </c>
      <c r="I2636" s="78">
        <v>1549</v>
      </c>
      <c r="J2636" s="78">
        <v>1396</v>
      </c>
      <c r="K2636" s="78">
        <v>1397</v>
      </c>
      <c r="L2636" s="78">
        <v>1549</v>
      </c>
      <c r="M2636" s="579" t="str">
        <f t="shared" si="42"/>
        <v>1549,1396,1397,1549</v>
      </c>
      <c r="R2636" s="280">
        <v>2631</v>
      </c>
      <c r="S2636" s="591">
        <v>1058.07994609</v>
      </c>
      <c r="U2636" s="77">
        <v>2631</v>
      </c>
      <c r="V2636" s="77">
        <v>2631</v>
      </c>
      <c r="Y2636" s="110">
        <v>2631</v>
      </c>
      <c r="Z2636" s="110">
        <v>0</v>
      </c>
      <c r="AA2636" s="110">
        <v>2631</v>
      </c>
      <c r="AB2636" s="110">
        <v>0</v>
      </c>
      <c r="AC2636" s="417">
        <v>21.1615989218</v>
      </c>
    </row>
    <row r="2637" spans="1:29">
      <c r="A2637" s="20"/>
      <c r="B2637" s="24">
        <v>2633</v>
      </c>
      <c r="D2637" s="571">
        <v>2632</v>
      </c>
      <c r="E2637" s="580">
        <v>-482.25029999999998</v>
      </c>
      <c r="F2637" s="580">
        <v>326.36367000000001</v>
      </c>
      <c r="H2637" s="571">
        <v>2632</v>
      </c>
      <c r="I2637" s="78">
        <v>1398</v>
      </c>
      <c r="J2637" s="78">
        <v>1549</v>
      </c>
      <c r="K2637" s="78">
        <v>1397</v>
      </c>
      <c r="L2637" s="78">
        <v>1398</v>
      </c>
      <c r="M2637" s="579" t="str">
        <f t="shared" si="42"/>
        <v>1398,1549,1397,1398</v>
      </c>
      <c r="R2637" s="280">
        <v>2632</v>
      </c>
      <c r="S2637" s="591">
        <v>1114.29942061151</v>
      </c>
      <c r="U2637" s="77">
        <v>2632</v>
      </c>
      <c r="V2637" s="77">
        <v>2632</v>
      </c>
      <c r="Y2637" s="110">
        <v>2632</v>
      </c>
      <c r="Z2637" s="110">
        <v>0</v>
      </c>
      <c r="AA2637" s="110">
        <v>2632</v>
      </c>
      <c r="AB2637" s="110">
        <v>0</v>
      </c>
      <c r="AC2637" s="417">
        <v>22.2859884122302</v>
      </c>
    </row>
    <row r="2638" spans="1:29">
      <c r="A2638" s="20"/>
      <c r="B2638" s="24">
        <v>2634</v>
      </c>
      <c r="D2638" s="571">
        <v>2633</v>
      </c>
      <c r="E2638" s="580">
        <v>-517.42460000000005</v>
      </c>
      <c r="F2638" s="580">
        <v>380.25184999999999</v>
      </c>
      <c r="H2638" s="571">
        <v>2633</v>
      </c>
      <c r="I2638" s="78">
        <v>1550</v>
      </c>
      <c r="J2638" s="78">
        <v>1549</v>
      </c>
      <c r="K2638" s="78">
        <v>1398</v>
      </c>
      <c r="L2638" s="78">
        <v>1550</v>
      </c>
      <c r="M2638" s="579" t="str">
        <f t="shared" si="42"/>
        <v>1550,1549,1398,1550</v>
      </c>
      <c r="R2638" s="280">
        <v>2633</v>
      </c>
      <c r="S2638" s="591">
        <v>1362.1839783769899</v>
      </c>
      <c r="U2638" s="77">
        <v>2633</v>
      </c>
      <c r="V2638" s="77">
        <v>2633</v>
      </c>
      <c r="Y2638" s="110">
        <v>2633</v>
      </c>
      <c r="Z2638" s="110">
        <v>0</v>
      </c>
      <c r="AA2638" s="110">
        <v>2633</v>
      </c>
      <c r="AB2638" s="110">
        <v>0</v>
      </c>
      <c r="AC2638" s="417">
        <v>27.2436795675399</v>
      </c>
    </row>
    <row r="2639" spans="1:29">
      <c r="A2639" s="20"/>
      <c r="B2639" s="24">
        <v>2635</v>
      </c>
      <c r="D2639" s="571">
        <v>2634</v>
      </c>
      <c r="E2639" s="580">
        <v>-540.86300000000006</v>
      </c>
      <c r="F2639" s="580">
        <v>442.27246000000002</v>
      </c>
      <c r="H2639" s="571">
        <v>2634</v>
      </c>
      <c r="I2639" s="78">
        <v>1550</v>
      </c>
      <c r="J2639" s="78">
        <v>1398</v>
      </c>
      <c r="K2639" s="78">
        <v>1399</v>
      </c>
      <c r="L2639" s="78">
        <v>1550</v>
      </c>
      <c r="M2639" s="579" t="str">
        <f t="shared" si="42"/>
        <v>1550,1398,1399,1550</v>
      </c>
      <c r="R2639" s="280">
        <v>2634</v>
      </c>
      <c r="S2639" s="591">
        <v>1478.747996499</v>
      </c>
      <c r="U2639" s="77">
        <v>2634</v>
      </c>
      <c r="V2639" s="77">
        <v>2634</v>
      </c>
      <c r="Y2639" s="110">
        <v>2634</v>
      </c>
      <c r="Z2639" s="110">
        <v>0</v>
      </c>
      <c r="AA2639" s="110">
        <v>2634</v>
      </c>
      <c r="AB2639" s="110">
        <v>0</v>
      </c>
      <c r="AC2639" s="417">
        <v>29.5749599299801</v>
      </c>
    </row>
    <row r="2640" spans="1:29">
      <c r="A2640" s="20"/>
      <c r="B2640" s="24">
        <v>2636</v>
      </c>
      <c r="D2640" s="571">
        <v>2635</v>
      </c>
      <c r="E2640" s="580">
        <v>-511.49599999999998</v>
      </c>
      <c r="F2640" s="580">
        <v>494.42961000000003</v>
      </c>
      <c r="H2640" s="571">
        <v>2635</v>
      </c>
      <c r="I2640" s="78">
        <v>1551</v>
      </c>
      <c r="J2640" s="78">
        <v>1550</v>
      </c>
      <c r="K2640" s="78">
        <v>1399</v>
      </c>
      <c r="L2640" s="78">
        <v>1551</v>
      </c>
      <c r="M2640" s="579" t="str">
        <f t="shared" si="42"/>
        <v>1551,1550,1399,1551</v>
      </c>
      <c r="R2640" s="280">
        <v>2635</v>
      </c>
      <c r="S2640" s="591">
        <v>1603.2330569445</v>
      </c>
      <c r="U2640" s="77">
        <v>2635</v>
      </c>
      <c r="V2640" s="77">
        <v>2635</v>
      </c>
      <c r="Y2640" s="110">
        <v>2635</v>
      </c>
      <c r="Z2640" s="110">
        <v>0</v>
      </c>
      <c r="AA2640" s="110">
        <v>2635</v>
      </c>
      <c r="AB2640" s="110">
        <v>0</v>
      </c>
      <c r="AC2640" s="417">
        <v>32.064661138890003</v>
      </c>
    </row>
    <row r="2641" spans="1:29">
      <c r="A2641" s="20"/>
      <c r="B2641" s="24">
        <v>2637</v>
      </c>
      <c r="D2641" s="571">
        <v>2636</v>
      </c>
      <c r="E2641" s="580">
        <v>-472.99009999999998</v>
      </c>
      <c r="F2641" s="580">
        <v>538.03696000000002</v>
      </c>
      <c r="H2641" s="571">
        <v>2636</v>
      </c>
      <c r="I2641" s="78">
        <v>1551</v>
      </c>
      <c r="J2641" s="78">
        <v>1399</v>
      </c>
      <c r="K2641" s="78">
        <v>1400</v>
      </c>
      <c r="L2641" s="78">
        <v>1551</v>
      </c>
      <c r="M2641" s="579" t="str">
        <f t="shared" si="42"/>
        <v>1551,1399,1400,1551</v>
      </c>
      <c r="R2641" s="280">
        <v>2636</v>
      </c>
      <c r="S2641" s="591">
        <v>1654.6190050929899</v>
      </c>
      <c r="U2641" s="77">
        <v>2636</v>
      </c>
      <c r="V2641" s="77">
        <v>2636</v>
      </c>
      <c r="Y2641" s="110">
        <v>2636</v>
      </c>
      <c r="Z2641" s="110">
        <v>0</v>
      </c>
      <c r="AA2641" s="110">
        <v>2636</v>
      </c>
      <c r="AB2641" s="110">
        <v>0</v>
      </c>
      <c r="AC2641" s="417">
        <v>33.092380101859803</v>
      </c>
    </row>
    <row r="2642" spans="1:29">
      <c r="A2642" s="20"/>
      <c r="B2642" s="24">
        <v>2638</v>
      </c>
      <c r="D2642" s="571">
        <v>2637</v>
      </c>
      <c r="E2642" s="580">
        <v>-423.76029999999997</v>
      </c>
      <c r="F2642" s="580">
        <v>565.58186999999998</v>
      </c>
      <c r="H2642" s="571">
        <v>2637</v>
      </c>
      <c r="I2642" s="78">
        <v>1552</v>
      </c>
      <c r="J2642" s="78">
        <v>1551</v>
      </c>
      <c r="K2642" s="78">
        <v>1400</v>
      </c>
      <c r="L2642" s="78">
        <v>1552</v>
      </c>
      <c r="M2642" s="579" t="str">
        <f t="shared" si="42"/>
        <v>1552,1551,1400,1552</v>
      </c>
      <c r="R2642" s="280">
        <v>2637</v>
      </c>
      <c r="S2642" s="591">
        <v>1627.0864968783001</v>
      </c>
      <c r="U2642" s="77">
        <v>2637</v>
      </c>
      <c r="V2642" s="77">
        <v>2637</v>
      </c>
      <c r="Y2642" s="110">
        <v>2637</v>
      </c>
      <c r="Z2642" s="110">
        <v>0</v>
      </c>
      <c r="AA2642" s="110">
        <v>2637</v>
      </c>
      <c r="AB2642" s="110">
        <v>0</v>
      </c>
      <c r="AC2642" s="417">
        <v>32.541729937566103</v>
      </c>
    </row>
    <row r="2643" spans="1:29">
      <c r="A2643" s="20"/>
      <c r="B2643" s="24">
        <v>2639</v>
      </c>
      <c r="D2643" s="571">
        <v>2638</v>
      </c>
      <c r="E2643" s="580">
        <v>-370.43770000000001</v>
      </c>
      <c r="F2643" s="580">
        <v>576.73006999999996</v>
      </c>
      <c r="H2643" s="571">
        <v>2638</v>
      </c>
      <c r="I2643" s="78">
        <v>1552</v>
      </c>
      <c r="J2643" s="78">
        <v>1400</v>
      </c>
      <c r="K2643" s="78">
        <v>1402</v>
      </c>
      <c r="L2643" s="78">
        <v>1552</v>
      </c>
      <c r="M2643" s="579" t="str">
        <f t="shared" si="42"/>
        <v>1552,1400,1402,1552</v>
      </c>
      <c r="R2643" s="280">
        <v>2638</v>
      </c>
      <c r="S2643" s="591">
        <v>1953.55581934669</v>
      </c>
      <c r="U2643" s="77">
        <v>2638</v>
      </c>
      <c r="V2643" s="77">
        <v>2638</v>
      </c>
      <c r="Y2643" s="110">
        <v>2638</v>
      </c>
      <c r="Z2643" s="110">
        <v>0</v>
      </c>
      <c r="AA2643" s="110">
        <v>2638</v>
      </c>
      <c r="AB2643" s="110">
        <v>0</v>
      </c>
      <c r="AC2643" s="417">
        <v>39.071116386933802</v>
      </c>
    </row>
    <row r="2644" spans="1:29">
      <c r="A2644" s="20"/>
      <c r="B2644" s="24">
        <v>2640</v>
      </c>
      <c r="D2644" s="571">
        <v>2639</v>
      </c>
      <c r="E2644" s="580">
        <v>-316.63619999999997</v>
      </c>
      <c r="F2644" s="580">
        <v>585.18092999999999</v>
      </c>
      <c r="H2644" s="571">
        <v>2639</v>
      </c>
      <c r="I2644" s="78">
        <v>1553</v>
      </c>
      <c r="J2644" s="78">
        <v>1401</v>
      </c>
      <c r="K2644" s="78">
        <v>1249</v>
      </c>
      <c r="L2644" s="78">
        <v>1553</v>
      </c>
      <c r="M2644" s="579" t="str">
        <f t="shared" si="42"/>
        <v>1553,1401,1249,1553</v>
      </c>
      <c r="R2644" s="280">
        <v>2639</v>
      </c>
      <c r="S2644" s="591">
        <v>2157.2696036154898</v>
      </c>
      <c r="U2644" s="77">
        <v>2639</v>
      </c>
      <c r="V2644" s="77">
        <v>2639</v>
      </c>
      <c r="Y2644" s="110">
        <v>2639</v>
      </c>
      <c r="Z2644" s="110">
        <v>0</v>
      </c>
      <c r="AA2644" s="110">
        <v>2639</v>
      </c>
      <c r="AB2644" s="110">
        <v>0</v>
      </c>
      <c r="AC2644" s="417">
        <v>43.145392072309903</v>
      </c>
    </row>
    <row r="2645" spans="1:29">
      <c r="A2645" s="20"/>
      <c r="B2645" s="24">
        <v>2641</v>
      </c>
      <c r="D2645" s="571">
        <v>2640</v>
      </c>
      <c r="E2645" s="580">
        <v>-262.0598</v>
      </c>
      <c r="F2645" s="580">
        <v>594.55673000000002</v>
      </c>
      <c r="H2645" s="571">
        <v>2640</v>
      </c>
      <c r="I2645" s="78">
        <v>1553</v>
      </c>
      <c r="J2645" s="78">
        <v>1249</v>
      </c>
      <c r="K2645" s="78">
        <v>1403</v>
      </c>
      <c r="L2645" s="78">
        <v>1553</v>
      </c>
      <c r="M2645" s="579" t="str">
        <f t="shared" si="42"/>
        <v>1553,1249,1403,1553</v>
      </c>
      <c r="R2645" s="280">
        <v>2640</v>
      </c>
      <c r="S2645" s="591">
        <v>2271.6188271424899</v>
      </c>
      <c r="U2645" s="77">
        <v>2640</v>
      </c>
      <c r="V2645" s="77">
        <v>2640</v>
      </c>
      <c r="Y2645" s="110">
        <v>2640</v>
      </c>
      <c r="Z2645" s="110">
        <v>0</v>
      </c>
      <c r="AA2645" s="110">
        <v>2640</v>
      </c>
      <c r="AB2645" s="110">
        <v>0</v>
      </c>
      <c r="AC2645" s="417">
        <v>45.432376542849802</v>
      </c>
    </row>
    <row r="2646" spans="1:29">
      <c r="A2646" s="20"/>
      <c r="B2646" s="24">
        <v>2642</v>
      </c>
      <c r="D2646" s="571">
        <v>2641</v>
      </c>
      <c r="E2646" s="580">
        <v>-212.37819999999999</v>
      </c>
      <c r="F2646" s="580">
        <v>616.92305999999996</v>
      </c>
      <c r="H2646" s="571">
        <v>2641</v>
      </c>
      <c r="I2646" s="78">
        <v>1554</v>
      </c>
      <c r="J2646" s="78">
        <v>1402</v>
      </c>
      <c r="K2646" s="78">
        <v>1401</v>
      </c>
      <c r="L2646" s="78">
        <v>1554</v>
      </c>
      <c r="M2646" s="579" t="str">
        <f t="shared" si="42"/>
        <v>1554,1402,1401,1554</v>
      </c>
      <c r="R2646" s="280">
        <v>2641</v>
      </c>
      <c r="S2646" s="591">
        <v>2087.8234360961001</v>
      </c>
      <c r="U2646" s="77">
        <v>2641</v>
      </c>
      <c r="V2646" s="77">
        <v>2641</v>
      </c>
      <c r="Y2646" s="110">
        <v>2641</v>
      </c>
      <c r="Z2646" s="110">
        <v>0</v>
      </c>
      <c r="AA2646" s="110">
        <v>2641</v>
      </c>
      <c r="AB2646" s="110">
        <v>0</v>
      </c>
      <c r="AC2646" s="417">
        <v>41.756468721921998</v>
      </c>
    </row>
    <row r="2647" spans="1:29">
      <c r="A2647" s="20"/>
      <c r="B2647" s="24">
        <v>2643</v>
      </c>
      <c r="D2647" s="571">
        <v>2642</v>
      </c>
      <c r="E2647" s="580">
        <v>-171.0506</v>
      </c>
      <c r="F2647" s="580">
        <v>645.37495999999999</v>
      </c>
      <c r="H2647" s="571">
        <v>2642</v>
      </c>
      <c r="I2647" s="78">
        <v>1554</v>
      </c>
      <c r="J2647" s="78">
        <v>1401</v>
      </c>
      <c r="K2647" s="78">
        <v>1553</v>
      </c>
      <c r="L2647" s="78">
        <v>1554</v>
      </c>
      <c r="M2647" s="579" t="str">
        <f t="shared" si="42"/>
        <v>1554,1401,1553,1554</v>
      </c>
      <c r="R2647" s="280">
        <v>2642</v>
      </c>
      <c r="S2647" s="591">
        <v>1996.20768562699</v>
      </c>
      <c r="U2647" s="77">
        <v>2642</v>
      </c>
      <c r="V2647" s="77">
        <v>2642</v>
      </c>
      <c r="Y2647" s="110">
        <v>2642</v>
      </c>
      <c r="Z2647" s="110">
        <v>0</v>
      </c>
      <c r="AA2647" s="110">
        <v>2642</v>
      </c>
      <c r="AB2647" s="110">
        <v>0</v>
      </c>
      <c r="AC2647" s="417">
        <v>39.924153712539898</v>
      </c>
    </row>
    <row r="2648" spans="1:29">
      <c r="A2648" s="20"/>
      <c r="B2648" s="24">
        <v>2644</v>
      </c>
      <c r="D2648" s="571">
        <v>2643</v>
      </c>
      <c r="E2648" s="580">
        <v>-119.8914</v>
      </c>
      <c r="F2648" s="580">
        <v>634.56403999999998</v>
      </c>
      <c r="H2648" s="571">
        <v>2643</v>
      </c>
      <c r="I2648" s="78">
        <v>1555</v>
      </c>
      <c r="J2648" s="78">
        <v>1552</v>
      </c>
      <c r="K2648" s="78">
        <v>1402</v>
      </c>
      <c r="L2648" s="78">
        <v>1555</v>
      </c>
      <c r="M2648" s="579" t="str">
        <f t="shared" si="42"/>
        <v>1555,1552,1402,1555</v>
      </c>
      <c r="R2648" s="280">
        <v>2643</v>
      </c>
      <c r="S2648" s="591">
        <v>1615.2830572201401</v>
      </c>
      <c r="U2648" s="77">
        <v>2643</v>
      </c>
      <c r="V2648" s="77">
        <v>2643</v>
      </c>
      <c r="Y2648" s="110">
        <v>2643</v>
      </c>
      <c r="Z2648" s="110">
        <v>0</v>
      </c>
      <c r="AA2648" s="110">
        <v>2643</v>
      </c>
      <c r="AB2648" s="110">
        <v>0</v>
      </c>
      <c r="AC2648" s="417">
        <v>32.305661144402897</v>
      </c>
    </row>
    <row r="2649" spans="1:29">
      <c r="A2649" s="20"/>
      <c r="B2649" s="24">
        <v>2645</v>
      </c>
      <c r="D2649" s="571">
        <v>2644</v>
      </c>
      <c r="E2649" s="580">
        <v>-61.455240000000003</v>
      </c>
      <c r="F2649" s="580">
        <v>621.40758000000005</v>
      </c>
      <c r="H2649" s="571">
        <v>2644</v>
      </c>
      <c r="I2649" s="78">
        <v>1555</v>
      </c>
      <c r="J2649" s="78">
        <v>1402</v>
      </c>
      <c r="K2649" s="78">
        <v>1554</v>
      </c>
      <c r="L2649" s="78">
        <v>1555</v>
      </c>
      <c r="M2649" s="579" t="str">
        <f t="shared" si="42"/>
        <v>1555,1402,1554,1555</v>
      </c>
      <c r="R2649" s="280">
        <v>2644</v>
      </c>
      <c r="S2649" s="591">
        <v>1684.0447243804001</v>
      </c>
      <c r="U2649" s="77">
        <v>2644</v>
      </c>
      <c r="V2649" s="77">
        <v>2644</v>
      </c>
      <c r="Y2649" s="110">
        <v>2644</v>
      </c>
      <c r="Z2649" s="110">
        <v>0</v>
      </c>
      <c r="AA2649" s="110">
        <v>2644</v>
      </c>
      <c r="AB2649" s="110">
        <v>0</v>
      </c>
      <c r="AC2649" s="417">
        <v>33.680894487608001</v>
      </c>
    </row>
    <row r="2650" spans="1:29">
      <c r="A2650" s="20"/>
      <c r="B2650" s="24">
        <v>2646</v>
      </c>
      <c r="D2650" s="571">
        <v>2645</v>
      </c>
      <c r="E2650" s="580">
        <v>-3.444134</v>
      </c>
      <c r="F2650" s="580">
        <v>617.76724000000002</v>
      </c>
      <c r="H2650" s="571">
        <v>2645</v>
      </c>
      <c r="I2650" s="78">
        <v>1556</v>
      </c>
      <c r="J2650" s="78">
        <v>1548</v>
      </c>
      <c r="K2650" s="78">
        <v>1549</v>
      </c>
      <c r="L2650" s="78">
        <v>1556</v>
      </c>
      <c r="M2650" s="579" t="str">
        <f t="shared" si="42"/>
        <v>1556,1548,1549,1556</v>
      </c>
      <c r="R2650" s="280">
        <v>2645</v>
      </c>
      <c r="S2650" s="591">
        <v>1442.56742695198</v>
      </c>
      <c r="U2650" s="77">
        <v>2645</v>
      </c>
      <c r="V2650" s="77">
        <v>2645</v>
      </c>
      <c r="Y2650" s="110">
        <v>2645</v>
      </c>
      <c r="Z2650" s="110">
        <v>0</v>
      </c>
      <c r="AA2650" s="110">
        <v>2645</v>
      </c>
      <c r="AB2650" s="110">
        <v>0</v>
      </c>
      <c r="AC2650" s="417">
        <v>28.851348539039599</v>
      </c>
    </row>
    <row r="2651" spans="1:29">
      <c r="A2651" s="20"/>
      <c r="B2651" s="24">
        <v>2647</v>
      </c>
      <c r="D2651" s="571">
        <v>2646</v>
      </c>
      <c r="E2651" s="580">
        <v>50.877989999999997</v>
      </c>
      <c r="F2651" s="580">
        <v>620.92837999999995</v>
      </c>
      <c r="H2651" s="571">
        <v>2646</v>
      </c>
      <c r="I2651" s="78">
        <v>1556</v>
      </c>
      <c r="J2651" s="78">
        <v>1549</v>
      </c>
      <c r="K2651" s="78">
        <v>1550</v>
      </c>
      <c r="L2651" s="78">
        <v>1556</v>
      </c>
      <c r="M2651" s="579" t="str">
        <f t="shared" si="42"/>
        <v>1556,1549,1550,1556</v>
      </c>
      <c r="R2651" s="280">
        <v>2646</v>
      </c>
      <c r="S2651" s="591">
        <v>1508.5507914360201</v>
      </c>
      <c r="U2651" s="77">
        <v>2646</v>
      </c>
      <c r="V2651" s="77">
        <v>2646</v>
      </c>
      <c r="Y2651" s="110">
        <v>2646</v>
      </c>
      <c r="Z2651" s="110">
        <v>0</v>
      </c>
      <c r="AA2651" s="110">
        <v>2646</v>
      </c>
      <c r="AB2651" s="110">
        <v>0</v>
      </c>
      <c r="AC2651" s="417">
        <v>30.1710158287204</v>
      </c>
    </row>
    <row r="2652" spans="1:29">
      <c r="A2652" s="20"/>
      <c r="B2652" s="24">
        <v>2648</v>
      </c>
      <c r="D2652" s="571">
        <v>2647</v>
      </c>
      <c r="E2652" s="580">
        <v>104.2359</v>
      </c>
      <c r="F2652" s="580">
        <v>593.28578000000005</v>
      </c>
      <c r="H2652" s="571">
        <v>2647</v>
      </c>
      <c r="I2652" s="78">
        <v>1557</v>
      </c>
      <c r="J2652" s="78">
        <v>1547</v>
      </c>
      <c r="K2652" s="78">
        <v>1548</v>
      </c>
      <c r="L2652" s="78">
        <v>1557</v>
      </c>
      <c r="M2652" s="579" t="str">
        <f t="shared" si="42"/>
        <v>1557,1547,1548,1557</v>
      </c>
      <c r="R2652" s="280">
        <v>2647</v>
      </c>
      <c r="S2652" s="591">
        <v>1208.45489892005</v>
      </c>
      <c r="U2652" s="77">
        <v>2647</v>
      </c>
      <c r="V2652" s="77">
        <v>2647</v>
      </c>
      <c r="Y2652" s="110">
        <v>2647</v>
      </c>
      <c r="Z2652" s="110">
        <v>0</v>
      </c>
      <c r="AA2652" s="110">
        <v>2647</v>
      </c>
      <c r="AB2652" s="110">
        <v>0</v>
      </c>
      <c r="AC2652" s="417">
        <v>24.169097978401101</v>
      </c>
    </row>
    <row r="2653" spans="1:29">
      <c r="A2653" s="20"/>
      <c r="B2653" s="24">
        <v>2649</v>
      </c>
      <c r="D2653" s="571">
        <v>2648</v>
      </c>
      <c r="E2653" s="580">
        <v>199.46836999999999</v>
      </c>
      <c r="F2653" s="580">
        <v>75.701126000000002</v>
      </c>
      <c r="H2653" s="571">
        <v>2648</v>
      </c>
      <c r="I2653" s="78">
        <v>1557</v>
      </c>
      <c r="J2653" s="78">
        <v>1548</v>
      </c>
      <c r="K2653" s="78">
        <v>1556</v>
      </c>
      <c r="L2653" s="78">
        <v>1557</v>
      </c>
      <c r="M2653" s="579" t="str">
        <f t="shared" si="42"/>
        <v>1557,1548,1556,1557</v>
      </c>
      <c r="R2653" s="280">
        <v>2648</v>
      </c>
      <c r="S2653" s="591">
        <v>1403.1482022719499</v>
      </c>
      <c r="U2653" s="77">
        <v>2648</v>
      </c>
      <c r="V2653" s="77">
        <v>2648</v>
      </c>
      <c r="Y2653" s="110">
        <v>2648</v>
      </c>
      <c r="Z2653" s="110">
        <v>0</v>
      </c>
      <c r="AA2653" s="110">
        <v>2648</v>
      </c>
      <c r="AB2653" s="110">
        <v>0</v>
      </c>
      <c r="AC2653" s="417">
        <v>28.062964045439099</v>
      </c>
    </row>
    <row r="2654" spans="1:29">
      <c r="A2654" s="20"/>
      <c r="B2654" s="24">
        <v>2650</v>
      </c>
      <c r="D2654" s="571">
        <v>2649</v>
      </c>
      <c r="E2654" s="580">
        <v>233.69429</v>
      </c>
      <c r="F2654" s="580">
        <v>123.71366999999999</v>
      </c>
      <c r="H2654" s="571">
        <v>2649</v>
      </c>
      <c r="I2654" s="78">
        <v>1558</v>
      </c>
      <c r="J2654" s="78">
        <v>1546</v>
      </c>
      <c r="K2654" s="78">
        <v>1547</v>
      </c>
      <c r="L2654" s="78">
        <v>1558</v>
      </c>
      <c r="M2654" s="579" t="str">
        <f t="shared" si="42"/>
        <v>1558,1546,1547,1558</v>
      </c>
      <c r="R2654" s="280">
        <v>2649</v>
      </c>
      <c r="S2654" s="591">
        <v>1130.9065090440199</v>
      </c>
      <c r="U2654" s="77">
        <v>2649</v>
      </c>
      <c r="V2654" s="77">
        <v>2649</v>
      </c>
      <c r="Y2654" s="110">
        <v>2649</v>
      </c>
      <c r="Z2654" s="110">
        <v>0</v>
      </c>
      <c r="AA2654" s="110">
        <v>2649</v>
      </c>
      <c r="AB2654" s="110">
        <v>0</v>
      </c>
      <c r="AC2654" s="417">
        <v>22.618130180880499</v>
      </c>
    </row>
    <row r="2655" spans="1:29">
      <c r="A2655" s="20"/>
      <c r="B2655" s="24">
        <v>2651</v>
      </c>
      <c r="D2655" s="571">
        <v>2650</v>
      </c>
      <c r="E2655" s="580">
        <v>142.81751</v>
      </c>
      <c r="F2655" s="580">
        <v>66.528263999999993</v>
      </c>
      <c r="H2655" s="571">
        <v>2650</v>
      </c>
      <c r="I2655" s="78">
        <v>1558</v>
      </c>
      <c r="J2655" s="78">
        <v>1547</v>
      </c>
      <c r="K2655" s="78">
        <v>1557</v>
      </c>
      <c r="L2655" s="78">
        <v>1558</v>
      </c>
      <c r="M2655" s="579" t="str">
        <f t="shared" si="42"/>
        <v>1558,1547,1557,1558</v>
      </c>
      <c r="R2655" s="280">
        <v>2650</v>
      </c>
      <c r="S2655" s="591">
        <v>1228.9328516984799</v>
      </c>
      <c r="U2655" s="77">
        <v>2650</v>
      </c>
      <c r="V2655" s="77">
        <v>2650</v>
      </c>
      <c r="Y2655" s="110">
        <v>2650</v>
      </c>
      <c r="Z2655" s="110">
        <v>0</v>
      </c>
      <c r="AA2655" s="110">
        <v>2650</v>
      </c>
      <c r="AB2655" s="110">
        <v>0</v>
      </c>
      <c r="AC2655" s="417">
        <v>24.578657033969598</v>
      </c>
    </row>
    <row r="2656" spans="1:29">
      <c r="A2656" s="20"/>
      <c r="B2656" s="24">
        <v>2652</v>
      </c>
      <c r="D2656" s="571">
        <v>2651</v>
      </c>
      <c r="E2656" s="580">
        <v>85.039219000000003</v>
      </c>
      <c r="F2656" s="580">
        <v>48.046014999999997</v>
      </c>
      <c r="H2656" s="571">
        <v>2651</v>
      </c>
      <c r="I2656" s="78">
        <v>1559</v>
      </c>
      <c r="J2656" s="78">
        <v>1545</v>
      </c>
      <c r="K2656" s="78">
        <v>1546</v>
      </c>
      <c r="L2656" s="78">
        <v>1559</v>
      </c>
      <c r="M2656" s="579" t="str">
        <f t="shared" si="42"/>
        <v>1559,1545,1546,1559</v>
      </c>
      <c r="R2656" s="280">
        <v>2651</v>
      </c>
      <c r="S2656" s="591">
        <v>1147.3242740994301</v>
      </c>
      <c r="U2656" s="77">
        <v>2651</v>
      </c>
      <c r="V2656" s="77">
        <v>2651</v>
      </c>
      <c r="Y2656" s="110">
        <v>2651</v>
      </c>
      <c r="Z2656" s="110">
        <v>0</v>
      </c>
      <c r="AA2656" s="110">
        <v>2651</v>
      </c>
      <c r="AB2656" s="110">
        <v>0</v>
      </c>
      <c r="AC2656" s="417">
        <v>22.946485481988599</v>
      </c>
    </row>
    <row r="2657" spans="1:29">
      <c r="A2657" s="20"/>
      <c r="B2657" s="24">
        <v>2653</v>
      </c>
      <c r="D2657" s="571">
        <v>2652</v>
      </c>
      <c r="E2657" s="580">
        <v>28.585895000000001</v>
      </c>
      <c r="F2657" s="580">
        <v>31.189167999999999</v>
      </c>
      <c r="H2657" s="571">
        <v>2652</v>
      </c>
      <c r="I2657" s="78">
        <v>1559</v>
      </c>
      <c r="J2657" s="78">
        <v>1546</v>
      </c>
      <c r="K2657" s="78">
        <v>1558</v>
      </c>
      <c r="L2657" s="78">
        <v>1559</v>
      </c>
      <c r="M2657" s="579" t="str">
        <f t="shared" si="42"/>
        <v>1559,1546,1558,1559</v>
      </c>
      <c r="R2657" s="280">
        <v>2652</v>
      </c>
      <c r="S2657" s="591">
        <v>1172.6281178207701</v>
      </c>
      <c r="U2657" s="77">
        <v>2652</v>
      </c>
      <c r="V2657" s="77">
        <v>2652</v>
      </c>
      <c r="Y2657" s="110">
        <v>2652</v>
      </c>
      <c r="Z2657" s="110">
        <v>0</v>
      </c>
      <c r="AA2657" s="110">
        <v>2652</v>
      </c>
      <c r="AB2657" s="110">
        <v>0</v>
      </c>
      <c r="AC2657" s="417">
        <v>23.452562356415399</v>
      </c>
    </row>
    <row r="2658" spans="1:29">
      <c r="A2658" s="20"/>
      <c r="B2658" s="24">
        <v>2654</v>
      </c>
      <c r="D2658" s="571">
        <v>2653</v>
      </c>
      <c r="E2658" s="580">
        <v>-26.374960000000002</v>
      </c>
      <c r="F2658" s="580">
        <v>17.039497000000001</v>
      </c>
      <c r="H2658" s="571">
        <v>2653</v>
      </c>
      <c r="I2658" s="78">
        <v>1560</v>
      </c>
      <c r="J2658" s="78">
        <v>1544</v>
      </c>
      <c r="K2658" s="78">
        <v>1545</v>
      </c>
      <c r="L2658" s="78">
        <v>1560</v>
      </c>
      <c r="M2658" s="579" t="str">
        <f t="shared" si="42"/>
        <v>1560,1544,1545,1560</v>
      </c>
      <c r="R2658" s="280">
        <v>2653</v>
      </c>
      <c r="S2658" s="591">
        <v>1138.0995268895001</v>
      </c>
      <c r="U2658" s="77">
        <v>2653</v>
      </c>
      <c r="V2658" s="77">
        <v>2653</v>
      </c>
      <c r="Y2658" s="110">
        <v>2653</v>
      </c>
      <c r="Z2658" s="110">
        <v>0</v>
      </c>
      <c r="AA2658" s="110">
        <v>2653</v>
      </c>
      <c r="AB2658" s="110">
        <v>0</v>
      </c>
      <c r="AC2658" s="417">
        <v>22.761990537790101</v>
      </c>
    </row>
    <row r="2659" spans="1:29">
      <c r="A2659" s="20"/>
      <c r="B2659" s="24">
        <v>2655</v>
      </c>
      <c r="D2659" s="571">
        <v>2654</v>
      </c>
      <c r="E2659" s="580">
        <v>-81.231729999999999</v>
      </c>
      <c r="F2659" s="580">
        <v>6.0051246999999996</v>
      </c>
      <c r="H2659" s="571">
        <v>2654</v>
      </c>
      <c r="I2659" s="78">
        <v>1560</v>
      </c>
      <c r="J2659" s="78">
        <v>1545</v>
      </c>
      <c r="K2659" s="78">
        <v>1559</v>
      </c>
      <c r="L2659" s="78">
        <v>1560</v>
      </c>
      <c r="M2659" s="579" t="str">
        <f t="shared" si="42"/>
        <v>1560,1545,1559,1560</v>
      </c>
      <c r="R2659" s="280">
        <v>2654</v>
      </c>
      <c r="S2659" s="591">
        <v>1241.0528356279799</v>
      </c>
      <c r="U2659" s="77">
        <v>2654</v>
      </c>
      <c r="V2659" s="77">
        <v>2654</v>
      </c>
      <c r="Y2659" s="110">
        <v>2654</v>
      </c>
      <c r="Z2659" s="110">
        <v>0</v>
      </c>
      <c r="AA2659" s="110">
        <v>2654</v>
      </c>
      <c r="AB2659" s="110">
        <v>0</v>
      </c>
      <c r="AC2659" s="417">
        <v>24.821056712559599</v>
      </c>
    </row>
    <row r="2660" spans="1:29">
      <c r="A2660" s="20"/>
      <c r="B2660" s="24">
        <v>2656</v>
      </c>
      <c r="D2660" s="571">
        <v>2655</v>
      </c>
      <c r="E2660" s="580">
        <v>-136.7388</v>
      </c>
      <c r="F2660" s="580">
        <v>-2.763398</v>
      </c>
      <c r="H2660" s="571">
        <v>2655</v>
      </c>
      <c r="I2660" s="78">
        <v>1561</v>
      </c>
      <c r="J2660" s="78">
        <v>1543</v>
      </c>
      <c r="K2660" s="78">
        <v>1544</v>
      </c>
      <c r="L2660" s="78">
        <v>1561</v>
      </c>
      <c r="M2660" s="579" t="str">
        <f t="shared" si="42"/>
        <v>1561,1543,1544,1561</v>
      </c>
      <c r="R2660" s="280">
        <v>2655</v>
      </c>
      <c r="S2660" s="591">
        <v>1080.8431391300901</v>
      </c>
      <c r="U2660" s="77">
        <v>2655</v>
      </c>
      <c r="V2660" s="77">
        <v>2655</v>
      </c>
      <c r="Y2660" s="110">
        <v>2655</v>
      </c>
      <c r="Z2660" s="110">
        <v>0</v>
      </c>
      <c r="AA2660" s="110">
        <v>2655</v>
      </c>
      <c r="AB2660" s="110">
        <v>0</v>
      </c>
      <c r="AC2660" s="417">
        <v>21.616862782601899</v>
      </c>
    </row>
    <row r="2661" spans="1:29">
      <c r="A2661" s="20"/>
      <c r="B2661" s="24">
        <v>2657</v>
      </c>
      <c r="D2661" s="571">
        <v>2656</v>
      </c>
      <c r="E2661" s="580">
        <v>155.15019000000001</v>
      </c>
      <c r="F2661" s="580">
        <v>540.70254999999997</v>
      </c>
      <c r="H2661" s="571">
        <v>2656</v>
      </c>
      <c r="I2661" s="78">
        <v>1561</v>
      </c>
      <c r="J2661" s="78">
        <v>1544</v>
      </c>
      <c r="K2661" s="78">
        <v>1560</v>
      </c>
      <c r="L2661" s="78">
        <v>1561</v>
      </c>
      <c r="M2661" s="579" t="str">
        <f t="shared" si="42"/>
        <v>1561,1544,1560,1561</v>
      </c>
      <c r="R2661" s="280">
        <v>2656</v>
      </c>
      <c r="S2661" s="591">
        <v>1330.0786417823899</v>
      </c>
      <c r="U2661" s="77">
        <v>2656</v>
      </c>
      <c r="V2661" s="77">
        <v>2656</v>
      </c>
      <c r="Y2661" s="110">
        <v>2656</v>
      </c>
      <c r="Z2661" s="110">
        <v>0</v>
      </c>
      <c r="AA2661" s="110">
        <v>2656</v>
      </c>
      <c r="AB2661" s="110">
        <v>0</v>
      </c>
      <c r="AC2661" s="417">
        <v>26.6015728356479</v>
      </c>
    </row>
    <row r="2662" spans="1:29">
      <c r="A2662" s="20"/>
      <c r="B2662" s="24">
        <v>2658</v>
      </c>
      <c r="D2662" s="571">
        <v>2657</v>
      </c>
      <c r="E2662" s="580">
        <v>-160.84719999999999</v>
      </c>
      <c r="F2662" s="580">
        <v>592.82943999999998</v>
      </c>
      <c r="H2662" s="571">
        <v>2657</v>
      </c>
      <c r="I2662" s="78">
        <v>1561</v>
      </c>
      <c r="J2662" s="78">
        <v>1542</v>
      </c>
      <c r="K2662" s="78">
        <v>1543</v>
      </c>
      <c r="L2662" s="78">
        <v>1561</v>
      </c>
      <c r="M2662" s="579" t="str">
        <f t="shared" si="42"/>
        <v>1561,1542,1543,1561</v>
      </c>
      <c r="R2662" s="280">
        <v>2657</v>
      </c>
      <c r="S2662" s="591">
        <v>1073.5684960650101</v>
      </c>
      <c r="U2662" s="77">
        <v>2657</v>
      </c>
      <c r="V2662" s="77">
        <v>2657</v>
      </c>
      <c r="Y2662" s="110">
        <v>2657</v>
      </c>
      <c r="Z2662" s="110">
        <v>0</v>
      </c>
      <c r="AA2662" s="110">
        <v>2657</v>
      </c>
      <c r="AB2662" s="110">
        <v>0</v>
      </c>
      <c r="AC2662" s="417">
        <v>21.471369921300202</v>
      </c>
    </row>
    <row r="2663" spans="1:29">
      <c r="A2663" s="20"/>
      <c r="B2663" s="24">
        <v>2659</v>
      </c>
      <c r="D2663" s="571">
        <v>2658</v>
      </c>
      <c r="E2663" s="580">
        <v>-101.30070000000001</v>
      </c>
      <c r="F2663" s="580">
        <v>578.55868999999996</v>
      </c>
      <c r="H2663" s="571">
        <v>2658</v>
      </c>
      <c r="I2663" s="78">
        <v>1562</v>
      </c>
      <c r="J2663" s="78">
        <v>1541</v>
      </c>
      <c r="K2663" s="78">
        <v>1542</v>
      </c>
      <c r="L2663" s="78">
        <v>1562</v>
      </c>
      <c r="M2663" s="579" t="str">
        <f t="shared" si="42"/>
        <v>1562,1541,1542,1562</v>
      </c>
      <c r="R2663" s="280">
        <v>2658</v>
      </c>
      <c r="S2663" s="591">
        <v>1164.55322330392</v>
      </c>
      <c r="U2663" s="77">
        <v>2658</v>
      </c>
      <c r="V2663" s="77">
        <v>2658</v>
      </c>
      <c r="Y2663" s="110">
        <v>2658</v>
      </c>
      <c r="Z2663" s="110">
        <v>0</v>
      </c>
      <c r="AA2663" s="110">
        <v>2658</v>
      </c>
      <c r="AB2663" s="110">
        <v>0</v>
      </c>
      <c r="AC2663" s="417">
        <v>23.291064466078499</v>
      </c>
    </row>
    <row r="2664" spans="1:29">
      <c r="A2664" s="20"/>
      <c r="B2664" s="24">
        <v>2660</v>
      </c>
      <c r="D2664" s="571">
        <v>2659</v>
      </c>
      <c r="E2664" s="580">
        <v>-37.802639999999997</v>
      </c>
      <c r="F2664" s="580">
        <v>561.05395999999996</v>
      </c>
      <c r="H2664" s="571">
        <v>2659</v>
      </c>
      <c r="I2664" s="78">
        <v>1562</v>
      </c>
      <c r="J2664" s="78">
        <v>1542</v>
      </c>
      <c r="K2664" s="78">
        <v>1561</v>
      </c>
      <c r="L2664" s="78">
        <v>1562</v>
      </c>
      <c r="M2664" s="579" t="str">
        <f t="shared" si="42"/>
        <v>1562,1542,1561,1562</v>
      </c>
      <c r="R2664" s="280">
        <v>2659</v>
      </c>
      <c r="S2664" s="591">
        <v>1322.36159269831</v>
      </c>
      <c r="U2664" s="77">
        <v>2659</v>
      </c>
      <c r="V2664" s="77">
        <v>2659</v>
      </c>
      <c r="Y2664" s="110">
        <v>2659</v>
      </c>
      <c r="Z2664" s="110">
        <v>0</v>
      </c>
      <c r="AA2664" s="110">
        <v>2659</v>
      </c>
      <c r="AB2664" s="110">
        <v>0</v>
      </c>
      <c r="AC2664" s="417">
        <v>26.447231853966301</v>
      </c>
    </row>
    <row r="2665" spans="1:29">
      <c r="A2665" s="20"/>
      <c r="B2665" s="24">
        <v>2661</v>
      </c>
      <c r="D2665" s="571">
        <v>2660</v>
      </c>
      <c r="E2665" s="580">
        <v>34.017055999999997</v>
      </c>
      <c r="F2665" s="580">
        <v>566.62572</v>
      </c>
      <c r="H2665" s="571">
        <v>2660</v>
      </c>
      <c r="I2665" s="78">
        <v>1563</v>
      </c>
      <c r="J2665" s="78">
        <v>1540</v>
      </c>
      <c r="K2665" s="78">
        <v>1541</v>
      </c>
      <c r="L2665" s="78">
        <v>1563</v>
      </c>
      <c r="M2665" s="579" t="str">
        <f t="shared" si="42"/>
        <v>1563,1540,1541,1563</v>
      </c>
      <c r="R2665" s="280">
        <v>2660</v>
      </c>
      <c r="S2665" s="591">
        <v>1171.2060695668299</v>
      </c>
      <c r="U2665" s="77">
        <v>2660</v>
      </c>
      <c r="V2665" s="77">
        <v>2660</v>
      </c>
      <c r="Y2665" s="110">
        <v>2660</v>
      </c>
      <c r="Z2665" s="110">
        <v>0</v>
      </c>
      <c r="AA2665" s="110">
        <v>2660</v>
      </c>
      <c r="AB2665" s="110">
        <v>0</v>
      </c>
      <c r="AC2665" s="417">
        <v>23.424121391336602</v>
      </c>
    </row>
    <row r="2666" spans="1:29">
      <c r="A2666" s="20"/>
      <c r="B2666" s="24">
        <v>2662</v>
      </c>
      <c r="D2666" s="571">
        <v>2661</v>
      </c>
      <c r="E2666" s="580">
        <v>90.414156000000006</v>
      </c>
      <c r="F2666" s="580">
        <v>542.29561000000001</v>
      </c>
      <c r="H2666" s="571">
        <v>2661</v>
      </c>
      <c r="I2666" s="78">
        <v>1563</v>
      </c>
      <c r="J2666" s="78">
        <v>1541</v>
      </c>
      <c r="K2666" s="78">
        <v>1562</v>
      </c>
      <c r="L2666" s="78">
        <v>1563</v>
      </c>
      <c r="M2666" s="579" t="str">
        <f t="shared" si="42"/>
        <v>1563,1541,1562,1563</v>
      </c>
      <c r="R2666" s="280">
        <v>2661</v>
      </c>
      <c r="S2666" s="591">
        <v>1217.43510280436</v>
      </c>
      <c r="U2666" s="77">
        <v>2661</v>
      </c>
      <c r="V2666" s="77">
        <v>2661</v>
      </c>
      <c r="Y2666" s="110">
        <v>2661</v>
      </c>
      <c r="Z2666" s="110">
        <v>0</v>
      </c>
      <c r="AA2666" s="110">
        <v>2661</v>
      </c>
      <c r="AB2666" s="110">
        <v>0</v>
      </c>
      <c r="AC2666" s="417">
        <v>24.348702056087198</v>
      </c>
    </row>
    <row r="2667" spans="1:29">
      <c r="A2667" s="20"/>
      <c r="B2667" s="24">
        <v>2663</v>
      </c>
      <c r="D2667" s="571">
        <v>2662</v>
      </c>
      <c r="E2667" s="580">
        <v>215.92055999999999</v>
      </c>
      <c r="F2667" s="580">
        <v>504.89571000000001</v>
      </c>
      <c r="H2667" s="571">
        <v>2662</v>
      </c>
      <c r="I2667" s="78">
        <v>1564</v>
      </c>
      <c r="J2667" s="78">
        <v>1539</v>
      </c>
      <c r="K2667" s="78">
        <v>1540</v>
      </c>
      <c r="L2667" s="78">
        <v>1564</v>
      </c>
      <c r="M2667" s="579" t="str">
        <f t="shared" si="42"/>
        <v>1564,1539,1540,1564</v>
      </c>
      <c r="R2667" s="280">
        <v>2662</v>
      </c>
      <c r="S2667" s="591">
        <v>1101.6412233374999</v>
      </c>
      <c r="U2667" s="77">
        <v>2662</v>
      </c>
      <c r="V2667" s="77">
        <v>2662</v>
      </c>
      <c r="Y2667" s="110">
        <v>2662</v>
      </c>
      <c r="Z2667" s="110">
        <v>0</v>
      </c>
      <c r="AA2667" s="110">
        <v>2662</v>
      </c>
      <c r="AB2667" s="110">
        <v>0</v>
      </c>
      <c r="AC2667" s="417">
        <v>22.03282446675</v>
      </c>
    </row>
    <row r="2668" spans="1:29">
      <c r="A2668" s="20"/>
      <c r="B2668" s="24">
        <v>2664</v>
      </c>
      <c r="D2668" s="571">
        <v>2663</v>
      </c>
      <c r="E2668" s="580">
        <v>271.02276000000001</v>
      </c>
      <c r="F2668" s="580">
        <v>469.81108</v>
      </c>
      <c r="H2668" s="571">
        <v>2663</v>
      </c>
      <c r="I2668" s="78">
        <v>1564</v>
      </c>
      <c r="J2668" s="78">
        <v>1540</v>
      </c>
      <c r="K2668" s="78">
        <v>1563</v>
      </c>
      <c r="L2668" s="78">
        <v>1564</v>
      </c>
      <c r="M2668" s="579" t="str">
        <f t="shared" si="42"/>
        <v>1564,1540,1563,1564</v>
      </c>
      <c r="R2668" s="280">
        <v>2663</v>
      </c>
      <c r="S2668" s="591">
        <v>1157.8603119730799</v>
      </c>
      <c r="U2668" s="77">
        <v>2663</v>
      </c>
      <c r="V2668" s="77">
        <v>2663</v>
      </c>
      <c r="Y2668" s="110">
        <v>2663</v>
      </c>
      <c r="Z2668" s="110">
        <v>0</v>
      </c>
      <c r="AA2668" s="110">
        <v>2663</v>
      </c>
      <c r="AB2668" s="110">
        <v>0</v>
      </c>
      <c r="AC2668" s="417">
        <v>23.157206239461601</v>
      </c>
    </row>
    <row r="2669" spans="1:29">
      <c r="A2669" s="20"/>
      <c r="B2669" s="24">
        <v>2665</v>
      </c>
      <c r="D2669" s="571">
        <v>2664</v>
      </c>
      <c r="E2669" s="580">
        <v>319.18326999999999</v>
      </c>
      <c r="F2669" s="580">
        <v>431.61318999999997</v>
      </c>
      <c r="H2669" s="571">
        <v>2664</v>
      </c>
      <c r="I2669" s="78">
        <v>1565</v>
      </c>
      <c r="J2669" s="78">
        <v>1538</v>
      </c>
      <c r="K2669" s="78">
        <v>1539</v>
      </c>
      <c r="L2669" s="78">
        <v>1565</v>
      </c>
      <c r="M2669" s="579" t="str">
        <f t="shared" si="42"/>
        <v>1565,1538,1539,1565</v>
      </c>
      <c r="R2669" s="280">
        <v>2664</v>
      </c>
      <c r="S2669" s="591">
        <v>1097.3449206404</v>
      </c>
      <c r="U2669" s="77">
        <v>2664</v>
      </c>
      <c r="V2669" s="77">
        <v>2664</v>
      </c>
      <c r="Y2669" s="110">
        <v>2664</v>
      </c>
      <c r="Z2669" s="110">
        <v>0</v>
      </c>
      <c r="AA2669" s="110">
        <v>2664</v>
      </c>
      <c r="AB2669" s="110">
        <v>0</v>
      </c>
      <c r="AC2669" s="417">
        <v>21.946898412808</v>
      </c>
    </row>
    <row r="2670" spans="1:29">
      <c r="A2670" s="20"/>
      <c r="B2670" s="24">
        <v>2666</v>
      </c>
      <c r="D2670" s="571">
        <v>2665</v>
      </c>
      <c r="E2670" s="580">
        <v>315.17552000000001</v>
      </c>
      <c r="F2670" s="580">
        <v>374.35719999999998</v>
      </c>
      <c r="H2670" s="571">
        <v>2665</v>
      </c>
      <c r="I2670" s="78">
        <v>1565</v>
      </c>
      <c r="J2670" s="78">
        <v>1539</v>
      </c>
      <c r="K2670" s="78">
        <v>1564</v>
      </c>
      <c r="L2670" s="78">
        <v>1565</v>
      </c>
      <c r="M2670" s="579" t="str">
        <f t="shared" si="42"/>
        <v>1565,1539,1564,1565</v>
      </c>
      <c r="R2670" s="280">
        <v>2665</v>
      </c>
      <c r="S2670" s="591">
        <v>1213.8134324585501</v>
      </c>
      <c r="U2670" s="77">
        <v>2665</v>
      </c>
      <c r="V2670" s="77">
        <v>2665</v>
      </c>
      <c r="Y2670" s="110">
        <v>2665</v>
      </c>
      <c r="Z2670" s="110">
        <v>0</v>
      </c>
      <c r="AA2670" s="110">
        <v>2665</v>
      </c>
      <c r="AB2670" s="110">
        <v>0</v>
      </c>
      <c r="AC2670" s="417">
        <v>24.276268649171101</v>
      </c>
    </row>
    <row r="2671" spans="1:29">
      <c r="A2671" s="20"/>
      <c r="B2671" s="24">
        <v>2667</v>
      </c>
      <c r="D2671" s="571">
        <v>2666</v>
      </c>
      <c r="E2671" s="580">
        <v>309.08902</v>
      </c>
      <c r="F2671" s="580">
        <v>323.03888000000001</v>
      </c>
      <c r="H2671" s="571">
        <v>2666</v>
      </c>
      <c r="I2671" s="78">
        <v>1566</v>
      </c>
      <c r="J2671" s="78">
        <v>1537</v>
      </c>
      <c r="K2671" s="78">
        <v>1538</v>
      </c>
      <c r="L2671" s="78">
        <v>1566</v>
      </c>
      <c r="M2671" s="579" t="str">
        <f t="shared" si="42"/>
        <v>1566,1537,1538,1566</v>
      </c>
      <c r="R2671" s="280">
        <v>2666</v>
      </c>
      <c r="S2671" s="591">
        <v>1133.41404961992</v>
      </c>
      <c r="U2671" s="77">
        <v>2666</v>
      </c>
      <c r="V2671" s="77">
        <v>2666</v>
      </c>
      <c r="Y2671" s="110">
        <v>2666</v>
      </c>
      <c r="Z2671" s="110">
        <v>0</v>
      </c>
      <c r="AA2671" s="110">
        <v>2666</v>
      </c>
      <c r="AB2671" s="110">
        <v>0</v>
      </c>
      <c r="AC2671" s="417">
        <v>22.6682809923985</v>
      </c>
    </row>
    <row r="2672" spans="1:29">
      <c r="A2672" s="20"/>
      <c r="B2672" s="24">
        <v>2668</v>
      </c>
      <c r="D2672" s="571">
        <v>2667</v>
      </c>
      <c r="E2672" s="580">
        <v>269.59598</v>
      </c>
      <c r="F2672" s="580">
        <v>282.41156999999998</v>
      </c>
      <c r="H2672" s="571">
        <v>2667</v>
      </c>
      <c r="I2672" s="78">
        <v>1566</v>
      </c>
      <c r="J2672" s="78">
        <v>1538</v>
      </c>
      <c r="K2672" s="78">
        <v>1565</v>
      </c>
      <c r="L2672" s="78">
        <v>1566</v>
      </c>
      <c r="M2672" s="579" t="str">
        <f t="shared" si="42"/>
        <v>1566,1538,1565,1566</v>
      </c>
      <c r="R2672" s="280">
        <v>2667</v>
      </c>
      <c r="S2672" s="591">
        <v>1324.7162232804601</v>
      </c>
      <c r="U2672" s="77">
        <v>2667</v>
      </c>
      <c r="V2672" s="77">
        <v>2667</v>
      </c>
      <c r="Y2672" s="110">
        <v>2667</v>
      </c>
      <c r="Z2672" s="110">
        <v>0</v>
      </c>
      <c r="AA2672" s="110">
        <v>2667</v>
      </c>
      <c r="AB2672" s="110">
        <v>0</v>
      </c>
      <c r="AC2672" s="417">
        <v>26.494324465609299</v>
      </c>
    </row>
    <row r="2673" spans="1:29">
      <c r="A2673" s="20"/>
      <c r="B2673" s="24">
        <v>2669</v>
      </c>
      <c r="D2673" s="571">
        <v>2668</v>
      </c>
      <c r="E2673" s="580">
        <v>247.75322</v>
      </c>
      <c r="F2673" s="580">
        <v>221.61615</v>
      </c>
      <c r="H2673" s="571">
        <v>2668</v>
      </c>
      <c r="I2673" s="78">
        <v>1566</v>
      </c>
      <c r="J2673" s="78">
        <v>1536</v>
      </c>
      <c r="K2673" s="78">
        <v>1537</v>
      </c>
      <c r="L2673" s="78">
        <v>1566</v>
      </c>
      <c r="M2673" s="579" t="str">
        <f t="shared" si="42"/>
        <v>1566,1536,1537,1566</v>
      </c>
      <c r="R2673" s="280">
        <v>2668</v>
      </c>
      <c r="S2673" s="591">
        <v>1136.81534049834</v>
      </c>
      <c r="U2673" s="77">
        <v>2668</v>
      </c>
      <c r="V2673" s="77">
        <v>2668</v>
      </c>
      <c r="Y2673" s="110">
        <v>2668</v>
      </c>
      <c r="Z2673" s="110">
        <v>0</v>
      </c>
      <c r="AA2673" s="110">
        <v>2668</v>
      </c>
      <c r="AB2673" s="110">
        <v>0</v>
      </c>
      <c r="AC2673" s="417">
        <v>22.736306809966901</v>
      </c>
    </row>
    <row r="2674" spans="1:29">
      <c r="A2674" s="20"/>
      <c r="B2674" s="24">
        <v>2670</v>
      </c>
      <c r="D2674" s="571">
        <v>2669</v>
      </c>
      <c r="E2674" s="580">
        <v>221.58958999999999</v>
      </c>
      <c r="F2674" s="580">
        <v>172.12031999999999</v>
      </c>
      <c r="H2674" s="571">
        <v>2669</v>
      </c>
      <c r="I2674" s="78">
        <v>1567</v>
      </c>
      <c r="J2674" s="78">
        <v>1535</v>
      </c>
      <c r="K2674" s="78">
        <v>1536</v>
      </c>
      <c r="L2674" s="78">
        <v>1567</v>
      </c>
      <c r="M2674" s="579" t="str">
        <f t="shared" si="42"/>
        <v>1567,1535,1536,1567</v>
      </c>
      <c r="R2674" s="280">
        <v>2669</v>
      </c>
      <c r="S2674" s="591">
        <v>1272.8051682012699</v>
      </c>
      <c r="U2674" s="77">
        <v>2669</v>
      </c>
      <c r="V2674" s="77">
        <v>2669</v>
      </c>
      <c r="Y2674" s="110">
        <v>2669</v>
      </c>
      <c r="Z2674" s="110">
        <v>0</v>
      </c>
      <c r="AA2674" s="110">
        <v>2669</v>
      </c>
      <c r="AB2674" s="110">
        <v>0</v>
      </c>
      <c r="AC2674" s="417">
        <v>25.456103364025399</v>
      </c>
    </row>
    <row r="2675" spans="1:29">
      <c r="A2675" s="20"/>
      <c r="B2675" s="24">
        <v>2671</v>
      </c>
      <c r="D2675" s="571">
        <v>2670</v>
      </c>
      <c r="E2675" s="580">
        <v>169.80495999999999</v>
      </c>
      <c r="F2675" s="580">
        <v>133.36088000000001</v>
      </c>
      <c r="H2675" s="571">
        <v>2670</v>
      </c>
      <c r="I2675" s="78">
        <v>1567</v>
      </c>
      <c r="J2675" s="78">
        <v>1536</v>
      </c>
      <c r="K2675" s="78">
        <v>1566</v>
      </c>
      <c r="L2675" s="78">
        <v>1567</v>
      </c>
      <c r="M2675" s="579" t="str">
        <f t="shared" si="42"/>
        <v>1567,1536,1566,1567</v>
      </c>
      <c r="R2675" s="280">
        <v>2670</v>
      </c>
      <c r="S2675" s="591">
        <v>1459.57527907536</v>
      </c>
      <c r="U2675" s="77">
        <v>2670</v>
      </c>
      <c r="V2675" s="77">
        <v>2670</v>
      </c>
      <c r="Y2675" s="110">
        <v>2670</v>
      </c>
      <c r="Z2675" s="110">
        <v>0</v>
      </c>
      <c r="AA2675" s="110">
        <v>2670</v>
      </c>
      <c r="AB2675" s="110">
        <v>0</v>
      </c>
      <c r="AC2675" s="417">
        <v>29.191505581507201</v>
      </c>
    </row>
    <row r="2676" spans="1:29">
      <c r="A2676" s="20"/>
      <c r="B2676" s="24">
        <v>2672</v>
      </c>
      <c r="D2676" s="571">
        <v>2671</v>
      </c>
      <c r="E2676" s="580">
        <v>264.39742999999999</v>
      </c>
      <c r="F2676" s="580">
        <v>408.13517000000002</v>
      </c>
      <c r="H2676" s="571">
        <v>2671</v>
      </c>
      <c r="I2676" s="78">
        <v>1568</v>
      </c>
      <c r="J2676" s="78">
        <v>1534</v>
      </c>
      <c r="K2676" s="78">
        <v>1535</v>
      </c>
      <c r="L2676" s="78">
        <v>1568</v>
      </c>
      <c r="M2676" s="579" t="str">
        <f t="shared" si="42"/>
        <v>1568,1534,1535,1568</v>
      </c>
      <c r="R2676" s="280">
        <v>2671</v>
      </c>
      <c r="S2676" s="591">
        <v>1264.5376731730601</v>
      </c>
      <c r="U2676" s="77">
        <v>2671</v>
      </c>
      <c r="V2676" s="77">
        <v>2671</v>
      </c>
      <c r="Y2676" s="110">
        <v>2671</v>
      </c>
      <c r="Z2676" s="110">
        <v>0</v>
      </c>
      <c r="AA2676" s="110">
        <v>2671</v>
      </c>
      <c r="AB2676" s="110">
        <v>0</v>
      </c>
      <c r="AC2676" s="417">
        <v>25.290753463461201</v>
      </c>
    </row>
    <row r="2677" spans="1:29">
      <c r="A2677" s="20"/>
      <c r="B2677" s="24">
        <v>2673</v>
      </c>
      <c r="D2677" s="571">
        <v>2672</v>
      </c>
      <c r="E2677" s="580">
        <v>214.62514999999999</v>
      </c>
      <c r="F2677" s="580">
        <v>442.71044999999998</v>
      </c>
      <c r="H2677" s="571">
        <v>2672</v>
      </c>
      <c r="I2677" s="78">
        <v>1568</v>
      </c>
      <c r="J2677" s="78">
        <v>1535</v>
      </c>
      <c r="K2677" s="78">
        <v>1567</v>
      </c>
      <c r="L2677" s="78">
        <v>1568</v>
      </c>
      <c r="M2677" s="579" t="str">
        <f t="shared" si="42"/>
        <v>1568,1535,1567,1568</v>
      </c>
      <c r="R2677" s="280">
        <v>2672</v>
      </c>
      <c r="S2677" s="591">
        <v>1370.38879772002</v>
      </c>
      <c r="U2677" s="77">
        <v>2672</v>
      </c>
      <c r="V2677" s="77">
        <v>2672</v>
      </c>
      <c r="Y2677" s="110">
        <v>2672</v>
      </c>
      <c r="Z2677" s="110">
        <v>0</v>
      </c>
      <c r="AA2677" s="110">
        <v>2672</v>
      </c>
      <c r="AB2677" s="110">
        <v>0</v>
      </c>
      <c r="AC2677" s="417">
        <v>27.4077759544004</v>
      </c>
    </row>
    <row r="2678" spans="1:29">
      <c r="A2678" s="20"/>
      <c r="B2678" s="24">
        <v>2674</v>
      </c>
      <c r="D2678" s="571">
        <v>2673</v>
      </c>
      <c r="E2678" s="580">
        <v>260.89564000000001</v>
      </c>
      <c r="F2678" s="580">
        <v>347.51539000000002</v>
      </c>
      <c r="H2678" s="571">
        <v>2673</v>
      </c>
      <c r="I2678" s="78">
        <v>1569</v>
      </c>
      <c r="J2678" s="78">
        <v>1533</v>
      </c>
      <c r="K2678" s="78">
        <v>1534</v>
      </c>
      <c r="L2678" s="78">
        <v>1569</v>
      </c>
      <c r="M2678" s="579" t="str">
        <f t="shared" si="42"/>
        <v>1569,1533,1534,1569</v>
      </c>
      <c r="R2678" s="280">
        <v>2673</v>
      </c>
      <c r="S2678" s="591">
        <v>1035.4219656407899</v>
      </c>
      <c r="U2678" s="77">
        <v>2673</v>
      </c>
      <c r="V2678" s="77">
        <v>2673</v>
      </c>
      <c r="Y2678" s="110">
        <v>2673</v>
      </c>
      <c r="Z2678" s="110">
        <v>0</v>
      </c>
      <c r="AA2678" s="110">
        <v>2673</v>
      </c>
      <c r="AB2678" s="110">
        <v>0</v>
      </c>
      <c r="AC2678" s="417">
        <v>20.708439312815901</v>
      </c>
    </row>
    <row r="2679" spans="1:29">
      <c r="A2679" s="20"/>
      <c r="B2679" s="24">
        <v>2675</v>
      </c>
      <c r="D2679" s="571">
        <v>2674</v>
      </c>
      <c r="E2679" s="580">
        <v>211.23254</v>
      </c>
      <c r="F2679" s="580">
        <v>380.1386</v>
      </c>
      <c r="H2679" s="571">
        <v>2674</v>
      </c>
      <c r="I2679" s="78">
        <v>1569</v>
      </c>
      <c r="J2679" s="78">
        <v>1534</v>
      </c>
      <c r="K2679" s="78">
        <v>1568</v>
      </c>
      <c r="L2679" s="78">
        <v>1569</v>
      </c>
      <c r="M2679" s="579" t="str">
        <f t="shared" si="42"/>
        <v>1569,1534,1568,1569</v>
      </c>
      <c r="R2679" s="280">
        <v>2674</v>
      </c>
      <c r="S2679" s="591">
        <v>1061.9562604686901</v>
      </c>
      <c r="U2679" s="77">
        <v>2674</v>
      </c>
      <c r="V2679" s="77">
        <v>2674</v>
      </c>
      <c r="Y2679" s="110">
        <v>2674</v>
      </c>
      <c r="Z2679" s="110">
        <v>0</v>
      </c>
      <c r="AA2679" s="110">
        <v>2674</v>
      </c>
      <c r="AB2679" s="110">
        <v>0</v>
      </c>
      <c r="AC2679" s="417">
        <v>21.2391252093738</v>
      </c>
    </row>
    <row r="2680" spans="1:29">
      <c r="A2680" s="20"/>
      <c r="B2680" s="24">
        <v>2676</v>
      </c>
      <c r="D2680" s="571">
        <v>2675</v>
      </c>
      <c r="E2680" s="580">
        <v>210.94036</v>
      </c>
      <c r="F2680" s="580">
        <v>317.85165999999998</v>
      </c>
      <c r="H2680" s="571">
        <v>2675</v>
      </c>
      <c r="I2680" s="78">
        <v>1570</v>
      </c>
      <c r="J2680" s="78">
        <v>1532</v>
      </c>
      <c r="K2680" s="78">
        <v>1533</v>
      </c>
      <c r="L2680" s="78">
        <v>1570</v>
      </c>
      <c r="M2680" s="579" t="str">
        <f t="shared" si="42"/>
        <v>1570,1532,1533,1570</v>
      </c>
      <c r="R2680" s="280">
        <v>2675</v>
      </c>
      <c r="S2680" s="591">
        <v>1176.6266347735</v>
      </c>
      <c r="U2680" s="77">
        <v>2675</v>
      </c>
      <c r="V2680" s="77">
        <v>2675</v>
      </c>
      <c r="Y2680" s="110">
        <v>2675</v>
      </c>
      <c r="Z2680" s="110">
        <v>0</v>
      </c>
      <c r="AA2680" s="110">
        <v>2675</v>
      </c>
      <c r="AB2680" s="110">
        <v>0</v>
      </c>
      <c r="AC2680" s="417">
        <v>23.532532695470099</v>
      </c>
    </row>
    <row r="2681" spans="1:29">
      <c r="A2681" s="20"/>
      <c r="B2681" s="24">
        <v>2677</v>
      </c>
      <c r="D2681" s="571">
        <v>2676</v>
      </c>
      <c r="E2681" s="580">
        <v>211.6319</v>
      </c>
      <c r="F2681" s="580">
        <v>262.23181</v>
      </c>
      <c r="H2681" s="571">
        <v>2676</v>
      </c>
      <c r="I2681" s="78">
        <v>1570</v>
      </c>
      <c r="J2681" s="78">
        <v>1533</v>
      </c>
      <c r="K2681" s="78">
        <v>1569</v>
      </c>
      <c r="L2681" s="78">
        <v>1570</v>
      </c>
      <c r="M2681" s="579" t="str">
        <f t="shared" si="42"/>
        <v>1570,1533,1569,1570</v>
      </c>
      <c r="R2681" s="280">
        <v>2676</v>
      </c>
      <c r="S2681" s="591">
        <v>1040.65987424686</v>
      </c>
      <c r="U2681" s="77">
        <v>2676</v>
      </c>
      <c r="V2681" s="77">
        <v>2676</v>
      </c>
      <c r="Y2681" s="110">
        <v>2676</v>
      </c>
      <c r="Z2681" s="110">
        <v>0</v>
      </c>
      <c r="AA2681" s="110">
        <v>2676</v>
      </c>
      <c r="AB2681" s="110">
        <v>0</v>
      </c>
      <c r="AC2681" s="417">
        <v>20.813197484937199</v>
      </c>
    </row>
    <row r="2682" spans="1:29">
      <c r="A2682" s="20"/>
      <c r="B2682" s="24">
        <v>2678</v>
      </c>
      <c r="D2682" s="571">
        <v>2677</v>
      </c>
      <c r="E2682" s="580">
        <v>178.85991000000001</v>
      </c>
      <c r="F2682" s="580">
        <v>208.96955</v>
      </c>
      <c r="H2682" s="571">
        <v>2677</v>
      </c>
      <c r="I2682" s="78">
        <v>1571</v>
      </c>
      <c r="J2682" s="78">
        <v>1531</v>
      </c>
      <c r="K2682" s="78">
        <v>1532</v>
      </c>
      <c r="L2682" s="78">
        <v>1571</v>
      </c>
      <c r="M2682" s="579" t="str">
        <f t="shared" si="42"/>
        <v>1571,1531,1532,1571</v>
      </c>
      <c r="R2682" s="280">
        <v>2677</v>
      </c>
      <c r="S2682" s="591">
        <v>1107.40667170594</v>
      </c>
      <c r="U2682" s="77">
        <v>2677</v>
      </c>
      <c r="V2682" s="77">
        <v>2677</v>
      </c>
      <c r="Y2682" s="110">
        <v>2677</v>
      </c>
      <c r="Z2682" s="110">
        <v>0</v>
      </c>
      <c r="AA2682" s="110">
        <v>2677</v>
      </c>
      <c r="AB2682" s="110">
        <v>0</v>
      </c>
      <c r="AC2682" s="417">
        <v>22.1481334341189</v>
      </c>
    </row>
    <row r="2683" spans="1:29">
      <c r="A2683" s="20"/>
      <c r="B2683" s="24">
        <v>2679</v>
      </c>
      <c r="D2683" s="571">
        <v>2678</v>
      </c>
      <c r="E2683" s="580">
        <v>162.48418000000001</v>
      </c>
      <c r="F2683" s="580">
        <v>474.67977000000002</v>
      </c>
      <c r="H2683" s="571">
        <v>2678</v>
      </c>
      <c r="I2683" s="78">
        <v>1571</v>
      </c>
      <c r="J2683" s="78">
        <v>1532</v>
      </c>
      <c r="K2683" s="78">
        <v>1570</v>
      </c>
      <c r="L2683" s="78">
        <v>1571</v>
      </c>
      <c r="M2683" s="579" t="str">
        <f t="shared" si="42"/>
        <v>1571,1532,1570,1571</v>
      </c>
      <c r="R2683" s="280">
        <v>2678</v>
      </c>
      <c r="S2683" s="591">
        <v>1252.6454306384501</v>
      </c>
      <c r="U2683" s="77">
        <v>2678</v>
      </c>
      <c r="V2683" s="77">
        <v>2678</v>
      </c>
      <c r="Y2683" s="110">
        <v>2678</v>
      </c>
      <c r="Z2683" s="110">
        <v>0</v>
      </c>
      <c r="AA2683" s="110">
        <v>2678</v>
      </c>
      <c r="AB2683" s="110">
        <v>0</v>
      </c>
      <c r="AC2683" s="417">
        <v>25.052908612768999</v>
      </c>
    </row>
    <row r="2684" spans="1:29">
      <c r="A2684" s="20"/>
      <c r="B2684" s="24">
        <v>2680</v>
      </c>
      <c r="D2684" s="571">
        <v>2679</v>
      </c>
      <c r="E2684" s="580">
        <v>108.86436999999999</v>
      </c>
      <c r="F2684" s="580">
        <v>495.11496</v>
      </c>
      <c r="H2684" s="571">
        <v>2679</v>
      </c>
      <c r="I2684" s="78">
        <v>1572</v>
      </c>
      <c r="J2684" s="78">
        <v>1530</v>
      </c>
      <c r="K2684" s="78">
        <v>1531</v>
      </c>
      <c r="L2684" s="78">
        <v>1572</v>
      </c>
      <c r="M2684" s="579" t="str">
        <f t="shared" si="42"/>
        <v>1572,1530,1531,1572</v>
      </c>
      <c r="R2684" s="280">
        <v>2679</v>
      </c>
      <c r="S2684" s="591">
        <v>1099.1003367605099</v>
      </c>
      <c r="U2684" s="77">
        <v>2679</v>
      </c>
      <c r="V2684" s="77">
        <v>2679</v>
      </c>
      <c r="Y2684" s="110">
        <v>2679</v>
      </c>
      <c r="Z2684" s="110">
        <v>0</v>
      </c>
      <c r="AA2684" s="110">
        <v>2679</v>
      </c>
      <c r="AB2684" s="110">
        <v>0</v>
      </c>
      <c r="AC2684" s="417">
        <v>21.982006735210302</v>
      </c>
    </row>
    <row r="2685" spans="1:29">
      <c r="A2685" s="20"/>
      <c r="B2685" s="24">
        <v>2681</v>
      </c>
      <c r="D2685" s="571">
        <v>2680</v>
      </c>
      <c r="E2685" s="580">
        <v>162.00019</v>
      </c>
      <c r="F2685" s="580">
        <v>411.50481000000002</v>
      </c>
      <c r="H2685" s="571">
        <v>2680</v>
      </c>
      <c r="I2685" s="78">
        <v>1572</v>
      </c>
      <c r="J2685" s="78">
        <v>1531</v>
      </c>
      <c r="K2685" s="78">
        <v>1571</v>
      </c>
      <c r="L2685" s="78">
        <v>1572</v>
      </c>
      <c r="M2685" s="579" t="str">
        <f t="shared" si="42"/>
        <v>1572,1531,1571,1572</v>
      </c>
      <c r="R2685" s="280">
        <v>2680</v>
      </c>
      <c r="S2685" s="591">
        <v>1387.58164781343</v>
      </c>
      <c r="U2685" s="77">
        <v>2680</v>
      </c>
      <c r="V2685" s="77">
        <v>2680</v>
      </c>
      <c r="Y2685" s="110">
        <v>2680</v>
      </c>
      <c r="Z2685" s="110">
        <v>0</v>
      </c>
      <c r="AA2685" s="110">
        <v>2680</v>
      </c>
      <c r="AB2685" s="110">
        <v>0</v>
      </c>
      <c r="AC2685" s="417">
        <v>27.751632956268701</v>
      </c>
    </row>
    <row r="2686" spans="1:29">
      <c r="A2686" s="20"/>
      <c r="B2686" s="24">
        <v>2682</v>
      </c>
      <c r="D2686" s="571">
        <v>2681</v>
      </c>
      <c r="E2686" s="580">
        <v>113.09623999999999</v>
      </c>
      <c r="F2686" s="580">
        <v>438.71471000000003</v>
      </c>
      <c r="H2686" s="571">
        <v>2681</v>
      </c>
      <c r="I2686" s="78">
        <v>1572</v>
      </c>
      <c r="J2686" s="78">
        <v>1529</v>
      </c>
      <c r="K2686" s="78">
        <v>1530</v>
      </c>
      <c r="L2686" s="78">
        <v>1572</v>
      </c>
      <c r="M2686" s="579" t="str">
        <f t="shared" si="42"/>
        <v>1572,1529,1530,1572</v>
      </c>
      <c r="R2686" s="280">
        <v>2681</v>
      </c>
      <c r="S2686" s="591">
        <v>1096.35592798586</v>
      </c>
      <c r="U2686" s="77">
        <v>2681</v>
      </c>
      <c r="V2686" s="77">
        <v>2681</v>
      </c>
      <c r="Y2686" s="110">
        <v>2681</v>
      </c>
      <c r="Z2686" s="110">
        <v>0</v>
      </c>
      <c r="AA2686" s="110">
        <v>2681</v>
      </c>
      <c r="AB2686" s="110">
        <v>0</v>
      </c>
      <c r="AC2686" s="417">
        <v>21.927118559717201</v>
      </c>
    </row>
    <row r="2687" spans="1:29">
      <c r="A2687" s="20"/>
      <c r="B2687" s="24">
        <v>2683</v>
      </c>
      <c r="D2687" s="571">
        <v>2682</v>
      </c>
      <c r="E2687" s="580">
        <v>50.122964000000003</v>
      </c>
      <c r="F2687" s="580">
        <v>507.12524999999999</v>
      </c>
      <c r="H2687" s="571">
        <v>2682</v>
      </c>
      <c r="I2687" s="78">
        <v>1573</v>
      </c>
      <c r="J2687" s="78">
        <v>1528</v>
      </c>
      <c r="K2687" s="78">
        <v>1529</v>
      </c>
      <c r="L2687" s="78">
        <v>1573</v>
      </c>
      <c r="M2687" s="579" t="str">
        <f t="shared" si="42"/>
        <v>1573,1528,1529,1573</v>
      </c>
      <c r="R2687" s="280">
        <v>2682</v>
      </c>
      <c r="S2687" s="591">
        <v>1264.5535523215899</v>
      </c>
      <c r="U2687" s="77">
        <v>2682</v>
      </c>
      <c r="V2687" s="77">
        <v>2682</v>
      </c>
      <c r="Y2687" s="110">
        <v>2682</v>
      </c>
      <c r="Z2687" s="110">
        <v>0</v>
      </c>
      <c r="AA2687" s="110">
        <v>2682</v>
      </c>
      <c r="AB2687" s="110">
        <v>0</v>
      </c>
      <c r="AC2687" s="417">
        <v>25.291071046431899</v>
      </c>
    </row>
    <row r="2688" spans="1:29">
      <c r="A2688" s="20"/>
      <c r="B2688" s="24">
        <v>2684</v>
      </c>
      <c r="D2688" s="571">
        <v>2683</v>
      </c>
      <c r="E2688" s="580">
        <v>66.873172999999994</v>
      </c>
      <c r="F2688" s="580">
        <v>461.67027000000002</v>
      </c>
      <c r="H2688" s="571">
        <v>2683</v>
      </c>
      <c r="I2688" s="78">
        <v>1573</v>
      </c>
      <c r="J2688" s="78">
        <v>1529</v>
      </c>
      <c r="K2688" s="78">
        <v>1572</v>
      </c>
      <c r="L2688" s="78">
        <v>1573</v>
      </c>
      <c r="M2688" s="579" t="str">
        <f t="shared" si="42"/>
        <v>1573,1529,1572,1573</v>
      </c>
      <c r="R2688" s="280">
        <v>2683</v>
      </c>
      <c r="S2688" s="591">
        <v>1415.05817200712</v>
      </c>
      <c r="U2688" s="77">
        <v>2683</v>
      </c>
      <c r="V2688" s="77">
        <v>2683</v>
      </c>
      <c r="Y2688" s="110">
        <v>2683</v>
      </c>
      <c r="Z2688" s="110">
        <v>0</v>
      </c>
      <c r="AA2688" s="110">
        <v>2683</v>
      </c>
      <c r="AB2688" s="110">
        <v>0</v>
      </c>
      <c r="AC2688" s="417">
        <v>28.3011634401424</v>
      </c>
    </row>
    <row r="2689" spans="1:29">
      <c r="A2689" s="20"/>
      <c r="B2689" s="24">
        <v>2685</v>
      </c>
      <c r="D2689" s="571">
        <v>2684</v>
      </c>
      <c r="E2689" s="580">
        <v>2.0024834999999999</v>
      </c>
      <c r="F2689" s="580">
        <v>517.77287999999999</v>
      </c>
      <c r="H2689" s="571">
        <v>2684</v>
      </c>
      <c r="I2689" s="78">
        <v>1574</v>
      </c>
      <c r="J2689" s="78">
        <v>1527</v>
      </c>
      <c r="K2689" s="78">
        <v>1528</v>
      </c>
      <c r="L2689" s="78">
        <v>1574</v>
      </c>
      <c r="M2689" s="579" t="str">
        <f t="shared" si="42"/>
        <v>1574,1527,1528,1574</v>
      </c>
      <c r="R2689" s="280">
        <v>2684</v>
      </c>
      <c r="S2689" s="591">
        <v>1232.6981620884601</v>
      </c>
      <c r="U2689" s="77">
        <v>2684</v>
      </c>
      <c r="V2689" s="77">
        <v>2684</v>
      </c>
      <c r="Y2689" s="110">
        <v>2684</v>
      </c>
      <c r="Z2689" s="110">
        <v>0</v>
      </c>
      <c r="AA2689" s="110">
        <v>2684</v>
      </c>
      <c r="AB2689" s="110">
        <v>0</v>
      </c>
      <c r="AC2689" s="417">
        <v>24.653963241769201</v>
      </c>
    </row>
    <row r="2690" spans="1:29">
      <c r="A2690" s="20"/>
      <c r="B2690" s="24">
        <v>2686</v>
      </c>
      <c r="D2690" s="571">
        <v>2685</v>
      </c>
      <c r="E2690" s="580">
        <v>12.289172000000001</v>
      </c>
      <c r="F2690" s="580">
        <v>458.33364</v>
      </c>
      <c r="H2690" s="571">
        <v>2685</v>
      </c>
      <c r="I2690" s="78">
        <v>1574</v>
      </c>
      <c r="J2690" s="78">
        <v>1528</v>
      </c>
      <c r="K2690" s="78">
        <v>1573</v>
      </c>
      <c r="L2690" s="78">
        <v>1574</v>
      </c>
      <c r="M2690" s="579" t="str">
        <f t="shared" si="42"/>
        <v>1574,1528,1573,1574</v>
      </c>
      <c r="R2690" s="280">
        <v>2685</v>
      </c>
      <c r="S2690" s="591">
        <v>1362.52214461515</v>
      </c>
      <c r="U2690" s="77">
        <v>2685</v>
      </c>
      <c r="V2690" s="77">
        <v>2685</v>
      </c>
      <c r="Y2690" s="110">
        <v>2685</v>
      </c>
      <c r="Z2690" s="110">
        <v>0</v>
      </c>
      <c r="AA2690" s="110">
        <v>2685</v>
      </c>
      <c r="AB2690" s="110">
        <v>0</v>
      </c>
      <c r="AC2690" s="417">
        <v>27.250442892303099</v>
      </c>
    </row>
    <row r="2691" spans="1:29">
      <c r="A2691" s="20"/>
      <c r="B2691" s="24">
        <v>2687</v>
      </c>
      <c r="D2691" s="571">
        <v>2686</v>
      </c>
      <c r="E2691" s="580">
        <v>159.16408999999999</v>
      </c>
      <c r="F2691" s="580">
        <v>348.19272999999998</v>
      </c>
      <c r="H2691" s="571">
        <v>2686</v>
      </c>
      <c r="I2691" s="78">
        <v>1575</v>
      </c>
      <c r="J2691" s="78">
        <v>1526</v>
      </c>
      <c r="K2691" s="78">
        <v>1527</v>
      </c>
      <c r="L2691" s="78">
        <v>1575</v>
      </c>
      <c r="M2691" s="579" t="str">
        <f t="shared" si="42"/>
        <v>1575,1526,1527,1575</v>
      </c>
      <c r="R2691" s="280">
        <v>2686</v>
      </c>
      <c r="S2691" s="591">
        <v>1004.58524126026</v>
      </c>
      <c r="U2691" s="77">
        <v>2686</v>
      </c>
      <c r="V2691" s="77">
        <v>2686</v>
      </c>
      <c r="Y2691" s="110">
        <v>2686</v>
      </c>
      <c r="Z2691" s="110">
        <v>0</v>
      </c>
      <c r="AA2691" s="110">
        <v>2686</v>
      </c>
      <c r="AB2691" s="110">
        <v>0</v>
      </c>
      <c r="AC2691" s="417">
        <v>20.091704825205301</v>
      </c>
    </row>
    <row r="2692" spans="1:29">
      <c r="A2692" s="20"/>
      <c r="B2692" s="24">
        <v>2688</v>
      </c>
      <c r="D2692" s="571">
        <v>2687</v>
      </c>
      <c r="E2692" s="580">
        <v>109.58095</v>
      </c>
      <c r="F2692" s="580">
        <v>381.56786</v>
      </c>
      <c r="H2692" s="571">
        <v>2687</v>
      </c>
      <c r="I2692" s="78">
        <v>1575</v>
      </c>
      <c r="J2692" s="78">
        <v>1527</v>
      </c>
      <c r="K2692" s="78">
        <v>1574</v>
      </c>
      <c r="L2692" s="78">
        <v>1575</v>
      </c>
      <c r="M2692" s="579" t="str">
        <f t="shared" si="42"/>
        <v>1575,1527,1574,1575</v>
      </c>
      <c r="R2692" s="280">
        <v>2687</v>
      </c>
      <c r="S2692" s="591">
        <v>1034.13009637044</v>
      </c>
      <c r="U2692" s="77">
        <v>2687</v>
      </c>
      <c r="V2692" s="77">
        <v>2687</v>
      </c>
      <c r="Y2692" s="110">
        <v>2687</v>
      </c>
      <c r="Z2692" s="110">
        <v>0</v>
      </c>
      <c r="AA2692" s="110">
        <v>2687</v>
      </c>
      <c r="AB2692" s="110">
        <v>0</v>
      </c>
      <c r="AC2692" s="417">
        <v>20.6826019274088</v>
      </c>
    </row>
    <row r="2693" spans="1:29">
      <c r="A2693" s="20"/>
      <c r="B2693" s="24">
        <v>2689</v>
      </c>
      <c r="D2693" s="571">
        <v>2688</v>
      </c>
      <c r="E2693" s="580">
        <v>59.654251000000002</v>
      </c>
      <c r="F2693" s="580">
        <v>413.80212999999998</v>
      </c>
      <c r="H2693" s="571">
        <v>2688</v>
      </c>
      <c r="I2693" s="78">
        <v>1576</v>
      </c>
      <c r="J2693" s="78">
        <v>1525</v>
      </c>
      <c r="K2693" s="78">
        <v>1526</v>
      </c>
      <c r="L2693" s="78">
        <v>1576</v>
      </c>
      <c r="M2693" s="579" t="str">
        <f t="shared" si="42"/>
        <v>1576,1525,1526,1576</v>
      </c>
      <c r="R2693" s="280">
        <v>2688</v>
      </c>
      <c r="S2693" s="591">
        <v>1142.88151115752</v>
      </c>
      <c r="U2693" s="77">
        <v>2688</v>
      </c>
      <c r="V2693" s="77">
        <v>2688</v>
      </c>
      <c r="Y2693" s="110">
        <v>2688</v>
      </c>
      <c r="Z2693" s="110">
        <v>0</v>
      </c>
      <c r="AA2693" s="110">
        <v>2688</v>
      </c>
      <c r="AB2693" s="110">
        <v>0</v>
      </c>
      <c r="AC2693" s="417">
        <v>22.857630223150402</v>
      </c>
    </row>
    <row r="2694" spans="1:29">
      <c r="A2694" s="20"/>
      <c r="B2694" s="24">
        <v>2690</v>
      </c>
      <c r="D2694" s="571">
        <v>2689</v>
      </c>
      <c r="E2694" s="580">
        <v>155.85452000000001</v>
      </c>
      <c r="F2694" s="580">
        <v>280.91388000000001</v>
      </c>
      <c r="H2694" s="571">
        <v>2689</v>
      </c>
      <c r="I2694" s="78">
        <v>1576</v>
      </c>
      <c r="J2694" s="78">
        <v>1526</v>
      </c>
      <c r="K2694" s="78">
        <v>1575</v>
      </c>
      <c r="L2694" s="78">
        <v>1576</v>
      </c>
      <c r="M2694" s="579" t="str">
        <f t="shared" ref="M2694:M2757" si="43">_xlfn.CONCAT(I2694,",",J2694,",",,K2694,",",L2694)</f>
        <v>1576,1526,1575,1576</v>
      </c>
      <c r="R2694" s="280">
        <v>2689</v>
      </c>
      <c r="S2694" s="591">
        <v>1012.90943494986</v>
      </c>
      <c r="U2694" s="77">
        <v>2689</v>
      </c>
      <c r="V2694" s="77">
        <v>2689</v>
      </c>
      <c r="Y2694" s="110">
        <v>2689</v>
      </c>
      <c r="Z2694" s="110">
        <v>0</v>
      </c>
      <c r="AA2694" s="110">
        <v>2689</v>
      </c>
      <c r="AB2694" s="110">
        <v>0</v>
      </c>
      <c r="AC2694" s="417">
        <v>20.258188698997198</v>
      </c>
    </row>
    <row r="2695" spans="1:29">
      <c r="A2695" s="20"/>
      <c r="B2695" s="24">
        <v>2691</v>
      </c>
      <c r="D2695" s="571">
        <v>2690</v>
      </c>
      <c r="E2695" s="580">
        <v>105.51989</v>
      </c>
      <c r="F2695" s="580">
        <v>322.53458000000001</v>
      </c>
      <c r="H2695" s="571">
        <v>2690</v>
      </c>
      <c r="I2695" s="78">
        <v>1577</v>
      </c>
      <c r="J2695" s="78">
        <v>1524</v>
      </c>
      <c r="K2695" s="78">
        <v>1525</v>
      </c>
      <c r="L2695" s="78">
        <v>1577</v>
      </c>
      <c r="M2695" s="579" t="str">
        <f t="shared" si="43"/>
        <v>1577,1524,1525,1577</v>
      </c>
      <c r="R2695" s="280">
        <v>2690</v>
      </c>
      <c r="S2695" s="591">
        <v>1084.5310694939899</v>
      </c>
      <c r="U2695" s="77">
        <v>2690</v>
      </c>
      <c r="V2695" s="77">
        <v>2690</v>
      </c>
      <c r="Y2695" s="110">
        <v>2690</v>
      </c>
      <c r="Z2695" s="110">
        <v>0</v>
      </c>
      <c r="AA2695" s="110">
        <v>2690</v>
      </c>
      <c r="AB2695" s="110">
        <v>0</v>
      </c>
      <c r="AC2695" s="417">
        <v>21.690621389879901</v>
      </c>
    </row>
    <row r="2696" spans="1:29">
      <c r="A2696" s="20"/>
      <c r="B2696" s="24">
        <v>2692</v>
      </c>
      <c r="D2696" s="571">
        <v>2691</v>
      </c>
      <c r="E2696" s="580">
        <v>56.055424000000002</v>
      </c>
      <c r="F2696" s="580">
        <v>358.76278000000002</v>
      </c>
      <c r="H2696" s="571">
        <v>2691</v>
      </c>
      <c r="I2696" s="78">
        <v>1577</v>
      </c>
      <c r="J2696" s="78">
        <v>1525</v>
      </c>
      <c r="K2696" s="78">
        <v>1576</v>
      </c>
      <c r="L2696" s="78">
        <v>1577</v>
      </c>
      <c r="M2696" s="579" t="str">
        <f t="shared" si="43"/>
        <v>1577,1525,1576,1577</v>
      </c>
      <c r="R2696" s="280">
        <v>2691</v>
      </c>
      <c r="S2696" s="591">
        <v>1206.7807324579901</v>
      </c>
      <c r="U2696" s="77">
        <v>2691</v>
      </c>
      <c r="V2696" s="77">
        <v>2691</v>
      </c>
      <c r="Y2696" s="110">
        <v>2691</v>
      </c>
      <c r="Z2696" s="110">
        <v>0</v>
      </c>
      <c r="AA2696" s="110">
        <v>2691</v>
      </c>
      <c r="AB2696" s="110">
        <v>0</v>
      </c>
      <c r="AC2696" s="417">
        <v>24.135614649159798</v>
      </c>
    </row>
    <row r="2697" spans="1:29">
      <c r="A2697" s="20"/>
      <c r="B2697" s="24">
        <v>2693</v>
      </c>
      <c r="D2697" s="571">
        <v>2692</v>
      </c>
      <c r="E2697" s="580">
        <v>8.0090941999999998</v>
      </c>
      <c r="F2697" s="580">
        <v>397.43378000000001</v>
      </c>
      <c r="H2697" s="571">
        <v>2692</v>
      </c>
      <c r="I2697" s="78">
        <v>1578</v>
      </c>
      <c r="J2697" s="78">
        <v>1523</v>
      </c>
      <c r="K2697" s="78">
        <v>1524</v>
      </c>
      <c r="L2697" s="78">
        <v>1578</v>
      </c>
      <c r="M2697" s="579" t="str">
        <f t="shared" si="43"/>
        <v>1578,1523,1524,1578</v>
      </c>
      <c r="R2697" s="280">
        <v>2692</v>
      </c>
      <c r="S2697" s="591">
        <v>1074.81441764999</v>
      </c>
      <c r="U2697" s="77">
        <v>2692</v>
      </c>
      <c r="V2697" s="77">
        <v>2692</v>
      </c>
      <c r="Y2697" s="110">
        <v>2692</v>
      </c>
      <c r="Z2697" s="110">
        <v>0</v>
      </c>
      <c r="AA2697" s="110">
        <v>2692</v>
      </c>
      <c r="AB2697" s="110">
        <v>0</v>
      </c>
      <c r="AC2697" s="417">
        <v>21.496288352999802</v>
      </c>
    </row>
    <row r="2698" spans="1:29">
      <c r="A2698" s="20"/>
      <c r="B2698" s="24">
        <v>2694</v>
      </c>
      <c r="D2698" s="571">
        <v>2693</v>
      </c>
      <c r="E2698" s="580">
        <v>-177.02969999999999</v>
      </c>
      <c r="F2698" s="580">
        <v>40.925154999999997</v>
      </c>
      <c r="H2698" s="571">
        <v>2693</v>
      </c>
      <c r="I2698" s="78">
        <v>1578</v>
      </c>
      <c r="J2698" s="78">
        <v>1524</v>
      </c>
      <c r="K2698" s="78">
        <v>1577</v>
      </c>
      <c r="L2698" s="78">
        <v>1578</v>
      </c>
      <c r="M2698" s="579" t="str">
        <f t="shared" si="43"/>
        <v>1578,1524,1577,1578</v>
      </c>
      <c r="R2698" s="280">
        <v>2693</v>
      </c>
      <c r="S2698" s="591">
        <v>1339.90993308002</v>
      </c>
      <c r="U2698" s="77">
        <v>2693</v>
      </c>
      <c r="V2698" s="77">
        <v>2693</v>
      </c>
      <c r="Y2698" s="110">
        <v>2693</v>
      </c>
      <c r="Z2698" s="110">
        <v>0</v>
      </c>
      <c r="AA2698" s="110">
        <v>2693</v>
      </c>
      <c r="AB2698" s="110">
        <v>0</v>
      </c>
      <c r="AC2698" s="417">
        <v>26.798198661600399</v>
      </c>
    </row>
    <row r="2699" spans="1:29">
      <c r="A2699" s="20"/>
      <c r="B2699" s="24">
        <v>2695</v>
      </c>
      <c r="D2699" s="571">
        <v>2694</v>
      </c>
      <c r="E2699" s="580">
        <v>-120.7478</v>
      </c>
      <c r="F2699" s="580">
        <v>51.219349000000001</v>
      </c>
      <c r="H2699" s="571">
        <v>2694</v>
      </c>
      <c r="I2699" s="78">
        <v>1578</v>
      </c>
      <c r="J2699" s="78">
        <v>1522</v>
      </c>
      <c r="K2699" s="78">
        <v>1523</v>
      </c>
      <c r="L2699" s="78">
        <v>1578</v>
      </c>
      <c r="M2699" s="579" t="str">
        <f t="shared" si="43"/>
        <v>1578,1522,1523,1578</v>
      </c>
      <c r="R2699" s="280">
        <v>2694</v>
      </c>
      <c r="S2699" s="591">
        <v>1076.9290161840299</v>
      </c>
      <c r="U2699" s="77">
        <v>2694</v>
      </c>
      <c r="V2699" s="77">
        <v>2694</v>
      </c>
      <c r="Y2699" s="110">
        <v>2694</v>
      </c>
      <c r="Z2699" s="110">
        <v>0</v>
      </c>
      <c r="AA2699" s="110">
        <v>2694</v>
      </c>
      <c r="AB2699" s="110">
        <v>0</v>
      </c>
      <c r="AC2699" s="417">
        <v>21.538580323680598</v>
      </c>
    </row>
    <row r="2700" spans="1:29">
      <c r="A2700" s="20"/>
      <c r="B2700" s="24">
        <v>2696</v>
      </c>
      <c r="D2700" s="571">
        <v>2695</v>
      </c>
      <c r="E2700" s="580">
        <v>-65.426689999999994</v>
      </c>
      <c r="F2700" s="580">
        <v>61.562598999999999</v>
      </c>
      <c r="H2700" s="571">
        <v>2695</v>
      </c>
      <c r="I2700" s="78">
        <v>1579</v>
      </c>
      <c r="J2700" s="78">
        <v>1521</v>
      </c>
      <c r="K2700" s="78">
        <v>1522</v>
      </c>
      <c r="L2700" s="78">
        <v>1579</v>
      </c>
      <c r="M2700" s="579" t="str">
        <f t="shared" si="43"/>
        <v>1579,1521,1522,1579</v>
      </c>
      <c r="R2700" s="280">
        <v>2695</v>
      </c>
      <c r="S2700" s="591">
        <v>1259.0271096194899</v>
      </c>
      <c r="U2700" s="77">
        <v>2695</v>
      </c>
      <c r="V2700" s="77">
        <v>2695</v>
      </c>
      <c r="Y2700" s="110">
        <v>2695</v>
      </c>
      <c r="Z2700" s="110">
        <v>0</v>
      </c>
      <c r="AA2700" s="110">
        <v>2695</v>
      </c>
      <c r="AB2700" s="110">
        <v>0</v>
      </c>
      <c r="AC2700" s="417">
        <v>25.180542192389801</v>
      </c>
    </row>
    <row r="2701" spans="1:29">
      <c r="A2701" s="20"/>
      <c r="B2701" s="24">
        <v>2697</v>
      </c>
      <c r="D2701" s="571">
        <v>2696</v>
      </c>
      <c r="E2701" s="580">
        <v>-217.9941</v>
      </c>
      <c r="F2701" s="580">
        <v>83.631514999999993</v>
      </c>
      <c r="H2701" s="571">
        <v>2696</v>
      </c>
      <c r="I2701" s="78">
        <v>1579</v>
      </c>
      <c r="J2701" s="78">
        <v>1522</v>
      </c>
      <c r="K2701" s="78">
        <v>1578</v>
      </c>
      <c r="L2701" s="78">
        <v>1579</v>
      </c>
      <c r="M2701" s="579" t="str">
        <f t="shared" si="43"/>
        <v>1579,1522,1578,1579</v>
      </c>
      <c r="R2701" s="280">
        <v>2696</v>
      </c>
      <c r="S2701" s="591">
        <v>1388.8370424464899</v>
      </c>
      <c r="U2701" s="77">
        <v>2696</v>
      </c>
      <c r="V2701" s="77">
        <v>2696</v>
      </c>
      <c r="Y2701" s="110">
        <v>2696</v>
      </c>
      <c r="Z2701" s="110">
        <v>0</v>
      </c>
      <c r="AA2701" s="110">
        <v>2696</v>
      </c>
      <c r="AB2701" s="110">
        <v>0</v>
      </c>
      <c r="AC2701" s="417">
        <v>27.776740848929901</v>
      </c>
    </row>
    <row r="2702" spans="1:29">
      <c r="A2702" s="20"/>
      <c r="B2702" s="24">
        <v>2698</v>
      </c>
      <c r="D2702" s="571">
        <v>2697</v>
      </c>
      <c r="E2702" s="580">
        <v>-257.95850000000002</v>
      </c>
      <c r="F2702" s="580">
        <v>126.84384</v>
      </c>
      <c r="H2702" s="571">
        <v>2697</v>
      </c>
      <c r="I2702" s="78">
        <v>1580</v>
      </c>
      <c r="J2702" s="78">
        <v>1520</v>
      </c>
      <c r="K2702" s="78">
        <v>1521</v>
      </c>
      <c r="L2702" s="78">
        <v>1580</v>
      </c>
      <c r="M2702" s="579" t="str">
        <f t="shared" si="43"/>
        <v>1580,1520,1521,1580</v>
      </c>
      <c r="R2702" s="280">
        <v>2697</v>
      </c>
      <c r="S2702" s="591">
        <v>1266.3235426275</v>
      </c>
      <c r="U2702" s="77">
        <v>2697</v>
      </c>
      <c r="V2702" s="77">
        <v>2697</v>
      </c>
      <c r="Y2702" s="110">
        <v>2697</v>
      </c>
      <c r="Z2702" s="110">
        <v>0</v>
      </c>
      <c r="AA2702" s="110">
        <v>2697</v>
      </c>
      <c r="AB2702" s="110">
        <v>0</v>
      </c>
      <c r="AC2702" s="417">
        <v>25.326470852550099</v>
      </c>
    </row>
    <row r="2703" spans="1:29">
      <c r="A2703" s="20"/>
      <c r="B2703" s="24">
        <v>2699</v>
      </c>
      <c r="D2703" s="571">
        <v>2698</v>
      </c>
      <c r="E2703" s="580">
        <v>-297.02690000000001</v>
      </c>
      <c r="F2703" s="580">
        <v>171.32117</v>
      </c>
      <c r="H2703" s="571">
        <v>2698</v>
      </c>
      <c r="I2703" s="78">
        <v>1580</v>
      </c>
      <c r="J2703" s="78">
        <v>1521</v>
      </c>
      <c r="K2703" s="78">
        <v>1579</v>
      </c>
      <c r="L2703" s="78">
        <v>1580</v>
      </c>
      <c r="M2703" s="579" t="str">
        <f t="shared" si="43"/>
        <v>1580,1521,1579,1580</v>
      </c>
      <c r="R2703" s="280">
        <v>2698</v>
      </c>
      <c r="S2703" s="591">
        <v>1393.96403979498</v>
      </c>
      <c r="U2703" s="77">
        <v>2698</v>
      </c>
      <c r="V2703" s="77">
        <v>2698</v>
      </c>
      <c r="Y2703" s="110">
        <v>2698</v>
      </c>
      <c r="Z2703" s="110">
        <v>0</v>
      </c>
      <c r="AA2703" s="110">
        <v>2698</v>
      </c>
      <c r="AB2703" s="110">
        <v>0</v>
      </c>
      <c r="AC2703" s="417">
        <v>27.8792807958996</v>
      </c>
    </row>
    <row r="2704" spans="1:29">
      <c r="A2704" s="20"/>
      <c r="B2704" s="24">
        <v>2700</v>
      </c>
      <c r="D2704" s="571">
        <v>2699</v>
      </c>
      <c r="E2704" s="580">
        <v>-335.5027</v>
      </c>
      <c r="F2704" s="580">
        <v>216.62909999999999</v>
      </c>
      <c r="H2704" s="571">
        <v>2699</v>
      </c>
      <c r="I2704" s="78">
        <v>1581</v>
      </c>
      <c r="J2704" s="78">
        <v>1519</v>
      </c>
      <c r="K2704" s="78">
        <v>1520</v>
      </c>
      <c r="L2704" s="78">
        <v>1581</v>
      </c>
      <c r="M2704" s="579" t="str">
        <f t="shared" si="43"/>
        <v>1581,1519,1520,1581</v>
      </c>
      <c r="R2704" s="280">
        <v>2699</v>
      </c>
      <c r="S2704" s="591">
        <v>1196.0607679195</v>
      </c>
      <c r="U2704" s="77">
        <v>2699</v>
      </c>
      <c r="V2704" s="77">
        <v>2699</v>
      </c>
      <c r="Y2704" s="110">
        <v>2699</v>
      </c>
      <c r="Z2704" s="110">
        <v>0</v>
      </c>
      <c r="AA2704" s="110">
        <v>2699</v>
      </c>
      <c r="AB2704" s="110">
        <v>0</v>
      </c>
      <c r="AC2704" s="417">
        <v>23.9212153583901</v>
      </c>
    </row>
    <row r="2705" spans="1:29">
      <c r="A2705" s="20"/>
      <c r="B2705" s="24">
        <v>2701</v>
      </c>
      <c r="D2705" s="571">
        <v>2700</v>
      </c>
      <c r="E2705" s="580">
        <v>-9.8817319999999995</v>
      </c>
      <c r="F2705" s="580">
        <v>74.555374</v>
      </c>
      <c r="H2705" s="571">
        <v>2700</v>
      </c>
      <c r="I2705" s="78">
        <v>1581</v>
      </c>
      <c r="J2705" s="78">
        <v>1520</v>
      </c>
      <c r="K2705" s="78">
        <v>1580</v>
      </c>
      <c r="L2705" s="78">
        <v>1581</v>
      </c>
      <c r="M2705" s="579" t="str">
        <f t="shared" si="43"/>
        <v>1581,1520,1580,1581</v>
      </c>
      <c r="R2705" s="280">
        <v>2700</v>
      </c>
      <c r="S2705" s="591">
        <v>1284.6427016255</v>
      </c>
      <c r="U2705" s="77">
        <v>2700</v>
      </c>
      <c r="V2705" s="77">
        <v>2700</v>
      </c>
      <c r="Y2705" s="110">
        <v>2700</v>
      </c>
      <c r="Z2705" s="110">
        <v>0</v>
      </c>
      <c r="AA2705" s="110">
        <v>2700</v>
      </c>
      <c r="AB2705" s="110">
        <v>0</v>
      </c>
      <c r="AC2705" s="417">
        <v>25.692854032509999</v>
      </c>
    </row>
    <row r="2706" spans="1:29">
      <c r="A2706" s="20"/>
      <c r="B2706" s="24">
        <v>2702</v>
      </c>
      <c r="D2706" s="571">
        <v>2701</v>
      </c>
      <c r="E2706" s="580">
        <v>46.962010999999997</v>
      </c>
      <c r="F2706" s="580">
        <v>90.884100000000004</v>
      </c>
      <c r="H2706" s="571">
        <v>2701</v>
      </c>
      <c r="I2706" s="78">
        <v>1582</v>
      </c>
      <c r="J2706" s="78">
        <v>1518</v>
      </c>
      <c r="K2706" s="78">
        <v>1519</v>
      </c>
      <c r="L2706" s="78">
        <v>1582</v>
      </c>
      <c r="M2706" s="579" t="str">
        <f t="shared" si="43"/>
        <v>1582,1518,1519,1582</v>
      </c>
      <c r="R2706" s="280">
        <v>2701</v>
      </c>
      <c r="S2706" s="591">
        <v>976.17283166799405</v>
      </c>
      <c r="U2706" s="77">
        <v>2701</v>
      </c>
      <c r="V2706" s="77">
        <v>2701</v>
      </c>
      <c r="Y2706" s="110">
        <v>2701</v>
      </c>
      <c r="Z2706" s="110">
        <v>0</v>
      </c>
      <c r="AA2706" s="110">
        <v>2701</v>
      </c>
      <c r="AB2706" s="110">
        <v>0</v>
      </c>
      <c r="AC2706" s="417">
        <v>19.5234566333598</v>
      </c>
    </row>
    <row r="2707" spans="1:29">
      <c r="A2707" s="20"/>
      <c r="B2707" s="24">
        <v>2703</v>
      </c>
      <c r="D2707" s="571">
        <v>2702</v>
      </c>
      <c r="E2707" s="580">
        <v>106.51434999999999</v>
      </c>
      <c r="F2707" s="580">
        <v>110.30934999999999</v>
      </c>
      <c r="H2707" s="571">
        <v>2702</v>
      </c>
      <c r="I2707" s="78">
        <v>1582</v>
      </c>
      <c r="J2707" s="78">
        <v>1519</v>
      </c>
      <c r="K2707" s="78">
        <v>1581</v>
      </c>
      <c r="L2707" s="78">
        <v>1582</v>
      </c>
      <c r="M2707" s="579" t="str">
        <f t="shared" si="43"/>
        <v>1582,1519,1581,1582</v>
      </c>
      <c r="R2707" s="280">
        <v>2702</v>
      </c>
      <c r="S2707" s="591">
        <v>1019.8871927164899</v>
      </c>
      <c r="U2707" s="77">
        <v>2702</v>
      </c>
      <c r="V2707" s="77">
        <v>2702</v>
      </c>
      <c r="Y2707" s="110">
        <v>2702</v>
      </c>
      <c r="Z2707" s="110">
        <v>0</v>
      </c>
      <c r="AA2707" s="110">
        <v>2702</v>
      </c>
      <c r="AB2707" s="110">
        <v>0</v>
      </c>
      <c r="AC2707" s="417">
        <v>20.3977438543298</v>
      </c>
    </row>
    <row r="2708" spans="1:29">
      <c r="A2708" s="20"/>
      <c r="B2708" s="24">
        <v>2704</v>
      </c>
      <c r="D2708" s="571">
        <v>2703</v>
      </c>
      <c r="E2708" s="580">
        <v>122.65555000000001</v>
      </c>
      <c r="F2708" s="580">
        <v>171.17106999999999</v>
      </c>
      <c r="H2708" s="571">
        <v>2703</v>
      </c>
      <c r="I2708" s="78">
        <v>1583</v>
      </c>
      <c r="J2708" s="78">
        <v>1517</v>
      </c>
      <c r="K2708" s="78">
        <v>1518</v>
      </c>
      <c r="L2708" s="78">
        <v>1583</v>
      </c>
      <c r="M2708" s="579" t="str">
        <f t="shared" si="43"/>
        <v>1583,1517,1518,1583</v>
      </c>
      <c r="R2708" s="280">
        <v>2703</v>
      </c>
      <c r="S2708" s="591">
        <v>1109.02154438804</v>
      </c>
      <c r="U2708" s="77">
        <v>2703</v>
      </c>
      <c r="V2708" s="77">
        <v>2703</v>
      </c>
      <c r="Y2708" s="110">
        <v>2703</v>
      </c>
      <c r="Z2708" s="110">
        <v>0</v>
      </c>
      <c r="AA2708" s="110">
        <v>2703</v>
      </c>
      <c r="AB2708" s="110">
        <v>0</v>
      </c>
      <c r="AC2708" s="417">
        <v>22.180430887760899</v>
      </c>
    </row>
    <row r="2709" spans="1:29">
      <c r="A2709" s="20"/>
      <c r="B2709" s="24">
        <v>2705</v>
      </c>
      <c r="D2709" s="571">
        <v>2704</v>
      </c>
      <c r="E2709" s="580">
        <v>127.35888</v>
      </c>
      <c r="F2709" s="580">
        <v>227.81791999999999</v>
      </c>
      <c r="H2709" s="571">
        <v>2704</v>
      </c>
      <c r="I2709" s="78">
        <v>1583</v>
      </c>
      <c r="J2709" s="78">
        <v>1518</v>
      </c>
      <c r="K2709" s="78">
        <v>1582</v>
      </c>
      <c r="L2709" s="78">
        <v>1583</v>
      </c>
      <c r="M2709" s="579" t="str">
        <f t="shared" si="43"/>
        <v>1583,1518,1582,1583</v>
      </c>
      <c r="R2709" s="280">
        <v>2704</v>
      </c>
      <c r="S2709" s="591">
        <v>1029.02424452384</v>
      </c>
      <c r="U2709" s="77">
        <v>2704</v>
      </c>
      <c r="V2709" s="77">
        <v>2704</v>
      </c>
      <c r="Y2709" s="110">
        <v>2704</v>
      </c>
      <c r="Z2709" s="110">
        <v>0</v>
      </c>
      <c r="AA2709" s="110">
        <v>2704</v>
      </c>
      <c r="AB2709" s="110">
        <v>0</v>
      </c>
      <c r="AC2709" s="417">
        <v>20.5804848904769</v>
      </c>
    </row>
    <row r="2710" spans="1:29">
      <c r="A2710" s="20"/>
      <c r="B2710" s="24">
        <v>2706</v>
      </c>
      <c r="D2710" s="571">
        <v>2705</v>
      </c>
      <c r="E2710" s="580">
        <v>92.190697</v>
      </c>
      <c r="F2710" s="580">
        <v>266.62693000000002</v>
      </c>
      <c r="H2710" s="571">
        <v>2705</v>
      </c>
      <c r="I2710" s="78">
        <v>1584</v>
      </c>
      <c r="J2710" s="78">
        <v>1516</v>
      </c>
      <c r="K2710" s="78">
        <v>1517</v>
      </c>
      <c r="L2710" s="78">
        <v>1584</v>
      </c>
      <c r="M2710" s="579" t="str">
        <f t="shared" si="43"/>
        <v>1584,1516,1517,1584</v>
      </c>
      <c r="R2710" s="280">
        <v>2705</v>
      </c>
      <c r="S2710" s="591">
        <v>1065.9337693335699</v>
      </c>
      <c r="U2710" s="77">
        <v>2705</v>
      </c>
      <c r="V2710" s="77">
        <v>2705</v>
      </c>
      <c r="Y2710" s="110">
        <v>2705</v>
      </c>
      <c r="Z2710" s="110">
        <v>0</v>
      </c>
      <c r="AA2710" s="110">
        <v>2705</v>
      </c>
      <c r="AB2710" s="110">
        <v>0</v>
      </c>
      <c r="AC2710" s="417">
        <v>21.318675386671401</v>
      </c>
    </row>
    <row r="2711" spans="1:29">
      <c r="A2711" s="20"/>
      <c r="B2711" s="24">
        <v>2707</v>
      </c>
      <c r="D2711" s="571">
        <v>2706</v>
      </c>
      <c r="E2711" s="580">
        <v>47.862000000000002</v>
      </c>
      <c r="F2711" s="580">
        <v>303.50740999999999</v>
      </c>
      <c r="H2711" s="571">
        <v>2706</v>
      </c>
      <c r="I2711" s="78">
        <v>1584</v>
      </c>
      <c r="J2711" s="78">
        <v>1517</v>
      </c>
      <c r="K2711" s="78">
        <v>1583</v>
      </c>
      <c r="L2711" s="78">
        <v>1584</v>
      </c>
      <c r="M2711" s="579" t="str">
        <f t="shared" si="43"/>
        <v>1584,1517,1583,1584</v>
      </c>
      <c r="R2711" s="280">
        <v>2706</v>
      </c>
      <c r="S2711" s="591">
        <v>1317.8667735531701</v>
      </c>
      <c r="U2711" s="77">
        <v>2706</v>
      </c>
      <c r="V2711" s="77">
        <v>2706</v>
      </c>
      <c r="Y2711" s="110">
        <v>2706</v>
      </c>
      <c r="Z2711" s="110">
        <v>0</v>
      </c>
      <c r="AA2711" s="110">
        <v>2706</v>
      </c>
      <c r="AB2711" s="110">
        <v>0</v>
      </c>
      <c r="AC2711" s="417">
        <v>26.357335471063401</v>
      </c>
    </row>
    <row r="2712" spans="1:29">
      <c r="A2712" s="20"/>
      <c r="B2712" s="24">
        <v>2708</v>
      </c>
      <c r="D2712" s="571">
        <v>2707</v>
      </c>
      <c r="E2712" s="580">
        <v>2.2013780999999999</v>
      </c>
      <c r="F2712" s="580">
        <v>340.80772000000002</v>
      </c>
      <c r="H2712" s="571">
        <v>2707</v>
      </c>
      <c r="I2712" s="78">
        <v>1584</v>
      </c>
      <c r="J2712" s="78">
        <v>1515</v>
      </c>
      <c r="K2712" s="78">
        <v>1516</v>
      </c>
      <c r="L2712" s="78">
        <v>1584</v>
      </c>
      <c r="M2712" s="579" t="str">
        <f t="shared" si="43"/>
        <v>1584,1515,1516,1584</v>
      </c>
      <c r="R2712" s="280">
        <v>2707</v>
      </c>
      <c r="S2712" s="591">
        <v>1072.9888945381699</v>
      </c>
      <c r="U2712" s="77">
        <v>2707</v>
      </c>
      <c r="V2712" s="77">
        <v>2707</v>
      </c>
      <c r="Y2712" s="110">
        <v>2707</v>
      </c>
      <c r="Z2712" s="110">
        <v>0</v>
      </c>
      <c r="AA2712" s="110">
        <v>2707</v>
      </c>
      <c r="AB2712" s="110">
        <v>0</v>
      </c>
      <c r="AC2712" s="417">
        <v>21.459777890763501</v>
      </c>
    </row>
    <row r="2713" spans="1:29">
      <c r="A2713" s="20"/>
      <c r="B2713" s="24">
        <v>2709</v>
      </c>
      <c r="D2713" s="571">
        <v>2708</v>
      </c>
      <c r="E2713" s="580">
        <v>63.99982</v>
      </c>
      <c r="F2713" s="580">
        <v>149.95459</v>
      </c>
      <c r="H2713" s="571">
        <v>2708</v>
      </c>
      <c r="I2713" s="78">
        <v>1585</v>
      </c>
      <c r="J2713" s="78">
        <v>1514</v>
      </c>
      <c r="K2713" s="78">
        <v>1515</v>
      </c>
      <c r="L2713" s="78">
        <v>1585</v>
      </c>
      <c r="M2713" s="579" t="str">
        <f t="shared" si="43"/>
        <v>1585,1514,1515,1585</v>
      </c>
      <c r="R2713" s="280">
        <v>2708</v>
      </c>
      <c r="S2713" s="591">
        <v>1171.1924845599999</v>
      </c>
      <c r="U2713" s="77">
        <v>2708</v>
      </c>
      <c r="V2713" s="77">
        <v>2708</v>
      </c>
      <c r="Y2713" s="110">
        <v>2708</v>
      </c>
      <c r="Z2713" s="110">
        <v>0</v>
      </c>
      <c r="AA2713" s="110">
        <v>2708</v>
      </c>
      <c r="AB2713" s="110">
        <v>0</v>
      </c>
      <c r="AC2713" s="417">
        <v>23.4238496912001</v>
      </c>
    </row>
    <row r="2714" spans="1:29">
      <c r="A2714" s="20"/>
      <c r="B2714" s="24">
        <v>2710</v>
      </c>
      <c r="D2714" s="571">
        <v>2709</v>
      </c>
      <c r="E2714" s="580">
        <v>7.1446103000000001</v>
      </c>
      <c r="F2714" s="580">
        <v>132.45411999999999</v>
      </c>
      <c r="H2714" s="571">
        <v>2709</v>
      </c>
      <c r="I2714" s="78">
        <v>1585</v>
      </c>
      <c r="J2714" s="78">
        <v>1515</v>
      </c>
      <c r="K2714" s="78">
        <v>1584</v>
      </c>
      <c r="L2714" s="78">
        <v>1585</v>
      </c>
      <c r="M2714" s="579" t="str">
        <f t="shared" si="43"/>
        <v>1585,1515,1584,1585</v>
      </c>
      <c r="R2714" s="280">
        <v>2709</v>
      </c>
      <c r="S2714" s="591">
        <v>1324.1440910992001</v>
      </c>
      <c r="U2714" s="77">
        <v>2709</v>
      </c>
      <c r="V2714" s="77">
        <v>2709</v>
      </c>
      <c r="Y2714" s="110">
        <v>2709</v>
      </c>
      <c r="Z2714" s="110">
        <v>0</v>
      </c>
      <c r="AA2714" s="110">
        <v>2709</v>
      </c>
      <c r="AB2714" s="110">
        <v>0</v>
      </c>
      <c r="AC2714" s="417">
        <v>26.482881821984002</v>
      </c>
    </row>
    <row r="2715" spans="1:29">
      <c r="A2715" s="20"/>
      <c r="B2715" s="24">
        <v>2711</v>
      </c>
      <c r="D2715" s="571">
        <v>2710</v>
      </c>
      <c r="E2715" s="580">
        <v>76.353950999999995</v>
      </c>
      <c r="F2715" s="580">
        <v>207.93190000000001</v>
      </c>
      <c r="H2715" s="571">
        <v>2710</v>
      </c>
      <c r="I2715" s="78">
        <v>1586</v>
      </c>
      <c r="J2715" s="78">
        <v>1513</v>
      </c>
      <c r="K2715" s="78">
        <v>1514</v>
      </c>
      <c r="L2715" s="78">
        <v>1586</v>
      </c>
      <c r="M2715" s="579" t="str">
        <f t="shared" si="43"/>
        <v>1586,1513,1514,1586</v>
      </c>
      <c r="R2715" s="280">
        <v>2710</v>
      </c>
      <c r="S2715" s="591">
        <v>1179.66476009399</v>
      </c>
      <c r="U2715" s="77">
        <v>2710</v>
      </c>
      <c r="V2715" s="77">
        <v>2710</v>
      </c>
      <c r="Y2715" s="110">
        <v>2710</v>
      </c>
      <c r="Z2715" s="110">
        <v>0</v>
      </c>
      <c r="AA2715" s="110">
        <v>2710</v>
      </c>
      <c r="AB2715" s="110">
        <v>0</v>
      </c>
      <c r="AC2715" s="417">
        <v>23.593295201879901</v>
      </c>
    </row>
    <row r="2716" spans="1:29">
      <c r="A2716" s="20"/>
      <c r="B2716" s="24">
        <v>2712</v>
      </c>
      <c r="D2716" s="571">
        <v>2711</v>
      </c>
      <c r="E2716" s="580">
        <v>35.377225000000003</v>
      </c>
      <c r="F2716" s="580">
        <v>247.31989999999999</v>
      </c>
      <c r="H2716" s="571">
        <v>2711</v>
      </c>
      <c r="I2716" s="78">
        <v>1586</v>
      </c>
      <c r="J2716" s="78">
        <v>1514</v>
      </c>
      <c r="K2716" s="78">
        <v>1585</v>
      </c>
      <c r="L2716" s="78">
        <v>1586</v>
      </c>
      <c r="M2716" s="579" t="str">
        <f t="shared" si="43"/>
        <v>1586,1514,1585,1586</v>
      </c>
      <c r="R2716" s="280">
        <v>2711</v>
      </c>
      <c r="S2716" s="591">
        <v>1223.60766931899</v>
      </c>
      <c r="U2716" s="77">
        <v>2711</v>
      </c>
      <c r="V2716" s="77">
        <v>2711</v>
      </c>
      <c r="Y2716" s="110">
        <v>2711</v>
      </c>
      <c r="Z2716" s="110">
        <v>0</v>
      </c>
      <c r="AA2716" s="110">
        <v>2711</v>
      </c>
      <c r="AB2716" s="110">
        <v>0</v>
      </c>
      <c r="AC2716" s="417">
        <v>24.472153386379901</v>
      </c>
    </row>
    <row r="2717" spans="1:29">
      <c r="A2717" s="20"/>
      <c r="B2717" s="24">
        <v>2713</v>
      </c>
      <c r="D2717" s="571">
        <v>2712</v>
      </c>
      <c r="E2717" s="580">
        <v>21.606121999999999</v>
      </c>
      <c r="F2717" s="580">
        <v>189.99847</v>
      </c>
      <c r="H2717" s="571">
        <v>2712</v>
      </c>
      <c r="I2717" s="78">
        <v>1587</v>
      </c>
      <c r="J2717" s="78">
        <v>1512</v>
      </c>
      <c r="K2717" s="78">
        <v>1513</v>
      </c>
      <c r="L2717" s="78">
        <v>1587</v>
      </c>
      <c r="M2717" s="579" t="str">
        <f t="shared" si="43"/>
        <v>1587,1512,1513,1587</v>
      </c>
      <c r="R2717" s="280">
        <v>2712</v>
      </c>
      <c r="S2717" s="591">
        <v>1103.022488325</v>
      </c>
      <c r="U2717" s="77">
        <v>2712</v>
      </c>
      <c r="V2717" s="77">
        <v>2712</v>
      </c>
      <c r="Y2717" s="110">
        <v>2712</v>
      </c>
      <c r="Z2717" s="110">
        <v>0</v>
      </c>
      <c r="AA2717" s="110">
        <v>2712</v>
      </c>
      <c r="AB2717" s="110">
        <v>0</v>
      </c>
      <c r="AC2717" s="417">
        <v>22.0604497665</v>
      </c>
    </row>
    <row r="2718" spans="1:29">
      <c r="A2718" s="20"/>
      <c r="B2718" s="24">
        <v>2714</v>
      </c>
      <c r="D2718" s="571">
        <v>2713</v>
      </c>
      <c r="E2718" s="580">
        <v>-48.506970000000003</v>
      </c>
      <c r="F2718" s="580">
        <v>117.80334999999999</v>
      </c>
      <c r="H2718" s="571">
        <v>2713</v>
      </c>
      <c r="I2718" s="78">
        <v>1587</v>
      </c>
      <c r="J2718" s="78">
        <v>1513</v>
      </c>
      <c r="K2718" s="78">
        <v>1586</v>
      </c>
      <c r="L2718" s="78">
        <v>1587</v>
      </c>
      <c r="M2718" s="579" t="str">
        <f t="shared" si="43"/>
        <v>1587,1513,1586,1587</v>
      </c>
      <c r="R2718" s="280">
        <v>2713</v>
      </c>
      <c r="S2718" s="591">
        <v>1130.8839497250001</v>
      </c>
      <c r="U2718" s="77">
        <v>2713</v>
      </c>
      <c r="V2718" s="77">
        <v>2713</v>
      </c>
      <c r="Y2718" s="110">
        <v>2713</v>
      </c>
      <c r="Z2718" s="110">
        <v>0</v>
      </c>
      <c r="AA2718" s="110">
        <v>2713</v>
      </c>
      <c r="AB2718" s="110">
        <v>0</v>
      </c>
      <c r="AC2718" s="417">
        <v>22.6176789945</v>
      </c>
    </row>
    <row r="2719" spans="1:29">
      <c r="A2719" s="20"/>
      <c r="B2719" s="24">
        <v>2715</v>
      </c>
      <c r="D2719" s="571">
        <v>2714</v>
      </c>
      <c r="E2719" s="580">
        <v>-33.313400000000001</v>
      </c>
      <c r="F2719" s="580">
        <v>174.32533000000001</v>
      </c>
      <c r="H2719" s="571">
        <v>2714</v>
      </c>
      <c r="I2719" s="78">
        <v>1588</v>
      </c>
      <c r="J2719" s="78">
        <v>1511</v>
      </c>
      <c r="K2719" s="78">
        <v>1512</v>
      </c>
      <c r="L2719" s="78">
        <v>1588</v>
      </c>
      <c r="M2719" s="579" t="str">
        <f t="shared" si="43"/>
        <v>1588,1511,1512,1588</v>
      </c>
      <c r="R2719" s="280">
        <v>2714</v>
      </c>
      <c r="S2719" s="591">
        <v>1101.74233434999</v>
      </c>
      <c r="U2719" s="77">
        <v>2714</v>
      </c>
      <c r="V2719" s="77">
        <v>2714</v>
      </c>
      <c r="Y2719" s="110">
        <v>2714</v>
      </c>
      <c r="Z2719" s="110">
        <v>0</v>
      </c>
      <c r="AA2719" s="110">
        <v>2714</v>
      </c>
      <c r="AB2719" s="110">
        <v>0</v>
      </c>
      <c r="AC2719" s="417">
        <v>22.034846686999899</v>
      </c>
    </row>
    <row r="2720" spans="1:29">
      <c r="A2720" s="20"/>
      <c r="B2720" s="24">
        <v>2716</v>
      </c>
      <c r="D2720" s="571">
        <v>2715</v>
      </c>
      <c r="E2720" s="580">
        <v>-104.251</v>
      </c>
      <c r="F2720" s="580">
        <v>105.88345</v>
      </c>
      <c r="H2720" s="571">
        <v>2715</v>
      </c>
      <c r="I2720" s="78">
        <v>1588</v>
      </c>
      <c r="J2720" s="78">
        <v>1512</v>
      </c>
      <c r="K2720" s="78">
        <v>1587</v>
      </c>
      <c r="L2720" s="78">
        <v>1588</v>
      </c>
      <c r="M2720" s="579" t="str">
        <f t="shared" si="43"/>
        <v>1588,1512,1587,1588</v>
      </c>
      <c r="R2720" s="280">
        <v>2715</v>
      </c>
      <c r="S2720" s="591">
        <v>1152.6302508700101</v>
      </c>
      <c r="U2720" s="77">
        <v>2715</v>
      </c>
      <c r="V2720" s="77">
        <v>2715</v>
      </c>
      <c r="Y2720" s="110">
        <v>2715</v>
      </c>
      <c r="Z2720" s="110">
        <v>0</v>
      </c>
      <c r="AA2720" s="110">
        <v>2715</v>
      </c>
      <c r="AB2720" s="110">
        <v>0</v>
      </c>
      <c r="AC2720" s="417">
        <v>23.0526050174003</v>
      </c>
    </row>
    <row r="2721" spans="1:29">
      <c r="A2721" s="20"/>
      <c r="B2721" s="24">
        <v>2717</v>
      </c>
      <c r="D2721" s="571">
        <v>2716</v>
      </c>
      <c r="E2721" s="580">
        <v>-160.6696</v>
      </c>
      <c r="F2721" s="580">
        <v>95.095202</v>
      </c>
      <c r="H2721" s="571">
        <v>2716</v>
      </c>
      <c r="I2721" s="78">
        <v>1589</v>
      </c>
      <c r="J2721" s="78">
        <v>1510</v>
      </c>
      <c r="K2721" s="78">
        <v>1511</v>
      </c>
      <c r="L2721" s="78">
        <v>1589</v>
      </c>
      <c r="M2721" s="579" t="str">
        <f t="shared" si="43"/>
        <v>1589,1510,1511,1589</v>
      </c>
      <c r="R2721" s="280">
        <v>2716</v>
      </c>
      <c r="S2721" s="591">
        <v>1182.2239854900099</v>
      </c>
      <c r="U2721" s="77">
        <v>2716</v>
      </c>
      <c r="V2721" s="77">
        <v>2716</v>
      </c>
      <c r="Y2721" s="110">
        <v>2716</v>
      </c>
      <c r="Z2721" s="110">
        <v>0</v>
      </c>
      <c r="AA2721" s="110">
        <v>2716</v>
      </c>
      <c r="AB2721" s="110">
        <v>0</v>
      </c>
      <c r="AC2721" s="417">
        <v>23.644479709800201</v>
      </c>
    </row>
    <row r="2722" spans="1:29">
      <c r="A2722" s="20"/>
      <c r="B2722" s="24">
        <v>2718</v>
      </c>
      <c r="D2722" s="571">
        <v>2717</v>
      </c>
      <c r="E2722" s="580">
        <v>-200.1593</v>
      </c>
      <c r="F2722" s="580">
        <v>138.33876000000001</v>
      </c>
      <c r="H2722" s="571">
        <v>2717</v>
      </c>
      <c r="I2722" s="78">
        <v>1589</v>
      </c>
      <c r="J2722" s="78">
        <v>1511</v>
      </c>
      <c r="K2722" s="78">
        <v>1588</v>
      </c>
      <c r="L2722" s="78">
        <v>1589</v>
      </c>
      <c r="M2722" s="579" t="str">
        <f t="shared" si="43"/>
        <v>1589,1511,1588,1589</v>
      </c>
      <c r="R2722" s="280">
        <v>2717</v>
      </c>
      <c r="S2722" s="591">
        <v>1222.5018151700201</v>
      </c>
      <c r="U2722" s="77">
        <v>2717</v>
      </c>
      <c r="V2722" s="77">
        <v>2717</v>
      </c>
      <c r="Y2722" s="110">
        <v>2717</v>
      </c>
      <c r="Z2722" s="110">
        <v>0</v>
      </c>
      <c r="AA2722" s="110">
        <v>2717</v>
      </c>
      <c r="AB2722" s="110">
        <v>0</v>
      </c>
      <c r="AC2722" s="417">
        <v>24.450036303400399</v>
      </c>
    </row>
    <row r="2723" spans="1:29">
      <c r="A2723" s="20"/>
      <c r="B2723" s="24">
        <v>2719</v>
      </c>
      <c r="D2723" s="571">
        <v>2718</v>
      </c>
      <c r="E2723" s="580">
        <v>-239.3888</v>
      </c>
      <c r="F2723" s="580">
        <v>181.57646</v>
      </c>
      <c r="H2723" s="571">
        <v>2718</v>
      </c>
      <c r="I2723" s="78">
        <v>1590</v>
      </c>
      <c r="J2723" s="78">
        <v>1509</v>
      </c>
      <c r="K2723" s="78">
        <v>1510</v>
      </c>
      <c r="L2723" s="78">
        <v>1590</v>
      </c>
      <c r="M2723" s="579" t="str">
        <f t="shared" si="43"/>
        <v>1590,1509,1510,1590</v>
      </c>
      <c r="R2723" s="280">
        <v>2718</v>
      </c>
      <c r="S2723" s="591">
        <v>1156.45851895501</v>
      </c>
      <c r="U2723" s="77">
        <v>2718</v>
      </c>
      <c r="V2723" s="77">
        <v>2718</v>
      </c>
      <c r="Y2723" s="110">
        <v>2718</v>
      </c>
      <c r="Z2723" s="110">
        <v>0</v>
      </c>
      <c r="AA2723" s="110">
        <v>2718</v>
      </c>
      <c r="AB2723" s="110">
        <v>0</v>
      </c>
      <c r="AC2723" s="417">
        <v>23.129170379100199</v>
      </c>
    </row>
    <row r="2724" spans="1:29">
      <c r="A2724" s="20"/>
      <c r="B2724" s="24">
        <v>2720</v>
      </c>
      <c r="D2724" s="571">
        <v>2719</v>
      </c>
      <c r="E2724" s="580">
        <v>-278.94029999999998</v>
      </c>
      <c r="F2724" s="580">
        <v>225.72783000000001</v>
      </c>
      <c r="H2724" s="571">
        <v>2719</v>
      </c>
      <c r="I2724" s="78">
        <v>1590</v>
      </c>
      <c r="J2724" s="78">
        <v>1510</v>
      </c>
      <c r="K2724" s="78">
        <v>1589</v>
      </c>
      <c r="L2724" s="78">
        <v>1590</v>
      </c>
      <c r="M2724" s="579" t="str">
        <f t="shared" si="43"/>
        <v>1590,1510,1589,1590</v>
      </c>
      <c r="R2724" s="280">
        <v>2719</v>
      </c>
      <c r="S2724" s="591">
        <v>1417.3411035900001</v>
      </c>
      <c r="U2724" s="77">
        <v>2719</v>
      </c>
      <c r="V2724" s="77">
        <v>2719</v>
      </c>
      <c r="Y2724" s="110">
        <v>2719</v>
      </c>
      <c r="Z2724" s="110">
        <v>0</v>
      </c>
      <c r="AA2724" s="110">
        <v>2719</v>
      </c>
      <c r="AB2724" s="110">
        <v>0</v>
      </c>
      <c r="AC2724" s="417">
        <v>28.346822071800101</v>
      </c>
    </row>
    <row r="2725" spans="1:29">
      <c r="A2725" s="20"/>
      <c r="B2725" s="24">
        <v>2721</v>
      </c>
      <c r="D2725" s="571">
        <v>2720</v>
      </c>
      <c r="E2725" s="580">
        <v>-88.187740000000005</v>
      </c>
      <c r="F2725" s="580">
        <v>160.95236</v>
      </c>
      <c r="H2725" s="571">
        <v>2720</v>
      </c>
      <c r="I2725" s="78">
        <v>1590</v>
      </c>
      <c r="J2725" s="78">
        <v>1508</v>
      </c>
      <c r="K2725" s="78">
        <v>1509</v>
      </c>
      <c r="L2725" s="78">
        <v>1590</v>
      </c>
      <c r="M2725" s="579" t="str">
        <f t="shared" si="43"/>
        <v>1590,1508,1509,1590</v>
      </c>
      <c r="R2725" s="280">
        <v>2720</v>
      </c>
      <c r="S2725" s="591">
        <v>1137.1986235950001</v>
      </c>
      <c r="U2725" s="77">
        <v>2720</v>
      </c>
      <c r="V2725" s="77">
        <v>2720</v>
      </c>
      <c r="Y2725" s="110">
        <v>2720</v>
      </c>
      <c r="Z2725" s="110">
        <v>0</v>
      </c>
      <c r="AA2725" s="110">
        <v>2720</v>
      </c>
      <c r="AB2725" s="110">
        <v>0</v>
      </c>
      <c r="AC2725" s="417">
        <v>22.743972471900001</v>
      </c>
    </row>
    <row r="2726" spans="1:29">
      <c r="A2726" s="20"/>
      <c r="B2726" s="24">
        <v>2722</v>
      </c>
      <c r="D2726" s="571">
        <v>2721</v>
      </c>
      <c r="E2726" s="580">
        <v>-143.92339999999999</v>
      </c>
      <c r="F2726" s="580">
        <v>149.36950999999999</v>
      </c>
      <c r="H2726" s="571">
        <v>2721</v>
      </c>
      <c r="I2726" s="78">
        <v>1591</v>
      </c>
      <c r="J2726" s="78">
        <v>1507</v>
      </c>
      <c r="K2726" s="78">
        <v>1508</v>
      </c>
      <c r="L2726" s="78">
        <v>1591</v>
      </c>
      <c r="M2726" s="579" t="str">
        <f t="shared" si="43"/>
        <v>1591,1507,1508,1591</v>
      </c>
      <c r="R2726" s="280">
        <v>2721</v>
      </c>
      <c r="S2726" s="591">
        <v>1211.6017744399701</v>
      </c>
      <c r="U2726" s="77">
        <v>2721</v>
      </c>
      <c r="V2726" s="77">
        <v>2721</v>
      </c>
      <c r="Y2726" s="110">
        <v>2721</v>
      </c>
      <c r="Z2726" s="110">
        <v>0</v>
      </c>
      <c r="AA2726" s="110">
        <v>2721</v>
      </c>
      <c r="AB2726" s="110">
        <v>0</v>
      </c>
      <c r="AC2726" s="417">
        <v>24.232035488799401</v>
      </c>
    </row>
    <row r="2727" spans="1:29">
      <c r="A2727" s="20"/>
      <c r="B2727" s="24">
        <v>2723</v>
      </c>
      <c r="D2727" s="571">
        <v>2722</v>
      </c>
      <c r="E2727" s="580">
        <v>-183.62200000000001</v>
      </c>
      <c r="F2727" s="580">
        <v>192.79245</v>
      </c>
      <c r="H2727" s="571">
        <v>2722</v>
      </c>
      <c r="I2727" s="78">
        <v>1591</v>
      </c>
      <c r="J2727" s="78">
        <v>1508</v>
      </c>
      <c r="K2727" s="78">
        <v>1590</v>
      </c>
      <c r="L2727" s="78">
        <v>1591</v>
      </c>
      <c r="M2727" s="579" t="str">
        <f t="shared" si="43"/>
        <v>1591,1508,1590,1591</v>
      </c>
      <c r="R2727" s="280">
        <v>2722</v>
      </c>
      <c r="S2727" s="591">
        <v>1423.41040158999</v>
      </c>
      <c r="U2727" s="77">
        <v>2722</v>
      </c>
      <c r="V2727" s="77">
        <v>2722</v>
      </c>
      <c r="Y2727" s="110">
        <v>2722</v>
      </c>
      <c r="Z2727" s="110">
        <v>0</v>
      </c>
      <c r="AA2727" s="110">
        <v>2722</v>
      </c>
      <c r="AB2727" s="110">
        <v>0</v>
      </c>
      <c r="AC2727" s="417">
        <v>28.468208031799801</v>
      </c>
    </row>
    <row r="2728" spans="1:29">
      <c r="A2728" s="20"/>
      <c r="B2728" s="24">
        <v>2724</v>
      </c>
      <c r="D2728" s="571">
        <v>2723</v>
      </c>
      <c r="E2728" s="580">
        <v>-128.6951</v>
      </c>
      <c r="F2728" s="580">
        <v>204.00054</v>
      </c>
      <c r="H2728" s="571">
        <v>2723</v>
      </c>
      <c r="I2728" s="78">
        <v>1592</v>
      </c>
      <c r="J2728" s="78">
        <v>1506</v>
      </c>
      <c r="K2728" s="78">
        <v>1507</v>
      </c>
      <c r="L2728" s="78">
        <v>1592</v>
      </c>
      <c r="M2728" s="579" t="str">
        <f t="shared" si="43"/>
        <v>1592,1506,1507,1592</v>
      </c>
      <c r="R2728" s="280">
        <v>2723</v>
      </c>
      <c r="S2728" s="591">
        <v>1040.46254639004</v>
      </c>
      <c r="U2728" s="77">
        <v>2723</v>
      </c>
      <c r="V2728" s="77">
        <v>2723</v>
      </c>
      <c r="Y2728" s="110">
        <v>2723</v>
      </c>
      <c r="Z2728" s="110">
        <v>0</v>
      </c>
      <c r="AA2728" s="110">
        <v>2723</v>
      </c>
      <c r="AB2728" s="110">
        <v>0</v>
      </c>
      <c r="AC2728" s="417">
        <v>20.8092509278008</v>
      </c>
    </row>
    <row r="2729" spans="1:29">
      <c r="A2729" s="20"/>
      <c r="B2729" s="24">
        <v>2725</v>
      </c>
      <c r="D2729" s="571">
        <v>2724</v>
      </c>
      <c r="E2729" s="580">
        <v>-74.381799999999998</v>
      </c>
      <c r="F2729" s="580">
        <v>216.36376000000001</v>
      </c>
      <c r="H2729" s="571">
        <v>2724</v>
      </c>
      <c r="I2729" s="78">
        <v>1592</v>
      </c>
      <c r="J2729" s="78">
        <v>1507</v>
      </c>
      <c r="K2729" s="78">
        <v>1591</v>
      </c>
      <c r="L2729" s="78">
        <v>1592</v>
      </c>
      <c r="M2729" s="579" t="str">
        <f t="shared" si="43"/>
        <v>1592,1507,1591,1592</v>
      </c>
      <c r="R2729" s="280">
        <v>2724</v>
      </c>
      <c r="S2729" s="591">
        <v>1077.6466144449901</v>
      </c>
      <c r="U2729" s="77">
        <v>2724</v>
      </c>
      <c r="V2729" s="77">
        <v>2724</v>
      </c>
      <c r="Y2729" s="110">
        <v>2724</v>
      </c>
      <c r="Z2729" s="110">
        <v>0</v>
      </c>
      <c r="AA2729" s="110">
        <v>2724</v>
      </c>
      <c r="AB2729" s="110">
        <v>0</v>
      </c>
      <c r="AC2729" s="417">
        <v>21.5529322888999</v>
      </c>
    </row>
    <row r="2730" spans="1:29">
      <c r="A2730" s="20"/>
      <c r="B2730" s="24">
        <v>2726</v>
      </c>
      <c r="D2730" s="571">
        <v>2725</v>
      </c>
      <c r="E2730" s="580">
        <v>-19.889309999999998</v>
      </c>
      <c r="F2730" s="580">
        <v>230.68761000000001</v>
      </c>
      <c r="H2730" s="571">
        <v>2725</v>
      </c>
      <c r="I2730" s="78">
        <v>1593</v>
      </c>
      <c r="J2730" s="78">
        <v>1505</v>
      </c>
      <c r="K2730" s="78">
        <v>1506</v>
      </c>
      <c r="L2730" s="78">
        <v>1593</v>
      </c>
      <c r="M2730" s="579" t="str">
        <f t="shared" si="43"/>
        <v>1593,1505,1506,1593</v>
      </c>
      <c r="R2730" s="280">
        <v>2725</v>
      </c>
      <c r="S2730" s="591">
        <v>1199.8419650150099</v>
      </c>
      <c r="U2730" s="77">
        <v>2725</v>
      </c>
      <c r="V2730" s="77">
        <v>2725</v>
      </c>
      <c r="Y2730" s="110">
        <v>2725</v>
      </c>
      <c r="Z2730" s="110">
        <v>0</v>
      </c>
      <c r="AA2730" s="110">
        <v>2725</v>
      </c>
      <c r="AB2730" s="110">
        <v>0</v>
      </c>
      <c r="AC2730" s="417">
        <v>23.996839300300302</v>
      </c>
    </row>
    <row r="2731" spans="1:29">
      <c r="A2731" s="20"/>
      <c r="B2731" s="24">
        <v>2727</v>
      </c>
      <c r="D2731" s="571">
        <v>2726</v>
      </c>
      <c r="E2731" s="580">
        <v>-7.7784370000000003</v>
      </c>
      <c r="F2731" s="580">
        <v>286.24059999999997</v>
      </c>
      <c r="H2731" s="571">
        <v>2726</v>
      </c>
      <c r="I2731" s="78">
        <v>1593</v>
      </c>
      <c r="J2731" s="78">
        <v>1506</v>
      </c>
      <c r="K2731" s="78">
        <v>1592</v>
      </c>
      <c r="L2731" s="78">
        <v>1593</v>
      </c>
      <c r="M2731" s="579" t="str">
        <f t="shared" si="43"/>
        <v>1593,1506,1592,1593</v>
      </c>
      <c r="R2731" s="280">
        <v>2726</v>
      </c>
      <c r="S2731" s="591">
        <v>1043.0891477559901</v>
      </c>
      <c r="U2731" s="77">
        <v>2726</v>
      </c>
      <c r="V2731" s="77">
        <v>2726</v>
      </c>
      <c r="Y2731" s="110">
        <v>2726</v>
      </c>
      <c r="Z2731" s="110">
        <v>0</v>
      </c>
      <c r="AA2731" s="110">
        <v>2726</v>
      </c>
      <c r="AB2731" s="110">
        <v>0</v>
      </c>
      <c r="AC2731" s="417">
        <v>20.8617829551198</v>
      </c>
    </row>
    <row r="2732" spans="1:29">
      <c r="A2732" s="20"/>
      <c r="B2732" s="24">
        <v>2728</v>
      </c>
      <c r="D2732" s="571">
        <v>2727</v>
      </c>
      <c r="E2732" s="580">
        <v>-62.219889999999999</v>
      </c>
      <c r="F2732" s="580">
        <v>271.33321000000001</v>
      </c>
      <c r="H2732" s="571">
        <v>2727</v>
      </c>
      <c r="I2732" s="78">
        <v>1594</v>
      </c>
      <c r="J2732" s="78">
        <v>1504</v>
      </c>
      <c r="K2732" s="78">
        <v>1505</v>
      </c>
      <c r="L2732" s="78">
        <v>1594</v>
      </c>
      <c r="M2732" s="579" t="str">
        <f t="shared" si="43"/>
        <v>1594,1504,1505,1594</v>
      </c>
      <c r="R2732" s="280">
        <v>2727</v>
      </c>
      <c r="S2732" s="591">
        <v>1169.29503111899</v>
      </c>
      <c r="U2732" s="77">
        <v>2727</v>
      </c>
      <c r="V2732" s="77">
        <v>2727</v>
      </c>
      <c r="Y2732" s="110">
        <v>2727</v>
      </c>
      <c r="Z2732" s="110">
        <v>0</v>
      </c>
      <c r="AA2732" s="110">
        <v>2727</v>
      </c>
      <c r="AB2732" s="110">
        <v>0</v>
      </c>
      <c r="AC2732" s="417">
        <v>23.3859006223798</v>
      </c>
    </row>
    <row r="2733" spans="1:29">
      <c r="A2733" s="20"/>
      <c r="B2733" s="24">
        <v>2729</v>
      </c>
      <c r="D2733" s="571">
        <v>2728</v>
      </c>
      <c r="E2733" s="580">
        <v>-115.7732</v>
      </c>
      <c r="F2733" s="580">
        <v>258.79041999999998</v>
      </c>
      <c r="H2733" s="571">
        <v>2728</v>
      </c>
      <c r="I2733" s="78">
        <v>1594</v>
      </c>
      <c r="J2733" s="78">
        <v>1505</v>
      </c>
      <c r="K2733" s="78">
        <v>1593</v>
      </c>
      <c r="L2733" s="78">
        <v>1594</v>
      </c>
      <c r="M2733" s="579" t="str">
        <f t="shared" si="43"/>
        <v>1594,1505,1593,1594</v>
      </c>
      <c r="R2733" s="280">
        <v>2728</v>
      </c>
      <c r="S2733" s="591">
        <v>1237.4603658389799</v>
      </c>
      <c r="U2733" s="77">
        <v>2728</v>
      </c>
      <c r="V2733" s="77">
        <v>2728</v>
      </c>
      <c r="Y2733" s="110">
        <v>2728</v>
      </c>
      <c r="Z2733" s="110">
        <v>0</v>
      </c>
      <c r="AA2733" s="110">
        <v>2728</v>
      </c>
      <c r="AB2733" s="110">
        <v>0</v>
      </c>
      <c r="AC2733" s="417">
        <v>24.7492073167796</v>
      </c>
    </row>
    <row r="2734" spans="1:29">
      <c r="A2734" s="20"/>
      <c r="B2734" s="24">
        <v>2730</v>
      </c>
      <c r="D2734" s="571">
        <v>2729</v>
      </c>
      <c r="E2734" s="580">
        <v>-169.49799999999999</v>
      </c>
      <c r="F2734" s="580">
        <v>247.16996</v>
      </c>
      <c r="H2734" s="571">
        <v>2729</v>
      </c>
      <c r="I2734" s="78">
        <v>1595</v>
      </c>
      <c r="J2734" s="78">
        <v>1503</v>
      </c>
      <c r="K2734" s="78">
        <v>1504</v>
      </c>
      <c r="L2734" s="78">
        <v>1595</v>
      </c>
      <c r="M2734" s="579" t="str">
        <f t="shared" si="43"/>
        <v>1595,1503,1504,1595</v>
      </c>
      <c r="R2734" s="280">
        <v>2729</v>
      </c>
      <c r="S2734" s="591">
        <v>1073.75167041801</v>
      </c>
      <c r="U2734" s="77">
        <v>2729</v>
      </c>
      <c r="V2734" s="77">
        <v>2729</v>
      </c>
      <c r="Y2734" s="110">
        <v>2729</v>
      </c>
      <c r="Z2734" s="110">
        <v>0</v>
      </c>
      <c r="AA2734" s="110">
        <v>2729</v>
      </c>
      <c r="AB2734" s="110">
        <v>0</v>
      </c>
      <c r="AC2734" s="417">
        <v>21.4750334083603</v>
      </c>
    </row>
    <row r="2735" spans="1:29">
      <c r="A2735" s="20"/>
      <c r="B2735" s="24">
        <v>2731</v>
      </c>
      <c r="D2735" s="571">
        <v>2730</v>
      </c>
      <c r="E2735" s="580">
        <v>-223.99860000000001</v>
      </c>
      <c r="F2735" s="580">
        <v>235.88403</v>
      </c>
      <c r="H2735" s="571">
        <v>2730</v>
      </c>
      <c r="I2735" s="78">
        <v>1595</v>
      </c>
      <c r="J2735" s="78">
        <v>1504</v>
      </c>
      <c r="K2735" s="78">
        <v>1594</v>
      </c>
      <c r="L2735" s="78">
        <v>1595</v>
      </c>
      <c r="M2735" s="579" t="str">
        <f t="shared" si="43"/>
        <v>1595,1504,1594,1595</v>
      </c>
      <c r="R2735" s="280">
        <v>2730</v>
      </c>
      <c r="S2735" s="591">
        <v>1220.0999134619999</v>
      </c>
      <c r="U2735" s="77">
        <v>2730</v>
      </c>
      <c r="V2735" s="77">
        <v>2730</v>
      </c>
      <c r="Y2735" s="110">
        <v>2730</v>
      </c>
      <c r="Z2735" s="110">
        <v>0</v>
      </c>
      <c r="AA2735" s="110">
        <v>2730</v>
      </c>
      <c r="AB2735" s="110">
        <v>0</v>
      </c>
      <c r="AC2735" s="417">
        <v>24.401998269240099</v>
      </c>
    </row>
    <row r="2736" spans="1:29">
      <c r="A2736" s="20"/>
      <c r="B2736" s="24">
        <v>2732</v>
      </c>
      <c r="D2736" s="571">
        <v>2731</v>
      </c>
      <c r="E2736" s="580">
        <v>-52.301879999999997</v>
      </c>
      <c r="F2736" s="580">
        <v>324.97753999999998</v>
      </c>
      <c r="H2736" s="571">
        <v>2731</v>
      </c>
      <c r="I2736" s="78">
        <v>1596</v>
      </c>
      <c r="J2736" s="78">
        <v>1502</v>
      </c>
      <c r="K2736" s="78">
        <v>1503</v>
      </c>
      <c r="L2736" s="78">
        <v>1596</v>
      </c>
      <c r="M2736" s="579" t="str">
        <f t="shared" si="43"/>
        <v>1596,1502,1503,1596</v>
      </c>
      <c r="R2736" s="280">
        <v>2731</v>
      </c>
      <c r="S2736" s="591">
        <v>1060.97716224697</v>
      </c>
      <c r="U2736" s="77">
        <v>2731</v>
      </c>
      <c r="V2736" s="77">
        <v>2731</v>
      </c>
      <c r="Y2736" s="110">
        <v>2731</v>
      </c>
      <c r="Z2736" s="110">
        <v>0</v>
      </c>
      <c r="AA2736" s="110">
        <v>2731</v>
      </c>
      <c r="AB2736" s="110">
        <v>0</v>
      </c>
      <c r="AC2736" s="417">
        <v>21.219543244939398</v>
      </c>
    </row>
    <row r="2737" spans="1:29">
      <c r="A2737" s="20"/>
      <c r="B2737" s="24">
        <v>2733</v>
      </c>
      <c r="D2737" s="571">
        <v>2732</v>
      </c>
      <c r="E2737" s="580">
        <v>-42.535350000000001</v>
      </c>
      <c r="F2737" s="580">
        <v>377.79626000000002</v>
      </c>
      <c r="H2737" s="571">
        <v>2732</v>
      </c>
      <c r="I2737" s="78">
        <v>1596</v>
      </c>
      <c r="J2737" s="78">
        <v>1503</v>
      </c>
      <c r="K2737" s="78">
        <v>1595</v>
      </c>
      <c r="L2737" s="78">
        <v>1596</v>
      </c>
      <c r="M2737" s="579" t="str">
        <f t="shared" si="43"/>
        <v>1596,1503,1595,1596</v>
      </c>
      <c r="R2737" s="280">
        <v>2732</v>
      </c>
      <c r="S2737" s="591">
        <v>1291.4461683010099</v>
      </c>
      <c r="U2737" s="77">
        <v>2732</v>
      </c>
      <c r="V2737" s="77">
        <v>2732</v>
      </c>
      <c r="Y2737" s="110">
        <v>2732</v>
      </c>
      <c r="Z2737" s="110">
        <v>0</v>
      </c>
      <c r="AA2737" s="110">
        <v>2732</v>
      </c>
      <c r="AB2737" s="110">
        <v>0</v>
      </c>
      <c r="AC2737" s="417">
        <v>25.828923366020302</v>
      </c>
    </row>
    <row r="2738" spans="1:29">
      <c r="A2738" s="20"/>
      <c r="B2738" s="24">
        <v>2734</v>
      </c>
      <c r="D2738" s="571">
        <v>2733</v>
      </c>
      <c r="E2738" s="580">
        <v>-37.607410000000002</v>
      </c>
      <c r="F2738" s="580">
        <v>434.90354000000002</v>
      </c>
      <c r="H2738" s="571">
        <v>2733</v>
      </c>
      <c r="I2738" s="78">
        <v>1596</v>
      </c>
      <c r="J2738" s="78">
        <v>1501</v>
      </c>
      <c r="K2738" s="78">
        <v>1502</v>
      </c>
      <c r="L2738" s="78">
        <v>1596</v>
      </c>
      <c r="M2738" s="579" t="str">
        <f t="shared" si="43"/>
        <v>1596,1501,1502,1596</v>
      </c>
      <c r="R2738" s="280">
        <v>2733</v>
      </c>
      <c r="S2738" s="591">
        <v>1051.85687691101</v>
      </c>
      <c r="U2738" s="77">
        <v>2733</v>
      </c>
      <c r="V2738" s="77">
        <v>2733</v>
      </c>
      <c r="Y2738" s="110">
        <v>2733</v>
      </c>
      <c r="Z2738" s="110">
        <v>0</v>
      </c>
      <c r="AA2738" s="110">
        <v>2733</v>
      </c>
      <c r="AB2738" s="110">
        <v>0</v>
      </c>
      <c r="AC2738" s="417">
        <v>21.0371375382202</v>
      </c>
    </row>
    <row r="2739" spans="1:29">
      <c r="A2739" s="20"/>
      <c r="B2739" s="24">
        <v>2735</v>
      </c>
      <c r="D2739" s="571">
        <v>2734</v>
      </c>
      <c r="E2739" s="580">
        <v>-105.86969999999999</v>
      </c>
      <c r="F2739" s="580">
        <v>313.23302000000001</v>
      </c>
      <c r="H2739" s="571">
        <v>2734</v>
      </c>
      <c r="I2739" s="78">
        <v>1597</v>
      </c>
      <c r="J2739" s="78">
        <v>1500</v>
      </c>
      <c r="K2739" s="78">
        <v>1501</v>
      </c>
      <c r="L2739" s="78">
        <v>1597</v>
      </c>
      <c r="M2739" s="579" t="str">
        <f t="shared" si="43"/>
        <v>1597,1500,1501,1597</v>
      </c>
      <c r="R2739" s="280">
        <v>2734</v>
      </c>
      <c r="S2739" s="591">
        <v>1188.8387609670101</v>
      </c>
      <c r="U2739" s="77">
        <v>2734</v>
      </c>
      <c r="V2739" s="77">
        <v>2734</v>
      </c>
      <c r="Y2739" s="110">
        <v>2734</v>
      </c>
      <c r="Z2739" s="110">
        <v>0</v>
      </c>
      <c r="AA2739" s="110">
        <v>2734</v>
      </c>
      <c r="AB2739" s="110">
        <v>0</v>
      </c>
      <c r="AC2739" s="417">
        <v>23.776775219340301</v>
      </c>
    </row>
    <row r="2740" spans="1:29">
      <c r="A2740" s="20"/>
      <c r="B2740" s="24">
        <v>2736</v>
      </c>
      <c r="D2740" s="571">
        <v>2735</v>
      </c>
      <c r="E2740" s="580">
        <v>-158.16589999999999</v>
      </c>
      <c r="F2740" s="580">
        <v>302.29809999999998</v>
      </c>
      <c r="H2740" s="571">
        <v>2735</v>
      </c>
      <c r="I2740" s="78">
        <v>1597</v>
      </c>
      <c r="J2740" s="78">
        <v>1501</v>
      </c>
      <c r="K2740" s="78">
        <v>1596</v>
      </c>
      <c r="L2740" s="78">
        <v>1597</v>
      </c>
      <c r="M2740" s="579" t="str">
        <f t="shared" si="43"/>
        <v>1597,1501,1596,1597</v>
      </c>
      <c r="R2740" s="280">
        <v>2735</v>
      </c>
      <c r="S2740" s="591">
        <v>1288.5583195829499</v>
      </c>
      <c r="U2740" s="77">
        <v>2735</v>
      </c>
      <c r="V2740" s="77">
        <v>2735</v>
      </c>
      <c r="Y2740" s="110">
        <v>2735</v>
      </c>
      <c r="Z2740" s="110">
        <v>0</v>
      </c>
      <c r="AA2740" s="110">
        <v>2735</v>
      </c>
      <c r="AB2740" s="110">
        <v>0</v>
      </c>
      <c r="AC2740" s="417">
        <v>25.771166391659001</v>
      </c>
    </row>
    <row r="2741" spans="1:29">
      <c r="A2741" s="20"/>
      <c r="B2741" s="24">
        <v>2737</v>
      </c>
      <c r="D2741" s="571">
        <v>2736</v>
      </c>
      <c r="E2741" s="580">
        <v>-210.76130000000001</v>
      </c>
      <c r="F2741" s="580">
        <v>290.33629999999999</v>
      </c>
      <c r="H2741" s="571">
        <v>2736</v>
      </c>
      <c r="I2741" s="78">
        <v>1598</v>
      </c>
      <c r="J2741" s="78">
        <v>1499</v>
      </c>
      <c r="K2741" s="78">
        <v>1500</v>
      </c>
      <c r="L2741" s="78">
        <v>1598</v>
      </c>
      <c r="M2741" s="579" t="str">
        <f t="shared" si="43"/>
        <v>1598,1499,1500,1598</v>
      </c>
      <c r="R2741" s="280">
        <v>2736</v>
      </c>
      <c r="S2741" s="591">
        <v>1116.51630531204</v>
      </c>
      <c r="U2741" s="77">
        <v>2736</v>
      </c>
      <c r="V2741" s="77">
        <v>2736</v>
      </c>
      <c r="Y2741" s="110">
        <v>2736</v>
      </c>
      <c r="Z2741" s="110">
        <v>0</v>
      </c>
      <c r="AA2741" s="110">
        <v>2736</v>
      </c>
      <c r="AB2741" s="110">
        <v>0</v>
      </c>
      <c r="AC2741" s="417">
        <v>22.3303261062409</v>
      </c>
    </row>
    <row r="2742" spans="1:29">
      <c r="A2742" s="20"/>
      <c r="B2742" s="24">
        <v>2738</v>
      </c>
      <c r="D2742" s="571">
        <v>2737</v>
      </c>
      <c r="E2742" s="580">
        <v>-96.440370000000001</v>
      </c>
      <c r="F2742" s="580">
        <v>366.80853999999999</v>
      </c>
      <c r="H2742" s="571">
        <v>2737</v>
      </c>
      <c r="I2742" s="78">
        <v>1598</v>
      </c>
      <c r="J2742" s="78">
        <v>1500</v>
      </c>
      <c r="K2742" s="78">
        <v>1597</v>
      </c>
      <c r="L2742" s="78">
        <v>1598</v>
      </c>
      <c r="M2742" s="579" t="str">
        <f t="shared" si="43"/>
        <v>1598,1500,1597,1598</v>
      </c>
      <c r="R2742" s="280">
        <v>2737</v>
      </c>
      <c r="S2742" s="591">
        <v>1190.3145763094601</v>
      </c>
      <c r="U2742" s="77">
        <v>2737</v>
      </c>
      <c r="V2742" s="77">
        <v>2737</v>
      </c>
      <c r="Y2742" s="110">
        <v>2737</v>
      </c>
      <c r="Z2742" s="110">
        <v>0</v>
      </c>
      <c r="AA2742" s="110">
        <v>2737</v>
      </c>
      <c r="AB2742" s="110">
        <v>0</v>
      </c>
      <c r="AC2742" s="417">
        <v>23.806291526189298</v>
      </c>
    </row>
    <row r="2743" spans="1:29">
      <c r="A2743" s="20"/>
      <c r="B2743" s="24">
        <v>2739</v>
      </c>
      <c r="D2743" s="571">
        <v>2738</v>
      </c>
      <c r="E2743" s="580">
        <v>-81.807720000000003</v>
      </c>
      <c r="F2743" s="580">
        <v>412.87551000000002</v>
      </c>
      <c r="H2743" s="571">
        <v>2738</v>
      </c>
      <c r="I2743" s="78">
        <v>1599</v>
      </c>
      <c r="J2743" s="78">
        <v>1498</v>
      </c>
      <c r="K2743" s="78">
        <v>1499</v>
      </c>
      <c r="L2743" s="78">
        <v>1599</v>
      </c>
      <c r="M2743" s="579" t="str">
        <f t="shared" si="43"/>
        <v>1599,1498,1499,1599</v>
      </c>
      <c r="R2743" s="280">
        <v>2738</v>
      </c>
      <c r="S2743" s="591">
        <v>1097.3616118569601</v>
      </c>
      <c r="U2743" s="77">
        <v>2738</v>
      </c>
      <c r="V2743" s="77">
        <v>2738</v>
      </c>
      <c r="Y2743" s="110">
        <v>2738</v>
      </c>
      <c r="Z2743" s="110">
        <v>0</v>
      </c>
      <c r="AA2743" s="110">
        <v>2738</v>
      </c>
      <c r="AB2743" s="110">
        <v>0</v>
      </c>
      <c r="AC2743" s="417">
        <v>21.9472322371392</v>
      </c>
    </row>
    <row r="2744" spans="1:29">
      <c r="A2744" s="20"/>
      <c r="B2744" s="24">
        <v>2740</v>
      </c>
      <c r="D2744" s="571">
        <v>2739</v>
      </c>
      <c r="E2744" s="580">
        <v>-148.1046</v>
      </c>
      <c r="F2744" s="580">
        <v>358.98656</v>
      </c>
      <c r="H2744" s="571">
        <v>2739</v>
      </c>
      <c r="I2744" s="78">
        <v>1599</v>
      </c>
      <c r="J2744" s="78">
        <v>1499</v>
      </c>
      <c r="K2744" s="78">
        <v>1598</v>
      </c>
      <c r="L2744" s="78">
        <v>1599</v>
      </c>
      <c r="M2744" s="579" t="str">
        <f t="shared" si="43"/>
        <v>1599,1499,1598,1599</v>
      </c>
      <c r="R2744" s="280">
        <v>2739</v>
      </c>
      <c r="S2744" s="591">
        <v>1177.8665121720401</v>
      </c>
      <c r="U2744" s="77">
        <v>2739</v>
      </c>
      <c r="V2744" s="77">
        <v>2739</v>
      </c>
      <c r="Y2744" s="110">
        <v>2739</v>
      </c>
      <c r="Z2744" s="110">
        <v>0</v>
      </c>
      <c r="AA2744" s="110">
        <v>2739</v>
      </c>
      <c r="AB2744" s="110">
        <v>0</v>
      </c>
      <c r="AC2744" s="417">
        <v>23.557330243440799</v>
      </c>
    </row>
    <row r="2745" spans="1:29">
      <c r="A2745" s="20"/>
      <c r="B2745" s="24">
        <v>2741</v>
      </c>
      <c r="D2745" s="571">
        <v>2740</v>
      </c>
      <c r="E2745" s="580">
        <v>-200.40110000000001</v>
      </c>
      <c r="F2745" s="580">
        <v>345.14064999999999</v>
      </c>
      <c r="H2745" s="571">
        <v>2740</v>
      </c>
      <c r="I2745" s="78">
        <v>1600</v>
      </c>
      <c r="J2745" s="78">
        <v>1497</v>
      </c>
      <c r="K2745" s="78">
        <v>1498</v>
      </c>
      <c r="L2745" s="78">
        <v>1600</v>
      </c>
      <c r="M2745" s="579" t="str">
        <f t="shared" si="43"/>
        <v>1600,1497,1498,1600</v>
      </c>
      <c r="R2745" s="280">
        <v>2740</v>
      </c>
      <c r="S2745" s="591">
        <v>1162.28459030156</v>
      </c>
      <c r="U2745" s="77">
        <v>2740</v>
      </c>
      <c r="V2745" s="77">
        <v>2740</v>
      </c>
      <c r="Y2745" s="110">
        <v>2740</v>
      </c>
      <c r="Z2745" s="110">
        <v>0</v>
      </c>
      <c r="AA2745" s="110">
        <v>2740</v>
      </c>
      <c r="AB2745" s="110">
        <v>0</v>
      </c>
      <c r="AC2745" s="417">
        <v>23.245691806031299</v>
      </c>
    </row>
    <row r="2746" spans="1:29">
      <c r="A2746" s="20"/>
      <c r="B2746" s="24">
        <v>2742</v>
      </c>
      <c r="D2746" s="571">
        <v>2741</v>
      </c>
      <c r="E2746" s="580">
        <v>-135.21559999999999</v>
      </c>
      <c r="F2746" s="580">
        <v>419.87792000000002</v>
      </c>
      <c r="H2746" s="571">
        <v>2741</v>
      </c>
      <c r="I2746" s="78">
        <v>1600</v>
      </c>
      <c r="J2746" s="78">
        <v>1498</v>
      </c>
      <c r="K2746" s="78">
        <v>1599</v>
      </c>
      <c r="L2746" s="78">
        <v>1600</v>
      </c>
      <c r="M2746" s="579" t="str">
        <f t="shared" si="43"/>
        <v>1600,1498,1599,1600</v>
      </c>
      <c r="R2746" s="280">
        <v>2741</v>
      </c>
      <c r="S2746" s="591">
        <v>1219.2024860859899</v>
      </c>
      <c r="U2746" s="77">
        <v>2741</v>
      </c>
      <c r="V2746" s="77">
        <v>2741</v>
      </c>
      <c r="Y2746" s="110">
        <v>2741</v>
      </c>
      <c r="Z2746" s="110">
        <v>0</v>
      </c>
      <c r="AA2746" s="110">
        <v>2741</v>
      </c>
      <c r="AB2746" s="110">
        <v>0</v>
      </c>
      <c r="AC2746" s="417">
        <v>24.384049721719901</v>
      </c>
    </row>
    <row r="2747" spans="1:29">
      <c r="A2747" s="20"/>
      <c r="B2747" s="24">
        <v>2743</v>
      </c>
      <c r="D2747" s="571">
        <v>2742</v>
      </c>
      <c r="E2747" s="580">
        <v>-190.76</v>
      </c>
      <c r="F2747" s="580">
        <v>400.76647000000003</v>
      </c>
      <c r="H2747" s="571">
        <v>2742</v>
      </c>
      <c r="I2747" s="78">
        <v>1601</v>
      </c>
      <c r="J2747" s="78">
        <v>1496</v>
      </c>
      <c r="K2747" s="78">
        <v>1497</v>
      </c>
      <c r="L2747" s="78">
        <v>1601</v>
      </c>
      <c r="M2747" s="579" t="str">
        <f t="shared" si="43"/>
        <v>1601,1496,1497,1601</v>
      </c>
      <c r="R2747" s="280">
        <v>2742</v>
      </c>
      <c r="S2747" s="591">
        <v>1146.67887872853</v>
      </c>
      <c r="U2747" s="77">
        <v>2742</v>
      </c>
      <c r="V2747" s="77">
        <v>2742</v>
      </c>
      <c r="Y2747" s="110">
        <v>2742</v>
      </c>
      <c r="Z2747" s="110">
        <v>0</v>
      </c>
      <c r="AA2747" s="110">
        <v>2742</v>
      </c>
      <c r="AB2747" s="110">
        <v>0</v>
      </c>
      <c r="AC2747" s="417">
        <v>22.933577574570599</v>
      </c>
    </row>
    <row r="2748" spans="1:29">
      <c r="A2748" s="20"/>
      <c r="B2748" s="24">
        <v>2744</v>
      </c>
      <c r="D2748" s="571">
        <v>2743</v>
      </c>
      <c r="E2748" s="580">
        <v>-41.5364</v>
      </c>
      <c r="F2748" s="580">
        <v>493.88216</v>
      </c>
      <c r="H2748" s="571">
        <v>2743</v>
      </c>
      <c r="I2748" s="78">
        <v>1601</v>
      </c>
      <c r="J2748" s="78">
        <v>1497</v>
      </c>
      <c r="K2748" s="78">
        <v>1600</v>
      </c>
      <c r="L2748" s="78">
        <v>1601</v>
      </c>
      <c r="M2748" s="579" t="str">
        <f t="shared" si="43"/>
        <v>1601,1497,1600,1601</v>
      </c>
      <c r="R2748" s="280">
        <v>2743</v>
      </c>
      <c r="S2748" s="591">
        <v>1402.33717215195</v>
      </c>
      <c r="U2748" s="77">
        <v>2743</v>
      </c>
      <c r="V2748" s="77">
        <v>2743</v>
      </c>
      <c r="Y2748" s="110">
        <v>2743</v>
      </c>
      <c r="Z2748" s="110">
        <v>0</v>
      </c>
      <c r="AA2748" s="110">
        <v>2743</v>
      </c>
      <c r="AB2748" s="110">
        <v>0</v>
      </c>
      <c r="AC2748" s="417">
        <v>28.046743443038999</v>
      </c>
    </row>
    <row r="2749" spans="1:29">
      <c r="A2749" s="20"/>
      <c r="B2749" s="24">
        <v>2745</v>
      </c>
      <c r="D2749" s="571">
        <v>2744</v>
      </c>
      <c r="E2749" s="580">
        <v>-88.684060000000002</v>
      </c>
      <c r="F2749" s="580">
        <v>462.89607000000001</v>
      </c>
      <c r="H2749" s="571">
        <v>2744</v>
      </c>
      <c r="I2749" s="78">
        <v>1601</v>
      </c>
      <c r="J2749" s="78">
        <v>1495</v>
      </c>
      <c r="K2749" s="78">
        <v>1496</v>
      </c>
      <c r="L2749" s="78">
        <v>1601</v>
      </c>
      <c r="M2749" s="579" t="str">
        <f t="shared" si="43"/>
        <v>1601,1495,1496,1601</v>
      </c>
      <c r="R2749" s="280">
        <v>2744</v>
      </c>
      <c r="S2749" s="591">
        <v>1143.5138478910001</v>
      </c>
      <c r="U2749" s="77">
        <v>2744</v>
      </c>
      <c r="V2749" s="77">
        <v>2744</v>
      </c>
      <c r="Y2749" s="110">
        <v>2744</v>
      </c>
      <c r="Z2749" s="110">
        <v>0</v>
      </c>
      <c r="AA2749" s="110">
        <v>2744</v>
      </c>
      <c r="AB2749" s="110">
        <v>0</v>
      </c>
      <c r="AC2749" s="417">
        <v>22.870276957820099</v>
      </c>
    </row>
    <row r="2750" spans="1:29">
      <c r="A2750" s="20"/>
      <c r="B2750" s="24">
        <v>2746</v>
      </c>
      <c r="D2750" s="571">
        <v>2745</v>
      </c>
      <c r="E2750" s="580">
        <v>-91.332390000000004</v>
      </c>
      <c r="F2750" s="580">
        <v>521.92151999999999</v>
      </c>
      <c r="H2750" s="571">
        <v>2745</v>
      </c>
      <c r="I2750" s="78">
        <v>1602</v>
      </c>
      <c r="J2750" s="78">
        <v>1494</v>
      </c>
      <c r="K2750" s="78">
        <v>1495</v>
      </c>
      <c r="L2750" s="78">
        <v>1602</v>
      </c>
      <c r="M2750" s="579" t="str">
        <f t="shared" si="43"/>
        <v>1602,1494,1495,1602</v>
      </c>
      <c r="R2750" s="280">
        <v>2745</v>
      </c>
      <c r="S2750" s="591">
        <v>1244.3764792705699</v>
      </c>
      <c r="U2750" s="77">
        <v>2745</v>
      </c>
      <c r="V2750" s="77">
        <v>2745</v>
      </c>
      <c r="Y2750" s="110">
        <v>2745</v>
      </c>
      <c r="Z2750" s="110">
        <v>0</v>
      </c>
      <c r="AA2750" s="110">
        <v>2745</v>
      </c>
      <c r="AB2750" s="110">
        <v>0</v>
      </c>
      <c r="AC2750" s="417">
        <v>24.8875295854115</v>
      </c>
    </row>
    <row r="2751" spans="1:29">
      <c r="A2751" s="20"/>
      <c r="B2751" s="24">
        <v>2747</v>
      </c>
      <c r="D2751" s="571">
        <v>2746</v>
      </c>
      <c r="E2751" s="580">
        <v>-147.21209999999999</v>
      </c>
      <c r="F2751" s="580">
        <v>540.97621000000004</v>
      </c>
      <c r="H2751" s="571">
        <v>2746</v>
      </c>
      <c r="I2751" s="78">
        <v>1602</v>
      </c>
      <c r="J2751" s="78">
        <v>1495</v>
      </c>
      <c r="K2751" s="78">
        <v>1601</v>
      </c>
      <c r="L2751" s="78">
        <v>1602</v>
      </c>
      <c r="M2751" s="579" t="str">
        <f t="shared" si="43"/>
        <v>1602,1495,1601,1602</v>
      </c>
      <c r="R2751" s="280">
        <v>2746</v>
      </c>
      <c r="S2751" s="591">
        <v>1459.94849678897</v>
      </c>
      <c r="U2751" s="77">
        <v>2746</v>
      </c>
      <c r="V2751" s="77">
        <v>2746</v>
      </c>
      <c r="Y2751" s="110">
        <v>2746</v>
      </c>
      <c r="Z2751" s="110">
        <v>0</v>
      </c>
      <c r="AA2751" s="110">
        <v>2746</v>
      </c>
      <c r="AB2751" s="110">
        <v>0</v>
      </c>
      <c r="AC2751" s="417">
        <v>29.198969935779399</v>
      </c>
    </row>
    <row r="2752" spans="1:29">
      <c r="A2752" s="20"/>
      <c r="B2752" s="24">
        <v>2748</v>
      </c>
      <c r="D2752" s="571">
        <v>2747</v>
      </c>
      <c r="E2752" s="580">
        <v>-137.29519999999999</v>
      </c>
      <c r="F2752" s="580">
        <v>482.99515000000002</v>
      </c>
      <c r="H2752" s="571">
        <v>2747</v>
      </c>
      <c r="I2752" s="78">
        <v>1603</v>
      </c>
      <c r="J2752" s="78">
        <v>1493</v>
      </c>
      <c r="K2752" s="78">
        <v>1494</v>
      </c>
      <c r="L2752" s="78">
        <v>1603</v>
      </c>
      <c r="M2752" s="579" t="str">
        <f t="shared" si="43"/>
        <v>1603,1493,1494,1603</v>
      </c>
      <c r="R2752" s="280">
        <v>2747</v>
      </c>
      <c r="S2752" s="591">
        <v>1240.8293989844899</v>
      </c>
      <c r="U2752" s="77">
        <v>2747</v>
      </c>
      <c r="V2752" s="77">
        <v>2747</v>
      </c>
      <c r="Y2752" s="110">
        <v>2747</v>
      </c>
      <c r="Z2752" s="110">
        <v>0</v>
      </c>
      <c r="AA2752" s="110">
        <v>2747</v>
      </c>
      <c r="AB2752" s="110">
        <v>0</v>
      </c>
      <c r="AC2752" s="417">
        <v>24.816587979689899</v>
      </c>
    </row>
    <row r="2753" spans="1:29">
      <c r="A2753" s="20"/>
      <c r="B2753" s="24">
        <v>2749</v>
      </c>
      <c r="D2753" s="571">
        <v>2748</v>
      </c>
      <c r="E2753" s="580">
        <v>-185.23159999999999</v>
      </c>
      <c r="F2753" s="580">
        <v>455.74243000000001</v>
      </c>
      <c r="H2753" s="571">
        <v>2748</v>
      </c>
      <c r="I2753" s="78">
        <v>1603</v>
      </c>
      <c r="J2753" s="78">
        <v>1494</v>
      </c>
      <c r="K2753" s="78">
        <v>1602</v>
      </c>
      <c r="L2753" s="78">
        <v>1603</v>
      </c>
      <c r="M2753" s="579" t="str">
        <f t="shared" si="43"/>
        <v>1603,1494,1602,1603</v>
      </c>
      <c r="R2753" s="280">
        <v>2748</v>
      </c>
      <c r="S2753" s="591">
        <v>1338.1107290689199</v>
      </c>
      <c r="U2753" s="77">
        <v>2748</v>
      </c>
      <c r="V2753" s="77">
        <v>2748</v>
      </c>
      <c r="Y2753" s="110">
        <v>2748</v>
      </c>
      <c r="Z2753" s="110">
        <v>0</v>
      </c>
      <c r="AA2753" s="110">
        <v>2748</v>
      </c>
      <c r="AB2753" s="110">
        <v>0</v>
      </c>
      <c r="AC2753" s="417">
        <v>26.762214581378501</v>
      </c>
    </row>
    <row r="2754" spans="1:29">
      <c r="A2754" s="20"/>
      <c r="B2754" s="24">
        <v>2750</v>
      </c>
      <c r="D2754" s="571">
        <v>2749</v>
      </c>
      <c r="E2754" s="580">
        <v>-264.69229999999999</v>
      </c>
      <c r="F2754" s="580">
        <v>280.00812000000002</v>
      </c>
      <c r="H2754" s="571">
        <v>2749</v>
      </c>
      <c r="I2754" s="78">
        <v>1604</v>
      </c>
      <c r="J2754" s="78">
        <v>1492</v>
      </c>
      <c r="K2754" s="78">
        <v>1493</v>
      </c>
      <c r="L2754" s="78">
        <v>1604</v>
      </c>
      <c r="M2754" s="579" t="str">
        <f t="shared" si="43"/>
        <v>1604,1492,1493,1604</v>
      </c>
      <c r="R2754" s="280">
        <v>2749</v>
      </c>
      <c r="S2754" s="591">
        <v>1025.2127721274701</v>
      </c>
      <c r="U2754" s="77">
        <v>2749</v>
      </c>
      <c r="V2754" s="77">
        <v>2749</v>
      </c>
      <c r="Y2754" s="110">
        <v>2749</v>
      </c>
      <c r="Z2754" s="110">
        <v>0</v>
      </c>
      <c r="AA2754" s="110">
        <v>2749</v>
      </c>
      <c r="AB2754" s="110">
        <v>0</v>
      </c>
      <c r="AC2754" s="417">
        <v>20.5042554425494</v>
      </c>
    </row>
    <row r="2755" spans="1:29">
      <c r="A2755" s="20"/>
      <c r="B2755" s="24">
        <v>2751</v>
      </c>
      <c r="D2755" s="571">
        <v>2750</v>
      </c>
      <c r="E2755" s="580">
        <v>-319.75450000000001</v>
      </c>
      <c r="F2755" s="580">
        <v>269.50563</v>
      </c>
      <c r="H2755" s="571">
        <v>2750</v>
      </c>
      <c r="I2755" s="78">
        <v>1604</v>
      </c>
      <c r="J2755" s="78">
        <v>1493</v>
      </c>
      <c r="K2755" s="78">
        <v>1603</v>
      </c>
      <c r="L2755" s="78">
        <v>1604</v>
      </c>
      <c r="M2755" s="579" t="str">
        <f t="shared" si="43"/>
        <v>1604,1493,1603,1604</v>
      </c>
      <c r="R2755" s="280">
        <v>2750</v>
      </c>
      <c r="S2755" s="591">
        <v>1040.43648211751</v>
      </c>
      <c r="U2755" s="77">
        <v>2750</v>
      </c>
      <c r="V2755" s="77">
        <v>2750</v>
      </c>
      <c r="Y2755" s="110">
        <v>2750</v>
      </c>
      <c r="Z2755" s="110">
        <v>0</v>
      </c>
      <c r="AA2755" s="110">
        <v>2750</v>
      </c>
      <c r="AB2755" s="110">
        <v>0</v>
      </c>
      <c r="AC2755" s="417">
        <v>20.808729642350201</v>
      </c>
    </row>
    <row r="2756" spans="1:29">
      <c r="A2756" s="20"/>
      <c r="B2756" s="24">
        <v>2752</v>
      </c>
      <c r="D2756" s="571">
        <v>2751</v>
      </c>
      <c r="E2756" s="580">
        <v>-373.0059</v>
      </c>
      <c r="F2756" s="580">
        <v>257.91248999999999</v>
      </c>
      <c r="H2756" s="571">
        <v>2751</v>
      </c>
      <c r="I2756" s="78">
        <v>1605</v>
      </c>
      <c r="J2756" s="78">
        <v>1491</v>
      </c>
      <c r="K2756" s="78">
        <v>1492</v>
      </c>
      <c r="L2756" s="78">
        <v>1605</v>
      </c>
      <c r="M2756" s="579" t="str">
        <f t="shared" si="43"/>
        <v>1605,1491,1492,1605</v>
      </c>
      <c r="R2756" s="280">
        <v>2751</v>
      </c>
      <c r="S2756" s="591">
        <v>1169.3556645444401</v>
      </c>
      <c r="U2756" s="77">
        <v>2751</v>
      </c>
      <c r="V2756" s="77">
        <v>2751</v>
      </c>
      <c r="Y2756" s="110">
        <v>2751</v>
      </c>
      <c r="Z2756" s="110">
        <v>0</v>
      </c>
      <c r="AA2756" s="110">
        <v>2751</v>
      </c>
      <c r="AB2756" s="110">
        <v>0</v>
      </c>
      <c r="AC2756" s="417">
        <v>23.387113290888902</v>
      </c>
    </row>
    <row r="2757" spans="1:29">
      <c r="A2757" s="20"/>
      <c r="B2757" s="24">
        <v>2753</v>
      </c>
      <c r="D2757" s="571">
        <v>2752</v>
      </c>
      <c r="E2757" s="580">
        <v>-254.39439999999999</v>
      </c>
      <c r="F2757" s="580">
        <v>333.24833999999998</v>
      </c>
      <c r="H2757" s="571">
        <v>2752</v>
      </c>
      <c r="I2757" s="78">
        <v>1605</v>
      </c>
      <c r="J2757" s="78">
        <v>1492</v>
      </c>
      <c r="K2757" s="78">
        <v>1604</v>
      </c>
      <c r="L2757" s="78">
        <v>1605</v>
      </c>
      <c r="M2757" s="579" t="str">
        <f t="shared" si="43"/>
        <v>1605,1492,1604,1605</v>
      </c>
      <c r="R2757" s="280">
        <v>2752</v>
      </c>
      <c r="S2757" s="591">
        <v>1030.1039090194899</v>
      </c>
      <c r="U2757" s="77">
        <v>2752</v>
      </c>
      <c r="V2757" s="77">
        <v>2752</v>
      </c>
      <c r="Y2757" s="110">
        <v>2752</v>
      </c>
      <c r="Z2757" s="110">
        <v>0</v>
      </c>
      <c r="AA2757" s="110">
        <v>2752</v>
      </c>
      <c r="AB2757" s="110">
        <v>0</v>
      </c>
      <c r="AC2757" s="417">
        <v>20.602078180389899</v>
      </c>
    </row>
    <row r="2758" spans="1:29">
      <c r="A2758" s="20"/>
      <c r="B2758" s="24">
        <v>2754</v>
      </c>
      <c r="D2758" s="571">
        <v>2753</v>
      </c>
      <c r="E2758" s="580">
        <v>-245.42840000000001</v>
      </c>
      <c r="F2758" s="580">
        <v>387.38252</v>
      </c>
      <c r="H2758" s="571">
        <v>2753</v>
      </c>
      <c r="I2758" s="78">
        <v>1606</v>
      </c>
      <c r="J2758" s="78">
        <v>1490</v>
      </c>
      <c r="K2758" s="78">
        <v>1491</v>
      </c>
      <c r="L2758" s="78">
        <v>1606</v>
      </c>
      <c r="M2758" s="579" t="str">
        <f t="shared" ref="M2758:M2821" si="44">_xlfn.CONCAT(I2758,",",J2758,",",,K2758,",",L2758)</f>
        <v>1606,1490,1491,1606</v>
      </c>
      <c r="R2758" s="280">
        <v>2753</v>
      </c>
      <c r="S2758" s="591">
        <v>1103.6138026900001</v>
      </c>
      <c r="U2758" s="77">
        <v>2753</v>
      </c>
      <c r="V2758" s="77">
        <v>2753</v>
      </c>
      <c r="Y2758" s="110">
        <v>2753</v>
      </c>
      <c r="Z2758" s="110">
        <v>0</v>
      </c>
      <c r="AA2758" s="110">
        <v>2753</v>
      </c>
      <c r="AB2758" s="110">
        <v>0</v>
      </c>
      <c r="AC2758" s="417">
        <v>22.0722760538</v>
      </c>
    </row>
    <row r="2759" spans="1:29">
      <c r="A2759" s="20"/>
      <c r="B2759" s="24">
        <v>2755</v>
      </c>
      <c r="D2759" s="571">
        <v>2754</v>
      </c>
      <c r="E2759" s="580">
        <v>-238.16909999999999</v>
      </c>
      <c r="F2759" s="580">
        <v>442.34548999999998</v>
      </c>
      <c r="H2759" s="571">
        <v>2754</v>
      </c>
      <c r="I2759" s="78">
        <v>1606</v>
      </c>
      <c r="J2759" s="78">
        <v>1491</v>
      </c>
      <c r="K2759" s="78">
        <v>1605</v>
      </c>
      <c r="L2759" s="78">
        <v>1606</v>
      </c>
      <c r="M2759" s="579" t="str">
        <f t="shared" si="44"/>
        <v>1606,1491,1605,1606</v>
      </c>
      <c r="R2759" s="280">
        <v>2754</v>
      </c>
      <c r="S2759" s="591">
        <v>1243.8969326691199</v>
      </c>
      <c r="U2759" s="77">
        <v>2754</v>
      </c>
      <c r="V2759" s="77">
        <v>2754</v>
      </c>
      <c r="Y2759" s="110">
        <v>2754</v>
      </c>
      <c r="Z2759" s="110">
        <v>0</v>
      </c>
      <c r="AA2759" s="110">
        <v>2754</v>
      </c>
      <c r="AB2759" s="110">
        <v>0</v>
      </c>
      <c r="AC2759" s="417">
        <v>24.8779386533825</v>
      </c>
    </row>
    <row r="2760" spans="1:29">
      <c r="A2760" s="20"/>
      <c r="B2760" s="24">
        <v>2756</v>
      </c>
      <c r="D2760" s="571">
        <v>2755</v>
      </c>
      <c r="E2760" s="580">
        <v>-310.82679999999999</v>
      </c>
      <c r="F2760" s="580">
        <v>321.15751999999998</v>
      </c>
      <c r="H2760" s="571">
        <v>2755</v>
      </c>
      <c r="I2760" s="78">
        <v>1607</v>
      </c>
      <c r="J2760" s="78">
        <v>1489</v>
      </c>
      <c r="K2760" s="78">
        <v>1490</v>
      </c>
      <c r="L2760" s="78">
        <v>1607</v>
      </c>
      <c r="M2760" s="579" t="str">
        <f t="shared" si="44"/>
        <v>1607,1489,1490,1607</v>
      </c>
      <c r="R2760" s="280">
        <v>2755</v>
      </c>
      <c r="S2760" s="591">
        <v>1095.2790487300299</v>
      </c>
      <c r="U2760" s="77">
        <v>2755</v>
      </c>
      <c r="V2760" s="77">
        <v>2755</v>
      </c>
      <c r="Y2760" s="110">
        <v>2755</v>
      </c>
      <c r="Z2760" s="110">
        <v>0</v>
      </c>
      <c r="AA2760" s="110">
        <v>2755</v>
      </c>
      <c r="AB2760" s="110">
        <v>0</v>
      </c>
      <c r="AC2760" s="417">
        <v>21.905580974600699</v>
      </c>
    </row>
    <row r="2761" spans="1:29">
      <c r="A2761" s="20"/>
      <c r="B2761" s="24">
        <v>2757</v>
      </c>
      <c r="D2761" s="571">
        <v>2756</v>
      </c>
      <c r="E2761" s="580">
        <v>-370.83670000000001</v>
      </c>
      <c r="F2761" s="580">
        <v>305.56759</v>
      </c>
      <c r="H2761" s="571">
        <v>2756</v>
      </c>
      <c r="I2761" s="78">
        <v>1607</v>
      </c>
      <c r="J2761" s="78">
        <v>1490</v>
      </c>
      <c r="K2761" s="78">
        <v>1606</v>
      </c>
      <c r="L2761" s="78">
        <v>1607</v>
      </c>
      <c r="M2761" s="579" t="str">
        <f t="shared" si="44"/>
        <v>1607,1490,1606,1607</v>
      </c>
      <c r="R2761" s="280">
        <v>2756</v>
      </c>
      <c r="S2761" s="591">
        <v>1384.44111664497</v>
      </c>
      <c r="U2761" s="77">
        <v>2756</v>
      </c>
      <c r="V2761" s="77">
        <v>2756</v>
      </c>
      <c r="Y2761" s="110">
        <v>2756</v>
      </c>
      <c r="Z2761" s="110">
        <v>0</v>
      </c>
      <c r="AA2761" s="110">
        <v>2756</v>
      </c>
      <c r="AB2761" s="110">
        <v>0</v>
      </c>
      <c r="AC2761" s="417">
        <v>27.688822332899399</v>
      </c>
    </row>
    <row r="2762" spans="1:29">
      <c r="A2762" s="20"/>
      <c r="B2762" s="24">
        <v>2758</v>
      </c>
      <c r="D2762" s="571">
        <v>2757</v>
      </c>
      <c r="E2762" s="580">
        <v>-300.39620000000002</v>
      </c>
      <c r="F2762" s="580">
        <v>373.62659000000002</v>
      </c>
      <c r="H2762" s="571">
        <v>2757</v>
      </c>
      <c r="I2762" s="78">
        <v>1607</v>
      </c>
      <c r="J2762" s="78">
        <v>1488</v>
      </c>
      <c r="K2762" s="78">
        <v>1489</v>
      </c>
      <c r="L2762" s="78">
        <v>1607</v>
      </c>
      <c r="M2762" s="579" t="str">
        <f t="shared" si="44"/>
        <v>1607,1488,1489,1607</v>
      </c>
      <c r="R2762" s="280">
        <v>2757</v>
      </c>
      <c r="S2762" s="591">
        <v>1090.1730336185401</v>
      </c>
      <c r="U2762" s="77">
        <v>2757</v>
      </c>
      <c r="V2762" s="77">
        <v>2757</v>
      </c>
      <c r="Y2762" s="110">
        <v>2757</v>
      </c>
      <c r="Z2762" s="110">
        <v>0</v>
      </c>
      <c r="AA2762" s="110">
        <v>2757</v>
      </c>
      <c r="AB2762" s="110">
        <v>0</v>
      </c>
      <c r="AC2762" s="417">
        <v>21.8034606723708</v>
      </c>
    </row>
    <row r="2763" spans="1:29">
      <c r="A2763" s="20"/>
      <c r="B2763" s="24">
        <v>2759</v>
      </c>
      <c r="D2763" s="571">
        <v>2758</v>
      </c>
      <c r="E2763" s="580">
        <v>-292.41609999999997</v>
      </c>
      <c r="F2763" s="580">
        <v>429.46920999999998</v>
      </c>
      <c r="H2763" s="571">
        <v>2758</v>
      </c>
      <c r="I2763" s="78">
        <v>1608</v>
      </c>
      <c r="J2763" s="78">
        <v>1487</v>
      </c>
      <c r="K2763" s="78">
        <v>1488</v>
      </c>
      <c r="L2763" s="78">
        <v>1608</v>
      </c>
      <c r="M2763" s="579" t="str">
        <f t="shared" si="44"/>
        <v>1608,1487,1488,1608</v>
      </c>
      <c r="R2763" s="280">
        <v>2758</v>
      </c>
      <c r="S2763" s="591">
        <v>1280.7325803470101</v>
      </c>
      <c r="U2763" s="77">
        <v>2758</v>
      </c>
      <c r="V2763" s="77">
        <v>2758</v>
      </c>
      <c r="Y2763" s="110">
        <v>2758</v>
      </c>
      <c r="Z2763" s="110">
        <v>0</v>
      </c>
      <c r="AA2763" s="110">
        <v>2758</v>
      </c>
      <c r="AB2763" s="110">
        <v>0</v>
      </c>
      <c r="AC2763" s="417">
        <v>25.614651606940299</v>
      </c>
    </row>
    <row r="2764" spans="1:29">
      <c r="A2764" s="20"/>
      <c r="B2764" s="24">
        <v>2760</v>
      </c>
      <c r="D2764" s="571">
        <v>2759</v>
      </c>
      <c r="E2764" s="580">
        <v>-418.98020000000002</v>
      </c>
      <c r="F2764" s="580">
        <v>338.61741999999998</v>
      </c>
      <c r="H2764" s="571">
        <v>2759</v>
      </c>
      <c r="I2764" s="78">
        <v>1608</v>
      </c>
      <c r="J2764" s="78">
        <v>1488</v>
      </c>
      <c r="K2764" s="78">
        <v>1607</v>
      </c>
      <c r="L2764" s="78">
        <v>1608</v>
      </c>
      <c r="M2764" s="579" t="str">
        <f t="shared" si="44"/>
        <v>1608,1488,1607,1608</v>
      </c>
      <c r="R2764" s="280">
        <v>2759</v>
      </c>
      <c r="S2764" s="591">
        <v>1441.2529115339801</v>
      </c>
      <c r="U2764" s="77">
        <v>2759</v>
      </c>
      <c r="V2764" s="77">
        <v>2759</v>
      </c>
      <c r="Y2764" s="110">
        <v>2759</v>
      </c>
      <c r="Z2764" s="110">
        <v>0</v>
      </c>
      <c r="AA2764" s="110">
        <v>2759</v>
      </c>
      <c r="AB2764" s="110">
        <v>0</v>
      </c>
      <c r="AC2764" s="417">
        <v>28.825058230679701</v>
      </c>
    </row>
    <row r="2765" spans="1:29">
      <c r="A2765" s="20"/>
      <c r="B2765" s="24">
        <v>2761</v>
      </c>
      <c r="D2765" s="571">
        <v>2760</v>
      </c>
      <c r="E2765" s="580">
        <v>-357.9778</v>
      </c>
      <c r="F2765" s="580">
        <v>357.45418999999998</v>
      </c>
      <c r="H2765" s="571">
        <v>2760</v>
      </c>
      <c r="I2765" s="78">
        <v>1609</v>
      </c>
      <c r="J2765" s="78">
        <v>1486</v>
      </c>
      <c r="K2765" s="78">
        <v>1487</v>
      </c>
      <c r="L2765" s="78">
        <v>1609</v>
      </c>
      <c r="M2765" s="579" t="str">
        <f t="shared" si="44"/>
        <v>1609,1486,1487,1609</v>
      </c>
      <c r="R2765" s="280">
        <v>2760</v>
      </c>
      <c r="S2765" s="591">
        <v>1204.4705070205</v>
      </c>
      <c r="U2765" s="77">
        <v>2760</v>
      </c>
      <c r="V2765" s="77">
        <v>2760</v>
      </c>
      <c r="Y2765" s="110">
        <v>2760</v>
      </c>
      <c r="Z2765" s="110">
        <v>0</v>
      </c>
      <c r="AA2765" s="110">
        <v>2760</v>
      </c>
      <c r="AB2765" s="110">
        <v>0</v>
      </c>
      <c r="AC2765" s="417">
        <v>24.089410140410099</v>
      </c>
    </row>
    <row r="2766" spans="1:29">
      <c r="A2766" s="20"/>
      <c r="B2766" s="24">
        <v>2762</v>
      </c>
      <c r="D2766" s="571">
        <v>2761</v>
      </c>
      <c r="E2766" s="580">
        <v>-343.61919999999998</v>
      </c>
      <c r="F2766" s="580">
        <v>410.86392999999998</v>
      </c>
      <c r="H2766" s="571">
        <v>2761</v>
      </c>
      <c r="I2766" s="78">
        <v>1609</v>
      </c>
      <c r="J2766" s="78">
        <v>1487</v>
      </c>
      <c r="K2766" s="78">
        <v>1608</v>
      </c>
      <c r="L2766" s="78">
        <v>1609</v>
      </c>
      <c r="M2766" s="579" t="str">
        <f t="shared" si="44"/>
        <v>1609,1487,1608,1609</v>
      </c>
      <c r="R2766" s="280">
        <v>2761</v>
      </c>
      <c r="S2766" s="591">
        <v>1310.56929441998</v>
      </c>
      <c r="U2766" s="77">
        <v>2761</v>
      </c>
      <c r="V2766" s="77">
        <v>2761</v>
      </c>
      <c r="Y2766" s="110">
        <v>2761</v>
      </c>
      <c r="Z2766" s="110">
        <v>0</v>
      </c>
      <c r="AA2766" s="110">
        <v>2761</v>
      </c>
      <c r="AB2766" s="110">
        <v>0</v>
      </c>
      <c r="AC2766" s="417">
        <v>26.211385888399601</v>
      </c>
    </row>
    <row r="2767" spans="1:29">
      <c r="A2767" s="20"/>
      <c r="B2767" s="24">
        <v>2763</v>
      </c>
      <c r="D2767" s="571">
        <v>2762</v>
      </c>
      <c r="E2767" s="580">
        <v>-458.1567</v>
      </c>
      <c r="F2767" s="580">
        <v>383.14179000000001</v>
      </c>
      <c r="H2767" s="571">
        <v>2762</v>
      </c>
      <c r="I2767" s="78">
        <v>1610</v>
      </c>
      <c r="J2767" s="78">
        <v>1485</v>
      </c>
      <c r="K2767" s="78">
        <v>1486</v>
      </c>
      <c r="L2767" s="78">
        <v>1610</v>
      </c>
      <c r="M2767" s="579" t="str">
        <f t="shared" si="44"/>
        <v>1610,1485,1486,1610</v>
      </c>
      <c r="R2767" s="280">
        <v>2762</v>
      </c>
      <c r="S2767" s="591">
        <v>928.71246320500995</v>
      </c>
      <c r="U2767" s="77">
        <v>2762</v>
      </c>
      <c r="V2767" s="77">
        <v>2762</v>
      </c>
      <c r="Y2767" s="110">
        <v>2762</v>
      </c>
      <c r="Z2767" s="110">
        <v>0</v>
      </c>
      <c r="AA2767" s="110">
        <v>2762</v>
      </c>
      <c r="AB2767" s="110">
        <v>0</v>
      </c>
      <c r="AC2767" s="417">
        <v>18.574249264100199</v>
      </c>
    </row>
    <row r="2768" spans="1:29">
      <c r="A2768" s="20"/>
      <c r="B2768" s="24">
        <v>2764</v>
      </c>
      <c r="D2768" s="571">
        <v>2763</v>
      </c>
      <c r="E2768" s="580">
        <v>-488.01130000000001</v>
      </c>
      <c r="F2768" s="580">
        <v>435.32634999999999</v>
      </c>
      <c r="H2768" s="571">
        <v>2763</v>
      </c>
      <c r="I2768" s="78">
        <v>1610</v>
      </c>
      <c r="J2768" s="78">
        <v>1486</v>
      </c>
      <c r="K2768" s="78">
        <v>1609</v>
      </c>
      <c r="L2768" s="78">
        <v>1610</v>
      </c>
      <c r="M2768" s="579" t="str">
        <f t="shared" si="44"/>
        <v>1610,1486,1609,1610</v>
      </c>
      <c r="R2768" s="280">
        <v>2763</v>
      </c>
      <c r="S2768" s="591">
        <v>991.26287550799304</v>
      </c>
      <c r="U2768" s="77">
        <v>2763</v>
      </c>
      <c r="V2768" s="77">
        <v>2763</v>
      </c>
      <c r="Y2768" s="110">
        <v>2763</v>
      </c>
      <c r="Z2768" s="110">
        <v>0</v>
      </c>
      <c r="AA2768" s="110">
        <v>2763</v>
      </c>
      <c r="AB2768" s="110">
        <v>0</v>
      </c>
      <c r="AC2768" s="417">
        <v>19.825257510159801</v>
      </c>
    </row>
    <row r="2769" spans="1:29">
      <c r="A2769" s="20"/>
      <c r="B2769" s="24">
        <v>2765</v>
      </c>
      <c r="D2769" s="571">
        <v>2764</v>
      </c>
      <c r="E2769" s="580">
        <v>-400.33319999999998</v>
      </c>
      <c r="F2769" s="580">
        <v>391.94414</v>
      </c>
      <c r="H2769" s="571">
        <v>2764</v>
      </c>
      <c r="I2769" s="78">
        <v>1611</v>
      </c>
      <c r="J2769" s="78">
        <v>1484</v>
      </c>
      <c r="K2769" s="78">
        <v>1485</v>
      </c>
      <c r="L2769" s="78">
        <v>1611</v>
      </c>
      <c r="M2769" s="579" t="str">
        <f t="shared" si="44"/>
        <v>1611,1484,1485,1611</v>
      </c>
      <c r="R2769" s="280">
        <v>2764</v>
      </c>
      <c r="S2769" s="591">
        <v>1097.4358072949899</v>
      </c>
      <c r="U2769" s="77">
        <v>2764</v>
      </c>
      <c r="V2769" s="77">
        <v>2764</v>
      </c>
      <c r="Y2769" s="110">
        <v>2764</v>
      </c>
      <c r="Z2769" s="110">
        <v>0</v>
      </c>
      <c r="AA2769" s="110">
        <v>2764</v>
      </c>
      <c r="AB2769" s="110">
        <v>0</v>
      </c>
      <c r="AC2769" s="417">
        <v>21.948716145899901</v>
      </c>
    </row>
    <row r="2770" spans="1:29">
      <c r="A2770" s="20"/>
      <c r="B2770" s="24">
        <v>2766</v>
      </c>
      <c r="D2770" s="571">
        <v>2765</v>
      </c>
      <c r="E2770" s="580">
        <v>-433.69720000000001</v>
      </c>
      <c r="F2770" s="580">
        <v>434.54773</v>
      </c>
      <c r="H2770" s="571">
        <v>2765</v>
      </c>
      <c r="I2770" s="78">
        <v>1611</v>
      </c>
      <c r="J2770" s="78">
        <v>1485</v>
      </c>
      <c r="K2770" s="78">
        <v>1610</v>
      </c>
      <c r="L2770" s="78">
        <v>1611</v>
      </c>
      <c r="M2770" s="579" t="str">
        <f t="shared" si="44"/>
        <v>1611,1485,1610,1611</v>
      </c>
      <c r="R2770" s="280">
        <v>2765</v>
      </c>
      <c r="S2770" s="591">
        <v>968.80418098502503</v>
      </c>
      <c r="U2770" s="77">
        <v>2765</v>
      </c>
      <c r="V2770" s="77">
        <v>2765</v>
      </c>
      <c r="Y2770" s="110">
        <v>2765</v>
      </c>
      <c r="Z2770" s="110">
        <v>0</v>
      </c>
      <c r="AA2770" s="110">
        <v>2765</v>
      </c>
      <c r="AB2770" s="110">
        <v>0</v>
      </c>
      <c r="AC2770" s="417">
        <v>19.376083619700498</v>
      </c>
    </row>
    <row r="2771" spans="1:29">
      <c r="A2771" s="20"/>
      <c r="B2771" s="24">
        <v>2767</v>
      </c>
      <c r="D2771" s="571">
        <v>2766</v>
      </c>
      <c r="E2771" s="580">
        <v>-457.81709999999998</v>
      </c>
      <c r="F2771" s="580">
        <v>482.54268000000002</v>
      </c>
      <c r="H2771" s="571">
        <v>2766</v>
      </c>
      <c r="I2771" s="78">
        <v>1612</v>
      </c>
      <c r="J2771" s="78">
        <v>1483</v>
      </c>
      <c r="K2771" s="78">
        <v>1484</v>
      </c>
      <c r="L2771" s="78">
        <v>1612</v>
      </c>
      <c r="M2771" s="579" t="str">
        <f t="shared" si="44"/>
        <v>1612,1483,1484,1612</v>
      </c>
      <c r="R2771" s="280">
        <v>2766</v>
      </c>
      <c r="S2771" s="591">
        <v>1144.7150480100199</v>
      </c>
      <c r="U2771" s="77">
        <v>2766</v>
      </c>
      <c r="V2771" s="77">
        <v>2766</v>
      </c>
      <c r="Y2771" s="110">
        <v>2766</v>
      </c>
      <c r="Z2771" s="110">
        <v>0</v>
      </c>
      <c r="AA2771" s="110">
        <v>2766</v>
      </c>
      <c r="AB2771" s="110">
        <v>0</v>
      </c>
      <c r="AC2771" s="417">
        <v>22.8943009602004</v>
      </c>
    </row>
    <row r="2772" spans="1:29">
      <c r="A2772" s="20"/>
      <c r="B2772" s="24">
        <v>2768</v>
      </c>
      <c r="D2772" s="571">
        <v>2767</v>
      </c>
      <c r="E2772" s="580">
        <v>-382.75979999999998</v>
      </c>
      <c r="F2772" s="580">
        <v>438.11604999999997</v>
      </c>
      <c r="H2772" s="571">
        <v>2767</v>
      </c>
      <c r="I2772" s="78">
        <v>1612</v>
      </c>
      <c r="J2772" s="78">
        <v>1484</v>
      </c>
      <c r="K2772" s="78">
        <v>1611</v>
      </c>
      <c r="L2772" s="78">
        <v>1612</v>
      </c>
      <c r="M2772" s="579" t="str">
        <f t="shared" si="44"/>
        <v>1612,1484,1611,1612</v>
      </c>
      <c r="R2772" s="280">
        <v>2767</v>
      </c>
      <c r="S2772" s="591">
        <v>1211.0632287799599</v>
      </c>
      <c r="U2772" s="77">
        <v>2767</v>
      </c>
      <c r="V2772" s="77">
        <v>2767</v>
      </c>
      <c r="Y2772" s="110">
        <v>2767</v>
      </c>
      <c r="Z2772" s="110">
        <v>0</v>
      </c>
      <c r="AA2772" s="110">
        <v>2767</v>
      </c>
      <c r="AB2772" s="110">
        <v>0</v>
      </c>
      <c r="AC2772" s="417">
        <v>24.221264575599299</v>
      </c>
    </row>
    <row r="2773" spans="1:29">
      <c r="A2773" s="20"/>
      <c r="B2773" s="24">
        <v>2769</v>
      </c>
      <c r="D2773" s="571">
        <v>2768</v>
      </c>
      <c r="E2773" s="580">
        <v>-426.89409999999998</v>
      </c>
      <c r="F2773" s="580">
        <v>518.76534000000004</v>
      </c>
      <c r="H2773" s="571">
        <v>2768</v>
      </c>
      <c r="I2773" s="78">
        <v>1613</v>
      </c>
      <c r="J2773" s="78">
        <v>1482</v>
      </c>
      <c r="K2773" s="78">
        <v>1483</v>
      </c>
      <c r="L2773" s="78">
        <v>1613</v>
      </c>
      <c r="M2773" s="579" t="str">
        <f t="shared" si="44"/>
        <v>1613,1482,1483,1613</v>
      </c>
      <c r="R2773" s="280">
        <v>2768</v>
      </c>
      <c r="S2773" s="591">
        <v>1111.3865354700199</v>
      </c>
      <c r="U2773" s="77">
        <v>2768</v>
      </c>
      <c r="V2773" s="77">
        <v>2768</v>
      </c>
      <c r="Y2773" s="110">
        <v>2768</v>
      </c>
      <c r="Z2773" s="110">
        <v>0</v>
      </c>
      <c r="AA2773" s="110">
        <v>2768</v>
      </c>
      <c r="AB2773" s="110">
        <v>0</v>
      </c>
      <c r="AC2773" s="417">
        <v>22.227730709400401</v>
      </c>
    </row>
    <row r="2774" spans="1:29">
      <c r="A2774" s="20"/>
      <c r="B2774" s="24">
        <v>2770</v>
      </c>
      <c r="D2774" s="571">
        <v>2769</v>
      </c>
      <c r="E2774" s="580">
        <v>-378.31290000000001</v>
      </c>
      <c r="F2774" s="580">
        <v>523.83936000000006</v>
      </c>
      <c r="H2774" s="571">
        <v>2769</v>
      </c>
      <c r="I2774" s="78">
        <v>1613</v>
      </c>
      <c r="J2774" s="78">
        <v>1483</v>
      </c>
      <c r="K2774" s="78">
        <v>1612</v>
      </c>
      <c r="L2774" s="78">
        <v>1613</v>
      </c>
      <c r="M2774" s="579" t="str">
        <f t="shared" si="44"/>
        <v>1613,1483,1612,1613</v>
      </c>
      <c r="R2774" s="280">
        <v>2769</v>
      </c>
      <c r="S2774" s="591">
        <v>1379.5932481749701</v>
      </c>
      <c r="U2774" s="77">
        <v>2769</v>
      </c>
      <c r="V2774" s="77">
        <v>2769</v>
      </c>
      <c r="Y2774" s="110">
        <v>2769</v>
      </c>
      <c r="Z2774" s="110">
        <v>0</v>
      </c>
      <c r="AA2774" s="110">
        <v>2769</v>
      </c>
      <c r="AB2774" s="110">
        <v>0</v>
      </c>
      <c r="AC2774" s="417">
        <v>27.5918649634995</v>
      </c>
    </row>
    <row r="2775" spans="1:29">
      <c r="A2775" s="20"/>
      <c r="B2775" s="24">
        <v>2771</v>
      </c>
      <c r="D2775" s="571">
        <v>2770</v>
      </c>
      <c r="E2775" s="580">
        <v>-326.40800000000002</v>
      </c>
      <c r="F2775" s="580">
        <v>529.79025999999999</v>
      </c>
      <c r="H2775" s="571">
        <v>2770</v>
      </c>
      <c r="I2775" s="78">
        <v>1613</v>
      </c>
      <c r="J2775" s="78">
        <v>1481</v>
      </c>
      <c r="K2775" s="78">
        <v>1482</v>
      </c>
      <c r="L2775" s="78">
        <v>1613</v>
      </c>
      <c r="M2775" s="579" t="str">
        <f t="shared" si="44"/>
        <v>1613,1481,1482,1613</v>
      </c>
      <c r="R2775" s="280">
        <v>2770</v>
      </c>
      <c r="S2775" s="591">
        <v>1127.2375469399899</v>
      </c>
      <c r="U2775" s="77">
        <v>2770</v>
      </c>
      <c r="V2775" s="77">
        <v>2770</v>
      </c>
      <c r="Y2775" s="110">
        <v>2770</v>
      </c>
      <c r="Z2775" s="110">
        <v>0</v>
      </c>
      <c r="AA2775" s="110">
        <v>2770</v>
      </c>
      <c r="AB2775" s="110">
        <v>0</v>
      </c>
      <c r="AC2775" s="417">
        <v>22.544750938799901</v>
      </c>
    </row>
    <row r="2776" spans="1:29">
      <c r="A2776" s="20"/>
      <c r="B2776" s="24">
        <v>2772</v>
      </c>
      <c r="D2776" s="571">
        <v>2771</v>
      </c>
      <c r="E2776" s="580">
        <v>-401.77409999999998</v>
      </c>
      <c r="F2776" s="580">
        <v>478.42293999999998</v>
      </c>
      <c r="H2776" s="571">
        <v>2771</v>
      </c>
      <c r="I2776" s="78">
        <v>1614</v>
      </c>
      <c r="J2776" s="78">
        <v>1480</v>
      </c>
      <c r="K2776" s="78">
        <v>1481</v>
      </c>
      <c r="L2776" s="78">
        <v>1614</v>
      </c>
      <c r="M2776" s="579" t="str">
        <f t="shared" si="44"/>
        <v>1614,1480,1481,1614</v>
      </c>
      <c r="R2776" s="280">
        <v>2771</v>
      </c>
      <c r="S2776" s="591">
        <v>1251.35682909499</v>
      </c>
      <c r="U2776" s="77">
        <v>2771</v>
      </c>
      <c r="V2776" s="77">
        <v>2771</v>
      </c>
      <c r="Y2776" s="110">
        <v>2771</v>
      </c>
      <c r="Z2776" s="110">
        <v>0</v>
      </c>
      <c r="AA2776" s="110">
        <v>2771</v>
      </c>
      <c r="AB2776" s="110">
        <v>0</v>
      </c>
      <c r="AC2776" s="417">
        <v>25.0271365818998</v>
      </c>
    </row>
    <row r="2777" spans="1:29">
      <c r="A2777" s="20"/>
      <c r="B2777" s="24">
        <v>2773</v>
      </c>
      <c r="D2777" s="571">
        <v>2772</v>
      </c>
      <c r="E2777" s="580">
        <v>-271.27190000000002</v>
      </c>
      <c r="F2777" s="580">
        <v>541.22883999999999</v>
      </c>
      <c r="H2777" s="571">
        <v>2772</v>
      </c>
      <c r="I2777" s="78">
        <v>1614</v>
      </c>
      <c r="J2777" s="78">
        <v>1481</v>
      </c>
      <c r="K2777" s="78">
        <v>1613</v>
      </c>
      <c r="L2777" s="78">
        <v>1614</v>
      </c>
      <c r="M2777" s="579" t="str">
        <f t="shared" si="44"/>
        <v>1614,1481,1613,1614</v>
      </c>
      <c r="R2777" s="280">
        <v>2772</v>
      </c>
      <c r="S2777" s="591">
        <v>1437.7096379100101</v>
      </c>
      <c r="U2777" s="77">
        <v>2772</v>
      </c>
      <c r="V2777" s="77">
        <v>2772</v>
      </c>
      <c r="Y2777" s="110">
        <v>2772</v>
      </c>
      <c r="Z2777" s="110">
        <v>0</v>
      </c>
      <c r="AA2777" s="110">
        <v>2772</v>
      </c>
      <c r="AB2777" s="110">
        <v>0</v>
      </c>
      <c r="AC2777" s="417">
        <v>28.754192758200201</v>
      </c>
    </row>
    <row r="2778" spans="1:29">
      <c r="A2778" s="20"/>
      <c r="B2778" s="24">
        <v>2774</v>
      </c>
      <c r="D2778" s="571">
        <v>2773</v>
      </c>
      <c r="E2778" s="580">
        <v>-210.86519999999999</v>
      </c>
      <c r="F2778" s="580">
        <v>557.01819999999998</v>
      </c>
      <c r="H2778" s="571">
        <v>2773</v>
      </c>
      <c r="I2778" s="78">
        <v>1615</v>
      </c>
      <c r="J2778" s="78">
        <v>1479</v>
      </c>
      <c r="K2778" s="78">
        <v>1480</v>
      </c>
      <c r="L2778" s="78">
        <v>1615</v>
      </c>
      <c r="M2778" s="579" t="str">
        <f t="shared" si="44"/>
        <v>1615,1479,1480,1615</v>
      </c>
      <c r="R2778" s="280">
        <v>2773</v>
      </c>
      <c r="S2778" s="591">
        <v>1292.960158119</v>
      </c>
      <c r="U2778" s="77">
        <v>2773</v>
      </c>
      <c r="V2778" s="77">
        <v>2773</v>
      </c>
      <c r="Y2778" s="110">
        <v>2773</v>
      </c>
      <c r="Z2778" s="110">
        <v>0</v>
      </c>
      <c r="AA2778" s="110">
        <v>2773</v>
      </c>
      <c r="AB2778" s="110">
        <v>0</v>
      </c>
      <c r="AC2778" s="417">
        <v>25.859203162379998</v>
      </c>
    </row>
    <row r="2779" spans="1:29">
      <c r="A2779" s="20"/>
      <c r="B2779" s="24">
        <v>2775</v>
      </c>
      <c r="D2779" s="571">
        <v>2774</v>
      </c>
      <c r="E2779" s="580">
        <v>-183.1035</v>
      </c>
      <c r="F2779" s="580">
        <v>507.90134</v>
      </c>
      <c r="H2779" s="571">
        <v>2774</v>
      </c>
      <c r="I2779" s="78">
        <v>1615</v>
      </c>
      <c r="J2779" s="78">
        <v>1480</v>
      </c>
      <c r="K2779" s="78">
        <v>1614</v>
      </c>
      <c r="L2779" s="78">
        <v>1615</v>
      </c>
      <c r="M2779" s="579" t="str">
        <f t="shared" si="44"/>
        <v>1615,1480,1614,1615</v>
      </c>
      <c r="R2779" s="280">
        <v>2774</v>
      </c>
      <c r="S2779" s="591">
        <v>1438.7794844699999</v>
      </c>
      <c r="U2779" s="77">
        <v>2774</v>
      </c>
      <c r="V2779" s="77">
        <v>2774</v>
      </c>
      <c r="Y2779" s="110">
        <v>2774</v>
      </c>
      <c r="Z2779" s="110">
        <v>0</v>
      </c>
      <c r="AA2779" s="110">
        <v>2774</v>
      </c>
      <c r="AB2779" s="110">
        <v>0</v>
      </c>
      <c r="AC2779" s="417">
        <v>28.7755896894</v>
      </c>
    </row>
    <row r="2780" spans="1:29">
      <c r="A2780" s="20"/>
      <c r="B2780" s="24">
        <v>2776</v>
      </c>
      <c r="D2780" s="571">
        <v>2775</v>
      </c>
      <c r="E2780" s="580">
        <v>-230.5607</v>
      </c>
      <c r="F2780" s="580">
        <v>498.83273000000003</v>
      </c>
      <c r="H2780" s="571">
        <v>2775</v>
      </c>
      <c r="I2780" s="78">
        <v>1616</v>
      </c>
      <c r="J2780" s="78">
        <v>1478</v>
      </c>
      <c r="K2780" s="78">
        <v>1479</v>
      </c>
      <c r="L2780" s="78">
        <v>1616</v>
      </c>
      <c r="M2780" s="579" t="str">
        <f t="shared" si="44"/>
        <v>1616,1478,1479,1616</v>
      </c>
      <c r="R2780" s="280">
        <v>2775</v>
      </c>
      <c r="S2780" s="591">
        <v>1267.1034253739999</v>
      </c>
      <c r="U2780" s="77">
        <v>2775</v>
      </c>
      <c r="V2780" s="77">
        <v>2775</v>
      </c>
      <c r="Y2780" s="110">
        <v>2775</v>
      </c>
      <c r="Z2780" s="110">
        <v>0</v>
      </c>
      <c r="AA2780" s="110">
        <v>2775</v>
      </c>
      <c r="AB2780" s="110">
        <v>0</v>
      </c>
      <c r="AC2780" s="417">
        <v>25.342068507480001</v>
      </c>
    </row>
    <row r="2781" spans="1:29">
      <c r="A2781" s="20"/>
      <c r="B2781" s="24">
        <v>2777</v>
      </c>
      <c r="D2781" s="571">
        <v>2776</v>
      </c>
      <c r="E2781" s="580">
        <v>-284.1035</v>
      </c>
      <c r="F2781" s="580">
        <v>485.37130999999999</v>
      </c>
      <c r="H2781" s="571">
        <v>2776</v>
      </c>
      <c r="I2781" s="78">
        <v>1616</v>
      </c>
      <c r="J2781" s="78">
        <v>1479</v>
      </c>
      <c r="K2781" s="78">
        <v>1615</v>
      </c>
      <c r="L2781" s="78">
        <v>1616</v>
      </c>
      <c r="M2781" s="579" t="str">
        <f t="shared" si="44"/>
        <v>1616,1479,1615,1616</v>
      </c>
      <c r="R2781" s="280">
        <v>2776</v>
      </c>
      <c r="S2781" s="591">
        <v>1457.8000828859899</v>
      </c>
      <c r="U2781" s="77">
        <v>2776</v>
      </c>
      <c r="V2781" s="77">
        <v>2776</v>
      </c>
      <c r="Y2781" s="110">
        <v>2776</v>
      </c>
      <c r="Z2781" s="110">
        <v>0</v>
      </c>
      <c r="AA2781" s="110">
        <v>2776</v>
      </c>
      <c r="AB2781" s="110">
        <v>0</v>
      </c>
      <c r="AC2781" s="417">
        <v>29.156001657719901</v>
      </c>
    </row>
    <row r="2782" spans="1:29">
      <c r="A2782" s="20"/>
      <c r="B2782" s="24">
        <v>2778</v>
      </c>
      <c r="D2782" s="571">
        <v>2777</v>
      </c>
      <c r="E2782" s="580">
        <v>-341.22120000000001</v>
      </c>
      <c r="F2782" s="580">
        <v>472.03318999999999</v>
      </c>
      <c r="H2782" s="571">
        <v>2777</v>
      </c>
      <c r="I2782" s="78">
        <v>1617</v>
      </c>
      <c r="J2782" s="78">
        <v>1477</v>
      </c>
      <c r="K2782" s="78">
        <v>1478</v>
      </c>
      <c r="L2782" s="78">
        <v>1617</v>
      </c>
      <c r="M2782" s="579" t="str">
        <f t="shared" si="44"/>
        <v>1617,1477,1478,1617</v>
      </c>
      <c r="R2782" s="280">
        <v>2777</v>
      </c>
      <c r="S2782" s="591">
        <v>1035.1978528616</v>
      </c>
      <c r="U2782" s="77">
        <v>2777</v>
      </c>
      <c r="V2782" s="77">
        <v>2777</v>
      </c>
      <c r="Y2782" s="110">
        <v>2777</v>
      </c>
      <c r="Z2782" s="110">
        <v>0</v>
      </c>
      <c r="AA2782" s="110">
        <v>2777</v>
      </c>
      <c r="AB2782" s="110">
        <v>0</v>
      </c>
      <c r="AC2782" s="417">
        <v>20.703957057232</v>
      </c>
    </row>
    <row r="2783" spans="1:29">
      <c r="A2783" s="20"/>
      <c r="B2783" s="24">
        <v>1</v>
      </c>
      <c r="H2783" s="571">
        <v>2778</v>
      </c>
      <c r="I2783" s="78">
        <v>1617</v>
      </c>
      <c r="J2783" s="78">
        <v>1478</v>
      </c>
      <c r="K2783" s="78">
        <v>1616</v>
      </c>
      <c r="L2783" s="78">
        <v>1617</v>
      </c>
      <c r="M2783" s="579" t="str">
        <f t="shared" si="44"/>
        <v>1617,1478,1616,1617</v>
      </c>
      <c r="R2783" s="280">
        <v>2778</v>
      </c>
      <c r="S2783" s="591">
        <v>1301.46248048799</v>
      </c>
      <c r="U2783" s="77">
        <v>2778</v>
      </c>
      <c r="V2783" s="77">
        <v>2778</v>
      </c>
      <c r="Y2783" s="110">
        <v>2778</v>
      </c>
      <c r="Z2783" s="110">
        <v>0</v>
      </c>
      <c r="AA2783" s="110">
        <v>2778</v>
      </c>
      <c r="AB2783" s="110">
        <v>0</v>
      </c>
      <c r="AC2783" s="417">
        <v>26.029249609759901</v>
      </c>
    </row>
    <row r="2784" spans="1:29">
      <c r="A2784" s="20"/>
      <c r="B2784" s="24">
        <v>2</v>
      </c>
      <c r="H2784" s="571">
        <v>2779</v>
      </c>
      <c r="I2784" s="78">
        <v>1617</v>
      </c>
      <c r="J2784" s="78">
        <v>1476</v>
      </c>
      <c r="K2784" s="78">
        <v>1477</v>
      </c>
      <c r="L2784" s="78">
        <v>1617</v>
      </c>
      <c r="M2784" s="579" t="str">
        <f t="shared" si="44"/>
        <v>1617,1476,1477,1617</v>
      </c>
      <c r="R2784" s="280">
        <v>2779</v>
      </c>
      <c r="S2784" s="591">
        <v>1015.8385403379</v>
      </c>
      <c r="U2784" s="77">
        <v>2779</v>
      </c>
      <c r="V2784" s="77">
        <v>2779</v>
      </c>
      <c r="Y2784" s="110">
        <v>2779</v>
      </c>
      <c r="Z2784" s="110">
        <v>0</v>
      </c>
      <c r="AA2784" s="110">
        <v>2779</v>
      </c>
      <c r="AB2784" s="110">
        <v>0</v>
      </c>
      <c r="AC2784" s="417">
        <v>20.316770806758001</v>
      </c>
    </row>
    <row r="2785" spans="1:29">
      <c r="A2785" s="20"/>
      <c r="B2785" s="24">
        <v>3</v>
      </c>
      <c r="H2785" s="571">
        <v>2780</v>
      </c>
      <c r="I2785" s="78">
        <v>1618</v>
      </c>
      <c r="J2785" s="78">
        <v>1475</v>
      </c>
      <c r="K2785" s="78">
        <v>1476</v>
      </c>
      <c r="L2785" s="78">
        <v>1618</v>
      </c>
      <c r="M2785" s="579" t="str">
        <f t="shared" si="44"/>
        <v>1618,1475,1476,1618</v>
      </c>
      <c r="R2785" s="280">
        <v>2780</v>
      </c>
      <c r="S2785" s="591">
        <v>1263.4392684449899</v>
      </c>
      <c r="U2785" s="77">
        <v>2780</v>
      </c>
      <c r="V2785" s="77">
        <v>2780</v>
      </c>
      <c r="Y2785" s="110">
        <v>2780</v>
      </c>
      <c r="Z2785" s="110">
        <v>0</v>
      </c>
      <c r="AA2785" s="110">
        <v>2780</v>
      </c>
      <c r="AB2785" s="110">
        <v>0</v>
      </c>
      <c r="AC2785" s="417">
        <v>25.268785368899898</v>
      </c>
    </row>
    <row r="2786" spans="1:29">
      <c r="A2786" s="20"/>
      <c r="B2786" s="24">
        <v>4</v>
      </c>
      <c r="H2786" s="571">
        <v>2781</v>
      </c>
      <c r="I2786" s="78">
        <v>1618</v>
      </c>
      <c r="J2786" s="78">
        <v>1476</v>
      </c>
      <c r="K2786" s="78">
        <v>1617</v>
      </c>
      <c r="L2786" s="78">
        <v>1618</v>
      </c>
      <c r="M2786" s="579" t="str">
        <f t="shared" si="44"/>
        <v>1618,1476,1617,1618</v>
      </c>
      <c r="R2786" s="280">
        <v>2781</v>
      </c>
      <c r="S2786" s="591">
        <v>1303.2839149966001</v>
      </c>
      <c r="U2786" s="77">
        <v>2781</v>
      </c>
      <c r="V2786" s="77">
        <v>2781</v>
      </c>
      <c r="Y2786" s="110">
        <v>2781</v>
      </c>
      <c r="Z2786" s="110">
        <v>0</v>
      </c>
      <c r="AA2786" s="110">
        <v>2781</v>
      </c>
      <c r="AB2786" s="110">
        <v>0</v>
      </c>
      <c r="AC2786" s="417">
        <v>26.065678299931999</v>
      </c>
    </row>
    <row r="2787" spans="1:29">
      <c r="A2787" s="20"/>
      <c r="B2787" s="24">
        <v>5</v>
      </c>
      <c r="H2787" s="571">
        <v>2782</v>
      </c>
      <c r="I2787" s="78">
        <v>1619</v>
      </c>
      <c r="J2787" s="78">
        <v>1474</v>
      </c>
      <c r="K2787" s="78">
        <v>1475</v>
      </c>
      <c r="L2787" s="78">
        <v>1619</v>
      </c>
      <c r="M2787" s="579" t="str">
        <f t="shared" si="44"/>
        <v>1619,1474,1475,1619</v>
      </c>
      <c r="R2787" s="280">
        <v>2782</v>
      </c>
      <c r="S2787" s="591">
        <v>1307.45566655998</v>
      </c>
      <c r="U2787" s="77">
        <v>2782</v>
      </c>
      <c r="V2787" s="77">
        <v>2782</v>
      </c>
      <c r="Y2787" s="110">
        <v>2782</v>
      </c>
      <c r="Z2787" s="110">
        <v>0</v>
      </c>
      <c r="AA2787" s="110">
        <v>2782</v>
      </c>
      <c r="AB2787" s="110">
        <v>0</v>
      </c>
      <c r="AC2787" s="417">
        <v>26.1491133311997</v>
      </c>
    </row>
    <row r="2788" spans="1:29">
      <c r="A2788" s="20"/>
      <c r="B2788" s="24">
        <v>6</v>
      </c>
      <c r="H2788" s="571">
        <v>2783</v>
      </c>
      <c r="I2788" s="78">
        <v>1619</v>
      </c>
      <c r="J2788" s="78">
        <v>1475</v>
      </c>
      <c r="K2788" s="78">
        <v>1618</v>
      </c>
      <c r="L2788" s="78">
        <v>1619</v>
      </c>
      <c r="M2788" s="579" t="str">
        <f t="shared" si="44"/>
        <v>1619,1475,1618,1619</v>
      </c>
      <c r="R2788" s="280">
        <v>2783</v>
      </c>
      <c r="S2788" s="591">
        <v>1459.33113199999</v>
      </c>
      <c r="U2788" s="77">
        <v>2783</v>
      </c>
      <c r="V2788" s="77">
        <v>2783</v>
      </c>
      <c r="Y2788" s="110">
        <v>2783</v>
      </c>
      <c r="Z2788" s="110">
        <v>0</v>
      </c>
      <c r="AA2788" s="110">
        <v>2783</v>
      </c>
      <c r="AB2788" s="110">
        <v>0</v>
      </c>
      <c r="AC2788" s="417">
        <v>29.1866226399999</v>
      </c>
    </row>
    <row r="2789" spans="1:29">
      <c r="A2789" s="20"/>
      <c r="B2789" s="24">
        <v>7</v>
      </c>
      <c r="H2789" s="571">
        <v>2784</v>
      </c>
      <c r="I2789" s="78">
        <v>1620</v>
      </c>
      <c r="J2789" s="78">
        <v>1473</v>
      </c>
      <c r="K2789" s="78">
        <v>1474</v>
      </c>
      <c r="L2789" s="78">
        <v>1620</v>
      </c>
      <c r="M2789" s="579" t="str">
        <f t="shared" si="44"/>
        <v>1620,1473,1474,1620</v>
      </c>
      <c r="R2789" s="280">
        <v>2784</v>
      </c>
      <c r="S2789" s="591">
        <v>1219.82947404999</v>
      </c>
      <c r="U2789" s="77">
        <v>2784</v>
      </c>
      <c r="V2789" s="77">
        <v>2784</v>
      </c>
      <c r="Y2789" s="110">
        <v>2784</v>
      </c>
      <c r="Z2789" s="110">
        <v>0</v>
      </c>
      <c r="AA2789" s="110">
        <v>2784</v>
      </c>
      <c r="AB2789" s="110">
        <v>0</v>
      </c>
      <c r="AC2789" s="417">
        <v>24.3965894809999</v>
      </c>
    </row>
    <row r="2790" spans="1:29">
      <c r="A2790" s="20"/>
      <c r="B2790" s="24">
        <v>8</v>
      </c>
      <c r="H2790" s="571">
        <v>2785</v>
      </c>
      <c r="I2790" s="78">
        <v>1620</v>
      </c>
      <c r="J2790" s="78">
        <v>1474</v>
      </c>
      <c r="K2790" s="78">
        <v>1619</v>
      </c>
      <c r="L2790" s="78">
        <v>1620</v>
      </c>
      <c r="M2790" s="579" t="str">
        <f t="shared" si="44"/>
        <v>1620,1474,1619,1620</v>
      </c>
      <c r="R2790" s="280">
        <v>2785</v>
      </c>
      <c r="S2790" s="591">
        <v>1414.74060915001</v>
      </c>
      <c r="U2790" s="77">
        <v>2785</v>
      </c>
      <c r="V2790" s="77">
        <v>2785</v>
      </c>
      <c r="Y2790" s="110">
        <v>2785</v>
      </c>
      <c r="Z2790" s="110">
        <v>0</v>
      </c>
      <c r="AA2790" s="110">
        <v>2785</v>
      </c>
      <c r="AB2790" s="110">
        <v>0</v>
      </c>
      <c r="AC2790" s="417">
        <v>28.2948121830003</v>
      </c>
    </row>
    <row r="2791" spans="1:29">
      <c r="A2791" s="20"/>
      <c r="B2791" s="24">
        <v>9</v>
      </c>
      <c r="H2791" s="571">
        <v>2786</v>
      </c>
      <c r="I2791" s="78">
        <v>1621</v>
      </c>
      <c r="J2791" s="78">
        <v>1472</v>
      </c>
      <c r="K2791" s="78">
        <v>1473</v>
      </c>
      <c r="L2791" s="78">
        <v>1621</v>
      </c>
      <c r="M2791" s="579" t="str">
        <f t="shared" si="44"/>
        <v>1621,1472,1473,1621</v>
      </c>
      <c r="R2791" s="280">
        <v>2786</v>
      </c>
      <c r="S2791" s="591">
        <v>1010.1886976</v>
      </c>
      <c r="U2791" s="77">
        <v>2786</v>
      </c>
      <c r="V2791" s="77">
        <v>2786</v>
      </c>
      <c r="Y2791" s="110">
        <v>2786</v>
      </c>
      <c r="Z2791" s="110">
        <v>0</v>
      </c>
      <c r="AA2791" s="110">
        <v>2786</v>
      </c>
      <c r="AB2791" s="110">
        <v>0</v>
      </c>
      <c r="AC2791" s="417">
        <v>20.203773952000098</v>
      </c>
    </row>
    <row r="2792" spans="1:29">
      <c r="A2792" s="20"/>
      <c r="B2792" s="24">
        <v>10</v>
      </c>
      <c r="H2792" s="571">
        <v>2787</v>
      </c>
      <c r="I2792" s="78">
        <v>1621</v>
      </c>
      <c r="J2792" s="78">
        <v>1473</v>
      </c>
      <c r="K2792" s="78">
        <v>1620</v>
      </c>
      <c r="L2792" s="78">
        <v>1621</v>
      </c>
      <c r="M2792" s="579" t="str">
        <f t="shared" si="44"/>
        <v>1621,1473,1620,1621</v>
      </c>
      <c r="R2792" s="280">
        <v>2787</v>
      </c>
      <c r="S2792" s="591">
        <v>1316.49606269998</v>
      </c>
      <c r="U2792" s="77">
        <v>2787</v>
      </c>
      <c r="V2792" s="77">
        <v>2787</v>
      </c>
      <c r="Y2792" s="110">
        <v>2787</v>
      </c>
      <c r="Z2792" s="110">
        <v>0</v>
      </c>
      <c r="AA2792" s="110">
        <v>2787</v>
      </c>
      <c r="AB2792" s="110">
        <v>0</v>
      </c>
      <c r="AC2792" s="417">
        <v>26.329921253999601</v>
      </c>
    </row>
    <row r="2793" spans="1:29">
      <c r="A2793" s="20"/>
      <c r="B2793" s="24">
        <v>11</v>
      </c>
      <c r="H2793" s="571">
        <v>2788</v>
      </c>
      <c r="I2793" s="78">
        <v>1621</v>
      </c>
      <c r="J2793" s="78">
        <v>1471</v>
      </c>
      <c r="K2793" s="78">
        <v>1472</v>
      </c>
      <c r="L2793" s="78">
        <v>1621</v>
      </c>
      <c r="M2793" s="579" t="str">
        <f t="shared" si="44"/>
        <v>1621,1471,1472,1621</v>
      </c>
      <c r="R2793" s="280">
        <v>2788</v>
      </c>
      <c r="S2793" s="591">
        <v>1000.2711488999699</v>
      </c>
      <c r="U2793" s="77">
        <v>2788</v>
      </c>
      <c r="V2793" s="77">
        <v>2788</v>
      </c>
      <c r="Y2793" s="110">
        <v>2788</v>
      </c>
      <c r="Z2793" s="110">
        <v>0</v>
      </c>
      <c r="AA2793" s="110">
        <v>2788</v>
      </c>
      <c r="AB2793" s="110">
        <v>0</v>
      </c>
      <c r="AC2793" s="417">
        <v>20.005422977999501</v>
      </c>
    </row>
    <row r="2794" spans="1:29">
      <c r="A2794" s="20"/>
      <c r="B2794" s="24">
        <v>12</v>
      </c>
      <c r="H2794" s="571">
        <v>2789</v>
      </c>
      <c r="I2794" s="78">
        <v>1622</v>
      </c>
      <c r="J2794" s="78">
        <v>1470</v>
      </c>
      <c r="K2794" s="78">
        <v>1471</v>
      </c>
      <c r="L2794" s="78">
        <v>1622</v>
      </c>
      <c r="M2794" s="579" t="str">
        <f t="shared" si="44"/>
        <v>1622,1470,1471,1622</v>
      </c>
      <c r="R2794" s="280">
        <v>2789</v>
      </c>
      <c r="S2794" s="591">
        <v>1355.9994515999799</v>
      </c>
      <c r="U2794" s="77">
        <v>2789</v>
      </c>
      <c r="V2794" s="77">
        <v>2789</v>
      </c>
      <c r="Y2794" s="110">
        <v>2789</v>
      </c>
      <c r="Z2794" s="110">
        <v>0</v>
      </c>
      <c r="AA2794" s="110">
        <v>2789</v>
      </c>
      <c r="AB2794" s="110">
        <v>0</v>
      </c>
      <c r="AC2794" s="417">
        <v>27.119989031999701</v>
      </c>
    </row>
    <row r="2795" spans="1:29">
      <c r="A2795" s="20"/>
      <c r="B2795" s="24">
        <v>13</v>
      </c>
      <c r="H2795" s="571">
        <v>2790</v>
      </c>
      <c r="I2795" s="78">
        <v>1622</v>
      </c>
      <c r="J2795" s="78">
        <v>1471</v>
      </c>
      <c r="K2795" s="78">
        <v>1621</v>
      </c>
      <c r="L2795" s="78">
        <v>1622</v>
      </c>
      <c r="M2795" s="579" t="str">
        <f t="shared" si="44"/>
        <v>1622,1471,1621,1622</v>
      </c>
      <c r="R2795" s="280">
        <v>2790</v>
      </c>
      <c r="S2795" s="591">
        <v>1429.67492490002</v>
      </c>
      <c r="U2795" s="77">
        <v>2790</v>
      </c>
      <c r="V2795" s="77">
        <v>2790</v>
      </c>
      <c r="Y2795" s="110">
        <v>2790</v>
      </c>
      <c r="Z2795" s="110">
        <v>0</v>
      </c>
      <c r="AA2795" s="110">
        <v>2790</v>
      </c>
      <c r="AB2795" s="110">
        <v>0</v>
      </c>
      <c r="AC2795" s="417">
        <v>28.5934984980005</v>
      </c>
    </row>
    <row r="2796" spans="1:29">
      <c r="A2796" s="20"/>
      <c r="B2796" s="24">
        <v>14</v>
      </c>
      <c r="H2796" s="571">
        <v>2791</v>
      </c>
      <c r="I2796" s="78">
        <v>1623</v>
      </c>
      <c r="J2796" s="78">
        <v>1469</v>
      </c>
      <c r="K2796" s="78">
        <v>1470</v>
      </c>
      <c r="L2796" s="78">
        <v>1623</v>
      </c>
      <c r="M2796" s="579" t="str">
        <f t="shared" si="44"/>
        <v>1623,1469,1470,1623</v>
      </c>
      <c r="R2796" s="280">
        <v>2791</v>
      </c>
      <c r="S2796" s="591">
        <v>1270.8433574000301</v>
      </c>
      <c r="U2796" s="77">
        <v>2791</v>
      </c>
      <c r="V2796" s="77">
        <v>2791</v>
      </c>
      <c r="Y2796" s="110">
        <v>2791</v>
      </c>
      <c r="Z2796" s="110">
        <v>0</v>
      </c>
      <c r="AA2796" s="110">
        <v>2791</v>
      </c>
      <c r="AB2796" s="110">
        <v>0</v>
      </c>
      <c r="AC2796" s="417">
        <v>25.416867148000701</v>
      </c>
    </row>
    <row r="2797" spans="1:29">
      <c r="A2797" s="20"/>
      <c r="B2797" s="24">
        <v>15</v>
      </c>
      <c r="H2797" s="571">
        <v>2792</v>
      </c>
      <c r="I2797" s="78">
        <v>1623</v>
      </c>
      <c r="J2797" s="78">
        <v>1470</v>
      </c>
      <c r="K2797" s="78">
        <v>1622</v>
      </c>
      <c r="L2797" s="78">
        <v>1623</v>
      </c>
      <c r="M2797" s="579" t="str">
        <f t="shared" si="44"/>
        <v>1623,1470,1622,1623</v>
      </c>
      <c r="R2797" s="280">
        <v>2792</v>
      </c>
      <c r="S2797" s="591">
        <v>1491.33622515002</v>
      </c>
      <c r="U2797" s="77">
        <v>2792</v>
      </c>
      <c r="V2797" s="77">
        <v>2792</v>
      </c>
      <c r="Y2797" s="110">
        <v>2792</v>
      </c>
      <c r="Z2797" s="110">
        <v>0</v>
      </c>
      <c r="AA2797" s="110">
        <v>2792</v>
      </c>
      <c r="AB2797" s="110">
        <v>0</v>
      </c>
      <c r="AC2797" s="417">
        <v>29.826724503000399</v>
      </c>
    </row>
    <row r="2798" spans="1:29">
      <c r="A2798" s="20"/>
      <c r="B2798" s="24">
        <v>16</v>
      </c>
      <c r="H2798" s="571">
        <v>2793</v>
      </c>
      <c r="I2798" s="78">
        <v>1624</v>
      </c>
      <c r="J2798" s="78">
        <v>1468</v>
      </c>
      <c r="K2798" s="78">
        <v>1469</v>
      </c>
      <c r="L2798" s="78">
        <v>1624</v>
      </c>
      <c r="M2798" s="579" t="str">
        <f t="shared" si="44"/>
        <v>1624,1468,1469,1624</v>
      </c>
      <c r="R2798" s="280">
        <v>2793</v>
      </c>
      <c r="S2798" s="591">
        <v>1012.3034317000401</v>
      </c>
      <c r="U2798" s="77">
        <v>2793</v>
      </c>
      <c r="V2798" s="77">
        <v>2793</v>
      </c>
      <c r="Y2798" s="110">
        <v>2793</v>
      </c>
      <c r="Z2798" s="110">
        <v>0</v>
      </c>
      <c r="AA2798" s="110">
        <v>2793</v>
      </c>
      <c r="AB2798" s="110">
        <v>0</v>
      </c>
      <c r="AC2798" s="417">
        <v>20.2460686340008</v>
      </c>
    </row>
    <row r="2799" spans="1:29">
      <c r="A2799" s="20"/>
      <c r="B2799" s="24">
        <v>17</v>
      </c>
      <c r="H2799" s="571">
        <v>2794</v>
      </c>
      <c r="I2799" s="78">
        <v>1624</v>
      </c>
      <c r="J2799" s="78">
        <v>1469</v>
      </c>
      <c r="K2799" s="78">
        <v>1623</v>
      </c>
      <c r="L2799" s="78">
        <v>1624</v>
      </c>
      <c r="M2799" s="579" t="str">
        <f t="shared" si="44"/>
        <v>1624,1469,1623,1624</v>
      </c>
      <c r="R2799" s="280">
        <v>2794</v>
      </c>
      <c r="S2799" s="591">
        <v>1068.69260819998</v>
      </c>
      <c r="U2799" s="77">
        <v>2794</v>
      </c>
      <c r="V2799" s="77">
        <v>2794</v>
      </c>
      <c r="Y2799" s="110">
        <v>2794</v>
      </c>
      <c r="Z2799" s="110">
        <v>0</v>
      </c>
      <c r="AA2799" s="110">
        <v>2794</v>
      </c>
      <c r="AB2799" s="110">
        <v>0</v>
      </c>
      <c r="AC2799" s="417">
        <v>21.373852163999601</v>
      </c>
    </row>
    <row r="2800" spans="1:29">
      <c r="A2800" s="20"/>
      <c r="B2800" s="24">
        <v>18</v>
      </c>
      <c r="H2800" s="571">
        <v>2795</v>
      </c>
      <c r="I2800" s="78">
        <v>1625</v>
      </c>
      <c r="J2800" s="78">
        <v>1467</v>
      </c>
      <c r="K2800" s="78">
        <v>1468</v>
      </c>
      <c r="L2800" s="78">
        <v>1625</v>
      </c>
      <c r="M2800" s="579" t="str">
        <f t="shared" si="44"/>
        <v>1625,1467,1468,1625</v>
      </c>
      <c r="R2800" s="280">
        <v>2795</v>
      </c>
      <c r="S2800" s="591">
        <v>1142.9838248000001</v>
      </c>
      <c r="U2800" s="77">
        <v>2795</v>
      </c>
      <c r="V2800" s="77">
        <v>2795</v>
      </c>
      <c r="Y2800" s="110">
        <v>2795</v>
      </c>
      <c r="Z2800" s="110">
        <v>0</v>
      </c>
      <c r="AA2800" s="110">
        <v>2795</v>
      </c>
      <c r="AB2800" s="110">
        <v>0</v>
      </c>
      <c r="AC2800" s="417">
        <v>22.859676495999999</v>
      </c>
    </row>
    <row r="2801" spans="1:29">
      <c r="A2801" s="20"/>
      <c r="B2801" s="24">
        <v>19</v>
      </c>
      <c r="H2801" s="571">
        <v>2796</v>
      </c>
      <c r="I2801" s="78">
        <v>1625</v>
      </c>
      <c r="J2801" s="78">
        <v>1468</v>
      </c>
      <c r="K2801" s="78">
        <v>1624</v>
      </c>
      <c r="L2801" s="78">
        <v>1625</v>
      </c>
      <c r="M2801" s="579" t="str">
        <f t="shared" si="44"/>
        <v>1625,1468,1624,1625</v>
      </c>
      <c r="R2801" s="280">
        <v>2796</v>
      </c>
      <c r="S2801" s="591">
        <v>1031.1065748000101</v>
      </c>
      <c r="U2801" s="77">
        <v>2796</v>
      </c>
      <c r="V2801" s="77">
        <v>2796</v>
      </c>
      <c r="Y2801" s="110">
        <v>2796</v>
      </c>
      <c r="Z2801" s="110">
        <v>0</v>
      </c>
      <c r="AA2801" s="110">
        <v>2796</v>
      </c>
      <c r="AB2801" s="110">
        <v>0</v>
      </c>
      <c r="AC2801" s="417">
        <v>20.6221314960002</v>
      </c>
    </row>
    <row r="2802" spans="1:29">
      <c r="A2802" s="20"/>
      <c r="B2802" s="24">
        <v>20</v>
      </c>
      <c r="H2802" s="571">
        <v>2797</v>
      </c>
      <c r="I2802" s="78">
        <v>1626</v>
      </c>
      <c r="J2802" s="78">
        <v>1466</v>
      </c>
      <c r="K2802" s="78">
        <v>1467</v>
      </c>
      <c r="L2802" s="78">
        <v>1626</v>
      </c>
      <c r="M2802" s="579" t="str">
        <f t="shared" si="44"/>
        <v>1626,1466,1467,1626</v>
      </c>
      <c r="R2802" s="280">
        <v>2797</v>
      </c>
      <c r="S2802" s="591">
        <v>1086.39496646003</v>
      </c>
      <c r="U2802" s="77">
        <v>2797</v>
      </c>
      <c r="V2802" s="77">
        <v>2797</v>
      </c>
      <c r="Y2802" s="110">
        <v>2797</v>
      </c>
      <c r="Z2802" s="110">
        <v>0</v>
      </c>
      <c r="AA2802" s="110">
        <v>2797</v>
      </c>
      <c r="AB2802" s="110">
        <v>0</v>
      </c>
      <c r="AC2802" s="417">
        <v>21.727899329200699</v>
      </c>
    </row>
    <row r="2803" spans="1:29">
      <c r="A2803" s="20"/>
      <c r="B2803" s="24">
        <v>21</v>
      </c>
      <c r="H2803" s="571">
        <v>2798</v>
      </c>
      <c r="I2803" s="78">
        <v>1626</v>
      </c>
      <c r="J2803" s="78">
        <v>1467</v>
      </c>
      <c r="K2803" s="78">
        <v>1625</v>
      </c>
      <c r="L2803" s="78">
        <v>1626</v>
      </c>
      <c r="M2803" s="579" t="str">
        <f t="shared" si="44"/>
        <v>1626,1467,1625,1626</v>
      </c>
      <c r="R2803" s="280">
        <v>2798</v>
      </c>
      <c r="S2803" s="591">
        <v>1212.9621829999901</v>
      </c>
      <c r="U2803" s="77">
        <v>2798</v>
      </c>
      <c r="V2803" s="77">
        <v>2798</v>
      </c>
      <c r="Y2803" s="110">
        <v>2798</v>
      </c>
      <c r="Z2803" s="110">
        <v>0</v>
      </c>
      <c r="AA2803" s="110">
        <v>2798</v>
      </c>
      <c r="AB2803" s="110">
        <v>0</v>
      </c>
      <c r="AC2803" s="417">
        <v>24.2592436599999</v>
      </c>
    </row>
    <row r="2804" spans="1:29">
      <c r="A2804" s="20"/>
      <c r="B2804" s="24">
        <v>22</v>
      </c>
      <c r="H2804" s="571">
        <v>2799</v>
      </c>
      <c r="I2804" s="78">
        <v>1627</v>
      </c>
      <c r="J2804" s="78">
        <v>1465</v>
      </c>
      <c r="K2804" s="78">
        <v>1466</v>
      </c>
      <c r="L2804" s="78">
        <v>1627</v>
      </c>
      <c r="M2804" s="579" t="str">
        <f t="shared" si="44"/>
        <v>1627,1465,1466,1627</v>
      </c>
      <c r="R2804" s="280">
        <v>2799</v>
      </c>
      <c r="S2804" s="591">
        <v>1072.40648436997</v>
      </c>
      <c r="U2804" s="77">
        <v>2799</v>
      </c>
      <c r="V2804" s="77">
        <v>2799</v>
      </c>
      <c r="Y2804" s="110">
        <v>2799</v>
      </c>
      <c r="Z2804" s="110">
        <v>0</v>
      </c>
      <c r="AA2804" s="110">
        <v>2799</v>
      </c>
      <c r="AB2804" s="110">
        <v>0</v>
      </c>
      <c r="AC2804" s="417">
        <v>21.448129687399401</v>
      </c>
    </row>
    <row r="2805" spans="1:29">
      <c r="A2805" s="20"/>
      <c r="B2805" s="24">
        <v>23</v>
      </c>
      <c r="H2805" s="571">
        <v>2800</v>
      </c>
      <c r="I2805" s="78">
        <v>1627</v>
      </c>
      <c r="J2805" s="78">
        <v>1466</v>
      </c>
      <c r="K2805" s="78">
        <v>1626</v>
      </c>
      <c r="L2805" s="78">
        <v>1627</v>
      </c>
      <c r="M2805" s="579" t="str">
        <f t="shared" si="44"/>
        <v>1627,1466,1626,1627</v>
      </c>
      <c r="R2805" s="280">
        <v>2800</v>
      </c>
      <c r="S2805" s="591">
        <v>1323.43220297998</v>
      </c>
      <c r="U2805" s="77">
        <v>2800</v>
      </c>
      <c r="V2805" s="77">
        <v>2800</v>
      </c>
      <c r="Y2805" s="110">
        <v>2800</v>
      </c>
      <c r="Z2805" s="110">
        <v>0</v>
      </c>
      <c r="AA2805" s="110">
        <v>2800</v>
      </c>
      <c r="AB2805" s="110">
        <v>0</v>
      </c>
      <c r="AC2805" s="417">
        <v>26.468644059599601</v>
      </c>
    </row>
    <row r="2806" spans="1:29">
      <c r="A2806" s="20"/>
      <c r="B2806" s="24">
        <v>24</v>
      </c>
      <c r="H2806" s="571">
        <v>2801</v>
      </c>
      <c r="I2806" s="78">
        <v>1627</v>
      </c>
      <c r="J2806" s="78">
        <v>1464</v>
      </c>
      <c r="K2806" s="78">
        <v>1465</v>
      </c>
      <c r="L2806" s="78">
        <v>1627</v>
      </c>
      <c r="M2806" s="579" t="str">
        <f t="shared" si="44"/>
        <v>1627,1464,1465,1627</v>
      </c>
      <c r="R2806" s="280">
        <v>2801</v>
      </c>
      <c r="S2806" s="591">
        <v>1077.77082723993</v>
      </c>
      <c r="U2806" s="77">
        <v>2801</v>
      </c>
      <c r="V2806" s="77">
        <v>2801</v>
      </c>
      <c r="Y2806" s="110">
        <v>2801</v>
      </c>
      <c r="Z2806" s="110">
        <v>0</v>
      </c>
      <c r="AA2806" s="110">
        <v>2801</v>
      </c>
      <c r="AB2806" s="110">
        <v>0</v>
      </c>
      <c r="AC2806" s="417">
        <v>21.5554165447986</v>
      </c>
    </row>
    <row r="2807" spans="1:29">
      <c r="A2807" s="20"/>
      <c r="B2807" s="24">
        <v>25</v>
      </c>
      <c r="H2807" s="571">
        <v>2802</v>
      </c>
      <c r="I2807" s="78">
        <v>1628</v>
      </c>
      <c r="J2807" s="78">
        <v>1463</v>
      </c>
      <c r="K2807" s="78">
        <v>1464</v>
      </c>
      <c r="L2807" s="78">
        <v>1628</v>
      </c>
      <c r="M2807" s="579" t="str">
        <f t="shared" si="44"/>
        <v>1628,1463,1464,1628</v>
      </c>
      <c r="R2807" s="280">
        <v>2802</v>
      </c>
      <c r="S2807" s="591">
        <v>1266.7274322650001</v>
      </c>
      <c r="U2807" s="77">
        <v>2802</v>
      </c>
      <c r="V2807" s="77">
        <v>2802</v>
      </c>
      <c r="Y2807" s="110">
        <v>2802</v>
      </c>
      <c r="Z2807" s="110">
        <v>0</v>
      </c>
      <c r="AA2807" s="110">
        <v>2802</v>
      </c>
      <c r="AB2807" s="110">
        <v>0</v>
      </c>
      <c r="AC2807" s="417">
        <v>25.3345486453</v>
      </c>
    </row>
    <row r="2808" spans="1:29">
      <c r="A2808" s="20"/>
      <c r="B2808" s="24">
        <v>26</v>
      </c>
      <c r="H2808" s="571">
        <v>2803</v>
      </c>
      <c r="I2808" s="78">
        <v>1628</v>
      </c>
      <c r="J2808" s="78">
        <v>1464</v>
      </c>
      <c r="K2808" s="78">
        <v>1627</v>
      </c>
      <c r="L2808" s="78">
        <v>1628</v>
      </c>
      <c r="M2808" s="579" t="str">
        <f t="shared" si="44"/>
        <v>1628,1464,1627,1628</v>
      </c>
      <c r="R2808" s="280">
        <v>2803</v>
      </c>
      <c r="S2808" s="591">
        <v>1396.54480848004</v>
      </c>
      <c r="U2808" s="77">
        <v>2803</v>
      </c>
      <c r="V2808" s="77">
        <v>2803</v>
      </c>
      <c r="Y2808" s="110">
        <v>2803</v>
      </c>
      <c r="Z2808" s="110">
        <v>0</v>
      </c>
      <c r="AA2808" s="110">
        <v>2803</v>
      </c>
      <c r="AB2808" s="110">
        <v>0</v>
      </c>
      <c r="AC2808" s="417">
        <v>27.9308961696008</v>
      </c>
    </row>
    <row r="2809" spans="1:29">
      <c r="A2809" s="20"/>
      <c r="B2809" s="24">
        <v>27</v>
      </c>
      <c r="H2809" s="571">
        <v>2804</v>
      </c>
      <c r="I2809" s="78">
        <v>1629</v>
      </c>
      <c r="J2809" s="78">
        <v>1462</v>
      </c>
      <c r="K2809" s="78">
        <v>1463</v>
      </c>
      <c r="L2809" s="78">
        <v>1629</v>
      </c>
      <c r="M2809" s="579" t="str">
        <f t="shared" si="44"/>
        <v>1629,1462,1463,1629</v>
      </c>
      <c r="R2809" s="280">
        <v>2804</v>
      </c>
      <c r="S2809" s="591">
        <v>1301.84636978508</v>
      </c>
      <c r="U2809" s="77">
        <v>2804</v>
      </c>
      <c r="V2809" s="77">
        <v>2804</v>
      </c>
      <c r="Y2809" s="110">
        <v>2804</v>
      </c>
      <c r="Z2809" s="110">
        <v>0</v>
      </c>
      <c r="AA2809" s="110">
        <v>2804</v>
      </c>
      <c r="AB2809" s="110">
        <v>0</v>
      </c>
      <c r="AC2809" s="417">
        <v>26.0369273957016</v>
      </c>
    </row>
    <row r="2810" spans="1:29">
      <c r="A2810" s="20"/>
      <c r="B2810" s="24">
        <v>28</v>
      </c>
      <c r="H2810" s="571">
        <v>2805</v>
      </c>
      <c r="I2810" s="78">
        <v>1629</v>
      </c>
      <c r="J2810" s="78">
        <v>1463</v>
      </c>
      <c r="K2810" s="78">
        <v>1628</v>
      </c>
      <c r="L2810" s="78">
        <v>1629</v>
      </c>
      <c r="M2810" s="579" t="str">
        <f t="shared" si="44"/>
        <v>1629,1463,1628,1629</v>
      </c>
      <c r="R2810" s="280">
        <v>2805</v>
      </c>
      <c r="S2810" s="591">
        <v>1402.2161469150401</v>
      </c>
      <c r="U2810" s="77">
        <v>2805</v>
      </c>
      <c r="V2810" s="77">
        <v>2805</v>
      </c>
      <c r="Y2810" s="110">
        <v>2805</v>
      </c>
      <c r="Z2810" s="110">
        <v>0</v>
      </c>
      <c r="AA2810" s="110">
        <v>2805</v>
      </c>
      <c r="AB2810" s="110">
        <v>0</v>
      </c>
      <c r="AC2810" s="417">
        <v>28.044322938300901</v>
      </c>
    </row>
    <row r="2811" spans="1:29">
      <c r="A2811" s="20"/>
      <c r="B2811" s="24">
        <v>29</v>
      </c>
      <c r="H2811" s="571">
        <v>2806</v>
      </c>
      <c r="I2811" s="78">
        <v>1630</v>
      </c>
      <c r="J2811" s="78">
        <v>1461</v>
      </c>
      <c r="K2811" s="78">
        <v>1462</v>
      </c>
      <c r="L2811" s="78">
        <v>1630</v>
      </c>
      <c r="M2811" s="579" t="str">
        <f t="shared" si="44"/>
        <v>1630,1461,1462,1630</v>
      </c>
      <c r="R2811" s="280">
        <v>2806</v>
      </c>
      <c r="S2811" s="591">
        <v>1220.98770039499</v>
      </c>
      <c r="U2811" s="77">
        <v>2806</v>
      </c>
      <c r="V2811" s="77">
        <v>2806</v>
      </c>
      <c r="Y2811" s="110">
        <v>2806</v>
      </c>
      <c r="Z2811" s="110">
        <v>0</v>
      </c>
      <c r="AA2811" s="110">
        <v>2806</v>
      </c>
      <c r="AB2811" s="110">
        <v>0</v>
      </c>
      <c r="AC2811" s="417">
        <v>24.4197540078999</v>
      </c>
    </row>
    <row r="2812" spans="1:29">
      <c r="A2812" s="20"/>
      <c r="B2812" s="24">
        <v>30</v>
      </c>
      <c r="H2812" s="571">
        <v>2807</v>
      </c>
      <c r="I2812" s="78">
        <v>1630</v>
      </c>
      <c r="J2812" s="78">
        <v>1462</v>
      </c>
      <c r="K2812" s="78">
        <v>1629</v>
      </c>
      <c r="L2812" s="78">
        <v>1630</v>
      </c>
      <c r="M2812" s="579" t="str">
        <f t="shared" si="44"/>
        <v>1630,1462,1629,1630</v>
      </c>
      <c r="R2812" s="280">
        <v>2807</v>
      </c>
      <c r="S2812" s="591">
        <v>1325.6193672449399</v>
      </c>
      <c r="U2812" s="77">
        <v>2807</v>
      </c>
      <c r="V2812" s="77">
        <v>2807</v>
      </c>
      <c r="Y2812" s="110">
        <v>2807</v>
      </c>
      <c r="Z2812" s="110">
        <v>0</v>
      </c>
      <c r="AA2812" s="110">
        <v>2807</v>
      </c>
      <c r="AB2812" s="110">
        <v>0</v>
      </c>
      <c r="AC2812" s="417">
        <v>26.512387344898801</v>
      </c>
    </row>
    <row r="2813" spans="1:29">
      <c r="A2813" s="20"/>
      <c r="B2813" s="24">
        <v>31</v>
      </c>
      <c r="H2813" s="571">
        <v>2808</v>
      </c>
      <c r="I2813" s="78">
        <v>1631</v>
      </c>
      <c r="J2813" s="78">
        <v>1460</v>
      </c>
      <c r="K2813" s="78">
        <v>1461</v>
      </c>
      <c r="L2813" s="78">
        <v>1631</v>
      </c>
      <c r="M2813" s="579" t="str">
        <f t="shared" si="44"/>
        <v>1631,1460,1461,1631</v>
      </c>
      <c r="R2813" s="280">
        <v>2808</v>
      </c>
      <c r="S2813" s="591">
        <v>985.64098922000198</v>
      </c>
      <c r="U2813" s="77">
        <v>2808</v>
      </c>
      <c r="V2813" s="77">
        <v>2808</v>
      </c>
      <c r="Y2813" s="110">
        <v>2808</v>
      </c>
      <c r="Z2813" s="110">
        <v>0</v>
      </c>
      <c r="AA2813" s="110">
        <v>2808</v>
      </c>
      <c r="AB2813" s="110">
        <v>0</v>
      </c>
      <c r="AC2813" s="417">
        <v>19.712819784400001</v>
      </c>
    </row>
    <row r="2814" spans="1:29">
      <c r="A2814" s="20"/>
      <c r="B2814" s="24">
        <v>32</v>
      </c>
      <c r="H2814" s="571">
        <v>2809</v>
      </c>
      <c r="I2814" s="78">
        <v>1631</v>
      </c>
      <c r="J2814" s="78">
        <v>1461</v>
      </c>
      <c r="K2814" s="78">
        <v>1630</v>
      </c>
      <c r="L2814" s="78">
        <v>1631</v>
      </c>
      <c r="M2814" s="579" t="str">
        <f t="shared" si="44"/>
        <v>1631,1461,1630,1631</v>
      </c>
      <c r="R2814" s="280">
        <v>2809</v>
      </c>
      <c r="S2814" s="591">
        <v>1043.60917747998</v>
      </c>
      <c r="U2814" s="77">
        <v>2809</v>
      </c>
      <c r="V2814" s="77">
        <v>2809</v>
      </c>
      <c r="Y2814" s="110">
        <v>2809</v>
      </c>
      <c r="Z2814" s="110">
        <v>0</v>
      </c>
      <c r="AA2814" s="110">
        <v>2809</v>
      </c>
      <c r="AB2814" s="110">
        <v>0</v>
      </c>
      <c r="AC2814" s="417">
        <v>20.872183549599701</v>
      </c>
    </row>
    <row r="2815" spans="1:29">
      <c r="A2815" s="20"/>
      <c r="B2815" s="24">
        <v>33</v>
      </c>
      <c r="H2815" s="571">
        <v>2810</v>
      </c>
      <c r="I2815" s="78">
        <v>1632</v>
      </c>
      <c r="J2815" s="78">
        <v>1459</v>
      </c>
      <c r="K2815" s="78">
        <v>1460</v>
      </c>
      <c r="L2815" s="78">
        <v>1632</v>
      </c>
      <c r="M2815" s="579" t="str">
        <f t="shared" si="44"/>
        <v>1632,1459,1460,1632</v>
      </c>
      <c r="R2815" s="280">
        <v>2810</v>
      </c>
      <c r="S2815" s="591">
        <v>1114.6319105750299</v>
      </c>
      <c r="U2815" s="77">
        <v>2810</v>
      </c>
      <c r="V2815" s="77">
        <v>2810</v>
      </c>
      <c r="Y2815" s="110">
        <v>2810</v>
      </c>
      <c r="Z2815" s="110">
        <v>0</v>
      </c>
      <c r="AA2815" s="110">
        <v>2810</v>
      </c>
      <c r="AB2815" s="110">
        <v>0</v>
      </c>
      <c r="AC2815" s="417">
        <v>22.292638211500599</v>
      </c>
    </row>
    <row r="2816" spans="1:29">
      <c r="A2816" s="20"/>
      <c r="B2816" s="24">
        <v>34</v>
      </c>
      <c r="H2816" s="571">
        <v>2811</v>
      </c>
      <c r="I2816" s="78">
        <v>1632</v>
      </c>
      <c r="J2816" s="78">
        <v>1460</v>
      </c>
      <c r="K2816" s="78">
        <v>1631</v>
      </c>
      <c r="L2816" s="78">
        <v>1632</v>
      </c>
      <c r="M2816" s="579" t="str">
        <f t="shared" si="44"/>
        <v>1632,1460,1631,1632</v>
      </c>
      <c r="R2816" s="280">
        <v>2811</v>
      </c>
      <c r="S2816" s="591">
        <v>1040.82760117005</v>
      </c>
      <c r="U2816" s="77">
        <v>2811</v>
      </c>
      <c r="V2816" s="77">
        <v>2811</v>
      </c>
      <c r="Y2816" s="110">
        <v>2811</v>
      </c>
      <c r="Z2816" s="110">
        <v>0</v>
      </c>
      <c r="AA2816" s="110">
        <v>2811</v>
      </c>
      <c r="AB2816" s="110">
        <v>0</v>
      </c>
      <c r="AC2816" s="417">
        <v>20.816552023401002</v>
      </c>
    </row>
    <row r="2817" spans="1:29">
      <c r="A2817" s="20"/>
      <c r="B2817" s="24">
        <v>35</v>
      </c>
      <c r="H2817" s="571">
        <v>2812</v>
      </c>
      <c r="I2817" s="78">
        <v>1633</v>
      </c>
      <c r="J2817" s="78">
        <v>1458</v>
      </c>
      <c r="K2817" s="78">
        <v>1459</v>
      </c>
      <c r="L2817" s="78">
        <v>1633</v>
      </c>
      <c r="M2817" s="579" t="str">
        <f t="shared" si="44"/>
        <v>1633,1458,1459,1633</v>
      </c>
      <c r="R2817" s="280">
        <v>2812</v>
      </c>
      <c r="S2817" s="591">
        <v>1067.4541832800601</v>
      </c>
      <c r="U2817" s="77">
        <v>2812</v>
      </c>
      <c r="V2817" s="77">
        <v>2812</v>
      </c>
      <c r="Y2817" s="110">
        <v>2812</v>
      </c>
      <c r="Z2817" s="110">
        <v>0</v>
      </c>
      <c r="AA2817" s="110">
        <v>2812</v>
      </c>
      <c r="AB2817" s="110">
        <v>0</v>
      </c>
      <c r="AC2817" s="417">
        <v>21.349083665601199</v>
      </c>
    </row>
    <row r="2818" spans="1:29">
      <c r="A2818" s="20"/>
      <c r="B2818" s="24">
        <v>36</v>
      </c>
      <c r="H2818" s="571">
        <v>2813</v>
      </c>
      <c r="I2818" s="78">
        <v>1633</v>
      </c>
      <c r="J2818" s="78">
        <v>1459</v>
      </c>
      <c r="K2818" s="78">
        <v>1632</v>
      </c>
      <c r="L2818" s="78">
        <v>1633</v>
      </c>
      <c r="M2818" s="579" t="str">
        <f t="shared" si="44"/>
        <v>1633,1459,1632,1633</v>
      </c>
      <c r="R2818" s="280">
        <v>2813</v>
      </c>
      <c r="S2818" s="591">
        <v>1325.86086227995</v>
      </c>
      <c r="U2818" s="77">
        <v>2813</v>
      </c>
      <c r="V2818" s="77">
        <v>2813</v>
      </c>
      <c r="Y2818" s="110">
        <v>2813</v>
      </c>
      <c r="Z2818" s="110">
        <v>0</v>
      </c>
      <c r="AA2818" s="110">
        <v>2813</v>
      </c>
      <c r="AB2818" s="110">
        <v>0</v>
      </c>
      <c r="AC2818" s="417">
        <v>26.517217245598999</v>
      </c>
    </row>
    <row r="2819" spans="1:29">
      <c r="A2819" s="20"/>
      <c r="B2819" s="24">
        <v>37</v>
      </c>
      <c r="H2819" s="571">
        <v>2814</v>
      </c>
      <c r="I2819" s="78">
        <v>1633</v>
      </c>
      <c r="J2819" s="78">
        <v>1457</v>
      </c>
      <c r="K2819" s="78">
        <v>1458</v>
      </c>
      <c r="L2819" s="78">
        <v>1633</v>
      </c>
      <c r="M2819" s="579" t="str">
        <f t="shared" si="44"/>
        <v>1633,1457,1458,1633</v>
      </c>
      <c r="R2819" s="280">
        <v>2814</v>
      </c>
      <c r="S2819" s="591">
        <v>1075.01491392002</v>
      </c>
      <c r="U2819" s="77">
        <v>2814</v>
      </c>
      <c r="V2819" s="77">
        <v>2814</v>
      </c>
      <c r="Y2819" s="110">
        <v>2814</v>
      </c>
      <c r="Z2819" s="110">
        <v>0</v>
      </c>
      <c r="AA2819" s="110">
        <v>2814</v>
      </c>
      <c r="AB2819" s="110">
        <v>0</v>
      </c>
      <c r="AC2819" s="417">
        <v>21.5002982784004</v>
      </c>
    </row>
    <row r="2820" spans="1:29">
      <c r="A2820" s="20"/>
      <c r="B2820" s="24">
        <v>38</v>
      </c>
      <c r="H2820" s="571">
        <v>2815</v>
      </c>
      <c r="I2820" s="78">
        <v>1634</v>
      </c>
      <c r="J2820" s="78">
        <v>1456</v>
      </c>
      <c r="K2820" s="78">
        <v>1457</v>
      </c>
      <c r="L2820" s="78">
        <v>1634</v>
      </c>
      <c r="M2820" s="579" t="str">
        <f t="shared" si="44"/>
        <v>1634,1456,1457,1634</v>
      </c>
      <c r="R2820" s="280">
        <v>2815</v>
      </c>
      <c r="S2820" s="591">
        <v>1171.4995126849301</v>
      </c>
      <c r="U2820" s="77">
        <v>2815</v>
      </c>
      <c r="V2820" s="77">
        <v>2815</v>
      </c>
      <c r="Y2820" s="110">
        <v>2815</v>
      </c>
      <c r="Z2820" s="110">
        <v>0</v>
      </c>
      <c r="AA2820" s="110">
        <v>2815</v>
      </c>
      <c r="AB2820" s="110">
        <v>0</v>
      </c>
      <c r="AC2820" s="417">
        <v>23.429990253698701</v>
      </c>
    </row>
    <row r="2821" spans="1:29">
      <c r="A2821" s="20"/>
      <c r="B2821" s="24">
        <v>39</v>
      </c>
      <c r="H2821" s="571">
        <v>2816</v>
      </c>
      <c r="I2821" s="78">
        <v>1634</v>
      </c>
      <c r="J2821" s="78">
        <v>1457</v>
      </c>
      <c r="K2821" s="78">
        <v>1633</v>
      </c>
      <c r="L2821" s="78">
        <v>1634</v>
      </c>
      <c r="M2821" s="579" t="str">
        <f t="shared" si="44"/>
        <v>1634,1457,1633,1634</v>
      </c>
      <c r="R2821" s="280">
        <v>2816</v>
      </c>
      <c r="S2821" s="591">
        <v>1326.67636540997</v>
      </c>
      <c r="U2821" s="77">
        <v>2816</v>
      </c>
      <c r="V2821" s="77">
        <v>2816</v>
      </c>
      <c r="Y2821" s="110">
        <v>2816</v>
      </c>
      <c r="Z2821" s="110">
        <v>0</v>
      </c>
      <c r="AA2821" s="110">
        <v>2816</v>
      </c>
      <c r="AB2821" s="110">
        <v>0</v>
      </c>
      <c r="AC2821" s="417">
        <v>26.533527308199499</v>
      </c>
    </row>
    <row r="2822" spans="1:29">
      <c r="A2822" s="20"/>
      <c r="B2822" s="24">
        <v>40</v>
      </c>
      <c r="H2822" s="571">
        <v>2817</v>
      </c>
      <c r="I2822" s="78">
        <v>1635</v>
      </c>
      <c r="J2822" s="78">
        <v>1455</v>
      </c>
      <c r="K2822" s="78">
        <v>1456</v>
      </c>
      <c r="L2822" s="78">
        <v>1635</v>
      </c>
      <c r="M2822" s="579" t="str">
        <f t="shared" ref="M2822:M2885" si="45">_xlfn.CONCAT(I2822,",",J2822,",",,K2822,",",L2822)</f>
        <v>1635,1455,1456,1635</v>
      </c>
      <c r="R2822" s="280">
        <v>2817</v>
      </c>
      <c r="S2822" s="591">
        <v>1179.71393150003</v>
      </c>
      <c r="U2822" s="77">
        <v>2817</v>
      </c>
      <c r="V2822" s="77">
        <v>2817</v>
      </c>
      <c r="Y2822" s="110">
        <v>2817</v>
      </c>
      <c r="Z2822" s="110">
        <v>0</v>
      </c>
      <c r="AA2822" s="110">
        <v>2817</v>
      </c>
      <c r="AB2822" s="110">
        <v>0</v>
      </c>
      <c r="AC2822" s="417">
        <v>23.594278630000701</v>
      </c>
    </row>
    <row r="2823" spans="1:29">
      <c r="A2823" s="20"/>
      <c r="B2823" s="24">
        <v>41</v>
      </c>
      <c r="H2823" s="571">
        <v>2818</v>
      </c>
      <c r="I2823" s="78">
        <v>1635</v>
      </c>
      <c r="J2823" s="78">
        <v>1456</v>
      </c>
      <c r="K2823" s="78">
        <v>1634</v>
      </c>
      <c r="L2823" s="78">
        <v>1635</v>
      </c>
      <c r="M2823" s="579" t="str">
        <f t="shared" si="45"/>
        <v>1635,1456,1634,1635</v>
      </c>
      <c r="R2823" s="280">
        <v>2818</v>
      </c>
      <c r="S2823" s="591">
        <v>1224.2468054600099</v>
      </c>
      <c r="U2823" s="77">
        <v>2818</v>
      </c>
      <c r="V2823" s="77">
        <v>2818</v>
      </c>
      <c r="Y2823" s="110">
        <v>2818</v>
      </c>
      <c r="Z2823" s="110">
        <v>0</v>
      </c>
      <c r="AA2823" s="110">
        <v>2818</v>
      </c>
      <c r="AB2823" s="110">
        <v>0</v>
      </c>
      <c r="AC2823" s="417">
        <v>24.484936109200302</v>
      </c>
    </row>
    <row r="2824" spans="1:29">
      <c r="A2824" s="20"/>
      <c r="B2824" s="24">
        <v>42</v>
      </c>
      <c r="H2824" s="571">
        <v>2819</v>
      </c>
      <c r="I2824" s="78">
        <v>1636</v>
      </c>
      <c r="J2824" s="78">
        <v>1454</v>
      </c>
      <c r="K2824" s="78">
        <v>1455</v>
      </c>
      <c r="L2824" s="78">
        <v>1636</v>
      </c>
      <c r="M2824" s="579" t="str">
        <f t="shared" si="45"/>
        <v>1636,1454,1455,1636</v>
      </c>
      <c r="R2824" s="280">
        <v>2819</v>
      </c>
      <c r="S2824" s="591">
        <v>1103.0346726750099</v>
      </c>
      <c r="U2824" s="77">
        <v>2819</v>
      </c>
      <c r="V2824" s="77">
        <v>2819</v>
      </c>
      <c r="Y2824" s="110">
        <v>2819</v>
      </c>
      <c r="Z2824" s="110">
        <v>0</v>
      </c>
      <c r="AA2824" s="110">
        <v>2819</v>
      </c>
      <c r="AB2824" s="110">
        <v>0</v>
      </c>
      <c r="AC2824" s="417">
        <v>22.0606934535002</v>
      </c>
    </row>
    <row r="2825" spans="1:29">
      <c r="A2825" s="20"/>
      <c r="B2825" s="24">
        <v>43</v>
      </c>
      <c r="H2825" s="571">
        <v>2820</v>
      </c>
      <c r="I2825" s="78">
        <v>1636</v>
      </c>
      <c r="J2825" s="78">
        <v>1455</v>
      </c>
      <c r="K2825" s="78">
        <v>1635</v>
      </c>
      <c r="L2825" s="78">
        <v>1636</v>
      </c>
      <c r="M2825" s="579" t="str">
        <f t="shared" si="45"/>
        <v>1636,1455,1635,1636</v>
      </c>
      <c r="R2825" s="280">
        <v>2820</v>
      </c>
      <c r="S2825" s="591">
        <v>1131.0558400150001</v>
      </c>
      <c r="U2825" s="77">
        <v>2820</v>
      </c>
      <c r="V2825" s="77">
        <v>2820</v>
      </c>
      <c r="Y2825" s="110">
        <v>2820</v>
      </c>
      <c r="Z2825" s="110">
        <v>0</v>
      </c>
      <c r="AA2825" s="110">
        <v>2820</v>
      </c>
      <c r="AB2825" s="110">
        <v>0</v>
      </c>
      <c r="AC2825" s="417">
        <v>22.621116800300001</v>
      </c>
    </row>
    <row r="2826" spans="1:29">
      <c r="A2826" s="20"/>
      <c r="B2826" s="24">
        <v>44</v>
      </c>
      <c r="H2826" s="571">
        <v>2821</v>
      </c>
      <c r="I2826" s="78">
        <v>1637</v>
      </c>
      <c r="J2826" s="78">
        <v>1453</v>
      </c>
      <c r="K2826" s="78">
        <v>1454</v>
      </c>
      <c r="L2826" s="78">
        <v>1637</v>
      </c>
      <c r="M2826" s="579" t="str">
        <f t="shared" si="45"/>
        <v>1637,1453,1454,1637</v>
      </c>
      <c r="R2826" s="280">
        <v>2821</v>
      </c>
      <c r="S2826" s="591">
        <v>1101.73915218503</v>
      </c>
      <c r="U2826" s="77">
        <v>2821</v>
      </c>
      <c r="V2826" s="77">
        <v>2821</v>
      </c>
      <c r="Y2826" s="110">
        <v>2821</v>
      </c>
      <c r="Z2826" s="110">
        <v>0</v>
      </c>
      <c r="AA2826" s="110">
        <v>2821</v>
      </c>
      <c r="AB2826" s="110">
        <v>0</v>
      </c>
      <c r="AC2826" s="417">
        <v>22.034783043700699</v>
      </c>
    </row>
    <row r="2827" spans="1:29">
      <c r="A2827" s="20"/>
      <c r="B2827" s="24">
        <v>45</v>
      </c>
      <c r="H2827" s="571">
        <v>2822</v>
      </c>
      <c r="I2827" s="78">
        <v>1637</v>
      </c>
      <c r="J2827" s="78">
        <v>1454</v>
      </c>
      <c r="K2827" s="78">
        <v>1636</v>
      </c>
      <c r="L2827" s="78">
        <v>1637</v>
      </c>
      <c r="M2827" s="579" t="str">
        <f t="shared" si="45"/>
        <v>1637,1454,1636,1637</v>
      </c>
      <c r="R2827" s="280">
        <v>2822</v>
      </c>
      <c r="S2827" s="591">
        <v>1152.6866983749701</v>
      </c>
      <c r="U2827" s="77">
        <v>2822</v>
      </c>
      <c r="V2827" s="77">
        <v>2822</v>
      </c>
      <c r="Y2827" s="110">
        <v>2822</v>
      </c>
      <c r="Z2827" s="110">
        <v>0</v>
      </c>
      <c r="AA2827" s="110">
        <v>2822</v>
      </c>
      <c r="AB2827" s="110">
        <v>0</v>
      </c>
      <c r="AC2827" s="417">
        <v>23.0537339674995</v>
      </c>
    </row>
    <row r="2828" spans="1:29">
      <c r="A2828" s="20"/>
      <c r="B2828" s="24">
        <v>46</v>
      </c>
      <c r="H2828" s="571">
        <v>2823</v>
      </c>
      <c r="I2828" s="78">
        <v>1638</v>
      </c>
      <c r="J2828" s="78">
        <v>1452</v>
      </c>
      <c r="K2828" s="78">
        <v>1453</v>
      </c>
      <c r="L2828" s="78">
        <v>1638</v>
      </c>
      <c r="M2828" s="579" t="str">
        <f t="shared" si="45"/>
        <v>1638,1452,1453,1638</v>
      </c>
      <c r="R2828" s="280">
        <v>2823</v>
      </c>
      <c r="S2828" s="591">
        <v>1182.21873824001</v>
      </c>
      <c r="U2828" s="77">
        <v>2823</v>
      </c>
      <c r="V2828" s="77">
        <v>2823</v>
      </c>
      <c r="Y2828" s="110">
        <v>2823</v>
      </c>
      <c r="Z2828" s="110">
        <v>0</v>
      </c>
      <c r="AA2828" s="110">
        <v>2823</v>
      </c>
      <c r="AB2828" s="110">
        <v>0</v>
      </c>
      <c r="AC2828" s="417">
        <v>23.6443747648003</v>
      </c>
    </row>
    <row r="2829" spans="1:29">
      <c r="A2829" s="20"/>
      <c r="B2829" s="24">
        <v>47</v>
      </c>
      <c r="H2829" s="571">
        <v>2824</v>
      </c>
      <c r="I2829" s="78">
        <v>1638</v>
      </c>
      <c r="J2829" s="78">
        <v>1453</v>
      </c>
      <c r="K2829" s="78">
        <v>1637</v>
      </c>
      <c r="L2829" s="78">
        <v>1638</v>
      </c>
      <c r="M2829" s="579" t="str">
        <f t="shared" si="45"/>
        <v>1638,1453,1637,1638</v>
      </c>
      <c r="R2829" s="280">
        <v>2824</v>
      </c>
      <c r="S2829" s="591">
        <v>1222.51364419996</v>
      </c>
      <c r="U2829" s="77">
        <v>2824</v>
      </c>
      <c r="V2829" s="77">
        <v>2824</v>
      </c>
      <c r="Y2829" s="110">
        <v>2824</v>
      </c>
      <c r="Z2829" s="110">
        <v>0</v>
      </c>
      <c r="AA2829" s="110">
        <v>2824</v>
      </c>
      <c r="AB2829" s="110">
        <v>0</v>
      </c>
      <c r="AC2829" s="417">
        <v>24.450272883999201</v>
      </c>
    </row>
    <row r="2830" spans="1:29">
      <c r="A2830" s="20"/>
      <c r="B2830" s="24">
        <v>48</v>
      </c>
      <c r="H2830" s="571">
        <v>2825</v>
      </c>
      <c r="I2830" s="78">
        <v>1639</v>
      </c>
      <c r="J2830" s="78">
        <v>1451</v>
      </c>
      <c r="K2830" s="78">
        <v>1452</v>
      </c>
      <c r="L2830" s="78">
        <v>1639</v>
      </c>
      <c r="M2830" s="579" t="str">
        <f t="shared" si="45"/>
        <v>1639,1451,1452,1639</v>
      </c>
      <c r="R2830" s="280">
        <v>2825</v>
      </c>
      <c r="S2830" s="591">
        <v>1156.45109189499</v>
      </c>
      <c r="U2830" s="77">
        <v>2825</v>
      </c>
      <c r="V2830" s="77">
        <v>2825</v>
      </c>
      <c r="Y2830" s="110">
        <v>2825</v>
      </c>
      <c r="Z2830" s="110">
        <v>0</v>
      </c>
      <c r="AA2830" s="110">
        <v>2825</v>
      </c>
      <c r="AB2830" s="110">
        <v>0</v>
      </c>
      <c r="AC2830" s="417">
        <v>23.129021837899899</v>
      </c>
    </row>
    <row r="2831" spans="1:29">
      <c r="A2831" s="20"/>
      <c r="B2831" s="24">
        <v>49</v>
      </c>
      <c r="H2831" s="571">
        <v>2826</v>
      </c>
      <c r="I2831" s="78">
        <v>1639</v>
      </c>
      <c r="J2831" s="78">
        <v>1452</v>
      </c>
      <c r="K2831" s="78">
        <v>1638</v>
      </c>
      <c r="L2831" s="78">
        <v>1639</v>
      </c>
      <c r="M2831" s="579" t="str">
        <f t="shared" si="45"/>
        <v>1639,1452,1638,1639</v>
      </c>
      <c r="R2831" s="280">
        <v>2826</v>
      </c>
      <c r="S2831" s="591">
        <v>1417.3480236799801</v>
      </c>
      <c r="U2831" s="77">
        <v>2826</v>
      </c>
      <c r="V2831" s="77">
        <v>2826</v>
      </c>
      <c r="Y2831" s="110">
        <v>2826</v>
      </c>
      <c r="Z2831" s="110">
        <v>0</v>
      </c>
      <c r="AA2831" s="110">
        <v>2826</v>
      </c>
      <c r="AB2831" s="110">
        <v>0</v>
      </c>
      <c r="AC2831" s="417">
        <v>28.346960473599601</v>
      </c>
    </row>
    <row r="2832" spans="1:29">
      <c r="A2832" s="20"/>
      <c r="B2832" s="24">
        <v>50</v>
      </c>
      <c r="H2832" s="571">
        <v>2827</v>
      </c>
      <c r="I2832" s="78">
        <v>1639</v>
      </c>
      <c r="J2832" s="78">
        <v>1450</v>
      </c>
      <c r="K2832" s="78">
        <v>1451</v>
      </c>
      <c r="L2832" s="78">
        <v>1639</v>
      </c>
      <c r="M2832" s="579" t="str">
        <f t="shared" si="45"/>
        <v>1639,1450,1451,1639</v>
      </c>
      <c r="R2832" s="280">
        <v>2827</v>
      </c>
      <c r="S2832" s="591">
        <v>1137.19644203496</v>
      </c>
      <c r="U2832" s="77">
        <v>2827</v>
      </c>
      <c r="V2832" s="77">
        <v>2827</v>
      </c>
      <c r="Y2832" s="110">
        <v>2827</v>
      </c>
      <c r="Z2832" s="110">
        <v>0</v>
      </c>
      <c r="AA2832" s="110">
        <v>2827</v>
      </c>
      <c r="AB2832" s="110">
        <v>0</v>
      </c>
      <c r="AC2832" s="417">
        <v>22.743928840699301</v>
      </c>
    </row>
    <row r="2833" spans="1:29">
      <c r="A2833" s="20"/>
      <c r="B2833" s="24">
        <v>51</v>
      </c>
      <c r="H2833" s="571">
        <v>2828</v>
      </c>
      <c r="I2833" s="78">
        <v>1640</v>
      </c>
      <c r="J2833" s="78">
        <v>1449</v>
      </c>
      <c r="K2833" s="78">
        <v>1450</v>
      </c>
      <c r="L2833" s="78">
        <v>1640</v>
      </c>
      <c r="M2833" s="579" t="str">
        <f t="shared" si="45"/>
        <v>1640,1449,1450,1640</v>
      </c>
      <c r="R2833" s="280">
        <v>2828</v>
      </c>
      <c r="S2833" s="591">
        <v>1211.6001781499899</v>
      </c>
      <c r="U2833" s="77">
        <v>2828</v>
      </c>
      <c r="V2833" s="77">
        <v>2828</v>
      </c>
      <c r="Y2833" s="110">
        <v>2828</v>
      </c>
      <c r="Z2833" s="110">
        <v>0</v>
      </c>
      <c r="AA2833" s="110">
        <v>2828</v>
      </c>
      <c r="AB2833" s="110">
        <v>0</v>
      </c>
      <c r="AC2833" s="417">
        <v>24.2320035629998</v>
      </c>
    </row>
    <row r="2834" spans="1:29">
      <c r="A2834" s="20"/>
      <c r="B2834" s="24">
        <v>52</v>
      </c>
      <c r="H2834" s="571">
        <v>2829</v>
      </c>
      <c r="I2834" s="78">
        <v>1640</v>
      </c>
      <c r="J2834" s="78">
        <v>1450</v>
      </c>
      <c r="K2834" s="78">
        <v>1639</v>
      </c>
      <c r="L2834" s="78">
        <v>1640</v>
      </c>
      <c r="M2834" s="579" t="str">
        <f t="shared" si="45"/>
        <v>1640,1450,1639,1640</v>
      </c>
      <c r="R2834" s="280">
        <v>2829</v>
      </c>
      <c r="S2834" s="591">
        <v>1423.4098646350601</v>
      </c>
      <c r="U2834" s="77">
        <v>2829</v>
      </c>
      <c r="V2834" s="77">
        <v>2829</v>
      </c>
      <c r="Y2834" s="110">
        <v>2829</v>
      </c>
      <c r="Z2834" s="110">
        <v>0</v>
      </c>
      <c r="AA2834" s="110">
        <v>2829</v>
      </c>
      <c r="AB2834" s="110">
        <v>0</v>
      </c>
      <c r="AC2834" s="417">
        <v>28.468197292701198</v>
      </c>
    </row>
    <row r="2835" spans="1:29">
      <c r="A2835" s="20"/>
      <c r="B2835" s="24">
        <v>53</v>
      </c>
      <c r="H2835" s="571">
        <v>2830</v>
      </c>
      <c r="I2835" s="78">
        <v>1641</v>
      </c>
      <c r="J2835" s="78">
        <v>1448</v>
      </c>
      <c r="K2835" s="78">
        <v>1449</v>
      </c>
      <c r="L2835" s="78">
        <v>1641</v>
      </c>
      <c r="M2835" s="579" t="str">
        <f t="shared" si="45"/>
        <v>1641,1448,1449,1641</v>
      </c>
      <c r="R2835" s="280">
        <v>2830</v>
      </c>
      <c r="S2835" s="591">
        <v>1040.45579946003</v>
      </c>
      <c r="U2835" s="77">
        <v>2830</v>
      </c>
      <c r="V2835" s="77">
        <v>2830</v>
      </c>
      <c r="Y2835" s="110">
        <v>2830</v>
      </c>
      <c r="Z2835" s="110">
        <v>0</v>
      </c>
      <c r="AA2835" s="110">
        <v>2830</v>
      </c>
      <c r="AB2835" s="110">
        <v>0</v>
      </c>
      <c r="AC2835" s="417">
        <v>20.809115989200599</v>
      </c>
    </row>
    <row r="2836" spans="1:29">
      <c r="A2836" s="20"/>
      <c r="B2836" s="24">
        <v>54</v>
      </c>
      <c r="H2836" s="571">
        <v>2831</v>
      </c>
      <c r="I2836" s="78">
        <v>1641</v>
      </c>
      <c r="J2836" s="78">
        <v>1449</v>
      </c>
      <c r="K2836" s="78">
        <v>1640</v>
      </c>
      <c r="L2836" s="78">
        <v>1641</v>
      </c>
      <c r="M2836" s="579" t="str">
        <f t="shared" si="45"/>
        <v>1641,1449,1640,1641</v>
      </c>
      <c r="R2836" s="280">
        <v>2831</v>
      </c>
      <c r="S2836" s="591">
        <v>1077.6452377799701</v>
      </c>
      <c r="U2836" s="77">
        <v>2831</v>
      </c>
      <c r="V2836" s="77">
        <v>2831</v>
      </c>
      <c r="Y2836" s="110">
        <v>2831</v>
      </c>
      <c r="Z2836" s="110">
        <v>0</v>
      </c>
      <c r="AA2836" s="110">
        <v>2831</v>
      </c>
      <c r="AB2836" s="110">
        <v>0</v>
      </c>
      <c r="AC2836" s="417">
        <v>21.5529047555994</v>
      </c>
    </row>
    <row r="2837" spans="1:29">
      <c r="A2837" s="20"/>
      <c r="B2837" s="24">
        <v>55</v>
      </c>
      <c r="H2837" s="571">
        <v>2832</v>
      </c>
      <c r="I2837" s="78">
        <v>1642</v>
      </c>
      <c r="J2837" s="78">
        <v>1447</v>
      </c>
      <c r="K2837" s="78">
        <v>1448</v>
      </c>
      <c r="L2837" s="78">
        <v>1642</v>
      </c>
      <c r="M2837" s="579" t="str">
        <f t="shared" si="45"/>
        <v>1642,1447,1448,1642</v>
      </c>
      <c r="R2837" s="280">
        <v>2832</v>
      </c>
      <c r="S2837" s="591">
        <v>1199.849348385</v>
      </c>
      <c r="U2837" s="77">
        <v>2832</v>
      </c>
      <c r="V2837" s="77">
        <v>2832</v>
      </c>
      <c r="Y2837" s="110">
        <v>2832</v>
      </c>
      <c r="Z2837" s="110">
        <v>0</v>
      </c>
      <c r="AA2837" s="110">
        <v>2832</v>
      </c>
      <c r="AB2837" s="110">
        <v>0</v>
      </c>
      <c r="AC2837" s="417">
        <v>23.9969869677</v>
      </c>
    </row>
    <row r="2838" spans="1:29">
      <c r="A2838" s="20"/>
      <c r="B2838" s="24">
        <v>56</v>
      </c>
      <c r="H2838" s="571">
        <v>2833</v>
      </c>
      <c r="I2838" s="78">
        <v>1642</v>
      </c>
      <c r="J2838" s="78">
        <v>1448</v>
      </c>
      <c r="K2838" s="78">
        <v>1641</v>
      </c>
      <c r="L2838" s="78">
        <v>1642</v>
      </c>
      <c r="M2838" s="579" t="str">
        <f t="shared" si="45"/>
        <v>1642,1448,1641,1642</v>
      </c>
      <c r="R2838" s="280">
        <v>2833</v>
      </c>
      <c r="S2838" s="591">
        <v>1043.0822549449999</v>
      </c>
      <c r="U2838" s="77">
        <v>2833</v>
      </c>
      <c r="V2838" s="77">
        <v>2833</v>
      </c>
      <c r="Y2838" s="110">
        <v>2833</v>
      </c>
      <c r="Z2838" s="110">
        <v>0</v>
      </c>
      <c r="AA2838" s="110">
        <v>2833</v>
      </c>
      <c r="AB2838" s="110">
        <v>0</v>
      </c>
      <c r="AC2838" s="417">
        <v>20.861645098900102</v>
      </c>
    </row>
    <row r="2839" spans="1:29">
      <c r="A2839" s="20"/>
      <c r="B2839" s="24">
        <v>57</v>
      </c>
      <c r="H2839" s="571">
        <v>2834</v>
      </c>
      <c r="I2839" s="78">
        <v>1643</v>
      </c>
      <c r="J2839" s="78">
        <v>1446</v>
      </c>
      <c r="K2839" s="78">
        <v>1447</v>
      </c>
      <c r="L2839" s="78">
        <v>1643</v>
      </c>
      <c r="M2839" s="579" t="str">
        <f t="shared" si="45"/>
        <v>1643,1446,1447,1643</v>
      </c>
      <c r="R2839" s="280">
        <v>2834</v>
      </c>
      <c r="S2839" s="591">
        <v>1169.3129949499501</v>
      </c>
      <c r="U2839" s="77">
        <v>2834</v>
      </c>
      <c r="V2839" s="77">
        <v>2834</v>
      </c>
      <c r="Y2839" s="110">
        <v>2834</v>
      </c>
      <c r="Z2839" s="110">
        <v>0</v>
      </c>
      <c r="AA2839" s="110">
        <v>2834</v>
      </c>
      <c r="AB2839" s="110">
        <v>0</v>
      </c>
      <c r="AC2839" s="417">
        <v>23.3862598989991</v>
      </c>
    </row>
    <row r="2840" spans="1:29">
      <c r="A2840" s="20"/>
      <c r="B2840" s="24">
        <v>58</v>
      </c>
      <c r="H2840" s="571">
        <v>2835</v>
      </c>
      <c r="I2840" s="78">
        <v>1643</v>
      </c>
      <c r="J2840" s="78">
        <v>1447</v>
      </c>
      <c r="K2840" s="78">
        <v>1642</v>
      </c>
      <c r="L2840" s="78">
        <v>1643</v>
      </c>
      <c r="M2840" s="579" t="str">
        <f t="shared" si="45"/>
        <v>1643,1447,1642,1643</v>
      </c>
      <c r="R2840" s="280">
        <v>2835</v>
      </c>
      <c r="S2840" s="591">
        <v>1237.4698365450299</v>
      </c>
      <c r="U2840" s="77">
        <v>2835</v>
      </c>
      <c r="V2840" s="77">
        <v>2835</v>
      </c>
      <c r="Y2840" s="110">
        <v>2835</v>
      </c>
      <c r="Z2840" s="110">
        <v>0</v>
      </c>
      <c r="AA2840" s="110">
        <v>2835</v>
      </c>
      <c r="AB2840" s="110">
        <v>0</v>
      </c>
      <c r="AC2840" s="417">
        <v>24.7493967309006</v>
      </c>
    </row>
    <row r="2841" spans="1:29">
      <c r="A2841" s="20"/>
      <c r="B2841" s="24">
        <v>59</v>
      </c>
      <c r="H2841" s="571">
        <v>2836</v>
      </c>
      <c r="I2841" s="78">
        <v>1644</v>
      </c>
      <c r="J2841" s="78">
        <v>1445</v>
      </c>
      <c r="K2841" s="78">
        <v>1446</v>
      </c>
      <c r="L2841" s="78">
        <v>1644</v>
      </c>
      <c r="M2841" s="579" t="str">
        <f t="shared" si="45"/>
        <v>1644,1445,1446,1644</v>
      </c>
      <c r="R2841" s="280">
        <v>2836</v>
      </c>
      <c r="S2841" s="591">
        <v>1073.7492050000201</v>
      </c>
      <c r="U2841" s="77">
        <v>2836</v>
      </c>
      <c r="V2841" s="77">
        <v>2836</v>
      </c>
      <c r="Y2841" s="110">
        <v>2836</v>
      </c>
      <c r="Z2841" s="110">
        <v>0</v>
      </c>
      <c r="AA2841" s="110">
        <v>2836</v>
      </c>
      <c r="AB2841" s="110">
        <v>0</v>
      </c>
      <c r="AC2841" s="417">
        <v>21.474984100000501</v>
      </c>
    </row>
    <row r="2842" spans="1:29">
      <c r="A2842" s="20"/>
      <c r="B2842" s="24">
        <v>60</v>
      </c>
      <c r="H2842" s="571">
        <v>2837</v>
      </c>
      <c r="I2842" s="78">
        <v>1644</v>
      </c>
      <c r="J2842" s="78">
        <v>1446</v>
      </c>
      <c r="K2842" s="78">
        <v>1643</v>
      </c>
      <c r="L2842" s="78">
        <v>1644</v>
      </c>
      <c r="M2842" s="579" t="str">
        <f t="shared" si="45"/>
        <v>1644,1446,1643,1644</v>
      </c>
      <c r="R2842" s="280">
        <v>2837</v>
      </c>
      <c r="S2842" s="591">
        <v>1220.1172663499799</v>
      </c>
      <c r="U2842" s="77">
        <v>2837</v>
      </c>
      <c r="V2842" s="77">
        <v>2837</v>
      </c>
      <c r="Y2842" s="110">
        <v>2837</v>
      </c>
      <c r="Z2842" s="110">
        <v>0</v>
      </c>
      <c r="AA2842" s="110">
        <v>2837</v>
      </c>
      <c r="AB2842" s="110">
        <v>0</v>
      </c>
      <c r="AC2842" s="417">
        <v>24.402345326999701</v>
      </c>
    </row>
    <row r="2843" spans="1:29">
      <c r="A2843" s="20"/>
      <c r="B2843" s="24">
        <v>61</v>
      </c>
      <c r="H2843" s="571">
        <v>2838</v>
      </c>
      <c r="I2843" s="78">
        <v>1645</v>
      </c>
      <c r="J2843" s="78">
        <v>1444</v>
      </c>
      <c r="K2843" s="78">
        <v>1445</v>
      </c>
      <c r="L2843" s="78">
        <v>1645</v>
      </c>
      <c r="M2843" s="579" t="str">
        <f t="shared" si="45"/>
        <v>1645,1444,1445,1645</v>
      </c>
      <c r="R2843" s="280">
        <v>2838</v>
      </c>
      <c r="S2843" s="591">
        <v>1060.9935034</v>
      </c>
      <c r="U2843" s="77">
        <v>2838</v>
      </c>
      <c r="V2843" s="77">
        <v>2838</v>
      </c>
      <c r="Y2843" s="110">
        <v>2838</v>
      </c>
      <c r="Z2843" s="110">
        <v>0</v>
      </c>
      <c r="AA2843" s="110">
        <v>2838</v>
      </c>
      <c r="AB2843" s="110">
        <v>0</v>
      </c>
      <c r="AC2843" s="417">
        <v>21.219870068000098</v>
      </c>
    </row>
    <row r="2844" spans="1:29">
      <c r="A2844" s="20"/>
      <c r="B2844" s="24">
        <v>62</v>
      </c>
      <c r="H2844" s="571">
        <v>2839</v>
      </c>
      <c r="I2844" s="78">
        <v>1645</v>
      </c>
      <c r="J2844" s="78">
        <v>1445</v>
      </c>
      <c r="K2844" s="78">
        <v>1644</v>
      </c>
      <c r="L2844" s="78">
        <v>1645</v>
      </c>
      <c r="M2844" s="579" t="str">
        <f t="shared" si="45"/>
        <v>1645,1445,1644,1645</v>
      </c>
      <c r="R2844" s="280">
        <v>2839</v>
      </c>
      <c r="S2844" s="591">
        <v>1291.44599900001</v>
      </c>
      <c r="U2844" s="77">
        <v>2839</v>
      </c>
      <c r="V2844" s="77">
        <v>2839</v>
      </c>
      <c r="Y2844" s="110">
        <v>2839</v>
      </c>
      <c r="Z2844" s="110">
        <v>0</v>
      </c>
      <c r="AA2844" s="110">
        <v>2839</v>
      </c>
      <c r="AB2844" s="110">
        <v>0</v>
      </c>
      <c r="AC2844" s="417">
        <v>25.8289199800003</v>
      </c>
    </row>
    <row r="2845" spans="1:29">
      <c r="A2845" s="20"/>
      <c r="B2845" s="24">
        <v>63</v>
      </c>
      <c r="H2845" s="571">
        <v>2840</v>
      </c>
      <c r="I2845" s="78">
        <v>1645</v>
      </c>
      <c r="J2845" s="78">
        <v>1443</v>
      </c>
      <c r="K2845" s="78">
        <v>1444</v>
      </c>
      <c r="L2845" s="78">
        <v>1645</v>
      </c>
      <c r="M2845" s="579" t="str">
        <f t="shared" si="45"/>
        <v>1645,1443,1444,1645</v>
      </c>
      <c r="R2845" s="280">
        <v>2840</v>
      </c>
      <c r="S2845" s="591">
        <v>1051.8742486000201</v>
      </c>
      <c r="U2845" s="77">
        <v>2840</v>
      </c>
      <c r="V2845" s="77">
        <v>2840</v>
      </c>
      <c r="Y2845" s="110">
        <v>2840</v>
      </c>
      <c r="Z2845" s="110">
        <v>0</v>
      </c>
      <c r="AA2845" s="110">
        <v>2840</v>
      </c>
      <c r="AB2845" s="110">
        <v>0</v>
      </c>
      <c r="AC2845" s="417">
        <v>21.037484972000499</v>
      </c>
    </row>
    <row r="2846" spans="1:29">
      <c r="A2846" s="20"/>
      <c r="B2846" s="24">
        <v>64</v>
      </c>
      <c r="H2846" s="571">
        <v>2841</v>
      </c>
      <c r="I2846" s="78">
        <v>1646</v>
      </c>
      <c r="J2846" s="78">
        <v>1442</v>
      </c>
      <c r="K2846" s="78">
        <v>1443</v>
      </c>
      <c r="L2846" s="78">
        <v>1646</v>
      </c>
      <c r="M2846" s="579" t="str">
        <f t="shared" si="45"/>
        <v>1646,1442,1443,1646</v>
      </c>
      <c r="R2846" s="280">
        <v>2841</v>
      </c>
      <c r="S2846" s="591">
        <v>1188.8727057999899</v>
      </c>
      <c r="U2846" s="77">
        <v>2841</v>
      </c>
      <c r="V2846" s="77">
        <v>2841</v>
      </c>
      <c r="Y2846" s="110">
        <v>2841</v>
      </c>
      <c r="Z2846" s="110">
        <v>0</v>
      </c>
      <c r="AA2846" s="110">
        <v>2841</v>
      </c>
      <c r="AB2846" s="110">
        <v>0</v>
      </c>
      <c r="AC2846" s="417">
        <v>23.777454115999799</v>
      </c>
    </row>
    <row r="2847" spans="1:29">
      <c r="A2847" s="20"/>
      <c r="B2847" s="24">
        <v>65</v>
      </c>
      <c r="H2847" s="571">
        <v>2842</v>
      </c>
      <c r="I2847" s="78">
        <v>1646</v>
      </c>
      <c r="J2847" s="78">
        <v>1443</v>
      </c>
      <c r="K2847" s="78">
        <v>1645</v>
      </c>
      <c r="L2847" s="78">
        <v>1646</v>
      </c>
      <c r="M2847" s="579" t="str">
        <f t="shared" si="45"/>
        <v>1646,1443,1645,1646</v>
      </c>
      <c r="R2847" s="280">
        <v>2842</v>
      </c>
      <c r="S2847" s="591">
        <v>1288.5857464999699</v>
      </c>
      <c r="U2847" s="77">
        <v>2842</v>
      </c>
      <c r="V2847" s="77">
        <v>2842</v>
      </c>
      <c r="Y2847" s="110">
        <v>2842</v>
      </c>
      <c r="Z2847" s="110">
        <v>0</v>
      </c>
      <c r="AA2847" s="110">
        <v>2842</v>
      </c>
      <c r="AB2847" s="110">
        <v>0</v>
      </c>
      <c r="AC2847" s="417">
        <v>25.771714929999401</v>
      </c>
    </row>
    <row r="2848" spans="1:29">
      <c r="A2848" s="20"/>
      <c r="B2848" s="24">
        <v>66</v>
      </c>
      <c r="H2848" s="571">
        <v>2843</v>
      </c>
      <c r="I2848" s="78">
        <v>1647</v>
      </c>
      <c r="J2848" s="78">
        <v>1441</v>
      </c>
      <c r="K2848" s="78">
        <v>1442</v>
      </c>
      <c r="L2848" s="78">
        <v>1647</v>
      </c>
      <c r="M2848" s="579" t="str">
        <f t="shared" si="45"/>
        <v>1647,1441,1442,1647</v>
      </c>
      <c r="R2848" s="280">
        <v>2843</v>
      </c>
      <c r="S2848" s="591">
        <v>1116.53791570001</v>
      </c>
      <c r="U2848" s="77">
        <v>2843</v>
      </c>
      <c r="V2848" s="77">
        <v>2843</v>
      </c>
      <c r="Y2848" s="110">
        <v>2843</v>
      </c>
      <c r="Z2848" s="110">
        <v>0</v>
      </c>
      <c r="AA2848" s="110">
        <v>2843</v>
      </c>
      <c r="AB2848" s="110">
        <v>0</v>
      </c>
      <c r="AC2848" s="417">
        <v>22.3307583140002</v>
      </c>
    </row>
    <row r="2849" spans="1:29">
      <c r="A2849" s="20"/>
      <c r="B2849" s="24">
        <v>67</v>
      </c>
      <c r="H2849" s="571">
        <v>2844</v>
      </c>
      <c r="I2849" s="78">
        <v>1647</v>
      </c>
      <c r="J2849" s="78">
        <v>1442</v>
      </c>
      <c r="K2849" s="78">
        <v>1646</v>
      </c>
      <c r="L2849" s="78">
        <v>1647</v>
      </c>
      <c r="M2849" s="579" t="str">
        <f t="shared" si="45"/>
        <v>1647,1442,1646,1647</v>
      </c>
      <c r="R2849" s="280">
        <v>2844</v>
      </c>
      <c r="S2849" s="591">
        <v>1190.3290678000001</v>
      </c>
      <c r="U2849" s="77">
        <v>2844</v>
      </c>
      <c r="V2849" s="77">
        <v>2844</v>
      </c>
      <c r="Y2849" s="110">
        <v>2844</v>
      </c>
      <c r="Z2849" s="110">
        <v>0</v>
      </c>
      <c r="AA2849" s="110">
        <v>2844</v>
      </c>
      <c r="AB2849" s="110">
        <v>0</v>
      </c>
      <c r="AC2849" s="417">
        <v>23.806581356000098</v>
      </c>
    </row>
    <row r="2850" spans="1:29">
      <c r="A2850" s="20"/>
      <c r="B2850" s="24">
        <v>68</v>
      </c>
      <c r="H2850" s="571">
        <v>2845</v>
      </c>
      <c r="I2850" s="78">
        <v>1648</v>
      </c>
      <c r="J2850" s="78">
        <v>1440</v>
      </c>
      <c r="K2850" s="78">
        <v>1441</v>
      </c>
      <c r="L2850" s="78">
        <v>1648</v>
      </c>
      <c r="M2850" s="579" t="str">
        <f t="shared" si="45"/>
        <v>1648,1440,1441,1648</v>
      </c>
      <c r="R2850" s="280">
        <v>2845</v>
      </c>
      <c r="S2850" s="591">
        <v>1097.3560888499901</v>
      </c>
      <c r="U2850" s="77">
        <v>2845</v>
      </c>
      <c r="V2850" s="77">
        <v>2845</v>
      </c>
      <c r="Y2850" s="110">
        <v>2845</v>
      </c>
      <c r="Z2850" s="110">
        <v>0</v>
      </c>
      <c r="AA2850" s="110">
        <v>2845</v>
      </c>
      <c r="AB2850" s="110">
        <v>0</v>
      </c>
      <c r="AC2850" s="417">
        <v>21.9471217769999</v>
      </c>
    </row>
    <row r="2851" spans="1:29">
      <c r="A2851" s="20"/>
      <c r="B2851" s="24">
        <v>69</v>
      </c>
      <c r="H2851" s="571">
        <v>2846</v>
      </c>
      <c r="I2851" s="78">
        <v>1648</v>
      </c>
      <c r="J2851" s="78">
        <v>1441</v>
      </c>
      <c r="K2851" s="78">
        <v>1647</v>
      </c>
      <c r="L2851" s="78">
        <v>1648</v>
      </c>
      <c r="M2851" s="579" t="str">
        <f t="shared" si="45"/>
        <v>1648,1441,1647,1648</v>
      </c>
      <c r="R2851" s="280">
        <v>2846</v>
      </c>
      <c r="S2851" s="591">
        <v>1177.8796672000101</v>
      </c>
      <c r="U2851" s="77">
        <v>2846</v>
      </c>
      <c r="V2851" s="77">
        <v>2846</v>
      </c>
      <c r="Y2851" s="110">
        <v>2846</v>
      </c>
      <c r="Z2851" s="110">
        <v>0</v>
      </c>
      <c r="AA2851" s="110">
        <v>2846</v>
      </c>
      <c r="AB2851" s="110">
        <v>0</v>
      </c>
      <c r="AC2851" s="417">
        <v>23.557593344000299</v>
      </c>
    </row>
    <row r="2852" spans="1:29">
      <c r="A2852" s="20"/>
      <c r="B2852" s="24">
        <v>70</v>
      </c>
      <c r="H2852" s="571">
        <v>2847</v>
      </c>
      <c r="I2852" s="78">
        <v>1649</v>
      </c>
      <c r="J2852" s="78">
        <v>1439</v>
      </c>
      <c r="K2852" s="78">
        <v>1440</v>
      </c>
      <c r="L2852" s="78">
        <v>1649</v>
      </c>
      <c r="M2852" s="579" t="str">
        <f t="shared" si="45"/>
        <v>1649,1439,1440,1649</v>
      </c>
      <c r="R2852" s="280">
        <v>2847</v>
      </c>
      <c r="S2852" s="591">
        <v>1162.2632669449899</v>
      </c>
      <c r="U2852" s="77">
        <v>2847</v>
      </c>
      <c r="V2852" s="77">
        <v>2847</v>
      </c>
      <c r="Y2852" s="110">
        <v>2847</v>
      </c>
      <c r="Z2852" s="110">
        <v>0</v>
      </c>
      <c r="AA2852" s="110">
        <v>2847</v>
      </c>
      <c r="AB2852" s="110">
        <v>0</v>
      </c>
      <c r="AC2852" s="417">
        <v>23.245265338899902</v>
      </c>
    </row>
    <row r="2853" spans="1:29">
      <c r="A2853" s="20"/>
      <c r="B2853" s="24">
        <v>71</v>
      </c>
      <c r="H2853" s="571">
        <v>2848</v>
      </c>
      <c r="I2853" s="78">
        <v>1649</v>
      </c>
      <c r="J2853" s="78">
        <v>1440</v>
      </c>
      <c r="K2853" s="78">
        <v>1648</v>
      </c>
      <c r="L2853" s="78">
        <v>1649</v>
      </c>
      <c r="M2853" s="579" t="str">
        <f t="shared" si="45"/>
        <v>1649,1440,1648,1649</v>
      </c>
      <c r="R2853" s="280">
        <v>2848</v>
      </c>
      <c r="S2853" s="591">
        <v>1219.1707600549901</v>
      </c>
      <c r="U2853" s="77">
        <v>2848</v>
      </c>
      <c r="V2853" s="77">
        <v>2848</v>
      </c>
      <c r="Y2853" s="110">
        <v>2848</v>
      </c>
      <c r="Z2853" s="110">
        <v>0</v>
      </c>
      <c r="AA2853" s="110">
        <v>2848</v>
      </c>
      <c r="AB2853" s="110">
        <v>0</v>
      </c>
      <c r="AC2853" s="417">
        <v>24.3834152011</v>
      </c>
    </row>
    <row r="2854" spans="1:29">
      <c r="A2854" s="20"/>
      <c r="B2854" s="24">
        <v>72</v>
      </c>
      <c r="H2854" s="571">
        <v>2849</v>
      </c>
      <c r="I2854" s="78">
        <v>1650</v>
      </c>
      <c r="J2854" s="78">
        <v>1438</v>
      </c>
      <c r="K2854" s="78">
        <v>1439</v>
      </c>
      <c r="L2854" s="78">
        <v>1650</v>
      </c>
      <c r="M2854" s="579" t="str">
        <f t="shared" si="45"/>
        <v>1650,1438,1439,1650</v>
      </c>
      <c r="R2854" s="280">
        <v>2849</v>
      </c>
      <c r="S2854" s="591">
        <v>1146.6345524149899</v>
      </c>
      <c r="U2854" s="77">
        <v>2849</v>
      </c>
      <c r="V2854" s="77">
        <v>2849</v>
      </c>
      <c r="Y2854" s="110">
        <v>2849</v>
      </c>
      <c r="Z2854" s="110">
        <v>0</v>
      </c>
      <c r="AA2854" s="110">
        <v>2849</v>
      </c>
      <c r="AB2854" s="110">
        <v>0</v>
      </c>
      <c r="AC2854" s="417">
        <v>22.932691048299802</v>
      </c>
    </row>
    <row r="2855" spans="1:29">
      <c r="A2855" s="20"/>
      <c r="B2855" s="24">
        <v>73</v>
      </c>
      <c r="H2855" s="571">
        <v>2850</v>
      </c>
      <c r="I2855" s="78">
        <v>1650</v>
      </c>
      <c r="J2855" s="78">
        <v>1439</v>
      </c>
      <c r="K2855" s="78">
        <v>1649</v>
      </c>
      <c r="L2855" s="78">
        <v>1650</v>
      </c>
      <c r="M2855" s="579" t="str">
        <f t="shared" si="45"/>
        <v>1650,1439,1649,1650</v>
      </c>
      <c r="R2855" s="280">
        <v>2850</v>
      </c>
      <c r="S2855" s="591">
        <v>1402.2889355949901</v>
      </c>
      <c r="U2855" s="77">
        <v>2850</v>
      </c>
      <c r="V2855" s="77">
        <v>2850</v>
      </c>
      <c r="Y2855" s="110">
        <v>2850</v>
      </c>
      <c r="Z2855" s="110">
        <v>0</v>
      </c>
      <c r="AA2855" s="110">
        <v>2850</v>
      </c>
      <c r="AB2855" s="110">
        <v>0</v>
      </c>
      <c r="AC2855" s="417">
        <v>28.045778711899899</v>
      </c>
    </row>
    <row r="2856" spans="1:29">
      <c r="A2856" s="20"/>
      <c r="B2856" s="24">
        <v>74</v>
      </c>
      <c r="H2856" s="571">
        <v>2851</v>
      </c>
      <c r="I2856" s="78">
        <v>1650</v>
      </c>
      <c r="J2856" s="78">
        <v>1437</v>
      </c>
      <c r="K2856" s="78">
        <v>1438</v>
      </c>
      <c r="L2856" s="78">
        <v>1650</v>
      </c>
      <c r="M2856" s="579" t="str">
        <f t="shared" si="45"/>
        <v>1650,1437,1438,1650</v>
      </c>
      <c r="R2856" s="280">
        <v>2851</v>
      </c>
      <c r="S2856" s="591">
        <v>1143.4438131684899</v>
      </c>
      <c r="U2856" s="77">
        <v>2851</v>
      </c>
      <c r="V2856" s="77">
        <v>2851</v>
      </c>
      <c r="Y2856" s="110">
        <v>2851</v>
      </c>
      <c r="Z2856" s="110">
        <v>0</v>
      </c>
      <c r="AA2856" s="110">
        <v>2851</v>
      </c>
      <c r="AB2856" s="110">
        <v>0</v>
      </c>
      <c r="AC2856" s="417">
        <v>22.868876263369899</v>
      </c>
    </row>
    <row r="2857" spans="1:29">
      <c r="A2857" s="20"/>
      <c r="B2857" s="24">
        <v>75</v>
      </c>
      <c r="H2857" s="571">
        <v>2852</v>
      </c>
      <c r="I2857" s="78">
        <v>1651</v>
      </c>
      <c r="J2857" s="78">
        <v>1436</v>
      </c>
      <c r="K2857" s="78">
        <v>1437</v>
      </c>
      <c r="L2857" s="78">
        <v>1651</v>
      </c>
      <c r="M2857" s="579" t="str">
        <f t="shared" si="45"/>
        <v>1651,1436,1437,1651</v>
      </c>
      <c r="R2857" s="280">
        <v>2852</v>
      </c>
      <c r="S2857" s="591">
        <v>1244.1943801484899</v>
      </c>
      <c r="U2857" s="77">
        <v>2852</v>
      </c>
      <c r="V2857" s="77">
        <v>2852</v>
      </c>
      <c r="Y2857" s="110">
        <v>2852</v>
      </c>
      <c r="Z2857" s="110">
        <v>0</v>
      </c>
      <c r="AA2857" s="110">
        <v>2852</v>
      </c>
      <c r="AB2857" s="110">
        <v>0</v>
      </c>
      <c r="AC2857" s="417">
        <v>24.883887602969899</v>
      </c>
    </row>
    <row r="2858" spans="1:29">
      <c r="A2858" s="20"/>
      <c r="B2858" s="24">
        <v>76</v>
      </c>
      <c r="H2858" s="571">
        <v>2853</v>
      </c>
      <c r="I2858" s="78">
        <v>1651</v>
      </c>
      <c r="J2858" s="78">
        <v>1437</v>
      </c>
      <c r="K2858" s="78">
        <v>1650</v>
      </c>
      <c r="L2858" s="78">
        <v>1651</v>
      </c>
      <c r="M2858" s="579" t="str">
        <f t="shared" si="45"/>
        <v>1651,1437,1650,1651</v>
      </c>
      <c r="R2858" s="280">
        <v>2853</v>
      </c>
      <c r="S2858" s="591">
        <v>1459.7639320645001</v>
      </c>
      <c r="U2858" s="77">
        <v>2853</v>
      </c>
      <c r="V2858" s="77">
        <v>2853</v>
      </c>
      <c r="Y2858" s="110">
        <v>2853</v>
      </c>
      <c r="Z2858" s="110">
        <v>0</v>
      </c>
      <c r="AA2858" s="110">
        <v>2853</v>
      </c>
      <c r="AB2858" s="110">
        <v>0</v>
      </c>
      <c r="AC2858" s="417">
        <v>29.195278641289999</v>
      </c>
    </row>
    <row r="2859" spans="1:29">
      <c r="A2859" s="20"/>
      <c r="B2859" s="24">
        <v>77</v>
      </c>
      <c r="H2859" s="571">
        <v>2854</v>
      </c>
      <c r="I2859" s="78">
        <v>1652</v>
      </c>
      <c r="J2859" s="78">
        <v>1435</v>
      </c>
      <c r="K2859" s="78">
        <v>1436</v>
      </c>
      <c r="L2859" s="78">
        <v>1652</v>
      </c>
      <c r="M2859" s="579" t="str">
        <f t="shared" si="45"/>
        <v>1652,1435,1436,1652</v>
      </c>
      <c r="R2859" s="280">
        <v>2854</v>
      </c>
      <c r="S2859" s="591">
        <v>1240.2633282105</v>
      </c>
      <c r="U2859" s="77">
        <v>2854</v>
      </c>
      <c r="V2859" s="77">
        <v>2854</v>
      </c>
      <c r="Y2859" s="110">
        <v>2854</v>
      </c>
      <c r="Z2859" s="110">
        <v>0</v>
      </c>
      <c r="AA2859" s="110">
        <v>2854</v>
      </c>
      <c r="AB2859" s="110">
        <v>0</v>
      </c>
      <c r="AC2859" s="417">
        <v>24.805266564210001</v>
      </c>
    </row>
    <row r="2860" spans="1:29">
      <c r="A2860" s="20"/>
      <c r="B2860" s="24">
        <v>78</v>
      </c>
      <c r="H2860" s="571">
        <v>2855</v>
      </c>
      <c r="I2860" s="78">
        <v>1652</v>
      </c>
      <c r="J2860" s="78">
        <v>1436</v>
      </c>
      <c r="K2860" s="78">
        <v>1651</v>
      </c>
      <c r="L2860" s="78">
        <v>1652</v>
      </c>
      <c r="M2860" s="579" t="str">
        <f t="shared" si="45"/>
        <v>1652,1436,1651,1652</v>
      </c>
      <c r="R2860" s="280">
        <v>2855</v>
      </c>
      <c r="S2860" s="591">
        <v>1337.5474487484901</v>
      </c>
      <c r="U2860" s="77">
        <v>2855</v>
      </c>
      <c r="V2860" s="77">
        <v>2855</v>
      </c>
      <c r="Y2860" s="110">
        <v>2855</v>
      </c>
      <c r="Z2860" s="110">
        <v>0</v>
      </c>
      <c r="AA2860" s="110">
        <v>2855</v>
      </c>
      <c r="AB2860" s="110">
        <v>0</v>
      </c>
      <c r="AC2860" s="417">
        <v>26.750948974969901</v>
      </c>
    </row>
    <row r="2861" spans="1:29">
      <c r="A2861" s="20"/>
      <c r="B2861" s="24">
        <v>79</v>
      </c>
      <c r="H2861" s="571">
        <v>2856</v>
      </c>
      <c r="I2861" s="78">
        <v>1653</v>
      </c>
      <c r="J2861" s="78">
        <v>1434</v>
      </c>
      <c r="K2861" s="78">
        <v>1435</v>
      </c>
      <c r="L2861" s="78">
        <v>1653</v>
      </c>
      <c r="M2861" s="579" t="str">
        <f t="shared" si="45"/>
        <v>1653,1434,1435,1653</v>
      </c>
      <c r="R2861" s="280">
        <v>2856</v>
      </c>
      <c r="S2861" s="591">
        <v>1024.21585289001</v>
      </c>
      <c r="U2861" s="77">
        <v>2856</v>
      </c>
      <c r="V2861" s="77">
        <v>2856</v>
      </c>
      <c r="Y2861" s="110">
        <v>2856</v>
      </c>
      <c r="Z2861" s="110">
        <v>0</v>
      </c>
      <c r="AA2861" s="110">
        <v>2856</v>
      </c>
      <c r="AB2861" s="110">
        <v>0</v>
      </c>
      <c r="AC2861" s="417">
        <v>20.484317057800201</v>
      </c>
    </row>
    <row r="2862" spans="1:29">
      <c r="A2862" s="20"/>
      <c r="B2862" s="24">
        <v>80</v>
      </c>
      <c r="H2862" s="571">
        <v>2857</v>
      </c>
      <c r="I2862" s="78">
        <v>1653</v>
      </c>
      <c r="J2862" s="78">
        <v>1435</v>
      </c>
      <c r="K2862" s="78">
        <v>1652</v>
      </c>
      <c r="L2862" s="78">
        <v>1653</v>
      </c>
      <c r="M2862" s="579" t="str">
        <f t="shared" si="45"/>
        <v>1653,1435,1652,1653</v>
      </c>
      <c r="R2862" s="280">
        <v>2857</v>
      </c>
      <c r="S2862" s="591">
        <v>1039.4261280329999</v>
      </c>
      <c r="U2862" s="77">
        <v>2857</v>
      </c>
      <c r="V2862" s="77">
        <v>2857</v>
      </c>
      <c r="Y2862" s="110">
        <v>2857</v>
      </c>
      <c r="Z2862" s="110">
        <v>0</v>
      </c>
      <c r="AA2862" s="110">
        <v>2857</v>
      </c>
      <c r="AB2862" s="110">
        <v>0</v>
      </c>
      <c r="AC2862" s="417">
        <v>20.788522560659999</v>
      </c>
    </row>
    <row r="2863" spans="1:29">
      <c r="A2863" s="20"/>
      <c r="B2863" s="24">
        <v>81</v>
      </c>
      <c r="H2863" s="571">
        <v>2858</v>
      </c>
      <c r="I2863" s="78">
        <v>1654</v>
      </c>
      <c r="J2863" s="78">
        <v>1433</v>
      </c>
      <c r="K2863" s="78">
        <v>1434</v>
      </c>
      <c r="L2863" s="78">
        <v>1654</v>
      </c>
      <c r="M2863" s="579" t="str">
        <f t="shared" si="45"/>
        <v>1654,1433,1434,1654</v>
      </c>
      <c r="R2863" s="280">
        <v>2858</v>
      </c>
      <c r="S2863" s="591">
        <v>1164.6692846599999</v>
      </c>
      <c r="U2863" s="77">
        <v>2858</v>
      </c>
      <c r="V2863" s="77">
        <v>2858</v>
      </c>
      <c r="Y2863" s="110">
        <v>2858</v>
      </c>
      <c r="Z2863" s="110">
        <v>0</v>
      </c>
      <c r="AA2863" s="110">
        <v>2858</v>
      </c>
      <c r="AB2863" s="110">
        <v>0</v>
      </c>
      <c r="AC2863" s="417">
        <v>23.293385693200101</v>
      </c>
    </row>
    <row r="2864" spans="1:29">
      <c r="A2864" s="20"/>
      <c r="B2864" s="24">
        <v>82</v>
      </c>
      <c r="H2864" s="571">
        <v>2859</v>
      </c>
      <c r="I2864" s="78">
        <v>1654</v>
      </c>
      <c r="J2864" s="78">
        <v>1434</v>
      </c>
      <c r="K2864" s="78">
        <v>1653</v>
      </c>
      <c r="L2864" s="78">
        <v>1654</v>
      </c>
      <c r="M2864" s="579" t="str">
        <f t="shared" si="45"/>
        <v>1654,1434,1653,1654</v>
      </c>
      <c r="R2864" s="280">
        <v>2859</v>
      </c>
      <c r="S2864" s="591">
        <v>1024.8953630999999</v>
      </c>
      <c r="U2864" s="77">
        <v>2859</v>
      </c>
      <c r="V2864" s="77">
        <v>2859</v>
      </c>
      <c r="Y2864" s="110">
        <v>2859</v>
      </c>
      <c r="Z2864" s="110">
        <v>0</v>
      </c>
      <c r="AA2864" s="110">
        <v>2859</v>
      </c>
      <c r="AB2864" s="110">
        <v>0</v>
      </c>
      <c r="AC2864" s="417">
        <v>20.497907261999998</v>
      </c>
    </row>
    <row r="2865" spans="1:29">
      <c r="A2865" s="20"/>
      <c r="B2865" s="24">
        <v>83</v>
      </c>
      <c r="H2865" s="571">
        <v>2860</v>
      </c>
      <c r="I2865" s="78">
        <v>1655</v>
      </c>
      <c r="J2865" s="78">
        <v>1432</v>
      </c>
      <c r="K2865" s="78">
        <v>1433</v>
      </c>
      <c r="L2865" s="78">
        <v>1655</v>
      </c>
      <c r="M2865" s="579" t="str">
        <f t="shared" si="45"/>
        <v>1655,1432,1433,1655</v>
      </c>
      <c r="R2865" s="280">
        <v>2860</v>
      </c>
      <c r="S2865" s="591">
        <v>1092.6967296549899</v>
      </c>
      <c r="U2865" s="77">
        <v>2860</v>
      </c>
      <c r="V2865" s="77">
        <v>2860</v>
      </c>
      <c r="Y2865" s="110">
        <v>2860</v>
      </c>
      <c r="Z2865" s="110">
        <v>0</v>
      </c>
      <c r="AA2865" s="110">
        <v>2860</v>
      </c>
      <c r="AB2865" s="110">
        <v>0</v>
      </c>
      <c r="AC2865" s="417">
        <v>21.8539345930999</v>
      </c>
    </row>
    <row r="2866" spans="1:29">
      <c r="A2866" s="20"/>
      <c r="B2866" s="24">
        <v>84</v>
      </c>
      <c r="H2866" s="571">
        <v>2861</v>
      </c>
      <c r="I2866" s="78">
        <v>1655</v>
      </c>
      <c r="J2866" s="78">
        <v>1433</v>
      </c>
      <c r="K2866" s="78">
        <v>1654</v>
      </c>
      <c r="L2866" s="78">
        <v>1655</v>
      </c>
      <c r="M2866" s="579" t="str">
        <f t="shared" si="45"/>
        <v>1655,1433,1654,1655</v>
      </c>
      <c r="R2866" s="280">
        <v>2861</v>
      </c>
      <c r="S2866" s="591">
        <v>1225.9673180550001</v>
      </c>
      <c r="U2866" s="77">
        <v>2861</v>
      </c>
      <c r="V2866" s="77">
        <v>2861</v>
      </c>
      <c r="Y2866" s="110">
        <v>2861</v>
      </c>
      <c r="Z2866" s="110">
        <v>0</v>
      </c>
      <c r="AA2866" s="110">
        <v>2861</v>
      </c>
      <c r="AB2866" s="110">
        <v>0</v>
      </c>
      <c r="AC2866" s="417">
        <v>24.519346361099998</v>
      </c>
    </row>
    <row r="2867" spans="1:29">
      <c r="A2867" s="20"/>
      <c r="B2867" s="24">
        <v>85</v>
      </c>
      <c r="H2867" s="571">
        <v>2862</v>
      </c>
      <c r="I2867" s="78">
        <v>1656</v>
      </c>
      <c r="J2867" s="78">
        <v>1431</v>
      </c>
      <c r="K2867" s="78">
        <v>1432</v>
      </c>
      <c r="L2867" s="78">
        <v>1656</v>
      </c>
      <c r="M2867" s="579" t="str">
        <f t="shared" si="45"/>
        <v>1656,1431,1432,1656</v>
      </c>
      <c r="R2867" s="280">
        <v>2862</v>
      </c>
      <c r="S2867" s="591">
        <v>1073.13192534004</v>
      </c>
      <c r="U2867" s="77">
        <v>2862</v>
      </c>
      <c r="V2867" s="77">
        <v>2862</v>
      </c>
      <c r="Y2867" s="110">
        <v>2862</v>
      </c>
      <c r="Z2867" s="110">
        <v>0</v>
      </c>
      <c r="AA2867" s="110">
        <v>2862</v>
      </c>
      <c r="AB2867" s="110">
        <v>0</v>
      </c>
      <c r="AC2867" s="417">
        <v>21.462638506800801</v>
      </c>
    </row>
    <row r="2868" spans="1:29">
      <c r="A2868" s="20"/>
      <c r="B2868" s="24">
        <v>86</v>
      </c>
      <c r="H2868" s="571">
        <v>2863</v>
      </c>
      <c r="I2868" s="78">
        <v>1656</v>
      </c>
      <c r="J2868" s="78">
        <v>1432</v>
      </c>
      <c r="K2868" s="78">
        <v>1655</v>
      </c>
      <c r="L2868" s="78">
        <v>1656</v>
      </c>
      <c r="M2868" s="579" t="str">
        <f t="shared" si="45"/>
        <v>1656,1432,1655,1656</v>
      </c>
      <c r="R2868" s="280">
        <v>2863</v>
      </c>
      <c r="S2868" s="591">
        <v>1347.12428634001</v>
      </c>
      <c r="U2868" s="77">
        <v>2863</v>
      </c>
      <c r="V2868" s="77">
        <v>2863</v>
      </c>
      <c r="Y2868" s="110">
        <v>2863</v>
      </c>
      <c r="Z2868" s="110">
        <v>0</v>
      </c>
      <c r="AA2868" s="110">
        <v>2863</v>
      </c>
      <c r="AB2868" s="110">
        <v>0</v>
      </c>
      <c r="AC2868" s="417">
        <v>26.9424857268002</v>
      </c>
    </row>
    <row r="2869" spans="1:29">
      <c r="A2869" s="20"/>
      <c r="B2869" s="24">
        <v>87</v>
      </c>
      <c r="H2869" s="571">
        <v>2864</v>
      </c>
      <c r="I2869" s="78">
        <v>1656</v>
      </c>
      <c r="J2869" s="78">
        <v>1430</v>
      </c>
      <c r="K2869" s="78">
        <v>1431</v>
      </c>
      <c r="L2869" s="78">
        <v>1656</v>
      </c>
      <c r="M2869" s="579" t="str">
        <f t="shared" si="45"/>
        <v>1656,1430,1431,1656</v>
      </c>
      <c r="R2869" s="280">
        <v>2864</v>
      </c>
      <c r="S2869" s="591">
        <v>1077.7106894649601</v>
      </c>
      <c r="U2869" s="77">
        <v>2864</v>
      </c>
      <c r="V2869" s="77">
        <v>2864</v>
      </c>
      <c r="Y2869" s="110">
        <v>2864</v>
      </c>
      <c r="Z2869" s="110">
        <v>0</v>
      </c>
      <c r="AA2869" s="110">
        <v>2864</v>
      </c>
      <c r="AB2869" s="110">
        <v>0</v>
      </c>
      <c r="AC2869" s="417">
        <v>21.554213789299201</v>
      </c>
    </row>
    <row r="2870" spans="1:29">
      <c r="A2870" s="20"/>
      <c r="B2870" s="24">
        <v>88</v>
      </c>
      <c r="H2870" s="571">
        <v>2865</v>
      </c>
      <c r="I2870" s="78">
        <v>1657</v>
      </c>
      <c r="J2870" s="78">
        <v>1429</v>
      </c>
      <c r="K2870" s="78">
        <v>1430</v>
      </c>
      <c r="L2870" s="78">
        <v>1657</v>
      </c>
      <c r="M2870" s="579" t="str">
        <f t="shared" si="45"/>
        <v>1657,1429,1430,1657</v>
      </c>
      <c r="R2870" s="280">
        <v>2865</v>
      </c>
      <c r="S2870" s="591">
        <v>1250.94405631002</v>
      </c>
      <c r="U2870" s="77">
        <v>2865</v>
      </c>
      <c r="V2870" s="77">
        <v>2865</v>
      </c>
      <c r="Y2870" s="110">
        <v>2865</v>
      </c>
      <c r="Z2870" s="110">
        <v>0</v>
      </c>
      <c r="AA2870" s="110">
        <v>2865</v>
      </c>
      <c r="AB2870" s="110">
        <v>0</v>
      </c>
      <c r="AC2870" s="417">
        <v>25.018881126200402</v>
      </c>
    </row>
    <row r="2871" spans="1:29">
      <c r="A2871" s="20"/>
      <c r="B2871" s="24">
        <v>89</v>
      </c>
      <c r="H2871" s="571">
        <v>2866</v>
      </c>
      <c r="I2871" s="78">
        <v>1657</v>
      </c>
      <c r="J2871" s="78">
        <v>1430</v>
      </c>
      <c r="K2871" s="78">
        <v>1656</v>
      </c>
      <c r="L2871" s="78">
        <v>1657</v>
      </c>
      <c r="M2871" s="579" t="str">
        <f t="shared" si="45"/>
        <v>1657,1430,1656,1657</v>
      </c>
      <c r="R2871" s="280">
        <v>2866</v>
      </c>
      <c r="S2871" s="591">
        <v>1380.58206229499</v>
      </c>
      <c r="U2871" s="77">
        <v>2866</v>
      </c>
      <c r="V2871" s="77">
        <v>2866</v>
      </c>
      <c r="Y2871" s="110">
        <v>2866</v>
      </c>
      <c r="Z2871" s="110">
        <v>0</v>
      </c>
      <c r="AA2871" s="110">
        <v>2866</v>
      </c>
      <c r="AB2871" s="110">
        <v>0</v>
      </c>
      <c r="AC2871" s="417">
        <v>27.6116412458999</v>
      </c>
    </row>
    <row r="2872" spans="1:29">
      <c r="A2872" s="20"/>
      <c r="B2872" s="24">
        <v>90</v>
      </c>
      <c r="H2872" s="571">
        <v>2867</v>
      </c>
      <c r="I2872" s="78">
        <v>1658</v>
      </c>
      <c r="J2872" s="78">
        <v>1428</v>
      </c>
      <c r="K2872" s="78">
        <v>1429</v>
      </c>
      <c r="L2872" s="78">
        <v>1658</v>
      </c>
      <c r="M2872" s="579" t="str">
        <f t="shared" si="45"/>
        <v>1658,1428,1429,1658</v>
      </c>
      <c r="R2872" s="280">
        <v>2867</v>
      </c>
      <c r="S2872" s="591">
        <v>1255.54681861001</v>
      </c>
      <c r="U2872" s="77">
        <v>2867</v>
      </c>
      <c r="V2872" s="77">
        <v>2867</v>
      </c>
      <c r="Y2872" s="110">
        <v>2867</v>
      </c>
      <c r="Z2872" s="110">
        <v>0</v>
      </c>
      <c r="AA2872" s="110">
        <v>2867</v>
      </c>
      <c r="AB2872" s="110">
        <v>0</v>
      </c>
      <c r="AC2872" s="417">
        <v>25.1109363722003</v>
      </c>
    </row>
    <row r="2873" spans="1:29">
      <c r="A2873" s="20"/>
      <c r="B2873" s="24">
        <v>91</v>
      </c>
      <c r="H2873" s="571">
        <v>2868</v>
      </c>
      <c r="I2873" s="78">
        <v>1658</v>
      </c>
      <c r="J2873" s="78">
        <v>1429</v>
      </c>
      <c r="K2873" s="78">
        <v>1657</v>
      </c>
      <c r="L2873" s="78">
        <v>1658</v>
      </c>
      <c r="M2873" s="579" t="str">
        <f t="shared" si="45"/>
        <v>1658,1429,1657,1658</v>
      </c>
      <c r="R2873" s="280">
        <v>2868</v>
      </c>
      <c r="S2873" s="591">
        <v>1386.80100909</v>
      </c>
      <c r="U2873" s="77">
        <v>2868</v>
      </c>
      <c r="V2873" s="77">
        <v>2868</v>
      </c>
      <c r="Y2873" s="110">
        <v>2868</v>
      </c>
      <c r="Z2873" s="110">
        <v>0</v>
      </c>
      <c r="AA2873" s="110">
        <v>2868</v>
      </c>
      <c r="AB2873" s="110">
        <v>0</v>
      </c>
      <c r="AC2873" s="417">
        <v>27.7360201818001</v>
      </c>
    </row>
    <row r="2874" spans="1:29">
      <c r="A2874" s="20"/>
      <c r="B2874" s="24">
        <v>92</v>
      </c>
      <c r="H2874" s="571">
        <v>2869</v>
      </c>
      <c r="I2874" s="78">
        <v>1659</v>
      </c>
      <c r="J2874" s="78">
        <v>1427</v>
      </c>
      <c r="K2874" s="78">
        <v>1428</v>
      </c>
      <c r="L2874" s="78">
        <v>1659</v>
      </c>
      <c r="M2874" s="579" t="str">
        <f t="shared" si="45"/>
        <v>1659,1427,1428,1659</v>
      </c>
      <c r="R2874" s="280">
        <v>2869</v>
      </c>
      <c r="S2874" s="591">
        <v>1206.6898686375</v>
      </c>
      <c r="U2874" s="77">
        <v>2869</v>
      </c>
      <c r="V2874" s="77">
        <v>2869</v>
      </c>
      <c r="Y2874" s="110">
        <v>2869</v>
      </c>
      <c r="Z2874" s="110">
        <v>0</v>
      </c>
      <c r="AA2874" s="110">
        <v>2869</v>
      </c>
      <c r="AB2874" s="110">
        <v>0</v>
      </c>
      <c r="AC2874" s="417">
        <v>24.133797372750099</v>
      </c>
    </row>
    <row r="2875" spans="1:29">
      <c r="A2875" s="20"/>
      <c r="B2875" s="24">
        <v>93</v>
      </c>
      <c r="H2875" s="571">
        <v>2870</v>
      </c>
      <c r="I2875" s="78">
        <v>1659</v>
      </c>
      <c r="J2875" s="78">
        <v>1428</v>
      </c>
      <c r="K2875" s="78">
        <v>1658</v>
      </c>
      <c r="L2875" s="78">
        <v>1659</v>
      </c>
      <c r="M2875" s="579" t="str">
        <f t="shared" si="45"/>
        <v>1659,1428,1658,1659</v>
      </c>
      <c r="R2875" s="280">
        <v>2870</v>
      </c>
      <c r="S2875" s="591">
        <v>1286.53740749499</v>
      </c>
      <c r="U2875" s="77">
        <v>2870</v>
      </c>
      <c r="V2875" s="77">
        <v>2870</v>
      </c>
      <c r="Y2875" s="110">
        <v>2870</v>
      </c>
      <c r="Z2875" s="110">
        <v>0</v>
      </c>
      <c r="AA2875" s="110">
        <v>2870</v>
      </c>
      <c r="AB2875" s="110">
        <v>0</v>
      </c>
      <c r="AC2875" s="417">
        <v>25.730748149899799</v>
      </c>
    </row>
    <row r="2876" spans="1:29">
      <c r="A2876" s="20"/>
      <c r="B2876" s="24">
        <v>94</v>
      </c>
      <c r="H2876" s="571">
        <v>2871</v>
      </c>
      <c r="I2876" s="78">
        <v>1660</v>
      </c>
      <c r="J2876" s="78">
        <v>1426</v>
      </c>
      <c r="K2876" s="78">
        <v>1427</v>
      </c>
      <c r="L2876" s="78">
        <v>1660</v>
      </c>
      <c r="M2876" s="579" t="str">
        <f t="shared" si="45"/>
        <v>1660,1426,1427,1660</v>
      </c>
      <c r="R2876" s="280">
        <v>2871</v>
      </c>
      <c r="S2876" s="591">
        <v>990.38806311599899</v>
      </c>
      <c r="U2876" s="77">
        <v>2871</v>
      </c>
      <c r="V2876" s="77">
        <v>2871</v>
      </c>
      <c r="Y2876" s="110">
        <v>2871</v>
      </c>
      <c r="Z2876" s="110">
        <v>0</v>
      </c>
      <c r="AA2876" s="110">
        <v>2871</v>
      </c>
      <c r="AB2876" s="110">
        <v>0</v>
      </c>
      <c r="AC2876" s="417">
        <v>19.8077612623199</v>
      </c>
    </row>
    <row r="2877" spans="1:29">
      <c r="A2877" s="20"/>
      <c r="B2877" s="24">
        <v>95</v>
      </c>
      <c r="H2877" s="571">
        <v>2872</v>
      </c>
      <c r="I2877" s="78">
        <v>1660</v>
      </c>
      <c r="J2877" s="78">
        <v>1427</v>
      </c>
      <c r="K2877" s="78">
        <v>1659</v>
      </c>
      <c r="L2877" s="78">
        <v>1660</v>
      </c>
      <c r="M2877" s="579" t="str">
        <f t="shared" si="45"/>
        <v>1660,1427,1659,1660</v>
      </c>
      <c r="R2877" s="280">
        <v>2872</v>
      </c>
      <c r="S2877" s="591">
        <v>1031.68103171751</v>
      </c>
      <c r="U2877" s="77">
        <v>2872</v>
      </c>
      <c r="V2877" s="77">
        <v>2872</v>
      </c>
      <c r="Y2877" s="110">
        <v>2872</v>
      </c>
      <c r="Z2877" s="110">
        <v>0</v>
      </c>
      <c r="AA2877" s="110">
        <v>2872</v>
      </c>
      <c r="AB2877" s="110">
        <v>0</v>
      </c>
      <c r="AC2877" s="417">
        <v>20.633620634350201</v>
      </c>
    </row>
    <row r="2878" spans="1:29">
      <c r="A2878" s="20"/>
      <c r="B2878" s="24">
        <v>96</v>
      </c>
      <c r="H2878" s="571">
        <v>2873</v>
      </c>
      <c r="I2878" s="78">
        <v>1661</v>
      </c>
      <c r="J2878" s="78">
        <v>1425</v>
      </c>
      <c r="K2878" s="78">
        <v>1426</v>
      </c>
      <c r="L2878" s="78">
        <v>1661</v>
      </c>
      <c r="M2878" s="579" t="str">
        <f t="shared" si="45"/>
        <v>1661,1425,1426,1661</v>
      </c>
      <c r="R2878" s="280">
        <v>2873</v>
      </c>
      <c r="S2878" s="591">
        <v>1114.46508960847</v>
      </c>
      <c r="U2878" s="77">
        <v>2873</v>
      </c>
      <c r="V2878" s="77">
        <v>2873</v>
      </c>
      <c r="Y2878" s="110">
        <v>2873</v>
      </c>
      <c r="Z2878" s="110">
        <v>0</v>
      </c>
      <c r="AA2878" s="110">
        <v>2873</v>
      </c>
      <c r="AB2878" s="110">
        <v>0</v>
      </c>
      <c r="AC2878" s="417">
        <v>22.2893017921695</v>
      </c>
    </row>
    <row r="2879" spans="1:29">
      <c r="A2879" s="20"/>
      <c r="B2879" s="24">
        <v>97</v>
      </c>
      <c r="H2879" s="571">
        <v>2874</v>
      </c>
      <c r="I2879" s="78">
        <v>1661</v>
      </c>
      <c r="J2879" s="78">
        <v>1426</v>
      </c>
      <c r="K2879" s="78">
        <v>1660</v>
      </c>
      <c r="L2879" s="78">
        <v>1661</v>
      </c>
      <c r="M2879" s="579" t="str">
        <f t="shared" si="45"/>
        <v>1661,1426,1660,1661</v>
      </c>
      <c r="R2879" s="280">
        <v>2874</v>
      </c>
      <c r="S2879" s="591">
        <v>1035.67845534198</v>
      </c>
      <c r="U2879" s="77">
        <v>2874</v>
      </c>
      <c r="V2879" s="77">
        <v>2874</v>
      </c>
      <c r="Y2879" s="110">
        <v>2874</v>
      </c>
      <c r="Z2879" s="110">
        <v>0</v>
      </c>
      <c r="AA2879" s="110">
        <v>2874</v>
      </c>
      <c r="AB2879" s="110">
        <v>0</v>
      </c>
      <c r="AC2879" s="417">
        <v>20.713569106839699</v>
      </c>
    </row>
    <row r="2880" spans="1:29">
      <c r="A2880" s="20"/>
      <c r="B2880" s="24">
        <v>98</v>
      </c>
      <c r="H2880" s="571">
        <v>2875</v>
      </c>
      <c r="I2880" s="78">
        <v>1662</v>
      </c>
      <c r="J2880" s="78">
        <v>1424</v>
      </c>
      <c r="K2880" s="78">
        <v>1425</v>
      </c>
      <c r="L2880" s="78">
        <v>1662</v>
      </c>
      <c r="M2880" s="579" t="str">
        <f t="shared" si="45"/>
        <v>1662,1424,1425,1662</v>
      </c>
      <c r="R2880" s="280">
        <v>2875</v>
      </c>
      <c r="S2880" s="591">
        <v>1072.9195761844401</v>
      </c>
      <c r="U2880" s="77">
        <v>2875</v>
      </c>
      <c r="V2880" s="77">
        <v>2875</v>
      </c>
      <c r="Y2880" s="110">
        <v>2875</v>
      </c>
      <c r="Z2880" s="110">
        <v>0</v>
      </c>
      <c r="AA2880" s="110">
        <v>2875</v>
      </c>
      <c r="AB2880" s="110">
        <v>0</v>
      </c>
      <c r="AC2880" s="417">
        <v>21.458391523688899</v>
      </c>
    </row>
    <row r="2881" spans="1:29">
      <c r="A2881" s="20"/>
      <c r="B2881" s="24">
        <v>99</v>
      </c>
      <c r="H2881" s="571">
        <v>2876</v>
      </c>
      <c r="I2881" s="78">
        <v>1662</v>
      </c>
      <c r="J2881" s="78">
        <v>1425</v>
      </c>
      <c r="K2881" s="78">
        <v>1661</v>
      </c>
      <c r="L2881" s="78">
        <v>1662</v>
      </c>
      <c r="M2881" s="579" t="str">
        <f t="shared" si="45"/>
        <v>1662,1425,1661,1662</v>
      </c>
      <c r="R2881" s="280">
        <v>2876</v>
      </c>
      <c r="S2881" s="591">
        <v>1337.92083490651</v>
      </c>
      <c r="U2881" s="77">
        <v>2876</v>
      </c>
      <c r="V2881" s="77">
        <v>2876</v>
      </c>
      <c r="Y2881" s="110">
        <v>2876</v>
      </c>
      <c r="Z2881" s="110">
        <v>0</v>
      </c>
      <c r="AA2881" s="110">
        <v>2876</v>
      </c>
      <c r="AB2881" s="110">
        <v>0</v>
      </c>
      <c r="AC2881" s="417">
        <v>26.758416698130301</v>
      </c>
    </row>
    <row r="2882" spans="1:29">
      <c r="A2882" s="20"/>
      <c r="B2882" s="24">
        <v>100</v>
      </c>
      <c r="H2882" s="571">
        <v>2877</v>
      </c>
      <c r="I2882" s="78">
        <v>1662</v>
      </c>
      <c r="J2882" s="78">
        <v>1423</v>
      </c>
      <c r="K2882" s="78">
        <v>1424</v>
      </c>
      <c r="L2882" s="78">
        <v>1662</v>
      </c>
      <c r="M2882" s="579" t="str">
        <f t="shared" si="45"/>
        <v>1662,1423,1424,1662</v>
      </c>
      <c r="R2882" s="280">
        <v>2877</v>
      </c>
      <c r="S2882" s="591">
        <v>1083.6872490420301</v>
      </c>
      <c r="U2882" s="77">
        <v>2877</v>
      </c>
      <c r="V2882" s="77">
        <v>2877</v>
      </c>
      <c r="Y2882" s="110">
        <v>2877</v>
      </c>
      <c r="Z2882" s="110">
        <v>0</v>
      </c>
      <c r="AA2882" s="110">
        <v>2877</v>
      </c>
      <c r="AB2882" s="110">
        <v>0</v>
      </c>
      <c r="AC2882" s="417">
        <v>21.673744980840699</v>
      </c>
    </row>
    <row r="2883" spans="1:29">
      <c r="A2883" s="20"/>
      <c r="B2883" s="24">
        <v>101</v>
      </c>
      <c r="H2883" s="571">
        <v>2878</v>
      </c>
      <c r="I2883" s="78">
        <v>1663</v>
      </c>
      <c r="J2883" s="78">
        <v>1422</v>
      </c>
      <c r="K2883" s="78">
        <v>1423</v>
      </c>
      <c r="L2883" s="78">
        <v>1663</v>
      </c>
      <c r="M2883" s="579" t="str">
        <f t="shared" si="45"/>
        <v>1663,1422,1423,1663</v>
      </c>
      <c r="R2883" s="280">
        <v>2878</v>
      </c>
      <c r="S2883" s="591">
        <v>1188.8343946324801</v>
      </c>
      <c r="U2883" s="77">
        <v>2878</v>
      </c>
      <c r="V2883" s="77">
        <v>2878</v>
      </c>
      <c r="Y2883" s="110">
        <v>2878</v>
      </c>
      <c r="Z2883" s="110">
        <v>0</v>
      </c>
      <c r="AA2883" s="110">
        <v>2878</v>
      </c>
      <c r="AB2883" s="110">
        <v>0</v>
      </c>
      <c r="AC2883" s="417">
        <v>23.776687892649701</v>
      </c>
    </row>
    <row r="2884" spans="1:29">
      <c r="A2884" s="20"/>
      <c r="B2884" s="24">
        <v>102</v>
      </c>
      <c r="H2884" s="571">
        <v>2879</v>
      </c>
      <c r="I2884" s="78">
        <v>1663</v>
      </c>
      <c r="J2884" s="78">
        <v>1423</v>
      </c>
      <c r="K2884" s="78">
        <v>1662</v>
      </c>
      <c r="L2884" s="78">
        <v>1663</v>
      </c>
      <c r="M2884" s="579" t="str">
        <f t="shared" si="45"/>
        <v>1663,1423,1662,1663</v>
      </c>
      <c r="R2884" s="280">
        <v>2879</v>
      </c>
      <c r="S2884" s="591">
        <v>1354.8931137499401</v>
      </c>
      <c r="U2884" s="77">
        <v>2879</v>
      </c>
      <c r="V2884" s="77">
        <v>2879</v>
      </c>
      <c r="Y2884" s="110">
        <v>2879</v>
      </c>
      <c r="Z2884" s="110">
        <v>0</v>
      </c>
      <c r="AA2884" s="110">
        <v>2879</v>
      </c>
      <c r="AB2884" s="110">
        <v>0</v>
      </c>
      <c r="AC2884" s="417">
        <v>27.097862274998899</v>
      </c>
    </row>
    <row r="2885" spans="1:29">
      <c r="A2885" s="20"/>
      <c r="B2885" s="24">
        <v>103</v>
      </c>
      <c r="H2885" s="571">
        <v>2880</v>
      </c>
      <c r="I2885" s="78">
        <v>1664</v>
      </c>
      <c r="J2885" s="78">
        <v>1421</v>
      </c>
      <c r="K2885" s="78">
        <v>1422</v>
      </c>
      <c r="L2885" s="78">
        <v>1664</v>
      </c>
      <c r="M2885" s="579" t="str">
        <f t="shared" si="45"/>
        <v>1664,1421,1422,1664</v>
      </c>
      <c r="R2885" s="280">
        <v>2880</v>
      </c>
      <c r="S2885" s="591">
        <v>1217.73223390302</v>
      </c>
      <c r="U2885" s="77">
        <v>2880</v>
      </c>
      <c r="V2885" s="77">
        <v>2880</v>
      </c>
      <c r="Y2885" s="110">
        <v>2880</v>
      </c>
      <c r="Z2885" s="110">
        <v>0</v>
      </c>
      <c r="AA2885" s="110">
        <v>2880</v>
      </c>
      <c r="AB2885" s="110">
        <v>0</v>
      </c>
      <c r="AC2885" s="417">
        <v>24.354644678060399</v>
      </c>
    </row>
    <row r="2886" spans="1:29">
      <c r="A2886" s="20"/>
      <c r="B2886" s="24">
        <v>104</v>
      </c>
      <c r="H2886" s="571">
        <v>2881</v>
      </c>
      <c r="I2886" s="78">
        <v>1664</v>
      </c>
      <c r="J2886" s="78">
        <v>1422</v>
      </c>
      <c r="K2886" s="78">
        <v>1663</v>
      </c>
      <c r="L2886" s="78">
        <v>1664</v>
      </c>
      <c r="M2886" s="579" t="str">
        <f t="shared" ref="M2886:M2949" si="46">_xlfn.CONCAT(I2886,",",J2886,",",,K2886,",",L2886)</f>
        <v>1664,1422,1663,1664</v>
      </c>
      <c r="R2886" s="280">
        <v>2881</v>
      </c>
      <c r="S2886" s="591">
        <v>1279.3821614430301</v>
      </c>
      <c r="U2886" s="77">
        <v>2881</v>
      </c>
      <c r="V2886" s="77">
        <v>2881</v>
      </c>
      <c r="Y2886" s="110">
        <v>2881</v>
      </c>
      <c r="Z2886" s="110">
        <v>0</v>
      </c>
      <c r="AA2886" s="110">
        <v>2881</v>
      </c>
      <c r="AB2886" s="110">
        <v>0</v>
      </c>
      <c r="AC2886" s="417">
        <v>25.5876432288606</v>
      </c>
    </row>
    <row r="2887" spans="1:29">
      <c r="A2887" s="20"/>
      <c r="B2887" s="24">
        <v>105</v>
      </c>
      <c r="H2887" s="571">
        <v>2882</v>
      </c>
      <c r="I2887" s="78">
        <v>1665</v>
      </c>
      <c r="J2887" s="78">
        <v>1420</v>
      </c>
      <c r="K2887" s="78">
        <v>1421</v>
      </c>
      <c r="L2887" s="78">
        <v>1665</v>
      </c>
      <c r="M2887" s="579" t="str">
        <f t="shared" si="46"/>
        <v>1665,1420,1421,1665</v>
      </c>
      <c r="R2887" s="280">
        <v>2882</v>
      </c>
      <c r="S2887" s="591">
        <v>1118.36731516895</v>
      </c>
      <c r="U2887" s="77">
        <v>2882</v>
      </c>
      <c r="V2887" s="77">
        <v>2882</v>
      </c>
      <c r="Y2887" s="110">
        <v>2882</v>
      </c>
      <c r="Z2887" s="110">
        <v>0</v>
      </c>
      <c r="AA2887" s="110">
        <v>2882</v>
      </c>
      <c r="AB2887" s="110">
        <v>0</v>
      </c>
      <c r="AC2887" s="417">
        <v>22.367346303379101</v>
      </c>
    </row>
    <row r="2888" spans="1:29">
      <c r="A2888" s="20"/>
      <c r="B2888" s="24">
        <v>106</v>
      </c>
      <c r="H2888" s="571">
        <v>2883</v>
      </c>
      <c r="I2888" s="78">
        <v>1665</v>
      </c>
      <c r="J2888" s="78">
        <v>1421</v>
      </c>
      <c r="K2888" s="78">
        <v>1664</v>
      </c>
      <c r="L2888" s="78">
        <v>1665</v>
      </c>
      <c r="M2888" s="579" t="str">
        <f t="shared" si="46"/>
        <v>1665,1421,1664,1665</v>
      </c>
      <c r="R2888" s="280">
        <v>2883</v>
      </c>
      <c r="S2888" s="591">
        <v>1249.32825035101</v>
      </c>
      <c r="U2888" s="77">
        <v>2883</v>
      </c>
      <c r="V2888" s="77">
        <v>2883</v>
      </c>
      <c r="Y2888" s="110">
        <v>2883</v>
      </c>
      <c r="Z2888" s="110">
        <v>0</v>
      </c>
      <c r="AA2888" s="110">
        <v>2883</v>
      </c>
      <c r="AB2888" s="110">
        <v>0</v>
      </c>
      <c r="AC2888" s="417">
        <v>24.9865650070202</v>
      </c>
    </row>
    <row r="2889" spans="1:29">
      <c r="A2889" s="20"/>
      <c r="B2889" s="24">
        <v>107</v>
      </c>
      <c r="H2889" s="571">
        <v>2884</v>
      </c>
      <c r="I2889" s="78">
        <v>1666</v>
      </c>
      <c r="J2889" s="78">
        <v>1419</v>
      </c>
      <c r="K2889" s="78">
        <v>1420</v>
      </c>
      <c r="L2889" s="78">
        <v>1666</v>
      </c>
      <c r="M2889" s="579" t="str">
        <f t="shared" si="46"/>
        <v>1666,1419,1420,1666</v>
      </c>
      <c r="R2889" s="280">
        <v>2884</v>
      </c>
      <c r="S2889" s="591">
        <v>1060.2257158125201</v>
      </c>
      <c r="U2889" s="77">
        <v>2884</v>
      </c>
      <c r="V2889" s="77">
        <v>2884</v>
      </c>
      <c r="Y2889" s="110">
        <v>2884</v>
      </c>
      <c r="Z2889" s="110">
        <v>0</v>
      </c>
      <c r="AA2889" s="110">
        <v>2884</v>
      </c>
      <c r="AB2889" s="110">
        <v>0</v>
      </c>
      <c r="AC2889" s="417">
        <v>21.204514316250499</v>
      </c>
    </row>
    <row r="2890" spans="1:29">
      <c r="A2890" s="20"/>
      <c r="B2890" s="24">
        <v>108</v>
      </c>
      <c r="H2890" s="571">
        <v>2885</v>
      </c>
      <c r="I2890" s="78">
        <v>1666</v>
      </c>
      <c r="J2890" s="78">
        <v>1420</v>
      </c>
      <c r="K2890" s="78">
        <v>1665</v>
      </c>
      <c r="L2890" s="78">
        <v>1666</v>
      </c>
      <c r="M2890" s="579" t="str">
        <f t="shared" si="46"/>
        <v>1666,1420,1665,1666</v>
      </c>
      <c r="R2890" s="280">
        <v>2885</v>
      </c>
      <c r="S2890" s="591">
        <v>1318.4869432410301</v>
      </c>
      <c r="U2890" s="77">
        <v>2885</v>
      </c>
      <c r="V2890" s="77">
        <v>2885</v>
      </c>
      <c r="Y2890" s="110">
        <v>2885</v>
      </c>
      <c r="Z2890" s="110">
        <v>0</v>
      </c>
      <c r="AA2890" s="110">
        <v>2885</v>
      </c>
      <c r="AB2890" s="110">
        <v>0</v>
      </c>
      <c r="AC2890" s="417">
        <v>26.369738864820601</v>
      </c>
    </row>
    <row r="2891" spans="1:29">
      <c r="A2891" s="20"/>
      <c r="B2891" s="24">
        <v>109</v>
      </c>
      <c r="H2891" s="571">
        <v>2886</v>
      </c>
      <c r="I2891" s="78">
        <v>1666</v>
      </c>
      <c r="J2891" s="78">
        <v>1418</v>
      </c>
      <c r="K2891" s="78">
        <v>1419</v>
      </c>
      <c r="L2891" s="78">
        <v>1666</v>
      </c>
      <c r="M2891" s="579" t="str">
        <f t="shared" si="46"/>
        <v>1666,1418,1419,1666</v>
      </c>
      <c r="R2891" s="280">
        <v>2886</v>
      </c>
      <c r="S2891" s="591">
        <v>1048.2458665424999</v>
      </c>
      <c r="U2891" s="77">
        <v>2886</v>
      </c>
      <c r="V2891" s="77">
        <v>2886</v>
      </c>
      <c r="Y2891" s="110">
        <v>2886</v>
      </c>
      <c r="Z2891" s="110">
        <v>0</v>
      </c>
      <c r="AA2891" s="110">
        <v>2886</v>
      </c>
      <c r="AB2891" s="110">
        <v>0</v>
      </c>
      <c r="AC2891" s="417">
        <v>20.964917330850099</v>
      </c>
    </row>
    <row r="2892" spans="1:29">
      <c r="A2892" s="20"/>
      <c r="B2892" s="24">
        <v>110</v>
      </c>
      <c r="H2892" s="571">
        <v>2887</v>
      </c>
      <c r="I2892" s="78">
        <v>1667</v>
      </c>
      <c r="J2892" s="78">
        <v>1417</v>
      </c>
      <c r="K2892" s="78">
        <v>1418</v>
      </c>
      <c r="L2892" s="78">
        <v>1667</v>
      </c>
      <c r="M2892" s="579" t="str">
        <f t="shared" si="46"/>
        <v>1667,1417,1418,1667</v>
      </c>
      <c r="R2892" s="280">
        <v>2887</v>
      </c>
      <c r="S2892" s="591">
        <v>1210.2096585669699</v>
      </c>
      <c r="U2892" s="77">
        <v>2887</v>
      </c>
      <c r="V2892" s="77">
        <v>2887</v>
      </c>
      <c r="Y2892" s="110">
        <v>2887</v>
      </c>
      <c r="Z2892" s="110">
        <v>0</v>
      </c>
      <c r="AA2892" s="110">
        <v>2887</v>
      </c>
      <c r="AB2892" s="110">
        <v>0</v>
      </c>
      <c r="AC2892" s="417">
        <v>24.204193171339501</v>
      </c>
    </row>
    <row r="2893" spans="1:29">
      <c r="A2893" s="20"/>
      <c r="B2893" s="24">
        <v>111</v>
      </c>
      <c r="H2893" s="571">
        <v>2888</v>
      </c>
      <c r="I2893" s="78">
        <v>1667</v>
      </c>
      <c r="J2893" s="78">
        <v>1418</v>
      </c>
      <c r="K2893" s="78">
        <v>1666</v>
      </c>
      <c r="L2893" s="78">
        <v>1667</v>
      </c>
      <c r="M2893" s="579" t="str">
        <f t="shared" si="46"/>
        <v>1667,1418,1666,1667</v>
      </c>
      <c r="R2893" s="280">
        <v>2888</v>
      </c>
      <c r="S2893" s="591">
        <v>1337.39485355396</v>
      </c>
      <c r="U2893" s="77">
        <v>2888</v>
      </c>
      <c r="V2893" s="77">
        <v>2888</v>
      </c>
      <c r="Y2893" s="110">
        <v>2888</v>
      </c>
      <c r="Z2893" s="110">
        <v>0</v>
      </c>
      <c r="AA2893" s="110">
        <v>2888</v>
      </c>
      <c r="AB2893" s="110">
        <v>0</v>
      </c>
      <c r="AC2893" s="417">
        <v>26.747897071079301</v>
      </c>
    </row>
    <row r="2894" spans="1:29">
      <c r="A2894" s="20"/>
      <c r="B2894" s="24">
        <v>112</v>
      </c>
      <c r="H2894" s="571">
        <v>2889</v>
      </c>
      <c r="I2894" s="78">
        <v>1668</v>
      </c>
      <c r="J2894" s="78">
        <v>1416</v>
      </c>
      <c r="K2894" s="78">
        <v>1417</v>
      </c>
      <c r="L2894" s="78">
        <v>1668</v>
      </c>
      <c r="M2894" s="579" t="str">
        <f t="shared" si="46"/>
        <v>1668,1416,1417,1668</v>
      </c>
      <c r="R2894" s="280">
        <v>2889</v>
      </c>
      <c r="S2894" s="591">
        <v>1253.41370888799</v>
      </c>
      <c r="U2894" s="77">
        <v>2889</v>
      </c>
      <c r="V2894" s="77">
        <v>2889</v>
      </c>
      <c r="Y2894" s="110">
        <v>2889</v>
      </c>
      <c r="Z2894" s="110">
        <v>0</v>
      </c>
      <c r="AA2894" s="110">
        <v>2889</v>
      </c>
      <c r="AB2894" s="110">
        <v>0</v>
      </c>
      <c r="AC2894" s="417">
        <v>25.0682741777598</v>
      </c>
    </row>
    <row r="2895" spans="1:29">
      <c r="A2895" s="20"/>
      <c r="B2895" s="24">
        <v>113</v>
      </c>
      <c r="H2895" s="571">
        <v>2890</v>
      </c>
      <c r="I2895" s="78">
        <v>1668</v>
      </c>
      <c r="J2895" s="78">
        <v>1417</v>
      </c>
      <c r="K2895" s="78">
        <v>1667</v>
      </c>
      <c r="L2895" s="78">
        <v>1668</v>
      </c>
      <c r="M2895" s="579" t="str">
        <f t="shared" si="46"/>
        <v>1668,1417,1667,1668</v>
      </c>
      <c r="R2895" s="280">
        <v>2890</v>
      </c>
      <c r="S2895" s="591">
        <v>1329.88807791401</v>
      </c>
      <c r="U2895" s="77">
        <v>2890</v>
      </c>
      <c r="V2895" s="77">
        <v>2890</v>
      </c>
      <c r="Y2895" s="110">
        <v>2890</v>
      </c>
      <c r="Z2895" s="110">
        <v>0</v>
      </c>
      <c r="AA2895" s="110">
        <v>2890</v>
      </c>
      <c r="AB2895" s="110">
        <v>0</v>
      </c>
      <c r="AC2895" s="417">
        <v>26.5977615582803</v>
      </c>
    </row>
    <row r="2896" spans="1:29">
      <c r="A2896" s="20"/>
      <c r="B2896" s="24">
        <v>114</v>
      </c>
      <c r="H2896" s="571">
        <v>2891</v>
      </c>
      <c r="I2896" s="78">
        <v>1669</v>
      </c>
      <c r="J2896" s="78">
        <v>1415</v>
      </c>
      <c r="K2896" s="78">
        <v>1416</v>
      </c>
      <c r="L2896" s="78">
        <v>1669</v>
      </c>
      <c r="M2896" s="579" t="str">
        <f t="shared" si="46"/>
        <v>1669,1415,1416,1669</v>
      </c>
      <c r="R2896" s="280">
        <v>2891</v>
      </c>
      <c r="S2896" s="591">
        <v>1158.0494843680599</v>
      </c>
      <c r="U2896" s="77">
        <v>2891</v>
      </c>
      <c r="V2896" s="77">
        <v>2891</v>
      </c>
      <c r="Y2896" s="110">
        <v>2891</v>
      </c>
      <c r="Z2896" s="110">
        <v>0</v>
      </c>
      <c r="AA2896" s="110">
        <v>2891</v>
      </c>
      <c r="AB2896" s="110">
        <v>0</v>
      </c>
      <c r="AC2896" s="417">
        <v>23.160989687361202</v>
      </c>
    </row>
    <row r="2897" spans="1:29">
      <c r="A2897" s="20"/>
      <c r="B2897" s="24">
        <v>115</v>
      </c>
      <c r="H2897" s="571">
        <v>2892</v>
      </c>
      <c r="I2897" s="78">
        <v>1669</v>
      </c>
      <c r="J2897" s="78">
        <v>1416</v>
      </c>
      <c r="K2897" s="78">
        <v>1668</v>
      </c>
      <c r="L2897" s="78">
        <v>1669</v>
      </c>
      <c r="M2897" s="579" t="str">
        <f t="shared" si="46"/>
        <v>1669,1416,1668,1669</v>
      </c>
      <c r="R2897" s="280">
        <v>2892</v>
      </c>
      <c r="S2897" s="591">
        <v>1312.9594568959999</v>
      </c>
      <c r="U2897" s="77">
        <v>2892</v>
      </c>
      <c r="V2897" s="77">
        <v>2892</v>
      </c>
      <c r="Y2897" s="110">
        <v>2892</v>
      </c>
      <c r="Z2897" s="110">
        <v>0</v>
      </c>
      <c r="AA2897" s="110">
        <v>2892</v>
      </c>
      <c r="AB2897" s="110">
        <v>0</v>
      </c>
      <c r="AC2897" s="417">
        <v>26.25918913792</v>
      </c>
    </row>
    <row r="2898" spans="1:29">
      <c r="A2898" s="20"/>
      <c r="B2898" s="24">
        <v>116</v>
      </c>
      <c r="H2898" s="571">
        <v>2893</v>
      </c>
      <c r="I2898" s="78">
        <v>1670</v>
      </c>
      <c r="J2898" s="78">
        <v>1414</v>
      </c>
      <c r="K2898" s="78">
        <v>1415</v>
      </c>
      <c r="L2898" s="78">
        <v>1670</v>
      </c>
      <c r="M2898" s="579" t="str">
        <f t="shared" si="46"/>
        <v>1670,1414,1415,1670</v>
      </c>
      <c r="R2898" s="280">
        <v>2893</v>
      </c>
      <c r="S2898" s="591">
        <v>1107.61595014401</v>
      </c>
      <c r="U2898" s="77">
        <v>2893</v>
      </c>
      <c r="V2898" s="77">
        <v>2893</v>
      </c>
      <c r="Y2898" s="110">
        <v>2893</v>
      </c>
      <c r="Z2898" s="110">
        <v>0</v>
      </c>
      <c r="AA2898" s="110">
        <v>2893</v>
      </c>
      <c r="AB2898" s="110">
        <v>0</v>
      </c>
      <c r="AC2898" s="417">
        <v>22.152319002880201</v>
      </c>
    </row>
    <row r="2899" spans="1:29">
      <c r="A2899" s="20"/>
      <c r="B2899" s="24">
        <v>117</v>
      </c>
      <c r="H2899" s="571">
        <v>2894</v>
      </c>
      <c r="I2899" s="78">
        <v>1670</v>
      </c>
      <c r="J2899" s="78">
        <v>1415</v>
      </c>
      <c r="K2899" s="78">
        <v>1669</v>
      </c>
      <c r="L2899" s="78">
        <v>1670</v>
      </c>
      <c r="M2899" s="579" t="str">
        <f t="shared" si="46"/>
        <v>1670,1415,1669,1670</v>
      </c>
      <c r="R2899" s="280">
        <v>2894</v>
      </c>
      <c r="S2899" s="591">
        <v>1392.9024697939701</v>
      </c>
      <c r="U2899" s="77">
        <v>2894</v>
      </c>
      <c r="V2899" s="77">
        <v>2894</v>
      </c>
      <c r="Y2899" s="110">
        <v>2894</v>
      </c>
      <c r="Z2899" s="110">
        <v>0</v>
      </c>
      <c r="AA2899" s="110">
        <v>2894</v>
      </c>
      <c r="AB2899" s="110">
        <v>0</v>
      </c>
      <c r="AC2899" s="417">
        <v>27.858049395879402</v>
      </c>
    </row>
    <row r="2900" spans="1:29">
      <c r="A2900" s="20"/>
      <c r="B2900" s="24">
        <v>118</v>
      </c>
      <c r="H2900" s="571">
        <v>2895</v>
      </c>
      <c r="I2900" s="78">
        <v>1670</v>
      </c>
      <c r="J2900" s="78">
        <v>1413</v>
      </c>
      <c r="K2900" s="78">
        <v>1414</v>
      </c>
      <c r="L2900" s="78">
        <v>1670</v>
      </c>
      <c r="M2900" s="579" t="str">
        <f t="shared" si="46"/>
        <v>1670,1413,1414,1670</v>
      </c>
      <c r="R2900" s="280">
        <v>2895</v>
      </c>
      <c r="S2900" s="591">
        <v>1099.4667784759599</v>
      </c>
      <c r="U2900" s="77">
        <v>2895</v>
      </c>
      <c r="V2900" s="77">
        <v>2895</v>
      </c>
      <c r="Y2900" s="110">
        <v>2895</v>
      </c>
      <c r="Z2900" s="110">
        <v>0</v>
      </c>
      <c r="AA2900" s="110">
        <v>2895</v>
      </c>
      <c r="AB2900" s="110">
        <v>0</v>
      </c>
      <c r="AC2900" s="417">
        <v>21.989335569519302</v>
      </c>
    </row>
    <row r="2901" spans="1:29">
      <c r="A2901" s="20"/>
      <c r="B2901" s="24">
        <v>119</v>
      </c>
      <c r="H2901" s="571">
        <v>2896</v>
      </c>
      <c r="I2901" s="78">
        <v>1671</v>
      </c>
      <c r="J2901" s="78">
        <v>1412</v>
      </c>
      <c r="K2901" s="78">
        <v>1413</v>
      </c>
      <c r="L2901" s="78">
        <v>1671</v>
      </c>
      <c r="M2901" s="579" t="str">
        <f t="shared" si="46"/>
        <v>1671,1412,1413,1671</v>
      </c>
      <c r="R2901" s="280">
        <v>2896</v>
      </c>
      <c r="S2901" s="591">
        <v>1277.69008375197</v>
      </c>
      <c r="U2901" s="77">
        <v>2896</v>
      </c>
      <c r="V2901" s="77">
        <v>2896</v>
      </c>
      <c r="Y2901" s="110">
        <v>2896</v>
      </c>
      <c r="Z2901" s="110">
        <v>0</v>
      </c>
      <c r="AA2901" s="110">
        <v>2896</v>
      </c>
      <c r="AB2901" s="110">
        <v>0</v>
      </c>
      <c r="AC2901" s="417">
        <v>25.553801675039502</v>
      </c>
    </row>
    <row r="2902" spans="1:29">
      <c r="A2902" s="20"/>
      <c r="B2902" s="24">
        <v>120</v>
      </c>
      <c r="H2902" s="571">
        <v>2897</v>
      </c>
      <c r="I2902" s="78">
        <v>1671</v>
      </c>
      <c r="J2902" s="78">
        <v>1413</v>
      </c>
      <c r="K2902" s="78">
        <v>1670</v>
      </c>
      <c r="L2902" s="78">
        <v>1671</v>
      </c>
      <c r="M2902" s="579" t="str">
        <f t="shared" si="46"/>
        <v>1671,1413,1670,1671</v>
      </c>
      <c r="R2902" s="280">
        <v>2897</v>
      </c>
      <c r="S2902" s="591">
        <v>1421.13949522646</v>
      </c>
      <c r="U2902" s="77">
        <v>2897</v>
      </c>
      <c r="V2902" s="77">
        <v>2897</v>
      </c>
      <c r="Y2902" s="110">
        <v>2897</v>
      </c>
      <c r="Z2902" s="110">
        <v>0</v>
      </c>
      <c r="AA2902" s="110">
        <v>2897</v>
      </c>
      <c r="AB2902" s="110">
        <v>0</v>
      </c>
      <c r="AC2902" s="417">
        <v>28.422789904529299</v>
      </c>
    </row>
    <row r="2903" spans="1:29">
      <c r="A2903" s="20"/>
      <c r="B2903" s="24">
        <v>121</v>
      </c>
      <c r="H2903" s="571">
        <v>2898</v>
      </c>
      <c r="I2903" s="78">
        <v>1672</v>
      </c>
      <c r="J2903" s="78">
        <v>1411</v>
      </c>
      <c r="K2903" s="78">
        <v>1412</v>
      </c>
      <c r="L2903" s="78">
        <v>1672</v>
      </c>
      <c r="M2903" s="579" t="str">
        <f t="shared" si="46"/>
        <v>1672,1411,1412,1672</v>
      </c>
      <c r="R2903" s="280">
        <v>2898</v>
      </c>
      <c r="S2903" s="591">
        <v>1304.31587627049</v>
      </c>
      <c r="U2903" s="77">
        <v>2898</v>
      </c>
      <c r="V2903" s="77">
        <v>2898</v>
      </c>
      <c r="Y2903" s="110">
        <v>2898</v>
      </c>
      <c r="Z2903" s="110">
        <v>0</v>
      </c>
      <c r="AA2903" s="110">
        <v>2898</v>
      </c>
      <c r="AB2903" s="110">
        <v>0</v>
      </c>
      <c r="AC2903" s="417">
        <v>26.0863175254099</v>
      </c>
    </row>
    <row r="2904" spans="1:29">
      <c r="A2904" s="20"/>
      <c r="B2904" s="24">
        <v>122</v>
      </c>
      <c r="H2904" s="571">
        <v>2899</v>
      </c>
      <c r="I2904" s="78">
        <v>1672</v>
      </c>
      <c r="J2904" s="78">
        <v>1412</v>
      </c>
      <c r="K2904" s="78">
        <v>1671</v>
      </c>
      <c r="L2904" s="78">
        <v>1672</v>
      </c>
      <c r="M2904" s="579" t="str">
        <f t="shared" si="46"/>
        <v>1672,1412,1671,1672</v>
      </c>
      <c r="R2904" s="280">
        <v>2899</v>
      </c>
      <c r="S2904" s="591">
        <v>1401.11461327201</v>
      </c>
      <c r="U2904" s="77">
        <v>2899</v>
      </c>
      <c r="V2904" s="77">
        <v>2899</v>
      </c>
      <c r="Y2904" s="110">
        <v>2899</v>
      </c>
      <c r="Z2904" s="110">
        <v>0</v>
      </c>
      <c r="AA2904" s="110">
        <v>2899</v>
      </c>
      <c r="AB2904" s="110">
        <v>0</v>
      </c>
      <c r="AC2904" s="417">
        <v>28.022292265440299</v>
      </c>
    </row>
    <row r="2905" spans="1:29">
      <c r="A2905" s="20"/>
      <c r="B2905" s="24">
        <v>123</v>
      </c>
      <c r="H2905" s="571">
        <v>2900</v>
      </c>
      <c r="I2905" s="78">
        <v>1673</v>
      </c>
      <c r="J2905" s="78">
        <v>1410</v>
      </c>
      <c r="K2905" s="78">
        <v>1411</v>
      </c>
      <c r="L2905" s="78">
        <v>1673</v>
      </c>
      <c r="M2905" s="579" t="str">
        <f t="shared" si="46"/>
        <v>1673,1410,1411,1673</v>
      </c>
      <c r="R2905" s="280">
        <v>2900</v>
      </c>
      <c r="S2905" s="591">
        <v>1214.19958341351</v>
      </c>
      <c r="U2905" s="77">
        <v>2900</v>
      </c>
      <c r="V2905" s="77">
        <v>2900</v>
      </c>
      <c r="Y2905" s="110">
        <v>2900</v>
      </c>
      <c r="Z2905" s="110">
        <v>0</v>
      </c>
      <c r="AA2905" s="110">
        <v>2900</v>
      </c>
      <c r="AB2905" s="110">
        <v>0</v>
      </c>
      <c r="AC2905" s="417">
        <v>24.2839916682703</v>
      </c>
    </row>
    <row r="2906" spans="1:29">
      <c r="A2906" s="20"/>
      <c r="B2906" s="24">
        <v>124</v>
      </c>
      <c r="H2906" s="571">
        <v>2901</v>
      </c>
      <c r="I2906" s="78">
        <v>1673</v>
      </c>
      <c r="J2906" s="78">
        <v>1411</v>
      </c>
      <c r="K2906" s="78">
        <v>1672</v>
      </c>
      <c r="L2906" s="78">
        <v>1673</v>
      </c>
      <c r="M2906" s="579" t="str">
        <f t="shared" si="46"/>
        <v>1673,1411,1672,1673</v>
      </c>
      <c r="R2906" s="280">
        <v>2901</v>
      </c>
      <c r="S2906" s="591">
        <v>1327.98750784751</v>
      </c>
      <c r="U2906" s="77">
        <v>2901</v>
      </c>
      <c r="V2906" s="77">
        <v>2901</v>
      </c>
      <c r="Y2906" s="110">
        <v>2901</v>
      </c>
      <c r="Z2906" s="110">
        <v>0</v>
      </c>
      <c r="AA2906" s="110">
        <v>2901</v>
      </c>
      <c r="AB2906" s="110">
        <v>0</v>
      </c>
      <c r="AC2906" s="417">
        <v>26.559750156950301</v>
      </c>
    </row>
    <row r="2907" spans="1:29">
      <c r="A2907" s="20"/>
      <c r="B2907" s="24">
        <v>125</v>
      </c>
      <c r="H2907" s="571">
        <v>2902</v>
      </c>
      <c r="I2907" s="78">
        <v>1674</v>
      </c>
      <c r="J2907" s="78">
        <v>1409</v>
      </c>
      <c r="K2907" s="78">
        <v>1410</v>
      </c>
      <c r="L2907" s="78">
        <v>1674</v>
      </c>
      <c r="M2907" s="579" t="str">
        <f t="shared" si="46"/>
        <v>1674,1409,1410,1674</v>
      </c>
      <c r="R2907" s="280">
        <v>2902</v>
      </c>
      <c r="S2907" s="591">
        <v>979.07033463899199</v>
      </c>
      <c r="U2907" s="77">
        <v>2902</v>
      </c>
      <c r="V2907" s="77">
        <v>2902</v>
      </c>
      <c r="Y2907" s="110">
        <v>2902</v>
      </c>
      <c r="Z2907" s="110">
        <v>0</v>
      </c>
      <c r="AA2907" s="110">
        <v>2902</v>
      </c>
      <c r="AB2907" s="110">
        <v>0</v>
      </c>
      <c r="AC2907" s="417">
        <v>19.581406692779801</v>
      </c>
    </row>
    <row r="2908" spans="1:29">
      <c r="A2908" s="20"/>
      <c r="B2908" s="24">
        <v>126</v>
      </c>
      <c r="H2908" s="571">
        <v>2903</v>
      </c>
      <c r="I2908" s="78">
        <v>1674</v>
      </c>
      <c r="J2908" s="78">
        <v>1410</v>
      </c>
      <c r="K2908" s="78">
        <v>1673</v>
      </c>
      <c r="L2908" s="78">
        <v>1674</v>
      </c>
      <c r="M2908" s="579" t="str">
        <f t="shared" si="46"/>
        <v>1674,1410,1673,1674</v>
      </c>
      <c r="R2908" s="280">
        <v>2903</v>
      </c>
      <c r="S2908" s="591">
        <v>1002.44312279249</v>
      </c>
      <c r="U2908" s="77">
        <v>2903</v>
      </c>
      <c r="V2908" s="77">
        <v>2903</v>
      </c>
      <c r="Y2908" s="110">
        <v>2903</v>
      </c>
      <c r="Z2908" s="110">
        <v>0</v>
      </c>
      <c r="AA2908" s="110">
        <v>2903</v>
      </c>
      <c r="AB2908" s="110">
        <v>0</v>
      </c>
      <c r="AC2908" s="417">
        <v>20.0488624558498</v>
      </c>
    </row>
    <row r="2909" spans="1:29">
      <c r="A2909" s="20"/>
      <c r="B2909" s="24">
        <v>127</v>
      </c>
      <c r="H2909" s="571">
        <v>2904</v>
      </c>
      <c r="I2909" s="78">
        <v>1675</v>
      </c>
      <c r="J2909" s="78">
        <v>1408</v>
      </c>
      <c r="K2909" s="78">
        <v>1409</v>
      </c>
      <c r="L2909" s="78">
        <v>1675</v>
      </c>
      <c r="M2909" s="579" t="str">
        <f t="shared" si="46"/>
        <v>1675,1408,1409,1675</v>
      </c>
      <c r="R2909" s="280">
        <v>2904</v>
      </c>
      <c r="S2909" s="591">
        <v>1126.1944617444799</v>
      </c>
      <c r="U2909" s="77">
        <v>2904</v>
      </c>
      <c r="V2909" s="77">
        <v>2904</v>
      </c>
      <c r="Y2909" s="110">
        <v>2904</v>
      </c>
      <c r="Z2909" s="110">
        <v>0</v>
      </c>
      <c r="AA2909" s="110">
        <v>2904</v>
      </c>
      <c r="AB2909" s="110">
        <v>0</v>
      </c>
      <c r="AC2909" s="417">
        <v>22.523889234889602</v>
      </c>
    </row>
    <row r="2910" spans="1:29">
      <c r="A2910" s="20"/>
      <c r="B2910" s="24">
        <v>128</v>
      </c>
      <c r="H2910" s="571">
        <v>2905</v>
      </c>
      <c r="I2910" s="78">
        <v>1675</v>
      </c>
      <c r="J2910" s="78">
        <v>1409</v>
      </c>
      <c r="K2910" s="78">
        <v>1674</v>
      </c>
      <c r="L2910" s="78">
        <v>1675</v>
      </c>
      <c r="M2910" s="579" t="str">
        <f t="shared" si="46"/>
        <v>1675,1409,1674,1675</v>
      </c>
      <c r="R2910" s="280">
        <v>2905</v>
      </c>
      <c r="S2910" s="591">
        <v>985.30505703203301</v>
      </c>
      <c r="U2910" s="77">
        <v>2905</v>
      </c>
      <c r="V2910" s="77">
        <v>2905</v>
      </c>
      <c r="Y2910" s="110">
        <v>2905</v>
      </c>
      <c r="Z2910" s="110">
        <v>0</v>
      </c>
      <c r="AA2910" s="110">
        <v>2905</v>
      </c>
      <c r="AB2910" s="110">
        <v>0</v>
      </c>
      <c r="AC2910" s="417">
        <v>19.706101140640602</v>
      </c>
    </row>
    <row r="2911" spans="1:29">
      <c r="A2911" s="20"/>
      <c r="B2911" s="24">
        <v>129</v>
      </c>
      <c r="H2911" s="571">
        <v>2906</v>
      </c>
      <c r="I2911" s="78">
        <v>1676</v>
      </c>
      <c r="J2911" s="78">
        <v>1407</v>
      </c>
      <c r="K2911" s="78">
        <v>1408</v>
      </c>
      <c r="L2911" s="78">
        <v>1676</v>
      </c>
      <c r="M2911" s="579" t="str">
        <f t="shared" si="46"/>
        <v>1676,1407,1408,1676</v>
      </c>
      <c r="R2911" s="280">
        <v>2906</v>
      </c>
      <c r="S2911" s="591">
        <v>1083.7552411199999</v>
      </c>
      <c r="U2911" s="77">
        <v>2906</v>
      </c>
      <c r="V2911" s="77">
        <v>2906</v>
      </c>
      <c r="Y2911" s="110">
        <v>2906</v>
      </c>
      <c r="Z2911" s="110">
        <v>0</v>
      </c>
      <c r="AA2911" s="110">
        <v>2906</v>
      </c>
      <c r="AB2911" s="110">
        <v>0</v>
      </c>
      <c r="AC2911" s="417">
        <v>21.675104822400002</v>
      </c>
    </row>
    <row r="2912" spans="1:29">
      <c r="A2912" s="20"/>
      <c r="B2912" s="24">
        <v>130</v>
      </c>
      <c r="H2912" s="571">
        <v>2907</v>
      </c>
      <c r="I2912" s="78">
        <v>1676</v>
      </c>
      <c r="J2912" s="78">
        <v>1408</v>
      </c>
      <c r="K2912" s="78">
        <v>1675</v>
      </c>
      <c r="L2912" s="78">
        <v>1676</v>
      </c>
      <c r="M2912" s="579" t="str">
        <f t="shared" si="46"/>
        <v>1676,1408,1675,1676</v>
      </c>
      <c r="R2912" s="280">
        <v>2907</v>
      </c>
      <c r="S2912" s="591">
        <v>1183.27151107398</v>
      </c>
      <c r="U2912" s="77">
        <v>2907</v>
      </c>
      <c r="V2912" s="77">
        <v>2907</v>
      </c>
      <c r="Y2912" s="110">
        <v>2907</v>
      </c>
      <c r="Z2912" s="110">
        <v>0</v>
      </c>
      <c r="AA2912" s="110">
        <v>2907</v>
      </c>
      <c r="AB2912" s="110">
        <v>0</v>
      </c>
      <c r="AC2912" s="417">
        <v>23.6654302214796</v>
      </c>
    </row>
    <row r="2913" spans="1:29">
      <c r="A2913" s="20"/>
      <c r="B2913" s="24">
        <v>131</v>
      </c>
      <c r="H2913" s="571">
        <v>2908</v>
      </c>
      <c r="I2913" s="78">
        <v>1677</v>
      </c>
      <c r="J2913" s="78">
        <v>1406</v>
      </c>
      <c r="K2913" s="78">
        <v>1407</v>
      </c>
      <c r="L2913" s="78">
        <v>1677</v>
      </c>
      <c r="M2913" s="579" t="str">
        <f t="shared" si="46"/>
        <v>1677,1406,1407,1677</v>
      </c>
      <c r="R2913" s="280">
        <v>2908</v>
      </c>
      <c r="S2913" s="591">
        <v>1094.67096816501</v>
      </c>
      <c r="U2913" s="77">
        <v>2908</v>
      </c>
      <c r="V2913" s="77">
        <v>2908</v>
      </c>
      <c r="Y2913" s="110">
        <v>2908</v>
      </c>
      <c r="Z2913" s="110">
        <v>0</v>
      </c>
      <c r="AA2913" s="110">
        <v>2908</v>
      </c>
      <c r="AB2913" s="110">
        <v>0</v>
      </c>
      <c r="AC2913" s="417">
        <v>21.8934193633002</v>
      </c>
    </row>
    <row r="2914" spans="1:29">
      <c r="A2914" s="20"/>
      <c r="B2914" s="24">
        <v>132</v>
      </c>
      <c r="H2914" s="571">
        <v>2909</v>
      </c>
      <c r="I2914" s="78">
        <v>1677</v>
      </c>
      <c r="J2914" s="78">
        <v>1407</v>
      </c>
      <c r="K2914" s="78">
        <v>1676</v>
      </c>
      <c r="L2914" s="78">
        <v>1677</v>
      </c>
      <c r="M2914" s="579" t="str">
        <f t="shared" si="46"/>
        <v>1677,1407,1676,1677</v>
      </c>
      <c r="R2914" s="280">
        <v>2909</v>
      </c>
      <c r="S2914" s="591">
        <v>1355.21503444001</v>
      </c>
      <c r="U2914" s="77">
        <v>2909</v>
      </c>
      <c r="V2914" s="77">
        <v>2909</v>
      </c>
      <c r="Y2914" s="110">
        <v>2909</v>
      </c>
      <c r="Z2914" s="110">
        <v>0</v>
      </c>
      <c r="AA2914" s="110">
        <v>2909</v>
      </c>
      <c r="AB2914" s="110">
        <v>0</v>
      </c>
      <c r="AC2914" s="417">
        <v>27.104300688800201</v>
      </c>
    </row>
    <row r="2915" spans="1:29">
      <c r="A2915" s="20"/>
      <c r="B2915" s="24">
        <v>133</v>
      </c>
      <c r="H2915" s="571">
        <v>2910</v>
      </c>
      <c r="I2915" s="78">
        <v>1677</v>
      </c>
      <c r="J2915" s="78">
        <v>1405</v>
      </c>
      <c r="K2915" s="78">
        <v>1406</v>
      </c>
      <c r="L2915" s="78">
        <v>1677</v>
      </c>
      <c r="M2915" s="579" t="str">
        <f t="shared" si="46"/>
        <v>1677,1405,1406,1677</v>
      </c>
      <c r="R2915" s="280">
        <v>2910</v>
      </c>
      <c r="S2915" s="591">
        <v>1159.0591984</v>
      </c>
      <c r="U2915" s="77">
        <v>2910</v>
      </c>
      <c r="V2915" s="77">
        <v>2910</v>
      </c>
      <c r="Y2915" s="110">
        <v>2910</v>
      </c>
      <c r="Z2915" s="110">
        <v>0</v>
      </c>
      <c r="AA2915" s="110">
        <v>2910</v>
      </c>
      <c r="AB2915" s="110">
        <v>0</v>
      </c>
      <c r="AC2915" s="417">
        <v>23.181183968000099</v>
      </c>
    </row>
    <row r="2916" spans="1:29">
      <c r="A2916" s="20"/>
      <c r="B2916" s="24">
        <v>134</v>
      </c>
      <c r="H2916" s="571">
        <v>2911</v>
      </c>
      <c r="I2916" s="78">
        <v>1678</v>
      </c>
      <c r="J2916" s="78">
        <v>1404</v>
      </c>
      <c r="K2916" s="78">
        <v>1405</v>
      </c>
      <c r="L2916" s="78">
        <v>1678</v>
      </c>
      <c r="M2916" s="579" t="str">
        <f t="shared" si="46"/>
        <v>1678,1404,1405,1678</v>
      </c>
      <c r="R2916" s="280">
        <v>2911</v>
      </c>
      <c r="S2916" s="591">
        <v>1491.67496146497</v>
      </c>
      <c r="U2916" s="77">
        <v>2911</v>
      </c>
      <c r="V2916" s="77">
        <v>2911</v>
      </c>
      <c r="Y2916" s="110">
        <v>2911</v>
      </c>
      <c r="Z2916" s="110">
        <v>0</v>
      </c>
      <c r="AA2916" s="110">
        <v>2911</v>
      </c>
      <c r="AB2916" s="110">
        <v>0</v>
      </c>
      <c r="AC2916" s="417">
        <v>29.833499229299399</v>
      </c>
    </row>
    <row r="2917" spans="1:29">
      <c r="A2917" s="20"/>
      <c r="B2917" s="24">
        <v>135</v>
      </c>
      <c r="H2917" s="571">
        <v>2912</v>
      </c>
      <c r="I2917" s="78">
        <v>1678</v>
      </c>
      <c r="J2917" s="78">
        <v>1405</v>
      </c>
      <c r="K2917" s="78">
        <v>1677</v>
      </c>
      <c r="L2917" s="78">
        <v>1678</v>
      </c>
      <c r="M2917" s="579" t="str">
        <f t="shared" si="46"/>
        <v>1678,1405,1677,1678</v>
      </c>
      <c r="R2917" s="280">
        <v>2912</v>
      </c>
      <c r="S2917" s="591">
        <v>1498.5222399450099</v>
      </c>
      <c r="U2917" s="77">
        <v>2912</v>
      </c>
      <c r="V2917" s="77">
        <v>2912</v>
      </c>
      <c r="Y2917" s="110">
        <v>2912</v>
      </c>
      <c r="Z2917" s="110">
        <v>0</v>
      </c>
      <c r="AA2917" s="110">
        <v>2912</v>
      </c>
      <c r="AB2917" s="110">
        <v>0</v>
      </c>
      <c r="AC2917" s="417">
        <v>29.9704447989002</v>
      </c>
    </row>
    <row r="2918" spans="1:29">
      <c r="A2918" s="20"/>
      <c r="B2918" s="24">
        <v>136</v>
      </c>
      <c r="H2918" s="571">
        <v>2913</v>
      </c>
      <c r="I2918" s="78">
        <v>1679</v>
      </c>
      <c r="J2918" s="78">
        <v>1403</v>
      </c>
      <c r="K2918" s="78">
        <v>1404</v>
      </c>
      <c r="L2918" s="78">
        <v>1679</v>
      </c>
      <c r="M2918" s="579" t="str">
        <f t="shared" si="46"/>
        <v>1679,1403,1404,1679</v>
      </c>
      <c r="R2918" s="280">
        <v>2913</v>
      </c>
      <c r="S2918" s="591">
        <v>1907.0233264600099</v>
      </c>
      <c r="U2918" s="77">
        <v>2913</v>
      </c>
      <c r="V2918" s="77">
        <v>2913</v>
      </c>
      <c r="Y2918" s="110">
        <v>2913</v>
      </c>
      <c r="Z2918" s="110">
        <v>0</v>
      </c>
      <c r="AA2918" s="110">
        <v>2913</v>
      </c>
      <c r="AB2918" s="110">
        <v>0</v>
      </c>
      <c r="AC2918" s="417">
        <v>38.140466529200197</v>
      </c>
    </row>
    <row r="2919" spans="1:29">
      <c r="A2919" s="20"/>
      <c r="B2919" s="24">
        <v>137</v>
      </c>
      <c r="H2919" s="571">
        <v>2914</v>
      </c>
      <c r="I2919" s="78">
        <v>1679</v>
      </c>
      <c r="J2919" s="78">
        <v>1404</v>
      </c>
      <c r="K2919" s="78">
        <v>1678</v>
      </c>
      <c r="L2919" s="78">
        <v>1679</v>
      </c>
      <c r="M2919" s="579" t="str">
        <f t="shared" si="46"/>
        <v>1679,1404,1678,1679</v>
      </c>
      <c r="R2919" s="280">
        <v>2914</v>
      </c>
      <c r="S2919" s="591">
        <v>1669.03441178001</v>
      </c>
      <c r="U2919" s="77">
        <v>2914</v>
      </c>
      <c r="V2919" s="77">
        <v>2914</v>
      </c>
      <c r="Y2919" s="110">
        <v>2914</v>
      </c>
      <c r="Z2919" s="110">
        <v>0</v>
      </c>
      <c r="AA2919" s="110">
        <v>2914</v>
      </c>
      <c r="AB2919" s="110">
        <v>0</v>
      </c>
      <c r="AC2919" s="417">
        <v>33.380688235600203</v>
      </c>
    </row>
    <row r="2920" spans="1:29">
      <c r="A2920" s="20"/>
      <c r="B2920" s="24">
        <v>138</v>
      </c>
      <c r="H2920" s="571">
        <v>2915</v>
      </c>
      <c r="I2920" s="78">
        <v>1680</v>
      </c>
      <c r="J2920" s="78">
        <v>1553</v>
      </c>
      <c r="K2920" s="78">
        <v>1403</v>
      </c>
      <c r="L2920" s="78">
        <v>1680</v>
      </c>
      <c r="M2920" s="579" t="str">
        <f t="shared" si="46"/>
        <v>1680,1553,1403,1680</v>
      </c>
      <c r="R2920" s="280">
        <v>2915</v>
      </c>
      <c r="S2920" s="591">
        <v>2102.4004761074998</v>
      </c>
      <c r="U2920" s="77">
        <v>2915</v>
      </c>
      <c r="V2920" s="77">
        <v>2915</v>
      </c>
      <c r="Y2920" s="110">
        <v>2915</v>
      </c>
      <c r="Z2920" s="110">
        <v>0</v>
      </c>
      <c r="AA2920" s="110">
        <v>2915</v>
      </c>
      <c r="AB2920" s="110">
        <v>0</v>
      </c>
      <c r="AC2920" s="417">
        <v>42.048009522149997</v>
      </c>
    </row>
    <row r="2921" spans="1:29">
      <c r="A2921" s="20"/>
      <c r="B2921" s="24">
        <v>139</v>
      </c>
      <c r="H2921" s="571">
        <v>2916</v>
      </c>
      <c r="I2921" s="78">
        <v>1680</v>
      </c>
      <c r="J2921" s="78">
        <v>1403</v>
      </c>
      <c r="K2921" s="78">
        <v>1679</v>
      </c>
      <c r="L2921" s="78">
        <v>1680</v>
      </c>
      <c r="M2921" s="579" t="str">
        <f t="shared" si="46"/>
        <v>1680,1403,1679,1680</v>
      </c>
      <c r="R2921" s="280">
        <v>2916</v>
      </c>
      <c r="S2921" s="591">
        <v>2029.6275765349999</v>
      </c>
      <c r="U2921" s="77">
        <v>2916</v>
      </c>
      <c r="V2921" s="77">
        <v>2916</v>
      </c>
      <c r="Y2921" s="110">
        <v>2916</v>
      </c>
      <c r="Z2921" s="110">
        <v>0</v>
      </c>
      <c r="AA2921" s="110">
        <v>2916</v>
      </c>
      <c r="AB2921" s="110">
        <v>0</v>
      </c>
      <c r="AC2921" s="417">
        <v>40.5925515307</v>
      </c>
    </row>
    <row r="2922" spans="1:29">
      <c r="A2922" s="20"/>
      <c r="B2922" s="24">
        <v>140</v>
      </c>
      <c r="H2922" s="571">
        <v>2917</v>
      </c>
      <c r="I2922" s="78">
        <v>1681</v>
      </c>
      <c r="J2922" s="78">
        <v>1554</v>
      </c>
      <c r="K2922" s="78">
        <v>1553</v>
      </c>
      <c r="L2922" s="78">
        <v>1681</v>
      </c>
      <c r="M2922" s="579" t="str">
        <f t="shared" si="46"/>
        <v>1681,1554,1553,1681</v>
      </c>
      <c r="R2922" s="280">
        <v>2917</v>
      </c>
      <c r="S2922" s="591">
        <v>1951.6548882750001</v>
      </c>
      <c r="U2922" s="77">
        <v>2917</v>
      </c>
      <c r="V2922" s="77">
        <v>2917</v>
      </c>
      <c r="Y2922" s="110">
        <v>2917</v>
      </c>
      <c r="Z2922" s="110">
        <v>0</v>
      </c>
      <c r="AA2922" s="110">
        <v>2917</v>
      </c>
      <c r="AB2922" s="110">
        <v>0</v>
      </c>
      <c r="AC2922" s="417">
        <v>39.033097765500003</v>
      </c>
    </row>
    <row r="2923" spans="1:29">
      <c r="A2923" s="20"/>
      <c r="B2923" s="24">
        <v>141</v>
      </c>
      <c r="H2923" s="571">
        <v>2918</v>
      </c>
      <c r="I2923" s="78">
        <v>1681</v>
      </c>
      <c r="J2923" s="78">
        <v>1553</v>
      </c>
      <c r="K2923" s="78">
        <v>1680</v>
      </c>
      <c r="L2923" s="78">
        <v>1681</v>
      </c>
      <c r="M2923" s="579" t="str">
        <f t="shared" si="46"/>
        <v>1681,1553,1680,1681</v>
      </c>
      <c r="R2923" s="280">
        <v>2918</v>
      </c>
      <c r="S2923" s="591">
        <v>1982.43619258749</v>
      </c>
      <c r="U2923" s="77">
        <v>2918</v>
      </c>
      <c r="V2923" s="77">
        <v>2918</v>
      </c>
      <c r="Y2923" s="110">
        <v>2918</v>
      </c>
      <c r="Z2923" s="110">
        <v>0</v>
      </c>
      <c r="AA2923" s="110">
        <v>2918</v>
      </c>
      <c r="AB2923" s="110">
        <v>0</v>
      </c>
      <c r="AC2923" s="417">
        <v>39.648723851749899</v>
      </c>
    </row>
    <row r="2924" spans="1:29">
      <c r="A2924" s="20"/>
      <c r="B2924" s="24">
        <v>142</v>
      </c>
      <c r="H2924" s="571">
        <v>2919</v>
      </c>
      <c r="I2924" s="78">
        <v>1682</v>
      </c>
      <c r="J2924" s="78">
        <v>1555</v>
      </c>
      <c r="K2924" s="78">
        <v>1554</v>
      </c>
      <c r="L2924" s="78">
        <v>1682</v>
      </c>
      <c r="M2924" s="579" t="str">
        <f t="shared" si="46"/>
        <v>1682,1555,1554,1682</v>
      </c>
      <c r="R2924" s="280">
        <v>2919</v>
      </c>
      <c r="S2924" s="591">
        <v>1546.54243722827</v>
      </c>
      <c r="U2924" s="77">
        <v>2919</v>
      </c>
      <c r="V2924" s="77">
        <v>2919</v>
      </c>
      <c r="Y2924" s="110">
        <v>2919</v>
      </c>
      <c r="Z2924" s="110">
        <v>0</v>
      </c>
      <c r="AA2924" s="110">
        <v>2919</v>
      </c>
      <c r="AB2924" s="110">
        <v>0</v>
      </c>
      <c r="AC2924" s="417">
        <v>30.930848744565498</v>
      </c>
    </row>
    <row r="2925" spans="1:29">
      <c r="A2925" s="20"/>
      <c r="B2925" s="24">
        <v>143</v>
      </c>
      <c r="H2925" s="571">
        <v>2920</v>
      </c>
      <c r="I2925" s="78">
        <v>1682</v>
      </c>
      <c r="J2925" s="78">
        <v>1554</v>
      </c>
      <c r="K2925" s="78">
        <v>1681</v>
      </c>
      <c r="L2925" s="78">
        <v>1682</v>
      </c>
      <c r="M2925" s="579" t="str">
        <f t="shared" si="46"/>
        <v>1682,1554,1681,1682</v>
      </c>
      <c r="R2925" s="280">
        <v>2920</v>
      </c>
      <c r="S2925" s="591">
        <v>1854.4364020856401</v>
      </c>
      <c r="U2925" s="77">
        <v>2920</v>
      </c>
      <c r="V2925" s="77">
        <v>2920</v>
      </c>
      <c r="Y2925" s="110">
        <v>2920</v>
      </c>
      <c r="Z2925" s="110">
        <v>0</v>
      </c>
      <c r="AA2925" s="110">
        <v>2920</v>
      </c>
      <c r="AB2925" s="110">
        <v>0</v>
      </c>
      <c r="AC2925" s="417">
        <v>37.088728041712898</v>
      </c>
    </row>
    <row r="2926" spans="1:29">
      <c r="A2926" s="20"/>
      <c r="B2926" s="24">
        <v>144</v>
      </c>
      <c r="H2926" s="571">
        <v>2921</v>
      </c>
      <c r="I2926" s="78">
        <v>1683</v>
      </c>
      <c r="J2926" s="78">
        <v>1556</v>
      </c>
      <c r="K2926" s="78">
        <v>1550</v>
      </c>
      <c r="L2926" s="78">
        <v>1683</v>
      </c>
      <c r="M2926" s="579" t="str">
        <f t="shared" si="46"/>
        <v>1683,1556,1550,1683</v>
      </c>
      <c r="R2926" s="280">
        <v>2921</v>
      </c>
      <c r="S2926" s="591">
        <v>1660.7212509599699</v>
      </c>
      <c r="U2926" s="77">
        <v>2921</v>
      </c>
      <c r="V2926" s="77">
        <v>2921</v>
      </c>
      <c r="Y2926" s="110">
        <v>2921</v>
      </c>
      <c r="Z2926" s="110">
        <v>0</v>
      </c>
      <c r="AA2926" s="110">
        <v>2921</v>
      </c>
      <c r="AB2926" s="110">
        <v>0</v>
      </c>
      <c r="AC2926" s="417">
        <v>33.214425019199503</v>
      </c>
    </row>
    <row r="2927" spans="1:29">
      <c r="A2927" s="20"/>
      <c r="B2927" s="24">
        <v>145</v>
      </c>
      <c r="H2927" s="571">
        <v>2922</v>
      </c>
      <c r="I2927" s="78">
        <v>1683</v>
      </c>
      <c r="J2927" s="78">
        <v>1550</v>
      </c>
      <c r="K2927" s="78">
        <v>1551</v>
      </c>
      <c r="L2927" s="78">
        <v>1683</v>
      </c>
      <c r="M2927" s="579" t="str">
        <f t="shared" si="46"/>
        <v>1683,1550,1551,1683</v>
      </c>
      <c r="R2927" s="280">
        <v>2922</v>
      </c>
      <c r="S2927" s="591">
        <v>1553.9617011</v>
      </c>
      <c r="U2927" s="77">
        <v>2922</v>
      </c>
      <c r="V2927" s="77">
        <v>2922</v>
      </c>
      <c r="Y2927" s="110">
        <v>2922</v>
      </c>
      <c r="Z2927" s="110">
        <v>0</v>
      </c>
      <c r="AA2927" s="110">
        <v>2922</v>
      </c>
      <c r="AB2927" s="110">
        <v>0</v>
      </c>
      <c r="AC2927" s="417">
        <v>31.079234022000101</v>
      </c>
    </row>
    <row r="2928" spans="1:29">
      <c r="A2928" s="20"/>
      <c r="B2928" s="24">
        <v>146</v>
      </c>
      <c r="H2928" s="571">
        <v>2923</v>
      </c>
      <c r="I2928" s="78">
        <v>1684</v>
      </c>
      <c r="J2928" s="78">
        <v>1683</v>
      </c>
      <c r="K2928" s="78">
        <v>1551</v>
      </c>
      <c r="L2928" s="78">
        <v>1684</v>
      </c>
      <c r="M2928" s="579" t="str">
        <f t="shared" si="46"/>
        <v>1684,1683,1551,1684</v>
      </c>
      <c r="R2928" s="280">
        <v>2923</v>
      </c>
      <c r="S2928" s="591">
        <v>1669.5325731309799</v>
      </c>
      <c r="U2928" s="77">
        <v>2923</v>
      </c>
      <c r="V2928" s="77">
        <v>2923</v>
      </c>
      <c r="Y2928" s="110">
        <v>2923</v>
      </c>
      <c r="Z2928" s="110">
        <v>0</v>
      </c>
      <c r="AA2928" s="110">
        <v>2923</v>
      </c>
      <c r="AB2928" s="110">
        <v>0</v>
      </c>
      <c r="AC2928" s="417">
        <v>33.390651462619701</v>
      </c>
    </row>
    <row r="2929" spans="1:29">
      <c r="A2929" s="20"/>
      <c r="B2929" s="24">
        <v>147</v>
      </c>
      <c r="H2929" s="571">
        <v>2924</v>
      </c>
      <c r="I2929" s="78">
        <v>1684</v>
      </c>
      <c r="J2929" s="78">
        <v>1551</v>
      </c>
      <c r="K2929" s="78">
        <v>1552</v>
      </c>
      <c r="L2929" s="78">
        <v>1684</v>
      </c>
      <c r="M2929" s="579" t="str">
        <f t="shared" si="46"/>
        <v>1684,1551,1552,1684</v>
      </c>
      <c r="R2929" s="280">
        <v>2924</v>
      </c>
      <c r="S2929" s="591">
        <v>1674.4228370836499</v>
      </c>
      <c r="U2929" s="77">
        <v>2924</v>
      </c>
      <c r="V2929" s="77">
        <v>2924</v>
      </c>
      <c r="Y2929" s="110">
        <v>2924</v>
      </c>
      <c r="Z2929" s="110">
        <v>0</v>
      </c>
      <c r="AA2929" s="110">
        <v>2924</v>
      </c>
      <c r="AB2929" s="110">
        <v>0</v>
      </c>
      <c r="AC2929" s="417">
        <v>33.488456741673097</v>
      </c>
    </row>
    <row r="2930" spans="1:29">
      <c r="A2930" s="20"/>
      <c r="B2930" s="24">
        <v>148</v>
      </c>
      <c r="H2930" s="571">
        <v>2925</v>
      </c>
      <c r="I2930" s="78">
        <v>1685</v>
      </c>
      <c r="J2930" s="78">
        <v>1684</v>
      </c>
      <c r="K2930" s="78">
        <v>1552</v>
      </c>
      <c r="L2930" s="78">
        <v>1685</v>
      </c>
      <c r="M2930" s="579" t="str">
        <f t="shared" si="46"/>
        <v>1685,1684,1552,1685</v>
      </c>
      <c r="R2930" s="280">
        <v>2925</v>
      </c>
      <c r="S2930" s="591">
        <v>1731.4999095606399</v>
      </c>
      <c r="U2930" s="77">
        <v>2925</v>
      </c>
      <c r="V2930" s="77">
        <v>2925</v>
      </c>
      <c r="Y2930" s="110">
        <v>2925</v>
      </c>
      <c r="Z2930" s="110">
        <v>0</v>
      </c>
      <c r="AA2930" s="110">
        <v>2925</v>
      </c>
      <c r="AB2930" s="110">
        <v>0</v>
      </c>
      <c r="AC2930" s="417">
        <v>34.629998191212799</v>
      </c>
    </row>
    <row r="2931" spans="1:29">
      <c r="A2931" s="20"/>
      <c r="B2931" s="24">
        <v>149</v>
      </c>
      <c r="H2931" s="571">
        <v>2926</v>
      </c>
      <c r="I2931" s="78">
        <v>1685</v>
      </c>
      <c r="J2931" s="78">
        <v>1552</v>
      </c>
      <c r="K2931" s="78">
        <v>1555</v>
      </c>
      <c r="L2931" s="78">
        <v>1685</v>
      </c>
      <c r="M2931" s="579" t="str">
        <f t="shared" si="46"/>
        <v>1685,1552,1555,1685</v>
      </c>
      <c r="R2931" s="280">
        <v>2926</v>
      </c>
      <c r="S2931" s="591">
        <v>1478.6231284642499</v>
      </c>
      <c r="U2931" s="77">
        <v>2926</v>
      </c>
      <c r="V2931" s="77">
        <v>2926</v>
      </c>
      <c r="Y2931" s="110">
        <v>2926</v>
      </c>
      <c r="Z2931" s="110">
        <v>0</v>
      </c>
      <c r="AA2931" s="110">
        <v>2926</v>
      </c>
      <c r="AB2931" s="110">
        <v>0</v>
      </c>
      <c r="AC2931" s="417">
        <v>29.572462569285001</v>
      </c>
    </row>
    <row r="2932" spans="1:29">
      <c r="A2932" s="20"/>
      <c r="B2932" s="24">
        <v>150</v>
      </c>
      <c r="H2932" s="571">
        <v>2927</v>
      </c>
      <c r="I2932" s="78">
        <v>1682</v>
      </c>
      <c r="J2932" s="78">
        <v>1685</v>
      </c>
      <c r="K2932" s="78">
        <v>1555</v>
      </c>
      <c r="L2932" s="78">
        <v>1682</v>
      </c>
      <c r="M2932" s="579" t="str">
        <f t="shared" si="46"/>
        <v>1682,1685,1555,1682</v>
      </c>
      <c r="R2932" s="280">
        <v>2927</v>
      </c>
      <c r="S2932" s="591">
        <v>1494.16632037572</v>
      </c>
      <c r="U2932" s="77">
        <v>2927</v>
      </c>
      <c r="V2932" s="77">
        <v>2927</v>
      </c>
      <c r="Y2932" s="110">
        <v>2927</v>
      </c>
      <c r="Z2932" s="110">
        <v>0</v>
      </c>
      <c r="AA2932" s="110">
        <v>2927</v>
      </c>
      <c r="AB2932" s="110">
        <v>0</v>
      </c>
      <c r="AC2932" s="417">
        <v>29.883326407514499</v>
      </c>
    </row>
    <row r="2933" spans="1:29">
      <c r="A2933" s="20"/>
      <c r="B2933" s="24">
        <v>151</v>
      </c>
      <c r="H2933" s="571">
        <v>2928</v>
      </c>
      <c r="I2933" s="78">
        <v>1686</v>
      </c>
      <c r="J2933" s="78">
        <v>1618</v>
      </c>
      <c r="K2933" s="78">
        <v>1617</v>
      </c>
      <c r="L2933" s="78">
        <v>1686</v>
      </c>
      <c r="M2933" s="579" t="str">
        <f t="shared" si="46"/>
        <v>1686,1618,1617,1686</v>
      </c>
      <c r="R2933" s="280">
        <v>2928</v>
      </c>
      <c r="S2933" s="591">
        <v>1497.18483120459</v>
      </c>
      <c r="U2933" s="77">
        <v>2928</v>
      </c>
      <c r="V2933" s="77">
        <v>2928</v>
      </c>
      <c r="Y2933" s="110">
        <v>2928</v>
      </c>
      <c r="Z2933" s="110">
        <v>0</v>
      </c>
      <c r="AA2933" s="110">
        <v>2928</v>
      </c>
      <c r="AB2933" s="110">
        <v>0</v>
      </c>
      <c r="AC2933" s="417">
        <v>29.943696624091899</v>
      </c>
    </row>
    <row r="2934" spans="1:29">
      <c r="A2934" s="20"/>
      <c r="B2934" s="24">
        <v>152</v>
      </c>
      <c r="H2934" s="571">
        <v>2929</v>
      </c>
      <c r="I2934" s="78">
        <v>1686</v>
      </c>
      <c r="J2934" s="78">
        <v>1617</v>
      </c>
      <c r="K2934" s="78">
        <v>1616</v>
      </c>
      <c r="L2934" s="78">
        <v>1686</v>
      </c>
      <c r="M2934" s="579" t="str">
        <f t="shared" si="46"/>
        <v>1686,1617,1616,1686</v>
      </c>
      <c r="R2934" s="280">
        <v>2929</v>
      </c>
      <c r="S2934" s="591">
        <v>1526.0114561103901</v>
      </c>
      <c r="U2934" s="77">
        <v>2929</v>
      </c>
      <c r="V2934" s="77">
        <v>2929</v>
      </c>
      <c r="Y2934" s="110">
        <v>2929</v>
      </c>
      <c r="Z2934" s="110">
        <v>0</v>
      </c>
      <c r="AA2934" s="110">
        <v>2929</v>
      </c>
      <c r="AB2934" s="110">
        <v>0</v>
      </c>
      <c r="AC2934" s="417">
        <v>30.520229122207802</v>
      </c>
    </row>
    <row r="2935" spans="1:29">
      <c r="A2935" s="20"/>
      <c r="B2935" s="24">
        <v>153</v>
      </c>
      <c r="H2935" s="571">
        <v>2930</v>
      </c>
      <c r="I2935" s="78">
        <v>1687</v>
      </c>
      <c r="J2935" s="78">
        <v>1686</v>
      </c>
      <c r="K2935" s="78">
        <v>1616</v>
      </c>
      <c r="L2935" s="78">
        <v>1687</v>
      </c>
      <c r="M2935" s="579" t="str">
        <f t="shared" si="46"/>
        <v>1687,1686,1616,1687</v>
      </c>
      <c r="R2935" s="280">
        <v>2930</v>
      </c>
      <c r="S2935" s="591">
        <v>1697.9621068269901</v>
      </c>
      <c r="U2935" s="77">
        <v>2930</v>
      </c>
      <c r="V2935" s="77">
        <v>2930</v>
      </c>
      <c r="Y2935" s="110">
        <v>2930</v>
      </c>
      <c r="Z2935" s="110">
        <v>0</v>
      </c>
      <c r="AA2935" s="110">
        <v>2930</v>
      </c>
      <c r="AB2935" s="110">
        <v>0</v>
      </c>
      <c r="AC2935" s="417">
        <v>33.959242136539899</v>
      </c>
    </row>
    <row r="2936" spans="1:29">
      <c r="A2936" s="20"/>
      <c r="B2936" s="24">
        <v>154</v>
      </c>
      <c r="H2936" s="571">
        <v>2931</v>
      </c>
      <c r="I2936" s="78">
        <v>1687</v>
      </c>
      <c r="J2936" s="78">
        <v>1616</v>
      </c>
      <c r="K2936" s="78">
        <v>1615</v>
      </c>
      <c r="L2936" s="78">
        <v>1687</v>
      </c>
      <c r="M2936" s="579" t="str">
        <f t="shared" si="46"/>
        <v>1687,1616,1615,1687</v>
      </c>
      <c r="R2936" s="280">
        <v>2931</v>
      </c>
      <c r="S2936" s="591">
        <v>1425.3457731360099</v>
      </c>
      <c r="U2936" s="77">
        <v>2931</v>
      </c>
      <c r="V2936" s="77">
        <v>2931</v>
      </c>
      <c r="Y2936" s="110">
        <v>2931</v>
      </c>
      <c r="Z2936" s="110">
        <v>0</v>
      </c>
      <c r="AA2936" s="110">
        <v>2931</v>
      </c>
      <c r="AB2936" s="110">
        <v>0</v>
      </c>
      <c r="AC2936" s="417">
        <v>28.506915462720201</v>
      </c>
    </row>
    <row r="2937" spans="1:29">
      <c r="A2937" s="20"/>
      <c r="B2937" s="24">
        <v>155</v>
      </c>
      <c r="H2937" s="571">
        <v>2932</v>
      </c>
      <c r="I2937" s="78">
        <v>1688</v>
      </c>
      <c r="J2937" s="78">
        <v>1687</v>
      </c>
      <c r="K2937" s="78">
        <v>1615</v>
      </c>
      <c r="L2937" s="78">
        <v>1688</v>
      </c>
      <c r="M2937" s="579" t="str">
        <f t="shared" si="46"/>
        <v>1688,1687,1615,1688</v>
      </c>
      <c r="R2937" s="280">
        <v>2932</v>
      </c>
      <c r="S2937" s="591">
        <v>1544.82847538899</v>
      </c>
      <c r="U2937" s="77">
        <v>2932</v>
      </c>
      <c r="V2937" s="77">
        <v>2932</v>
      </c>
      <c r="Y2937" s="110">
        <v>2932</v>
      </c>
      <c r="Z2937" s="110">
        <v>0</v>
      </c>
      <c r="AA2937" s="110">
        <v>2932</v>
      </c>
      <c r="AB2937" s="110">
        <v>0</v>
      </c>
      <c r="AC2937" s="417">
        <v>30.896569507779901</v>
      </c>
    </row>
    <row r="2938" spans="1:29">
      <c r="A2938" s="20"/>
      <c r="B2938" s="24">
        <v>156</v>
      </c>
      <c r="H2938" s="571">
        <v>2933</v>
      </c>
      <c r="I2938" s="78">
        <v>1688</v>
      </c>
      <c r="J2938" s="78">
        <v>1615</v>
      </c>
      <c r="K2938" s="78">
        <v>1614</v>
      </c>
      <c r="L2938" s="78">
        <v>1688</v>
      </c>
      <c r="M2938" s="579" t="str">
        <f t="shared" si="46"/>
        <v>1688,1615,1614,1688</v>
      </c>
      <c r="R2938" s="280">
        <v>2933</v>
      </c>
      <c r="S2938" s="591">
        <v>1415.98121778</v>
      </c>
      <c r="U2938" s="77">
        <v>2933</v>
      </c>
      <c r="V2938" s="77">
        <v>2933</v>
      </c>
      <c r="Y2938" s="110">
        <v>2933</v>
      </c>
      <c r="Z2938" s="110">
        <v>0</v>
      </c>
      <c r="AA2938" s="110">
        <v>2933</v>
      </c>
      <c r="AB2938" s="110">
        <v>0</v>
      </c>
      <c r="AC2938" s="417">
        <v>28.319624355599998</v>
      </c>
    </row>
    <row r="2939" spans="1:29">
      <c r="A2939" s="20"/>
      <c r="B2939" s="24">
        <v>157</v>
      </c>
      <c r="H2939" s="571">
        <v>2934</v>
      </c>
      <c r="I2939" s="78">
        <v>1689</v>
      </c>
      <c r="J2939" s="78">
        <v>1688</v>
      </c>
      <c r="K2939" s="78">
        <v>1614</v>
      </c>
      <c r="L2939" s="78">
        <v>1689</v>
      </c>
      <c r="M2939" s="579" t="str">
        <f t="shared" si="46"/>
        <v>1689,1688,1614,1689</v>
      </c>
      <c r="R2939" s="280">
        <v>2934</v>
      </c>
      <c r="S2939" s="591">
        <v>1462.64942196999</v>
      </c>
      <c r="U2939" s="77">
        <v>2934</v>
      </c>
      <c r="V2939" s="77">
        <v>2934</v>
      </c>
      <c r="Y2939" s="110">
        <v>2934</v>
      </c>
      <c r="Z2939" s="110">
        <v>0</v>
      </c>
      <c r="AA2939" s="110">
        <v>2934</v>
      </c>
      <c r="AB2939" s="110">
        <v>0</v>
      </c>
      <c r="AC2939" s="417">
        <v>29.2529884393999</v>
      </c>
    </row>
    <row r="2940" spans="1:29">
      <c r="A2940" s="20"/>
      <c r="B2940" s="24">
        <v>158</v>
      </c>
      <c r="H2940" s="571">
        <v>2935</v>
      </c>
      <c r="I2940" s="78">
        <v>1689</v>
      </c>
      <c r="J2940" s="78">
        <v>1614</v>
      </c>
      <c r="K2940" s="78">
        <v>1613</v>
      </c>
      <c r="L2940" s="78">
        <v>1689</v>
      </c>
      <c r="M2940" s="579" t="str">
        <f t="shared" si="46"/>
        <v>1689,1614,1613,1689</v>
      </c>
      <c r="R2940" s="280">
        <v>2935</v>
      </c>
      <c r="S2940" s="591">
        <v>1491.6915036099799</v>
      </c>
      <c r="U2940" s="77">
        <v>2935</v>
      </c>
      <c r="V2940" s="77">
        <v>2935</v>
      </c>
      <c r="Y2940" s="110">
        <v>2935</v>
      </c>
      <c r="Z2940" s="110">
        <v>0</v>
      </c>
      <c r="AA2940" s="110">
        <v>2935</v>
      </c>
      <c r="AB2940" s="110">
        <v>0</v>
      </c>
      <c r="AC2940" s="417">
        <v>29.8338300721996</v>
      </c>
    </row>
    <row r="2941" spans="1:29">
      <c r="A2941" s="20"/>
      <c r="B2941" s="24">
        <v>159</v>
      </c>
      <c r="H2941" s="571">
        <v>2936</v>
      </c>
      <c r="I2941" s="78">
        <v>1690</v>
      </c>
      <c r="J2941" s="78">
        <v>1689</v>
      </c>
      <c r="K2941" s="78">
        <v>1613</v>
      </c>
      <c r="L2941" s="78">
        <v>1690</v>
      </c>
      <c r="M2941" s="579" t="str">
        <f t="shared" si="46"/>
        <v>1690,1689,1613,1690</v>
      </c>
      <c r="R2941" s="280">
        <v>2936</v>
      </c>
      <c r="S2941" s="591">
        <v>1522.3362591749999</v>
      </c>
      <c r="U2941" s="77">
        <v>2936</v>
      </c>
      <c r="V2941" s="77">
        <v>2936</v>
      </c>
      <c r="Y2941" s="110">
        <v>2936</v>
      </c>
      <c r="Z2941" s="110">
        <v>0</v>
      </c>
      <c r="AA2941" s="110">
        <v>2936</v>
      </c>
      <c r="AB2941" s="110">
        <v>0</v>
      </c>
      <c r="AC2941" s="417">
        <v>30.4467251835</v>
      </c>
    </row>
    <row r="2942" spans="1:29">
      <c r="A2942" s="20"/>
      <c r="B2942" s="24">
        <v>160</v>
      </c>
      <c r="H2942" s="571">
        <v>2937</v>
      </c>
      <c r="I2942" s="78">
        <v>1690</v>
      </c>
      <c r="J2942" s="78">
        <v>1613</v>
      </c>
      <c r="K2942" s="78">
        <v>1612</v>
      </c>
      <c r="L2942" s="78">
        <v>1690</v>
      </c>
      <c r="M2942" s="579" t="str">
        <f t="shared" si="46"/>
        <v>1690,1613,1612,1690</v>
      </c>
      <c r="R2942" s="280">
        <v>2937</v>
      </c>
      <c r="S2942" s="591">
        <v>1437.4904199999801</v>
      </c>
      <c r="U2942" s="77">
        <v>2937</v>
      </c>
      <c r="V2942" s="77">
        <v>2937</v>
      </c>
      <c r="Y2942" s="110">
        <v>2937</v>
      </c>
      <c r="Z2942" s="110">
        <v>0</v>
      </c>
      <c r="AA2942" s="110">
        <v>2937</v>
      </c>
      <c r="AB2942" s="110">
        <v>0</v>
      </c>
      <c r="AC2942" s="417">
        <v>28.749808399999701</v>
      </c>
    </row>
    <row r="2943" spans="1:29">
      <c r="A2943" s="20"/>
      <c r="B2943" s="24">
        <v>161</v>
      </c>
      <c r="H2943" s="571">
        <v>2938</v>
      </c>
      <c r="I2943" s="78">
        <v>1691</v>
      </c>
      <c r="J2943" s="78">
        <v>1690</v>
      </c>
      <c r="K2943" s="78">
        <v>1612</v>
      </c>
      <c r="L2943" s="78">
        <v>1691</v>
      </c>
      <c r="M2943" s="579" t="str">
        <f t="shared" si="46"/>
        <v>1691,1690,1612,1691</v>
      </c>
      <c r="R2943" s="280">
        <v>2938</v>
      </c>
      <c r="S2943" s="591">
        <v>1373.9389911360099</v>
      </c>
      <c r="U2943" s="77">
        <v>2938</v>
      </c>
      <c r="V2943" s="77">
        <v>2938</v>
      </c>
      <c r="Y2943" s="110">
        <v>2938</v>
      </c>
      <c r="Z2943" s="110">
        <v>0</v>
      </c>
      <c r="AA2943" s="110">
        <v>2938</v>
      </c>
      <c r="AB2943" s="110">
        <v>0</v>
      </c>
      <c r="AC2943" s="417">
        <v>27.478779822720298</v>
      </c>
    </row>
    <row r="2944" spans="1:29">
      <c r="A2944" s="20"/>
      <c r="B2944" s="24">
        <v>162</v>
      </c>
      <c r="H2944" s="571">
        <v>2939</v>
      </c>
      <c r="I2944" s="78">
        <v>1691</v>
      </c>
      <c r="J2944" s="78">
        <v>1612</v>
      </c>
      <c r="K2944" s="78">
        <v>1611</v>
      </c>
      <c r="L2944" s="78">
        <v>1691</v>
      </c>
      <c r="M2944" s="579" t="str">
        <f t="shared" si="46"/>
        <v>1691,1612,1611,1691</v>
      </c>
      <c r="R2944" s="280">
        <v>2939</v>
      </c>
      <c r="S2944" s="591">
        <v>1220.0440242290199</v>
      </c>
      <c r="U2944" s="77">
        <v>2939</v>
      </c>
      <c r="V2944" s="77">
        <v>2939</v>
      </c>
      <c r="Y2944" s="110">
        <v>2939</v>
      </c>
      <c r="Z2944" s="110">
        <v>0</v>
      </c>
      <c r="AA2944" s="110">
        <v>2939</v>
      </c>
      <c r="AB2944" s="110">
        <v>0</v>
      </c>
      <c r="AC2944" s="417">
        <v>24.400880484580401</v>
      </c>
    </row>
    <row r="2945" spans="1:29">
      <c r="A2945" s="20"/>
      <c r="B2945" s="24">
        <v>163</v>
      </c>
      <c r="H2945" s="571">
        <v>2940</v>
      </c>
      <c r="I2945" s="78">
        <v>1692</v>
      </c>
      <c r="J2945" s="78">
        <v>1691</v>
      </c>
      <c r="K2945" s="78">
        <v>1611</v>
      </c>
      <c r="L2945" s="78">
        <v>1692</v>
      </c>
      <c r="M2945" s="579" t="str">
        <f t="shared" si="46"/>
        <v>1692,1691,1611,1692</v>
      </c>
      <c r="R2945" s="280">
        <v>2940</v>
      </c>
      <c r="S2945" s="591">
        <v>1299.39916558799</v>
      </c>
      <c r="U2945" s="77">
        <v>2940</v>
      </c>
      <c r="V2945" s="77">
        <v>2940</v>
      </c>
      <c r="Y2945" s="110">
        <v>2940</v>
      </c>
      <c r="Z2945" s="110">
        <v>0</v>
      </c>
      <c r="AA2945" s="110">
        <v>2940</v>
      </c>
      <c r="AB2945" s="110">
        <v>0</v>
      </c>
      <c r="AC2945" s="417">
        <v>25.987983311759798</v>
      </c>
    </row>
    <row r="2946" spans="1:29">
      <c r="A2946" s="20"/>
      <c r="B2946" s="24">
        <v>164</v>
      </c>
      <c r="H2946" s="571">
        <v>2941</v>
      </c>
      <c r="I2946" s="78">
        <v>1692</v>
      </c>
      <c r="J2946" s="78">
        <v>1611</v>
      </c>
      <c r="K2946" s="78">
        <v>1610</v>
      </c>
      <c r="L2946" s="78">
        <v>1692</v>
      </c>
      <c r="M2946" s="579" t="str">
        <f t="shared" si="46"/>
        <v>1692,1611,1610,1692</v>
      </c>
      <c r="R2946" s="280">
        <v>2941</v>
      </c>
      <c r="S2946" s="591">
        <v>1002.43599111997</v>
      </c>
      <c r="U2946" s="77">
        <v>2941</v>
      </c>
      <c r="V2946" s="77">
        <v>2941</v>
      </c>
      <c r="Y2946" s="110">
        <v>2941</v>
      </c>
      <c r="Z2946" s="110">
        <v>0</v>
      </c>
      <c r="AA2946" s="110">
        <v>2941</v>
      </c>
      <c r="AB2946" s="110">
        <v>0</v>
      </c>
      <c r="AC2946" s="417">
        <v>20.048719822399399</v>
      </c>
    </row>
    <row r="2947" spans="1:29">
      <c r="A2947" s="20"/>
      <c r="B2947" s="24">
        <v>165</v>
      </c>
      <c r="H2947" s="571">
        <v>2942</v>
      </c>
      <c r="I2947" s="78">
        <v>1609</v>
      </c>
      <c r="J2947" s="78">
        <v>1692</v>
      </c>
      <c r="K2947" s="78">
        <v>1610</v>
      </c>
      <c r="L2947" s="78">
        <v>1609</v>
      </c>
      <c r="M2947" s="579" t="str">
        <f t="shared" si="46"/>
        <v>1609,1692,1610,1609</v>
      </c>
      <c r="R2947" s="280">
        <v>2942</v>
      </c>
      <c r="S2947" s="591">
        <v>1023.93817450749</v>
      </c>
      <c r="U2947" s="77">
        <v>2942</v>
      </c>
      <c r="V2947" s="77">
        <v>2942</v>
      </c>
      <c r="Y2947" s="110">
        <v>2942</v>
      </c>
      <c r="Z2947" s="110">
        <v>0</v>
      </c>
      <c r="AA2947" s="110">
        <v>2942</v>
      </c>
      <c r="AB2947" s="110">
        <v>0</v>
      </c>
      <c r="AC2947" s="417">
        <v>20.478763490149799</v>
      </c>
    </row>
    <row r="2948" spans="1:29">
      <c r="A2948" s="20"/>
      <c r="B2948" s="24">
        <v>166</v>
      </c>
      <c r="H2948" s="571">
        <v>2943</v>
      </c>
      <c r="I2948" s="78">
        <v>1693</v>
      </c>
      <c r="J2948" s="78">
        <v>1692</v>
      </c>
      <c r="K2948" s="78">
        <v>1609</v>
      </c>
      <c r="L2948" s="78">
        <v>1693</v>
      </c>
      <c r="M2948" s="579" t="str">
        <f t="shared" si="46"/>
        <v>1693,1692,1609,1693</v>
      </c>
      <c r="R2948" s="280">
        <v>2943</v>
      </c>
      <c r="S2948" s="591">
        <v>1425.2714083430101</v>
      </c>
      <c r="U2948" s="77">
        <v>2943</v>
      </c>
      <c r="V2948" s="77">
        <v>2943</v>
      </c>
      <c r="Y2948" s="110">
        <v>2943</v>
      </c>
      <c r="Z2948" s="110">
        <v>0</v>
      </c>
      <c r="AA2948" s="110">
        <v>2943</v>
      </c>
      <c r="AB2948" s="110">
        <v>0</v>
      </c>
      <c r="AC2948" s="417">
        <v>28.505428166860298</v>
      </c>
    </row>
    <row r="2949" spans="1:29">
      <c r="A2949" s="20"/>
      <c r="B2949" s="24">
        <v>167</v>
      </c>
      <c r="H2949" s="571">
        <v>2944</v>
      </c>
      <c r="I2949" s="78">
        <v>1693</v>
      </c>
      <c r="J2949" s="78">
        <v>1609</v>
      </c>
      <c r="K2949" s="78">
        <v>1608</v>
      </c>
      <c r="L2949" s="78">
        <v>1693</v>
      </c>
      <c r="M2949" s="579" t="str">
        <f t="shared" si="46"/>
        <v>1693,1609,1608,1693</v>
      </c>
      <c r="R2949" s="280">
        <v>2944</v>
      </c>
      <c r="S2949" s="591">
        <v>1458.81587770997</v>
      </c>
      <c r="U2949" s="77">
        <v>2944</v>
      </c>
      <c r="V2949" s="77">
        <v>2944</v>
      </c>
      <c r="Y2949" s="110">
        <v>2944</v>
      </c>
      <c r="Z2949" s="110">
        <v>0</v>
      </c>
      <c r="AA2949" s="110">
        <v>2944</v>
      </c>
      <c r="AB2949" s="110">
        <v>0</v>
      </c>
      <c r="AC2949" s="417">
        <v>29.1763175541994</v>
      </c>
    </row>
    <row r="2950" spans="1:29">
      <c r="A2950" s="20"/>
      <c r="B2950" s="24">
        <v>168</v>
      </c>
      <c r="H2950" s="571">
        <v>2945</v>
      </c>
      <c r="I2950" s="78">
        <v>1694</v>
      </c>
      <c r="J2950" s="78">
        <v>1693</v>
      </c>
      <c r="K2950" s="78">
        <v>1608</v>
      </c>
      <c r="L2950" s="78">
        <v>1694</v>
      </c>
      <c r="M2950" s="579" t="str">
        <f t="shared" ref="M2950:M3013" si="47">_xlfn.CONCAT(I2950,",",J2950,",",,K2950,",",L2950)</f>
        <v>1694,1693,1608,1694</v>
      </c>
      <c r="R2950" s="280">
        <v>2945</v>
      </c>
      <c r="S2950" s="591">
        <v>1789.83071734951</v>
      </c>
      <c r="U2950" s="77">
        <v>2945</v>
      </c>
      <c r="V2950" s="77">
        <v>2945</v>
      </c>
      <c r="Y2950" s="110">
        <v>2945</v>
      </c>
      <c r="Z2950" s="110">
        <v>0</v>
      </c>
      <c r="AA2950" s="110">
        <v>2945</v>
      </c>
      <c r="AB2950" s="110">
        <v>0</v>
      </c>
      <c r="AC2950" s="417">
        <v>35.796614346990197</v>
      </c>
    </row>
    <row r="2951" spans="1:29">
      <c r="A2951" s="20"/>
      <c r="B2951" s="24">
        <v>169</v>
      </c>
      <c r="H2951" s="571">
        <v>2946</v>
      </c>
      <c r="I2951" s="78">
        <v>1694</v>
      </c>
      <c r="J2951" s="78">
        <v>1608</v>
      </c>
      <c r="K2951" s="78">
        <v>1607</v>
      </c>
      <c r="L2951" s="78">
        <v>1694</v>
      </c>
      <c r="M2951" s="579" t="str">
        <f t="shared" si="47"/>
        <v>1694,1608,1607,1694</v>
      </c>
      <c r="R2951" s="280">
        <v>2946</v>
      </c>
      <c r="S2951" s="591">
        <v>1642.77185562401</v>
      </c>
      <c r="U2951" s="77">
        <v>2946</v>
      </c>
      <c r="V2951" s="77">
        <v>2946</v>
      </c>
      <c r="Y2951" s="110">
        <v>2946</v>
      </c>
      <c r="Z2951" s="110">
        <v>0</v>
      </c>
      <c r="AA2951" s="110">
        <v>2946</v>
      </c>
      <c r="AB2951" s="110">
        <v>0</v>
      </c>
      <c r="AC2951" s="417">
        <v>32.855437112480203</v>
      </c>
    </row>
    <row r="2952" spans="1:29">
      <c r="A2952" s="20"/>
      <c r="B2952" s="24">
        <v>170</v>
      </c>
      <c r="H2952" s="571">
        <v>2947</v>
      </c>
      <c r="I2952" s="78">
        <v>1695</v>
      </c>
      <c r="J2952" s="78">
        <v>1694</v>
      </c>
      <c r="K2952" s="78">
        <v>1607</v>
      </c>
      <c r="L2952" s="78">
        <v>1695</v>
      </c>
      <c r="M2952" s="579" t="str">
        <f t="shared" si="47"/>
        <v>1695,1694,1607,1695</v>
      </c>
      <c r="R2952" s="280">
        <v>2947</v>
      </c>
      <c r="S2952" s="591">
        <v>1396.7203591079699</v>
      </c>
      <c r="U2952" s="77">
        <v>2947</v>
      </c>
      <c r="V2952" s="77">
        <v>2947</v>
      </c>
      <c r="Y2952" s="110">
        <v>2947</v>
      </c>
      <c r="Z2952" s="110">
        <v>0</v>
      </c>
      <c r="AA2952" s="110">
        <v>2947</v>
      </c>
      <c r="AB2952" s="110">
        <v>0</v>
      </c>
      <c r="AC2952" s="417">
        <v>27.934407182159401</v>
      </c>
    </row>
    <row r="2953" spans="1:29">
      <c r="A2953" s="20"/>
      <c r="B2953" s="24">
        <v>171</v>
      </c>
      <c r="H2953" s="571">
        <v>2948</v>
      </c>
      <c r="I2953" s="78">
        <v>1695</v>
      </c>
      <c r="J2953" s="78">
        <v>1607</v>
      </c>
      <c r="K2953" s="78">
        <v>1606</v>
      </c>
      <c r="L2953" s="78">
        <v>1695</v>
      </c>
      <c r="M2953" s="579" t="str">
        <f t="shared" si="47"/>
        <v>1695,1607,1606,1695</v>
      </c>
      <c r="R2953" s="280">
        <v>2948</v>
      </c>
      <c r="S2953" s="591">
        <v>1213.59658347649</v>
      </c>
      <c r="U2953" s="77">
        <v>2948</v>
      </c>
      <c r="V2953" s="77">
        <v>2948</v>
      </c>
      <c r="Y2953" s="110">
        <v>2948</v>
      </c>
      <c r="Z2953" s="110">
        <v>0</v>
      </c>
      <c r="AA2953" s="110">
        <v>2948</v>
      </c>
      <c r="AB2953" s="110">
        <v>0</v>
      </c>
      <c r="AC2953" s="417">
        <v>24.271931669529799</v>
      </c>
    </row>
    <row r="2954" spans="1:29">
      <c r="A2954" s="20"/>
      <c r="B2954" s="24">
        <v>172</v>
      </c>
      <c r="H2954" s="571">
        <v>2949</v>
      </c>
      <c r="I2954" s="78">
        <v>1696</v>
      </c>
      <c r="J2954" s="78">
        <v>1695</v>
      </c>
      <c r="K2954" s="78">
        <v>1606</v>
      </c>
      <c r="L2954" s="78">
        <v>1696</v>
      </c>
      <c r="M2954" s="579" t="str">
        <f t="shared" si="47"/>
        <v>1696,1695,1606,1696</v>
      </c>
      <c r="R2954" s="280">
        <v>2949</v>
      </c>
      <c r="S2954" s="591">
        <v>1230.3483957655201</v>
      </c>
      <c r="U2954" s="77">
        <v>2949</v>
      </c>
      <c r="V2954" s="77">
        <v>2949</v>
      </c>
      <c r="Y2954" s="110">
        <v>2949</v>
      </c>
      <c r="Z2954" s="110">
        <v>0</v>
      </c>
      <c r="AA2954" s="110">
        <v>2949</v>
      </c>
      <c r="AB2954" s="110">
        <v>0</v>
      </c>
      <c r="AC2954" s="417">
        <v>24.606967915310499</v>
      </c>
    </row>
    <row r="2955" spans="1:29">
      <c r="A2955" s="20"/>
      <c r="B2955" s="24">
        <v>173</v>
      </c>
      <c r="H2955" s="571">
        <v>2950</v>
      </c>
      <c r="I2955" s="78">
        <v>1696</v>
      </c>
      <c r="J2955" s="78">
        <v>1606</v>
      </c>
      <c r="K2955" s="78">
        <v>1605</v>
      </c>
      <c r="L2955" s="78">
        <v>1696</v>
      </c>
      <c r="M2955" s="579" t="str">
        <f t="shared" si="47"/>
        <v>1696,1606,1605,1696</v>
      </c>
      <c r="R2955" s="280">
        <v>2950</v>
      </c>
      <c r="S2955" s="591">
        <v>1243.73692382694</v>
      </c>
      <c r="U2955" s="77">
        <v>2950</v>
      </c>
      <c r="V2955" s="77">
        <v>2950</v>
      </c>
      <c r="Y2955" s="110">
        <v>2950</v>
      </c>
      <c r="Z2955" s="110">
        <v>0</v>
      </c>
      <c r="AA2955" s="110">
        <v>2950</v>
      </c>
      <c r="AB2955" s="110">
        <v>0</v>
      </c>
      <c r="AC2955" s="417">
        <v>24.874738476538901</v>
      </c>
    </row>
    <row r="2956" spans="1:29">
      <c r="A2956" s="20"/>
      <c r="B2956" s="24">
        <v>174</v>
      </c>
      <c r="H2956" s="571">
        <v>2951</v>
      </c>
      <c r="I2956" s="78">
        <v>1697</v>
      </c>
      <c r="J2956" s="78">
        <v>1696</v>
      </c>
      <c r="K2956" s="78">
        <v>1605</v>
      </c>
      <c r="L2956" s="78">
        <v>1697</v>
      </c>
      <c r="M2956" s="579" t="str">
        <f t="shared" si="47"/>
        <v>1697,1696,1605,1697</v>
      </c>
      <c r="R2956" s="280">
        <v>2951</v>
      </c>
      <c r="S2956" s="591">
        <v>1480.3064886310599</v>
      </c>
      <c r="U2956" s="77">
        <v>2951</v>
      </c>
      <c r="V2956" s="77">
        <v>2951</v>
      </c>
      <c r="Y2956" s="110">
        <v>2951</v>
      </c>
      <c r="Z2956" s="110">
        <v>0</v>
      </c>
      <c r="AA2956" s="110">
        <v>2951</v>
      </c>
      <c r="AB2956" s="110">
        <v>0</v>
      </c>
      <c r="AC2956" s="417">
        <v>29.606129772621198</v>
      </c>
    </row>
    <row r="2957" spans="1:29">
      <c r="A2957" s="20"/>
      <c r="B2957" s="24">
        <v>175</v>
      </c>
      <c r="H2957" s="571">
        <v>2952</v>
      </c>
      <c r="I2957" s="78">
        <v>1697</v>
      </c>
      <c r="J2957" s="78">
        <v>1605</v>
      </c>
      <c r="K2957" s="78">
        <v>1604</v>
      </c>
      <c r="L2957" s="78">
        <v>1697</v>
      </c>
      <c r="M2957" s="579" t="str">
        <f t="shared" si="47"/>
        <v>1697,1605,1604,1697</v>
      </c>
      <c r="R2957" s="280">
        <v>2952</v>
      </c>
      <c r="S2957" s="591">
        <v>1189.26743609501</v>
      </c>
      <c r="U2957" s="77">
        <v>2952</v>
      </c>
      <c r="V2957" s="77">
        <v>2952</v>
      </c>
      <c r="Y2957" s="110">
        <v>2952</v>
      </c>
      <c r="Z2957" s="110">
        <v>0</v>
      </c>
      <c r="AA2957" s="110">
        <v>2952</v>
      </c>
      <c r="AB2957" s="110">
        <v>0</v>
      </c>
      <c r="AC2957" s="417">
        <v>23.785348721900299</v>
      </c>
    </row>
    <row r="2958" spans="1:29">
      <c r="A2958" s="20"/>
      <c r="B2958" s="24">
        <v>176</v>
      </c>
      <c r="H2958" s="571">
        <v>2953</v>
      </c>
      <c r="I2958" s="78">
        <v>1603</v>
      </c>
      <c r="J2958" s="78">
        <v>1697</v>
      </c>
      <c r="K2958" s="78">
        <v>1604</v>
      </c>
      <c r="L2958" s="78">
        <v>1603</v>
      </c>
      <c r="M2958" s="579" t="str">
        <f t="shared" si="47"/>
        <v>1603,1697,1604,1603</v>
      </c>
      <c r="R2958" s="280">
        <v>2953</v>
      </c>
      <c r="S2958" s="591">
        <v>1220.72021424898</v>
      </c>
      <c r="U2958" s="77">
        <v>2953</v>
      </c>
      <c r="V2958" s="77">
        <v>2953</v>
      </c>
      <c r="Y2958" s="110">
        <v>2953</v>
      </c>
      <c r="Z2958" s="110">
        <v>0</v>
      </c>
      <c r="AA2958" s="110">
        <v>2953</v>
      </c>
      <c r="AB2958" s="110">
        <v>0</v>
      </c>
      <c r="AC2958" s="417">
        <v>24.4144042849796</v>
      </c>
    </row>
    <row r="2959" spans="1:29">
      <c r="A2959" s="20"/>
      <c r="B2959" s="24">
        <v>177</v>
      </c>
      <c r="H2959" s="571">
        <v>2954</v>
      </c>
      <c r="I2959" s="78">
        <v>1698</v>
      </c>
      <c r="J2959" s="78">
        <v>1697</v>
      </c>
      <c r="K2959" s="78">
        <v>1603</v>
      </c>
      <c r="L2959" s="78">
        <v>1698</v>
      </c>
      <c r="M2959" s="579" t="str">
        <f t="shared" si="47"/>
        <v>1698,1697,1603,1698</v>
      </c>
      <c r="R2959" s="280">
        <v>2954</v>
      </c>
      <c r="S2959" s="591">
        <v>1551.69584041801</v>
      </c>
      <c r="U2959" s="77">
        <v>2954</v>
      </c>
      <c r="V2959" s="77">
        <v>2954</v>
      </c>
      <c r="Y2959" s="110">
        <v>2954</v>
      </c>
      <c r="Z2959" s="110">
        <v>0</v>
      </c>
      <c r="AA2959" s="110">
        <v>2954</v>
      </c>
      <c r="AB2959" s="110">
        <v>0</v>
      </c>
      <c r="AC2959" s="417">
        <v>31.033916808360299</v>
      </c>
    </row>
    <row r="2960" spans="1:29">
      <c r="A2960" s="20"/>
      <c r="B2960" s="24">
        <v>178</v>
      </c>
      <c r="H2960" s="571">
        <v>2955</v>
      </c>
      <c r="I2960" s="78">
        <v>1698</v>
      </c>
      <c r="J2960" s="78">
        <v>1603</v>
      </c>
      <c r="K2960" s="78">
        <v>1602</v>
      </c>
      <c r="L2960" s="78">
        <v>1698</v>
      </c>
      <c r="M2960" s="579" t="str">
        <f t="shared" si="47"/>
        <v>1698,1603,1602,1698</v>
      </c>
      <c r="R2960" s="280">
        <v>2955</v>
      </c>
      <c r="S2960" s="591">
        <v>1372.3438724820101</v>
      </c>
      <c r="U2960" s="77">
        <v>2955</v>
      </c>
      <c r="V2960" s="77">
        <v>2955</v>
      </c>
      <c r="Y2960" s="110">
        <v>2955</v>
      </c>
      <c r="Z2960" s="110">
        <v>0</v>
      </c>
      <c r="AA2960" s="110">
        <v>2955</v>
      </c>
      <c r="AB2960" s="110">
        <v>0</v>
      </c>
      <c r="AC2960" s="417">
        <v>27.446877449640301</v>
      </c>
    </row>
    <row r="2961" spans="1:29">
      <c r="A2961" s="20"/>
      <c r="B2961" s="24">
        <v>179</v>
      </c>
      <c r="H2961" s="571">
        <v>2956</v>
      </c>
      <c r="I2961" s="78">
        <v>1699</v>
      </c>
      <c r="J2961" s="78">
        <v>1698</v>
      </c>
      <c r="K2961" s="78">
        <v>1602</v>
      </c>
      <c r="L2961" s="78">
        <v>1699</v>
      </c>
      <c r="M2961" s="579" t="str">
        <f t="shared" si="47"/>
        <v>1699,1698,1602,1699</v>
      </c>
      <c r="R2961" s="280">
        <v>2956</v>
      </c>
      <c r="S2961" s="591">
        <v>1514.4359115449399</v>
      </c>
      <c r="U2961" s="77">
        <v>2956</v>
      </c>
      <c r="V2961" s="77">
        <v>2956</v>
      </c>
      <c r="Y2961" s="110">
        <v>2956</v>
      </c>
      <c r="Z2961" s="110">
        <v>0</v>
      </c>
      <c r="AA2961" s="110">
        <v>2956</v>
      </c>
      <c r="AB2961" s="110">
        <v>0</v>
      </c>
      <c r="AC2961" s="417">
        <v>30.288718230898901</v>
      </c>
    </row>
    <row r="2962" spans="1:29">
      <c r="A2962" s="20"/>
      <c r="B2962" s="24">
        <v>180</v>
      </c>
      <c r="H2962" s="571">
        <v>2957</v>
      </c>
      <c r="I2962" s="78">
        <v>1699</v>
      </c>
      <c r="J2962" s="78">
        <v>1602</v>
      </c>
      <c r="K2962" s="78">
        <v>1601</v>
      </c>
      <c r="L2962" s="78">
        <v>1699</v>
      </c>
      <c r="M2962" s="579" t="str">
        <f t="shared" si="47"/>
        <v>1699,1602,1601,1699</v>
      </c>
      <c r="R2962" s="280">
        <v>2957</v>
      </c>
      <c r="S2962" s="591">
        <v>1538.3873542230499</v>
      </c>
      <c r="U2962" s="77">
        <v>2957</v>
      </c>
      <c r="V2962" s="77">
        <v>2957</v>
      </c>
      <c r="Y2962" s="110">
        <v>2957</v>
      </c>
      <c r="Z2962" s="110">
        <v>0</v>
      </c>
      <c r="AA2962" s="110">
        <v>2957</v>
      </c>
      <c r="AB2962" s="110">
        <v>0</v>
      </c>
      <c r="AC2962" s="417">
        <v>30.767747084461099</v>
      </c>
    </row>
    <row r="2963" spans="1:29">
      <c r="A2963" s="20"/>
      <c r="B2963" s="24">
        <v>181</v>
      </c>
      <c r="H2963" s="571">
        <v>2958</v>
      </c>
      <c r="I2963" s="78">
        <v>1700</v>
      </c>
      <c r="J2963" s="78">
        <v>1699</v>
      </c>
      <c r="K2963" s="78">
        <v>1601</v>
      </c>
      <c r="L2963" s="78">
        <v>1700</v>
      </c>
      <c r="M2963" s="579" t="str">
        <f t="shared" si="47"/>
        <v>1700,1699,1601,1700</v>
      </c>
      <c r="R2963" s="280">
        <v>2958</v>
      </c>
      <c r="S2963" s="591">
        <v>1561.11166241092</v>
      </c>
      <c r="U2963" s="77">
        <v>2958</v>
      </c>
      <c r="V2963" s="77">
        <v>2958</v>
      </c>
      <c r="Y2963" s="110">
        <v>2958</v>
      </c>
      <c r="Z2963" s="110">
        <v>0</v>
      </c>
      <c r="AA2963" s="110">
        <v>2958</v>
      </c>
      <c r="AB2963" s="110">
        <v>0</v>
      </c>
      <c r="AC2963" s="417">
        <v>31.222233248218501</v>
      </c>
    </row>
    <row r="2964" spans="1:29">
      <c r="A2964" s="20"/>
      <c r="B2964" s="24">
        <v>182</v>
      </c>
      <c r="H2964" s="571">
        <v>2959</v>
      </c>
      <c r="I2964" s="78">
        <v>1700</v>
      </c>
      <c r="J2964" s="78">
        <v>1601</v>
      </c>
      <c r="K2964" s="78">
        <v>1600</v>
      </c>
      <c r="L2964" s="78">
        <v>1700</v>
      </c>
      <c r="M2964" s="579" t="str">
        <f t="shared" si="47"/>
        <v>1700,1601,1600,1700</v>
      </c>
      <c r="R2964" s="280">
        <v>2959</v>
      </c>
      <c r="S2964" s="591">
        <v>1478.85818427201</v>
      </c>
      <c r="U2964" s="77">
        <v>2959</v>
      </c>
      <c r="V2964" s="77">
        <v>2959</v>
      </c>
      <c r="Y2964" s="110">
        <v>2959</v>
      </c>
      <c r="Z2964" s="110">
        <v>0</v>
      </c>
      <c r="AA2964" s="110">
        <v>2959</v>
      </c>
      <c r="AB2964" s="110">
        <v>0</v>
      </c>
      <c r="AC2964" s="417">
        <v>29.577163685440301</v>
      </c>
    </row>
    <row r="2965" spans="1:29">
      <c r="A2965" s="20"/>
      <c r="B2965" s="24">
        <v>183</v>
      </c>
      <c r="H2965" s="571">
        <v>2960</v>
      </c>
      <c r="I2965" s="78">
        <v>1701</v>
      </c>
      <c r="J2965" s="78">
        <v>1700</v>
      </c>
      <c r="K2965" s="78">
        <v>1600</v>
      </c>
      <c r="L2965" s="78">
        <v>1701</v>
      </c>
      <c r="M2965" s="579" t="str">
        <f t="shared" si="47"/>
        <v>1701,1700,1600,1701</v>
      </c>
      <c r="R2965" s="280">
        <v>2960</v>
      </c>
      <c r="S2965" s="591">
        <v>1300.03043361101</v>
      </c>
      <c r="U2965" s="77">
        <v>2960</v>
      </c>
      <c r="V2965" s="77">
        <v>2960</v>
      </c>
      <c r="Y2965" s="110">
        <v>2960</v>
      </c>
      <c r="Z2965" s="110">
        <v>0</v>
      </c>
      <c r="AA2965" s="110">
        <v>2960</v>
      </c>
      <c r="AB2965" s="110">
        <v>0</v>
      </c>
      <c r="AC2965" s="417">
        <v>26.000608672220199</v>
      </c>
    </row>
    <row r="2966" spans="1:29">
      <c r="A2966" s="20"/>
      <c r="B2966" s="24">
        <v>184</v>
      </c>
      <c r="H2966" s="571">
        <v>2961</v>
      </c>
      <c r="I2966" s="78">
        <v>1701</v>
      </c>
      <c r="J2966" s="78">
        <v>1600</v>
      </c>
      <c r="K2966" s="78">
        <v>1599</v>
      </c>
      <c r="L2966" s="78">
        <v>1701</v>
      </c>
      <c r="M2966" s="579" t="str">
        <f t="shared" si="47"/>
        <v>1701,1600,1599,1701</v>
      </c>
      <c r="R2966" s="280">
        <v>2961</v>
      </c>
      <c r="S2966" s="591">
        <v>1223.1864876239499</v>
      </c>
      <c r="U2966" s="77">
        <v>2961</v>
      </c>
      <c r="V2966" s="77">
        <v>2961</v>
      </c>
      <c r="Y2966" s="110">
        <v>2961</v>
      </c>
      <c r="Z2966" s="110">
        <v>0</v>
      </c>
      <c r="AA2966" s="110">
        <v>2961</v>
      </c>
      <c r="AB2966" s="110">
        <v>0</v>
      </c>
      <c r="AC2966" s="417">
        <v>24.4637297524791</v>
      </c>
    </row>
    <row r="2967" spans="1:29">
      <c r="A2967" s="20"/>
      <c r="B2967" s="24">
        <v>185</v>
      </c>
      <c r="H2967" s="571">
        <v>2962</v>
      </c>
      <c r="I2967" s="78">
        <v>1702</v>
      </c>
      <c r="J2967" s="78">
        <v>1701</v>
      </c>
      <c r="K2967" s="78">
        <v>1599</v>
      </c>
      <c r="L2967" s="78">
        <v>1702</v>
      </c>
      <c r="M2967" s="579" t="str">
        <f t="shared" si="47"/>
        <v>1702,1701,1599,1702</v>
      </c>
      <c r="R2967" s="280">
        <v>2962</v>
      </c>
      <c r="S2967" s="591">
        <v>1032.9855615225299</v>
      </c>
      <c r="U2967" s="77">
        <v>2962</v>
      </c>
      <c r="V2967" s="77">
        <v>2962</v>
      </c>
      <c r="Y2967" s="110">
        <v>2962</v>
      </c>
      <c r="Z2967" s="110">
        <v>0</v>
      </c>
      <c r="AA2967" s="110">
        <v>2962</v>
      </c>
      <c r="AB2967" s="110">
        <v>0</v>
      </c>
      <c r="AC2967" s="417">
        <v>20.6597112304507</v>
      </c>
    </row>
    <row r="2968" spans="1:29">
      <c r="A2968" s="20"/>
      <c r="B2968" s="24">
        <v>186</v>
      </c>
      <c r="H2968" s="571">
        <v>2963</v>
      </c>
      <c r="I2968" s="78">
        <v>1702</v>
      </c>
      <c r="J2968" s="78">
        <v>1599</v>
      </c>
      <c r="K2968" s="78">
        <v>1598</v>
      </c>
      <c r="L2968" s="78">
        <v>1702</v>
      </c>
      <c r="M2968" s="579" t="str">
        <f t="shared" si="47"/>
        <v>1702,1599,1598,1702</v>
      </c>
      <c r="R2968" s="280">
        <v>2963</v>
      </c>
      <c r="S2968" s="591">
        <v>972.08981753449098</v>
      </c>
      <c r="U2968" s="77">
        <v>2963</v>
      </c>
      <c r="V2968" s="77">
        <v>2963</v>
      </c>
      <c r="Y2968" s="110">
        <v>2963</v>
      </c>
      <c r="Z2968" s="110">
        <v>0</v>
      </c>
      <c r="AA2968" s="110">
        <v>2963</v>
      </c>
      <c r="AB2968" s="110">
        <v>0</v>
      </c>
      <c r="AC2968" s="417">
        <v>19.441796350689799</v>
      </c>
    </row>
    <row r="2969" spans="1:29">
      <c r="A2969" s="20"/>
      <c r="B2969" s="24">
        <v>187</v>
      </c>
      <c r="H2969" s="571">
        <v>2964</v>
      </c>
      <c r="I2969" s="78">
        <v>1703</v>
      </c>
      <c r="J2969" s="78">
        <v>1702</v>
      </c>
      <c r="K2969" s="78">
        <v>1598</v>
      </c>
      <c r="L2969" s="78">
        <v>1703</v>
      </c>
      <c r="M2969" s="579" t="str">
        <f t="shared" si="47"/>
        <v>1703,1702,1598,1703</v>
      </c>
      <c r="R2969" s="280">
        <v>2964</v>
      </c>
      <c r="S2969" s="591">
        <v>1033.7114690124799</v>
      </c>
      <c r="U2969" s="77">
        <v>2964</v>
      </c>
      <c r="V2969" s="77">
        <v>2964</v>
      </c>
      <c r="Y2969" s="110">
        <v>2964</v>
      </c>
      <c r="Z2969" s="110">
        <v>0</v>
      </c>
      <c r="AA2969" s="110">
        <v>2964</v>
      </c>
      <c r="AB2969" s="110">
        <v>0</v>
      </c>
      <c r="AC2969" s="417">
        <v>20.674229380249699</v>
      </c>
    </row>
    <row r="2970" spans="1:29">
      <c r="A2970" s="20"/>
      <c r="B2970" s="24">
        <v>188</v>
      </c>
      <c r="H2970" s="571">
        <v>2965</v>
      </c>
      <c r="I2970" s="78">
        <v>1703</v>
      </c>
      <c r="J2970" s="78">
        <v>1598</v>
      </c>
      <c r="K2970" s="78">
        <v>1597</v>
      </c>
      <c r="L2970" s="78">
        <v>1703</v>
      </c>
      <c r="M2970" s="579" t="str">
        <f t="shared" si="47"/>
        <v>1703,1598,1597,1703</v>
      </c>
      <c r="R2970" s="280">
        <v>2965</v>
      </c>
      <c r="S2970" s="591">
        <v>1222.81305949343</v>
      </c>
      <c r="U2970" s="77">
        <v>2965</v>
      </c>
      <c r="V2970" s="77">
        <v>2965</v>
      </c>
      <c r="Y2970" s="110">
        <v>2965</v>
      </c>
      <c r="Z2970" s="110">
        <v>0</v>
      </c>
      <c r="AA2970" s="110">
        <v>2965</v>
      </c>
      <c r="AB2970" s="110">
        <v>0</v>
      </c>
      <c r="AC2970" s="417">
        <v>24.456261189868599</v>
      </c>
    </row>
    <row r="2971" spans="1:29">
      <c r="A2971" s="20"/>
      <c r="B2971" s="24">
        <v>189</v>
      </c>
      <c r="H2971" s="571">
        <v>2966</v>
      </c>
      <c r="I2971" s="78">
        <v>1704</v>
      </c>
      <c r="J2971" s="78">
        <v>1703</v>
      </c>
      <c r="K2971" s="78">
        <v>1597</v>
      </c>
      <c r="L2971" s="78">
        <v>1704</v>
      </c>
      <c r="M2971" s="579" t="str">
        <f t="shared" si="47"/>
        <v>1704,1703,1597,1704</v>
      </c>
      <c r="R2971" s="280">
        <v>2966</v>
      </c>
      <c r="S2971" s="591">
        <v>1381.680287569</v>
      </c>
      <c r="U2971" s="77">
        <v>2966</v>
      </c>
      <c r="V2971" s="77">
        <v>2966</v>
      </c>
      <c r="Y2971" s="110">
        <v>2966</v>
      </c>
      <c r="Z2971" s="110">
        <v>0</v>
      </c>
      <c r="AA2971" s="110">
        <v>2966</v>
      </c>
      <c r="AB2971" s="110">
        <v>0</v>
      </c>
      <c r="AC2971" s="417">
        <v>27.633605751379999</v>
      </c>
    </row>
    <row r="2972" spans="1:29">
      <c r="A2972" s="20"/>
      <c r="B2972" s="24">
        <v>190</v>
      </c>
      <c r="H2972" s="571">
        <v>2967</v>
      </c>
      <c r="I2972" s="78">
        <v>1704</v>
      </c>
      <c r="J2972" s="78">
        <v>1597</v>
      </c>
      <c r="K2972" s="78">
        <v>1596</v>
      </c>
      <c r="L2972" s="78">
        <v>1704</v>
      </c>
      <c r="M2972" s="579" t="str">
        <f t="shared" si="47"/>
        <v>1704,1597,1596,1704</v>
      </c>
      <c r="R2972" s="280">
        <v>2967</v>
      </c>
      <c r="S2972" s="591">
        <v>1545.85952515501</v>
      </c>
      <c r="U2972" s="77">
        <v>2967</v>
      </c>
      <c r="V2972" s="77">
        <v>2967</v>
      </c>
      <c r="Y2972" s="110">
        <v>2967</v>
      </c>
      <c r="Z2972" s="110">
        <v>0</v>
      </c>
      <c r="AA2972" s="110">
        <v>2967</v>
      </c>
      <c r="AB2972" s="110">
        <v>0</v>
      </c>
      <c r="AC2972" s="417">
        <v>30.917190503100201</v>
      </c>
    </row>
    <row r="2973" spans="1:29">
      <c r="A2973" s="20"/>
      <c r="B2973" s="24">
        <v>191</v>
      </c>
      <c r="H2973" s="571">
        <v>2968</v>
      </c>
      <c r="I2973" s="78">
        <v>1705</v>
      </c>
      <c r="J2973" s="78">
        <v>1704</v>
      </c>
      <c r="K2973" s="78">
        <v>1596</v>
      </c>
      <c r="L2973" s="78">
        <v>1705</v>
      </c>
      <c r="M2973" s="579" t="str">
        <f t="shared" si="47"/>
        <v>1705,1704,1596,1705</v>
      </c>
      <c r="R2973" s="280">
        <v>2968</v>
      </c>
      <c r="S2973" s="591">
        <v>1296.00166079102</v>
      </c>
      <c r="U2973" s="77">
        <v>2968</v>
      </c>
      <c r="V2973" s="77">
        <v>2968</v>
      </c>
      <c r="Y2973" s="110">
        <v>2968</v>
      </c>
      <c r="Z2973" s="110">
        <v>0</v>
      </c>
      <c r="AA2973" s="110">
        <v>2968</v>
      </c>
      <c r="AB2973" s="110">
        <v>0</v>
      </c>
      <c r="AC2973" s="417">
        <v>25.9200332158204</v>
      </c>
    </row>
    <row r="2974" spans="1:29">
      <c r="A2974" s="20"/>
      <c r="B2974" s="24">
        <v>192</v>
      </c>
      <c r="H2974" s="571">
        <v>2969</v>
      </c>
      <c r="I2974" s="78">
        <v>1705</v>
      </c>
      <c r="J2974" s="78">
        <v>1596</v>
      </c>
      <c r="K2974" s="78">
        <v>1595</v>
      </c>
      <c r="L2974" s="78">
        <v>1705</v>
      </c>
      <c r="M2974" s="579" t="str">
        <f t="shared" si="47"/>
        <v>1705,1596,1595,1705</v>
      </c>
      <c r="R2974" s="280">
        <v>2969</v>
      </c>
      <c r="S2974" s="591">
        <v>1149.6211902694999</v>
      </c>
      <c r="U2974" s="77">
        <v>2969</v>
      </c>
      <c r="V2974" s="77">
        <v>2969</v>
      </c>
      <c r="Y2974" s="110">
        <v>2969</v>
      </c>
      <c r="Z2974" s="110">
        <v>0</v>
      </c>
      <c r="AA2974" s="110">
        <v>2969</v>
      </c>
      <c r="AB2974" s="110">
        <v>0</v>
      </c>
      <c r="AC2974" s="417">
        <v>22.9924238053901</v>
      </c>
    </row>
    <row r="2975" spans="1:29">
      <c r="A2975" s="20"/>
      <c r="B2975" s="24">
        <v>193</v>
      </c>
      <c r="H2975" s="571">
        <v>2970</v>
      </c>
      <c r="I2975" s="78">
        <v>1706</v>
      </c>
      <c r="J2975" s="78">
        <v>1705</v>
      </c>
      <c r="K2975" s="78">
        <v>1595</v>
      </c>
      <c r="L2975" s="78">
        <v>1706</v>
      </c>
      <c r="M2975" s="579" t="str">
        <f t="shared" si="47"/>
        <v>1706,1705,1595,1706</v>
      </c>
      <c r="R2975" s="280">
        <v>2970</v>
      </c>
      <c r="S2975" s="591">
        <v>1128.1989160785099</v>
      </c>
      <c r="U2975" s="77">
        <v>2970</v>
      </c>
      <c r="V2975" s="77">
        <v>2970</v>
      </c>
      <c r="Y2975" s="110">
        <v>2970</v>
      </c>
      <c r="Z2975" s="110">
        <v>0</v>
      </c>
      <c r="AA2975" s="110">
        <v>2970</v>
      </c>
      <c r="AB2975" s="110">
        <v>0</v>
      </c>
      <c r="AC2975" s="417">
        <v>22.5639783215703</v>
      </c>
    </row>
    <row r="2976" spans="1:29">
      <c r="A2976" s="20"/>
      <c r="B2976" s="24">
        <v>194</v>
      </c>
      <c r="H2976" s="571">
        <v>2971</v>
      </c>
      <c r="I2976" s="78">
        <v>1706</v>
      </c>
      <c r="J2976" s="78">
        <v>1595</v>
      </c>
      <c r="K2976" s="78">
        <v>1594</v>
      </c>
      <c r="L2976" s="78">
        <v>1706</v>
      </c>
      <c r="M2976" s="579" t="str">
        <f t="shared" si="47"/>
        <v>1706,1595,1594,1706</v>
      </c>
      <c r="R2976" s="280">
        <v>2971</v>
      </c>
      <c r="S2976" s="591">
        <v>1220.6007921779801</v>
      </c>
      <c r="U2976" s="77">
        <v>2971</v>
      </c>
      <c r="V2976" s="77">
        <v>2971</v>
      </c>
      <c r="Y2976" s="110">
        <v>2971</v>
      </c>
      <c r="Z2976" s="110">
        <v>0</v>
      </c>
      <c r="AA2976" s="110">
        <v>2971</v>
      </c>
      <c r="AB2976" s="110">
        <v>0</v>
      </c>
      <c r="AC2976" s="417">
        <v>24.412015843559601</v>
      </c>
    </row>
    <row r="2977" spans="1:29">
      <c r="A2977" s="20"/>
      <c r="B2977" s="24">
        <v>195</v>
      </c>
      <c r="H2977" s="571">
        <v>2972</v>
      </c>
      <c r="I2977" s="78">
        <v>1707</v>
      </c>
      <c r="J2977" s="78">
        <v>1706</v>
      </c>
      <c r="K2977" s="78">
        <v>1594</v>
      </c>
      <c r="L2977" s="78">
        <v>1707</v>
      </c>
      <c r="M2977" s="579" t="str">
        <f t="shared" si="47"/>
        <v>1707,1706,1594,1707</v>
      </c>
      <c r="R2977" s="280">
        <v>2972</v>
      </c>
      <c r="S2977" s="591">
        <v>1351.76411895299</v>
      </c>
      <c r="U2977" s="77">
        <v>2972</v>
      </c>
      <c r="V2977" s="77">
        <v>2972</v>
      </c>
      <c r="Y2977" s="110">
        <v>2972</v>
      </c>
      <c r="Z2977" s="110">
        <v>0</v>
      </c>
      <c r="AA2977" s="110">
        <v>2972</v>
      </c>
      <c r="AB2977" s="110">
        <v>0</v>
      </c>
      <c r="AC2977" s="417">
        <v>27.0352823790599</v>
      </c>
    </row>
    <row r="2978" spans="1:29">
      <c r="A2978" s="20"/>
      <c r="B2978" s="24">
        <v>196</v>
      </c>
      <c r="H2978" s="571">
        <v>2973</v>
      </c>
      <c r="I2978" s="78">
        <v>1707</v>
      </c>
      <c r="J2978" s="78">
        <v>1594</v>
      </c>
      <c r="K2978" s="78">
        <v>1593</v>
      </c>
      <c r="L2978" s="78">
        <v>1707</v>
      </c>
      <c r="M2978" s="579" t="str">
        <f t="shared" si="47"/>
        <v>1707,1594,1593,1707</v>
      </c>
      <c r="R2978" s="280">
        <v>2973</v>
      </c>
      <c r="S2978" s="591">
        <v>1248.762586569</v>
      </c>
      <c r="U2978" s="77">
        <v>2973</v>
      </c>
      <c r="V2978" s="77">
        <v>2973</v>
      </c>
      <c r="Y2978" s="110">
        <v>2973</v>
      </c>
      <c r="Z2978" s="110">
        <v>0</v>
      </c>
      <c r="AA2978" s="110">
        <v>2973</v>
      </c>
      <c r="AB2978" s="110">
        <v>0</v>
      </c>
      <c r="AC2978" s="417">
        <v>24.975251731380101</v>
      </c>
    </row>
    <row r="2979" spans="1:29">
      <c r="A2979" s="20"/>
      <c r="B2979" s="24">
        <v>197</v>
      </c>
      <c r="H2979" s="571">
        <v>2974</v>
      </c>
      <c r="I2979" s="78">
        <v>1708</v>
      </c>
      <c r="J2979" s="78">
        <v>1707</v>
      </c>
      <c r="K2979" s="78">
        <v>1593</v>
      </c>
      <c r="L2979" s="78">
        <v>1708</v>
      </c>
      <c r="M2979" s="579" t="str">
        <f t="shared" si="47"/>
        <v>1708,1707,1593,1708</v>
      </c>
      <c r="R2979" s="280">
        <v>2974</v>
      </c>
      <c r="S2979" s="591">
        <v>1541.1242502435</v>
      </c>
      <c r="U2979" s="77">
        <v>2974</v>
      </c>
      <c r="V2979" s="77">
        <v>2974</v>
      </c>
      <c r="Y2979" s="110">
        <v>2974</v>
      </c>
      <c r="Z2979" s="110">
        <v>0</v>
      </c>
      <c r="AA2979" s="110">
        <v>2974</v>
      </c>
      <c r="AB2979" s="110">
        <v>0</v>
      </c>
      <c r="AC2979" s="417">
        <v>30.822485004870099</v>
      </c>
    </row>
    <row r="2980" spans="1:29">
      <c r="A2980" s="20"/>
      <c r="B2980" s="24">
        <v>198</v>
      </c>
      <c r="H2980" s="571">
        <v>2975</v>
      </c>
      <c r="I2980" s="78">
        <v>1708</v>
      </c>
      <c r="J2980" s="78">
        <v>1593</v>
      </c>
      <c r="K2980" s="78">
        <v>1592</v>
      </c>
      <c r="L2980" s="78">
        <v>1708</v>
      </c>
      <c r="M2980" s="579" t="str">
        <f t="shared" si="47"/>
        <v>1708,1593,1592,1708</v>
      </c>
      <c r="R2980" s="280">
        <v>2975</v>
      </c>
      <c r="S2980" s="591">
        <v>1197.56777761949</v>
      </c>
      <c r="U2980" s="77">
        <v>2975</v>
      </c>
      <c r="V2980" s="77">
        <v>2975</v>
      </c>
      <c r="Y2980" s="110">
        <v>2975</v>
      </c>
      <c r="Z2980" s="110">
        <v>0</v>
      </c>
      <c r="AA2980" s="110">
        <v>2975</v>
      </c>
      <c r="AB2980" s="110">
        <v>0</v>
      </c>
      <c r="AC2980" s="417">
        <v>23.951355552389799</v>
      </c>
    </row>
    <row r="2981" spans="1:29">
      <c r="A2981" s="20"/>
      <c r="B2981" s="24">
        <v>199</v>
      </c>
      <c r="H2981" s="571">
        <v>2976</v>
      </c>
      <c r="I2981" s="78">
        <v>1591</v>
      </c>
      <c r="J2981" s="78">
        <v>1708</v>
      </c>
      <c r="K2981" s="78">
        <v>1592</v>
      </c>
      <c r="L2981" s="78">
        <v>1591</v>
      </c>
      <c r="M2981" s="579" t="str">
        <f t="shared" si="47"/>
        <v>1591,1708,1592,1591</v>
      </c>
      <c r="R2981" s="280">
        <v>2976</v>
      </c>
      <c r="S2981" s="591">
        <v>1264.0234731734899</v>
      </c>
      <c r="U2981" s="77">
        <v>2976</v>
      </c>
      <c r="V2981" s="77">
        <v>2976</v>
      </c>
      <c r="Y2981" s="110">
        <v>2976</v>
      </c>
      <c r="Z2981" s="110">
        <v>0</v>
      </c>
      <c r="AA2981" s="110">
        <v>2976</v>
      </c>
      <c r="AB2981" s="110">
        <v>0</v>
      </c>
      <c r="AC2981" s="417">
        <v>25.280469463469899</v>
      </c>
    </row>
    <row r="2982" spans="1:29">
      <c r="A2982" s="20"/>
      <c r="B2982" s="24">
        <v>200</v>
      </c>
      <c r="H2982" s="571">
        <v>2977</v>
      </c>
      <c r="I2982" s="78">
        <v>1709</v>
      </c>
      <c r="J2982" s="78">
        <v>1619</v>
      </c>
      <c r="K2982" s="78">
        <v>1618</v>
      </c>
      <c r="L2982" s="78">
        <v>1709</v>
      </c>
      <c r="M2982" s="579" t="str">
        <f t="shared" si="47"/>
        <v>1709,1619,1618,1709</v>
      </c>
      <c r="R2982" s="280">
        <v>2977</v>
      </c>
      <c r="S2982" s="591">
        <v>1445.3951587500001</v>
      </c>
      <c r="U2982" s="77">
        <v>2977</v>
      </c>
      <c r="V2982" s="77">
        <v>2977</v>
      </c>
      <c r="Y2982" s="110">
        <v>2977</v>
      </c>
      <c r="Z2982" s="110">
        <v>0</v>
      </c>
      <c r="AA2982" s="110">
        <v>2977</v>
      </c>
      <c r="AB2982" s="110">
        <v>0</v>
      </c>
      <c r="AC2982" s="417">
        <v>28.907903175000001</v>
      </c>
    </row>
    <row r="2983" spans="1:29">
      <c r="A2983" s="20"/>
      <c r="B2983" s="24">
        <v>201</v>
      </c>
      <c r="H2983" s="571">
        <v>2978</v>
      </c>
      <c r="I2983" s="78">
        <v>1709</v>
      </c>
      <c r="J2983" s="78">
        <v>1618</v>
      </c>
      <c r="K2983" s="78">
        <v>1686</v>
      </c>
      <c r="L2983" s="78">
        <v>1709</v>
      </c>
      <c r="M2983" s="579" t="str">
        <f t="shared" si="47"/>
        <v>1709,1618,1686,1709</v>
      </c>
      <c r="R2983" s="280">
        <v>2978</v>
      </c>
      <c r="S2983" s="591">
        <v>1735.8052885709899</v>
      </c>
      <c r="U2983" s="77">
        <v>2978</v>
      </c>
      <c r="V2983" s="77">
        <v>2978</v>
      </c>
      <c r="Y2983" s="110">
        <v>2978</v>
      </c>
      <c r="Z2983" s="110">
        <v>0</v>
      </c>
      <c r="AA2983" s="110">
        <v>2978</v>
      </c>
      <c r="AB2983" s="110">
        <v>0</v>
      </c>
      <c r="AC2983" s="417">
        <v>34.716105771419898</v>
      </c>
    </row>
    <row r="2984" spans="1:29">
      <c r="A2984" s="20"/>
      <c r="B2984" s="24">
        <v>202</v>
      </c>
      <c r="H2984" s="571">
        <v>2979</v>
      </c>
      <c r="I2984" s="78">
        <v>1710</v>
      </c>
      <c r="J2984" s="78">
        <v>1620</v>
      </c>
      <c r="K2984" s="78">
        <v>1619</v>
      </c>
      <c r="L2984" s="78">
        <v>1710</v>
      </c>
      <c r="M2984" s="579" t="str">
        <f t="shared" si="47"/>
        <v>1710,1620,1619,1710</v>
      </c>
      <c r="R2984" s="280">
        <v>2979</v>
      </c>
      <c r="S2984" s="591">
        <v>1458.25438769999</v>
      </c>
      <c r="U2984" s="77">
        <v>2979</v>
      </c>
      <c r="V2984" s="77">
        <v>2979</v>
      </c>
      <c r="Y2984" s="110">
        <v>2979</v>
      </c>
      <c r="Z2984" s="110">
        <v>0</v>
      </c>
      <c r="AA2984" s="110">
        <v>2979</v>
      </c>
      <c r="AB2984" s="110">
        <v>0</v>
      </c>
      <c r="AC2984" s="417">
        <v>29.165087753999899</v>
      </c>
    </row>
    <row r="2985" spans="1:29">
      <c r="A2985" s="20"/>
      <c r="B2985" s="24">
        <v>203</v>
      </c>
      <c r="H2985" s="571">
        <v>2980</v>
      </c>
      <c r="I2985" s="78">
        <v>1710</v>
      </c>
      <c r="J2985" s="78">
        <v>1619</v>
      </c>
      <c r="K2985" s="78">
        <v>1709</v>
      </c>
      <c r="L2985" s="78">
        <v>1710</v>
      </c>
      <c r="M2985" s="579" t="str">
        <f t="shared" si="47"/>
        <v>1710,1619,1709,1710</v>
      </c>
      <c r="R2985" s="280">
        <v>2980</v>
      </c>
      <c r="S2985" s="591">
        <v>1645.37137495</v>
      </c>
      <c r="U2985" s="77">
        <v>2980</v>
      </c>
      <c r="V2985" s="77">
        <v>2980</v>
      </c>
      <c r="Y2985" s="110">
        <v>2980</v>
      </c>
      <c r="Z2985" s="110">
        <v>0</v>
      </c>
      <c r="AA2985" s="110">
        <v>2980</v>
      </c>
      <c r="AB2985" s="110">
        <v>0</v>
      </c>
      <c r="AC2985" s="417">
        <v>32.907427499000001</v>
      </c>
    </row>
    <row r="2986" spans="1:29">
      <c r="A2986" s="20"/>
      <c r="B2986" s="24">
        <v>204</v>
      </c>
      <c r="H2986" s="571">
        <v>2981</v>
      </c>
      <c r="I2986" s="78">
        <v>1711</v>
      </c>
      <c r="J2986" s="78">
        <v>1621</v>
      </c>
      <c r="K2986" s="78">
        <v>1620</v>
      </c>
      <c r="L2986" s="78">
        <v>1711</v>
      </c>
      <c r="M2986" s="579" t="str">
        <f t="shared" si="47"/>
        <v>1711,1621,1620,1711</v>
      </c>
      <c r="R2986" s="280">
        <v>2981</v>
      </c>
      <c r="S2986" s="591">
        <v>1355.9665691499899</v>
      </c>
      <c r="U2986" s="77">
        <v>2981</v>
      </c>
      <c r="V2986" s="77">
        <v>2981</v>
      </c>
      <c r="Y2986" s="110">
        <v>2981</v>
      </c>
      <c r="Z2986" s="110">
        <v>0</v>
      </c>
      <c r="AA2986" s="110">
        <v>2981</v>
      </c>
      <c r="AB2986" s="110">
        <v>0</v>
      </c>
      <c r="AC2986" s="417">
        <v>27.119331382999899</v>
      </c>
    </row>
    <row r="2987" spans="1:29">
      <c r="A2987" s="20"/>
      <c r="B2987" s="24">
        <v>205</v>
      </c>
      <c r="H2987" s="571">
        <v>2982</v>
      </c>
      <c r="I2987" s="78">
        <v>1711</v>
      </c>
      <c r="J2987" s="78">
        <v>1620</v>
      </c>
      <c r="K2987" s="78">
        <v>1710</v>
      </c>
      <c r="L2987" s="78">
        <v>1711</v>
      </c>
      <c r="M2987" s="579" t="str">
        <f t="shared" si="47"/>
        <v>1711,1620,1710,1711</v>
      </c>
      <c r="R2987" s="280">
        <v>2982</v>
      </c>
      <c r="S2987" s="591">
        <v>1518.9424376500101</v>
      </c>
      <c r="U2987" s="77">
        <v>2982</v>
      </c>
      <c r="V2987" s="77">
        <v>2982</v>
      </c>
      <c r="Y2987" s="110">
        <v>2982</v>
      </c>
      <c r="Z2987" s="110">
        <v>0</v>
      </c>
      <c r="AA2987" s="110">
        <v>2982</v>
      </c>
      <c r="AB2987" s="110">
        <v>0</v>
      </c>
      <c r="AC2987" s="417">
        <v>30.378848753000199</v>
      </c>
    </row>
    <row r="2988" spans="1:29">
      <c r="A2988" s="20"/>
      <c r="B2988" s="24">
        <v>206</v>
      </c>
      <c r="H2988" s="571">
        <v>2983</v>
      </c>
      <c r="I2988" s="78">
        <v>1711</v>
      </c>
      <c r="J2988" s="78">
        <v>1622</v>
      </c>
      <c r="K2988" s="78">
        <v>1621</v>
      </c>
      <c r="L2988" s="78">
        <v>1711</v>
      </c>
      <c r="M2988" s="579" t="str">
        <f t="shared" si="47"/>
        <v>1711,1622,1621,1711</v>
      </c>
      <c r="R2988" s="280">
        <v>2983</v>
      </c>
      <c r="S2988" s="591">
        <v>1514.52402584998</v>
      </c>
      <c r="U2988" s="77">
        <v>2983</v>
      </c>
      <c r="V2988" s="77">
        <v>2983</v>
      </c>
      <c r="Y2988" s="110">
        <v>2983</v>
      </c>
      <c r="Z2988" s="110">
        <v>0</v>
      </c>
      <c r="AA2988" s="110">
        <v>2983</v>
      </c>
      <c r="AB2988" s="110">
        <v>0</v>
      </c>
      <c r="AC2988" s="417">
        <v>30.290480516999601</v>
      </c>
    </row>
    <row r="2989" spans="1:29">
      <c r="A2989" s="20"/>
      <c r="B2989" s="24">
        <v>207</v>
      </c>
      <c r="H2989" s="571">
        <v>2984</v>
      </c>
      <c r="I2989" s="78">
        <v>1712</v>
      </c>
      <c r="J2989" s="78">
        <v>1708</v>
      </c>
      <c r="K2989" s="78">
        <v>1591</v>
      </c>
      <c r="L2989" s="78">
        <v>1712</v>
      </c>
      <c r="M2989" s="579" t="str">
        <f t="shared" si="47"/>
        <v>1712,1708,1591,1712</v>
      </c>
      <c r="R2989" s="280">
        <v>2984</v>
      </c>
      <c r="S2989" s="591">
        <v>1591.4884493965001</v>
      </c>
      <c r="U2989" s="77">
        <v>2984</v>
      </c>
      <c r="V2989" s="77">
        <v>2984</v>
      </c>
      <c r="Y2989" s="110">
        <v>2984</v>
      </c>
      <c r="Z2989" s="110">
        <v>0</v>
      </c>
      <c r="AA2989" s="110">
        <v>2984</v>
      </c>
      <c r="AB2989" s="110">
        <v>0</v>
      </c>
      <c r="AC2989" s="417">
        <v>31.829768987930098</v>
      </c>
    </row>
    <row r="2990" spans="1:29">
      <c r="A2990" s="20"/>
      <c r="B2990" s="24">
        <v>208</v>
      </c>
      <c r="H2990" s="571">
        <v>2985</v>
      </c>
      <c r="I2990" s="78">
        <v>1712</v>
      </c>
      <c r="J2990" s="78">
        <v>1591</v>
      </c>
      <c r="K2990" s="78">
        <v>1590</v>
      </c>
      <c r="L2990" s="78">
        <v>1712</v>
      </c>
      <c r="M2990" s="579" t="str">
        <f t="shared" si="47"/>
        <v>1712,1591,1590,1712</v>
      </c>
      <c r="R2990" s="280">
        <v>2985</v>
      </c>
      <c r="S2990" s="591">
        <v>1503.86308217802</v>
      </c>
      <c r="U2990" s="77">
        <v>2985</v>
      </c>
      <c r="V2990" s="77">
        <v>2985</v>
      </c>
      <c r="Y2990" s="110">
        <v>2985</v>
      </c>
      <c r="Z2990" s="110">
        <v>0</v>
      </c>
      <c r="AA2990" s="110">
        <v>2985</v>
      </c>
      <c r="AB2990" s="110">
        <v>0</v>
      </c>
      <c r="AC2990" s="417">
        <v>30.077261643560401</v>
      </c>
    </row>
    <row r="2991" spans="1:29">
      <c r="A2991" s="20"/>
      <c r="B2991" s="24">
        <v>209</v>
      </c>
      <c r="H2991" s="571">
        <v>2986</v>
      </c>
      <c r="I2991" s="78">
        <v>1713</v>
      </c>
      <c r="J2991" s="78">
        <v>1712</v>
      </c>
      <c r="K2991" s="78">
        <v>1590</v>
      </c>
      <c r="L2991" s="78">
        <v>1713</v>
      </c>
      <c r="M2991" s="579" t="str">
        <f t="shared" si="47"/>
        <v>1713,1712,1590,1713</v>
      </c>
      <c r="R2991" s="280">
        <v>2986</v>
      </c>
      <c r="S2991" s="591">
        <v>1625.4875916190199</v>
      </c>
      <c r="U2991" s="77">
        <v>2986</v>
      </c>
      <c r="V2991" s="77">
        <v>2986</v>
      </c>
      <c r="Y2991" s="110">
        <v>2986</v>
      </c>
      <c r="Z2991" s="110">
        <v>0</v>
      </c>
      <c r="AA2991" s="110">
        <v>2986</v>
      </c>
      <c r="AB2991" s="110">
        <v>0</v>
      </c>
      <c r="AC2991" s="417">
        <v>32.509751832380402</v>
      </c>
    </row>
    <row r="2992" spans="1:29">
      <c r="A2992" s="20"/>
      <c r="B2992" s="24">
        <v>210</v>
      </c>
      <c r="H2992" s="571">
        <v>2987</v>
      </c>
      <c r="I2992" s="78">
        <v>1713</v>
      </c>
      <c r="J2992" s="78">
        <v>1590</v>
      </c>
      <c r="K2992" s="78">
        <v>1589</v>
      </c>
      <c r="L2992" s="78">
        <v>1713</v>
      </c>
      <c r="M2992" s="579" t="str">
        <f t="shared" si="47"/>
        <v>1713,1590,1589,1713</v>
      </c>
      <c r="R2992" s="280">
        <v>2987</v>
      </c>
      <c r="S2992" s="591">
        <v>1501.69210487995</v>
      </c>
      <c r="U2992" s="77">
        <v>2987</v>
      </c>
      <c r="V2992" s="77">
        <v>2987</v>
      </c>
      <c r="Y2992" s="110">
        <v>2987</v>
      </c>
      <c r="Z2992" s="110">
        <v>0</v>
      </c>
      <c r="AA2992" s="110">
        <v>2987</v>
      </c>
      <c r="AB2992" s="110">
        <v>0</v>
      </c>
      <c r="AC2992" s="417">
        <v>30.033842097599099</v>
      </c>
    </row>
    <row r="2993" spans="1:29">
      <c r="A2993" s="20"/>
      <c r="B2993" s="24">
        <v>211</v>
      </c>
      <c r="H2993" s="571">
        <v>2988</v>
      </c>
      <c r="I2993" s="78">
        <v>1714</v>
      </c>
      <c r="J2993" s="78">
        <v>1713</v>
      </c>
      <c r="K2993" s="78">
        <v>1589</v>
      </c>
      <c r="L2993" s="78">
        <v>1714</v>
      </c>
      <c r="M2993" s="579" t="str">
        <f t="shared" si="47"/>
        <v>1714,1713,1589,1714</v>
      </c>
      <c r="R2993" s="280">
        <v>2988</v>
      </c>
      <c r="S2993" s="591">
        <v>1333.86570019801</v>
      </c>
      <c r="U2993" s="77">
        <v>2988</v>
      </c>
      <c r="V2993" s="77">
        <v>2988</v>
      </c>
      <c r="Y2993" s="110">
        <v>2988</v>
      </c>
      <c r="Z2993" s="110">
        <v>0</v>
      </c>
      <c r="AA2993" s="110">
        <v>2988</v>
      </c>
      <c r="AB2993" s="110">
        <v>0</v>
      </c>
      <c r="AC2993" s="417">
        <v>26.677314003960301</v>
      </c>
    </row>
    <row r="2994" spans="1:29">
      <c r="A2994" s="20"/>
      <c r="B2994" s="24">
        <v>212</v>
      </c>
      <c r="H2994" s="571">
        <v>2989</v>
      </c>
      <c r="I2994" s="78">
        <v>1714</v>
      </c>
      <c r="J2994" s="78">
        <v>1589</v>
      </c>
      <c r="K2994" s="78">
        <v>1588</v>
      </c>
      <c r="L2994" s="78">
        <v>1714</v>
      </c>
      <c r="M2994" s="579" t="str">
        <f t="shared" si="47"/>
        <v>1714,1589,1588,1714</v>
      </c>
      <c r="R2994" s="280">
        <v>2989</v>
      </c>
      <c r="S2994" s="591">
        <v>1250.7917501449799</v>
      </c>
      <c r="U2994" s="77">
        <v>2989</v>
      </c>
      <c r="V2994" s="77">
        <v>2989</v>
      </c>
      <c r="Y2994" s="110">
        <v>2989</v>
      </c>
      <c r="Z2994" s="110">
        <v>0</v>
      </c>
      <c r="AA2994" s="110">
        <v>2989</v>
      </c>
      <c r="AB2994" s="110">
        <v>0</v>
      </c>
      <c r="AC2994" s="417">
        <v>25.0158350028996</v>
      </c>
    </row>
    <row r="2995" spans="1:29">
      <c r="A2995" s="20"/>
      <c r="B2995" s="24">
        <v>213</v>
      </c>
      <c r="H2995" s="571">
        <v>2990</v>
      </c>
      <c r="I2995" s="78">
        <v>1715</v>
      </c>
      <c r="J2995" s="78">
        <v>1714</v>
      </c>
      <c r="K2995" s="78">
        <v>1588</v>
      </c>
      <c r="L2995" s="78">
        <v>1715</v>
      </c>
      <c r="M2995" s="579" t="str">
        <f t="shared" si="47"/>
        <v>1715,1714,1588,1715</v>
      </c>
      <c r="R2995" s="280">
        <v>2990</v>
      </c>
      <c r="S2995" s="591">
        <v>1021.46621360498</v>
      </c>
      <c r="U2995" s="77">
        <v>2990</v>
      </c>
      <c r="V2995" s="77">
        <v>2990</v>
      </c>
      <c r="Y2995" s="110">
        <v>2990</v>
      </c>
      <c r="Z2995" s="110">
        <v>0</v>
      </c>
      <c r="AA2995" s="110">
        <v>2990</v>
      </c>
      <c r="AB2995" s="110">
        <v>0</v>
      </c>
      <c r="AC2995" s="417">
        <v>20.429324272099699</v>
      </c>
    </row>
    <row r="2996" spans="1:29">
      <c r="A2996" s="20"/>
      <c r="B2996" s="24">
        <v>214</v>
      </c>
      <c r="H2996" s="571">
        <v>2991</v>
      </c>
      <c r="I2996" s="78">
        <v>1715</v>
      </c>
      <c r="J2996" s="78">
        <v>1588</v>
      </c>
      <c r="K2996" s="78">
        <v>1587</v>
      </c>
      <c r="L2996" s="78">
        <v>1715</v>
      </c>
      <c r="M2996" s="579" t="str">
        <f t="shared" si="47"/>
        <v>1715,1588,1587,1715</v>
      </c>
      <c r="R2996" s="280">
        <v>2991</v>
      </c>
      <c r="S2996" s="591">
        <v>975.58455786998002</v>
      </c>
      <c r="U2996" s="77">
        <v>2991</v>
      </c>
      <c r="V2996" s="77">
        <v>2991</v>
      </c>
      <c r="Y2996" s="110">
        <v>2991</v>
      </c>
      <c r="Z2996" s="110">
        <v>0</v>
      </c>
      <c r="AA2996" s="110">
        <v>2991</v>
      </c>
      <c r="AB2996" s="110">
        <v>0</v>
      </c>
      <c r="AC2996" s="417">
        <v>19.5116911573996</v>
      </c>
    </row>
    <row r="2997" spans="1:29">
      <c r="A2997" s="20"/>
      <c r="B2997" s="24">
        <v>215</v>
      </c>
      <c r="H2997" s="571">
        <v>2992</v>
      </c>
      <c r="I2997" s="78">
        <v>1716</v>
      </c>
      <c r="J2997" s="78">
        <v>1715</v>
      </c>
      <c r="K2997" s="78">
        <v>1587</v>
      </c>
      <c r="L2997" s="78">
        <v>1716</v>
      </c>
      <c r="M2997" s="579" t="str">
        <f t="shared" si="47"/>
        <v>1716,1715,1587,1716</v>
      </c>
      <c r="R2997" s="280">
        <v>2992</v>
      </c>
      <c r="S2997" s="591">
        <v>1002.17734789999</v>
      </c>
      <c r="U2997" s="77">
        <v>2992</v>
      </c>
      <c r="V2997" s="77">
        <v>2992</v>
      </c>
      <c r="Y2997" s="110">
        <v>2992</v>
      </c>
      <c r="Z2997" s="110">
        <v>0</v>
      </c>
      <c r="AA2997" s="110">
        <v>2992</v>
      </c>
      <c r="AB2997" s="110">
        <v>0</v>
      </c>
      <c r="AC2997" s="417">
        <v>20.043546957999901</v>
      </c>
    </row>
    <row r="2998" spans="1:29">
      <c r="A2998" s="20"/>
      <c r="B2998" s="24">
        <v>216</v>
      </c>
      <c r="H2998" s="571">
        <v>2993</v>
      </c>
      <c r="I2998" s="78">
        <v>1716</v>
      </c>
      <c r="J2998" s="78">
        <v>1587</v>
      </c>
      <c r="K2998" s="78">
        <v>1586</v>
      </c>
      <c r="L2998" s="78">
        <v>1716</v>
      </c>
      <c r="M2998" s="579" t="str">
        <f t="shared" si="47"/>
        <v>1716,1587,1586,1716</v>
      </c>
      <c r="R2998" s="280">
        <v>2993</v>
      </c>
      <c r="S2998" s="591">
        <v>1173.6653779849801</v>
      </c>
      <c r="U2998" s="77">
        <v>2993</v>
      </c>
      <c r="V2998" s="77">
        <v>2993</v>
      </c>
      <c r="Y2998" s="110">
        <v>2993</v>
      </c>
      <c r="Z2998" s="110">
        <v>0</v>
      </c>
      <c r="AA2998" s="110">
        <v>2993</v>
      </c>
      <c r="AB2998" s="110">
        <v>0</v>
      </c>
      <c r="AC2998" s="417">
        <v>23.473307559699698</v>
      </c>
    </row>
    <row r="2999" spans="1:29">
      <c r="A2999" s="20"/>
      <c r="B2999" s="24">
        <v>217</v>
      </c>
      <c r="H2999" s="571">
        <v>2994</v>
      </c>
      <c r="I2999" s="78">
        <v>1717</v>
      </c>
      <c r="J2999" s="78">
        <v>1716</v>
      </c>
      <c r="K2999" s="78">
        <v>1586</v>
      </c>
      <c r="L2999" s="78">
        <v>1717</v>
      </c>
      <c r="M2999" s="579" t="str">
        <f t="shared" si="47"/>
        <v>1717,1716,1586,1717</v>
      </c>
      <c r="R2999" s="280">
        <v>2994</v>
      </c>
      <c r="S2999" s="591">
        <v>1222.72931128651</v>
      </c>
      <c r="U2999" s="77">
        <v>2994</v>
      </c>
      <c r="V2999" s="77">
        <v>2994</v>
      </c>
      <c r="Y2999" s="110">
        <v>2994</v>
      </c>
      <c r="Z2999" s="110">
        <v>0</v>
      </c>
      <c r="AA2999" s="110">
        <v>2994</v>
      </c>
      <c r="AB2999" s="110">
        <v>0</v>
      </c>
      <c r="AC2999" s="417">
        <v>24.454586225730299</v>
      </c>
    </row>
    <row r="3000" spans="1:29">
      <c r="A3000" s="20"/>
      <c r="B3000" s="24">
        <v>218</v>
      </c>
      <c r="H3000" s="571">
        <v>2995</v>
      </c>
      <c r="I3000" s="78">
        <v>1717</v>
      </c>
      <c r="J3000" s="78">
        <v>1586</v>
      </c>
      <c r="K3000" s="78">
        <v>1585</v>
      </c>
      <c r="L3000" s="78">
        <v>1717</v>
      </c>
      <c r="M3000" s="579" t="str">
        <f t="shared" si="47"/>
        <v>1717,1586,1585,1717</v>
      </c>
      <c r="R3000" s="280">
        <v>2995</v>
      </c>
      <c r="S3000" s="591">
        <v>1283.2902849545001</v>
      </c>
      <c r="U3000" s="77">
        <v>2995</v>
      </c>
      <c r="V3000" s="77">
        <v>2995</v>
      </c>
      <c r="Y3000" s="110">
        <v>2995</v>
      </c>
      <c r="Z3000" s="110">
        <v>0</v>
      </c>
      <c r="AA3000" s="110">
        <v>2995</v>
      </c>
      <c r="AB3000" s="110">
        <v>0</v>
      </c>
      <c r="AC3000" s="417">
        <v>25.665805699090001</v>
      </c>
    </row>
    <row r="3001" spans="1:29">
      <c r="A3001" s="20"/>
      <c r="B3001" s="24">
        <v>219</v>
      </c>
      <c r="H3001" s="571">
        <v>2996</v>
      </c>
      <c r="I3001" s="78">
        <v>1718</v>
      </c>
      <c r="J3001" s="78">
        <v>1717</v>
      </c>
      <c r="K3001" s="78">
        <v>1585</v>
      </c>
      <c r="L3001" s="78">
        <v>1718</v>
      </c>
      <c r="M3001" s="579" t="str">
        <f t="shared" si="47"/>
        <v>1718,1717,1585,1718</v>
      </c>
      <c r="R3001" s="280">
        <v>2996</v>
      </c>
      <c r="S3001" s="591">
        <v>1334.5092541389899</v>
      </c>
      <c r="U3001" s="77">
        <v>2996</v>
      </c>
      <c r="V3001" s="77">
        <v>2996</v>
      </c>
      <c r="Y3001" s="110">
        <v>2996</v>
      </c>
      <c r="Z3001" s="110">
        <v>0</v>
      </c>
      <c r="AA3001" s="110">
        <v>2996</v>
      </c>
      <c r="AB3001" s="110">
        <v>0</v>
      </c>
      <c r="AC3001" s="417">
        <v>26.690185082779799</v>
      </c>
    </row>
    <row r="3002" spans="1:29">
      <c r="A3002" s="20"/>
      <c r="B3002" s="24">
        <v>220</v>
      </c>
      <c r="H3002" s="571">
        <v>2997</v>
      </c>
      <c r="I3002" s="78">
        <v>1718</v>
      </c>
      <c r="J3002" s="78">
        <v>1585</v>
      </c>
      <c r="K3002" s="78">
        <v>1584</v>
      </c>
      <c r="L3002" s="78">
        <v>1718</v>
      </c>
      <c r="M3002" s="579" t="str">
        <f t="shared" si="47"/>
        <v>1718,1585,1584,1718</v>
      </c>
      <c r="R3002" s="280">
        <v>2997</v>
      </c>
      <c r="S3002" s="591">
        <v>1412.30343924319</v>
      </c>
      <c r="U3002" s="77">
        <v>2997</v>
      </c>
      <c r="V3002" s="77">
        <v>2997</v>
      </c>
      <c r="Y3002" s="110">
        <v>2997</v>
      </c>
      <c r="Z3002" s="110">
        <v>0</v>
      </c>
      <c r="AA3002" s="110">
        <v>2997</v>
      </c>
      <c r="AB3002" s="110">
        <v>0</v>
      </c>
      <c r="AC3002" s="417">
        <v>28.246068784863901</v>
      </c>
    </row>
    <row r="3003" spans="1:29">
      <c r="A3003" s="20"/>
      <c r="B3003" s="24">
        <v>221</v>
      </c>
      <c r="H3003" s="571">
        <v>2998</v>
      </c>
      <c r="I3003" s="78">
        <v>1719</v>
      </c>
      <c r="J3003" s="78">
        <v>1718</v>
      </c>
      <c r="K3003" s="78">
        <v>1584</v>
      </c>
      <c r="L3003" s="78">
        <v>1719</v>
      </c>
      <c r="M3003" s="579" t="str">
        <f t="shared" si="47"/>
        <v>1719,1718,1584,1719</v>
      </c>
      <c r="R3003" s="280">
        <v>2998</v>
      </c>
      <c r="S3003" s="591">
        <v>1436.6976396718201</v>
      </c>
      <c r="U3003" s="77">
        <v>2998</v>
      </c>
      <c r="V3003" s="77">
        <v>2998</v>
      </c>
      <c r="Y3003" s="110">
        <v>2998</v>
      </c>
      <c r="Z3003" s="110">
        <v>0</v>
      </c>
      <c r="AA3003" s="110">
        <v>2998</v>
      </c>
      <c r="AB3003" s="110">
        <v>0</v>
      </c>
      <c r="AC3003" s="417">
        <v>28.733952793436401</v>
      </c>
    </row>
    <row r="3004" spans="1:29">
      <c r="A3004" s="20"/>
      <c r="B3004" s="24">
        <v>222</v>
      </c>
      <c r="H3004" s="571">
        <v>2999</v>
      </c>
      <c r="I3004" s="78">
        <v>1719</v>
      </c>
      <c r="J3004" s="78">
        <v>1584</v>
      </c>
      <c r="K3004" s="78">
        <v>1583</v>
      </c>
      <c r="L3004" s="78">
        <v>1719</v>
      </c>
      <c r="M3004" s="579" t="str">
        <f t="shared" si="47"/>
        <v>1719,1584,1583,1719</v>
      </c>
      <c r="R3004" s="280">
        <v>2999</v>
      </c>
      <c r="S3004" s="591">
        <v>1337.6858265937999</v>
      </c>
      <c r="U3004" s="77">
        <v>2999</v>
      </c>
      <c r="V3004" s="77">
        <v>2999</v>
      </c>
      <c r="Y3004" s="110">
        <v>2999</v>
      </c>
      <c r="Z3004" s="110">
        <v>0</v>
      </c>
      <c r="AA3004" s="110">
        <v>2999</v>
      </c>
      <c r="AB3004" s="110">
        <v>0</v>
      </c>
      <c r="AC3004" s="417">
        <v>26.753716531876002</v>
      </c>
    </row>
    <row r="3005" spans="1:29">
      <c r="A3005" s="20"/>
      <c r="B3005" s="24">
        <v>223</v>
      </c>
      <c r="H3005" s="571">
        <v>3000</v>
      </c>
      <c r="I3005" s="78">
        <v>1720</v>
      </c>
      <c r="J3005" s="78">
        <v>1719</v>
      </c>
      <c r="K3005" s="78">
        <v>1583</v>
      </c>
      <c r="L3005" s="78">
        <v>1720</v>
      </c>
      <c r="M3005" s="579" t="str">
        <f t="shared" si="47"/>
        <v>1720,1719,1583,1720</v>
      </c>
      <c r="R3005" s="280">
        <v>3000</v>
      </c>
      <c r="S3005" s="591">
        <v>1424.63075023535</v>
      </c>
      <c r="U3005" s="77">
        <v>3000</v>
      </c>
      <c r="V3005" s="77">
        <v>3000</v>
      </c>
      <c r="Y3005" s="110">
        <v>3000</v>
      </c>
      <c r="Z3005" s="110">
        <v>0</v>
      </c>
      <c r="AA3005" s="110">
        <v>3000</v>
      </c>
      <c r="AB3005" s="110">
        <v>0</v>
      </c>
      <c r="AC3005" s="417">
        <v>28.492615004707101</v>
      </c>
    </row>
    <row r="3006" spans="1:29">
      <c r="A3006" s="20"/>
      <c r="B3006" s="24">
        <v>224</v>
      </c>
      <c r="H3006" s="571">
        <v>3001</v>
      </c>
      <c r="I3006" s="78">
        <v>1720</v>
      </c>
      <c r="J3006" s="78">
        <v>1583</v>
      </c>
      <c r="K3006" s="78">
        <v>1582</v>
      </c>
      <c r="L3006" s="78">
        <v>1720</v>
      </c>
      <c r="M3006" s="579" t="str">
        <f t="shared" si="47"/>
        <v>1720,1583,1582,1720</v>
      </c>
      <c r="R3006" s="280">
        <v>3001</v>
      </c>
      <c r="S3006" s="591">
        <v>1160.1325215265899</v>
      </c>
      <c r="U3006" s="77">
        <v>3001</v>
      </c>
      <c r="V3006" s="77">
        <v>3001</v>
      </c>
      <c r="Y3006" s="110">
        <v>3001</v>
      </c>
      <c r="Z3006" s="110">
        <v>0</v>
      </c>
      <c r="AA3006" s="110">
        <v>3001</v>
      </c>
      <c r="AB3006" s="110">
        <v>0</v>
      </c>
      <c r="AC3006" s="417">
        <v>23.2026504305319</v>
      </c>
    </row>
    <row r="3007" spans="1:29">
      <c r="A3007" s="20"/>
      <c r="B3007" s="24">
        <v>225</v>
      </c>
      <c r="H3007" s="571">
        <v>3002</v>
      </c>
      <c r="I3007" s="78">
        <v>1581</v>
      </c>
      <c r="J3007" s="78">
        <v>1720</v>
      </c>
      <c r="K3007" s="78">
        <v>1582</v>
      </c>
      <c r="L3007" s="78">
        <v>1581</v>
      </c>
      <c r="M3007" s="579" t="str">
        <f t="shared" si="47"/>
        <v>1581,1720,1582,1581</v>
      </c>
      <c r="R3007" s="280">
        <v>3002</v>
      </c>
      <c r="S3007" s="591">
        <v>1140.5109989385901</v>
      </c>
      <c r="U3007" s="77">
        <v>3002</v>
      </c>
      <c r="V3007" s="77">
        <v>3002</v>
      </c>
      <c r="Y3007" s="110">
        <v>3002</v>
      </c>
      <c r="Z3007" s="110">
        <v>0</v>
      </c>
      <c r="AA3007" s="110">
        <v>3002</v>
      </c>
      <c r="AB3007" s="110">
        <v>0</v>
      </c>
      <c r="AC3007" s="417">
        <v>22.810219978771901</v>
      </c>
    </row>
    <row r="3008" spans="1:29">
      <c r="A3008" s="20"/>
      <c r="B3008" s="24">
        <v>226</v>
      </c>
      <c r="H3008" s="571">
        <v>3003</v>
      </c>
      <c r="I3008" s="78">
        <v>1721</v>
      </c>
      <c r="J3008" s="78">
        <v>1720</v>
      </c>
      <c r="K3008" s="78">
        <v>1581</v>
      </c>
      <c r="L3008" s="78">
        <v>1721</v>
      </c>
      <c r="M3008" s="579" t="str">
        <f t="shared" si="47"/>
        <v>1721,1720,1581,1721</v>
      </c>
      <c r="R3008" s="280">
        <v>3003</v>
      </c>
      <c r="S3008" s="591">
        <v>1462.93840284309</v>
      </c>
      <c r="U3008" s="77">
        <v>3003</v>
      </c>
      <c r="V3008" s="77">
        <v>3003</v>
      </c>
      <c r="Y3008" s="110">
        <v>3003</v>
      </c>
      <c r="Z3008" s="110">
        <v>0</v>
      </c>
      <c r="AA3008" s="110">
        <v>3003</v>
      </c>
      <c r="AB3008" s="110">
        <v>0</v>
      </c>
      <c r="AC3008" s="417">
        <v>29.2587680568618</v>
      </c>
    </row>
    <row r="3009" spans="1:29">
      <c r="A3009" s="20"/>
      <c r="B3009" s="24">
        <v>227</v>
      </c>
      <c r="H3009" s="571">
        <v>3004</v>
      </c>
      <c r="I3009" s="78">
        <v>1721</v>
      </c>
      <c r="J3009" s="78">
        <v>1581</v>
      </c>
      <c r="K3009" s="78">
        <v>1580</v>
      </c>
      <c r="L3009" s="78">
        <v>1721</v>
      </c>
      <c r="M3009" s="579" t="str">
        <f t="shared" si="47"/>
        <v>1721,1581,1580,1721</v>
      </c>
      <c r="R3009" s="280">
        <v>3004</v>
      </c>
      <c r="S3009" s="591">
        <v>1296.9516858444899</v>
      </c>
      <c r="U3009" s="77">
        <v>3004</v>
      </c>
      <c r="V3009" s="77">
        <v>3004</v>
      </c>
      <c r="Y3009" s="110">
        <v>3004</v>
      </c>
      <c r="Z3009" s="110">
        <v>0</v>
      </c>
      <c r="AA3009" s="110">
        <v>3004</v>
      </c>
      <c r="AB3009" s="110">
        <v>0</v>
      </c>
      <c r="AC3009" s="417">
        <v>25.939033716889899</v>
      </c>
    </row>
    <row r="3010" spans="1:29">
      <c r="A3010" s="20"/>
      <c r="B3010" s="24">
        <v>228</v>
      </c>
      <c r="H3010" s="571">
        <v>3005</v>
      </c>
      <c r="I3010" s="78">
        <v>1722</v>
      </c>
      <c r="J3010" s="78">
        <v>1721</v>
      </c>
      <c r="K3010" s="78">
        <v>1580</v>
      </c>
      <c r="L3010" s="78">
        <v>1722</v>
      </c>
      <c r="M3010" s="579" t="str">
        <f t="shared" si="47"/>
        <v>1722,1721,1580,1722</v>
      </c>
      <c r="R3010" s="280">
        <v>3005</v>
      </c>
      <c r="S3010" s="591">
        <v>1464.6669863929701</v>
      </c>
      <c r="U3010" s="77">
        <v>3005</v>
      </c>
      <c r="V3010" s="77">
        <v>3005</v>
      </c>
      <c r="Y3010" s="110">
        <v>3005</v>
      </c>
      <c r="Z3010" s="110">
        <v>0</v>
      </c>
      <c r="AA3010" s="110">
        <v>3005</v>
      </c>
      <c r="AB3010" s="110">
        <v>0</v>
      </c>
      <c r="AC3010" s="417">
        <v>29.293339727859401</v>
      </c>
    </row>
    <row r="3011" spans="1:29">
      <c r="A3011" s="20"/>
      <c r="B3011" s="24">
        <v>229</v>
      </c>
      <c r="H3011" s="571">
        <v>3006</v>
      </c>
      <c r="I3011" s="78">
        <v>1722</v>
      </c>
      <c r="J3011" s="78">
        <v>1580</v>
      </c>
      <c r="K3011" s="78">
        <v>1579</v>
      </c>
      <c r="L3011" s="78">
        <v>1722</v>
      </c>
      <c r="M3011" s="579" t="str">
        <f t="shared" si="47"/>
        <v>1722,1580,1579,1722</v>
      </c>
      <c r="R3011" s="280">
        <v>3006</v>
      </c>
      <c r="S3011" s="591">
        <v>1383.36229832</v>
      </c>
      <c r="U3011" s="77">
        <v>3006</v>
      </c>
      <c r="V3011" s="77">
        <v>3006</v>
      </c>
      <c r="Y3011" s="110">
        <v>3006</v>
      </c>
      <c r="Z3011" s="110">
        <v>0</v>
      </c>
      <c r="AA3011" s="110">
        <v>3006</v>
      </c>
      <c r="AB3011" s="110">
        <v>0</v>
      </c>
      <c r="AC3011" s="417">
        <v>27.667245966399999</v>
      </c>
    </row>
    <row r="3012" spans="1:29">
      <c r="A3012" s="20"/>
      <c r="B3012" s="24">
        <v>230</v>
      </c>
      <c r="H3012" s="571">
        <v>3007</v>
      </c>
      <c r="I3012" s="78">
        <v>1723</v>
      </c>
      <c r="J3012" s="78">
        <v>1722</v>
      </c>
      <c r="K3012" s="78">
        <v>1579</v>
      </c>
      <c r="L3012" s="78">
        <v>1723</v>
      </c>
      <c r="M3012" s="579" t="str">
        <f t="shared" si="47"/>
        <v>1723,1722,1579,1723</v>
      </c>
      <c r="R3012" s="280">
        <v>3007</v>
      </c>
      <c r="S3012" s="591">
        <v>1570.73179049602</v>
      </c>
      <c r="U3012" s="77">
        <v>3007</v>
      </c>
      <c r="V3012" s="77">
        <v>3007</v>
      </c>
      <c r="Y3012" s="110">
        <v>3007</v>
      </c>
      <c r="Z3012" s="110">
        <v>0</v>
      </c>
      <c r="AA3012" s="110">
        <v>3007</v>
      </c>
      <c r="AB3012" s="110">
        <v>0</v>
      </c>
      <c r="AC3012" s="417">
        <v>31.414635809920401</v>
      </c>
    </row>
    <row r="3013" spans="1:29">
      <c r="A3013" s="20"/>
      <c r="B3013" s="24">
        <v>231</v>
      </c>
      <c r="H3013" s="571">
        <v>3008</v>
      </c>
      <c r="I3013" s="78">
        <v>1723</v>
      </c>
      <c r="J3013" s="78">
        <v>1579</v>
      </c>
      <c r="K3013" s="78">
        <v>1578</v>
      </c>
      <c r="L3013" s="78">
        <v>1723</v>
      </c>
      <c r="M3013" s="579" t="str">
        <f t="shared" si="47"/>
        <v>1723,1579,1578,1723</v>
      </c>
      <c r="R3013" s="280">
        <v>3008</v>
      </c>
      <c r="S3013" s="591">
        <v>1598.85911566138</v>
      </c>
      <c r="U3013" s="77">
        <v>3008</v>
      </c>
      <c r="V3013" s="77">
        <v>3008</v>
      </c>
      <c r="Y3013" s="110">
        <v>3008</v>
      </c>
      <c r="Z3013" s="110">
        <v>0</v>
      </c>
      <c r="AA3013" s="110">
        <v>3008</v>
      </c>
      <c r="AB3013" s="110">
        <v>0</v>
      </c>
      <c r="AC3013" s="417">
        <v>31.977182313227601</v>
      </c>
    </row>
    <row r="3014" spans="1:29">
      <c r="A3014" s="20"/>
      <c r="B3014" s="24">
        <v>232</v>
      </c>
      <c r="H3014" s="571">
        <v>3009</v>
      </c>
      <c r="I3014" s="78">
        <v>1724</v>
      </c>
      <c r="J3014" s="78">
        <v>1723</v>
      </c>
      <c r="K3014" s="78">
        <v>1578</v>
      </c>
      <c r="L3014" s="78">
        <v>1724</v>
      </c>
      <c r="M3014" s="579" t="str">
        <f t="shared" ref="M3014:M3077" si="48">_xlfn.CONCAT(I3014,",",J3014,",",,K3014,",",L3014)</f>
        <v>1724,1723,1578,1724</v>
      </c>
      <c r="R3014" s="280">
        <v>3009</v>
      </c>
      <c r="S3014" s="591">
        <v>1341.0484591524501</v>
      </c>
      <c r="U3014" s="77">
        <v>3009</v>
      </c>
      <c r="V3014" s="77">
        <v>3009</v>
      </c>
      <c r="Y3014" s="110">
        <v>3009</v>
      </c>
      <c r="Z3014" s="110">
        <v>0</v>
      </c>
      <c r="AA3014" s="110">
        <v>3009</v>
      </c>
      <c r="AB3014" s="110">
        <v>0</v>
      </c>
      <c r="AC3014" s="417">
        <v>26.820969183049101</v>
      </c>
    </row>
    <row r="3015" spans="1:29">
      <c r="A3015" s="20"/>
      <c r="B3015" s="24">
        <v>233</v>
      </c>
      <c r="H3015" s="571">
        <v>3010</v>
      </c>
      <c r="I3015" s="78">
        <v>1724</v>
      </c>
      <c r="J3015" s="78">
        <v>1578</v>
      </c>
      <c r="K3015" s="78">
        <v>1577</v>
      </c>
      <c r="L3015" s="78">
        <v>1724</v>
      </c>
      <c r="M3015" s="579" t="str">
        <f t="shared" si="48"/>
        <v>1724,1578,1577,1724</v>
      </c>
      <c r="R3015" s="280">
        <v>3010</v>
      </c>
      <c r="S3015" s="591">
        <v>1160.9455890685199</v>
      </c>
      <c r="U3015" s="77">
        <v>3010</v>
      </c>
      <c r="V3015" s="77">
        <v>3010</v>
      </c>
      <c r="Y3015" s="110">
        <v>3010</v>
      </c>
      <c r="Z3015" s="110">
        <v>0</v>
      </c>
      <c r="AA3015" s="110">
        <v>3010</v>
      </c>
      <c r="AB3015" s="110">
        <v>0</v>
      </c>
      <c r="AC3015" s="417">
        <v>23.218911781370402</v>
      </c>
    </row>
    <row r="3016" spans="1:29">
      <c r="A3016" s="20"/>
      <c r="B3016" s="24">
        <v>234</v>
      </c>
      <c r="H3016" s="571">
        <v>3011</v>
      </c>
      <c r="I3016" s="78">
        <v>1725</v>
      </c>
      <c r="J3016" s="78">
        <v>1724</v>
      </c>
      <c r="K3016" s="78">
        <v>1577</v>
      </c>
      <c r="L3016" s="78">
        <v>1725</v>
      </c>
      <c r="M3016" s="579" t="str">
        <f t="shared" si="48"/>
        <v>1725,1724,1577,1725</v>
      </c>
      <c r="R3016" s="280">
        <v>3011</v>
      </c>
      <c r="S3016" s="591">
        <v>1155.3145545473001</v>
      </c>
      <c r="U3016" s="77">
        <v>3011</v>
      </c>
      <c r="V3016" s="77">
        <v>3011</v>
      </c>
      <c r="Y3016" s="110">
        <v>3011</v>
      </c>
      <c r="Z3016" s="110">
        <v>0</v>
      </c>
      <c r="AA3016" s="110">
        <v>3011</v>
      </c>
      <c r="AB3016" s="110">
        <v>0</v>
      </c>
      <c r="AC3016" s="417">
        <v>23.106291090946101</v>
      </c>
    </row>
    <row r="3017" spans="1:29">
      <c r="A3017" s="20"/>
      <c r="B3017" s="24">
        <v>235</v>
      </c>
      <c r="H3017" s="571">
        <v>3012</v>
      </c>
      <c r="I3017" s="78">
        <v>1725</v>
      </c>
      <c r="J3017" s="78">
        <v>1577</v>
      </c>
      <c r="K3017" s="78">
        <v>1576</v>
      </c>
      <c r="L3017" s="78">
        <v>1725</v>
      </c>
      <c r="M3017" s="579" t="str">
        <f t="shared" si="48"/>
        <v>1725,1577,1576,1725</v>
      </c>
      <c r="R3017" s="280">
        <v>3012</v>
      </c>
      <c r="S3017" s="591">
        <v>1178.8783402679801</v>
      </c>
      <c r="U3017" s="77">
        <v>3012</v>
      </c>
      <c r="V3017" s="77">
        <v>3012</v>
      </c>
      <c r="Y3017" s="110">
        <v>3012</v>
      </c>
      <c r="Z3017" s="110">
        <v>0</v>
      </c>
      <c r="AA3017" s="110">
        <v>3012</v>
      </c>
      <c r="AB3017" s="110">
        <v>0</v>
      </c>
      <c r="AC3017" s="417">
        <v>23.577566805359599</v>
      </c>
    </row>
    <row r="3018" spans="1:29">
      <c r="A3018" s="20"/>
      <c r="B3018" s="24">
        <v>236</v>
      </c>
      <c r="H3018" s="571">
        <v>3013</v>
      </c>
      <c r="I3018" s="78">
        <v>1726</v>
      </c>
      <c r="J3018" s="78">
        <v>1725</v>
      </c>
      <c r="K3018" s="78">
        <v>1576</v>
      </c>
      <c r="L3018" s="78">
        <v>1726</v>
      </c>
      <c r="M3018" s="579" t="str">
        <f t="shared" si="48"/>
        <v>1726,1725,1576,1726</v>
      </c>
      <c r="R3018" s="280">
        <v>3013</v>
      </c>
      <c r="S3018" s="591">
        <v>1415.0089074243101</v>
      </c>
      <c r="U3018" s="77">
        <v>3013</v>
      </c>
      <c r="V3018" s="77">
        <v>3013</v>
      </c>
      <c r="Y3018" s="110">
        <v>3013</v>
      </c>
      <c r="Z3018" s="110">
        <v>0</v>
      </c>
      <c r="AA3018" s="110">
        <v>3013</v>
      </c>
      <c r="AB3018" s="110">
        <v>0</v>
      </c>
      <c r="AC3018" s="417">
        <v>28.3001781484863</v>
      </c>
    </row>
    <row r="3019" spans="1:29">
      <c r="A3019" s="20"/>
      <c r="B3019" s="24">
        <v>237</v>
      </c>
      <c r="H3019" s="571">
        <v>3014</v>
      </c>
      <c r="I3019" s="78">
        <v>1726</v>
      </c>
      <c r="J3019" s="78">
        <v>1576</v>
      </c>
      <c r="K3019" s="78">
        <v>1575</v>
      </c>
      <c r="L3019" s="78">
        <v>1726</v>
      </c>
      <c r="M3019" s="579" t="str">
        <f t="shared" si="48"/>
        <v>1726,1576,1575,1726</v>
      </c>
      <c r="R3019" s="280">
        <v>3014</v>
      </c>
      <c r="S3019" s="591">
        <v>1145.86154412876</v>
      </c>
      <c r="U3019" s="77">
        <v>3014</v>
      </c>
      <c r="V3019" s="77">
        <v>3014</v>
      </c>
      <c r="Y3019" s="110">
        <v>3014</v>
      </c>
      <c r="Z3019" s="110">
        <v>0</v>
      </c>
      <c r="AA3019" s="110">
        <v>3014</v>
      </c>
      <c r="AB3019" s="110">
        <v>0</v>
      </c>
      <c r="AC3019" s="417">
        <v>22.9172308825753</v>
      </c>
    </row>
    <row r="3020" spans="1:29">
      <c r="A3020" s="20"/>
      <c r="B3020" s="24">
        <v>238</v>
      </c>
      <c r="H3020" s="571">
        <v>3015</v>
      </c>
      <c r="I3020" s="78">
        <v>1574</v>
      </c>
      <c r="J3020" s="78">
        <v>1726</v>
      </c>
      <c r="K3020" s="78">
        <v>1575</v>
      </c>
      <c r="L3020" s="78">
        <v>1574</v>
      </c>
      <c r="M3020" s="579" t="str">
        <f t="shared" si="48"/>
        <v>1574,1726,1575,1574</v>
      </c>
      <c r="R3020" s="280">
        <v>3015</v>
      </c>
      <c r="S3020" s="591">
        <v>1188.9666417506801</v>
      </c>
      <c r="U3020" s="77">
        <v>3015</v>
      </c>
      <c r="V3020" s="77">
        <v>3015</v>
      </c>
      <c r="Y3020" s="110">
        <v>3015</v>
      </c>
      <c r="Z3020" s="110">
        <v>0</v>
      </c>
      <c r="AA3020" s="110">
        <v>3015</v>
      </c>
      <c r="AB3020" s="110">
        <v>0</v>
      </c>
      <c r="AC3020" s="417">
        <v>23.779332835013602</v>
      </c>
    </row>
    <row r="3021" spans="1:29">
      <c r="A3021" s="20"/>
      <c r="B3021" s="24">
        <v>239</v>
      </c>
      <c r="H3021" s="571">
        <v>3016</v>
      </c>
      <c r="I3021" s="78">
        <v>1727</v>
      </c>
      <c r="J3021" s="78">
        <v>1726</v>
      </c>
      <c r="K3021" s="78">
        <v>1574</v>
      </c>
      <c r="L3021" s="78">
        <v>1727</v>
      </c>
      <c r="M3021" s="579" t="str">
        <f t="shared" si="48"/>
        <v>1727,1726,1574,1727</v>
      </c>
      <c r="R3021" s="280">
        <v>3016</v>
      </c>
      <c r="S3021" s="591">
        <v>1540.12537918001</v>
      </c>
      <c r="U3021" s="77">
        <v>3016</v>
      </c>
      <c r="V3021" s="77">
        <v>3016</v>
      </c>
      <c r="Y3021" s="110">
        <v>3016</v>
      </c>
      <c r="Z3021" s="110">
        <v>0</v>
      </c>
      <c r="AA3021" s="110">
        <v>3016</v>
      </c>
      <c r="AB3021" s="110">
        <v>0</v>
      </c>
      <c r="AC3021" s="417">
        <v>30.8025075836002</v>
      </c>
    </row>
    <row r="3022" spans="1:29">
      <c r="A3022" s="20"/>
      <c r="B3022" s="24">
        <v>240</v>
      </c>
      <c r="H3022" s="571">
        <v>3017</v>
      </c>
      <c r="I3022" s="78">
        <v>1727</v>
      </c>
      <c r="J3022" s="78">
        <v>1574</v>
      </c>
      <c r="K3022" s="78">
        <v>1573</v>
      </c>
      <c r="L3022" s="78">
        <v>1727</v>
      </c>
      <c r="M3022" s="579" t="str">
        <f t="shared" si="48"/>
        <v>1727,1574,1573,1727</v>
      </c>
      <c r="R3022" s="280">
        <v>3017</v>
      </c>
      <c r="S3022" s="591">
        <v>1362.3830141724</v>
      </c>
      <c r="U3022" s="77">
        <v>3017</v>
      </c>
      <c r="V3022" s="77">
        <v>3017</v>
      </c>
      <c r="Y3022" s="110">
        <v>3017</v>
      </c>
      <c r="Z3022" s="110">
        <v>0</v>
      </c>
      <c r="AA3022" s="110">
        <v>3017</v>
      </c>
      <c r="AB3022" s="110">
        <v>0</v>
      </c>
      <c r="AC3022" s="417">
        <v>27.247660283447999</v>
      </c>
    </row>
    <row r="3023" spans="1:29">
      <c r="A3023" s="20"/>
      <c r="B3023" s="24">
        <v>241</v>
      </c>
      <c r="H3023" s="571">
        <v>3018</v>
      </c>
      <c r="I3023" s="78">
        <v>1728</v>
      </c>
      <c r="J3023" s="78">
        <v>1727</v>
      </c>
      <c r="K3023" s="78">
        <v>1573</v>
      </c>
      <c r="L3023" s="78">
        <v>1728</v>
      </c>
      <c r="M3023" s="579" t="str">
        <f t="shared" si="48"/>
        <v>1728,1727,1573,1728</v>
      </c>
      <c r="R3023" s="280">
        <v>3018</v>
      </c>
      <c r="S3023" s="591">
        <v>1649.7978224476601</v>
      </c>
      <c r="U3023" s="77">
        <v>3018</v>
      </c>
      <c r="V3023" s="77">
        <v>3018</v>
      </c>
      <c r="Y3023" s="110">
        <v>3018</v>
      </c>
      <c r="Z3023" s="110">
        <v>0</v>
      </c>
      <c r="AA3023" s="110">
        <v>3018</v>
      </c>
      <c r="AB3023" s="110">
        <v>0</v>
      </c>
      <c r="AC3023" s="417">
        <v>32.995956448953301</v>
      </c>
    </row>
    <row r="3024" spans="1:29">
      <c r="A3024" s="20"/>
      <c r="B3024" s="24">
        <v>242</v>
      </c>
      <c r="H3024" s="571">
        <v>3019</v>
      </c>
      <c r="I3024" s="78">
        <v>1728</v>
      </c>
      <c r="J3024" s="78">
        <v>1573</v>
      </c>
      <c r="K3024" s="78">
        <v>1572</v>
      </c>
      <c r="L3024" s="78">
        <v>1728</v>
      </c>
      <c r="M3024" s="579" t="str">
        <f t="shared" si="48"/>
        <v>1728,1573,1572,1728</v>
      </c>
      <c r="R3024" s="280">
        <v>3019</v>
      </c>
      <c r="S3024" s="591">
        <v>1664.45226650417</v>
      </c>
      <c r="U3024" s="77">
        <v>3019</v>
      </c>
      <c r="V3024" s="77">
        <v>3019</v>
      </c>
      <c r="Y3024" s="110">
        <v>3019</v>
      </c>
      <c r="Z3024" s="110">
        <v>0</v>
      </c>
      <c r="AA3024" s="110">
        <v>3019</v>
      </c>
      <c r="AB3024" s="110">
        <v>0</v>
      </c>
      <c r="AC3024" s="417">
        <v>33.289045330083397</v>
      </c>
    </row>
    <row r="3025" spans="1:29">
      <c r="A3025" s="20"/>
      <c r="B3025" s="24">
        <v>243</v>
      </c>
      <c r="H3025" s="571">
        <v>3020</v>
      </c>
      <c r="I3025" s="78">
        <v>1729</v>
      </c>
      <c r="J3025" s="78">
        <v>1728</v>
      </c>
      <c r="K3025" s="78">
        <v>1572</v>
      </c>
      <c r="L3025" s="78">
        <v>1729</v>
      </c>
      <c r="M3025" s="579" t="str">
        <f t="shared" si="48"/>
        <v>1729,1728,1572,1729</v>
      </c>
      <c r="R3025" s="280">
        <v>3020</v>
      </c>
      <c r="S3025" s="591">
        <v>1421.8937839064399</v>
      </c>
      <c r="U3025" s="77">
        <v>3020</v>
      </c>
      <c r="V3025" s="77">
        <v>3020</v>
      </c>
      <c r="Y3025" s="110">
        <v>3020</v>
      </c>
      <c r="Z3025" s="110">
        <v>0</v>
      </c>
      <c r="AA3025" s="110">
        <v>3020</v>
      </c>
      <c r="AB3025" s="110">
        <v>0</v>
      </c>
      <c r="AC3025" s="417">
        <v>28.437875678128901</v>
      </c>
    </row>
    <row r="3026" spans="1:29">
      <c r="A3026" s="20"/>
      <c r="B3026" s="24">
        <v>244</v>
      </c>
      <c r="H3026" s="571">
        <v>3021</v>
      </c>
      <c r="I3026" s="78">
        <v>1729</v>
      </c>
      <c r="J3026" s="78">
        <v>1572</v>
      </c>
      <c r="K3026" s="78">
        <v>1571</v>
      </c>
      <c r="L3026" s="78">
        <v>1729</v>
      </c>
      <c r="M3026" s="579" t="str">
        <f t="shared" si="48"/>
        <v>1729,1572,1571,1729</v>
      </c>
      <c r="R3026" s="280">
        <v>3021</v>
      </c>
      <c r="S3026" s="591">
        <v>1225.3271271045001</v>
      </c>
      <c r="U3026" s="77">
        <v>3021</v>
      </c>
      <c r="V3026" s="77">
        <v>3021</v>
      </c>
      <c r="Y3026" s="110">
        <v>3021</v>
      </c>
      <c r="Z3026" s="110">
        <v>0</v>
      </c>
      <c r="AA3026" s="110">
        <v>3021</v>
      </c>
      <c r="AB3026" s="110">
        <v>0</v>
      </c>
      <c r="AC3026" s="417">
        <v>24.506542542090099</v>
      </c>
    </row>
    <row r="3027" spans="1:29">
      <c r="A3027" s="20"/>
      <c r="B3027" s="24">
        <v>245</v>
      </c>
      <c r="H3027" s="571">
        <v>3022</v>
      </c>
      <c r="I3027" s="78">
        <v>1730</v>
      </c>
      <c r="J3027" s="78">
        <v>1729</v>
      </c>
      <c r="K3027" s="78">
        <v>1571</v>
      </c>
      <c r="L3027" s="78">
        <v>1730</v>
      </c>
      <c r="M3027" s="579" t="str">
        <f t="shared" si="48"/>
        <v>1730,1729,1571,1730</v>
      </c>
      <c r="R3027" s="280">
        <v>3022</v>
      </c>
      <c r="S3027" s="591">
        <v>1256.99229830183</v>
      </c>
      <c r="U3027" s="77">
        <v>3022</v>
      </c>
      <c r="V3027" s="77">
        <v>3022</v>
      </c>
      <c r="Y3027" s="110">
        <v>3022</v>
      </c>
      <c r="Z3027" s="110">
        <v>0</v>
      </c>
      <c r="AA3027" s="110">
        <v>3022</v>
      </c>
      <c r="AB3027" s="110">
        <v>0</v>
      </c>
      <c r="AC3027" s="417">
        <v>25.139845966036599</v>
      </c>
    </row>
    <row r="3028" spans="1:29">
      <c r="A3028" s="20"/>
      <c r="B3028" s="24">
        <v>246</v>
      </c>
      <c r="H3028" s="571">
        <v>3023</v>
      </c>
      <c r="I3028" s="78">
        <v>1730</v>
      </c>
      <c r="J3028" s="78">
        <v>1571</v>
      </c>
      <c r="K3028" s="78">
        <v>1570</v>
      </c>
      <c r="L3028" s="78">
        <v>1730</v>
      </c>
      <c r="M3028" s="579" t="str">
        <f t="shared" si="48"/>
        <v>1730,1571,1570,1730</v>
      </c>
      <c r="R3028" s="280">
        <v>3023</v>
      </c>
      <c r="S3028" s="591">
        <v>1262.32845490713</v>
      </c>
      <c r="U3028" s="77">
        <v>3023</v>
      </c>
      <c r="V3028" s="77">
        <v>3023</v>
      </c>
      <c r="Y3028" s="110">
        <v>3023</v>
      </c>
      <c r="Z3028" s="110">
        <v>0</v>
      </c>
      <c r="AA3028" s="110">
        <v>3023</v>
      </c>
      <c r="AB3028" s="110">
        <v>0</v>
      </c>
      <c r="AC3028" s="417">
        <v>25.2465690981427</v>
      </c>
    </row>
    <row r="3029" spans="1:29">
      <c r="A3029" s="20"/>
      <c r="B3029" s="24">
        <v>247</v>
      </c>
      <c r="H3029" s="571">
        <v>3024</v>
      </c>
      <c r="I3029" s="78">
        <v>1731</v>
      </c>
      <c r="J3029" s="78">
        <v>1730</v>
      </c>
      <c r="K3029" s="78">
        <v>1570</v>
      </c>
      <c r="L3029" s="78">
        <v>1731</v>
      </c>
      <c r="M3029" s="579" t="str">
        <f t="shared" si="48"/>
        <v>1731,1730,1570,1731</v>
      </c>
      <c r="R3029" s="280">
        <v>3024</v>
      </c>
      <c r="S3029" s="591">
        <v>1528.08776685834</v>
      </c>
      <c r="U3029" s="77">
        <v>3024</v>
      </c>
      <c r="V3029" s="77">
        <v>3024</v>
      </c>
      <c r="Y3029" s="110">
        <v>3024</v>
      </c>
      <c r="Z3029" s="110">
        <v>0</v>
      </c>
      <c r="AA3029" s="110">
        <v>3024</v>
      </c>
      <c r="AB3029" s="110">
        <v>0</v>
      </c>
      <c r="AC3029" s="417">
        <v>30.561755337166801</v>
      </c>
    </row>
    <row r="3030" spans="1:29">
      <c r="A3030" s="20"/>
      <c r="B3030" s="24">
        <v>248</v>
      </c>
      <c r="H3030" s="571">
        <v>3025</v>
      </c>
      <c r="I3030" s="78">
        <v>1731</v>
      </c>
      <c r="J3030" s="78">
        <v>1570</v>
      </c>
      <c r="K3030" s="78">
        <v>1569</v>
      </c>
      <c r="L3030" s="78">
        <v>1731</v>
      </c>
      <c r="M3030" s="579" t="str">
        <f t="shared" si="48"/>
        <v>1731,1570,1569,1731</v>
      </c>
      <c r="R3030" s="280">
        <v>3025</v>
      </c>
      <c r="S3030" s="591">
        <v>1224.3236896573501</v>
      </c>
      <c r="U3030" s="77">
        <v>3025</v>
      </c>
      <c r="V3030" s="77">
        <v>3025</v>
      </c>
      <c r="Y3030" s="110">
        <v>3025</v>
      </c>
      <c r="Z3030" s="110">
        <v>0</v>
      </c>
      <c r="AA3030" s="110">
        <v>3025</v>
      </c>
      <c r="AB3030" s="110">
        <v>0</v>
      </c>
      <c r="AC3030" s="417">
        <v>24.486473793146999</v>
      </c>
    </row>
    <row r="3031" spans="1:29">
      <c r="A3031" s="20"/>
      <c r="B3031" s="24">
        <v>249</v>
      </c>
      <c r="H3031" s="571">
        <v>3026</v>
      </c>
      <c r="I3031" s="78">
        <v>1568</v>
      </c>
      <c r="J3031" s="78">
        <v>1731</v>
      </c>
      <c r="K3031" s="78">
        <v>1569</v>
      </c>
      <c r="L3031" s="78">
        <v>1568</v>
      </c>
      <c r="M3031" s="579" t="str">
        <f t="shared" si="48"/>
        <v>1568,1731,1569,1568</v>
      </c>
      <c r="R3031" s="280">
        <v>3026</v>
      </c>
      <c r="S3031" s="591">
        <v>1249.5229924041701</v>
      </c>
      <c r="U3031" s="77">
        <v>3026</v>
      </c>
      <c r="V3031" s="77">
        <v>3026</v>
      </c>
      <c r="Y3031" s="110">
        <v>3026</v>
      </c>
      <c r="Z3031" s="110">
        <v>0</v>
      </c>
      <c r="AA3031" s="110">
        <v>3026</v>
      </c>
      <c r="AB3031" s="110">
        <v>0</v>
      </c>
      <c r="AC3031" s="417">
        <v>24.9904598480835</v>
      </c>
    </row>
    <row r="3032" spans="1:29">
      <c r="A3032" s="20"/>
      <c r="B3032" s="24">
        <v>250</v>
      </c>
      <c r="H3032" s="571">
        <v>3027</v>
      </c>
      <c r="I3032" s="78">
        <v>1732</v>
      </c>
      <c r="J3032" s="78">
        <v>1731</v>
      </c>
      <c r="K3032" s="78">
        <v>1568</v>
      </c>
      <c r="L3032" s="78">
        <v>1732</v>
      </c>
      <c r="M3032" s="579" t="str">
        <f t="shared" si="48"/>
        <v>1732,1731,1568,1732</v>
      </c>
      <c r="R3032" s="280">
        <v>3027</v>
      </c>
      <c r="S3032" s="591">
        <v>1614.59669060489</v>
      </c>
      <c r="U3032" s="77">
        <v>3027</v>
      </c>
      <c r="V3032" s="77">
        <v>3027</v>
      </c>
      <c r="Y3032" s="110">
        <v>3027</v>
      </c>
      <c r="Z3032" s="110">
        <v>0</v>
      </c>
      <c r="AA3032" s="110">
        <v>3027</v>
      </c>
      <c r="AB3032" s="110">
        <v>0</v>
      </c>
      <c r="AC3032" s="417">
        <v>32.291933812098002</v>
      </c>
    </row>
    <row r="3033" spans="1:29">
      <c r="A3033" s="20"/>
      <c r="B3033" s="24">
        <v>251</v>
      </c>
      <c r="H3033" s="571">
        <v>3028</v>
      </c>
      <c r="I3033" s="78">
        <v>1732</v>
      </c>
      <c r="J3033" s="78">
        <v>1568</v>
      </c>
      <c r="K3033" s="78">
        <v>1567</v>
      </c>
      <c r="L3033" s="78">
        <v>1732</v>
      </c>
      <c r="M3033" s="579" t="str">
        <f t="shared" si="48"/>
        <v>1732,1568,1567,1732</v>
      </c>
      <c r="R3033" s="280">
        <v>3028</v>
      </c>
      <c r="S3033" s="591">
        <v>1410.93677227379</v>
      </c>
      <c r="U3033" s="77">
        <v>3028</v>
      </c>
      <c r="V3033" s="77">
        <v>3028</v>
      </c>
      <c r="Y3033" s="110">
        <v>3028</v>
      </c>
      <c r="Z3033" s="110">
        <v>0</v>
      </c>
      <c r="AA3033" s="110">
        <v>3028</v>
      </c>
      <c r="AB3033" s="110">
        <v>0</v>
      </c>
      <c r="AC3033" s="417">
        <v>28.2187354454759</v>
      </c>
    </row>
    <row r="3034" spans="1:29">
      <c r="A3034" s="20"/>
      <c r="B3034" s="24">
        <v>252</v>
      </c>
      <c r="H3034" s="571">
        <v>3029</v>
      </c>
      <c r="I3034" s="78">
        <v>1733</v>
      </c>
      <c r="J3034" s="78">
        <v>1732</v>
      </c>
      <c r="K3034" s="78">
        <v>1567</v>
      </c>
      <c r="L3034" s="78">
        <v>1733</v>
      </c>
      <c r="M3034" s="579" t="str">
        <f t="shared" si="48"/>
        <v>1733,1732,1567,1733</v>
      </c>
      <c r="R3034" s="280">
        <v>3029</v>
      </c>
      <c r="S3034" s="591">
        <v>1543.1952823461299</v>
      </c>
      <c r="U3034" s="77">
        <v>3029</v>
      </c>
      <c r="V3034" s="77">
        <v>3029</v>
      </c>
      <c r="Y3034" s="110">
        <v>3029</v>
      </c>
      <c r="Z3034" s="110">
        <v>0</v>
      </c>
      <c r="AA3034" s="110">
        <v>3029</v>
      </c>
      <c r="AB3034" s="110">
        <v>0</v>
      </c>
      <c r="AC3034" s="417">
        <v>30.8639056469226</v>
      </c>
    </row>
    <row r="3035" spans="1:29">
      <c r="A3035" s="20"/>
      <c r="B3035" s="24">
        <v>253</v>
      </c>
      <c r="H3035" s="571">
        <v>3030</v>
      </c>
      <c r="I3035" s="78">
        <v>1733</v>
      </c>
      <c r="J3035" s="78">
        <v>1567</v>
      </c>
      <c r="K3035" s="78">
        <v>1566</v>
      </c>
      <c r="L3035" s="78">
        <v>1733</v>
      </c>
      <c r="M3035" s="579" t="str">
        <f t="shared" si="48"/>
        <v>1733,1567,1566,1733</v>
      </c>
      <c r="R3035" s="280">
        <v>3030</v>
      </c>
      <c r="S3035" s="591">
        <v>1549.3333160176401</v>
      </c>
      <c r="U3035" s="77">
        <v>3030</v>
      </c>
      <c r="V3035" s="77">
        <v>3030</v>
      </c>
      <c r="Y3035" s="110">
        <v>3030</v>
      </c>
      <c r="Z3035" s="110">
        <v>0</v>
      </c>
      <c r="AA3035" s="110">
        <v>3030</v>
      </c>
      <c r="AB3035" s="110">
        <v>0</v>
      </c>
      <c r="AC3035" s="417">
        <v>30.9866663203528</v>
      </c>
    </row>
    <row r="3036" spans="1:29">
      <c r="A3036" s="20"/>
      <c r="B3036" s="24">
        <v>254</v>
      </c>
      <c r="H3036" s="571">
        <v>3031</v>
      </c>
      <c r="I3036" s="78">
        <v>1734</v>
      </c>
      <c r="J3036" s="78">
        <v>1733</v>
      </c>
      <c r="K3036" s="78">
        <v>1566</v>
      </c>
      <c r="L3036" s="78">
        <v>1734</v>
      </c>
      <c r="M3036" s="579" t="str">
        <f t="shared" si="48"/>
        <v>1734,1733,1566,1734</v>
      </c>
      <c r="R3036" s="280">
        <v>3031</v>
      </c>
      <c r="S3036" s="591">
        <v>1495.8302800966101</v>
      </c>
      <c r="U3036" s="77">
        <v>3031</v>
      </c>
      <c r="V3036" s="77">
        <v>3031</v>
      </c>
      <c r="Y3036" s="110">
        <v>3031</v>
      </c>
      <c r="Z3036" s="110">
        <v>0</v>
      </c>
      <c r="AA3036" s="110">
        <v>3031</v>
      </c>
      <c r="AB3036" s="110">
        <v>0</v>
      </c>
      <c r="AC3036" s="417">
        <v>29.9166056019323</v>
      </c>
    </row>
    <row r="3037" spans="1:29">
      <c r="A3037" s="20"/>
      <c r="B3037" s="24">
        <v>255</v>
      </c>
      <c r="H3037" s="571">
        <v>3032</v>
      </c>
      <c r="I3037" s="78">
        <v>1734</v>
      </c>
      <c r="J3037" s="78">
        <v>1566</v>
      </c>
      <c r="K3037" s="78">
        <v>1565</v>
      </c>
      <c r="L3037" s="78">
        <v>1734</v>
      </c>
      <c r="M3037" s="579" t="str">
        <f t="shared" si="48"/>
        <v>1734,1566,1565,1734</v>
      </c>
      <c r="R3037" s="280">
        <v>3032</v>
      </c>
      <c r="S3037" s="591">
        <v>1412.7070503438499</v>
      </c>
      <c r="U3037" s="77">
        <v>3032</v>
      </c>
      <c r="V3037" s="77">
        <v>3032</v>
      </c>
      <c r="Y3037" s="110">
        <v>3032</v>
      </c>
      <c r="Z3037" s="110">
        <v>0</v>
      </c>
      <c r="AA3037" s="110">
        <v>3032</v>
      </c>
      <c r="AB3037" s="110">
        <v>0</v>
      </c>
      <c r="AC3037" s="417">
        <v>28.254141006877099</v>
      </c>
    </row>
    <row r="3038" spans="1:29">
      <c r="A3038" s="20"/>
      <c r="B3038" s="24">
        <v>256</v>
      </c>
      <c r="H3038" s="571">
        <v>3033</v>
      </c>
      <c r="I3038" s="78">
        <v>1735</v>
      </c>
      <c r="J3038" s="78">
        <v>1734</v>
      </c>
      <c r="K3038" s="78">
        <v>1565</v>
      </c>
      <c r="L3038" s="78">
        <v>1735</v>
      </c>
      <c r="M3038" s="579" t="str">
        <f t="shared" si="48"/>
        <v>1735,1734,1565,1735</v>
      </c>
      <c r="R3038" s="280">
        <v>3033</v>
      </c>
      <c r="S3038" s="591">
        <v>1067.49341609308</v>
      </c>
      <c r="U3038" s="77">
        <v>3033</v>
      </c>
      <c r="V3038" s="77">
        <v>3033</v>
      </c>
      <c r="Y3038" s="110">
        <v>3033</v>
      </c>
      <c r="Z3038" s="110">
        <v>0</v>
      </c>
      <c r="AA3038" s="110">
        <v>3033</v>
      </c>
      <c r="AB3038" s="110">
        <v>0</v>
      </c>
      <c r="AC3038" s="417">
        <v>21.349868321861699</v>
      </c>
    </row>
    <row r="3039" spans="1:29">
      <c r="A3039" s="20"/>
      <c r="B3039" s="24">
        <v>257</v>
      </c>
      <c r="H3039" s="571">
        <v>3034</v>
      </c>
      <c r="I3039" s="78">
        <v>1735</v>
      </c>
      <c r="J3039" s="78">
        <v>1565</v>
      </c>
      <c r="K3039" s="78">
        <v>1564</v>
      </c>
      <c r="L3039" s="78">
        <v>1735</v>
      </c>
      <c r="M3039" s="579" t="str">
        <f t="shared" si="48"/>
        <v>1735,1565,1564,1735</v>
      </c>
      <c r="R3039" s="280">
        <v>3034</v>
      </c>
      <c r="S3039" s="591">
        <v>1024.6742000117599</v>
      </c>
      <c r="U3039" s="77">
        <v>3034</v>
      </c>
      <c r="V3039" s="77">
        <v>3034</v>
      </c>
      <c r="Y3039" s="110">
        <v>3034</v>
      </c>
      <c r="Z3039" s="110">
        <v>0</v>
      </c>
      <c r="AA3039" s="110">
        <v>3034</v>
      </c>
      <c r="AB3039" s="110">
        <v>0</v>
      </c>
      <c r="AC3039" s="417">
        <v>20.493484000235298</v>
      </c>
    </row>
    <row r="3040" spans="1:29">
      <c r="A3040" s="20"/>
      <c r="B3040" s="24">
        <v>258</v>
      </c>
      <c r="H3040" s="571">
        <v>3035</v>
      </c>
      <c r="I3040" s="78">
        <v>1736</v>
      </c>
      <c r="J3040" s="78">
        <v>1735</v>
      </c>
      <c r="K3040" s="78">
        <v>1564</v>
      </c>
      <c r="L3040" s="78">
        <v>1736</v>
      </c>
      <c r="M3040" s="579" t="str">
        <f t="shared" si="48"/>
        <v>1736,1735,1564,1736</v>
      </c>
      <c r="R3040" s="280">
        <v>3035</v>
      </c>
      <c r="S3040" s="591">
        <v>1037.52445744024</v>
      </c>
      <c r="U3040" s="77">
        <v>3035</v>
      </c>
      <c r="V3040" s="77">
        <v>3035</v>
      </c>
      <c r="Y3040" s="110">
        <v>3035</v>
      </c>
      <c r="Z3040" s="110">
        <v>0</v>
      </c>
      <c r="AA3040" s="110">
        <v>3035</v>
      </c>
      <c r="AB3040" s="110">
        <v>0</v>
      </c>
      <c r="AC3040" s="417">
        <v>20.750489148804899</v>
      </c>
    </row>
    <row r="3041" spans="1:29">
      <c r="A3041" s="20"/>
      <c r="B3041" s="24">
        <v>259</v>
      </c>
      <c r="H3041" s="571">
        <v>3036</v>
      </c>
      <c r="I3041" s="78">
        <v>1736</v>
      </c>
      <c r="J3041" s="78">
        <v>1564</v>
      </c>
      <c r="K3041" s="78">
        <v>1563</v>
      </c>
      <c r="L3041" s="78">
        <v>1736</v>
      </c>
      <c r="M3041" s="579" t="str">
        <f t="shared" si="48"/>
        <v>1736,1564,1563,1736</v>
      </c>
      <c r="R3041" s="280">
        <v>3036</v>
      </c>
      <c r="S3041" s="591">
        <v>1200.3857745023199</v>
      </c>
      <c r="U3041" s="77">
        <v>3036</v>
      </c>
      <c r="V3041" s="77">
        <v>3036</v>
      </c>
      <c r="Y3041" s="110">
        <v>3036</v>
      </c>
      <c r="Z3041" s="110">
        <v>0</v>
      </c>
      <c r="AA3041" s="110">
        <v>3036</v>
      </c>
      <c r="AB3041" s="110">
        <v>0</v>
      </c>
      <c r="AC3041" s="417">
        <v>24.0077154900465</v>
      </c>
    </row>
    <row r="3042" spans="1:29">
      <c r="A3042" s="20"/>
      <c r="B3042" s="24">
        <v>260</v>
      </c>
      <c r="H3042" s="571">
        <v>3037</v>
      </c>
      <c r="I3042" s="78">
        <v>1737</v>
      </c>
      <c r="J3042" s="78">
        <v>1736</v>
      </c>
      <c r="K3042" s="78">
        <v>1563</v>
      </c>
      <c r="L3042" s="78">
        <v>1737</v>
      </c>
      <c r="M3042" s="579" t="str">
        <f t="shared" si="48"/>
        <v>1737,1736,1563,1737</v>
      </c>
      <c r="R3042" s="280">
        <v>3037</v>
      </c>
      <c r="S3042" s="591">
        <v>1243.63861536994</v>
      </c>
      <c r="U3042" s="77">
        <v>3037</v>
      </c>
      <c r="V3042" s="77">
        <v>3037</v>
      </c>
      <c r="Y3042" s="110">
        <v>3037</v>
      </c>
      <c r="Z3042" s="110">
        <v>0</v>
      </c>
      <c r="AA3042" s="110">
        <v>3037</v>
      </c>
      <c r="AB3042" s="110">
        <v>0</v>
      </c>
      <c r="AC3042" s="417">
        <v>24.872772307398801</v>
      </c>
    </row>
    <row r="3043" spans="1:29">
      <c r="A3043" s="20"/>
      <c r="B3043" s="24">
        <v>261</v>
      </c>
      <c r="H3043" s="571">
        <v>3038</v>
      </c>
      <c r="I3043" s="78">
        <v>1737</v>
      </c>
      <c r="J3043" s="78">
        <v>1563</v>
      </c>
      <c r="K3043" s="78">
        <v>1562</v>
      </c>
      <c r="L3043" s="78">
        <v>1737</v>
      </c>
      <c r="M3043" s="579" t="str">
        <f t="shared" si="48"/>
        <v>1737,1563,1562,1737</v>
      </c>
      <c r="R3043" s="280">
        <v>3038</v>
      </c>
      <c r="S3043" s="591">
        <v>1285.9185754446301</v>
      </c>
      <c r="U3043" s="77">
        <v>3038</v>
      </c>
      <c r="V3043" s="77">
        <v>3038</v>
      </c>
      <c r="Y3043" s="110">
        <v>3038</v>
      </c>
      <c r="Z3043" s="110">
        <v>0</v>
      </c>
      <c r="AA3043" s="110">
        <v>3038</v>
      </c>
      <c r="AB3043" s="110">
        <v>0</v>
      </c>
      <c r="AC3043" s="417">
        <v>25.718371508892702</v>
      </c>
    </row>
    <row r="3044" spans="1:29">
      <c r="A3044" s="20"/>
      <c r="B3044" s="24">
        <v>262</v>
      </c>
      <c r="H3044" s="571">
        <v>3039</v>
      </c>
      <c r="I3044" s="78">
        <v>1738</v>
      </c>
      <c r="J3044" s="78">
        <v>1737</v>
      </c>
      <c r="K3044" s="78">
        <v>1562</v>
      </c>
      <c r="L3044" s="78">
        <v>1738</v>
      </c>
      <c r="M3044" s="579" t="str">
        <f t="shared" si="48"/>
        <v>1738,1737,1562,1738</v>
      </c>
      <c r="R3044" s="280">
        <v>3039</v>
      </c>
      <c r="S3044" s="591">
        <v>1296.88137080203</v>
      </c>
      <c r="U3044" s="77">
        <v>3039</v>
      </c>
      <c r="V3044" s="77">
        <v>3039</v>
      </c>
      <c r="Y3044" s="110">
        <v>3039</v>
      </c>
      <c r="Z3044" s="110">
        <v>0</v>
      </c>
      <c r="AA3044" s="110">
        <v>3039</v>
      </c>
      <c r="AB3044" s="110">
        <v>0</v>
      </c>
      <c r="AC3044" s="417">
        <v>25.937627416040598</v>
      </c>
    </row>
    <row r="3045" spans="1:29">
      <c r="A3045" s="20"/>
      <c r="B3045" s="24">
        <v>263</v>
      </c>
      <c r="H3045" s="571">
        <v>3040</v>
      </c>
      <c r="I3045" s="78">
        <v>1738</v>
      </c>
      <c r="J3045" s="78">
        <v>1562</v>
      </c>
      <c r="K3045" s="78">
        <v>1561</v>
      </c>
      <c r="L3045" s="78">
        <v>1738</v>
      </c>
      <c r="M3045" s="579" t="str">
        <f t="shared" si="48"/>
        <v>1738,1562,1561,1738</v>
      </c>
      <c r="R3045" s="280">
        <v>3040</v>
      </c>
      <c r="S3045" s="591">
        <v>1390.07538070552</v>
      </c>
      <c r="U3045" s="77">
        <v>3040</v>
      </c>
      <c r="V3045" s="77">
        <v>3040</v>
      </c>
      <c r="Y3045" s="110">
        <v>3040</v>
      </c>
      <c r="Z3045" s="110">
        <v>0</v>
      </c>
      <c r="AA3045" s="110">
        <v>3040</v>
      </c>
      <c r="AB3045" s="110">
        <v>0</v>
      </c>
      <c r="AC3045" s="417">
        <v>27.801507614110498</v>
      </c>
    </row>
    <row r="3046" spans="1:29">
      <c r="A3046" s="20"/>
      <c r="B3046" s="24">
        <v>264</v>
      </c>
      <c r="H3046" s="571">
        <v>3041</v>
      </c>
      <c r="I3046" s="78">
        <v>1739</v>
      </c>
      <c r="J3046" s="78">
        <v>1738</v>
      </c>
      <c r="K3046" s="78">
        <v>1561</v>
      </c>
      <c r="L3046" s="78">
        <v>1739</v>
      </c>
      <c r="M3046" s="579" t="str">
        <f t="shared" si="48"/>
        <v>1739,1738,1561,1739</v>
      </c>
      <c r="R3046" s="280">
        <v>3041</v>
      </c>
      <c r="S3046" s="591">
        <v>1386.8011178192301</v>
      </c>
      <c r="U3046" s="77">
        <v>3041</v>
      </c>
      <c r="V3046" s="77">
        <v>3041</v>
      </c>
      <c r="Y3046" s="110">
        <v>3041</v>
      </c>
      <c r="Z3046" s="110">
        <v>0</v>
      </c>
      <c r="AA3046" s="110">
        <v>3041</v>
      </c>
      <c r="AB3046" s="110">
        <v>0</v>
      </c>
      <c r="AC3046" s="417">
        <v>27.736022356384701</v>
      </c>
    </row>
    <row r="3047" spans="1:29">
      <c r="A3047" s="20"/>
      <c r="B3047" s="24">
        <v>265</v>
      </c>
      <c r="H3047" s="571">
        <v>3042</v>
      </c>
      <c r="I3047" s="78">
        <v>1739</v>
      </c>
      <c r="J3047" s="78">
        <v>1561</v>
      </c>
      <c r="K3047" s="78">
        <v>1560</v>
      </c>
      <c r="L3047" s="78">
        <v>1739</v>
      </c>
      <c r="M3047" s="579" t="str">
        <f t="shared" si="48"/>
        <v>1739,1561,1560,1739</v>
      </c>
      <c r="R3047" s="280">
        <v>3042</v>
      </c>
      <c r="S3047" s="591">
        <v>1365.69462677463</v>
      </c>
      <c r="U3047" s="77">
        <v>3042</v>
      </c>
      <c r="V3047" s="77">
        <v>3042</v>
      </c>
      <c r="Y3047" s="110">
        <v>3042</v>
      </c>
      <c r="Z3047" s="110">
        <v>0</v>
      </c>
      <c r="AA3047" s="110">
        <v>3042</v>
      </c>
      <c r="AB3047" s="110">
        <v>0</v>
      </c>
      <c r="AC3047" s="417">
        <v>27.313892535492698</v>
      </c>
    </row>
    <row r="3048" spans="1:29">
      <c r="A3048" s="20"/>
      <c r="B3048" s="24">
        <v>266</v>
      </c>
      <c r="H3048" s="571">
        <v>3043</v>
      </c>
      <c r="I3048" s="78">
        <v>1740</v>
      </c>
      <c r="J3048" s="78">
        <v>1739</v>
      </c>
      <c r="K3048" s="78">
        <v>1560</v>
      </c>
      <c r="L3048" s="78">
        <v>1740</v>
      </c>
      <c r="M3048" s="579" t="str">
        <f t="shared" si="48"/>
        <v>1740,1739,1560,1740</v>
      </c>
      <c r="R3048" s="280">
        <v>3043</v>
      </c>
      <c r="S3048" s="591">
        <v>1267.6428341375699</v>
      </c>
      <c r="U3048" s="77">
        <v>3043</v>
      </c>
      <c r="V3048" s="77">
        <v>3043</v>
      </c>
      <c r="Y3048" s="110">
        <v>3043</v>
      </c>
      <c r="Z3048" s="110">
        <v>0</v>
      </c>
      <c r="AA3048" s="110">
        <v>3043</v>
      </c>
      <c r="AB3048" s="110">
        <v>0</v>
      </c>
      <c r="AC3048" s="417">
        <v>25.352856682751401</v>
      </c>
    </row>
    <row r="3049" spans="1:29">
      <c r="A3049" s="20"/>
      <c r="B3049" s="24">
        <v>267</v>
      </c>
      <c r="H3049" s="571">
        <v>3044</v>
      </c>
      <c r="I3049" s="78">
        <v>1740</v>
      </c>
      <c r="J3049" s="78">
        <v>1560</v>
      </c>
      <c r="K3049" s="78">
        <v>1559</v>
      </c>
      <c r="L3049" s="78">
        <v>1740</v>
      </c>
      <c r="M3049" s="579" t="str">
        <f t="shared" si="48"/>
        <v>1740,1560,1559,1740</v>
      </c>
      <c r="R3049" s="280">
        <v>3044</v>
      </c>
      <c r="S3049" s="591">
        <v>1224.5492744538601</v>
      </c>
      <c r="U3049" s="77">
        <v>3044</v>
      </c>
      <c r="V3049" s="77">
        <v>3044</v>
      </c>
      <c r="Y3049" s="110">
        <v>3044</v>
      </c>
      <c r="Z3049" s="110">
        <v>0</v>
      </c>
      <c r="AA3049" s="110">
        <v>3044</v>
      </c>
      <c r="AB3049" s="110">
        <v>0</v>
      </c>
      <c r="AC3049" s="417">
        <v>24.4909854890772</v>
      </c>
    </row>
    <row r="3050" spans="1:29">
      <c r="A3050" s="20"/>
      <c r="B3050" s="24">
        <v>268</v>
      </c>
      <c r="H3050" s="571">
        <v>3045</v>
      </c>
      <c r="I3050" s="78">
        <v>1741</v>
      </c>
      <c r="J3050" s="78">
        <v>1740</v>
      </c>
      <c r="K3050" s="78">
        <v>1559</v>
      </c>
      <c r="L3050" s="78">
        <v>1741</v>
      </c>
      <c r="M3050" s="579" t="str">
        <f t="shared" si="48"/>
        <v>1741,1740,1559,1741</v>
      </c>
      <c r="R3050" s="280">
        <v>3045</v>
      </c>
      <c r="S3050" s="591">
        <v>1208.1292992599999</v>
      </c>
      <c r="U3050" s="77">
        <v>3045</v>
      </c>
      <c r="V3050" s="77">
        <v>3045</v>
      </c>
      <c r="Y3050" s="110">
        <v>3045</v>
      </c>
      <c r="Z3050" s="110">
        <v>0</v>
      </c>
      <c r="AA3050" s="110">
        <v>3045</v>
      </c>
      <c r="AB3050" s="110">
        <v>0</v>
      </c>
      <c r="AC3050" s="417">
        <v>24.162585985200099</v>
      </c>
    </row>
    <row r="3051" spans="1:29">
      <c r="A3051" s="20"/>
      <c r="B3051" s="24">
        <v>269</v>
      </c>
      <c r="H3051" s="571">
        <v>3046</v>
      </c>
      <c r="I3051" s="78">
        <v>1741</v>
      </c>
      <c r="J3051" s="78">
        <v>1559</v>
      </c>
      <c r="K3051" s="78">
        <v>1558</v>
      </c>
      <c r="L3051" s="78">
        <v>1741</v>
      </c>
      <c r="M3051" s="579" t="str">
        <f t="shared" si="48"/>
        <v>1741,1559,1558,1741</v>
      </c>
      <c r="R3051" s="280">
        <v>3046</v>
      </c>
      <c r="S3051" s="591">
        <v>1192.4895539699901</v>
      </c>
      <c r="U3051" s="77">
        <v>3046</v>
      </c>
      <c r="V3051" s="77">
        <v>3046</v>
      </c>
      <c r="Y3051" s="110">
        <v>3046</v>
      </c>
      <c r="Z3051" s="110">
        <v>0</v>
      </c>
      <c r="AA3051" s="110">
        <v>3046</v>
      </c>
      <c r="AB3051" s="110">
        <v>0</v>
      </c>
      <c r="AC3051" s="417">
        <v>23.8497910793998</v>
      </c>
    </row>
    <row r="3052" spans="1:29">
      <c r="A3052" s="20"/>
      <c r="B3052" s="24">
        <v>270</v>
      </c>
      <c r="H3052" s="571">
        <v>3047</v>
      </c>
      <c r="I3052" s="78">
        <v>1742</v>
      </c>
      <c r="J3052" s="78">
        <v>1741</v>
      </c>
      <c r="K3052" s="78">
        <v>1558</v>
      </c>
      <c r="L3052" s="78">
        <v>1742</v>
      </c>
      <c r="M3052" s="579" t="str">
        <f t="shared" si="48"/>
        <v>1742,1741,1558,1742</v>
      </c>
      <c r="R3052" s="280">
        <v>3047</v>
      </c>
      <c r="S3052" s="591">
        <v>1038.3595183694799</v>
      </c>
      <c r="U3052" s="77">
        <v>3047</v>
      </c>
      <c r="V3052" s="77">
        <v>3047</v>
      </c>
      <c r="Y3052" s="110">
        <v>3047</v>
      </c>
      <c r="Z3052" s="110">
        <v>0</v>
      </c>
      <c r="AA3052" s="110">
        <v>3047</v>
      </c>
      <c r="AB3052" s="110">
        <v>0</v>
      </c>
      <c r="AC3052" s="417">
        <v>20.767190367389698</v>
      </c>
    </row>
    <row r="3053" spans="1:29">
      <c r="A3053" s="20"/>
      <c r="B3053" s="24">
        <v>271</v>
      </c>
      <c r="H3053" s="571">
        <v>3048</v>
      </c>
      <c r="I3053" s="78">
        <v>1742</v>
      </c>
      <c r="J3053" s="78">
        <v>1558</v>
      </c>
      <c r="K3053" s="78">
        <v>1557</v>
      </c>
      <c r="L3053" s="78">
        <v>1742</v>
      </c>
      <c r="M3053" s="579" t="str">
        <f t="shared" si="48"/>
        <v>1742,1558,1557,1742</v>
      </c>
      <c r="R3053" s="280">
        <v>3048</v>
      </c>
      <c r="S3053" s="591">
        <v>1072.9174272089999</v>
      </c>
      <c r="U3053" s="77">
        <v>3048</v>
      </c>
      <c r="V3053" s="77">
        <v>3048</v>
      </c>
      <c r="Y3053" s="110">
        <v>3048</v>
      </c>
      <c r="Z3053" s="110">
        <v>0</v>
      </c>
      <c r="AA3053" s="110">
        <v>3048</v>
      </c>
      <c r="AB3053" s="110">
        <v>0</v>
      </c>
      <c r="AC3053" s="417">
        <v>21.458348544180001</v>
      </c>
    </row>
    <row r="3054" spans="1:29">
      <c r="A3054" s="20"/>
      <c r="B3054" s="24">
        <v>272</v>
      </c>
      <c r="H3054" s="571">
        <v>3049</v>
      </c>
      <c r="I3054" s="78">
        <v>1743</v>
      </c>
      <c r="J3054" s="78">
        <v>1742</v>
      </c>
      <c r="K3054" s="78">
        <v>1557</v>
      </c>
      <c r="L3054" s="78">
        <v>1743</v>
      </c>
      <c r="M3054" s="579" t="str">
        <f t="shared" si="48"/>
        <v>1743,1742,1557,1743</v>
      </c>
      <c r="R3054" s="280">
        <v>3049</v>
      </c>
      <c r="S3054" s="591">
        <v>1089.66967315739</v>
      </c>
      <c r="U3054" s="77">
        <v>3049</v>
      </c>
      <c r="V3054" s="77">
        <v>3049</v>
      </c>
      <c r="Y3054" s="110">
        <v>3049</v>
      </c>
      <c r="Z3054" s="110">
        <v>0</v>
      </c>
      <c r="AA3054" s="110">
        <v>3049</v>
      </c>
      <c r="AB3054" s="110">
        <v>0</v>
      </c>
      <c r="AC3054" s="417">
        <v>21.793393463147801</v>
      </c>
    </row>
    <row r="3055" spans="1:29">
      <c r="A3055" s="20"/>
      <c r="B3055" s="24">
        <v>273</v>
      </c>
      <c r="H3055" s="571">
        <v>3050</v>
      </c>
      <c r="I3055" s="78">
        <v>1743</v>
      </c>
      <c r="J3055" s="78">
        <v>1557</v>
      </c>
      <c r="K3055" s="78">
        <v>1556</v>
      </c>
      <c r="L3055" s="78">
        <v>1743</v>
      </c>
      <c r="M3055" s="579" t="str">
        <f t="shared" si="48"/>
        <v>1743,1557,1556,1743</v>
      </c>
      <c r="R3055" s="280">
        <v>3050</v>
      </c>
      <c r="S3055" s="591">
        <v>1504.5574428668299</v>
      </c>
      <c r="U3055" s="77">
        <v>3050</v>
      </c>
      <c r="V3055" s="77">
        <v>3050</v>
      </c>
      <c r="Y3055" s="110">
        <v>3050</v>
      </c>
      <c r="Z3055" s="110">
        <v>0</v>
      </c>
      <c r="AA3055" s="110">
        <v>3050</v>
      </c>
      <c r="AB3055" s="110">
        <v>0</v>
      </c>
      <c r="AC3055" s="417">
        <v>30.091148857336599</v>
      </c>
    </row>
    <row r="3056" spans="1:29">
      <c r="A3056" s="20"/>
      <c r="B3056" s="24">
        <v>274</v>
      </c>
      <c r="H3056" s="571">
        <v>3051</v>
      </c>
      <c r="I3056" s="78">
        <v>1744</v>
      </c>
      <c r="J3056" s="78">
        <v>1743</v>
      </c>
      <c r="K3056" s="78">
        <v>1556</v>
      </c>
      <c r="L3056" s="78">
        <v>1744</v>
      </c>
      <c r="M3056" s="579" t="str">
        <f t="shared" si="48"/>
        <v>1744,1743,1556,1744</v>
      </c>
      <c r="R3056" s="280">
        <v>3051</v>
      </c>
      <c r="S3056" s="591">
        <v>1556.35141884633</v>
      </c>
      <c r="U3056" s="77">
        <v>3051</v>
      </c>
      <c r="V3056" s="77">
        <v>3051</v>
      </c>
      <c r="Y3056" s="110">
        <v>3051</v>
      </c>
      <c r="Z3056" s="110">
        <v>0</v>
      </c>
      <c r="AA3056" s="110">
        <v>3051</v>
      </c>
      <c r="AB3056" s="110">
        <v>0</v>
      </c>
      <c r="AC3056" s="417">
        <v>31.127028376926599</v>
      </c>
    </row>
    <row r="3057" spans="1:29">
      <c r="A3057" s="20"/>
      <c r="B3057" s="24">
        <v>275</v>
      </c>
      <c r="H3057" s="571">
        <v>3052</v>
      </c>
      <c r="I3057" s="78">
        <v>1744</v>
      </c>
      <c r="J3057" s="78">
        <v>1556</v>
      </c>
      <c r="K3057" s="78">
        <v>1683</v>
      </c>
      <c r="L3057" s="78">
        <v>1744</v>
      </c>
      <c r="M3057" s="579" t="str">
        <f t="shared" si="48"/>
        <v>1744,1556,1683,1744</v>
      </c>
      <c r="R3057" s="280">
        <v>3052</v>
      </c>
      <c r="S3057" s="591">
        <v>1675.2512770180699</v>
      </c>
      <c r="U3057" s="77">
        <v>3052</v>
      </c>
      <c r="V3057" s="77">
        <v>3052</v>
      </c>
      <c r="Y3057" s="110">
        <v>3052</v>
      </c>
      <c r="Z3057" s="110">
        <v>0</v>
      </c>
      <c r="AA3057" s="110">
        <v>3052</v>
      </c>
      <c r="AB3057" s="110">
        <v>0</v>
      </c>
      <c r="AC3057" s="417">
        <v>33.505025540361501</v>
      </c>
    </row>
    <row r="3058" spans="1:29">
      <c r="A3058" s="20"/>
      <c r="B3058" s="24">
        <v>276</v>
      </c>
      <c r="H3058" s="571">
        <v>3053</v>
      </c>
      <c r="I3058" s="78">
        <v>1745</v>
      </c>
      <c r="J3058" s="78">
        <v>1744</v>
      </c>
      <c r="K3058" s="78">
        <v>1683</v>
      </c>
      <c r="L3058" s="78">
        <v>1745</v>
      </c>
      <c r="M3058" s="579" t="str">
        <f t="shared" si="48"/>
        <v>1745,1744,1683,1745</v>
      </c>
      <c r="R3058" s="280">
        <v>3053</v>
      </c>
      <c r="S3058" s="591">
        <v>1575.4957816778699</v>
      </c>
      <c r="U3058" s="77">
        <v>3053</v>
      </c>
      <c r="V3058" s="77">
        <v>3053</v>
      </c>
      <c r="Y3058" s="110">
        <v>3053</v>
      </c>
      <c r="Z3058" s="110">
        <v>0</v>
      </c>
      <c r="AA3058" s="110">
        <v>3053</v>
      </c>
      <c r="AB3058" s="110">
        <v>0</v>
      </c>
      <c r="AC3058" s="417">
        <v>31.509915633557501</v>
      </c>
    </row>
    <row r="3059" spans="1:29">
      <c r="A3059" s="20"/>
      <c r="B3059" s="24">
        <v>277</v>
      </c>
      <c r="H3059" s="571">
        <v>3054</v>
      </c>
      <c r="I3059" s="78">
        <v>1745</v>
      </c>
      <c r="J3059" s="78">
        <v>1683</v>
      </c>
      <c r="K3059" s="78">
        <v>1684</v>
      </c>
      <c r="L3059" s="78">
        <v>1745</v>
      </c>
      <c r="M3059" s="579" t="str">
        <f t="shared" si="48"/>
        <v>1745,1683,1684,1745</v>
      </c>
      <c r="R3059" s="280">
        <v>3054</v>
      </c>
      <c r="S3059" s="591">
        <v>1646.4040426855099</v>
      </c>
      <c r="U3059" s="77">
        <v>3054</v>
      </c>
      <c r="V3059" s="77">
        <v>3054</v>
      </c>
      <c r="Y3059" s="110">
        <v>3054</v>
      </c>
      <c r="Z3059" s="110">
        <v>0</v>
      </c>
      <c r="AA3059" s="110">
        <v>3054</v>
      </c>
      <c r="AB3059" s="110">
        <v>0</v>
      </c>
      <c r="AC3059" s="417">
        <v>32.928080853710199</v>
      </c>
    </row>
    <row r="3060" spans="1:29">
      <c r="A3060" s="20"/>
      <c r="B3060" s="24">
        <v>278</v>
      </c>
      <c r="H3060" s="571">
        <v>3055</v>
      </c>
      <c r="I3060" s="78">
        <v>1746</v>
      </c>
      <c r="J3060" s="78">
        <v>1745</v>
      </c>
      <c r="K3060" s="78">
        <v>1684</v>
      </c>
      <c r="L3060" s="78">
        <v>1746</v>
      </c>
      <c r="M3060" s="579" t="str">
        <f t="shared" si="48"/>
        <v>1746,1745,1684,1746</v>
      </c>
      <c r="R3060" s="280">
        <v>3055</v>
      </c>
      <c r="S3060" s="591">
        <v>1695.6482017118001</v>
      </c>
      <c r="U3060" s="77">
        <v>3055</v>
      </c>
      <c r="V3060" s="77">
        <v>3055</v>
      </c>
      <c r="Y3060" s="110">
        <v>3055</v>
      </c>
      <c r="Z3060" s="110">
        <v>0</v>
      </c>
      <c r="AA3060" s="110">
        <v>3055</v>
      </c>
      <c r="AB3060" s="110">
        <v>0</v>
      </c>
      <c r="AC3060" s="417">
        <v>33.912964034235998</v>
      </c>
    </row>
    <row r="3061" spans="1:29">
      <c r="A3061" s="20"/>
      <c r="B3061" s="24">
        <v>279</v>
      </c>
      <c r="H3061" s="571">
        <v>3056</v>
      </c>
      <c r="I3061" s="78">
        <v>1746</v>
      </c>
      <c r="J3061" s="78">
        <v>1684</v>
      </c>
      <c r="K3061" s="78">
        <v>1685</v>
      </c>
      <c r="L3061" s="78">
        <v>1746</v>
      </c>
      <c r="M3061" s="579" t="str">
        <f t="shared" si="48"/>
        <v>1746,1684,1685,1746</v>
      </c>
      <c r="R3061" s="280">
        <v>3056</v>
      </c>
      <c r="S3061" s="591">
        <v>1678.45908675336</v>
      </c>
      <c r="U3061" s="77">
        <v>3056</v>
      </c>
      <c r="V3061" s="77">
        <v>3056</v>
      </c>
      <c r="Y3061" s="110">
        <v>3056</v>
      </c>
      <c r="Z3061" s="110">
        <v>0</v>
      </c>
      <c r="AA3061" s="110">
        <v>3056</v>
      </c>
      <c r="AB3061" s="110">
        <v>0</v>
      </c>
      <c r="AC3061" s="417">
        <v>33.569181735067197</v>
      </c>
    </row>
    <row r="3062" spans="1:29">
      <c r="A3062" s="20"/>
      <c r="B3062" s="24">
        <v>280</v>
      </c>
      <c r="H3062" s="571">
        <v>3057</v>
      </c>
      <c r="I3062" s="78">
        <v>1747</v>
      </c>
      <c r="J3062" s="78">
        <v>1746</v>
      </c>
      <c r="K3062" s="78">
        <v>1685</v>
      </c>
      <c r="L3062" s="78">
        <v>1747</v>
      </c>
      <c r="M3062" s="579" t="str">
        <f t="shared" si="48"/>
        <v>1747,1746,1685,1747</v>
      </c>
      <c r="R3062" s="280">
        <v>3057</v>
      </c>
      <c r="S3062" s="591">
        <v>1715.6741815247999</v>
      </c>
      <c r="U3062" s="77">
        <v>3057</v>
      </c>
      <c r="V3062" s="77">
        <v>3057</v>
      </c>
      <c r="Y3062" s="110">
        <v>3057</v>
      </c>
      <c r="Z3062" s="110">
        <v>0</v>
      </c>
      <c r="AA3062" s="110">
        <v>3057</v>
      </c>
      <c r="AB3062" s="110">
        <v>0</v>
      </c>
      <c r="AC3062" s="417">
        <v>34.313483630496101</v>
      </c>
    </row>
    <row r="3063" spans="1:29">
      <c r="A3063" s="20"/>
      <c r="B3063" s="24">
        <v>281</v>
      </c>
      <c r="H3063" s="571">
        <v>3058</v>
      </c>
      <c r="I3063" s="78">
        <v>1747</v>
      </c>
      <c r="J3063" s="78">
        <v>1685</v>
      </c>
      <c r="K3063" s="78">
        <v>1682</v>
      </c>
      <c r="L3063" s="78">
        <v>1747</v>
      </c>
      <c r="M3063" s="579" t="str">
        <f t="shared" si="48"/>
        <v>1747,1685,1682,1747</v>
      </c>
      <c r="R3063" s="280">
        <v>3058</v>
      </c>
      <c r="S3063" s="591">
        <v>1759.94309051305</v>
      </c>
      <c r="U3063" s="77">
        <v>3058</v>
      </c>
      <c r="V3063" s="77">
        <v>3058</v>
      </c>
      <c r="Y3063" s="110">
        <v>3058</v>
      </c>
      <c r="Z3063" s="110">
        <v>0</v>
      </c>
      <c r="AA3063" s="110">
        <v>3058</v>
      </c>
      <c r="AB3063" s="110">
        <v>0</v>
      </c>
      <c r="AC3063" s="417">
        <v>35.1988618102611</v>
      </c>
    </row>
    <row r="3064" spans="1:29">
      <c r="A3064" s="20"/>
      <c r="B3064" s="24">
        <v>282</v>
      </c>
      <c r="H3064" s="571">
        <v>3059</v>
      </c>
      <c r="I3064" s="78">
        <v>1748</v>
      </c>
      <c r="J3064" s="78">
        <v>1747</v>
      </c>
      <c r="K3064" s="78">
        <v>1682</v>
      </c>
      <c r="L3064" s="78">
        <v>1748</v>
      </c>
      <c r="M3064" s="579" t="str">
        <f t="shared" si="48"/>
        <v>1748,1747,1682,1748</v>
      </c>
      <c r="R3064" s="280">
        <v>3059</v>
      </c>
      <c r="S3064" s="591">
        <v>1749.6266678088</v>
      </c>
      <c r="U3064" s="77">
        <v>3059</v>
      </c>
      <c r="V3064" s="77">
        <v>3060</v>
      </c>
      <c r="Y3064" s="110">
        <v>3059</v>
      </c>
      <c r="Z3064" s="110">
        <v>0</v>
      </c>
      <c r="AA3064" s="110">
        <v>3060</v>
      </c>
      <c r="AB3064" s="110">
        <v>0</v>
      </c>
      <c r="AC3064" s="417">
        <v>35.950467319404503</v>
      </c>
    </row>
    <row r="3065" spans="1:29">
      <c r="A3065" s="20"/>
      <c r="B3065" s="24">
        <v>283</v>
      </c>
      <c r="H3065" s="571">
        <v>3060</v>
      </c>
      <c r="I3065" s="78">
        <v>1748</v>
      </c>
      <c r="J3065" s="78">
        <v>1682</v>
      </c>
      <c r="K3065" s="78">
        <v>1681</v>
      </c>
      <c r="L3065" s="78">
        <v>1748</v>
      </c>
      <c r="M3065" s="579" t="str">
        <f t="shared" si="48"/>
        <v>1748,1682,1681,1748</v>
      </c>
      <c r="R3065" s="280">
        <v>3060</v>
      </c>
      <c r="S3065" s="591">
        <v>1797.5233659702201</v>
      </c>
      <c r="U3065" s="77">
        <v>3060</v>
      </c>
      <c r="V3065" s="77">
        <v>3061</v>
      </c>
      <c r="Y3065" s="110">
        <v>3060</v>
      </c>
      <c r="Z3065" s="110">
        <v>0</v>
      </c>
      <c r="AA3065" s="110">
        <v>3061</v>
      </c>
      <c r="AB3065" s="110">
        <v>0</v>
      </c>
      <c r="AC3065" s="417">
        <v>37.516068249280799</v>
      </c>
    </row>
    <row r="3066" spans="1:29">
      <c r="A3066" s="20"/>
      <c r="B3066" s="24">
        <v>284</v>
      </c>
      <c r="H3066" s="571">
        <v>3061</v>
      </c>
      <c r="I3066" s="78">
        <v>1749</v>
      </c>
      <c r="J3066" s="78">
        <v>1748</v>
      </c>
      <c r="K3066" s="78">
        <v>1681</v>
      </c>
      <c r="L3066" s="78">
        <v>1749</v>
      </c>
      <c r="M3066" s="579" t="str">
        <f t="shared" si="48"/>
        <v>1749,1748,1681,1749</v>
      </c>
      <c r="R3066" s="280">
        <v>3061</v>
      </c>
      <c r="S3066" s="591">
        <v>1875.8034124640301</v>
      </c>
      <c r="U3066" s="77">
        <v>3061</v>
      </c>
      <c r="V3066" s="77">
        <v>3062</v>
      </c>
      <c r="Y3066" s="110">
        <v>3061</v>
      </c>
      <c r="Z3066" s="110">
        <v>0</v>
      </c>
      <c r="AA3066" s="110">
        <v>3062</v>
      </c>
      <c r="AB3066" s="110">
        <v>0</v>
      </c>
      <c r="AC3066" s="417">
        <v>37.052155697409901</v>
      </c>
    </row>
    <row r="3067" spans="1:29">
      <c r="A3067" s="20"/>
      <c r="B3067" s="24">
        <v>285</v>
      </c>
      <c r="H3067" s="571">
        <v>3062</v>
      </c>
      <c r="I3067" s="78">
        <v>1749</v>
      </c>
      <c r="J3067" s="78">
        <v>1681</v>
      </c>
      <c r="K3067" s="78">
        <v>1680</v>
      </c>
      <c r="L3067" s="78">
        <v>1749</v>
      </c>
      <c r="M3067" s="579" t="str">
        <f t="shared" si="48"/>
        <v>1749,1681,1680,1749</v>
      </c>
      <c r="R3067" s="280">
        <v>3062</v>
      </c>
      <c r="S3067" s="591">
        <v>1852.6077848704899</v>
      </c>
      <c r="U3067" s="77">
        <v>3062</v>
      </c>
      <c r="V3067" s="77">
        <v>3063</v>
      </c>
      <c r="Y3067" s="110">
        <v>3062</v>
      </c>
      <c r="Z3067" s="110">
        <v>0</v>
      </c>
      <c r="AA3067" s="110">
        <v>3063</v>
      </c>
      <c r="AB3067" s="110">
        <v>0</v>
      </c>
      <c r="AC3067" s="417">
        <v>37.375580917760203</v>
      </c>
    </row>
    <row r="3068" spans="1:29">
      <c r="A3068" s="20"/>
      <c r="B3068" s="24">
        <v>286</v>
      </c>
      <c r="H3068" s="571">
        <v>3063</v>
      </c>
      <c r="I3068" s="78">
        <v>1750</v>
      </c>
      <c r="J3068" s="78">
        <v>1749</v>
      </c>
      <c r="K3068" s="78">
        <v>1680</v>
      </c>
      <c r="L3068" s="78">
        <v>1750</v>
      </c>
      <c r="M3068" s="579" t="str">
        <f t="shared" si="48"/>
        <v>1750,1749,1680,1750</v>
      </c>
      <c r="R3068" s="280">
        <v>3063</v>
      </c>
      <c r="S3068" s="591">
        <v>1868.7790458880099</v>
      </c>
      <c r="U3068" s="77">
        <v>3063</v>
      </c>
      <c r="V3068" s="77">
        <v>3064</v>
      </c>
      <c r="Y3068" s="110">
        <v>3063</v>
      </c>
      <c r="Z3068" s="110">
        <v>0</v>
      </c>
      <c r="AA3068" s="110">
        <v>3064</v>
      </c>
      <c r="AB3068" s="110">
        <v>0</v>
      </c>
      <c r="AC3068" s="417">
        <v>35.919435304519702</v>
      </c>
    </row>
    <row r="3069" spans="1:29">
      <c r="A3069" s="20"/>
      <c r="B3069" s="24">
        <v>287</v>
      </c>
      <c r="H3069" s="571">
        <v>3064</v>
      </c>
      <c r="I3069" s="78">
        <v>1750</v>
      </c>
      <c r="J3069" s="78">
        <v>1680</v>
      </c>
      <c r="K3069" s="78">
        <v>1679</v>
      </c>
      <c r="L3069" s="78">
        <v>1750</v>
      </c>
      <c r="M3069" s="579" t="str">
        <f t="shared" si="48"/>
        <v>1750,1680,1679,1750</v>
      </c>
      <c r="R3069" s="280">
        <v>3064</v>
      </c>
      <c r="S3069" s="591">
        <v>1795.9717652259801</v>
      </c>
      <c r="U3069" s="77">
        <v>3064</v>
      </c>
      <c r="V3069" s="77">
        <v>3065</v>
      </c>
      <c r="Y3069" s="110">
        <v>3064</v>
      </c>
      <c r="Z3069" s="110">
        <v>0</v>
      </c>
      <c r="AA3069" s="110">
        <v>3065</v>
      </c>
      <c r="AB3069" s="110">
        <v>0</v>
      </c>
      <c r="AC3069" s="417">
        <v>35.507379771319897</v>
      </c>
    </row>
    <row r="3070" spans="1:29">
      <c r="A3070" s="20"/>
      <c r="B3070" s="24">
        <v>288</v>
      </c>
      <c r="H3070" s="571">
        <v>3065</v>
      </c>
      <c r="I3070" s="78">
        <v>1751</v>
      </c>
      <c r="J3070" s="78">
        <v>1750</v>
      </c>
      <c r="K3070" s="78">
        <v>1679</v>
      </c>
      <c r="L3070" s="78">
        <v>1751</v>
      </c>
      <c r="M3070" s="579" t="str">
        <f t="shared" si="48"/>
        <v>1751,1750,1679,1751</v>
      </c>
      <c r="R3070" s="280">
        <v>3065</v>
      </c>
      <c r="S3070" s="591">
        <v>1775.3689885659901</v>
      </c>
      <c r="U3070" s="77">
        <v>3065</v>
      </c>
      <c r="V3070" s="77">
        <v>3066</v>
      </c>
      <c r="Y3070" s="110">
        <v>3065</v>
      </c>
      <c r="Z3070" s="110">
        <v>0</v>
      </c>
      <c r="AA3070" s="110">
        <v>3066</v>
      </c>
      <c r="AB3070" s="110">
        <v>0</v>
      </c>
      <c r="AC3070" s="417">
        <v>34.544393308099501</v>
      </c>
    </row>
    <row r="3071" spans="1:29">
      <c r="A3071" s="20"/>
      <c r="B3071" s="24">
        <v>289</v>
      </c>
      <c r="H3071" s="571">
        <v>3066</v>
      </c>
      <c r="I3071" s="78">
        <v>1751</v>
      </c>
      <c r="J3071" s="78">
        <v>1679</v>
      </c>
      <c r="K3071" s="78">
        <v>1678</v>
      </c>
      <c r="L3071" s="78">
        <v>1751</v>
      </c>
      <c r="M3071" s="579" t="str">
        <f t="shared" si="48"/>
        <v>1751,1679,1678,1751</v>
      </c>
      <c r="R3071" s="280">
        <v>3066</v>
      </c>
      <c r="S3071" s="591">
        <v>1727.2196654049701</v>
      </c>
      <c r="U3071" s="77">
        <v>3066</v>
      </c>
      <c r="V3071" s="77">
        <v>3067</v>
      </c>
      <c r="Y3071" s="110">
        <v>3066</v>
      </c>
      <c r="Z3071" s="110">
        <v>0</v>
      </c>
      <c r="AA3071" s="110">
        <v>3067</v>
      </c>
      <c r="AB3071" s="110">
        <v>0</v>
      </c>
      <c r="AC3071" s="417">
        <v>30.252596642380201</v>
      </c>
    </row>
    <row r="3072" spans="1:29">
      <c r="A3072" s="20"/>
      <c r="B3072" s="24">
        <v>290</v>
      </c>
      <c r="H3072" s="571">
        <v>3067</v>
      </c>
      <c r="I3072" s="78">
        <v>1752</v>
      </c>
      <c r="J3072" s="78">
        <v>1751</v>
      </c>
      <c r="K3072" s="78">
        <v>1678</v>
      </c>
      <c r="L3072" s="78">
        <v>1752</v>
      </c>
      <c r="M3072" s="579" t="str">
        <f t="shared" si="48"/>
        <v>1752,1751,1678,1752</v>
      </c>
      <c r="R3072" s="280">
        <v>3067</v>
      </c>
      <c r="S3072" s="591">
        <v>1512.62983211901</v>
      </c>
      <c r="U3072" s="77">
        <v>3067</v>
      </c>
      <c r="V3072" s="77">
        <v>3068</v>
      </c>
      <c r="Y3072" s="110">
        <v>3067</v>
      </c>
      <c r="Z3072" s="110">
        <v>0</v>
      </c>
      <c r="AA3072" s="110">
        <v>3068</v>
      </c>
      <c r="AB3072" s="110">
        <v>0</v>
      </c>
      <c r="AC3072" s="417">
        <v>31.922759156940099</v>
      </c>
    </row>
    <row r="3073" spans="1:29">
      <c r="A3073" s="20"/>
      <c r="B3073" s="24">
        <v>291</v>
      </c>
      <c r="H3073" s="571">
        <v>3068</v>
      </c>
      <c r="I3073" s="78">
        <v>1752</v>
      </c>
      <c r="J3073" s="78">
        <v>1678</v>
      </c>
      <c r="K3073" s="78">
        <v>1677</v>
      </c>
      <c r="L3073" s="78">
        <v>1752</v>
      </c>
      <c r="M3073" s="579" t="str">
        <f t="shared" si="48"/>
        <v>1752,1678,1677,1752</v>
      </c>
      <c r="R3073" s="280">
        <v>3068</v>
      </c>
      <c r="S3073" s="591">
        <v>1596.1379578470001</v>
      </c>
      <c r="U3073" s="77">
        <v>3068</v>
      </c>
      <c r="V3073" s="77">
        <v>3069</v>
      </c>
      <c r="Y3073" s="110">
        <v>3068</v>
      </c>
      <c r="Z3073" s="110">
        <v>0</v>
      </c>
      <c r="AA3073" s="110">
        <v>3069</v>
      </c>
      <c r="AB3073" s="110">
        <v>0</v>
      </c>
      <c r="AC3073" s="417">
        <v>25.096204704400101</v>
      </c>
    </row>
    <row r="3074" spans="1:29">
      <c r="A3074" s="20"/>
      <c r="B3074" s="24">
        <v>292</v>
      </c>
      <c r="H3074" s="571">
        <v>3069</v>
      </c>
      <c r="I3074" s="78">
        <v>1753</v>
      </c>
      <c r="J3074" s="78">
        <v>1752</v>
      </c>
      <c r="K3074" s="78">
        <v>1677</v>
      </c>
      <c r="L3074" s="78">
        <v>1753</v>
      </c>
      <c r="M3074" s="579" t="str">
        <f t="shared" si="48"/>
        <v>1753,1752,1677,1753</v>
      </c>
      <c r="R3074" s="280">
        <v>3069</v>
      </c>
      <c r="S3074" s="591">
        <v>1254.8102352200001</v>
      </c>
      <c r="U3074" s="77">
        <v>3069</v>
      </c>
      <c r="V3074" s="77">
        <v>3070</v>
      </c>
      <c r="Y3074" s="110">
        <v>3069</v>
      </c>
      <c r="Z3074" s="110">
        <v>0</v>
      </c>
      <c r="AA3074" s="110">
        <v>3070</v>
      </c>
      <c r="AB3074" s="110">
        <v>0</v>
      </c>
      <c r="AC3074" s="417">
        <v>23.389084981619899</v>
      </c>
    </row>
    <row r="3075" spans="1:29">
      <c r="A3075" s="20"/>
      <c r="B3075" s="24">
        <v>293</v>
      </c>
      <c r="H3075" s="571">
        <v>3070</v>
      </c>
      <c r="I3075" s="78">
        <v>1753</v>
      </c>
      <c r="J3075" s="78">
        <v>1677</v>
      </c>
      <c r="K3075" s="78">
        <v>1676</v>
      </c>
      <c r="L3075" s="78">
        <v>1753</v>
      </c>
      <c r="M3075" s="579" t="str">
        <f t="shared" si="48"/>
        <v>1753,1677,1676,1753</v>
      </c>
      <c r="R3075" s="280">
        <v>3070</v>
      </c>
      <c r="S3075" s="591">
        <v>1169.4542490809899</v>
      </c>
      <c r="U3075" s="77">
        <v>3070</v>
      </c>
      <c r="V3075" s="77">
        <v>3071</v>
      </c>
      <c r="Y3075" s="110">
        <v>3070</v>
      </c>
      <c r="Z3075" s="110">
        <v>0</v>
      </c>
      <c r="AA3075" s="110">
        <v>3071</v>
      </c>
      <c r="AB3075" s="110">
        <v>0</v>
      </c>
      <c r="AC3075" s="417">
        <v>22.4501032081799</v>
      </c>
    </row>
    <row r="3076" spans="1:29">
      <c r="A3076" s="20"/>
      <c r="B3076" s="24">
        <v>294</v>
      </c>
      <c r="H3076" s="571">
        <v>3071</v>
      </c>
      <c r="I3076" s="78">
        <v>1754</v>
      </c>
      <c r="J3076" s="78">
        <v>1753</v>
      </c>
      <c r="K3076" s="78">
        <v>1676</v>
      </c>
      <c r="L3076" s="78">
        <v>1754</v>
      </c>
      <c r="M3076" s="579" t="str">
        <f t="shared" si="48"/>
        <v>1754,1753,1676,1754</v>
      </c>
      <c r="R3076" s="280">
        <v>3071</v>
      </c>
      <c r="S3076" s="591">
        <v>1122.5051604089899</v>
      </c>
      <c r="U3076" s="77">
        <v>3071</v>
      </c>
      <c r="V3076" s="77">
        <v>3072</v>
      </c>
      <c r="Y3076" s="110">
        <v>3071</v>
      </c>
      <c r="Z3076" s="110">
        <v>0</v>
      </c>
      <c r="AA3076" s="110">
        <v>3072</v>
      </c>
      <c r="AB3076" s="110">
        <v>0</v>
      </c>
      <c r="AC3076" s="417">
        <v>23.710338003789602</v>
      </c>
    </row>
    <row r="3077" spans="1:29">
      <c r="A3077" s="20"/>
      <c r="B3077" s="24">
        <v>295</v>
      </c>
      <c r="H3077" s="571">
        <v>3072</v>
      </c>
      <c r="I3077" s="78">
        <v>1754</v>
      </c>
      <c r="J3077" s="78">
        <v>1676</v>
      </c>
      <c r="K3077" s="78">
        <v>1675</v>
      </c>
      <c r="L3077" s="78">
        <v>1754</v>
      </c>
      <c r="M3077" s="579" t="str">
        <f t="shared" si="48"/>
        <v>1754,1676,1675,1754</v>
      </c>
      <c r="R3077" s="280">
        <v>3072</v>
      </c>
      <c r="S3077" s="591">
        <v>1185.5169001894801</v>
      </c>
      <c r="U3077" s="77">
        <v>3072</v>
      </c>
      <c r="V3077" s="77">
        <v>3073</v>
      </c>
      <c r="Y3077" s="110">
        <v>3072</v>
      </c>
      <c r="Z3077" s="110">
        <v>0</v>
      </c>
      <c r="AA3077" s="110">
        <v>3073</v>
      </c>
      <c r="AB3077" s="110">
        <v>0</v>
      </c>
      <c r="AC3077" s="417">
        <v>28.198577807340101</v>
      </c>
    </row>
    <row r="3078" spans="1:29">
      <c r="A3078" s="20"/>
      <c r="B3078" s="24">
        <v>296</v>
      </c>
      <c r="H3078" s="571">
        <v>3073</v>
      </c>
      <c r="I3078" s="78">
        <v>1755</v>
      </c>
      <c r="J3078" s="78">
        <v>1754</v>
      </c>
      <c r="K3078" s="78">
        <v>1675</v>
      </c>
      <c r="L3078" s="78">
        <v>1755</v>
      </c>
      <c r="M3078" s="579" t="str">
        <f t="shared" ref="M3078:M3141" si="49">_xlfn.CONCAT(I3078,",",J3078,",",,K3078,",",L3078)</f>
        <v>1755,1754,1675,1755</v>
      </c>
      <c r="R3078" s="280">
        <v>3073</v>
      </c>
      <c r="S3078" s="591">
        <v>1409.9288903669999</v>
      </c>
      <c r="U3078" s="77">
        <v>3073</v>
      </c>
      <c r="V3078" s="77">
        <v>3074</v>
      </c>
      <c r="Y3078" s="110">
        <v>3073</v>
      </c>
      <c r="Z3078" s="110">
        <v>0</v>
      </c>
      <c r="AA3078" s="110">
        <v>3074</v>
      </c>
      <c r="AB3078" s="110">
        <v>0</v>
      </c>
      <c r="AC3078" s="417">
        <v>22.829958649799799</v>
      </c>
    </row>
    <row r="3079" spans="1:29">
      <c r="A3079" s="20"/>
      <c r="B3079" s="24">
        <v>297</v>
      </c>
      <c r="H3079" s="571">
        <v>3074</v>
      </c>
      <c r="I3079" s="78">
        <v>1755</v>
      </c>
      <c r="J3079" s="78">
        <v>1675</v>
      </c>
      <c r="K3079" s="78">
        <v>1674</v>
      </c>
      <c r="L3079" s="78">
        <v>1755</v>
      </c>
      <c r="M3079" s="579" t="str">
        <f t="shared" si="49"/>
        <v>1755,1675,1674,1755</v>
      </c>
      <c r="R3079" s="280">
        <v>3074</v>
      </c>
      <c r="S3079" s="591">
        <v>1141.49793248999</v>
      </c>
      <c r="U3079" s="77">
        <v>3074</v>
      </c>
      <c r="V3079" s="77">
        <v>3075</v>
      </c>
      <c r="Y3079" s="110">
        <v>3074</v>
      </c>
      <c r="Z3079" s="110">
        <v>0</v>
      </c>
      <c r="AA3079" s="110">
        <v>3075</v>
      </c>
      <c r="AB3079" s="110">
        <v>0</v>
      </c>
      <c r="AC3079" s="417">
        <v>23.429475379699699</v>
      </c>
    </row>
    <row r="3080" spans="1:29">
      <c r="A3080" s="20"/>
      <c r="B3080" s="24">
        <v>298</v>
      </c>
      <c r="H3080" s="571">
        <v>3075</v>
      </c>
      <c r="I3080" s="78">
        <v>1673</v>
      </c>
      <c r="J3080" s="78">
        <v>1755</v>
      </c>
      <c r="K3080" s="78">
        <v>1674</v>
      </c>
      <c r="L3080" s="78">
        <v>1673</v>
      </c>
      <c r="M3080" s="579" t="str">
        <f t="shared" si="49"/>
        <v>1673,1755,1674,1673</v>
      </c>
      <c r="R3080" s="280">
        <v>3075</v>
      </c>
      <c r="S3080" s="591">
        <v>1171.4737689849801</v>
      </c>
      <c r="U3080" s="77">
        <v>3075</v>
      </c>
      <c r="V3080" s="77">
        <v>3076</v>
      </c>
      <c r="Y3080" s="110">
        <v>3075</v>
      </c>
      <c r="Z3080" s="110">
        <v>0</v>
      </c>
      <c r="AA3080" s="110">
        <v>3076</v>
      </c>
      <c r="AB3080" s="110">
        <v>0</v>
      </c>
      <c r="AC3080" s="417">
        <v>31.4351243561599</v>
      </c>
    </row>
    <row r="3081" spans="1:29">
      <c r="A3081" s="20"/>
      <c r="B3081" s="24">
        <v>299</v>
      </c>
      <c r="H3081" s="571">
        <v>3076</v>
      </c>
      <c r="I3081" s="78">
        <v>1756</v>
      </c>
      <c r="J3081" s="78">
        <v>1755</v>
      </c>
      <c r="K3081" s="78">
        <v>1673</v>
      </c>
      <c r="L3081" s="78">
        <v>1756</v>
      </c>
      <c r="M3081" s="579" t="str">
        <f t="shared" si="49"/>
        <v>1756,1755,1673,1756</v>
      </c>
      <c r="R3081" s="280">
        <v>3076</v>
      </c>
      <c r="S3081" s="591">
        <v>1571.75621780799</v>
      </c>
      <c r="U3081" s="77">
        <v>3076</v>
      </c>
      <c r="V3081" s="77">
        <v>3077</v>
      </c>
      <c r="Y3081" s="110">
        <v>3076</v>
      </c>
      <c r="Z3081" s="110">
        <v>0</v>
      </c>
      <c r="AA3081" s="110">
        <v>3077</v>
      </c>
      <c r="AB3081" s="110">
        <v>0</v>
      </c>
      <c r="AC3081" s="417">
        <v>26.6687169469491</v>
      </c>
    </row>
    <row r="3082" spans="1:29">
      <c r="A3082" s="20"/>
      <c r="B3082" s="24">
        <v>300</v>
      </c>
      <c r="H3082" s="571">
        <v>3077</v>
      </c>
      <c r="I3082" s="78">
        <v>1756</v>
      </c>
      <c r="J3082" s="78">
        <v>1673</v>
      </c>
      <c r="K3082" s="78">
        <v>1672</v>
      </c>
      <c r="L3082" s="78">
        <v>1756</v>
      </c>
      <c r="M3082" s="579" t="str">
        <f t="shared" si="49"/>
        <v>1756,1673,1672,1756</v>
      </c>
      <c r="R3082" s="280">
        <v>3077</v>
      </c>
      <c r="S3082" s="591">
        <v>1333.4358473474499</v>
      </c>
      <c r="U3082" s="77">
        <v>3077</v>
      </c>
      <c r="V3082" s="77">
        <v>3078</v>
      </c>
      <c r="Y3082" s="110">
        <v>3077</v>
      </c>
      <c r="Z3082" s="110">
        <v>0</v>
      </c>
      <c r="AA3082" s="110">
        <v>3078</v>
      </c>
      <c r="AB3082" s="110">
        <v>0</v>
      </c>
      <c r="AC3082" s="417">
        <v>31.501081737520799</v>
      </c>
    </row>
    <row r="3083" spans="1:29">
      <c r="A3083" s="20"/>
      <c r="B3083" s="24">
        <v>301</v>
      </c>
      <c r="H3083" s="571">
        <v>3078</v>
      </c>
      <c r="I3083" s="78">
        <v>1757</v>
      </c>
      <c r="J3083" s="78">
        <v>1756</v>
      </c>
      <c r="K3083" s="78">
        <v>1672</v>
      </c>
      <c r="L3083" s="78">
        <v>1757</v>
      </c>
      <c r="M3083" s="579" t="str">
        <f t="shared" si="49"/>
        <v>1757,1756,1672,1757</v>
      </c>
      <c r="R3083" s="280">
        <v>3078</v>
      </c>
      <c r="S3083" s="591">
        <v>1575.0540868760399</v>
      </c>
      <c r="U3083" s="77">
        <v>3078</v>
      </c>
      <c r="V3083" s="77">
        <v>3079</v>
      </c>
      <c r="Y3083" s="110">
        <v>3078</v>
      </c>
      <c r="Z3083" s="110">
        <v>0</v>
      </c>
      <c r="AA3083" s="110">
        <v>3079</v>
      </c>
      <c r="AB3083" s="110">
        <v>0</v>
      </c>
      <c r="AC3083" s="417">
        <v>29.490306080320099</v>
      </c>
    </row>
    <row r="3084" spans="1:29">
      <c r="A3084" s="20"/>
      <c r="B3084" s="24">
        <v>302</v>
      </c>
      <c r="H3084" s="571">
        <v>3079</v>
      </c>
      <c r="I3084" s="78">
        <v>1757</v>
      </c>
      <c r="J3084" s="78">
        <v>1672</v>
      </c>
      <c r="K3084" s="78">
        <v>1671</v>
      </c>
      <c r="L3084" s="78">
        <v>1757</v>
      </c>
      <c r="M3084" s="579" t="str">
        <f t="shared" si="49"/>
        <v>1757,1672,1671,1757</v>
      </c>
      <c r="R3084" s="280">
        <v>3079</v>
      </c>
      <c r="S3084" s="591">
        <v>1474.5153040160001</v>
      </c>
      <c r="U3084" s="77">
        <v>3079</v>
      </c>
      <c r="V3084" s="77">
        <v>3080</v>
      </c>
      <c r="Y3084" s="110">
        <v>3079</v>
      </c>
      <c r="Z3084" s="110">
        <v>0</v>
      </c>
      <c r="AA3084" s="110">
        <v>3080</v>
      </c>
      <c r="AB3084" s="110">
        <v>0</v>
      </c>
      <c r="AC3084" s="417">
        <v>29.603582920799902</v>
      </c>
    </row>
    <row r="3085" spans="1:29">
      <c r="A3085" s="20"/>
      <c r="B3085" s="24">
        <v>303</v>
      </c>
      <c r="H3085" s="571">
        <v>3080</v>
      </c>
      <c r="I3085" s="78">
        <v>1758</v>
      </c>
      <c r="J3085" s="78">
        <v>1757</v>
      </c>
      <c r="K3085" s="78">
        <v>1671</v>
      </c>
      <c r="L3085" s="78">
        <v>1758</v>
      </c>
      <c r="M3085" s="579" t="str">
        <f t="shared" si="49"/>
        <v>1758,1757,1671,1758</v>
      </c>
      <c r="R3085" s="280">
        <v>3080</v>
      </c>
      <c r="S3085" s="591">
        <v>1480.17914603999</v>
      </c>
      <c r="U3085" s="77">
        <v>3080</v>
      </c>
      <c r="V3085" s="77">
        <v>3081</v>
      </c>
      <c r="Y3085" s="110">
        <v>3080</v>
      </c>
      <c r="Z3085" s="110">
        <v>0</v>
      </c>
      <c r="AA3085" s="110">
        <v>3081</v>
      </c>
      <c r="AB3085" s="110">
        <v>0</v>
      </c>
      <c r="AC3085" s="417">
        <v>30.7944295307801</v>
      </c>
    </row>
    <row r="3086" spans="1:29">
      <c r="A3086" s="20"/>
      <c r="B3086" s="24">
        <v>304</v>
      </c>
      <c r="H3086" s="571">
        <v>3081</v>
      </c>
      <c r="I3086" s="78">
        <v>1758</v>
      </c>
      <c r="J3086" s="78">
        <v>1671</v>
      </c>
      <c r="K3086" s="78">
        <v>1670</v>
      </c>
      <c r="L3086" s="78">
        <v>1758</v>
      </c>
      <c r="M3086" s="579" t="str">
        <f t="shared" si="49"/>
        <v>1758,1671,1670,1758</v>
      </c>
      <c r="R3086" s="280">
        <v>3081</v>
      </c>
      <c r="S3086" s="591">
        <v>1539.7214765389999</v>
      </c>
      <c r="U3086" s="77">
        <v>3081</v>
      </c>
      <c r="V3086" s="77">
        <v>3082</v>
      </c>
      <c r="Y3086" s="110">
        <v>3081</v>
      </c>
      <c r="Z3086" s="110">
        <v>0</v>
      </c>
      <c r="AA3086" s="110">
        <v>3082</v>
      </c>
      <c r="AB3086" s="110">
        <v>0</v>
      </c>
      <c r="AC3086" s="417">
        <v>25.7016134662402</v>
      </c>
    </row>
    <row r="3087" spans="1:29">
      <c r="A3087" s="20"/>
      <c r="B3087" s="24">
        <v>305</v>
      </c>
      <c r="H3087" s="571">
        <v>3082</v>
      </c>
      <c r="I3087" s="78">
        <v>1759</v>
      </c>
      <c r="J3087" s="78">
        <v>1758</v>
      </c>
      <c r="K3087" s="78">
        <v>1670</v>
      </c>
      <c r="L3087" s="78">
        <v>1759</v>
      </c>
      <c r="M3087" s="579" t="str">
        <f t="shared" si="49"/>
        <v>1759,1758,1670,1759</v>
      </c>
      <c r="R3087" s="280">
        <v>3082</v>
      </c>
      <c r="S3087" s="591">
        <v>1285.08067331201</v>
      </c>
      <c r="U3087" s="77">
        <v>3082</v>
      </c>
      <c r="V3087" s="77">
        <v>3083</v>
      </c>
      <c r="Y3087" s="110">
        <v>3082</v>
      </c>
      <c r="Z3087" s="110">
        <v>0</v>
      </c>
      <c r="AA3087" s="110">
        <v>3083</v>
      </c>
      <c r="AB3087" s="110">
        <v>0</v>
      </c>
      <c r="AC3087" s="417">
        <v>24.387360189730501</v>
      </c>
    </row>
    <row r="3088" spans="1:29">
      <c r="A3088" s="20"/>
      <c r="B3088" s="24">
        <v>306</v>
      </c>
      <c r="H3088" s="571">
        <v>3083</v>
      </c>
      <c r="I3088" s="78">
        <v>1759</v>
      </c>
      <c r="J3088" s="78">
        <v>1670</v>
      </c>
      <c r="K3088" s="78">
        <v>1669</v>
      </c>
      <c r="L3088" s="78">
        <v>1759</v>
      </c>
      <c r="M3088" s="579" t="str">
        <f t="shared" si="49"/>
        <v>1759,1670,1669,1759</v>
      </c>
      <c r="R3088" s="280">
        <v>3083</v>
      </c>
      <c r="S3088" s="591">
        <v>1219.3680094865199</v>
      </c>
      <c r="U3088" s="77">
        <v>3083</v>
      </c>
      <c r="V3088" s="77">
        <v>3084</v>
      </c>
      <c r="Y3088" s="110">
        <v>3083</v>
      </c>
      <c r="Z3088" s="110">
        <v>0</v>
      </c>
      <c r="AA3088" s="110">
        <v>3084</v>
      </c>
      <c r="AB3088" s="110">
        <v>0</v>
      </c>
      <c r="AC3088" s="417">
        <v>23.386069082979201</v>
      </c>
    </row>
    <row r="3089" spans="1:29">
      <c r="A3089" s="20"/>
      <c r="B3089" s="24">
        <v>307</v>
      </c>
      <c r="H3089" s="571">
        <v>3084</v>
      </c>
      <c r="I3089" s="78">
        <v>1760</v>
      </c>
      <c r="J3089" s="78">
        <v>1759</v>
      </c>
      <c r="K3089" s="78">
        <v>1669</v>
      </c>
      <c r="L3089" s="78">
        <v>1760</v>
      </c>
      <c r="M3089" s="579" t="str">
        <f t="shared" si="49"/>
        <v>1760,1759,1669,1760</v>
      </c>
      <c r="R3089" s="280">
        <v>3084</v>
      </c>
      <c r="S3089" s="591">
        <v>1169.3034541489601</v>
      </c>
      <c r="U3089" s="77">
        <v>3084</v>
      </c>
      <c r="V3089" s="77">
        <v>3085</v>
      </c>
      <c r="Y3089" s="110">
        <v>3084</v>
      </c>
      <c r="Z3089" s="110">
        <v>0</v>
      </c>
      <c r="AA3089" s="110">
        <v>3085</v>
      </c>
      <c r="AB3089" s="110">
        <v>0</v>
      </c>
      <c r="AC3089" s="417">
        <v>26.4078205347212</v>
      </c>
    </row>
    <row r="3090" spans="1:29">
      <c r="A3090" s="20"/>
      <c r="B3090" s="24">
        <v>308</v>
      </c>
      <c r="H3090" s="571">
        <v>3085</v>
      </c>
      <c r="I3090" s="78">
        <v>1760</v>
      </c>
      <c r="J3090" s="78">
        <v>1669</v>
      </c>
      <c r="K3090" s="78">
        <v>1668</v>
      </c>
      <c r="L3090" s="78">
        <v>1760</v>
      </c>
      <c r="M3090" s="579" t="str">
        <f t="shared" si="49"/>
        <v>1760,1669,1668,1760</v>
      </c>
      <c r="R3090" s="280">
        <v>3085</v>
      </c>
      <c r="S3090" s="591">
        <v>1320.39102673606</v>
      </c>
      <c r="U3090" s="77">
        <v>3085</v>
      </c>
      <c r="V3090" s="77">
        <v>3086</v>
      </c>
      <c r="Y3090" s="110">
        <v>3085</v>
      </c>
      <c r="Z3090" s="110">
        <v>0</v>
      </c>
      <c r="AA3090" s="110">
        <v>3086</v>
      </c>
      <c r="AB3090" s="110">
        <v>0</v>
      </c>
      <c r="AC3090" s="417">
        <v>28.665553212079601</v>
      </c>
    </row>
    <row r="3091" spans="1:29">
      <c r="A3091" s="20"/>
      <c r="B3091" s="24">
        <v>309</v>
      </c>
      <c r="H3091" s="571">
        <v>3086</v>
      </c>
      <c r="I3091" s="78">
        <v>1761</v>
      </c>
      <c r="J3091" s="78">
        <v>1760</v>
      </c>
      <c r="K3091" s="78">
        <v>1668</v>
      </c>
      <c r="L3091" s="78">
        <v>1761</v>
      </c>
      <c r="M3091" s="579" t="str">
        <f t="shared" si="49"/>
        <v>1761,1760,1668,1761</v>
      </c>
      <c r="R3091" s="280">
        <v>3086</v>
      </c>
      <c r="S3091" s="591">
        <v>1433.2776606039799</v>
      </c>
      <c r="U3091" s="77">
        <v>3086</v>
      </c>
      <c r="V3091" s="77">
        <v>3087</v>
      </c>
      <c r="Y3091" s="110">
        <v>3086</v>
      </c>
      <c r="Z3091" s="110">
        <v>0</v>
      </c>
      <c r="AA3091" s="110">
        <v>3087</v>
      </c>
      <c r="AB3091" s="110">
        <v>0</v>
      </c>
      <c r="AC3091" s="417">
        <v>28.1409251115203</v>
      </c>
    </row>
    <row r="3092" spans="1:29">
      <c r="A3092" s="20"/>
      <c r="B3092" s="24">
        <v>310</v>
      </c>
      <c r="H3092" s="571">
        <v>3087</v>
      </c>
      <c r="I3092" s="78">
        <v>1761</v>
      </c>
      <c r="J3092" s="78">
        <v>1668</v>
      </c>
      <c r="K3092" s="78">
        <v>1667</v>
      </c>
      <c r="L3092" s="78">
        <v>1761</v>
      </c>
      <c r="M3092" s="579" t="str">
        <f t="shared" si="49"/>
        <v>1761,1668,1667,1761</v>
      </c>
      <c r="R3092" s="280">
        <v>3087</v>
      </c>
      <c r="S3092" s="591">
        <v>1407.04625557601</v>
      </c>
      <c r="U3092" s="77">
        <v>3087</v>
      </c>
      <c r="V3092" s="77">
        <v>3088</v>
      </c>
      <c r="Y3092" s="110">
        <v>3087</v>
      </c>
      <c r="Z3092" s="110">
        <v>0</v>
      </c>
      <c r="AA3092" s="110">
        <v>3088</v>
      </c>
      <c r="AB3092" s="110">
        <v>0</v>
      </c>
      <c r="AC3092" s="417">
        <v>27.861176764541799</v>
      </c>
    </row>
    <row r="3093" spans="1:29">
      <c r="A3093" s="20"/>
      <c r="B3093" s="24">
        <v>311</v>
      </c>
      <c r="H3093" s="571">
        <v>3088</v>
      </c>
      <c r="I3093" s="78">
        <v>1762</v>
      </c>
      <c r="J3093" s="78">
        <v>1761</v>
      </c>
      <c r="K3093" s="78">
        <v>1667</v>
      </c>
      <c r="L3093" s="78">
        <v>1762</v>
      </c>
      <c r="M3093" s="579" t="str">
        <f t="shared" si="49"/>
        <v>1762,1761,1667,1762</v>
      </c>
      <c r="R3093" s="280">
        <v>3088</v>
      </c>
      <c r="S3093" s="591">
        <v>1393.0588382270901</v>
      </c>
      <c r="U3093" s="77">
        <v>3088</v>
      </c>
      <c r="V3093" s="77">
        <v>3089</v>
      </c>
      <c r="Y3093" s="110">
        <v>3088</v>
      </c>
      <c r="Z3093" s="110">
        <v>0</v>
      </c>
      <c r="AA3093" s="110">
        <v>3089</v>
      </c>
      <c r="AB3093" s="110">
        <v>0</v>
      </c>
      <c r="AC3093" s="417">
        <v>28.9543946053995</v>
      </c>
    </row>
    <row r="3094" spans="1:29">
      <c r="A3094" s="20"/>
      <c r="B3094" s="24">
        <v>312</v>
      </c>
      <c r="H3094" s="571">
        <v>3089</v>
      </c>
      <c r="I3094" s="78">
        <v>1762</v>
      </c>
      <c r="J3094" s="78">
        <v>1667</v>
      </c>
      <c r="K3094" s="78">
        <v>1666</v>
      </c>
      <c r="L3094" s="78">
        <v>1762</v>
      </c>
      <c r="M3094" s="579" t="str">
        <f t="shared" si="49"/>
        <v>1762,1667,1666,1762</v>
      </c>
      <c r="R3094" s="280">
        <v>3089</v>
      </c>
      <c r="S3094" s="591">
        <v>1447.7197302699699</v>
      </c>
      <c r="U3094" s="77">
        <v>3089</v>
      </c>
      <c r="V3094" s="77">
        <v>3090</v>
      </c>
      <c r="Y3094" s="110">
        <v>3089</v>
      </c>
      <c r="Z3094" s="110">
        <v>0</v>
      </c>
      <c r="AA3094" s="110">
        <v>3090</v>
      </c>
      <c r="AB3094" s="110">
        <v>0</v>
      </c>
      <c r="AC3094" s="417">
        <v>24.3610809035005</v>
      </c>
    </row>
    <row r="3095" spans="1:29">
      <c r="A3095" s="20"/>
      <c r="B3095" s="24">
        <v>313</v>
      </c>
      <c r="H3095" s="571">
        <v>3090</v>
      </c>
      <c r="I3095" s="78">
        <v>1763</v>
      </c>
      <c r="J3095" s="78">
        <v>1762</v>
      </c>
      <c r="K3095" s="78">
        <v>1666</v>
      </c>
      <c r="L3095" s="78">
        <v>1763</v>
      </c>
      <c r="M3095" s="579" t="str">
        <f t="shared" si="49"/>
        <v>1763,1762,1666,1763</v>
      </c>
      <c r="R3095" s="280">
        <v>3090</v>
      </c>
      <c r="S3095" s="591">
        <v>1218.0540451750201</v>
      </c>
      <c r="U3095" s="77">
        <v>3090</v>
      </c>
      <c r="V3095" s="77">
        <v>3091</v>
      </c>
      <c r="Y3095" s="110">
        <v>3090</v>
      </c>
      <c r="Z3095" s="110">
        <v>0</v>
      </c>
      <c r="AA3095" s="110">
        <v>3091</v>
      </c>
      <c r="AB3095" s="110">
        <v>0</v>
      </c>
      <c r="AC3095" s="417">
        <v>23.1328449713799</v>
      </c>
    </row>
    <row r="3096" spans="1:29">
      <c r="A3096" s="20"/>
      <c r="B3096" s="24">
        <v>314</v>
      </c>
      <c r="H3096" s="571">
        <v>3091</v>
      </c>
      <c r="I3096" s="78">
        <v>1763</v>
      </c>
      <c r="J3096" s="78">
        <v>1666</v>
      </c>
      <c r="K3096" s="78">
        <v>1665</v>
      </c>
      <c r="L3096" s="78">
        <v>1763</v>
      </c>
      <c r="M3096" s="579" t="str">
        <f t="shared" si="49"/>
        <v>1763,1666,1665,1763</v>
      </c>
      <c r="R3096" s="280">
        <v>3091</v>
      </c>
      <c r="S3096" s="591">
        <v>1156.64224856899</v>
      </c>
      <c r="U3096" s="77">
        <v>3091</v>
      </c>
      <c r="V3096" s="77">
        <v>3092</v>
      </c>
      <c r="Y3096" s="110">
        <v>3091</v>
      </c>
      <c r="Z3096" s="110">
        <v>0</v>
      </c>
      <c r="AA3096" s="110">
        <v>3092</v>
      </c>
      <c r="AB3096" s="110">
        <v>0</v>
      </c>
      <c r="AC3096" s="417">
        <v>22.064061783588802</v>
      </c>
    </row>
    <row r="3097" spans="1:29">
      <c r="A3097" s="20"/>
      <c r="B3097" s="24">
        <v>315</v>
      </c>
      <c r="H3097" s="571">
        <v>3092</v>
      </c>
      <c r="I3097" s="78">
        <v>1764</v>
      </c>
      <c r="J3097" s="78">
        <v>1763</v>
      </c>
      <c r="K3097" s="78">
        <v>1665</v>
      </c>
      <c r="L3097" s="78">
        <v>1764</v>
      </c>
      <c r="M3097" s="579" t="str">
        <f t="shared" si="49"/>
        <v>1764,1763,1665,1764</v>
      </c>
      <c r="R3097" s="280">
        <v>3092</v>
      </c>
      <c r="S3097" s="591">
        <v>1103.20308917944</v>
      </c>
      <c r="U3097" s="77">
        <v>3092</v>
      </c>
      <c r="V3097" s="77">
        <v>3093</v>
      </c>
      <c r="Y3097" s="110">
        <v>3092</v>
      </c>
      <c r="Z3097" s="110">
        <v>0</v>
      </c>
      <c r="AA3097" s="110">
        <v>3093</v>
      </c>
      <c r="AB3097" s="110">
        <v>0</v>
      </c>
      <c r="AC3097" s="417">
        <v>25.470034042619499</v>
      </c>
    </row>
    <row r="3098" spans="1:29">
      <c r="A3098" s="20"/>
      <c r="B3098" s="24">
        <v>316</v>
      </c>
      <c r="H3098" s="571">
        <v>3093</v>
      </c>
      <c r="I3098" s="78">
        <v>1764</v>
      </c>
      <c r="J3098" s="78">
        <v>1665</v>
      </c>
      <c r="K3098" s="78">
        <v>1664</v>
      </c>
      <c r="L3098" s="78">
        <v>1764</v>
      </c>
      <c r="M3098" s="579" t="str">
        <f t="shared" si="49"/>
        <v>1764,1665,1664,1764</v>
      </c>
      <c r="R3098" s="280">
        <v>3093</v>
      </c>
      <c r="S3098" s="591">
        <v>1273.50170213097</v>
      </c>
      <c r="U3098" s="77">
        <v>3093</v>
      </c>
      <c r="V3098" s="77">
        <v>3094</v>
      </c>
      <c r="Y3098" s="110">
        <v>3093</v>
      </c>
      <c r="Z3098" s="110">
        <v>0</v>
      </c>
      <c r="AA3098" s="110">
        <v>3094</v>
      </c>
      <c r="AB3098" s="110">
        <v>0</v>
      </c>
      <c r="AC3098" s="417">
        <v>26.5951469259406</v>
      </c>
    </row>
    <row r="3099" spans="1:29">
      <c r="A3099" s="20"/>
      <c r="B3099" s="24">
        <v>317</v>
      </c>
      <c r="H3099" s="571">
        <v>3094</v>
      </c>
      <c r="I3099" s="78">
        <v>1765</v>
      </c>
      <c r="J3099" s="78">
        <v>1764</v>
      </c>
      <c r="K3099" s="78">
        <v>1664</v>
      </c>
      <c r="L3099" s="78">
        <v>1765</v>
      </c>
      <c r="M3099" s="579" t="str">
        <f t="shared" si="49"/>
        <v>1765,1764,1664,1765</v>
      </c>
      <c r="R3099" s="280">
        <v>3094</v>
      </c>
      <c r="S3099" s="591">
        <v>1329.7573462970299</v>
      </c>
      <c r="U3099" s="77">
        <v>3094</v>
      </c>
      <c r="V3099" s="77">
        <v>3095</v>
      </c>
      <c r="Y3099" s="110">
        <v>3094</v>
      </c>
      <c r="Z3099" s="110">
        <v>0</v>
      </c>
      <c r="AA3099" s="110">
        <v>3095</v>
      </c>
      <c r="AB3099" s="110">
        <v>0</v>
      </c>
      <c r="AC3099" s="417">
        <v>27.290376048900601</v>
      </c>
    </row>
    <row r="3100" spans="1:29">
      <c r="A3100" s="20"/>
      <c r="B3100" s="24">
        <v>318</v>
      </c>
      <c r="H3100" s="571">
        <v>3095</v>
      </c>
      <c r="I3100" s="78">
        <v>1765</v>
      </c>
      <c r="J3100" s="78">
        <v>1664</v>
      </c>
      <c r="K3100" s="78">
        <v>1663</v>
      </c>
      <c r="L3100" s="78">
        <v>1765</v>
      </c>
      <c r="M3100" s="579" t="str">
        <f t="shared" si="49"/>
        <v>1765,1664,1663,1765</v>
      </c>
      <c r="R3100" s="280">
        <v>3095</v>
      </c>
      <c r="S3100" s="591">
        <v>1364.5188024450299</v>
      </c>
      <c r="U3100" s="77">
        <v>3095</v>
      </c>
      <c r="V3100" s="77">
        <v>3096</v>
      </c>
      <c r="Y3100" s="110">
        <v>3095</v>
      </c>
      <c r="Z3100" s="110">
        <v>0</v>
      </c>
      <c r="AA3100" s="110">
        <v>3096</v>
      </c>
      <c r="AB3100" s="110">
        <v>0</v>
      </c>
      <c r="AC3100" s="417">
        <v>26.7969542812497</v>
      </c>
    </row>
    <row r="3101" spans="1:29">
      <c r="A3101" s="20"/>
      <c r="B3101" s="24">
        <v>319</v>
      </c>
      <c r="H3101" s="571">
        <v>3096</v>
      </c>
      <c r="I3101" s="78">
        <v>1766</v>
      </c>
      <c r="J3101" s="78">
        <v>1765</v>
      </c>
      <c r="K3101" s="78">
        <v>1663</v>
      </c>
      <c r="L3101" s="78">
        <v>1766</v>
      </c>
      <c r="M3101" s="579" t="str">
        <f t="shared" si="49"/>
        <v>1766,1765,1663,1766</v>
      </c>
      <c r="R3101" s="280">
        <v>3096</v>
      </c>
      <c r="S3101" s="591">
        <v>1339.84771406248</v>
      </c>
      <c r="U3101" s="77">
        <v>3096</v>
      </c>
      <c r="V3101" s="77">
        <v>3097</v>
      </c>
      <c r="Y3101" s="110">
        <v>3096</v>
      </c>
      <c r="Z3101" s="110">
        <v>0</v>
      </c>
      <c r="AA3101" s="110">
        <v>3097</v>
      </c>
      <c r="AB3101" s="110">
        <v>0</v>
      </c>
      <c r="AC3101" s="417">
        <v>28.084703255400498</v>
      </c>
    </row>
    <row r="3102" spans="1:29">
      <c r="A3102" s="20"/>
      <c r="B3102" s="24">
        <v>320</v>
      </c>
      <c r="H3102" s="571">
        <v>3097</v>
      </c>
      <c r="I3102" s="78">
        <v>1766</v>
      </c>
      <c r="J3102" s="78">
        <v>1663</v>
      </c>
      <c r="K3102" s="78">
        <v>1662</v>
      </c>
      <c r="L3102" s="78">
        <v>1766</v>
      </c>
      <c r="M3102" s="579" t="str">
        <f t="shared" si="49"/>
        <v>1766,1663,1662,1766</v>
      </c>
      <c r="R3102" s="280">
        <v>3097</v>
      </c>
      <c r="S3102" s="591">
        <v>1404.23516277002</v>
      </c>
      <c r="U3102" s="77">
        <v>3097</v>
      </c>
      <c r="V3102" s="77">
        <v>3098</v>
      </c>
      <c r="Y3102" s="110">
        <v>3097</v>
      </c>
      <c r="Z3102" s="110">
        <v>0</v>
      </c>
      <c r="AA3102" s="110">
        <v>3098</v>
      </c>
      <c r="AB3102" s="110">
        <v>0</v>
      </c>
      <c r="AC3102" s="417">
        <v>29.8765665717399</v>
      </c>
    </row>
    <row r="3103" spans="1:29">
      <c r="A3103" s="20"/>
      <c r="B3103" s="24">
        <v>321</v>
      </c>
      <c r="H3103" s="571">
        <v>3098</v>
      </c>
      <c r="I3103" s="78">
        <v>1767</v>
      </c>
      <c r="J3103" s="78">
        <v>1766</v>
      </c>
      <c r="K3103" s="78">
        <v>1662</v>
      </c>
      <c r="L3103" s="78">
        <v>1767</v>
      </c>
      <c r="M3103" s="579" t="str">
        <f t="shared" si="49"/>
        <v>1767,1766,1662,1767</v>
      </c>
      <c r="R3103" s="280">
        <v>3098</v>
      </c>
      <c r="S3103" s="591">
        <v>1493.82832858699</v>
      </c>
      <c r="U3103" s="77">
        <v>3098</v>
      </c>
      <c r="V3103" s="77">
        <v>3099</v>
      </c>
      <c r="Y3103" s="110">
        <v>3098</v>
      </c>
      <c r="Z3103" s="110">
        <v>0</v>
      </c>
      <c r="AA3103" s="110">
        <v>3099</v>
      </c>
      <c r="AB3103" s="110">
        <v>0</v>
      </c>
      <c r="AC3103" s="417">
        <v>26.627095783740501</v>
      </c>
    </row>
    <row r="3104" spans="1:29">
      <c r="A3104" s="20"/>
      <c r="B3104" s="24">
        <v>322</v>
      </c>
      <c r="H3104" s="571">
        <v>3099</v>
      </c>
      <c r="I3104" s="78">
        <v>1767</v>
      </c>
      <c r="J3104" s="78">
        <v>1662</v>
      </c>
      <c r="K3104" s="78">
        <v>1661</v>
      </c>
      <c r="L3104" s="78">
        <v>1767</v>
      </c>
      <c r="M3104" s="579" t="str">
        <f t="shared" si="49"/>
        <v>1767,1662,1661,1767</v>
      </c>
      <c r="R3104" s="280">
        <v>3099</v>
      </c>
      <c r="S3104" s="591">
        <v>1331.3547891870201</v>
      </c>
      <c r="U3104" s="77">
        <v>3099</v>
      </c>
      <c r="V3104" s="77">
        <v>3100</v>
      </c>
      <c r="Y3104" s="110">
        <v>3099</v>
      </c>
      <c r="Z3104" s="110">
        <v>0</v>
      </c>
      <c r="AA3104" s="110">
        <v>3100</v>
      </c>
      <c r="AB3104" s="110">
        <v>0</v>
      </c>
      <c r="AC3104" s="417">
        <v>28.459395949699601</v>
      </c>
    </row>
    <row r="3105" spans="1:29">
      <c r="A3105" s="20"/>
      <c r="B3105" s="24">
        <v>323</v>
      </c>
      <c r="H3105" s="571">
        <v>3100</v>
      </c>
      <c r="I3105" s="78">
        <v>1768</v>
      </c>
      <c r="J3105" s="78">
        <v>1767</v>
      </c>
      <c r="K3105" s="78">
        <v>1661</v>
      </c>
      <c r="L3105" s="78">
        <v>1768</v>
      </c>
      <c r="M3105" s="579" t="str">
        <f t="shared" si="49"/>
        <v>1768,1767,1661,1768</v>
      </c>
      <c r="R3105" s="280">
        <v>3100</v>
      </c>
      <c r="S3105" s="591">
        <v>1422.9697974849801</v>
      </c>
      <c r="U3105" s="77">
        <v>3100</v>
      </c>
      <c r="V3105" s="77">
        <v>3101</v>
      </c>
      <c r="Y3105" s="110">
        <v>3100</v>
      </c>
      <c r="Z3105" s="110">
        <v>0</v>
      </c>
      <c r="AA3105" s="110">
        <v>3101</v>
      </c>
      <c r="AB3105" s="110">
        <v>0</v>
      </c>
      <c r="AC3105" s="417">
        <v>23.9762394412001</v>
      </c>
    </row>
    <row r="3106" spans="1:29">
      <c r="A3106" s="20"/>
      <c r="B3106" s="24">
        <v>324</v>
      </c>
      <c r="H3106" s="571">
        <v>3101</v>
      </c>
      <c r="I3106" s="78">
        <v>1768</v>
      </c>
      <c r="J3106" s="78">
        <v>1661</v>
      </c>
      <c r="K3106" s="78">
        <v>1660</v>
      </c>
      <c r="L3106" s="78">
        <v>1768</v>
      </c>
      <c r="M3106" s="579" t="str">
        <f t="shared" si="49"/>
        <v>1768,1661,1660,1768</v>
      </c>
      <c r="R3106" s="280">
        <v>3101</v>
      </c>
      <c r="S3106" s="591">
        <v>1198.81197206</v>
      </c>
      <c r="U3106" s="77">
        <v>3101</v>
      </c>
      <c r="V3106" s="77">
        <v>3102</v>
      </c>
      <c r="Y3106" s="110">
        <v>3101</v>
      </c>
      <c r="Z3106" s="110">
        <v>0</v>
      </c>
      <c r="AA3106" s="110">
        <v>3102</v>
      </c>
      <c r="AB3106" s="110">
        <v>0</v>
      </c>
      <c r="AC3106" s="417">
        <v>23.507772266750099</v>
      </c>
    </row>
    <row r="3107" spans="1:29">
      <c r="A3107" s="20"/>
      <c r="B3107" s="24">
        <v>325</v>
      </c>
      <c r="H3107" s="571">
        <v>3102</v>
      </c>
      <c r="I3107" s="78">
        <v>1659</v>
      </c>
      <c r="J3107" s="78">
        <v>1768</v>
      </c>
      <c r="K3107" s="78">
        <v>1660</v>
      </c>
      <c r="L3107" s="78">
        <v>1659</v>
      </c>
      <c r="M3107" s="579" t="str">
        <f t="shared" si="49"/>
        <v>1659,1768,1660,1659</v>
      </c>
      <c r="R3107" s="280">
        <v>3102</v>
      </c>
      <c r="S3107" s="591">
        <v>1175.3886133374999</v>
      </c>
      <c r="U3107" s="77">
        <v>3102</v>
      </c>
      <c r="V3107" s="77">
        <v>3103</v>
      </c>
      <c r="Y3107" s="110">
        <v>3102</v>
      </c>
      <c r="Z3107" s="110">
        <v>0</v>
      </c>
      <c r="AA3107" s="110">
        <v>3103</v>
      </c>
      <c r="AB3107" s="110">
        <v>0</v>
      </c>
      <c r="AC3107" s="417">
        <v>29.994383070599199</v>
      </c>
    </row>
    <row r="3108" spans="1:29">
      <c r="A3108" s="20"/>
      <c r="B3108" s="24">
        <v>326</v>
      </c>
      <c r="H3108" s="571">
        <v>3103</v>
      </c>
      <c r="I3108" s="78">
        <v>1769</v>
      </c>
      <c r="J3108" s="78">
        <v>1768</v>
      </c>
      <c r="K3108" s="78">
        <v>1659</v>
      </c>
      <c r="L3108" s="78">
        <v>1769</v>
      </c>
      <c r="M3108" s="579" t="str">
        <f t="shared" si="49"/>
        <v>1769,1768,1659,1769</v>
      </c>
      <c r="R3108" s="280">
        <v>3103</v>
      </c>
      <c r="S3108" s="591">
        <v>1499.7191535299601</v>
      </c>
      <c r="U3108" s="77">
        <v>3103</v>
      </c>
      <c r="V3108" s="77">
        <v>3104</v>
      </c>
      <c r="Y3108" s="110">
        <v>3103</v>
      </c>
      <c r="Z3108" s="110">
        <v>0</v>
      </c>
      <c r="AA3108" s="110">
        <v>3104</v>
      </c>
      <c r="AB3108" s="110">
        <v>0</v>
      </c>
      <c r="AC3108" s="417">
        <v>25.8638212652201</v>
      </c>
    </row>
    <row r="3109" spans="1:29">
      <c r="A3109" s="20"/>
      <c r="B3109" s="24">
        <v>327</v>
      </c>
      <c r="H3109" s="571">
        <v>3104</v>
      </c>
      <c r="I3109" s="78">
        <v>1769</v>
      </c>
      <c r="J3109" s="78">
        <v>1659</v>
      </c>
      <c r="K3109" s="78">
        <v>1658</v>
      </c>
      <c r="L3109" s="78">
        <v>1769</v>
      </c>
      <c r="M3109" s="579" t="str">
        <f t="shared" si="49"/>
        <v>1769,1659,1658,1769</v>
      </c>
      <c r="R3109" s="280">
        <v>3104</v>
      </c>
      <c r="S3109" s="591">
        <v>1293.191063261</v>
      </c>
      <c r="U3109" s="77">
        <v>3104</v>
      </c>
      <c r="V3109" s="77">
        <v>3105</v>
      </c>
      <c r="Y3109" s="110">
        <v>3104</v>
      </c>
      <c r="Z3109" s="110">
        <v>0</v>
      </c>
      <c r="AA3109" s="110">
        <v>3105</v>
      </c>
      <c r="AB3109" s="110">
        <v>0</v>
      </c>
      <c r="AC3109" s="417">
        <v>28.599542858520199</v>
      </c>
    </row>
    <row r="3110" spans="1:29">
      <c r="A3110" s="20"/>
      <c r="B3110" s="24">
        <v>328</v>
      </c>
      <c r="H3110" s="571">
        <v>3105</v>
      </c>
      <c r="I3110" s="78">
        <v>1770</v>
      </c>
      <c r="J3110" s="78">
        <v>1769</v>
      </c>
      <c r="K3110" s="78">
        <v>1658</v>
      </c>
      <c r="L3110" s="78">
        <v>1770</v>
      </c>
      <c r="M3110" s="579" t="str">
        <f t="shared" si="49"/>
        <v>1770,1769,1658,1770</v>
      </c>
      <c r="R3110" s="280">
        <v>3105</v>
      </c>
      <c r="S3110" s="591">
        <v>1429.9771429260099</v>
      </c>
      <c r="U3110" s="77">
        <v>3105</v>
      </c>
      <c r="V3110" s="77">
        <v>3106</v>
      </c>
      <c r="Y3110" s="110">
        <v>3105</v>
      </c>
      <c r="Z3110" s="110">
        <v>0</v>
      </c>
      <c r="AA3110" s="110">
        <v>3106</v>
      </c>
      <c r="AB3110" s="110">
        <v>0</v>
      </c>
      <c r="AC3110" s="417">
        <v>26.874258671249201</v>
      </c>
    </row>
    <row r="3111" spans="1:29">
      <c r="A3111" s="20"/>
      <c r="B3111" s="24">
        <v>329</v>
      </c>
      <c r="H3111" s="571">
        <v>3106</v>
      </c>
      <c r="I3111" s="78">
        <v>1770</v>
      </c>
      <c r="J3111" s="78">
        <v>1658</v>
      </c>
      <c r="K3111" s="78">
        <v>1657</v>
      </c>
      <c r="L3111" s="78">
        <v>1770</v>
      </c>
      <c r="M3111" s="579" t="str">
        <f t="shared" si="49"/>
        <v>1770,1658,1657,1770</v>
      </c>
      <c r="R3111" s="280">
        <v>3106</v>
      </c>
      <c r="S3111" s="591">
        <v>1343.71293356246</v>
      </c>
      <c r="U3111" s="77">
        <v>3106</v>
      </c>
      <c r="V3111" s="77">
        <v>3107</v>
      </c>
      <c r="Y3111" s="110">
        <v>3106</v>
      </c>
      <c r="Z3111" s="110">
        <v>0</v>
      </c>
      <c r="AA3111" s="110">
        <v>3107</v>
      </c>
      <c r="AB3111" s="110">
        <v>0</v>
      </c>
      <c r="AC3111" s="417">
        <v>31.223269315350301</v>
      </c>
    </row>
    <row r="3112" spans="1:29">
      <c r="A3112" s="20"/>
      <c r="B3112" s="24">
        <v>330</v>
      </c>
      <c r="H3112" s="571">
        <v>3107</v>
      </c>
      <c r="I3112" s="78">
        <v>1771</v>
      </c>
      <c r="J3112" s="78">
        <v>1770</v>
      </c>
      <c r="K3112" s="78">
        <v>1657</v>
      </c>
      <c r="L3112" s="78">
        <v>1771</v>
      </c>
      <c r="M3112" s="579" t="str">
        <f t="shared" si="49"/>
        <v>1771,1770,1657,1771</v>
      </c>
      <c r="R3112" s="280">
        <v>3107</v>
      </c>
      <c r="S3112" s="591">
        <v>1561.1634657675099</v>
      </c>
      <c r="U3112" s="77">
        <v>3107</v>
      </c>
      <c r="V3112" s="77">
        <v>3108</v>
      </c>
      <c r="Y3112" s="110">
        <v>3107</v>
      </c>
      <c r="Z3112" s="110">
        <v>0</v>
      </c>
      <c r="AA3112" s="110">
        <v>3108</v>
      </c>
      <c r="AB3112" s="110">
        <v>0</v>
      </c>
      <c r="AC3112" s="417">
        <v>32.395082525779699</v>
      </c>
    </row>
    <row r="3113" spans="1:29">
      <c r="A3113" s="20"/>
      <c r="B3113" s="24">
        <v>331</v>
      </c>
      <c r="H3113" s="571">
        <v>3108</v>
      </c>
      <c r="I3113" s="78">
        <v>1771</v>
      </c>
      <c r="J3113" s="78">
        <v>1657</v>
      </c>
      <c r="K3113" s="78">
        <v>1656</v>
      </c>
      <c r="L3113" s="78">
        <v>1771</v>
      </c>
      <c r="M3113" s="579" t="str">
        <f t="shared" si="49"/>
        <v>1771,1657,1656,1771</v>
      </c>
      <c r="R3113" s="280">
        <v>3108</v>
      </c>
      <c r="S3113" s="591">
        <v>1619.7541262889799</v>
      </c>
      <c r="U3113" s="77">
        <v>3108</v>
      </c>
      <c r="V3113" s="77">
        <v>3109</v>
      </c>
      <c r="Y3113" s="110">
        <v>3108</v>
      </c>
      <c r="Z3113" s="110">
        <v>0</v>
      </c>
      <c r="AA3113" s="110">
        <v>3109</v>
      </c>
      <c r="AB3113" s="110">
        <v>0</v>
      </c>
      <c r="AC3113" s="417">
        <v>26.9579971764399</v>
      </c>
    </row>
    <row r="3114" spans="1:29">
      <c r="A3114" s="20"/>
      <c r="B3114" s="24">
        <v>332</v>
      </c>
      <c r="H3114" s="571">
        <v>3109</v>
      </c>
      <c r="I3114" s="78">
        <v>1772</v>
      </c>
      <c r="J3114" s="78">
        <v>1771</v>
      </c>
      <c r="K3114" s="78">
        <v>1656</v>
      </c>
      <c r="L3114" s="78">
        <v>1772</v>
      </c>
      <c r="M3114" s="579" t="str">
        <f t="shared" si="49"/>
        <v>1772,1771,1656,1772</v>
      </c>
      <c r="R3114" s="280">
        <v>3109</v>
      </c>
      <c r="S3114" s="591">
        <v>1347.8998588219899</v>
      </c>
      <c r="U3114" s="77">
        <v>3109</v>
      </c>
      <c r="V3114" s="77">
        <v>3110</v>
      </c>
      <c r="Y3114" s="110">
        <v>3109</v>
      </c>
      <c r="Z3114" s="110">
        <v>0</v>
      </c>
      <c r="AA3114" s="110">
        <v>3110</v>
      </c>
      <c r="AB3114" s="110">
        <v>0</v>
      </c>
      <c r="AC3114" s="417">
        <v>23.8144470704</v>
      </c>
    </row>
    <row r="3115" spans="1:29">
      <c r="A3115" s="20"/>
      <c r="B3115" s="24">
        <v>333</v>
      </c>
      <c r="H3115" s="571">
        <v>3110</v>
      </c>
      <c r="I3115" s="78">
        <v>1772</v>
      </c>
      <c r="J3115" s="78">
        <v>1656</v>
      </c>
      <c r="K3115" s="78">
        <v>1655</v>
      </c>
      <c r="L3115" s="78">
        <v>1772</v>
      </c>
      <c r="M3115" s="579" t="str">
        <f t="shared" si="49"/>
        <v>1772,1656,1655,1772</v>
      </c>
      <c r="R3115" s="280">
        <v>3110</v>
      </c>
      <c r="S3115" s="591">
        <v>1190.7223535200001</v>
      </c>
      <c r="U3115" s="77">
        <v>3110</v>
      </c>
      <c r="V3115" s="77">
        <v>3111</v>
      </c>
      <c r="Y3115" s="110">
        <v>3110</v>
      </c>
      <c r="Z3115" s="110">
        <v>0</v>
      </c>
      <c r="AA3115" s="110">
        <v>3111</v>
      </c>
      <c r="AB3115" s="110">
        <v>0</v>
      </c>
      <c r="AC3115" s="417">
        <v>23.950426073399701</v>
      </c>
    </row>
    <row r="3116" spans="1:29">
      <c r="A3116" s="20"/>
      <c r="B3116" s="24">
        <v>334</v>
      </c>
      <c r="H3116" s="571">
        <v>3111</v>
      </c>
      <c r="I3116" s="78">
        <v>1773</v>
      </c>
      <c r="J3116" s="78">
        <v>1772</v>
      </c>
      <c r="K3116" s="78">
        <v>1655</v>
      </c>
      <c r="L3116" s="78">
        <v>1773</v>
      </c>
      <c r="M3116" s="579" t="str">
        <f t="shared" si="49"/>
        <v>1773,1772,1655,1773</v>
      </c>
      <c r="R3116" s="280">
        <v>3111</v>
      </c>
      <c r="S3116" s="591">
        <v>1197.5213036699799</v>
      </c>
      <c r="U3116" s="77">
        <v>3111</v>
      </c>
      <c r="V3116" s="77">
        <v>3112</v>
      </c>
      <c r="Y3116" s="110">
        <v>3111</v>
      </c>
      <c r="Z3116" s="110">
        <v>0</v>
      </c>
      <c r="AA3116" s="110">
        <v>3112</v>
      </c>
      <c r="AB3116" s="110">
        <v>0</v>
      </c>
      <c r="AC3116" s="417">
        <v>24.6563474746001</v>
      </c>
    </row>
    <row r="3117" spans="1:29">
      <c r="A3117" s="20"/>
      <c r="B3117" s="24">
        <v>335</v>
      </c>
      <c r="H3117" s="571">
        <v>3112</v>
      </c>
      <c r="I3117" s="78">
        <v>1773</v>
      </c>
      <c r="J3117" s="78">
        <v>1655</v>
      </c>
      <c r="K3117" s="78">
        <v>1654</v>
      </c>
      <c r="L3117" s="78">
        <v>1773</v>
      </c>
      <c r="M3117" s="579" t="str">
        <f t="shared" si="49"/>
        <v>1773,1655,1654,1773</v>
      </c>
      <c r="R3117" s="280">
        <v>3112</v>
      </c>
      <c r="S3117" s="591">
        <v>1232.8173737300001</v>
      </c>
      <c r="U3117" s="77">
        <v>3112</v>
      </c>
      <c r="V3117" s="77">
        <v>3113</v>
      </c>
      <c r="Y3117" s="110">
        <v>3112</v>
      </c>
      <c r="Z3117" s="110">
        <v>0</v>
      </c>
      <c r="AA3117" s="110">
        <v>3113</v>
      </c>
      <c r="AB3117" s="110">
        <v>0</v>
      </c>
      <c r="AC3117" s="417">
        <v>29.307733763900099</v>
      </c>
    </row>
    <row r="3118" spans="1:29">
      <c r="A3118" s="20"/>
      <c r="B3118" s="24">
        <v>336</v>
      </c>
      <c r="H3118" s="571">
        <v>3113</v>
      </c>
      <c r="I3118" s="78">
        <v>1774</v>
      </c>
      <c r="J3118" s="78">
        <v>1773</v>
      </c>
      <c r="K3118" s="78">
        <v>1654</v>
      </c>
      <c r="L3118" s="78">
        <v>1774</v>
      </c>
      <c r="M3118" s="579" t="str">
        <f t="shared" si="49"/>
        <v>1774,1773,1654,1774</v>
      </c>
      <c r="R3118" s="280">
        <v>3113</v>
      </c>
      <c r="S3118" s="591">
        <v>1465.386688195</v>
      </c>
      <c r="U3118" s="77">
        <v>3113</v>
      </c>
      <c r="V3118" s="77">
        <v>3114</v>
      </c>
      <c r="Y3118" s="110">
        <v>3113</v>
      </c>
      <c r="Z3118" s="110">
        <v>0</v>
      </c>
      <c r="AA3118" s="110">
        <v>3114</v>
      </c>
      <c r="AB3118" s="110">
        <v>0</v>
      </c>
      <c r="AC3118" s="417">
        <v>23.691983993999798</v>
      </c>
    </row>
    <row r="3119" spans="1:29">
      <c r="A3119" s="20"/>
      <c r="B3119" s="24">
        <v>337</v>
      </c>
      <c r="H3119" s="571">
        <v>3114</v>
      </c>
      <c r="I3119" s="78">
        <v>1774</v>
      </c>
      <c r="J3119" s="78">
        <v>1654</v>
      </c>
      <c r="K3119" s="78">
        <v>1653</v>
      </c>
      <c r="L3119" s="78">
        <v>1774</v>
      </c>
      <c r="M3119" s="579" t="str">
        <f t="shared" si="49"/>
        <v>1774,1654,1653,1774</v>
      </c>
      <c r="R3119" s="280">
        <v>3114</v>
      </c>
      <c r="S3119" s="591">
        <v>1184.5991996999901</v>
      </c>
      <c r="U3119" s="77">
        <v>3114</v>
      </c>
      <c r="V3119" s="77">
        <v>3115</v>
      </c>
      <c r="Y3119" s="110">
        <v>3114</v>
      </c>
      <c r="Z3119" s="110">
        <v>0</v>
      </c>
      <c r="AA3119" s="110">
        <v>3115</v>
      </c>
      <c r="AB3119" s="110">
        <v>0</v>
      </c>
      <c r="AC3119" s="417">
        <v>24.360261858279799</v>
      </c>
    </row>
    <row r="3120" spans="1:29">
      <c r="A3120" s="20"/>
      <c r="B3120" s="24">
        <v>338</v>
      </c>
      <c r="H3120" s="571">
        <v>3115</v>
      </c>
      <c r="I3120" s="78">
        <v>1652</v>
      </c>
      <c r="J3120" s="78">
        <v>1774</v>
      </c>
      <c r="K3120" s="78">
        <v>1653</v>
      </c>
      <c r="L3120" s="78">
        <v>1652</v>
      </c>
      <c r="M3120" s="579" t="str">
        <f t="shared" si="49"/>
        <v>1652,1774,1653,1652</v>
      </c>
      <c r="R3120" s="280">
        <v>3115</v>
      </c>
      <c r="S3120" s="591">
        <v>1218.01309291399</v>
      </c>
      <c r="U3120" s="77">
        <v>3115</v>
      </c>
      <c r="V3120" s="77">
        <v>3116</v>
      </c>
      <c r="Y3120" s="110">
        <v>3115</v>
      </c>
      <c r="Z3120" s="110">
        <v>0</v>
      </c>
      <c r="AA3120" s="110">
        <v>3116</v>
      </c>
      <c r="AB3120" s="110">
        <v>0</v>
      </c>
      <c r="AC3120" s="417">
        <v>30.948432479189901</v>
      </c>
    </row>
    <row r="3121" spans="1:29">
      <c r="A3121" s="20"/>
      <c r="B3121" s="24">
        <v>339</v>
      </c>
      <c r="H3121" s="571">
        <v>3116</v>
      </c>
      <c r="I3121" s="78">
        <v>1775</v>
      </c>
      <c r="J3121" s="78">
        <v>1774</v>
      </c>
      <c r="K3121" s="78">
        <v>1652</v>
      </c>
      <c r="L3121" s="78">
        <v>1775</v>
      </c>
      <c r="M3121" s="579" t="str">
        <f t="shared" si="49"/>
        <v>1775,1774,1652,1775</v>
      </c>
      <c r="R3121" s="280">
        <v>3116</v>
      </c>
      <c r="S3121" s="591">
        <v>1547.42162395949</v>
      </c>
      <c r="U3121" s="77">
        <v>3116</v>
      </c>
      <c r="V3121" s="77">
        <v>3117</v>
      </c>
      <c r="Y3121" s="110">
        <v>3116</v>
      </c>
      <c r="Z3121" s="110">
        <v>0</v>
      </c>
      <c r="AA3121" s="110">
        <v>3117</v>
      </c>
      <c r="AB3121" s="110">
        <v>0</v>
      </c>
      <c r="AC3121" s="417">
        <v>27.445313267909999</v>
      </c>
    </row>
    <row r="3122" spans="1:29">
      <c r="A3122" s="20"/>
      <c r="B3122" s="24">
        <v>340</v>
      </c>
      <c r="H3122" s="571">
        <v>3117</v>
      </c>
      <c r="I3122" s="78">
        <v>1775</v>
      </c>
      <c r="J3122" s="78">
        <v>1652</v>
      </c>
      <c r="K3122" s="78">
        <v>1651</v>
      </c>
      <c r="L3122" s="78">
        <v>1775</v>
      </c>
      <c r="M3122" s="579" t="str">
        <f t="shared" si="49"/>
        <v>1775,1652,1651,1775</v>
      </c>
      <c r="R3122" s="280">
        <v>3117</v>
      </c>
      <c r="S3122" s="591">
        <v>1372.2656633955</v>
      </c>
      <c r="U3122" s="77">
        <v>3117</v>
      </c>
      <c r="V3122" s="77">
        <v>3118</v>
      </c>
      <c r="Y3122" s="110">
        <v>3117</v>
      </c>
      <c r="Z3122" s="110">
        <v>0</v>
      </c>
      <c r="AA3122" s="110">
        <v>3118</v>
      </c>
      <c r="AB3122" s="110">
        <v>0</v>
      </c>
      <c r="AC3122" s="417">
        <v>30.278147205661998</v>
      </c>
    </row>
    <row r="3123" spans="1:29">
      <c r="A3123" s="20"/>
      <c r="B3123" s="24">
        <v>341</v>
      </c>
      <c r="H3123" s="571">
        <v>3118</v>
      </c>
      <c r="I3123" s="78">
        <v>1776</v>
      </c>
      <c r="J3123" s="78">
        <v>1775</v>
      </c>
      <c r="K3123" s="78">
        <v>1651</v>
      </c>
      <c r="L3123" s="78">
        <v>1776</v>
      </c>
      <c r="M3123" s="579" t="str">
        <f t="shared" si="49"/>
        <v>1776,1775,1651,1776</v>
      </c>
      <c r="R3123" s="280">
        <v>3118</v>
      </c>
      <c r="S3123" s="591">
        <v>1513.9073602830999</v>
      </c>
      <c r="U3123" s="77">
        <v>3118</v>
      </c>
      <c r="V3123" s="77">
        <v>3119</v>
      </c>
      <c r="Y3123" s="110">
        <v>3118</v>
      </c>
      <c r="Z3123" s="110">
        <v>0</v>
      </c>
      <c r="AA3123" s="110">
        <v>3119</v>
      </c>
      <c r="AB3123" s="110">
        <v>0</v>
      </c>
      <c r="AC3123" s="417">
        <v>30.766423923106998</v>
      </c>
    </row>
    <row r="3124" spans="1:29">
      <c r="A3124" s="20"/>
      <c r="B3124" s="24">
        <v>342</v>
      </c>
      <c r="H3124" s="571">
        <v>3119</v>
      </c>
      <c r="I3124" s="78">
        <v>1776</v>
      </c>
      <c r="J3124" s="78">
        <v>1651</v>
      </c>
      <c r="K3124" s="78">
        <v>1650</v>
      </c>
      <c r="L3124" s="78">
        <v>1776</v>
      </c>
      <c r="M3124" s="579" t="str">
        <f t="shared" si="49"/>
        <v>1776,1651,1650,1776</v>
      </c>
      <c r="R3124" s="280">
        <v>3119</v>
      </c>
      <c r="S3124" s="591">
        <v>1538.32119615534</v>
      </c>
      <c r="U3124" s="77">
        <v>3119</v>
      </c>
      <c r="V3124" s="77">
        <v>3120</v>
      </c>
      <c r="Y3124" s="110">
        <v>3119</v>
      </c>
      <c r="Z3124" s="110">
        <v>0</v>
      </c>
      <c r="AA3124" s="110">
        <v>3120</v>
      </c>
      <c r="AB3124" s="110">
        <v>0</v>
      </c>
      <c r="AC3124" s="417">
        <v>31.217252332457999</v>
      </c>
    </row>
    <row r="3125" spans="1:29">
      <c r="A3125" s="20"/>
      <c r="B3125" s="24">
        <v>343</v>
      </c>
      <c r="H3125" s="571">
        <v>3120</v>
      </c>
      <c r="I3125" s="78">
        <v>1777</v>
      </c>
      <c r="J3125" s="78">
        <v>1776</v>
      </c>
      <c r="K3125" s="78">
        <v>1650</v>
      </c>
      <c r="L3125" s="78">
        <v>1777</v>
      </c>
      <c r="M3125" s="579" t="str">
        <f t="shared" si="49"/>
        <v>1777,1776,1650,1777</v>
      </c>
      <c r="R3125" s="280">
        <v>3120</v>
      </c>
      <c r="S3125" s="591">
        <v>1560.8626166229001</v>
      </c>
      <c r="U3125" s="77">
        <v>3120</v>
      </c>
      <c r="V3125" s="77">
        <v>3121</v>
      </c>
      <c r="Y3125" s="110">
        <v>3120</v>
      </c>
      <c r="Z3125" s="110">
        <v>0</v>
      </c>
      <c r="AA3125" s="110">
        <v>3121</v>
      </c>
      <c r="AB3125" s="110">
        <v>0</v>
      </c>
      <c r="AC3125" s="417">
        <v>29.5768584081999</v>
      </c>
    </row>
    <row r="3126" spans="1:29">
      <c r="A3126" s="20"/>
      <c r="B3126" s="24">
        <v>344</v>
      </c>
      <c r="H3126" s="571">
        <v>3121</v>
      </c>
      <c r="I3126" s="78">
        <v>1777</v>
      </c>
      <c r="J3126" s="78">
        <v>1650</v>
      </c>
      <c r="K3126" s="78">
        <v>1649</v>
      </c>
      <c r="L3126" s="78">
        <v>1777</v>
      </c>
      <c r="M3126" s="579" t="str">
        <f t="shared" si="49"/>
        <v>1777,1650,1649,1777</v>
      </c>
      <c r="R3126" s="280">
        <v>3121</v>
      </c>
      <c r="S3126" s="591">
        <v>1478.84292040999</v>
      </c>
      <c r="U3126" s="77">
        <v>3121</v>
      </c>
      <c r="V3126" s="77">
        <v>3122</v>
      </c>
      <c r="Y3126" s="110">
        <v>3121</v>
      </c>
      <c r="Z3126" s="110">
        <v>0</v>
      </c>
      <c r="AA3126" s="110">
        <v>3122</v>
      </c>
      <c r="AB3126" s="110">
        <v>0</v>
      </c>
      <c r="AC3126" s="417">
        <v>25.998228269799998</v>
      </c>
    </row>
    <row r="3127" spans="1:29">
      <c r="A3127" s="20"/>
      <c r="B3127" s="24">
        <v>345</v>
      </c>
      <c r="H3127" s="571">
        <v>3122</v>
      </c>
      <c r="I3127" s="78">
        <v>1778</v>
      </c>
      <c r="J3127" s="78">
        <v>1777</v>
      </c>
      <c r="K3127" s="78">
        <v>1649</v>
      </c>
      <c r="L3127" s="78">
        <v>1778</v>
      </c>
      <c r="M3127" s="579" t="str">
        <f t="shared" si="49"/>
        <v>1778,1777,1649,1778</v>
      </c>
      <c r="R3127" s="280">
        <v>3122</v>
      </c>
      <c r="S3127" s="591">
        <v>1299.9114134900001</v>
      </c>
      <c r="U3127" s="77">
        <v>3122</v>
      </c>
      <c r="V3127" s="77">
        <v>3123</v>
      </c>
      <c r="Y3127" s="110">
        <v>3122</v>
      </c>
      <c r="Z3127" s="110">
        <v>0</v>
      </c>
      <c r="AA3127" s="110">
        <v>3123</v>
      </c>
      <c r="AB3127" s="110">
        <v>0</v>
      </c>
      <c r="AC3127" s="417">
        <v>24.462976267999899</v>
      </c>
    </row>
    <row r="3128" spans="1:29">
      <c r="A3128" s="20"/>
      <c r="B3128" s="24">
        <v>346</v>
      </c>
      <c r="H3128" s="571">
        <v>3123</v>
      </c>
      <c r="I3128" s="78">
        <v>1778</v>
      </c>
      <c r="J3128" s="78">
        <v>1649</v>
      </c>
      <c r="K3128" s="78">
        <v>1648</v>
      </c>
      <c r="L3128" s="78">
        <v>1778</v>
      </c>
      <c r="M3128" s="579" t="str">
        <f t="shared" si="49"/>
        <v>1778,1649,1648,1778</v>
      </c>
      <c r="R3128" s="280">
        <v>3123</v>
      </c>
      <c r="S3128" s="591">
        <v>1223.1488133999901</v>
      </c>
      <c r="U3128" s="77">
        <v>3123</v>
      </c>
      <c r="V3128" s="77">
        <v>3124</v>
      </c>
      <c r="Y3128" s="110">
        <v>3123</v>
      </c>
      <c r="Z3128" s="110">
        <v>0</v>
      </c>
      <c r="AA3128" s="110">
        <v>3124</v>
      </c>
      <c r="AB3128" s="110">
        <v>0</v>
      </c>
      <c r="AC3128" s="417">
        <v>20.659220086999898</v>
      </c>
    </row>
    <row r="3129" spans="1:29">
      <c r="A3129" s="20"/>
      <c r="B3129" s="24">
        <v>347</v>
      </c>
      <c r="H3129" s="571">
        <v>3124</v>
      </c>
      <c r="I3129" s="78">
        <v>1779</v>
      </c>
      <c r="J3129" s="78">
        <v>1778</v>
      </c>
      <c r="K3129" s="78">
        <v>1648</v>
      </c>
      <c r="L3129" s="78">
        <v>1779</v>
      </c>
      <c r="M3129" s="579" t="str">
        <f t="shared" si="49"/>
        <v>1779,1778,1648,1779</v>
      </c>
      <c r="R3129" s="280">
        <v>3124</v>
      </c>
      <c r="S3129" s="591">
        <v>1032.9610043499899</v>
      </c>
      <c r="U3129" s="77">
        <v>3124</v>
      </c>
      <c r="V3129" s="77">
        <v>3125</v>
      </c>
      <c r="Y3129" s="110">
        <v>3124</v>
      </c>
      <c r="Z3129" s="110">
        <v>0</v>
      </c>
      <c r="AA3129" s="110">
        <v>3125</v>
      </c>
      <c r="AB3129" s="110">
        <v>0</v>
      </c>
      <c r="AC3129" s="417">
        <v>19.4416588639994</v>
      </c>
    </row>
    <row r="3130" spans="1:29">
      <c r="A3130" s="20"/>
      <c r="B3130" s="24">
        <v>348</v>
      </c>
      <c r="H3130" s="571">
        <v>3125</v>
      </c>
      <c r="I3130" s="78">
        <v>1779</v>
      </c>
      <c r="J3130" s="78">
        <v>1648</v>
      </c>
      <c r="K3130" s="78">
        <v>1647</v>
      </c>
      <c r="L3130" s="78">
        <v>1779</v>
      </c>
      <c r="M3130" s="579" t="str">
        <f t="shared" si="49"/>
        <v>1779,1648,1647,1779</v>
      </c>
      <c r="R3130" s="280">
        <v>3125</v>
      </c>
      <c r="S3130" s="591">
        <v>972.08294319997299</v>
      </c>
      <c r="U3130" s="77">
        <v>3125</v>
      </c>
      <c r="V3130" s="77">
        <v>3126</v>
      </c>
      <c r="Y3130" s="110">
        <v>3125</v>
      </c>
      <c r="Z3130" s="110">
        <v>0</v>
      </c>
      <c r="AA3130" s="110">
        <v>3126</v>
      </c>
      <c r="AB3130" s="110">
        <v>0</v>
      </c>
      <c r="AC3130" s="417">
        <v>20.672032734000201</v>
      </c>
    </row>
    <row r="3131" spans="1:29">
      <c r="A3131" s="20"/>
      <c r="B3131" s="24">
        <v>349</v>
      </c>
      <c r="H3131" s="571">
        <v>3126</v>
      </c>
      <c r="I3131" s="78">
        <v>1780</v>
      </c>
      <c r="J3131" s="78">
        <v>1779</v>
      </c>
      <c r="K3131" s="78">
        <v>1647</v>
      </c>
      <c r="L3131" s="78">
        <v>1780</v>
      </c>
      <c r="M3131" s="579" t="str">
        <f t="shared" si="49"/>
        <v>1780,1779,1647,1780</v>
      </c>
      <c r="R3131" s="280">
        <v>3126</v>
      </c>
      <c r="S3131" s="591">
        <v>1033.60163670001</v>
      </c>
      <c r="U3131" s="77">
        <v>3126</v>
      </c>
      <c r="V3131" s="77">
        <v>3127</v>
      </c>
      <c r="Y3131" s="110">
        <v>3126</v>
      </c>
      <c r="Z3131" s="110">
        <v>0</v>
      </c>
      <c r="AA3131" s="110">
        <v>3127</v>
      </c>
      <c r="AB3131" s="110">
        <v>0</v>
      </c>
      <c r="AC3131" s="417">
        <v>24.454505836000301</v>
      </c>
    </row>
    <row r="3132" spans="1:29">
      <c r="A3132" s="20"/>
      <c r="B3132" s="24">
        <v>350</v>
      </c>
      <c r="H3132" s="571">
        <v>3127</v>
      </c>
      <c r="I3132" s="78">
        <v>1780</v>
      </c>
      <c r="J3132" s="78">
        <v>1647</v>
      </c>
      <c r="K3132" s="78">
        <v>1646</v>
      </c>
      <c r="L3132" s="78">
        <v>1780</v>
      </c>
      <c r="M3132" s="579" t="str">
        <f t="shared" si="49"/>
        <v>1780,1647,1646,1780</v>
      </c>
      <c r="R3132" s="280">
        <v>3127</v>
      </c>
      <c r="S3132" s="591">
        <v>1222.7252918000099</v>
      </c>
      <c r="U3132" s="77">
        <v>3127</v>
      </c>
      <c r="V3132" s="77">
        <v>3128</v>
      </c>
      <c r="Y3132" s="110">
        <v>3127</v>
      </c>
      <c r="Z3132" s="110">
        <v>0</v>
      </c>
      <c r="AA3132" s="110">
        <v>3128</v>
      </c>
      <c r="AB3132" s="110">
        <v>0</v>
      </c>
      <c r="AC3132" s="417">
        <v>27.627090057999801</v>
      </c>
    </row>
    <row r="3133" spans="1:29">
      <c r="A3133" s="20"/>
      <c r="B3133" s="24">
        <v>351</v>
      </c>
      <c r="H3133" s="571">
        <v>3128</v>
      </c>
      <c r="I3133" s="78">
        <v>1781</v>
      </c>
      <c r="J3133" s="78">
        <v>1780</v>
      </c>
      <c r="K3133" s="78">
        <v>1646</v>
      </c>
      <c r="L3133" s="78">
        <v>1781</v>
      </c>
      <c r="M3133" s="579" t="str">
        <f t="shared" si="49"/>
        <v>1781,1780,1646,1781</v>
      </c>
      <c r="R3133" s="280">
        <v>3128</v>
      </c>
      <c r="S3133" s="591">
        <v>1381.3545028999899</v>
      </c>
      <c r="U3133" s="77">
        <v>3128</v>
      </c>
      <c r="V3133" s="77">
        <v>3129</v>
      </c>
      <c r="Y3133" s="110">
        <v>3128</v>
      </c>
      <c r="Z3133" s="110">
        <v>0</v>
      </c>
      <c r="AA3133" s="110">
        <v>3129</v>
      </c>
      <c r="AB3133" s="110">
        <v>0</v>
      </c>
      <c r="AC3133" s="417">
        <v>30.909370748000502</v>
      </c>
    </row>
    <row r="3134" spans="1:29">
      <c r="A3134" s="20"/>
      <c r="B3134" s="24">
        <v>352</v>
      </c>
      <c r="H3134" s="571">
        <v>3129</v>
      </c>
      <c r="I3134" s="78">
        <v>1781</v>
      </c>
      <c r="J3134" s="78">
        <v>1646</v>
      </c>
      <c r="K3134" s="78">
        <v>1645</v>
      </c>
      <c r="L3134" s="78">
        <v>1781</v>
      </c>
      <c r="M3134" s="579" t="str">
        <f t="shared" si="49"/>
        <v>1781,1646,1645,1781</v>
      </c>
      <c r="R3134" s="280">
        <v>3129</v>
      </c>
      <c r="S3134" s="591">
        <v>1545.4685374000201</v>
      </c>
      <c r="U3134" s="77">
        <v>3129</v>
      </c>
      <c r="V3134" s="77">
        <v>3130</v>
      </c>
      <c r="Y3134" s="110">
        <v>3129</v>
      </c>
      <c r="Z3134" s="110">
        <v>0</v>
      </c>
      <c r="AA3134" s="110">
        <v>3130</v>
      </c>
      <c r="AB3134" s="110">
        <v>0</v>
      </c>
      <c r="AC3134" s="417">
        <v>25.919182228499501</v>
      </c>
    </row>
    <row r="3135" spans="1:29">
      <c r="A3135" s="20"/>
      <c r="B3135" s="24">
        <v>353</v>
      </c>
      <c r="H3135" s="571">
        <v>3130</v>
      </c>
      <c r="I3135" s="78">
        <v>1782</v>
      </c>
      <c r="J3135" s="78">
        <v>1781</v>
      </c>
      <c r="K3135" s="78">
        <v>1645</v>
      </c>
      <c r="L3135" s="78">
        <v>1782</v>
      </c>
      <c r="M3135" s="579" t="str">
        <f t="shared" si="49"/>
        <v>1782,1781,1645,1782</v>
      </c>
      <c r="R3135" s="280">
        <v>3130</v>
      </c>
      <c r="S3135" s="591">
        <v>1295.9591114249699</v>
      </c>
      <c r="U3135" s="77">
        <v>3130</v>
      </c>
      <c r="V3135" s="77">
        <v>3131</v>
      </c>
      <c r="Y3135" s="110">
        <v>3130</v>
      </c>
      <c r="Z3135" s="110">
        <v>0</v>
      </c>
      <c r="AA3135" s="110">
        <v>3131</v>
      </c>
      <c r="AB3135" s="110">
        <v>0</v>
      </c>
      <c r="AC3135" s="417">
        <v>22.992371993999601</v>
      </c>
    </row>
    <row r="3136" spans="1:29">
      <c r="A3136" s="20"/>
      <c r="B3136" s="24">
        <v>354</v>
      </c>
      <c r="H3136" s="571">
        <v>3131</v>
      </c>
      <c r="I3136" s="78">
        <v>1782</v>
      </c>
      <c r="J3136" s="78">
        <v>1645</v>
      </c>
      <c r="K3136" s="78">
        <v>1644</v>
      </c>
      <c r="L3136" s="78">
        <v>1782</v>
      </c>
      <c r="M3136" s="579" t="str">
        <f t="shared" si="49"/>
        <v>1782,1645,1644,1782</v>
      </c>
      <c r="R3136" s="280">
        <v>3131</v>
      </c>
      <c r="S3136" s="591">
        <v>1149.61859969998</v>
      </c>
      <c r="U3136" s="77">
        <v>3131</v>
      </c>
      <c r="V3136" s="77">
        <v>3132</v>
      </c>
      <c r="Y3136" s="110">
        <v>3131</v>
      </c>
      <c r="Z3136" s="110">
        <v>0</v>
      </c>
      <c r="AA3136" s="110">
        <v>3132</v>
      </c>
      <c r="AB3136" s="110">
        <v>0</v>
      </c>
      <c r="AC3136" s="417">
        <v>22.565413586400101</v>
      </c>
    </row>
    <row r="3137" spans="1:29">
      <c r="A3137" s="20"/>
      <c r="B3137" s="24">
        <v>355</v>
      </c>
      <c r="H3137" s="571">
        <v>3132</v>
      </c>
      <c r="I3137" s="78">
        <v>1783</v>
      </c>
      <c r="J3137" s="78">
        <v>1782</v>
      </c>
      <c r="K3137" s="78">
        <v>1644</v>
      </c>
      <c r="L3137" s="78">
        <v>1783</v>
      </c>
      <c r="M3137" s="579" t="str">
        <f t="shared" si="49"/>
        <v>1783,1782,1644,1783</v>
      </c>
      <c r="R3137" s="280">
        <v>3132</v>
      </c>
      <c r="S3137" s="591">
        <v>1128.27067932</v>
      </c>
      <c r="U3137" s="77">
        <v>3132</v>
      </c>
      <c r="V3137" s="77">
        <v>3133</v>
      </c>
      <c r="Y3137" s="110">
        <v>3132</v>
      </c>
      <c r="Z3137" s="110">
        <v>0</v>
      </c>
      <c r="AA3137" s="110">
        <v>3133</v>
      </c>
      <c r="AB3137" s="110">
        <v>0</v>
      </c>
      <c r="AC3137" s="417">
        <v>24.4130963334004</v>
      </c>
    </row>
    <row r="3138" spans="1:29">
      <c r="A3138" s="20"/>
      <c r="B3138" s="24">
        <v>356</v>
      </c>
      <c r="H3138" s="571">
        <v>3133</v>
      </c>
      <c r="I3138" s="78">
        <v>1783</v>
      </c>
      <c r="J3138" s="78">
        <v>1644</v>
      </c>
      <c r="K3138" s="78">
        <v>1643</v>
      </c>
      <c r="L3138" s="78">
        <v>1783</v>
      </c>
      <c r="M3138" s="579" t="str">
        <f t="shared" si="49"/>
        <v>1783,1644,1643,1783</v>
      </c>
      <c r="R3138" s="280">
        <v>3133</v>
      </c>
      <c r="S3138" s="591">
        <v>1220.65481667002</v>
      </c>
      <c r="U3138" s="77">
        <v>3133</v>
      </c>
      <c r="V3138" s="77">
        <v>3134</v>
      </c>
      <c r="Y3138" s="110">
        <v>3133</v>
      </c>
      <c r="Z3138" s="110">
        <v>0</v>
      </c>
      <c r="AA3138" s="110">
        <v>3134</v>
      </c>
      <c r="AB3138" s="110">
        <v>0</v>
      </c>
      <c r="AC3138" s="417">
        <v>27.036482181499601</v>
      </c>
    </row>
    <row r="3139" spans="1:29">
      <c r="A3139" s="20"/>
      <c r="B3139" s="24">
        <v>357</v>
      </c>
      <c r="H3139" s="571">
        <v>3134</v>
      </c>
      <c r="I3139" s="78">
        <v>1784</v>
      </c>
      <c r="J3139" s="78">
        <v>1783</v>
      </c>
      <c r="K3139" s="78">
        <v>1643</v>
      </c>
      <c r="L3139" s="78">
        <v>1784</v>
      </c>
      <c r="M3139" s="579" t="str">
        <f t="shared" si="49"/>
        <v>1784,1783,1643,1784</v>
      </c>
      <c r="R3139" s="280">
        <v>3134</v>
      </c>
      <c r="S3139" s="591">
        <v>1351.82410907497</v>
      </c>
      <c r="U3139" s="77">
        <v>3134</v>
      </c>
      <c r="V3139" s="77">
        <v>3135</v>
      </c>
      <c r="Y3139" s="110">
        <v>3134</v>
      </c>
      <c r="Z3139" s="110">
        <v>0</v>
      </c>
      <c r="AA3139" s="110">
        <v>3135</v>
      </c>
      <c r="AB3139" s="110">
        <v>0</v>
      </c>
      <c r="AC3139" s="417">
        <v>24.976113953999501</v>
      </c>
    </row>
    <row r="3140" spans="1:29">
      <c r="A3140" s="20"/>
      <c r="B3140" s="24">
        <v>358</v>
      </c>
      <c r="H3140" s="571">
        <v>3135</v>
      </c>
      <c r="I3140" s="78">
        <v>1784</v>
      </c>
      <c r="J3140" s="78">
        <v>1643</v>
      </c>
      <c r="K3140" s="78">
        <v>1642</v>
      </c>
      <c r="L3140" s="78">
        <v>1784</v>
      </c>
      <c r="M3140" s="579" t="str">
        <f t="shared" si="49"/>
        <v>1784,1643,1642,1784</v>
      </c>
      <c r="R3140" s="280">
        <v>3135</v>
      </c>
      <c r="S3140" s="591">
        <v>1248.8056976999701</v>
      </c>
      <c r="U3140" s="77">
        <v>3135</v>
      </c>
      <c r="V3140" s="77">
        <v>3136</v>
      </c>
      <c r="Y3140" s="110">
        <v>3135</v>
      </c>
      <c r="Z3140" s="110">
        <v>0</v>
      </c>
      <c r="AA3140" s="110">
        <v>3136</v>
      </c>
      <c r="AB3140" s="110">
        <v>0</v>
      </c>
      <c r="AC3140" s="417">
        <v>30.824037761999602</v>
      </c>
    </row>
    <row r="3141" spans="1:29">
      <c r="A3141" s="20"/>
      <c r="B3141" s="24">
        <v>359</v>
      </c>
      <c r="H3141" s="571">
        <v>3136</v>
      </c>
      <c r="I3141" s="78">
        <v>1785</v>
      </c>
      <c r="J3141" s="78">
        <v>1784</v>
      </c>
      <c r="K3141" s="78">
        <v>1642</v>
      </c>
      <c r="L3141" s="78">
        <v>1785</v>
      </c>
      <c r="M3141" s="579" t="str">
        <f t="shared" si="49"/>
        <v>1785,1784,1642,1785</v>
      </c>
      <c r="R3141" s="280">
        <v>3136</v>
      </c>
      <c r="S3141" s="591">
        <v>1541.2018880999799</v>
      </c>
      <c r="U3141" s="77">
        <v>3136</v>
      </c>
      <c r="V3141" s="77">
        <v>3137</v>
      </c>
      <c r="Y3141" s="110">
        <v>3136</v>
      </c>
      <c r="Z3141" s="110">
        <v>0</v>
      </c>
      <c r="AA3141" s="110">
        <v>3137</v>
      </c>
      <c r="AB3141" s="110">
        <v>0</v>
      </c>
      <c r="AC3141" s="417">
        <v>23.952543888700301</v>
      </c>
    </row>
    <row r="3142" spans="1:29">
      <c r="A3142" s="20"/>
      <c r="B3142" s="24">
        <v>360</v>
      </c>
      <c r="H3142" s="571">
        <v>3137</v>
      </c>
      <c r="I3142" s="78">
        <v>1785</v>
      </c>
      <c r="J3142" s="78">
        <v>1642</v>
      </c>
      <c r="K3142" s="78">
        <v>1641</v>
      </c>
      <c r="L3142" s="78">
        <v>1785</v>
      </c>
      <c r="M3142" s="579" t="str">
        <f t="shared" ref="M3142:M3205" si="50">_xlfn.CONCAT(I3142,",",J3142,",",,K3142,",",L3142)</f>
        <v>1785,1642,1641,1785</v>
      </c>
      <c r="R3142" s="280">
        <v>3137</v>
      </c>
      <c r="S3142" s="591">
        <v>1197.6271944350101</v>
      </c>
      <c r="U3142" s="77">
        <v>3137</v>
      </c>
      <c r="V3142" s="77">
        <v>3138</v>
      </c>
      <c r="Y3142" s="110">
        <v>3137</v>
      </c>
      <c r="Z3142" s="110">
        <v>0</v>
      </c>
      <c r="AA3142" s="110">
        <v>3138</v>
      </c>
      <c r="AB3142" s="110">
        <v>0</v>
      </c>
      <c r="AC3142" s="417">
        <v>25.281429809699699</v>
      </c>
    </row>
    <row r="3143" spans="1:29">
      <c r="A3143" s="20"/>
      <c r="B3143" s="24">
        <v>361</v>
      </c>
      <c r="H3143" s="571">
        <v>3138</v>
      </c>
      <c r="I3143" s="78">
        <v>1640</v>
      </c>
      <c r="J3143" s="78">
        <v>1785</v>
      </c>
      <c r="K3143" s="78">
        <v>1641</v>
      </c>
      <c r="L3143" s="78">
        <v>1640</v>
      </c>
      <c r="M3143" s="579" t="str">
        <f t="shared" si="50"/>
        <v>1640,1785,1641,1640</v>
      </c>
      <c r="R3143" s="280">
        <v>3138</v>
      </c>
      <c r="S3143" s="591">
        <v>1264.0714904849799</v>
      </c>
      <c r="U3143" s="77">
        <v>3138</v>
      </c>
      <c r="V3143" s="77">
        <v>3139</v>
      </c>
      <c r="Y3143" s="110">
        <v>3138</v>
      </c>
      <c r="Z3143" s="110">
        <v>0</v>
      </c>
      <c r="AA3143" s="110">
        <v>3139</v>
      </c>
      <c r="AB3143" s="110">
        <v>0</v>
      </c>
      <c r="AC3143" s="417">
        <v>31.8336294841003</v>
      </c>
    </row>
    <row r="3144" spans="1:29">
      <c r="A3144" s="20"/>
      <c r="B3144" s="24">
        <v>362</v>
      </c>
      <c r="H3144" s="571">
        <v>3139</v>
      </c>
      <c r="I3144" s="78">
        <v>1786</v>
      </c>
      <c r="J3144" s="78">
        <v>1785</v>
      </c>
      <c r="K3144" s="78">
        <v>1640</v>
      </c>
      <c r="L3144" s="78">
        <v>1786</v>
      </c>
      <c r="M3144" s="579" t="str">
        <f t="shared" si="50"/>
        <v>1786,1785,1640,1786</v>
      </c>
      <c r="R3144" s="280">
        <v>3139</v>
      </c>
      <c r="S3144" s="591">
        <v>1591.6814742050101</v>
      </c>
      <c r="U3144" s="77">
        <v>3139</v>
      </c>
      <c r="V3144" s="77">
        <v>3140</v>
      </c>
      <c r="Y3144" s="110">
        <v>3139</v>
      </c>
      <c r="Z3144" s="110">
        <v>0</v>
      </c>
      <c r="AA3144" s="110">
        <v>3140</v>
      </c>
      <c r="AB3144" s="110">
        <v>0</v>
      </c>
      <c r="AC3144" s="417">
        <v>30.079994511399399</v>
      </c>
    </row>
    <row r="3145" spans="1:29">
      <c r="A3145" s="20"/>
      <c r="B3145" s="24">
        <v>363</v>
      </c>
      <c r="H3145" s="571">
        <v>3140</v>
      </c>
      <c r="I3145" s="78">
        <v>1786</v>
      </c>
      <c r="J3145" s="78">
        <v>1640</v>
      </c>
      <c r="K3145" s="78">
        <v>1639</v>
      </c>
      <c r="L3145" s="78">
        <v>1786</v>
      </c>
      <c r="M3145" s="579" t="str">
        <f t="shared" si="50"/>
        <v>1786,1640,1639,1786</v>
      </c>
      <c r="R3145" s="280">
        <v>3140</v>
      </c>
      <c r="S3145" s="591">
        <v>1503.99972556997</v>
      </c>
      <c r="U3145" s="77">
        <v>3140</v>
      </c>
      <c r="V3145" s="77">
        <v>3141</v>
      </c>
      <c r="Y3145" s="110">
        <v>3140</v>
      </c>
      <c r="Z3145" s="110">
        <v>0</v>
      </c>
      <c r="AA3145" s="110">
        <v>3141</v>
      </c>
      <c r="AB3145" s="110">
        <v>0</v>
      </c>
      <c r="AC3145" s="417">
        <v>32.524788038200299</v>
      </c>
    </row>
    <row r="3146" spans="1:29">
      <c r="A3146" s="20"/>
      <c r="B3146" s="24">
        <v>364</v>
      </c>
      <c r="H3146" s="571">
        <v>3141</v>
      </c>
      <c r="I3146" s="78">
        <v>1787</v>
      </c>
      <c r="J3146" s="78">
        <v>1786</v>
      </c>
      <c r="K3146" s="78">
        <v>1639</v>
      </c>
      <c r="L3146" s="78">
        <v>1787</v>
      </c>
      <c r="M3146" s="579" t="str">
        <f t="shared" si="50"/>
        <v>1787,1786,1639,1787</v>
      </c>
      <c r="R3146" s="280">
        <v>3141</v>
      </c>
      <c r="S3146" s="591">
        <v>1626.23940191001</v>
      </c>
      <c r="U3146" s="77">
        <v>3141</v>
      </c>
      <c r="V3146" s="77">
        <v>3142</v>
      </c>
      <c r="Y3146" s="110">
        <v>3141</v>
      </c>
      <c r="Z3146" s="110">
        <v>0</v>
      </c>
      <c r="AA3146" s="110">
        <v>3142</v>
      </c>
      <c r="AB3146" s="110">
        <v>0</v>
      </c>
      <c r="AC3146" s="417">
        <v>30.044515033799598</v>
      </c>
    </row>
    <row r="3147" spans="1:29">
      <c r="A3147" s="20"/>
      <c r="B3147" s="24">
        <v>365</v>
      </c>
      <c r="H3147" s="571">
        <v>3142</v>
      </c>
      <c r="I3147" s="78">
        <v>1787</v>
      </c>
      <c r="J3147" s="78">
        <v>1639</v>
      </c>
      <c r="K3147" s="78">
        <v>1638</v>
      </c>
      <c r="L3147" s="78">
        <v>1787</v>
      </c>
      <c r="M3147" s="579" t="str">
        <f t="shared" si="50"/>
        <v>1787,1639,1638,1787</v>
      </c>
      <c r="R3147" s="280">
        <v>3142</v>
      </c>
      <c r="S3147" s="591">
        <v>1502.2257516899799</v>
      </c>
      <c r="U3147" s="77">
        <v>3142</v>
      </c>
      <c r="V3147" s="77">
        <v>3143</v>
      </c>
      <c r="Y3147" s="110">
        <v>3142</v>
      </c>
      <c r="Z3147" s="110">
        <v>0</v>
      </c>
      <c r="AA3147" s="110">
        <v>3143</v>
      </c>
      <c r="AB3147" s="110">
        <v>0</v>
      </c>
      <c r="AC3147" s="417">
        <v>26.7154597662005</v>
      </c>
    </row>
    <row r="3148" spans="1:29">
      <c r="A3148" s="20"/>
      <c r="B3148" s="24">
        <v>366</v>
      </c>
      <c r="H3148" s="571">
        <v>3143</v>
      </c>
      <c r="I3148" s="78">
        <v>1788</v>
      </c>
      <c r="J3148" s="78">
        <v>1787</v>
      </c>
      <c r="K3148" s="78">
        <v>1638</v>
      </c>
      <c r="L3148" s="78">
        <v>1788</v>
      </c>
      <c r="M3148" s="579" t="str">
        <f t="shared" si="50"/>
        <v>1788,1787,1638,1788</v>
      </c>
      <c r="R3148" s="280">
        <v>3143</v>
      </c>
      <c r="S3148" s="591">
        <v>1335.7729883100201</v>
      </c>
      <c r="U3148" s="77">
        <v>3143</v>
      </c>
      <c r="V3148" s="77">
        <v>3144</v>
      </c>
      <c r="Y3148" s="110">
        <v>3143</v>
      </c>
      <c r="Z3148" s="110">
        <v>0</v>
      </c>
      <c r="AA3148" s="110">
        <v>3144</v>
      </c>
      <c r="AB3148" s="110">
        <v>0</v>
      </c>
      <c r="AC3148" s="417">
        <v>25.047226009498701</v>
      </c>
    </row>
    <row r="3149" spans="1:29">
      <c r="A3149" s="20"/>
      <c r="B3149" s="24">
        <v>367</v>
      </c>
      <c r="H3149" s="571">
        <v>3144</v>
      </c>
      <c r="I3149" s="78">
        <v>1788</v>
      </c>
      <c r="J3149" s="78">
        <v>1638</v>
      </c>
      <c r="K3149" s="78">
        <v>1637</v>
      </c>
      <c r="L3149" s="78">
        <v>1788</v>
      </c>
      <c r="M3149" s="579" t="str">
        <f t="shared" si="50"/>
        <v>1788,1638,1637,1788</v>
      </c>
      <c r="R3149" s="280">
        <v>3144</v>
      </c>
      <c r="S3149" s="591">
        <v>1252.36130047493</v>
      </c>
      <c r="U3149" s="77">
        <v>3144</v>
      </c>
      <c r="V3149" s="77">
        <v>3145</v>
      </c>
      <c r="Y3149" s="110">
        <v>3144</v>
      </c>
      <c r="Z3149" s="110">
        <v>0</v>
      </c>
      <c r="AA3149" s="110">
        <v>3145</v>
      </c>
      <c r="AB3149" s="110">
        <v>0</v>
      </c>
      <c r="AC3149" s="417">
        <v>20.446995749601001</v>
      </c>
    </row>
    <row r="3150" spans="1:29">
      <c r="A3150" s="20"/>
      <c r="B3150" s="24">
        <v>368</v>
      </c>
      <c r="H3150" s="571">
        <v>3145</v>
      </c>
      <c r="I3150" s="78">
        <v>1789</v>
      </c>
      <c r="J3150" s="78">
        <v>1788</v>
      </c>
      <c r="K3150" s="78">
        <v>1637</v>
      </c>
      <c r="L3150" s="78">
        <v>1789</v>
      </c>
      <c r="M3150" s="579" t="str">
        <f t="shared" si="50"/>
        <v>1789,1788,1637,1789</v>
      </c>
      <c r="R3150" s="280">
        <v>3145</v>
      </c>
      <c r="S3150" s="591">
        <v>1022.3497874800501</v>
      </c>
      <c r="U3150" s="77">
        <v>3145</v>
      </c>
      <c r="V3150" s="77">
        <v>3146</v>
      </c>
      <c r="Y3150" s="110">
        <v>3145</v>
      </c>
      <c r="Z3150" s="110">
        <v>0</v>
      </c>
      <c r="AA3150" s="110">
        <v>3146</v>
      </c>
      <c r="AB3150" s="110">
        <v>0</v>
      </c>
      <c r="AC3150" s="417">
        <v>19.537260868598199</v>
      </c>
    </row>
    <row r="3151" spans="1:29">
      <c r="A3151" s="20"/>
      <c r="B3151" s="24">
        <v>369</v>
      </c>
      <c r="H3151" s="571">
        <v>3146</v>
      </c>
      <c r="I3151" s="78">
        <v>1789</v>
      </c>
      <c r="J3151" s="78">
        <v>1637</v>
      </c>
      <c r="K3151" s="78">
        <v>1636</v>
      </c>
      <c r="L3151" s="78">
        <v>1789</v>
      </c>
      <c r="M3151" s="579" t="str">
        <f t="shared" si="50"/>
        <v>1789,1637,1636,1789</v>
      </c>
      <c r="R3151" s="280">
        <v>3146</v>
      </c>
      <c r="S3151" s="591">
        <v>976.86304342991195</v>
      </c>
      <c r="U3151" s="77">
        <v>3146</v>
      </c>
      <c r="V3151" s="77">
        <v>3147</v>
      </c>
      <c r="Y3151" s="110">
        <v>3146</v>
      </c>
      <c r="Z3151" s="110">
        <v>0</v>
      </c>
      <c r="AA3151" s="110">
        <v>3147</v>
      </c>
      <c r="AB3151" s="110">
        <v>0</v>
      </c>
      <c r="AC3151" s="417">
        <v>20.1211347903998</v>
      </c>
    </row>
    <row r="3152" spans="1:29">
      <c r="A3152" s="20"/>
      <c r="B3152" s="24">
        <v>370</v>
      </c>
      <c r="H3152" s="571">
        <v>3147</v>
      </c>
      <c r="I3152" s="78">
        <v>1790</v>
      </c>
      <c r="J3152" s="78">
        <v>1789</v>
      </c>
      <c r="K3152" s="78">
        <v>1636</v>
      </c>
      <c r="L3152" s="78">
        <v>1790</v>
      </c>
      <c r="M3152" s="579" t="str">
        <f t="shared" si="50"/>
        <v>1790,1789,1636,1790</v>
      </c>
      <c r="R3152" s="280">
        <v>3147</v>
      </c>
      <c r="S3152" s="591">
        <v>1006.0567395199899</v>
      </c>
      <c r="U3152" s="77">
        <v>3147</v>
      </c>
      <c r="V3152" s="77">
        <v>3148</v>
      </c>
      <c r="Y3152" s="110">
        <v>3147</v>
      </c>
      <c r="Z3152" s="110">
        <v>0</v>
      </c>
      <c r="AA3152" s="110">
        <v>3148</v>
      </c>
      <c r="AB3152" s="110">
        <v>0</v>
      </c>
      <c r="AC3152" s="417">
        <v>23.563619211900502</v>
      </c>
    </row>
    <row r="3153" spans="1:29">
      <c r="A3153" s="20"/>
      <c r="B3153" s="24">
        <v>371</v>
      </c>
      <c r="H3153" s="571">
        <v>3148</v>
      </c>
      <c r="I3153" s="78">
        <v>1790</v>
      </c>
      <c r="J3153" s="78">
        <v>1636</v>
      </c>
      <c r="K3153" s="78">
        <v>1635</v>
      </c>
      <c r="L3153" s="78">
        <v>1790</v>
      </c>
      <c r="M3153" s="579" t="str">
        <f t="shared" si="50"/>
        <v>1790,1636,1635,1790</v>
      </c>
      <c r="R3153" s="280">
        <v>3148</v>
      </c>
      <c r="S3153" s="591">
        <v>1178.18096059502</v>
      </c>
      <c r="U3153" s="77">
        <v>3148</v>
      </c>
      <c r="V3153" s="77">
        <v>3149</v>
      </c>
      <c r="Y3153" s="110">
        <v>3148</v>
      </c>
      <c r="Z3153" s="110">
        <v>0</v>
      </c>
      <c r="AA3153" s="110">
        <v>3149</v>
      </c>
      <c r="AB3153" s="110">
        <v>0</v>
      </c>
      <c r="AC3153" s="417">
        <v>24.731557415800602</v>
      </c>
    </row>
    <row r="3154" spans="1:29">
      <c r="A3154" s="20"/>
      <c r="B3154" s="24">
        <v>372</v>
      </c>
      <c r="H3154" s="571">
        <v>3149</v>
      </c>
      <c r="I3154" s="78">
        <v>1791</v>
      </c>
      <c r="J3154" s="78">
        <v>1790</v>
      </c>
      <c r="K3154" s="78">
        <v>1635</v>
      </c>
      <c r="L3154" s="78">
        <v>1791</v>
      </c>
      <c r="M3154" s="579" t="str">
        <f t="shared" si="50"/>
        <v>1791,1790,1635,1791</v>
      </c>
      <c r="R3154" s="280">
        <v>3149</v>
      </c>
      <c r="S3154" s="591">
        <v>1236.5778707900299</v>
      </c>
      <c r="U3154" s="77">
        <v>3149</v>
      </c>
      <c r="V3154" s="77">
        <v>3150</v>
      </c>
      <c r="Y3154" s="110">
        <v>3149</v>
      </c>
      <c r="Z3154" s="110">
        <v>0</v>
      </c>
      <c r="AA3154" s="110">
        <v>3150</v>
      </c>
      <c r="AB3154" s="110">
        <v>0</v>
      </c>
      <c r="AC3154" s="417">
        <v>25.964350998499398</v>
      </c>
    </row>
    <row r="3155" spans="1:29">
      <c r="A3155" s="20"/>
      <c r="B3155" s="24">
        <v>373</v>
      </c>
      <c r="H3155" s="571">
        <v>3150</v>
      </c>
      <c r="I3155" s="78">
        <v>1791</v>
      </c>
      <c r="J3155" s="78">
        <v>1635</v>
      </c>
      <c r="K3155" s="78">
        <v>1634</v>
      </c>
      <c r="L3155" s="78">
        <v>1791</v>
      </c>
      <c r="M3155" s="579" t="str">
        <f t="shared" si="50"/>
        <v>1791,1635,1634,1791</v>
      </c>
      <c r="R3155" s="280">
        <v>3150</v>
      </c>
      <c r="S3155" s="591">
        <v>1298.2175499249699</v>
      </c>
      <c r="U3155" s="77">
        <v>3150</v>
      </c>
      <c r="V3155" s="77">
        <v>3151</v>
      </c>
      <c r="Y3155" s="110">
        <v>3150</v>
      </c>
      <c r="Z3155" s="110">
        <v>0</v>
      </c>
      <c r="AA3155" s="110">
        <v>3151</v>
      </c>
      <c r="AB3155" s="110">
        <v>0</v>
      </c>
      <c r="AC3155" s="417">
        <v>26.816856990499002</v>
      </c>
    </row>
    <row r="3156" spans="1:29">
      <c r="A3156" s="20"/>
      <c r="B3156" s="24">
        <v>374</v>
      </c>
      <c r="H3156" s="571">
        <v>3151</v>
      </c>
      <c r="I3156" s="78">
        <v>1792</v>
      </c>
      <c r="J3156" s="78">
        <v>1791</v>
      </c>
      <c r="K3156" s="78">
        <v>1634</v>
      </c>
      <c r="L3156" s="78">
        <v>1792</v>
      </c>
      <c r="M3156" s="579" t="str">
        <f t="shared" si="50"/>
        <v>1792,1791,1634,1792</v>
      </c>
      <c r="R3156" s="280">
        <v>3151</v>
      </c>
      <c r="S3156" s="591">
        <v>1340.84284952495</v>
      </c>
      <c r="U3156" s="77">
        <v>3151</v>
      </c>
      <c r="V3156" s="77">
        <v>3152</v>
      </c>
      <c r="Y3156" s="110">
        <v>3151</v>
      </c>
      <c r="Z3156" s="110">
        <v>0</v>
      </c>
      <c r="AA3156" s="110">
        <v>3152</v>
      </c>
      <c r="AB3156" s="110">
        <v>0</v>
      </c>
      <c r="AC3156" s="417">
        <v>28.4150213285</v>
      </c>
    </row>
    <row r="3157" spans="1:29">
      <c r="A3157" s="20"/>
      <c r="B3157" s="24">
        <v>375</v>
      </c>
      <c r="H3157" s="571">
        <v>3152</v>
      </c>
      <c r="I3157" s="78">
        <v>1792</v>
      </c>
      <c r="J3157" s="78">
        <v>1634</v>
      </c>
      <c r="K3157" s="78">
        <v>1633</v>
      </c>
      <c r="L3157" s="78">
        <v>1792</v>
      </c>
      <c r="M3157" s="579" t="str">
        <f t="shared" si="50"/>
        <v>1792,1634,1633,1792</v>
      </c>
      <c r="R3157" s="280">
        <v>3152</v>
      </c>
      <c r="S3157" s="591">
        <v>1420.7510664250001</v>
      </c>
      <c r="U3157" s="77">
        <v>3152</v>
      </c>
      <c r="V3157" s="77">
        <v>3153</v>
      </c>
      <c r="Y3157" s="110">
        <v>3152</v>
      </c>
      <c r="Z3157" s="110">
        <v>0</v>
      </c>
      <c r="AA3157" s="110">
        <v>3153</v>
      </c>
      <c r="AB3157" s="110">
        <v>0</v>
      </c>
      <c r="AC3157" s="417">
        <v>28.826381260799799</v>
      </c>
    </row>
    <row r="3158" spans="1:29">
      <c r="A3158" s="20"/>
      <c r="B3158" s="24">
        <v>376</v>
      </c>
      <c r="H3158" s="571">
        <v>3153</v>
      </c>
      <c r="I3158" s="78">
        <v>1793</v>
      </c>
      <c r="J3158" s="78">
        <v>1792</v>
      </c>
      <c r="K3158" s="78">
        <v>1633</v>
      </c>
      <c r="L3158" s="78">
        <v>1793</v>
      </c>
      <c r="M3158" s="579" t="str">
        <f t="shared" si="50"/>
        <v>1793,1792,1633,1793</v>
      </c>
      <c r="R3158" s="280">
        <v>3153</v>
      </c>
      <c r="S3158" s="591">
        <v>1441.3190630399899</v>
      </c>
      <c r="U3158" s="77">
        <v>3153</v>
      </c>
      <c r="V3158" s="77">
        <v>3154</v>
      </c>
      <c r="Y3158" s="110">
        <v>3153</v>
      </c>
      <c r="Z3158" s="110">
        <v>0</v>
      </c>
      <c r="AA3158" s="110">
        <v>3154</v>
      </c>
      <c r="AB3158" s="110">
        <v>0</v>
      </c>
      <c r="AC3158" s="417">
        <v>26.684398642800499</v>
      </c>
    </row>
    <row r="3159" spans="1:29">
      <c r="A3159" s="20"/>
      <c r="B3159" s="24">
        <v>377</v>
      </c>
      <c r="H3159" s="571">
        <v>3154</v>
      </c>
      <c r="I3159" s="78">
        <v>1793</v>
      </c>
      <c r="J3159" s="78">
        <v>1633</v>
      </c>
      <c r="K3159" s="78">
        <v>1632</v>
      </c>
      <c r="L3159" s="78">
        <v>1793</v>
      </c>
      <c r="M3159" s="579" t="str">
        <f t="shared" si="50"/>
        <v>1793,1633,1632,1793</v>
      </c>
      <c r="R3159" s="280">
        <v>3154</v>
      </c>
      <c r="S3159" s="591">
        <v>1334.2199321400201</v>
      </c>
      <c r="U3159" s="77">
        <v>3154</v>
      </c>
      <c r="V3159" s="77">
        <v>3155</v>
      </c>
      <c r="Y3159" s="110">
        <v>3154</v>
      </c>
      <c r="Z3159" s="110">
        <v>0</v>
      </c>
      <c r="AA3159" s="110">
        <v>3155</v>
      </c>
      <c r="AB3159" s="110">
        <v>0</v>
      </c>
      <c r="AC3159" s="417">
        <v>28.976513531999601</v>
      </c>
    </row>
    <row r="3160" spans="1:29">
      <c r="A3160" s="20"/>
      <c r="B3160" s="24">
        <v>378</v>
      </c>
      <c r="H3160" s="571">
        <v>3155</v>
      </c>
      <c r="I3160" s="78">
        <v>1794</v>
      </c>
      <c r="J3160" s="78">
        <v>1793</v>
      </c>
      <c r="K3160" s="78">
        <v>1632</v>
      </c>
      <c r="L3160" s="78">
        <v>1794</v>
      </c>
      <c r="M3160" s="579" t="str">
        <f t="shared" si="50"/>
        <v>1794,1793,1632,1794</v>
      </c>
      <c r="R3160" s="280">
        <v>3155</v>
      </c>
      <c r="S3160" s="591">
        <v>1448.8256765999799</v>
      </c>
      <c r="U3160" s="77">
        <v>3155</v>
      </c>
      <c r="V3160" s="77">
        <v>3156</v>
      </c>
      <c r="Y3160" s="110">
        <v>3155</v>
      </c>
      <c r="Z3160" s="110">
        <v>0</v>
      </c>
      <c r="AA3160" s="110">
        <v>3156</v>
      </c>
      <c r="AB3160" s="110">
        <v>0</v>
      </c>
      <c r="AC3160" s="417">
        <v>23.421547837398201</v>
      </c>
    </row>
    <row r="3161" spans="1:29">
      <c r="A3161" s="20"/>
      <c r="B3161" s="24">
        <v>379</v>
      </c>
      <c r="H3161" s="571">
        <v>3156</v>
      </c>
      <c r="I3161" s="78">
        <v>1794</v>
      </c>
      <c r="J3161" s="78">
        <v>1632</v>
      </c>
      <c r="K3161" s="78">
        <v>1631</v>
      </c>
      <c r="L3161" s="78">
        <v>1794</v>
      </c>
      <c r="M3161" s="579" t="str">
        <f t="shared" si="50"/>
        <v>1794,1632,1631,1794</v>
      </c>
      <c r="R3161" s="280">
        <v>3156</v>
      </c>
      <c r="S3161" s="591">
        <v>1171.0773918699099</v>
      </c>
      <c r="U3161" s="77">
        <v>3156</v>
      </c>
      <c r="V3161" s="77">
        <v>3157</v>
      </c>
      <c r="Y3161" s="110">
        <v>3156</v>
      </c>
      <c r="Z3161" s="110">
        <v>0</v>
      </c>
      <c r="AA3161" s="110">
        <v>3157</v>
      </c>
      <c r="AB3161" s="110">
        <v>0</v>
      </c>
      <c r="AC3161" s="417">
        <v>22.985764302800501</v>
      </c>
    </row>
    <row r="3162" spans="1:29">
      <c r="A3162" s="20"/>
      <c r="B3162" s="24">
        <v>380</v>
      </c>
      <c r="H3162" s="571">
        <v>3157</v>
      </c>
      <c r="I3162" s="78">
        <v>1630</v>
      </c>
      <c r="J3162" s="78">
        <v>1794</v>
      </c>
      <c r="K3162" s="78">
        <v>1631</v>
      </c>
      <c r="L3162" s="78">
        <v>1630</v>
      </c>
      <c r="M3162" s="579" t="str">
        <f t="shared" si="50"/>
        <v>1630,1794,1631,1630</v>
      </c>
      <c r="R3162" s="280">
        <v>3157</v>
      </c>
      <c r="S3162" s="591">
        <v>1149.2882151400199</v>
      </c>
      <c r="U3162" s="77">
        <v>3157</v>
      </c>
      <c r="V3162" s="77">
        <v>3158</v>
      </c>
      <c r="Y3162" s="110">
        <v>3157</v>
      </c>
      <c r="Z3162" s="110">
        <v>0</v>
      </c>
      <c r="AA3162" s="110">
        <v>3158</v>
      </c>
      <c r="AB3162" s="110">
        <v>0</v>
      </c>
      <c r="AC3162" s="417">
        <v>30.7497396461013</v>
      </c>
    </row>
    <row r="3163" spans="1:29">
      <c r="A3163" s="20"/>
      <c r="B3163" s="24">
        <v>381</v>
      </c>
      <c r="H3163" s="571">
        <v>3158</v>
      </c>
      <c r="I3163" s="78">
        <v>1795</v>
      </c>
      <c r="J3163" s="78">
        <v>1794</v>
      </c>
      <c r="K3163" s="78">
        <v>1630</v>
      </c>
      <c r="L3163" s="78">
        <v>1795</v>
      </c>
      <c r="M3163" s="579" t="str">
        <f t="shared" si="50"/>
        <v>1795,1794,1630,1795</v>
      </c>
      <c r="R3163" s="280">
        <v>3158</v>
      </c>
      <c r="S3163" s="591">
        <v>1537.4869823050601</v>
      </c>
      <c r="U3163" s="77">
        <v>3158</v>
      </c>
      <c r="V3163" s="77">
        <v>3159</v>
      </c>
      <c r="Y3163" s="110">
        <v>3158</v>
      </c>
      <c r="Z3163" s="110">
        <v>0</v>
      </c>
      <c r="AA3163" s="110">
        <v>3159</v>
      </c>
      <c r="AB3163" s="110">
        <v>0</v>
      </c>
      <c r="AC3163" s="417">
        <v>26.926364136299799</v>
      </c>
    </row>
    <row r="3164" spans="1:29">
      <c r="A3164" s="20"/>
      <c r="B3164" s="24">
        <v>382</v>
      </c>
      <c r="H3164" s="571">
        <v>3159</v>
      </c>
      <c r="I3164" s="78">
        <v>1795</v>
      </c>
      <c r="J3164" s="78">
        <v>1630</v>
      </c>
      <c r="K3164" s="78">
        <v>1629</v>
      </c>
      <c r="L3164" s="78">
        <v>1795</v>
      </c>
      <c r="M3164" s="579" t="str">
        <f t="shared" si="50"/>
        <v>1795,1630,1629,1795</v>
      </c>
      <c r="R3164" s="280">
        <v>3159</v>
      </c>
      <c r="S3164" s="591">
        <v>1346.3182068149899</v>
      </c>
      <c r="U3164" s="77">
        <v>3159</v>
      </c>
      <c r="V3164" s="77">
        <v>3160</v>
      </c>
      <c r="Y3164" s="110">
        <v>3159</v>
      </c>
      <c r="Z3164" s="110">
        <v>0</v>
      </c>
      <c r="AA3164" s="110">
        <v>3160</v>
      </c>
      <c r="AB3164" s="110">
        <v>0</v>
      </c>
      <c r="AC3164" s="417">
        <v>31.712614531900002</v>
      </c>
    </row>
    <row r="3165" spans="1:29">
      <c r="A3165" s="20"/>
      <c r="B3165" s="24">
        <v>383</v>
      </c>
      <c r="H3165" s="571">
        <v>3160</v>
      </c>
      <c r="I3165" s="78">
        <v>1796</v>
      </c>
      <c r="J3165" s="78">
        <v>1795</v>
      </c>
      <c r="K3165" s="78">
        <v>1629</v>
      </c>
      <c r="L3165" s="78">
        <v>1796</v>
      </c>
      <c r="M3165" s="579" t="str">
        <f t="shared" si="50"/>
        <v>1796,1795,1629,1796</v>
      </c>
      <c r="R3165" s="280">
        <v>3160</v>
      </c>
      <c r="S3165" s="591">
        <v>1585.6307265949999</v>
      </c>
      <c r="U3165" s="77">
        <v>3160</v>
      </c>
      <c r="V3165" s="77">
        <v>3161</v>
      </c>
      <c r="Y3165" s="110">
        <v>3160</v>
      </c>
      <c r="Z3165" s="110">
        <v>0</v>
      </c>
      <c r="AA3165" s="110">
        <v>3161</v>
      </c>
      <c r="AB3165" s="110">
        <v>0</v>
      </c>
      <c r="AC3165" s="417">
        <v>29.983655620499601</v>
      </c>
    </row>
    <row r="3166" spans="1:29">
      <c r="A3166" s="20"/>
      <c r="B3166" s="24">
        <v>384</v>
      </c>
      <c r="H3166" s="571">
        <v>3161</v>
      </c>
      <c r="I3166" s="78">
        <v>1796</v>
      </c>
      <c r="J3166" s="78">
        <v>1629</v>
      </c>
      <c r="K3166" s="78">
        <v>1628</v>
      </c>
      <c r="L3166" s="78">
        <v>1796</v>
      </c>
      <c r="M3166" s="579" t="str">
        <f t="shared" si="50"/>
        <v>1796,1629,1628,1796</v>
      </c>
      <c r="R3166" s="280">
        <v>3161</v>
      </c>
      <c r="S3166" s="591">
        <v>1499.1827810249799</v>
      </c>
      <c r="U3166" s="77">
        <v>3161</v>
      </c>
      <c r="V3166" s="77">
        <v>3162</v>
      </c>
      <c r="Y3166" s="110">
        <v>3161</v>
      </c>
      <c r="Z3166" s="110">
        <v>0</v>
      </c>
      <c r="AA3166" s="110">
        <v>3162</v>
      </c>
      <c r="AB3166" s="110">
        <v>0</v>
      </c>
      <c r="AC3166" s="417">
        <v>30.839099365000699</v>
      </c>
    </row>
    <row r="3167" spans="1:29">
      <c r="A3167" s="20"/>
      <c r="B3167" s="24">
        <v>385</v>
      </c>
      <c r="H3167" s="571">
        <v>3162</v>
      </c>
      <c r="I3167" s="78">
        <v>1797</v>
      </c>
      <c r="J3167" s="78">
        <v>1796</v>
      </c>
      <c r="K3167" s="78">
        <v>1628</v>
      </c>
      <c r="L3167" s="78">
        <v>1797</v>
      </c>
      <c r="M3167" s="579" t="str">
        <f t="shared" si="50"/>
        <v>1797,1796,1628,1797</v>
      </c>
      <c r="R3167" s="280">
        <v>3162</v>
      </c>
      <c r="S3167" s="591">
        <v>1541.9549682500301</v>
      </c>
      <c r="U3167" s="77">
        <v>3162</v>
      </c>
      <c r="V3167" s="77">
        <v>3163</v>
      </c>
      <c r="Y3167" s="110">
        <v>3162</v>
      </c>
      <c r="Z3167" s="110">
        <v>0</v>
      </c>
      <c r="AA3167" s="110">
        <v>3163</v>
      </c>
      <c r="AB3167" s="110">
        <v>0</v>
      </c>
      <c r="AC3167" s="417">
        <v>31.356278969999401</v>
      </c>
    </row>
    <row r="3168" spans="1:29">
      <c r="A3168" s="20"/>
      <c r="B3168" s="24">
        <v>386</v>
      </c>
      <c r="H3168" s="571">
        <v>3163</v>
      </c>
      <c r="I3168" s="78">
        <v>1797</v>
      </c>
      <c r="J3168" s="78">
        <v>1628</v>
      </c>
      <c r="K3168" s="78">
        <v>1627</v>
      </c>
      <c r="L3168" s="78">
        <v>1797</v>
      </c>
      <c r="M3168" s="579" t="str">
        <f t="shared" si="50"/>
        <v>1797,1628,1627,1797</v>
      </c>
      <c r="R3168" s="280">
        <v>3163</v>
      </c>
      <c r="S3168" s="591">
        <v>1567.8139484999699</v>
      </c>
      <c r="U3168" s="77">
        <v>3163</v>
      </c>
      <c r="V3168" s="77">
        <v>3164</v>
      </c>
      <c r="Y3168" s="110">
        <v>3163</v>
      </c>
      <c r="Z3168" s="110">
        <v>0</v>
      </c>
      <c r="AA3168" s="110">
        <v>3164</v>
      </c>
      <c r="AB3168" s="110">
        <v>0</v>
      </c>
      <c r="AC3168" s="417">
        <v>26.267142319600602</v>
      </c>
    </row>
    <row r="3169" spans="1:29">
      <c r="A3169" s="20"/>
      <c r="B3169" s="24">
        <v>387</v>
      </c>
      <c r="H3169" s="571">
        <v>3164</v>
      </c>
      <c r="I3169" s="78">
        <v>1798</v>
      </c>
      <c r="J3169" s="78">
        <v>1797</v>
      </c>
      <c r="K3169" s="78">
        <v>1627</v>
      </c>
      <c r="L3169" s="78">
        <v>1798</v>
      </c>
      <c r="M3169" s="579" t="str">
        <f t="shared" si="50"/>
        <v>1798,1797,1627,1798</v>
      </c>
      <c r="R3169" s="280">
        <v>3164</v>
      </c>
      <c r="S3169" s="591">
        <v>1313.3571159800299</v>
      </c>
      <c r="U3169" s="77">
        <v>3164</v>
      </c>
      <c r="V3169" s="77">
        <v>3165</v>
      </c>
      <c r="Y3169" s="110">
        <v>3164</v>
      </c>
      <c r="Z3169" s="110">
        <v>0</v>
      </c>
      <c r="AA3169" s="110">
        <v>3165</v>
      </c>
      <c r="AB3169" s="110">
        <v>0</v>
      </c>
      <c r="AC3169" s="417">
        <v>24.505513610399699</v>
      </c>
    </row>
    <row r="3170" spans="1:29">
      <c r="A3170" s="20"/>
      <c r="B3170" s="24">
        <v>388</v>
      </c>
      <c r="H3170" s="571">
        <v>3165</v>
      </c>
      <c r="I3170" s="78">
        <v>1798</v>
      </c>
      <c r="J3170" s="78">
        <v>1627</v>
      </c>
      <c r="K3170" s="78">
        <v>1626</v>
      </c>
      <c r="L3170" s="78">
        <v>1798</v>
      </c>
      <c r="M3170" s="579" t="str">
        <f t="shared" si="50"/>
        <v>1798,1627,1626,1798</v>
      </c>
      <c r="R3170" s="280">
        <v>3165</v>
      </c>
      <c r="S3170" s="591">
        <v>1225.2756805199799</v>
      </c>
      <c r="U3170" s="77">
        <v>3165</v>
      </c>
      <c r="V3170" s="77">
        <v>3166</v>
      </c>
      <c r="Y3170" s="110">
        <v>3165</v>
      </c>
      <c r="Z3170" s="110">
        <v>0</v>
      </c>
      <c r="AA3170" s="110">
        <v>3166</v>
      </c>
      <c r="AB3170" s="110">
        <v>0</v>
      </c>
      <c r="AC3170" s="417">
        <v>22.923854274800298</v>
      </c>
    </row>
    <row r="3171" spans="1:29">
      <c r="A3171" s="20"/>
      <c r="B3171" s="24">
        <v>389</v>
      </c>
      <c r="H3171" s="571">
        <v>3166</v>
      </c>
      <c r="I3171" s="78">
        <v>1799</v>
      </c>
      <c r="J3171" s="78">
        <v>1798</v>
      </c>
      <c r="K3171" s="78">
        <v>1626</v>
      </c>
      <c r="L3171" s="78">
        <v>1799</v>
      </c>
      <c r="M3171" s="579" t="str">
        <f t="shared" si="50"/>
        <v>1799,1798,1626,1799</v>
      </c>
      <c r="R3171" s="280">
        <v>3166</v>
      </c>
      <c r="S3171" s="591">
        <v>1146.19271374001</v>
      </c>
      <c r="U3171" s="77">
        <v>3166</v>
      </c>
      <c r="V3171" s="77">
        <v>3167</v>
      </c>
      <c r="Y3171" s="110">
        <v>3166</v>
      </c>
      <c r="Z3171" s="110">
        <v>0</v>
      </c>
      <c r="AA3171" s="110">
        <v>3167</v>
      </c>
      <c r="AB3171" s="110">
        <v>0</v>
      </c>
      <c r="AC3171" s="417">
        <v>24.019466718900301</v>
      </c>
    </row>
    <row r="3172" spans="1:29">
      <c r="A3172" s="20"/>
      <c r="B3172" s="24">
        <v>390</v>
      </c>
      <c r="H3172" s="571">
        <v>3167</v>
      </c>
      <c r="I3172" s="78">
        <v>1799</v>
      </c>
      <c r="J3172" s="78">
        <v>1626</v>
      </c>
      <c r="K3172" s="78">
        <v>1625</v>
      </c>
      <c r="L3172" s="78">
        <v>1799</v>
      </c>
      <c r="M3172" s="579" t="str">
        <f t="shared" si="50"/>
        <v>1799,1626,1625,1799</v>
      </c>
      <c r="R3172" s="280">
        <v>3167</v>
      </c>
      <c r="S3172" s="591">
        <v>1200.9733359450099</v>
      </c>
      <c r="U3172" s="77">
        <v>3167</v>
      </c>
      <c r="V3172" s="77">
        <v>3168</v>
      </c>
      <c r="Y3172" s="110">
        <v>3167</v>
      </c>
      <c r="Z3172" s="110">
        <v>0</v>
      </c>
      <c r="AA3172" s="110">
        <v>3168</v>
      </c>
      <c r="AB3172" s="110">
        <v>0</v>
      </c>
      <c r="AC3172" s="417">
        <v>29.362101624599799</v>
      </c>
    </row>
    <row r="3173" spans="1:29">
      <c r="A3173" s="20"/>
      <c r="B3173" s="24">
        <v>391</v>
      </c>
      <c r="H3173" s="571">
        <v>3168</v>
      </c>
      <c r="I3173" s="78">
        <v>1800</v>
      </c>
      <c r="J3173" s="78">
        <v>1799</v>
      </c>
      <c r="K3173" s="78">
        <v>1625</v>
      </c>
      <c r="L3173" s="78">
        <v>1800</v>
      </c>
      <c r="M3173" s="579" t="str">
        <f t="shared" si="50"/>
        <v>1800,1799,1625,1800</v>
      </c>
      <c r="R3173" s="280">
        <v>3168</v>
      </c>
      <c r="S3173" s="591">
        <v>1468.10508122999</v>
      </c>
      <c r="U3173" s="77">
        <v>3168</v>
      </c>
      <c r="V3173" s="77">
        <v>3169</v>
      </c>
      <c r="Y3173" s="110">
        <v>3168</v>
      </c>
      <c r="Z3173" s="110">
        <v>0</v>
      </c>
      <c r="AA3173" s="110">
        <v>3169</v>
      </c>
      <c r="AB3173" s="110">
        <v>0</v>
      </c>
      <c r="AC3173" s="417">
        <v>22.982215851299699</v>
      </c>
    </row>
    <row r="3174" spans="1:29">
      <c r="A3174" s="20"/>
      <c r="B3174" s="24">
        <v>392</v>
      </c>
      <c r="H3174" s="571">
        <v>3169</v>
      </c>
      <c r="I3174" s="78">
        <v>1800</v>
      </c>
      <c r="J3174" s="78">
        <v>1625</v>
      </c>
      <c r="K3174" s="78">
        <v>1624</v>
      </c>
      <c r="L3174" s="78">
        <v>1800</v>
      </c>
      <c r="M3174" s="579" t="str">
        <f t="shared" si="50"/>
        <v>1800,1625,1624,1800</v>
      </c>
      <c r="R3174" s="280">
        <v>3169</v>
      </c>
      <c r="S3174" s="591">
        <v>1149.1107925649801</v>
      </c>
      <c r="U3174" s="77">
        <v>3169</v>
      </c>
      <c r="V3174" s="77">
        <v>3170</v>
      </c>
      <c r="Y3174" s="110">
        <v>3169</v>
      </c>
      <c r="Z3174" s="110">
        <v>0</v>
      </c>
      <c r="AA3174" s="110">
        <v>3170</v>
      </c>
      <c r="AB3174" s="110">
        <v>0</v>
      </c>
      <c r="AC3174" s="417">
        <v>24.364313783999499</v>
      </c>
    </row>
    <row r="3175" spans="1:29">
      <c r="A3175" s="20"/>
      <c r="B3175" s="24">
        <v>393</v>
      </c>
      <c r="H3175" s="571">
        <v>3170</v>
      </c>
      <c r="I3175" s="78">
        <v>1623</v>
      </c>
      <c r="J3175" s="78">
        <v>1800</v>
      </c>
      <c r="K3175" s="78">
        <v>1624</v>
      </c>
      <c r="L3175" s="78">
        <v>1623</v>
      </c>
      <c r="M3175" s="579" t="str">
        <f t="shared" si="50"/>
        <v>1623,1800,1624,1623</v>
      </c>
      <c r="R3175" s="280">
        <v>3170</v>
      </c>
      <c r="S3175" s="591">
        <v>1218.21568919997</v>
      </c>
      <c r="U3175" s="77">
        <v>3170</v>
      </c>
      <c r="V3175" s="77">
        <v>3171</v>
      </c>
      <c r="Y3175" s="110">
        <v>3170</v>
      </c>
      <c r="Z3175" s="110">
        <v>0</v>
      </c>
      <c r="AA3175" s="110">
        <v>3171</v>
      </c>
      <c r="AB3175" s="110">
        <v>0</v>
      </c>
      <c r="AC3175" s="417">
        <v>31.0175354525004</v>
      </c>
    </row>
    <row r="3176" spans="1:29">
      <c r="A3176" s="20"/>
      <c r="B3176" s="24">
        <v>394</v>
      </c>
      <c r="H3176" s="571">
        <v>3171</v>
      </c>
      <c r="I3176" s="78">
        <v>1801</v>
      </c>
      <c r="J3176" s="78">
        <v>1800</v>
      </c>
      <c r="K3176" s="78">
        <v>1623</v>
      </c>
      <c r="L3176" s="78">
        <v>1801</v>
      </c>
      <c r="M3176" s="579" t="str">
        <f t="shared" si="50"/>
        <v>1801,1800,1623,1801</v>
      </c>
      <c r="R3176" s="280">
        <v>3171</v>
      </c>
      <c r="S3176" s="591">
        <v>1550.8767726250201</v>
      </c>
      <c r="U3176" s="77">
        <v>3171</v>
      </c>
      <c r="V3176" s="77">
        <v>3172</v>
      </c>
      <c r="Y3176" s="110">
        <v>3171</v>
      </c>
      <c r="Z3176" s="110">
        <v>0</v>
      </c>
      <c r="AA3176" s="110">
        <v>3172</v>
      </c>
      <c r="AB3176" s="110">
        <v>0</v>
      </c>
      <c r="AC3176" s="417">
        <v>31.088051517499501</v>
      </c>
    </row>
    <row r="3177" spans="1:29">
      <c r="A3177" s="20"/>
      <c r="B3177" s="24">
        <v>395</v>
      </c>
      <c r="H3177" s="571">
        <v>3172</v>
      </c>
      <c r="I3177" s="78">
        <v>1801</v>
      </c>
      <c r="J3177" s="78">
        <v>1623</v>
      </c>
      <c r="K3177" s="78">
        <v>1622</v>
      </c>
      <c r="L3177" s="78">
        <v>1801</v>
      </c>
      <c r="M3177" s="579" t="str">
        <f t="shared" si="50"/>
        <v>1801,1623,1622,1801</v>
      </c>
      <c r="R3177" s="280">
        <v>3172</v>
      </c>
      <c r="S3177" s="591">
        <v>1554.4025758749699</v>
      </c>
      <c r="U3177" s="77">
        <v>3172</v>
      </c>
      <c r="V3177" s="77">
        <v>3173</v>
      </c>
      <c r="Y3177" s="110">
        <v>3172</v>
      </c>
      <c r="Z3177" s="110">
        <v>0</v>
      </c>
      <c r="AA3177" s="110">
        <v>3173</v>
      </c>
      <c r="AB3177" s="110">
        <v>0</v>
      </c>
      <c r="AC3177" s="417">
        <v>30.5688085337</v>
      </c>
    </row>
    <row r="3178" spans="1:29">
      <c r="A3178" s="20"/>
      <c r="B3178" s="24">
        <v>396</v>
      </c>
      <c r="H3178" s="571">
        <v>3173</v>
      </c>
      <c r="I3178" s="78">
        <v>1802</v>
      </c>
      <c r="J3178" s="78">
        <v>1801</v>
      </c>
      <c r="K3178" s="78">
        <v>1622</v>
      </c>
      <c r="L3178" s="78">
        <v>1802</v>
      </c>
      <c r="M3178" s="579" t="str">
        <f t="shared" si="50"/>
        <v>1802,1801,1622,1802</v>
      </c>
      <c r="R3178" s="280">
        <v>3173</v>
      </c>
      <c r="S3178" s="591">
        <v>1528.4404266849999</v>
      </c>
      <c r="U3178" s="77">
        <v>3173</v>
      </c>
      <c r="V3178" s="77">
        <v>3174</v>
      </c>
      <c r="Y3178" s="110">
        <v>3173</v>
      </c>
      <c r="Z3178" s="110">
        <v>0</v>
      </c>
      <c r="AA3178" s="110">
        <v>3174</v>
      </c>
      <c r="AB3178" s="110">
        <v>0</v>
      </c>
      <c r="AC3178" s="417">
        <v>30.399772907600202</v>
      </c>
    </row>
    <row r="3179" spans="1:29">
      <c r="A3179" s="20"/>
      <c r="B3179" s="24">
        <v>397</v>
      </c>
      <c r="H3179" s="571">
        <v>3174</v>
      </c>
      <c r="I3179" s="78">
        <v>1802</v>
      </c>
      <c r="J3179" s="78">
        <v>1622</v>
      </c>
      <c r="K3179" s="78">
        <v>1711</v>
      </c>
      <c r="L3179" s="78">
        <v>1802</v>
      </c>
      <c r="M3179" s="579" t="str">
        <f t="shared" si="50"/>
        <v>1802,1622,1711,1802</v>
      </c>
      <c r="R3179" s="280">
        <v>3174</v>
      </c>
      <c r="S3179" s="591">
        <v>1519.98864538001</v>
      </c>
      <c r="U3179" s="77">
        <v>3174</v>
      </c>
      <c r="V3179" s="77">
        <v>3175</v>
      </c>
      <c r="Y3179" s="110">
        <v>3174</v>
      </c>
      <c r="Z3179" s="110">
        <v>0</v>
      </c>
      <c r="AA3179" s="110">
        <v>3175</v>
      </c>
      <c r="AB3179" s="110">
        <v>0</v>
      </c>
      <c r="AC3179" s="417">
        <v>30.385792534399599</v>
      </c>
    </row>
    <row r="3180" spans="1:29">
      <c r="A3180" s="20"/>
      <c r="B3180" s="24">
        <v>398</v>
      </c>
      <c r="H3180" s="571">
        <v>3175</v>
      </c>
      <c r="I3180" s="78">
        <v>1803</v>
      </c>
      <c r="J3180" s="78">
        <v>1802</v>
      </c>
      <c r="K3180" s="78">
        <v>1711</v>
      </c>
      <c r="L3180" s="78">
        <v>1803</v>
      </c>
      <c r="M3180" s="579" t="str">
        <f t="shared" si="50"/>
        <v>1803,1802,1711,1803</v>
      </c>
      <c r="R3180" s="280">
        <v>3175</v>
      </c>
      <c r="S3180" s="591">
        <v>1519.2896267199801</v>
      </c>
      <c r="U3180" s="77">
        <v>3175</v>
      </c>
      <c r="V3180" s="77">
        <v>3176</v>
      </c>
      <c r="Y3180" s="110">
        <v>3175</v>
      </c>
      <c r="Z3180" s="110">
        <v>0</v>
      </c>
      <c r="AA3180" s="110">
        <v>3176</v>
      </c>
      <c r="AB3180" s="110">
        <v>0</v>
      </c>
      <c r="AC3180" s="417">
        <v>35.328298508200099</v>
      </c>
    </row>
    <row r="3181" spans="1:29">
      <c r="A3181" s="20"/>
      <c r="B3181" s="24">
        <v>399</v>
      </c>
      <c r="H3181" s="571">
        <v>3176</v>
      </c>
      <c r="I3181" s="78">
        <v>1803</v>
      </c>
      <c r="J3181" s="78">
        <v>1711</v>
      </c>
      <c r="K3181" s="78">
        <v>1710</v>
      </c>
      <c r="L3181" s="78">
        <v>1803</v>
      </c>
      <c r="M3181" s="579" t="str">
        <f t="shared" si="50"/>
        <v>1803,1711,1710,1803</v>
      </c>
      <c r="R3181" s="280">
        <v>3176</v>
      </c>
      <c r="S3181" s="591">
        <v>1766.41492541</v>
      </c>
      <c r="U3181" s="77">
        <v>3176</v>
      </c>
      <c r="V3181" s="77">
        <v>3177</v>
      </c>
      <c r="Y3181" s="110">
        <v>3176</v>
      </c>
      <c r="Z3181" s="110">
        <v>0</v>
      </c>
      <c r="AA3181" s="110">
        <v>3177</v>
      </c>
      <c r="AB3181" s="110">
        <v>0</v>
      </c>
      <c r="AC3181" s="417">
        <v>37.051653718439901</v>
      </c>
    </row>
    <row r="3182" spans="1:29">
      <c r="A3182" s="20"/>
      <c r="B3182" s="24">
        <v>400</v>
      </c>
      <c r="H3182" s="571">
        <v>3177</v>
      </c>
      <c r="I3182" s="78">
        <v>1804</v>
      </c>
      <c r="J3182" s="78">
        <v>1803</v>
      </c>
      <c r="K3182" s="78">
        <v>1710</v>
      </c>
      <c r="L3182" s="78">
        <v>1804</v>
      </c>
      <c r="M3182" s="579" t="str">
        <f t="shared" si="50"/>
        <v>1804,1803,1710,1804</v>
      </c>
      <c r="R3182" s="280">
        <v>3177</v>
      </c>
      <c r="S3182" s="591">
        <v>1852.5826859219901</v>
      </c>
      <c r="U3182" s="77">
        <v>3177</v>
      </c>
      <c r="V3182" s="77">
        <v>3178</v>
      </c>
      <c r="Y3182" s="110">
        <v>3177</v>
      </c>
      <c r="Z3182" s="110">
        <v>0</v>
      </c>
      <c r="AA3182" s="110">
        <v>3178</v>
      </c>
      <c r="AB3182" s="110">
        <v>0</v>
      </c>
      <c r="AC3182" s="417">
        <v>33.481140830549798</v>
      </c>
    </row>
    <row r="3183" spans="1:29">
      <c r="A3183" s="20"/>
      <c r="B3183" s="24">
        <v>401</v>
      </c>
      <c r="H3183" s="571">
        <v>3178</v>
      </c>
      <c r="I3183" s="78">
        <v>1804</v>
      </c>
      <c r="J3183" s="78">
        <v>1710</v>
      </c>
      <c r="K3183" s="78">
        <v>1709</v>
      </c>
      <c r="L3183" s="78">
        <v>1804</v>
      </c>
      <c r="M3183" s="579" t="str">
        <f t="shared" si="50"/>
        <v>1804,1710,1709,1804</v>
      </c>
      <c r="R3183" s="280">
        <v>3178</v>
      </c>
      <c r="S3183" s="591">
        <v>1674.0570415274899</v>
      </c>
      <c r="U3183" s="77">
        <v>3178</v>
      </c>
      <c r="V3183" s="77">
        <v>3180</v>
      </c>
      <c r="Y3183" s="110">
        <v>3178</v>
      </c>
      <c r="Z3183" s="110">
        <v>0</v>
      </c>
      <c r="AA3183" s="110">
        <v>3180</v>
      </c>
      <c r="AB3183" s="110">
        <v>0</v>
      </c>
      <c r="AC3183" s="417">
        <v>36.200046009616997</v>
      </c>
    </row>
    <row r="3184" spans="1:29">
      <c r="A3184" s="20"/>
      <c r="B3184" s="24">
        <v>402</v>
      </c>
      <c r="H3184" s="571">
        <v>3179</v>
      </c>
      <c r="I3184" s="78">
        <v>1805</v>
      </c>
      <c r="J3184" s="78">
        <v>1804</v>
      </c>
      <c r="K3184" s="78">
        <v>1709</v>
      </c>
      <c r="L3184" s="78">
        <v>1805</v>
      </c>
      <c r="M3184" s="579" t="str">
        <f t="shared" si="50"/>
        <v>1805,1804,1709,1805</v>
      </c>
      <c r="R3184" s="280">
        <v>3179</v>
      </c>
      <c r="S3184" s="591">
        <v>1704.0390704685001</v>
      </c>
      <c r="U3184" s="77">
        <v>3179</v>
      </c>
      <c r="V3184" s="77">
        <v>3181</v>
      </c>
      <c r="Y3184" s="110">
        <v>3179</v>
      </c>
      <c r="Z3184" s="110">
        <v>0</v>
      </c>
      <c r="AA3184" s="110">
        <v>3181</v>
      </c>
      <c r="AB3184" s="110">
        <v>0</v>
      </c>
      <c r="AC3184" s="417">
        <v>36.218275082955898</v>
      </c>
    </row>
    <row r="3185" spans="1:29">
      <c r="A3185" s="20"/>
      <c r="B3185" s="24">
        <v>403</v>
      </c>
      <c r="H3185" s="571">
        <v>3180</v>
      </c>
      <c r="I3185" s="78">
        <v>1805</v>
      </c>
      <c r="J3185" s="78">
        <v>1709</v>
      </c>
      <c r="K3185" s="78">
        <v>1686</v>
      </c>
      <c r="L3185" s="78">
        <v>1805</v>
      </c>
      <c r="M3185" s="579" t="str">
        <f t="shared" si="50"/>
        <v>1805,1709,1686,1805</v>
      </c>
      <c r="R3185" s="280">
        <v>3180</v>
      </c>
      <c r="S3185" s="591">
        <v>1810.00230048085</v>
      </c>
      <c r="U3185" s="77">
        <v>3180</v>
      </c>
      <c r="V3185" s="77">
        <v>3182</v>
      </c>
      <c r="Y3185" s="110">
        <v>3180</v>
      </c>
      <c r="Z3185" s="110">
        <v>0</v>
      </c>
      <c r="AA3185" s="110">
        <v>3182</v>
      </c>
      <c r="AB3185" s="110">
        <v>0</v>
      </c>
      <c r="AC3185" s="417">
        <v>35.063266407561997</v>
      </c>
    </row>
    <row r="3186" spans="1:29">
      <c r="A3186" s="20"/>
      <c r="B3186" s="24">
        <v>404</v>
      </c>
      <c r="H3186" s="571">
        <v>3181</v>
      </c>
      <c r="I3186" s="78">
        <v>1806</v>
      </c>
      <c r="J3186" s="78">
        <v>1805</v>
      </c>
      <c r="K3186" s="78">
        <v>1686</v>
      </c>
      <c r="L3186" s="78">
        <v>1806</v>
      </c>
      <c r="M3186" s="579" t="str">
        <f t="shared" si="50"/>
        <v>1806,1805,1686,1806</v>
      </c>
      <c r="R3186" s="280">
        <v>3181</v>
      </c>
      <c r="S3186" s="591">
        <v>1810.9137541477901</v>
      </c>
      <c r="U3186" s="77">
        <v>3181</v>
      </c>
      <c r="V3186" s="77">
        <v>3183</v>
      </c>
      <c r="Y3186" s="110">
        <v>3181</v>
      </c>
      <c r="Z3186" s="110">
        <v>0</v>
      </c>
      <c r="AA3186" s="110">
        <v>3183</v>
      </c>
      <c r="AB3186" s="110">
        <v>0</v>
      </c>
      <c r="AC3186" s="417">
        <v>31.794102465469098</v>
      </c>
    </row>
    <row r="3187" spans="1:29">
      <c r="A3187" s="20"/>
      <c r="B3187" s="24">
        <v>405</v>
      </c>
      <c r="H3187" s="571">
        <v>3182</v>
      </c>
      <c r="I3187" s="78">
        <v>1806</v>
      </c>
      <c r="J3187" s="78">
        <v>1686</v>
      </c>
      <c r="K3187" s="78">
        <v>1687</v>
      </c>
      <c r="L3187" s="78">
        <v>1806</v>
      </c>
      <c r="M3187" s="579" t="str">
        <f t="shared" si="50"/>
        <v>1806,1686,1687,1806</v>
      </c>
      <c r="R3187" s="280">
        <v>3182</v>
      </c>
      <c r="S3187" s="591">
        <v>1753.1633203781</v>
      </c>
      <c r="U3187" s="77">
        <v>3182</v>
      </c>
      <c r="V3187" s="77">
        <v>3184</v>
      </c>
      <c r="Y3187" s="110">
        <v>3182</v>
      </c>
      <c r="Z3187" s="110">
        <v>0</v>
      </c>
      <c r="AA3187" s="110">
        <v>3184</v>
      </c>
      <c r="AB3187" s="110">
        <v>0</v>
      </c>
      <c r="AC3187" s="417">
        <v>30.618634813093799</v>
      </c>
    </row>
    <row r="3188" spans="1:29">
      <c r="A3188" s="20"/>
      <c r="B3188" s="24">
        <v>406</v>
      </c>
      <c r="H3188" s="571">
        <v>3183</v>
      </c>
      <c r="I3188" s="78">
        <v>1807</v>
      </c>
      <c r="J3188" s="78">
        <v>1806</v>
      </c>
      <c r="K3188" s="78">
        <v>1687</v>
      </c>
      <c r="L3188" s="78">
        <v>1807</v>
      </c>
      <c r="M3188" s="579" t="str">
        <f t="shared" si="50"/>
        <v>1807,1806,1687,1807</v>
      </c>
      <c r="R3188" s="280">
        <v>3183</v>
      </c>
      <c r="S3188" s="591">
        <v>1589.70512327345</v>
      </c>
      <c r="U3188" s="77">
        <v>3183</v>
      </c>
      <c r="V3188" s="77">
        <v>3186</v>
      </c>
      <c r="Y3188" s="110">
        <v>3183</v>
      </c>
      <c r="Z3188" s="110">
        <v>0</v>
      </c>
      <c r="AA3188" s="110">
        <v>3186</v>
      </c>
      <c r="AB3188" s="110">
        <v>0</v>
      </c>
      <c r="AC3188" s="417">
        <v>29.574853961469898</v>
      </c>
    </row>
    <row r="3189" spans="1:29">
      <c r="A3189" s="20"/>
      <c r="B3189" s="24">
        <v>407</v>
      </c>
      <c r="H3189" s="571">
        <v>3184</v>
      </c>
      <c r="I3189" s="78">
        <v>1807</v>
      </c>
      <c r="J3189" s="78">
        <v>1687</v>
      </c>
      <c r="K3189" s="78">
        <v>1688</v>
      </c>
      <c r="L3189" s="78">
        <v>1807</v>
      </c>
      <c r="M3189" s="579" t="str">
        <f t="shared" si="50"/>
        <v>1807,1687,1688,1807</v>
      </c>
      <c r="R3189" s="280">
        <v>3184</v>
      </c>
      <c r="S3189" s="591">
        <v>1530.93174065469</v>
      </c>
      <c r="U3189" s="77">
        <v>3184</v>
      </c>
      <c r="V3189" s="77">
        <v>3187</v>
      </c>
      <c r="Y3189" s="110">
        <v>3184</v>
      </c>
      <c r="Z3189" s="110">
        <v>0</v>
      </c>
      <c r="AA3189" s="110">
        <v>3187</v>
      </c>
      <c r="AB3189" s="110">
        <v>0</v>
      </c>
      <c r="AC3189" s="417">
        <v>29.962553133469999</v>
      </c>
    </row>
    <row r="3190" spans="1:29">
      <c r="A3190" s="20"/>
      <c r="B3190" s="24">
        <v>408</v>
      </c>
      <c r="H3190" s="571">
        <v>3185</v>
      </c>
      <c r="I3190" s="78">
        <v>1808</v>
      </c>
      <c r="J3190" s="78">
        <v>1807</v>
      </c>
      <c r="K3190" s="78">
        <v>1688</v>
      </c>
      <c r="L3190" s="78">
        <v>1808</v>
      </c>
      <c r="M3190" s="579" t="str">
        <f t="shared" si="50"/>
        <v>1808,1807,1688,1808</v>
      </c>
      <c r="R3190" s="280">
        <v>3185</v>
      </c>
      <c r="S3190" s="591">
        <v>1505.2176646565099</v>
      </c>
      <c r="U3190" s="77">
        <v>3185</v>
      </c>
      <c r="V3190" s="77">
        <v>3188</v>
      </c>
      <c r="Y3190" s="110">
        <v>3185</v>
      </c>
      <c r="Z3190" s="110">
        <v>0</v>
      </c>
      <c r="AA3190" s="110">
        <v>3188</v>
      </c>
      <c r="AB3190" s="110">
        <v>0</v>
      </c>
      <c r="AC3190" s="417">
        <v>28.711084820669701</v>
      </c>
    </row>
    <row r="3191" spans="1:29">
      <c r="A3191" s="20"/>
      <c r="B3191" s="24">
        <v>409</v>
      </c>
      <c r="H3191" s="571">
        <v>3186</v>
      </c>
      <c r="I3191" s="78">
        <v>1808</v>
      </c>
      <c r="J3191" s="78">
        <v>1688</v>
      </c>
      <c r="K3191" s="78">
        <v>1689</v>
      </c>
      <c r="L3191" s="78">
        <v>1808</v>
      </c>
      <c r="M3191" s="579" t="str">
        <f t="shared" si="50"/>
        <v>1808,1688,1689,1808</v>
      </c>
      <c r="R3191" s="280">
        <v>3186</v>
      </c>
      <c r="S3191" s="591">
        <v>1478.7426980734899</v>
      </c>
      <c r="U3191" s="77">
        <v>3186</v>
      </c>
      <c r="V3191" s="77">
        <v>3189</v>
      </c>
      <c r="Y3191" s="110">
        <v>3186</v>
      </c>
      <c r="Z3191" s="110">
        <v>0</v>
      </c>
      <c r="AA3191" s="110">
        <v>3189</v>
      </c>
      <c r="AB3191" s="110">
        <v>0</v>
      </c>
      <c r="AC3191" s="417">
        <v>29.904253471819899</v>
      </c>
    </row>
    <row r="3192" spans="1:29">
      <c r="A3192" s="20"/>
      <c r="B3192" s="24">
        <v>410</v>
      </c>
      <c r="H3192" s="571">
        <v>3187</v>
      </c>
      <c r="I3192" s="78">
        <v>1809</v>
      </c>
      <c r="J3192" s="78">
        <v>1808</v>
      </c>
      <c r="K3192" s="78">
        <v>1689</v>
      </c>
      <c r="L3192" s="78">
        <v>1809</v>
      </c>
      <c r="M3192" s="579" t="str">
        <f t="shared" si="50"/>
        <v>1809,1808,1689,1809</v>
      </c>
      <c r="R3192" s="280">
        <v>3187</v>
      </c>
      <c r="S3192" s="591">
        <v>1498.1276566735</v>
      </c>
      <c r="U3192" s="77">
        <v>3187</v>
      </c>
      <c r="V3192" s="77">
        <v>3190</v>
      </c>
      <c r="Y3192" s="110">
        <v>3187</v>
      </c>
      <c r="Z3192" s="110">
        <v>0</v>
      </c>
      <c r="AA3192" s="110">
        <v>3190</v>
      </c>
      <c r="AB3192" s="110">
        <v>0</v>
      </c>
      <c r="AC3192" s="417">
        <v>27.989946858720199</v>
      </c>
    </row>
    <row r="3193" spans="1:29">
      <c r="A3193" s="20"/>
      <c r="B3193" s="24">
        <v>411</v>
      </c>
      <c r="H3193" s="571">
        <v>3188</v>
      </c>
      <c r="I3193" s="78">
        <v>1809</v>
      </c>
      <c r="J3193" s="78">
        <v>1689</v>
      </c>
      <c r="K3193" s="78">
        <v>1690</v>
      </c>
      <c r="L3193" s="78">
        <v>1809</v>
      </c>
      <c r="M3193" s="579" t="str">
        <f t="shared" si="50"/>
        <v>1809,1689,1690,1809</v>
      </c>
      <c r="R3193" s="280">
        <v>3188</v>
      </c>
      <c r="S3193" s="591">
        <v>1435.5542410334799</v>
      </c>
      <c r="U3193" s="77">
        <v>3188</v>
      </c>
      <c r="V3193" s="77">
        <v>3191</v>
      </c>
      <c r="Y3193" s="110">
        <v>3188</v>
      </c>
      <c r="Z3193" s="110">
        <v>0</v>
      </c>
      <c r="AA3193" s="110">
        <v>3191</v>
      </c>
      <c r="AB3193" s="110">
        <v>0</v>
      </c>
      <c r="AC3193" s="417">
        <v>29.089535165200299</v>
      </c>
    </row>
    <row r="3194" spans="1:29">
      <c r="A3194" s="20"/>
      <c r="B3194" s="24">
        <v>412</v>
      </c>
      <c r="H3194" s="571">
        <v>3189</v>
      </c>
      <c r="I3194" s="78">
        <v>1810</v>
      </c>
      <c r="J3194" s="78">
        <v>1809</v>
      </c>
      <c r="K3194" s="78">
        <v>1690</v>
      </c>
      <c r="L3194" s="78">
        <v>1810</v>
      </c>
      <c r="M3194" s="579" t="str">
        <f t="shared" si="50"/>
        <v>1810,1809,1690,1810</v>
      </c>
      <c r="R3194" s="280">
        <v>3189</v>
      </c>
      <c r="S3194" s="591">
        <v>1495.2126735909901</v>
      </c>
      <c r="U3194" s="77">
        <v>3189</v>
      </c>
      <c r="V3194" s="77">
        <v>3192</v>
      </c>
      <c r="Y3194" s="110">
        <v>3189</v>
      </c>
      <c r="Z3194" s="110">
        <v>0</v>
      </c>
      <c r="AA3194" s="110">
        <v>3192</v>
      </c>
      <c r="AB3194" s="110">
        <v>0</v>
      </c>
      <c r="AC3194" s="417">
        <v>26.498792498729799</v>
      </c>
    </row>
    <row r="3195" spans="1:29">
      <c r="A3195" s="20"/>
      <c r="B3195" s="24">
        <v>413</v>
      </c>
      <c r="H3195" s="571">
        <v>3190</v>
      </c>
      <c r="I3195" s="78">
        <v>1810</v>
      </c>
      <c r="J3195" s="78">
        <v>1690</v>
      </c>
      <c r="K3195" s="78">
        <v>1691</v>
      </c>
      <c r="L3195" s="78">
        <v>1810</v>
      </c>
      <c r="M3195" s="579" t="str">
        <f t="shared" si="50"/>
        <v>1810,1690,1691,1810</v>
      </c>
      <c r="R3195" s="280">
        <v>3190</v>
      </c>
      <c r="S3195" s="591">
        <v>1399.49734293601</v>
      </c>
      <c r="U3195" s="77">
        <v>3190</v>
      </c>
      <c r="V3195" s="77">
        <v>3193</v>
      </c>
      <c r="Y3195" s="110">
        <v>3190</v>
      </c>
      <c r="Z3195" s="110">
        <v>0</v>
      </c>
      <c r="AA3195" s="110">
        <v>3193</v>
      </c>
      <c r="AB3195" s="110">
        <v>0</v>
      </c>
      <c r="AC3195" s="417">
        <v>30.183288545419899</v>
      </c>
    </row>
    <row r="3196" spans="1:29">
      <c r="A3196" s="20"/>
      <c r="B3196" s="24">
        <v>414</v>
      </c>
      <c r="H3196" s="571">
        <v>3191</v>
      </c>
      <c r="I3196" s="78">
        <v>1811</v>
      </c>
      <c r="J3196" s="78">
        <v>1810</v>
      </c>
      <c r="K3196" s="78">
        <v>1691</v>
      </c>
      <c r="L3196" s="78">
        <v>1811</v>
      </c>
      <c r="M3196" s="579" t="str">
        <f t="shared" si="50"/>
        <v>1811,1810,1691,1811</v>
      </c>
      <c r="R3196" s="280">
        <v>3191</v>
      </c>
      <c r="S3196" s="591">
        <v>1454.47675826001</v>
      </c>
      <c r="U3196" s="77">
        <v>3191</v>
      </c>
      <c r="V3196" s="77">
        <v>3196</v>
      </c>
      <c r="Y3196" s="110">
        <v>3191</v>
      </c>
      <c r="Z3196" s="110">
        <v>0</v>
      </c>
      <c r="AA3196" s="110">
        <v>3196</v>
      </c>
      <c r="AB3196" s="110">
        <v>0</v>
      </c>
      <c r="AC3196" s="417">
        <v>32.756507103999901</v>
      </c>
    </row>
    <row r="3197" spans="1:29">
      <c r="A3197" s="20"/>
      <c r="B3197" s="24">
        <v>415</v>
      </c>
      <c r="H3197" s="571">
        <v>3192</v>
      </c>
      <c r="I3197" s="78">
        <v>1811</v>
      </c>
      <c r="J3197" s="78">
        <v>1691</v>
      </c>
      <c r="K3197" s="78">
        <v>1692</v>
      </c>
      <c r="L3197" s="78">
        <v>1811</v>
      </c>
      <c r="M3197" s="579" t="str">
        <f t="shared" si="50"/>
        <v>1811,1691,1692,1811</v>
      </c>
      <c r="R3197" s="280">
        <v>3192</v>
      </c>
      <c r="S3197" s="591">
        <v>1324.93962493649</v>
      </c>
      <c r="U3197" s="77">
        <v>3192</v>
      </c>
      <c r="V3197" s="77">
        <v>3198</v>
      </c>
      <c r="Y3197" s="110">
        <v>3192</v>
      </c>
      <c r="Z3197" s="110">
        <v>0</v>
      </c>
      <c r="AA3197" s="110">
        <v>3198</v>
      </c>
      <c r="AB3197" s="110">
        <v>0</v>
      </c>
      <c r="AC3197" s="417">
        <v>25.634191151800898</v>
      </c>
    </row>
    <row r="3198" spans="1:29">
      <c r="A3198" s="20"/>
      <c r="B3198" s="24">
        <v>416</v>
      </c>
      <c r="H3198" s="571">
        <v>3193</v>
      </c>
      <c r="I3198" s="78">
        <v>1693</v>
      </c>
      <c r="J3198" s="78">
        <v>1811</v>
      </c>
      <c r="K3198" s="78">
        <v>1692</v>
      </c>
      <c r="L3198" s="78">
        <v>1693</v>
      </c>
      <c r="M3198" s="579" t="str">
        <f t="shared" si="50"/>
        <v>1693,1811,1692,1693</v>
      </c>
      <c r="R3198" s="280">
        <v>3193</v>
      </c>
      <c r="S3198" s="591">
        <v>1509.16442727099</v>
      </c>
      <c r="U3198" s="77">
        <v>3193</v>
      </c>
      <c r="V3198" s="77">
        <v>3199</v>
      </c>
      <c r="Y3198" s="110">
        <v>3193</v>
      </c>
      <c r="Z3198" s="110">
        <v>0</v>
      </c>
      <c r="AA3198" s="110">
        <v>3199</v>
      </c>
      <c r="AB3198" s="110">
        <v>0</v>
      </c>
      <c r="AC3198" s="417">
        <v>29.313897824899701</v>
      </c>
    </row>
    <row r="3199" spans="1:29">
      <c r="A3199" s="20"/>
      <c r="B3199" s="24">
        <v>417</v>
      </c>
      <c r="H3199" s="571">
        <v>3194</v>
      </c>
      <c r="I3199" s="78">
        <v>1812</v>
      </c>
      <c r="J3199" s="78">
        <v>1801</v>
      </c>
      <c r="K3199" s="78">
        <v>1802</v>
      </c>
      <c r="L3199" s="78">
        <v>1812</v>
      </c>
      <c r="M3199" s="579" t="str">
        <f t="shared" si="50"/>
        <v>1812,1801,1802,1812</v>
      </c>
      <c r="R3199" s="280">
        <v>3194</v>
      </c>
      <c r="S3199" s="591">
        <v>1555.05212557</v>
      </c>
      <c r="U3199" s="77">
        <v>3194</v>
      </c>
      <c r="V3199" s="77">
        <v>3200</v>
      </c>
      <c r="Y3199" s="110">
        <v>3194</v>
      </c>
      <c r="Z3199" s="110">
        <v>0</v>
      </c>
      <c r="AA3199" s="110">
        <v>3200</v>
      </c>
      <c r="AB3199" s="110">
        <v>0</v>
      </c>
      <c r="AC3199" s="417">
        <v>26.904324364900202</v>
      </c>
    </row>
    <row r="3200" spans="1:29">
      <c r="A3200" s="20"/>
      <c r="B3200" s="24">
        <v>418</v>
      </c>
      <c r="H3200" s="571">
        <v>3195</v>
      </c>
      <c r="I3200" s="78">
        <v>1812</v>
      </c>
      <c r="J3200" s="78">
        <v>1802</v>
      </c>
      <c r="K3200" s="78">
        <v>1803</v>
      </c>
      <c r="L3200" s="78">
        <v>1812</v>
      </c>
      <c r="M3200" s="579" t="str">
        <f t="shared" si="50"/>
        <v>1812,1802,1803,1812</v>
      </c>
      <c r="R3200" s="280">
        <v>3195</v>
      </c>
      <c r="S3200" s="591">
        <v>1845.18051306999</v>
      </c>
      <c r="U3200" s="77">
        <v>3195</v>
      </c>
      <c r="V3200" s="77">
        <v>3201</v>
      </c>
      <c r="Y3200" s="110">
        <v>3195</v>
      </c>
      <c r="Z3200" s="110">
        <v>0</v>
      </c>
      <c r="AA3200" s="110">
        <v>3201</v>
      </c>
      <c r="AB3200" s="110">
        <v>0</v>
      </c>
      <c r="AC3200" s="417">
        <v>28.341086906599202</v>
      </c>
    </row>
    <row r="3201" spans="1:29">
      <c r="A3201" s="20"/>
      <c r="B3201" s="24">
        <v>419</v>
      </c>
      <c r="H3201" s="571">
        <v>3196</v>
      </c>
      <c r="I3201" s="78">
        <v>1813</v>
      </c>
      <c r="J3201" s="78">
        <v>1800</v>
      </c>
      <c r="K3201" s="78">
        <v>1801</v>
      </c>
      <c r="L3201" s="78">
        <v>1813</v>
      </c>
      <c r="M3201" s="579" t="str">
        <f t="shared" si="50"/>
        <v>1813,1800,1801,1813</v>
      </c>
      <c r="R3201" s="280">
        <v>3196</v>
      </c>
      <c r="S3201" s="591">
        <v>1637.8253551999901</v>
      </c>
      <c r="U3201" s="77">
        <v>3196</v>
      </c>
      <c r="V3201" s="77">
        <v>3202</v>
      </c>
      <c r="Y3201" s="110">
        <v>3196</v>
      </c>
      <c r="Z3201" s="110">
        <v>0</v>
      </c>
      <c r="AA3201" s="110">
        <v>3202</v>
      </c>
      <c r="AB3201" s="110">
        <v>0</v>
      </c>
      <c r="AC3201" s="417">
        <v>27.1591384371992</v>
      </c>
    </row>
    <row r="3202" spans="1:29">
      <c r="A3202" s="20"/>
      <c r="B3202" s="24">
        <v>420</v>
      </c>
      <c r="H3202" s="571">
        <v>3197</v>
      </c>
      <c r="I3202" s="78">
        <v>1813</v>
      </c>
      <c r="J3202" s="78">
        <v>1801</v>
      </c>
      <c r="K3202" s="78">
        <v>1812</v>
      </c>
      <c r="L3202" s="78">
        <v>1813</v>
      </c>
      <c r="M3202" s="579" t="str">
        <f t="shared" si="50"/>
        <v>1813,1801,1812,1813</v>
      </c>
      <c r="R3202" s="280">
        <v>3197</v>
      </c>
      <c r="S3202" s="591">
        <v>1778.1564335200001</v>
      </c>
      <c r="U3202" s="77">
        <v>3197</v>
      </c>
      <c r="V3202" s="77">
        <v>3203</v>
      </c>
      <c r="Y3202" s="110">
        <v>3197</v>
      </c>
      <c r="Z3202" s="110">
        <v>0</v>
      </c>
      <c r="AA3202" s="110">
        <v>3203</v>
      </c>
      <c r="AB3202" s="110">
        <v>0</v>
      </c>
      <c r="AC3202" s="417">
        <v>35.665877748599698</v>
      </c>
    </row>
    <row r="3203" spans="1:29">
      <c r="A3203" s="20"/>
      <c r="B3203" s="24">
        <v>421</v>
      </c>
      <c r="H3203" s="571">
        <v>3198</v>
      </c>
      <c r="I3203" s="78">
        <v>1814</v>
      </c>
      <c r="J3203" s="78">
        <v>1799</v>
      </c>
      <c r="K3203" s="78">
        <v>1800</v>
      </c>
      <c r="L3203" s="78">
        <v>1814</v>
      </c>
      <c r="M3203" s="579" t="str">
        <f t="shared" si="50"/>
        <v>1814,1799,1800,1814</v>
      </c>
      <c r="R3203" s="280">
        <v>3198</v>
      </c>
      <c r="S3203" s="591">
        <v>1281.70955759004</v>
      </c>
      <c r="U3203" s="77">
        <v>3198</v>
      </c>
      <c r="V3203" s="77">
        <v>3204</v>
      </c>
      <c r="Y3203" s="110">
        <v>3198</v>
      </c>
      <c r="Z3203" s="110">
        <v>0</v>
      </c>
      <c r="AA3203" s="110">
        <v>3204</v>
      </c>
      <c r="AB3203" s="110">
        <v>0</v>
      </c>
      <c r="AC3203" s="417">
        <v>40.3761505949997</v>
      </c>
    </row>
    <row r="3204" spans="1:29">
      <c r="A3204" s="20"/>
      <c r="B3204" s="24">
        <v>422</v>
      </c>
      <c r="H3204" s="571">
        <v>3199</v>
      </c>
      <c r="I3204" s="78">
        <v>1814</v>
      </c>
      <c r="J3204" s="78">
        <v>1800</v>
      </c>
      <c r="K3204" s="78">
        <v>1813</v>
      </c>
      <c r="L3204" s="78">
        <v>1814</v>
      </c>
      <c r="M3204" s="579" t="str">
        <f t="shared" si="50"/>
        <v>1814,1800,1813,1814</v>
      </c>
      <c r="R3204" s="280">
        <v>3199</v>
      </c>
      <c r="S3204" s="591">
        <v>1465.69489124498</v>
      </c>
      <c r="U3204" s="77">
        <v>3199</v>
      </c>
      <c r="V3204" s="77">
        <v>3205</v>
      </c>
      <c r="Y3204" s="110">
        <v>3199</v>
      </c>
      <c r="Z3204" s="110">
        <v>0</v>
      </c>
      <c r="AA3204" s="110">
        <v>3205</v>
      </c>
      <c r="AB3204" s="110">
        <v>0</v>
      </c>
      <c r="AC3204" s="417">
        <v>33.556156953899702</v>
      </c>
    </row>
    <row r="3205" spans="1:29">
      <c r="A3205" s="20"/>
      <c r="B3205" s="24">
        <v>423</v>
      </c>
      <c r="H3205" s="571">
        <v>3200</v>
      </c>
      <c r="I3205" s="78">
        <v>1815</v>
      </c>
      <c r="J3205" s="78">
        <v>1798</v>
      </c>
      <c r="K3205" s="78">
        <v>1799</v>
      </c>
      <c r="L3205" s="78">
        <v>1815</v>
      </c>
      <c r="M3205" s="579" t="str">
        <f t="shared" si="50"/>
        <v>1815,1798,1799,1815</v>
      </c>
      <c r="R3205" s="280">
        <v>3200</v>
      </c>
      <c r="S3205" s="591">
        <v>1345.2162182450099</v>
      </c>
      <c r="U3205" s="77">
        <v>3200</v>
      </c>
      <c r="V3205" s="77">
        <v>3207</v>
      </c>
      <c r="Y3205" s="110">
        <v>3200</v>
      </c>
      <c r="Z3205" s="110">
        <v>0</v>
      </c>
      <c r="AA3205" s="110">
        <v>3207</v>
      </c>
      <c r="AB3205" s="110">
        <v>0</v>
      </c>
      <c r="AC3205" s="417">
        <v>32.805199427900298</v>
      </c>
    </row>
    <row r="3206" spans="1:29">
      <c r="A3206" s="20"/>
      <c r="B3206" s="24">
        <v>424</v>
      </c>
      <c r="H3206" s="571">
        <v>3201</v>
      </c>
      <c r="I3206" s="78">
        <v>1815</v>
      </c>
      <c r="J3206" s="78">
        <v>1799</v>
      </c>
      <c r="K3206" s="78">
        <v>1814</v>
      </c>
      <c r="L3206" s="78">
        <v>1815</v>
      </c>
      <c r="M3206" s="579" t="str">
        <f t="shared" ref="M3206:M3269" si="51">_xlfn.CONCAT(I3206,",",J3206,",",,K3206,",",L3206)</f>
        <v>1815,1799,1814,1815</v>
      </c>
      <c r="R3206" s="280">
        <v>3201</v>
      </c>
      <c r="S3206" s="591">
        <v>1417.0543453299599</v>
      </c>
      <c r="U3206" s="77">
        <v>3201</v>
      </c>
      <c r="V3206" s="77">
        <v>3208</v>
      </c>
      <c r="Y3206" s="110">
        <v>3201</v>
      </c>
      <c r="Z3206" s="110">
        <v>0</v>
      </c>
      <c r="AA3206" s="110">
        <v>3208</v>
      </c>
      <c r="AB3206" s="110">
        <v>0</v>
      </c>
      <c r="AC3206" s="417">
        <v>32.551880538299997</v>
      </c>
    </row>
    <row r="3207" spans="1:29">
      <c r="A3207" s="20"/>
      <c r="B3207" s="24">
        <v>425</v>
      </c>
      <c r="H3207" s="571">
        <v>3202</v>
      </c>
      <c r="I3207" s="78">
        <v>1815</v>
      </c>
      <c r="J3207" s="78">
        <v>1797</v>
      </c>
      <c r="K3207" s="78">
        <v>1798</v>
      </c>
      <c r="L3207" s="78">
        <v>1815</v>
      </c>
      <c r="M3207" s="579" t="str">
        <f t="shared" si="51"/>
        <v>1815,1797,1798,1815</v>
      </c>
      <c r="R3207" s="280">
        <v>3202</v>
      </c>
      <c r="S3207" s="591">
        <v>1357.9569218599599</v>
      </c>
      <c r="U3207" s="77">
        <v>3202</v>
      </c>
      <c r="V3207" s="77">
        <v>3209</v>
      </c>
      <c r="Y3207" s="110">
        <v>3202</v>
      </c>
      <c r="Z3207" s="110">
        <v>0</v>
      </c>
      <c r="AA3207" s="110">
        <v>3209</v>
      </c>
      <c r="AB3207" s="110">
        <v>0</v>
      </c>
      <c r="AC3207" s="417">
        <v>26.2461580880009</v>
      </c>
    </row>
    <row r="3208" spans="1:29">
      <c r="A3208" s="20"/>
      <c r="B3208" s="24">
        <v>426</v>
      </c>
      <c r="H3208" s="571">
        <v>3203</v>
      </c>
      <c r="I3208" s="78">
        <v>1816</v>
      </c>
      <c r="J3208" s="78">
        <v>1796</v>
      </c>
      <c r="K3208" s="78">
        <v>1797</v>
      </c>
      <c r="L3208" s="78">
        <v>1816</v>
      </c>
      <c r="M3208" s="579" t="str">
        <f t="shared" si="51"/>
        <v>1816,1796,1797,1816</v>
      </c>
      <c r="R3208" s="280">
        <v>3203</v>
      </c>
      <c r="S3208" s="591">
        <v>1783.29388742998</v>
      </c>
      <c r="U3208" s="77">
        <v>3203</v>
      </c>
      <c r="V3208" s="77">
        <v>3210</v>
      </c>
      <c r="Y3208" s="110">
        <v>3203</v>
      </c>
      <c r="Z3208" s="110">
        <v>0</v>
      </c>
      <c r="AA3208" s="110">
        <v>3210</v>
      </c>
      <c r="AB3208" s="110">
        <v>0</v>
      </c>
      <c r="AC3208" s="417">
        <v>26.915656932399099</v>
      </c>
    </row>
    <row r="3209" spans="1:29">
      <c r="A3209" s="20"/>
      <c r="B3209" s="24">
        <v>427</v>
      </c>
      <c r="H3209" s="571">
        <v>3204</v>
      </c>
      <c r="I3209" s="78">
        <v>1816</v>
      </c>
      <c r="J3209" s="78">
        <v>1797</v>
      </c>
      <c r="K3209" s="78">
        <v>1815</v>
      </c>
      <c r="L3209" s="78">
        <v>1816</v>
      </c>
      <c r="M3209" s="579" t="str">
        <f t="shared" si="51"/>
        <v>1816,1797,1815,1816</v>
      </c>
      <c r="R3209" s="280">
        <v>3204</v>
      </c>
      <c r="S3209" s="591">
        <v>2018.8075297499799</v>
      </c>
      <c r="U3209" s="77">
        <v>3204</v>
      </c>
      <c r="V3209" s="77">
        <v>3211</v>
      </c>
      <c r="Y3209" s="110">
        <v>3204</v>
      </c>
      <c r="Z3209" s="110">
        <v>0</v>
      </c>
      <c r="AA3209" s="110">
        <v>3211</v>
      </c>
      <c r="AB3209" s="110">
        <v>0</v>
      </c>
      <c r="AC3209" s="417">
        <v>28.0156807679991</v>
      </c>
    </row>
    <row r="3210" spans="1:29">
      <c r="A3210" s="20"/>
      <c r="B3210" s="24">
        <v>428</v>
      </c>
      <c r="H3210" s="571">
        <v>3205</v>
      </c>
      <c r="I3210" s="78">
        <v>1817</v>
      </c>
      <c r="J3210" s="78">
        <v>1795</v>
      </c>
      <c r="K3210" s="78">
        <v>1796</v>
      </c>
      <c r="L3210" s="78">
        <v>1817</v>
      </c>
      <c r="M3210" s="579" t="str">
        <f t="shared" si="51"/>
        <v>1817,1795,1796,1817</v>
      </c>
      <c r="R3210" s="280">
        <v>3205</v>
      </c>
      <c r="S3210" s="591">
        <v>1677.80784769498</v>
      </c>
      <c r="U3210" s="77">
        <v>3205</v>
      </c>
      <c r="V3210" s="77">
        <v>3212</v>
      </c>
      <c r="Y3210" s="110">
        <v>3205</v>
      </c>
      <c r="Z3210" s="110">
        <v>0</v>
      </c>
      <c r="AA3210" s="110">
        <v>3212</v>
      </c>
      <c r="AB3210" s="110">
        <v>0</v>
      </c>
      <c r="AC3210" s="417">
        <v>24.752359865599999</v>
      </c>
    </row>
    <row r="3211" spans="1:29">
      <c r="A3211" s="20"/>
      <c r="B3211" s="24">
        <v>429</v>
      </c>
      <c r="H3211" s="571">
        <v>3206</v>
      </c>
      <c r="I3211" s="78">
        <v>1817</v>
      </c>
      <c r="J3211" s="78">
        <v>1796</v>
      </c>
      <c r="K3211" s="78">
        <v>1816</v>
      </c>
      <c r="L3211" s="78">
        <v>1817</v>
      </c>
      <c r="M3211" s="579" t="str">
        <f t="shared" si="51"/>
        <v>1817,1796,1816,1817</v>
      </c>
      <c r="R3211" s="280">
        <v>3206</v>
      </c>
      <c r="S3211" s="591">
        <v>1942.4995667550199</v>
      </c>
      <c r="U3211" s="77">
        <v>3206</v>
      </c>
      <c r="V3211" s="77">
        <v>3213</v>
      </c>
      <c r="Y3211" s="110">
        <v>3206</v>
      </c>
      <c r="Z3211" s="110">
        <v>0</v>
      </c>
      <c r="AA3211" s="110">
        <v>3213</v>
      </c>
      <c r="AB3211" s="110">
        <v>0</v>
      </c>
      <c r="AC3211" s="417">
        <v>28.172099727199502</v>
      </c>
    </row>
    <row r="3212" spans="1:29">
      <c r="A3212" s="20"/>
      <c r="B3212" s="24">
        <v>430</v>
      </c>
      <c r="H3212" s="571">
        <v>3207</v>
      </c>
      <c r="I3212" s="78">
        <v>1818</v>
      </c>
      <c r="J3212" s="78">
        <v>1794</v>
      </c>
      <c r="K3212" s="78">
        <v>1795</v>
      </c>
      <c r="L3212" s="78">
        <v>1818</v>
      </c>
      <c r="M3212" s="579" t="str">
        <f t="shared" si="51"/>
        <v>1818,1794,1795,1818</v>
      </c>
      <c r="R3212" s="280">
        <v>3207</v>
      </c>
      <c r="S3212" s="591">
        <v>1640.2599713950101</v>
      </c>
      <c r="U3212" s="77">
        <v>3207</v>
      </c>
      <c r="V3212" s="77">
        <v>3214</v>
      </c>
      <c r="Y3212" s="110">
        <v>3207</v>
      </c>
      <c r="Z3212" s="110">
        <v>0</v>
      </c>
      <c r="AA3212" s="110">
        <v>3214</v>
      </c>
      <c r="AB3212" s="110">
        <v>0</v>
      </c>
      <c r="AC3212" s="417">
        <v>29.2688384370005</v>
      </c>
    </row>
    <row r="3213" spans="1:29">
      <c r="A3213" s="20"/>
      <c r="B3213" s="24">
        <v>431</v>
      </c>
      <c r="H3213" s="571">
        <v>3208</v>
      </c>
      <c r="I3213" s="78">
        <v>1818</v>
      </c>
      <c r="J3213" s="78">
        <v>1795</v>
      </c>
      <c r="K3213" s="78">
        <v>1817</v>
      </c>
      <c r="L3213" s="78">
        <v>1818</v>
      </c>
      <c r="M3213" s="579" t="str">
        <f t="shared" si="51"/>
        <v>1818,1795,1817,1818</v>
      </c>
      <c r="R3213" s="280">
        <v>3208</v>
      </c>
      <c r="S3213" s="591">
        <v>1627.5940269150001</v>
      </c>
      <c r="U3213" s="77">
        <v>3208</v>
      </c>
      <c r="V3213" s="77">
        <v>3215</v>
      </c>
      <c r="Y3213" s="110">
        <v>3208</v>
      </c>
      <c r="Z3213" s="110">
        <v>0</v>
      </c>
      <c r="AA3213" s="110">
        <v>3215</v>
      </c>
      <c r="AB3213" s="110">
        <v>0</v>
      </c>
      <c r="AC3213" s="417">
        <v>26.3968980268004</v>
      </c>
    </row>
    <row r="3214" spans="1:29">
      <c r="A3214" s="20"/>
      <c r="B3214" s="24">
        <v>432</v>
      </c>
      <c r="H3214" s="571">
        <v>3209</v>
      </c>
      <c r="I3214" s="78">
        <v>1819</v>
      </c>
      <c r="J3214" s="78">
        <v>1793</v>
      </c>
      <c r="K3214" s="78">
        <v>1794</v>
      </c>
      <c r="L3214" s="78">
        <v>1819</v>
      </c>
      <c r="M3214" s="579" t="str">
        <f t="shared" si="51"/>
        <v>1819,1793,1794,1819</v>
      </c>
      <c r="R3214" s="280">
        <v>3209</v>
      </c>
      <c r="S3214" s="591">
        <v>1312.3079044000399</v>
      </c>
      <c r="U3214" s="77">
        <v>3209</v>
      </c>
      <c r="V3214" s="77">
        <v>3216</v>
      </c>
      <c r="Y3214" s="110">
        <v>3209</v>
      </c>
      <c r="Z3214" s="110">
        <v>0</v>
      </c>
      <c r="AA3214" s="110">
        <v>3216</v>
      </c>
      <c r="AB3214" s="110">
        <v>0</v>
      </c>
      <c r="AC3214" s="417">
        <v>30.220696890799999</v>
      </c>
    </row>
    <row r="3215" spans="1:29">
      <c r="A3215" s="20"/>
      <c r="B3215" s="24">
        <v>433</v>
      </c>
      <c r="H3215" s="571">
        <v>3210</v>
      </c>
      <c r="I3215" s="78">
        <v>1819</v>
      </c>
      <c r="J3215" s="78">
        <v>1794</v>
      </c>
      <c r="K3215" s="78">
        <v>1818</v>
      </c>
      <c r="L3215" s="78">
        <v>1819</v>
      </c>
      <c r="M3215" s="579" t="str">
        <f t="shared" si="51"/>
        <v>1819,1794,1818,1819</v>
      </c>
      <c r="R3215" s="280">
        <v>3210</v>
      </c>
      <c r="S3215" s="591">
        <v>1345.7828466199501</v>
      </c>
      <c r="U3215" s="77">
        <v>3210</v>
      </c>
      <c r="V3215" s="77">
        <v>3217</v>
      </c>
      <c r="Y3215" s="110">
        <v>3210</v>
      </c>
      <c r="Z3215" s="110">
        <v>0</v>
      </c>
      <c r="AA3215" s="110">
        <v>3217</v>
      </c>
      <c r="AB3215" s="110">
        <v>0</v>
      </c>
      <c r="AC3215" s="417">
        <v>21.487156772300299</v>
      </c>
    </row>
    <row r="3216" spans="1:29">
      <c r="A3216" s="20"/>
      <c r="B3216" s="24">
        <v>434</v>
      </c>
      <c r="H3216" s="571">
        <v>3211</v>
      </c>
      <c r="I3216" s="78">
        <v>1820</v>
      </c>
      <c r="J3216" s="78">
        <v>1792</v>
      </c>
      <c r="K3216" s="78">
        <v>1793</v>
      </c>
      <c r="L3216" s="78">
        <v>1820</v>
      </c>
      <c r="M3216" s="579" t="str">
        <f t="shared" si="51"/>
        <v>1820,1792,1793,1820</v>
      </c>
      <c r="R3216" s="280">
        <v>3211</v>
      </c>
      <c r="S3216" s="591">
        <v>1400.7840383999501</v>
      </c>
      <c r="U3216" s="77">
        <v>3211</v>
      </c>
      <c r="V3216" s="77">
        <v>3218</v>
      </c>
      <c r="Y3216" s="110">
        <v>3211</v>
      </c>
      <c r="Z3216" s="110">
        <v>0</v>
      </c>
      <c r="AA3216" s="110">
        <v>3218</v>
      </c>
      <c r="AB3216" s="110">
        <v>0</v>
      </c>
      <c r="AC3216" s="417">
        <v>27.4383848823996</v>
      </c>
    </row>
    <row r="3217" spans="1:29">
      <c r="A3217" s="20"/>
      <c r="B3217" s="24">
        <v>435</v>
      </c>
      <c r="H3217" s="571">
        <v>3212</v>
      </c>
      <c r="I3217" s="78">
        <v>1820</v>
      </c>
      <c r="J3217" s="78">
        <v>1793</v>
      </c>
      <c r="K3217" s="78">
        <v>1819</v>
      </c>
      <c r="L3217" s="78">
        <v>1820</v>
      </c>
      <c r="M3217" s="579" t="str">
        <f t="shared" si="51"/>
        <v>1820,1793,1819,1820</v>
      </c>
      <c r="R3217" s="280">
        <v>3212</v>
      </c>
      <c r="S3217" s="591">
        <v>1237.6179932800001</v>
      </c>
      <c r="U3217" s="77">
        <v>3212</v>
      </c>
      <c r="V3217" s="77">
        <v>3219</v>
      </c>
      <c r="Y3217" s="110">
        <v>3212</v>
      </c>
      <c r="Z3217" s="110">
        <v>0</v>
      </c>
      <c r="AA3217" s="110">
        <v>3219</v>
      </c>
      <c r="AB3217" s="110">
        <v>0</v>
      </c>
      <c r="AC3217" s="417">
        <v>21.9444143984006</v>
      </c>
    </row>
    <row r="3218" spans="1:29">
      <c r="A3218" s="20"/>
      <c r="B3218" s="24">
        <v>436</v>
      </c>
      <c r="H3218" s="571">
        <v>3213</v>
      </c>
      <c r="I3218" s="78">
        <v>1821</v>
      </c>
      <c r="J3218" s="78">
        <v>1791</v>
      </c>
      <c r="K3218" s="78">
        <v>1792</v>
      </c>
      <c r="L3218" s="78">
        <v>1821</v>
      </c>
      <c r="M3218" s="579" t="str">
        <f t="shared" si="51"/>
        <v>1821,1791,1792,1821</v>
      </c>
      <c r="R3218" s="280">
        <v>3213</v>
      </c>
      <c r="S3218" s="591">
        <v>1408.6049863599701</v>
      </c>
      <c r="U3218" s="77">
        <v>3213</v>
      </c>
      <c r="V3218" s="77">
        <v>3220</v>
      </c>
      <c r="Y3218" s="110">
        <v>3213</v>
      </c>
      <c r="Z3218" s="110">
        <v>0</v>
      </c>
      <c r="AA3218" s="110">
        <v>3220</v>
      </c>
      <c r="AB3218" s="110">
        <v>0</v>
      </c>
      <c r="AC3218" s="417">
        <v>28.590519261400299</v>
      </c>
    </row>
    <row r="3219" spans="1:29">
      <c r="A3219" s="20"/>
      <c r="B3219" s="24">
        <v>437</v>
      </c>
      <c r="H3219" s="571">
        <v>3214</v>
      </c>
      <c r="I3219" s="78">
        <v>1821</v>
      </c>
      <c r="J3219" s="78">
        <v>1792</v>
      </c>
      <c r="K3219" s="78">
        <v>1820</v>
      </c>
      <c r="L3219" s="78">
        <v>1821</v>
      </c>
      <c r="M3219" s="579" t="str">
        <f t="shared" si="51"/>
        <v>1821,1792,1820,1821</v>
      </c>
      <c r="R3219" s="280">
        <v>3214</v>
      </c>
      <c r="S3219" s="591">
        <v>1463.44192185002</v>
      </c>
      <c r="U3219" s="77">
        <v>3214</v>
      </c>
      <c r="V3219" s="77">
        <v>3221</v>
      </c>
      <c r="Y3219" s="110">
        <v>3214</v>
      </c>
      <c r="Z3219" s="110">
        <v>0</v>
      </c>
      <c r="AA3219" s="110">
        <v>3221</v>
      </c>
      <c r="AB3219" s="110">
        <v>0</v>
      </c>
      <c r="AC3219" s="417">
        <v>27.9630933747993</v>
      </c>
    </row>
    <row r="3220" spans="1:29">
      <c r="A3220" s="20"/>
      <c r="B3220" s="24">
        <v>438</v>
      </c>
      <c r="H3220" s="571">
        <v>3215</v>
      </c>
      <c r="I3220" s="78">
        <v>1822</v>
      </c>
      <c r="J3220" s="78">
        <v>1790</v>
      </c>
      <c r="K3220" s="78">
        <v>1791</v>
      </c>
      <c r="L3220" s="78">
        <v>1822</v>
      </c>
      <c r="M3220" s="579" t="str">
        <f t="shared" si="51"/>
        <v>1822,1790,1791,1822</v>
      </c>
      <c r="R3220" s="280">
        <v>3215</v>
      </c>
      <c r="S3220" s="591">
        <v>1319.84490134002</v>
      </c>
      <c r="U3220" s="77">
        <v>3215</v>
      </c>
      <c r="V3220" s="77">
        <v>3222</v>
      </c>
      <c r="Y3220" s="110">
        <v>3215</v>
      </c>
      <c r="Z3220" s="110">
        <v>0</v>
      </c>
      <c r="AA3220" s="110">
        <v>3222</v>
      </c>
      <c r="AB3220" s="110">
        <v>0</v>
      </c>
      <c r="AC3220" s="417">
        <v>31.288185983999799</v>
      </c>
    </row>
    <row r="3221" spans="1:29">
      <c r="A3221" s="20"/>
      <c r="B3221" s="24">
        <v>439</v>
      </c>
      <c r="H3221" s="571">
        <v>3216</v>
      </c>
      <c r="I3221" s="78">
        <v>1822</v>
      </c>
      <c r="J3221" s="78">
        <v>1791</v>
      </c>
      <c r="K3221" s="78">
        <v>1821</v>
      </c>
      <c r="L3221" s="78">
        <v>1822</v>
      </c>
      <c r="M3221" s="579" t="str">
        <f t="shared" si="51"/>
        <v>1822,1791,1821,1822</v>
      </c>
      <c r="R3221" s="280">
        <v>3216</v>
      </c>
      <c r="S3221" s="591">
        <v>1511.03484454</v>
      </c>
      <c r="U3221" s="77">
        <v>3216</v>
      </c>
      <c r="V3221" s="77">
        <v>3223</v>
      </c>
      <c r="Y3221" s="110">
        <v>3216</v>
      </c>
      <c r="Z3221" s="110">
        <v>0</v>
      </c>
      <c r="AA3221" s="110">
        <v>3223</v>
      </c>
      <c r="AB3221" s="110">
        <v>0</v>
      </c>
      <c r="AC3221" s="417">
        <v>32.891989732800198</v>
      </c>
    </row>
    <row r="3222" spans="1:29">
      <c r="A3222" s="20"/>
      <c r="B3222" s="24">
        <v>440</v>
      </c>
      <c r="H3222" s="571">
        <v>3217</v>
      </c>
      <c r="I3222" s="78">
        <v>1823</v>
      </c>
      <c r="J3222" s="78">
        <v>1789</v>
      </c>
      <c r="K3222" s="78">
        <v>1790</v>
      </c>
      <c r="L3222" s="78">
        <v>1823</v>
      </c>
      <c r="M3222" s="579" t="str">
        <f t="shared" si="51"/>
        <v>1823,1789,1790,1823</v>
      </c>
      <c r="R3222" s="280">
        <v>3217</v>
      </c>
      <c r="S3222" s="591">
        <v>1074.35783861501</v>
      </c>
      <c r="U3222" s="77">
        <v>3217</v>
      </c>
      <c r="V3222" s="77">
        <v>3224</v>
      </c>
      <c r="Y3222" s="110">
        <v>3217</v>
      </c>
      <c r="Z3222" s="110">
        <v>0</v>
      </c>
      <c r="AA3222" s="110">
        <v>3224</v>
      </c>
      <c r="AB3222" s="110">
        <v>0</v>
      </c>
      <c r="AC3222" s="417">
        <v>34.732975524700002</v>
      </c>
    </row>
    <row r="3223" spans="1:29">
      <c r="A3223" s="20"/>
      <c r="B3223" s="24">
        <v>441</v>
      </c>
      <c r="H3223" s="571">
        <v>3218</v>
      </c>
      <c r="I3223" s="78">
        <v>1823</v>
      </c>
      <c r="J3223" s="78">
        <v>1790</v>
      </c>
      <c r="K3223" s="78">
        <v>1822</v>
      </c>
      <c r="L3223" s="78">
        <v>1823</v>
      </c>
      <c r="M3223" s="579" t="str">
        <f t="shared" si="51"/>
        <v>1823,1790,1822,1823</v>
      </c>
      <c r="R3223" s="280">
        <v>3218</v>
      </c>
      <c r="S3223" s="591">
        <v>1371.91924411998</v>
      </c>
      <c r="U3223" s="77">
        <v>3218</v>
      </c>
      <c r="V3223" s="77">
        <v>3226</v>
      </c>
      <c r="Y3223" s="110">
        <v>3218</v>
      </c>
      <c r="Z3223" s="110">
        <v>0</v>
      </c>
      <c r="AA3223" s="110">
        <v>3226</v>
      </c>
      <c r="AB3223" s="110">
        <v>0</v>
      </c>
      <c r="AC3223" s="417">
        <v>32.4846087294002</v>
      </c>
    </row>
    <row r="3224" spans="1:29">
      <c r="A3224" s="20"/>
      <c r="B3224" s="24">
        <v>442</v>
      </c>
      <c r="H3224" s="571">
        <v>3219</v>
      </c>
      <c r="I3224" s="78">
        <v>1823</v>
      </c>
      <c r="J3224" s="78">
        <v>1788</v>
      </c>
      <c r="K3224" s="78">
        <v>1789</v>
      </c>
      <c r="L3224" s="78">
        <v>1823</v>
      </c>
      <c r="M3224" s="579" t="str">
        <f t="shared" si="51"/>
        <v>1823,1788,1789,1823</v>
      </c>
      <c r="R3224" s="280">
        <v>3219</v>
      </c>
      <c r="S3224" s="591">
        <v>1097.22071992003</v>
      </c>
      <c r="U3224" s="77">
        <v>3219</v>
      </c>
      <c r="V3224" s="77">
        <v>3227</v>
      </c>
      <c r="Y3224" s="110">
        <v>3219</v>
      </c>
      <c r="Z3224" s="110">
        <v>0</v>
      </c>
      <c r="AA3224" s="110">
        <v>3227</v>
      </c>
      <c r="AB3224" s="110">
        <v>0</v>
      </c>
      <c r="AC3224" s="417">
        <v>34.010626418500301</v>
      </c>
    </row>
    <row r="3225" spans="1:29">
      <c r="A3225" s="20"/>
      <c r="B3225" s="24">
        <v>443</v>
      </c>
      <c r="H3225" s="571">
        <v>3220</v>
      </c>
      <c r="I3225" s="78">
        <v>1824</v>
      </c>
      <c r="J3225" s="78">
        <v>1787</v>
      </c>
      <c r="K3225" s="78">
        <v>1788</v>
      </c>
      <c r="L3225" s="78">
        <v>1824</v>
      </c>
      <c r="M3225" s="579" t="str">
        <f t="shared" si="51"/>
        <v>1824,1787,1788,1824</v>
      </c>
      <c r="R3225" s="280">
        <v>3220</v>
      </c>
      <c r="S3225" s="591">
        <v>1429.52596307001</v>
      </c>
      <c r="U3225" s="77">
        <v>3220</v>
      </c>
      <c r="V3225" s="77">
        <v>3228</v>
      </c>
      <c r="Y3225" s="110">
        <v>3220</v>
      </c>
      <c r="Z3225" s="110">
        <v>0</v>
      </c>
      <c r="AA3225" s="110">
        <v>3228</v>
      </c>
      <c r="AB3225" s="110">
        <v>0</v>
      </c>
      <c r="AC3225" s="417">
        <v>27.409986425300499</v>
      </c>
    </row>
    <row r="3226" spans="1:29">
      <c r="A3226" s="20"/>
      <c r="B3226" s="24">
        <v>444</v>
      </c>
      <c r="H3226" s="571">
        <v>3221</v>
      </c>
      <c r="I3226" s="78">
        <v>1824</v>
      </c>
      <c r="J3226" s="78">
        <v>1788</v>
      </c>
      <c r="K3226" s="78">
        <v>1823</v>
      </c>
      <c r="L3226" s="78">
        <v>1824</v>
      </c>
      <c r="M3226" s="579" t="str">
        <f t="shared" si="51"/>
        <v>1824,1788,1823,1824</v>
      </c>
      <c r="R3226" s="280">
        <v>3221</v>
      </c>
      <c r="S3226" s="591">
        <v>1398.15466873996</v>
      </c>
      <c r="U3226" s="77">
        <v>3221</v>
      </c>
      <c r="V3226" s="77">
        <v>3229</v>
      </c>
      <c r="Y3226" s="110">
        <v>3221</v>
      </c>
      <c r="Z3226" s="110">
        <v>0</v>
      </c>
      <c r="AA3226" s="110">
        <v>3229</v>
      </c>
      <c r="AB3226" s="110">
        <v>0</v>
      </c>
      <c r="AC3226" s="417">
        <v>30.176897428599698</v>
      </c>
    </row>
    <row r="3227" spans="1:29">
      <c r="A3227" s="20"/>
      <c r="B3227" s="24">
        <v>445</v>
      </c>
      <c r="H3227" s="571">
        <v>3222</v>
      </c>
      <c r="I3227" s="78">
        <v>1825</v>
      </c>
      <c r="J3227" s="78">
        <v>1786</v>
      </c>
      <c r="K3227" s="78">
        <v>1787</v>
      </c>
      <c r="L3227" s="78">
        <v>1825</v>
      </c>
      <c r="M3227" s="579" t="str">
        <f t="shared" si="51"/>
        <v>1825,1786,1787,1825</v>
      </c>
      <c r="R3227" s="280">
        <v>3222</v>
      </c>
      <c r="S3227" s="591">
        <v>1564.4092991999901</v>
      </c>
      <c r="U3227" s="77">
        <v>3222</v>
      </c>
      <c r="V3227" s="77">
        <v>3230</v>
      </c>
      <c r="Y3227" s="110">
        <v>3222</v>
      </c>
      <c r="Z3227" s="110">
        <v>0</v>
      </c>
      <c r="AA3227" s="110">
        <v>3230</v>
      </c>
      <c r="AB3227" s="110">
        <v>0</v>
      </c>
      <c r="AC3227" s="417">
        <v>23.093559328200001</v>
      </c>
    </row>
    <row r="3228" spans="1:29">
      <c r="A3228" s="20"/>
      <c r="B3228" s="24">
        <v>446</v>
      </c>
      <c r="H3228" s="571">
        <v>3223</v>
      </c>
      <c r="I3228" s="78">
        <v>1825</v>
      </c>
      <c r="J3228" s="78">
        <v>1787</v>
      </c>
      <c r="K3228" s="78">
        <v>1824</v>
      </c>
      <c r="L3228" s="78">
        <v>1825</v>
      </c>
      <c r="M3228" s="579" t="str">
        <f t="shared" si="51"/>
        <v>1825,1787,1824,1825</v>
      </c>
      <c r="R3228" s="280">
        <v>3223</v>
      </c>
      <c r="S3228" s="591">
        <v>1644.5994866400099</v>
      </c>
      <c r="U3228" s="77">
        <v>3223</v>
      </c>
      <c r="V3228" s="77">
        <v>3231</v>
      </c>
      <c r="Y3228" s="110">
        <v>3223</v>
      </c>
      <c r="Z3228" s="110">
        <v>0</v>
      </c>
      <c r="AA3228" s="110">
        <v>3231</v>
      </c>
      <c r="AB3228" s="110">
        <v>0</v>
      </c>
      <c r="AC3228" s="417">
        <v>28.085045906199301</v>
      </c>
    </row>
    <row r="3229" spans="1:29">
      <c r="A3229" s="20"/>
      <c r="B3229" s="24">
        <v>447</v>
      </c>
      <c r="H3229" s="571">
        <v>3224</v>
      </c>
      <c r="I3229" s="78">
        <v>1826</v>
      </c>
      <c r="J3229" s="78">
        <v>1785</v>
      </c>
      <c r="K3229" s="78">
        <v>1786</v>
      </c>
      <c r="L3229" s="78">
        <v>1826</v>
      </c>
      <c r="M3229" s="579" t="str">
        <f t="shared" si="51"/>
        <v>1826,1785,1786,1826</v>
      </c>
      <c r="R3229" s="280">
        <v>3224</v>
      </c>
      <c r="S3229" s="591">
        <v>1736.648776235</v>
      </c>
      <c r="U3229" s="77">
        <v>3224</v>
      </c>
      <c r="V3229" s="77">
        <v>3232</v>
      </c>
      <c r="Y3229" s="110">
        <v>3224</v>
      </c>
      <c r="Z3229" s="110">
        <v>0</v>
      </c>
      <c r="AA3229" s="110">
        <v>3232</v>
      </c>
      <c r="AB3229" s="110">
        <v>0</v>
      </c>
      <c r="AC3229" s="417">
        <v>25.199278987000199</v>
      </c>
    </row>
    <row r="3230" spans="1:29">
      <c r="A3230" s="20"/>
      <c r="B3230" s="24">
        <v>448</v>
      </c>
      <c r="H3230" s="571">
        <v>3225</v>
      </c>
      <c r="I3230" s="78">
        <v>1826</v>
      </c>
      <c r="J3230" s="78">
        <v>1786</v>
      </c>
      <c r="K3230" s="78">
        <v>1825</v>
      </c>
      <c r="L3230" s="78">
        <v>1826</v>
      </c>
      <c r="M3230" s="579" t="str">
        <f t="shared" si="51"/>
        <v>1826,1786,1825,1826</v>
      </c>
      <c r="R3230" s="280">
        <v>3225</v>
      </c>
      <c r="S3230" s="591">
        <v>1667.06337892499</v>
      </c>
      <c r="U3230" s="77">
        <v>3225</v>
      </c>
      <c r="V3230" s="77">
        <v>3256</v>
      </c>
      <c r="Y3230" s="110">
        <v>3225</v>
      </c>
      <c r="Z3230" s="110">
        <v>0</v>
      </c>
      <c r="AA3230" s="110">
        <v>3256</v>
      </c>
      <c r="AB3230" s="110">
        <v>0</v>
      </c>
      <c r="AC3230" s="417">
        <v>32.247692510499299</v>
      </c>
    </row>
    <row r="3231" spans="1:29">
      <c r="A3231" s="20"/>
      <c r="B3231" s="24">
        <v>449</v>
      </c>
      <c r="H3231" s="571">
        <v>3226</v>
      </c>
      <c r="I3231" s="78">
        <v>1827</v>
      </c>
      <c r="J3231" s="78">
        <v>1784</v>
      </c>
      <c r="K3231" s="78">
        <v>1785</v>
      </c>
      <c r="L3231" s="78">
        <v>1827</v>
      </c>
      <c r="M3231" s="579" t="str">
        <f t="shared" si="51"/>
        <v>1827,1784,1785,1827</v>
      </c>
      <c r="R3231" s="280">
        <v>3226</v>
      </c>
      <c r="S3231" s="591">
        <v>1624.2304364700101</v>
      </c>
      <c r="U3231" s="77">
        <v>3226</v>
      </c>
      <c r="V3231" s="77">
        <v>3258</v>
      </c>
      <c r="Y3231" s="110">
        <v>3226</v>
      </c>
      <c r="Z3231" s="110">
        <v>0</v>
      </c>
      <c r="AA3231" s="110">
        <v>3258</v>
      </c>
      <c r="AB3231" s="110">
        <v>0</v>
      </c>
      <c r="AC3231" s="417">
        <v>28.9831482299996</v>
      </c>
    </row>
    <row r="3232" spans="1:29">
      <c r="A3232" s="20"/>
      <c r="B3232" s="24">
        <v>450</v>
      </c>
      <c r="H3232" s="571">
        <v>3227</v>
      </c>
      <c r="I3232" s="78">
        <v>1827</v>
      </c>
      <c r="J3232" s="78">
        <v>1785</v>
      </c>
      <c r="K3232" s="78">
        <v>1826</v>
      </c>
      <c r="L3232" s="78">
        <v>1827</v>
      </c>
      <c r="M3232" s="579" t="str">
        <f t="shared" si="51"/>
        <v>1827,1785,1826,1827</v>
      </c>
      <c r="R3232" s="280">
        <v>3227</v>
      </c>
      <c r="S3232" s="591">
        <v>1700.53132092501</v>
      </c>
      <c r="U3232" s="77">
        <v>3227</v>
      </c>
      <c r="V3232" s="77">
        <v>3259</v>
      </c>
      <c r="Y3232" s="110">
        <v>3227</v>
      </c>
      <c r="Z3232" s="110">
        <v>0</v>
      </c>
      <c r="AA3232" s="110">
        <v>3259</v>
      </c>
      <c r="AB3232" s="110">
        <v>0</v>
      </c>
      <c r="AC3232" s="417">
        <v>32.846430266000297</v>
      </c>
    </row>
    <row r="3233" spans="1:29">
      <c r="A3233" s="20"/>
      <c r="B3233" s="24">
        <v>451</v>
      </c>
      <c r="H3233" s="571">
        <v>3228</v>
      </c>
      <c r="I3233" s="78">
        <v>1828</v>
      </c>
      <c r="J3233" s="78">
        <v>1783</v>
      </c>
      <c r="K3233" s="78">
        <v>1784</v>
      </c>
      <c r="L3233" s="78">
        <v>1828</v>
      </c>
      <c r="M3233" s="579" t="str">
        <f t="shared" si="51"/>
        <v>1828,1783,1784,1828</v>
      </c>
      <c r="R3233" s="280">
        <v>3228</v>
      </c>
      <c r="S3233" s="591">
        <v>1370.4993212650199</v>
      </c>
      <c r="U3233" s="77">
        <v>3228</v>
      </c>
      <c r="V3233" s="77">
        <v>3260</v>
      </c>
      <c r="Y3233" s="110">
        <v>3228</v>
      </c>
      <c r="Z3233" s="110">
        <v>0</v>
      </c>
      <c r="AA3233" s="110">
        <v>3260</v>
      </c>
      <c r="AB3233" s="110">
        <v>0</v>
      </c>
      <c r="AC3233" s="417">
        <v>21.392635813199998</v>
      </c>
    </row>
    <row r="3234" spans="1:29">
      <c r="A3234" s="20"/>
      <c r="B3234" s="24">
        <v>452</v>
      </c>
      <c r="H3234" s="571">
        <v>3229</v>
      </c>
      <c r="I3234" s="78">
        <v>1828</v>
      </c>
      <c r="J3234" s="78">
        <v>1784</v>
      </c>
      <c r="K3234" s="78">
        <v>1827</v>
      </c>
      <c r="L3234" s="78">
        <v>1828</v>
      </c>
      <c r="M3234" s="579" t="str">
        <f t="shared" si="51"/>
        <v>1828,1784,1827,1828</v>
      </c>
      <c r="R3234" s="280">
        <v>3229</v>
      </c>
      <c r="S3234" s="591">
        <v>1508.84487142998</v>
      </c>
      <c r="U3234" s="77">
        <v>3229</v>
      </c>
      <c r="V3234" s="77">
        <v>3261</v>
      </c>
      <c r="Y3234" s="110">
        <v>3229</v>
      </c>
      <c r="Z3234" s="110">
        <v>0</v>
      </c>
      <c r="AA3234" s="110">
        <v>3261</v>
      </c>
      <c r="AB3234" s="110">
        <v>0</v>
      </c>
      <c r="AC3234" s="417">
        <v>26.831181636499799</v>
      </c>
    </row>
    <row r="3235" spans="1:29">
      <c r="A3235" s="20"/>
      <c r="B3235" s="24">
        <v>453</v>
      </c>
      <c r="H3235" s="571">
        <v>3230</v>
      </c>
      <c r="I3235" s="78">
        <v>1829</v>
      </c>
      <c r="J3235" s="78">
        <v>1782</v>
      </c>
      <c r="K3235" s="78">
        <v>1783</v>
      </c>
      <c r="L3235" s="78">
        <v>1829</v>
      </c>
      <c r="M3235" s="579" t="str">
        <f t="shared" si="51"/>
        <v>1829,1782,1783,1829</v>
      </c>
      <c r="R3235" s="280">
        <v>3230</v>
      </c>
      <c r="S3235" s="591">
        <v>1154.67796641</v>
      </c>
      <c r="U3235" s="77">
        <v>3230</v>
      </c>
      <c r="V3235" s="77">
        <v>3262</v>
      </c>
      <c r="Y3235" s="110">
        <v>3230</v>
      </c>
      <c r="Z3235" s="110">
        <v>0</v>
      </c>
      <c r="AA3235" s="110">
        <v>3262</v>
      </c>
      <c r="AB3235" s="110">
        <v>0</v>
      </c>
      <c r="AC3235" s="417">
        <v>20.782948236800198</v>
      </c>
    </row>
    <row r="3236" spans="1:29">
      <c r="A3236" s="20"/>
      <c r="B3236" s="24">
        <v>454</v>
      </c>
      <c r="H3236" s="571">
        <v>3231</v>
      </c>
      <c r="I3236" s="78">
        <v>1829</v>
      </c>
      <c r="J3236" s="78">
        <v>1783</v>
      </c>
      <c r="K3236" s="78">
        <v>1828</v>
      </c>
      <c r="L3236" s="78">
        <v>1829</v>
      </c>
      <c r="M3236" s="579" t="str">
        <f t="shared" si="51"/>
        <v>1829,1783,1828,1829</v>
      </c>
      <c r="R3236" s="280">
        <v>3231</v>
      </c>
      <c r="S3236" s="591">
        <v>1404.2522953099599</v>
      </c>
      <c r="U3236" s="77">
        <v>3231</v>
      </c>
      <c r="V3236" s="77">
        <v>3263</v>
      </c>
      <c r="Y3236" s="110">
        <v>3231</v>
      </c>
      <c r="Z3236" s="110">
        <v>0</v>
      </c>
      <c r="AA3236" s="110">
        <v>3263</v>
      </c>
      <c r="AB3236" s="110">
        <v>0</v>
      </c>
      <c r="AC3236" s="417">
        <v>26.684355955499999</v>
      </c>
    </row>
    <row r="3237" spans="1:29">
      <c r="A3237" s="20"/>
      <c r="B3237" s="24">
        <v>455</v>
      </c>
      <c r="H3237" s="571">
        <v>3232</v>
      </c>
      <c r="I3237" s="78">
        <v>1829</v>
      </c>
      <c r="J3237" s="78">
        <v>1781</v>
      </c>
      <c r="K3237" s="78">
        <v>1782</v>
      </c>
      <c r="L3237" s="78">
        <v>1829</v>
      </c>
      <c r="M3237" s="579" t="str">
        <f t="shared" si="51"/>
        <v>1829,1781,1782,1829</v>
      </c>
      <c r="R3237" s="280">
        <v>3232</v>
      </c>
      <c r="S3237" s="591">
        <v>1259.9639493500099</v>
      </c>
      <c r="U3237" s="77">
        <v>3232</v>
      </c>
      <c r="V3237" s="77">
        <v>3264</v>
      </c>
      <c r="Y3237" s="110">
        <v>3232</v>
      </c>
      <c r="Z3237" s="110">
        <v>0</v>
      </c>
      <c r="AA3237" s="110">
        <v>3264</v>
      </c>
      <c r="AB3237" s="110">
        <v>0</v>
      </c>
      <c r="AC3237" s="417">
        <v>26.654409173899701</v>
      </c>
    </row>
    <row r="3238" spans="1:29">
      <c r="A3238" s="20"/>
      <c r="B3238" s="24">
        <v>456</v>
      </c>
      <c r="H3238" s="571">
        <v>3233</v>
      </c>
      <c r="I3238" s="78">
        <v>1830</v>
      </c>
      <c r="J3238" s="78">
        <v>1824</v>
      </c>
      <c r="K3238" s="78">
        <v>1823</v>
      </c>
      <c r="L3238" s="78">
        <v>1830</v>
      </c>
      <c r="M3238" s="579" t="str">
        <f t="shared" si="51"/>
        <v>1830,1824,1823,1830</v>
      </c>
      <c r="R3238" s="280">
        <v>3233</v>
      </c>
      <c r="S3238" s="591">
        <v>1654.8431987199799</v>
      </c>
      <c r="U3238" s="77">
        <v>3233</v>
      </c>
      <c r="V3238" s="77">
        <v>3265</v>
      </c>
      <c r="Y3238" s="110">
        <v>3233</v>
      </c>
      <c r="Z3238" s="110">
        <v>0</v>
      </c>
      <c r="AA3238" s="110">
        <v>3265</v>
      </c>
      <c r="AB3238" s="110">
        <v>0</v>
      </c>
      <c r="AC3238" s="417">
        <v>29.9593408072461</v>
      </c>
    </row>
    <row r="3239" spans="1:29">
      <c r="A3239" s="20"/>
      <c r="B3239" s="24">
        <v>457</v>
      </c>
      <c r="H3239" s="571">
        <v>3234</v>
      </c>
      <c r="I3239" s="78">
        <v>1830</v>
      </c>
      <c r="J3239" s="78">
        <v>1823</v>
      </c>
      <c r="K3239" s="78">
        <v>1822</v>
      </c>
      <c r="L3239" s="78">
        <v>1830</v>
      </c>
      <c r="M3239" s="579" t="str">
        <f t="shared" si="51"/>
        <v>1830,1823,1822,1830</v>
      </c>
      <c r="R3239" s="280">
        <v>3234</v>
      </c>
      <c r="S3239" s="591">
        <v>1598.4398508199899</v>
      </c>
      <c r="U3239" s="77">
        <v>3234</v>
      </c>
      <c r="V3239" s="77">
        <v>3266</v>
      </c>
      <c r="Y3239" s="110">
        <v>3234</v>
      </c>
      <c r="Z3239" s="110">
        <v>0</v>
      </c>
      <c r="AA3239" s="110">
        <v>3266</v>
      </c>
      <c r="AB3239" s="110">
        <v>0</v>
      </c>
      <c r="AC3239" s="417">
        <v>30.6628035103999</v>
      </c>
    </row>
    <row r="3240" spans="1:29">
      <c r="A3240" s="20"/>
      <c r="B3240" s="24">
        <v>458</v>
      </c>
      <c r="H3240" s="571">
        <v>3235</v>
      </c>
      <c r="I3240" s="78">
        <v>1831</v>
      </c>
      <c r="J3240" s="78">
        <v>1830</v>
      </c>
      <c r="K3240" s="78">
        <v>1822</v>
      </c>
      <c r="L3240" s="78">
        <v>1831</v>
      </c>
      <c r="M3240" s="579" t="str">
        <f t="shared" si="51"/>
        <v>1831,1830,1822,1831</v>
      </c>
      <c r="R3240" s="280">
        <v>3235</v>
      </c>
      <c r="S3240" s="591">
        <v>1824.5005616600099</v>
      </c>
      <c r="U3240" s="77">
        <v>3235</v>
      </c>
      <c r="V3240" s="77">
        <v>3267</v>
      </c>
      <c r="Y3240" s="110">
        <v>3235</v>
      </c>
      <c r="Z3240" s="110">
        <v>0</v>
      </c>
      <c r="AA3240" s="110">
        <v>3267</v>
      </c>
      <c r="AB3240" s="110">
        <v>0</v>
      </c>
      <c r="AC3240" s="417">
        <v>31.878002583154402</v>
      </c>
    </row>
    <row r="3241" spans="1:29">
      <c r="A3241" s="20"/>
      <c r="B3241" s="24">
        <v>459</v>
      </c>
      <c r="H3241" s="571">
        <v>3236</v>
      </c>
      <c r="I3241" s="78">
        <v>1831</v>
      </c>
      <c r="J3241" s="78">
        <v>1822</v>
      </c>
      <c r="K3241" s="78">
        <v>1821</v>
      </c>
      <c r="L3241" s="78">
        <v>1831</v>
      </c>
      <c r="M3241" s="579" t="str">
        <f t="shared" si="51"/>
        <v>1831,1822,1821,1831</v>
      </c>
      <c r="R3241" s="280">
        <v>3236</v>
      </c>
      <c r="S3241" s="591">
        <v>1502.05367859997</v>
      </c>
      <c r="U3241" s="77">
        <v>3236</v>
      </c>
      <c r="V3241" s="77">
        <v>3268</v>
      </c>
      <c r="Y3241" s="110">
        <v>3236</v>
      </c>
      <c r="Z3241" s="110">
        <v>0</v>
      </c>
      <c r="AA3241" s="110">
        <v>3268</v>
      </c>
      <c r="AB3241" s="110">
        <v>0</v>
      </c>
      <c r="AC3241" s="417">
        <v>32.464423577782298</v>
      </c>
    </row>
    <row r="3242" spans="1:29">
      <c r="A3242" s="20"/>
      <c r="B3242" s="24">
        <v>460</v>
      </c>
      <c r="H3242" s="571">
        <v>3237</v>
      </c>
      <c r="I3242" s="78">
        <v>1832</v>
      </c>
      <c r="J3242" s="78">
        <v>1831</v>
      </c>
      <c r="K3242" s="78">
        <v>1821</v>
      </c>
      <c r="L3242" s="78">
        <v>1832</v>
      </c>
      <c r="M3242" s="579" t="str">
        <f t="shared" si="51"/>
        <v>1832,1831,1821,1832</v>
      </c>
      <c r="R3242" s="280">
        <v>3237</v>
      </c>
      <c r="S3242" s="591">
        <v>1712.56022336502</v>
      </c>
      <c r="U3242" s="77">
        <v>3237</v>
      </c>
      <c r="V3242" s="77">
        <v>3269</v>
      </c>
      <c r="Y3242" s="110">
        <v>3237</v>
      </c>
      <c r="Z3242" s="110">
        <v>0</v>
      </c>
      <c r="AA3242" s="110">
        <v>3269</v>
      </c>
      <c r="AB3242" s="110">
        <v>0</v>
      </c>
      <c r="AC3242" s="417">
        <v>33.348904203234</v>
      </c>
    </row>
    <row r="3243" spans="1:29">
      <c r="A3243" s="20"/>
      <c r="B3243" s="24">
        <v>461</v>
      </c>
      <c r="H3243" s="571">
        <v>3238</v>
      </c>
      <c r="I3243" s="78">
        <v>1832</v>
      </c>
      <c r="J3243" s="78">
        <v>1821</v>
      </c>
      <c r="K3243" s="78">
        <v>1820</v>
      </c>
      <c r="L3243" s="78">
        <v>1832</v>
      </c>
      <c r="M3243" s="579" t="str">
        <f t="shared" si="51"/>
        <v>1832,1821,1820,1832</v>
      </c>
      <c r="R3243" s="280">
        <v>3238</v>
      </c>
      <c r="S3243" s="591">
        <v>1477.2080945100099</v>
      </c>
      <c r="U3243" s="77">
        <v>3238</v>
      </c>
      <c r="V3243" s="77">
        <v>3271</v>
      </c>
      <c r="Y3243" s="110">
        <v>3238</v>
      </c>
      <c r="Z3243" s="110">
        <v>0</v>
      </c>
      <c r="AA3243" s="110">
        <v>3271</v>
      </c>
      <c r="AB3243" s="110">
        <v>0</v>
      </c>
      <c r="AC3243" s="417">
        <v>31.10855685656</v>
      </c>
    </row>
    <row r="3244" spans="1:29">
      <c r="A3244" s="20"/>
      <c r="B3244" s="24">
        <v>462</v>
      </c>
      <c r="H3244" s="571">
        <v>3239</v>
      </c>
      <c r="I3244" s="78">
        <v>1833</v>
      </c>
      <c r="J3244" s="78">
        <v>1832</v>
      </c>
      <c r="K3244" s="78">
        <v>1820</v>
      </c>
      <c r="L3244" s="78">
        <v>1833</v>
      </c>
      <c r="M3244" s="579" t="str">
        <f t="shared" si="51"/>
        <v>1833,1832,1820,1833</v>
      </c>
      <c r="R3244" s="280">
        <v>3239</v>
      </c>
      <c r="S3244" s="591">
        <v>1581.2329865449799</v>
      </c>
      <c r="U3244" s="77">
        <v>3239</v>
      </c>
      <c r="V3244" s="77">
        <v>3272</v>
      </c>
      <c r="Y3244" s="110">
        <v>3239</v>
      </c>
      <c r="Z3244" s="110">
        <v>0</v>
      </c>
      <c r="AA3244" s="110">
        <v>3272</v>
      </c>
      <c r="AB3244" s="110">
        <v>0</v>
      </c>
      <c r="AC3244" s="417">
        <v>33.597002057391798</v>
      </c>
    </row>
    <row r="3245" spans="1:29">
      <c r="A3245" s="20"/>
      <c r="B3245" s="24">
        <v>463</v>
      </c>
      <c r="H3245" s="571">
        <v>3240</v>
      </c>
      <c r="I3245" s="78">
        <v>1833</v>
      </c>
      <c r="J3245" s="78">
        <v>1820</v>
      </c>
      <c r="K3245" s="78">
        <v>1819</v>
      </c>
      <c r="L3245" s="78">
        <v>1833</v>
      </c>
      <c r="M3245" s="579" t="str">
        <f t="shared" si="51"/>
        <v>1833,1820,1819,1833</v>
      </c>
      <c r="R3245" s="280">
        <v>3240</v>
      </c>
      <c r="S3245" s="591">
        <v>1297.15058821003</v>
      </c>
      <c r="U3245" s="77">
        <v>3240</v>
      </c>
      <c r="V3245" s="77">
        <v>3273</v>
      </c>
      <c r="Y3245" s="110">
        <v>3240</v>
      </c>
      <c r="Z3245" s="110">
        <v>0</v>
      </c>
      <c r="AA3245" s="110">
        <v>3273</v>
      </c>
      <c r="AB3245" s="110">
        <v>0</v>
      </c>
      <c r="AC3245" s="417">
        <v>25.153450334479501</v>
      </c>
    </row>
    <row r="3246" spans="1:29">
      <c r="A3246" s="20"/>
      <c r="B3246" s="24">
        <v>464</v>
      </c>
      <c r="H3246" s="571">
        <v>3241</v>
      </c>
      <c r="I3246" s="78">
        <v>1818</v>
      </c>
      <c r="J3246" s="78">
        <v>1833</v>
      </c>
      <c r="K3246" s="78">
        <v>1819</v>
      </c>
      <c r="L3246" s="78">
        <v>1818</v>
      </c>
      <c r="M3246" s="579" t="str">
        <f t="shared" si="51"/>
        <v>1818,1833,1819,1818</v>
      </c>
      <c r="R3246" s="280">
        <v>3241</v>
      </c>
      <c r="S3246" s="591">
        <v>1343.0178532899799</v>
      </c>
      <c r="U3246" s="77">
        <v>3241</v>
      </c>
      <c r="V3246" s="77">
        <v>3274</v>
      </c>
      <c r="Y3246" s="110">
        <v>3241</v>
      </c>
      <c r="Z3246" s="110">
        <v>0</v>
      </c>
      <c r="AA3246" s="110">
        <v>3274</v>
      </c>
      <c r="AB3246" s="110">
        <v>0</v>
      </c>
      <c r="AC3246" s="417">
        <v>29.850033334429899</v>
      </c>
    </row>
    <row r="3247" spans="1:29">
      <c r="A3247" s="20"/>
      <c r="B3247" s="24">
        <v>465</v>
      </c>
      <c r="H3247" s="571">
        <v>3242</v>
      </c>
      <c r="I3247" s="78">
        <v>1834</v>
      </c>
      <c r="J3247" s="78">
        <v>1833</v>
      </c>
      <c r="K3247" s="78">
        <v>1818</v>
      </c>
      <c r="L3247" s="78">
        <v>1834</v>
      </c>
      <c r="M3247" s="579" t="str">
        <f t="shared" si="51"/>
        <v>1834,1833,1818,1834</v>
      </c>
      <c r="R3247" s="280">
        <v>3242</v>
      </c>
      <c r="S3247" s="591">
        <v>1667.97599460999</v>
      </c>
      <c r="U3247" s="77">
        <v>3242</v>
      </c>
      <c r="V3247" s="77">
        <v>3275</v>
      </c>
      <c r="Y3247" s="110">
        <v>3242</v>
      </c>
      <c r="Z3247" s="110">
        <v>0</v>
      </c>
      <c r="AA3247" s="110">
        <v>3275</v>
      </c>
      <c r="AB3247" s="110">
        <v>0</v>
      </c>
      <c r="AC3247" s="417">
        <v>26.874334481420501</v>
      </c>
    </row>
    <row r="3248" spans="1:29">
      <c r="A3248" s="20"/>
      <c r="B3248" s="24">
        <v>466</v>
      </c>
      <c r="H3248" s="571">
        <v>3243</v>
      </c>
      <c r="I3248" s="78">
        <v>1834</v>
      </c>
      <c r="J3248" s="78">
        <v>1818</v>
      </c>
      <c r="K3248" s="78">
        <v>1817</v>
      </c>
      <c r="L3248" s="78">
        <v>1834</v>
      </c>
      <c r="M3248" s="579" t="str">
        <f t="shared" si="51"/>
        <v>1834,1818,1817,1834</v>
      </c>
      <c r="R3248" s="280">
        <v>3243</v>
      </c>
      <c r="S3248" s="591">
        <v>1752.3288225599899</v>
      </c>
      <c r="U3248" s="77">
        <v>3243</v>
      </c>
      <c r="V3248" s="77">
        <v>3321</v>
      </c>
      <c r="Y3248" s="110">
        <v>3243</v>
      </c>
      <c r="Z3248" s="110">
        <v>0</v>
      </c>
      <c r="AA3248" s="110">
        <v>3321</v>
      </c>
      <c r="AB3248" s="110">
        <v>0</v>
      </c>
      <c r="AC3248" s="417">
        <v>27.939105535449901</v>
      </c>
    </row>
    <row r="3249" spans="1:29">
      <c r="A3249" s="20"/>
      <c r="B3249" s="24">
        <v>467</v>
      </c>
      <c r="H3249" s="571">
        <v>3244</v>
      </c>
      <c r="I3249" s="78">
        <v>1835</v>
      </c>
      <c r="J3249" s="78">
        <v>1834</v>
      </c>
      <c r="K3249" s="78">
        <v>1817</v>
      </c>
      <c r="L3249" s="78">
        <v>1835</v>
      </c>
      <c r="M3249" s="579" t="str">
        <f t="shared" si="51"/>
        <v>1835,1834,1817,1835</v>
      </c>
      <c r="R3249" s="280">
        <v>3244</v>
      </c>
      <c r="S3249" s="591">
        <v>1892.6714702899901</v>
      </c>
      <c r="U3249" s="77">
        <v>3244</v>
      </c>
      <c r="V3249" s="77">
        <v>3323</v>
      </c>
      <c r="Y3249" s="110">
        <v>3244</v>
      </c>
      <c r="Z3249" s="110">
        <v>0</v>
      </c>
      <c r="AA3249" s="110">
        <v>3323</v>
      </c>
      <c r="AB3249" s="110">
        <v>0</v>
      </c>
      <c r="AC3249" s="417">
        <v>30.199860123540201</v>
      </c>
    </row>
    <row r="3250" spans="1:29">
      <c r="A3250" s="20"/>
      <c r="B3250" s="24">
        <v>468</v>
      </c>
      <c r="H3250" s="571">
        <v>3245</v>
      </c>
      <c r="I3250" s="78">
        <v>1835</v>
      </c>
      <c r="J3250" s="78">
        <v>1817</v>
      </c>
      <c r="K3250" s="78">
        <v>1816</v>
      </c>
      <c r="L3250" s="78">
        <v>1835</v>
      </c>
      <c r="M3250" s="579" t="str">
        <f t="shared" si="51"/>
        <v>1835,1817,1816,1835</v>
      </c>
      <c r="R3250" s="280">
        <v>3245</v>
      </c>
      <c r="S3250" s="591">
        <v>2014.0469063550099</v>
      </c>
      <c r="U3250" s="77">
        <v>3245</v>
      </c>
      <c r="V3250" s="77">
        <v>3324</v>
      </c>
      <c r="Y3250" s="110">
        <v>3245</v>
      </c>
      <c r="Z3250" s="110">
        <v>0</v>
      </c>
      <c r="AA3250" s="110">
        <v>3324</v>
      </c>
      <c r="AB3250" s="110">
        <v>0</v>
      </c>
      <c r="AC3250" s="417">
        <v>26.037961228469999</v>
      </c>
    </row>
    <row r="3251" spans="1:29">
      <c r="A3251" s="20"/>
      <c r="B3251" s="24">
        <v>469</v>
      </c>
      <c r="H3251" s="571">
        <v>3246</v>
      </c>
      <c r="I3251" s="78">
        <v>1836</v>
      </c>
      <c r="J3251" s="78">
        <v>1825</v>
      </c>
      <c r="K3251" s="78">
        <v>1824</v>
      </c>
      <c r="L3251" s="78">
        <v>1836</v>
      </c>
      <c r="M3251" s="579" t="str">
        <f t="shared" si="51"/>
        <v>1836,1825,1824,1836</v>
      </c>
      <c r="R3251" s="280">
        <v>3246</v>
      </c>
      <c r="S3251" s="591">
        <v>1642.61519762998</v>
      </c>
      <c r="U3251" s="77">
        <v>3246</v>
      </c>
      <c r="V3251" s="77">
        <v>3325</v>
      </c>
      <c r="Y3251" s="110">
        <v>3246</v>
      </c>
      <c r="Z3251" s="110">
        <v>0</v>
      </c>
      <c r="AA3251" s="110">
        <v>3325</v>
      </c>
      <c r="AB3251" s="110">
        <v>0</v>
      </c>
      <c r="AC3251" s="417">
        <v>31.696852793639401</v>
      </c>
    </row>
    <row r="3252" spans="1:29">
      <c r="A3252" s="20"/>
      <c r="B3252" s="24">
        <v>470</v>
      </c>
      <c r="H3252" s="571">
        <v>3247</v>
      </c>
      <c r="I3252" s="78">
        <v>1836</v>
      </c>
      <c r="J3252" s="78">
        <v>1824</v>
      </c>
      <c r="K3252" s="78">
        <v>1830</v>
      </c>
      <c r="L3252" s="78">
        <v>1836</v>
      </c>
      <c r="M3252" s="579" t="str">
        <f t="shared" si="51"/>
        <v>1836,1824,1830,1836</v>
      </c>
      <c r="R3252" s="280">
        <v>3247</v>
      </c>
      <c r="S3252" s="591">
        <v>1878.6518963600099</v>
      </c>
      <c r="U3252" s="77">
        <v>3247</v>
      </c>
      <c r="V3252" s="77">
        <v>3326</v>
      </c>
      <c r="Y3252" s="110">
        <v>3247</v>
      </c>
      <c r="Z3252" s="110">
        <v>0</v>
      </c>
      <c r="AA3252" s="110">
        <v>3326</v>
      </c>
      <c r="AB3252" s="110">
        <v>0</v>
      </c>
      <c r="AC3252" s="417">
        <v>29.636510518420199</v>
      </c>
    </row>
    <row r="3253" spans="1:29">
      <c r="A3253" s="20"/>
      <c r="B3253" s="24">
        <v>471</v>
      </c>
      <c r="H3253" s="571">
        <v>3248</v>
      </c>
      <c r="I3253" s="78">
        <v>1837</v>
      </c>
      <c r="J3253" s="78">
        <v>1826</v>
      </c>
      <c r="K3253" s="78">
        <v>1825</v>
      </c>
      <c r="L3253" s="78">
        <v>1837</v>
      </c>
      <c r="M3253" s="579" t="str">
        <f t="shared" si="51"/>
        <v>1837,1826,1825,1837</v>
      </c>
      <c r="R3253" s="280">
        <v>3248</v>
      </c>
      <c r="S3253" s="591">
        <v>1698.3707193549999</v>
      </c>
      <c r="U3253" s="77">
        <v>3248</v>
      </c>
      <c r="V3253" s="77">
        <v>3327</v>
      </c>
      <c r="Y3253" s="110">
        <v>3248</v>
      </c>
      <c r="Z3253" s="110">
        <v>0</v>
      </c>
      <c r="AA3253" s="110">
        <v>3327</v>
      </c>
      <c r="AB3253" s="110">
        <v>0</v>
      </c>
      <c r="AC3253" s="417">
        <v>30.374133537031</v>
      </c>
    </row>
    <row r="3254" spans="1:29">
      <c r="A3254" s="20"/>
      <c r="B3254" s="24">
        <v>472</v>
      </c>
      <c r="H3254" s="571">
        <v>3249</v>
      </c>
      <c r="I3254" s="78">
        <v>1837</v>
      </c>
      <c r="J3254" s="78">
        <v>1825</v>
      </c>
      <c r="K3254" s="78">
        <v>1836</v>
      </c>
      <c r="L3254" s="78">
        <v>1837</v>
      </c>
      <c r="M3254" s="579" t="str">
        <f t="shared" si="51"/>
        <v>1837,1825,1836,1837</v>
      </c>
      <c r="R3254" s="280">
        <v>3249</v>
      </c>
      <c r="S3254" s="591">
        <v>1777.21441988999</v>
      </c>
      <c r="U3254" s="77">
        <v>3249</v>
      </c>
      <c r="V3254" s="77">
        <v>3328</v>
      </c>
      <c r="Y3254" s="110">
        <v>3249</v>
      </c>
      <c r="Z3254" s="110">
        <v>0</v>
      </c>
      <c r="AA3254" s="110">
        <v>3328</v>
      </c>
      <c r="AB3254" s="110">
        <v>0</v>
      </c>
      <c r="AC3254" s="417">
        <v>30.610868920769999</v>
      </c>
    </row>
    <row r="3255" spans="1:29">
      <c r="A3255" s="20"/>
      <c r="B3255" s="24">
        <v>473</v>
      </c>
      <c r="H3255" s="571">
        <v>3250</v>
      </c>
      <c r="I3255" s="78">
        <v>1838</v>
      </c>
      <c r="J3255" s="78">
        <v>1827</v>
      </c>
      <c r="K3255" s="78">
        <v>1826</v>
      </c>
      <c r="L3255" s="78">
        <v>1838</v>
      </c>
      <c r="M3255" s="579" t="str">
        <f t="shared" si="51"/>
        <v>1838,1827,1826,1838</v>
      </c>
      <c r="R3255" s="280">
        <v>3250</v>
      </c>
      <c r="S3255" s="591">
        <v>1640.7499336999899</v>
      </c>
      <c r="U3255" s="77">
        <v>3250</v>
      </c>
      <c r="V3255" s="77">
        <v>3329</v>
      </c>
      <c r="Y3255" s="110">
        <v>3250</v>
      </c>
      <c r="Z3255" s="110">
        <v>0</v>
      </c>
      <c r="AA3255" s="110">
        <v>3329</v>
      </c>
      <c r="AB3255" s="110">
        <v>0</v>
      </c>
      <c r="AC3255" s="417">
        <v>23.689579773730301</v>
      </c>
    </row>
    <row r="3256" spans="1:29">
      <c r="A3256" s="20"/>
      <c r="B3256" s="24">
        <v>474</v>
      </c>
      <c r="H3256" s="571">
        <v>3251</v>
      </c>
      <c r="I3256" s="78">
        <v>1838</v>
      </c>
      <c r="J3256" s="78">
        <v>1826</v>
      </c>
      <c r="K3256" s="78">
        <v>1837</v>
      </c>
      <c r="L3256" s="78">
        <v>1838</v>
      </c>
      <c r="M3256" s="579" t="str">
        <f t="shared" si="51"/>
        <v>1838,1826,1837,1838</v>
      </c>
      <c r="R3256" s="280">
        <v>3251</v>
      </c>
      <c r="S3256" s="591">
        <v>1739.1540393999801</v>
      </c>
      <c r="U3256" s="77">
        <v>3251</v>
      </c>
      <c r="V3256" s="77">
        <v>3330</v>
      </c>
      <c r="Y3256" s="110">
        <v>3251</v>
      </c>
      <c r="Z3256" s="110">
        <v>0</v>
      </c>
      <c r="AA3256" s="110">
        <v>3330</v>
      </c>
      <c r="AB3256" s="110">
        <v>0</v>
      </c>
      <c r="AC3256" s="417">
        <v>24.864968901869702</v>
      </c>
    </row>
    <row r="3257" spans="1:29">
      <c r="A3257" s="20"/>
      <c r="B3257" s="24">
        <v>475</v>
      </c>
      <c r="H3257" s="571">
        <v>3252</v>
      </c>
      <c r="I3257" s="78">
        <v>1839</v>
      </c>
      <c r="J3257" s="78">
        <v>1828</v>
      </c>
      <c r="K3257" s="78">
        <v>1827</v>
      </c>
      <c r="L3257" s="78">
        <v>1839</v>
      </c>
      <c r="M3257" s="579" t="str">
        <f t="shared" si="51"/>
        <v>1839,1828,1827,1839</v>
      </c>
      <c r="R3257" s="280">
        <v>3252</v>
      </c>
      <c r="S3257" s="591">
        <v>1555.4250206300001</v>
      </c>
      <c r="U3257" s="77">
        <v>3252</v>
      </c>
      <c r="V3257" s="77">
        <v>3331</v>
      </c>
      <c r="Y3257" s="110">
        <v>3252</v>
      </c>
      <c r="Z3257" s="110">
        <v>0</v>
      </c>
      <c r="AA3257" s="110">
        <v>3331</v>
      </c>
      <c r="AB3257" s="110">
        <v>0</v>
      </c>
      <c r="AC3257" s="417">
        <v>31.331230167640001</v>
      </c>
    </row>
    <row r="3258" spans="1:29">
      <c r="A3258" s="20"/>
      <c r="B3258" s="24">
        <v>476</v>
      </c>
      <c r="H3258" s="571">
        <v>3253</v>
      </c>
      <c r="I3258" s="78">
        <v>1839</v>
      </c>
      <c r="J3258" s="78">
        <v>1827</v>
      </c>
      <c r="K3258" s="78">
        <v>1838</v>
      </c>
      <c r="L3258" s="78">
        <v>1839</v>
      </c>
      <c r="M3258" s="579" t="str">
        <f t="shared" si="51"/>
        <v>1839,1827,1838,1839</v>
      </c>
      <c r="R3258" s="280">
        <v>3253</v>
      </c>
      <c r="S3258" s="591">
        <v>1654.87140842998</v>
      </c>
      <c r="U3258" s="77">
        <v>3253</v>
      </c>
      <c r="V3258" s="77">
        <v>3332</v>
      </c>
      <c r="Y3258" s="110">
        <v>3253</v>
      </c>
      <c r="Z3258" s="110">
        <v>0</v>
      </c>
      <c r="AA3258" s="110">
        <v>3332</v>
      </c>
      <c r="AB3258" s="110">
        <v>0</v>
      </c>
      <c r="AC3258" s="417">
        <v>27.388844921238999</v>
      </c>
    </row>
    <row r="3259" spans="1:29">
      <c r="A3259" s="20"/>
      <c r="B3259" s="24">
        <v>477</v>
      </c>
      <c r="H3259" s="571">
        <v>3254</v>
      </c>
      <c r="I3259" s="78">
        <v>1840</v>
      </c>
      <c r="J3259" s="78">
        <v>1829</v>
      </c>
      <c r="K3259" s="78">
        <v>1828</v>
      </c>
      <c r="L3259" s="78">
        <v>1840</v>
      </c>
      <c r="M3259" s="579" t="str">
        <f t="shared" si="51"/>
        <v>1840,1829,1828,1840</v>
      </c>
      <c r="R3259" s="280">
        <v>3254</v>
      </c>
      <c r="S3259" s="591">
        <v>1465.24969929998</v>
      </c>
      <c r="U3259" s="77">
        <v>3254</v>
      </c>
      <c r="V3259" s="77">
        <v>3333</v>
      </c>
      <c r="Y3259" s="110">
        <v>3254</v>
      </c>
      <c r="Z3259" s="110">
        <v>0</v>
      </c>
      <c r="AA3259" s="110">
        <v>3333</v>
      </c>
      <c r="AB3259" s="110">
        <v>0</v>
      </c>
      <c r="AC3259" s="417">
        <v>27.040698902179699</v>
      </c>
    </row>
    <row r="3260" spans="1:29">
      <c r="A3260" s="20"/>
      <c r="B3260" s="24">
        <v>478</v>
      </c>
      <c r="H3260" s="571">
        <v>3255</v>
      </c>
      <c r="I3260" s="78">
        <v>1840</v>
      </c>
      <c r="J3260" s="78">
        <v>1828</v>
      </c>
      <c r="K3260" s="78">
        <v>1839</v>
      </c>
      <c r="L3260" s="78">
        <v>1840</v>
      </c>
      <c r="M3260" s="579" t="str">
        <f t="shared" si="51"/>
        <v>1840,1828,1839,1840</v>
      </c>
      <c r="R3260" s="280">
        <v>3255</v>
      </c>
      <c r="S3260" s="591">
        <v>1533.16909175</v>
      </c>
      <c r="U3260" s="77">
        <v>3255</v>
      </c>
      <c r="V3260" s="77">
        <v>3334</v>
      </c>
      <c r="Y3260" s="110">
        <v>3255</v>
      </c>
      <c r="Z3260" s="110">
        <v>0</v>
      </c>
      <c r="AA3260" s="110">
        <v>3334</v>
      </c>
      <c r="AB3260" s="110">
        <v>0</v>
      </c>
      <c r="AC3260" s="417">
        <v>32.890324628859503</v>
      </c>
    </row>
    <row r="3261" spans="1:29">
      <c r="A3261" s="20"/>
      <c r="B3261" s="24">
        <v>479</v>
      </c>
      <c r="H3261" s="571">
        <v>3256</v>
      </c>
      <c r="I3261" s="78">
        <v>1841</v>
      </c>
      <c r="J3261" s="78">
        <v>1781</v>
      </c>
      <c r="K3261" s="78">
        <v>1829</v>
      </c>
      <c r="L3261" s="78">
        <v>1841</v>
      </c>
      <c r="M3261" s="579" t="str">
        <f t="shared" si="51"/>
        <v>1841,1781,1829,1841</v>
      </c>
      <c r="R3261" s="280">
        <v>3256</v>
      </c>
      <c r="S3261" s="591">
        <v>1612.38462552496</v>
      </c>
      <c r="U3261" s="77">
        <v>3256</v>
      </c>
      <c r="V3261" s="77">
        <v>3335</v>
      </c>
      <c r="Y3261" s="110">
        <v>3256</v>
      </c>
      <c r="Z3261" s="110">
        <v>0</v>
      </c>
      <c r="AA3261" s="110">
        <v>3335</v>
      </c>
      <c r="AB3261" s="110">
        <v>0</v>
      </c>
      <c r="AC3261" s="417">
        <v>23.588259798469299</v>
      </c>
    </row>
    <row r="3262" spans="1:29">
      <c r="A3262" s="20"/>
      <c r="B3262" s="24">
        <v>480</v>
      </c>
      <c r="H3262" s="571">
        <v>3257</v>
      </c>
      <c r="I3262" s="78">
        <v>1841</v>
      </c>
      <c r="J3262" s="78">
        <v>1829</v>
      </c>
      <c r="K3262" s="78">
        <v>1840</v>
      </c>
      <c r="L3262" s="78">
        <v>1841</v>
      </c>
      <c r="M3262" s="579" t="str">
        <f t="shared" si="51"/>
        <v>1841,1829,1840,1841</v>
      </c>
      <c r="R3262" s="280">
        <v>3257</v>
      </c>
      <c r="S3262" s="591">
        <v>1474.6848987200301</v>
      </c>
      <c r="U3262" s="77">
        <v>3257</v>
      </c>
      <c r="V3262" s="77">
        <v>3336</v>
      </c>
      <c r="Y3262" s="110">
        <v>3257</v>
      </c>
      <c r="Z3262" s="110">
        <v>0</v>
      </c>
      <c r="AA3262" s="110">
        <v>3336</v>
      </c>
      <c r="AB3262" s="110">
        <v>0</v>
      </c>
      <c r="AC3262" s="417">
        <v>29.176443104850399</v>
      </c>
    </row>
    <row r="3263" spans="1:29">
      <c r="A3263" s="20"/>
      <c r="B3263" s="24">
        <v>481</v>
      </c>
      <c r="H3263" s="571">
        <v>3258</v>
      </c>
      <c r="I3263" s="78">
        <v>1842</v>
      </c>
      <c r="J3263" s="78">
        <v>1780</v>
      </c>
      <c r="K3263" s="78">
        <v>1781</v>
      </c>
      <c r="L3263" s="78">
        <v>1842</v>
      </c>
      <c r="M3263" s="579" t="str">
        <f t="shared" si="51"/>
        <v>1842,1780,1781,1842</v>
      </c>
      <c r="R3263" s="280">
        <v>3258</v>
      </c>
      <c r="S3263" s="591">
        <v>1449.1574114999801</v>
      </c>
      <c r="U3263" s="77">
        <v>3258</v>
      </c>
      <c r="V3263" s="77">
        <v>3337</v>
      </c>
      <c r="Y3263" s="110">
        <v>3258</v>
      </c>
      <c r="Z3263" s="110">
        <v>0</v>
      </c>
      <c r="AA3263" s="110">
        <v>3337</v>
      </c>
      <c r="AB3263" s="110">
        <v>0</v>
      </c>
      <c r="AC3263" s="417">
        <v>23.0353837647102</v>
      </c>
    </row>
    <row r="3264" spans="1:29">
      <c r="A3264" s="20"/>
      <c r="B3264" s="24">
        <v>482</v>
      </c>
      <c r="H3264" s="571">
        <v>3259</v>
      </c>
      <c r="I3264" s="78">
        <v>1842</v>
      </c>
      <c r="J3264" s="78">
        <v>1781</v>
      </c>
      <c r="K3264" s="78">
        <v>1841</v>
      </c>
      <c r="L3264" s="78">
        <v>1842</v>
      </c>
      <c r="M3264" s="579" t="str">
        <f t="shared" si="51"/>
        <v>1842,1781,1841,1842</v>
      </c>
      <c r="R3264" s="280">
        <v>3259</v>
      </c>
      <c r="S3264" s="591">
        <v>1642.3215133000101</v>
      </c>
      <c r="U3264" s="77">
        <v>3259</v>
      </c>
      <c r="V3264" s="77">
        <v>3338</v>
      </c>
      <c r="Y3264" s="110">
        <v>3259</v>
      </c>
      <c r="Z3264" s="110">
        <v>0</v>
      </c>
      <c r="AA3264" s="110">
        <v>3338</v>
      </c>
      <c r="AB3264" s="110">
        <v>0</v>
      </c>
      <c r="AC3264" s="417">
        <v>31.863272117669101</v>
      </c>
    </row>
    <row r="3265" spans="1:29">
      <c r="A3265" s="20"/>
      <c r="B3265" s="24">
        <v>483</v>
      </c>
      <c r="H3265" s="571">
        <v>3260</v>
      </c>
      <c r="I3265" s="78">
        <v>1843</v>
      </c>
      <c r="J3265" s="78">
        <v>1779</v>
      </c>
      <c r="K3265" s="78">
        <v>1780</v>
      </c>
      <c r="L3265" s="78">
        <v>1843</v>
      </c>
      <c r="M3265" s="579" t="str">
        <f t="shared" si="51"/>
        <v>1843,1779,1780,1843</v>
      </c>
      <c r="R3265" s="280">
        <v>3260</v>
      </c>
      <c r="S3265" s="591">
        <v>1069.63179066</v>
      </c>
      <c r="U3265" s="77">
        <v>3260</v>
      </c>
      <c r="V3265" s="77">
        <v>3339</v>
      </c>
      <c r="Y3265" s="110">
        <v>3260</v>
      </c>
      <c r="Z3265" s="110">
        <v>0</v>
      </c>
      <c r="AA3265" s="110">
        <v>3339</v>
      </c>
      <c r="AB3265" s="110">
        <v>0</v>
      </c>
      <c r="AC3265" s="417">
        <v>33.443722231490497</v>
      </c>
    </row>
    <row r="3266" spans="1:29">
      <c r="A3266" s="20"/>
      <c r="B3266" s="24">
        <v>484</v>
      </c>
      <c r="H3266" s="571">
        <v>3261</v>
      </c>
      <c r="I3266" s="78">
        <v>1843</v>
      </c>
      <c r="J3266" s="78">
        <v>1780</v>
      </c>
      <c r="K3266" s="78">
        <v>1842</v>
      </c>
      <c r="L3266" s="78">
        <v>1843</v>
      </c>
      <c r="M3266" s="579" t="str">
        <f t="shared" si="51"/>
        <v>1843,1780,1842,1843</v>
      </c>
      <c r="R3266" s="280">
        <v>3261</v>
      </c>
      <c r="S3266" s="591">
        <v>1341.55908182499</v>
      </c>
      <c r="U3266" s="77">
        <v>3261</v>
      </c>
      <c r="V3266" s="77">
        <v>3340</v>
      </c>
      <c r="Y3266" s="110">
        <v>3261</v>
      </c>
      <c r="Z3266" s="110">
        <v>0</v>
      </c>
      <c r="AA3266" s="110">
        <v>3340</v>
      </c>
      <c r="AB3266" s="110">
        <v>0</v>
      </c>
      <c r="AC3266" s="417">
        <v>28.6839752595499</v>
      </c>
    </row>
    <row r="3267" spans="1:29">
      <c r="A3267" s="20"/>
      <c r="B3267" s="24">
        <v>485</v>
      </c>
      <c r="H3267" s="571">
        <v>3262</v>
      </c>
      <c r="I3267" s="78">
        <v>1843</v>
      </c>
      <c r="J3267" s="78">
        <v>1778</v>
      </c>
      <c r="K3267" s="78">
        <v>1779</v>
      </c>
      <c r="L3267" s="78">
        <v>1843</v>
      </c>
      <c r="M3267" s="579" t="str">
        <f t="shared" si="51"/>
        <v>1843,1778,1779,1843</v>
      </c>
      <c r="R3267" s="280">
        <v>3262</v>
      </c>
      <c r="S3267" s="591">
        <v>1039.1474118400099</v>
      </c>
      <c r="U3267" s="77">
        <v>3262</v>
      </c>
      <c r="V3267" s="77">
        <v>3341</v>
      </c>
      <c r="Y3267" s="110">
        <v>3262</v>
      </c>
      <c r="Z3267" s="110">
        <v>0</v>
      </c>
      <c r="AA3267" s="110">
        <v>3341</v>
      </c>
      <c r="AB3267" s="110">
        <v>0</v>
      </c>
      <c r="AC3267" s="417">
        <v>35.834213953589703</v>
      </c>
    </row>
    <row r="3268" spans="1:29">
      <c r="A3268" s="20"/>
      <c r="B3268" s="24">
        <v>486</v>
      </c>
      <c r="H3268" s="571">
        <v>3263</v>
      </c>
      <c r="I3268" s="78">
        <v>1844</v>
      </c>
      <c r="J3268" s="78">
        <v>1777</v>
      </c>
      <c r="K3268" s="78">
        <v>1778</v>
      </c>
      <c r="L3268" s="78">
        <v>1844</v>
      </c>
      <c r="M3268" s="579" t="str">
        <f t="shared" si="51"/>
        <v>1844,1777,1778,1844</v>
      </c>
      <c r="R3268" s="280">
        <v>3263</v>
      </c>
      <c r="S3268" s="591">
        <v>1334.217797775</v>
      </c>
      <c r="U3268" s="77">
        <v>3263</v>
      </c>
      <c r="V3268" s="77">
        <v>3342</v>
      </c>
      <c r="Y3268" s="110">
        <v>3263</v>
      </c>
      <c r="Z3268" s="110">
        <v>0</v>
      </c>
      <c r="AA3268" s="110">
        <v>3342</v>
      </c>
      <c r="AB3268" s="110">
        <v>0</v>
      </c>
      <c r="AC3268" s="417">
        <v>24.634296919959599</v>
      </c>
    </row>
    <row r="3269" spans="1:29">
      <c r="A3269" s="20"/>
      <c r="B3269" s="24">
        <v>487</v>
      </c>
      <c r="H3269" s="571">
        <v>3264</v>
      </c>
      <c r="I3269" s="78">
        <v>1844</v>
      </c>
      <c r="J3269" s="78">
        <v>1778</v>
      </c>
      <c r="K3269" s="78">
        <v>1843</v>
      </c>
      <c r="L3269" s="78">
        <v>1844</v>
      </c>
      <c r="M3269" s="579" t="str">
        <f t="shared" si="51"/>
        <v>1844,1778,1843,1844</v>
      </c>
      <c r="R3269" s="280">
        <v>3264</v>
      </c>
      <c r="S3269" s="591">
        <v>1332.7204586949799</v>
      </c>
      <c r="U3269" s="77">
        <v>3264</v>
      </c>
      <c r="V3269" s="77">
        <v>3343</v>
      </c>
      <c r="Y3269" s="110">
        <v>3264</v>
      </c>
      <c r="Z3269" s="110">
        <v>0</v>
      </c>
      <c r="AA3269" s="110">
        <v>3343</v>
      </c>
      <c r="AB3269" s="110">
        <v>0</v>
      </c>
      <c r="AC3269" s="417">
        <v>31.50625560896</v>
      </c>
    </row>
    <row r="3270" spans="1:29">
      <c r="A3270" s="20"/>
      <c r="B3270" s="24">
        <v>488</v>
      </c>
      <c r="H3270" s="571">
        <v>3265</v>
      </c>
      <c r="I3270" s="78">
        <v>1845</v>
      </c>
      <c r="J3270" s="78">
        <v>1776</v>
      </c>
      <c r="K3270" s="78">
        <v>1777</v>
      </c>
      <c r="L3270" s="78">
        <v>1845</v>
      </c>
      <c r="M3270" s="579" t="str">
        <f t="shared" ref="M3270:M3333" si="52">_xlfn.CONCAT(I3270,",",J3270,",",,K3270,",",L3270)</f>
        <v>1845,1776,1777,1845</v>
      </c>
      <c r="R3270" s="280">
        <v>3265</v>
      </c>
      <c r="S3270" s="591">
        <v>1497.9670403622999</v>
      </c>
      <c r="U3270" s="77">
        <v>3265</v>
      </c>
      <c r="V3270" s="77">
        <v>3344</v>
      </c>
      <c r="Y3270" s="110">
        <v>3265</v>
      </c>
      <c r="Z3270" s="110">
        <v>0</v>
      </c>
      <c r="AA3270" s="110">
        <v>3344</v>
      </c>
      <c r="AB3270" s="110">
        <v>0</v>
      </c>
      <c r="AC3270" s="417">
        <v>24.451580020039099</v>
      </c>
    </row>
    <row r="3271" spans="1:29">
      <c r="A3271" s="20"/>
      <c r="B3271" s="24">
        <v>489</v>
      </c>
      <c r="H3271" s="571">
        <v>3266</v>
      </c>
      <c r="I3271" s="78">
        <v>1845</v>
      </c>
      <c r="J3271" s="78">
        <v>1777</v>
      </c>
      <c r="K3271" s="78">
        <v>1844</v>
      </c>
      <c r="L3271" s="78">
        <v>1845</v>
      </c>
      <c r="M3271" s="579" t="str">
        <f t="shared" si="52"/>
        <v>1845,1777,1844,1845</v>
      </c>
      <c r="R3271" s="280">
        <v>3266</v>
      </c>
      <c r="S3271" s="591">
        <v>1533.14017551999</v>
      </c>
      <c r="U3271" s="77">
        <v>3266</v>
      </c>
      <c r="V3271" s="77">
        <v>3371</v>
      </c>
      <c r="Y3271" s="110">
        <v>3266</v>
      </c>
      <c r="Z3271" s="110">
        <v>0</v>
      </c>
      <c r="AA3271" s="110">
        <v>3371</v>
      </c>
      <c r="AB3271" s="110">
        <v>0</v>
      </c>
      <c r="AC3271" s="417">
        <v>33.665333986799801</v>
      </c>
    </row>
    <row r="3272" spans="1:29">
      <c r="A3272" s="20"/>
      <c r="B3272" s="24">
        <v>490</v>
      </c>
      <c r="H3272" s="571">
        <v>3267</v>
      </c>
      <c r="I3272" s="78">
        <v>1846</v>
      </c>
      <c r="J3272" s="78">
        <v>1775</v>
      </c>
      <c r="K3272" s="78">
        <v>1776</v>
      </c>
      <c r="L3272" s="78">
        <v>1846</v>
      </c>
      <c r="M3272" s="579" t="str">
        <f t="shared" si="52"/>
        <v>1846,1775,1776,1846</v>
      </c>
      <c r="R3272" s="280">
        <v>3267</v>
      </c>
      <c r="S3272" s="591">
        <v>1593.9001291577199</v>
      </c>
      <c r="U3272" s="77">
        <v>3267</v>
      </c>
      <c r="V3272" s="77">
        <v>3372</v>
      </c>
      <c r="Y3272" s="110">
        <v>3267</v>
      </c>
      <c r="Z3272" s="110">
        <v>0</v>
      </c>
      <c r="AA3272" s="110">
        <v>3372</v>
      </c>
      <c r="AB3272" s="110">
        <v>0</v>
      </c>
      <c r="AC3272" s="417">
        <v>34.6306102152599</v>
      </c>
    </row>
    <row r="3273" spans="1:29">
      <c r="A3273" s="20"/>
      <c r="B3273" s="24">
        <v>491</v>
      </c>
      <c r="H3273" s="571">
        <v>3268</v>
      </c>
      <c r="I3273" s="78">
        <v>1846</v>
      </c>
      <c r="J3273" s="78">
        <v>1776</v>
      </c>
      <c r="K3273" s="78">
        <v>1845</v>
      </c>
      <c r="L3273" s="78">
        <v>1846</v>
      </c>
      <c r="M3273" s="579" t="str">
        <f t="shared" si="52"/>
        <v>1846,1776,1845,1846</v>
      </c>
      <c r="R3273" s="280">
        <v>3268</v>
      </c>
      <c r="S3273" s="591">
        <v>1623.22117888911</v>
      </c>
      <c r="U3273" s="77">
        <v>3268</v>
      </c>
      <c r="V3273" s="77">
        <v>3375</v>
      </c>
      <c r="Y3273" s="110">
        <v>3268</v>
      </c>
      <c r="Z3273" s="110">
        <v>0</v>
      </c>
      <c r="AA3273" s="110">
        <v>3375</v>
      </c>
      <c r="AB3273" s="110">
        <v>0</v>
      </c>
      <c r="AC3273" s="417">
        <v>31.8816663562401</v>
      </c>
    </row>
    <row r="3274" spans="1:29">
      <c r="A3274" s="20"/>
      <c r="B3274" s="24">
        <v>492</v>
      </c>
      <c r="H3274" s="571">
        <v>3269</v>
      </c>
      <c r="I3274" s="78">
        <v>1847</v>
      </c>
      <c r="J3274" s="78">
        <v>1774</v>
      </c>
      <c r="K3274" s="78">
        <v>1775</v>
      </c>
      <c r="L3274" s="78">
        <v>1847</v>
      </c>
      <c r="M3274" s="579" t="str">
        <f t="shared" si="52"/>
        <v>1847,1774,1775,1847</v>
      </c>
      <c r="R3274" s="280">
        <v>3269</v>
      </c>
      <c r="S3274" s="591">
        <v>1667.4452101617001</v>
      </c>
      <c r="U3274" s="77">
        <v>3269</v>
      </c>
      <c r="V3274" s="77">
        <v>3377</v>
      </c>
      <c r="Y3274" s="110">
        <v>3269</v>
      </c>
      <c r="Z3274" s="110">
        <v>0</v>
      </c>
      <c r="AA3274" s="110">
        <v>3377</v>
      </c>
      <c r="AB3274" s="110">
        <v>0</v>
      </c>
      <c r="AC3274" s="417">
        <v>28.967059588539399</v>
      </c>
    </row>
    <row r="3275" spans="1:29">
      <c r="A3275" s="20"/>
      <c r="B3275" s="24">
        <v>493</v>
      </c>
      <c r="H3275" s="571">
        <v>3270</v>
      </c>
      <c r="I3275" s="78">
        <v>1847</v>
      </c>
      <c r="J3275" s="78">
        <v>1775</v>
      </c>
      <c r="K3275" s="78">
        <v>1846</v>
      </c>
      <c r="L3275" s="78">
        <v>1847</v>
      </c>
      <c r="M3275" s="579" t="str">
        <f t="shared" si="52"/>
        <v>1847,1775,1846,1847</v>
      </c>
      <c r="R3275" s="280">
        <v>3270</v>
      </c>
      <c r="S3275" s="591">
        <v>1604.6227444067999</v>
      </c>
      <c r="U3275" s="77">
        <v>3270</v>
      </c>
      <c r="V3275" s="77">
        <v>3378</v>
      </c>
      <c r="Y3275" s="110">
        <v>3270</v>
      </c>
      <c r="Z3275" s="110">
        <v>0</v>
      </c>
      <c r="AA3275" s="110">
        <v>3378</v>
      </c>
      <c r="AB3275" s="110">
        <v>0</v>
      </c>
      <c r="AC3275" s="417">
        <v>33.044954393660298</v>
      </c>
    </row>
    <row r="3276" spans="1:29">
      <c r="A3276" s="20"/>
      <c r="B3276" s="24">
        <v>494</v>
      </c>
      <c r="H3276" s="571">
        <v>3271</v>
      </c>
      <c r="I3276" s="78">
        <v>1848</v>
      </c>
      <c r="J3276" s="78">
        <v>1773</v>
      </c>
      <c r="K3276" s="78">
        <v>1774</v>
      </c>
      <c r="L3276" s="78">
        <v>1848</v>
      </c>
      <c r="M3276" s="579" t="str">
        <f t="shared" si="52"/>
        <v>1848,1773,1774,1848</v>
      </c>
      <c r="R3276" s="280">
        <v>3271</v>
      </c>
      <c r="S3276" s="591">
        <v>1555.4278428279999</v>
      </c>
      <c r="U3276" s="77">
        <v>3271</v>
      </c>
      <c r="V3276" s="77">
        <v>3379</v>
      </c>
      <c r="Y3276" s="110">
        <v>3271</v>
      </c>
      <c r="Z3276" s="110">
        <v>0</v>
      </c>
      <c r="AA3276" s="110">
        <v>3379</v>
      </c>
      <c r="AB3276" s="110">
        <v>0</v>
      </c>
      <c r="AC3276" s="417">
        <v>23.640238551010199</v>
      </c>
    </row>
    <row r="3277" spans="1:29">
      <c r="A3277" s="20"/>
      <c r="B3277" s="24">
        <v>495</v>
      </c>
      <c r="H3277" s="571">
        <v>3272</v>
      </c>
      <c r="I3277" s="78">
        <v>1848</v>
      </c>
      <c r="J3277" s="78">
        <v>1774</v>
      </c>
      <c r="K3277" s="78">
        <v>1847</v>
      </c>
      <c r="L3277" s="78">
        <v>1848</v>
      </c>
      <c r="M3277" s="579" t="str">
        <f t="shared" si="52"/>
        <v>1848,1774,1847,1848</v>
      </c>
      <c r="R3277" s="280">
        <v>3272</v>
      </c>
      <c r="S3277" s="591">
        <v>1679.85010286959</v>
      </c>
      <c r="U3277" s="77">
        <v>3272</v>
      </c>
      <c r="V3277" s="77">
        <v>3380</v>
      </c>
      <c r="Y3277" s="110">
        <v>3272</v>
      </c>
      <c r="Z3277" s="110">
        <v>0</v>
      </c>
      <c r="AA3277" s="110">
        <v>3380</v>
      </c>
      <c r="AB3277" s="110">
        <v>0</v>
      </c>
      <c r="AC3277" s="417">
        <v>29.089159334179701</v>
      </c>
    </row>
    <row r="3278" spans="1:29">
      <c r="A3278" s="20"/>
      <c r="B3278" s="24">
        <v>496</v>
      </c>
      <c r="H3278" s="571">
        <v>3273</v>
      </c>
      <c r="I3278" s="78">
        <v>1849</v>
      </c>
      <c r="J3278" s="78">
        <v>1772</v>
      </c>
      <c r="K3278" s="78">
        <v>1773</v>
      </c>
      <c r="L3278" s="78">
        <v>1849</v>
      </c>
      <c r="M3278" s="579" t="str">
        <f t="shared" si="52"/>
        <v>1849,1772,1773,1849</v>
      </c>
      <c r="R3278" s="280">
        <v>3273</v>
      </c>
      <c r="S3278" s="591">
        <v>1257.6725167239699</v>
      </c>
      <c r="U3278" s="77">
        <v>3273</v>
      </c>
      <c r="V3278" s="77">
        <v>3381</v>
      </c>
      <c r="Y3278" s="110">
        <v>3273</v>
      </c>
      <c r="Z3278" s="110">
        <v>0</v>
      </c>
      <c r="AA3278" s="110">
        <v>3381</v>
      </c>
      <c r="AB3278" s="110">
        <v>0</v>
      </c>
      <c r="AC3278" s="417">
        <v>23.929079140399701</v>
      </c>
    </row>
    <row r="3279" spans="1:29">
      <c r="A3279" s="20"/>
      <c r="B3279" s="24">
        <v>497</v>
      </c>
      <c r="H3279" s="571">
        <v>3274</v>
      </c>
      <c r="I3279" s="78">
        <v>1849</v>
      </c>
      <c r="J3279" s="78">
        <v>1773</v>
      </c>
      <c r="K3279" s="78">
        <v>1848</v>
      </c>
      <c r="L3279" s="78">
        <v>1849</v>
      </c>
      <c r="M3279" s="579" t="str">
        <f t="shared" si="52"/>
        <v>1849,1773,1848,1849</v>
      </c>
      <c r="R3279" s="280">
        <v>3274</v>
      </c>
      <c r="S3279" s="591">
        <v>1492.50166672149</v>
      </c>
      <c r="U3279" s="77">
        <v>3274</v>
      </c>
      <c r="V3279" s="77">
        <v>3382</v>
      </c>
      <c r="Y3279" s="110">
        <v>3274</v>
      </c>
      <c r="Z3279" s="110">
        <v>0</v>
      </c>
      <c r="AA3279" s="110">
        <v>3382</v>
      </c>
      <c r="AB3279" s="110">
        <v>0</v>
      </c>
      <c r="AC3279" s="417">
        <v>34.133320252259701</v>
      </c>
    </row>
    <row r="3280" spans="1:29">
      <c r="A3280" s="20"/>
      <c r="B3280" s="24">
        <v>498</v>
      </c>
      <c r="H3280" s="571">
        <v>3275</v>
      </c>
      <c r="I3280" s="78">
        <v>1849</v>
      </c>
      <c r="J3280" s="78">
        <v>1771</v>
      </c>
      <c r="K3280" s="78">
        <v>1772</v>
      </c>
      <c r="L3280" s="78">
        <v>1849</v>
      </c>
      <c r="M3280" s="579" t="str">
        <f t="shared" si="52"/>
        <v>1849,1771,1772,1849</v>
      </c>
      <c r="R3280" s="280">
        <v>3275</v>
      </c>
      <c r="S3280" s="591">
        <v>1343.7167240710201</v>
      </c>
      <c r="U3280" s="77">
        <v>3275</v>
      </c>
      <c r="V3280" s="77">
        <v>3383</v>
      </c>
      <c r="Y3280" s="110">
        <v>3275</v>
      </c>
      <c r="Z3280" s="110">
        <v>0</v>
      </c>
      <c r="AA3280" s="110">
        <v>3383</v>
      </c>
      <c r="AB3280" s="110">
        <v>0</v>
      </c>
      <c r="AC3280" s="417">
        <v>32.8302897054105</v>
      </c>
    </row>
    <row r="3281" spans="1:29">
      <c r="A3281" s="20"/>
      <c r="B3281" s="24">
        <v>499</v>
      </c>
      <c r="H3281" s="571">
        <v>3276</v>
      </c>
      <c r="I3281" s="78">
        <v>1850</v>
      </c>
      <c r="J3281" s="78">
        <v>1832</v>
      </c>
      <c r="K3281" s="78">
        <v>1833</v>
      </c>
      <c r="L3281" s="78">
        <v>1850</v>
      </c>
      <c r="M3281" s="579" t="str">
        <f t="shared" si="52"/>
        <v>1850,1832,1833,1850</v>
      </c>
      <c r="R3281" s="280">
        <v>3276</v>
      </c>
      <c r="S3281" s="591">
        <v>1768.8697604399899</v>
      </c>
      <c r="U3281" s="77">
        <v>3276</v>
      </c>
      <c r="V3281" s="77">
        <v>3398</v>
      </c>
      <c r="Y3281" s="110">
        <v>3276</v>
      </c>
      <c r="Z3281" s="110">
        <v>0</v>
      </c>
      <c r="AA3281" s="110">
        <v>3398</v>
      </c>
      <c r="AB3281" s="110">
        <v>0</v>
      </c>
      <c r="AC3281" s="417">
        <v>27.2995207477998</v>
      </c>
    </row>
    <row r="3282" spans="1:29">
      <c r="A3282" s="20"/>
      <c r="B3282" s="24">
        <v>500</v>
      </c>
      <c r="H3282" s="571">
        <v>3277</v>
      </c>
      <c r="I3282" s="78">
        <v>1850</v>
      </c>
      <c r="J3282" s="78">
        <v>1833</v>
      </c>
      <c r="K3282" s="78">
        <v>1834</v>
      </c>
      <c r="L3282" s="78">
        <v>1850</v>
      </c>
      <c r="M3282" s="579" t="str">
        <f t="shared" si="52"/>
        <v>1850,1833,1834,1850</v>
      </c>
      <c r="R3282" s="280">
        <v>3277</v>
      </c>
      <c r="S3282" s="591">
        <v>1815.6287624399699</v>
      </c>
      <c r="U3282" s="77">
        <v>3277</v>
      </c>
      <c r="V3282" s="77">
        <v>3400</v>
      </c>
      <c r="Y3282" s="110">
        <v>3277</v>
      </c>
      <c r="Z3282" s="110">
        <v>0</v>
      </c>
      <c r="AA3282" s="110">
        <v>3400</v>
      </c>
      <c r="AB3282" s="110">
        <v>0</v>
      </c>
      <c r="AC3282" s="417">
        <v>24.365378277729</v>
      </c>
    </row>
    <row r="3283" spans="1:29">
      <c r="A3283" s="20"/>
      <c r="B3283" s="24">
        <v>501</v>
      </c>
      <c r="H3283" s="571">
        <v>3278</v>
      </c>
      <c r="I3283" s="78">
        <v>1851</v>
      </c>
      <c r="J3283" s="78">
        <v>1831</v>
      </c>
      <c r="K3283" s="78">
        <v>1832</v>
      </c>
      <c r="L3283" s="78">
        <v>1851</v>
      </c>
      <c r="M3283" s="579" t="str">
        <f t="shared" si="52"/>
        <v>1851,1831,1832,1851</v>
      </c>
      <c r="R3283" s="280">
        <v>3278</v>
      </c>
      <c r="S3283" s="591">
        <v>1676.4035374099899</v>
      </c>
      <c r="U3283" s="77">
        <v>3278</v>
      </c>
      <c r="V3283" s="77">
        <v>3401</v>
      </c>
      <c r="Y3283" s="110">
        <v>3278</v>
      </c>
      <c r="Z3283" s="110">
        <v>0</v>
      </c>
      <c r="AA3283" s="110">
        <v>3401</v>
      </c>
      <c r="AB3283" s="110">
        <v>0</v>
      </c>
      <c r="AC3283" s="417">
        <v>29.9470555929691</v>
      </c>
    </row>
    <row r="3284" spans="1:29">
      <c r="A3284" s="20"/>
      <c r="B3284" s="24">
        <v>502</v>
      </c>
      <c r="H3284" s="571">
        <v>3279</v>
      </c>
      <c r="I3284" s="78">
        <v>1851</v>
      </c>
      <c r="J3284" s="78">
        <v>1832</v>
      </c>
      <c r="K3284" s="78">
        <v>1850</v>
      </c>
      <c r="L3284" s="78">
        <v>1851</v>
      </c>
      <c r="M3284" s="579" t="str">
        <f t="shared" si="52"/>
        <v>1851,1832,1850,1851</v>
      </c>
      <c r="R3284" s="280">
        <v>3279</v>
      </c>
      <c r="S3284" s="591">
        <v>1873.1666508350099</v>
      </c>
      <c r="U3284" s="77">
        <v>3279</v>
      </c>
      <c r="V3284" s="77">
        <v>3402</v>
      </c>
      <c r="Y3284" s="110">
        <v>3279</v>
      </c>
      <c r="Z3284" s="110">
        <v>0</v>
      </c>
      <c r="AA3284" s="110">
        <v>3402</v>
      </c>
      <c r="AB3284" s="110">
        <v>0</v>
      </c>
      <c r="AC3284" s="417">
        <v>22.913607395124199</v>
      </c>
    </row>
    <row r="3285" spans="1:29">
      <c r="A3285" s="20"/>
      <c r="B3285" s="24">
        <v>503</v>
      </c>
      <c r="H3285" s="571">
        <v>3280</v>
      </c>
      <c r="I3285" s="78">
        <v>1852</v>
      </c>
      <c r="J3285" s="78">
        <v>1830</v>
      </c>
      <c r="K3285" s="78">
        <v>1831</v>
      </c>
      <c r="L3285" s="78">
        <v>1852</v>
      </c>
      <c r="M3285" s="579" t="str">
        <f t="shared" si="52"/>
        <v>1852,1830,1831,1852</v>
      </c>
      <c r="R3285" s="280">
        <v>3280</v>
      </c>
      <c r="S3285" s="591">
        <v>1861.73908599998</v>
      </c>
      <c r="U3285" s="77">
        <v>3280</v>
      </c>
      <c r="V3285" s="77">
        <v>3403</v>
      </c>
      <c r="Y3285" s="110">
        <v>3280</v>
      </c>
      <c r="Z3285" s="110">
        <v>0</v>
      </c>
      <c r="AA3285" s="110">
        <v>3403</v>
      </c>
      <c r="AB3285" s="110">
        <v>0</v>
      </c>
      <c r="AC3285" s="417">
        <v>24.814788725231701</v>
      </c>
    </row>
    <row r="3286" spans="1:29">
      <c r="A3286" s="20"/>
      <c r="B3286" s="24">
        <v>504</v>
      </c>
      <c r="H3286" s="571">
        <v>3281</v>
      </c>
      <c r="I3286" s="78">
        <v>1852</v>
      </c>
      <c r="J3286" s="78">
        <v>1831</v>
      </c>
      <c r="K3286" s="78">
        <v>1851</v>
      </c>
      <c r="L3286" s="78">
        <v>1852</v>
      </c>
      <c r="M3286" s="579" t="str">
        <f t="shared" si="52"/>
        <v>1852,1831,1851,1852</v>
      </c>
      <c r="R3286" s="280">
        <v>3281</v>
      </c>
      <c r="S3286" s="591">
        <v>1752.9600645200101</v>
      </c>
      <c r="U3286" s="77">
        <v>3281</v>
      </c>
      <c r="V3286" s="77">
        <v>3404</v>
      </c>
      <c r="Y3286" s="110">
        <v>3281</v>
      </c>
      <c r="Z3286" s="110">
        <v>0</v>
      </c>
      <c r="AA3286" s="110">
        <v>3404</v>
      </c>
      <c r="AB3286" s="110">
        <v>0</v>
      </c>
      <c r="AC3286" s="417">
        <v>28.014828389843402</v>
      </c>
    </row>
    <row r="3287" spans="1:29">
      <c r="A3287" s="20"/>
      <c r="B3287" s="24">
        <v>505</v>
      </c>
      <c r="H3287" s="571">
        <v>3282</v>
      </c>
      <c r="I3287" s="78">
        <v>1853</v>
      </c>
      <c r="J3287" s="78">
        <v>1836</v>
      </c>
      <c r="K3287" s="78">
        <v>1830</v>
      </c>
      <c r="L3287" s="78">
        <v>1853</v>
      </c>
      <c r="M3287" s="579" t="str">
        <f t="shared" si="52"/>
        <v>1853,1836,1830,1853</v>
      </c>
      <c r="R3287" s="280">
        <v>3282</v>
      </c>
      <c r="S3287" s="591">
        <v>1934.6742842649901</v>
      </c>
      <c r="U3287" s="77">
        <v>3282</v>
      </c>
      <c r="V3287" s="77">
        <v>3405</v>
      </c>
      <c r="Y3287" s="110">
        <v>3282</v>
      </c>
      <c r="Z3287" s="110">
        <v>0</v>
      </c>
      <c r="AA3287" s="110">
        <v>3405</v>
      </c>
      <c r="AB3287" s="110">
        <v>0</v>
      </c>
      <c r="AC3287" s="417">
        <v>25.220927995283201</v>
      </c>
    </row>
    <row r="3288" spans="1:29">
      <c r="A3288" s="20"/>
      <c r="B3288" s="24">
        <v>506</v>
      </c>
      <c r="H3288" s="571">
        <v>3283</v>
      </c>
      <c r="I3288" s="78">
        <v>1853</v>
      </c>
      <c r="J3288" s="78">
        <v>1830</v>
      </c>
      <c r="K3288" s="78">
        <v>1852</v>
      </c>
      <c r="L3288" s="78">
        <v>1853</v>
      </c>
      <c r="M3288" s="579" t="str">
        <f t="shared" si="52"/>
        <v>1853,1830,1852,1853</v>
      </c>
      <c r="R3288" s="280">
        <v>3283</v>
      </c>
      <c r="S3288" s="591">
        <v>1947.9261189599899</v>
      </c>
      <c r="U3288" s="77">
        <v>3283</v>
      </c>
      <c r="V3288" s="77">
        <v>3406</v>
      </c>
      <c r="Y3288" s="110">
        <v>3283</v>
      </c>
      <c r="Z3288" s="110">
        <v>0</v>
      </c>
      <c r="AA3288" s="110">
        <v>3406</v>
      </c>
      <c r="AB3288" s="110">
        <v>0</v>
      </c>
      <c r="AC3288" s="417">
        <v>25.805553779896002</v>
      </c>
    </row>
    <row r="3289" spans="1:29">
      <c r="A3289" s="20"/>
      <c r="B3289" s="24">
        <v>507</v>
      </c>
      <c r="H3289" s="571">
        <v>3284</v>
      </c>
      <c r="I3289" s="78">
        <v>1854</v>
      </c>
      <c r="J3289" s="78">
        <v>1850</v>
      </c>
      <c r="K3289" s="78">
        <v>1834</v>
      </c>
      <c r="L3289" s="78">
        <v>1854</v>
      </c>
      <c r="M3289" s="579" t="str">
        <f t="shared" si="52"/>
        <v>1854,1850,1834,1854</v>
      </c>
      <c r="R3289" s="280">
        <v>3284</v>
      </c>
      <c r="S3289" s="591">
        <v>2051.2395111000201</v>
      </c>
      <c r="U3289" s="77">
        <v>3284</v>
      </c>
      <c r="V3289" s="77">
        <v>3407</v>
      </c>
      <c r="Y3289" s="110">
        <v>3284</v>
      </c>
      <c r="Z3289" s="110">
        <v>0</v>
      </c>
      <c r="AA3289" s="110">
        <v>3407</v>
      </c>
      <c r="AB3289" s="110">
        <v>0</v>
      </c>
      <c r="AC3289" s="417">
        <v>25.698445337107898</v>
      </c>
    </row>
    <row r="3290" spans="1:29">
      <c r="A3290" s="20"/>
      <c r="B3290" s="24">
        <v>508</v>
      </c>
      <c r="H3290" s="571">
        <v>3285</v>
      </c>
      <c r="I3290" s="78">
        <v>1854</v>
      </c>
      <c r="J3290" s="78">
        <v>1834</v>
      </c>
      <c r="K3290" s="78">
        <v>1835</v>
      </c>
      <c r="L3290" s="78">
        <v>1854</v>
      </c>
      <c r="M3290" s="579" t="str">
        <f t="shared" si="52"/>
        <v>1854,1834,1835,1854</v>
      </c>
      <c r="R3290" s="280">
        <v>3285</v>
      </c>
      <c r="S3290" s="591">
        <v>1875.0206965949901</v>
      </c>
      <c r="U3290" s="77">
        <v>3285</v>
      </c>
      <c r="V3290" s="77">
        <v>3408</v>
      </c>
      <c r="Y3290" s="110">
        <v>3285</v>
      </c>
      <c r="Z3290" s="110">
        <v>0</v>
      </c>
      <c r="AA3290" s="110">
        <v>3408</v>
      </c>
      <c r="AB3290" s="110">
        <v>0</v>
      </c>
      <c r="AC3290" s="417">
        <v>26.496051373556799</v>
      </c>
    </row>
    <row r="3291" spans="1:29">
      <c r="A3291" s="20"/>
      <c r="B3291" s="24">
        <v>509</v>
      </c>
      <c r="H3291" s="571">
        <v>3286</v>
      </c>
      <c r="I3291" s="78">
        <v>1855</v>
      </c>
      <c r="J3291" s="78">
        <v>1837</v>
      </c>
      <c r="K3291" s="78">
        <v>1836</v>
      </c>
      <c r="L3291" s="78">
        <v>1855</v>
      </c>
      <c r="M3291" s="579" t="str">
        <f t="shared" si="52"/>
        <v>1855,1837,1836,1855</v>
      </c>
      <c r="R3291" s="280">
        <v>3286</v>
      </c>
      <c r="S3291" s="591">
        <v>1799.81937308999</v>
      </c>
      <c r="U3291" s="77">
        <v>3286</v>
      </c>
      <c r="V3291" s="77">
        <v>3409</v>
      </c>
      <c r="Y3291" s="110">
        <v>3286</v>
      </c>
      <c r="Z3291" s="110">
        <v>0</v>
      </c>
      <c r="AA3291" s="110">
        <v>3409</v>
      </c>
      <c r="AB3291" s="110">
        <v>0</v>
      </c>
      <c r="AC3291" s="417">
        <v>27.060694556274601</v>
      </c>
    </row>
    <row r="3292" spans="1:29">
      <c r="A3292" s="20"/>
      <c r="B3292" s="24">
        <v>510</v>
      </c>
      <c r="H3292" s="571">
        <v>3287</v>
      </c>
      <c r="I3292" s="78">
        <v>1855</v>
      </c>
      <c r="J3292" s="78">
        <v>1836</v>
      </c>
      <c r="K3292" s="78">
        <v>1853</v>
      </c>
      <c r="L3292" s="78">
        <v>1855</v>
      </c>
      <c r="M3292" s="579" t="str">
        <f t="shared" si="52"/>
        <v>1855,1836,1853,1855</v>
      </c>
      <c r="R3292" s="280">
        <v>3287</v>
      </c>
      <c r="S3292" s="591">
        <v>1796.57307706499</v>
      </c>
      <c r="U3292" s="77">
        <v>3287</v>
      </c>
      <c r="V3292" s="77">
        <v>3410</v>
      </c>
      <c r="Y3292" s="110">
        <v>3287</v>
      </c>
      <c r="Z3292" s="110">
        <v>0</v>
      </c>
      <c r="AA3292" s="110">
        <v>3410</v>
      </c>
      <c r="AB3292" s="110">
        <v>0</v>
      </c>
      <c r="AC3292" s="417">
        <v>27.059630122988001</v>
      </c>
    </row>
    <row r="3293" spans="1:29">
      <c r="A3293" s="20"/>
      <c r="B3293" s="24">
        <v>511</v>
      </c>
      <c r="H3293" s="571">
        <v>3288</v>
      </c>
      <c r="I3293" s="78">
        <v>1856</v>
      </c>
      <c r="J3293" s="78">
        <v>1838</v>
      </c>
      <c r="K3293" s="78">
        <v>1837</v>
      </c>
      <c r="L3293" s="78">
        <v>1856</v>
      </c>
      <c r="M3293" s="579" t="str">
        <f t="shared" si="52"/>
        <v>1856,1838,1837,1856</v>
      </c>
      <c r="R3293" s="280">
        <v>3288</v>
      </c>
      <c r="S3293" s="591">
        <v>1726.2445453999901</v>
      </c>
      <c r="U3293" s="77">
        <v>3288</v>
      </c>
      <c r="V3293" s="77">
        <v>3411</v>
      </c>
      <c r="Y3293" s="110">
        <v>3288</v>
      </c>
      <c r="Z3293" s="110">
        <v>0</v>
      </c>
      <c r="AA3293" s="110">
        <v>3411</v>
      </c>
      <c r="AB3293" s="110">
        <v>0</v>
      </c>
      <c r="AC3293" s="417">
        <v>26.457160425661101</v>
      </c>
    </row>
    <row r="3294" spans="1:29">
      <c r="A3294" s="20"/>
      <c r="B3294" s="24">
        <v>512</v>
      </c>
      <c r="H3294" s="571">
        <v>3289</v>
      </c>
      <c r="I3294" s="78">
        <v>1856</v>
      </c>
      <c r="J3294" s="78">
        <v>1837</v>
      </c>
      <c r="K3294" s="78">
        <v>1855</v>
      </c>
      <c r="L3294" s="78">
        <v>1856</v>
      </c>
      <c r="M3294" s="579" t="str">
        <f t="shared" si="52"/>
        <v>1856,1837,1855,1856</v>
      </c>
      <c r="R3294" s="280">
        <v>3289</v>
      </c>
      <c r="S3294" s="591">
        <v>1764.2594631449899</v>
      </c>
      <c r="U3294" s="77">
        <v>3289</v>
      </c>
      <c r="V3294" s="77">
        <v>3412</v>
      </c>
      <c r="Y3294" s="110">
        <v>3289</v>
      </c>
      <c r="Z3294" s="110">
        <v>0</v>
      </c>
      <c r="AA3294" s="110">
        <v>3412</v>
      </c>
      <c r="AB3294" s="110">
        <v>0</v>
      </c>
      <c r="AC3294" s="417">
        <v>29.119349842813602</v>
      </c>
    </row>
    <row r="3295" spans="1:29">
      <c r="A3295" s="20"/>
      <c r="B3295" s="24">
        <v>513</v>
      </c>
      <c r="H3295" s="571">
        <v>3290</v>
      </c>
      <c r="I3295" s="78">
        <v>1857</v>
      </c>
      <c r="J3295" s="78">
        <v>1839</v>
      </c>
      <c r="K3295" s="78">
        <v>1838</v>
      </c>
      <c r="L3295" s="78">
        <v>1857</v>
      </c>
      <c r="M3295" s="579" t="str">
        <f t="shared" si="52"/>
        <v>1857,1839,1838,1857</v>
      </c>
      <c r="R3295" s="280">
        <v>3290</v>
      </c>
      <c r="S3295" s="591">
        <v>1651.31343463502</v>
      </c>
      <c r="U3295" s="77">
        <v>3290</v>
      </c>
      <c r="V3295" s="77">
        <v>3413</v>
      </c>
      <c r="Y3295" s="110">
        <v>3290</v>
      </c>
      <c r="Z3295" s="110">
        <v>0</v>
      </c>
      <c r="AA3295" s="110">
        <v>3413</v>
      </c>
      <c r="AB3295" s="110">
        <v>0</v>
      </c>
      <c r="AC3295" s="417">
        <v>22.184238562218301</v>
      </c>
    </row>
    <row r="3296" spans="1:29">
      <c r="A3296" s="20"/>
      <c r="B3296" s="24">
        <v>514</v>
      </c>
      <c r="H3296" s="571">
        <v>3291</v>
      </c>
      <c r="I3296" s="78">
        <v>1857</v>
      </c>
      <c r="J3296" s="78">
        <v>1838</v>
      </c>
      <c r="K3296" s="78">
        <v>1856</v>
      </c>
      <c r="L3296" s="78">
        <v>1857</v>
      </c>
      <c r="M3296" s="579" t="str">
        <f t="shared" si="52"/>
        <v>1857,1838,1856,1857</v>
      </c>
      <c r="R3296" s="280">
        <v>3291</v>
      </c>
      <c r="S3296" s="591">
        <v>1722.01157312998</v>
      </c>
      <c r="U3296" s="77">
        <v>3291</v>
      </c>
      <c r="V3296" s="77">
        <v>3414</v>
      </c>
      <c r="Y3296" s="110">
        <v>3291</v>
      </c>
      <c r="Z3296" s="110">
        <v>0</v>
      </c>
      <c r="AA3296" s="110">
        <v>3414</v>
      </c>
      <c r="AB3296" s="110">
        <v>0</v>
      </c>
      <c r="AC3296" s="417">
        <v>28.004430664582699</v>
      </c>
    </row>
    <row r="3297" spans="1:29">
      <c r="A3297" s="20"/>
      <c r="B3297" s="24">
        <v>515</v>
      </c>
      <c r="H3297" s="571">
        <v>3292</v>
      </c>
      <c r="I3297" s="78">
        <v>1858</v>
      </c>
      <c r="J3297" s="78">
        <v>1840</v>
      </c>
      <c r="K3297" s="78">
        <v>1839</v>
      </c>
      <c r="L3297" s="78">
        <v>1858</v>
      </c>
      <c r="M3297" s="579" t="str">
        <f t="shared" si="52"/>
        <v>1858,1840,1839,1858</v>
      </c>
      <c r="R3297" s="280">
        <v>3292</v>
      </c>
      <c r="S3297" s="591">
        <v>1596.89716784498</v>
      </c>
      <c r="U3297" s="77">
        <v>3292</v>
      </c>
      <c r="V3297" s="77">
        <v>3415</v>
      </c>
      <c r="Y3297" s="110">
        <v>3292</v>
      </c>
      <c r="Z3297" s="110">
        <v>0</v>
      </c>
      <c r="AA3297" s="110">
        <v>3415</v>
      </c>
      <c r="AB3297" s="110">
        <v>0</v>
      </c>
      <c r="AC3297" s="417">
        <v>23.026883820533399</v>
      </c>
    </row>
    <row r="3298" spans="1:29">
      <c r="A3298" s="20"/>
      <c r="B3298" s="24">
        <v>516</v>
      </c>
      <c r="H3298" s="571">
        <v>3293</v>
      </c>
      <c r="I3298" s="78">
        <v>1858</v>
      </c>
      <c r="J3298" s="78">
        <v>1839</v>
      </c>
      <c r="K3298" s="78">
        <v>1857</v>
      </c>
      <c r="L3298" s="78">
        <v>1858</v>
      </c>
      <c r="M3298" s="579" t="str">
        <f t="shared" si="52"/>
        <v>1858,1839,1857,1858</v>
      </c>
      <c r="R3298" s="280">
        <v>3293</v>
      </c>
      <c r="S3298" s="591">
        <v>1663.83837244499</v>
      </c>
      <c r="U3298" s="77">
        <v>3293</v>
      </c>
      <c r="V3298" s="77">
        <v>3416</v>
      </c>
      <c r="Y3298" s="110">
        <v>3293</v>
      </c>
      <c r="Z3298" s="110">
        <v>0</v>
      </c>
      <c r="AA3298" s="110">
        <v>3416</v>
      </c>
      <c r="AB3298" s="110">
        <v>0</v>
      </c>
      <c r="AC3298" s="417">
        <v>29.949653897787702</v>
      </c>
    </row>
    <row r="3299" spans="1:29">
      <c r="A3299" s="20"/>
      <c r="B3299" s="24">
        <v>517</v>
      </c>
      <c r="H3299" s="571">
        <v>3294</v>
      </c>
      <c r="I3299" s="78">
        <v>1859</v>
      </c>
      <c r="J3299" s="78">
        <v>1841</v>
      </c>
      <c r="K3299" s="78">
        <v>1840</v>
      </c>
      <c r="L3299" s="78">
        <v>1859</v>
      </c>
      <c r="M3299" s="579" t="str">
        <f t="shared" si="52"/>
        <v>1859,1841,1840,1859</v>
      </c>
      <c r="R3299" s="280">
        <v>3294</v>
      </c>
      <c r="S3299" s="591">
        <v>1621.18980603</v>
      </c>
      <c r="U3299" s="77">
        <v>3294</v>
      </c>
      <c r="V3299" s="77">
        <v>3417</v>
      </c>
      <c r="Y3299" s="110">
        <v>3294</v>
      </c>
      <c r="Z3299" s="110">
        <v>0</v>
      </c>
      <c r="AA3299" s="110">
        <v>3417</v>
      </c>
      <c r="AB3299" s="110">
        <v>0</v>
      </c>
      <c r="AC3299" s="417">
        <v>29.873063683765899</v>
      </c>
    </row>
    <row r="3300" spans="1:29">
      <c r="A3300" s="20"/>
      <c r="B3300" s="24">
        <v>518</v>
      </c>
      <c r="H3300" s="571">
        <v>3295</v>
      </c>
      <c r="I3300" s="78">
        <v>1859</v>
      </c>
      <c r="J3300" s="78">
        <v>1840</v>
      </c>
      <c r="K3300" s="78">
        <v>1858</v>
      </c>
      <c r="L3300" s="78">
        <v>1859</v>
      </c>
      <c r="M3300" s="579" t="str">
        <f t="shared" si="52"/>
        <v>1859,1840,1858,1859</v>
      </c>
      <c r="R3300" s="280">
        <v>3295</v>
      </c>
      <c r="S3300" s="591">
        <v>1638.57784850998</v>
      </c>
      <c r="U3300" s="77">
        <v>3295</v>
      </c>
      <c r="V3300" s="77">
        <v>3418</v>
      </c>
      <c r="Y3300" s="110">
        <v>3295</v>
      </c>
      <c r="Z3300" s="110">
        <v>0</v>
      </c>
      <c r="AA3300" s="110">
        <v>3418</v>
      </c>
      <c r="AB3300" s="110">
        <v>0</v>
      </c>
      <c r="AC3300" s="417">
        <v>32.836312542740998</v>
      </c>
    </row>
    <row r="3301" spans="1:29">
      <c r="A3301" s="20"/>
      <c r="B3301" s="24">
        <v>519</v>
      </c>
      <c r="H3301" s="571">
        <v>3296</v>
      </c>
      <c r="I3301" s="78">
        <v>1860</v>
      </c>
      <c r="J3301" s="78">
        <v>1842</v>
      </c>
      <c r="K3301" s="78">
        <v>1841</v>
      </c>
      <c r="L3301" s="78">
        <v>1860</v>
      </c>
      <c r="M3301" s="579" t="str">
        <f t="shared" si="52"/>
        <v>1860,1842,1841,1860</v>
      </c>
      <c r="R3301" s="280">
        <v>3296</v>
      </c>
      <c r="S3301" s="591">
        <v>1523.60274722499</v>
      </c>
      <c r="U3301" s="77">
        <v>3296</v>
      </c>
      <c r="V3301" s="77">
        <v>3419</v>
      </c>
      <c r="Y3301" s="110">
        <v>3296</v>
      </c>
      <c r="Z3301" s="110">
        <v>0</v>
      </c>
      <c r="AA3301" s="110">
        <v>3419</v>
      </c>
      <c r="AB3301" s="110">
        <v>0</v>
      </c>
      <c r="AC3301" s="417">
        <v>34.122956403383199</v>
      </c>
    </row>
    <row r="3302" spans="1:29">
      <c r="A3302" s="20"/>
      <c r="B3302" s="24">
        <v>520</v>
      </c>
      <c r="H3302" s="571">
        <v>3297</v>
      </c>
      <c r="I3302" s="78">
        <v>1860</v>
      </c>
      <c r="J3302" s="78">
        <v>1841</v>
      </c>
      <c r="K3302" s="78">
        <v>1859</v>
      </c>
      <c r="L3302" s="78">
        <v>1860</v>
      </c>
      <c r="M3302" s="579" t="str">
        <f t="shared" si="52"/>
        <v>1860,1841,1859,1860</v>
      </c>
      <c r="R3302" s="280">
        <v>3297</v>
      </c>
      <c r="S3302" s="591">
        <v>1644.2066106499899</v>
      </c>
      <c r="U3302" s="77">
        <v>3297</v>
      </c>
      <c r="V3302" s="77">
        <v>3420</v>
      </c>
      <c r="Y3302" s="110">
        <v>3297</v>
      </c>
      <c r="Z3302" s="110">
        <v>0</v>
      </c>
      <c r="AA3302" s="110">
        <v>3420</v>
      </c>
      <c r="AB3302" s="110">
        <v>0</v>
      </c>
      <c r="AC3302" s="417">
        <v>34.797166654166602</v>
      </c>
    </row>
    <row r="3303" spans="1:29">
      <c r="A3303" s="20"/>
      <c r="B3303" s="24">
        <v>521</v>
      </c>
      <c r="H3303" s="571">
        <v>3298</v>
      </c>
      <c r="I3303" s="78">
        <v>1861</v>
      </c>
      <c r="J3303" s="78">
        <v>1843</v>
      </c>
      <c r="K3303" s="78">
        <v>1842</v>
      </c>
      <c r="L3303" s="78">
        <v>1861</v>
      </c>
      <c r="M3303" s="579" t="str">
        <f t="shared" si="52"/>
        <v>1861,1843,1842,1861</v>
      </c>
      <c r="R3303" s="280">
        <v>3298</v>
      </c>
      <c r="S3303" s="591">
        <v>1403.5986127250001</v>
      </c>
      <c r="U3303" s="77">
        <v>3298</v>
      </c>
      <c r="V3303" s="77">
        <v>3422</v>
      </c>
      <c r="Y3303" s="110">
        <v>3298</v>
      </c>
      <c r="Z3303" s="110">
        <v>0</v>
      </c>
      <c r="AA3303" s="110">
        <v>3422</v>
      </c>
      <c r="AB3303" s="110">
        <v>0</v>
      </c>
      <c r="AC3303" s="417">
        <v>31.880145017601301</v>
      </c>
    </row>
    <row r="3304" spans="1:29">
      <c r="A3304" s="20"/>
      <c r="B3304" s="24">
        <v>522</v>
      </c>
      <c r="H3304" s="571">
        <v>3299</v>
      </c>
      <c r="I3304" s="78">
        <v>1861</v>
      </c>
      <c r="J3304" s="78">
        <v>1842</v>
      </c>
      <c r="K3304" s="78">
        <v>1860</v>
      </c>
      <c r="L3304" s="78">
        <v>1861</v>
      </c>
      <c r="M3304" s="579" t="str">
        <f t="shared" si="52"/>
        <v>1861,1842,1860,1861</v>
      </c>
      <c r="R3304" s="280">
        <v>3299</v>
      </c>
      <c r="S3304" s="591">
        <v>1569.7174062699901</v>
      </c>
      <c r="U3304" s="77">
        <v>3299</v>
      </c>
      <c r="V3304" s="77">
        <v>3423</v>
      </c>
      <c r="Y3304" s="110">
        <v>3299</v>
      </c>
      <c r="Z3304" s="110">
        <v>0</v>
      </c>
      <c r="AA3304" s="110">
        <v>3423</v>
      </c>
      <c r="AB3304" s="110">
        <v>0</v>
      </c>
      <c r="AC3304" s="417">
        <v>34.914372724958199</v>
      </c>
    </row>
    <row r="3305" spans="1:29">
      <c r="A3305" s="20"/>
      <c r="B3305" s="24">
        <v>523</v>
      </c>
      <c r="H3305" s="571">
        <v>3300</v>
      </c>
      <c r="I3305" s="78">
        <v>1861</v>
      </c>
      <c r="J3305" s="78">
        <v>1844</v>
      </c>
      <c r="K3305" s="78">
        <v>1843</v>
      </c>
      <c r="L3305" s="78">
        <v>1861</v>
      </c>
      <c r="M3305" s="579" t="str">
        <f t="shared" si="52"/>
        <v>1861,1844,1843,1861</v>
      </c>
      <c r="R3305" s="280">
        <v>3300</v>
      </c>
      <c r="S3305" s="591">
        <v>1377.3359294725001</v>
      </c>
      <c r="U3305" s="77">
        <v>3300</v>
      </c>
      <c r="V3305" s="77">
        <v>3424</v>
      </c>
      <c r="Y3305" s="110">
        <v>3300</v>
      </c>
      <c r="Z3305" s="110">
        <v>0</v>
      </c>
      <c r="AA3305" s="110">
        <v>3424</v>
      </c>
      <c r="AB3305" s="110">
        <v>0</v>
      </c>
      <c r="AC3305" s="417">
        <v>25.100360692099699</v>
      </c>
    </row>
    <row r="3306" spans="1:29">
      <c r="A3306" s="20"/>
      <c r="B3306" s="24">
        <v>524</v>
      </c>
      <c r="H3306" s="571">
        <v>3301</v>
      </c>
      <c r="I3306" s="78">
        <v>1862</v>
      </c>
      <c r="J3306" s="78">
        <v>1845</v>
      </c>
      <c r="K3306" s="78">
        <v>1844</v>
      </c>
      <c r="L3306" s="78">
        <v>1862</v>
      </c>
      <c r="M3306" s="579" t="str">
        <f t="shared" si="52"/>
        <v>1862,1845,1844,1862</v>
      </c>
      <c r="R3306" s="280">
        <v>3301</v>
      </c>
      <c r="S3306" s="591">
        <v>1537.5789238464999</v>
      </c>
      <c r="U3306" s="77">
        <v>3301</v>
      </c>
      <c r="V3306" s="77">
        <v>3425</v>
      </c>
      <c r="Y3306" s="110">
        <v>3301</v>
      </c>
      <c r="Z3306" s="110">
        <v>0</v>
      </c>
      <c r="AA3306" s="110">
        <v>3425</v>
      </c>
      <c r="AB3306" s="110">
        <v>0</v>
      </c>
      <c r="AC3306" s="417">
        <v>30.721212144771101</v>
      </c>
    </row>
    <row r="3307" spans="1:29">
      <c r="A3307" s="20"/>
      <c r="B3307" s="24">
        <v>525</v>
      </c>
      <c r="H3307" s="571">
        <v>3302</v>
      </c>
      <c r="I3307" s="78">
        <v>1862</v>
      </c>
      <c r="J3307" s="78">
        <v>1844</v>
      </c>
      <c r="K3307" s="78">
        <v>1861</v>
      </c>
      <c r="L3307" s="78">
        <v>1862</v>
      </c>
      <c r="M3307" s="579" t="str">
        <f t="shared" si="52"/>
        <v>1862,1844,1861,1862</v>
      </c>
      <c r="R3307" s="280">
        <v>3302</v>
      </c>
      <c r="S3307" s="591">
        <v>1547.54596008049</v>
      </c>
      <c r="U3307" s="77">
        <v>3302</v>
      </c>
      <c r="V3307" s="77">
        <v>3426</v>
      </c>
      <c r="Y3307" s="110">
        <v>3302</v>
      </c>
      <c r="Z3307" s="110">
        <v>0</v>
      </c>
      <c r="AA3307" s="110">
        <v>3426</v>
      </c>
      <c r="AB3307" s="110">
        <v>0</v>
      </c>
      <c r="AC3307" s="417">
        <v>28.2103951609507</v>
      </c>
    </row>
    <row r="3308" spans="1:29">
      <c r="A3308" s="20"/>
      <c r="B3308" s="24">
        <v>526</v>
      </c>
      <c r="H3308" s="571">
        <v>3303</v>
      </c>
      <c r="I3308" s="78">
        <v>1863</v>
      </c>
      <c r="J3308" s="78">
        <v>1846</v>
      </c>
      <c r="K3308" s="78">
        <v>1845</v>
      </c>
      <c r="L3308" s="78">
        <v>1863</v>
      </c>
      <c r="M3308" s="579" t="str">
        <f t="shared" si="52"/>
        <v>1863,1846,1845,1863</v>
      </c>
      <c r="R3308" s="280">
        <v>3303</v>
      </c>
      <c r="S3308" s="591">
        <v>1640.2778535968</v>
      </c>
      <c r="U3308" s="77">
        <v>3303</v>
      </c>
      <c r="V3308" s="77">
        <v>3459</v>
      </c>
      <c r="Y3308" s="110">
        <v>3303</v>
      </c>
      <c r="Z3308" s="110">
        <v>0</v>
      </c>
      <c r="AA3308" s="110">
        <v>3459</v>
      </c>
      <c r="AB3308" s="110">
        <v>0</v>
      </c>
      <c r="AC3308" s="417">
        <v>33.0335139220347</v>
      </c>
    </row>
    <row r="3309" spans="1:29">
      <c r="A3309" s="20"/>
      <c r="B3309" s="24">
        <v>527</v>
      </c>
      <c r="H3309" s="571">
        <v>3304</v>
      </c>
      <c r="I3309" s="78">
        <v>1863</v>
      </c>
      <c r="J3309" s="78">
        <v>1845</v>
      </c>
      <c r="K3309" s="78">
        <v>1862</v>
      </c>
      <c r="L3309" s="78">
        <v>1863</v>
      </c>
      <c r="M3309" s="579" t="str">
        <f t="shared" si="52"/>
        <v>1863,1845,1862,1863</v>
      </c>
      <c r="R3309" s="280">
        <v>3304</v>
      </c>
      <c r="S3309" s="591">
        <v>1671.4048642575499</v>
      </c>
      <c r="U3309" s="77">
        <v>3304</v>
      </c>
      <c r="V3309" s="77">
        <v>3461</v>
      </c>
      <c r="Y3309" s="110">
        <v>3304</v>
      </c>
      <c r="Z3309" s="110">
        <v>0</v>
      </c>
      <c r="AA3309" s="110">
        <v>3461</v>
      </c>
      <c r="AB3309" s="110">
        <v>0</v>
      </c>
      <c r="AC3309" s="417">
        <v>32.492893660819902</v>
      </c>
    </row>
    <row r="3310" spans="1:29">
      <c r="A3310" s="20"/>
      <c r="B3310" s="24">
        <v>528</v>
      </c>
      <c r="H3310" s="571">
        <v>3305</v>
      </c>
      <c r="I3310" s="78">
        <v>1864</v>
      </c>
      <c r="J3310" s="78">
        <v>1847</v>
      </c>
      <c r="K3310" s="78">
        <v>1846</v>
      </c>
      <c r="L3310" s="78">
        <v>1864</v>
      </c>
      <c r="M3310" s="579" t="str">
        <f t="shared" si="52"/>
        <v>1864,1847,1846,1864</v>
      </c>
      <c r="R3310" s="280">
        <v>3305</v>
      </c>
      <c r="S3310" s="591">
        <v>1675.1083851461899</v>
      </c>
      <c r="U3310" s="77">
        <v>3305</v>
      </c>
      <c r="V3310" s="77">
        <v>3462</v>
      </c>
      <c r="Y3310" s="110">
        <v>3305</v>
      </c>
      <c r="Z3310" s="110">
        <v>0</v>
      </c>
      <c r="AA3310" s="110">
        <v>3462</v>
      </c>
      <c r="AB3310" s="110">
        <v>0</v>
      </c>
      <c r="AC3310" s="417">
        <v>30.3558458923868</v>
      </c>
    </row>
    <row r="3311" spans="1:29">
      <c r="A3311" s="20"/>
      <c r="B3311" s="24">
        <v>529</v>
      </c>
      <c r="H3311" s="571">
        <v>3306</v>
      </c>
      <c r="I3311" s="78">
        <v>1864</v>
      </c>
      <c r="J3311" s="78">
        <v>1846</v>
      </c>
      <c r="K3311" s="78">
        <v>1863</v>
      </c>
      <c r="L3311" s="78">
        <v>1864</v>
      </c>
      <c r="M3311" s="579" t="str">
        <f t="shared" si="52"/>
        <v>1864,1846,1863,1864</v>
      </c>
      <c r="R3311" s="280">
        <v>3306</v>
      </c>
      <c r="S3311" s="591">
        <v>1723.4046247101901</v>
      </c>
      <c r="U3311" s="77">
        <v>3306</v>
      </c>
      <c r="V3311" s="77">
        <v>3463</v>
      </c>
      <c r="Y3311" s="110">
        <v>3306</v>
      </c>
      <c r="Z3311" s="110">
        <v>0</v>
      </c>
      <c r="AA3311" s="110">
        <v>3463</v>
      </c>
      <c r="AB3311" s="110">
        <v>0</v>
      </c>
      <c r="AC3311" s="417">
        <v>29.307402375129101</v>
      </c>
    </row>
    <row r="3312" spans="1:29">
      <c r="A3312" s="20"/>
      <c r="B3312" s="24">
        <v>530</v>
      </c>
      <c r="H3312" s="571">
        <v>3307</v>
      </c>
      <c r="I3312" s="78">
        <v>1865</v>
      </c>
      <c r="J3312" s="78">
        <v>1862</v>
      </c>
      <c r="K3312" s="78">
        <v>1861</v>
      </c>
      <c r="L3312" s="78">
        <v>1865</v>
      </c>
      <c r="M3312" s="579" t="str">
        <f t="shared" si="52"/>
        <v>1865,1862,1861,1865</v>
      </c>
      <c r="R3312" s="280">
        <v>3307</v>
      </c>
      <c r="S3312" s="591">
        <v>1602.7803578119999</v>
      </c>
      <c r="U3312" s="77">
        <v>3307</v>
      </c>
      <c r="V3312" s="77">
        <v>3464</v>
      </c>
      <c r="Y3312" s="110">
        <v>3307</v>
      </c>
      <c r="Z3312" s="110">
        <v>0</v>
      </c>
      <c r="AA3312" s="110">
        <v>3464</v>
      </c>
      <c r="AB3312" s="110">
        <v>0</v>
      </c>
      <c r="AC3312" s="417">
        <v>30.861102830120299</v>
      </c>
    </row>
    <row r="3313" spans="1:29">
      <c r="A3313" s="20"/>
      <c r="B3313" s="24">
        <v>531</v>
      </c>
      <c r="H3313" s="571">
        <v>3308</v>
      </c>
      <c r="I3313" s="78">
        <v>1865</v>
      </c>
      <c r="J3313" s="78">
        <v>1861</v>
      </c>
      <c r="K3313" s="78">
        <v>1860</v>
      </c>
      <c r="L3313" s="78">
        <v>1865</v>
      </c>
      <c r="M3313" s="579" t="str">
        <f t="shared" si="52"/>
        <v>1865,1861,1860,1865</v>
      </c>
      <c r="R3313" s="280">
        <v>3308</v>
      </c>
      <c r="S3313" s="591">
        <v>1592.3010156999901</v>
      </c>
      <c r="U3313" s="77">
        <v>3308</v>
      </c>
      <c r="V3313" s="77">
        <v>3465</v>
      </c>
      <c r="Y3313" s="110">
        <v>3308</v>
      </c>
      <c r="Z3313" s="110">
        <v>0</v>
      </c>
      <c r="AA3313" s="110">
        <v>3465</v>
      </c>
      <c r="AB3313" s="110">
        <v>0</v>
      </c>
      <c r="AC3313" s="417">
        <v>23.1473463406425</v>
      </c>
    </row>
    <row r="3314" spans="1:29">
      <c r="A3314" s="20"/>
      <c r="B3314" s="24">
        <v>532</v>
      </c>
      <c r="H3314" s="571">
        <v>3309</v>
      </c>
      <c r="I3314" s="78">
        <v>1866</v>
      </c>
      <c r="J3314" s="78">
        <v>1865</v>
      </c>
      <c r="K3314" s="78">
        <v>1860</v>
      </c>
      <c r="L3314" s="78">
        <v>1866</v>
      </c>
      <c r="M3314" s="579" t="str">
        <f t="shared" si="52"/>
        <v>1866,1865,1860,1866</v>
      </c>
      <c r="R3314" s="280">
        <v>3309</v>
      </c>
      <c r="S3314" s="591">
        <v>1686.24545181998</v>
      </c>
      <c r="U3314" s="77">
        <v>3309</v>
      </c>
      <c r="V3314" s="77">
        <v>3466</v>
      </c>
      <c r="Y3314" s="110">
        <v>3309</v>
      </c>
      <c r="Z3314" s="110">
        <v>0</v>
      </c>
      <c r="AA3314" s="110">
        <v>3466</v>
      </c>
      <c r="AB3314" s="110">
        <v>0</v>
      </c>
      <c r="AC3314" s="417">
        <v>27.090549651500702</v>
      </c>
    </row>
    <row r="3315" spans="1:29">
      <c r="A3315" s="20"/>
      <c r="B3315" s="24">
        <v>533</v>
      </c>
      <c r="H3315" s="571">
        <v>3310</v>
      </c>
      <c r="I3315" s="78">
        <v>1866</v>
      </c>
      <c r="J3315" s="78">
        <v>1860</v>
      </c>
      <c r="K3315" s="78">
        <v>1859</v>
      </c>
      <c r="L3315" s="78">
        <v>1866</v>
      </c>
      <c r="M3315" s="579" t="str">
        <f t="shared" si="52"/>
        <v>1866,1860,1859,1866</v>
      </c>
      <c r="R3315" s="280">
        <v>3310</v>
      </c>
      <c r="S3315" s="591">
        <v>1650.1386929599901</v>
      </c>
      <c r="U3315" s="77">
        <v>3310</v>
      </c>
      <c r="V3315" s="77">
        <v>3467</v>
      </c>
      <c r="Y3315" s="110">
        <v>3310</v>
      </c>
      <c r="Z3315" s="110">
        <v>0</v>
      </c>
      <c r="AA3315" s="110">
        <v>3467</v>
      </c>
      <c r="AB3315" s="110">
        <v>0</v>
      </c>
      <c r="AC3315" s="417">
        <v>25.576386495491601</v>
      </c>
    </row>
    <row r="3316" spans="1:29">
      <c r="A3316" s="20"/>
      <c r="B3316" s="24">
        <v>534</v>
      </c>
      <c r="H3316" s="571">
        <v>3311</v>
      </c>
      <c r="I3316" s="78">
        <v>1867</v>
      </c>
      <c r="J3316" s="78">
        <v>1866</v>
      </c>
      <c r="K3316" s="78">
        <v>1859</v>
      </c>
      <c r="L3316" s="78">
        <v>1867</v>
      </c>
      <c r="M3316" s="579" t="str">
        <f t="shared" si="52"/>
        <v>1867,1866,1859,1867</v>
      </c>
      <c r="R3316" s="280">
        <v>3311</v>
      </c>
      <c r="S3316" s="591">
        <v>1737.74500012001</v>
      </c>
      <c r="U3316" s="77">
        <v>3311</v>
      </c>
      <c r="V3316" s="77">
        <v>3773</v>
      </c>
      <c r="Y3316" s="110">
        <v>3311</v>
      </c>
      <c r="Z3316" s="110">
        <v>0</v>
      </c>
      <c r="AA3316" s="110">
        <v>3773</v>
      </c>
      <c r="AB3316" s="110">
        <v>0</v>
      </c>
      <c r="AC3316" s="417">
        <v>30.084161727989802</v>
      </c>
    </row>
    <row r="3317" spans="1:29">
      <c r="A3317" s="20"/>
      <c r="B3317" s="24">
        <v>535</v>
      </c>
      <c r="H3317" s="571">
        <v>3312</v>
      </c>
      <c r="I3317" s="78">
        <v>1867</v>
      </c>
      <c r="J3317" s="78">
        <v>1859</v>
      </c>
      <c r="K3317" s="78">
        <v>1858</v>
      </c>
      <c r="L3317" s="78">
        <v>1867</v>
      </c>
      <c r="M3317" s="579" t="str">
        <f t="shared" si="52"/>
        <v>1867,1859,1858,1867</v>
      </c>
      <c r="R3317" s="280">
        <v>3312</v>
      </c>
      <c r="S3317" s="591">
        <v>1688.9049931500001</v>
      </c>
      <c r="U3317" s="77">
        <v>3312</v>
      </c>
      <c r="V3317" s="77">
        <v>3775</v>
      </c>
      <c r="Y3317" s="110">
        <v>3312</v>
      </c>
      <c r="Z3317" s="110">
        <v>0</v>
      </c>
      <c r="AA3317" s="110">
        <v>3775</v>
      </c>
      <c r="AB3317" s="110">
        <v>0</v>
      </c>
      <c r="AC3317" s="417">
        <v>30.112343280711698</v>
      </c>
    </row>
    <row r="3318" spans="1:29">
      <c r="A3318" s="20"/>
      <c r="B3318" s="24">
        <v>536</v>
      </c>
      <c r="H3318" s="571">
        <v>3313</v>
      </c>
      <c r="I3318" s="78">
        <v>1868</v>
      </c>
      <c r="J3318" s="78">
        <v>1867</v>
      </c>
      <c r="K3318" s="78">
        <v>1858</v>
      </c>
      <c r="L3318" s="78">
        <v>1868</v>
      </c>
      <c r="M3318" s="579" t="str">
        <f t="shared" si="52"/>
        <v>1868,1867,1858,1868</v>
      </c>
      <c r="R3318" s="280">
        <v>3313</v>
      </c>
      <c r="S3318" s="591">
        <v>1746.883086</v>
      </c>
      <c r="U3318" s="77">
        <v>3313</v>
      </c>
      <c r="V3318" s="77">
        <v>3776</v>
      </c>
      <c r="Y3318" s="110">
        <v>3313</v>
      </c>
      <c r="Z3318" s="110">
        <v>0</v>
      </c>
      <c r="AA3318" s="110">
        <v>3776</v>
      </c>
      <c r="AB3318" s="110">
        <v>0</v>
      </c>
      <c r="AC3318" s="417">
        <v>31.2526610295279</v>
      </c>
    </row>
    <row r="3319" spans="1:29">
      <c r="A3319" s="20"/>
      <c r="B3319" s="24">
        <v>537</v>
      </c>
      <c r="H3319" s="571">
        <v>3314</v>
      </c>
      <c r="I3319" s="78">
        <v>1868</v>
      </c>
      <c r="J3319" s="78">
        <v>1858</v>
      </c>
      <c r="K3319" s="78">
        <v>1857</v>
      </c>
      <c r="L3319" s="78">
        <v>1868</v>
      </c>
      <c r="M3319" s="579" t="str">
        <f t="shared" si="52"/>
        <v>1868,1858,1857,1868</v>
      </c>
      <c r="R3319" s="280">
        <v>3314</v>
      </c>
      <c r="S3319" s="591">
        <v>1691.6794713000099</v>
      </c>
      <c r="U3319" s="77">
        <v>3314</v>
      </c>
      <c r="V3319" s="77">
        <v>3777</v>
      </c>
      <c r="Y3319" s="110">
        <v>3314</v>
      </c>
      <c r="Z3319" s="110">
        <v>0</v>
      </c>
      <c r="AA3319" s="110">
        <v>3777</v>
      </c>
      <c r="AB3319" s="110">
        <v>0</v>
      </c>
      <c r="AC3319" s="417">
        <v>30.081856193297401</v>
      </c>
    </row>
    <row r="3320" spans="1:29">
      <c r="A3320" s="20"/>
      <c r="B3320" s="24">
        <v>538</v>
      </c>
      <c r="H3320" s="571">
        <v>3315</v>
      </c>
      <c r="I3320" s="78">
        <v>1869</v>
      </c>
      <c r="J3320" s="78">
        <v>1848</v>
      </c>
      <c r="K3320" s="78">
        <v>1847</v>
      </c>
      <c r="L3320" s="78">
        <v>1869</v>
      </c>
      <c r="M3320" s="579" t="str">
        <f t="shared" si="52"/>
        <v>1869,1848,1847,1869</v>
      </c>
      <c r="R3320" s="280">
        <v>3315</v>
      </c>
      <c r="S3320" s="591">
        <v>1629.7129033569499</v>
      </c>
      <c r="U3320" s="77">
        <v>3315</v>
      </c>
      <c r="V3320" s="77">
        <v>3778</v>
      </c>
      <c r="Y3320" s="110">
        <v>3315</v>
      </c>
      <c r="Z3320" s="110">
        <v>0</v>
      </c>
      <c r="AA3320" s="110">
        <v>3778</v>
      </c>
      <c r="AB3320" s="110">
        <v>0</v>
      </c>
      <c r="AC3320" s="417">
        <v>28.641336801986</v>
      </c>
    </row>
    <row r="3321" spans="1:29">
      <c r="A3321" s="20"/>
      <c r="B3321" s="24">
        <v>539</v>
      </c>
      <c r="H3321" s="571">
        <v>3316</v>
      </c>
      <c r="I3321" s="78">
        <v>1869</v>
      </c>
      <c r="J3321" s="78">
        <v>1847</v>
      </c>
      <c r="K3321" s="78">
        <v>1864</v>
      </c>
      <c r="L3321" s="78">
        <v>1869</v>
      </c>
      <c r="M3321" s="579" t="str">
        <f t="shared" si="52"/>
        <v>1869,1847,1864,1869</v>
      </c>
      <c r="R3321" s="280">
        <v>3316</v>
      </c>
      <c r="S3321" s="591">
        <v>1740.9619933998499</v>
      </c>
      <c r="U3321" s="77">
        <v>3316</v>
      </c>
      <c r="V3321" s="77">
        <v>3779</v>
      </c>
      <c r="Y3321" s="110">
        <v>3316</v>
      </c>
      <c r="Z3321" s="110">
        <v>0</v>
      </c>
      <c r="AA3321" s="110">
        <v>3779</v>
      </c>
      <c r="AB3321" s="110">
        <v>0</v>
      </c>
      <c r="AC3321" s="417">
        <v>32.0012236443579</v>
      </c>
    </row>
    <row r="3322" spans="1:29">
      <c r="A3322" s="20"/>
      <c r="B3322" s="24">
        <v>540</v>
      </c>
      <c r="H3322" s="571">
        <v>3317</v>
      </c>
      <c r="I3322" s="78">
        <v>1870</v>
      </c>
      <c r="J3322" s="78">
        <v>1849</v>
      </c>
      <c r="K3322" s="78">
        <v>1848</v>
      </c>
      <c r="L3322" s="78">
        <v>1870</v>
      </c>
      <c r="M3322" s="579" t="str">
        <f t="shared" si="52"/>
        <v>1870,1849,1848,1870</v>
      </c>
      <c r="R3322" s="280">
        <v>3317</v>
      </c>
      <c r="S3322" s="591">
        <v>1586.1135572435101</v>
      </c>
      <c r="U3322" s="77">
        <v>3317</v>
      </c>
      <c r="V3322" s="77">
        <v>3780</v>
      </c>
      <c r="Y3322" s="110">
        <v>3317</v>
      </c>
      <c r="Z3322" s="110">
        <v>0</v>
      </c>
      <c r="AA3322" s="110">
        <v>3780</v>
      </c>
      <c r="AB3322" s="110">
        <v>0</v>
      </c>
      <c r="AC3322" s="417">
        <v>29.2572482156258</v>
      </c>
    </row>
    <row r="3323" spans="1:29">
      <c r="A3323" s="20"/>
      <c r="B3323" s="24">
        <v>541</v>
      </c>
      <c r="H3323" s="571">
        <v>3318</v>
      </c>
      <c r="I3323" s="78">
        <v>1870</v>
      </c>
      <c r="J3323" s="78">
        <v>1848</v>
      </c>
      <c r="K3323" s="78">
        <v>1869</v>
      </c>
      <c r="L3323" s="78">
        <v>1870</v>
      </c>
      <c r="M3323" s="579" t="str">
        <f t="shared" si="52"/>
        <v>1870,1848,1869,1870</v>
      </c>
      <c r="R3323" s="280">
        <v>3318</v>
      </c>
      <c r="S3323" s="591">
        <v>1659.46231228649</v>
      </c>
      <c r="U3323" s="77">
        <v>3318</v>
      </c>
      <c r="V3323" s="77">
        <v>3781</v>
      </c>
      <c r="Y3323" s="110">
        <v>3318</v>
      </c>
      <c r="Z3323" s="110">
        <v>0</v>
      </c>
      <c r="AA3323" s="110">
        <v>3781</v>
      </c>
      <c r="AB3323" s="110">
        <v>0</v>
      </c>
      <c r="AC3323" s="417">
        <v>27.046084651062898</v>
      </c>
    </row>
    <row r="3324" spans="1:29">
      <c r="A3324" s="20"/>
      <c r="B3324" s="24">
        <v>542</v>
      </c>
      <c r="H3324" s="571">
        <v>3319</v>
      </c>
      <c r="I3324" s="78">
        <v>1871</v>
      </c>
      <c r="J3324" s="78">
        <v>1771</v>
      </c>
      <c r="K3324" s="78">
        <v>1849</v>
      </c>
      <c r="L3324" s="78">
        <v>1871</v>
      </c>
      <c r="M3324" s="579" t="str">
        <f t="shared" si="52"/>
        <v>1871,1771,1849,1871</v>
      </c>
      <c r="R3324" s="280">
        <v>3319</v>
      </c>
      <c r="S3324" s="591">
        <v>1709.44700026548</v>
      </c>
      <c r="U3324" s="77">
        <v>3319</v>
      </c>
      <c r="V3324" s="77">
        <v>3782</v>
      </c>
      <c r="Y3324" s="110">
        <v>3319</v>
      </c>
      <c r="Z3324" s="110">
        <v>0</v>
      </c>
      <c r="AA3324" s="110">
        <v>3782</v>
      </c>
      <c r="AB3324" s="110">
        <v>0</v>
      </c>
      <c r="AC3324" s="417">
        <v>26.507116252193502</v>
      </c>
    </row>
    <row r="3325" spans="1:29">
      <c r="A3325" s="20"/>
      <c r="B3325" s="24">
        <v>543</v>
      </c>
      <c r="H3325" s="571">
        <v>3320</v>
      </c>
      <c r="I3325" s="78">
        <v>1871</v>
      </c>
      <c r="J3325" s="78">
        <v>1849</v>
      </c>
      <c r="K3325" s="78">
        <v>1870</v>
      </c>
      <c r="L3325" s="78">
        <v>1871</v>
      </c>
      <c r="M3325" s="579" t="str">
        <f t="shared" si="52"/>
        <v>1871,1849,1870,1871</v>
      </c>
      <c r="R3325" s="280">
        <v>3320</v>
      </c>
      <c r="S3325" s="591">
        <v>1556.9421466614999</v>
      </c>
      <c r="U3325" s="77">
        <v>3320</v>
      </c>
      <c r="V3325" s="77">
        <v>3783</v>
      </c>
      <c r="Y3325" s="110">
        <v>3320</v>
      </c>
      <c r="Z3325" s="110">
        <v>0</v>
      </c>
      <c r="AA3325" s="110">
        <v>3783</v>
      </c>
      <c r="AB3325" s="110">
        <v>0</v>
      </c>
      <c r="AC3325" s="417">
        <v>28.561644436514399</v>
      </c>
    </row>
    <row r="3326" spans="1:29">
      <c r="A3326" s="20"/>
      <c r="B3326" s="24">
        <v>544</v>
      </c>
      <c r="H3326" s="571">
        <v>3321</v>
      </c>
      <c r="I3326" s="78">
        <v>1872</v>
      </c>
      <c r="J3326" s="78">
        <v>1770</v>
      </c>
      <c r="K3326" s="78">
        <v>1771</v>
      </c>
      <c r="L3326" s="78">
        <v>1872</v>
      </c>
      <c r="M3326" s="579" t="str">
        <f t="shared" si="52"/>
        <v>1872,1770,1771,1872</v>
      </c>
      <c r="R3326" s="280">
        <v>3321</v>
      </c>
      <c r="S3326" s="591">
        <v>1396.9552767724899</v>
      </c>
      <c r="U3326" s="77">
        <v>3321</v>
      </c>
      <c r="V3326" s="77">
        <v>3784</v>
      </c>
      <c r="Y3326" s="110">
        <v>3321</v>
      </c>
      <c r="Z3326" s="110">
        <v>0</v>
      </c>
      <c r="AA3326" s="110">
        <v>3784</v>
      </c>
      <c r="AB3326" s="110">
        <v>0</v>
      </c>
      <c r="AC3326" s="417">
        <v>25.0067661414555</v>
      </c>
    </row>
    <row r="3327" spans="1:29">
      <c r="A3327" s="20"/>
      <c r="B3327" s="24">
        <v>545</v>
      </c>
      <c r="H3327" s="571">
        <v>3322</v>
      </c>
      <c r="I3327" s="78">
        <v>1872</v>
      </c>
      <c r="J3327" s="78">
        <v>1771</v>
      </c>
      <c r="K3327" s="78">
        <v>1871</v>
      </c>
      <c r="L3327" s="78">
        <v>1872</v>
      </c>
      <c r="M3327" s="579" t="str">
        <f t="shared" si="52"/>
        <v>1872,1771,1871,1872</v>
      </c>
      <c r="R3327" s="280">
        <v>3322</v>
      </c>
      <c r="S3327" s="591">
        <v>1470.5923471604999</v>
      </c>
      <c r="U3327" s="77">
        <v>3322</v>
      </c>
      <c r="V3327" s="77">
        <v>3785</v>
      </c>
      <c r="Y3327" s="110">
        <v>3322</v>
      </c>
      <c r="Z3327" s="110">
        <v>0</v>
      </c>
      <c r="AA3327" s="110">
        <v>3785</v>
      </c>
      <c r="AB3327" s="110">
        <v>0</v>
      </c>
      <c r="AC3327" s="417">
        <v>27.601751862969898</v>
      </c>
    </row>
    <row r="3328" spans="1:29">
      <c r="A3328" s="20"/>
      <c r="B3328" s="24">
        <v>546</v>
      </c>
      <c r="H3328" s="571">
        <v>3323</v>
      </c>
      <c r="I3328" s="78">
        <v>1873</v>
      </c>
      <c r="J3328" s="78">
        <v>1769</v>
      </c>
      <c r="K3328" s="78">
        <v>1770</v>
      </c>
      <c r="L3328" s="78">
        <v>1873</v>
      </c>
      <c r="M3328" s="579" t="str">
        <f t="shared" si="52"/>
        <v>1873,1769,1770,1873</v>
      </c>
      <c r="R3328" s="280">
        <v>3323</v>
      </c>
      <c r="S3328" s="591">
        <v>1509.9930061770101</v>
      </c>
      <c r="U3328" s="77">
        <v>3323</v>
      </c>
      <c r="V3328" s="77">
        <v>3786</v>
      </c>
      <c r="Y3328" s="110">
        <v>3323</v>
      </c>
      <c r="Z3328" s="110">
        <v>0</v>
      </c>
      <c r="AA3328" s="110">
        <v>3786</v>
      </c>
      <c r="AB3328" s="110">
        <v>0</v>
      </c>
      <c r="AC3328" s="417">
        <v>29.882819638615601</v>
      </c>
    </row>
    <row r="3329" spans="1:29">
      <c r="A3329" s="20"/>
      <c r="B3329" s="24">
        <v>547</v>
      </c>
      <c r="H3329" s="571">
        <v>3324</v>
      </c>
      <c r="I3329" s="78">
        <v>1873</v>
      </c>
      <c r="J3329" s="78">
        <v>1770</v>
      </c>
      <c r="K3329" s="78">
        <v>1872</v>
      </c>
      <c r="L3329" s="78">
        <v>1873</v>
      </c>
      <c r="M3329" s="579" t="str">
        <f t="shared" si="52"/>
        <v>1873,1770,1872,1873</v>
      </c>
      <c r="R3329" s="280">
        <v>3324</v>
      </c>
      <c r="S3329" s="591">
        <v>1301.8980614234999</v>
      </c>
      <c r="U3329" s="77">
        <v>3324</v>
      </c>
      <c r="V3329" s="77">
        <v>3787</v>
      </c>
      <c r="Y3329" s="110">
        <v>3324</v>
      </c>
      <c r="Z3329" s="110">
        <v>0</v>
      </c>
      <c r="AA3329" s="110">
        <v>3787</v>
      </c>
      <c r="AB3329" s="110">
        <v>0</v>
      </c>
      <c r="AC3329" s="417">
        <v>25.8248066498548</v>
      </c>
    </row>
    <row r="3330" spans="1:29">
      <c r="A3330" s="20"/>
      <c r="B3330" s="24">
        <v>548</v>
      </c>
      <c r="H3330" s="571">
        <v>3325</v>
      </c>
      <c r="I3330" s="78">
        <v>1874</v>
      </c>
      <c r="J3330" s="78">
        <v>1768</v>
      </c>
      <c r="K3330" s="78">
        <v>1769</v>
      </c>
      <c r="L3330" s="78">
        <v>1874</v>
      </c>
      <c r="M3330" s="579" t="str">
        <f t="shared" si="52"/>
        <v>1874,1768,1769,1874</v>
      </c>
      <c r="R3330" s="280">
        <v>3325</v>
      </c>
      <c r="S3330" s="591">
        <v>1584.84263968197</v>
      </c>
      <c r="U3330" s="77">
        <v>3325</v>
      </c>
      <c r="V3330" s="77">
        <v>3788</v>
      </c>
      <c r="Y3330" s="110">
        <v>3325</v>
      </c>
      <c r="Z3330" s="110">
        <v>0</v>
      </c>
      <c r="AA3330" s="110">
        <v>3788</v>
      </c>
      <c r="AB3330" s="110">
        <v>0</v>
      </c>
      <c r="AC3330" s="417">
        <v>29.362048299669901</v>
      </c>
    </row>
    <row r="3331" spans="1:29">
      <c r="A3331" s="20"/>
      <c r="B3331" s="24">
        <v>549</v>
      </c>
      <c r="H3331" s="571">
        <v>3326</v>
      </c>
      <c r="I3331" s="78">
        <v>1874</v>
      </c>
      <c r="J3331" s="78">
        <v>1769</v>
      </c>
      <c r="K3331" s="78">
        <v>1873</v>
      </c>
      <c r="L3331" s="78">
        <v>1874</v>
      </c>
      <c r="M3331" s="579" t="str">
        <f t="shared" si="52"/>
        <v>1874,1769,1873,1874</v>
      </c>
      <c r="R3331" s="280">
        <v>3326</v>
      </c>
      <c r="S3331" s="591">
        <v>1481.82552592101</v>
      </c>
      <c r="U3331" s="77">
        <v>3326</v>
      </c>
      <c r="V3331" s="77">
        <v>3789</v>
      </c>
      <c r="Y3331" s="110">
        <v>3326</v>
      </c>
      <c r="Z3331" s="110">
        <v>0</v>
      </c>
      <c r="AA3331" s="110">
        <v>3789</v>
      </c>
      <c r="AB3331" s="110">
        <v>0</v>
      </c>
      <c r="AC3331" s="417">
        <v>21.2479801248999</v>
      </c>
    </row>
    <row r="3332" spans="1:29">
      <c r="A3332" s="20"/>
      <c r="B3332" s="24">
        <v>550</v>
      </c>
      <c r="H3332" s="571">
        <v>3327</v>
      </c>
      <c r="I3332" s="78">
        <v>1875</v>
      </c>
      <c r="J3332" s="78">
        <v>1767</v>
      </c>
      <c r="K3332" s="78">
        <v>1768</v>
      </c>
      <c r="L3332" s="78">
        <v>1875</v>
      </c>
      <c r="M3332" s="579" t="str">
        <f t="shared" si="52"/>
        <v>1875,1767,1768,1875</v>
      </c>
      <c r="R3332" s="280">
        <v>3327</v>
      </c>
      <c r="S3332" s="591">
        <v>1518.7066768515499</v>
      </c>
      <c r="U3332" s="77">
        <v>3327</v>
      </c>
      <c r="V3332" s="77">
        <v>3790</v>
      </c>
      <c r="Y3332" s="110">
        <v>3327</v>
      </c>
      <c r="Z3332" s="110">
        <v>0</v>
      </c>
      <c r="AA3332" s="110">
        <v>3790</v>
      </c>
      <c r="AB3332" s="110">
        <v>0</v>
      </c>
      <c r="AC3332" s="417">
        <v>26.7726105685101</v>
      </c>
    </row>
    <row r="3333" spans="1:29">
      <c r="A3333" s="20"/>
      <c r="B3333" s="24">
        <v>551</v>
      </c>
      <c r="H3333" s="571">
        <v>3328</v>
      </c>
      <c r="I3333" s="78">
        <v>1875</v>
      </c>
      <c r="J3333" s="78">
        <v>1768</v>
      </c>
      <c r="K3333" s="78">
        <v>1874</v>
      </c>
      <c r="L3333" s="78">
        <v>1875</v>
      </c>
      <c r="M3333" s="579" t="str">
        <f t="shared" si="52"/>
        <v>1875,1768,1874,1875</v>
      </c>
      <c r="R3333" s="280">
        <v>3328</v>
      </c>
      <c r="S3333" s="591">
        <v>1530.5434460385</v>
      </c>
      <c r="U3333" s="77">
        <v>3328</v>
      </c>
      <c r="V3333" s="77">
        <v>3791</v>
      </c>
      <c r="Y3333" s="110">
        <v>3328</v>
      </c>
      <c r="Z3333" s="110">
        <v>0</v>
      </c>
      <c r="AA3333" s="110">
        <v>3791</v>
      </c>
      <c r="AB3333" s="110">
        <v>0</v>
      </c>
      <c r="AC3333" s="417">
        <v>21.650354105270502</v>
      </c>
    </row>
    <row r="3334" spans="1:29">
      <c r="A3334" s="20"/>
      <c r="B3334" s="24">
        <v>552</v>
      </c>
      <c r="H3334" s="571">
        <v>3329</v>
      </c>
      <c r="I3334" s="78">
        <v>1876</v>
      </c>
      <c r="J3334" s="78">
        <v>1766</v>
      </c>
      <c r="K3334" s="78">
        <v>1767</v>
      </c>
      <c r="L3334" s="78">
        <v>1876</v>
      </c>
      <c r="M3334" s="579" t="str">
        <f t="shared" ref="M3334:M3397" si="53">_xlfn.CONCAT(I3334,",",J3334,",",,K3334,",",L3334)</f>
        <v>1876,1766,1767,1876</v>
      </c>
      <c r="R3334" s="280">
        <v>3329</v>
      </c>
      <c r="S3334" s="591">
        <v>1184.4789886865101</v>
      </c>
      <c r="U3334" s="77">
        <v>3329</v>
      </c>
      <c r="V3334" s="77">
        <v>3792</v>
      </c>
      <c r="Y3334" s="110">
        <v>3329</v>
      </c>
      <c r="Z3334" s="110">
        <v>0</v>
      </c>
      <c r="AA3334" s="110">
        <v>3792</v>
      </c>
      <c r="AB3334" s="110">
        <v>0</v>
      </c>
      <c r="AC3334" s="417">
        <v>28.2256515373601</v>
      </c>
    </row>
    <row r="3335" spans="1:29">
      <c r="A3335" s="20"/>
      <c r="B3335" s="24">
        <v>553</v>
      </c>
      <c r="H3335" s="571">
        <v>3330</v>
      </c>
      <c r="I3335" s="78">
        <v>1876</v>
      </c>
      <c r="J3335" s="78">
        <v>1767</v>
      </c>
      <c r="K3335" s="78">
        <v>1875</v>
      </c>
      <c r="L3335" s="78">
        <v>1876</v>
      </c>
      <c r="M3335" s="579" t="str">
        <f t="shared" si="53"/>
        <v>1876,1767,1875,1876</v>
      </c>
      <c r="R3335" s="280">
        <v>3330</v>
      </c>
      <c r="S3335" s="591">
        <v>1243.2484450934801</v>
      </c>
      <c r="U3335" s="77">
        <v>3330</v>
      </c>
      <c r="V3335" s="77">
        <v>3793</v>
      </c>
      <c r="Y3335" s="110">
        <v>3330</v>
      </c>
      <c r="Z3335" s="110">
        <v>0</v>
      </c>
      <c r="AA3335" s="110">
        <v>3793</v>
      </c>
      <c r="AB3335" s="110">
        <v>0</v>
      </c>
      <c r="AC3335" s="417">
        <v>27.523170800750002</v>
      </c>
    </row>
    <row r="3336" spans="1:29">
      <c r="A3336" s="20"/>
      <c r="B3336" s="24">
        <v>554</v>
      </c>
      <c r="H3336" s="571">
        <v>3331</v>
      </c>
      <c r="I3336" s="78">
        <v>1877</v>
      </c>
      <c r="J3336" s="78">
        <v>1765</v>
      </c>
      <c r="K3336" s="78">
        <v>1766</v>
      </c>
      <c r="L3336" s="78">
        <v>1877</v>
      </c>
      <c r="M3336" s="579" t="str">
        <f t="shared" si="53"/>
        <v>1877,1765,1766,1877</v>
      </c>
      <c r="R3336" s="280">
        <v>3331</v>
      </c>
      <c r="S3336" s="591">
        <v>1566.5615083820001</v>
      </c>
      <c r="U3336" s="77">
        <v>3331</v>
      </c>
      <c r="V3336" s="77">
        <v>3794</v>
      </c>
      <c r="Y3336" s="110">
        <v>3331</v>
      </c>
      <c r="Z3336" s="110">
        <v>0</v>
      </c>
      <c r="AA3336" s="110">
        <v>3794</v>
      </c>
      <c r="AB3336" s="110">
        <v>0</v>
      </c>
      <c r="AC3336" s="417">
        <v>30.787321147739402</v>
      </c>
    </row>
    <row r="3337" spans="1:29">
      <c r="A3337" s="20"/>
      <c r="B3337" s="24">
        <v>555</v>
      </c>
      <c r="H3337" s="571">
        <v>3332</v>
      </c>
      <c r="I3337" s="78">
        <v>1877</v>
      </c>
      <c r="J3337" s="78">
        <v>1766</v>
      </c>
      <c r="K3337" s="78">
        <v>1876</v>
      </c>
      <c r="L3337" s="78">
        <v>1877</v>
      </c>
      <c r="M3337" s="579" t="str">
        <f t="shared" si="53"/>
        <v>1877,1766,1876,1877</v>
      </c>
      <c r="R3337" s="280">
        <v>3332</v>
      </c>
      <c r="S3337" s="591">
        <v>1369.4422460619501</v>
      </c>
      <c r="U3337" s="77">
        <v>3332</v>
      </c>
      <c r="V3337" s="77">
        <v>3795</v>
      </c>
      <c r="Y3337" s="110">
        <v>3332</v>
      </c>
      <c r="Z3337" s="110">
        <v>0</v>
      </c>
      <c r="AA3337" s="110">
        <v>3795</v>
      </c>
      <c r="AB3337" s="110">
        <v>0</v>
      </c>
      <c r="AC3337" s="417">
        <v>32.376429793419902</v>
      </c>
    </row>
    <row r="3338" spans="1:29">
      <c r="A3338" s="20"/>
      <c r="B3338" s="24">
        <v>556</v>
      </c>
      <c r="H3338" s="571">
        <v>3333</v>
      </c>
      <c r="I3338" s="78">
        <v>1878</v>
      </c>
      <c r="J3338" s="78">
        <v>1764</v>
      </c>
      <c r="K3338" s="78">
        <v>1765</v>
      </c>
      <c r="L3338" s="78">
        <v>1878</v>
      </c>
      <c r="M3338" s="579" t="str">
        <f t="shared" si="53"/>
        <v>1878,1764,1765,1878</v>
      </c>
      <c r="R3338" s="280">
        <v>3333</v>
      </c>
      <c r="S3338" s="591">
        <v>1352.0349451089801</v>
      </c>
      <c r="U3338" s="77">
        <v>3333</v>
      </c>
      <c r="V3338" s="77">
        <v>3796</v>
      </c>
      <c r="Y3338" s="110">
        <v>3333</v>
      </c>
      <c r="Z3338" s="110">
        <v>0</v>
      </c>
      <c r="AA3338" s="110">
        <v>3796</v>
      </c>
      <c r="AB3338" s="110">
        <v>0</v>
      </c>
      <c r="AC3338" s="417">
        <v>34.440423076759899</v>
      </c>
    </row>
    <row r="3339" spans="1:29">
      <c r="A3339" s="20"/>
      <c r="B3339" s="24">
        <v>557</v>
      </c>
      <c r="H3339" s="571">
        <v>3334</v>
      </c>
      <c r="I3339" s="78">
        <v>1878</v>
      </c>
      <c r="J3339" s="78">
        <v>1765</v>
      </c>
      <c r="K3339" s="78">
        <v>1877</v>
      </c>
      <c r="L3339" s="78">
        <v>1878</v>
      </c>
      <c r="M3339" s="579" t="str">
        <f t="shared" si="53"/>
        <v>1878,1765,1877,1878</v>
      </c>
      <c r="R3339" s="280">
        <v>3334</v>
      </c>
      <c r="S3339" s="591">
        <v>1644.5162314429699</v>
      </c>
      <c r="U3339" s="77">
        <v>3334</v>
      </c>
      <c r="V3339" s="77">
        <v>3797</v>
      </c>
      <c r="Y3339" s="110">
        <v>3334</v>
      </c>
      <c r="Z3339" s="110">
        <v>0</v>
      </c>
      <c r="AA3339" s="110">
        <v>3797</v>
      </c>
      <c r="AB3339" s="110">
        <v>0</v>
      </c>
      <c r="AC3339" s="417">
        <v>32.946070567079801</v>
      </c>
    </row>
    <row r="3340" spans="1:29">
      <c r="A3340" s="20"/>
      <c r="B3340" s="24">
        <v>558</v>
      </c>
      <c r="H3340" s="571">
        <v>3335</v>
      </c>
      <c r="I3340" s="78">
        <v>1879</v>
      </c>
      <c r="J3340" s="78">
        <v>1763</v>
      </c>
      <c r="K3340" s="78">
        <v>1764</v>
      </c>
      <c r="L3340" s="78">
        <v>1879</v>
      </c>
      <c r="M3340" s="579" t="str">
        <f t="shared" si="53"/>
        <v>1879,1763,1764,1879</v>
      </c>
      <c r="R3340" s="280">
        <v>3335</v>
      </c>
      <c r="S3340" s="591">
        <v>1179.4129899234599</v>
      </c>
      <c r="U3340" s="77">
        <v>3335</v>
      </c>
      <c r="V3340" s="77">
        <v>3798</v>
      </c>
      <c r="Y3340" s="110">
        <v>3335</v>
      </c>
      <c r="Z3340" s="110">
        <v>0</v>
      </c>
      <c r="AA3340" s="110">
        <v>3798</v>
      </c>
      <c r="AB3340" s="110">
        <v>0</v>
      </c>
      <c r="AC3340" s="417">
        <v>32.496520868039802</v>
      </c>
    </row>
    <row r="3341" spans="1:29">
      <c r="A3341" s="20"/>
      <c r="B3341" s="24">
        <v>559</v>
      </c>
      <c r="H3341" s="571">
        <v>3336</v>
      </c>
      <c r="I3341" s="78">
        <v>1879</v>
      </c>
      <c r="J3341" s="78">
        <v>1764</v>
      </c>
      <c r="K3341" s="78">
        <v>1878</v>
      </c>
      <c r="L3341" s="78">
        <v>1879</v>
      </c>
      <c r="M3341" s="579" t="str">
        <f t="shared" si="53"/>
        <v>1879,1764,1878,1879</v>
      </c>
      <c r="R3341" s="280">
        <v>3336</v>
      </c>
      <c r="S3341" s="591">
        <v>1458.82215524252</v>
      </c>
      <c r="U3341" s="77">
        <v>3336</v>
      </c>
      <c r="V3341" s="77">
        <v>3799</v>
      </c>
      <c r="Y3341" s="110">
        <v>3336</v>
      </c>
      <c r="Z3341" s="110">
        <v>0</v>
      </c>
      <c r="AA3341" s="110">
        <v>3799</v>
      </c>
      <c r="AB3341" s="110">
        <v>0</v>
      </c>
      <c r="AC3341" s="417">
        <v>33.843555130079601</v>
      </c>
    </row>
    <row r="3342" spans="1:29">
      <c r="A3342" s="20"/>
      <c r="B3342" s="24">
        <v>560</v>
      </c>
      <c r="H3342" s="571">
        <v>3337</v>
      </c>
      <c r="I3342" s="78">
        <v>1879</v>
      </c>
      <c r="J3342" s="78">
        <v>1762</v>
      </c>
      <c r="K3342" s="78">
        <v>1763</v>
      </c>
      <c r="L3342" s="78">
        <v>1879</v>
      </c>
      <c r="M3342" s="579" t="str">
        <f t="shared" si="53"/>
        <v>1879,1762,1763,1879</v>
      </c>
      <c r="R3342" s="280">
        <v>3337</v>
      </c>
      <c r="S3342" s="591">
        <v>1151.76918823551</v>
      </c>
      <c r="U3342" s="77">
        <v>3337</v>
      </c>
      <c r="V3342" s="77">
        <v>3800</v>
      </c>
      <c r="Y3342" s="110">
        <v>3337</v>
      </c>
      <c r="Z3342" s="110">
        <v>0</v>
      </c>
      <c r="AA3342" s="110">
        <v>3800</v>
      </c>
      <c r="AB3342" s="110">
        <v>0</v>
      </c>
      <c r="AC3342" s="417">
        <v>27.507194034630601</v>
      </c>
    </row>
    <row r="3343" spans="1:29">
      <c r="A3343" s="20"/>
      <c r="B3343" s="24">
        <v>561</v>
      </c>
      <c r="H3343" s="571">
        <v>3338</v>
      </c>
      <c r="I3343" s="78">
        <v>1880</v>
      </c>
      <c r="J3343" s="78">
        <v>1761</v>
      </c>
      <c r="K3343" s="78">
        <v>1762</v>
      </c>
      <c r="L3343" s="78">
        <v>1880</v>
      </c>
      <c r="M3343" s="579" t="str">
        <f t="shared" si="53"/>
        <v>1880,1761,1762,1880</v>
      </c>
      <c r="R3343" s="280">
        <v>3338</v>
      </c>
      <c r="S3343" s="591">
        <v>1593.1636058834499</v>
      </c>
      <c r="U3343" s="77">
        <v>3338</v>
      </c>
      <c r="V3343" s="77">
        <v>3801</v>
      </c>
      <c r="Y3343" s="110">
        <v>3338</v>
      </c>
      <c r="Z3343" s="110">
        <v>0</v>
      </c>
      <c r="AA3343" s="110">
        <v>3801</v>
      </c>
      <c r="AB3343" s="110">
        <v>0</v>
      </c>
      <c r="AC3343" s="417">
        <v>30.174397262220101</v>
      </c>
    </row>
    <row r="3344" spans="1:29">
      <c r="A3344" s="20"/>
      <c r="B3344" s="24">
        <v>562</v>
      </c>
      <c r="H3344" s="571">
        <v>3339</v>
      </c>
      <c r="I3344" s="78">
        <v>1880</v>
      </c>
      <c r="J3344" s="78">
        <v>1762</v>
      </c>
      <c r="K3344" s="78">
        <v>1879</v>
      </c>
      <c r="L3344" s="78">
        <v>1880</v>
      </c>
      <c r="M3344" s="579" t="str">
        <f t="shared" si="53"/>
        <v>1880,1762,1879,1880</v>
      </c>
      <c r="R3344" s="280">
        <v>3339</v>
      </c>
      <c r="S3344" s="591">
        <v>1672.1861115745201</v>
      </c>
      <c r="U3344" s="77">
        <v>3339</v>
      </c>
      <c r="V3344" s="77">
        <v>3802</v>
      </c>
      <c r="Y3344" s="110">
        <v>3339</v>
      </c>
      <c r="Z3344" s="110">
        <v>0</v>
      </c>
      <c r="AA3344" s="110">
        <v>3802</v>
      </c>
      <c r="AB3344" s="110">
        <v>0</v>
      </c>
      <c r="AC3344" s="417">
        <v>23.1203229590196</v>
      </c>
    </row>
    <row r="3345" spans="1:29">
      <c r="A3345" s="20"/>
      <c r="B3345" s="24">
        <v>563</v>
      </c>
      <c r="H3345" s="571">
        <v>3340</v>
      </c>
      <c r="I3345" s="78">
        <v>1881</v>
      </c>
      <c r="J3345" s="78">
        <v>1760</v>
      </c>
      <c r="K3345" s="78">
        <v>1761</v>
      </c>
      <c r="L3345" s="78">
        <v>1881</v>
      </c>
      <c r="M3345" s="579" t="str">
        <f t="shared" si="53"/>
        <v>1881,1760,1761,1881</v>
      </c>
      <c r="R3345" s="280">
        <v>3340</v>
      </c>
      <c r="S3345" s="591">
        <v>1434.1987629774901</v>
      </c>
      <c r="U3345" s="77">
        <v>3340</v>
      </c>
      <c r="V3345" s="77">
        <v>3803</v>
      </c>
      <c r="Y3345" s="110">
        <v>3340</v>
      </c>
      <c r="Z3345" s="110">
        <v>0</v>
      </c>
      <c r="AA3345" s="110">
        <v>3803</v>
      </c>
      <c r="AB3345" s="110">
        <v>0</v>
      </c>
      <c r="AC3345" s="417">
        <v>28.168015888429899</v>
      </c>
    </row>
    <row r="3346" spans="1:29">
      <c r="A3346" s="20"/>
      <c r="B3346" s="24">
        <v>564</v>
      </c>
      <c r="H3346" s="571">
        <v>3341</v>
      </c>
      <c r="I3346" s="78">
        <v>1881</v>
      </c>
      <c r="J3346" s="78">
        <v>1761</v>
      </c>
      <c r="K3346" s="78">
        <v>1880</v>
      </c>
      <c r="L3346" s="78">
        <v>1881</v>
      </c>
      <c r="M3346" s="579" t="str">
        <f t="shared" si="53"/>
        <v>1881,1761,1880,1881</v>
      </c>
      <c r="R3346" s="280">
        <v>3341</v>
      </c>
      <c r="S3346" s="591">
        <v>1791.7106976794801</v>
      </c>
      <c r="U3346" s="77">
        <v>3341</v>
      </c>
      <c r="V3346" s="77">
        <v>3804</v>
      </c>
      <c r="Y3346" s="110">
        <v>3341</v>
      </c>
      <c r="Z3346" s="110">
        <v>0</v>
      </c>
      <c r="AA3346" s="110">
        <v>3804</v>
      </c>
      <c r="AB3346" s="110">
        <v>0</v>
      </c>
      <c r="AC3346" s="417">
        <v>25.2459805244801</v>
      </c>
    </row>
    <row r="3347" spans="1:29">
      <c r="A3347" s="20"/>
      <c r="B3347" s="24">
        <v>565</v>
      </c>
      <c r="H3347" s="571">
        <v>3342</v>
      </c>
      <c r="I3347" s="78">
        <v>1882</v>
      </c>
      <c r="J3347" s="78">
        <v>1759</v>
      </c>
      <c r="K3347" s="78">
        <v>1760</v>
      </c>
      <c r="L3347" s="78">
        <v>1882</v>
      </c>
      <c r="M3347" s="579" t="str">
        <f t="shared" si="53"/>
        <v>1882,1759,1760,1882</v>
      </c>
      <c r="R3347" s="280">
        <v>3342</v>
      </c>
      <c r="S3347" s="591">
        <v>1231.7148459979701</v>
      </c>
      <c r="U3347" s="77">
        <v>3342</v>
      </c>
      <c r="V3347" s="77">
        <v>3844</v>
      </c>
      <c r="Y3347" s="110">
        <v>3342</v>
      </c>
      <c r="Z3347" s="110">
        <v>0</v>
      </c>
      <c r="AA3347" s="110">
        <v>3844</v>
      </c>
      <c r="AB3347" s="110">
        <v>0</v>
      </c>
      <c r="AC3347" s="417">
        <v>32.271175405029702</v>
      </c>
    </row>
    <row r="3348" spans="1:29">
      <c r="A3348" s="20"/>
      <c r="B3348" s="24">
        <v>566</v>
      </c>
      <c r="H3348" s="571">
        <v>3343</v>
      </c>
      <c r="I3348" s="78">
        <v>1882</v>
      </c>
      <c r="J3348" s="78">
        <v>1760</v>
      </c>
      <c r="K3348" s="78">
        <v>1881</v>
      </c>
      <c r="L3348" s="78">
        <v>1882</v>
      </c>
      <c r="M3348" s="579" t="str">
        <f t="shared" si="53"/>
        <v>1882,1760,1881,1882</v>
      </c>
      <c r="R3348" s="280">
        <v>3343</v>
      </c>
      <c r="S3348" s="591">
        <v>1575.312780448</v>
      </c>
      <c r="U3348" s="77">
        <v>3343</v>
      </c>
      <c r="V3348" s="77">
        <v>3846</v>
      </c>
      <c r="Y3348" s="110">
        <v>3343</v>
      </c>
      <c r="Z3348" s="110">
        <v>0</v>
      </c>
      <c r="AA3348" s="110">
        <v>3846</v>
      </c>
      <c r="AB3348" s="110">
        <v>0</v>
      </c>
      <c r="AC3348" s="417">
        <v>28.9889293678192</v>
      </c>
    </row>
    <row r="3349" spans="1:29">
      <c r="A3349" s="20"/>
      <c r="B3349" s="24">
        <v>567</v>
      </c>
      <c r="H3349" s="571">
        <v>3344</v>
      </c>
      <c r="I3349" s="78">
        <v>1882</v>
      </c>
      <c r="J3349" s="78">
        <v>1758</v>
      </c>
      <c r="K3349" s="78">
        <v>1759</v>
      </c>
      <c r="L3349" s="78">
        <v>1882</v>
      </c>
      <c r="M3349" s="579" t="str">
        <f t="shared" si="53"/>
        <v>1882,1758,1759,1882</v>
      </c>
      <c r="R3349" s="280">
        <v>3344</v>
      </c>
      <c r="S3349" s="591">
        <v>1222.57900100195</v>
      </c>
      <c r="U3349" s="77">
        <v>3344</v>
      </c>
      <c r="V3349" s="77">
        <v>3847</v>
      </c>
      <c r="Y3349" s="110">
        <v>3344</v>
      </c>
      <c r="Z3349" s="110">
        <v>0</v>
      </c>
      <c r="AA3349" s="110">
        <v>3847</v>
      </c>
      <c r="AB3349" s="110">
        <v>0</v>
      </c>
      <c r="AC3349" s="417">
        <v>32.891126014399902</v>
      </c>
    </row>
    <row r="3350" spans="1:29">
      <c r="A3350" s="20"/>
      <c r="B3350" s="24">
        <v>568</v>
      </c>
      <c r="H3350" s="571">
        <v>3345</v>
      </c>
      <c r="I3350" s="78">
        <v>1883</v>
      </c>
      <c r="J3350" s="78">
        <v>1863</v>
      </c>
      <c r="K3350" s="78">
        <v>1862</v>
      </c>
      <c r="L3350" s="78">
        <v>1883</v>
      </c>
      <c r="M3350" s="579" t="str">
        <f t="shared" si="53"/>
        <v>1883,1863,1862,1883</v>
      </c>
      <c r="R3350" s="280">
        <v>3345</v>
      </c>
      <c r="S3350" s="591">
        <v>1727.01475689565</v>
      </c>
      <c r="U3350" s="77">
        <v>3345</v>
      </c>
      <c r="V3350" s="77">
        <v>3848</v>
      </c>
      <c r="Y3350" s="110">
        <v>3345</v>
      </c>
      <c r="Z3350" s="110">
        <v>0</v>
      </c>
      <c r="AA3350" s="110">
        <v>3848</v>
      </c>
      <c r="AB3350" s="110">
        <v>0</v>
      </c>
      <c r="AC3350" s="417">
        <v>21.3950312629004</v>
      </c>
    </row>
    <row r="3351" spans="1:29">
      <c r="A3351" s="20"/>
      <c r="B3351" s="24">
        <v>569</v>
      </c>
      <c r="H3351" s="571">
        <v>3346</v>
      </c>
      <c r="I3351" s="78">
        <v>1883</v>
      </c>
      <c r="J3351" s="78">
        <v>1862</v>
      </c>
      <c r="K3351" s="78">
        <v>1865</v>
      </c>
      <c r="L3351" s="78">
        <v>1883</v>
      </c>
      <c r="M3351" s="579" t="str">
        <f t="shared" si="53"/>
        <v>1883,1862,1865,1883</v>
      </c>
      <c r="R3351" s="280">
        <v>3346</v>
      </c>
      <c r="S3351" s="591">
        <v>1718.0982250029999</v>
      </c>
      <c r="U3351" s="77">
        <v>3346</v>
      </c>
      <c r="V3351" s="77">
        <v>3849</v>
      </c>
      <c r="Y3351" s="110">
        <v>3346</v>
      </c>
      <c r="Z3351" s="110">
        <v>0</v>
      </c>
      <c r="AA3351" s="110">
        <v>3849</v>
      </c>
      <c r="AB3351" s="110">
        <v>0</v>
      </c>
      <c r="AC3351" s="417">
        <v>26.845081734640399</v>
      </c>
    </row>
    <row r="3352" spans="1:29">
      <c r="A3352" s="20"/>
      <c r="B3352" s="24">
        <v>570</v>
      </c>
      <c r="H3352" s="571">
        <v>3347</v>
      </c>
      <c r="I3352" s="78">
        <v>1884</v>
      </c>
      <c r="J3352" s="78">
        <v>1864</v>
      </c>
      <c r="K3352" s="78">
        <v>1863</v>
      </c>
      <c r="L3352" s="78">
        <v>1884</v>
      </c>
      <c r="M3352" s="579" t="str">
        <f t="shared" si="53"/>
        <v>1884,1864,1863,1884</v>
      </c>
      <c r="R3352" s="280">
        <v>3347</v>
      </c>
      <c r="S3352" s="591">
        <v>1762.56949903539</v>
      </c>
      <c r="U3352" s="77">
        <v>3347</v>
      </c>
      <c r="V3352" s="77">
        <v>3850</v>
      </c>
      <c r="Y3352" s="110">
        <v>3347</v>
      </c>
      <c r="Z3352" s="110">
        <v>0</v>
      </c>
      <c r="AA3352" s="110">
        <v>3850</v>
      </c>
      <c r="AB3352" s="110">
        <v>0</v>
      </c>
      <c r="AC3352" s="417">
        <v>20.787503601640299</v>
      </c>
    </row>
    <row r="3353" spans="1:29">
      <c r="A3353" s="20"/>
      <c r="B3353" s="24">
        <v>571</v>
      </c>
      <c r="H3353" s="571">
        <v>3348</v>
      </c>
      <c r="I3353" s="78">
        <v>1884</v>
      </c>
      <c r="J3353" s="78">
        <v>1863</v>
      </c>
      <c r="K3353" s="78">
        <v>1883</v>
      </c>
      <c r="L3353" s="78">
        <v>1884</v>
      </c>
      <c r="M3353" s="579" t="str">
        <f t="shared" si="53"/>
        <v>1884,1863,1883,1884</v>
      </c>
      <c r="R3353" s="280">
        <v>3348</v>
      </c>
      <c r="S3353" s="591">
        <v>1809.40456093684</v>
      </c>
      <c r="U3353" s="77">
        <v>3348</v>
      </c>
      <c r="V3353" s="77">
        <v>3851</v>
      </c>
      <c r="Y3353" s="110">
        <v>3348</v>
      </c>
      <c r="Z3353" s="110">
        <v>0</v>
      </c>
      <c r="AA3353" s="110">
        <v>3851</v>
      </c>
      <c r="AB3353" s="110">
        <v>0</v>
      </c>
      <c r="AC3353" s="417">
        <v>26.570929155919501</v>
      </c>
    </row>
    <row r="3354" spans="1:29">
      <c r="A3354" s="20"/>
      <c r="B3354" s="24">
        <v>572</v>
      </c>
      <c r="H3354" s="571">
        <v>3349</v>
      </c>
      <c r="I3354" s="78">
        <v>1885</v>
      </c>
      <c r="J3354" s="78">
        <v>1869</v>
      </c>
      <c r="K3354" s="78">
        <v>1864</v>
      </c>
      <c r="L3354" s="78">
        <v>1885</v>
      </c>
      <c r="M3354" s="579" t="str">
        <f t="shared" si="53"/>
        <v>1885,1869,1864,1885</v>
      </c>
      <c r="R3354" s="280">
        <v>3349</v>
      </c>
      <c r="S3354" s="591">
        <v>1717.60694418039</v>
      </c>
      <c r="U3354" s="77">
        <v>3349</v>
      </c>
      <c r="V3354" s="77">
        <v>3852</v>
      </c>
      <c r="Y3354" s="110">
        <v>3349</v>
      </c>
      <c r="Z3354" s="110">
        <v>0</v>
      </c>
      <c r="AA3354" s="110">
        <v>3852</v>
      </c>
      <c r="AB3354" s="110">
        <v>0</v>
      </c>
      <c r="AC3354" s="417">
        <v>26.546825687378799</v>
      </c>
    </row>
    <row r="3355" spans="1:29">
      <c r="A3355" s="20"/>
      <c r="B3355" s="24">
        <v>573</v>
      </c>
      <c r="H3355" s="571">
        <v>3350</v>
      </c>
      <c r="I3355" s="78">
        <v>1885</v>
      </c>
      <c r="J3355" s="78">
        <v>1864</v>
      </c>
      <c r="K3355" s="78">
        <v>1884</v>
      </c>
      <c r="L3355" s="78">
        <v>1885</v>
      </c>
      <c r="M3355" s="579" t="str">
        <f t="shared" si="53"/>
        <v>1885,1864,1884,1885</v>
      </c>
      <c r="R3355" s="280">
        <v>3350</v>
      </c>
      <c r="S3355" s="591">
        <v>1884.07556412955</v>
      </c>
      <c r="U3355" s="77">
        <v>3350</v>
      </c>
      <c r="V3355" s="77">
        <v>3853</v>
      </c>
      <c r="Y3355" s="110">
        <v>3350</v>
      </c>
      <c r="Z3355" s="110">
        <v>0</v>
      </c>
      <c r="AA3355" s="110">
        <v>3853</v>
      </c>
      <c r="AB3355" s="110">
        <v>0</v>
      </c>
      <c r="AC3355" s="417">
        <v>29.6792608473909</v>
      </c>
    </row>
    <row r="3356" spans="1:29">
      <c r="A3356" s="20"/>
      <c r="B3356" s="24">
        <v>574</v>
      </c>
      <c r="H3356" s="571">
        <v>3351</v>
      </c>
      <c r="I3356" s="78">
        <v>1886</v>
      </c>
      <c r="J3356" s="78">
        <v>1870</v>
      </c>
      <c r="K3356" s="78">
        <v>1869</v>
      </c>
      <c r="L3356" s="78">
        <v>1886</v>
      </c>
      <c r="M3356" s="579" t="str">
        <f t="shared" si="53"/>
        <v>1886,1870,1869,1886</v>
      </c>
      <c r="R3356" s="280">
        <v>3351</v>
      </c>
      <c r="S3356" s="591">
        <v>1725.7830103875001</v>
      </c>
      <c r="U3356" s="77">
        <v>3351</v>
      </c>
      <c r="V3356" s="77">
        <v>3854</v>
      </c>
      <c r="Y3356" s="110">
        <v>3351</v>
      </c>
      <c r="Z3356" s="110">
        <v>0</v>
      </c>
      <c r="AA3356" s="110">
        <v>3854</v>
      </c>
      <c r="AB3356" s="110">
        <v>0</v>
      </c>
      <c r="AC3356" s="417">
        <v>30.420361686749899</v>
      </c>
    </row>
    <row r="3357" spans="1:29">
      <c r="A3357" s="20"/>
      <c r="B3357" s="24">
        <v>575</v>
      </c>
      <c r="H3357" s="571">
        <v>3352</v>
      </c>
      <c r="I3357" s="78">
        <v>1886</v>
      </c>
      <c r="J3357" s="78">
        <v>1869</v>
      </c>
      <c r="K3357" s="78">
        <v>1885</v>
      </c>
      <c r="L3357" s="78">
        <v>1886</v>
      </c>
      <c r="M3357" s="579" t="str">
        <f t="shared" si="53"/>
        <v>1886,1869,1885,1886</v>
      </c>
      <c r="R3357" s="280">
        <v>3352</v>
      </c>
      <c r="S3357" s="591">
        <v>1819.81516829098</v>
      </c>
      <c r="U3357" s="77">
        <v>3352</v>
      </c>
      <c r="V3357" s="77">
        <v>3855</v>
      </c>
      <c r="Y3357" s="110">
        <v>3352</v>
      </c>
      <c r="Z3357" s="110">
        <v>0</v>
      </c>
      <c r="AA3357" s="110">
        <v>3855</v>
      </c>
      <c r="AB3357" s="110">
        <v>0</v>
      </c>
      <c r="AC3357" s="417">
        <v>31.960052745940001</v>
      </c>
    </row>
    <row r="3358" spans="1:29">
      <c r="A3358" s="20"/>
      <c r="B3358" s="24">
        <v>576</v>
      </c>
      <c r="H3358" s="571">
        <v>3353</v>
      </c>
      <c r="I3358" s="78">
        <v>1887</v>
      </c>
      <c r="J3358" s="78">
        <v>1871</v>
      </c>
      <c r="K3358" s="78">
        <v>1870</v>
      </c>
      <c r="L3358" s="78">
        <v>1887</v>
      </c>
      <c r="M3358" s="579" t="str">
        <f t="shared" si="53"/>
        <v>1887,1871,1870,1887</v>
      </c>
      <c r="R3358" s="280">
        <v>3353</v>
      </c>
      <c r="S3358" s="591">
        <v>1644.33229695099</v>
      </c>
      <c r="U3358" s="77">
        <v>3353</v>
      </c>
      <c r="V3358" s="77">
        <v>3857</v>
      </c>
      <c r="Y3358" s="110">
        <v>3353</v>
      </c>
      <c r="Z3358" s="110">
        <v>0</v>
      </c>
      <c r="AA3358" s="110">
        <v>3857</v>
      </c>
      <c r="AB3358" s="110">
        <v>0</v>
      </c>
      <c r="AC3358" s="417">
        <v>33.787108162230503</v>
      </c>
    </row>
    <row r="3359" spans="1:29">
      <c r="A3359" s="20"/>
      <c r="B3359" s="24">
        <v>577</v>
      </c>
      <c r="H3359" s="571">
        <v>3354</v>
      </c>
      <c r="I3359" s="78">
        <v>1887</v>
      </c>
      <c r="J3359" s="78">
        <v>1870</v>
      </c>
      <c r="K3359" s="78">
        <v>1886</v>
      </c>
      <c r="L3359" s="78">
        <v>1887</v>
      </c>
      <c r="M3359" s="579" t="str">
        <f t="shared" si="53"/>
        <v>1887,1870,1886,1887</v>
      </c>
      <c r="R3359" s="280">
        <v>3354</v>
      </c>
      <c r="S3359" s="591">
        <v>1726.7574886899899</v>
      </c>
      <c r="U3359" s="77">
        <v>3354</v>
      </c>
      <c r="V3359" s="77">
        <v>3858</v>
      </c>
      <c r="Y3359" s="110">
        <v>3354</v>
      </c>
      <c r="Z3359" s="110">
        <v>0</v>
      </c>
      <c r="AA3359" s="110">
        <v>3858</v>
      </c>
      <c r="AB3359" s="110">
        <v>0</v>
      </c>
      <c r="AC3359" s="417">
        <v>32.299096679260202</v>
      </c>
    </row>
    <row r="3360" spans="1:29">
      <c r="A3360" s="20"/>
      <c r="B3360" s="24">
        <v>578</v>
      </c>
      <c r="H3360" s="571">
        <v>3355</v>
      </c>
      <c r="I3360" s="78">
        <v>1888</v>
      </c>
      <c r="J3360" s="78">
        <v>1872</v>
      </c>
      <c r="K3360" s="78">
        <v>1871</v>
      </c>
      <c r="L3360" s="78">
        <v>1888</v>
      </c>
      <c r="M3360" s="579" t="str">
        <f t="shared" si="53"/>
        <v>1888,1872,1871,1888</v>
      </c>
      <c r="R3360" s="280">
        <v>3355</v>
      </c>
      <c r="S3360" s="591">
        <v>1480.03427966751</v>
      </c>
      <c r="U3360" s="77">
        <v>3355</v>
      </c>
      <c r="V3360" s="77">
        <v>3859</v>
      </c>
      <c r="Y3360" s="110">
        <v>3355</v>
      </c>
      <c r="Z3360" s="110">
        <v>0</v>
      </c>
      <c r="AA3360" s="110">
        <v>3859</v>
      </c>
      <c r="AB3360" s="110">
        <v>0</v>
      </c>
      <c r="AC3360" s="417">
        <v>31.5856881152698</v>
      </c>
    </row>
    <row r="3361" spans="1:29">
      <c r="A3361" s="20"/>
      <c r="B3361" s="24">
        <v>579</v>
      </c>
      <c r="H3361" s="571">
        <v>3356</v>
      </c>
      <c r="I3361" s="78">
        <v>1888</v>
      </c>
      <c r="J3361" s="78">
        <v>1871</v>
      </c>
      <c r="K3361" s="78">
        <v>1887</v>
      </c>
      <c r="L3361" s="78">
        <v>1888</v>
      </c>
      <c r="M3361" s="579" t="str">
        <f t="shared" si="53"/>
        <v>1888,1871,1887,1888</v>
      </c>
      <c r="R3361" s="280">
        <v>3356</v>
      </c>
      <c r="S3361" s="591">
        <v>1894.1823652485</v>
      </c>
      <c r="U3361" s="77">
        <v>3356</v>
      </c>
      <c r="V3361" s="77">
        <v>3860</v>
      </c>
      <c r="Y3361" s="110">
        <v>3356</v>
      </c>
      <c r="Z3361" s="110">
        <v>0</v>
      </c>
      <c r="AA3361" s="110">
        <v>3860</v>
      </c>
      <c r="AB3361" s="110">
        <v>0</v>
      </c>
      <c r="AC3361" s="417">
        <v>33.973496902108799</v>
      </c>
    </row>
    <row r="3362" spans="1:29">
      <c r="A3362" s="20"/>
      <c r="B3362" s="24">
        <v>580</v>
      </c>
      <c r="H3362" s="571">
        <v>3357</v>
      </c>
      <c r="I3362" s="78">
        <v>1888</v>
      </c>
      <c r="J3362" s="78">
        <v>1873</v>
      </c>
      <c r="K3362" s="78">
        <v>1872</v>
      </c>
      <c r="L3362" s="78">
        <v>1888</v>
      </c>
      <c r="M3362" s="579" t="str">
        <f t="shared" si="53"/>
        <v>1888,1873,1872,1888</v>
      </c>
      <c r="R3362" s="280">
        <v>3357</v>
      </c>
      <c r="S3362" s="591">
        <v>1477.6630889414801</v>
      </c>
      <c r="U3362" s="77">
        <v>3357</v>
      </c>
      <c r="V3362" s="77">
        <v>3861</v>
      </c>
      <c r="Y3362" s="110">
        <v>3357</v>
      </c>
      <c r="Z3362" s="110">
        <v>0</v>
      </c>
      <c r="AA3362" s="110">
        <v>3861</v>
      </c>
      <c r="AB3362" s="110">
        <v>0</v>
      </c>
      <c r="AC3362" s="417">
        <v>25.2430979867896</v>
      </c>
    </row>
    <row r="3363" spans="1:29">
      <c r="A3363" s="20"/>
      <c r="B3363" s="24">
        <v>581</v>
      </c>
      <c r="H3363" s="571">
        <v>3358</v>
      </c>
      <c r="I3363" s="78">
        <v>1889</v>
      </c>
      <c r="J3363" s="78">
        <v>1874</v>
      </c>
      <c r="K3363" s="78">
        <v>1873</v>
      </c>
      <c r="L3363" s="78">
        <v>1889</v>
      </c>
      <c r="M3363" s="579" t="str">
        <f t="shared" si="53"/>
        <v>1889,1874,1873,1889</v>
      </c>
      <c r="R3363" s="280">
        <v>3358</v>
      </c>
      <c r="S3363" s="591">
        <v>1530.96539254099</v>
      </c>
      <c r="U3363" s="77">
        <v>3358</v>
      </c>
      <c r="V3363" s="77">
        <v>3862</v>
      </c>
      <c r="Y3363" s="110">
        <v>3358</v>
      </c>
      <c r="Z3363" s="110">
        <v>0</v>
      </c>
      <c r="AA3363" s="110">
        <v>3862</v>
      </c>
      <c r="AB3363" s="110">
        <v>0</v>
      </c>
      <c r="AC3363" s="417">
        <v>30.402220014569998</v>
      </c>
    </row>
    <row r="3364" spans="1:29">
      <c r="A3364" s="20"/>
      <c r="B3364" s="24">
        <v>582</v>
      </c>
      <c r="H3364" s="571">
        <v>3359</v>
      </c>
      <c r="I3364" s="78">
        <v>1889</v>
      </c>
      <c r="J3364" s="78">
        <v>1873</v>
      </c>
      <c r="K3364" s="78">
        <v>1888</v>
      </c>
      <c r="L3364" s="78">
        <v>1889</v>
      </c>
      <c r="M3364" s="579" t="str">
        <f t="shared" si="53"/>
        <v>1889,1873,1888,1889</v>
      </c>
      <c r="R3364" s="280">
        <v>3359</v>
      </c>
      <c r="S3364" s="591">
        <v>1763.3542475730001</v>
      </c>
      <c r="U3364" s="77">
        <v>3359</v>
      </c>
      <c r="V3364" s="77">
        <v>3863</v>
      </c>
      <c r="Y3364" s="110">
        <v>3359</v>
      </c>
      <c r="Z3364" s="110">
        <v>0</v>
      </c>
      <c r="AA3364" s="110">
        <v>3863</v>
      </c>
      <c r="AB3364" s="110">
        <v>0</v>
      </c>
      <c r="AC3364" s="417">
        <v>27.8066269506607</v>
      </c>
    </row>
    <row r="3365" spans="1:29">
      <c r="A3365" s="20"/>
      <c r="B3365" s="24">
        <v>583</v>
      </c>
      <c r="H3365" s="571">
        <v>3360</v>
      </c>
      <c r="I3365" s="78">
        <v>1890</v>
      </c>
      <c r="J3365" s="78">
        <v>1875</v>
      </c>
      <c r="K3365" s="78">
        <v>1874</v>
      </c>
      <c r="L3365" s="78">
        <v>1890</v>
      </c>
      <c r="M3365" s="579" t="str">
        <f t="shared" si="53"/>
        <v>1890,1875,1874,1890</v>
      </c>
      <c r="R3365" s="280">
        <v>3360</v>
      </c>
      <c r="S3365" s="591">
        <v>1468.0986793244899</v>
      </c>
    </row>
    <row r="3366" spans="1:29">
      <c r="A3366" s="20"/>
      <c r="B3366" s="24">
        <v>584</v>
      </c>
      <c r="H3366" s="571">
        <v>3361</v>
      </c>
      <c r="I3366" s="78">
        <v>1890</v>
      </c>
      <c r="J3366" s="78">
        <v>1874</v>
      </c>
      <c r="K3366" s="78">
        <v>1889</v>
      </c>
      <c r="L3366" s="78">
        <v>1890</v>
      </c>
      <c r="M3366" s="579" t="str">
        <f t="shared" si="53"/>
        <v>1890,1874,1889,1890</v>
      </c>
      <c r="R3366" s="280">
        <v>3361</v>
      </c>
      <c r="S3366" s="591">
        <v>1630.4038101584799</v>
      </c>
    </row>
    <row r="3367" spans="1:29">
      <c r="A3367" s="20"/>
      <c r="B3367" s="24">
        <v>585</v>
      </c>
      <c r="H3367" s="571">
        <v>3362</v>
      </c>
      <c r="I3367" s="78">
        <v>1891</v>
      </c>
      <c r="J3367" s="78">
        <v>1876</v>
      </c>
      <c r="K3367" s="78">
        <v>1875</v>
      </c>
      <c r="L3367" s="78">
        <v>1891</v>
      </c>
      <c r="M3367" s="579" t="str">
        <f t="shared" si="53"/>
        <v>1891,1876,1875,1891</v>
      </c>
      <c r="R3367" s="280">
        <v>3362</v>
      </c>
      <c r="S3367" s="591">
        <v>1253.3976616109701</v>
      </c>
    </row>
    <row r="3368" spans="1:29">
      <c r="A3368" s="20"/>
      <c r="B3368" s="24">
        <v>586</v>
      </c>
      <c r="H3368" s="571">
        <v>3363</v>
      </c>
      <c r="I3368" s="78">
        <v>1891</v>
      </c>
      <c r="J3368" s="78">
        <v>1875</v>
      </c>
      <c r="K3368" s="78">
        <v>1890</v>
      </c>
      <c r="L3368" s="78">
        <v>1891</v>
      </c>
      <c r="M3368" s="579" t="str">
        <f t="shared" si="53"/>
        <v>1891,1875,1890,1891</v>
      </c>
      <c r="R3368" s="280">
        <v>3363</v>
      </c>
      <c r="S3368" s="591">
        <v>1545.41227529701</v>
      </c>
    </row>
    <row r="3369" spans="1:29">
      <c r="A3369" s="20"/>
      <c r="B3369" s="24">
        <v>587</v>
      </c>
      <c r="H3369" s="571">
        <v>3364</v>
      </c>
      <c r="I3369" s="78">
        <v>1891</v>
      </c>
      <c r="J3369" s="78">
        <v>1877</v>
      </c>
      <c r="K3369" s="78">
        <v>1876</v>
      </c>
      <c r="L3369" s="78">
        <v>1891</v>
      </c>
      <c r="M3369" s="579" t="str">
        <f t="shared" si="53"/>
        <v>1891,1877,1876,1891</v>
      </c>
      <c r="R3369" s="280">
        <v>3364</v>
      </c>
      <c r="S3369" s="591">
        <v>1397.15740944101</v>
      </c>
    </row>
    <row r="3370" spans="1:29">
      <c r="A3370" s="20"/>
      <c r="B3370" s="24">
        <v>588</v>
      </c>
      <c r="H3370" s="571">
        <v>3365</v>
      </c>
      <c r="I3370" s="78">
        <v>1892</v>
      </c>
      <c r="J3370" s="78">
        <v>1883</v>
      </c>
      <c r="K3370" s="78">
        <v>1865</v>
      </c>
      <c r="L3370" s="78">
        <v>1892</v>
      </c>
      <c r="M3370" s="579" t="str">
        <f t="shared" si="53"/>
        <v>1892,1883,1865,1892</v>
      </c>
      <c r="R3370" s="280">
        <v>3365</v>
      </c>
      <c r="S3370" s="591">
        <v>1767.02539443199</v>
      </c>
    </row>
    <row r="3371" spans="1:29">
      <c r="A3371" s="20"/>
      <c r="B3371" s="24">
        <v>589</v>
      </c>
      <c r="H3371" s="571">
        <v>3366</v>
      </c>
      <c r="I3371" s="78">
        <v>1892</v>
      </c>
      <c r="J3371" s="78">
        <v>1865</v>
      </c>
      <c r="K3371" s="78">
        <v>1866</v>
      </c>
      <c r="L3371" s="78">
        <v>1892</v>
      </c>
      <c r="M3371" s="579" t="str">
        <f t="shared" si="53"/>
        <v>1892,1865,1866,1892</v>
      </c>
      <c r="R3371" s="280">
        <v>3366</v>
      </c>
      <c r="S3371" s="591">
        <v>1734.32741192</v>
      </c>
    </row>
    <row r="3372" spans="1:29">
      <c r="A3372" s="20"/>
      <c r="B3372" s="24">
        <v>590</v>
      </c>
      <c r="H3372" s="571">
        <v>3367</v>
      </c>
      <c r="I3372" s="78">
        <v>1893</v>
      </c>
      <c r="J3372" s="78">
        <v>1892</v>
      </c>
      <c r="K3372" s="78">
        <v>1866</v>
      </c>
      <c r="L3372" s="78">
        <v>1893</v>
      </c>
      <c r="M3372" s="579" t="str">
        <f t="shared" si="53"/>
        <v>1893,1892,1866,1893</v>
      </c>
      <c r="R3372" s="280">
        <v>3367</v>
      </c>
      <c r="S3372" s="591">
        <v>1814.9004826599901</v>
      </c>
    </row>
    <row r="3373" spans="1:29">
      <c r="A3373" s="20"/>
      <c r="B3373" s="24">
        <v>591</v>
      </c>
      <c r="H3373" s="571">
        <v>3368</v>
      </c>
      <c r="I3373" s="78">
        <v>1893</v>
      </c>
      <c r="J3373" s="78">
        <v>1866</v>
      </c>
      <c r="K3373" s="78">
        <v>1867</v>
      </c>
      <c r="L3373" s="78">
        <v>1893</v>
      </c>
      <c r="M3373" s="579" t="str">
        <f t="shared" si="53"/>
        <v>1893,1866,1867,1893</v>
      </c>
      <c r="R3373" s="280">
        <v>3368</v>
      </c>
      <c r="S3373" s="591">
        <v>1726.95216823999</v>
      </c>
    </row>
    <row r="3374" spans="1:29">
      <c r="A3374" s="20"/>
      <c r="B3374" s="24">
        <v>592</v>
      </c>
      <c r="H3374" s="571">
        <v>3369</v>
      </c>
      <c r="I3374" s="78">
        <v>1894</v>
      </c>
      <c r="J3374" s="78">
        <v>1893</v>
      </c>
      <c r="K3374" s="78">
        <v>1867</v>
      </c>
      <c r="L3374" s="78">
        <v>1894</v>
      </c>
      <c r="M3374" s="579" t="str">
        <f t="shared" si="53"/>
        <v>1894,1893,1867,1894</v>
      </c>
      <c r="R3374" s="280">
        <v>3369</v>
      </c>
      <c r="S3374" s="591">
        <v>1789.78746430001</v>
      </c>
    </row>
    <row r="3375" spans="1:29">
      <c r="A3375" s="20"/>
      <c r="B3375" s="24">
        <v>593</v>
      </c>
      <c r="H3375" s="571">
        <v>3370</v>
      </c>
      <c r="I3375" s="78">
        <v>1894</v>
      </c>
      <c r="J3375" s="78">
        <v>1867</v>
      </c>
      <c r="K3375" s="78">
        <v>1868</v>
      </c>
      <c r="L3375" s="78">
        <v>1894</v>
      </c>
      <c r="M3375" s="579" t="str">
        <f t="shared" si="53"/>
        <v>1894,1867,1868,1894</v>
      </c>
      <c r="R3375" s="280">
        <v>3370</v>
      </c>
      <c r="S3375" s="591">
        <v>1755.3752974249901</v>
      </c>
    </row>
    <row r="3376" spans="1:29">
      <c r="A3376" s="20"/>
      <c r="B3376" s="24">
        <v>594</v>
      </c>
      <c r="H3376" s="571">
        <v>3371</v>
      </c>
      <c r="I3376" s="78">
        <v>1895</v>
      </c>
      <c r="J3376" s="78">
        <v>1757</v>
      </c>
      <c r="K3376" s="78">
        <v>1758</v>
      </c>
      <c r="L3376" s="78">
        <v>1895</v>
      </c>
      <c r="M3376" s="579" t="str">
        <f t="shared" si="53"/>
        <v>1895,1757,1758,1895</v>
      </c>
      <c r="R3376" s="280">
        <v>3371</v>
      </c>
      <c r="S3376" s="591">
        <v>1683.2666993399901</v>
      </c>
    </row>
    <row r="3377" spans="1:19">
      <c r="A3377" s="20"/>
      <c r="B3377" s="24">
        <v>595</v>
      </c>
      <c r="H3377" s="571">
        <v>3372</v>
      </c>
      <c r="I3377" s="78">
        <v>1895</v>
      </c>
      <c r="J3377" s="78">
        <v>1758</v>
      </c>
      <c r="K3377" s="78">
        <v>1882</v>
      </c>
      <c r="L3377" s="78">
        <v>1895</v>
      </c>
      <c r="M3377" s="579" t="str">
        <f t="shared" si="53"/>
        <v>1895,1758,1882,1895</v>
      </c>
      <c r="R3377" s="280">
        <v>3372</v>
      </c>
      <c r="S3377" s="591">
        <v>1731.5305107629899</v>
      </c>
    </row>
    <row r="3378" spans="1:19">
      <c r="A3378" s="20"/>
      <c r="B3378" s="24">
        <v>596</v>
      </c>
      <c r="H3378" s="571">
        <v>3373</v>
      </c>
      <c r="I3378" s="78">
        <v>1896</v>
      </c>
      <c r="J3378" s="78">
        <v>1756</v>
      </c>
      <c r="K3378" s="78">
        <v>1757</v>
      </c>
      <c r="L3378" s="78">
        <v>1896</v>
      </c>
      <c r="M3378" s="579" t="str">
        <f t="shared" si="53"/>
        <v>1896,1756,1757,1896</v>
      </c>
      <c r="R3378" s="280">
        <v>3373</v>
      </c>
      <c r="S3378" s="591">
        <v>1561.48776130648</v>
      </c>
    </row>
    <row r="3379" spans="1:19">
      <c r="A3379" s="20"/>
      <c r="B3379" s="24">
        <v>597</v>
      </c>
      <c r="H3379" s="571">
        <v>3374</v>
      </c>
      <c r="I3379" s="78">
        <v>1896</v>
      </c>
      <c r="J3379" s="78">
        <v>1757</v>
      </c>
      <c r="K3379" s="78">
        <v>1895</v>
      </c>
      <c r="L3379" s="78">
        <v>1896</v>
      </c>
      <c r="M3379" s="579" t="str">
        <f t="shared" si="53"/>
        <v>1896,1757,1895,1896</v>
      </c>
      <c r="R3379" s="280">
        <v>3374</v>
      </c>
      <c r="S3379" s="591">
        <v>1813.4359823520001</v>
      </c>
    </row>
    <row r="3380" spans="1:19">
      <c r="A3380" s="20"/>
      <c r="B3380" s="24">
        <v>598</v>
      </c>
      <c r="H3380" s="571">
        <v>3375</v>
      </c>
      <c r="I3380" s="78">
        <v>1897</v>
      </c>
      <c r="J3380" s="78">
        <v>1755</v>
      </c>
      <c r="K3380" s="78">
        <v>1756</v>
      </c>
      <c r="L3380" s="78">
        <v>1897</v>
      </c>
      <c r="M3380" s="579" t="str">
        <f t="shared" si="53"/>
        <v>1897,1755,1756,1897</v>
      </c>
      <c r="R3380" s="280">
        <v>3375</v>
      </c>
      <c r="S3380" s="591">
        <v>1594.0833178119999</v>
      </c>
    </row>
    <row r="3381" spans="1:19">
      <c r="A3381" s="20"/>
      <c r="B3381" s="24">
        <v>599</v>
      </c>
      <c r="H3381" s="571">
        <v>3376</v>
      </c>
      <c r="I3381" s="78">
        <v>1897</v>
      </c>
      <c r="J3381" s="78">
        <v>1756</v>
      </c>
      <c r="K3381" s="78">
        <v>1896</v>
      </c>
      <c r="L3381" s="78">
        <v>1897</v>
      </c>
      <c r="M3381" s="579" t="str">
        <f t="shared" si="53"/>
        <v>1897,1756,1896,1897</v>
      </c>
      <c r="R3381" s="280">
        <v>3376</v>
      </c>
      <c r="S3381" s="591">
        <v>1620.58004463353</v>
      </c>
    </row>
    <row r="3382" spans="1:19">
      <c r="A3382" s="20"/>
      <c r="B3382" s="24">
        <v>600</v>
      </c>
      <c r="H3382" s="571">
        <v>3377</v>
      </c>
      <c r="I3382" s="78">
        <v>1898</v>
      </c>
      <c r="J3382" s="78">
        <v>1754</v>
      </c>
      <c r="K3382" s="78">
        <v>1755</v>
      </c>
      <c r="L3382" s="78">
        <v>1898</v>
      </c>
      <c r="M3382" s="579" t="str">
        <f t="shared" si="53"/>
        <v>1898,1754,1755,1898</v>
      </c>
      <c r="R3382" s="280">
        <v>3377</v>
      </c>
      <c r="S3382" s="591">
        <v>1448.35297942697</v>
      </c>
    </row>
    <row r="3383" spans="1:19">
      <c r="A3383" s="20"/>
      <c r="B3383" s="24">
        <v>601</v>
      </c>
      <c r="H3383" s="571">
        <v>3378</v>
      </c>
      <c r="I3383" s="78">
        <v>1898</v>
      </c>
      <c r="J3383" s="78">
        <v>1755</v>
      </c>
      <c r="K3383" s="78">
        <v>1897</v>
      </c>
      <c r="L3383" s="78">
        <v>1898</v>
      </c>
      <c r="M3383" s="579" t="str">
        <f t="shared" si="53"/>
        <v>1898,1755,1897,1898</v>
      </c>
      <c r="R3383" s="280">
        <v>3378</v>
      </c>
      <c r="S3383" s="591">
        <v>1652.24771968301</v>
      </c>
    </row>
    <row r="3384" spans="1:19">
      <c r="A3384" s="20"/>
      <c r="B3384" s="24">
        <v>602</v>
      </c>
      <c r="H3384" s="571">
        <v>3379</v>
      </c>
      <c r="I3384" s="78">
        <v>1899</v>
      </c>
      <c r="J3384" s="78">
        <v>1753</v>
      </c>
      <c r="K3384" s="78">
        <v>1754</v>
      </c>
      <c r="L3384" s="78">
        <v>1899</v>
      </c>
      <c r="M3384" s="579" t="str">
        <f t="shared" si="53"/>
        <v>1899,1753,1754,1899</v>
      </c>
      <c r="R3384" s="280">
        <v>3379</v>
      </c>
      <c r="S3384" s="591">
        <v>1182.0119275505101</v>
      </c>
    </row>
    <row r="3385" spans="1:19">
      <c r="A3385" s="20"/>
      <c r="B3385" s="24">
        <v>603</v>
      </c>
      <c r="H3385" s="571">
        <v>3380</v>
      </c>
      <c r="I3385" s="78">
        <v>1899</v>
      </c>
      <c r="J3385" s="78">
        <v>1754</v>
      </c>
      <c r="K3385" s="78">
        <v>1898</v>
      </c>
      <c r="L3385" s="78">
        <v>1899</v>
      </c>
      <c r="M3385" s="579" t="str">
        <f t="shared" si="53"/>
        <v>1899,1754,1898,1899</v>
      </c>
      <c r="R3385" s="280">
        <v>3380</v>
      </c>
      <c r="S3385" s="591">
        <v>1454.4579667089799</v>
      </c>
    </row>
    <row r="3386" spans="1:19">
      <c r="A3386" s="20"/>
      <c r="B3386" s="24">
        <v>604</v>
      </c>
      <c r="H3386" s="571">
        <v>3381</v>
      </c>
      <c r="I3386" s="78">
        <v>1899</v>
      </c>
      <c r="J3386" s="78">
        <v>1752</v>
      </c>
      <c r="K3386" s="78">
        <v>1753</v>
      </c>
      <c r="L3386" s="78">
        <v>1899</v>
      </c>
      <c r="M3386" s="579" t="str">
        <f t="shared" si="53"/>
        <v>1899,1752,1753,1899</v>
      </c>
      <c r="R3386" s="280">
        <v>3381</v>
      </c>
      <c r="S3386" s="591">
        <v>1196.45395701998</v>
      </c>
    </row>
    <row r="3387" spans="1:19">
      <c r="A3387" s="20"/>
      <c r="B3387" s="24">
        <v>605</v>
      </c>
      <c r="H3387" s="571">
        <v>3382</v>
      </c>
      <c r="I3387" s="78">
        <v>1900</v>
      </c>
      <c r="J3387" s="78">
        <v>1751</v>
      </c>
      <c r="K3387" s="78">
        <v>1752</v>
      </c>
      <c r="L3387" s="78">
        <v>1900</v>
      </c>
      <c r="M3387" s="579" t="str">
        <f t="shared" si="53"/>
        <v>1900,1751,1752,1900</v>
      </c>
      <c r="R3387" s="280">
        <v>3382</v>
      </c>
      <c r="S3387" s="591">
        <v>1706.66601261298</v>
      </c>
    </row>
    <row r="3388" spans="1:19">
      <c r="A3388" s="20"/>
      <c r="B3388" s="24">
        <v>606</v>
      </c>
      <c r="H3388" s="571">
        <v>3383</v>
      </c>
      <c r="I3388" s="78">
        <v>1900</v>
      </c>
      <c r="J3388" s="78">
        <v>1752</v>
      </c>
      <c r="K3388" s="78">
        <v>1899</v>
      </c>
      <c r="L3388" s="78">
        <v>1900</v>
      </c>
      <c r="M3388" s="579" t="str">
        <f t="shared" si="53"/>
        <v>1900,1752,1899,1900</v>
      </c>
      <c r="R3388" s="280">
        <v>3383</v>
      </c>
      <c r="S3388" s="591">
        <v>1641.51448527052</v>
      </c>
    </row>
    <row r="3389" spans="1:19">
      <c r="A3389" s="20"/>
      <c r="B3389" s="24">
        <v>607</v>
      </c>
      <c r="H3389" s="571">
        <v>3384</v>
      </c>
      <c r="I3389" s="78">
        <v>1901</v>
      </c>
      <c r="J3389" s="78">
        <v>1750</v>
      </c>
      <c r="K3389" s="78">
        <v>1751</v>
      </c>
      <c r="L3389" s="78">
        <v>1901</v>
      </c>
      <c r="M3389" s="579" t="str">
        <f t="shared" si="53"/>
        <v>1901,1750,1751,1901</v>
      </c>
      <c r="R3389" s="280">
        <v>3384</v>
      </c>
      <c r="S3389" s="591">
        <v>1641.3364917230001</v>
      </c>
    </row>
    <row r="3390" spans="1:19">
      <c r="A3390" s="20"/>
      <c r="B3390" s="24">
        <v>608</v>
      </c>
      <c r="H3390" s="571">
        <v>3385</v>
      </c>
      <c r="I3390" s="78">
        <v>1901</v>
      </c>
      <c r="J3390" s="78">
        <v>1751</v>
      </c>
      <c r="K3390" s="78">
        <v>1900</v>
      </c>
      <c r="L3390" s="78">
        <v>1901</v>
      </c>
      <c r="M3390" s="579" t="str">
        <f t="shared" si="53"/>
        <v>1901,1751,1900,1901</v>
      </c>
      <c r="R3390" s="280">
        <v>3385</v>
      </c>
      <c r="S3390" s="591">
        <v>1794.5104361250201</v>
      </c>
    </row>
    <row r="3391" spans="1:19">
      <c r="A3391" s="20"/>
      <c r="B3391" s="24">
        <v>609</v>
      </c>
      <c r="H3391" s="571">
        <v>3386</v>
      </c>
      <c r="I3391" s="78">
        <v>1902</v>
      </c>
      <c r="J3391" s="78">
        <v>1749</v>
      </c>
      <c r="K3391" s="78">
        <v>1750</v>
      </c>
      <c r="L3391" s="78">
        <v>1902</v>
      </c>
      <c r="M3391" s="579" t="str">
        <f t="shared" si="53"/>
        <v>1902,1749,1750,1902</v>
      </c>
      <c r="R3391" s="280">
        <v>3386</v>
      </c>
      <c r="S3391" s="591">
        <v>1666.0108890500001</v>
      </c>
    </row>
    <row r="3392" spans="1:19">
      <c r="A3392" s="20"/>
      <c r="B3392" s="24">
        <v>610</v>
      </c>
      <c r="H3392" s="571">
        <v>3387</v>
      </c>
      <c r="I3392" s="78">
        <v>1902</v>
      </c>
      <c r="J3392" s="78">
        <v>1750</v>
      </c>
      <c r="K3392" s="78">
        <v>1901</v>
      </c>
      <c r="L3392" s="78">
        <v>1902</v>
      </c>
      <c r="M3392" s="579" t="str">
        <f t="shared" si="53"/>
        <v>1902,1750,1901,1902</v>
      </c>
      <c r="R3392" s="280">
        <v>3387</v>
      </c>
      <c r="S3392" s="591">
        <v>1699.05373555248</v>
      </c>
    </row>
    <row r="3393" spans="1:19">
      <c r="A3393" s="20"/>
      <c r="B3393" s="24">
        <v>611</v>
      </c>
      <c r="H3393" s="571">
        <v>3388</v>
      </c>
      <c r="I3393" s="78">
        <v>1903</v>
      </c>
      <c r="J3393" s="78">
        <v>1748</v>
      </c>
      <c r="K3393" s="78">
        <v>1749</v>
      </c>
      <c r="L3393" s="78">
        <v>1903</v>
      </c>
      <c r="M3393" s="579" t="str">
        <f t="shared" si="53"/>
        <v>1903,1748,1749,1903</v>
      </c>
      <c r="R3393" s="280">
        <v>3388</v>
      </c>
      <c r="S3393" s="591">
        <v>1719.62062358245</v>
      </c>
    </row>
    <row r="3394" spans="1:19">
      <c r="A3394" s="20"/>
      <c r="B3394" s="24">
        <v>612</v>
      </c>
      <c r="H3394" s="571">
        <v>3389</v>
      </c>
      <c r="I3394" s="78">
        <v>1903</v>
      </c>
      <c r="J3394" s="78">
        <v>1749</v>
      </c>
      <c r="K3394" s="78">
        <v>1902</v>
      </c>
      <c r="L3394" s="78">
        <v>1903</v>
      </c>
      <c r="M3394" s="579" t="str">
        <f t="shared" si="53"/>
        <v>1903,1749,1902,1903</v>
      </c>
      <c r="R3394" s="280">
        <v>3389</v>
      </c>
      <c r="S3394" s="591">
        <v>1748.5763668689899</v>
      </c>
    </row>
    <row r="3395" spans="1:19">
      <c r="A3395" s="20"/>
      <c r="B3395" s="24">
        <v>613</v>
      </c>
      <c r="H3395" s="571">
        <v>3390</v>
      </c>
      <c r="I3395" s="78">
        <v>1904</v>
      </c>
      <c r="J3395" s="78">
        <v>1747</v>
      </c>
      <c r="K3395" s="78">
        <v>1748</v>
      </c>
      <c r="L3395" s="78">
        <v>1904</v>
      </c>
      <c r="M3395" s="579" t="str">
        <f t="shared" si="53"/>
        <v>1904,1747,1748,1904</v>
      </c>
      <c r="R3395" s="280">
        <v>3390</v>
      </c>
      <c r="S3395" s="591">
        <v>1970.9044134477699</v>
      </c>
    </row>
    <row r="3396" spans="1:19">
      <c r="A3396" s="20"/>
      <c r="B3396" s="24">
        <v>614</v>
      </c>
      <c r="H3396" s="571">
        <v>3391</v>
      </c>
      <c r="I3396" s="78">
        <v>1904</v>
      </c>
      <c r="J3396" s="78">
        <v>1748</v>
      </c>
      <c r="K3396" s="78">
        <v>1903</v>
      </c>
      <c r="L3396" s="78">
        <v>1904</v>
      </c>
      <c r="M3396" s="579" t="str">
        <f t="shared" si="53"/>
        <v>1904,1748,1903,1904</v>
      </c>
      <c r="R3396" s="280">
        <v>3391</v>
      </c>
      <c r="S3396" s="591">
        <v>1892.8137527587901</v>
      </c>
    </row>
    <row r="3397" spans="1:19">
      <c r="A3397" s="20"/>
      <c r="B3397" s="24">
        <v>615</v>
      </c>
      <c r="H3397" s="571">
        <v>3392</v>
      </c>
      <c r="I3397" s="78">
        <v>1905</v>
      </c>
      <c r="J3397" s="78">
        <v>1746</v>
      </c>
      <c r="K3397" s="78">
        <v>1747</v>
      </c>
      <c r="L3397" s="78">
        <v>1905</v>
      </c>
      <c r="M3397" s="579" t="str">
        <f t="shared" si="53"/>
        <v>1905,1746,1747,1905</v>
      </c>
      <c r="R3397" s="280">
        <v>3392</v>
      </c>
      <c r="S3397" s="591">
        <v>1809.0098573139901</v>
      </c>
    </row>
    <row r="3398" spans="1:19">
      <c r="A3398" s="20"/>
      <c r="B3398" s="24">
        <v>616</v>
      </c>
      <c r="H3398" s="571">
        <v>3393</v>
      </c>
      <c r="I3398" s="78">
        <v>1905</v>
      </c>
      <c r="J3398" s="78">
        <v>1747</v>
      </c>
      <c r="K3398" s="78">
        <v>1904</v>
      </c>
      <c r="L3398" s="78">
        <v>1905</v>
      </c>
      <c r="M3398" s="579" t="str">
        <f t="shared" ref="M3398:M3461" si="54">_xlfn.CONCAT(I3398,",",J3398,",",,K3398,",",L3398)</f>
        <v>1905,1747,1904,1905</v>
      </c>
      <c r="R3398" s="280">
        <v>3393</v>
      </c>
      <c r="S3398" s="591">
        <v>1869.5184356474399</v>
      </c>
    </row>
    <row r="3399" spans="1:19">
      <c r="A3399" s="20"/>
      <c r="B3399" s="24">
        <v>617</v>
      </c>
      <c r="H3399" s="571">
        <v>3394</v>
      </c>
      <c r="I3399" s="78">
        <v>1906</v>
      </c>
      <c r="J3399" s="78">
        <v>1745</v>
      </c>
      <c r="K3399" s="78">
        <v>1746</v>
      </c>
      <c r="L3399" s="78">
        <v>1906</v>
      </c>
      <c r="M3399" s="579" t="str">
        <f t="shared" si="54"/>
        <v>1906,1745,1746,1906</v>
      </c>
      <c r="R3399" s="280">
        <v>3394</v>
      </c>
      <c r="S3399" s="591">
        <v>1685.01824067444</v>
      </c>
    </row>
    <row r="3400" spans="1:19">
      <c r="A3400" s="20"/>
      <c r="B3400" s="24">
        <v>618</v>
      </c>
      <c r="H3400" s="571">
        <v>3395</v>
      </c>
      <c r="I3400" s="78">
        <v>1906</v>
      </c>
      <c r="J3400" s="78">
        <v>1746</v>
      </c>
      <c r="K3400" s="78">
        <v>1905</v>
      </c>
      <c r="L3400" s="78">
        <v>1906</v>
      </c>
      <c r="M3400" s="579" t="str">
        <f t="shared" si="54"/>
        <v>1906,1746,1905,1906</v>
      </c>
      <c r="R3400" s="280">
        <v>3395</v>
      </c>
      <c r="S3400" s="591">
        <v>1695.9427734763001</v>
      </c>
    </row>
    <row r="3401" spans="1:19">
      <c r="A3401" s="20"/>
      <c r="B3401" s="24">
        <v>619</v>
      </c>
      <c r="H3401" s="571">
        <v>3396</v>
      </c>
      <c r="I3401" s="78">
        <v>1907</v>
      </c>
      <c r="J3401" s="78">
        <v>1744</v>
      </c>
      <c r="K3401" s="78">
        <v>1745</v>
      </c>
      <c r="L3401" s="78">
        <v>1907</v>
      </c>
      <c r="M3401" s="579" t="str">
        <f t="shared" si="54"/>
        <v>1907,1744,1745,1907</v>
      </c>
      <c r="R3401" s="280">
        <v>3396</v>
      </c>
      <c r="S3401" s="591">
        <v>1577.2338738465901</v>
      </c>
    </row>
    <row r="3402" spans="1:19">
      <c r="A3402" s="20"/>
      <c r="B3402" s="24">
        <v>620</v>
      </c>
      <c r="H3402" s="571">
        <v>3397</v>
      </c>
      <c r="I3402" s="78">
        <v>1907</v>
      </c>
      <c r="J3402" s="78">
        <v>1745</v>
      </c>
      <c r="K3402" s="78">
        <v>1906</v>
      </c>
      <c r="L3402" s="78">
        <v>1907</v>
      </c>
      <c r="M3402" s="579" t="str">
        <f t="shared" si="54"/>
        <v>1907,1745,1906,1907</v>
      </c>
      <c r="R3402" s="280">
        <v>3397</v>
      </c>
      <c r="S3402" s="591">
        <v>1597.1251112868699</v>
      </c>
    </row>
    <row r="3403" spans="1:19">
      <c r="A3403" s="20"/>
      <c r="B3403" s="24">
        <v>621</v>
      </c>
      <c r="H3403" s="571">
        <v>3398</v>
      </c>
      <c r="I3403" s="78">
        <v>1908</v>
      </c>
      <c r="J3403" s="78">
        <v>1743</v>
      </c>
      <c r="K3403" s="78">
        <v>1744</v>
      </c>
      <c r="L3403" s="78">
        <v>1908</v>
      </c>
      <c r="M3403" s="579" t="str">
        <f t="shared" si="54"/>
        <v>1908,1743,1744,1908</v>
      </c>
      <c r="R3403" s="280">
        <v>3398</v>
      </c>
      <c r="S3403" s="591">
        <v>1364.9760373899901</v>
      </c>
    </row>
    <row r="3404" spans="1:19">
      <c r="A3404" s="20"/>
      <c r="B3404" s="24">
        <v>622</v>
      </c>
      <c r="H3404" s="571">
        <v>3399</v>
      </c>
      <c r="I3404" s="78">
        <v>1908</v>
      </c>
      <c r="J3404" s="78">
        <v>1744</v>
      </c>
      <c r="K3404" s="78">
        <v>1907</v>
      </c>
      <c r="L3404" s="78">
        <v>1908</v>
      </c>
      <c r="M3404" s="579" t="str">
        <f t="shared" si="54"/>
        <v>1908,1744,1907,1908</v>
      </c>
      <c r="R3404" s="280">
        <v>3399</v>
      </c>
      <c r="S3404" s="591">
        <v>1497.7746890755</v>
      </c>
    </row>
    <row r="3405" spans="1:19">
      <c r="A3405" s="20"/>
      <c r="B3405" s="24">
        <v>623</v>
      </c>
      <c r="H3405" s="571">
        <v>3400</v>
      </c>
      <c r="I3405" s="78">
        <v>1909</v>
      </c>
      <c r="J3405" s="78">
        <v>1742</v>
      </c>
      <c r="K3405" s="78">
        <v>1743</v>
      </c>
      <c r="L3405" s="78">
        <v>1909</v>
      </c>
      <c r="M3405" s="579" t="str">
        <f t="shared" si="54"/>
        <v>1909,1742,1743,1909</v>
      </c>
      <c r="R3405" s="280">
        <v>3400</v>
      </c>
      <c r="S3405" s="591">
        <v>1218.26891388645</v>
      </c>
    </row>
    <row r="3406" spans="1:19">
      <c r="A3406" s="20"/>
      <c r="B3406" s="24">
        <v>624</v>
      </c>
      <c r="H3406" s="571">
        <v>3401</v>
      </c>
      <c r="I3406" s="78">
        <v>1909</v>
      </c>
      <c r="J3406" s="78">
        <v>1743</v>
      </c>
      <c r="K3406" s="78">
        <v>1908</v>
      </c>
      <c r="L3406" s="78">
        <v>1909</v>
      </c>
      <c r="M3406" s="579" t="str">
        <f t="shared" si="54"/>
        <v>1909,1743,1908,1909</v>
      </c>
      <c r="R3406" s="280">
        <v>3401</v>
      </c>
      <c r="S3406" s="591">
        <v>1497.35277964845</v>
      </c>
    </row>
    <row r="3407" spans="1:19">
      <c r="A3407" s="20"/>
      <c r="B3407" s="24">
        <v>625</v>
      </c>
      <c r="H3407" s="571">
        <v>3402</v>
      </c>
      <c r="I3407" s="78">
        <v>1909</v>
      </c>
      <c r="J3407" s="78">
        <v>1741</v>
      </c>
      <c r="K3407" s="78">
        <v>1742</v>
      </c>
      <c r="L3407" s="78">
        <v>1909</v>
      </c>
      <c r="M3407" s="579" t="str">
        <f t="shared" si="54"/>
        <v>1909,1741,1742,1909</v>
      </c>
      <c r="R3407" s="280">
        <v>3402</v>
      </c>
      <c r="S3407" s="591">
        <v>1145.68036975621</v>
      </c>
    </row>
    <row r="3408" spans="1:19">
      <c r="A3408" s="20"/>
      <c r="B3408" s="24">
        <v>626</v>
      </c>
      <c r="H3408" s="571">
        <v>3403</v>
      </c>
      <c r="I3408" s="78">
        <v>1910</v>
      </c>
      <c r="J3408" s="78">
        <v>1740</v>
      </c>
      <c r="K3408" s="78">
        <v>1741</v>
      </c>
      <c r="L3408" s="78">
        <v>1910</v>
      </c>
      <c r="M3408" s="579" t="str">
        <f t="shared" si="54"/>
        <v>1910,1740,1741,1910</v>
      </c>
      <c r="R3408" s="280">
        <v>3403</v>
      </c>
      <c r="S3408" s="591">
        <v>1240.7394362615801</v>
      </c>
    </row>
    <row r="3409" spans="1:19">
      <c r="A3409" s="20"/>
      <c r="B3409" s="24">
        <v>627</v>
      </c>
      <c r="H3409" s="571">
        <v>3404</v>
      </c>
      <c r="I3409" s="78">
        <v>1910</v>
      </c>
      <c r="J3409" s="78">
        <v>1741</v>
      </c>
      <c r="K3409" s="78">
        <v>1909</v>
      </c>
      <c r="L3409" s="78">
        <v>1910</v>
      </c>
      <c r="M3409" s="579" t="str">
        <f t="shared" si="54"/>
        <v>1910,1741,1909,1910</v>
      </c>
      <c r="R3409" s="280">
        <v>3404</v>
      </c>
      <c r="S3409" s="591">
        <v>1400.7414194921701</v>
      </c>
    </row>
    <row r="3410" spans="1:19">
      <c r="A3410" s="20"/>
      <c r="B3410" s="24">
        <v>628</v>
      </c>
      <c r="H3410" s="571">
        <v>3405</v>
      </c>
      <c r="I3410" s="78">
        <v>1911</v>
      </c>
      <c r="J3410" s="78">
        <v>1739</v>
      </c>
      <c r="K3410" s="78">
        <v>1740</v>
      </c>
      <c r="L3410" s="78">
        <v>1911</v>
      </c>
      <c r="M3410" s="579" t="str">
        <f t="shared" si="54"/>
        <v>1911,1739,1740,1911</v>
      </c>
      <c r="R3410" s="280">
        <v>3405</v>
      </c>
      <c r="S3410" s="591">
        <v>1261.04639976416</v>
      </c>
    </row>
    <row r="3411" spans="1:19">
      <c r="A3411" s="20"/>
      <c r="B3411" s="24">
        <v>629</v>
      </c>
      <c r="H3411" s="571">
        <v>3406</v>
      </c>
      <c r="I3411" s="78">
        <v>1911</v>
      </c>
      <c r="J3411" s="78">
        <v>1740</v>
      </c>
      <c r="K3411" s="78">
        <v>1910</v>
      </c>
      <c r="L3411" s="78">
        <v>1911</v>
      </c>
      <c r="M3411" s="579" t="str">
        <f t="shared" si="54"/>
        <v>1911,1740,1910,1911</v>
      </c>
      <c r="R3411" s="280">
        <v>3406</v>
      </c>
      <c r="S3411" s="591">
        <v>1290.2776889948</v>
      </c>
    </row>
    <row r="3412" spans="1:19">
      <c r="A3412" s="20"/>
      <c r="B3412" s="24">
        <v>630</v>
      </c>
      <c r="H3412" s="571">
        <v>3407</v>
      </c>
      <c r="I3412" s="78">
        <v>1912</v>
      </c>
      <c r="J3412" s="78">
        <v>1738</v>
      </c>
      <c r="K3412" s="78">
        <v>1739</v>
      </c>
      <c r="L3412" s="78">
        <v>1912</v>
      </c>
      <c r="M3412" s="579" t="str">
        <f t="shared" si="54"/>
        <v>1912,1738,1739,1912</v>
      </c>
      <c r="R3412" s="280">
        <v>3407</v>
      </c>
      <c r="S3412" s="591">
        <v>1284.92226685539</v>
      </c>
    </row>
    <row r="3413" spans="1:19">
      <c r="A3413" s="20"/>
      <c r="B3413" s="24">
        <v>631</v>
      </c>
      <c r="H3413" s="571">
        <v>3408</v>
      </c>
      <c r="I3413" s="78">
        <v>1912</v>
      </c>
      <c r="J3413" s="78">
        <v>1739</v>
      </c>
      <c r="K3413" s="78">
        <v>1911</v>
      </c>
      <c r="L3413" s="78">
        <v>1912</v>
      </c>
      <c r="M3413" s="579" t="str">
        <f t="shared" si="54"/>
        <v>1912,1739,1911,1912</v>
      </c>
      <c r="R3413" s="280">
        <v>3408</v>
      </c>
      <c r="S3413" s="591">
        <v>1324.8025686778401</v>
      </c>
    </row>
    <row r="3414" spans="1:19">
      <c r="A3414" s="20"/>
      <c r="B3414" s="24">
        <v>632</v>
      </c>
      <c r="H3414" s="571">
        <v>3409</v>
      </c>
      <c r="I3414" s="78">
        <v>1913</v>
      </c>
      <c r="J3414" s="78">
        <v>1737</v>
      </c>
      <c r="K3414" s="78">
        <v>1738</v>
      </c>
      <c r="L3414" s="78">
        <v>1913</v>
      </c>
      <c r="M3414" s="579" t="str">
        <f t="shared" si="54"/>
        <v>1913,1737,1738,1913</v>
      </c>
      <c r="R3414" s="280">
        <v>3409</v>
      </c>
      <c r="S3414" s="591">
        <v>1353.0347278137299</v>
      </c>
    </row>
    <row r="3415" spans="1:19">
      <c r="A3415" s="20"/>
      <c r="B3415" s="24">
        <v>633</v>
      </c>
      <c r="H3415" s="571">
        <v>3410</v>
      </c>
      <c r="I3415" s="78">
        <v>1913</v>
      </c>
      <c r="J3415" s="78">
        <v>1738</v>
      </c>
      <c r="K3415" s="78">
        <v>1912</v>
      </c>
      <c r="L3415" s="78">
        <v>1913</v>
      </c>
      <c r="M3415" s="579" t="str">
        <f t="shared" si="54"/>
        <v>1913,1738,1912,1913</v>
      </c>
      <c r="R3415" s="280">
        <v>3410</v>
      </c>
      <c r="S3415" s="591">
        <v>1352.9815061494</v>
      </c>
    </row>
    <row r="3416" spans="1:19">
      <c r="A3416" s="20"/>
      <c r="B3416" s="24">
        <v>634</v>
      </c>
      <c r="H3416" s="571">
        <v>3411</v>
      </c>
      <c r="I3416" s="78">
        <v>1914</v>
      </c>
      <c r="J3416" s="78">
        <v>1736</v>
      </c>
      <c r="K3416" s="78">
        <v>1737</v>
      </c>
      <c r="L3416" s="78">
        <v>1914</v>
      </c>
      <c r="M3416" s="579" t="str">
        <f t="shared" si="54"/>
        <v>1914,1736,1737,1914</v>
      </c>
      <c r="R3416" s="280">
        <v>3411</v>
      </c>
      <c r="S3416" s="591">
        <v>1322.85802128305</v>
      </c>
    </row>
    <row r="3417" spans="1:19">
      <c r="A3417" s="20"/>
      <c r="B3417" s="24">
        <v>635</v>
      </c>
      <c r="H3417" s="571">
        <v>3412</v>
      </c>
      <c r="I3417" s="78">
        <v>1914</v>
      </c>
      <c r="J3417" s="78">
        <v>1737</v>
      </c>
      <c r="K3417" s="78">
        <v>1913</v>
      </c>
      <c r="L3417" s="78">
        <v>1914</v>
      </c>
      <c r="M3417" s="579" t="str">
        <f t="shared" si="54"/>
        <v>1914,1737,1913,1914</v>
      </c>
      <c r="R3417" s="280">
        <v>3412</v>
      </c>
      <c r="S3417" s="591">
        <v>1455.96749214068</v>
      </c>
    </row>
    <row r="3418" spans="1:19">
      <c r="A3418" s="20"/>
      <c r="B3418" s="24">
        <v>636</v>
      </c>
      <c r="H3418" s="571">
        <v>3413</v>
      </c>
      <c r="I3418" s="78">
        <v>1915</v>
      </c>
      <c r="J3418" s="78">
        <v>1735</v>
      </c>
      <c r="K3418" s="78">
        <v>1736</v>
      </c>
      <c r="L3418" s="78">
        <v>1915</v>
      </c>
      <c r="M3418" s="579" t="str">
        <f t="shared" si="54"/>
        <v>1915,1735,1736,1915</v>
      </c>
      <c r="R3418" s="280">
        <v>3413</v>
      </c>
      <c r="S3418" s="591">
        <v>1109.2119281109101</v>
      </c>
    </row>
    <row r="3419" spans="1:19">
      <c r="A3419" s="20"/>
      <c r="B3419" s="24">
        <v>637</v>
      </c>
      <c r="H3419" s="571">
        <v>3414</v>
      </c>
      <c r="I3419" s="78">
        <v>1915</v>
      </c>
      <c r="J3419" s="78">
        <v>1736</v>
      </c>
      <c r="K3419" s="78">
        <v>1914</v>
      </c>
      <c r="L3419" s="78">
        <v>1915</v>
      </c>
      <c r="M3419" s="579" t="str">
        <f t="shared" si="54"/>
        <v>1915,1736,1914,1915</v>
      </c>
      <c r="R3419" s="280">
        <v>3414</v>
      </c>
      <c r="S3419" s="591">
        <v>1400.22153322913</v>
      </c>
    </row>
    <row r="3420" spans="1:19">
      <c r="A3420" s="20"/>
      <c r="B3420" s="24">
        <v>638</v>
      </c>
      <c r="H3420" s="571">
        <v>3415</v>
      </c>
      <c r="I3420" s="78">
        <v>1915</v>
      </c>
      <c r="J3420" s="78">
        <v>1734</v>
      </c>
      <c r="K3420" s="78">
        <v>1735</v>
      </c>
      <c r="L3420" s="78">
        <v>1915</v>
      </c>
      <c r="M3420" s="579" t="str">
        <f t="shared" si="54"/>
        <v>1915,1734,1735,1915</v>
      </c>
      <c r="R3420" s="280">
        <v>3415</v>
      </c>
      <c r="S3420" s="591">
        <v>1151.3441910266699</v>
      </c>
    </row>
    <row r="3421" spans="1:19">
      <c r="A3421" s="20"/>
      <c r="B3421" s="24">
        <v>639</v>
      </c>
      <c r="H3421" s="571">
        <v>3416</v>
      </c>
      <c r="I3421" s="78">
        <v>1916</v>
      </c>
      <c r="J3421" s="78">
        <v>1733</v>
      </c>
      <c r="K3421" s="78">
        <v>1734</v>
      </c>
      <c r="L3421" s="78">
        <v>1916</v>
      </c>
      <c r="M3421" s="579" t="str">
        <f t="shared" si="54"/>
        <v>1916,1733,1734,1916</v>
      </c>
      <c r="R3421" s="280">
        <v>3416</v>
      </c>
      <c r="S3421" s="591">
        <v>1497.4826948893799</v>
      </c>
    </row>
    <row r="3422" spans="1:19">
      <c r="A3422" s="20"/>
      <c r="B3422" s="24">
        <v>640</v>
      </c>
      <c r="H3422" s="571">
        <v>3417</v>
      </c>
      <c r="I3422" s="78">
        <v>1916</v>
      </c>
      <c r="J3422" s="78">
        <v>1734</v>
      </c>
      <c r="K3422" s="78">
        <v>1915</v>
      </c>
      <c r="L3422" s="78">
        <v>1916</v>
      </c>
      <c r="M3422" s="579" t="str">
        <f t="shared" si="54"/>
        <v>1916,1734,1915,1916</v>
      </c>
      <c r="R3422" s="280">
        <v>3417</v>
      </c>
      <c r="S3422" s="591">
        <v>1493.65318418829</v>
      </c>
    </row>
    <row r="3423" spans="1:19">
      <c r="A3423" s="20"/>
      <c r="B3423" s="24">
        <v>641</v>
      </c>
      <c r="H3423" s="571">
        <v>3418</v>
      </c>
      <c r="I3423" s="78">
        <v>1917</v>
      </c>
      <c r="J3423" s="78">
        <v>1732</v>
      </c>
      <c r="K3423" s="78">
        <v>1733</v>
      </c>
      <c r="L3423" s="78">
        <v>1917</v>
      </c>
      <c r="M3423" s="579" t="str">
        <f t="shared" si="54"/>
        <v>1917,1732,1733,1917</v>
      </c>
      <c r="R3423" s="280">
        <v>3418</v>
      </c>
      <c r="S3423" s="591">
        <v>1641.8156271370499</v>
      </c>
    </row>
    <row r="3424" spans="1:19">
      <c r="A3424" s="20"/>
      <c r="B3424" s="24">
        <v>642</v>
      </c>
      <c r="H3424" s="571">
        <v>3419</v>
      </c>
      <c r="I3424" s="78">
        <v>1917</v>
      </c>
      <c r="J3424" s="78">
        <v>1733</v>
      </c>
      <c r="K3424" s="78">
        <v>1916</v>
      </c>
      <c r="L3424" s="78">
        <v>1917</v>
      </c>
      <c r="M3424" s="579" t="str">
        <f t="shared" si="54"/>
        <v>1917,1733,1916,1917</v>
      </c>
      <c r="R3424" s="280">
        <v>3419</v>
      </c>
      <c r="S3424" s="591">
        <v>1706.14782016916</v>
      </c>
    </row>
    <row r="3425" spans="1:19">
      <c r="A3425" s="20"/>
      <c r="B3425" s="24">
        <v>643</v>
      </c>
      <c r="H3425" s="571">
        <v>3420</v>
      </c>
      <c r="I3425" s="78">
        <v>1918</v>
      </c>
      <c r="J3425" s="78">
        <v>1731</v>
      </c>
      <c r="K3425" s="78">
        <v>1732</v>
      </c>
      <c r="L3425" s="78">
        <v>1918</v>
      </c>
      <c r="M3425" s="579" t="str">
        <f t="shared" si="54"/>
        <v>1918,1731,1732,1918</v>
      </c>
      <c r="R3425" s="280">
        <v>3420</v>
      </c>
      <c r="S3425" s="591">
        <v>1739.85833270833</v>
      </c>
    </row>
    <row r="3426" spans="1:19">
      <c r="A3426" s="20"/>
      <c r="B3426" s="24">
        <v>644</v>
      </c>
      <c r="H3426" s="571">
        <v>3421</v>
      </c>
      <c r="I3426" s="78">
        <v>1918</v>
      </c>
      <c r="J3426" s="78">
        <v>1732</v>
      </c>
      <c r="K3426" s="78">
        <v>1917</v>
      </c>
      <c r="L3426" s="78">
        <v>1918</v>
      </c>
      <c r="M3426" s="579" t="str">
        <f t="shared" si="54"/>
        <v>1918,1732,1917,1918</v>
      </c>
      <c r="R3426" s="280">
        <v>3421</v>
      </c>
      <c r="S3426" s="591">
        <v>1680.04267162919</v>
      </c>
    </row>
    <row r="3427" spans="1:19">
      <c r="A3427" s="20"/>
      <c r="B3427" s="24">
        <v>645</v>
      </c>
      <c r="H3427" s="571">
        <v>3422</v>
      </c>
      <c r="I3427" s="78">
        <v>1919</v>
      </c>
      <c r="J3427" s="78">
        <v>1730</v>
      </c>
      <c r="K3427" s="78">
        <v>1731</v>
      </c>
      <c r="L3427" s="78">
        <v>1919</v>
      </c>
      <c r="M3427" s="579" t="str">
        <f t="shared" si="54"/>
        <v>1919,1730,1731,1919</v>
      </c>
      <c r="R3427" s="280">
        <v>3422</v>
      </c>
      <c r="S3427" s="591">
        <v>1594.0072508800599</v>
      </c>
    </row>
    <row r="3428" spans="1:19">
      <c r="A3428" s="20"/>
      <c r="B3428" s="24">
        <v>646</v>
      </c>
      <c r="H3428" s="571">
        <v>3423</v>
      </c>
      <c r="I3428" s="78">
        <v>1919</v>
      </c>
      <c r="J3428" s="78">
        <v>1731</v>
      </c>
      <c r="K3428" s="78">
        <v>1918</v>
      </c>
      <c r="L3428" s="78">
        <v>1919</v>
      </c>
      <c r="M3428" s="579" t="str">
        <f t="shared" si="54"/>
        <v>1919,1731,1918,1919</v>
      </c>
      <c r="R3428" s="280">
        <v>3423</v>
      </c>
      <c r="S3428" s="591">
        <v>1745.7186362479099</v>
      </c>
    </row>
    <row r="3429" spans="1:19">
      <c r="A3429" s="20"/>
      <c r="B3429" s="24">
        <v>647</v>
      </c>
      <c r="H3429" s="571">
        <v>3424</v>
      </c>
      <c r="I3429" s="78">
        <v>1920</v>
      </c>
      <c r="J3429" s="78">
        <v>1729</v>
      </c>
      <c r="K3429" s="78">
        <v>1730</v>
      </c>
      <c r="L3429" s="78">
        <v>1920</v>
      </c>
      <c r="M3429" s="579" t="str">
        <f t="shared" si="54"/>
        <v>1920,1729,1730,1920</v>
      </c>
      <c r="R3429" s="280">
        <v>3424</v>
      </c>
      <c r="S3429" s="591">
        <v>1255.0180346049799</v>
      </c>
    </row>
    <row r="3430" spans="1:19">
      <c r="A3430" s="20"/>
      <c r="B3430" s="24">
        <v>648</v>
      </c>
      <c r="H3430" s="571">
        <v>3425</v>
      </c>
      <c r="I3430" s="78">
        <v>1920</v>
      </c>
      <c r="J3430" s="78">
        <v>1730</v>
      </c>
      <c r="K3430" s="78">
        <v>1919</v>
      </c>
      <c r="L3430" s="78">
        <v>1920</v>
      </c>
      <c r="M3430" s="579" t="str">
        <f t="shared" si="54"/>
        <v>1920,1730,1919,1920</v>
      </c>
      <c r="R3430" s="280">
        <v>3425</v>
      </c>
      <c r="S3430" s="591">
        <v>1536.0606072385499</v>
      </c>
    </row>
    <row r="3431" spans="1:19">
      <c r="A3431" s="20"/>
      <c r="B3431" s="24">
        <v>649</v>
      </c>
      <c r="H3431" s="571">
        <v>3426</v>
      </c>
      <c r="I3431" s="78">
        <v>1920</v>
      </c>
      <c r="J3431" s="78">
        <v>1728</v>
      </c>
      <c r="K3431" s="78">
        <v>1729</v>
      </c>
      <c r="L3431" s="78">
        <v>1920</v>
      </c>
      <c r="M3431" s="579" t="str">
        <f t="shared" si="54"/>
        <v>1920,1728,1729,1920</v>
      </c>
      <c r="R3431" s="280">
        <v>3426</v>
      </c>
      <c r="S3431" s="591">
        <v>1410.5197580475301</v>
      </c>
    </row>
    <row r="3432" spans="1:19">
      <c r="A3432" s="20"/>
      <c r="B3432" s="24">
        <v>650</v>
      </c>
      <c r="H3432" s="571">
        <v>3427</v>
      </c>
      <c r="I3432" s="78">
        <v>1921</v>
      </c>
      <c r="J3432" s="78">
        <v>1916</v>
      </c>
      <c r="K3432" s="78">
        <v>1915</v>
      </c>
      <c r="L3432" s="78">
        <v>1921</v>
      </c>
      <c r="M3432" s="579" t="str">
        <f t="shared" si="54"/>
        <v>1921,1916,1915,1921</v>
      </c>
      <c r="R3432" s="280">
        <v>3427</v>
      </c>
      <c r="S3432" s="591">
        <v>1715.4019985851401</v>
      </c>
    </row>
    <row r="3433" spans="1:19">
      <c r="A3433" s="20"/>
      <c r="B3433" s="24">
        <v>651</v>
      </c>
      <c r="H3433" s="571">
        <v>3428</v>
      </c>
      <c r="I3433" s="78">
        <v>1921</v>
      </c>
      <c r="J3433" s="78">
        <v>1915</v>
      </c>
      <c r="K3433" s="78">
        <v>1914</v>
      </c>
      <c r="L3433" s="78">
        <v>1921</v>
      </c>
      <c r="M3433" s="579" t="str">
        <f t="shared" si="54"/>
        <v>1921,1915,1914,1921</v>
      </c>
      <c r="R3433" s="280">
        <v>3428</v>
      </c>
      <c r="S3433" s="591">
        <v>1642.1642032912</v>
      </c>
    </row>
    <row r="3434" spans="1:19">
      <c r="A3434" s="20"/>
      <c r="B3434" s="24">
        <v>652</v>
      </c>
      <c r="H3434" s="571">
        <v>3429</v>
      </c>
      <c r="I3434" s="78">
        <v>1922</v>
      </c>
      <c r="J3434" s="78">
        <v>1921</v>
      </c>
      <c r="K3434" s="78">
        <v>1914</v>
      </c>
      <c r="L3434" s="78">
        <v>1922</v>
      </c>
      <c r="M3434" s="579" t="str">
        <f t="shared" si="54"/>
        <v>1922,1921,1914,1922</v>
      </c>
      <c r="R3434" s="280">
        <v>3429</v>
      </c>
      <c r="S3434" s="591">
        <v>1802.4214667869601</v>
      </c>
    </row>
    <row r="3435" spans="1:19">
      <c r="A3435" s="20"/>
      <c r="B3435" s="24">
        <v>653</v>
      </c>
      <c r="H3435" s="571">
        <v>3430</v>
      </c>
      <c r="I3435" s="78">
        <v>1922</v>
      </c>
      <c r="J3435" s="78">
        <v>1914</v>
      </c>
      <c r="K3435" s="78">
        <v>1913</v>
      </c>
      <c r="L3435" s="78">
        <v>1922</v>
      </c>
      <c r="M3435" s="579" t="str">
        <f t="shared" si="54"/>
        <v>1922,1914,1913,1922</v>
      </c>
      <c r="R3435" s="280">
        <v>3430</v>
      </c>
      <c r="S3435" s="591">
        <v>1462.2440972801101</v>
      </c>
    </row>
    <row r="3436" spans="1:19">
      <c r="A3436" s="20"/>
      <c r="B3436" s="24">
        <v>654</v>
      </c>
      <c r="H3436" s="571">
        <v>3431</v>
      </c>
      <c r="I3436" s="78">
        <v>1923</v>
      </c>
      <c r="J3436" s="78">
        <v>1922</v>
      </c>
      <c r="K3436" s="78">
        <v>1913</v>
      </c>
      <c r="L3436" s="78">
        <v>1923</v>
      </c>
      <c r="M3436" s="579" t="str">
        <f t="shared" si="54"/>
        <v>1923,1922,1913,1923</v>
      </c>
      <c r="R3436" s="280">
        <v>3431</v>
      </c>
      <c r="S3436" s="591">
        <v>1535.1826448469001</v>
      </c>
    </row>
    <row r="3437" spans="1:19">
      <c r="A3437" s="20"/>
      <c r="B3437" s="24">
        <v>655</v>
      </c>
      <c r="H3437" s="571">
        <v>3432</v>
      </c>
      <c r="I3437" s="78">
        <v>1923</v>
      </c>
      <c r="J3437" s="78">
        <v>1913</v>
      </c>
      <c r="K3437" s="78">
        <v>1912</v>
      </c>
      <c r="L3437" s="78">
        <v>1923</v>
      </c>
      <c r="M3437" s="579" t="str">
        <f t="shared" si="54"/>
        <v>1923,1913,1912,1923</v>
      </c>
      <c r="R3437" s="280">
        <v>3432</v>
      </c>
      <c r="S3437" s="591">
        <v>1389.4570912029301</v>
      </c>
    </row>
    <row r="3438" spans="1:19">
      <c r="A3438" s="20"/>
      <c r="B3438" s="24">
        <v>656</v>
      </c>
      <c r="H3438" s="571">
        <v>3433</v>
      </c>
      <c r="I3438" s="78">
        <v>1924</v>
      </c>
      <c r="J3438" s="78">
        <v>1923</v>
      </c>
      <c r="K3438" s="78">
        <v>1912</v>
      </c>
      <c r="L3438" s="78">
        <v>1924</v>
      </c>
      <c r="M3438" s="579" t="str">
        <f t="shared" si="54"/>
        <v>1924,1923,1912,1924</v>
      </c>
      <c r="R3438" s="280">
        <v>3433</v>
      </c>
      <c r="S3438" s="591">
        <v>1196.1438291802101</v>
      </c>
    </row>
    <row r="3439" spans="1:19">
      <c r="A3439" s="20"/>
      <c r="B3439" s="24">
        <v>657</v>
      </c>
      <c r="H3439" s="571">
        <v>3434</v>
      </c>
      <c r="I3439" s="78">
        <v>1924</v>
      </c>
      <c r="J3439" s="78">
        <v>1912</v>
      </c>
      <c r="K3439" s="78">
        <v>1911</v>
      </c>
      <c r="L3439" s="78">
        <v>1924</v>
      </c>
      <c r="M3439" s="579" t="str">
        <f t="shared" si="54"/>
        <v>1924,1912,1911,1924</v>
      </c>
      <c r="R3439" s="280">
        <v>3434</v>
      </c>
      <c r="S3439" s="591">
        <v>1163.19686337496</v>
      </c>
    </row>
    <row r="3440" spans="1:19">
      <c r="A3440" s="20"/>
      <c r="B3440" s="24">
        <v>658</v>
      </c>
      <c r="H3440" s="571">
        <v>3435</v>
      </c>
      <c r="I3440" s="78">
        <v>1925</v>
      </c>
      <c r="J3440" s="78">
        <v>1924</v>
      </c>
      <c r="K3440" s="78">
        <v>1911</v>
      </c>
      <c r="L3440" s="78">
        <v>1925</v>
      </c>
      <c r="M3440" s="579" t="str">
        <f t="shared" si="54"/>
        <v>1925,1924,1911,1925</v>
      </c>
      <c r="R3440" s="280">
        <v>3435</v>
      </c>
      <c r="S3440" s="591">
        <v>1167.7798786380699</v>
      </c>
    </row>
    <row r="3441" spans="1:19">
      <c r="A3441" s="20"/>
      <c r="B3441" s="24">
        <v>659</v>
      </c>
      <c r="H3441" s="571">
        <v>3436</v>
      </c>
      <c r="I3441" s="78">
        <v>1925</v>
      </c>
      <c r="J3441" s="78">
        <v>1911</v>
      </c>
      <c r="K3441" s="78">
        <v>1910</v>
      </c>
      <c r="L3441" s="78">
        <v>1925</v>
      </c>
      <c r="M3441" s="579" t="str">
        <f t="shared" si="54"/>
        <v>1925,1911,1910,1925</v>
      </c>
      <c r="R3441" s="280">
        <v>3436</v>
      </c>
      <c r="S3441" s="591">
        <v>1379.0597404383</v>
      </c>
    </row>
    <row r="3442" spans="1:19">
      <c r="A3442" s="20"/>
      <c r="B3442" s="24">
        <v>660</v>
      </c>
      <c r="H3442" s="571">
        <v>3437</v>
      </c>
      <c r="I3442" s="78">
        <v>1926</v>
      </c>
      <c r="J3442" s="78">
        <v>1925</v>
      </c>
      <c r="K3442" s="78">
        <v>1910</v>
      </c>
      <c r="L3442" s="78">
        <v>1926</v>
      </c>
      <c r="M3442" s="579" t="str">
        <f t="shared" si="54"/>
        <v>1926,1925,1910,1926</v>
      </c>
      <c r="R3442" s="280">
        <v>3437</v>
      </c>
      <c r="S3442" s="591">
        <v>1380.16101189132</v>
      </c>
    </row>
    <row r="3443" spans="1:19">
      <c r="A3443" s="20"/>
      <c r="B3443" s="24">
        <v>661</v>
      </c>
      <c r="H3443" s="571">
        <v>3438</v>
      </c>
      <c r="I3443" s="78">
        <v>1926</v>
      </c>
      <c r="J3443" s="78">
        <v>1910</v>
      </c>
      <c r="K3443" s="78">
        <v>1909</v>
      </c>
      <c r="L3443" s="78">
        <v>1926</v>
      </c>
      <c r="M3443" s="579" t="str">
        <f t="shared" si="54"/>
        <v>1926,1910,1909,1926</v>
      </c>
      <c r="R3443" s="280">
        <v>3438</v>
      </c>
      <c r="S3443" s="591">
        <v>1499.5705881234301</v>
      </c>
    </row>
    <row r="3444" spans="1:19">
      <c r="A3444" s="20"/>
      <c r="B3444" s="24">
        <v>662</v>
      </c>
      <c r="H3444" s="571">
        <v>3439</v>
      </c>
      <c r="I3444" s="78">
        <v>1927</v>
      </c>
      <c r="J3444" s="78">
        <v>1926</v>
      </c>
      <c r="K3444" s="78">
        <v>1909</v>
      </c>
      <c r="L3444" s="78">
        <v>1927</v>
      </c>
      <c r="M3444" s="579" t="str">
        <f t="shared" si="54"/>
        <v>1927,1926,1909,1927</v>
      </c>
      <c r="R3444" s="280">
        <v>3439</v>
      </c>
      <c r="S3444" s="591">
        <v>1265.14243134138</v>
      </c>
    </row>
    <row r="3445" spans="1:19">
      <c r="A3445" s="20"/>
      <c r="B3445" s="24">
        <v>663</v>
      </c>
      <c r="H3445" s="571">
        <v>3440</v>
      </c>
      <c r="I3445" s="78">
        <v>1927</v>
      </c>
      <c r="J3445" s="78">
        <v>1909</v>
      </c>
      <c r="K3445" s="78">
        <v>1908</v>
      </c>
      <c r="L3445" s="78">
        <v>1927</v>
      </c>
      <c r="M3445" s="579" t="str">
        <f t="shared" si="54"/>
        <v>1927,1909,1908,1927</v>
      </c>
      <c r="R3445" s="280">
        <v>3440</v>
      </c>
      <c r="S3445" s="591">
        <v>1288.5391656070699</v>
      </c>
    </row>
    <row r="3446" spans="1:19">
      <c r="A3446" s="20"/>
      <c r="B3446" s="24">
        <v>664</v>
      </c>
      <c r="H3446" s="571">
        <v>3441</v>
      </c>
      <c r="I3446" s="78">
        <v>1928</v>
      </c>
      <c r="J3446" s="78">
        <v>1927</v>
      </c>
      <c r="K3446" s="78">
        <v>1908</v>
      </c>
      <c r="L3446" s="78">
        <v>1928</v>
      </c>
      <c r="M3446" s="579" t="str">
        <f t="shared" si="54"/>
        <v>1928,1927,1908,1928</v>
      </c>
      <c r="R3446" s="280">
        <v>3441</v>
      </c>
      <c r="S3446" s="591">
        <v>1210.31937299639</v>
      </c>
    </row>
    <row r="3447" spans="1:19">
      <c r="A3447" s="20"/>
      <c r="B3447" s="24">
        <v>665</v>
      </c>
      <c r="H3447" s="571">
        <v>3442</v>
      </c>
      <c r="I3447" s="78">
        <v>1928</v>
      </c>
      <c r="J3447" s="78">
        <v>1908</v>
      </c>
      <c r="K3447" s="78">
        <v>1907</v>
      </c>
      <c r="L3447" s="78">
        <v>1928</v>
      </c>
      <c r="M3447" s="579" t="str">
        <f t="shared" si="54"/>
        <v>1928,1908,1907,1928</v>
      </c>
      <c r="R3447" s="280">
        <v>3442</v>
      </c>
      <c r="S3447" s="591">
        <v>1456.5530503356999</v>
      </c>
    </row>
    <row r="3448" spans="1:19">
      <c r="A3448" s="20"/>
      <c r="B3448" s="24">
        <v>666</v>
      </c>
      <c r="H3448" s="571">
        <v>3443</v>
      </c>
      <c r="I3448" s="78">
        <v>1929</v>
      </c>
      <c r="J3448" s="78">
        <v>1928</v>
      </c>
      <c r="K3448" s="78">
        <v>1907</v>
      </c>
      <c r="L3448" s="78">
        <v>1929</v>
      </c>
      <c r="M3448" s="579" t="str">
        <f t="shared" si="54"/>
        <v>1929,1928,1907,1929</v>
      </c>
      <c r="R3448" s="280">
        <v>3443</v>
      </c>
      <c r="S3448" s="591">
        <v>1504.1894194252</v>
      </c>
    </row>
    <row r="3449" spans="1:19">
      <c r="A3449" s="20"/>
      <c r="B3449" s="24">
        <v>667</v>
      </c>
      <c r="H3449" s="571">
        <v>3444</v>
      </c>
      <c r="I3449" s="78">
        <v>1929</v>
      </c>
      <c r="J3449" s="78">
        <v>1907</v>
      </c>
      <c r="K3449" s="78">
        <v>1906</v>
      </c>
      <c r="L3449" s="78">
        <v>1929</v>
      </c>
      <c r="M3449" s="579" t="str">
        <f t="shared" si="54"/>
        <v>1929,1907,1906,1929</v>
      </c>
      <c r="R3449" s="280">
        <v>3444</v>
      </c>
      <c r="S3449" s="591">
        <v>1578.90866324115</v>
      </c>
    </row>
    <row r="3450" spans="1:19">
      <c r="A3450" s="20"/>
      <c r="B3450" s="24">
        <v>668</v>
      </c>
      <c r="H3450" s="571">
        <v>3445</v>
      </c>
      <c r="I3450" s="78">
        <v>1930</v>
      </c>
      <c r="J3450" s="78">
        <v>1929</v>
      </c>
      <c r="K3450" s="78">
        <v>1906</v>
      </c>
      <c r="L3450" s="78">
        <v>1930</v>
      </c>
      <c r="M3450" s="579" t="str">
        <f t="shared" si="54"/>
        <v>1930,1929,1906,1930</v>
      </c>
      <c r="R3450" s="280">
        <v>3445</v>
      </c>
      <c r="S3450" s="591">
        <v>1599.23221706655</v>
      </c>
    </row>
    <row r="3451" spans="1:19">
      <c r="A3451" s="20"/>
      <c r="B3451" s="24">
        <v>669</v>
      </c>
      <c r="H3451" s="571">
        <v>3446</v>
      </c>
      <c r="I3451" s="78">
        <v>1930</v>
      </c>
      <c r="J3451" s="78">
        <v>1906</v>
      </c>
      <c r="K3451" s="78">
        <v>1905</v>
      </c>
      <c r="L3451" s="78">
        <v>1930</v>
      </c>
      <c r="M3451" s="579" t="str">
        <f t="shared" si="54"/>
        <v>1930,1906,1905,1930</v>
      </c>
      <c r="R3451" s="280">
        <v>3446</v>
      </c>
      <c r="S3451" s="591">
        <v>1747.6208445985301</v>
      </c>
    </row>
    <row r="3452" spans="1:19">
      <c r="A3452" s="20"/>
      <c r="B3452" s="24">
        <v>670</v>
      </c>
      <c r="H3452" s="571">
        <v>3447</v>
      </c>
      <c r="I3452" s="78">
        <v>1931</v>
      </c>
      <c r="J3452" s="78">
        <v>1917</v>
      </c>
      <c r="K3452" s="78">
        <v>1916</v>
      </c>
      <c r="L3452" s="78">
        <v>1931</v>
      </c>
      <c r="M3452" s="579" t="str">
        <f t="shared" si="54"/>
        <v>1931,1917,1916,1931</v>
      </c>
      <c r="R3452" s="280">
        <v>3447</v>
      </c>
      <c r="S3452" s="591">
        <v>1719.7541304102899</v>
      </c>
    </row>
    <row r="3453" spans="1:19">
      <c r="A3453" s="20"/>
      <c r="B3453" s="24">
        <v>671</v>
      </c>
      <c r="H3453" s="571">
        <v>3448</v>
      </c>
      <c r="I3453" s="78">
        <v>1931</v>
      </c>
      <c r="J3453" s="78">
        <v>1916</v>
      </c>
      <c r="K3453" s="78">
        <v>1921</v>
      </c>
      <c r="L3453" s="78">
        <v>1931</v>
      </c>
      <c r="M3453" s="579" t="str">
        <f t="shared" si="54"/>
        <v>1931,1916,1921,1931</v>
      </c>
      <c r="R3453" s="280">
        <v>3448</v>
      </c>
      <c r="S3453" s="591">
        <v>1968.1480240196099</v>
      </c>
    </row>
    <row r="3454" spans="1:19">
      <c r="A3454" s="20"/>
      <c r="B3454" s="24">
        <v>672</v>
      </c>
      <c r="H3454" s="571">
        <v>3449</v>
      </c>
      <c r="I3454" s="78">
        <v>1932</v>
      </c>
      <c r="J3454" s="78">
        <v>1930</v>
      </c>
      <c r="K3454" s="78">
        <v>1905</v>
      </c>
      <c r="L3454" s="78">
        <v>1932</v>
      </c>
      <c r="M3454" s="579" t="str">
        <f t="shared" si="54"/>
        <v>1932,1930,1905,1932</v>
      </c>
      <c r="R3454" s="280">
        <v>3449</v>
      </c>
      <c r="S3454" s="591">
        <v>1682.9823906323099</v>
      </c>
    </row>
    <row r="3455" spans="1:19">
      <c r="A3455" s="20"/>
      <c r="B3455" s="24">
        <v>673</v>
      </c>
      <c r="H3455" s="571">
        <v>3450</v>
      </c>
      <c r="I3455" s="78">
        <v>1932</v>
      </c>
      <c r="J3455" s="78">
        <v>1905</v>
      </c>
      <c r="K3455" s="78">
        <v>1904</v>
      </c>
      <c r="L3455" s="78">
        <v>1932</v>
      </c>
      <c r="M3455" s="579" t="str">
        <f t="shared" si="54"/>
        <v>1932,1905,1904,1932</v>
      </c>
      <c r="R3455" s="280">
        <v>3450</v>
      </c>
      <c r="S3455" s="591">
        <v>2000.4665036226399</v>
      </c>
    </row>
    <row r="3456" spans="1:19">
      <c r="A3456" s="20"/>
      <c r="B3456" s="24">
        <v>674</v>
      </c>
      <c r="H3456" s="571">
        <v>3451</v>
      </c>
      <c r="I3456" s="78">
        <v>1933</v>
      </c>
      <c r="J3456" s="78">
        <v>1918</v>
      </c>
      <c r="K3456" s="78">
        <v>1917</v>
      </c>
      <c r="L3456" s="78">
        <v>1933</v>
      </c>
      <c r="M3456" s="579" t="str">
        <f t="shared" si="54"/>
        <v>1933,1918,1917,1933</v>
      </c>
      <c r="R3456" s="280">
        <v>3451</v>
      </c>
      <c r="S3456" s="591">
        <v>1780.8866664594</v>
      </c>
    </row>
    <row r="3457" spans="1:19">
      <c r="A3457" s="20"/>
      <c r="B3457" s="24">
        <v>675</v>
      </c>
      <c r="H3457" s="571">
        <v>3452</v>
      </c>
      <c r="I3457" s="78">
        <v>1933</v>
      </c>
      <c r="J3457" s="78">
        <v>1917</v>
      </c>
      <c r="K3457" s="78">
        <v>1931</v>
      </c>
      <c r="L3457" s="78">
        <v>1933</v>
      </c>
      <c r="M3457" s="579" t="str">
        <f t="shared" si="54"/>
        <v>1933,1917,1931,1933</v>
      </c>
      <c r="R3457" s="280">
        <v>3452</v>
      </c>
      <c r="S3457" s="591">
        <v>1840.8587441597999</v>
      </c>
    </row>
    <row r="3458" spans="1:19">
      <c r="A3458" s="20"/>
      <c r="B3458" s="24">
        <v>676</v>
      </c>
      <c r="H3458" s="571">
        <v>3453</v>
      </c>
      <c r="I3458" s="78">
        <v>1934</v>
      </c>
      <c r="J3458" s="78">
        <v>1919</v>
      </c>
      <c r="K3458" s="78">
        <v>1918</v>
      </c>
      <c r="L3458" s="78">
        <v>1934</v>
      </c>
      <c r="M3458" s="579" t="str">
        <f t="shared" si="54"/>
        <v>1934,1919,1918,1934</v>
      </c>
      <c r="R3458" s="280">
        <v>3453</v>
      </c>
      <c r="S3458" s="591">
        <v>1695.1629051427799</v>
      </c>
    </row>
    <row r="3459" spans="1:19">
      <c r="A3459" s="20"/>
      <c r="B3459" s="24">
        <v>677</v>
      </c>
      <c r="H3459" s="571">
        <v>3454</v>
      </c>
      <c r="I3459" s="78">
        <v>1934</v>
      </c>
      <c r="J3459" s="78">
        <v>1918</v>
      </c>
      <c r="K3459" s="78">
        <v>1933</v>
      </c>
      <c r="L3459" s="78">
        <v>1934</v>
      </c>
      <c r="M3459" s="579" t="str">
        <f t="shared" si="54"/>
        <v>1934,1918,1933,1934</v>
      </c>
      <c r="R3459" s="280">
        <v>3454</v>
      </c>
      <c r="S3459" s="591">
        <v>1792.85368574626</v>
      </c>
    </row>
    <row r="3460" spans="1:19">
      <c r="A3460" s="20"/>
      <c r="B3460" s="24">
        <v>678</v>
      </c>
      <c r="H3460" s="571">
        <v>3455</v>
      </c>
      <c r="I3460" s="78">
        <v>1935</v>
      </c>
      <c r="J3460" s="78">
        <v>1920</v>
      </c>
      <c r="K3460" s="78">
        <v>1919</v>
      </c>
      <c r="L3460" s="78">
        <v>1935</v>
      </c>
      <c r="M3460" s="579" t="str">
        <f t="shared" si="54"/>
        <v>1935,1920,1919,1935</v>
      </c>
      <c r="R3460" s="280">
        <v>3455</v>
      </c>
      <c r="S3460" s="591">
        <v>1580.9123947595299</v>
      </c>
    </row>
    <row r="3461" spans="1:19">
      <c r="A3461" s="20"/>
      <c r="B3461" s="24">
        <v>679</v>
      </c>
      <c r="H3461" s="571">
        <v>3456</v>
      </c>
      <c r="I3461" s="78">
        <v>1935</v>
      </c>
      <c r="J3461" s="78">
        <v>1919</v>
      </c>
      <c r="K3461" s="78">
        <v>1934</v>
      </c>
      <c r="L3461" s="78">
        <v>1935</v>
      </c>
      <c r="M3461" s="579" t="str">
        <f t="shared" si="54"/>
        <v>1935,1919,1934,1935</v>
      </c>
      <c r="R3461" s="280">
        <v>3456</v>
      </c>
      <c r="S3461" s="591">
        <v>1670.13554055758</v>
      </c>
    </row>
    <row r="3462" spans="1:19">
      <c r="A3462" s="20"/>
      <c r="B3462" s="24">
        <v>680</v>
      </c>
      <c r="H3462" s="571">
        <v>3457</v>
      </c>
      <c r="I3462" s="78">
        <v>1936</v>
      </c>
      <c r="J3462" s="78">
        <v>1728</v>
      </c>
      <c r="K3462" s="78">
        <v>1920</v>
      </c>
      <c r="L3462" s="78">
        <v>1936</v>
      </c>
      <c r="M3462" s="579" t="str">
        <f t="shared" ref="M3462:M3525" si="55">_xlfn.CONCAT(I3462,",",J3462,",",,K3462,",",L3462)</f>
        <v>1936,1728,1920,1936</v>
      </c>
      <c r="R3462" s="280">
        <v>3457</v>
      </c>
      <c r="S3462" s="591">
        <v>1669.8176977611699</v>
      </c>
    </row>
    <row r="3463" spans="1:19">
      <c r="A3463" s="20"/>
      <c r="B3463" s="24">
        <v>681</v>
      </c>
      <c r="H3463" s="571">
        <v>3458</v>
      </c>
      <c r="I3463" s="78">
        <v>1936</v>
      </c>
      <c r="J3463" s="78">
        <v>1920</v>
      </c>
      <c r="K3463" s="78">
        <v>1935</v>
      </c>
      <c r="L3463" s="78">
        <v>1936</v>
      </c>
      <c r="M3463" s="579" t="str">
        <f t="shared" si="55"/>
        <v>1936,1920,1935,1936</v>
      </c>
      <c r="R3463" s="280">
        <v>3458</v>
      </c>
      <c r="S3463" s="591">
        <v>1539.46537232233</v>
      </c>
    </row>
    <row r="3464" spans="1:19">
      <c r="A3464" s="20"/>
      <c r="B3464" s="24">
        <v>682</v>
      </c>
      <c r="H3464" s="571">
        <v>3459</v>
      </c>
      <c r="I3464" s="78">
        <v>1937</v>
      </c>
      <c r="J3464" s="78">
        <v>1727</v>
      </c>
      <c r="K3464" s="78">
        <v>1728</v>
      </c>
      <c r="L3464" s="78">
        <v>1937</v>
      </c>
      <c r="M3464" s="579" t="str">
        <f t="shared" si="55"/>
        <v>1937,1727,1728,1937</v>
      </c>
      <c r="R3464" s="280">
        <v>3459</v>
      </c>
      <c r="S3464" s="591">
        <v>1651.67569610173</v>
      </c>
    </row>
    <row r="3465" spans="1:19">
      <c r="A3465" s="20"/>
      <c r="B3465" s="24">
        <v>683</v>
      </c>
      <c r="H3465" s="571">
        <v>3460</v>
      </c>
      <c r="I3465" s="78">
        <v>1937</v>
      </c>
      <c r="J3465" s="78">
        <v>1728</v>
      </c>
      <c r="K3465" s="78">
        <v>1936</v>
      </c>
      <c r="L3465" s="78">
        <v>1937</v>
      </c>
      <c r="M3465" s="579" t="str">
        <f t="shared" si="55"/>
        <v>1937,1728,1936,1937</v>
      </c>
      <c r="R3465" s="280">
        <v>3460</v>
      </c>
      <c r="S3465" s="591">
        <v>1731.4708414066699</v>
      </c>
    </row>
    <row r="3466" spans="1:19">
      <c r="A3466" s="20"/>
      <c r="B3466" s="24">
        <v>684</v>
      </c>
      <c r="H3466" s="571">
        <v>3461</v>
      </c>
      <c r="I3466" s="78">
        <v>1938</v>
      </c>
      <c r="J3466" s="78">
        <v>1726</v>
      </c>
      <c r="K3466" s="78">
        <v>1727</v>
      </c>
      <c r="L3466" s="78">
        <v>1938</v>
      </c>
      <c r="M3466" s="579" t="str">
        <f t="shared" si="55"/>
        <v>1938,1726,1727,1938</v>
      </c>
      <c r="R3466" s="280">
        <v>3461</v>
      </c>
      <c r="S3466" s="591">
        <v>1624.64468304099</v>
      </c>
    </row>
    <row r="3467" spans="1:19">
      <c r="A3467" s="20"/>
      <c r="B3467" s="24">
        <v>685</v>
      </c>
      <c r="H3467" s="571">
        <v>3462</v>
      </c>
      <c r="I3467" s="78">
        <v>1938</v>
      </c>
      <c r="J3467" s="78">
        <v>1727</v>
      </c>
      <c r="K3467" s="78">
        <v>1937</v>
      </c>
      <c r="L3467" s="78">
        <v>1938</v>
      </c>
      <c r="M3467" s="579" t="str">
        <f t="shared" si="55"/>
        <v>1938,1727,1937,1938</v>
      </c>
      <c r="R3467" s="280">
        <v>3462</v>
      </c>
      <c r="S3467" s="591">
        <v>1517.7922946193401</v>
      </c>
    </row>
    <row r="3468" spans="1:19">
      <c r="A3468" s="20"/>
      <c r="B3468" s="24">
        <v>686</v>
      </c>
      <c r="H3468" s="571">
        <v>3463</v>
      </c>
      <c r="I3468" s="78">
        <v>1939</v>
      </c>
      <c r="J3468" s="78">
        <v>1725</v>
      </c>
      <c r="K3468" s="78">
        <v>1726</v>
      </c>
      <c r="L3468" s="78">
        <v>1939</v>
      </c>
      <c r="M3468" s="579" t="str">
        <f t="shared" si="55"/>
        <v>1939,1725,1726,1939</v>
      </c>
      <c r="R3468" s="280">
        <v>3463</v>
      </c>
      <c r="S3468" s="591">
        <v>1465.37011875645</v>
      </c>
    </row>
    <row r="3469" spans="1:19">
      <c r="A3469" s="20"/>
      <c r="B3469" s="24">
        <v>687</v>
      </c>
      <c r="H3469" s="571">
        <v>3464</v>
      </c>
      <c r="I3469" s="78">
        <v>1939</v>
      </c>
      <c r="J3469" s="78">
        <v>1726</v>
      </c>
      <c r="K3469" s="78">
        <v>1938</v>
      </c>
      <c r="L3469" s="78">
        <v>1939</v>
      </c>
      <c r="M3469" s="579" t="str">
        <f t="shared" si="55"/>
        <v>1939,1726,1938,1939</v>
      </c>
      <c r="R3469" s="280">
        <v>3464</v>
      </c>
      <c r="S3469" s="591">
        <v>1543.0551415060099</v>
      </c>
    </row>
    <row r="3470" spans="1:19">
      <c r="A3470" s="20"/>
      <c r="B3470" s="24">
        <v>688</v>
      </c>
      <c r="H3470" s="571">
        <v>3465</v>
      </c>
      <c r="I3470" s="78">
        <v>1940</v>
      </c>
      <c r="J3470" s="78">
        <v>1724</v>
      </c>
      <c r="K3470" s="78">
        <v>1725</v>
      </c>
      <c r="L3470" s="78">
        <v>1940</v>
      </c>
      <c r="M3470" s="579" t="str">
        <f t="shared" si="55"/>
        <v>1940,1724,1725,1940</v>
      </c>
      <c r="R3470" s="280">
        <v>3465</v>
      </c>
      <c r="S3470" s="591">
        <v>1157.3673170321199</v>
      </c>
    </row>
    <row r="3471" spans="1:19">
      <c r="A3471" s="20"/>
      <c r="B3471" s="24">
        <v>689</v>
      </c>
      <c r="H3471" s="571">
        <v>3466</v>
      </c>
      <c r="I3471" s="78">
        <v>1940</v>
      </c>
      <c r="J3471" s="78">
        <v>1725</v>
      </c>
      <c r="K3471" s="78">
        <v>1939</v>
      </c>
      <c r="L3471" s="78">
        <v>1940</v>
      </c>
      <c r="M3471" s="579" t="str">
        <f t="shared" si="55"/>
        <v>1940,1725,1939,1940</v>
      </c>
      <c r="R3471" s="280">
        <v>3466</v>
      </c>
      <c r="S3471" s="591">
        <v>1354.52748257503</v>
      </c>
    </row>
    <row r="3472" spans="1:19">
      <c r="A3472" s="20"/>
      <c r="B3472" s="24">
        <v>690</v>
      </c>
      <c r="H3472" s="571">
        <v>3467</v>
      </c>
      <c r="I3472" s="78">
        <v>1940</v>
      </c>
      <c r="J3472" s="78">
        <v>1723</v>
      </c>
      <c r="K3472" s="78">
        <v>1724</v>
      </c>
      <c r="L3472" s="78">
        <v>1940</v>
      </c>
      <c r="M3472" s="579" t="str">
        <f t="shared" si="55"/>
        <v>1940,1723,1724,1940</v>
      </c>
      <c r="R3472" s="280">
        <v>3467</v>
      </c>
      <c r="S3472" s="591">
        <v>1278.8193247745801</v>
      </c>
    </row>
    <row r="3473" spans="1:19">
      <c r="A3473" s="20"/>
      <c r="B3473" s="24">
        <v>691</v>
      </c>
      <c r="H3473" s="571">
        <v>3468</v>
      </c>
      <c r="I3473" s="78">
        <v>1941</v>
      </c>
      <c r="J3473" s="78">
        <v>1884</v>
      </c>
      <c r="K3473" s="78">
        <v>1883</v>
      </c>
      <c r="L3473" s="78">
        <v>1941</v>
      </c>
      <c r="M3473" s="579" t="str">
        <f t="shared" si="55"/>
        <v>1941,1884,1883,1941</v>
      </c>
      <c r="R3473" s="280">
        <v>3468</v>
      </c>
      <c r="S3473" s="591">
        <v>1973.0471196604999</v>
      </c>
    </row>
    <row r="3474" spans="1:19">
      <c r="A3474" s="20"/>
      <c r="B3474" s="24">
        <v>692</v>
      </c>
      <c r="H3474" s="571">
        <v>3469</v>
      </c>
      <c r="I3474" s="78">
        <v>1941</v>
      </c>
      <c r="J3474" s="78">
        <v>1883</v>
      </c>
      <c r="K3474" s="78">
        <v>1892</v>
      </c>
      <c r="L3474" s="78">
        <v>1941</v>
      </c>
      <c r="M3474" s="579" t="str">
        <f t="shared" si="55"/>
        <v>1941,1883,1892,1941</v>
      </c>
      <c r="R3474" s="280">
        <v>3469</v>
      </c>
      <c r="S3474" s="591">
        <v>1978.37571281849</v>
      </c>
    </row>
    <row r="3475" spans="1:19">
      <c r="A3475" s="20"/>
      <c r="B3475" s="24">
        <v>693</v>
      </c>
      <c r="H3475" s="571">
        <v>3470</v>
      </c>
      <c r="I3475" s="78">
        <v>1942</v>
      </c>
      <c r="J3475" s="78">
        <v>1885</v>
      </c>
      <c r="K3475" s="78">
        <v>1884</v>
      </c>
      <c r="L3475" s="78">
        <v>1942</v>
      </c>
      <c r="M3475" s="579" t="str">
        <f t="shared" si="55"/>
        <v>1942,1885,1884,1942</v>
      </c>
      <c r="R3475" s="280">
        <v>3470</v>
      </c>
      <c r="S3475" s="591">
        <v>1824.8708343953899</v>
      </c>
    </row>
    <row r="3476" spans="1:19">
      <c r="A3476" s="20"/>
      <c r="B3476" s="24">
        <v>694</v>
      </c>
      <c r="H3476" s="571">
        <v>3471</v>
      </c>
      <c r="I3476" s="78">
        <v>1942</v>
      </c>
      <c r="J3476" s="78">
        <v>1884</v>
      </c>
      <c r="K3476" s="78">
        <v>1941</v>
      </c>
      <c r="L3476" s="78">
        <v>1942</v>
      </c>
      <c r="M3476" s="579" t="str">
        <f t="shared" si="55"/>
        <v>1942,1884,1941,1942</v>
      </c>
      <c r="R3476" s="280">
        <v>3471</v>
      </c>
      <c r="S3476" s="591">
        <v>2071.2690386939998</v>
      </c>
    </row>
    <row r="3477" spans="1:19">
      <c r="A3477" s="20"/>
      <c r="B3477" s="24">
        <v>695</v>
      </c>
      <c r="H3477" s="571">
        <v>3472</v>
      </c>
      <c r="I3477" s="78">
        <v>1943</v>
      </c>
      <c r="J3477" s="78">
        <v>1886</v>
      </c>
      <c r="K3477" s="78">
        <v>1885</v>
      </c>
      <c r="L3477" s="78">
        <v>1943</v>
      </c>
      <c r="M3477" s="579" t="str">
        <f t="shared" si="55"/>
        <v>1943,1886,1885,1943</v>
      </c>
      <c r="R3477" s="280">
        <v>3472</v>
      </c>
      <c r="S3477" s="591">
        <v>1817.546816713</v>
      </c>
    </row>
    <row r="3478" spans="1:19">
      <c r="A3478" s="20"/>
      <c r="B3478" s="24">
        <v>696</v>
      </c>
      <c r="H3478" s="571">
        <v>3473</v>
      </c>
      <c r="I3478" s="78">
        <v>1943</v>
      </c>
      <c r="J3478" s="78">
        <v>1885</v>
      </c>
      <c r="K3478" s="78">
        <v>1942</v>
      </c>
      <c r="L3478" s="78">
        <v>1943</v>
      </c>
      <c r="M3478" s="579" t="str">
        <f t="shared" si="55"/>
        <v>1943,1885,1942,1943</v>
      </c>
      <c r="R3478" s="280">
        <v>3473</v>
      </c>
      <c r="S3478" s="591">
        <v>1926.32401032389</v>
      </c>
    </row>
    <row r="3479" spans="1:19">
      <c r="A3479" s="20"/>
      <c r="B3479" s="24">
        <v>697</v>
      </c>
      <c r="H3479" s="571">
        <v>3474</v>
      </c>
      <c r="I3479" s="78">
        <v>1944</v>
      </c>
      <c r="J3479" s="78">
        <v>1887</v>
      </c>
      <c r="K3479" s="78">
        <v>1886</v>
      </c>
      <c r="L3479" s="78">
        <v>1944</v>
      </c>
      <c r="M3479" s="579" t="str">
        <f t="shared" si="55"/>
        <v>1944,1887,1886,1944</v>
      </c>
      <c r="R3479" s="280">
        <v>3474</v>
      </c>
      <c r="S3479" s="591">
        <v>1945.06103310551</v>
      </c>
    </row>
    <row r="3480" spans="1:19">
      <c r="A3480" s="20"/>
      <c r="B3480" s="24">
        <v>698</v>
      </c>
      <c r="H3480" s="571">
        <v>3475</v>
      </c>
      <c r="I3480" s="78">
        <v>1944</v>
      </c>
      <c r="J3480" s="78">
        <v>1886</v>
      </c>
      <c r="K3480" s="78">
        <v>1943</v>
      </c>
      <c r="L3480" s="78">
        <v>1944</v>
      </c>
      <c r="M3480" s="579" t="str">
        <f t="shared" si="55"/>
        <v>1944,1886,1943,1944</v>
      </c>
      <c r="R3480" s="280">
        <v>3475</v>
      </c>
      <c r="S3480" s="591">
        <v>1958.57613113548</v>
      </c>
    </row>
    <row r="3481" spans="1:19">
      <c r="A3481" s="20"/>
      <c r="B3481" s="24">
        <v>699</v>
      </c>
      <c r="H3481" s="571">
        <v>3476</v>
      </c>
      <c r="I3481" s="78">
        <v>1945</v>
      </c>
      <c r="J3481" s="78">
        <v>1888</v>
      </c>
      <c r="K3481" s="78">
        <v>1887</v>
      </c>
      <c r="L3481" s="78">
        <v>1945</v>
      </c>
      <c r="M3481" s="579" t="str">
        <f t="shared" si="55"/>
        <v>1945,1888,1887,1945</v>
      </c>
      <c r="R3481" s="280">
        <v>3476</v>
      </c>
      <c r="S3481" s="591">
        <v>1563.8764390705001</v>
      </c>
    </row>
    <row r="3482" spans="1:19">
      <c r="A3482" s="20"/>
      <c r="B3482" s="24">
        <v>700</v>
      </c>
      <c r="H3482" s="571">
        <v>3477</v>
      </c>
      <c r="I3482" s="78">
        <v>1945</v>
      </c>
      <c r="J3482" s="78">
        <v>1887</v>
      </c>
      <c r="K3482" s="78">
        <v>1944</v>
      </c>
      <c r="L3482" s="78">
        <v>1945</v>
      </c>
      <c r="M3482" s="579" t="str">
        <f t="shared" si="55"/>
        <v>1945,1887,1944,1945</v>
      </c>
      <c r="R3482" s="280">
        <v>3477</v>
      </c>
      <c r="S3482" s="591">
        <v>1634.6594216659801</v>
      </c>
    </row>
    <row r="3483" spans="1:19">
      <c r="A3483" s="20"/>
      <c r="B3483" s="24">
        <v>701</v>
      </c>
      <c r="H3483" s="571">
        <v>3478</v>
      </c>
      <c r="I3483" s="78">
        <v>1946</v>
      </c>
      <c r="J3483" s="78">
        <v>1889</v>
      </c>
      <c r="K3483" s="78">
        <v>1888</v>
      </c>
      <c r="L3483" s="78">
        <v>1946</v>
      </c>
      <c r="M3483" s="579" t="str">
        <f t="shared" si="55"/>
        <v>1946,1889,1888,1946</v>
      </c>
      <c r="R3483" s="280">
        <v>3478</v>
      </c>
      <c r="S3483" s="591">
        <v>1784.5861502494899</v>
      </c>
    </row>
    <row r="3484" spans="1:19">
      <c r="A3484" s="20"/>
      <c r="B3484" s="24">
        <v>702</v>
      </c>
      <c r="H3484" s="571">
        <v>3479</v>
      </c>
      <c r="I3484" s="78">
        <v>1946</v>
      </c>
      <c r="J3484" s="78">
        <v>1888</v>
      </c>
      <c r="K3484" s="78">
        <v>1945</v>
      </c>
      <c r="L3484" s="78">
        <v>1946</v>
      </c>
      <c r="M3484" s="579" t="str">
        <f t="shared" si="55"/>
        <v>1946,1888,1945,1946</v>
      </c>
      <c r="R3484" s="280">
        <v>3479</v>
      </c>
      <c r="S3484" s="591">
        <v>1610.8644454395101</v>
      </c>
    </row>
    <row r="3485" spans="1:19">
      <c r="A3485" s="20"/>
      <c r="B3485" s="24">
        <v>703</v>
      </c>
      <c r="H3485" s="571">
        <v>3480</v>
      </c>
      <c r="I3485" s="78">
        <v>1947</v>
      </c>
      <c r="J3485" s="78">
        <v>1890</v>
      </c>
      <c r="K3485" s="78">
        <v>1889</v>
      </c>
      <c r="L3485" s="78">
        <v>1947</v>
      </c>
      <c r="M3485" s="579" t="str">
        <f t="shared" si="55"/>
        <v>1947,1890,1889,1947</v>
      </c>
      <c r="R3485" s="280">
        <v>3480</v>
      </c>
      <c r="S3485" s="591">
        <v>1647.57303166002</v>
      </c>
    </row>
    <row r="3486" spans="1:19">
      <c r="A3486" s="20"/>
      <c r="B3486" s="24">
        <v>704</v>
      </c>
      <c r="H3486" s="571">
        <v>3481</v>
      </c>
      <c r="I3486" s="78">
        <v>1947</v>
      </c>
      <c r="J3486" s="78">
        <v>1889</v>
      </c>
      <c r="K3486" s="78">
        <v>1946</v>
      </c>
      <c r="L3486" s="78">
        <v>1947</v>
      </c>
      <c r="M3486" s="579" t="str">
        <f t="shared" si="55"/>
        <v>1947,1889,1946,1947</v>
      </c>
      <c r="R3486" s="280">
        <v>3481</v>
      </c>
      <c r="S3486" s="591">
        <v>1642.51868889397</v>
      </c>
    </row>
    <row r="3487" spans="1:19">
      <c r="A3487" s="20"/>
      <c r="B3487" s="24">
        <v>705</v>
      </c>
      <c r="H3487" s="571">
        <v>3482</v>
      </c>
      <c r="I3487" s="78">
        <v>1948</v>
      </c>
      <c r="J3487" s="78">
        <v>1891</v>
      </c>
      <c r="K3487" s="78">
        <v>1890</v>
      </c>
      <c r="L3487" s="78">
        <v>1948</v>
      </c>
      <c r="M3487" s="579" t="str">
        <f t="shared" si="55"/>
        <v>1948,1891,1890,1948</v>
      </c>
      <c r="R3487" s="280">
        <v>3482</v>
      </c>
      <c r="S3487" s="591">
        <v>1568.64043275002</v>
      </c>
    </row>
    <row r="3488" spans="1:19">
      <c r="A3488" s="20"/>
      <c r="B3488" s="24">
        <v>706</v>
      </c>
      <c r="H3488" s="571">
        <v>3483</v>
      </c>
      <c r="I3488" s="78">
        <v>1948</v>
      </c>
      <c r="J3488" s="78">
        <v>1890</v>
      </c>
      <c r="K3488" s="78">
        <v>1947</v>
      </c>
      <c r="L3488" s="78">
        <v>1948</v>
      </c>
      <c r="M3488" s="579" t="str">
        <f t="shared" si="55"/>
        <v>1948,1890,1947,1948</v>
      </c>
      <c r="R3488" s="280">
        <v>3483</v>
      </c>
      <c r="S3488" s="591">
        <v>1627.81177834499</v>
      </c>
    </row>
    <row r="3489" spans="1:19">
      <c r="A3489" s="20"/>
      <c r="B3489" s="24">
        <v>707</v>
      </c>
      <c r="H3489" s="571">
        <v>3484</v>
      </c>
      <c r="I3489" s="78">
        <v>1949</v>
      </c>
      <c r="J3489" s="78">
        <v>1877</v>
      </c>
      <c r="K3489" s="78">
        <v>1891</v>
      </c>
      <c r="L3489" s="78">
        <v>1949</v>
      </c>
      <c r="M3489" s="579" t="str">
        <f t="shared" si="55"/>
        <v>1949,1877,1891,1949</v>
      </c>
      <c r="R3489" s="280">
        <v>3484</v>
      </c>
      <c r="S3489" s="591">
        <v>1693.88939213202</v>
      </c>
    </row>
    <row r="3490" spans="1:19">
      <c r="A3490" s="20"/>
      <c r="B3490" s="24">
        <v>708</v>
      </c>
      <c r="H3490" s="571">
        <v>3485</v>
      </c>
      <c r="I3490" s="78">
        <v>1949</v>
      </c>
      <c r="J3490" s="78">
        <v>1891</v>
      </c>
      <c r="K3490" s="78">
        <v>1948</v>
      </c>
      <c r="L3490" s="78">
        <v>1949</v>
      </c>
      <c r="M3490" s="579" t="str">
        <f t="shared" si="55"/>
        <v>1949,1891,1948,1949</v>
      </c>
      <c r="R3490" s="280">
        <v>3485</v>
      </c>
      <c r="S3490" s="591">
        <v>1562.2191727874699</v>
      </c>
    </row>
    <row r="3491" spans="1:19">
      <c r="A3491" s="20"/>
      <c r="B3491" s="24">
        <v>709</v>
      </c>
      <c r="H3491" s="571">
        <v>3486</v>
      </c>
      <c r="I3491" s="78">
        <v>1950</v>
      </c>
      <c r="J3491" s="78">
        <v>1878</v>
      </c>
      <c r="K3491" s="78">
        <v>1877</v>
      </c>
      <c r="L3491" s="78">
        <v>1950</v>
      </c>
      <c r="M3491" s="579" t="str">
        <f t="shared" si="55"/>
        <v>1950,1878,1877,1950</v>
      </c>
      <c r="R3491" s="280">
        <v>3486</v>
      </c>
      <c r="S3491" s="591">
        <v>1624.6403532729801</v>
      </c>
    </row>
    <row r="3492" spans="1:19">
      <c r="A3492" s="20"/>
      <c r="B3492" s="24">
        <v>710</v>
      </c>
      <c r="H3492" s="571">
        <v>3487</v>
      </c>
      <c r="I3492" s="78">
        <v>1950</v>
      </c>
      <c r="J3492" s="78">
        <v>1877</v>
      </c>
      <c r="K3492" s="78">
        <v>1949</v>
      </c>
      <c r="L3492" s="78">
        <v>1950</v>
      </c>
      <c r="M3492" s="579" t="str">
        <f t="shared" si="55"/>
        <v>1950,1877,1949,1950</v>
      </c>
      <c r="R3492" s="280">
        <v>3487</v>
      </c>
      <c r="S3492" s="591">
        <v>1777.2235818399899</v>
      </c>
    </row>
    <row r="3493" spans="1:19">
      <c r="A3493" s="20"/>
      <c r="B3493" s="24">
        <v>711</v>
      </c>
      <c r="H3493" s="571">
        <v>3488</v>
      </c>
      <c r="I3493" s="78">
        <v>1951</v>
      </c>
      <c r="J3493" s="78">
        <v>1879</v>
      </c>
      <c r="K3493" s="78">
        <v>1878</v>
      </c>
      <c r="L3493" s="78">
        <v>1951</v>
      </c>
      <c r="M3493" s="579" t="str">
        <f t="shared" si="55"/>
        <v>1951,1879,1878,1951</v>
      </c>
      <c r="R3493" s="280">
        <v>3488</v>
      </c>
      <c r="S3493" s="591">
        <v>1499.5496987400099</v>
      </c>
    </row>
    <row r="3494" spans="1:19">
      <c r="A3494" s="20"/>
      <c r="B3494" s="24">
        <v>712</v>
      </c>
      <c r="H3494" s="571">
        <v>3489</v>
      </c>
      <c r="I3494" s="78">
        <v>1951</v>
      </c>
      <c r="J3494" s="78">
        <v>1878</v>
      </c>
      <c r="K3494" s="78">
        <v>1950</v>
      </c>
      <c r="L3494" s="78">
        <v>1951</v>
      </c>
      <c r="M3494" s="579" t="str">
        <f t="shared" si="55"/>
        <v>1951,1878,1950,1951</v>
      </c>
      <c r="R3494" s="280">
        <v>3489</v>
      </c>
      <c r="S3494" s="591">
        <v>1614.2074083769901</v>
      </c>
    </row>
    <row r="3495" spans="1:19">
      <c r="A3495" s="20"/>
      <c r="B3495" s="24">
        <v>713</v>
      </c>
      <c r="H3495" s="571">
        <v>3490</v>
      </c>
      <c r="I3495" s="78">
        <v>1951</v>
      </c>
      <c r="J3495" s="78">
        <v>1880</v>
      </c>
      <c r="K3495" s="78">
        <v>1879</v>
      </c>
      <c r="L3495" s="78">
        <v>1951</v>
      </c>
      <c r="M3495" s="579" t="str">
        <f t="shared" si="55"/>
        <v>1951,1880,1879,1951</v>
      </c>
      <c r="R3495" s="280">
        <v>3490</v>
      </c>
      <c r="S3495" s="591">
        <v>1649.6927493634801</v>
      </c>
    </row>
    <row r="3496" spans="1:19">
      <c r="A3496" s="20"/>
      <c r="B3496" s="24">
        <v>714</v>
      </c>
      <c r="H3496" s="571">
        <v>3491</v>
      </c>
      <c r="I3496" s="78">
        <v>1952</v>
      </c>
      <c r="J3496" s="78">
        <v>1941</v>
      </c>
      <c r="K3496" s="78">
        <v>1892</v>
      </c>
      <c r="L3496" s="78">
        <v>1952</v>
      </c>
      <c r="M3496" s="579" t="str">
        <f t="shared" si="55"/>
        <v>1952,1941,1892,1952</v>
      </c>
      <c r="R3496" s="280">
        <v>3491</v>
      </c>
      <c r="S3496" s="591">
        <v>2051.7218863559901</v>
      </c>
    </row>
    <row r="3497" spans="1:19">
      <c r="A3497" s="20"/>
      <c r="B3497" s="24">
        <v>715</v>
      </c>
      <c r="H3497" s="571">
        <v>3492</v>
      </c>
      <c r="I3497" s="78">
        <v>1952</v>
      </c>
      <c r="J3497" s="78">
        <v>1892</v>
      </c>
      <c r="K3497" s="78">
        <v>1893</v>
      </c>
      <c r="L3497" s="78">
        <v>1952</v>
      </c>
      <c r="M3497" s="579" t="str">
        <f t="shared" si="55"/>
        <v>1952,1892,1893,1952</v>
      </c>
      <c r="R3497" s="280">
        <v>3492</v>
      </c>
      <c r="S3497" s="591">
        <v>1782.433658984</v>
      </c>
    </row>
    <row r="3498" spans="1:19">
      <c r="A3498" s="20"/>
      <c r="B3498" s="24">
        <v>716</v>
      </c>
      <c r="H3498" s="571">
        <v>3493</v>
      </c>
      <c r="I3498" s="78">
        <v>1953</v>
      </c>
      <c r="J3498" s="78">
        <v>1952</v>
      </c>
      <c r="K3498" s="78">
        <v>1893</v>
      </c>
      <c r="L3498" s="78">
        <v>1953</v>
      </c>
      <c r="M3498" s="579" t="str">
        <f t="shared" si="55"/>
        <v>1953,1952,1893,1953</v>
      </c>
      <c r="R3498" s="280">
        <v>3493</v>
      </c>
      <c r="S3498" s="591">
        <v>1807.0687706619999</v>
      </c>
    </row>
    <row r="3499" spans="1:19">
      <c r="A3499" s="20"/>
      <c r="B3499" s="24">
        <v>717</v>
      </c>
      <c r="H3499" s="571">
        <v>3494</v>
      </c>
      <c r="I3499" s="78">
        <v>1953</v>
      </c>
      <c r="J3499" s="78">
        <v>1893</v>
      </c>
      <c r="K3499" s="78">
        <v>1894</v>
      </c>
      <c r="L3499" s="78">
        <v>1953</v>
      </c>
      <c r="M3499" s="579" t="str">
        <f t="shared" si="55"/>
        <v>1953,1893,1894,1953</v>
      </c>
      <c r="R3499" s="280">
        <v>3494</v>
      </c>
      <c r="S3499" s="591">
        <v>1818.0611293649999</v>
      </c>
    </row>
    <row r="3500" spans="1:19">
      <c r="A3500" s="20"/>
      <c r="B3500" s="24">
        <v>718</v>
      </c>
      <c r="H3500" s="571">
        <v>3495</v>
      </c>
      <c r="I3500" s="78">
        <v>1954</v>
      </c>
      <c r="J3500" s="78">
        <v>1868</v>
      </c>
      <c r="K3500" s="78">
        <v>1857</v>
      </c>
      <c r="L3500" s="78">
        <v>1954</v>
      </c>
      <c r="M3500" s="579" t="str">
        <f t="shared" si="55"/>
        <v>1954,1868,1857,1954</v>
      </c>
      <c r="R3500" s="280">
        <v>3495</v>
      </c>
      <c r="S3500" s="591">
        <v>1757.9868617249999</v>
      </c>
    </row>
    <row r="3501" spans="1:19">
      <c r="A3501" s="20"/>
      <c r="B3501" s="24">
        <v>719</v>
      </c>
      <c r="H3501" s="571">
        <v>3496</v>
      </c>
      <c r="I3501" s="78">
        <v>1954</v>
      </c>
      <c r="J3501" s="78">
        <v>1857</v>
      </c>
      <c r="K3501" s="78">
        <v>1856</v>
      </c>
      <c r="L3501" s="78">
        <v>1954</v>
      </c>
      <c r="M3501" s="579" t="str">
        <f t="shared" si="55"/>
        <v>1954,1857,1856,1954</v>
      </c>
      <c r="R3501" s="280">
        <v>3496</v>
      </c>
      <c r="S3501" s="591">
        <v>1735.5504764049799</v>
      </c>
    </row>
    <row r="3502" spans="1:19">
      <c r="A3502" s="20"/>
      <c r="B3502" s="24">
        <v>720</v>
      </c>
      <c r="H3502" s="571">
        <v>3497</v>
      </c>
      <c r="I3502" s="78">
        <v>1955</v>
      </c>
      <c r="J3502" s="78">
        <v>1894</v>
      </c>
      <c r="K3502" s="78">
        <v>1868</v>
      </c>
      <c r="L3502" s="78">
        <v>1955</v>
      </c>
      <c r="M3502" s="579" t="str">
        <f t="shared" si="55"/>
        <v>1955,1894,1868,1955</v>
      </c>
      <c r="R3502" s="280">
        <v>3497</v>
      </c>
      <c r="S3502" s="591">
        <v>1819.611188245</v>
      </c>
    </row>
    <row r="3503" spans="1:19">
      <c r="A3503" s="20"/>
      <c r="B3503" s="24">
        <v>721</v>
      </c>
      <c r="H3503" s="571">
        <v>3498</v>
      </c>
      <c r="I3503" s="78">
        <v>1955</v>
      </c>
      <c r="J3503" s="78">
        <v>1868</v>
      </c>
      <c r="K3503" s="78">
        <v>1954</v>
      </c>
      <c r="L3503" s="78">
        <v>1955</v>
      </c>
      <c r="M3503" s="579" t="str">
        <f t="shared" si="55"/>
        <v>1955,1868,1954,1955</v>
      </c>
      <c r="R3503" s="280">
        <v>3498</v>
      </c>
      <c r="S3503" s="591">
        <v>1774.51795803499</v>
      </c>
    </row>
    <row r="3504" spans="1:19">
      <c r="A3504" s="20"/>
      <c r="B3504" s="24">
        <v>722</v>
      </c>
      <c r="H3504" s="571">
        <v>3499</v>
      </c>
      <c r="I3504" s="78">
        <v>1956</v>
      </c>
      <c r="J3504" s="78">
        <v>1954</v>
      </c>
      <c r="K3504" s="78">
        <v>1856</v>
      </c>
      <c r="L3504" s="78">
        <v>1956</v>
      </c>
      <c r="M3504" s="579" t="str">
        <f t="shared" si="55"/>
        <v>1956,1954,1856,1956</v>
      </c>
      <c r="R3504" s="280">
        <v>3499</v>
      </c>
      <c r="S3504" s="591">
        <v>1762.1291500950001</v>
      </c>
    </row>
    <row r="3505" spans="1:19">
      <c r="A3505" s="20"/>
      <c r="B3505" s="24">
        <v>723</v>
      </c>
      <c r="H3505" s="571">
        <v>3500</v>
      </c>
      <c r="I3505" s="78">
        <v>1956</v>
      </c>
      <c r="J3505" s="78">
        <v>1856</v>
      </c>
      <c r="K3505" s="78">
        <v>1855</v>
      </c>
      <c r="L3505" s="78">
        <v>1956</v>
      </c>
      <c r="M3505" s="579" t="str">
        <f t="shared" si="55"/>
        <v>1956,1856,1855,1956</v>
      </c>
      <c r="R3505" s="280">
        <v>3500</v>
      </c>
      <c r="S3505" s="591">
        <v>1792.2807207149999</v>
      </c>
    </row>
    <row r="3506" spans="1:19">
      <c r="A3506" s="20"/>
      <c r="B3506" s="24">
        <v>724</v>
      </c>
      <c r="H3506" s="571">
        <v>3501</v>
      </c>
      <c r="I3506" s="78">
        <v>1957</v>
      </c>
      <c r="J3506" s="78">
        <v>1953</v>
      </c>
      <c r="K3506" s="78">
        <v>1894</v>
      </c>
      <c r="L3506" s="78">
        <v>1957</v>
      </c>
      <c r="M3506" s="579" t="str">
        <f t="shared" si="55"/>
        <v>1957,1953,1894,1957</v>
      </c>
      <c r="R3506" s="280">
        <v>3501</v>
      </c>
      <c r="S3506" s="591">
        <v>1863.80495216999</v>
      </c>
    </row>
    <row r="3507" spans="1:19">
      <c r="A3507" s="20"/>
      <c r="B3507" s="24">
        <v>725</v>
      </c>
      <c r="H3507" s="571">
        <v>3502</v>
      </c>
      <c r="I3507" s="78">
        <v>1957</v>
      </c>
      <c r="J3507" s="78">
        <v>1894</v>
      </c>
      <c r="K3507" s="78">
        <v>1955</v>
      </c>
      <c r="L3507" s="78">
        <v>1957</v>
      </c>
      <c r="M3507" s="579" t="str">
        <f t="shared" si="55"/>
        <v>1957,1894,1955,1957</v>
      </c>
      <c r="R3507" s="280">
        <v>3502</v>
      </c>
      <c r="S3507" s="591">
        <v>1792.2069733200001</v>
      </c>
    </row>
    <row r="3508" spans="1:19">
      <c r="A3508" s="20"/>
      <c r="B3508" s="24">
        <v>726</v>
      </c>
      <c r="H3508" s="571">
        <v>3503</v>
      </c>
      <c r="I3508" s="78">
        <v>1958</v>
      </c>
      <c r="J3508" s="78">
        <v>1956</v>
      </c>
      <c r="K3508" s="78">
        <v>1855</v>
      </c>
      <c r="L3508" s="78">
        <v>1958</v>
      </c>
      <c r="M3508" s="579" t="str">
        <f t="shared" si="55"/>
        <v>1958,1956,1855,1958</v>
      </c>
      <c r="R3508" s="280">
        <v>3503</v>
      </c>
      <c r="S3508" s="591">
        <v>1765.8428711500001</v>
      </c>
    </row>
    <row r="3509" spans="1:19">
      <c r="A3509" s="20"/>
      <c r="B3509" s="24">
        <v>727</v>
      </c>
      <c r="H3509" s="571">
        <v>3504</v>
      </c>
      <c r="I3509" s="78">
        <v>1958</v>
      </c>
      <c r="J3509" s="78">
        <v>1855</v>
      </c>
      <c r="K3509" s="78">
        <v>1853</v>
      </c>
      <c r="L3509" s="78">
        <v>1958</v>
      </c>
      <c r="M3509" s="579" t="str">
        <f t="shared" si="55"/>
        <v>1958,1855,1853,1958</v>
      </c>
      <c r="R3509" s="280">
        <v>3504</v>
      </c>
      <c r="S3509" s="591">
        <v>1836.76053471001</v>
      </c>
    </row>
    <row r="3510" spans="1:19">
      <c r="A3510" s="20"/>
      <c r="B3510" s="24">
        <v>728</v>
      </c>
      <c r="H3510" s="571">
        <v>3505</v>
      </c>
      <c r="I3510" s="78">
        <v>1959</v>
      </c>
      <c r="J3510" s="78">
        <v>1958</v>
      </c>
      <c r="K3510" s="78">
        <v>1853</v>
      </c>
      <c r="L3510" s="78">
        <v>1959</v>
      </c>
      <c r="M3510" s="579" t="str">
        <f t="shared" si="55"/>
        <v>1959,1958,1853,1959</v>
      </c>
      <c r="R3510" s="280">
        <v>3505</v>
      </c>
      <c r="S3510" s="591">
        <v>1782.61844099004</v>
      </c>
    </row>
    <row r="3511" spans="1:19">
      <c r="A3511" s="20"/>
      <c r="B3511" s="24">
        <v>729</v>
      </c>
      <c r="H3511" s="571">
        <v>3506</v>
      </c>
      <c r="I3511" s="78">
        <v>1959</v>
      </c>
      <c r="J3511" s="78">
        <v>1853</v>
      </c>
      <c r="K3511" s="78">
        <v>1852</v>
      </c>
      <c r="L3511" s="78">
        <v>1959</v>
      </c>
      <c r="M3511" s="579" t="str">
        <f t="shared" si="55"/>
        <v>1959,1853,1852,1959</v>
      </c>
      <c r="R3511" s="280">
        <v>3506</v>
      </c>
      <c r="S3511" s="591">
        <v>1780.9155581699999</v>
      </c>
    </row>
    <row r="3512" spans="1:19">
      <c r="A3512" s="20"/>
      <c r="B3512" s="24">
        <v>730</v>
      </c>
      <c r="H3512" s="571">
        <v>3507</v>
      </c>
      <c r="I3512" s="78">
        <v>1960</v>
      </c>
      <c r="J3512" s="78">
        <v>1959</v>
      </c>
      <c r="K3512" s="78">
        <v>1852</v>
      </c>
      <c r="L3512" s="78">
        <v>1960</v>
      </c>
      <c r="M3512" s="579" t="str">
        <f t="shared" si="55"/>
        <v>1960,1959,1852,1960</v>
      </c>
      <c r="R3512" s="280">
        <v>3507</v>
      </c>
      <c r="S3512" s="591">
        <v>1735.42246394002</v>
      </c>
    </row>
    <row r="3513" spans="1:19">
      <c r="A3513" s="20"/>
      <c r="B3513" s="24">
        <v>731</v>
      </c>
      <c r="H3513" s="571">
        <v>3508</v>
      </c>
      <c r="I3513" s="78">
        <v>1960</v>
      </c>
      <c r="J3513" s="78">
        <v>1852</v>
      </c>
      <c r="K3513" s="78">
        <v>1851</v>
      </c>
      <c r="L3513" s="78">
        <v>1960</v>
      </c>
      <c r="M3513" s="579" t="str">
        <f t="shared" si="55"/>
        <v>1960,1852,1851,1960</v>
      </c>
      <c r="R3513" s="280">
        <v>3508</v>
      </c>
      <c r="S3513" s="591">
        <v>1766.2825855399999</v>
      </c>
    </row>
    <row r="3514" spans="1:19">
      <c r="A3514" s="20"/>
      <c r="B3514" s="24">
        <v>732</v>
      </c>
      <c r="H3514" s="571">
        <v>3509</v>
      </c>
      <c r="I3514" s="78">
        <v>1961</v>
      </c>
      <c r="J3514" s="78">
        <v>1960</v>
      </c>
      <c r="K3514" s="78">
        <v>1851</v>
      </c>
      <c r="L3514" s="78">
        <v>1961</v>
      </c>
      <c r="M3514" s="579" t="str">
        <f t="shared" si="55"/>
        <v>1961,1960,1851,1961</v>
      </c>
      <c r="R3514" s="280">
        <v>3509</v>
      </c>
      <c r="S3514" s="591">
        <v>1655.3099240900101</v>
      </c>
    </row>
    <row r="3515" spans="1:19">
      <c r="A3515" s="20"/>
      <c r="B3515" s="24">
        <v>733</v>
      </c>
      <c r="H3515" s="571">
        <v>3510</v>
      </c>
      <c r="I3515" s="78">
        <v>1961</v>
      </c>
      <c r="J3515" s="78">
        <v>1851</v>
      </c>
      <c r="K3515" s="78">
        <v>1850</v>
      </c>
      <c r="L3515" s="78">
        <v>1961</v>
      </c>
      <c r="M3515" s="579" t="str">
        <f t="shared" si="55"/>
        <v>1961,1851,1850,1961</v>
      </c>
      <c r="R3515" s="280">
        <v>3510</v>
      </c>
      <c r="S3515" s="591">
        <v>1882.7684516649699</v>
      </c>
    </row>
    <row r="3516" spans="1:19">
      <c r="A3516" s="20"/>
      <c r="B3516" s="24">
        <v>734</v>
      </c>
      <c r="H3516" s="571">
        <v>3511</v>
      </c>
      <c r="I3516" s="78">
        <v>1962</v>
      </c>
      <c r="J3516" s="78">
        <v>1961</v>
      </c>
      <c r="K3516" s="78">
        <v>1850</v>
      </c>
      <c r="L3516" s="78">
        <v>1962</v>
      </c>
      <c r="M3516" s="579" t="str">
        <f t="shared" si="55"/>
        <v>1962,1961,1850,1962</v>
      </c>
      <c r="R3516" s="280">
        <v>3511</v>
      </c>
      <c r="S3516" s="591">
        <v>1649.8902089400201</v>
      </c>
    </row>
    <row r="3517" spans="1:19">
      <c r="A3517" s="20"/>
      <c r="B3517" s="24">
        <v>735</v>
      </c>
      <c r="H3517" s="571">
        <v>3512</v>
      </c>
      <c r="I3517" s="78">
        <v>1962</v>
      </c>
      <c r="J3517" s="78">
        <v>1850</v>
      </c>
      <c r="K3517" s="78">
        <v>1854</v>
      </c>
      <c r="L3517" s="78">
        <v>1962</v>
      </c>
      <c r="M3517" s="579" t="str">
        <f t="shared" si="55"/>
        <v>1962,1850,1854,1962</v>
      </c>
      <c r="R3517" s="280">
        <v>3512</v>
      </c>
      <c r="S3517" s="591">
        <v>1679.2924750499899</v>
      </c>
    </row>
    <row r="3518" spans="1:19">
      <c r="A3518" s="20"/>
      <c r="B3518" s="24">
        <v>736</v>
      </c>
      <c r="H3518" s="571">
        <v>3513</v>
      </c>
      <c r="I3518" s="78">
        <v>1963</v>
      </c>
      <c r="J3518" s="78">
        <v>1955</v>
      </c>
      <c r="K3518" s="78">
        <v>1954</v>
      </c>
      <c r="L3518" s="78">
        <v>1963</v>
      </c>
      <c r="M3518" s="579" t="str">
        <f t="shared" si="55"/>
        <v>1963,1955,1954,1963</v>
      </c>
      <c r="R3518" s="280">
        <v>3513</v>
      </c>
      <c r="S3518" s="591">
        <v>1810.0259350649801</v>
      </c>
    </row>
    <row r="3519" spans="1:19">
      <c r="A3519" s="20"/>
      <c r="B3519" s="24">
        <v>737</v>
      </c>
      <c r="H3519" s="571">
        <v>3514</v>
      </c>
      <c r="I3519" s="78">
        <v>1963</v>
      </c>
      <c r="J3519" s="78">
        <v>1954</v>
      </c>
      <c r="K3519" s="78">
        <v>1956</v>
      </c>
      <c r="L3519" s="78">
        <v>1963</v>
      </c>
      <c r="M3519" s="579" t="str">
        <f t="shared" si="55"/>
        <v>1963,1954,1956,1963</v>
      </c>
      <c r="R3519" s="280">
        <v>3514</v>
      </c>
      <c r="S3519" s="591">
        <v>1802.84703757498</v>
      </c>
    </row>
    <row r="3520" spans="1:19">
      <c r="A3520" s="20"/>
      <c r="B3520" s="24">
        <v>738</v>
      </c>
      <c r="H3520" s="571">
        <v>3515</v>
      </c>
      <c r="I3520" s="78">
        <v>1964</v>
      </c>
      <c r="J3520" s="78">
        <v>1957</v>
      </c>
      <c r="K3520" s="78">
        <v>1955</v>
      </c>
      <c r="L3520" s="78">
        <v>1964</v>
      </c>
      <c r="M3520" s="579" t="str">
        <f t="shared" si="55"/>
        <v>1964,1957,1955,1964</v>
      </c>
      <c r="R3520" s="280">
        <v>3515</v>
      </c>
      <c r="S3520" s="591">
        <v>1848.8364381199899</v>
      </c>
    </row>
    <row r="3521" spans="1:19">
      <c r="A3521" s="20"/>
      <c r="B3521" s="24">
        <v>739</v>
      </c>
      <c r="H3521" s="571">
        <v>3516</v>
      </c>
      <c r="I3521" s="78">
        <v>1964</v>
      </c>
      <c r="J3521" s="78">
        <v>1955</v>
      </c>
      <c r="K3521" s="78">
        <v>1963</v>
      </c>
      <c r="L3521" s="78">
        <v>1964</v>
      </c>
      <c r="M3521" s="579" t="str">
        <f t="shared" si="55"/>
        <v>1964,1955,1963,1964</v>
      </c>
      <c r="R3521" s="280">
        <v>3516</v>
      </c>
      <c r="S3521" s="591">
        <v>1814.01389124001</v>
      </c>
    </row>
    <row r="3522" spans="1:19">
      <c r="A3522" s="20"/>
      <c r="B3522" s="24">
        <v>740</v>
      </c>
      <c r="H3522" s="571">
        <v>3517</v>
      </c>
      <c r="I3522" s="78">
        <v>1965</v>
      </c>
      <c r="J3522" s="78">
        <v>1963</v>
      </c>
      <c r="K3522" s="78">
        <v>1956</v>
      </c>
      <c r="L3522" s="78">
        <v>1965</v>
      </c>
      <c r="M3522" s="579" t="str">
        <f t="shared" si="55"/>
        <v>1965,1963,1956,1965</v>
      </c>
      <c r="R3522" s="280">
        <v>3517</v>
      </c>
      <c r="S3522" s="591">
        <v>1787.3456397499799</v>
      </c>
    </row>
    <row r="3523" spans="1:19">
      <c r="A3523" s="20"/>
      <c r="B3523" s="24">
        <v>741</v>
      </c>
      <c r="H3523" s="571">
        <v>3518</v>
      </c>
      <c r="I3523" s="78">
        <v>1965</v>
      </c>
      <c r="J3523" s="78">
        <v>1956</v>
      </c>
      <c r="K3523" s="78">
        <v>1958</v>
      </c>
      <c r="L3523" s="78">
        <v>1965</v>
      </c>
      <c r="M3523" s="579" t="str">
        <f t="shared" si="55"/>
        <v>1965,1956,1958,1965</v>
      </c>
      <c r="R3523" s="280">
        <v>3518</v>
      </c>
      <c r="S3523" s="591">
        <v>1798.10313637997</v>
      </c>
    </row>
    <row r="3524" spans="1:19">
      <c r="A3524" s="20"/>
      <c r="B3524" s="24">
        <v>742</v>
      </c>
      <c r="H3524" s="571">
        <v>3519</v>
      </c>
      <c r="I3524" s="78">
        <v>1966</v>
      </c>
      <c r="J3524" s="78">
        <v>1965</v>
      </c>
      <c r="K3524" s="78">
        <v>1958</v>
      </c>
      <c r="L3524" s="78">
        <v>1966</v>
      </c>
      <c r="M3524" s="579" t="str">
        <f t="shared" si="55"/>
        <v>1966,1965,1958,1966</v>
      </c>
      <c r="R3524" s="280">
        <v>3519</v>
      </c>
      <c r="S3524" s="591">
        <v>1760.44794884003</v>
      </c>
    </row>
    <row r="3525" spans="1:19">
      <c r="A3525" s="20"/>
      <c r="B3525" s="24">
        <v>743</v>
      </c>
      <c r="H3525" s="571">
        <v>3520</v>
      </c>
      <c r="I3525" s="78">
        <v>1966</v>
      </c>
      <c r="J3525" s="78">
        <v>1958</v>
      </c>
      <c r="K3525" s="78">
        <v>1959</v>
      </c>
      <c r="L3525" s="78">
        <v>1966</v>
      </c>
      <c r="M3525" s="579" t="str">
        <f t="shared" si="55"/>
        <v>1966,1958,1959,1966</v>
      </c>
      <c r="R3525" s="280">
        <v>3520</v>
      </c>
      <c r="S3525" s="591">
        <v>1738.12682373999</v>
      </c>
    </row>
    <row r="3526" spans="1:19">
      <c r="A3526" s="20"/>
      <c r="B3526" s="24">
        <v>744</v>
      </c>
      <c r="H3526" s="571">
        <v>3521</v>
      </c>
      <c r="I3526" s="78">
        <v>1967</v>
      </c>
      <c r="J3526" s="78">
        <v>1966</v>
      </c>
      <c r="K3526" s="78">
        <v>1959</v>
      </c>
      <c r="L3526" s="78">
        <v>1967</v>
      </c>
      <c r="M3526" s="579" t="str">
        <f t="shared" ref="M3526:M3589" si="56">_xlfn.CONCAT(I3526,",",J3526,",",,K3526,",",L3526)</f>
        <v>1967,1966,1959,1967</v>
      </c>
      <c r="R3526" s="280">
        <v>3521</v>
      </c>
      <c r="S3526" s="591">
        <v>1707.81676882995</v>
      </c>
    </row>
    <row r="3527" spans="1:19">
      <c r="A3527" s="20"/>
      <c r="B3527" s="24">
        <v>745</v>
      </c>
      <c r="H3527" s="571">
        <v>3522</v>
      </c>
      <c r="I3527" s="78">
        <v>1967</v>
      </c>
      <c r="J3527" s="78">
        <v>1959</v>
      </c>
      <c r="K3527" s="78">
        <v>1960</v>
      </c>
      <c r="L3527" s="78">
        <v>1967</v>
      </c>
      <c r="M3527" s="579" t="str">
        <f t="shared" si="56"/>
        <v>1967,1959,1960,1967</v>
      </c>
      <c r="R3527" s="280">
        <v>3522</v>
      </c>
      <c r="S3527" s="591">
        <v>1688.4359781799999</v>
      </c>
    </row>
    <row r="3528" spans="1:19">
      <c r="A3528" s="20"/>
      <c r="B3528" s="24">
        <v>746</v>
      </c>
      <c r="H3528" s="571">
        <v>3523</v>
      </c>
      <c r="I3528" s="78">
        <v>1968</v>
      </c>
      <c r="J3528" s="78">
        <v>1967</v>
      </c>
      <c r="K3528" s="78">
        <v>1960</v>
      </c>
      <c r="L3528" s="78">
        <v>1968</v>
      </c>
      <c r="M3528" s="579" t="str">
        <f t="shared" si="56"/>
        <v>1968,1967,1960,1968</v>
      </c>
      <c r="R3528" s="280">
        <v>3523</v>
      </c>
      <c r="S3528" s="591">
        <v>1618.0565263349799</v>
      </c>
    </row>
    <row r="3529" spans="1:19">
      <c r="A3529" s="20"/>
      <c r="B3529" s="24">
        <v>747</v>
      </c>
      <c r="H3529" s="571">
        <v>3524</v>
      </c>
      <c r="I3529" s="78">
        <v>1968</v>
      </c>
      <c r="J3529" s="78">
        <v>1960</v>
      </c>
      <c r="K3529" s="78">
        <v>1961</v>
      </c>
      <c r="L3529" s="78">
        <v>1968</v>
      </c>
      <c r="M3529" s="579" t="str">
        <f t="shared" si="56"/>
        <v>1968,1960,1961,1968</v>
      </c>
      <c r="R3529" s="280">
        <v>3524</v>
      </c>
      <c r="S3529" s="591">
        <v>1610.3977966099901</v>
      </c>
    </row>
    <row r="3530" spans="1:19">
      <c r="A3530" s="20"/>
      <c r="B3530" s="24">
        <v>748</v>
      </c>
      <c r="H3530" s="571">
        <v>3525</v>
      </c>
      <c r="I3530" s="78">
        <v>1969</v>
      </c>
      <c r="J3530" s="78">
        <v>1968</v>
      </c>
      <c r="K3530" s="78">
        <v>1961</v>
      </c>
      <c r="L3530" s="78">
        <v>1969</v>
      </c>
      <c r="M3530" s="579" t="str">
        <f t="shared" si="56"/>
        <v>1969,1968,1961,1969</v>
      </c>
      <c r="R3530" s="280">
        <v>3525</v>
      </c>
      <c r="S3530" s="591">
        <v>1649.5596426099901</v>
      </c>
    </row>
    <row r="3531" spans="1:19">
      <c r="A3531" s="20"/>
      <c r="B3531" s="24">
        <v>749</v>
      </c>
      <c r="H3531" s="571">
        <v>3526</v>
      </c>
      <c r="I3531" s="78">
        <v>1969</v>
      </c>
      <c r="J3531" s="78">
        <v>1961</v>
      </c>
      <c r="K3531" s="78">
        <v>1962</v>
      </c>
      <c r="L3531" s="78">
        <v>1969</v>
      </c>
      <c r="M3531" s="579" t="str">
        <f t="shared" si="56"/>
        <v>1969,1961,1962,1969</v>
      </c>
      <c r="R3531" s="280">
        <v>3526</v>
      </c>
      <c r="S3531" s="591">
        <v>1427.2716007449999</v>
      </c>
    </row>
    <row r="3532" spans="1:19">
      <c r="A3532" s="20"/>
      <c r="B3532" s="24">
        <v>750</v>
      </c>
      <c r="H3532" s="571">
        <v>3527</v>
      </c>
      <c r="I3532" s="78">
        <v>1970</v>
      </c>
      <c r="J3532" s="78">
        <v>1895</v>
      </c>
      <c r="K3532" s="78">
        <v>1882</v>
      </c>
      <c r="L3532" s="78">
        <v>1970</v>
      </c>
      <c r="M3532" s="579" t="str">
        <f t="shared" si="56"/>
        <v>1970,1895,1882,1970</v>
      </c>
      <c r="R3532" s="280">
        <v>3527</v>
      </c>
      <c r="S3532" s="591">
        <v>1748.76089849398</v>
      </c>
    </row>
    <row r="3533" spans="1:19">
      <c r="A3533" s="20"/>
      <c r="B3533" s="24">
        <v>751</v>
      </c>
      <c r="H3533" s="571">
        <v>3528</v>
      </c>
      <c r="I3533" s="78">
        <v>1970</v>
      </c>
      <c r="J3533" s="78">
        <v>1882</v>
      </c>
      <c r="K3533" s="78">
        <v>1881</v>
      </c>
      <c r="L3533" s="78">
        <v>1970</v>
      </c>
      <c r="M3533" s="579" t="str">
        <f t="shared" si="56"/>
        <v>1970,1882,1881,1970</v>
      </c>
      <c r="R3533" s="280">
        <v>3528</v>
      </c>
      <c r="S3533" s="591">
        <v>1591.106235273</v>
      </c>
    </row>
    <row r="3534" spans="1:19">
      <c r="A3534" s="20"/>
      <c r="B3534" s="24">
        <v>752</v>
      </c>
      <c r="H3534" s="571">
        <v>3529</v>
      </c>
      <c r="I3534" s="78">
        <v>1971</v>
      </c>
      <c r="J3534" s="78">
        <v>1970</v>
      </c>
      <c r="K3534" s="78">
        <v>1881</v>
      </c>
      <c r="L3534" s="78">
        <v>1971</v>
      </c>
      <c r="M3534" s="579" t="str">
        <f t="shared" si="56"/>
        <v>1971,1970,1881,1971</v>
      </c>
      <c r="R3534" s="280">
        <v>3529</v>
      </c>
      <c r="S3534" s="591">
        <v>1719.07911239398</v>
      </c>
    </row>
    <row r="3535" spans="1:19">
      <c r="A3535" s="20"/>
      <c r="B3535" s="24">
        <v>753</v>
      </c>
      <c r="H3535" s="571">
        <v>3530</v>
      </c>
      <c r="I3535" s="78">
        <v>1971</v>
      </c>
      <c r="J3535" s="78">
        <v>1881</v>
      </c>
      <c r="K3535" s="78">
        <v>1880</v>
      </c>
      <c r="L3535" s="78">
        <v>1971</v>
      </c>
      <c r="M3535" s="579" t="str">
        <f t="shared" si="56"/>
        <v>1971,1881,1880,1971</v>
      </c>
      <c r="R3535" s="280">
        <v>3530</v>
      </c>
      <c r="S3535" s="591">
        <v>1800.40628416248</v>
      </c>
    </row>
    <row r="3536" spans="1:19">
      <c r="A3536" s="20"/>
      <c r="B3536" s="24">
        <v>754</v>
      </c>
      <c r="H3536" s="571">
        <v>3531</v>
      </c>
      <c r="I3536" s="78">
        <v>1972</v>
      </c>
      <c r="J3536" s="78">
        <v>1971</v>
      </c>
      <c r="K3536" s="78">
        <v>1880</v>
      </c>
      <c r="L3536" s="78">
        <v>1972</v>
      </c>
      <c r="M3536" s="579" t="str">
        <f t="shared" si="56"/>
        <v>1972,1971,1880,1972</v>
      </c>
      <c r="R3536" s="280">
        <v>3531</v>
      </c>
      <c r="S3536" s="591">
        <v>1861.2319956055101</v>
      </c>
    </row>
    <row r="3537" spans="1:19">
      <c r="A3537" s="20"/>
      <c r="B3537" s="24">
        <v>755</v>
      </c>
      <c r="H3537" s="571">
        <v>3532</v>
      </c>
      <c r="I3537" s="78">
        <v>1972</v>
      </c>
      <c r="J3537" s="78">
        <v>1880</v>
      </c>
      <c r="K3537" s="78">
        <v>1951</v>
      </c>
      <c r="L3537" s="78">
        <v>1972</v>
      </c>
      <c r="M3537" s="579" t="str">
        <f t="shared" si="56"/>
        <v>1972,1880,1951,1972</v>
      </c>
      <c r="R3537" s="280">
        <v>3532</v>
      </c>
      <c r="S3537" s="591">
        <v>1849.0269435165101</v>
      </c>
    </row>
    <row r="3538" spans="1:19">
      <c r="A3538" s="20"/>
      <c r="B3538" s="24">
        <v>756</v>
      </c>
      <c r="H3538" s="571">
        <v>3533</v>
      </c>
      <c r="I3538" s="78">
        <v>1973</v>
      </c>
      <c r="J3538" s="78">
        <v>1972</v>
      </c>
      <c r="K3538" s="78">
        <v>1951</v>
      </c>
      <c r="L3538" s="78">
        <v>1973</v>
      </c>
      <c r="M3538" s="579" t="str">
        <f t="shared" si="56"/>
        <v>1973,1972,1951,1973</v>
      </c>
      <c r="R3538" s="280">
        <v>3533</v>
      </c>
      <c r="S3538" s="591">
        <v>1571.4066648555099</v>
      </c>
    </row>
    <row r="3539" spans="1:19">
      <c r="A3539" s="20"/>
      <c r="B3539" s="24">
        <v>757</v>
      </c>
      <c r="H3539" s="571">
        <v>3534</v>
      </c>
      <c r="I3539" s="78">
        <v>1973</v>
      </c>
      <c r="J3539" s="78">
        <v>1951</v>
      </c>
      <c r="K3539" s="78">
        <v>1950</v>
      </c>
      <c r="L3539" s="78">
        <v>1973</v>
      </c>
      <c r="M3539" s="579" t="str">
        <f t="shared" si="56"/>
        <v>1973,1951,1950,1973</v>
      </c>
      <c r="R3539" s="280">
        <v>3534</v>
      </c>
      <c r="S3539" s="591">
        <v>1623.0264815390101</v>
      </c>
    </row>
    <row r="3540" spans="1:19">
      <c r="A3540" s="20"/>
      <c r="B3540" s="24">
        <v>758</v>
      </c>
      <c r="H3540" s="571">
        <v>3535</v>
      </c>
      <c r="I3540" s="78">
        <v>1974</v>
      </c>
      <c r="J3540" s="78">
        <v>1973</v>
      </c>
      <c r="K3540" s="78">
        <v>1950</v>
      </c>
      <c r="L3540" s="78">
        <v>1974</v>
      </c>
      <c r="M3540" s="579" t="str">
        <f t="shared" si="56"/>
        <v>1974,1973,1950,1974</v>
      </c>
      <c r="R3540" s="280">
        <v>3535</v>
      </c>
      <c r="S3540" s="591">
        <v>1639.6485903380001</v>
      </c>
    </row>
    <row r="3541" spans="1:19">
      <c r="A3541" s="20"/>
      <c r="B3541" s="24">
        <v>759</v>
      </c>
      <c r="H3541" s="571">
        <v>3536</v>
      </c>
      <c r="I3541" s="78">
        <v>1974</v>
      </c>
      <c r="J3541" s="78">
        <v>1950</v>
      </c>
      <c r="K3541" s="78">
        <v>1949</v>
      </c>
      <c r="L3541" s="78">
        <v>1974</v>
      </c>
      <c r="M3541" s="579" t="str">
        <f t="shared" si="56"/>
        <v>1974,1950,1949,1974</v>
      </c>
      <c r="R3541" s="280">
        <v>3536</v>
      </c>
      <c r="S3541" s="591">
        <v>1590.8835371825201</v>
      </c>
    </row>
    <row r="3542" spans="1:19">
      <c r="A3542" s="20"/>
      <c r="B3542" s="24">
        <v>760</v>
      </c>
      <c r="H3542" s="571">
        <v>3537</v>
      </c>
      <c r="I3542" s="78">
        <v>1975</v>
      </c>
      <c r="J3542" s="78">
        <v>1974</v>
      </c>
      <c r="K3542" s="78">
        <v>1949</v>
      </c>
      <c r="L3542" s="78">
        <v>1975</v>
      </c>
      <c r="M3542" s="579" t="str">
        <f t="shared" si="56"/>
        <v>1975,1974,1949,1975</v>
      </c>
      <c r="R3542" s="280">
        <v>3537</v>
      </c>
      <c r="S3542" s="591">
        <v>1666.31620863798</v>
      </c>
    </row>
    <row r="3543" spans="1:19">
      <c r="A3543" s="20"/>
      <c r="B3543" s="24">
        <v>761</v>
      </c>
      <c r="H3543" s="571">
        <v>3538</v>
      </c>
      <c r="I3543" s="78">
        <v>1975</v>
      </c>
      <c r="J3543" s="78">
        <v>1949</v>
      </c>
      <c r="K3543" s="78">
        <v>1948</v>
      </c>
      <c r="L3543" s="78">
        <v>1975</v>
      </c>
      <c r="M3543" s="579" t="str">
        <f t="shared" si="56"/>
        <v>1975,1949,1948,1975</v>
      </c>
      <c r="R3543" s="280">
        <v>3538</v>
      </c>
      <c r="S3543" s="591">
        <v>1705.41394547399</v>
      </c>
    </row>
    <row r="3544" spans="1:19">
      <c r="A3544" s="20"/>
      <c r="B3544" s="24">
        <v>762</v>
      </c>
      <c r="H3544" s="571">
        <v>3539</v>
      </c>
      <c r="I3544" s="78">
        <v>1976</v>
      </c>
      <c r="J3544" s="78">
        <v>1975</v>
      </c>
      <c r="K3544" s="78">
        <v>1948</v>
      </c>
      <c r="L3544" s="78">
        <v>1976</v>
      </c>
      <c r="M3544" s="579" t="str">
        <f t="shared" si="56"/>
        <v>1976,1975,1948,1976</v>
      </c>
      <c r="R3544" s="280">
        <v>3539</v>
      </c>
      <c r="S3544" s="591">
        <v>1717.3088454400399</v>
      </c>
    </row>
    <row r="3545" spans="1:19">
      <c r="A3545" s="20"/>
      <c r="B3545" s="24">
        <v>763</v>
      </c>
      <c r="H3545" s="571">
        <v>3540</v>
      </c>
      <c r="I3545" s="78">
        <v>1976</v>
      </c>
      <c r="J3545" s="78">
        <v>1948</v>
      </c>
      <c r="K3545" s="78">
        <v>1947</v>
      </c>
      <c r="L3545" s="78">
        <v>1976</v>
      </c>
      <c r="M3545" s="579" t="str">
        <f t="shared" si="56"/>
        <v>1976,1948,1947,1976</v>
      </c>
      <c r="R3545" s="280">
        <v>3540</v>
      </c>
      <c r="S3545" s="591">
        <v>1690.48186424296</v>
      </c>
    </row>
    <row r="3546" spans="1:19">
      <c r="A3546" s="20"/>
      <c r="B3546" s="24">
        <v>764</v>
      </c>
      <c r="H3546" s="571">
        <v>3541</v>
      </c>
      <c r="I3546" s="78">
        <v>1977</v>
      </c>
      <c r="J3546" s="78">
        <v>1976</v>
      </c>
      <c r="K3546" s="78">
        <v>1947</v>
      </c>
      <c r="L3546" s="78">
        <v>1977</v>
      </c>
      <c r="M3546" s="579" t="str">
        <f t="shared" si="56"/>
        <v>1977,1976,1947,1977</v>
      </c>
      <c r="R3546" s="280">
        <v>3541</v>
      </c>
      <c r="S3546" s="591">
        <v>1756.37733845201</v>
      </c>
    </row>
    <row r="3547" spans="1:19">
      <c r="A3547" s="20"/>
      <c r="B3547" s="24">
        <v>765</v>
      </c>
      <c r="H3547" s="571">
        <v>3542</v>
      </c>
      <c r="I3547" s="78">
        <v>1977</v>
      </c>
      <c r="J3547" s="78">
        <v>1947</v>
      </c>
      <c r="K3547" s="78">
        <v>1946</v>
      </c>
      <c r="L3547" s="78">
        <v>1977</v>
      </c>
      <c r="M3547" s="579" t="str">
        <f t="shared" si="56"/>
        <v>1977,1947,1946,1977</v>
      </c>
      <c r="R3547" s="280">
        <v>3542</v>
      </c>
      <c r="S3547" s="591">
        <v>1698.60551622202</v>
      </c>
    </row>
    <row r="3548" spans="1:19">
      <c r="A3548" s="20"/>
      <c r="B3548" s="24">
        <v>766</v>
      </c>
      <c r="H3548" s="571">
        <v>3543</v>
      </c>
      <c r="I3548" s="78">
        <v>1978</v>
      </c>
      <c r="J3548" s="78">
        <v>1977</v>
      </c>
      <c r="K3548" s="78">
        <v>1946</v>
      </c>
      <c r="L3548" s="78">
        <v>1978</v>
      </c>
      <c r="M3548" s="579" t="str">
        <f t="shared" si="56"/>
        <v>1978,1977,1946,1978</v>
      </c>
      <c r="R3548" s="280">
        <v>3543</v>
      </c>
      <c r="S3548" s="591">
        <v>1732.36415972397</v>
      </c>
    </row>
    <row r="3549" spans="1:19">
      <c r="A3549" s="20"/>
      <c r="B3549" s="24">
        <v>767</v>
      </c>
      <c r="H3549" s="571">
        <v>3544</v>
      </c>
      <c r="I3549" s="78">
        <v>1978</v>
      </c>
      <c r="J3549" s="78">
        <v>1946</v>
      </c>
      <c r="K3549" s="78">
        <v>1945</v>
      </c>
      <c r="L3549" s="78">
        <v>1978</v>
      </c>
      <c r="M3549" s="579" t="str">
        <f t="shared" si="56"/>
        <v>1978,1946,1945,1978</v>
      </c>
      <c r="R3549" s="280">
        <v>3544</v>
      </c>
      <c r="S3549" s="591">
        <v>1438.5690286829999</v>
      </c>
    </row>
    <row r="3550" spans="1:19">
      <c r="A3550" s="20"/>
      <c r="B3550" s="24">
        <v>768</v>
      </c>
      <c r="H3550" s="571">
        <v>3545</v>
      </c>
      <c r="I3550" s="78">
        <v>1944</v>
      </c>
      <c r="J3550" s="78">
        <v>1978</v>
      </c>
      <c r="K3550" s="78">
        <v>1945</v>
      </c>
      <c r="L3550" s="78">
        <v>1944</v>
      </c>
      <c r="M3550" s="579" t="str">
        <f t="shared" si="56"/>
        <v>1944,1978,1945,1944</v>
      </c>
      <c r="R3550" s="280">
        <v>3545</v>
      </c>
      <c r="S3550" s="591">
        <v>1659.64743002198</v>
      </c>
    </row>
    <row r="3551" spans="1:19">
      <c r="A3551" s="20"/>
      <c r="B3551" s="24">
        <v>769</v>
      </c>
      <c r="H3551" s="571">
        <v>3546</v>
      </c>
      <c r="I3551" s="78">
        <v>1979</v>
      </c>
      <c r="J3551" s="78">
        <v>1964</v>
      </c>
      <c r="K3551" s="78">
        <v>1963</v>
      </c>
      <c r="L3551" s="78">
        <v>1979</v>
      </c>
      <c r="M3551" s="579" t="str">
        <f t="shared" si="56"/>
        <v>1979,1964,1963,1979</v>
      </c>
      <c r="R3551" s="280">
        <v>3546</v>
      </c>
      <c r="S3551" s="591">
        <v>1814.4420452100001</v>
      </c>
    </row>
    <row r="3552" spans="1:19">
      <c r="A3552" s="20"/>
      <c r="B3552" s="24">
        <v>770</v>
      </c>
      <c r="H3552" s="571">
        <v>3547</v>
      </c>
      <c r="I3552" s="78">
        <v>1979</v>
      </c>
      <c r="J3552" s="78">
        <v>1963</v>
      </c>
      <c r="K3552" s="78">
        <v>1965</v>
      </c>
      <c r="L3552" s="78">
        <v>1979</v>
      </c>
      <c r="M3552" s="579" t="str">
        <f t="shared" si="56"/>
        <v>1979,1963,1965,1979</v>
      </c>
      <c r="R3552" s="280">
        <v>3547</v>
      </c>
      <c r="S3552" s="591">
        <v>1801.1384005049999</v>
      </c>
    </row>
    <row r="3553" spans="1:19">
      <c r="A3553" s="20"/>
      <c r="B3553" s="24">
        <v>771</v>
      </c>
      <c r="H3553" s="571">
        <v>3548</v>
      </c>
      <c r="I3553" s="78">
        <v>1980</v>
      </c>
      <c r="J3553" s="78">
        <v>1979</v>
      </c>
      <c r="K3553" s="78">
        <v>1965</v>
      </c>
      <c r="L3553" s="78">
        <v>1980</v>
      </c>
      <c r="M3553" s="579" t="str">
        <f t="shared" si="56"/>
        <v>1980,1979,1965,1980</v>
      </c>
      <c r="R3553" s="280">
        <v>3548</v>
      </c>
      <c r="S3553" s="591">
        <v>1770.60483886</v>
      </c>
    </row>
    <row r="3554" spans="1:19">
      <c r="A3554" s="20"/>
      <c r="B3554" s="24">
        <v>772</v>
      </c>
      <c r="H3554" s="571">
        <v>3549</v>
      </c>
      <c r="I3554" s="78">
        <v>1980</v>
      </c>
      <c r="J3554" s="78">
        <v>1965</v>
      </c>
      <c r="K3554" s="78">
        <v>1966</v>
      </c>
      <c r="L3554" s="78">
        <v>1980</v>
      </c>
      <c r="M3554" s="579" t="str">
        <f t="shared" si="56"/>
        <v>1980,1965,1966,1980</v>
      </c>
      <c r="R3554" s="280">
        <v>3549</v>
      </c>
      <c r="S3554" s="591">
        <v>1733.67210631999</v>
      </c>
    </row>
    <row r="3555" spans="1:19">
      <c r="A3555" s="20"/>
      <c r="B3555" s="24">
        <v>773</v>
      </c>
      <c r="H3555" s="571">
        <v>3550</v>
      </c>
      <c r="I3555" s="78">
        <v>1981</v>
      </c>
      <c r="J3555" s="78">
        <v>1980</v>
      </c>
      <c r="K3555" s="78">
        <v>1966</v>
      </c>
      <c r="L3555" s="78">
        <v>1981</v>
      </c>
      <c r="M3555" s="579" t="str">
        <f t="shared" si="56"/>
        <v>1981,1980,1966,1981</v>
      </c>
      <c r="R3555" s="280">
        <v>3550</v>
      </c>
      <c r="S3555" s="591">
        <v>1747.28896428999</v>
      </c>
    </row>
    <row r="3556" spans="1:19">
      <c r="A3556" s="20"/>
      <c r="B3556" s="24">
        <v>774</v>
      </c>
      <c r="H3556" s="571">
        <v>3551</v>
      </c>
      <c r="I3556" s="78">
        <v>1981</v>
      </c>
      <c r="J3556" s="78">
        <v>1966</v>
      </c>
      <c r="K3556" s="78">
        <v>1967</v>
      </c>
      <c r="L3556" s="78">
        <v>1981</v>
      </c>
      <c r="M3556" s="579" t="str">
        <f t="shared" si="56"/>
        <v>1981,1966,1967,1981</v>
      </c>
      <c r="R3556" s="280">
        <v>3551</v>
      </c>
      <c r="S3556" s="591">
        <v>1672.4872654599801</v>
      </c>
    </row>
    <row r="3557" spans="1:19">
      <c r="A3557" s="20"/>
      <c r="B3557" s="24">
        <v>775</v>
      </c>
      <c r="H3557" s="571">
        <v>3552</v>
      </c>
      <c r="I3557" s="78">
        <v>1982</v>
      </c>
      <c r="J3557" s="78">
        <v>1981</v>
      </c>
      <c r="K3557" s="78">
        <v>1967</v>
      </c>
      <c r="L3557" s="78">
        <v>1982</v>
      </c>
      <c r="M3557" s="579" t="str">
        <f t="shared" si="56"/>
        <v>1982,1981,1967,1982</v>
      </c>
      <c r="R3557" s="280">
        <v>3552</v>
      </c>
      <c r="S3557" s="591">
        <v>1641.1219127300101</v>
      </c>
    </row>
    <row r="3558" spans="1:19">
      <c r="A3558" s="20"/>
      <c r="B3558" s="24">
        <v>776</v>
      </c>
      <c r="H3558" s="571">
        <v>3553</v>
      </c>
      <c r="I3558" s="78">
        <v>1982</v>
      </c>
      <c r="J3558" s="78">
        <v>1967</v>
      </c>
      <c r="K3558" s="78">
        <v>1968</v>
      </c>
      <c r="L3558" s="78">
        <v>1982</v>
      </c>
      <c r="M3558" s="579" t="str">
        <f t="shared" si="56"/>
        <v>1982,1967,1968,1982</v>
      </c>
      <c r="R3558" s="280">
        <v>3553</v>
      </c>
      <c r="S3558" s="591">
        <v>1594.47858195501</v>
      </c>
    </row>
    <row r="3559" spans="1:19">
      <c r="A3559" s="20"/>
      <c r="B3559" s="24">
        <v>777</v>
      </c>
      <c r="H3559" s="571">
        <v>3554</v>
      </c>
      <c r="I3559" s="78">
        <v>1983</v>
      </c>
      <c r="J3559" s="78">
        <v>1982</v>
      </c>
      <c r="K3559" s="78">
        <v>1968</v>
      </c>
      <c r="L3559" s="78">
        <v>1983</v>
      </c>
      <c r="M3559" s="579" t="str">
        <f t="shared" si="56"/>
        <v>1983,1982,1968,1983</v>
      </c>
      <c r="R3559" s="280">
        <v>3554</v>
      </c>
      <c r="S3559" s="591">
        <v>1357.66730024499</v>
      </c>
    </row>
    <row r="3560" spans="1:19">
      <c r="A3560" s="20"/>
      <c r="B3560" s="24">
        <v>778</v>
      </c>
      <c r="H3560" s="571">
        <v>3555</v>
      </c>
      <c r="I3560" s="78">
        <v>1983</v>
      </c>
      <c r="J3560" s="78">
        <v>1968</v>
      </c>
      <c r="K3560" s="78">
        <v>1969</v>
      </c>
      <c r="L3560" s="78">
        <v>1983</v>
      </c>
      <c r="M3560" s="579" t="str">
        <f t="shared" si="56"/>
        <v>1983,1968,1969,1983</v>
      </c>
      <c r="R3560" s="280">
        <v>3555</v>
      </c>
      <c r="S3560" s="591">
        <v>1360.0060990449799</v>
      </c>
    </row>
    <row r="3561" spans="1:19">
      <c r="A3561" s="20"/>
      <c r="B3561" s="24">
        <v>779</v>
      </c>
      <c r="H3561" s="571">
        <v>3556</v>
      </c>
      <c r="I3561" s="78">
        <v>1984</v>
      </c>
      <c r="J3561" s="78">
        <v>1942</v>
      </c>
      <c r="K3561" s="78">
        <v>1941</v>
      </c>
      <c r="L3561" s="78">
        <v>1984</v>
      </c>
      <c r="M3561" s="579" t="str">
        <f t="shared" si="56"/>
        <v>1984,1942,1941,1984</v>
      </c>
      <c r="R3561" s="280">
        <v>3556</v>
      </c>
      <c r="S3561" s="591">
        <v>1989.9688947833899</v>
      </c>
    </row>
    <row r="3562" spans="1:19">
      <c r="A3562" s="20"/>
      <c r="B3562" s="24">
        <v>780</v>
      </c>
      <c r="H3562" s="571">
        <v>3557</v>
      </c>
      <c r="I3562" s="78">
        <v>1985</v>
      </c>
      <c r="J3562" s="78">
        <v>1943</v>
      </c>
      <c r="K3562" s="78">
        <v>1942</v>
      </c>
      <c r="L3562" s="78">
        <v>1985</v>
      </c>
      <c r="M3562" s="579" t="str">
        <f t="shared" si="56"/>
        <v>1985,1943,1942,1985</v>
      </c>
      <c r="R3562" s="280">
        <v>3557</v>
      </c>
      <c r="S3562" s="591">
        <v>1907.5790557743501</v>
      </c>
    </row>
    <row r="3563" spans="1:19">
      <c r="A3563" s="20"/>
      <c r="B3563" s="24">
        <v>781</v>
      </c>
      <c r="H3563" s="571">
        <v>3558</v>
      </c>
      <c r="I3563" s="78">
        <v>1985</v>
      </c>
      <c r="J3563" s="78">
        <v>1942</v>
      </c>
      <c r="K3563" s="78">
        <v>1984</v>
      </c>
      <c r="L3563" s="78">
        <v>1985</v>
      </c>
      <c r="M3563" s="579" t="str">
        <f t="shared" si="56"/>
        <v>1985,1942,1984,1985</v>
      </c>
      <c r="R3563" s="280">
        <v>3558</v>
      </c>
      <c r="S3563" s="591">
        <v>1806.2230946878899</v>
      </c>
    </row>
    <row r="3564" spans="1:19">
      <c r="A3564" s="20"/>
      <c r="B3564" s="24">
        <v>782</v>
      </c>
      <c r="H3564" s="571">
        <v>3559</v>
      </c>
      <c r="I3564" s="78">
        <v>1986</v>
      </c>
      <c r="J3564" s="78">
        <v>1984</v>
      </c>
      <c r="K3564" s="78">
        <v>1941</v>
      </c>
      <c r="L3564" s="78">
        <v>1986</v>
      </c>
      <c r="M3564" s="579" t="str">
        <f t="shared" si="56"/>
        <v>1986,1984,1941,1986</v>
      </c>
      <c r="R3564" s="280">
        <v>3559</v>
      </c>
      <c r="S3564" s="591">
        <v>1728.0297077231</v>
      </c>
    </row>
    <row r="3565" spans="1:19">
      <c r="A3565" s="20"/>
      <c r="B3565" s="24">
        <v>783</v>
      </c>
      <c r="H3565" s="571">
        <v>3560</v>
      </c>
      <c r="I3565" s="78">
        <v>1986</v>
      </c>
      <c r="J3565" s="78">
        <v>1941</v>
      </c>
      <c r="K3565" s="78">
        <v>1952</v>
      </c>
      <c r="L3565" s="78">
        <v>1986</v>
      </c>
      <c r="M3565" s="579" t="str">
        <f t="shared" si="56"/>
        <v>1986,1941,1952,1986</v>
      </c>
      <c r="R3565" s="280">
        <v>3560</v>
      </c>
      <c r="S3565" s="591">
        <v>1698.0086833855</v>
      </c>
    </row>
    <row r="3566" spans="1:19">
      <c r="A3566" s="20"/>
      <c r="B3566" s="24">
        <v>784</v>
      </c>
      <c r="H3566" s="571">
        <v>3561</v>
      </c>
      <c r="I3566" s="78">
        <v>1987</v>
      </c>
      <c r="J3566" s="78">
        <v>1944</v>
      </c>
      <c r="K3566" s="78">
        <v>1943</v>
      </c>
      <c r="L3566" s="78">
        <v>1987</v>
      </c>
      <c r="M3566" s="579" t="str">
        <f t="shared" si="56"/>
        <v>1987,1944,1943,1987</v>
      </c>
      <c r="R3566" s="280">
        <v>3561</v>
      </c>
      <c r="S3566" s="591">
        <v>2047.24273928249</v>
      </c>
    </row>
    <row r="3567" spans="1:19">
      <c r="A3567" s="20"/>
      <c r="B3567" s="24">
        <v>785</v>
      </c>
      <c r="H3567" s="571">
        <v>3562</v>
      </c>
      <c r="I3567" s="78">
        <v>1987</v>
      </c>
      <c r="J3567" s="78">
        <v>1943</v>
      </c>
      <c r="K3567" s="78">
        <v>1985</v>
      </c>
      <c r="L3567" s="78">
        <v>1987</v>
      </c>
      <c r="M3567" s="579" t="str">
        <f t="shared" si="56"/>
        <v>1987,1943,1985,1987</v>
      </c>
      <c r="R3567" s="280">
        <v>3562</v>
      </c>
      <c r="S3567" s="591">
        <v>1848.5664806587399</v>
      </c>
    </row>
    <row r="3568" spans="1:19">
      <c r="A3568" s="20"/>
      <c r="B3568" s="24">
        <v>786</v>
      </c>
      <c r="H3568" s="571">
        <v>3563</v>
      </c>
      <c r="I3568" s="78">
        <v>1988</v>
      </c>
      <c r="J3568" s="78">
        <v>1978</v>
      </c>
      <c r="K3568" s="78">
        <v>1944</v>
      </c>
      <c r="L3568" s="78">
        <v>1988</v>
      </c>
      <c r="M3568" s="579" t="str">
        <f t="shared" si="56"/>
        <v>1988,1978,1944,1988</v>
      </c>
      <c r="R3568" s="280">
        <v>3563</v>
      </c>
      <c r="S3568" s="591">
        <v>1703.93707194851</v>
      </c>
    </row>
    <row r="3569" spans="1:19">
      <c r="A3569" s="20"/>
      <c r="B3569" s="24">
        <v>787</v>
      </c>
      <c r="H3569" s="571">
        <v>3564</v>
      </c>
      <c r="I3569" s="78">
        <v>1988</v>
      </c>
      <c r="J3569" s="78">
        <v>1944</v>
      </c>
      <c r="K3569" s="78">
        <v>1987</v>
      </c>
      <c r="L3569" s="78">
        <v>1988</v>
      </c>
      <c r="M3569" s="579" t="str">
        <f t="shared" si="56"/>
        <v>1988,1944,1987,1988</v>
      </c>
      <c r="R3569" s="280">
        <v>3564</v>
      </c>
      <c r="S3569" s="591">
        <v>1713.4744559594899</v>
      </c>
    </row>
    <row r="3570" spans="1:19">
      <c r="A3570" s="20"/>
      <c r="B3570" s="24">
        <v>788</v>
      </c>
      <c r="H3570" s="571">
        <v>3565</v>
      </c>
      <c r="I3570" s="78">
        <v>1989</v>
      </c>
      <c r="J3570" s="78">
        <v>1977</v>
      </c>
      <c r="K3570" s="78">
        <v>1978</v>
      </c>
      <c r="L3570" s="78">
        <v>1989</v>
      </c>
      <c r="M3570" s="579" t="str">
        <f t="shared" si="56"/>
        <v>1989,1977,1978,1989</v>
      </c>
      <c r="R3570" s="280">
        <v>3565</v>
      </c>
      <c r="S3570" s="591">
        <v>1790.94298445699</v>
      </c>
    </row>
    <row r="3571" spans="1:19">
      <c r="A3571" s="20"/>
      <c r="B3571" s="24">
        <v>789</v>
      </c>
      <c r="H3571" s="571">
        <v>3566</v>
      </c>
      <c r="I3571" s="78">
        <v>1989</v>
      </c>
      <c r="J3571" s="78">
        <v>1978</v>
      </c>
      <c r="K3571" s="78">
        <v>1988</v>
      </c>
      <c r="L3571" s="78">
        <v>1989</v>
      </c>
      <c r="M3571" s="579" t="str">
        <f t="shared" si="56"/>
        <v>1989,1978,1988,1989</v>
      </c>
      <c r="R3571" s="280">
        <v>3566</v>
      </c>
      <c r="S3571" s="591">
        <v>1535.7297310629899</v>
      </c>
    </row>
    <row r="3572" spans="1:19">
      <c r="A3572" s="20"/>
      <c r="B3572" s="24">
        <v>790</v>
      </c>
      <c r="H3572" s="571">
        <v>3567</v>
      </c>
      <c r="I3572" s="78">
        <v>1990</v>
      </c>
      <c r="J3572" s="78">
        <v>1976</v>
      </c>
      <c r="K3572" s="78">
        <v>1977</v>
      </c>
      <c r="L3572" s="78">
        <v>1990</v>
      </c>
      <c r="M3572" s="579" t="str">
        <f t="shared" si="56"/>
        <v>1990,1976,1977,1990</v>
      </c>
      <c r="R3572" s="280">
        <v>3567</v>
      </c>
      <c r="S3572" s="591">
        <v>1819.8506807239701</v>
      </c>
    </row>
    <row r="3573" spans="1:19">
      <c r="A3573" s="20"/>
      <c r="B3573" s="24">
        <v>791</v>
      </c>
      <c r="H3573" s="571">
        <v>3568</v>
      </c>
      <c r="I3573" s="78">
        <v>1990</v>
      </c>
      <c r="J3573" s="78">
        <v>1977</v>
      </c>
      <c r="K3573" s="78">
        <v>1989</v>
      </c>
      <c r="L3573" s="78">
        <v>1990</v>
      </c>
      <c r="M3573" s="579" t="str">
        <f t="shared" si="56"/>
        <v>1990,1977,1989,1990</v>
      </c>
      <c r="R3573" s="280">
        <v>3568</v>
      </c>
      <c r="S3573" s="591">
        <v>1869.5494521840101</v>
      </c>
    </row>
    <row r="3574" spans="1:19">
      <c r="A3574" s="20"/>
      <c r="B3574" s="24">
        <v>792</v>
      </c>
      <c r="H3574" s="571">
        <v>3569</v>
      </c>
      <c r="I3574" s="78">
        <v>1991</v>
      </c>
      <c r="J3574" s="78">
        <v>1975</v>
      </c>
      <c r="K3574" s="78">
        <v>1976</v>
      </c>
      <c r="L3574" s="78">
        <v>1991</v>
      </c>
      <c r="M3574" s="579" t="str">
        <f t="shared" si="56"/>
        <v>1991,1975,1976,1991</v>
      </c>
      <c r="R3574" s="280">
        <v>3569</v>
      </c>
      <c r="S3574" s="591">
        <v>1798.2506803199899</v>
      </c>
    </row>
    <row r="3575" spans="1:19">
      <c r="A3575" s="20"/>
      <c r="B3575" s="24">
        <v>793</v>
      </c>
      <c r="H3575" s="571">
        <v>3570</v>
      </c>
      <c r="I3575" s="78">
        <v>1991</v>
      </c>
      <c r="J3575" s="78">
        <v>1976</v>
      </c>
      <c r="K3575" s="78">
        <v>1990</v>
      </c>
      <c r="L3575" s="78">
        <v>1991</v>
      </c>
      <c r="M3575" s="579" t="str">
        <f t="shared" si="56"/>
        <v>1991,1976,1990,1991</v>
      </c>
      <c r="R3575" s="280">
        <v>3570</v>
      </c>
      <c r="S3575" s="591">
        <v>1877.90730589952</v>
      </c>
    </row>
    <row r="3576" spans="1:19">
      <c r="A3576" s="20"/>
      <c r="B3576" s="24">
        <v>794</v>
      </c>
      <c r="H3576" s="571">
        <v>3571</v>
      </c>
      <c r="I3576" s="78">
        <v>1992</v>
      </c>
      <c r="J3576" s="78">
        <v>1974</v>
      </c>
      <c r="K3576" s="78">
        <v>1975</v>
      </c>
      <c r="L3576" s="78">
        <v>1992</v>
      </c>
      <c r="M3576" s="579" t="str">
        <f t="shared" si="56"/>
        <v>1992,1974,1975,1992</v>
      </c>
      <c r="R3576" s="280">
        <v>3571</v>
      </c>
      <c r="S3576" s="591">
        <v>1706.0944939814799</v>
      </c>
    </row>
    <row r="3577" spans="1:19">
      <c r="A3577" s="20"/>
      <c r="B3577" s="24">
        <v>795</v>
      </c>
      <c r="H3577" s="571">
        <v>3572</v>
      </c>
      <c r="I3577" s="78">
        <v>1992</v>
      </c>
      <c r="J3577" s="78">
        <v>1975</v>
      </c>
      <c r="K3577" s="78">
        <v>1991</v>
      </c>
      <c r="L3577" s="78">
        <v>1992</v>
      </c>
      <c r="M3577" s="579" t="str">
        <f t="shared" si="56"/>
        <v>1992,1975,1991,1992</v>
      </c>
      <c r="R3577" s="280">
        <v>3572</v>
      </c>
      <c r="S3577" s="591">
        <v>1826.2755339174901</v>
      </c>
    </row>
    <row r="3578" spans="1:19">
      <c r="A3578" s="20"/>
      <c r="B3578" s="24">
        <v>796</v>
      </c>
      <c r="H3578" s="571">
        <v>3573</v>
      </c>
      <c r="I3578" s="78">
        <v>1993</v>
      </c>
      <c r="J3578" s="78">
        <v>1973</v>
      </c>
      <c r="K3578" s="78">
        <v>1974</v>
      </c>
      <c r="L3578" s="78">
        <v>1993</v>
      </c>
      <c r="M3578" s="579" t="str">
        <f t="shared" si="56"/>
        <v>1993,1973,1974,1993</v>
      </c>
      <c r="R3578" s="280">
        <v>3573</v>
      </c>
      <c r="S3578" s="591">
        <v>1427.4752526509601</v>
      </c>
    </row>
    <row r="3579" spans="1:19">
      <c r="A3579" s="20"/>
      <c r="B3579" s="24">
        <v>797</v>
      </c>
      <c r="H3579" s="571">
        <v>3574</v>
      </c>
      <c r="I3579" s="78">
        <v>1993</v>
      </c>
      <c r="J3579" s="78">
        <v>1974</v>
      </c>
      <c r="K3579" s="78">
        <v>1992</v>
      </c>
      <c r="L3579" s="78">
        <v>1993</v>
      </c>
      <c r="M3579" s="579" t="str">
        <f t="shared" si="56"/>
        <v>1993,1974,1992,1993</v>
      </c>
      <c r="R3579" s="280">
        <v>3574</v>
      </c>
      <c r="S3579" s="591">
        <v>1468.1634190109901</v>
      </c>
    </row>
    <row r="3580" spans="1:19">
      <c r="A3580" s="20"/>
      <c r="B3580" s="24">
        <v>798</v>
      </c>
      <c r="H3580" s="571">
        <v>3575</v>
      </c>
      <c r="I3580" s="78">
        <v>1994</v>
      </c>
      <c r="J3580" s="78">
        <v>1972</v>
      </c>
      <c r="K3580" s="78">
        <v>1973</v>
      </c>
      <c r="L3580" s="78">
        <v>1994</v>
      </c>
      <c r="M3580" s="579" t="str">
        <f t="shared" si="56"/>
        <v>1994,1972,1973,1994</v>
      </c>
      <c r="R3580" s="280">
        <v>3575</v>
      </c>
      <c r="S3580" s="591">
        <v>1714.64361875946</v>
      </c>
    </row>
    <row r="3581" spans="1:19">
      <c r="A3581" s="20"/>
      <c r="B3581" s="24">
        <v>799</v>
      </c>
      <c r="H3581" s="571">
        <v>3576</v>
      </c>
      <c r="I3581" s="78">
        <v>1994</v>
      </c>
      <c r="J3581" s="78">
        <v>1973</v>
      </c>
      <c r="K3581" s="78">
        <v>1993</v>
      </c>
      <c r="L3581" s="78">
        <v>1994</v>
      </c>
      <c r="M3581" s="579" t="str">
        <f t="shared" si="56"/>
        <v>1994,1973,1993,1994</v>
      </c>
      <c r="R3581" s="280">
        <v>3576</v>
      </c>
      <c r="S3581" s="591">
        <v>1418.4018774405399</v>
      </c>
    </row>
    <row r="3582" spans="1:19">
      <c r="A3582" s="20"/>
      <c r="B3582" s="24">
        <v>800</v>
      </c>
      <c r="H3582" s="571">
        <v>3577</v>
      </c>
      <c r="I3582" s="78">
        <v>1995</v>
      </c>
      <c r="J3582" s="78">
        <v>1971</v>
      </c>
      <c r="K3582" s="78">
        <v>1972</v>
      </c>
      <c r="L3582" s="78">
        <v>1995</v>
      </c>
      <c r="M3582" s="579" t="str">
        <f t="shared" si="56"/>
        <v>1995,1971,1972,1995</v>
      </c>
      <c r="R3582" s="280">
        <v>3577</v>
      </c>
      <c r="S3582" s="591">
        <v>1710.7776014804499</v>
      </c>
    </row>
    <row r="3583" spans="1:19">
      <c r="A3583" s="20"/>
      <c r="B3583" s="24">
        <v>801</v>
      </c>
      <c r="H3583" s="571">
        <v>3578</v>
      </c>
      <c r="I3583" s="78">
        <v>1995</v>
      </c>
      <c r="J3583" s="78">
        <v>1972</v>
      </c>
      <c r="K3583" s="78">
        <v>1994</v>
      </c>
      <c r="L3583" s="78">
        <v>1995</v>
      </c>
      <c r="M3583" s="579" t="str">
        <f t="shared" si="56"/>
        <v>1995,1972,1994,1995</v>
      </c>
      <c r="R3583" s="280">
        <v>3578</v>
      </c>
      <c r="S3583" s="591">
        <v>1731.63257346302</v>
      </c>
    </row>
    <row r="3584" spans="1:19">
      <c r="A3584" s="20"/>
      <c r="B3584" s="24">
        <v>802</v>
      </c>
      <c r="H3584" s="571">
        <v>3579</v>
      </c>
      <c r="I3584" s="78">
        <v>1996</v>
      </c>
      <c r="J3584" s="78">
        <v>1970</v>
      </c>
      <c r="K3584" s="78">
        <v>1971</v>
      </c>
      <c r="L3584" s="78">
        <v>1996</v>
      </c>
      <c r="M3584" s="579" t="str">
        <f t="shared" si="56"/>
        <v>1996,1970,1971,1996</v>
      </c>
      <c r="R3584" s="280">
        <v>3579</v>
      </c>
      <c r="S3584" s="591">
        <v>1746.6707408499699</v>
      </c>
    </row>
    <row r="3585" spans="1:19">
      <c r="A3585" s="20"/>
      <c r="B3585" s="24">
        <v>803</v>
      </c>
      <c r="H3585" s="571">
        <v>3580</v>
      </c>
      <c r="I3585" s="78">
        <v>1996</v>
      </c>
      <c r="J3585" s="78">
        <v>1971</v>
      </c>
      <c r="K3585" s="78">
        <v>1995</v>
      </c>
      <c r="L3585" s="78">
        <v>1996</v>
      </c>
      <c r="M3585" s="579" t="str">
        <f t="shared" si="56"/>
        <v>1996,1971,1995,1996</v>
      </c>
      <c r="R3585" s="280">
        <v>3580</v>
      </c>
      <c r="S3585" s="591">
        <v>1729.7390761635299</v>
      </c>
    </row>
    <row r="3586" spans="1:19">
      <c r="A3586" s="20"/>
      <c r="B3586" s="24">
        <v>804</v>
      </c>
      <c r="H3586" s="571">
        <v>3581</v>
      </c>
      <c r="I3586" s="78">
        <v>1997</v>
      </c>
      <c r="J3586" s="78">
        <v>1895</v>
      </c>
      <c r="K3586" s="78">
        <v>1970</v>
      </c>
      <c r="L3586" s="78">
        <v>1997</v>
      </c>
      <c r="M3586" s="579" t="str">
        <f t="shared" si="56"/>
        <v>1997,1895,1970,1997</v>
      </c>
      <c r="R3586" s="280">
        <v>3581</v>
      </c>
      <c r="S3586" s="591">
        <v>1868.1044630055201</v>
      </c>
    </row>
    <row r="3587" spans="1:19">
      <c r="A3587" s="20"/>
      <c r="B3587" s="24">
        <v>805</v>
      </c>
      <c r="H3587" s="571">
        <v>3582</v>
      </c>
      <c r="I3587" s="78">
        <v>1997</v>
      </c>
      <c r="J3587" s="78">
        <v>1970</v>
      </c>
      <c r="K3587" s="78">
        <v>1996</v>
      </c>
      <c r="L3587" s="78">
        <v>1997</v>
      </c>
      <c r="M3587" s="579" t="str">
        <f t="shared" si="56"/>
        <v>1997,1970,1996,1997</v>
      </c>
      <c r="R3587" s="280">
        <v>3582</v>
      </c>
      <c r="S3587" s="591">
        <v>1682.40719435398</v>
      </c>
    </row>
    <row r="3588" spans="1:19">
      <c r="A3588" s="20"/>
      <c r="B3588" s="24">
        <v>806</v>
      </c>
      <c r="H3588" s="571">
        <v>3583</v>
      </c>
      <c r="I3588" s="78">
        <v>1998</v>
      </c>
      <c r="J3588" s="78">
        <v>1896</v>
      </c>
      <c r="K3588" s="78">
        <v>1895</v>
      </c>
      <c r="L3588" s="78">
        <v>1998</v>
      </c>
      <c r="M3588" s="579" t="str">
        <f t="shared" si="56"/>
        <v>1998,1896,1895,1998</v>
      </c>
      <c r="R3588" s="280">
        <v>3583</v>
      </c>
      <c r="S3588" s="591">
        <v>1805.5101554094799</v>
      </c>
    </row>
    <row r="3589" spans="1:19">
      <c r="A3589" s="20"/>
      <c r="B3589" s="24">
        <v>807</v>
      </c>
      <c r="H3589" s="571">
        <v>3584</v>
      </c>
      <c r="I3589" s="78">
        <v>1998</v>
      </c>
      <c r="J3589" s="78">
        <v>1895</v>
      </c>
      <c r="K3589" s="78">
        <v>1997</v>
      </c>
      <c r="L3589" s="78">
        <v>1998</v>
      </c>
      <c r="M3589" s="579" t="str">
        <f t="shared" si="56"/>
        <v>1998,1895,1997,1998</v>
      </c>
      <c r="R3589" s="280">
        <v>3584</v>
      </c>
      <c r="S3589" s="591">
        <v>1829.052152905</v>
      </c>
    </row>
    <row r="3590" spans="1:19">
      <c r="A3590" s="20"/>
      <c r="B3590" s="24">
        <v>808</v>
      </c>
      <c r="H3590" s="571">
        <v>3585</v>
      </c>
      <c r="I3590" s="78">
        <v>1999</v>
      </c>
      <c r="J3590" s="78">
        <v>1897</v>
      </c>
      <c r="K3590" s="78">
        <v>1896</v>
      </c>
      <c r="L3590" s="78">
        <v>1999</v>
      </c>
      <c r="M3590" s="579" t="str">
        <f t="shared" ref="M3590:M3653" si="57">_xlfn.CONCAT(I3590,",",J3590,",",,K3590,",",L3590)</f>
        <v>1999,1897,1896,1999</v>
      </c>
      <c r="R3590" s="280">
        <v>3585</v>
      </c>
      <c r="S3590" s="591">
        <v>1632.38214940801</v>
      </c>
    </row>
    <row r="3591" spans="1:19">
      <c r="A3591" s="20"/>
      <c r="B3591" s="24">
        <v>809</v>
      </c>
      <c r="H3591" s="571">
        <v>3586</v>
      </c>
      <c r="I3591" s="78">
        <v>1999</v>
      </c>
      <c r="J3591" s="78">
        <v>1896</v>
      </c>
      <c r="K3591" s="78">
        <v>1998</v>
      </c>
      <c r="L3591" s="78">
        <v>1999</v>
      </c>
      <c r="M3591" s="579" t="str">
        <f t="shared" si="57"/>
        <v>1999,1896,1998,1999</v>
      </c>
      <c r="R3591" s="280">
        <v>3586</v>
      </c>
      <c r="S3591" s="591">
        <v>1625.9845121579999</v>
      </c>
    </row>
    <row r="3592" spans="1:19">
      <c r="A3592" s="20"/>
      <c r="B3592" s="24">
        <v>810</v>
      </c>
      <c r="H3592" s="571">
        <v>3587</v>
      </c>
      <c r="I3592" s="78">
        <v>2000</v>
      </c>
      <c r="J3592" s="78">
        <v>1898</v>
      </c>
      <c r="K3592" s="78">
        <v>1897</v>
      </c>
      <c r="L3592" s="78">
        <v>2000</v>
      </c>
      <c r="M3592" s="579" t="str">
        <f t="shared" si="57"/>
        <v>2000,1898,1897,2000</v>
      </c>
      <c r="R3592" s="280">
        <v>3587</v>
      </c>
      <c r="S3592" s="591">
        <v>1524.3231634225201</v>
      </c>
    </row>
    <row r="3593" spans="1:19">
      <c r="A3593" s="20"/>
      <c r="B3593" s="24">
        <v>811</v>
      </c>
      <c r="H3593" s="571">
        <v>3588</v>
      </c>
      <c r="I3593" s="78">
        <v>2000</v>
      </c>
      <c r="J3593" s="78">
        <v>1897</v>
      </c>
      <c r="K3593" s="78">
        <v>1999</v>
      </c>
      <c r="L3593" s="78">
        <v>2000</v>
      </c>
      <c r="M3593" s="579" t="str">
        <f t="shared" si="57"/>
        <v>2000,1897,1999,2000</v>
      </c>
      <c r="R3593" s="280">
        <v>3588</v>
      </c>
      <c r="S3593" s="591">
        <v>1603.4022796234599</v>
      </c>
    </row>
    <row r="3594" spans="1:19">
      <c r="A3594" s="20"/>
      <c r="B3594" s="24">
        <v>812</v>
      </c>
      <c r="H3594" s="571">
        <v>3589</v>
      </c>
      <c r="I3594" s="78">
        <v>2001</v>
      </c>
      <c r="J3594" s="78">
        <v>1899</v>
      </c>
      <c r="K3594" s="78">
        <v>1898</v>
      </c>
      <c r="L3594" s="78">
        <v>2001</v>
      </c>
      <c r="M3594" s="579" t="str">
        <f t="shared" si="57"/>
        <v>2001,1899,1898,2001</v>
      </c>
      <c r="R3594" s="280">
        <v>3589</v>
      </c>
      <c r="S3594" s="591">
        <v>1471.5960040290299</v>
      </c>
    </row>
    <row r="3595" spans="1:19">
      <c r="A3595" s="20"/>
      <c r="B3595" s="24">
        <v>813</v>
      </c>
      <c r="H3595" s="571">
        <v>3590</v>
      </c>
      <c r="I3595" s="78">
        <v>2001</v>
      </c>
      <c r="J3595" s="78">
        <v>1898</v>
      </c>
      <c r="K3595" s="78">
        <v>2000</v>
      </c>
      <c r="L3595" s="78">
        <v>2001</v>
      </c>
      <c r="M3595" s="579" t="str">
        <f t="shared" si="57"/>
        <v>2001,1898,2000,2001</v>
      </c>
      <c r="R3595" s="280">
        <v>3590</v>
      </c>
      <c r="S3595" s="591">
        <v>1577.29072094499</v>
      </c>
    </row>
    <row r="3596" spans="1:19">
      <c r="A3596" s="20"/>
      <c r="B3596" s="24">
        <v>814</v>
      </c>
      <c r="H3596" s="571">
        <v>3591</v>
      </c>
      <c r="I3596" s="78">
        <v>2001</v>
      </c>
      <c r="J3596" s="78">
        <v>1900</v>
      </c>
      <c r="K3596" s="78">
        <v>1899</v>
      </c>
      <c r="L3596" s="78">
        <v>2001</v>
      </c>
      <c r="M3596" s="579" t="str">
        <f t="shared" si="57"/>
        <v>2001,1900,1899,2001</v>
      </c>
      <c r="R3596" s="280">
        <v>3591</v>
      </c>
      <c r="S3596" s="591">
        <v>1610.91117760047</v>
      </c>
    </row>
    <row r="3597" spans="1:19">
      <c r="A3597" s="20"/>
      <c r="B3597" s="24">
        <v>815</v>
      </c>
      <c r="H3597" s="571">
        <v>3592</v>
      </c>
      <c r="I3597" s="78">
        <v>2002</v>
      </c>
      <c r="J3597" s="78">
        <v>1986</v>
      </c>
      <c r="K3597" s="78">
        <v>1952</v>
      </c>
      <c r="L3597" s="78">
        <v>2002</v>
      </c>
      <c r="M3597" s="579" t="str">
        <f t="shared" si="57"/>
        <v>2002,1986,1952,2002</v>
      </c>
      <c r="R3597" s="280">
        <v>3592</v>
      </c>
      <c r="S3597" s="591">
        <v>1655.16581999099</v>
      </c>
    </row>
    <row r="3598" spans="1:19">
      <c r="A3598" s="20"/>
      <c r="B3598" s="24">
        <v>816</v>
      </c>
      <c r="H3598" s="571">
        <v>3593</v>
      </c>
      <c r="I3598" s="78">
        <v>2002</v>
      </c>
      <c r="J3598" s="78">
        <v>1952</v>
      </c>
      <c r="K3598" s="78">
        <v>1953</v>
      </c>
      <c r="L3598" s="78">
        <v>2002</v>
      </c>
      <c r="M3598" s="579" t="str">
        <f t="shared" si="57"/>
        <v>2002,1952,1953,2002</v>
      </c>
      <c r="R3598" s="280">
        <v>3593</v>
      </c>
      <c r="S3598" s="591">
        <v>1979.424044871</v>
      </c>
    </row>
    <row r="3599" spans="1:19">
      <c r="A3599" s="20"/>
      <c r="B3599" s="24">
        <v>817</v>
      </c>
      <c r="H3599" s="571">
        <v>3594</v>
      </c>
      <c r="I3599" s="78">
        <v>2003</v>
      </c>
      <c r="J3599" s="78">
        <v>2002</v>
      </c>
      <c r="K3599" s="78">
        <v>1953</v>
      </c>
      <c r="L3599" s="78">
        <v>2003</v>
      </c>
      <c r="M3599" s="579" t="str">
        <f t="shared" si="57"/>
        <v>2003,2002,1953,2003</v>
      </c>
      <c r="R3599" s="280">
        <v>3594</v>
      </c>
      <c r="S3599" s="591">
        <v>1931.93523303199</v>
      </c>
    </row>
    <row r="3600" spans="1:19">
      <c r="A3600" s="20"/>
      <c r="B3600" s="24">
        <v>818</v>
      </c>
      <c r="H3600" s="571">
        <v>3595</v>
      </c>
      <c r="I3600" s="78">
        <v>2003</v>
      </c>
      <c r="J3600" s="78">
        <v>1953</v>
      </c>
      <c r="K3600" s="78">
        <v>1957</v>
      </c>
      <c r="L3600" s="78">
        <v>2003</v>
      </c>
      <c r="M3600" s="579" t="str">
        <f t="shared" si="57"/>
        <v>2003,1953,1957,2003</v>
      </c>
      <c r="R3600" s="280">
        <v>3595</v>
      </c>
      <c r="S3600" s="591">
        <v>1785.29223036998</v>
      </c>
    </row>
    <row r="3601" spans="1:19">
      <c r="A3601" s="20"/>
      <c r="B3601" s="24">
        <v>819</v>
      </c>
      <c r="H3601" s="571">
        <v>3596</v>
      </c>
      <c r="I3601" s="78">
        <v>2004</v>
      </c>
      <c r="J3601" s="78">
        <v>2003</v>
      </c>
      <c r="K3601" s="78">
        <v>1957</v>
      </c>
      <c r="L3601" s="78">
        <v>2004</v>
      </c>
      <c r="M3601" s="579" t="str">
        <f t="shared" si="57"/>
        <v>2004,2003,1957,2004</v>
      </c>
      <c r="R3601" s="280">
        <v>3596</v>
      </c>
      <c r="S3601" s="591">
        <v>1835.52202247999</v>
      </c>
    </row>
    <row r="3602" spans="1:19">
      <c r="A3602" s="20"/>
      <c r="B3602" s="24">
        <v>820</v>
      </c>
      <c r="H3602" s="571">
        <v>3597</v>
      </c>
      <c r="I3602" s="78">
        <v>2004</v>
      </c>
      <c r="J3602" s="78">
        <v>1957</v>
      </c>
      <c r="K3602" s="78">
        <v>1964</v>
      </c>
      <c r="L3602" s="78">
        <v>2004</v>
      </c>
      <c r="M3602" s="579" t="str">
        <f t="shared" si="57"/>
        <v>2004,1957,1964,2004</v>
      </c>
      <c r="R3602" s="280">
        <v>3597</v>
      </c>
      <c r="S3602" s="591">
        <v>1793.51613952001</v>
      </c>
    </row>
    <row r="3603" spans="1:19">
      <c r="A3603" s="20"/>
      <c r="B3603" s="24">
        <v>821</v>
      </c>
      <c r="H3603" s="571">
        <v>3598</v>
      </c>
      <c r="I3603" s="78">
        <v>2005</v>
      </c>
      <c r="J3603" s="78">
        <v>2004</v>
      </c>
      <c r="K3603" s="78">
        <v>1964</v>
      </c>
      <c r="L3603" s="78">
        <v>2005</v>
      </c>
      <c r="M3603" s="579" t="str">
        <f t="shared" si="57"/>
        <v>2005,2004,1964,2005</v>
      </c>
      <c r="R3603" s="280">
        <v>3598</v>
      </c>
      <c r="S3603" s="591">
        <v>1820.9205813450001</v>
      </c>
    </row>
    <row r="3604" spans="1:19">
      <c r="A3604" s="20"/>
      <c r="B3604" s="24">
        <v>822</v>
      </c>
      <c r="H3604" s="571">
        <v>3599</v>
      </c>
      <c r="I3604" s="78">
        <v>2005</v>
      </c>
      <c r="J3604" s="78">
        <v>1964</v>
      </c>
      <c r="K3604" s="78">
        <v>1979</v>
      </c>
      <c r="L3604" s="78">
        <v>2005</v>
      </c>
      <c r="M3604" s="579" t="str">
        <f t="shared" si="57"/>
        <v>2005,1964,1979,2005</v>
      </c>
      <c r="R3604" s="280">
        <v>3599</v>
      </c>
      <c r="S3604" s="591">
        <v>1845.8455916099899</v>
      </c>
    </row>
    <row r="3605" spans="1:19">
      <c r="A3605" s="20"/>
      <c r="B3605" s="24">
        <v>823</v>
      </c>
      <c r="H3605" s="571">
        <v>3600</v>
      </c>
      <c r="I3605" s="78">
        <v>2006</v>
      </c>
      <c r="J3605" s="78">
        <v>1989</v>
      </c>
      <c r="K3605" s="78">
        <v>1988</v>
      </c>
      <c r="L3605" s="78">
        <v>2006</v>
      </c>
      <c r="M3605" s="579" t="str">
        <f t="shared" si="57"/>
        <v>2006,1989,1988,2006</v>
      </c>
      <c r="R3605" s="280">
        <v>3600</v>
      </c>
      <c r="S3605" s="591">
        <v>1821.75624595249</v>
      </c>
    </row>
    <row r="3606" spans="1:19">
      <c r="A3606" s="20"/>
      <c r="B3606" s="24">
        <v>824</v>
      </c>
      <c r="H3606" s="571">
        <v>3601</v>
      </c>
      <c r="I3606" s="78">
        <v>2006</v>
      </c>
      <c r="J3606" s="78">
        <v>1988</v>
      </c>
      <c r="K3606" s="78">
        <v>1987</v>
      </c>
      <c r="L3606" s="78">
        <v>2006</v>
      </c>
      <c r="M3606" s="579" t="str">
        <f t="shared" si="57"/>
        <v>2006,1988,1987,2006</v>
      </c>
      <c r="R3606" s="280">
        <v>3601</v>
      </c>
      <c r="S3606" s="591">
        <v>1786.73412150951</v>
      </c>
    </row>
    <row r="3607" spans="1:19">
      <c r="A3607" s="20"/>
      <c r="B3607" s="24">
        <v>825</v>
      </c>
      <c r="H3607" s="571">
        <v>3602</v>
      </c>
      <c r="I3607" s="78">
        <v>2007</v>
      </c>
      <c r="J3607" s="78">
        <v>1990</v>
      </c>
      <c r="K3607" s="78">
        <v>1989</v>
      </c>
      <c r="L3607" s="78">
        <v>2007</v>
      </c>
      <c r="M3607" s="579" t="str">
        <f t="shared" si="57"/>
        <v>2007,1990,1989,2007</v>
      </c>
      <c r="R3607" s="280">
        <v>3602</v>
      </c>
      <c r="S3607" s="591">
        <v>1907.0020027819901</v>
      </c>
    </row>
    <row r="3608" spans="1:19">
      <c r="A3608" s="20"/>
      <c r="B3608" s="24">
        <v>826</v>
      </c>
      <c r="H3608" s="571">
        <v>3603</v>
      </c>
      <c r="I3608" s="78">
        <v>2007</v>
      </c>
      <c r="J3608" s="78">
        <v>1989</v>
      </c>
      <c r="K3608" s="78">
        <v>2006</v>
      </c>
      <c r="L3608" s="78">
        <v>2007</v>
      </c>
      <c r="M3608" s="579" t="str">
        <f t="shared" si="57"/>
        <v>2007,1989,2006,2007</v>
      </c>
      <c r="R3608" s="280">
        <v>3603</v>
      </c>
      <c r="S3608" s="591">
        <v>2177.64632486049</v>
      </c>
    </row>
    <row r="3609" spans="1:19">
      <c r="A3609" s="20"/>
      <c r="B3609" s="24">
        <v>827</v>
      </c>
      <c r="H3609" s="571">
        <v>3604</v>
      </c>
      <c r="I3609" s="78">
        <v>2008</v>
      </c>
      <c r="J3609" s="78">
        <v>1991</v>
      </c>
      <c r="K3609" s="78">
        <v>1990</v>
      </c>
      <c r="L3609" s="78">
        <v>2008</v>
      </c>
      <c r="M3609" s="579" t="str">
        <f t="shared" si="57"/>
        <v>2008,1991,1990,2008</v>
      </c>
      <c r="R3609" s="280">
        <v>3604</v>
      </c>
      <c r="S3609" s="591">
        <v>1918.20002855548</v>
      </c>
    </row>
    <row r="3610" spans="1:19">
      <c r="A3610" s="20"/>
      <c r="B3610" s="24">
        <v>828</v>
      </c>
      <c r="H3610" s="571">
        <v>3605</v>
      </c>
      <c r="I3610" s="78">
        <v>2008</v>
      </c>
      <c r="J3610" s="78">
        <v>1990</v>
      </c>
      <c r="K3610" s="78">
        <v>2007</v>
      </c>
      <c r="L3610" s="78">
        <v>2008</v>
      </c>
      <c r="M3610" s="579" t="str">
        <f t="shared" si="57"/>
        <v>2008,1990,2007,2008</v>
      </c>
      <c r="R3610" s="280">
        <v>3605</v>
      </c>
      <c r="S3610" s="591">
        <v>2083.3259897970102</v>
      </c>
    </row>
    <row r="3611" spans="1:19">
      <c r="A3611" s="20"/>
      <c r="B3611" s="24">
        <v>829</v>
      </c>
      <c r="H3611" s="571">
        <v>3606</v>
      </c>
      <c r="I3611" s="78">
        <v>2009</v>
      </c>
      <c r="J3611" s="78">
        <v>1992</v>
      </c>
      <c r="K3611" s="78">
        <v>1991</v>
      </c>
      <c r="L3611" s="78">
        <v>2009</v>
      </c>
      <c r="M3611" s="579" t="str">
        <f t="shared" si="57"/>
        <v>2009,1992,1991,2009</v>
      </c>
      <c r="R3611" s="280">
        <v>3606</v>
      </c>
      <c r="S3611" s="591">
        <v>1830.31493335647</v>
      </c>
    </row>
    <row r="3612" spans="1:19">
      <c r="A3612" s="20"/>
      <c r="B3612" s="24">
        <v>830</v>
      </c>
      <c r="H3612" s="571">
        <v>3607</v>
      </c>
      <c r="I3612" s="78">
        <v>2009</v>
      </c>
      <c r="J3612" s="78">
        <v>1991</v>
      </c>
      <c r="K3612" s="78">
        <v>2008</v>
      </c>
      <c r="L3612" s="78">
        <v>2009</v>
      </c>
      <c r="M3612" s="579" t="str">
        <f t="shared" si="57"/>
        <v>2009,1991,2008,2009</v>
      </c>
      <c r="R3612" s="280">
        <v>3607</v>
      </c>
      <c r="S3612" s="591">
        <v>2042.4336216105</v>
      </c>
    </row>
    <row r="3613" spans="1:19">
      <c r="A3613" s="20"/>
      <c r="B3613" s="24">
        <v>831</v>
      </c>
      <c r="H3613" s="571">
        <v>3608</v>
      </c>
      <c r="I3613" s="78">
        <v>2010</v>
      </c>
      <c r="J3613" s="78">
        <v>1993</v>
      </c>
      <c r="K3613" s="78">
        <v>1992</v>
      </c>
      <c r="L3613" s="78">
        <v>2010</v>
      </c>
      <c r="M3613" s="579" t="str">
        <f t="shared" si="57"/>
        <v>2010,1993,1992,2010</v>
      </c>
      <c r="R3613" s="280">
        <v>3608</v>
      </c>
      <c r="S3613" s="591">
        <v>1584.0083249740101</v>
      </c>
    </row>
    <row r="3614" spans="1:19">
      <c r="A3614" s="20"/>
      <c r="B3614" s="24">
        <v>832</v>
      </c>
      <c r="H3614" s="571">
        <v>3609</v>
      </c>
      <c r="I3614" s="78">
        <v>2010</v>
      </c>
      <c r="J3614" s="78">
        <v>1992</v>
      </c>
      <c r="K3614" s="78">
        <v>2009</v>
      </c>
      <c r="L3614" s="78">
        <v>2010</v>
      </c>
      <c r="M3614" s="579" t="str">
        <f t="shared" si="57"/>
        <v>2010,1992,2009,2010</v>
      </c>
      <c r="R3614" s="280">
        <v>3609</v>
      </c>
      <c r="S3614" s="591">
        <v>2043.49343373702</v>
      </c>
    </row>
    <row r="3615" spans="1:19">
      <c r="A3615" s="20"/>
      <c r="B3615" s="24">
        <v>833</v>
      </c>
      <c r="H3615" s="571">
        <v>3610</v>
      </c>
      <c r="I3615" s="78">
        <v>2010</v>
      </c>
      <c r="J3615" s="78">
        <v>1994</v>
      </c>
      <c r="K3615" s="78">
        <v>1993</v>
      </c>
      <c r="L3615" s="78">
        <v>2010</v>
      </c>
      <c r="M3615" s="579" t="str">
        <f t="shared" si="57"/>
        <v>2010,1994,1993,2010</v>
      </c>
      <c r="R3615" s="280">
        <v>3610</v>
      </c>
      <c r="S3615" s="591">
        <v>1578.4325923635299</v>
      </c>
    </row>
    <row r="3616" spans="1:19">
      <c r="A3616" s="20"/>
      <c r="B3616" s="24">
        <v>834</v>
      </c>
      <c r="H3616" s="571">
        <v>3611</v>
      </c>
      <c r="I3616" s="78">
        <v>2011</v>
      </c>
      <c r="J3616" s="78">
        <v>2006</v>
      </c>
      <c r="K3616" s="78">
        <v>1987</v>
      </c>
      <c r="L3616" s="78">
        <v>2011</v>
      </c>
      <c r="M3616" s="579" t="str">
        <f t="shared" si="57"/>
        <v>2011,2006,1987,2011</v>
      </c>
      <c r="R3616" s="280">
        <v>3611</v>
      </c>
      <c r="S3616" s="591">
        <v>2113.5224388629799</v>
      </c>
    </row>
    <row r="3617" spans="1:19">
      <c r="A3617" s="20"/>
      <c r="B3617" s="24">
        <v>835</v>
      </c>
      <c r="H3617" s="571">
        <v>3612</v>
      </c>
      <c r="I3617" s="78">
        <v>2011</v>
      </c>
      <c r="J3617" s="78">
        <v>1987</v>
      </c>
      <c r="K3617" s="78">
        <v>1985</v>
      </c>
      <c r="L3617" s="78">
        <v>2011</v>
      </c>
      <c r="M3617" s="579" t="str">
        <f t="shared" si="57"/>
        <v>2011,1987,1985,2011</v>
      </c>
      <c r="R3617" s="280">
        <v>3612</v>
      </c>
      <c r="S3617" s="591">
        <v>1831.64943424276</v>
      </c>
    </row>
    <row r="3618" spans="1:19">
      <c r="A3618" s="20"/>
      <c r="B3618" s="24">
        <v>836</v>
      </c>
      <c r="H3618" s="571">
        <v>3613</v>
      </c>
      <c r="I3618" s="78">
        <v>2012</v>
      </c>
      <c r="J3618" s="78">
        <v>2011</v>
      </c>
      <c r="K3618" s="78">
        <v>1985</v>
      </c>
      <c r="L3618" s="78">
        <v>2012</v>
      </c>
      <c r="M3618" s="579" t="str">
        <f t="shared" si="57"/>
        <v>2012,2011,1985,2012</v>
      </c>
      <c r="R3618" s="280">
        <v>3613</v>
      </c>
      <c r="S3618" s="591">
        <v>1848.1024940944001</v>
      </c>
    </row>
    <row r="3619" spans="1:19">
      <c r="A3619" s="20"/>
      <c r="B3619" s="24">
        <v>837</v>
      </c>
      <c r="H3619" s="571">
        <v>3614</v>
      </c>
      <c r="I3619" s="78">
        <v>2012</v>
      </c>
      <c r="J3619" s="78">
        <v>1985</v>
      </c>
      <c r="K3619" s="78">
        <v>1984</v>
      </c>
      <c r="L3619" s="78">
        <v>2012</v>
      </c>
      <c r="M3619" s="579" t="str">
        <f t="shared" si="57"/>
        <v>2012,1985,1984,2012</v>
      </c>
      <c r="R3619" s="280">
        <v>3614</v>
      </c>
      <c r="S3619" s="591">
        <v>1720.1896357841399</v>
      </c>
    </row>
    <row r="3620" spans="1:19">
      <c r="A3620" s="20"/>
      <c r="B3620" s="24">
        <v>838</v>
      </c>
      <c r="H3620" s="571">
        <v>3615</v>
      </c>
      <c r="I3620" s="78">
        <v>2013</v>
      </c>
      <c r="J3620" s="78">
        <v>2012</v>
      </c>
      <c r="K3620" s="78">
        <v>1984</v>
      </c>
      <c r="L3620" s="78">
        <v>2013</v>
      </c>
      <c r="M3620" s="579" t="str">
        <f t="shared" si="57"/>
        <v>2013,2012,1984,2013</v>
      </c>
      <c r="R3620" s="280">
        <v>3615</v>
      </c>
      <c r="S3620" s="591">
        <v>1772.3388341184</v>
      </c>
    </row>
    <row r="3621" spans="1:19">
      <c r="A3621" s="20"/>
      <c r="B3621" s="24">
        <v>839</v>
      </c>
      <c r="H3621" s="571">
        <v>3616</v>
      </c>
      <c r="I3621" s="78">
        <v>2013</v>
      </c>
      <c r="J3621" s="78">
        <v>1984</v>
      </c>
      <c r="K3621" s="78">
        <v>1986</v>
      </c>
      <c r="L3621" s="78">
        <v>2013</v>
      </c>
      <c r="M3621" s="579" t="str">
        <f t="shared" si="57"/>
        <v>2013,1984,1986,2013</v>
      </c>
      <c r="R3621" s="280">
        <v>3616</v>
      </c>
      <c r="S3621" s="591">
        <v>1449.8059538360001</v>
      </c>
    </row>
    <row r="3622" spans="1:19">
      <c r="A3622" s="20"/>
      <c r="B3622" s="24">
        <v>840</v>
      </c>
      <c r="H3622" s="571">
        <v>3617</v>
      </c>
      <c r="I3622" s="78">
        <v>2002</v>
      </c>
      <c r="J3622" s="78">
        <v>2013</v>
      </c>
      <c r="K3622" s="78">
        <v>1986</v>
      </c>
      <c r="L3622" s="78">
        <v>2002</v>
      </c>
      <c r="M3622" s="579" t="str">
        <f t="shared" si="57"/>
        <v>2002,2013,1986,2002</v>
      </c>
      <c r="R3622" s="280">
        <v>3617</v>
      </c>
      <c r="S3622" s="591">
        <v>1634.3580643569901</v>
      </c>
    </row>
    <row r="3623" spans="1:19">
      <c r="A3623" s="20"/>
      <c r="B3623" s="24">
        <v>841</v>
      </c>
      <c r="H3623" s="571">
        <v>3618</v>
      </c>
      <c r="I3623" s="78">
        <v>2014</v>
      </c>
      <c r="J3623" s="78">
        <v>1995</v>
      </c>
      <c r="K3623" s="78">
        <v>1994</v>
      </c>
      <c r="L3623" s="78">
        <v>2014</v>
      </c>
      <c r="M3623" s="579" t="str">
        <f t="shared" si="57"/>
        <v>2014,1995,1994,2014</v>
      </c>
      <c r="R3623" s="280">
        <v>3618</v>
      </c>
      <c r="S3623" s="591">
        <v>1652.791786407</v>
      </c>
    </row>
    <row r="3624" spans="1:19">
      <c r="A3624" s="20"/>
      <c r="B3624" s="24">
        <v>842</v>
      </c>
      <c r="H3624" s="571">
        <v>3619</v>
      </c>
      <c r="I3624" s="78">
        <v>2014</v>
      </c>
      <c r="J3624" s="78">
        <v>1994</v>
      </c>
      <c r="K3624" s="78">
        <v>2010</v>
      </c>
      <c r="L3624" s="78">
        <v>2014</v>
      </c>
      <c r="M3624" s="579" t="str">
        <f t="shared" si="57"/>
        <v>2014,1994,2010,2014</v>
      </c>
      <c r="R3624" s="280">
        <v>3619</v>
      </c>
      <c r="S3624" s="591">
        <v>1972.20440755347</v>
      </c>
    </row>
    <row r="3625" spans="1:19">
      <c r="A3625" s="20"/>
      <c r="B3625" s="24">
        <v>843</v>
      </c>
      <c r="H3625" s="571">
        <v>3620</v>
      </c>
      <c r="I3625" s="78">
        <v>2015</v>
      </c>
      <c r="J3625" s="78">
        <v>1996</v>
      </c>
      <c r="K3625" s="78">
        <v>1995</v>
      </c>
      <c r="L3625" s="78">
        <v>2015</v>
      </c>
      <c r="M3625" s="579" t="str">
        <f t="shared" si="57"/>
        <v>2015,1996,1995,2015</v>
      </c>
      <c r="R3625" s="280">
        <v>3620</v>
      </c>
      <c r="S3625" s="591">
        <v>1728.4455280669699</v>
      </c>
    </row>
    <row r="3626" spans="1:19">
      <c r="A3626" s="20"/>
      <c r="B3626" s="24">
        <v>844</v>
      </c>
      <c r="H3626" s="571">
        <v>3621</v>
      </c>
      <c r="I3626" s="78">
        <v>2015</v>
      </c>
      <c r="J3626" s="78">
        <v>1995</v>
      </c>
      <c r="K3626" s="78">
        <v>2014</v>
      </c>
      <c r="L3626" s="78">
        <v>2015</v>
      </c>
      <c r="M3626" s="579" t="str">
        <f t="shared" si="57"/>
        <v>2015,1995,2014,2015</v>
      </c>
      <c r="R3626" s="280">
        <v>3621</v>
      </c>
      <c r="S3626" s="591">
        <v>1752.70040479098</v>
      </c>
    </row>
    <row r="3627" spans="1:19">
      <c r="A3627" s="20"/>
      <c r="B3627" s="24">
        <v>845</v>
      </c>
      <c r="H3627" s="571">
        <v>3622</v>
      </c>
      <c r="I3627" s="78">
        <v>2016</v>
      </c>
      <c r="J3627" s="78">
        <v>1997</v>
      </c>
      <c r="K3627" s="78">
        <v>1996</v>
      </c>
      <c r="L3627" s="78">
        <v>2016</v>
      </c>
      <c r="M3627" s="579" t="str">
        <f t="shared" si="57"/>
        <v>2016,1997,1996,2016</v>
      </c>
      <c r="R3627" s="280">
        <v>3622</v>
      </c>
      <c r="S3627" s="591">
        <v>1644.7656044759999</v>
      </c>
    </row>
    <row r="3628" spans="1:19">
      <c r="A3628" s="20"/>
      <c r="B3628" s="24">
        <v>846</v>
      </c>
      <c r="H3628" s="571">
        <v>3623</v>
      </c>
      <c r="I3628" s="78">
        <v>2016</v>
      </c>
      <c r="J3628" s="78">
        <v>1996</v>
      </c>
      <c r="K3628" s="78">
        <v>2015</v>
      </c>
      <c r="L3628" s="78">
        <v>2016</v>
      </c>
      <c r="M3628" s="579" t="str">
        <f t="shared" si="57"/>
        <v>2016,1996,2015,2016</v>
      </c>
      <c r="R3628" s="280">
        <v>3623</v>
      </c>
      <c r="S3628" s="591">
        <v>1669.17175229598</v>
      </c>
    </row>
    <row r="3629" spans="1:19">
      <c r="A3629" s="20"/>
      <c r="B3629" s="24">
        <v>847</v>
      </c>
      <c r="H3629" s="571">
        <v>3624</v>
      </c>
      <c r="I3629" s="78">
        <v>2017</v>
      </c>
      <c r="J3629" s="78">
        <v>1998</v>
      </c>
      <c r="K3629" s="78">
        <v>1997</v>
      </c>
      <c r="L3629" s="78">
        <v>2017</v>
      </c>
      <c r="M3629" s="579" t="str">
        <f t="shared" si="57"/>
        <v>2017,1998,1997,2017</v>
      </c>
      <c r="R3629" s="280">
        <v>3624</v>
      </c>
      <c r="S3629" s="591">
        <v>1597.7289701710099</v>
      </c>
    </row>
    <row r="3630" spans="1:19">
      <c r="A3630" s="20"/>
      <c r="B3630" s="24">
        <v>848</v>
      </c>
      <c r="H3630" s="571">
        <v>3625</v>
      </c>
      <c r="I3630" s="78">
        <v>2017</v>
      </c>
      <c r="J3630" s="78">
        <v>1997</v>
      </c>
      <c r="K3630" s="78">
        <v>2016</v>
      </c>
      <c r="L3630" s="78">
        <v>2017</v>
      </c>
      <c r="M3630" s="579" t="str">
        <f t="shared" si="57"/>
        <v>2017,1997,2016,2017</v>
      </c>
      <c r="R3630" s="280">
        <v>3625</v>
      </c>
      <c r="S3630" s="591">
        <v>1606.17922348302</v>
      </c>
    </row>
    <row r="3631" spans="1:19">
      <c r="A3631" s="20"/>
      <c r="B3631" s="24">
        <v>849</v>
      </c>
      <c r="H3631" s="571">
        <v>3626</v>
      </c>
      <c r="I3631" s="78">
        <v>2018</v>
      </c>
      <c r="J3631" s="78">
        <v>1999</v>
      </c>
      <c r="K3631" s="78">
        <v>1998</v>
      </c>
      <c r="L3631" s="78">
        <v>2018</v>
      </c>
      <c r="M3631" s="579" t="str">
        <f t="shared" si="57"/>
        <v>2018,1999,1998,2018</v>
      </c>
      <c r="R3631" s="280">
        <v>3626</v>
      </c>
      <c r="S3631" s="591">
        <v>1646.3197635619999</v>
      </c>
    </row>
    <row r="3632" spans="1:19">
      <c r="A3632" s="20"/>
      <c r="B3632" s="24">
        <v>850</v>
      </c>
      <c r="H3632" s="571">
        <v>3627</v>
      </c>
      <c r="I3632" s="78">
        <v>2018</v>
      </c>
      <c r="J3632" s="78">
        <v>1998</v>
      </c>
      <c r="K3632" s="78">
        <v>2017</v>
      </c>
      <c r="L3632" s="78">
        <v>2018</v>
      </c>
      <c r="M3632" s="579" t="str">
        <f t="shared" si="57"/>
        <v>2018,1998,2017,2018</v>
      </c>
      <c r="R3632" s="280">
        <v>3627</v>
      </c>
      <c r="S3632" s="591">
        <v>1565.7616054395</v>
      </c>
    </row>
    <row r="3633" spans="1:19">
      <c r="A3633" s="20"/>
      <c r="B3633" s="24">
        <v>851</v>
      </c>
      <c r="H3633" s="571">
        <v>3628</v>
      </c>
      <c r="I3633" s="78">
        <v>2019</v>
      </c>
      <c r="J3633" s="78">
        <v>2000</v>
      </c>
      <c r="K3633" s="78">
        <v>1999</v>
      </c>
      <c r="L3633" s="78">
        <v>2019</v>
      </c>
      <c r="M3633" s="579" t="str">
        <f t="shared" si="57"/>
        <v>2019,2000,1999,2019</v>
      </c>
      <c r="R3633" s="280">
        <v>3628</v>
      </c>
      <c r="S3633" s="591">
        <v>1589.7844788289999</v>
      </c>
    </row>
    <row r="3634" spans="1:19">
      <c r="A3634" s="20"/>
      <c r="B3634" s="24">
        <v>852</v>
      </c>
      <c r="H3634" s="571">
        <v>3629</v>
      </c>
      <c r="I3634" s="78">
        <v>2019</v>
      </c>
      <c r="J3634" s="78">
        <v>1999</v>
      </c>
      <c r="K3634" s="78">
        <v>2018</v>
      </c>
      <c r="L3634" s="78">
        <v>2019</v>
      </c>
      <c r="M3634" s="579" t="str">
        <f t="shared" si="57"/>
        <v>2019,1999,2018,2019</v>
      </c>
      <c r="R3634" s="280">
        <v>3629</v>
      </c>
      <c r="S3634" s="591">
        <v>1572.4895943439899</v>
      </c>
    </row>
    <row r="3635" spans="1:19">
      <c r="A3635" s="20"/>
      <c r="B3635" s="24">
        <v>853</v>
      </c>
      <c r="H3635" s="571">
        <v>3630</v>
      </c>
      <c r="I3635" s="78">
        <v>2020</v>
      </c>
      <c r="J3635" s="78">
        <v>2001</v>
      </c>
      <c r="K3635" s="78">
        <v>2000</v>
      </c>
      <c r="L3635" s="78">
        <v>2020</v>
      </c>
      <c r="M3635" s="579" t="str">
        <f t="shared" si="57"/>
        <v>2020,2001,2000,2020</v>
      </c>
      <c r="R3635" s="280">
        <v>3630</v>
      </c>
      <c r="S3635" s="591">
        <v>1583.94719457</v>
      </c>
    </row>
    <row r="3636" spans="1:19">
      <c r="A3636" s="20"/>
      <c r="B3636" s="24">
        <v>854</v>
      </c>
      <c r="H3636" s="571">
        <v>3631</v>
      </c>
      <c r="I3636" s="78">
        <v>2020</v>
      </c>
      <c r="J3636" s="78">
        <v>2000</v>
      </c>
      <c r="K3636" s="78">
        <v>2019</v>
      </c>
      <c r="L3636" s="78">
        <v>2020</v>
      </c>
      <c r="M3636" s="579" t="str">
        <f t="shared" si="57"/>
        <v>2020,2000,2019,2020</v>
      </c>
      <c r="R3636" s="280">
        <v>3631</v>
      </c>
      <c r="S3636" s="591">
        <v>1523.0633590709999</v>
      </c>
    </row>
    <row r="3637" spans="1:19">
      <c r="A3637" s="20"/>
      <c r="B3637" s="24">
        <v>855</v>
      </c>
      <c r="H3637" s="571">
        <v>3632</v>
      </c>
      <c r="I3637" s="78">
        <v>2021</v>
      </c>
      <c r="J3637" s="78">
        <v>1900</v>
      </c>
      <c r="K3637" s="78">
        <v>2001</v>
      </c>
      <c r="L3637" s="78">
        <v>2021</v>
      </c>
      <c r="M3637" s="579" t="str">
        <f t="shared" si="57"/>
        <v>2021,1900,2001,2021</v>
      </c>
      <c r="R3637" s="280">
        <v>3632</v>
      </c>
      <c r="S3637" s="591">
        <v>1665.0299559534999</v>
      </c>
    </row>
    <row r="3638" spans="1:19">
      <c r="A3638" s="20"/>
      <c r="B3638" s="24">
        <v>856</v>
      </c>
      <c r="H3638" s="571">
        <v>3633</v>
      </c>
      <c r="I3638" s="78">
        <v>2021</v>
      </c>
      <c r="J3638" s="78">
        <v>2001</v>
      </c>
      <c r="K3638" s="78">
        <v>2020</v>
      </c>
      <c r="L3638" s="78">
        <v>2021</v>
      </c>
      <c r="M3638" s="579" t="str">
        <f t="shared" si="57"/>
        <v>2021,2001,2020,2021</v>
      </c>
      <c r="R3638" s="280">
        <v>3633</v>
      </c>
      <c r="S3638" s="591">
        <v>1434.23660332901</v>
      </c>
    </row>
    <row r="3639" spans="1:19">
      <c r="A3639" s="20"/>
      <c r="B3639" s="24">
        <v>857</v>
      </c>
      <c r="H3639" s="571">
        <v>3634</v>
      </c>
      <c r="I3639" s="78">
        <v>2022</v>
      </c>
      <c r="J3639" s="78">
        <v>1901</v>
      </c>
      <c r="K3639" s="78">
        <v>1900</v>
      </c>
      <c r="L3639" s="78">
        <v>2022</v>
      </c>
      <c r="M3639" s="579" t="str">
        <f t="shared" si="57"/>
        <v>2022,1901,1900,2022</v>
      </c>
      <c r="R3639" s="280">
        <v>3634</v>
      </c>
      <c r="S3639" s="591">
        <v>1640.94370649551</v>
      </c>
    </row>
    <row r="3640" spans="1:19">
      <c r="A3640" s="20"/>
      <c r="B3640" s="24">
        <v>858</v>
      </c>
      <c r="H3640" s="571">
        <v>3635</v>
      </c>
      <c r="I3640" s="78">
        <v>2022</v>
      </c>
      <c r="J3640" s="78">
        <v>1900</v>
      </c>
      <c r="K3640" s="78">
        <v>2021</v>
      </c>
      <c r="L3640" s="78">
        <v>2022</v>
      </c>
      <c r="M3640" s="579" t="str">
        <f t="shared" si="57"/>
        <v>2022,1900,2021,2022</v>
      </c>
      <c r="R3640" s="280">
        <v>3635</v>
      </c>
      <c r="S3640" s="591">
        <v>1585.7843575024699</v>
      </c>
    </row>
    <row r="3641" spans="1:19">
      <c r="A3641" s="20"/>
      <c r="B3641" s="24">
        <v>859</v>
      </c>
      <c r="H3641" s="571">
        <v>3636</v>
      </c>
      <c r="I3641" s="78">
        <v>2023</v>
      </c>
      <c r="J3641" s="78">
        <v>1902</v>
      </c>
      <c r="K3641" s="78">
        <v>1901</v>
      </c>
      <c r="L3641" s="78">
        <v>2023</v>
      </c>
      <c r="M3641" s="579" t="str">
        <f t="shared" si="57"/>
        <v>2023,1902,1901,2023</v>
      </c>
      <c r="R3641" s="280">
        <v>3636</v>
      </c>
      <c r="S3641" s="591">
        <v>1599.2572034340101</v>
      </c>
    </row>
    <row r="3642" spans="1:19">
      <c r="A3642" s="20"/>
      <c r="B3642" s="24">
        <v>860</v>
      </c>
      <c r="H3642" s="571">
        <v>3637</v>
      </c>
      <c r="I3642" s="78">
        <v>2023</v>
      </c>
      <c r="J3642" s="78">
        <v>1901</v>
      </c>
      <c r="K3642" s="78">
        <v>2022</v>
      </c>
      <c r="L3642" s="78">
        <v>2023</v>
      </c>
      <c r="M3642" s="579" t="str">
        <f t="shared" si="57"/>
        <v>2023,1901,2022,2023</v>
      </c>
      <c r="R3642" s="280">
        <v>3637</v>
      </c>
      <c r="S3642" s="591">
        <v>1459.10815204198</v>
      </c>
    </row>
    <row r="3643" spans="1:19">
      <c r="A3643" s="20"/>
      <c r="B3643" s="24">
        <v>861</v>
      </c>
      <c r="H3643" s="571">
        <v>3638</v>
      </c>
      <c r="I3643" s="78">
        <v>2024</v>
      </c>
      <c r="J3643" s="78">
        <v>1903</v>
      </c>
      <c r="K3643" s="78">
        <v>1902</v>
      </c>
      <c r="L3643" s="78">
        <v>2024</v>
      </c>
      <c r="M3643" s="579" t="str">
        <f t="shared" si="57"/>
        <v>2024,1903,1902,2024</v>
      </c>
      <c r="R3643" s="280">
        <v>3638</v>
      </c>
      <c r="S3643" s="591">
        <v>1606.4893592630001</v>
      </c>
    </row>
    <row r="3644" spans="1:19">
      <c r="A3644" s="20"/>
      <c r="B3644" s="24">
        <v>862</v>
      </c>
      <c r="H3644" s="571">
        <v>3639</v>
      </c>
      <c r="I3644" s="78">
        <v>2024</v>
      </c>
      <c r="J3644" s="78">
        <v>1902</v>
      </c>
      <c r="K3644" s="78">
        <v>2023</v>
      </c>
      <c r="L3644" s="78">
        <v>2024</v>
      </c>
      <c r="M3644" s="579" t="str">
        <f t="shared" si="57"/>
        <v>2024,1902,2023,2024</v>
      </c>
      <c r="R3644" s="280">
        <v>3639</v>
      </c>
      <c r="S3644" s="591">
        <v>1461.02266104099</v>
      </c>
    </row>
    <row r="3645" spans="1:19">
      <c r="A3645" s="20"/>
      <c r="B3645" s="24">
        <v>863</v>
      </c>
      <c r="H3645" s="571">
        <v>3640</v>
      </c>
      <c r="I3645" s="78">
        <v>2025</v>
      </c>
      <c r="J3645" s="78">
        <v>1904</v>
      </c>
      <c r="K3645" s="78">
        <v>1903</v>
      </c>
      <c r="L3645" s="78">
        <v>2025</v>
      </c>
      <c r="M3645" s="579" t="str">
        <f t="shared" si="57"/>
        <v>2025,1904,1903,2025</v>
      </c>
      <c r="R3645" s="280">
        <v>3640</v>
      </c>
      <c r="S3645" s="591">
        <v>1810.50421509944</v>
      </c>
    </row>
    <row r="3646" spans="1:19">
      <c r="A3646" s="20"/>
      <c r="B3646" s="24">
        <v>864</v>
      </c>
      <c r="H3646" s="571">
        <v>3641</v>
      </c>
      <c r="I3646" s="78">
        <v>2025</v>
      </c>
      <c r="J3646" s="78">
        <v>1903</v>
      </c>
      <c r="K3646" s="78">
        <v>2024</v>
      </c>
      <c r="L3646" s="78">
        <v>2025</v>
      </c>
      <c r="M3646" s="579" t="str">
        <f t="shared" si="57"/>
        <v>2025,1903,2024,2025</v>
      </c>
      <c r="R3646" s="280">
        <v>3641</v>
      </c>
      <c r="S3646" s="591">
        <v>1502.12931362619</v>
      </c>
    </row>
    <row r="3647" spans="1:19">
      <c r="A3647" s="20"/>
      <c r="B3647" s="24">
        <v>865</v>
      </c>
      <c r="H3647" s="571">
        <v>3642</v>
      </c>
      <c r="I3647" s="78">
        <v>2026</v>
      </c>
      <c r="J3647" s="78">
        <v>1932</v>
      </c>
      <c r="K3647" s="78">
        <v>1904</v>
      </c>
      <c r="L3647" s="78">
        <v>2026</v>
      </c>
      <c r="M3647" s="579" t="str">
        <f t="shared" si="57"/>
        <v>2026,1932,1904,2026</v>
      </c>
      <c r="R3647" s="280">
        <v>3642</v>
      </c>
      <c r="S3647" s="591">
        <v>1597.37447960292</v>
      </c>
    </row>
    <row r="3648" spans="1:19">
      <c r="A3648" s="20"/>
      <c r="B3648" s="24">
        <v>866</v>
      </c>
      <c r="H3648" s="571">
        <v>3643</v>
      </c>
      <c r="I3648" s="78">
        <v>2026</v>
      </c>
      <c r="J3648" s="78">
        <v>1904</v>
      </c>
      <c r="K3648" s="78">
        <v>2025</v>
      </c>
      <c r="L3648" s="78">
        <v>2026</v>
      </c>
      <c r="M3648" s="579" t="str">
        <f t="shared" si="57"/>
        <v>2026,1904,2025,2026</v>
      </c>
      <c r="R3648" s="280">
        <v>3643</v>
      </c>
      <c r="S3648" s="591">
        <v>1532.8771884878299</v>
      </c>
    </row>
    <row r="3649" spans="1:19">
      <c r="A3649" s="20"/>
      <c r="B3649" s="24">
        <v>867</v>
      </c>
      <c r="H3649" s="571">
        <v>3644</v>
      </c>
      <c r="I3649" s="78">
        <v>2027</v>
      </c>
      <c r="J3649" s="78">
        <v>2005</v>
      </c>
      <c r="K3649" s="78">
        <v>1979</v>
      </c>
      <c r="L3649" s="78">
        <v>2027</v>
      </c>
      <c r="M3649" s="579" t="str">
        <f t="shared" si="57"/>
        <v>2027,2005,1979,2027</v>
      </c>
      <c r="R3649" s="280">
        <v>3644</v>
      </c>
      <c r="S3649" s="591">
        <v>1792.6113177050099</v>
      </c>
    </row>
    <row r="3650" spans="1:19">
      <c r="A3650" s="20"/>
      <c r="B3650" s="24">
        <v>868</v>
      </c>
      <c r="H3650" s="571">
        <v>3645</v>
      </c>
      <c r="I3650" s="78">
        <v>2027</v>
      </c>
      <c r="J3650" s="78">
        <v>1979</v>
      </c>
      <c r="K3650" s="78">
        <v>1980</v>
      </c>
      <c r="L3650" s="78">
        <v>2027</v>
      </c>
      <c r="M3650" s="579" t="str">
        <f t="shared" si="57"/>
        <v>2027,1979,1980,2027</v>
      </c>
      <c r="R3650" s="280">
        <v>3645</v>
      </c>
      <c r="S3650" s="591">
        <v>1790.4229792900101</v>
      </c>
    </row>
    <row r="3651" spans="1:19">
      <c r="A3651" s="20"/>
      <c r="B3651" s="24">
        <v>869</v>
      </c>
      <c r="H3651" s="571">
        <v>3646</v>
      </c>
      <c r="I3651" s="78">
        <v>2028</v>
      </c>
      <c r="J3651" s="78">
        <v>2027</v>
      </c>
      <c r="K3651" s="78">
        <v>1980</v>
      </c>
      <c r="L3651" s="78">
        <v>2028</v>
      </c>
      <c r="M3651" s="579" t="str">
        <f t="shared" si="57"/>
        <v>2028,2027,1980,2028</v>
      </c>
      <c r="R3651" s="280">
        <v>3646</v>
      </c>
      <c r="S3651" s="591">
        <v>1802.3241598299701</v>
      </c>
    </row>
    <row r="3652" spans="1:19">
      <c r="A3652" s="20"/>
      <c r="B3652" s="24">
        <v>870</v>
      </c>
      <c r="H3652" s="571">
        <v>3647</v>
      </c>
      <c r="I3652" s="78">
        <v>2028</v>
      </c>
      <c r="J3652" s="78">
        <v>1980</v>
      </c>
      <c r="K3652" s="78">
        <v>1981</v>
      </c>
      <c r="L3652" s="78">
        <v>2028</v>
      </c>
      <c r="M3652" s="579" t="str">
        <f t="shared" si="57"/>
        <v>2028,1980,1981,2028</v>
      </c>
      <c r="R3652" s="280">
        <v>3647</v>
      </c>
      <c r="S3652" s="591">
        <v>1664.04803014</v>
      </c>
    </row>
    <row r="3653" spans="1:19">
      <c r="A3653" s="20"/>
      <c r="B3653" s="24">
        <v>871</v>
      </c>
      <c r="H3653" s="571">
        <v>3648</v>
      </c>
      <c r="I3653" s="78">
        <v>2029</v>
      </c>
      <c r="J3653" s="78">
        <v>2028</v>
      </c>
      <c r="K3653" s="78">
        <v>1981</v>
      </c>
      <c r="L3653" s="78">
        <v>2029</v>
      </c>
      <c r="M3653" s="579" t="str">
        <f t="shared" si="57"/>
        <v>2029,2028,1981,2029</v>
      </c>
      <c r="R3653" s="280">
        <v>3648</v>
      </c>
      <c r="S3653" s="591">
        <v>1772.4730656200099</v>
      </c>
    </row>
    <row r="3654" spans="1:19">
      <c r="A3654" s="20"/>
      <c r="B3654" s="24">
        <v>872</v>
      </c>
      <c r="H3654" s="571">
        <v>3649</v>
      </c>
      <c r="I3654" s="78">
        <v>2029</v>
      </c>
      <c r="J3654" s="78">
        <v>1981</v>
      </c>
      <c r="K3654" s="78">
        <v>1982</v>
      </c>
      <c r="L3654" s="78">
        <v>2029</v>
      </c>
      <c r="M3654" s="579" t="str">
        <f t="shared" ref="M3654:M3717" si="58">_xlfn.CONCAT(I3654,",",J3654,",",,K3654,",",L3654)</f>
        <v>2029,1981,1982,2029</v>
      </c>
      <c r="R3654" s="280">
        <v>3649</v>
      </c>
      <c r="S3654" s="591">
        <v>1589.9440948899801</v>
      </c>
    </row>
    <row r="3655" spans="1:19">
      <c r="A3655" s="20"/>
      <c r="B3655" s="24">
        <v>873</v>
      </c>
      <c r="H3655" s="571">
        <v>3650</v>
      </c>
      <c r="I3655" s="78">
        <v>2030</v>
      </c>
      <c r="J3655" s="78">
        <v>2029</v>
      </c>
      <c r="K3655" s="78">
        <v>1982</v>
      </c>
      <c r="L3655" s="78">
        <v>2030</v>
      </c>
      <c r="M3655" s="579" t="str">
        <f t="shared" si="58"/>
        <v>2030,2029,1982,2030</v>
      </c>
      <c r="R3655" s="280">
        <v>3650</v>
      </c>
      <c r="S3655" s="591">
        <v>1688.7453437249901</v>
      </c>
    </row>
    <row r="3656" spans="1:19">
      <c r="A3656" s="20"/>
      <c r="B3656" s="24">
        <v>874</v>
      </c>
      <c r="H3656" s="571">
        <v>3651</v>
      </c>
      <c r="I3656" s="78">
        <v>2030</v>
      </c>
      <c r="J3656" s="78">
        <v>1982</v>
      </c>
      <c r="K3656" s="78">
        <v>1983</v>
      </c>
      <c r="L3656" s="78">
        <v>2030</v>
      </c>
      <c r="M3656" s="579" t="str">
        <f t="shared" si="58"/>
        <v>2030,1982,1983,2030</v>
      </c>
      <c r="R3656" s="280">
        <v>3651</v>
      </c>
      <c r="S3656" s="591">
        <v>1368.8582889849999</v>
      </c>
    </row>
    <row r="3657" spans="1:19">
      <c r="A3657" s="20"/>
      <c r="B3657" s="24">
        <v>875</v>
      </c>
      <c r="H3657" s="571">
        <v>3652</v>
      </c>
      <c r="I3657" s="78">
        <v>2031</v>
      </c>
      <c r="J3657" s="78">
        <v>1969</v>
      </c>
      <c r="K3657" s="78">
        <v>1962</v>
      </c>
      <c r="L3657" s="78">
        <v>2031</v>
      </c>
      <c r="M3657" s="579" t="str">
        <f t="shared" si="58"/>
        <v>2031,1969,1962,2031</v>
      </c>
      <c r="R3657" s="280">
        <v>3652</v>
      </c>
      <c r="S3657" s="591">
        <v>1582.3029737199799</v>
      </c>
    </row>
    <row r="3658" spans="1:19">
      <c r="A3658" s="20"/>
      <c r="B3658" s="24">
        <v>876</v>
      </c>
      <c r="H3658" s="571">
        <v>3653</v>
      </c>
      <c r="I3658" s="78">
        <v>2031</v>
      </c>
      <c r="J3658" s="78">
        <v>1962</v>
      </c>
      <c r="K3658" s="78">
        <v>1854</v>
      </c>
      <c r="L3658" s="78">
        <v>2031</v>
      </c>
      <c r="M3658" s="579" t="str">
        <f t="shared" si="58"/>
        <v>2031,1962,1854,2031</v>
      </c>
      <c r="R3658" s="280">
        <v>3653</v>
      </c>
      <c r="S3658" s="591">
        <v>1699.3447271949799</v>
      </c>
    </row>
    <row r="3659" spans="1:19">
      <c r="A3659" s="20"/>
      <c r="B3659" s="24">
        <v>877</v>
      </c>
      <c r="H3659" s="571">
        <v>3654</v>
      </c>
      <c r="I3659" s="78">
        <v>2032</v>
      </c>
      <c r="J3659" s="78">
        <v>1983</v>
      </c>
      <c r="K3659" s="78">
        <v>1969</v>
      </c>
      <c r="L3659" s="78">
        <v>2032</v>
      </c>
      <c r="M3659" s="579" t="str">
        <f t="shared" si="58"/>
        <v>2032,1983,1969,2032</v>
      </c>
      <c r="R3659" s="280">
        <v>3654</v>
      </c>
      <c r="S3659" s="591">
        <v>1329.0259974650101</v>
      </c>
    </row>
    <row r="3660" spans="1:19">
      <c r="A3660" s="20"/>
      <c r="B3660" s="24">
        <v>878</v>
      </c>
      <c r="H3660" s="571">
        <v>3655</v>
      </c>
      <c r="I3660" s="78">
        <v>2032</v>
      </c>
      <c r="J3660" s="78">
        <v>1969</v>
      </c>
      <c r="K3660" s="78">
        <v>2031</v>
      </c>
      <c r="L3660" s="78">
        <v>2032</v>
      </c>
      <c r="M3660" s="579" t="str">
        <f t="shared" si="58"/>
        <v>2032,1969,2031,2032</v>
      </c>
      <c r="R3660" s="280">
        <v>3655</v>
      </c>
      <c r="S3660" s="591">
        <v>1906.45335742001</v>
      </c>
    </row>
    <row r="3661" spans="1:19">
      <c r="A3661" s="20"/>
      <c r="B3661" s="24">
        <v>879</v>
      </c>
      <c r="H3661" s="571">
        <v>3656</v>
      </c>
      <c r="I3661" s="78">
        <v>2032</v>
      </c>
      <c r="J3661" s="78">
        <v>2030</v>
      </c>
      <c r="K3661" s="78">
        <v>1983</v>
      </c>
      <c r="L3661" s="78">
        <v>2032</v>
      </c>
      <c r="M3661" s="579" t="str">
        <f t="shared" si="58"/>
        <v>2032,2030,1983,2032</v>
      </c>
      <c r="R3661" s="280">
        <v>3656</v>
      </c>
      <c r="S3661" s="591">
        <v>1437.79685364999</v>
      </c>
    </row>
    <row r="3662" spans="1:19">
      <c r="A3662" s="20"/>
      <c r="B3662" s="24">
        <v>880</v>
      </c>
      <c r="H3662" s="571">
        <v>3657</v>
      </c>
      <c r="I3662" s="78">
        <v>2033</v>
      </c>
      <c r="J3662" s="78">
        <v>2031</v>
      </c>
      <c r="K3662" s="78">
        <v>1854</v>
      </c>
      <c r="L3662" s="78">
        <v>2033</v>
      </c>
      <c r="M3662" s="579" t="str">
        <f t="shared" si="58"/>
        <v>2033,2031,1854,2033</v>
      </c>
      <c r="R3662" s="280">
        <v>3657</v>
      </c>
      <c r="S3662" s="591">
        <v>2117.8192258600302</v>
      </c>
    </row>
    <row r="3663" spans="1:19">
      <c r="A3663" s="20"/>
      <c r="B3663" s="24">
        <v>881</v>
      </c>
      <c r="H3663" s="571">
        <v>3658</v>
      </c>
      <c r="I3663" s="78">
        <v>2033</v>
      </c>
      <c r="J3663" s="78">
        <v>1854</v>
      </c>
      <c r="K3663" s="78">
        <v>1835</v>
      </c>
      <c r="L3663" s="78">
        <v>2033</v>
      </c>
      <c r="M3663" s="579" t="str">
        <f t="shared" si="58"/>
        <v>2033,1854,1835,2033</v>
      </c>
      <c r="R3663" s="280">
        <v>3658</v>
      </c>
      <c r="S3663" s="591">
        <v>1941.6453756599999</v>
      </c>
    </row>
    <row r="3664" spans="1:19">
      <c r="A3664" s="20"/>
      <c r="B3664" s="24">
        <v>882</v>
      </c>
      <c r="H3664" s="571">
        <v>3659</v>
      </c>
      <c r="I3664" s="78">
        <v>2034</v>
      </c>
      <c r="J3664" s="78">
        <v>2033</v>
      </c>
      <c r="K3664" s="78">
        <v>1835</v>
      </c>
      <c r="L3664" s="78">
        <v>2034</v>
      </c>
      <c r="M3664" s="579" t="str">
        <f t="shared" si="58"/>
        <v>2034,2033,1835,2034</v>
      </c>
      <c r="R3664" s="280">
        <v>3659</v>
      </c>
      <c r="S3664" s="591">
        <v>1962.1180577999601</v>
      </c>
    </row>
    <row r="3665" spans="1:19">
      <c r="A3665" s="20"/>
      <c r="B3665" s="24">
        <v>883</v>
      </c>
      <c r="H3665" s="571">
        <v>3660</v>
      </c>
      <c r="I3665" s="78">
        <v>2034</v>
      </c>
      <c r="J3665" s="78">
        <v>1835</v>
      </c>
      <c r="K3665" s="78">
        <v>1816</v>
      </c>
      <c r="L3665" s="78">
        <v>2034</v>
      </c>
      <c r="M3665" s="579" t="str">
        <f t="shared" si="58"/>
        <v>2034,1835,1816,2034</v>
      </c>
      <c r="R3665" s="280">
        <v>3660</v>
      </c>
      <c r="S3665" s="591">
        <v>2151.6174887400098</v>
      </c>
    </row>
    <row r="3666" spans="1:19">
      <c r="A3666" s="20"/>
      <c r="B3666" s="24">
        <v>884</v>
      </c>
      <c r="H3666" s="571">
        <v>3661</v>
      </c>
      <c r="I3666" s="78">
        <v>2035</v>
      </c>
      <c r="J3666" s="78">
        <v>2034</v>
      </c>
      <c r="K3666" s="78">
        <v>1816</v>
      </c>
      <c r="L3666" s="78">
        <v>2035</v>
      </c>
      <c r="M3666" s="579" t="str">
        <f t="shared" si="58"/>
        <v>2035,2034,1816,2035</v>
      </c>
      <c r="R3666" s="280">
        <v>3661</v>
      </c>
      <c r="S3666" s="591">
        <v>1768.8901785200201</v>
      </c>
    </row>
    <row r="3667" spans="1:19">
      <c r="A3667" s="20"/>
      <c r="B3667" s="24">
        <v>885</v>
      </c>
      <c r="H3667" s="571">
        <v>3662</v>
      </c>
      <c r="I3667" s="78">
        <v>2035</v>
      </c>
      <c r="J3667" s="78">
        <v>1816</v>
      </c>
      <c r="K3667" s="78">
        <v>1815</v>
      </c>
      <c r="L3667" s="78">
        <v>2035</v>
      </c>
      <c r="M3667" s="579" t="str">
        <f t="shared" si="58"/>
        <v>2035,1816,1815,2035</v>
      </c>
      <c r="R3667" s="280">
        <v>3662</v>
      </c>
      <c r="S3667" s="591">
        <v>1790.04127715001</v>
      </c>
    </row>
    <row r="3668" spans="1:19">
      <c r="A3668" s="20"/>
      <c r="B3668" s="24">
        <v>886</v>
      </c>
      <c r="H3668" s="571">
        <v>3663</v>
      </c>
      <c r="I3668" s="78">
        <v>2036</v>
      </c>
      <c r="J3668" s="78">
        <v>2035</v>
      </c>
      <c r="K3668" s="78">
        <v>1815</v>
      </c>
      <c r="L3668" s="78">
        <v>2036</v>
      </c>
      <c r="M3668" s="579" t="str">
        <f t="shared" si="58"/>
        <v>2036,2035,1815,2036</v>
      </c>
      <c r="R3668" s="280">
        <v>3663</v>
      </c>
      <c r="S3668" s="591">
        <v>1598.62250564998</v>
      </c>
    </row>
    <row r="3669" spans="1:19">
      <c r="A3669" s="20"/>
      <c r="B3669" s="24">
        <v>887</v>
      </c>
      <c r="H3669" s="571">
        <v>3664</v>
      </c>
      <c r="I3669" s="78">
        <v>2036</v>
      </c>
      <c r="J3669" s="78">
        <v>1815</v>
      </c>
      <c r="K3669" s="78">
        <v>1814</v>
      </c>
      <c r="L3669" s="78">
        <v>2036</v>
      </c>
      <c r="M3669" s="579" t="str">
        <f t="shared" si="58"/>
        <v>2036,1815,1814,2036</v>
      </c>
      <c r="R3669" s="280">
        <v>3664</v>
      </c>
      <c r="S3669" s="591">
        <v>1535.2885037200101</v>
      </c>
    </row>
    <row r="3670" spans="1:19">
      <c r="A3670" s="20"/>
      <c r="B3670" s="24">
        <v>888</v>
      </c>
      <c r="H3670" s="571">
        <v>3665</v>
      </c>
      <c r="I3670" s="78">
        <v>1813</v>
      </c>
      <c r="J3670" s="78">
        <v>2036</v>
      </c>
      <c r="K3670" s="78">
        <v>1814</v>
      </c>
      <c r="L3670" s="78">
        <v>1813</v>
      </c>
      <c r="M3670" s="579" t="str">
        <f t="shared" si="58"/>
        <v>1813,2036,1814,1813</v>
      </c>
      <c r="R3670" s="280">
        <v>3665</v>
      </c>
      <c r="S3670" s="591">
        <v>1400.86798115496</v>
      </c>
    </row>
    <row r="3671" spans="1:19">
      <c r="A3671" s="20"/>
      <c r="B3671" s="24">
        <v>889</v>
      </c>
      <c r="H3671" s="571">
        <v>3666</v>
      </c>
      <c r="I3671" s="78">
        <v>2037</v>
      </c>
      <c r="J3671" s="78">
        <v>2036</v>
      </c>
      <c r="K3671" s="78">
        <v>1813</v>
      </c>
      <c r="L3671" s="78">
        <v>2037</v>
      </c>
      <c r="M3671" s="579" t="str">
        <f t="shared" si="58"/>
        <v>2037,2036,1813,2037</v>
      </c>
      <c r="R3671" s="280">
        <v>3666</v>
      </c>
      <c r="S3671" s="591">
        <v>1702.6662309450101</v>
      </c>
    </row>
    <row r="3672" spans="1:19">
      <c r="A3672" s="20"/>
      <c r="B3672" s="24">
        <v>890</v>
      </c>
      <c r="H3672" s="571">
        <v>3667</v>
      </c>
      <c r="I3672" s="78">
        <v>2037</v>
      </c>
      <c r="J3672" s="78">
        <v>1813</v>
      </c>
      <c r="K3672" s="78">
        <v>1812</v>
      </c>
      <c r="L3672" s="78">
        <v>2037</v>
      </c>
      <c r="M3672" s="579" t="str">
        <f t="shared" si="58"/>
        <v>2037,1813,1812,2037</v>
      </c>
      <c r="R3672" s="280">
        <v>3667</v>
      </c>
      <c r="S3672" s="591">
        <v>1894.3368937799801</v>
      </c>
    </row>
    <row r="3673" spans="1:19">
      <c r="A3673" s="20"/>
      <c r="B3673" s="24">
        <v>891</v>
      </c>
      <c r="H3673" s="571">
        <v>3668</v>
      </c>
      <c r="I3673" s="78">
        <v>2038</v>
      </c>
      <c r="J3673" s="78">
        <v>2035</v>
      </c>
      <c r="K3673" s="78">
        <v>2036</v>
      </c>
      <c r="L3673" s="78">
        <v>2038</v>
      </c>
      <c r="M3673" s="579" t="str">
        <f t="shared" si="58"/>
        <v>2038,2035,2036,2038</v>
      </c>
      <c r="R3673" s="280">
        <v>3668</v>
      </c>
      <c r="S3673" s="591">
        <v>1689.3011792249999</v>
      </c>
    </row>
    <row r="3674" spans="1:19">
      <c r="A3674" s="20"/>
      <c r="B3674" s="24">
        <v>892</v>
      </c>
      <c r="H3674" s="571">
        <v>3669</v>
      </c>
      <c r="I3674" s="78">
        <v>2038</v>
      </c>
      <c r="J3674" s="78">
        <v>2036</v>
      </c>
      <c r="K3674" s="78">
        <v>2037</v>
      </c>
      <c r="L3674" s="78">
        <v>2038</v>
      </c>
      <c r="M3674" s="579" t="str">
        <f t="shared" si="58"/>
        <v>2038,2036,2037,2038</v>
      </c>
      <c r="R3674" s="280">
        <v>3669</v>
      </c>
      <c r="S3674" s="591">
        <v>1953.6731291650001</v>
      </c>
    </row>
    <row r="3675" spans="1:19">
      <c r="A3675" s="20"/>
      <c r="B3675" s="24">
        <v>893</v>
      </c>
      <c r="H3675" s="571">
        <v>3670</v>
      </c>
      <c r="I3675" s="78">
        <v>2038</v>
      </c>
      <c r="J3675" s="78">
        <v>2034</v>
      </c>
      <c r="K3675" s="78">
        <v>2035</v>
      </c>
      <c r="L3675" s="78">
        <v>2038</v>
      </c>
      <c r="M3675" s="579" t="str">
        <f t="shared" si="58"/>
        <v>2038,2034,2035,2038</v>
      </c>
      <c r="R3675" s="280">
        <v>3670</v>
      </c>
      <c r="S3675" s="591">
        <v>1804.44862694997</v>
      </c>
    </row>
    <row r="3676" spans="1:19">
      <c r="A3676" s="20"/>
      <c r="B3676" s="24">
        <v>894</v>
      </c>
      <c r="H3676" s="571">
        <v>3671</v>
      </c>
      <c r="I3676" s="78">
        <v>2039</v>
      </c>
      <c r="J3676" s="78">
        <v>2033</v>
      </c>
      <c r="K3676" s="78">
        <v>2034</v>
      </c>
      <c r="L3676" s="78">
        <v>2039</v>
      </c>
      <c r="M3676" s="579" t="str">
        <f t="shared" si="58"/>
        <v>2039,2033,2034,2039</v>
      </c>
      <c r="R3676" s="280">
        <v>3671</v>
      </c>
      <c r="S3676" s="591">
        <v>1914.9662206800101</v>
      </c>
    </row>
    <row r="3677" spans="1:19">
      <c r="A3677" s="20"/>
      <c r="B3677" s="24">
        <v>895</v>
      </c>
      <c r="H3677" s="571">
        <v>3672</v>
      </c>
      <c r="I3677" s="78">
        <v>2039</v>
      </c>
      <c r="J3677" s="78">
        <v>2034</v>
      </c>
      <c r="K3677" s="78">
        <v>2038</v>
      </c>
      <c r="L3677" s="78">
        <v>2039</v>
      </c>
      <c r="M3677" s="579" t="str">
        <f t="shared" si="58"/>
        <v>2039,2034,2038,2039</v>
      </c>
      <c r="R3677" s="280">
        <v>3672</v>
      </c>
      <c r="S3677" s="591">
        <v>2123.5593857099798</v>
      </c>
    </row>
    <row r="3678" spans="1:19">
      <c r="A3678" s="20"/>
      <c r="B3678" s="24">
        <v>896</v>
      </c>
      <c r="H3678" s="571">
        <v>3673</v>
      </c>
      <c r="I3678" s="78">
        <v>2040</v>
      </c>
      <c r="J3678" s="78">
        <v>2031</v>
      </c>
      <c r="K3678" s="78">
        <v>2033</v>
      </c>
      <c r="L3678" s="78">
        <v>2040</v>
      </c>
      <c r="M3678" s="579" t="str">
        <f t="shared" si="58"/>
        <v>2040,2031,2033,2040</v>
      </c>
      <c r="R3678" s="280">
        <v>3673</v>
      </c>
      <c r="S3678" s="591">
        <v>1988.2855002399699</v>
      </c>
    </row>
    <row r="3679" spans="1:19">
      <c r="A3679" s="20"/>
      <c r="B3679" s="24">
        <v>897</v>
      </c>
      <c r="H3679" s="571">
        <v>3674</v>
      </c>
      <c r="I3679" s="78">
        <v>2040</v>
      </c>
      <c r="J3679" s="78">
        <v>2033</v>
      </c>
      <c r="K3679" s="78">
        <v>2039</v>
      </c>
      <c r="L3679" s="78">
        <v>2040</v>
      </c>
      <c r="M3679" s="579" t="str">
        <f t="shared" si="58"/>
        <v>2040,2033,2039,2040</v>
      </c>
      <c r="R3679" s="280">
        <v>3674</v>
      </c>
      <c r="S3679" s="591">
        <v>1950.5392130999901</v>
      </c>
    </row>
    <row r="3680" spans="1:19">
      <c r="A3680" s="20"/>
      <c r="B3680" s="24">
        <v>898</v>
      </c>
      <c r="H3680" s="571">
        <v>3675</v>
      </c>
      <c r="I3680" s="78">
        <v>2041</v>
      </c>
      <c r="J3680" s="78">
        <v>2032</v>
      </c>
      <c r="K3680" s="78">
        <v>2031</v>
      </c>
      <c r="L3680" s="78">
        <v>2041</v>
      </c>
      <c r="M3680" s="579" t="str">
        <f t="shared" si="58"/>
        <v>2041,2032,2031,2041</v>
      </c>
      <c r="R3680" s="280">
        <v>3675</v>
      </c>
      <c r="S3680" s="591">
        <v>1854.5195946699801</v>
      </c>
    </row>
    <row r="3681" spans="1:19">
      <c r="A3681" s="20"/>
      <c r="B3681" s="24">
        <v>899</v>
      </c>
      <c r="H3681" s="571">
        <v>3676</v>
      </c>
      <c r="I3681" s="78">
        <v>2041</v>
      </c>
      <c r="J3681" s="78">
        <v>2031</v>
      </c>
      <c r="K3681" s="78">
        <v>2040</v>
      </c>
      <c r="L3681" s="78">
        <v>2041</v>
      </c>
      <c r="M3681" s="579" t="str">
        <f t="shared" si="58"/>
        <v>2041,2031,2040,2041</v>
      </c>
      <c r="R3681" s="280">
        <v>3676</v>
      </c>
      <c r="S3681" s="591">
        <v>2007.3324079199899</v>
      </c>
    </row>
    <row r="3682" spans="1:19">
      <c r="A3682" s="20"/>
      <c r="B3682" s="24">
        <v>900</v>
      </c>
      <c r="H3682" s="571">
        <v>3677</v>
      </c>
      <c r="I3682" s="78">
        <v>2042</v>
      </c>
      <c r="J3682" s="78">
        <v>2030</v>
      </c>
      <c r="K3682" s="78">
        <v>2032</v>
      </c>
      <c r="L3682" s="78">
        <v>2042</v>
      </c>
      <c r="M3682" s="579" t="str">
        <f t="shared" si="58"/>
        <v>2042,2030,2032,2042</v>
      </c>
      <c r="R3682" s="280">
        <v>3677</v>
      </c>
      <c r="S3682" s="591">
        <v>1864.25513882</v>
      </c>
    </row>
    <row r="3683" spans="1:19">
      <c r="A3683" s="20"/>
      <c r="B3683" s="24">
        <v>901</v>
      </c>
      <c r="H3683" s="571">
        <v>3678</v>
      </c>
      <c r="I3683" s="78">
        <v>2042</v>
      </c>
      <c r="J3683" s="78">
        <v>2032</v>
      </c>
      <c r="K3683" s="78">
        <v>2041</v>
      </c>
      <c r="L3683" s="78">
        <v>2042</v>
      </c>
      <c r="M3683" s="579" t="str">
        <f t="shared" si="58"/>
        <v>2042,2032,2041,2042</v>
      </c>
      <c r="R3683" s="280">
        <v>3678</v>
      </c>
      <c r="S3683" s="591">
        <v>1828.82947007499</v>
      </c>
    </row>
    <row r="3684" spans="1:19">
      <c r="A3684" s="20"/>
      <c r="B3684" s="24">
        <v>902</v>
      </c>
      <c r="H3684" s="571">
        <v>3679</v>
      </c>
      <c r="I3684" s="78">
        <v>2043</v>
      </c>
      <c r="J3684" s="78">
        <v>2029</v>
      </c>
      <c r="K3684" s="78">
        <v>2030</v>
      </c>
      <c r="L3684" s="78">
        <v>2043</v>
      </c>
      <c r="M3684" s="579" t="str">
        <f t="shared" si="58"/>
        <v>2043,2029,2030,2043</v>
      </c>
      <c r="R3684" s="280">
        <v>3679</v>
      </c>
      <c r="S3684" s="591">
        <v>1794.48176259499</v>
      </c>
    </row>
    <row r="3685" spans="1:19">
      <c r="A3685" s="20"/>
      <c r="B3685" s="24">
        <v>903</v>
      </c>
      <c r="H3685" s="571">
        <v>3680</v>
      </c>
      <c r="I3685" s="78">
        <v>2043</v>
      </c>
      <c r="J3685" s="78">
        <v>2030</v>
      </c>
      <c r="K3685" s="78">
        <v>2042</v>
      </c>
      <c r="L3685" s="78">
        <v>2043</v>
      </c>
      <c r="M3685" s="579" t="str">
        <f t="shared" si="58"/>
        <v>2043,2030,2042,2043</v>
      </c>
      <c r="R3685" s="280">
        <v>3680</v>
      </c>
      <c r="S3685" s="591">
        <v>1945.58298796499</v>
      </c>
    </row>
    <row r="3686" spans="1:19">
      <c r="A3686" s="20"/>
      <c r="B3686" s="24">
        <v>904</v>
      </c>
      <c r="H3686" s="571">
        <v>3681</v>
      </c>
      <c r="I3686" s="78">
        <v>2044</v>
      </c>
      <c r="J3686" s="78">
        <v>2028</v>
      </c>
      <c r="K3686" s="78">
        <v>2029</v>
      </c>
      <c r="L3686" s="78">
        <v>2044</v>
      </c>
      <c r="M3686" s="579" t="str">
        <f t="shared" si="58"/>
        <v>2044,2028,2029,2044</v>
      </c>
      <c r="R3686" s="280">
        <v>3681</v>
      </c>
      <c r="S3686" s="591">
        <v>1648.63106462001</v>
      </c>
    </row>
    <row r="3687" spans="1:19">
      <c r="A3687" s="20"/>
      <c r="B3687" s="24">
        <v>905</v>
      </c>
      <c r="H3687" s="571">
        <v>3682</v>
      </c>
      <c r="I3687" s="78">
        <v>2044</v>
      </c>
      <c r="J3687" s="78">
        <v>2029</v>
      </c>
      <c r="K3687" s="78">
        <v>2043</v>
      </c>
      <c r="L3687" s="78">
        <v>2044</v>
      </c>
      <c r="M3687" s="579" t="str">
        <f t="shared" si="58"/>
        <v>2044,2029,2043,2044</v>
      </c>
      <c r="R3687" s="280">
        <v>3682</v>
      </c>
      <c r="S3687" s="591">
        <v>1812.24736985498</v>
      </c>
    </row>
    <row r="3688" spans="1:19">
      <c r="A3688" s="20"/>
      <c r="B3688" s="24">
        <v>906</v>
      </c>
      <c r="H3688" s="571">
        <v>3683</v>
      </c>
      <c r="I3688" s="78">
        <v>2045</v>
      </c>
      <c r="J3688" s="78">
        <v>2027</v>
      </c>
      <c r="K3688" s="78">
        <v>2028</v>
      </c>
      <c r="L3688" s="78">
        <v>2045</v>
      </c>
      <c r="M3688" s="579" t="str">
        <f t="shared" si="58"/>
        <v>2045,2027,2028,2045</v>
      </c>
      <c r="R3688" s="280">
        <v>3683</v>
      </c>
      <c r="S3688" s="591">
        <v>1743.18533028</v>
      </c>
    </row>
    <row r="3689" spans="1:19">
      <c r="A3689" s="20"/>
      <c r="B3689" s="24">
        <v>907</v>
      </c>
      <c r="H3689" s="571">
        <v>3684</v>
      </c>
      <c r="I3689" s="78">
        <v>2045</v>
      </c>
      <c r="J3689" s="78">
        <v>2028</v>
      </c>
      <c r="K3689" s="78">
        <v>2044</v>
      </c>
      <c r="L3689" s="78">
        <v>2045</v>
      </c>
      <c r="M3689" s="579" t="str">
        <f t="shared" si="58"/>
        <v>2045,2028,2044,2045</v>
      </c>
      <c r="R3689" s="280">
        <v>3684</v>
      </c>
      <c r="S3689" s="591">
        <v>1733.73566687999</v>
      </c>
    </row>
    <row r="3690" spans="1:19">
      <c r="A3690" s="20"/>
      <c r="B3690" s="24">
        <v>908</v>
      </c>
      <c r="H3690" s="571">
        <v>3685</v>
      </c>
      <c r="I3690" s="78">
        <v>2046</v>
      </c>
      <c r="J3690" s="78">
        <v>2005</v>
      </c>
      <c r="K3690" s="78">
        <v>2027</v>
      </c>
      <c r="L3690" s="78">
        <v>2046</v>
      </c>
      <c r="M3690" s="579" t="str">
        <f t="shared" si="58"/>
        <v>2046,2005,2027,2046</v>
      </c>
      <c r="R3690" s="280">
        <v>3685</v>
      </c>
      <c r="S3690" s="591">
        <v>1938.53888727499</v>
      </c>
    </row>
    <row r="3691" spans="1:19">
      <c r="A3691" s="20"/>
      <c r="B3691" s="24">
        <v>909</v>
      </c>
      <c r="H3691" s="571">
        <v>3686</v>
      </c>
      <c r="I3691" s="78">
        <v>2046</v>
      </c>
      <c r="J3691" s="78">
        <v>2027</v>
      </c>
      <c r="K3691" s="78">
        <v>2045</v>
      </c>
      <c r="L3691" s="78">
        <v>2046</v>
      </c>
      <c r="M3691" s="579" t="str">
        <f t="shared" si="58"/>
        <v>2046,2027,2045,2046</v>
      </c>
      <c r="R3691" s="280">
        <v>3686</v>
      </c>
      <c r="S3691" s="591">
        <v>1905.46401069998</v>
      </c>
    </row>
    <row r="3692" spans="1:19">
      <c r="A3692" s="20"/>
      <c r="B3692" s="24">
        <v>910</v>
      </c>
      <c r="H3692" s="571">
        <v>3687</v>
      </c>
      <c r="I3692" s="78">
        <v>2047</v>
      </c>
      <c r="J3692" s="78">
        <v>2004</v>
      </c>
      <c r="K3692" s="78">
        <v>2005</v>
      </c>
      <c r="L3692" s="78">
        <v>2047</v>
      </c>
      <c r="M3692" s="579" t="str">
        <f t="shared" si="58"/>
        <v>2047,2004,2005,2047</v>
      </c>
      <c r="R3692" s="280">
        <v>3687</v>
      </c>
      <c r="S3692" s="591">
        <v>1792.319749085</v>
      </c>
    </row>
    <row r="3693" spans="1:19">
      <c r="A3693" s="20"/>
      <c r="B3693" s="24">
        <v>911</v>
      </c>
      <c r="H3693" s="571">
        <v>3688</v>
      </c>
      <c r="I3693" s="78">
        <v>2047</v>
      </c>
      <c r="J3693" s="78">
        <v>2005</v>
      </c>
      <c r="K3693" s="78">
        <v>2046</v>
      </c>
      <c r="L3693" s="78">
        <v>2047</v>
      </c>
      <c r="M3693" s="579" t="str">
        <f t="shared" si="58"/>
        <v>2047,2005,2046,2047</v>
      </c>
      <c r="R3693" s="280">
        <v>3688</v>
      </c>
      <c r="S3693" s="591">
        <v>1865.8560148649899</v>
      </c>
    </row>
    <row r="3694" spans="1:19">
      <c r="A3694" s="20"/>
      <c r="B3694" s="24">
        <v>912</v>
      </c>
      <c r="H3694" s="571">
        <v>3689</v>
      </c>
      <c r="I3694" s="78">
        <v>2048</v>
      </c>
      <c r="J3694" s="78">
        <v>2003</v>
      </c>
      <c r="K3694" s="78">
        <v>2004</v>
      </c>
      <c r="L3694" s="78">
        <v>2048</v>
      </c>
      <c r="M3694" s="579" t="str">
        <f t="shared" si="58"/>
        <v>2048,2003,2004,2048</v>
      </c>
      <c r="R3694" s="280">
        <v>3689</v>
      </c>
      <c r="S3694" s="591">
        <v>1737.14141733</v>
      </c>
    </row>
    <row r="3695" spans="1:19">
      <c r="A3695" s="20"/>
      <c r="B3695" s="24">
        <v>913</v>
      </c>
      <c r="H3695" s="571">
        <v>3690</v>
      </c>
      <c r="I3695" s="78">
        <v>2048</v>
      </c>
      <c r="J3695" s="78">
        <v>2004</v>
      </c>
      <c r="K3695" s="78">
        <v>2047</v>
      </c>
      <c r="L3695" s="78">
        <v>2048</v>
      </c>
      <c r="M3695" s="579" t="str">
        <f t="shared" si="58"/>
        <v>2048,2004,2047,2048</v>
      </c>
      <c r="R3695" s="280">
        <v>3690</v>
      </c>
      <c r="S3695" s="591">
        <v>1694.5379538299901</v>
      </c>
    </row>
    <row r="3696" spans="1:19">
      <c r="A3696" s="20"/>
      <c r="B3696" s="24">
        <v>914</v>
      </c>
      <c r="H3696" s="571">
        <v>3691</v>
      </c>
      <c r="I3696" s="78">
        <v>2049</v>
      </c>
      <c r="J3696" s="78">
        <v>2002</v>
      </c>
      <c r="K3696" s="78">
        <v>2003</v>
      </c>
      <c r="L3696" s="78">
        <v>2049</v>
      </c>
      <c r="M3696" s="579" t="str">
        <f t="shared" si="58"/>
        <v>2049,2002,2003,2049</v>
      </c>
      <c r="R3696" s="280">
        <v>3691</v>
      </c>
      <c r="S3696" s="591">
        <v>1804.6705499759901</v>
      </c>
    </row>
    <row r="3697" spans="1:19">
      <c r="A3697" s="20"/>
      <c r="B3697" s="24">
        <v>915</v>
      </c>
      <c r="H3697" s="571">
        <v>3692</v>
      </c>
      <c r="I3697" s="78">
        <v>2049</v>
      </c>
      <c r="J3697" s="78">
        <v>2003</v>
      </c>
      <c r="K3697" s="78">
        <v>2048</v>
      </c>
      <c r="L3697" s="78">
        <v>2049</v>
      </c>
      <c r="M3697" s="579" t="str">
        <f t="shared" si="58"/>
        <v>2049,2003,2048,2049</v>
      </c>
      <c r="R3697" s="280">
        <v>3692</v>
      </c>
      <c r="S3697" s="591">
        <v>1646.8282873149899</v>
      </c>
    </row>
    <row r="3698" spans="1:19">
      <c r="A3698" s="20"/>
      <c r="B3698" s="24">
        <v>916</v>
      </c>
      <c r="H3698" s="571">
        <v>3693</v>
      </c>
      <c r="I3698" s="78">
        <v>2050</v>
      </c>
      <c r="J3698" s="78">
        <v>2013</v>
      </c>
      <c r="K3698" s="78">
        <v>2002</v>
      </c>
      <c r="L3698" s="78">
        <v>2050</v>
      </c>
      <c r="M3698" s="579" t="str">
        <f t="shared" si="58"/>
        <v>2050,2013,2002,2050</v>
      </c>
      <c r="R3698" s="280">
        <v>3693</v>
      </c>
      <c r="S3698" s="591">
        <v>1781.479812134</v>
      </c>
    </row>
    <row r="3699" spans="1:19">
      <c r="A3699" s="20"/>
      <c r="B3699" s="24">
        <v>917</v>
      </c>
      <c r="H3699" s="571">
        <v>3694</v>
      </c>
      <c r="I3699" s="78">
        <v>2050</v>
      </c>
      <c r="J3699" s="78">
        <v>2002</v>
      </c>
      <c r="K3699" s="78">
        <v>2049</v>
      </c>
      <c r="L3699" s="78">
        <v>2050</v>
      </c>
      <c r="M3699" s="579" t="str">
        <f t="shared" si="58"/>
        <v>2050,2002,2049,2050</v>
      </c>
      <c r="R3699" s="280">
        <v>3694</v>
      </c>
      <c r="S3699" s="591">
        <v>1743.9856859719901</v>
      </c>
    </row>
    <row r="3700" spans="1:19">
      <c r="A3700" s="20"/>
      <c r="B3700" s="24">
        <v>918</v>
      </c>
      <c r="H3700" s="571">
        <v>3695</v>
      </c>
      <c r="I3700" s="78">
        <v>2051</v>
      </c>
      <c r="J3700" s="78">
        <v>2012</v>
      </c>
      <c r="K3700" s="78">
        <v>2013</v>
      </c>
      <c r="L3700" s="78">
        <v>2051</v>
      </c>
      <c r="M3700" s="579" t="str">
        <f t="shared" si="58"/>
        <v>2051,2012,2013,2051</v>
      </c>
      <c r="R3700" s="280">
        <v>3695</v>
      </c>
      <c r="S3700" s="591">
        <v>1581.26284573304</v>
      </c>
    </row>
    <row r="3701" spans="1:19">
      <c r="A3701" s="20"/>
      <c r="B3701" s="24">
        <v>919</v>
      </c>
      <c r="H3701" s="571">
        <v>3696</v>
      </c>
      <c r="I3701" s="78">
        <v>2051</v>
      </c>
      <c r="J3701" s="78">
        <v>2013</v>
      </c>
      <c r="K3701" s="78">
        <v>2050</v>
      </c>
      <c r="L3701" s="78">
        <v>2051</v>
      </c>
      <c r="M3701" s="579" t="str">
        <f t="shared" si="58"/>
        <v>2051,2013,2050,2051</v>
      </c>
      <c r="R3701" s="280">
        <v>3696</v>
      </c>
      <c r="S3701" s="591">
        <v>1488.44443309079</v>
      </c>
    </row>
    <row r="3702" spans="1:19">
      <c r="A3702" s="20"/>
      <c r="B3702" s="24">
        <v>920</v>
      </c>
      <c r="H3702" s="571">
        <v>3697</v>
      </c>
      <c r="I3702" s="78">
        <v>2052</v>
      </c>
      <c r="J3702" s="78">
        <v>2011</v>
      </c>
      <c r="K3702" s="78">
        <v>2012</v>
      </c>
      <c r="L3702" s="78">
        <v>2052</v>
      </c>
      <c r="M3702" s="579" t="str">
        <f t="shared" si="58"/>
        <v>2052,2011,2012,2052</v>
      </c>
      <c r="R3702" s="280">
        <v>3697</v>
      </c>
      <c r="S3702" s="591">
        <v>1715.5920203364899</v>
      </c>
    </row>
    <row r="3703" spans="1:19">
      <c r="A3703" s="20"/>
      <c r="B3703" s="24">
        <v>921</v>
      </c>
      <c r="H3703" s="571">
        <v>3698</v>
      </c>
      <c r="I3703" s="78">
        <v>2052</v>
      </c>
      <c r="J3703" s="78">
        <v>2012</v>
      </c>
      <c r="K3703" s="78">
        <v>2051</v>
      </c>
      <c r="L3703" s="78">
        <v>2052</v>
      </c>
      <c r="M3703" s="579" t="str">
        <f t="shared" si="58"/>
        <v>2052,2012,2051,2052</v>
      </c>
      <c r="R3703" s="280">
        <v>3698</v>
      </c>
      <c r="S3703" s="591">
        <v>1615.75079895454</v>
      </c>
    </row>
    <row r="3704" spans="1:19">
      <c r="A3704" s="20"/>
      <c r="B3704" s="24">
        <v>922</v>
      </c>
      <c r="H3704" s="571">
        <v>3699</v>
      </c>
      <c r="I3704" s="78">
        <v>2053</v>
      </c>
      <c r="J3704" s="78">
        <v>2006</v>
      </c>
      <c r="K3704" s="78">
        <v>2011</v>
      </c>
      <c r="L3704" s="78">
        <v>2053</v>
      </c>
      <c r="M3704" s="579" t="str">
        <f t="shared" si="58"/>
        <v>2053,2006,2011,2053</v>
      </c>
      <c r="R3704" s="280">
        <v>3699</v>
      </c>
      <c r="S3704" s="591">
        <v>2079.097953216</v>
      </c>
    </row>
    <row r="3705" spans="1:19">
      <c r="A3705" s="20"/>
      <c r="B3705" s="24">
        <v>923</v>
      </c>
      <c r="H3705" s="571">
        <v>3700</v>
      </c>
      <c r="I3705" s="78">
        <v>2053</v>
      </c>
      <c r="J3705" s="78">
        <v>2011</v>
      </c>
      <c r="K3705" s="78">
        <v>2052</v>
      </c>
      <c r="L3705" s="78">
        <v>2053</v>
      </c>
      <c r="M3705" s="579" t="str">
        <f t="shared" si="58"/>
        <v>2053,2011,2052,2053</v>
      </c>
      <c r="R3705" s="280">
        <v>3700</v>
      </c>
      <c r="S3705" s="591">
        <v>1779.7251931000001</v>
      </c>
    </row>
    <row r="3706" spans="1:19">
      <c r="A3706" s="20"/>
      <c r="B3706" s="24">
        <v>924</v>
      </c>
      <c r="H3706" s="571">
        <v>3701</v>
      </c>
      <c r="I3706" s="78">
        <v>2054</v>
      </c>
      <c r="J3706" s="78">
        <v>2007</v>
      </c>
      <c r="K3706" s="78">
        <v>2006</v>
      </c>
      <c r="L3706" s="78">
        <v>2054</v>
      </c>
      <c r="M3706" s="579" t="str">
        <f t="shared" si="58"/>
        <v>2054,2007,2006,2054</v>
      </c>
      <c r="R3706" s="280">
        <v>3701</v>
      </c>
      <c r="S3706" s="591">
        <v>2254.9786803890001</v>
      </c>
    </row>
    <row r="3707" spans="1:19">
      <c r="A3707" s="20"/>
      <c r="B3707" s="24">
        <v>925</v>
      </c>
      <c r="H3707" s="571">
        <v>3702</v>
      </c>
      <c r="I3707" s="78">
        <v>2054</v>
      </c>
      <c r="J3707" s="78">
        <v>2006</v>
      </c>
      <c r="K3707" s="78">
        <v>2053</v>
      </c>
      <c r="L3707" s="78">
        <v>2054</v>
      </c>
      <c r="M3707" s="579" t="str">
        <f t="shared" si="58"/>
        <v>2054,2006,2053,2054</v>
      </c>
      <c r="R3707" s="280">
        <v>3702</v>
      </c>
      <c r="S3707" s="591">
        <v>2175.2830313949999</v>
      </c>
    </row>
    <row r="3708" spans="1:19">
      <c r="A3708" s="20"/>
      <c r="B3708" s="24">
        <v>926</v>
      </c>
      <c r="H3708" s="571">
        <v>3703</v>
      </c>
      <c r="I3708" s="78">
        <v>2055</v>
      </c>
      <c r="J3708" s="78">
        <v>2008</v>
      </c>
      <c r="K3708" s="78">
        <v>2007</v>
      </c>
      <c r="L3708" s="78">
        <v>2055</v>
      </c>
      <c r="M3708" s="579" t="str">
        <f t="shared" si="58"/>
        <v>2055,2008,2007,2055</v>
      </c>
      <c r="R3708" s="280">
        <v>3703</v>
      </c>
      <c r="S3708" s="591">
        <v>2179.8967253579899</v>
      </c>
    </row>
    <row r="3709" spans="1:19">
      <c r="A3709" s="20"/>
      <c r="B3709" s="24">
        <v>927</v>
      </c>
      <c r="H3709" s="571">
        <v>3704</v>
      </c>
      <c r="I3709" s="78">
        <v>2055</v>
      </c>
      <c r="J3709" s="78">
        <v>2007</v>
      </c>
      <c r="K3709" s="78">
        <v>2054</v>
      </c>
      <c r="L3709" s="78">
        <v>2055</v>
      </c>
      <c r="M3709" s="579" t="str">
        <f t="shared" si="58"/>
        <v>2055,2007,2054,2055</v>
      </c>
      <c r="R3709" s="280">
        <v>3704</v>
      </c>
      <c r="S3709" s="591">
        <v>2151.3383747729999</v>
      </c>
    </row>
    <row r="3710" spans="1:19">
      <c r="A3710" s="20"/>
      <c r="B3710" s="24">
        <v>928</v>
      </c>
      <c r="H3710" s="571">
        <v>3705</v>
      </c>
      <c r="I3710" s="78">
        <v>2056</v>
      </c>
      <c r="J3710" s="78">
        <v>2009</v>
      </c>
      <c r="K3710" s="78">
        <v>2008</v>
      </c>
      <c r="L3710" s="78">
        <v>2056</v>
      </c>
      <c r="M3710" s="579" t="str">
        <f t="shared" si="58"/>
        <v>2056,2009,2008,2056</v>
      </c>
      <c r="R3710" s="280">
        <v>3705</v>
      </c>
      <c r="S3710" s="591">
        <v>2107.0897889570001</v>
      </c>
    </row>
    <row r="3711" spans="1:19">
      <c r="A3711" s="20"/>
      <c r="B3711" s="24">
        <v>929</v>
      </c>
      <c r="H3711" s="571">
        <v>3706</v>
      </c>
      <c r="I3711" s="78">
        <v>2056</v>
      </c>
      <c r="J3711" s="78">
        <v>2008</v>
      </c>
      <c r="K3711" s="78">
        <v>2055</v>
      </c>
      <c r="L3711" s="78">
        <v>2056</v>
      </c>
      <c r="M3711" s="579" t="str">
        <f t="shared" si="58"/>
        <v>2056,2008,2055,2056</v>
      </c>
      <c r="R3711" s="280">
        <v>3706</v>
      </c>
      <c r="S3711" s="591">
        <v>2106.3979021219998</v>
      </c>
    </row>
    <row r="3712" spans="1:19">
      <c r="A3712" s="20"/>
      <c r="B3712" s="24">
        <v>930</v>
      </c>
      <c r="H3712" s="571">
        <v>3707</v>
      </c>
      <c r="I3712" s="78">
        <v>2057</v>
      </c>
      <c r="J3712" s="78">
        <v>2010</v>
      </c>
      <c r="K3712" s="78">
        <v>2009</v>
      </c>
      <c r="L3712" s="78">
        <v>2057</v>
      </c>
      <c r="M3712" s="579" t="str">
        <f t="shared" si="58"/>
        <v>2057,2010,2009,2057</v>
      </c>
      <c r="R3712" s="280">
        <v>3707</v>
      </c>
      <c r="S3712" s="591">
        <v>2093.3968222654798</v>
      </c>
    </row>
    <row r="3713" spans="1:19">
      <c r="A3713" s="20"/>
      <c r="B3713" s="24">
        <v>931</v>
      </c>
      <c r="H3713" s="571">
        <v>3708</v>
      </c>
      <c r="I3713" s="78">
        <v>2057</v>
      </c>
      <c r="J3713" s="78">
        <v>2009</v>
      </c>
      <c r="K3713" s="78">
        <v>2056</v>
      </c>
      <c r="L3713" s="78">
        <v>2057</v>
      </c>
      <c r="M3713" s="579" t="str">
        <f t="shared" si="58"/>
        <v>2057,2009,2056,2057</v>
      </c>
      <c r="R3713" s="280">
        <v>3708</v>
      </c>
      <c r="S3713" s="591">
        <v>2065.6104180515099</v>
      </c>
    </row>
    <row r="3714" spans="1:19">
      <c r="A3714" s="20"/>
      <c r="B3714" s="24">
        <v>932</v>
      </c>
      <c r="H3714" s="571">
        <v>3709</v>
      </c>
      <c r="I3714" s="78">
        <v>2058</v>
      </c>
      <c r="J3714" s="78">
        <v>2014</v>
      </c>
      <c r="K3714" s="78">
        <v>2010</v>
      </c>
      <c r="L3714" s="78">
        <v>2058</v>
      </c>
      <c r="M3714" s="579" t="str">
        <f t="shared" si="58"/>
        <v>2058,2014,2010,2058</v>
      </c>
      <c r="R3714" s="280">
        <v>3709</v>
      </c>
      <c r="S3714" s="591">
        <v>1711.3516847885001</v>
      </c>
    </row>
    <row r="3715" spans="1:19">
      <c r="A3715" s="20"/>
      <c r="B3715" s="24">
        <v>933</v>
      </c>
      <c r="H3715" s="571">
        <v>3710</v>
      </c>
      <c r="I3715" s="78">
        <v>2058</v>
      </c>
      <c r="J3715" s="78">
        <v>2010</v>
      </c>
      <c r="K3715" s="78">
        <v>2057</v>
      </c>
      <c r="L3715" s="78">
        <v>2058</v>
      </c>
      <c r="M3715" s="579" t="str">
        <f t="shared" si="58"/>
        <v>2058,2010,2057,2058</v>
      </c>
      <c r="R3715" s="280">
        <v>3710</v>
      </c>
      <c r="S3715" s="591">
        <v>1783.56279874149</v>
      </c>
    </row>
    <row r="3716" spans="1:19">
      <c r="A3716" s="20"/>
      <c r="B3716" s="24">
        <v>934</v>
      </c>
      <c r="H3716" s="571">
        <v>3711</v>
      </c>
      <c r="I3716" s="78">
        <v>2059</v>
      </c>
      <c r="J3716" s="78">
        <v>2015</v>
      </c>
      <c r="K3716" s="78">
        <v>2014</v>
      </c>
      <c r="L3716" s="78">
        <v>2059</v>
      </c>
      <c r="M3716" s="579" t="str">
        <f t="shared" si="58"/>
        <v>2059,2015,2014,2059</v>
      </c>
      <c r="R3716" s="280">
        <v>3711</v>
      </c>
      <c r="S3716" s="591">
        <v>1912.4328362660001</v>
      </c>
    </row>
    <row r="3717" spans="1:19">
      <c r="A3717" s="20"/>
      <c r="B3717" s="24">
        <v>935</v>
      </c>
      <c r="H3717" s="571">
        <v>3712</v>
      </c>
      <c r="I3717" s="78">
        <v>2059</v>
      </c>
      <c r="J3717" s="78">
        <v>2014</v>
      </c>
      <c r="K3717" s="78">
        <v>2058</v>
      </c>
      <c r="L3717" s="78">
        <v>2059</v>
      </c>
      <c r="M3717" s="579" t="str">
        <f t="shared" si="58"/>
        <v>2059,2014,2058,2059</v>
      </c>
      <c r="R3717" s="280">
        <v>3712</v>
      </c>
      <c r="S3717" s="591">
        <v>1729.0229234685301</v>
      </c>
    </row>
    <row r="3718" spans="1:19">
      <c r="A3718" s="20"/>
      <c r="B3718" s="24">
        <v>936</v>
      </c>
      <c r="H3718" s="571">
        <v>3713</v>
      </c>
      <c r="I3718" s="78">
        <v>2060</v>
      </c>
      <c r="J3718" s="78">
        <v>2016</v>
      </c>
      <c r="K3718" s="78">
        <v>2015</v>
      </c>
      <c r="L3718" s="78">
        <v>2060</v>
      </c>
      <c r="M3718" s="579" t="str">
        <f t="shared" ref="M3718:M3781" si="59">_xlfn.CONCAT(I3718,",",J3718,",",,K3718,",",L3718)</f>
        <v>2060,2016,2015,2060</v>
      </c>
      <c r="R3718" s="280">
        <v>3713</v>
      </c>
      <c r="S3718" s="591">
        <v>1607.73522688302</v>
      </c>
    </row>
    <row r="3719" spans="1:19">
      <c r="A3719" s="20"/>
      <c r="B3719" s="24">
        <v>937</v>
      </c>
      <c r="H3719" s="571">
        <v>3714</v>
      </c>
      <c r="I3719" s="78">
        <v>2060</v>
      </c>
      <c r="J3719" s="78">
        <v>2015</v>
      </c>
      <c r="K3719" s="78">
        <v>2059</v>
      </c>
      <c r="L3719" s="78">
        <v>2060</v>
      </c>
      <c r="M3719" s="579" t="str">
        <f t="shared" si="59"/>
        <v>2060,2015,2059,2060</v>
      </c>
      <c r="R3719" s="280">
        <v>3714</v>
      </c>
      <c r="S3719" s="591">
        <v>1867.40262282197</v>
      </c>
    </row>
    <row r="3720" spans="1:19">
      <c r="A3720" s="20"/>
      <c r="B3720" s="24">
        <v>938</v>
      </c>
      <c r="H3720" s="571">
        <v>3715</v>
      </c>
      <c r="I3720" s="78">
        <v>2061</v>
      </c>
      <c r="J3720" s="78">
        <v>2017</v>
      </c>
      <c r="K3720" s="78">
        <v>2016</v>
      </c>
      <c r="L3720" s="78">
        <v>2061</v>
      </c>
      <c r="M3720" s="579" t="str">
        <f t="shared" si="59"/>
        <v>2061,2017,2016,2061</v>
      </c>
      <c r="R3720" s="280">
        <v>3715</v>
      </c>
      <c r="S3720" s="591">
        <v>1358.6789668484901</v>
      </c>
    </row>
    <row r="3721" spans="1:19">
      <c r="A3721" s="20"/>
      <c r="B3721" s="24">
        <v>939</v>
      </c>
      <c r="H3721" s="571">
        <v>3716</v>
      </c>
      <c r="I3721" s="78">
        <v>2061</v>
      </c>
      <c r="J3721" s="78">
        <v>2016</v>
      </c>
      <c r="K3721" s="78">
        <v>2060</v>
      </c>
      <c r="L3721" s="78">
        <v>2061</v>
      </c>
      <c r="M3721" s="579" t="str">
        <f t="shared" si="59"/>
        <v>2061,2016,2060,2061</v>
      </c>
      <c r="R3721" s="280">
        <v>3716</v>
      </c>
      <c r="S3721" s="591">
        <v>1346.91968898198</v>
      </c>
    </row>
    <row r="3722" spans="1:19">
      <c r="A3722" s="20"/>
      <c r="B3722" s="24">
        <v>940</v>
      </c>
      <c r="H3722" s="571">
        <v>3717</v>
      </c>
      <c r="I3722" s="78">
        <v>2062</v>
      </c>
      <c r="J3722" s="78">
        <v>2018</v>
      </c>
      <c r="K3722" s="78">
        <v>2017</v>
      </c>
      <c r="L3722" s="78">
        <v>2062</v>
      </c>
      <c r="M3722" s="579" t="str">
        <f t="shared" si="59"/>
        <v>2062,2018,2017,2062</v>
      </c>
      <c r="R3722" s="280">
        <v>3717</v>
      </c>
      <c r="S3722" s="591">
        <v>1570.6962275839701</v>
      </c>
    </row>
    <row r="3723" spans="1:19">
      <c r="A3723" s="20"/>
      <c r="B3723" s="24">
        <v>941</v>
      </c>
      <c r="H3723" s="571">
        <v>3718</v>
      </c>
      <c r="I3723" s="78">
        <v>2062</v>
      </c>
      <c r="J3723" s="78">
        <v>2017</v>
      </c>
      <c r="K3723" s="78">
        <v>2061</v>
      </c>
      <c r="L3723" s="78">
        <v>2062</v>
      </c>
      <c r="M3723" s="579" t="str">
        <f t="shared" si="59"/>
        <v>2062,2017,2061,2062</v>
      </c>
      <c r="R3723" s="280">
        <v>3718</v>
      </c>
      <c r="S3723" s="591">
        <v>1335.98340471799</v>
      </c>
    </row>
    <row r="3724" spans="1:19">
      <c r="A3724" s="20"/>
      <c r="B3724" s="24">
        <v>942</v>
      </c>
      <c r="H3724" s="571">
        <v>3719</v>
      </c>
      <c r="I3724" s="78">
        <v>2063</v>
      </c>
      <c r="J3724" s="78">
        <v>2019</v>
      </c>
      <c r="K3724" s="78">
        <v>2018</v>
      </c>
      <c r="L3724" s="78">
        <v>2063</v>
      </c>
      <c r="M3724" s="579" t="str">
        <f t="shared" si="59"/>
        <v>2063,2019,2018,2063</v>
      </c>
      <c r="R3724" s="280">
        <v>3719</v>
      </c>
      <c r="S3724" s="591">
        <v>1603.3420940780099</v>
      </c>
    </row>
    <row r="3725" spans="1:19">
      <c r="A3725" s="20"/>
      <c r="B3725" s="24">
        <v>943</v>
      </c>
      <c r="H3725" s="571">
        <v>3720</v>
      </c>
      <c r="I3725" s="78">
        <v>2063</v>
      </c>
      <c r="J3725" s="78">
        <v>2018</v>
      </c>
      <c r="K3725" s="78">
        <v>2062</v>
      </c>
      <c r="L3725" s="78">
        <v>2063</v>
      </c>
      <c r="M3725" s="579" t="str">
        <f t="shared" si="59"/>
        <v>2063,2018,2062,2063</v>
      </c>
      <c r="R3725" s="280">
        <v>3720</v>
      </c>
      <c r="S3725" s="591">
        <v>1580.14180157952</v>
      </c>
    </row>
    <row r="3726" spans="1:19">
      <c r="A3726" s="20"/>
      <c r="B3726" s="24">
        <v>944</v>
      </c>
      <c r="H3726" s="571">
        <v>3721</v>
      </c>
      <c r="I3726" s="78">
        <v>2064</v>
      </c>
      <c r="J3726" s="78">
        <v>2020</v>
      </c>
      <c r="K3726" s="78">
        <v>2019</v>
      </c>
      <c r="L3726" s="78">
        <v>2064</v>
      </c>
      <c r="M3726" s="579" t="str">
        <f t="shared" si="59"/>
        <v>2064,2020,2019,2064</v>
      </c>
      <c r="R3726" s="280">
        <v>3721</v>
      </c>
      <c r="S3726" s="591">
        <v>1567.9163506129801</v>
      </c>
    </row>
    <row r="3727" spans="1:19">
      <c r="A3727" s="20"/>
      <c r="B3727" s="24">
        <v>945</v>
      </c>
      <c r="H3727" s="571">
        <v>3722</v>
      </c>
      <c r="I3727" s="78">
        <v>2064</v>
      </c>
      <c r="J3727" s="78">
        <v>2019</v>
      </c>
      <c r="K3727" s="78">
        <v>2063</v>
      </c>
      <c r="L3727" s="78">
        <v>2064</v>
      </c>
      <c r="M3727" s="579" t="str">
        <f t="shared" si="59"/>
        <v>2064,2019,2063,2064</v>
      </c>
      <c r="R3727" s="280">
        <v>3722</v>
      </c>
      <c r="S3727" s="591">
        <v>1558.7082384769799</v>
      </c>
    </row>
    <row r="3728" spans="1:19">
      <c r="A3728" s="20"/>
      <c r="B3728" s="24">
        <v>946</v>
      </c>
      <c r="H3728" s="571">
        <v>3723</v>
      </c>
      <c r="I3728" s="78">
        <v>2065</v>
      </c>
      <c r="J3728" s="78">
        <v>2021</v>
      </c>
      <c r="K3728" s="78">
        <v>2020</v>
      </c>
      <c r="L3728" s="78">
        <v>2065</v>
      </c>
      <c r="M3728" s="579" t="str">
        <f t="shared" si="59"/>
        <v>2065,2021,2020,2065</v>
      </c>
      <c r="R3728" s="280">
        <v>3723</v>
      </c>
      <c r="S3728" s="591">
        <v>1489.04481673499</v>
      </c>
    </row>
    <row r="3729" spans="1:19">
      <c r="A3729" s="20"/>
      <c r="B3729" s="24">
        <v>947</v>
      </c>
      <c r="H3729" s="571">
        <v>3724</v>
      </c>
      <c r="I3729" s="78">
        <v>2065</v>
      </c>
      <c r="J3729" s="78">
        <v>2020</v>
      </c>
      <c r="K3729" s="78">
        <v>2064</v>
      </c>
      <c r="L3729" s="78">
        <v>2065</v>
      </c>
      <c r="M3729" s="579" t="str">
        <f t="shared" si="59"/>
        <v>2065,2020,2064,2065</v>
      </c>
      <c r="R3729" s="280">
        <v>3724</v>
      </c>
      <c r="S3729" s="591">
        <v>1423.40154176649</v>
      </c>
    </row>
    <row r="3730" spans="1:19">
      <c r="A3730" s="20"/>
      <c r="B3730" s="24">
        <v>948</v>
      </c>
      <c r="H3730" s="571">
        <v>3725</v>
      </c>
      <c r="I3730" s="78">
        <v>2066</v>
      </c>
      <c r="J3730" s="78">
        <v>2022</v>
      </c>
      <c r="K3730" s="78">
        <v>2021</v>
      </c>
      <c r="L3730" s="78">
        <v>2066</v>
      </c>
      <c r="M3730" s="579" t="str">
        <f t="shared" si="59"/>
        <v>2066,2022,2021,2066</v>
      </c>
      <c r="R3730" s="280">
        <v>3725</v>
      </c>
      <c r="S3730" s="591">
        <v>1191.6661941249999</v>
      </c>
    </row>
    <row r="3731" spans="1:19">
      <c r="A3731" s="20"/>
      <c r="B3731" s="24">
        <v>949</v>
      </c>
      <c r="H3731" s="571">
        <v>3726</v>
      </c>
      <c r="I3731" s="78">
        <v>2066</v>
      </c>
      <c r="J3731" s="78">
        <v>2021</v>
      </c>
      <c r="K3731" s="78">
        <v>2065</v>
      </c>
      <c r="L3731" s="78">
        <v>2066</v>
      </c>
      <c r="M3731" s="579" t="str">
        <f t="shared" si="59"/>
        <v>2066,2021,2065,2066</v>
      </c>
      <c r="R3731" s="280">
        <v>3726</v>
      </c>
      <c r="S3731" s="591">
        <v>1175.73012668498</v>
      </c>
    </row>
    <row r="3732" spans="1:19">
      <c r="A3732" s="20"/>
      <c r="B3732" s="24">
        <v>950</v>
      </c>
      <c r="H3732" s="571">
        <v>3727</v>
      </c>
      <c r="I3732" s="78">
        <v>2067</v>
      </c>
      <c r="J3732" s="78">
        <v>2023</v>
      </c>
      <c r="K3732" s="78">
        <v>2022</v>
      </c>
      <c r="L3732" s="78">
        <v>2067</v>
      </c>
      <c r="M3732" s="579" t="str">
        <f t="shared" si="59"/>
        <v>2067,2023,2022,2067</v>
      </c>
      <c r="R3732" s="280">
        <v>3727</v>
      </c>
      <c r="S3732" s="591">
        <v>1450.3835911439801</v>
      </c>
    </row>
    <row r="3733" spans="1:19">
      <c r="A3733" s="20"/>
      <c r="B3733" s="24">
        <v>951</v>
      </c>
      <c r="H3733" s="571">
        <v>3728</v>
      </c>
      <c r="I3733" s="78">
        <v>2067</v>
      </c>
      <c r="J3733" s="78">
        <v>2022</v>
      </c>
      <c r="K3733" s="78">
        <v>2066</v>
      </c>
      <c r="L3733" s="78">
        <v>2067</v>
      </c>
      <c r="M3733" s="579" t="str">
        <f t="shared" si="59"/>
        <v>2067,2022,2066,2067</v>
      </c>
      <c r="R3733" s="280">
        <v>3728</v>
      </c>
      <c r="S3733" s="591">
        <v>1170.713038242</v>
      </c>
    </row>
    <row r="3734" spans="1:19">
      <c r="A3734" s="20"/>
      <c r="B3734" s="24">
        <v>952</v>
      </c>
      <c r="H3734" s="571">
        <v>3729</v>
      </c>
      <c r="I3734" s="78">
        <v>2068</v>
      </c>
      <c r="J3734" s="78">
        <v>2024</v>
      </c>
      <c r="K3734" s="78">
        <v>2023</v>
      </c>
      <c r="L3734" s="78">
        <v>2068</v>
      </c>
      <c r="M3734" s="579" t="str">
        <f t="shared" si="59"/>
        <v>2068,2024,2023,2068</v>
      </c>
      <c r="R3734" s="280">
        <v>3729</v>
      </c>
      <c r="S3734" s="591">
        <v>1531.9428203559901</v>
      </c>
    </row>
    <row r="3735" spans="1:19">
      <c r="A3735" s="20"/>
      <c r="B3735" s="24">
        <v>953</v>
      </c>
      <c r="H3735" s="571">
        <v>3730</v>
      </c>
      <c r="I3735" s="78">
        <v>2068</v>
      </c>
      <c r="J3735" s="78">
        <v>2023</v>
      </c>
      <c r="K3735" s="78">
        <v>2067</v>
      </c>
      <c r="L3735" s="78">
        <v>2068</v>
      </c>
      <c r="M3735" s="579" t="str">
        <f t="shared" si="59"/>
        <v>2068,2023,2067,2068</v>
      </c>
      <c r="R3735" s="280">
        <v>3730</v>
      </c>
      <c r="S3735" s="591">
        <v>1385.2435992870101</v>
      </c>
    </row>
    <row r="3736" spans="1:19">
      <c r="A3736" s="20"/>
      <c r="B3736" s="24">
        <v>954</v>
      </c>
      <c r="H3736" s="571">
        <v>3731</v>
      </c>
      <c r="I3736" s="78">
        <v>2069</v>
      </c>
      <c r="J3736" s="78">
        <v>2025</v>
      </c>
      <c r="K3736" s="78">
        <v>2024</v>
      </c>
      <c r="L3736" s="78">
        <v>2069</v>
      </c>
      <c r="M3736" s="579" t="str">
        <f t="shared" si="59"/>
        <v>2069,2025,2024,2069</v>
      </c>
      <c r="R3736" s="280">
        <v>3731</v>
      </c>
      <c r="S3736" s="591">
        <v>1343.6987786888401</v>
      </c>
    </row>
    <row r="3737" spans="1:19">
      <c r="A3737" s="20"/>
      <c r="B3737" s="24">
        <v>955</v>
      </c>
      <c r="H3737" s="571">
        <v>3732</v>
      </c>
      <c r="I3737" s="78">
        <v>2069</v>
      </c>
      <c r="J3737" s="78">
        <v>2024</v>
      </c>
      <c r="K3737" s="78">
        <v>2068</v>
      </c>
      <c r="L3737" s="78">
        <v>2069</v>
      </c>
      <c r="M3737" s="579" t="str">
        <f t="shared" si="59"/>
        <v>2069,2024,2068,2069</v>
      </c>
      <c r="R3737" s="280">
        <v>3732</v>
      </c>
      <c r="S3737" s="591">
        <v>1261.9596377847899</v>
      </c>
    </row>
    <row r="3738" spans="1:19">
      <c r="A3738" s="20"/>
      <c r="B3738" s="24">
        <v>956</v>
      </c>
      <c r="H3738" s="571">
        <v>3733</v>
      </c>
      <c r="I3738" s="78">
        <v>2070</v>
      </c>
      <c r="J3738" s="78">
        <v>2026</v>
      </c>
      <c r="K3738" s="78">
        <v>2025</v>
      </c>
      <c r="L3738" s="78">
        <v>2070</v>
      </c>
      <c r="M3738" s="579" t="str">
        <f t="shared" si="59"/>
        <v>2070,2026,2025,2070</v>
      </c>
      <c r="R3738" s="280">
        <v>3733</v>
      </c>
      <c r="S3738" s="591">
        <v>1404.2425476599601</v>
      </c>
    </row>
    <row r="3739" spans="1:19">
      <c r="A3739" s="20"/>
      <c r="B3739" s="24">
        <v>957</v>
      </c>
      <c r="H3739" s="571">
        <v>3734</v>
      </c>
      <c r="I3739" s="78">
        <v>2070</v>
      </c>
      <c r="J3739" s="78">
        <v>2025</v>
      </c>
      <c r="K3739" s="78">
        <v>2069</v>
      </c>
      <c r="L3739" s="78">
        <v>2070</v>
      </c>
      <c r="M3739" s="579" t="str">
        <f t="shared" si="59"/>
        <v>2070,2025,2069,2070</v>
      </c>
      <c r="R3739" s="280">
        <v>3734</v>
      </c>
      <c r="S3739" s="591">
        <v>1345.0766809121401</v>
      </c>
    </row>
    <row r="3740" spans="1:19">
      <c r="A3740" s="20"/>
      <c r="B3740" s="24">
        <v>958</v>
      </c>
      <c r="H3740" s="571">
        <v>3735</v>
      </c>
      <c r="I3740" s="78">
        <v>2071</v>
      </c>
      <c r="J3740" s="78">
        <v>1932</v>
      </c>
      <c r="K3740" s="78">
        <v>2026</v>
      </c>
      <c r="L3740" s="78">
        <v>2071</v>
      </c>
      <c r="M3740" s="579" t="str">
        <f t="shared" si="59"/>
        <v>2071,1932,2026,2071</v>
      </c>
      <c r="R3740" s="280">
        <v>3735</v>
      </c>
      <c r="S3740" s="591">
        <v>1566.83986778549</v>
      </c>
    </row>
    <row r="3741" spans="1:19">
      <c r="A3741" s="20"/>
      <c r="B3741" s="24">
        <v>959</v>
      </c>
      <c r="H3741" s="571">
        <v>3736</v>
      </c>
      <c r="I3741" s="78">
        <v>2071</v>
      </c>
      <c r="J3741" s="78">
        <v>2026</v>
      </c>
      <c r="K3741" s="78">
        <v>2070</v>
      </c>
      <c r="L3741" s="78">
        <v>2071</v>
      </c>
      <c r="M3741" s="579" t="str">
        <f t="shared" si="59"/>
        <v>2071,2026,2070,2071</v>
      </c>
      <c r="R3741" s="280">
        <v>3736</v>
      </c>
      <c r="S3741" s="591">
        <v>1561.07326421167</v>
      </c>
    </row>
    <row r="3742" spans="1:19">
      <c r="A3742" s="20"/>
      <c r="B3742" s="24">
        <v>960</v>
      </c>
      <c r="H3742" s="571">
        <v>3737</v>
      </c>
      <c r="I3742" s="78">
        <v>2072</v>
      </c>
      <c r="J3742" s="78">
        <v>1930</v>
      </c>
      <c r="K3742" s="78">
        <v>1932</v>
      </c>
      <c r="L3742" s="78">
        <v>2072</v>
      </c>
      <c r="M3742" s="579" t="str">
        <f t="shared" si="59"/>
        <v>2072,1930,1932,2072</v>
      </c>
      <c r="R3742" s="280">
        <v>3737</v>
      </c>
      <c r="S3742" s="591">
        <v>1720.78355845189</v>
      </c>
    </row>
    <row r="3743" spans="1:19">
      <c r="A3743" s="20"/>
      <c r="B3743" s="24">
        <v>961</v>
      </c>
      <c r="H3743" s="571">
        <v>3738</v>
      </c>
      <c r="I3743" s="78">
        <v>2072</v>
      </c>
      <c r="J3743" s="78">
        <v>1932</v>
      </c>
      <c r="K3743" s="78">
        <v>2071</v>
      </c>
      <c r="L3743" s="78">
        <v>2072</v>
      </c>
      <c r="M3743" s="579" t="str">
        <f t="shared" si="59"/>
        <v>2072,1932,2071,2072</v>
      </c>
      <c r="R3743" s="280">
        <v>3738</v>
      </c>
      <c r="S3743" s="591">
        <v>1922.86430628024</v>
      </c>
    </row>
    <row r="3744" spans="1:19">
      <c r="A3744" s="20"/>
      <c r="B3744" s="24">
        <v>962</v>
      </c>
      <c r="H3744" s="571">
        <v>3739</v>
      </c>
      <c r="I3744" s="78">
        <v>2073</v>
      </c>
      <c r="J3744" s="78">
        <v>1929</v>
      </c>
      <c r="K3744" s="78">
        <v>1930</v>
      </c>
      <c r="L3744" s="78">
        <v>2073</v>
      </c>
      <c r="M3744" s="579" t="str">
        <f t="shared" si="59"/>
        <v>2073,1929,1930,2073</v>
      </c>
      <c r="R3744" s="280">
        <v>3739</v>
      </c>
      <c r="S3744" s="591">
        <v>1618.7412295132599</v>
      </c>
    </row>
    <row r="3745" spans="1:19">
      <c r="A3745" s="20"/>
      <c r="B3745" s="24">
        <v>963</v>
      </c>
      <c r="H3745" s="571">
        <v>3740</v>
      </c>
      <c r="I3745" s="78">
        <v>2073</v>
      </c>
      <c r="J3745" s="78">
        <v>1930</v>
      </c>
      <c r="K3745" s="78">
        <v>2072</v>
      </c>
      <c r="L3745" s="78">
        <v>2073</v>
      </c>
      <c r="M3745" s="579" t="str">
        <f t="shared" si="59"/>
        <v>2073,1930,2072,2073</v>
      </c>
      <c r="R3745" s="280">
        <v>3740</v>
      </c>
      <c r="S3745" s="591">
        <v>1658.74146884929</v>
      </c>
    </row>
    <row r="3746" spans="1:19">
      <c r="A3746" s="20"/>
      <c r="B3746" s="24">
        <v>964</v>
      </c>
      <c r="H3746" s="571">
        <v>3741</v>
      </c>
      <c r="I3746" s="78">
        <v>2074</v>
      </c>
      <c r="J3746" s="78">
        <v>1928</v>
      </c>
      <c r="K3746" s="78">
        <v>1929</v>
      </c>
      <c r="L3746" s="78">
        <v>2074</v>
      </c>
      <c r="M3746" s="579" t="str">
        <f t="shared" si="59"/>
        <v>2074,1928,1929,2074</v>
      </c>
      <c r="R3746" s="280">
        <v>3741</v>
      </c>
      <c r="S3746" s="591">
        <v>1417.5091474896999</v>
      </c>
    </row>
    <row r="3747" spans="1:19">
      <c r="A3747" s="20"/>
      <c r="B3747" s="24">
        <v>965</v>
      </c>
      <c r="H3747" s="571">
        <v>3742</v>
      </c>
      <c r="I3747" s="78">
        <v>2074</v>
      </c>
      <c r="J3747" s="78">
        <v>1929</v>
      </c>
      <c r="K3747" s="78">
        <v>2073</v>
      </c>
      <c r="L3747" s="78">
        <v>2074</v>
      </c>
      <c r="M3747" s="579" t="str">
        <f t="shared" si="59"/>
        <v>2074,1929,2073,2074</v>
      </c>
      <c r="R3747" s="280">
        <v>3742</v>
      </c>
      <c r="S3747" s="591">
        <v>1508.64413825919</v>
      </c>
    </row>
    <row r="3748" spans="1:19">
      <c r="A3748" s="20"/>
      <c r="B3748" s="24">
        <v>966</v>
      </c>
      <c r="H3748" s="571">
        <v>3743</v>
      </c>
      <c r="I3748" s="78">
        <v>2075</v>
      </c>
      <c r="J3748" s="78">
        <v>1927</v>
      </c>
      <c r="K3748" s="78">
        <v>1928</v>
      </c>
      <c r="L3748" s="78">
        <v>2075</v>
      </c>
      <c r="M3748" s="579" t="str">
        <f t="shared" si="59"/>
        <v>2075,1927,1928,2075</v>
      </c>
      <c r="R3748" s="280">
        <v>3743</v>
      </c>
      <c r="S3748" s="591">
        <v>1331.6454346487999</v>
      </c>
    </row>
    <row r="3749" spans="1:19">
      <c r="A3749" s="20"/>
      <c r="B3749" s="24">
        <v>967</v>
      </c>
      <c r="H3749" s="571">
        <v>3744</v>
      </c>
      <c r="I3749" s="78">
        <v>2075</v>
      </c>
      <c r="J3749" s="78">
        <v>1928</v>
      </c>
      <c r="K3749" s="78">
        <v>2074</v>
      </c>
      <c r="L3749" s="78">
        <v>2075</v>
      </c>
      <c r="M3749" s="579" t="str">
        <f t="shared" si="59"/>
        <v>2075,1928,2074,2075</v>
      </c>
      <c r="R3749" s="280">
        <v>3744</v>
      </c>
      <c r="S3749" s="591">
        <v>1584.2263358087901</v>
      </c>
    </row>
    <row r="3750" spans="1:19">
      <c r="A3750" s="20"/>
      <c r="B3750" s="24">
        <v>968</v>
      </c>
      <c r="H3750" s="571">
        <v>3745</v>
      </c>
      <c r="I3750" s="78">
        <v>2075</v>
      </c>
      <c r="J3750" s="78">
        <v>1926</v>
      </c>
      <c r="K3750" s="78">
        <v>1927</v>
      </c>
      <c r="L3750" s="78">
        <v>2075</v>
      </c>
      <c r="M3750" s="579" t="str">
        <f t="shared" si="59"/>
        <v>2075,1926,1927,2075</v>
      </c>
      <c r="R3750" s="280">
        <v>3745</v>
      </c>
      <c r="S3750" s="591">
        <v>1279.67529629961</v>
      </c>
    </row>
    <row r="3751" spans="1:19">
      <c r="A3751" s="20"/>
      <c r="B3751" s="24">
        <v>969</v>
      </c>
      <c r="H3751" s="571">
        <v>3746</v>
      </c>
      <c r="I3751" s="78">
        <v>2076</v>
      </c>
      <c r="J3751" s="78">
        <v>1925</v>
      </c>
      <c r="K3751" s="78">
        <v>1926</v>
      </c>
      <c r="L3751" s="78">
        <v>2076</v>
      </c>
      <c r="M3751" s="579" t="str">
        <f t="shared" si="59"/>
        <v>2076,1925,1926,2076</v>
      </c>
      <c r="R3751" s="280">
        <v>3746</v>
      </c>
      <c r="S3751" s="591">
        <v>1376.2131005122999</v>
      </c>
    </row>
    <row r="3752" spans="1:19">
      <c r="A3752" s="20"/>
      <c r="B3752" s="24">
        <v>970</v>
      </c>
      <c r="H3752" s="571">
        <v>3747</v>
      </c>
      <c r="I3752" s="78">
        <v>2076</v>
      </c>
      <c r="J3752" s="78">
        <v>1926</v>
      </c>
      <c r="K3752" s="78">
        <v>2075</v>
      </c>
      <c r="L3752" s="78">
        <v>2076</v>
      </c>
      <c r="M3752" s="579" t="str">
        <f t="shared" si="59"/>
        <v>2076,1926,2075,2076</v>
      </c>
      <c r="R3752" s="280">
        <v>3747</v>
      </c>
      <c r="S3752" s="591">
        <v>1662.6671879140299</v>
      </c>
    </row>
    <row r="3753" spans="1:19">
      <c r="A3753" s="20"/>
      <c r="B3753" s="24">
        <v>971</v>
      </c>
      <c r="H3753" s="571">
        <v>3748</v>
      </c>
      <c r="I3753" s="78">
        <v>2077</v>
      </c>
      <c r="J3753" s="78">
        <v>1924</v>
      </c>
      <c r="K3753" s="78">
        <v>1925</v>
      </c>
      <c r="L3753" s="78">
        <v>2077</v>
      </c>
      <c r="M3753" s="579" t="str">
        <f t="shared" si="59"/>
        <v>2077,1924,1925,2077</v>
      </c>
      <c r="R3753" s="280">
        <v>3748</v>
      </c>
      <c r="S3753" s="591">
        <v>1336.4136683131501</v>
      </c>
    </row>
    <row r="3754" spans="1:19">
      <c r="A3754" s="20"/>
      <c r="B3754" s="24">
        <v>972</v>
      </c>
      <c r="H3754" s="571">
        <v>3749</v>
      </c>
      <c r="I3754" s="78">
        <v>2077</v>
      </c>
      <c r="J3754" s="78">
        <v>1925</v>
      </c>
      <c r="K3754" s="78">
        <v>2076</v>
      </c>
      <c r="L3754" s="78">
        <v>2077</v>
      </c>
      <c r="M3754" s="579" t="str">
        <f t="shared" si="59"/>
        <v>2077,1925,2076,2077</v>
      </c>
      <c r="R3754" s="280">
        <v>3749</v>
      </c>
      <c r="S3754" s="591">
        <v>1688.8472900864101</v>
      </c>
    </row>
    <row r="3755" spans="1:19">
      <c r="A3755" s="20"/>
      <c r="B3755" s="24">
        <v>973</v>
      </c>
      <c r="H3755" s="571">
        <v>3750</v>
      </c>
      <c r="I3755" s="78">
        <v>2077</v>
      </c>
      <c r="J3755" s="78">
        <v>1923</v>
      </c>
      <c r="K3755" s="78">
        <v>1924</v>
      </c>
      <c r="L3755" s="78">
        <v>2077</v>
      </c>
      <c r="M3755" s="579" t="str">
        <f t="shared" si="59"/>
        <v>2077,1923,1924,2077</v>
      </c>
      <c r="R3755" s="280">
        <v>3750</v>
      </c>
      <c r="S3755" s="591">
        <v>1368.19860957571</v>
      </c>
    </row>
    <row r="3756" spans="1:19">
      <c r="A3756" s="20"/>
      <c r="B3756" s="24">
        <v>974</v>
      </c>
      <c r="H3756" s="571">
        <v>3751</v>
      </c>
      <c r="I3756" s="78">
        <v>2078</v>
      </c>
      <c r="J3756" s="78">
        <v>1922</v>
      </c>
      <c r="K3756" s="78">
        <v>1923</v>
      </c>
      <c r="L3756" s="78">
        <v>2078</v>
      </c>
      <c r="M3756" s="579" t="str">
        <f t="shared" si="59"/>
        <v>2078,1922,1923,2078</v>
      </c>
      <c r="R3756" s="280">
        <v>3751</v>
      </c>
      <c r="S3756" s="591">
        <v>1587.5071160740299</v>
      </c>
    </row>
    <row r="3757" spans="1:19">
      <c r="A3757" s="20"/>
      <c r="B3757" s="24">
        <v>975</v>
      </c>
      <c r="H3757" s="571">
        <v>3752</v>
      </c>
      <c r="I3757" s="78">
        <v>2078</v>
      </c>
      <c r="J3757" s="78">
        <v>1923</v>
      </c>
      <c r="K3757" s="78">
        <v>2077</v>
      </c>
      <c r="L3757" s="78">
        <v>2078</v>
      </c>
      <c r="M3757" s="579" t="str">
        <f t="shared" si="59"/>
        <v>2078,1923,2077,2078</v>
      </c>
      <c r="R3757" s="280">
        <v>3752</v>
      </c>
      <c r="S3757" s="591">
        <v>1707.6505442872001</v>
      </c>
    </row>
    <row r="3758" spans="1:19">
      <c r="A3758" s="20"/>
      <c r="B3758" s="24">
        <v>976</v>
      </c>
      <c r="H3758" s="571">
        <v>3753</v>
      </c>
      <c r="I3758" s="78">
        <v>2079</v>
      </c>
      <c r="J3758" s="78">
        <v>1921</v>
      </c>
      <c r="K3758" s="78">
        <v>1922</v>
      </c>
      <c r="L3758" s="78">
        <v>2079</v>
      </c>
      <c r="M3758" s="579" t="str">
        <f t="shared" si="59"/>
        <v>2079,1921,1922,2079</v>
      </c>
      <c r="R3758" s="280">
        <v>3753</v>
      </c>
      <c r="S3758" s="591">
        <v>1799.3142722042901</v>
      </c>
    </row>
    <row r="3759" spans="1:19">
      <c r="A3759" s="20"/>
      <c r="B3759" s="24">
        <v>977</v>
      </c>
      <c r="H3759" s="571">
        <v>3754</v>
      </c>
      <c r="I3759" s="78">
        <v>2079</v>
      </c>
      <c r="J3759" s="78">
        <v>1922</v>
      </c>
      <c r="K3759" s="78">
        <v>2078</v>
      </c>
      <c r="L3759" s="78">
        <v>2079</v>
      </c>
      <c r="M3759" s="579" t="str">
        <f t="shared" si="59"/>
        <v>2079,1922,2078,2079</v>
      </c>
      <c r="R3759" s="280">
        <v>3754</v>
      </c>
      <c r="S3759" s="591">
        <v>1673.8327296344701</v>
      </c>
    </row>
    <row r="3760" spans="1:19">
      <c r="A3760" s="20"/>
      <c r="B3760" s="24">
        <v>978</v>
      </c>
      <c r="H3760" s="571">
        <v>3755</v>
      </c>
      <c r="I3760" s="78">
        <v>2080</v>
      </c>
      <c r="J3760" s="78">
        <v>1931</v>
      </c>
      <c r="K3760" s="78">
        <v>1921</v>
      </c>
      <c r="L3760" s="78">
        <v>2080</v>
      </c>
      <c r="M3760" s="579" t="str">
        <f t="shared" si="59"/>
        <v>2080,1931,1921,2080</v>
      </c>
      <c r="R3760" s="280">
        <v>3755</v>
      </c>
      <c r="S3760" s="591">
        <v>1932.7498474051199</v>
      </c>
    </row>
    <row r="3761" spans="1:19">
      <c r="A3761" s="20"/>
      <c r="B3761" s="24">
        <v>979</v>
      </c>
      <c r="H3761" s="571">
        <v>3756</v>
      </c>
      <c r="I3761" s="78">
        <v>2080</v>
      </c>
      <c r="J3761" s="78">
        <v>1921</v>
      </c>
      <c r="K3761" s="78">
        <v>2079</v>
      </c>
      <c r="L3761" s="78">
        <v>2080</v>
      </c>
      <c r="M3761" s="579" t="str">
        <f t="shared" si="59"/>
        <v>2080,1921,2079,2080</v>
      </c>
      <c r="R3761" s="280">
        <v>3756</v>
      </c>
      <c r="S3761" s="591">
        <v>1956.02117020782</v>
      </c>
    </row>
    <row r="3762" spans="1:19">
      <c r="A3762" s="20"/>
      <c r="B3762" s="24">
        <v>980</v>
      </c>
      <c r="H3762" s="571">
        <v>3757</v>
      </c>
      <c r="I3762" s="78">
        <v>2081</v>
      </c>
      <c r="J3762" s="78">
        <v>1933</v>
      </c>
      <c r="K3762" s="78">
        <v>1931</v>
      </c>
      <c r="L3762" s="78">
        <v>2081</v>
      </c>
      <c r="M3762" s="579" t="str">
        <f t="shared" si="59"/>
        <v>2081,1933,1931,2081</v>
      </c>
      <c r="R3762" s="280">
        <v>3757</v>
      </c>
      <c r="S3762" s="591">
        <v>1956.5177209938099</v>
      </c>
    </row>
    <row r="3763" spans="1:19">
      <c r="A3763" s="20"/>
      <c r="B3763" s="24">
        <v>981</v>
      </c>
      <c r="H3763" s="571">
        <v>3758</v>
      </c>
      <c r="I3763" s="78">
        <v>2081</v>
      </c>
      <c r="J3763" s="78">
        <v>1931</v>
      </c>
      <c r="K3763" s="78">
        <v>2080</v>
      </c>
      <c r="L3763" s="78">
        <v>2081</v>
      </c>
      <c r="M3763" s="579" t="str">
        <f t="shared" si="59"/>
        <v>2081,1931,2080,2081</v>
      </c>
      <c r="R3763" s="280">
        <v>3758</v>
      </c>
      <c r="S3763" s="591">
        <v>1857.5760007945901</v>
      </c>
    </row>
    <row r="3764" spans="1:19">
      <c r="A3764" s="20"/>
      <c r="B3764" s="24">
        <v>982</v>
      </c>
      <c r="H3764" s="571">
        <v>3759</v>
      </c>
      <c r="I3764" s="78">
        <v>2082</v>
      </c>
      <c r="J3764" s="78">
        <v>1934</v>
      </c>
      <c r="K3764" s="78">
        <v>1933</v>
      </c>
      <c r="L3764" s="78">
        <v>2082</v>
      </c>
      <c r="M3764" s="579" t="str">
        <f t="shared" si="59"/>
        <v>2082,1934,1933,2082</v>
      </c>
      <c r="R3764" s="280">
        <v>3759</v>
      </c>
      <c r="S3764" s="591">
        <v>1876.1331591109899</v>
      </c>
    </row>
    <row r="3765" spans="1:19">
      <c r="A3765" s="20"/>
      <c r="B3765" s="24">
        <v>983</v>
      </c>
      <c r="H3765" s="571">
        <v>3760</v>
      </c>
      <c r="I3765" s="78">
        <v>2082</v>
      </c>
      <c r="J3765" s="78">
        <v>1933</v>
      </c>
      <c r="K3765" s="78">
        <v>2081</v>
      </c>
      <c r="L3765" s="78">
        <v>2082</v>
      </c>
      <c r="M3765" s="579" t="str">
        <f t="shared" si="59"/>
        <v>2082,1933,2081,2082</v>
      </c>
      <c r="R3765" s="280">
        <v>3760</v>
      </c>
      <c r="S3765" s="591">
        <v>1879.6600999800401</v>
      </c>
    </row>
    <row r="3766" spans="1:19">
      <c r="A3766" s="20"/>
      <c r="B3766" s="24">
        <v>984</v>
      </c>
      <c r="H3766" s="571">
        <v>3761</v>
      </c>
      <c r="I3766" s="78">
        <v>2083</v>
      </c>
      <c r="J3766" s="78">
        <v>1935</v>
      </c>
      <c r="K3766" s="78">
        <v>1934</v>
      </c>
      <c r="L3766" s="78">
        <v>2083</v>
      </c>
      <c r="M3766" s="579" t="str">
        <f t="shared" si="59"/>
        <v>2083,1935,1934,2083</v>
      </c>
      <c r="R3766" s="280">
        <v>3761</v>
      </c>
      <c r="S3766" s="591">
        <v>1702.50252518762</v>
      </c>
    </row>
    <row r="3767" spans="1:19">
      <c r="A3767" s="20"/>
      <c r="B3767" s="24">
        <v>985</v>
      </c>
      <c r="H3767" s="571">
        <v>3762</v>
      </c>
      <c r="I3767" s="78">
        <v>2083</v>
      </c>
      <c r="J3767" s="78">
        <v>1934</v>
      </c>
      <c r="K3767" s="78">
        <v>2082</v>
      </c>
      <c r="L3767" s="78">
        <v>2083</v>
      </c>
      <c r="M3767" s="579" t="str">
        <f t="shared" si="59"/>
        <v>2083,1934,2082,2083</v>
      </c>
      <c r="R3767" s="280">
        <v>3762</v>
      </c>
      <c r="S3767" s="591">
        <v>1801.69440759083</v>
      </c>
    </row>
    <row r="3768" spans="1:19">
      <c r="A3768" s="20"/>
      <c r="B3768" s="24">
        <v>986</v>
      </c>
      <c r="H3768" s="571">
        <v>3763</v>
      </c>
      <c r="I3768" s="78">
        <v>2084</v>
      </c>
      <c r="J3768" s="78">
        <v>1936</v>
      </c>
      <c r="K3768" s="78">
        <v>1935</v>
      </c>
      <c r="L3768" s="78">
        <v>2084</v>
      </c>
      <c r="M3768" s="579" t="str">
        <f t="shared" si="59"/>
        <v>2084,1936,1935,2084</v>
      </c>
      <c r="R3768" s="280">
        <v>3763</v>
      </c>
      <c r="S3768" s="591">
        <v>1581.48109596074</v>
      </c>
    </row>
    <row r="3769" spans="1:19">
      <c r="A3769" s="20"/>
      <c r="B3769" s="24">
        <v>987</v>
      </c>
      <c r="H3769" s="571">
        <v>3764</v>
      </c>
      <c r="I3769" s="78">
        <v>2084</v>
      </c>
      <c r="J3769" s="78">
        <v>1935</v>
      </c>
      <c r="K3769" s="78">
        <v>2083</v>
      </c>
      <c r="L3769" s="78">
        <v>2084</v>
      </c>
      <c r="M3769" s="579" t="str">
        <f t="shared" si="59"/>
        <v>2084,1935,2083,2084</v>
      </c>
      <c r="R3769" s="280">
        <v>3764</v>
      </c>
      <c r="S3769" s="591">
        <v>1591.4868467297899</v>
      </c>
    </row>
    <row r="3770" spans="1:19">
      <c r="A3770" s="20"/>
      <c r="B3770" s="24">
        <v>988</v>
      </c>
      <c r="H3770" s="571">
        <v>3765</v>
      </c>
      <c r="I3770" s="78">
        <v>2085</v>
      </c>
      <c r="J3770" s="78">
        <v>1937</v>
      </c>
      <c r="K3770" s="78">
        <v>1936</v>
      </c>
      <c r="L3770" s="78">
        <v>2085</v>
      </c>
      <c r="M3770" s="579" t="str">
        <f t="shared" si="59"/>
        <v>2085,1937,1936,2085</v>
      </c>
      <c r="R3770" s="280">
        <v>3765</v>
      </c>
      <c r="S3770" s="591">
        <v>1497.64480362168</v>
      </c>
    </row>
    <row r="3771" spans="1:19">
      <c r="A3771" s="20"/>
      <c r="B3771" s="24">
        <v>989</v>
      </c>
      <c r="H3771" s="571">
        <v>3766</v>
      </c>
      <c r="I3771" s="78">
        <v>2085</v>
      </c>
      <c r="J3771" s="78">
        <v>1936</v>
      </c>
      <c r="K3771" s="78">
        <v>2084</v>
      </c>
      <c r="L3771" s="78">
        <v>2085</v>
      </c>
      <c r="M3771" s="579" t="str">
        <f t="shared" si="59"/>
        <v>2085,1936,2084,2085</v>
      </c>
      <c r="R3771" s="280">
        <v>3766</v>
      </c>
      <c r="S3771" s="591">
        <v>1557.5062360557399</v>
      </c>
    </row>
    <row r="3772" spans="1:19">
      <c r="A3772" s="20"/>
      <c r="B3772" s="24">
        <v>990</v>
      </c>
      <c r="H3772" s="571">
        <v>3767</v>
      </c>
      <c r="I3772" s="78">
        <v>2086</v>
      </c>
      <c r="J3772" s="78">
        <v>1938</v>
      </c>
      <c r="K3772" s="78">
        <v>1937</v>
      </c>
      <c r="L3772" s="78">
        <v>2086</v>
      </c>
      <c r="M3772" s="579" t="str">
        <f t="shared" si="59"/>
        <v>2086,1938,1937,2086</v>
      </c>
      <c r="R3772" s="280">
        <v>3767</v>
      </c>
      <c r="S3772" s="591">
        <v>1583.4538974340201</v>
      </c>
    </row>
    <row r="3773" spans="1:19">
      <c r="A3773" s="20"/>
      <c r="B3773" s="24">
        <v>991</v>
      </c>
      <c r="H3773" s="571">
        <v>3768</v>
      </c>
      <c r="I3773" s="78">
        <v>2086</v>
      </c>
      <c r="J3773" s="78">
        <v>1937</v>
      </c>
      <c r="K3773" s="78">
        <v>2085</v>
      </c>
      <c r="L3773" s="78">
        <v>2086</v>
      </c>
      <c r="M3773" s="579" t="str">
        <f t="shared" si="59"/>
        <v>2086,1937,2085,2086</v>
      </c>
      <c r="R3773" s="280">
        <v>3768</v>
      </c>
      <c r="S3773" s="591">
        <v>1505.6301754481101</v>
      </c>
    </row>
    <row r="3774" spans="1:19">
      <c r="A3774" s="20"/>
      <c r="B3774" s="24">
        <v>992</v>
      </c>
      <c r="H3774" s="571">
        <v>3769</v>
      </c>
      <c r="I3774" s="78">
        <v>2087</v>
      </c>
      <c r="J3774" s="78">
        <v>1939</v>
      </c>
      <c r="K3774" s="78">
        <v>1938</v>
      </c>
      <c r="L3774" s="78">
        <v>2087</v>
      </c>
      <c r="M3774" s="579" t="str">
        <f t="shared" si="59"/>
        <v>2087,1939,1938,2087</v>
      </c>
      <c r="R3774" s="280">
        <v>3769</v>
      </c>
      <c r="S3774" s="591">
        <v>1507.4662565645699</v>
      </c>
    </row>
    <row r="3775" spans="1:19">
      <c r="A3775" s="20"/>
      <c r="B3775" s="24">
        <v>993</v>
      </c>
      <c r="H3775" s="571">
        <v>3770</v>
      </c>
      <c r="I3775" s="78">
        <v>2087</v>
      </c>
      <c r="J3775" s="78">
        <v>1938</v>
      </c>
      <c r="K3775" s="78">
        <v>2086</v>
      </c>
      <c r="L3775" s="78">
        <v>2087</v>
      </c>
      <c r="M3775" s="579" t="str">
        <f t="shared" si="59"/>
        <v>2087,1938,2086,2087</v>
      </c>
      <c r="R3775" s="280">
        <v>3770</v>
      </c>
      <c r="S3775" s="591">
        <v>1506.2643128382899</v>
      </c>
    </row>
    <row r="3776" spans="1:19">
      <c r="A3776" s="20"/>
      <c r="B3776" s="24">
        <v>994</v>
      </c>
      <c r="H3776" s="571">
        <v>3771</v>
      </c>
      <c r="I3776" s="78">
        <v>2088</v>
      </c>
      <c r="J3776" s="78">
        <v>1940</v>
      </c>
      <c r="K3776" s="78">
        <v>1939</v>
      </c>
      <c r="L3776" s="78">
        <v>2088</v>
      </c>
      <c r="M3776" s="579" t="str">
        <f t="shared" si="59"/>
        <v>2088,1940,1939,2088</v>
      </c>
      <c r="R3776" s="280">
        <v>3771</v>
      </c>
      <c r="S3776" s="591">
        <v>1448.16135453386</v>
      </c>
    </row>
    <row r="3777" spans="1:19">
      <c r="A3777" s="20"/>
      <c r="B3777" s="24">
        <v>995</v>
      </c>
      <c r="H3777" s="571">
        <v>3772</v>
      </c>
      <c r="I3777" s="78">
        <v>2088</v>
      </c>
      <c r="J3777" s="78">
        <v>1939</v>
      </c>
      <c r="K3777" s="78">
        <v>2087</v>
      </c>
      <c r="L3777" s="78">
        <v>2088</v>
      </c>
      <c r="M3777" s="579" t="str">
        <f t="shared" si="59"/>
        <v>2088,1939,2087,2088</v>
      </c>
      <c r="R3777" s="280">
        <v>3772</v>
      </c>
      <c r="S3777" s="591">
        <v>1441.2181852700301</v>
      </c>
    </row>
    <row r="3778" spans="1:19">
      <c r="A3778" s="20"/>
      <c r="B3778" s="24">
        <v>996</v>
      </c>
      <c r="H3778" s="571">
        <v>3773</v>
      </c>
      <c r="I3778" s="78">
        <v>2089</v>
      </c>
      <c r="J3778" s="78">
        <v>1723</v>
      </c>
      <c r="K3778" s="78">
        <v>1940</v>
      </c>
      <c r="L3778" s="78">
        <v>2089</v>
      </c>
      <c r="M3778" s="579" t="str">
        <f t="shared" si="59"/>
        <v>2089,1723,1940,2089</v>
      </c>
      <c r="R3778" s="280">
        <v>3773</v>
      </c>
      <c r="S3778" s="591">
        <v>1504.20808639949</v>
      </c>
    </row>
    <row r="3779" spans="1:19">
      <c r="A3779" s="20"/>
      <c r="B3779" s="24">
        <v>997</v>
      </c>
      <c r="H3779" s="571">
        <v>3774</v>
      </c>
      <c r="I3779" s="78">
        <v>2089</v>
      </c>
      <c r="J3779" s="78">
        <v>1940</v>
      </c>
      <c r="K3779" s="78">
        <v>2088</v>
      </c>
      <c r="L3779" s="78">
        <v>2089</v>
      </c>
      <c r="M3779" s="579" t="str">
        <f t="shared" si="59"/>
        <v>2089,1940,2088,2089</v>
      </c>
      <c r="R3779" s="280">
        <v>3774</v>
      </c>
      <c r="S3779" s="591">
        <v>1316.84210940092</v>
      </c>
    </row>
    <row r="3780" spans="1:19">
      <c r="A3780" s="20"/>
      <c r="B3780" s="24">
        <v>998</v>
      </c>
      <c r="H3780" s="571">
        <v>3775</v>
      </c>
      <c r="I3780" s="78">
        <v>2090</v>
      </c>
      <c r="J3780" s="78">
        <v>1722</v>
      </c>
      <c r="K3780" s="78">
        <v>1723</v>
      </c>
      <c r="L3780" s="78">
        <v>2090</v>
      </c>
      <c r="M3780" s="579" t="str">
        <f t="shared" si="59"/>
        <v>2090,1722,1723,2090</v>
      </c>
      <c r="R3780" s="280">
        <v>3775</v>
      </c>
      <c r="S3780" s="591">
        <v>1505.6171640355799</v>
      </c>
    </row>
    <row r="3781" spans="1:19">
      <c r="A3781" s="20"/>
      <c r="B3781" s="24">
        <v>999</v>
      </c>
      <c r="H3781" s="571">
        <v>3776</v>
      </c>
      <c r="I3781" s="78">
        <v>2090</v>
      </c>
      <c r="J3781" s="78">
        <v>1723</v>
      </c>
      <c r="K3781" s="78">
        <v>2089</v>
      </c>
      <c r="L3781" s="78">
        <v>2090</v>
      </c>
      <c r="M3781" s="579" t="str">
        <f t="shared" si="59"/>
        <v>2090,1723,2089,2090</v>
      </c>
      <c r="R3781" s="280">
        <v>3776</v>
      </c>
      <c r="S3781" s="591">
        <v>1562.6330514763899</v>
      </c>
    </row>
    <row r="3782" spans="1:19">
      <c r="A3782" s="20"/>
      <c r="B3782" s="24">
        <v>1000</v>
      </c>
      <c r="H3782" s="571">
        <v>3777</v>
      </c>
      <c r="I3782" s="78">
        <v>2091</v>
      </c>
      <c r="J3782" s="78">
        <v>1721</v>
      </c>
      <c r="K3782" s="78">
        <v>1722</v>
      </c>
      <c r="L3782" s="78">
        <v>2091</v>
      </c>
      <c r="M3782" s="579" t="str">
        <f t="shared" ref="M3782:M3845" si="60">_xlfn.CONCAT(I3782,",",J3782,",",,K3782,",",L3782)</f>
        <v>2091,1721,1722,2091</v>
      </c>
      <c r="R3782" s="280">
        <v>3777</v>
      </c>
      <c r="S3782" s="591">
        <v>1504.0928096648699</v>
      </c>
    </row>
    <row r="3783" spans="1:19">
      <c r="A3783" s="20"/>
      <c r="B3783" s="24">
        <v>1001</v>
      </c>
      <c r="H3783" s="571">
        <v>3778</v>
      </c>
      <c r="I3783" s="78">
        <v>2091</v>
      </c>
      <c r="J3783" s="78">
        <v>1722</v>
      </c>
      <c r="K3783" s="78">
        <v>2090</v>
      </c>
      <c r="L3783" s="78">
        <v>2091</v>
      </c>
      <c r="M3783" s="579" t="str">
        <f t="shared" si="60"/>
        <v>2091,1722,2090,2091</v>
      </c>
      <c r="R3783" s="280">
        <v>3778</v>
      </c>
      <c r="S3783" s="591">
        <v>1432.0668400993</v>
      </c>
    </row>
    <row r="3784" spans="1:19">
      <c r="A3784" s="20"/>
      <c r="B3784" s="24">
        <v>1002</v>
      </c>
      <c r="H3784" s="571">
        <v>3779</v>
      </c>
      <c r="I3784" s="78">
        <v>2092</v>
      </c>
      <c r="J3784" s="78">
        <v>1720</v>
      </c>
      <c r="K3784" s="78">
        <v>1721</v>
      </c>
      <c r="L3784" s="78">
        <v>2092</v>
      </c>
      <c r="M3784" s="579" t="str">
        <f t="shared" si="60"/>
        <v>2092,1720,1721,2092</v>
      </c>
      <c r="R3784" s="280">
        <v>3779</v>
      </c>
      <c r="S3784" s="591">
        <v>1600.0611822178901</v>
      </c>
    </row>
    <row r="3785" spans="1:19">
      <c r="A3785" s="20"/>
      <c r="B3785" s="24">
        <v>1003</v>
      </c>
      <c r="H3785" s="571">
        <v>3780</v>
      </c>
      <c r="I3785" s="78">
        <v>2092</v>
      </c>
      <c r="J3785" s="78">
        <v>1721</v>
      </c>
      <c r="K3785" s="78">
        <v>2091</v>
      </c>
      <c r="L3785" s="78">
        <v>2092</v>
      </c>
      <c r="M3785" s="579" t="str">
        <f t="shared" si="60"/>
        <v>2092,1721,2091,2092</v>
      </c>
      <c r="R3785" s="280">
        <v>3780</v>
      </c>
      <c r="S3785" s="591">
        <v>1462.86241078129</v>
      </c>
    </row>
    <row r="3786" spans="1:19">
      <c r="A3786" s="20"/>
      <c r="B3786" s="24">
        <v>1004</v>
      </c>
      <c r="H3786" s="571">
        <v>3781</v>
      </c>
      <c r="I3786" s="78">
        <v>2093</v>
      </c>
      <c r="J3786" s="78">
        <v>1719</v>
      </c>
      <c r="K3786" s="78">
        <v>1720</v>
      </c>
      <c r="L3786" s="78">
        <v>2093</v>
      </c>
      <c r="M3786" s="579" t="str">
        <f t="shared" si="60"/>
        <v>2093,1719,1720,2093</v>
      </c>
      <c r="R3786" s="280">
        <v>3781</v>
      </c>
      <c r="S3786" s="591">
        <v>1352.3042325531401</v>
      </c>
    </row>
    <row r="3787" spans="1:19">
      <c r="A3787" s="20"/>
      <c r="B3787" s="24">
        <v>1005</v>
      </c>
      <c r="H3787" s="571">
        <v>3782</v>
      </c>
      <c r="I3787" s="78">
        <v>2093</v>
      </c>
      <c r="J3787" s="78">
        <v>1720</v>
      </c>
      <c r="K3787" s="78">
        <v>2092</v>
      </c>
      <c r="L3787" s="78">
        <v>2093</v>
      </c>
      <c r="M3787" s="579" t="str">
        <f t="shared" si="60"/>
        <v>2093,1720,2092,2093</v>
      </c>
      <c r="R3787" s="280">
        <v>3782</v>
      </c>
      <c r="S3787" s="591">
        <v>1325.35581260967</v>
      </c>
    </row>
    <row r="3788" spans="1:19">
      <c r="A3788" s="20"/>
      <c r="B3788" s="24">
        <v>1006</v>
      </c>
      <c r="H3788" s="571">
        <v>3783</v>
      </c>
      <c r="I3788" s="78">
        <v>2094</v>
      </c>
      <c r="J3788" s="78">
        <v>1718</v>
      </c>
      <c r="K3788" s="78">
        <v>1719</v>
      </c>
      <c r="L3788" s="78">
        <v>2094</v>
      </c>
      <c r="M3788" s="579" t="str">
        <f t="shared" si="60"/>
        <v>2094,1718,1719,2094</v>
      </c>
      <c r="R3788" s="280">
        <v>3783</v>
      </c>
      <c r="S3788" s="591">
        <v>1428.0822218257199</v>
      </c>
    </row>
    <row r="3789" spans="1:19">
      <c r="A3789" s="20"/>
      <c r="B3789" s="24">
        <v>1007</v>
      </c>
      <c r="H3789" s="571">
        <v>3784</v>
      </c>
      <c r="I3789" s="78">
        <v>2094</v>
      </c>
      <c r="J3789" s="78">
        <v>1719</v>
      </c>
      <c r="K3789" s="78">
        <v>2093</v>
      </c>
      <c r="L3789" s="78">
        <v>2094</v>
      </c>
      <c r="M3789" s="579" t="str">
        <f t="shared" si="60"/>
        <v>2094,1719,2093,2094</v>
      </c>
      <c r="R3789" s="280">
        <v>3784</v>
      </c>
      <c r="S3789" s="591">
        <v>1250.33830707277</v>
      </c>
    </row>
    <row r="3790" spans="1:19">
      <c r="A3790" s="20"/>
      <c r="B3790" s="24">
        <v>1008</v>
      </c>
      <c r="H3790" s="571">
        <v>3785</v>
      </c>
      <c r="I3790" s="78">
        <v>2095</v>
      </c>
      <c r="J3790" s="78">
        <v>1717</v>
      </c>
      <c r="K3790" s="78">
        <v>1718</v>
      </c>
      <c r="L3790" s="78">
        <v>2095</v>
      </c>
      <c r="M3790" s="579" t="str">
        <f t="shared" si="60"/>
        <v>2095,1717,1718,2095</v>
      </c>
      <c r="R3790" s="280">
        <v>3785</v>
      </c>
      <c r="S3790" s="591">
        <v>1380.08759314849</v>
      </c>
    </row>
    <row r="3791" spans="1:19">
      <c r="A3791" s="20"/>
      <c r="B3791" s="24">
        <v>1009</v>
      </c>
      <c r="H3791" s="571">
        <v>3786</v>
      </c>
      <c r="I3791" s="78">
        <v>2095</v>
      </c>
      <c r="J3791" s="78">
        <v>1718</v>
      </c>
      <c r="K3791" s="78">
        <v>2094</v>
      </c>
      <c r="L3791" s="78">
        <v>2095</v>
      </c>
      <c r="M3791" s="579" t="str">
        <f t="shared" si="60"/>
        <v>2095,1718,2094,2095</v>
      </c>
      <c r="R3791" s="280">
        <v>3786</v>
      </c>
      <c r="S3791" s="591">
        <v>1494.1409819307801</v>
      </c>
    </row>
    <row r="3792" spans="1:19">
      <c r="A3792" s="20"/>
      <c r="B3792" s="24">
        <v>1010</v>
      </c>
      <c r="H3792" s="571">
        <v>3787</v>
      </c>
      <c r="I3792" s="78">
        <v>2096</v>
      </c>
      <c r="J3792" s="78">
        <v>1716</v>
      </c>
      <c r="K3792" s="78">
        <v>1717</v>
      </c>
      <c r="L3792" s="78">
        <v>2096</v>
      </c>
      <c r="M3792" s="579" t="str">
        <f t="shared" si="60"/>
        <v>2096,1716,1717,2096</v>
      </c>
      <c r="R3792" s="280">
        <v>3787</v>
      </c>
      <c r="S3792" s="591">
        <v>1291.24033249274</v>
      </c>
    </row>
    <row r="3793" spans="1:19">
      <c r="A3793" s="20"/>
      <c r="B3793" s="24">
        <v>1011</v>
      </c>
      <c r="H3793" s="571">
        <v>3788</v>
      </c>
      <c r="I3793" s="78">
        <v>2096</v>
      </c>
      <c r="J3793" s="78">
        <v>1717</v>
      </c>
      <c r="K3793" s="78">
        <v>2095</v>
      </c>
      <c r="L3793" s="78">
        <v>2096</v>
      </c>
      <c r="M3793" s="579" t="str">
        <f t="shared" si="60"/>
        <v>2096,1717,2095,2096</v>
      </c>
      <c r="R3793" s="280">
        <v>3788</v>
      </c>
      <c r="S3793" s="591">
        <v>1468.10241498349</v>
      </c>
    </row>
    <row r="3794" spans="1:19">
      <c r="A3794" s="20"/>
      <c r="B3794" s="24">
        <v>1012</v>
      </c>
      <c r="H3794" s="571">
        <v>3789</v>
      </c>
      <c r="I3794" s="78">
        <v>2097</v>
      </c>
      <c r="J3794" s="78">
        <v>1715</v>
      </c>
      <c r="K3794" s="78">
        <v>1716</v>
      </c>
      <c r="L3794" s="78">
        <v>2097</v>
      </c>
      <c r="M3794" s="579" t="str">
        <f t="shared" si="60"/>
        <v>2097,1715,1716,2097</v>
      </c>
      <c r="R3794" s="280">
        <v>3789</v>
      </c>
      <c r="S3794" s="591">
        <v>1062.39900624499</v>
      </c>
    </row>
    <row r="3795" spans="1:19">
      <c r="A3795" s="20"/>
      <c r="B3795" s="24">
        <v>1013</v>
      </c>
      <c r="H3795" s="571">
        <v>3790</v>
      </c>
      <c r="I3795" s="78">
        <v>2097</v>
      </c>
      <c r="J3795" s="78">
        <v>1716</v>
      </c>
      <c r="K3795" s="78">
        <v>2096</v>
      </c>
      <c r="L3795" s="78">
        <v>2097</v>
      </c>
      <c r="M3795" s="579" t="str">
        <f t="shared" si="60"/>
        <v>2097,1716,2096,2097</v>
      </c>
      <c r="R3795" s="280">
        <v>3790</v>
      </c>
      <c r="S3795" s="591">
        <v>1338.6305284255</v>
      </c>
    </row>
    <row r="3796" spans="1:19">
      <c r="A3796" s="20"/>
      <c r="B3796" s="24">
        <v>1014</v>
      </c>
      <c r="H3796" s="571">
        <v>3791</v>
      </c>
      <c r="I3796" s="78">
        <v>2097</v>
      </c>
      <c r="J3796" s="78">
        <v>1714</v>
      </c>
      <c r="K3796" s="78">
        <v>1715</v>
      </c>
      <c r="L3796" s="78">
        <v>2097</v>
      </c>
      <c r="M3796" s="579" t="str">
        <f t="shared" si="60"/>
        <v>2097,1714,1715,2097</v>
      </c>
      <c r="R3796" s="280">
        <v>3791</v>
      </c>
      <c r="S3796" s="591">
        <v>1082.5177052635199</v>
      </c>
    </row>
    <row r="3797" spans="1:19">
      <c r="A3797" s="20"/>
      <c r="B3797" s="24">
        <v>1015</v>
      </c>
      <c r="H3797" s="571">
        <v>3792</v>
      </c>
      <c r="I3797" s="78">
        <v>2098</v>
      </c>
      <c r="J3797" s="78">
        <v>1713</v>
      </c>
      <c r="K3797" s="78">
        <v>1714</v>
      </c>
      <c r="L3797" s="78">
        <v>2098</v>
      </c>
      <c r="M3797" s="579" t="str">
        <f t="shared" si="60"/>
        <v>2098,1713,1714,2098</v>
      </c>
      <c r="R3797" s="280">
        <v>3792</v>
      </c>
      <c r="S3797" s="591">
        <v>1411.282576868</v>
      </c>
    </row>
    <row r="3798" spans="1:19">
      <c r="A3798" s="20"/>
      <c r="B3798" s="24">
        <v>1016</v>
      </c>
      <c r="H3798" s="571">
        <v>3793</v>
      </c>
      <c r="I3798" s="78">
        <v>2098</v>
      </c>
      <c r="J3798" s="78">
        <v>1714</v>
      </c>
      <c r="K3798" s="78">
        <v>2097</v>
      </c>
      <c r="L3798" s="78">
        <v>2098</v>
      </c>
      <c r="M3798" s="579" t="str">
        <f t="shared" si="60"/>
        <v>2098,1714,2097,2098</v>
      </c>
      <c r="R3798" s="280">
        <v>3793</v>
      </c>
      <c r="S3798" s="591">
        <v>1376.1585400375</v>
      </c>
    </row>
    <row r="3799" spans="1:19">
      <c r="A3799" s="20"/>
      <c r="B3799" s="24">
        <v>1017</v>
      </c>
      <c r="H3799" s="571">
        <v>3794</v>
      </c>
      <c r="I3799" s="78">
        <v>2099</v>
      </c>
      <c r="J3799" s="78">
        <v>1712</v>
      </c>
      <c r="K3799" s="78">
        <v>1713</v>
      </c>
      <c r="L3799" s="78">
        <v>2099</v>
      </c>
      <c r="M3799" s="579" t="str">
        <f t="shared" si="60"/>
        <v>2099,1712,1713,2099</v>
      </c>
      <c r="R3799" s="280">
        <v>3794</v>
      </c>
      <c r="S3799" s="591">
        <v>1539.3660573869699</v>
      </c>
    </row>
    <row r="3800" spans="1:19">
      <c r="A3800" s="20"/>
      <c r="B3800" s="24">
        <v>1018</v>
      </c>
      <c r="H3800" s="571">
        <v>3795</v>
      </c>
      <c r="I3800" s="78">
        <v>2099</v>
      </c>
      <c r="J3800" s="78">
        <v>1713</v>
      </c>
      <c r="K3800" s="78">
        <v>2098</v>
      </c>
      <c r="L3800" s="78">
        <v>2099</v>
      </c>
      <c r="M3800" s="579" t="str">
        <f t="shared" si="60"/>
        <v>2099,1713,2098,2099</v>
      </c>
      <c r="R3800" s="280">
        <v>3795</v>
      </c>
      <c r="S3800" s="591">
        <v>1618.8214896709901</v>
      </c>
    </row>
    <row r="3801" spans="1:19">
      <c r="A3801" s="20"/>
      <c r="B3801" s="24">
        <v>1019</v>
      </c>
      <c r="H3801" s="571">
        <v>3796</v>
      </c>
      <c r="I3801" s="78">
        <v>2100</v>
      </c>
      <c r="J3801" s="78">
        <v>1708</v>
      </c>
      <c r="K3801" s="78">
        <v>1712</v>
      </c>
      <c r="L3801" s="78">
        <v>2100</v>
      </c>
      <c r="M3801" s="579" t="str">
        <f t="shared" si="60"/>
        <v>2100,1708,1712,2100</v>
      </c>
      <c r="R3801" s="280">
        <v>3796</v>
      </c>
      <c r="S3801" s="591">
        <v>1722.0211538379899</v>
      </c>
    </row>
    <row r="3802" spans="1:19">
      <c r="A3802" s="20"/>
      <c r="B3802" s="24">
        <v>1020</v>
      </c>
      <c r="H3802" s="571">
        <v>3797</v>
      </c>
      <c r="I3802" s="78">
        <v>2100</v>
      </c>
      <c r="J3802" s="78">
        <v>1712</v>
      </c>
      <c r="K3802" s="78">
        <v>2099</v>
      </c>
      <c r="L3802" s="78">
        <v>2100</v>
      </c>
      <c r="M3802" s="579" t="str">
        <f t="shared" si="60"/>
        <v>2100,1712,2099,2100</v>
      </c>
      <c r="R3802" s="280">
        <v>3797</v>
      </c>
      <c r="S3802" s="591">
        <v>1647.30352835399</v>
      </c>
    </row>
    <row r="3803" spans="1:19">
      <c r="A3803" s="20"/>
      <c r="B3803" s="24">
        <v>1021</v>
      </c>
      <c r="H3803" s="571">
        <v>3798</v>
      </c>
      <c r="I3803" s="78">
        <v>2101</v>
      </c>
      <c r="J3803" s="78">
        <v>1707</v>
      </c>
      <c r="K3803" s="78">
        <v>1708</v>
      </c>
      <c r="L3803" s="78">
        <v>2101</v>
      </c>
      <c r="M3803" s="579" t="str">
        <f t="shared" si="60"/>
        <v>2101,1707,1708,2101</v>
      </c>
      <c r="R3803" s="280">
        <v>3798</v>
      </c>
      <c r="S3803" s="591">
        <v>1624.8260434019901</v>
      </c>
    </row>
    <row r="3804" spans="1:19">
      <c r="A3804" s="20"/>
      <c r="B3804" s="24">
        <v>1022</v>
      </c>
      <c r="H3804" s="571">
        <v>3799</v>
      </c>
      <c r="I3804" s="78">
        <v>2101</v>
      </c>
      <c r="J3804" s="78">
        <v>1708</v>
      </c>
      <c r="K3804" s="78">
        <v>2100</v>
      </c>
      <c r="L3804" s="78">
        <v>2101</v>
      </c>
      <c r="M3804" s="579" t="str">
        <f t="shared" si="60"/>
        <v>2101,1708,2100,2101</v>
      </c>
      <c r="R3804" s="280">
        <v>3799</v>
      </c>
      <c r="S3804" s="591">
        <v>1692.1777565039799</v>
      </c>
    </row>
    <row r="3805" spans="1:19">
      <c r="A3805" s="20"/>
      <c r="B3805" s="24">
        <v>1023</v>
      </c>
      <c r="H3805" s="571">
        <v>3800</v>
      </c>
      <c r="I3805" s="78">
        <v>2102</v>
      </c>
      <c r="J3805" s="78">
        <v>1706</v>
      </c>
      <c r="K3805" s="78">
        <v>1707</v>
      </c>
      <c r="L3805" s="78">
        <v>2102</v>
      </c>
      <c r="M3805" s="579" t="str">
        <f t="shared" si="60"/>
        <v>2102,1706,1707,2102</v>
      </c>
      <c r="R3805" s="280">
        <v>3800</v>
      </c>
      <c r="S3805" s="591">
        <v>1375.3597017315301</v>
      </c>
    </row>
    <row r="3806" spans="1:19">
      <c r="A3806" s="20"/>
      <c r="B3806" s="24">
        <v>1024</v>
      </c>
      <c r="H3806" s="571">
        <v>3801</v>
      </c>
      <c r="I3806" s="78">
        <v>2102</v>
      </c>
      <c r="J3806" s="78">
        <v>1707</v>
      </c>
      <c r="K3806" s="78">
        <v>2101</v>
      </c>
      <c r="L3806" s="78">
        <v>2102</v>
      </c>
      <c r="M3806" s="579" t="str">
        <f t="shared" si="60"/>
        <v>2102,1707,2101,2102</v>
      </c>
      <c r="R3806" s="280">
        <v>3801</v>
      </c>
      <c r="S3806" s="591">
        <v>1508.719863111</v>
      </c>
    </row>
    <row r="3807" spans="1:19">
      <c r="A3807" s="20"/>
      <c r="B3807" s="24">
        <v>1025</v>
      </c>
      <c r="H3807" s="571">
        <v>3802</v>
      </c>
      <c r="I3807" s="78">
        <v>2103</v>
      </c>
      <c r="J3807" s="78">
        <v>1705</v>
      </c>
      <c r="K3807" s="78">
        <v>1706</v>
      </c>
      <c r="L3807" s="78">
        <v>2103</v>
      </c>
      <c r="M3807" s="579" t="str">
        <f t="shared" si="60"/>
        <v>2103,1705,1706,2103</v>
      </c>
      <c r="R3807" s="280">
        <v>3802</v>
      </c>
      <c r="S3807" s="591">
        <v>1156.01614795098</v>
      </c>
    </row>
    <row r="3808" spans="1:19">
      <c r="A3808" s="20"/>
      <c r="B3808" s="24">
        <v>1026</v>
      </c>
      <c r="H3808" s="571">
        <v>3803</v>
      </c>
      <c r="I3808" s="78">
        <v>2103</v>
      </c>
      <c r="J3808" s="78">
        <v>1706</v>
      </c>
      <c r="K3808" s="78">
        <v>2102</v>
      </c>
      <c r="L3808" s="78">
        <v>2103</v>
      </c>
      <c r="M3808" s="579" t="str">
        <f t="shared" si="60"/>
        <v>2103,1706,2102,2103</v>
      </c>
      <c r="R3808" s="280">
        <v>3803</v>
      </c>
      <c r="S3808" s="591">
        <v>1408.40079442149</v>
      </c>
    </row>
    <row r="3809" spans="1:19">
      <c r="A3809" s="20"/>
      <c r="B3809" s="24">
        <v>1027</v>
      </c>
      <c r="H3809" s="571">
        <v>3804</v>
      </c>
      <c r="I3809" s="78">
        <v>2103</v>
      </c>
      <c r="J3809" s="78">
        <v>1704</v>
      </c>
      <c r="K3809" s="78">
        <v>1705</v>
      </c>
      <c r="L3809" s="78">
        <v>2103</v>
      </c>
      <c r="M3809" s="579" t="str">
        <f t="shared" si="60"/>
        <v>2103,1704,1705,2103</v>
      </c>
      <c r="R3809" s="280">
        <v>3804</v>
      </c>
      <c r="S3809" s="591">
        <v>1262.299026224</v>
      </c>
    </row>
    <row r="3810" spans="1:19">
      <c r="A3810" s="20"/>
      <c r="B3810" s="24">
        <v>1028</v>
      </c>
      <c r="H3810" s="571">
        <v>3805</v>
      </c>
      <c r="I3810" s="78">
        <v>2104</v>
      </c>
      <c r="J3810" s="78">
        <v>2098</v>
      </c>
      <c r="K3810" s="78">
        <v>2097</v>
      </c>
      <c r="L3810" s="78">
        <v>2104</v>
      </c>
      <c r="M3810" s="579" t="str">
        <f t="shared" si="60"/>
        <v>2104,2098,2097,2104</v>
      </c>
      <c r="R3810" s="280">
        <v>3805</v>
      </c>
      <c r="S3810" s="591">
        <v>1594.9108061269901</v>
      </c>
    </row>
    <row r="3811" spans="1:19">
      <c r="A3811" s="20"/>
      <c r="B3811" s="24">
        <v>1029</v>
      </c>
      <c r="H3811" s="571">
        <v>3806</v>
      </c>
      <c r="I3811" s="78">
        <v>2104</v>
      </c>
      <c r="J3811" s="78">
        <v>2097</v>
      </c>
      <c r="K3811" s="78">
        <v>2096</v>
      </c>
      <c r="L3811" s="78">
        <v>2104</v>
      </c>
      <c r="M3811" s="579" t="str">
        <f t="shared" si="60"/>
        <v>2104,2097,2096,2104</v>
      </c>
      <c r="R3811" s="280">
        <v>3806</v>
      </c>
      <c r="S3811" s="591">
        <v>1551.37516135999</v>
      </c>
    </row>
    <row r="3812" spans="1:19">
      <c r="A3812" s="20"/>
      <c r="B3812" s="24">
        <v>1030</v>
      </c>
      <c r="H3812" s="571">
        <v>3807</v>
      </c>
      <c r="I3812" s="78">
        <v>2105</v>
      </c>
      <c r="J3812" s="78">
        <v>2104</v>
      </c>
      <c r="K3812" s="78">
        <v>2096</v>
      </c>
      <c r="L3812" s="78">
        <v>2105</v>
      </c>
      <c r="M3812" s="579" t="str">
        <f t="shared" si="60"/>
        <v>2105,2104,2096,2105</v>
      </c>
      <c r="R3812" s="280">
        <v>3807</v>
      </c>
      <c r="S3812" s="591">
        <v>1723.6059071121999</v>
      </c>
    </row>
    <row r="3813" spans="1:19">
      <c r="A3813" s="20"/>
      <c r="B3813" s="24">
        <v>1031</v>
      </c>
      <c r="H3813" s="571">
        <v>3808</v>
      </c>
      <c r="I3813" s="78">
        <v>2105</v>
      </c>
      <c r="J3813" s="78">
        <v>2096</v>
      </c>
      <c r="K3813" s="78">
        <v>2095</v>
      </c>
      <c r="L3813" s="78">
        <v>2105</v>
      </c>
      <c r="M3813" s="579" t="str">
        <f t="shared" si="60"/>
        <v>2105,2096,2095,2105</v>
      </c>
      <c r="R3813" s="280">
        <v>3808</v>
      </c>
      <c r="S3813" s="591">
        <v>1445.9012736263001</v>
      </c>
    </row>
    <row r="3814" spans="1:19">
      <c r="A3814" s="20"/>
      <c r="B3814" s="24">
        <v>1032</v>
      </c>
      <c r="H3814" s="571">
        <v>3809</v>
      </c>
      <c r="I3814" s="78">
        <v>2106</v>
      </c>
      <c r="J3814" s="78">
        <v>2105</v>
      </c>
      <c r="K3814" s="78">
        <v>2095</v>
      </c>
      <c r="L3814" s="78">
        <v>2106</v>
      </c>
      <c r="M3814" s="579" t="str">
        <f t="shared" si="60"/>
        <v>2106,2105,2095,2106</v>
      </c>
      <c r="R3814" s="280">
        <v>3809</v>
      </c>
      <c r="S3814" s="591">
        <v>1634.3056790438</v>
      </c>
    </row>
    <row r="3815" spans="1:19">
      <c r="A3815" s="20"/>
      <c r="B3815" s="24">
        <v>1033</v>
      </c>
      <c r="H3815" s="571">
        <v>3810</v>
      </c>
      <c r="I3815" s="78">
        <v>2106</v>
      </c>
      <c r="J3815" s="78">
        <v>2095</v>
      </c>
      <c r="K3815" s="78">
        <v>2094</v>
      </c>
      <c r="L3815" s="78">
        <v>2106</v>
      </c>
      <c r="M3815" s="579" t="str">
        <f t="shared" si="60"/>
        <v>2106,2095,2094,2106</v>
      </c>
      <c r="R3815" s="280">
        <v>3810</v>
      </c>
      <c r="S3815" s="591">
        <v>1440.7929564936601</v>
      </c>
    </row>
    <row r="3816" spans="1:19">
      <c r="A3816" s="20"/>
      <c r="B3816" s="24">
        <v>1034</v>
      </c>
      <c r="H3816" s="571">
        <v>3811</v>
      </c>
      <c r="I3816" s="78">
        <v>2107</v>
      </c>
      <c r="J3816" s="78">
        <v>2106</v>
      </c>
      <c r="K3816" s="78">
        <v>2094</v>
      </c>
      <c r="L3816" s="78">
        <v>2107</v>
      </c>
      <c r="M3816" s="579" t="str">
        <f t="shared" si="60"/>
        <v>2107,2106,2094,2107</v>
      </c>
      <c r="R3816" s="280">
        <v>3811</v>
      </c>
      <c r="S3816" s="591">
        <v>1735.5617248477099</v>
      </c>
    </row>
    <row r="3817" spans="1:19">
      <c r="A3817" s="20"/>
      <c r="B3817" s="24">
        <v>1035</v>
      </c>
      <c r="H3817" s="571">
        <v>3812</v>
      </c>
      <c r="I3817" s="78">
        <v>2107</v>
      </c>
      <c r="J3817" s="78">
        <v>2094</v>
      </c>
      <c r="K3817" s="78">
        <v>2093</v>
      </c>
      <c r="L3817" s="78">
        <v>2107</v>
      </c>
      <c r="M3817" s="579" t="str">
        <f t="shared" si="60"/>
        <v>2107,2094,2093,2107</v>
      </c>
      <c r="R3817" s="280">
        <v>3812</v>
      </c>
      <c r="S3817" s="591">
        <v>1430.28393790313</v>
      </c>
    </row>
    <row r="3818" spans="1:19">
      <c r="A3818" s="20"/>
      <c r="B3818" s="24">
        <v>1036</v>
      </c>
      <c r="H3818" s="571">
        <v>3813</v>
      </c>
      <c r="I3818" s="78">
        <v>2092</v>
      </c>
      <c r="J3818" s="78">
        <v>2107</v>
      </c>
      <c r="K3818" s="78">
        <v>2093</v>
      </c>
      <c r="L3818" s="78">
        <v>2092</v>
      </c>
      <c r="M3818" s="579" t="str">
        <f t="shared" si="60"/>
        <v>2092,2107,2093,2092</v>
      </c>
      <c r="R3818" s="280">
        <v>3813</v>
      </c>
      <c r="S3818" s="591">
        <v>1426.74594757824</v>
      </c>
    </row>
    <row r="3819" spans="1:19">
      <c r="A3819" s="20"/>
      <c r="B3819" s="24">
        <v>1037</v>
      </c>
      <c r="H3819" s="571">
        <v>3814</v>
      </c>
      <c r="I3819" s="78">
        <v>2108</v>
      </c>
      <c r="J3819" s="78">
        <v>2107</v>
      </c>
      <c r="K3819" s="78">
        <v>2092</v>
      </c>
      <c r="L3819" s="78">
        <v>2108</v>
      </c>
      <c r="M3819" s="579" t="str">
        <f t="shared" si="60"/>
        <v>2108,2107,2092,2108</v>
      </c>
      <c r="R3819" s="280">
        <v>3814</v>
      </c>
      <c r="S3819" s="591">
        <v>1758.86212870127</v>
      </c>
    </row>
    <row r="3820" spans="1:19">
      <c r="A3820" s="20"/>
      <c r="B3820" s="24">
        <v>1038</v>
      </c>
      <c r="H3820" s="571">
        <v>3815</v>
      </c>
      <c r="I3820" s="78">
        <v>2108</v>
      </c>
      <c r="J3820" s="78">
        <v>2092</v>
      </c>
      <c r="K3820" s="78">
        <v>2091</v>
      </c>
      <c r="L3820" s="78">
        <v>2108</v>
      </c>
      <c r="M3820" s="579" t="str">
        <f t="shared" si="60"/>
        <v>2108,2092,2091,2108</v>
      </c>
      <c r="R3820" s="280">
        <v>3815</v>
      </c>
      <c r="S3820" s="591">
        <v>1521.7573290683999</v>
      </c>
    </row>
    <row r="3821" spans="1:19">
      <c r="A3821" s="20"/>
      <c r="B3821" s="24">
        <v>1039</v>
      </c>
      <c r="H3821" s="571">
        <v>3816</v>
      </c>
      <c r="I3821" s="78">
        <v>2109</v>
      </c>
      <c r="J3821" s="78">
        <v>2108</v>
      </c>
      <c r="K3821" s="78">
        <v>2091</v>
      </c>
      <c r="L3821" s="78">
        <v>2109</v>
      </c>
      <c r="M3821" s="579" t="str">
        <f t="shared" si="60"/>
        <v>2109,2108,2091,2109</v>
      </c>
      <c r="R3821" s="280">
        <v>3816</v>
      </c>
      <c r="S3821" s="591">
        <v>1507.3081681343899</v>
      </c>
    </row>
    <row r="3822" spans="1:19">
      <c r="A3822" s="20"/>
      <c r="B3822" s="24">
        <v>1040</v>
      </c>
      <c r="H3822" s="571">
        <v>3817</v>
      </c>
      <c r="I3822" s="78">
        <v>2109</v>
      </c>
      <c r="J3822" s="78">
        <v>2091</v>
      </c>
      <c r="K3822" s="78">
        <v>2090</v>
      </c>
      <c r="L3822" s="78">
        <v>2109</v>
      </c>
      <c r="M3822" s="579" t="str">
        <f t="shared" si="60"/>
        <v>2109,2091,2090,2109</v>
      </c>
      <c r="R3822" s="280">
        <v>3817</v>
      </c>
      <c r="S3822" s="591">
        <v>1479.0948027396</v>
      </c>
    </row>
    <row r="3823" spans="1:19">
      <c r="A3823" s="20"/>
      <c r="B3823" s="24">
        <v>1041</v>
      </c>
      <c r="H3823" s="571">
        <v>3818</v>
      </c>
      <c r="I3823" s="78">
        <v>2110</v>
      </c>
      <c r="J3823" s="78">
        <v>2109</v>
      </c>
      <c r="K3823" s="78">
        <v>2090</v>
      </c>
      <c r="L3823" s="78">
        <v>2110</v>
      </c>
      <c r="M3823" s="579" t="str">
        <f t="shared" si="60"/>
        <v>2110,2109,2090,2110</v>
      </c>
      <c r="R3823" s="280">
        <v>3818</v>
      </c>
      <c r="S3823" s="591">
        <v>1234.7011370960299</v>
      </c>
    </row>
    <row r="3824" spans="1:19">
      <c r="A3824" s="20"/>
      <c r="B3824" s="24">
        <v>1042</v>
      </c>
      <c r="H3824" s="571">
        <v>3819</v>
      </c>
      <c r="I3824" s="78">
        <v>2110</v>
      </c>
      <c r="J3824" s="78">
        <v>2090</v>
      </c>
      <c r="K3824" s="78">
        <v>2089</v>
      </c>
      <c r="L3824" s="78">
        <v>2110</v>
      </c>
      <c r="M3824" s="579" t="str">
        <f t="shared" si="60"/>
        <v>2110,2090,2089,2110</v>
      </c>
      <c r="R3824" s="280">
        <v>3819</v>
      </c>
      <c r="S3824" s="591">
        <v>1197.4068103353</v>
      </c>
    </row>
    <row r="3825" spans="1:19">
      <c r="A3825" s="20"/>
      <c r="B3825" s="24">
        <v>1043</v>
      </c>
      <c r="H3825" s="571">
        <v>3820</v>
      </c>
      <c r="I3825" s="78">
        <v>2111</v>
      </c>
      <c r="J3825" s="78">
        <v>2110</v>
      </c>
      <c r="K3825" s="78">
        <v>2089</v>
      </c>
      <c r="L3825" s="78">
        <v>2111</v>
      </c>
      <c r="M3825" s="579" t="str">
        <f t="shared" si="60"/>
        <v>2111,2110,2089,2111</v>
      </c>
      <c r="R3825" s="280">
        <v>3820</v>
      </c>
      <c r="S3825" s="591">
        <v>1207.29832735529</v>
      </c>
    </row>
    <row r="3826" spans="1:19">
      <c r="A3826" s="20"/>
      <c r="B3826" s="24">
        <v>1044</v>
      </c>
      <c r="H3826" s="571">
        <v>3821</v>
      </c>
      <c r="I3826" s="78">
        <v>2111</v>
      </c>
      <c r="J3826" s="78">
        <v>2089</v>
      </c>
      <c r="K3826" s="78">
        <v>2088</v>
      </c>
      <c r="L3826" s="78">
        <v>2111</v>
      </c>
      <c r="M3826" s="579" t="str">
        <f t="shared" si="60"/>
        <v>2111,2089,2088,2111</v>
      </c>
      <c r="R3826" s="280">
        <v>3821</v>
      </c>
      <c r="S3826" s="591">
        <v>1473.2441642639701</v>
      </c>
    </row>
    <row r="3827" spans="1:19">
      <c r="A3827" s="20"/>
      <c r="B3827" s="24">
        <v>1045</v>
      </c>
      <c r="H3827" s="571">
        <v>3822</v>
      </c>
      <c r="I3827" s="78">
        <v>2112</v>
      </c>
      <c r="J3827" s="78">
        <v>2111</v>
      </c>
      <c r="K3827" s="78">
        <v>2088</v>
      </c>
      <c r="L3827" s="78">
        <v>2112</v>
      </c>
      <c r="M3827" s="579" t="str">
        <f t="shared" si="60"/>
        <v>2112,2111,2088,2112</v>
      </c>
      <c r="R3827" s="280">
        <v>3822</v>
      </c>
      <c r="S3827" s="591">
        <v>1425.1213096183999</v>
      </c>
    </row>
    <row r="3828" spans="1:19">
      <c r="A3828" s="20"/>
      <c r="B3828" s="24">
        <v>1046</v>
      </c>
      <c r="H3828" s="571">
        <v>3823</v>
      </c>
      <c r="I3828" s="78">
        <v>2112</v>
      </c>
      <c r="J3828" s="78">
        <v>2088</v>
      </c>
      <c r="K3828" s="78">
        <v>2087</v>
      </c>
      <c r="L3828" s="78">
        <v>2112</v>
      </c>
      <c r="M3828" s="579" t="str">
        <f t="shared" si="60"/>
        <v>2112,2088,2087,2112</v>
      </c>
      <c r="R3828" s="280">
        <v>3823</v>
      </c>
      <c r="S3828" s="591">
        <v>1507.9453262955701</v>
      </c>
    </row>
    <row r="3829" spans="1:19">
      <c r="A3829" s="20"/>
      <c r="B3829" s="24">
        <v>1047</v>
      </c>
      <c r="H3829" s="571">
        <v>3824</v>
      </c>
      <c r="I3829" s="78">
        <v>2113</v>
      </c>
      <c r="J3829" s="78">
        <v>2112</v>
      </c>
      <c r="K3829" s="78">
        <v>2087</v>
      </c>
      <c r="L3829" s="78">
        <v>2113</v>
      </c>
      <c r="M3829" s="579" t="str">
        <f t="shared" si="60"/>
        <v>2113,2112,2087,2113</v>
      </c>
      <c r="R3829" s="280">
        <v>3824</v>
      </c>
      <c r="S3829" s="591">
        <v>1532.6084317605801</v>
      </c>
    </row>
    <row r="3830" spans="1:19">
      <c r="A3830" s="20"/>
      <c r="B3830" s="24">
        <v>1048</v>
      </c>
      <c r="H3830" s="571">
        <v>3825</v>
      </c>
      <c r="I3830" s="78">
        <v>2113</v>
      </c>
      <c r="J3830" s="78">
        <v>2087</v>
      </c>
      <c r="K3830" s="78">
        <v>2086</v>
      </c>
      <c r="L3830" s="78">
        <v>2113</v>
      </c>
      <c r="M3830" s="579" t="str">
        <f t="shared" si="60"/>
        <v>2113,2087,2086,2113</v>
      </c>
      <c r="R3830" s="280">
        <v>3825</v>
      </c>
      <c r="S3830" s="591">
        <v>1525.7569898080201</v>
      </c>
    </row>
    <row r="3831" spans="1:19">
      <c r="A3831" s="20"/>
      <c r="B3831" s="24">
        <v>1049</v>
      </c>
      <c r="H3831" s="571">
        <v>3826</v>
      </c>
      <c r="I3831" s="78">
        <v>2114</v>
      </c>
      <c r="J3831" s="78">
        <v>2113</v>
      </c>
      <c r="K3831" s="78">
        <v>2086</v>
      </c>
      <c r="L3831" s="78">
        <v>2114</v>
      </c>
      <c r="M3831" s="579" t="str">
        <f t="shared" si="60"/>
        <v>2114,2113,2086,2114</v>
      </c>
      <c r="R3831" s="280">
        <v>3826</v>
      </c>
      <c r="S3831" s="591">
        <v>1549.01317571205</v>
      </c>
    </row>
    <row r="3832" spans="1:19">
      <c r="A3832" s="20"/>
      <c r="B3832" s="24">
        <v>1050</v>
      </c>
      <c r="H3832" s="571">
        <v>3827</v>
      </c>
      <c r="I3832" s="78">
        <v>2114</v>
      </c>
      <c r="J3832" s="78">
        <v>2086</v>
      </c>
      <c r="K3832" s="78">
        <v>2085</v>
      </c>
      <c r="L3832" s="78">
        <v>2114</v>
      </c>
      <c r="M3832" s="579" t="str">
        <f t="shared" si="60"/>
        <v>2114,2086,2085,2114</v>
      </c>
      <c r="R3832" s="280">
        <v>3827</v>
      </c>
      <c r="S3832" s="591">
        <v>1528.27461008663</v>
      </c>
    </row>
    <row r="3833" spans="1:19">
      <c r="A3833" s="20"/>
      <c r="B3833" s="24">
        <v>1051</v>
      </c>
      <c r="H3833" s="571">
        <v>3828</v>
      </c>
      <c r="I3833" s="78">
        <v>2115</v>
      </c>
      <c r="J3833" s="78">
        <v>2114</v>
      </c>
      <c r="K3833" s="78">
        <v>2085</v>
      </c>
      <c r="L3833" s="78">
        <v>2115</v>
      </c>
      <c r="M3833" s="579" t="str">
        <f t="shared" si="60"/>
        <v>2115,2114,2085,2115</v>
      </c>
      <c r="R3833" s="280">
        <v>3828</v>
      </c>
      <c r="S3833" s="591">
        <v>1327.5114779217599</v>
      </c>
    </row>
    <row r="3834" spans="1:19">
      <c r="A3834" s="20"/>
      <c r="B3834" s="24">
        <v>1052</v>
      </c>
      <c r="H3834" s="571">
        <v>3829</v>
      </c>
      <c r="I3834" s="78">
        <v>2115</v>
      </c>
      <c r="J3834" s="78">
        <v>2085</v>
      </c>
      <c r="K3834" s="78">
        <v>2084</v>
      </c>
      <c r="L3834" s="78">
        <v>2115</v>
      </c>
      <c r="M3834" s="579" t="str">
        <f t="shared" si="60"/>
        <v>2115,2085,2084,2115</v>
      </c>
      <c r="R3834" s="280">
        <v>3829</v>
      </c>
      <c r="S3834" s="591">
        <v>1327.2977774419101</v>
      </c>
    </row>
    <row r="3835" spans="1:19">
      <c r="A3835" s="20"/>
      <c r="B3835" s="24">
        <v>1053</v>
      </c>
      <c r="H3835" s="571">
        <v>3830</v>
      </c>
      <c r="I3835" s="78">
        <v>2116</v>
      </c>
      <c r="J3835" s="78">
        <v>2115</v>
      </c>
      <c r="K3835" s="78">
        <v>2084</v>
      </c>
      <c r="L3835" s="78">
        <v>2116</v>
      </c>
      <c r="M3835" s="579" t="str">
        <f t="shared" si="60"/>
        <v>2116,2115,2084,2116</v>
      </c>
      <c r="R3835" s="280">
        <v>3830</v>
      </c>
      <c r="S3835" s="591">
        <v>1382.3645704564899</v>
      </c>
    </row>
    <row r="3836" spans="1:19">
      <c r="A3836" s="20"/>
      <c r="B3836" s="24">
        <v>1054</v>
      </c>
      <c r="H3836" s="571">
        <v>3831</v>
      </c>
      <c r="I3836" s="78">
        <v>2116</v>
      </c>
      <c r="J3836" s="78">
        <v>2084</v>
      </c>
      <c r="K3836" s="78">
        <v>2083</v>
      </c>
      <c r="L3836" s="78">
        <v>2116</v>
      </c>
      <c r="M3836" s="579" t="str">
        <f t="shared" si="60"/>
        <v>2116,2084,2083,2116</v>
      </c>
      <c r="R3836" s="280">
        <v>3831</v>
      </c>
      <c r="S3836" s="591">
        <v>1658.0810605916699</v>
      </c>
    </row>
    <row r="3837" spans="1:19">
      <c r="A3837" s="20"/>
      <c r="B3837" s="24">
        <v>1055</v>
      </c>
      <c r="H3837" s="571">
        <v>3832</v>
      </c>
      <c r="I3837" s="78">
        <v>2117</v>
      </c>
      <c r="J3837" s="78">
        <v>2116</v>
      </c>
      <c r="K3837" s="78">
        <v>2083</v>
      </c>
      <c r="L3837" s="78">
        <v>2117</v>
      </c>
      <c r="M3837" s="579" t="str">
        <f t="shared" si="60"/>
        <v>2117,2116,2083,2117</v>
      </c>
      <c r="R3837" s="280">
        <v>3832</v>
      </c>
      <c r="S3837" s="591">
        <v>1769.7307465557501</v>
      </c>
    </row>
    <row r="3838" spans="1:19">
      <c r="A3838" s="20"/>
      <c r="B3838" s="24">
        <v>1056</v>
      </c>
      <c r="H3838" s="571">
        <v>3833</v>
      </c>
      <c r="I3838" s="78">
        <v>2117</v>
      </c>
      <c r="J3838" s="78">
        <v>2083</v>
      </c>
      <c r="K3838" s="78">
        <v>2082</v>
      </c>
      <c r="L3838" s="78">
        <v>2117</v>
      </c>
      <c r="M3838" s="579" t="str">
        <f t="shared" si="60"/>
        <v>2117,2083,2082,2117</v>
      </c>
      <c r="R3838" s="280">
        <v>3833</v>
      </c>
      <c r="S3838" s="591">
        <v>1821.9651596331</v>
      </c>
    </row>
    <row r="3839" spans="1:19">
      <c r="A3839" s="20"/>
      <c r="B3839" s="24">
        <v>1057</v>
      </c>
      <c r="H3839" s="571">
        <v>3834</v>
      </c>
      <c r="I3839" s="78">
        <v>2118</v>
      </c>
      <c r="J3839" s="78">
        <v>2099</v>
      </c>
      <c r="K3839" s="78">
        <v>2098</v>
      </c>
      <c r="L3839" s="78">
        <v>2118</v>
      </c>
      <c r="M3839" s="579" t="str">
        <f t="shared" si="60"/>
        <v>2118,2099,2098,2118</v>
      </c>
      <c r="R3839" s="280">
        <v>3834</v>
      </c>
      <c r="S3839" s="591">
        <v>1576.14754730652</v>
      </c>
    </row>
    <row r="3840" spans="1:19">
      <c r="A3840" s="20"/>
      <c r="B3840" s="24">
        <v>1058</v>
      </c>
      <c r="H3840" s="571">
        <v>3835</v>
      </c>
      <c r="I3840" s="78">
        <v>2118</v>
      </c>
      <c r="J3840" s="78">
        <v>2098</v>
      </c>
      <c r="K3840" s="78">
        <v>2104</v>
      </c>
      <c r="L3840" s="78">
        <v>2118</v>
      </c>
      <c r="M3840" s="579" t="str">
        <f t="shared" si="60"/>
        <v>2118,2098,2104,2118</v>
      </c>
      <c r="R3840" s="280">
        <v>3835</v>
      </c>
      <c r="S3840" s="591">
        <v>1774.29264998648</v>
      </c>
    </row>
    <row r="3841" spans="1:19">
      <c r="A3841" s="20"/>
      <c r="B3841" s="24">
        <v>1059</v>
      </c>
      <c r="H3841" s="571">
        <v>3836</v>
      </c>
      <c r="I3841" s="78">
        <v>2119</v>
      </c>
      <c r="J3841" s="78">
        <v>2100</v>
      </c>
      <c r="K3841" s="78">
        <v>2099</v>
      </c>
      <c r="L3841" s="78">
        <v>2119</v>
      </c>
      <c r="M3841" s="579" t="str">
        <f t="shared" si="60"/>
        <v>2119,2100,2099,2119</v>
      </c>
      <c r="R3841" s="280">
        <v>3836</v>
      </c>
      <c r="S3841" s="591">
        <v>1638.5354925939901</v>
      </c>
    </row>
    <row r="3842" spans="1:19">
      <c r="A3842" s="20"/>
      <c r="B3842" s="24">
        <v>1060</v>
      </c>
      <c r="H3842" s="571">
        <v>3837</v>
      </c>
      <c r="I3842" s="78">
        <v>2119</v>
      </c>
      <c r="J3842" s="78">
        <v>2099</v>
      </c>
      <c r="K3842" s="78">
        <v>2118</v>
      </c>
      <c r="L3842" s="78">
        <v>2119</v>
      </c>
      <c r="M3842" s="579" t="str">
        <f t="shared" si="60"/>
        <v>2119,2099,2118,2119</v>
      </c>
      <c r="R3842" s="280">
        <v>3837</v>
      </c>
      <c r="S3842" s="591">
        <v>1696.1162384434999</v>
      </c>
    </row>
    <row r="3843" spans="1:19">
      <c r="A3843" s="20"/>
      <c r="B3843" s="24">
        <v>1061</v>
      </c>
      <c r="H3843" s="571">
        <v>3838</v>
      </c>
      <c r="I3843" s="78">
        <v>2120</v>
      </c>
      <c r="J3843" s="78">
        <v>2101</v>
      </c>
      <c r="K3843" s="78">
        <v>2100</v>
      </c>
      <c r="L3843" s="78">
        <v>2120</v>
      </c>
      <c r="M3843" s="579" t="str">
        <f t="shared" si="60"/>
        <v>2120,2101,2100,2120</v>
      </c>
      <c r="R3843" s="280">
        <v>3838</v>
      </c>
      <c r="S3843" s="591">
        <v>1646.3566790969901</v>
      </c>
    </row>
    <row r="3844" spans="1:19">
      <c r="A3844" s="20"/>
      <c r="B3844" s="24">
        <v>1062</v>
      </c>
      <c r="H3844" s="571">
        <v>3839</v>
      </c>
      <c r="I3844" s="78">
        <v>2120</v>
      </c>
      <c r="J3844" s="78">
        <v>2100</v>
      </c>
      <c r="K3844" s="78">
        <v>2119</v>
      </c>
      <c r="L3844" s="78">
        <v>2120</v>
      </c>
      <c r="M3844" s="579" t="str">
        <f t="shared" si="60"/>
        <v>2120,2100,2119,2120</v>
      </c>
      <c r="R3844" s="280">
        <v>3839</v>
      </c>
      <c r="S3844" s="591">
        <v>1726.2254627929999</v>
      </c>
    </row>
    <row r="3845" spans="1:19">
      <c r="A3845" s="20"/>
      <c r="B3845" s="24">
        <v>1063</v>
      </c>
      <c r="H3845" s="571">
        <v>3840</v>
      </c>
      <c r="I3845" s="78">
        <v>2121</v>
      </c>
      <c r="J3845" s="78">
        <v>2102</v>
      </c>
      <c r="K3845" s="78">
        <v>2101</v>
      </c>
      <c r="L3845" s="78">
        <v>2121</v>
      </c>
      <c r="M3845" s="579" t="str">
        <f t="shared" si="60"/>
        <v>2121,2102,2101,2121</v>
      </c>
      <c r="R3845" s="280">
        <v>3840</v>
      </c>
      <c r="S3845" s="591">
        <v>1584.5829896905</v>
      </c>
    </row>
    <row r="3846" spans="1:19">
      <c r="A3846" s="20"/>
      <c r="B3846" s="24">
        <v>1064</v>
      </c>
      <c r="H3846" s="571">
        <v>3841</v>
      </c>
      <c r="I3846" s="78">
        <v>2121</v>
      </c>
      <c r="J3846" s="78">
        <v>2101</v>
      </c>
      <c r="K3846" s="78">
        <v>2120</v>
      </c>
      <c r="L3846" s="78">
        <v>2121</v>
      </c>
      <c r="M3846" s="579" t="str">
        <f t="shared" ref="M3846:M3909" si="61">_xlfn.CONCAT(I3846,",",J3846,",",,K3846,",",L3846)</f>
        <v>2121,2101,2120,2121</v>
      </c>
      <c r="R3846" s="280">
        <v>3841</v>
      </c>
      <c r="S3846" s="591">
        <v>1660.2561380109901</v>
      </c>
    </row>
    <row r="3847" spans="1:19">
      <c r="A3847" s="20"/>
      <c r="B3847" s="24">
        <v>1065</v>
      </c>
      <c r="H3847" s="571">
        <v>3842</v>
      </c>
      <c r="I3847" s="78">
        <v>2122</v>
      </c>
      <c r="J3847" s="78">
        <v>2103</v>
      </c>
      <c r="K3847" s="78">
        <v>2102</v>
      </c>
      <c r="L3847" s="78">
        <v>2122</v>
      </c>
      <c r="M3847" s="579" t="str">
        <f t="shared" si="61"/>
        <v>2122,2103,2102,2122</v>
      </c>
      <c r="R3847" s="280">
        <v>3842</v>
      </c>
      <c r="S3847" s="591">
        <v>1464.8072175780201</v>
      </c>
    </row>
    <row r="3848" spans="1:19">
      <c r="A3848" s="20"/>
      <c r="B3848" s="24">
        <v>1066</v>
      </c>
      <c r="H3848" s="571">
        <v>3843</v>
      </c>
      <c r="I3848" s="78">
        <v>2122</v>
      </c>
      <c r="J3848" s="78">
        <v>2102</v>
      </c>
      <c r="K3848" s="78">
        <v>2121</v>
      </c>
      <c r="L3848" s="78">
        <v>2122</v>
      </c>
      <c r="M3848" s="579" t="str">
        <f t="shared" si="61"/>
        <v>2122,2102,2121,2122</v>
      </c>
      <c r="R3848" s="280">
        <v>3843</v>
      </c>
      <c r="S3848" s="591">
        <v>1562.6417749274899</v>
      </c>
    </row>
    <row r="3849" spans="1:19">
      <c r="A3849" s="20"/>
      <c r="B3849" s="24">
        <v>1067</v>
      </c>
      <c r="H3849" s="571">
        <v>3844</v>
      </c>
      <c r="I3849" s="78">
        <v>2123</v>
      </c>
      <c r="J3849" s="78">
        <v>1704</v>
      </c>
      <c r="K3849" s="78">
        <v>2103</v>
      </c>
      <c r="L3849" s="78">
        <v>2123</v>
      </c>
      <c r="M3849" s="579" t="str">
        <f t="shared" si="61"/>
        <v>2123,1704,2103,2123</v>
      </c>
      <c r="R3849" s="280">
        <v>3844</v>
      </c>
      <c r="S3849" s="591">
        <v>1613.5587702514799</v>
      </c>
    </row>
    <row r="3850" spans="1:19">
      <c r="A3850" s="20"/>
      <c r="B3850" s="24">
        <v>1068</v>
      </c>
      <c r="H3850" s="571">
        <v>3845</v>
      </c>
      <c r="I3850" s="78">
        <v>2123</v>
      </c>
      <c r="J3850" s="78">
        <v>2103</v>
      </c>
      <c r="K3850" s="78">
        <v>2122</v>
      </c>
      <c r="L3850" s="78">
        <v>2123</v>
      </c>
      <c r="M3850" s="579" t="str">
        <f t="shared" si="61"/>
        <v>2123,2103,2122,2123</v>
      </c>
      <c r="R3850" s="280">
        <v>3845</v>
      </c>
      <c r="S3850" s="591">
        <v>1479.2494962549799</v>
      </c>
    </row>
    <row r="3851" spans="1:19">
      <c r="A3851" s="20"/>
      <c r="B3851" s="24">
        <v>1069</v>
      </c>
      <c r="H3851" s="571">
        <v>3846</v>
      </c>
      <c r="I3851" s="78">
        <v>2124</v>
      </c>
      <c r="J3851" s="78">
        <v>1703</v>
      </c>
      <c r="K3851" s="78">
        <v>1704</v>
      </c>
      <c r="L3851" s="78">
        <v>2124</v>
      </c>
      <c r="M3851" s="579" t="str">
        <f t="shared" si="61"/>
        <v>2124,1703,1704,2124</v>
      </c>
      <c r="R3851" s="280">
        <v>3846</v>
      </c>
      <c r="S3851" s="591">
        <v>1449.44646839096</v>
      </c>
    </row>
    <row r="3852" spans="1:19">
      <c r="A3852" s="20"/>
      <c r="B3852" s="24">
        <v>1070</v>
      </c>
      <c r="H3852" s="571">
        <v>3847</v>
      </c>
      <c r="I3852" s="78">
        <v>2124</v>
      </c>
      <c r="J3852" s="78">
        <v>1704</v>
      </c>
      <c r="K3852" s="78">
        <v>2123</v>
      </c>
      <c r="L3852" s="78">
        <v>2124</v>
      </c>
      <c r="M3852" s="579" t="str">
        <f t="shared" si="61"/>
        <v>2124,1704,2123,2124</v>
      </c>
      <c r="R3852" s="280">
        <v>3847</v>
      </c>
      <c r="S3852" s="591">
        <v>1644.5563007199901</v>
      </c>
    </row>
    <row r="3853" spans="1:19">
      <c r="A3853" s="20"/>
      <c r="B3853" s="24">
        <v>1071</v>
      </c>
      <c r="H3853" s="571">
        <v>3848</v>
      </c>
      <c r="I3853" s="78">
        <v>2125</v>
      </c>
      <c r="J3853" s="78">
        <v>1702</v>
      </c>
      <c r="K3853" s="78">
        <v>1703</v>
      </c>
      <c r="L3853" s="78">
        <v>2125</v>
      </c>
      <c r="M3853" s="579" t="str">
        <f t="shared" si="61"/>
        <v>2125,1702,1703,2125</v>
      </c>
      <c r="R3853" s="280">
        <v>3848</v>
      </c>
      <c r="S3853" s="591">
        <v>1069.7515631450201</v>
      </c>
    </row>
    <row r="3854" spans="1:19">
      <c r="A3854" s="20"/>
      <c r="B3854" s="24">
        <v>1072</v>
      </c>
      <c r="H3854" s="571">
        <v>3849</v>
      </c>
      <c r="I3854" s="78">
        <v>2125</v>
      </c>
      <c r="J3854" s="78">
        <v>1703</v>
      </c>
      <c r="K3854" s="78">
        <v>2124</v>
      </c>
      <c r="L3854" s="78">
        <v>2125</v>
      </c>
      <c r="M3854" s="579" t="str">
        <f t="shared" si="61"/>
        <v>2125,1703,2124,2125</v>
      </c>
      <c r="R3854" s="280">
        <v>3849</v>
      </c>
      <c r="S3854" s="591">
        <v>1342.2540867320199</v>
      </c>
    </row>
    <row r="3855" spans="1:19">
      <c r="A3855" s="20"/>
      <c r="B3855" s="24">
        <v>1073</v>
      </c>
      <c r="H3855" s="571">
        <v>3850</v>
      </c>
      <c r="I3855" s="78">
        <v>2125</v>
      </c>
      <c r="J3855" s="78">
        <v>1701</v>
      </c>
      <c r="K3855" s="78">
        <v>1702</v>
      </c>
      <c r="L3855" s="78">
        <v>2125</v>
      </c>
      <c r="M3855" s="579" t="str">
        <f t="shared" si="61"/>
        <v>2125,1701,1702,2125</v>
      </c>
      <c r="R3855" s="280">
        <v>3850</v>
      </c>
      <c r="S3855" s="591">
        <v>1039.37518008201</v>
      </c>
    </row>
    <row r="3856" spans="1:19">
      <c r="A3856" s="20"/>
      <c r="B3856" s="24">
        <v>1074</v>
      </c>
      <c r="H3856" s="571">
        <v>3851</v>
      </c>
      <c r="I3856" s="78">
        <v>2126</v>
      </c>
      <c r="J3856" s="78">
        <v>1700</v>
      </c>
      <c r="K3856" s="78">
        <v>1701</v>
      </c>
      <c r="L3856" s="78">
        <v>2126</v>
      </c>
      <c r="M3856" s="579" t="str">
        <f t="shared" si="61"/>
        <v>2126,1700,1701,2126</v>
      </c>
      <c r="R3856" s="280">
        <v>3851</v>
      </c>
      <c r="S3856" s="591">
        <v>1328.5464577959699</v>
      </c>
    </row>
    <row r="3857" spans="1:19">
      <c r="A3857" s="20"/>
      <c r="B3857" s="24">
        <v>1075</v>
      </c>
      <c r="H3857" s="571">
        <v>3852</v>
      </c>
      <c r="I3857" s="78">
        <v>2126</v>
      </c>
      <c r="J3857" s="78">
        <v>1701</v>
      </c>
      <c r="K3857" s="78">
        <v>2125</v>
      </c>
      <c r="L3857" s="78">
        <v>2126</v>
      </c>
      <c r="M3857" s="579" t="str">
        <f t="shared" si="61"/>
        <v>2126,1701,2125,2126</v>
      </c>
      <c r="R3857" s="280">
        <v>3852</v>
      </c>
      <c r="S3857" s="591">
        <v>1327.34128436894</v>
      </c>
    </row>
    <row r="3858" spans="1:19">
      <c r="A3858" s="20"/>
      <c r="B3858" s="24">
        <v>1076</v>
      </c>
      <c r="H3858" s="571">
        <v>3853</v>
      </c>
      <c r="I3858" s="78">
        <v>2127</v>
      </c>
      <c r="J3858" s="78">
        <v>1699</v>
      </c>
      <c r="K3858" s="78">
        <v>1700</v>
      </c>
      <c r="L3858" s="78">
        <v>2127</v>
      </c>
      <c r="M3858" s="579" t="str">
        <f t="shared" si="61"/>
        <v>2127,1699,1700,2127</v>
      </c>
      <c r="R3858" s="280">
        <v>3853</v>
      </c>
      <c r="S3858" s="591">
        <v>1483.9630423695401</v>
      </c>
    </row>
    <row r="3859" spans="1:19">
      <c r="A3859" s="20"/>
      <c r="B3859" s="24">
        <v>1077</v>
      </c>
      <c r="H3859" s="571">
        <v>3854</v>
      </c>
      <c r="I3859" s="78">
        <v>2127</v>
      </c>
      <c r="J3859" s="78">
        <v>1700</v>
      </c>
      <c r="K3859" s="78">
        <v>2126</v>
      </c>
      <c r="L3859" s="78">
        <v>2127</v>
      </c>
      <c r="M3859" s="579" t="str">
        <f t="shared" si="61"/>
        <v>2127,1700,2126,2127</v>
      </c>
      <c r="R3859" s="280">
        <v>3854</v>
      </c>
      <c r="S3859" s="591">
        <v>1521.0180843374901</v>
      </c>
    </row>
    <row r="3860" spans="1:19">
      <c r="A3860" s="20"/>
      <c r="B3860" s="24">
        <v>1078</v>
      </c>
      <c r="H3860" s="571">
        <v>3855</v>
      </c>
      <c r="I3860" s="78">
        <v>2128</v>
      </c>
      <c r="J3860" s="78">
        <v>1698</v>
      </c>
      <c r="K3860" s="78">
        <v>1699</v>
      </c>
      <c r="L3860" s="78">
        <v>2128</v>
      </c>
      <c r="M3860" s="579" t="str">
        <f t="shared" si="61"/>
        <v>2128,1698,1699,2128</v>
      </c>
      <c r="R3860" s="280">
        <v>3855</v>
      </c>
      <c r="S3860" s="591">
        <v>1598.0026372970001</v>
      </c>
    </row>
    <row r="3861" spans="1:19">
      <c r="A3861" s="20"/>
      <c r="B3861" s="24">
        <v>1079</v>
      </c>
      <c r="H3861" s="571">
        <v>3856</v>
      </c>
      <c r="I3861" s="78">
        <v>2128</v>
      </c>
      <c r="J3861" s="78">
        <v>1699</v>
      </c>
      <c r="K3861" s="78">
        <v>2127</v>
      </c>
      <c r="L3861" s="78">
        <v>2128</v>
      </c>
      <c r="M3861" s="579" t="str">
        <f t="shared" si="61"/>
        <v>2128,1699,2127,2128</v>
      </c>
      <c r="R3861" s="280">
        <v>3856</v>
      </c>
      <c r="S3861" s="591">
        <v>1629.7779657395399</v>
      </c>
    </row>
    <row r="3862" spans="1:19">
      <c r="A3862" s="20"/>
      <c r="B3862" s="24">
        <v>1080</v>
      </c>
      <c r="H3862" s="571">
        <v>3857</v>
      </c>
      <c r="I3862" s="78">
        <v>2129</v>
      </c>
      <c r="J3862" s="78">
        <v>1697</v>
      </c>
      <c r="K3862" s="78">
        <v>1698</v>
      </c>
      <c r="L3862" s="78">
        <v>2129</v>
      </c>
      <c r="M3862" s="579" t="str">
        <f t="shared" si="61"/>
        <v>2129,1697,1698,2129</v>
      </c>
      <c r="R3862" s="280">
        <v>3857</v>
      </c>
      <c r="S3862" s="591">
        <v>1689.3554081115201</v>
      </c>
    </row>
    <row r="3863" spans="1:19">
      <c r="A3863" s="20"/>
      <c r="B3863" s="24">
        <v>1081</v>
      </c>
      <c r="H3863" s="571">
        <v>3858</v>
      </c>
      <c r="I3863" s="78">
        <v>2129</v>
      </c>
      <c r="J3863" s="78">
        <v>1698</v>
      </c>
      <c r="K3863" s="78">
        <v>2128</v>
      </c>
      <c r="L3863" s="78">
        <v>2129</v>
      </c>
      <c r="M3863" s="579" t="str">
        <f t="shared" si="61"/>
        <v>2129,1698,2128,2129</v>
      </c>
      <c r="R3863" s="280">
        <v>3858</v>
      </c>
      <c r="S3863" s="591">
        <v>1614.9548339630101</v>
      </c>
    </row>
    <row r="3864" spans="1:19">
      <c r="A3864" s="20"/>
      <c r="B3864" s="24">
        <v>1082</v>
      </c>
      <c r="H3864" s="571">
        <v>3859</v>
      </c>
      <c r="I3864" s="78">
        <v>2130</v>
      </c>
      <c r="J3864" s="78">
        <v>1696</v>
      </c>
      <c r="K3864" s="78">
        <v>1697</v>
      </c>
      <c r="L3864" s="78">
        <v>2130</v>
      </c>
      <c r="M3864" s="579" t="str">
        <f t="shared" si="61"/>
        <v>2130,1696,1697,2130</v>
      </c>
      <c r="R3864" s="280">
        <v>3859</v>
      </c>
      <c r="S3864" s="591">
        <v>1579.28440576349</v>
      </c>
    </row>
    <row r="3865" spans="1:19">
      <c r="A3865" s="20"/>
      <c r="B3865" s="24">
        <v>1083</v>
      </c>
      <c r="H3865" s="571">
        <v>3860</v>
      </c>
      <c r="I3865" s="78">
        <v>2130</v>
      </c>
      <c r="J3865" s="78">
        <v>1697</v>
      </c>
      <c r="K3865" s="78">
        <v>2129</v>
      </c>
      <c r="L3865" s="78">
        <v>2130</v>
      </c>
      <c r="M3865" s="579" t="str">
        <f t="shared" si="61"/>
        <v>2130,1697,2129,2130</v>
      </c>
      <c r="R3865" s="280">
        <v>3860</v>
      </c>
      <c r="S3865" s="591">
        <v>1698.67484510544</v>
      </c>
    </row>
    <row r="3866" spans="1:19">
      <c r="A3866" s="20"/>
      <c r="B3866" s="24">
        <v>1084</v>
      </c>
      <c r="H3866" s="571">
        <v>3861</v>
      </c>
      <c r="I3866" s="78">
        <v>2131</v>
      </c>
      <c r="J3866" s="78">
        <v>1695</v>
      </c>
      <c r="K3866" s="78">
        <v>1696</v>
      </c>
      <c r="L3866" s="78">
        <v>2131</v>
      </c>
      <c r="M3866" s="579" t="str">
        <f t="shared" si="61"/>
        <v>2131,1695,1696,2131</v>
      </c>
      <c r="R3866" s="280">
        <v>3861</v>
      </c>
      <c r="S3866" s="591">
        <v>1262.1548993394799</v>
      </c>
    </row>
    <row r="3867" spans="1:19">
      <c r="A3867" s="20"/>
      <c r="B3867" s="24">
        <v>1085</v>
      </c>
      <c r="H3867" s="571">
        <v>3862</v>
      </c>
      <c r="I3867" s="78">
        <v>2131</v>
      </c>
      <c r="J3867" s="78">
        <v>1696</v>
      </c>
      <c r="K3867" s="78">
        <v>2130</v>
      </c>
      <c r="L3867" s="78">
        <v>2131</v>
      </c>
      <c r="M3867" s="579" t="str">
        <f t="shared" si="61"/>
        <v>2131,1696,2130,2131</v>
      </c>
      <c r="R3867" s="280">
        <v>3862</v>
      </c>
      <c r="S3867" s="591">
        <v>1520.1110007284999</v>
      </c>
    </row>
    <row r="3868" spans="1:19">
      <c r="A3868" s="20"/>
      <c r="B3868" s="24">
        <v>1086</v>
      </c>
      <c r="H3868" s="571">
        <v>3863</v>
      </c>
      <c r="I3868" s="78">
        <v>2131</v>
      </c>
      <c r="J3868" s="78">
        <v>1694</v>
      </c>
      <c r="K3868" s="78">
        <v>1695</v>
      </c>
      <c r="L3868" s="78">
        <v>2131</v>
      </c>
      <c r="M3868" s="579" t="str">
        <f t="shared" si="61"/>
        <v>2131,1694,1695,2131</v>
      </c>
      <c r="R3868" s="280">
        <v>3863</v>
      </c>
      <c r="S3868" s="591">
        <v>1390.3313475330301</v>
      </c>
    </row>
    <row r="3869" spans="1:19">
      <c r="A3869" s="20"/>
      <c r="B3869" s="24">
        <v>1087</v>
      </c>
      <c r="H3869" s="571">
        <v>3864</v>
      </c>
      <c r="I3869" s="78">
        <v>2132</v>
      </c>
      <c r="J3869" s="78">
        <v>2117</v>
      </c>
      <c r="K3869" s="78">
        <v>2082</v>
      </c>
      <c r="L3869" s="78">
        <v>2132</v>
      </c>
      <c r="M3869" s="579" t="str">
        <f t="shared" si="61"/>
        <v>2132,2117,2082,2132</v>
      </c>
      <c r="R3869" s="280">
        <v>3864</v>
      </c>
      <c r="S3869" s="591">
        <v>2087.2626613523098</v>
      </c>
    </row>
    <row r="3870" spans="1:19">
      <c r="A3870" s="20"/>
      <c r="B3870" s="24">
        <v>1088</v>
      </c>
      <c r="H3870" s="571">
        <v>3865</v>
      </c>
      <c r="I3870" s="78">
        <v>2132</v>
      </c>
      <c r="J3870" s="78">
        <v>2082</v>
      </c>
      <c r="K3870" s="78">
        <v>2081</v>
      </c>
      <c r="L3870" s="78">
        <v>2132</v>
      </c>
      <c r="M3870" s="579" t="str">
        <f t="shared" si="61"/>
        <v>2132,2082,2081,2132</v>
      </c>
      <c r="R3870" s="280">
        <v>3865</v>
      </c>
      <c r="S3870" s="591">
        <v>2166.61100172126</v>
      </c>
    </row>
    <row r="3871" spans="1:19">
      <c r="A3871" s="20"/>
      <c r="B3871" s="24">
        <v>1089</v>
      </c>
      <c r="H3871" s="571">
        <v>3866</v>
      </c>
      <c r="I3871" s="78">
        <v>2133</v>
      </c>
      <c r="J3871" s="78">
        <v>2132</v>
      </c>
      <c r="K3871" s="78">
        <v>2081</v>
      </c>
      <c r="L3871" s="78">
        <v>2133</v>
      </c>
      <c r="M3871" s="579" t="str">
        <f t="shared" si="61"/>
        <v>2133,2132,2081,2133</v>
      </c>
      <c r="R3871" s="280">
        <v>3866</v>
      </c>
      <c r="S3871" s="591">
        <v>2136.9425088252401</v>
      </c>
    </row>
    <row r="3872" spans="1:19">
      <c r="A3872" s="20"/>
      <c r="B3872" s="24">
        <v>1090</v>
      </c>
      <c r="H3872" s="571">
        <v>3867</v>
      </c>
      <c r="I3872" s="78">
        <v>2133</v>
      </c>
      <c r="J3872" s="78">
        <v>2081</v>
      </c>
      <c r="K3872" s="78">
        <v>2080</v>
      </c>
      <c r="L3872" s="78">
        <v>2133</v>
      </c>
      <c r="M3872" s="579" t="str">
        <f t="shared" si="61"/>
        <v>2133,2081,2080,2133</v>
      </c>
      <c r="R3872" s="280">
        <v>3867</v>
      </c>
      <c r="S3872" s="591">
        <v>1953.4389870119301</v>
      </c>
    </row>
    <row r="3873" spans="1:19">
      <c r="A3873" s="20"/>
      <c r="B3873" s="24">
        <v>1091</v>
      </c>
      <c r="H3873" s="571">
        <v>3868</v>
      </c>
      <c r="I3873" s="78">
        <v>2134</v>
      </c>
      <c r="J3873" s="78">
        <v>2133</v>
      </c>
      <c r="K3873" s="78">
        <v>2080</v>
      </c>
      <c r="L3873" s="78">
        <v>2134</v>
      </c>
      <c r="M3873" s="579" t="str">
        <f t="shared" si="61"/>
        <v>2134,2133,2080,2134</v>
      </c>
      <c r="R3873" s="280">
        <v>3868</v>
      </c>
      <c r="S3873" s="591">
        <v>1603.5136488005801</v>
      </c>
    </row>
    <row r="3874" spans="1:19">
      <c r="A3874" s="20"/>
      <c r="B3874" s="24">
        <v>1092</v>
      </c>
      <c r="H3874" s="571">
        <v>3869</v>
      </c>
      <c r="I3874" s="78">
        <v>2134</v>
      </c>
      <c r="J3874" s="78">
        <v>2080</v>
      </c>
      <c r="K3874" s="78">
        <v>2079</v>
      </c>
      <c r="L3874" s="78">
        <v>2134</v>
      </c>
      <c r="M3874" s="579" t="str">
        <f t="shared" si="61"/>
        <v>2134,2080,2079,2134</v>
      </c>
      <c r="R3874" s="280">
        <v>3869</v>
      </c>
      <c r="S3874" s="591">
        <v>1557.30314400987</v>
      </c>
    </row>
    <row r="3875" spans="1:19">
      <c r="A3875" s="20"/>
      <c r="B3875" s="24">
        <v>1093</v>
      </c>
      <c r="H3875" s="571">
        <v>3870</v>
      </c>
      <c r="I3875" s="78">
        <v>2135</v>
      </c>
      <c r="J3875" s="78">
        <v>2134</v>
      </c>
      <c r="K3875" s="78">
        <v>2079</v>
      </c>
      <c r="L3875" s="78">
        <v>2135</v>
      </c>
      <c r="M3875" s="579" t="str">
        <f t="shared" si="61"/>
        <v>2135,2134,2079,2135</v>
      </c>
      <c r="R3875" s="280">
        <v>3870</v>
      </c>
      <c r="S3875" s="591">
        <v>1561.84236724843</v>
      </c>
    </row>
    <row r="3876" spans="1:19">
      <c r="A3876" s="20"/>
      <c r="B3876" s="24">
        <v>1094</v>
      </c>
      <c r="H3876" s="571">
        <v>3871</v>
      </c>
      <c r="I3876" s="78">
        <v>2135</v>
      </c>
      <c r="J3876" s="78">
        <v>2079</v>
      </c>
      <c r="K3876" s="78">
        <v>2078</v>
      </c>
      <c r="L3876" s="78">
        <v>2135</v>
      </c>
      <c r="M3876" s="579" t="str">
        <f t="shared" si="61"/>
        <v>2135,2079,2078,2135</v>
      </c>
      <c r="R3876" s="280">
        <v>3871</v>
      </c>
      <c r="S3876" s="591">
        <v>1795.31331390829</v>
      </c>
    </row>
    <row r="3877" spans="1:19">
      <c r="A3877" s="20"/>
      <c r="B3877" s="24">
        <v>1095</v>
      </c>
      <c r="H3877" s="571">
        <v>3872</v>
      </c>
      <c r="I3877" s="78">
        <v>2136</v>
      </c>
      <c r="J3877" s="78">
        <v>2135</v>
      </c>
      <c r="K3877" s="78">
        <v>2078</v>
      </c>
      <c r="L3877" s="78">
        <v>2136</v>
      </c>
      <c r="M3877" s="579" t="str">
        <f t="shared" si="61"/>
        <v>2136,2135,2078,2136</v>
      </c>
      <c r="R3877" s="280">
        <v>3872</v>
      </c>
      <c r="S3877" s="591">
        <v>1724.6481616511801</v>
      </c>
    </row>
    <row r="3878" spans="1:19">
      <c r="A3878" s="20"/>
      <c r="B3878" s="24">
        <v>1096</v>
      </c>
      <c r="H3878" s="571">
        <v>3873</v>
      </c>
      <c r="I3878" s="78">
        <v>2136</v>
      </c>
      <c r="J3878" s="78">
        <v>2078</v>
      </c>
      <c r="K3878" s="78">
        <v>2077</v>
      </c>
      <c r="L3878" s="78">
        <v>2136</v>
      </c>
      <c r="M3878" s="579" t="str">
        <f t="shared" si="61"/>
        <v>2136,2078,2077,2136</v>
      </c>
      <c r="R3878" s="280">
        <v>3873</v>
      </c>
      <c r="S3878" s="591">
        <v>1860.37401282868</v>
      </c>
    </row>
    <row r="3879" spans="1:19">
      <c r="A3879" s="20"/>
      <c r="B3879" s="24">
        <v>1097</v>
      </c>
      <c r="H3879" s="571">
        <v>3874</v>
      </c>
      <c r="I3879" s="78">
        <v>2137</v>
      </c>
      <c r="J3879" s="78">
        <v>2136</v>
      </c>
      <c r="K3879" s="78">
        <v>2077</v>
      </c>
      <c r="L3879" s="78">
        <v>2137</v>
      </c>
      <c r="M3879" s="579" t="str">
        <f t="shared" si="61"/>
        <v>2137,2136,2077,2137</v>
      </c>
      <c r="R3879" s="280">
        <v>3874</v>
      </c>
      <c r="S3879" s="591">
        <v>1714.06857436726</v>
      </c>
    </row>
    <row r="3880" spans="1:19">
      <c r="A3880" s="20"/>
      <c r="B3880" s="24">
        <v>1098</v>
      </c>
      <c r="H3880" s="571">
        <v>3875</v>
      </c>
      <c r="I3880" s="78">
        <v>2137</v>
      </c>
      <c r="J3880" s="78">
        <v>2077</v>
      </c>
      <c r="K3880" s="78">
        <v>2076</v>
      </c>
      <c r="L3880" s="78">
        <v>2137</v>
      </c>
      <c r="M3880" s="579" t="str">
        <f t="shared" si="61"/>
        <v>2137,2077,2076,2137</v>
      </c>
      <c r="R3880" s="280">
        <v>3875</v>
      </c>
      <c r="S3880" s="591">
        <v>1723.73501253779</v>
      </c>
    </row>
    <row r="3881" spans="1:19">
      <c r="A3881" s="20"/>
      <c r="B3881" s="24">
        <v>1099</v>
      </c>
      <c r="H3881" s="571">
        <v>3876</v>
      </c>
      <c r="I3881" s="78">
        <v>2138</v>
      </c>
      <c r="J3881" s="78">
        <v>2137</v>
      </c>
      <c r="K3881" s="78">
        <v>2076</v>
      </c>
      <c r="L3881" s="78">
        <v>2138</v>
      </c>
      <c r="M3881" s="579" t="str">
        <f t="shared" si="61"/>
        <v>2138,2137,2076,2138</v>
      </c>
      <c r="R3881" s="280">
        <v>3876</v>
      </c>
      <c r="S3881" s="591">
        <v>1489.0883649043899</v>
      </c>
    </row>
    <row r="3882" spans="1:19">
      <c r="A3882" s="20"/>
      <c r="B3882" s="24">
        <v>1100</v>
      </c>
      <c r="H3882" s="571">
        <v>3877</v>
      </c>
      <c r="I3882" s="78">
        <v>2138</v>
      </c>
      <c r="J3882" s="78">
        <v>2076</v>
      </c>
      <c r="K3882" s="78">
        <v>2075</v>
      </c>
      <c r="L3882" s="78">
        <v>2138</v>
      </c>
      <c r="M3882" s="579" t="str">
        <f t="shared" si="61"/>
        <v>2138,2076,2075,2138</v>
      </c>
      <c r="R3882" s="280">
        <v>3877</v>
      </c>
      <c r="S3882" s="591">
        <v>1582.1822834181</v>
      </c>
    </row>
    <row r="3883" spans="1:19">
      <c r="A3883" s="20"/>
      <c r="B3883" s="24">
        <v>1101</v>
      </c>
      <c r="H3883" s="571">
        <v>3878</v>
      </c>
      <c r="I3883" s="78">
        <v>2139</v>
      </c>
      <c r="J3883" s="78">
        <v>2138</v>
      </c>
      <c r="K3883" s="78">
        <v>2075</v>
      </c>
      <c r="L3883" s="78">
        <v>2139</v>
      </c>
      <c r="M3883" s="579" t="str">
        <f t="shared" si="61"/>
        <v>2139,2138,2075,2139</v>
      </c>
      <c r="R3883" s="280">
        <v>3878</v>
      </c>
      <c r="S3883" s="591">
        <v>1312.6830340767399</v>
      </c>
    </row>
    <row r="3884" spans="1:19">
      <c r="A3884" s="20"/>
      <c r="B3884" s="24">
        <v>1102</v>
      </c>
      <c r="H3884" s="571">
        <v>3879</v>
      </c>
      <c r="I3884" s="78">
        <v>2139</v>
      </c>
      <c r="J3884" s="78">
        <v>2075</v>
      </c>
      <c r="K3884" s="78">
        <v>2074</v>
      </c>
      <c r="L3884" s="78">
        <v>2139</v>
      </c>
      <c r="M3884" s="579" t="str">
        <f t="shared" si="61"/>
        <v>2139,2075,2074,2139</v>
      </c>
      <c r="R3884" s="280">
        <v>3879</v>
      </c>
      <c r="S3884" s="591">
        <v>1348.8689774392899</v>
      </c>
    </row>
    <row r="3885" spans="1:19">
      <c r="A3885" s="20"/>
      <c r="B3885" s="24">
        <v>1103</v>
      </c>
      <c r="H3885" s="571">
        <v>3880</v>
      </c>
      <c r="I3885" s="78">
        <v>2140</v>
      </c>
      <c r="J3885" s="78">
        <v>2139</v>
      </c>
      <c r="K3885" s="78">
        <v>2074</v>
      </c>
      <c r="L3885" s="78">
        <v>2140</v>
      </c>
      <c r="M3885" s="579" t="str">
        <f t="shared" si="61"/>
        <v>2140,2139,2074,2140</v>
      </c>
      <c r="R3885" s="280">
        <v>3880</v>
      </c>
      <c r="S3885" s="591">
        <v>1252.3206678715501</v>
      </c>
    </row>
    <row r="3886" spans="1:19">
      <c r="A3886" s="20"/>
      <c r="B3886" s="24">
        <v>1104</v>
      </c>
      <c r="H3886" s="571">
        <v>3881</v>
      </c>
      <c r="I3886" s="78">
        <v>2140</v>
      </c>
      <c r="J3886" s="78">
        <v>2074</v>
      </c>
      <c r="K3886" s="78">
        <v>2073</v>
      </c>
      <c r="L3886" s="78">
        <v>2140</v>
      </c>
      <c r="M3886" s="579" t="str">
        <f t="shared" si="61"/>
        <v>2140,2074,2073,2140</v>
      </c>
      <c r="R3886" s="280">
        <v>3881</v>
      </c>
      <c r="S3886" s="591">
        <v>1558.8459586438801</v>
      </c>
    </row>
    <row r="3887" spans="1:19">
      <c r="A3887" s="20"/>
      <c r="B3887" s="24">
        <v>1105</v>
      </c>
      <c r="H3887" s="571">
        <v>3882</v>
      </c>
      <c r="I3887" s="78">
        <v>2141</v>
      </c>
      <c r="J3887" s="78">
        <v>2140</v>
      </c>
      <c r="K3887" s="78">
        <v>2073</v>
      </c>
      <c r="L3887" s="78">
        <v>2141</v>
      </c>
      <c r="M3887" s="579" t="str">
        <f t="shared" si="61"/>
        <v>2141,2140,2073,2141</v>
      </c>
      <c r="R3887" s="280">
        <v>3882</v>
      </c>
      <c r="S3887" s="591">
        <v>1534.9948986761899</v>
      </c>
    </row>
    <row r="3888" spans="1:19">
      <c r="A3888" s="20"/>
      <c r="B3888" s="24">
        <v>1106</v>
      </c>
      <c r="H3888" s="571">
        <v>3883</v>
      </c>
      <c r="I3888" s="78">
        <v>2141</v>
      </c>
      <c r="J3888" s="78">
        <v>2073</v>
      </c>
      <c r="K3888" s="78">
        <v>2072</v>
      </c>
      <c r="L3888" s="78">
        <v>2141</v>
      </c>
      <c r="M3888" s="579" t="str">
        <f t="shared" si="61"/>
        <v>2141,2073,2072,2141</v>
      </c>
      <c r="R3888" s="280">
        <v>3883</v>
      </c>
      <c r="S3888" s="591">
        <v>1729.4711550965101</v>
      </c>
    </row>
    <row r="3889" spans="1:19">
      <c r="A3889" s="20"/>
      <c r="B3889" s="24">
        <v>1107</v>
      </c>
      <c r="H3889" s="571">
        <v>3884</v>
      </c>
      <c r="I3889" s="78">
        <v>2142</v>
      </c>
      <c r="J3889" s="78">
        <v>2141</v>
      </c>
      <c r="K3889" s="78">
        <v>2072</v>
      </c>
      <c r="L3889" s="78">
        <v>2142</v>
      </c>
      <c r="M3889" s="579" t="str">
        <f t="shared" si="61"/>
        <v>2142,2141,2072,2142</v>
      </c>
      <c r="R3889" s="280">
        <v>3884</v>
      </c>
      <c r="S3889" s="591">
        <v>1700.7447333571099</v>
      </c>
    </row>
    <row r="3890" spans="1:19">
      <c r="A3890" s="20"/>
      <c r="B3890" s="24">
        <v>1108</v>
      </c>
      <c r="H3890" s="571">
        <v>3885</v>
      </c>
      <c r="I3890" s="78">
        <v>2142</v>
      </c>
      <c r="J3890" s="78">
        <v>2072</v>
      </c>
      <c r="K3890" s="78">
        <v>2071</v>
      </c>
      <c r="L3890" s="78">
        <v>2142</v>
      </c>
      <c r="M3890" s="579" t="str">
        <f t="shared" si="61"/>
        <v>2142,2072,2071,2142</v>
      </c>
      <c r="R3890" s="280">
        <v>3885</v>
      </c>
      <c r="S3890" s="591">
        <v>1861.2158216191001</v>
      </c>
    </row>
    <row r="3891" spans="1:19">
      <c r="A3891" s="20"/>
      <c r="B3891" s="24">
        <v>1109</v>
      </c>
      <c r="H3891" s="571">
        <v>3886</v>
      </c>
      <c r="I3891" s="78">
        <v>2143</v>
      </c>
      <c r="J3891" s="78">
        <v>2133</v>
      </c>
      <c r="K3891" s="78">
        <v>2134</v>
      </c>
      <c r="L3891" s="78">
        <v>2143</v>
      </c>
      <c r="M3891" s="579" t="str">
        <f t="shared" si="61"/>
        <v>2143,2133,2134,2143</v>
      </c>
      <c r="R3891" s="280">
        <v>3886</v>
      </c>
      <c r="S3891" s="591">
        <v>1767.3630475416101</v>
      </c>
    </row>
    <row r="3892" spans="1:19">
      <c r="A3892" s="20"/>
      <c r="B3892" s="24">
        <v>1110</v>
      </c>
      <c r="H3892" s="571">
        <v>3887</v>
      </c>
      <c r="I3892" s="78">
        <v>2143</v>
      </c>
      <c r="J3892" s="78">
        <v>2134</v>
      </c>
      <c r="K3892" s="78">
        <v>2135</v>
      </c>
      <c r="L3892" s="78">
        <v>2143</v>
      </c>
      <c r="M3892" s="579" t="str">
        <f t="shared" si="61"/>
        <v>2143,2134,2135,2143</v>
      </c>
      <c r="R3892" s="280">
        <v>3887</v>
      </c>
      <c r="S3892" s="591">
        <v>1642.3976807711799</v>
      </c>
    </row>
    <row r="3893" spans="1:19">
      <c r="A3893" s="20"/>
      <c r="B3893" s="24">
        <v>1111</v>
      </c>
      <c r="H3893" s="571">
        <v>3888</v>
      </c>
      <c r="I3893" s="78">
        <v>2144</v>
      </c>
      <c r="J3893" s="78">
        <v>2143</v>
      </c>
      <c r="K3893" s="78">
        <v>2135</v>
      </c>
      <c r="L3893" s="78">
        <v>2144</v>
      </c>
      <c r="M3893" s="579" t="str">
        <f t="shared" si="61"/>
        <v>2144,2143,2135,2144</v>
      </c>
      <c r="R3893" s="280">
        <v>3888</v>
      </c>
      <c r="S3893" s="591">
        <v>2033.76290501015</v>
      </c>
    </row>
    <row r="3894" spans="1:19">
      <c r="A3894" s="20"/>
      <c r="B3894" s="24">
        <v>1112</v>
      </c>
      <c r="H3894" s="571">
        <v>3889</v>
      </c>
      <c r="I3894" s="78">
        <v>2144</v>
      </c>
      <c r="J3894" s="78">
        <v>2135</v>
      </c>
      <c r="K3894" s="78">
        <v>2136</v>
      </c>
      <c r="L3894" s="78">
        <v>2144</v>
      </c>
      <c r="M3894" s="579" t="str">
        <f t="shared" si="61"/>
        <v>2144,2135,2136,2144</v>
      </c>
      <c r="R3894" s="280">
        <v>3889</v>
      </c>
      <c r="S3894" s="591">
        <v>1792.9035019492401</v>
      </c>
    </row>
    <row r="3895" spans="1:19">
      <c r="A3895" s="20"/>
      <c r="B3895" s="24">
        <v>1113</v>
      </c>
      <c r="H3895" s="571">
        <v>3890</v>
      </c>
      <c r="I3895" s="78">
        <v>2145</v>
      </c>
      <c r="J3895" s="78">
        <v>2132</v>
      </c>
      <c r="K3895" s="78">
        <v>2133</v>
      </c>
      <c r="L3895" s="78">
        <v>2145</v>
      </c>
      <c r="M3895" s="579" t="str">
        <f t="shared" si="61"/>
        <v>2145,2132,2133,2145</v>
      </c>
      <c r="R3895" s="280">
        <v>3890</v>
      </c>
      <c r="S3895" s="591">
        <v>2038.7099390891599</v>
      </c>
    </row>
    <row r="3896" spans="1:19">
      <c r="A3896" s="20"/>
      <c r="B3896" s="24">
        <v>1114</v>
      </c>
      <c r="H3896" s="571">
        <v>3891</v>
      </c>
      <c r="I3896" s="78">
        <v>2145</v>
      </c>
      <c r="J3896" s="78">
        <v>2133</v>
      </c>
      <c r="K3896" s="78">
        <v>2143</v>
      </c>
      <c r="L3896" s="78">
        <v>2145</v>
      </c>
      <c r="M3896" s="579" t="str">
        <f t="shared" si="61"/>
        <v>2145,2133,2143,2145</v>
      </c>
      <c r="R3896" s="280">
        <v>3891</v>
      </c>
      <c r="S3896" s="591">
        <v>2050.49194426438</v>
      </c>
    </row>
    <row r="3897" spans="1:19">
      <c r="A3897" s="20"/>
      <c r="B3897" s="24">
        <v>1115</v>
      </c>
      <c r="H3897" s="571">
        <v>3892</v>
      </c>
      <c r="I3897" s="78">
        <v>2146</v>
      </c>
      <c r="J3897" s="78">
        <v>2144</v>
      </c>
      <c r="K3897" s="78">
        <v>2136</v>
      </c>
      <c r="L3897" s="78">
        <v>2146</v>
      </c>
      <c r="M3897" s="579" t="str">
        <f t="shared" si="61"/>
        <v>2146,2144,2136,2146</v>
      </c>
      <c r="R3897" s="280">
        <v>3892</v>
      </c>
      <c r="S3897" s="591">
        <v>1887.28464299488</v>
      </c>
    </row>
    <row r="3898" spans="1:19">
      <c r="A3898" s="20"/>
      <c r="B3898" s="24">
        <v>1116</v>
      </c>
      <c r="H3898" s="571">
        <v>3893</v>
      </c>
      <c r="I3898" s="78">
        <v>2146</v>
      </c>
      <c r="J3898" s="78">
        <v>2136</v>
      </c>
      <c r="K3898" s="78">
        <v>2137</v>
      </c>
      <c r="L3898" s="78">
        <v>2146</v>
      </c>
      <c r="M3898" s="579" t="str">
        <f t="shared" si="61"/>
        <v>2146,2136,2137,2146</v>
      </c>
      <c r="R3898" s="280">
        <v>3893</v>
      </c>
      <c r="S3898" s="591">
        <v>1737.25802114675</v>
      </c>
    </row>
    <row r="3899" spans="1:19">
      <c r="A3899" s="20"/>
      <c r="B3899" s="24">
        <v>1117</v>
      </c>
      <c r="H3899" s="571">
        <v>3894</v>
      </c>
      <c r="I3899" s="78">
        <v>2147</v>
      </c>
      <c r="J3899" s="78">
        <v>2146</v>
      </c>
      <c r="K3899" s="78">
        <v>2137</v>
      </c>
      <c r="L3899" s="78">
        <v>2147</v>
      </c>
      <c r="M3899" s="579" t="str">
        <f t="shared" si="61"/>
        <v>2147,2146,2137,2147</v>
      </c>
      <c r="R3899" s="280">
        <v>3894</v>
      </c>
      <c r="S3899" s="591">
        <v>1449.9871399583899</v>
      </c>
    </row>
    <row r="3900" spans="1:19">
      <c r="A3900" s="20"/>
      <c r="B3900" s="24">
        <v>1118</v>
      </c>
      <c r="H3900" s="571">
        <v>3895</v>
      </c>
      <c r="I3900" s="78">
        <v>2147</v>
      </c>
      <c r="J3900" s="78">
        <v>2137</v>
      </c>
      <c r="K3900" s="78">
        <v>2138</v>
      </c>
      <c r="L3900" s="78">
        <v>2147</v>
      </c>
      <c r="M3900" s="579" t="str">
        <f t="shared" si="61"/>
        <v>2147,2137,2138,2147</v>
      </c>
      <c r="R3900" s="280">
        <v>3895</v>
      </c>
      <c r="S3900" s="591">
        <v>1385.6809726889901</v>
      </c>
    </row>
    <row r="3901" spans="1:19">
      <c r="A3901" s="20"/>
      <c r="B3901" s="24">
        <v>1119</v>
      </c>
      <c r="H3901" s="571">
        <v>3896</v>
      </c>
      <c r="I3901" s="78">
        <v>2148</v>
      </c>
      <c r="J3901" s="78">
        <v>2147</v>
      </c>
      <c r="K3901" s="78">
        <v>2138</v>
      </c>
      <c r="L3901" s="78">
        <v>2148</v>
      </c>
      <c r="M3901" s="579" t="str">
        <f t="shared" si="61"/>
        <v>2148,2147,2138,2148</v>
      </c>
      <c r="R3901" s="280">
        <v>3896</v>
      </c>
      <c r="S3901" s="591">
        <v>1339.38187125489</v>
      </c>
    </row>
    <row r="3902" spans="1:19">
      <c r="A3902" s="20"/>
      <c r="B3902" s="24">
        <v>1120</v>
      </c>
      <c r="H3902" s="571">
        <v>3897</v>
      </c>
      <c r="I3902" s="78">
        <v>2148</v>
      </c>
      <c r="J3902" s="78">
        <v>2138</v>
      </c>
      <c r="K3902" s="78">
        <v>2139</v>
      </c>
      <c r="L3902" s="78">
        <v>2148</v>
      </c>
      <c r="M3902" s="579" t="str">
        <f t="shared" si="61"/>
        <v>2148,2138,2139,2148</v>
      </c>
      <c r="R3902" s="280">
        <v>3897</v>
      </c>
      <c r="S3902" s="591">
        <v>1293.62353342899</v>
      </c>
    </row>
    <row r="3903" spans="1:19">
      <c r="A3903" s="20"/>
      <c r="B3903" s="24">
        <v>1121</v>
      </c>
      <c r="H3903" s="571">
        <v>3898</v>
      </c>
      <c r="I3903" s="78">
        <v>2140</v>
      </c>
      <c r="J3903" s="78">
        <v>2148</v>
      </c>
      <c r="K3903" s="78">
        <v>2139</v>
      </c>
      <c r="L3903" s="78">
        <v>2140</v>
      </c>
      <c r="M3903" s="579" t="str">
        <f t="shared" si="61"/>
        <v>2140,2148,2139,2140</v>
      </c>
      <c r="R3903" s="280">
        <v>3898</v>
      </c>
      <c r="S3903" s="591">
        <v>1332.7405846641</v>
      </c>
    </row>
    <row r="3904" spans="1:19">
      <c r="A3904" s="20"/>
      <c r="B3904" s="24">
        <v>1122</v>
      </c>
      <c r="H3904" s="571">
        <v>3899</v>
      </c>
      <c r="I3904" s="78">
        <v>2149</v>
      </c>
      <c r="J3904" s="78">
        <v>2148</v>
      </c>
      <c r="K3904" s="78">
        <v>2140</v>
      </c>
      <c r="L3904" s="78">
        <v>2149</v>
      </c>
      <c r="M3904" s="579" t="str">
        <f t="shared" si="61"/>
        <v>2149,2148,2140,2149</v>
      </c>
      <c r="R3904" s="280">
        <v>3899</v>
      </c>
      <c r="S3904" s="591">
        <v>1598.4400289105499</v>
      </c>
    </row>
    <row r="3905" spans="1:19">
      <c r="A3905" s="20"/>
      <c r="B3905" s="24">
        <v>1123</v>
      </c>
      <c r="H3905" s="571">
        <v>3900</v>
      </c>
      <c r="I3905" s="78">
        <v>2149</v>
      </c>
      <c r="J3905" s="78">
        <v>2140</v>
      </c>
      <c r="K3905" s="78">
        <v>2141</v>
      </c>
      <c r="L3905" s="78">
        <v>2149</v>
      </c>
      <c r="M3905" s="579" t="str">
        <f t="shared" si="61"/>
        <v>2149,2140,2141,2149</v>
      </c>
      <c r="R3905" s="280">
        <v>3900</v>
      </c>
      <c r="S3905" s="591">
        <v>1734.67884896382</v>
      </c>
    </row>
    <row r="3906" spans="1:19">
      <c r="A3906" s="20"/>
      <c r="B3906" s="24">
        <v>1124</v>
      </c>
      <c r="H3906" s="571">
        <v>3901</v>
      </c>
      <c r="I3906" s="78">
        <v>2150</v>
      </c>
      <c r="J3906" s="78">
        <v>2149</v>
      </c>
      <c r="K3906" s="78">
        <v>2141</v>
      </c>
      <c r="L3906" s="78">
        <v>2150</v>
      </c>
      <c r="M3906" s="579" t="str">
        <f t="shared" si="61"/>
        <v>2150,2149,2141,2150</v>
      </c>
      <c r="R3906" s="280">
        <v>3901</v>
      </c>
      <c r="S3906" s="591">
        <v>1852.7646761373901</v>
      </c>
    </row>
    <row r="3907" spans="1:19">
      <c r="A3907" s="20"/>
      <c r="B3907" s="24">
        <v>1125</v>
      </c>
      <c r="H3907" s="571">
        <v>3902</v>
      </c>
      <c r="I3907" s="78">
        <v>2150</v>
      </c>
      <c r="J3907" s="78">
        <v>2141</v>
      </c>
      <c r="K3907" s="78">
        <v>2142</v>
      </c>
      <c r="L3907" s="78">
        <v>2150</v>
      </c>
      <c r="M3907" s="579" t="str">
        <f t="shared" si="61"/>
        <v>2150,2141,2142,2150</v>
      </c>
      <c r="R3907" s="280">
        <v>3902</v>
      </c>
      <c r="S3907" s="591">
        <v>1774.4886206430499</v>
      </c>
    </row>
    <row r="3908" spans="1:19">
      <c r="A3908" s="20"/>
      <c r="B3908" s="24">
        <v>1126</v>
      </c>
      <c r="H3908" s="571">
        <v>3903</v>
      </c>
      <c r="I3908" s="78">
        <v>2151</v>
      </c>
      <c r="J3908" s="78">
        <v>2147</v>
      </c>
      <c r="K3908" s="78">
        <v>2148</v>
      </c>
      <c r="L3908" s="78">
        <v>2151</v>
      </c>
      <c r="M3908" s="579" t="str">
        <f t="shared" si="61"/>
        <v>2151,2147,2148,2151</v>
      </c>
      <c r="R3908" s="280">
        <v>3903</v>
      </c>
      <c r="S3908" s="591">
        <v>1554.5361377582001</v>
      </c>
    </row>
    <row r="3909" spans="1:19">
      <c r="A3909" s="20"/>
      <c r="B3909" s="24">
        <v>1127</v>
      </c>
      <c r="H3909" s="571">
        <v>3904</v>
      </c>
      <c r="I3909" s="78">
        <v>2151</v>
      </c>
      <c r="J3909" s="78">
        <v>2148</v>
      </c>
      <c r="K3909" s="78">
        <v>2149</v>
      </c>
      <c r="L3909" s="78">
        <v>2151</v>
      </c>
      <c r="M3909" s="579" t="str">
        <f t="shared" si="61"/>
        <v>2151,2148,2149,2151</v>
      </c>
      <c r="R3909" s="280">
        <v>3904</v>
      </c>
      <c r="S3909" s="591">
        <v>1911.27576256828</v>
      </c>
    </row>
    <row r="3910" spans="1:19">
      <c r="A3910" s="20"/>
      <c r="B3910" s="24">
        <v>1128</v>
      </c>
      <c r="H3910" s="571">
        <v>3905</v>
      </c>
      <c r="I3910" s="78">
        <v>2151</v>
      </c>
      <c r="J3910" s="78">
        <v>2146</v>
      </c>
      <c r="K3910" s="78">
        <v>2147</v>
      </c>
      <c r="L3910" s="78">
        <v>2151</v>
      </c>
      <c r="M3910" s="579" t="str">
        <f t="shared" ref="M3910:M3973" si="62">_xlfn.CONCAT(I3910,",",J3910,",",,K3910,",",L3910)</f>
        <v>2151,2146,2147,2151</v>
      </c>
      <c r="R3910" s="280">
        <v>3905</v>
      </c>
      <c r="S3910" s="591">
        <v>1655.29886629618</v>
      </c>
    </row>
    <row r="3911" spans="1:19">
      <c r="A3911" s="20"/>
      <c r="B3911" s="24">
        <v>1129</v>
      </c>
      <c r="H3911" s="571">
        <v>3906</v>
      </c>
      <c r="I3911" s="78">
        <v>2152</v>
      </c>
      <c r="J3911" s="78">
        <v>2144</v>
      </c>
      <c r="K3911" s="78">
        <v>2146</v>
      </c>
      <c r="L3911" s="78">
        <v>2152</v>
      </c>
      <c r="M3911" s="579" t="str">
        <f t="shared" si="62"/>
        <v>2152,2144,2146,2152</v>
      </c>
      <c r="R3911" s="280">
        <v>3906</v>
      </c>
      <c r="S3911" s="591">
        <v>1871.22076825711</v>
      </c>
    </row>
    <row r="3912" spans="1:19">
      <c r="A3912" s="20"/>
      <c r="B3912" s="24">
        <v>1130</v>
      </c>
      <c r="H3912" s="571">
        <v>3907</v>
      </c>
      <c r="I3912" s="78">
        <v>2152</v>
      </c>
      <c r="J3912" s="78">
        <v>2146</v>
      </c>
      <c r="K3912" s="78">
        <v>2151</v>
      </c>
      <c r="L3912" s="78">
        <v>2152</v>
      </c>
      <c r="M3912" s="579" t="str">
        <f t="shared" si="62"/>
        <v>2152,2146,2151,2152</v>
      </c>
      <c r="R3912" s="280">
        <v>3907</v>
      </c>
      <c r="S3912" s="591">
        <v>2155.8599201274001</v>
      </c>
    </row>
    <row r="3913" spans="1:19">
      <c r="A3913" s="20"/>
      <c r="B3913" s="24">
        <v>1131</v>
      </c>
      <c r="H3913" s="571">
        <v>3908</v>
      </c>
      <c r="I3913" s="78">
        <v>2153</v>
      </c>
      <c r="J3913" s="78">
        <v>2143</v>
      </c>
      <c r="K3913" s="78">
        <v>2144</v>
      </c>
      <c r="L3913" s="78">
        <v>2153</v>
      </c>
      <c r="M3913" s="579" t="str">
        <f t="shared" si="62"/>
        <v>2153,2143,2144,2153</v>
      </c>
      <c r="R3913" s="280">
        <v>3908</v>
      </c>
      <c r="S3913" s="591">
        <v>2032.45693951111</v>
      </c>
    </row>
    <row r="3914" spans="1:19">
      <c r="A3914" s="20"/>
      <c r="B3914" s="24">
        <v>1132</v>
      </c>
      <c r="H3914" s="571">
        <v>3909</v>
      </c>
      <c r="I3914" s="78">
        <v>2153</v>
      </c>
      <c r="J3914" s="78">
        <v>2144</v>
      </c>
      <c r="K3914" s="78">
        <v>2152</v>
      </c>
      <c r="L3914" s="78">
        <v>2153</v>
      </c>
      <c r="M3914" s="579" t="str">
        <f t="shared" si="62"/>
        <v>2153,2144,2152,2153</v>
      </c>
      <c r="R3914" s="280">
        <v>3909</v>
      </c>
      <c r="S3914" s="591">
        <v>1942.87521615163</v>
      </c>
    </row>
    <row r="3915" spans="1:19">
      <c r="A3915" s="20"/>
      <c r="B3915" s="24">
        <v>1133</v>
      </c>
      <c r="H3915" s="571">
        <v>3910</v>
      </c>
      <c r="I3915" s="78">
        <v>2154</v>
      </c>
      <c r="J3915" s="78">
        <v>2145</v>
      </c>
      <c r="K3915" s="78">
        <v>2143</v>
      </c>
      <c r="L3915" s="78">
        <v>2154</v>
      </c>
      <c r="M3915" s="579" t="str">
        <f t="shared" si="62"/>
        <v>2154,2145,2143,2154</v>
      </c>
      <c r="R3915" s="280">
        <v>3910</v>
      </c>
      <c r="S3915" s="591">
        <v>1725.66959512428</v>
      </c>
    </row>
    <row r="3916" spans="1:19">
      <c r="A3916" s="20"/>
      <c r="B3916" s="24">
        <v>1134</v>
      </c>
      <c r="H3916" s="571">
        <v>3911</v>
      </c>
      <c r="I3916" s="78">
        <v>2154</v>
      </c>
      <c r="J3916" s="78">
        <v>2143</v>
      </c>
      <c r="K3916" s="78">
        <v>2153</v>
      </c>
      <c r="L3916" s="78">
        <v>2154</v>
      </c>
      <c r="M3916" s="579" t="str">
        <f t="shared" si="62"/>
        <v>2154,2143,2153,2154</v>
      </c>
      <c r="R3916" s="280">
        <v>3911</v>
      </c>
      <c r="S3916" s="591">
        <v>1678.23067267749</v>
      </c>
    </row>
    <row r="3917" spans="1:19">
      <c r="A3917" s="20"/>
      <c r="B3917" s="24">
        <v>1135</v>
      </c>
      <c r="H3917" s="571">
        <v>3912</v>
      </c>
      <c r="I3917" s="78">
        <v>2155</v>
      </c>
      <c r="J3917" s="78">
        <v>2151</v>
      </c>
      <c r="K3917" s="78">
        <v>2149</v>
      </c>
      <c r="L3917" s="78">
        <v>2155</v>
      </c>
      <c r="M3917" s="579" t="str">
        <f t="shared" si="62"/>
        <v>2155,2151,2149,2155</v>
      </c>
      <c r="R3917" s="280">
        <v>3912</v>
      </c>
      <c r="S3917" s="591">
        <v>2331.3059510411499</v>
      </c>
    </row>
    <row r="3918" spans="1:19">
      <c r="A3918" s="20"/>
      <c r="B3918" s="24">
        <v>1136</v>
      </c>
      <c r="H3918" s="571">
        <v>3913</v>
      </c>
      <c r="I3918" s="78">
        <v>2155</v>
      </c>
      <c r="J3918" s="78">
        <v>2149</v>
      </c>
      <c r="K3918" s="78">
        <v>2150</v>
      </c>
      <c r="L3918" s="78">
        <v>2155</v>
      </c>
      <c r="M3918" s="579" t="str">
        <f t="shared" si="62"/>
        <v>2155,2149,2150,2155</v>
      </c>
      <c r="R3918" s="280">
        <v>3913</v>
      </c>
      <c r="S3918" s="591">
        <v>2100.9712636812401</v>
      </c>
    </row>
    <row r="3919" spans="1:19">
      <c r="A3919" s="20"/>
      <c r="B3919" s="24">
        <v>1137</v>
      </c>
      <c r="H3919" s="571">
        <v>3914</v>
      </c>
      <c r="I3919" s="78">
        <v>2156</v>
      </c>
      <c r="J3919" s="78">
        <v>2152</v>
      </c>
      <c r="K3919" s="78">
        <v>2151</v>
      </c>
      <c r="L3919" s="78">
        <v>2156</v>
      </c>
      <c r="M3919" s="579" t="str">
        <f t="shared" si="62"/>
        <v>2156,2152,2151,2156</v>
      </c>
      <c r="R3919" s="280">
        <v>3914</v>
      </c>
      <c r="S3919" s="591">
        <v>2166.9964901130102</v>
      </c>
    </row>
    <row r="3920" spans="1:19">
      <c r="A3920" s="20"/>
      <c r="B3920" s="24">
        <v>1138</v>
      </c>
      <c r="H3920" s="571">
        <v>3915</v>
      </c>
      <c r="I3920" s="78">
        <v>2156</v>
      </c>
      <c r="J3920" s="78">
        <v>2151</v>
      </c>
      <c r="K3920" s="78">
        <v>2155</v>
      </c>
      <c r="L3920" s="78">
        <v>2156</v>
      </c>
      <c r="M3920" s="579" t="str">
        <f t="shared" si="62"/>
        <v>2156,2151,2155,2156</v>
      </c>
      <c r="R3920" s="280">
        <v>3915</v>
      </c>
      <c r="S3920" s="591">
        <v>2444.3158546003901</v>
      </c>
    </row>
    <row r="3921" spans="1:19">
      <c r="A3921" s="20"/>
      <c r="B3921" s="24">
        <v>1139</v>
      </c>
      <c r="H3921" s="571">
        <v>3916</v>
      </c>
      <c r="I3921" s="78">
        <v>2157</v>
      </c>
      <c r="J3921" s="78">
        <v>2153</v>
      </c>
      <c r="K3921" s="78">
        <v>2152</v>
      </c>
      <c r="L3921" s="78">
        <v>2157</v>
      </c>
      <c r="M3921" s="579" t="str">
        <f t="shared" si="62"/>
        <v>2157,2153,2152,2157</v>
      </c>
      <c r="R3921" s="280">
        <v>3916</v>
      </c>
      <c r="S3921" s="591">
        <v>1966.65684826095</v>
      </c>
    </row>
    <row r="3922" spans="1:19">
      <c r="A3922" s="20"/>
      <c r="B3922" s="24">
        <v>1140</v>
      </c>
      <c r="H3922" s="571">
        <v>3917</v>
      </c>
      <c r="I3922" s="78">
        <v>2157</v>
      </c>
      <c r="J3922" s="78">
        <v>2152</v>
      </c>
      <c r="K3922" s="78">
        <v>2156</v>
      </c>
      <c r="L3922" s="78">
        <v>2157</v>
      </c>
      <c r="M3922" s="579" t="str">
        <f t="shared" si="62"/>
        <v>2157,2152,2156,2157</v>
      </c>
      <c r="R3922" s="280">
        <v>3917</v>
      </c>
      <c r="S3922" s="591">
        <v>2072.2829320912401</v>
      </c>
    </row>
    <row r="3923" spans="1:19">
      <c r="A3923" s="20"/>
      <c r="B3923" s="24">
        <v>1141</v>
      </c>
      <c r="H3923" s="571">
        <v>3918</v>
      </c>
      <c r="I3923" s="78">
        <v>2158</v>
      </c>
      <c r="J3923" s="78">
        <v>2154</v>
      </c>
      <c r="K3923" s="78">
        <v>2153</v>
      </c>
      <c r="L3923" s="78">
        <v>2158</v>
      </c>
      <c r="M3923" s="579" t="str">
        <f t="shared" si="62"/>
        <v>2158,2154,2153,2158</v>
      </c>
      <c r="R3923" s="280">
        <v>3918</v>
      </c>
      <c r="S3923" s="591">
        <v>1586.91166774924</v>
      </c>
    </row>
    <row r="3924" spans="1:19">
      <c r="A3924" s="20"/>
      <c r="B3924" s="24">
        <v>1142</v>
      </c>
      <c r="H3924" s="571">
        <v>3919</v>
      </c>
      <c r="I3924" s="78">
        <v>2158</v>
      </c>
      <c r="J3924" s="78">
        <v>2153</v>
      </c>
      <c r="K3924" s="78">
        <v>2157</v>
      </c>
      <c r="L3924" s="78">
        <v>2158</v>
      </c>
      <c r="M3924" s="579" t="str">
        <f t="shared" si="62"/>
        <v>2158,2153,2157,2158</v>
      </c>
      <c r="R3924" s="280">
        <v>3919</v>
      </c>
      <c r="S3924" s="591">
        <v>1885.24075414975</v>
      </c>
    </row>
    <row r="3925" spans="1:19">
      <c r="A3925" s="20"/>
      <c r="B3925" s="24">
        <v>1143</v>
      </c>
      <c r="H3925" s="571">
        <v>3920</v>
      </c>
      <c r="I3925" s="78">
        <v>2159</v>
      </c>
      <c r="J3925" s="78">
        <v>2145</v>
      </c>
      <c r="K3925" s="78">
        <v>2154</v>
      </c>
      <c r="L3925" s="78">
        <v>2159</v>
      </c>
      <c r="M3925" s="579" t="str">
        <f t="shared" si="62"/>
        <v>2159,2145,2154,2159</v>
      </c>
      <c r="R3925" s="280">
        <v>3920</v>
      </c>
      <c r="S3925" s="591">
        <v>1566.5475334473001</v>
      </c>
    </row>
    <row r="3926" spans="1:19">
      <c r="A3926" s="20"/>
      <c r="B3926" s="24">
        <v>1144</v>
      </c>
      <c r="H3926" s="571">
        <v>3921</v>
      </c>
      <c r="I3926" s="78">
        <v>2159</v>
      </c>
      <c r="J3926" s="78">
        <v>2154</v>
      </c>
      <c r="K3926" s="78">
        <v>2158</v>
      </c>
      <c r="L3926" s="78">
        <v>2159</v>
      </c>
      <c r="M3926" s="579" t="str">
        <f t="shared" si="62"/>
        <v>2159,2154,2158,2159</v>
      </c>
      <c r="R3926" s="280">
        <v>3921</v>
      </c>
      <c r="S3926" s="591">
        <v>1545.89492726564</v>
      </c>
    </row>
    <row r="3927" spans="1:19">
      <c r="A3927" s="20"/>
      <c r="B3927" s="24">
        <v>1145</v>
      </c>
      <c r="H3927" s="571">
        <v>3922</v>
      </c>
      <c r="I3927" s="78">
        <v>2160</v>
      </c>
      <c r="J3927" s="78">
        <v>2132</v>
      </c>
      <c r="K3927" s="78">
        <v>2145</v>
      </c>
      <c r="L3927" s="78">
        <v>2160</v>
      </c>
      <c r="M3927" s="579" t="str">
        <f t="shared" si="62"/>
        <v>2160,2132,2145,2160</v>
      </c>
      <c r="R3927" s="280">
        <v>3922</v>
      </c>
      <c r="S3927" s="591">
        <v>2066.88847247282</v>
      </c>
    </row>
    <row r="3928" spans="1:19">
      <c r="A3928" s="20"/>
      <c r="B3928" s="24">
        <v>1146</v>
      </c>
      <c r="H3928" s="571">
        <v>3923</v>
      </c>
      <c r="I3928" s="78">
        <v>2160</v>
      </c>
      <c r="J3928" s="78">
        <v>2145</v>
      </c>
      <c r="K3928" s="78">
        <v>2159</v>
      </c>
      <c r="L3928" s="78">
        <v>2160</v>
      </c>
      <c r="M3928" s="579" t="str">
        <f t="shared" si="62"/>
        <v>2160,2145,2159,2160</v>
      </c>
      <c r="R3928" s="280">
        <v>3923</v>
      </c>
      <c r="S3928" s="591">
        <v>1850.1975481751799</v>
      </c>
    </row>
    <row r="3929" spans="1:19">
      <c r="A3929" s="20"/>
      <c r="B3929" s="24">
        <v>1147</v>
      </c>
      <c r="H3929" s="571">
        <v>3924</v>
      </c>
      <c r="I3929" s="78">
        <v>2161</v>
      </c>
      <c r="J3929" s="78">
        <v>2117</v>
      </c>
      <c r="K3929" s="78">
        <v>2132</v>
      </c>
      <c r="L3929" s="78">
        <v>2161</v>
      </c>
      <c r="M3929" s="579" t="str">
        <f t="shared" si="62"/>
        <v>2161,2117,2132,2161</v>
      </c>
      <c r="R3929" s="280">
        <v>3924</v>
      </c>
      <c r="S3929" s="591">
        <v>2131.2423857116601</v>
      </c>
    </row>
    <row r="3930" spans="1:19">
      <c r="A3930" s="20"/>
      <c r="B3930" s="24">
        <v>1148</v>
      </c>
      <c r="H3930" s="571">
        <v>3925</v>
      </c>
      <c r="I3930" s="78">
        <v>2161</v>
      </c>
      <c r="J3930" s="78">
        <v>2132</v>
      </c>
      <c r="K3930" s="78">
        <v>2160</v>
      </c>
      <c r="L3930" s="78">
        <v>2161</v>
      </c>
      <c r="M3930" s="579" t="str">
        <f t="shared" si="62"/>
        <v>2161,2132,2160,2161</v>
      </c>
      <c r="R3930" s="280">
        <v>3925</v>
      </c>
      <c r="S3930" s="591">
        <v>2143.3737416008498</v>
      </c>
    </row>
    <row r="3931" spans="1:19">
      <c r="A3931" s="20"/>
      <c r="B3931" s="24">
        <v>1149</v>
      </c>
      <c r="H3931" s="571">
        <v>3926</v>
      </c>
      <c r="I3931" s="78">
        <v>2162</v>
      </c>
      <c r="J3931" s="78">
        <v>2116</v>
      </c>
      <c r="K3931" s="78">
        <v>2117</v>
      </c>
      <c r="L3931" s="78">
        <v>2162</v>
      </c>
      <c r="M3931" s="579" t="str">
        <f t="shared" si="62"/>
        <v>2162,2116,2117,2162</v>
      </c>
      <c r="R3931" s="280">
        <v>3926</v>
      </c>
      <c r="S3931" s="591">
        <v>1773.2853243392599</v>
      </c>
    </row>
    <row r="3932" spans="1:19">
      <c r="A3932" s="20"/>
      <c r="B3932" s="24">
        <v>1150</v>
      </c>
      <c r="H3932" s="571">
        <v>3927</v>
      </c>
      <c r="I3932" s="78">
        <v>2162</v>
      </c>
      <c r="J3932" s="78">
        <v>2117</v>
      </c>
      <c r="K3932" s="78">
        <v>2161</v>
      </c>
      <c r="L3932" s="78">
        <v>2162</v>
      </c>
      <c r="M3932" s="579" t="str">
        <f t="shared" si="62"/>
        <v>2162,2117,2161,2162</v>
      </c>
      <c r="R3932" s="280">
        <v>3927</v>
      </c>
      <c r="S3932" s="591">
        <v>1811.22805132284</v>
      </c>
    </row>
    <row r="3933" spans="1:19">
      <c r="A3933" s="20"/>
      <c r="B3933" s="24">
        <v>1151</v>
      </c>
      <c r="H3933" s="571">
        <v>3928</v>
      </c>
      <c r="I3933" s="78">
        <v>2163</v>
      </c>
      <c r="J3933" s="78">
        <v>2115</v>
      </c>
      <c r="K3933" s="78">
        <v>2116</v>
      </c>
      <c r="L3933" s="78">
        <v>2163</v>
      </c>
      <c r="M3933" s="579" t="str">
        <f t="shared" si="62"/>
        <v>2163,2115,2116,2163</v>
      </c>
      <c r="R3933" s="280">
        <v>3928</v>
      </c>
      <c r="S3933" s="591">
        <v>1535.3213165934999</v>
      </c>
    </row>
    <row r="3934" spans="1:19">
      <c r="A3934" s="20"/>
      <c r="B3934" s="24">
        <v>1152</v>
      </c>
      <c r="H3934" s="571">
        <v>3929</v>
      </c>
      <c r="I3934" s="78">
        <v>2163</v>
      </c>
      <c r="J3934" s="78">
        <v>2116</v>
      </c>
      <c r="K3934" s="78">
        <v>2162</v>
      </c>
      <c r="L3934" s="78">
        <v>2163</v>
      </c>
      <c r="M3934" s="579" t="str">
        <f t="shared" si="62"/>
        <v>2163,2116,2162,2163</v>
      </c>
      <c r="R3934" s="280">
        <v>3929</v>
      </c>
      <c r="S3934" s="591">
        <v>1848.6935846578101</v>
      </c>
    </row>
    <row r="3935" spans="1:19">
      <c r="A3935" s="20"/>
      <c r="B3935" s="24">
        <v>1153</v>
      </c>
      <c r="H3935" s="571">
        <v>3930</v>
      </c>
      <c r="I3935" s="78">
        <v>2163</v>
      </c>
      <c r="J3935" s="78">
        <v>2114</v>
      </c>
      <c r="K3935" s="78">
        <v>2115</v>
      </c>
      <c r="L3935" s="78">
        <v>2163</v>
      </c>
      <c r="M3935" s="579" t="str">
        <f t="shared" si="62"/>
        <v>2163,2114,2115,2163</v>
      </c>
      <c r="R3935" s="280">
        <v>3930</v>
      </c>
      <c r="S3935" s="591">
        <v>1425.7621839144499</v>
      </c>
    </row>
    <row r="3936" spans="1:19">
      <c r="A3936" s="20"/>
      <c r="B3936" s="24">
        <v>1154</v>
      </c>
      <c r="H3936" s="571">
        <v>3931</v>
      </c>
      <c r="I3936" s="78">
        <v>2164</v>
      </c>
      <c r="J3936" s="78">
        <v>2113</v>
      </c>
      <c r="K3936" s="78">
        <v>2114</v>
      </c>
      <c r="L3936" s="78">
        <v>2164</v>
      </c>
      <c r="M3936" s="579" t="str">
        <f t="shared" si="62"/>
        <v>2164,2113,2114,2164</v>
      </c>
      <c r="R3936" s="280">
        <v>3931</v>
      </c>
      <c r="S3936" s="591">
        <v>1507.4990862036</v>
      </c>
    </row>
    <row r="3937" spans="1:19">
      <c r="A3937" s="20"/>
      <c r="B3937" s="24">
        <v>1155</v>
      </c>
      <c r="H3937" s="571">
        <v>3932</v>
      </c>
      <c r="I3937" s="78">
        <v>2164</v>
      </c>
      <c r="J3937" s="78">
        <v>2114</v>
      </c>
      <c r="K3937" s="78">
        <v>2163</v>
      </c>
      <c r="L3937" s="78">
        <v>2164</v>
      </c>
      <c r="M3937" s="579" t="str">
        <f t="shared" si="62"/>
        <v>2164,2114,2163,2164</v>
      </c>
      <c r="R3937" s="280">
        <v>3932</v>
      </c>
      <c r="S3937" s="591">
        <v>1793.73752335314</v>
      </c>
    </row>
    <row r="3938" spans="1:19">
      <c r="A3938" s="20"/>
      <c r="B3938" s="24">
        <v>1156</v>
      </c>
      <c r="H3938" s="571">
        <v>3933</v>
      </c>
      <c r="I3938" s="78">
        <v>2165</v>
      </c>
      <c r="J3938" s="78">
        <v>2112</v>
      </c>
      <c r="K3938" s="78">
        <v>2113</v>
      </c>
      <c r="L3938" s="78">
        <v>2165</v>
      </c>
      <c r="M3938" s="579" t="str">
        <f t="shared" si="62"/>
        <v>2165,2112,2113,2165</v>
      </c>
      <c r="R3938" s="280">
        <v>3933</v>
      </c>
      <c r="S3938" s="591">
        <v>1521.66555915247</v>
      </c>
    </row>
    <row r="3939" spans="1:19">
      <c r="A3939" s="20"/>
      <c r="B3939" s="24">
        <v>1157</v>
      </c>
      <c r="H3939" s="571">
        <v>3934</v>
      </c>
      <c r="I3939" s="78">
        <v>2165</v>
      </c>
      <c r="J3939" s="78">
        <v>2113</v>
      </c>
      <c r="K3939" s="78">
        <v>2164</v>
      </c>
      <c r="L3939" s="78">
        <v>2165</v>
      </c>
      <c r="M3939" s="579" t="str">
        <f t="shared" si="62"/>
        <v>2165,2113,2164,2165</v>
      </c>
      <c r="R3939" s="280">
        <v>3934</v>
      </c>
      <c r="S3939" s="591">
        <v>1678.1355558739299</v>
      </c>
    </row>
    <row r="3940" spans="1:19">
      <c r="A3940" s="20"/>
      <c r="B3940" s="24">
        <v>1158</v>
      </c>
      <c r="H3940" s="571">
        <v>3935</v>
      </c>
      <c r="I3940" s="78">
        <v>2166</v>
      </c>
      <c r="J3940" s="78">
        <v>2111</v>
      </c>
      <c r="K3940" s="78">
        <v>2112</v>
      </c>
      <c r="L3940" s="78">
        <v>2166</v>
      </c>
      <c r="M3940" s="579" t="str">
        <f t="shared" si="62"/>
        <v>2166,2111,2112,2166</v>
      </c>
      <c r="R3940" s="280">
        <v>3935</v>
      </c>
      <c r="S3940" s="591">
        <v>1501.8940143131999</v>
      </c>
    </row>
    <row r="3941" spans="1:19">
      <c r="A3941" s="20"/>
      <c r="B3941" s="24">
        <v>1159</v>
      </c>
      <c r="H3941" s="571">
        <v>3936</v>
      </c>
      <c r="I3941" s="78">
        <v>2166</v>
      </c>
      <c r="J3941" s="78">
        <v>2112</v>
      </c>
      <c r="K3941" s="78">
        <v>2165</v>
      </c>
      <c r="L3941" s="78">
        <v>2166</v>
      </c>
      <c r="M3941" s="579" t="str">
        <f t="shared" si="62"/>
        <v>2166,2112,2165,2166</v>
      </c>
      <c r="R3941" s="280">
        <v>3936</v>
      </c>
      <c r="S3941" s="591">
        <v>1647.8993849702899</v>
      </c>
    </row>
    <row r="3942" spans="1:19">
      <c r="A3942" s="20"/>
      <c r="B3942" s="24">
        <v>1160</v>
      </c>
      <c r="H3942" s="571">
        <v>3937</v>
      </c>
      <c r="I3942" s="78">
        <v>2167</v>
      </c>
      <c r="J3942" s="78">
        <v>2110</v>
      </c>
      <c r="K3942" s="78">
        <v>2111</v>
      </c>
      <c r="L3942" s="78">
        <v>2167</v>
      </c>
      <c r="M3942" s="579" t="str">
        <f t="shared" si="62"/>
        <v>2167,2110,2111,2167</v>
      </c>
      <c r="R3942" s="280">
        <v>3937</v>
      </c>
      <c r="S3942" s="591">
        <v>1249.82018920409</v>
      </c>
    </row>
    <row r="3943" spans="1:19">
      <c r="A3943" s="20"/>
      <c r="B3943" s="24">
        <v>1161</v>
      </c>
      <c r="H3943" s="571">
        <v>3938</v>
      </c>
      <c r="I3943" s="78">
        <v>2167</v>
      </c>
      <c r="J3943" s="78">
        <v>2111</v>
      </c>
      <c r="K3943" s="78">
        <v>2166</v>
      </c>
      <c r="L3943" s="78">
        <v>2167</v>
      </c>
      <c r="M3943" s="579" t="str">
        <f t="shared" si="62"/>
        <v>2167,2111,2166,2167</v>
      </c>
      <c r="R3943" s="280">
        <v>3938</v>
      </c>
      <c r="S3943" s="591">
        <v>1532.4535734804001</v>
      </c>
    </row>
    <row r="3944" spans="1:19">
      <c r="A3944" s="20"/>
      <c r="B3944" s="24">
        <v>1162</v>
      </c>
      <c r="H3944" s="571">
        <v>3939</v>
      </c>
      <c r="I3944" s="78">
        <v>2167</v>
      </c>
      <c r="J3944" s="78">
        <v>2109</v>
      </c>
      <c r="K3944" s="78">
        <v>2110</v>
      </c>
      <c r="L3944" s="78">
        <v>2167</v>
      </c>
      <c r="M3944" s="579" t="str">
        <f t="shared" si="62"/>
        <v>2167,2109,2110,2167</v>
      </c>
      <c r="R3944" s="280">
        <v>3939</v>
      </c>
      <c r="S3944" s="591">
        <v>1254.3312157102901</v>
      </c>
    </row>
    <row r="3945" spans="1:19">
      <c r="A3945" s="20"/>
      <c r="B3945" s="24">
        <v>1163</v>
      </c>
      <c r="H3945" s="571">
        <v>3940</v>
      </c>
      <c r="I3945" s="78">
        <v>2168</v>
      </c>
      <c r="J3945" s="78">
        <v>2108</v>
      </c>
      <c r="K3945" s="78">
        <v>2109</v>
      </c>
      <c r="L3945" s="78">
        <v>2168</v>
      </c>
      <c r="M3945" s="579" t="str">
        <f t="shared" si="62"/>
        <v>2168,2108,2109,2168</v>
      </c>
      <c r="R3945" s="280">
        <v>3940</v>
      </c>
      <c r="S3945" s="591">
        <v>1551.8347742410001</v>
      </c>
    </row>
    <row r="3946" spans="1:19">
      <c r="A3946" s="20"/>
      <c r="B3946" s="24">
        <v>1164</v>
      </c>
      <c r="H3946" s="571">
        <v>3941</v>
      </c>
      <c r="I3946" s="78">
        <v>2168</v>
      </c>
      <c r="J3946" s="78">
        <v>2109</v>
      </c>
      <c r="K3946" s="78">
        <v>2167</v>
      </c>
      <c r="L3946" s="78">
        <v>2168</v>
      </c>
      <c r="M3946" s="579" t="str">
        <f t="shared" si="62"/>
        <v>2168,2109,2167,2168</v>
      </c>
      <c r="R3946" s="280">
        <v>3941</v>
      </c>
      <c r="S3946" s="591">
        <v>1510.2778065205</v>
      </c>
    </row>
    <row r="3947" spans="1:19">
      <c r="A3947" s="20"/>
      <c r="B3947" s="24">
        <v>1165</v>
      </c>
      <c r="H3947" s="571">
        <v>3942</v>
      </c>
      <c r="I3947" s="78">
        <v>2169</v>
      </c>
      <c r="J3947" s="78">
        <v>2107</v>
      </c>
      <c r="K3947" s="78">
        <v>2108</v>
      </c>
      <c r="L3947" s="78">
        <v>2169</v>
      </c>
      <c r="M3947" s="579" t="str">
        <f t="shared" si="62"/>
        <v>2169,2107,2108,2169</v>
      </c>
      <c r="R3947" s="280">
        <v>3942</v>
      </c>
      <c r="S3947" s="591">
        <v>1719.1315598656199</v>
      </c>
    </row>
    <row r="3948" spans="1:19">
      <c r="A3948" s="20"/>
      <c r="B3948" s="24">
        <v>1166</v>
      </c>
      <c r="H3948" s="571">
        <v>3943</v>
      </c>
      <c r="I3948" s="78">
        <v>2169</v>
      </c>
      <c r="J3948" s="78">
        <v>2108</v>
      </c>
      <c r="K3948" s="78">
        <v>2168</v>
      </c>
      <c r="L3948" s="78">
        <v>2169</v>
      </c>
      <c r="M3948" s="579" t="str">
        <f t="shared" si="62"/>
        <v>2169,2108,2168,2169</v>
      </c>
      <c r="R3948" s="280">
        <v>3943</v>
      </c>
      <c r="S3948" s="591">
        <v>1650.80376590012</v>
      </c>
    </row>
    <row r="3949" spans="1:19">
      <c r="A3949" s="20"/>
      <c r="B3949" s="24">
        <v>1167</v>
      </c>
      <c r="H3949" s="571">
        <v>3944</v>
      </c>
      <c r="I3949" s="78">
        <v>2170</v>
      </c>
      <c r="J3949" s="78">
        <v>2106</v>
      </c>
      <c r="K3949" s="78">
        <v>2107</v>
      </c>
      <c r="L3949" s="78">
        <v>2170</v>
      </c>
      <c r="M3949" s="579" t="str">
        <f t="shared" si="62"/>
        <v>2170,2106,2107,2170</v>
      </c>
      <c r="R3949" s="280">
        <v>3944</v>
      </c>
      <c r="S3949" s="591">
        <v>1727.00665181816</v>
      </c>
    </row>
    <row r="3950" spans="1:19">
      <c r="A3950" s="20"/>
      <c r="B3950" s="24">
        <v>1168</v>
      </c>
      <c r="H3950" s="571">
        <v>3945</v>
      </c>
      <c r="I3950" s="78">
        <v>2170</v>
      </c>
      <c r="J3950" s="78">
        <v>2107</v>
      </c>
      <c r="K3950" s="78">
        <v>2169</v>
      </c>
      <c r="L3950" s="78">
        <v>2170</v>
      </c>
      <c r="M3950" s="579" t="str">
        <f t="shared" si="62"/>
        <v>2170,2107,2169,2170</v>
      </c>
      <c r="R3950" s="280">
        <v>3945</v>
      </c>
      <c r="S3950" s="591">
        <v>1755.0423839530499</v>
      </c>
    </row>
    <row r="3951" spans="1:19">
      <c r="A3951" s="20"/>
      <c r="B3951" s="24">
        <v>1169</v>
      </c>
      <c r="H3951" s="571">
        <v>3946</v>
      </c>
      <c r="I3951" s="78">
        <v>2171</v>
      </c>
      <c r="J3951" s="78">
        <v>2105</v>
      </c>
      <c r="K3951" s="78">
        <v>2106</v>
      </c>
      <c r="L3951" s="78">
        <v>2171</v>
      </c>
      <c r="M3951" s="579" t="str">
        <f t="shared" si="62"/>
        <v>2171,2105,2106,2171</v>
      </c>
      <c r="R3951" s="280">
        <v>3946</v>
      </c>
      <c r="S3951" s="591">
        <v>1593.65326626044</v>
      </c>
    </row>
    <row r="3952" spans="1:19">
      <c r="A3952" s="20"/>
      <c r="B3952" s="24">
        <v>1170</v>
      </c>
      <c r="H3952" s="571">
        <v>3947</v>
      </c>
      <c r="I3952" s="78">
        <v>2171</v>
      </c>
      <c r="J3952" s="78">
        <v>2106</v>
      </c>
      <c r="K3952" s="78">
        <v>2170</v>
      </c>
      <c r="L3952" s="78">
        <v>2171</v>
      </c>
      <c r="M3952" s="579" t="str">
        <f t="shared" si="62"/>
        <v>2171,2106,2170,2171</v>
      </c>
      <c r="R3952" s="280">
        <v>3947</v>
      </c>
      <c r="S3952" s="591">
        <v>1568.7689583814199</v>
      </c>
    </row>
    <row r="3953" spans="1:19">
      <c r="A3953" s="20"/>
      <c r="B3953" s="24">
        <v>1171</v>
      </c>
      <c r="H3953" s="571">
        <v>3948</v>
      </c>
      <c r="I3953" s="78">
        <v>2172</v>
      </c>
      <c r="J3953" s="78">
        <v>2104</v>
      </c>
      <c r="K3953" s="78">
        <v>2105</v>
      </c>
      <c r="L3953" s="78">
        <v>2172</v>
      </c>
      <c r="M3953" s="579" t="str">
        <f t="shared" si="62"/>
        <v>2172,2104,2105,2172</v>
      </c>
      <c r="R3953" s="280">
        <v>3948</v>
      </c>
      <c r="S3953" s="591">
        <v>1758.23705635024</v>
      </c>
    </row>
    <row r="3954" spans="1:19">
      <c r="A3954" s="20"/>
      <c r="B3954" s="24">
        <v>1172</v>
      </c>
      <c r="H3954" s="571">
        <v>3949</v>
      </c>
      <c r="I3954" s="78">
        <v>2172</v>
      </c>
      <c r="J3954" s="78">
        <v>2105</v>
      </c>
      <c r="K3954" s="78">
        <v>2171</v>
      </c>
      <c r="L3954" s="78">
        <v>2172</v>
      </c>
      <c r="M3954" s="579" t="str">
        <f t="shared" si="62"/>
        <v>2172,2105,2171,2172</v>
      </c>
      <c r="R3954" s="280">
        <v>3949</v>
      </c>
      <c r="S3954" s="591">
        <v>1572.7484776700501</v>
      </c>
    </row>
    <row r="3955" spans="1:19">
      <c r="A3955" s="20"/>
      <c r="B3955" s="24">
        <v>1173</v>
      </c>
      <c r="H3955" s="571">
        <v>3950</v>
      </c>
      <c r="I3955" s="78">
        <v>2173</v>
      </c>
      <c r="J3955" s="78">
        <v>2118</v>
      </c>
      <c r="K3955" s="78">
        <v>2104</v>
      </c>
      <c r="L3955" s="78">
        <v>2173</v>
      </c>
      <c r="M3955" s="579" t="str">
        <f t="shared" si="62"/>
        <v>2173,2118,2104,2173</v>
      </c>
      <c r="R3955" s="280">
        <v>3950</v>
      </c>
      <c r="S3955" s="591">
        <v>1828.8479378290001</v>
      </c>
    </row>
    <row r="3956" spans="1:19">
      <c r="A3956" s="20"/>
      <c r="B3956" s="24">
        <v>1174</v>
      </c>
      <c r="H3956" s="571">
        <v>3951</v>
      </c>
      <c r="I3956" s="78">
        <v>2173</v>
      </c>
      <c r="J3956" s="78">
        <v>2104</v>
      </c>
      <c r="K3956" s="78">
        <v>2172</v>
      </c>
      <c r="L3956" s="78">
        <v>2173</v>
      </c>
      <c r="M3956" s="579" t="str">
        <f t="shared" si="62"/>
        <v>2173,2104,2172,2173</v>
      </c>
      <c r="R3956" s="280">
        <v>3951</v>
      </c>
      <c r="S3956" s="591">
        <v>1770.2216883625099</v>
      </c>
    </row>
    <row r="3957" spans="1:19">
      <c r="A3957" s="20"/>
      <c r="B3957" s="24">
        <v>1175</v>
      </c>
      <c r="H3957" s="571">
        <v>3952</v>
      </c>
      <c r="I3957" s="78">
        <v>2174</v>
      </c>
      <c r="J3957" s="78">
        <v>2119</v>
      </c>
      <c r="K3957" s="78">
        <v>2118</v>
      </c>
      <c r="L3957" s="78">
        <v>2174</v>
      </c>
      <c r="M3957" s="579" t="str">
        <f t="shared" si="62"/>
        <v>2174,2119,2118,2174</v>
      </c>
      <c r="R3957" s="280">
        <v>3952</v>
      </c>
      <c r="S3957" s="591">
        <v>1684.8174440164701</v>
      </c>
    </row>
    <row r="3958" spans="1:19">
      <c r="A3958" s="20"/>
      <c r="B3958" s="24">
        <v>1176</v>
      </c>
      <c r="H3958" s="571">
        <v>3953</v>
      </c>
      <c r="I3958" s="78">
        <v>2174</v>
      </c>
      <c r="J3958" s="78">
        <v>2118</v>
      </c>
      <c r="K3958" s="78">
        <v>2173</v>
      </c>
      <c r="L3958" s="78">
        <v>2174</v>
      </c>
      <c r="M3958" s="579" t="str">
        <f t="shared" si="62"/>
        <v>2174,2118,2173,2174</v>
      </c>
      <c r="R3958" s="280">
        <v>3953</v>
      </c>
      <c r="S3958" s="591">
        <v>1636.9190136530001</v>
      </c>
    </row>
    <row r="3959" spans="1:19">
      <c r="A3959" s="20"/>
      <c r="B3959" s="24">
        <v>1177</v>
      </c>
      <c r="H3959" s="571">
        <v>3954</v>
      </c>
      <c r="I3959" s="78">
        <v>2175</v>
      </c>
      <c r="J3959" s="78">
        <v>2120</v>
      </c>
      <c r="K3959" s="78">
        <v>2119</v>
      </c>
      <c r="L3959" s="78">
        <v>2175</v>
      </c>
      <c r="M3959" s="579" t="str">
        <f t="shared" si="62"/>
        <v>2175,2120,2119,2175</v>
      </c>
      <c r="R3959" s="280">
        <v>3954</v>
      </c>
      <c r="S3959" s="591">
        <v>1662.1001589139901</v>
      </c>
    </row>
    <row r="3960" spans="1:19">
      <c r="A3960" s="20"/>
      <c r="B3960" s="24">
        <v>1178</v>
      </c>
      <c r="H3960" s="571">
        <v>3955</v>
      </c>
      <c r="I3960" s="78">
        <v>2175</v>
      </c>
      <c r="J3960" s="78">
        <v>2119</v>
      </c>
      <c r="K3960" s="78">
        <v>2174</v>
      </c>
      <c r="L3960" s="78">
        <v>2175</v>
      </c>
      <c r="M3960" s="579" t="str">
        <f t="shared" si="62"/>
        <v>2175,2119,2174,2175</v>
      </c>
      <c r="R3960" s="280">
        <v>3955</v>
      </c>
      <c r="S3960" s="591">
        <v>1664.8641066079999</v>
      </c>
    </row>
    <row r="3961" spans="1:19">
      <c r="A3961" s="20"/>
      <c r="B3961" s="24">
        <v>1179</v>
      </c>
      <c r="H3961" s="571">
        <v>3956</v>
      </c>
      <c r="I3961" s="78">
        <v>2176</v>
      </c>
      <c r="J3961" s="78">
        <v>2121</v>
      </c>
      <c r="K3961" s="78">
        <v>2120</v>
      </c>
      <c r="L3961" s="78">
        <v>2176</v>
      </c>
      <c r="M3961" s="579" t="str">
        <f t="shared" si="62"/>
        <v>2176,2121,2120,2176</v>
      </c>
      <c r="R3961" s="280">
        <v>3956</v>
      </c>
      <c r="S3961" s="591">
        <v>1774.04540137099</v>
      </c>
    </row>
    <row r="3962" spans="1:19">
      <c r="A3962" s="20"/>
      <c r="B3962" s="24">
        <v>1180</v>
      </c>
      <c r="H3962" s="571">
        <v>3957</v>
      </c>
      <c r="I3962" s="78">
        <v>2176</v>
      </c>
      <c r="J3962" s="78">
        <v>2120</v>
      </c>
      <c r="K3962" s="78">
        <v>2175</v>
      </c>
      <c r="L3962" s="78">
        <v>2176</v>
      </c>
      <c r="M3962" s="579" t="str">
        <f t="shared" si="62"/>
        <v>2176,2120,2175,2176</v>
      </c>
      <c r="R3962" s="280">
        <v>3957</v>
      </c>
      <c r="S3962" s="591">
        <v>1809.414047647</v>
      </c>
    </row>
    <row r="3963" spans="1:19">
      <c r="A3963" s="20"/>
      <c r="B3963" s="24">
        <v>1181</v>
      </c>
      <c r="H3963" s="571">
        <v>3958</v>
      </c>
      <c r="I3963" s="78">
        <v>2177</v>
      </c>
      <c r="J3963" s="78">
        <v>2122</v>
      </c>
      <c r="K3963" s="78">
        <v>2121</v>
      </c>
      <c r="L3963" s="78">
        <v>2177</v>
      </c>
      <c r="M3963" s="579" t="str">
        <f t="shared" si="62"/>
        <v>2177,2122,2121,2177</v>
      </c>
      <c r="R3963" s="280">
        <v>3958</v>
      </c>
      <c r="S3963" s="591">
        <v>1595.6682262404599</v>
      </c>
    </row>
    <row r="3964" spans="1:19">
      <c r="A3964" s="20"/>
      <c r="B3964" s="24">
        <v>1182</v>
      </c>
      <c r="H3964" s="571">
        <v>3959</v>
      </c>
      <c r="I3964" s="78">
        <v>2177</v>
      </c>
      <c r="J3964" s="78">
        <v>2121</v>
      </c>
      <c r="K3964" s="78">
        <v>2176</v>
      </c>
      <c r="L3964" s="78">
        <v>2177</v>
      </c>
      <c r="M3964" s="579" t="str">
        <f t="shared" si="62"/>
        <v>2177,2121,2176,2177</v>
      </c>
      <c r="R3964" s="280">
        <v>3959</v>
      </c>
      <c r="S3964" s="591">
        <v>1789.05571313051</v>
      </c>
    </row>
    <row r="3965" spans="1:19">
      <c r="A3965" s="20"/>
      <c r="B3965" s="24">
        <v>1183</v>
      </c>
      <c r="H3965" s="571">
        <v>3960</v>
      </c>
      <c r="I3965" s="78">
        <v>2178</v>
      </c>
      <c r="J3965" s="78">
        <v>2123</v>
      </c>
      <c r="K3965" s="78">
        <v>2122</v>
      </c>
      <c r="L3965" s="78">
        <v>2178</v>
      </c>
      <c r="M3965" s="579" t="str">
        <f t="shared" si="62"/>
        <v>2178,2123,2122,2178</v>
      </c>
      <c r="R3965" s="280">
        <v>3960</v>
      </c>
      <c r="S3965" s="591">
        <v>1621.4911667480101</v>
      </c>
    </row>
    <row r="3966" spans="1:19">
      <c r="A3966" s="20"/>
      <c r="B3966" s="24">
        <v>1184</v>
      </c>
      <c r="H3966" s="571">
        <v>3961</v>
      </c>
      <c r="I3966" s="78">
        <v>2178</v>
      </c>
      <c r="J3966" s="78">
        <v>2122</v>
      </c>
      <c r="K3966" s="78">
        <v>2177</v>
      </c>
      <c r="L3966" s="78">
        <v>2178</v>
      </c>
      <c r="M3966" s="579" t="str">
        <f t="shared" si="62"/>
        <v>2178,2122,2177,2178</v>
      </c>
      <c r="R3966" s="280">
        <v>3961</v>
      </c>
      <c r="S3966" s="591">
        <v>1647.7563752829999</v>
      </c>
    </row>
    <row r="3967" spans="1:19">
      <c r="A3967" s="20"/>
      <c r="B3967" s="24">
        <v>1185</v>
      </c>
      <c r="H3967" s="571">
        <v>3962</v>
      </c>
      <c r="I3967" s="78">
        <v>2179</v>
      </c>
      <c r="J3967" s="78">
        <v>2124</v>
      </c>
      <c r="K3967" s="78">
        <v>2123</v>
      </c>
      <c r="L3967" s="78">
        <v>2179</v>
      </c>
      <c r="M3967" s="579" t="str">
        <f t="shared" si="62"/>
        <v>2179,2124,2123,2179</v>
      </c>
      <c r="R3967" s="280">
        <v>3962</v>
      </c>
      <c r="S3967" s="591">
        <v>1532.0030641199801</v>
      </c>
    </row>
    <row r="3968" spans="1:19">
      <c r="A3968" s="20"/>
      <c r="B3968" s="24">
        <v>1186</v>
      </c>
      <c r="H3968" s="571">
        <v>3963</v>
      </c>
      <c r="I3968" s="78">
        <v>2179</v>
      </c>
      <c r="J3968" s="78">
        <v>2123</v>
      </c>
      <c r="K3968" s="78">
        <v>2178</v>
      </c>
      <c r="L3968" s="78">
        <v>2179</v>
      </c>
      <c r="M3968" s="579" t="str">
        <f t="shared" si="62"/>
        <v>2179,2123,2178,2179</v>
      </c>
      <c r="R3968" s="280">
        <v>3963</v>
      </c>
      <c r="S3968" s="591">
        <v>1639.0193178089901</v>
      </c>
    </row>
    <row r="3969" spans="1:19">
      <c r="A3969" s="20"/>
      <c r="B3969" s="24">
        <v>1187</v>
      </c>
      <c r="H3969" s="571">
        <v>3964</v>
      </c>
      <c r="I3969" s="78">
        <v>2180</v>
      </c>
      <c r="J3969" s="78">
        <v>2125</v>
      </c>
      <c r="K3969" s="78">
        <v>2124</v>
      </c>
      <c r="L3969" s="78">
        <v>2180</v>
      </c>
      <c r="M3969" s="579" t="str">
        <f t="shared" si="62"/>
        <v>2180,2125,2124,2180</v>
      </c>
      <c r="R3969" s="280">
        <v>3964</v>
      </c>
      <c r="S3969" s="591">
        <v>1405.76875498399</v>
      </c>
    </row>
    <row r="3970" spans="1:19">
      <c r="A3970" s="20"/>
      <c r="B3970" s="24">
        <v>1188</v>
      </c>
      <c r="H3970" s="571">
        <v>3965</v>
      </c>
      <c r="I3970" s="78">
        <v>2180</v>
      </c>
      <c r="J3970" s="78">
        <v>2124</v>
      </c>
      <c r="K3970" s="78">
        <v>2179</v>
      </c>
      <c r="L3970" s="78">
        <v>2180</v>
      </c>
      <c r="M3970" s="579" t="str">
        <f t="shared" si="62"/>
        <v>2180,2124,2179,2180</v>
      </c>
      <c r="R3970" s="280">
        <v>3965</v>
      </c>
      <c r="S3970" s="591">
        <v>1569.8759381580101</v>
      </c>
    </row>
    <row r="3971" spans="1:19">
      <c r="A3971" s="20"/>
      <c r="B3971" s="24">
        <v>1189</v>
      </c>
      <c r="H3971" s="571">
        <v>3966</v>
      </c>
      <c r="I3971" s="78">
        <v>2180</v>
      </c>
      <c r="J3971" s="78">
        <v>2126</v>
      </c>
      <c r="K3971" s="78">
        <v>2125</v>
      </c>
      <c r="L3971" s="78">
        <v>2180</v>
      </c>
      <c r="M3971" s="579" t="str">
        <f t="shared" si="62"/>
        <v>2180,2126,2125,2180</v>
      </c>
      <c r="R3971" s="280">
        <v>3966</v>
      </c>
      <c r="S3971" s="591">
        <v>1379.3629145960099</v>
      </c>
    </row>
    <row r="3972" spans="1:19">
      <c r="A3972" s="20"/>
      <c r="B3972" s="24">
        <v>1190</v>
      </c>
      <c r="H3972" s="571">
        <v>3967</v>
      </c>
      <c r="I3972" s="78">
        <v>2181</v>
      </c>
      <c r="J3972" s="78">
        <v>2127</v>
      </c>
      <c r="K3972" s="78">
        <v>2126</v>
      </c>
      <c r="L3972" s="78">
        <v>2181</v>
      </c>
      <c r="M3972" s="579" t="str">
        <f t="shared" si="62"/>
        <v>2181,2127,2126,2181</v>
      </c>
      <c r="R3972" s="280">
        <v>3967</v>
      </c>
      <c r="S3972" s="591">
        <v>1522.62236974199</v>
      </c>
    </row>
    <row r="3973" spans="1:19">
      <c r="A3973" s="20"/>
      <c r="B3973" s="24">
        <v>1191</v>
      </c>
      <c r="H3973" s="571">
        <v>3968</v>
      </c>
      <c r="I3973" s="78">
        <v>2181</v>
      </c>
      <c r="J3973" s="78">
        <v>2126</v>
      </c>
      <c r="K3973" s="78">
        <v>2180</v>
      </c>
      <c r="L3973" s="78">
        <v>2181</v>
      </c>
      <c r="M3973" s="579" t="str">
        <f t="shared" si="62"/>
        <v>2181,2126,2180,2181</v>
      </c>
      <c r="R3973" s="280">
        <v>3968</v>
      </c>
      <c r="S3973" s="591">
        <v>1532.1226294220201</v>
      </c>
    </row>
    <row r="3974" spans="1:19">
      <c r="A3974" s="20"/>
      <c r="B3974" s="24">
        <v>1192</v>
      </c>
      <c r="H3974" s="571">
        <v>3969</v>
      </c>
      <c r="I3974" s="78">
        <v>2182</v>
      </c>
      <c r="J3974" s="78">
        <v>2128</v>
      </c>
      <c r="K3974" s="78">
        <v>2127</v>
      </c>
      <c r="L3974" s="78">
        <v>2182</v>
      </c>
      <c r="M3974" s="579" t="str">
        <f t="shared" ref="M3974:M4037" si="63">_xlfn.CONCAT(I3974,",",J3974,",",,K3974,",",L3974)</f>
        <v>2182,2128,2127,2182</v>
      </c>
      <c r="R3974" s="280">
        <v>3969</v>
      </c>
      <c r="S3974" s="591">
        <v>1617.4348606379599</v>
      </c>
    </row>
    <row r="3975" spans="1:19">
      <c r="A3975" s="20"/>
      <c r="B3975" s="24">
        <v>1193</v>
      </c>
      <c r="H3975" s="571">
        <v>3970</v>
      </c>
      <c r="I3975" s="78">
        <v>2182</v>
      </c>
      <c r="J3975" s="78">
        <v>2127</v>
      </c>
      <c r="K3975" s="78">
        <v>2181</v>
      </c>
      <c r="L3975" s="78">
        <v>2182</v>
      </c>
      <c r="M3975" s="579" t="str">
        <f t="shared" si="63"/>
        <v>2182,2127,2181,2182</v>
      </c>
      <c r="R3975" s="280">
        <v>3970</v>
      </c>
      <c r="S3975" s="591">
        <v>1671.57407928002</v>
      </c>
    </row>
    <row r="3976" spans="1:19">
      <c r="A3976" s="20"/>
      <c r="B3976" s="24">
        <v>1194</v>
      </c>
      <c r="H3976" s="571">
        <v>3971</v>
      </c>
      <c r="I3976" s="78">
        <v>2183</v>
      </c>
      <c r="J3976" s="78">
        <v>2129</v>
      </c>
      <c r="K3976" s="78">
        <v>2128</v>
      </c>
      <c r="L3976" s="78">
        <v>2183</v>
      </c>
      <c r="M3976" s="579" t="str">
        <f t="shared" si="63"/>
        <v>2183,2129,2128,2183</v>
      </c>
      <c r="R3976" s="280">
        <v>3971</v>
      </c>
      <c r="S3976" s="591">
        <v>1714.88009520695</v>
      </c>
    </row>
    <row r="3977" spans="1:19">
      <c r="A3977" s="20"/>
      <c r="B3977" s="24">
        <v>1195</v>
      </c>
      <c r="H3977" s="571">
        <v>3972</v>
      </c>
      <c r="I3977" s="78">
        <v>2183</v>
      </c>
      <c r="J3977" s="78">
        <v>2128</v>
      </c>
      <c r="K3977" s="78">
        <v>2182</v>
      </c>
      <c r="L3977" s="78">
        <v>2183</v>
      </c>
      <c r="M3977" s="579" t="str">
        <f t="shared" si="63"/>
        <v>2183,2128,2182,2183</v>
      </c>
      <c r="R3977" s="280">
        <v>3972</v>
      </c>
      <c r="S3977" s="591">
        <v>1775.49491048598</v>
      </c>
    </row>
    <row r="3978" spans="1:19">
      <c r="A3978" s="20"/>
      <c r="B3978" s="24">
        <v>1196</v>
      </c>
      <c r="H3978" s="571">
        <v>3973</v>
      </c>
      <c r="I3978" s="78">
        <v>2184</v>
      </c>
      <c r="J3978" s="78">
        <v>2181</v>
      </c>
      <c r="K3978" s="78">
        <v>2180</v>
      </c>
      <c r="L3978" s="78">
        <v>2184</v>
      </c>
      <c r="M3978" s="579" t="str">
        <f t="shared" si="63"/>
        <v>2184,2181,2180,2184</v>
      </c>
      <c r="R3978" s="280">
        <v>3973</v>
      </c>
      <c r="S3978" s="591">
        <v>1634.4523192135</v>
      </c>
    </row>
    <row r="3979" spans="1:19">
      <c r="A3979" s="20"/>
      <c r="B3979" s="24">
        <v>1197</v>
      </c>
      <c r="H3979" s="571">
        <v>3974</v>
      </c>
      <c r="I3979" s="78">
        <v>2184</v>
      </c>
      <c r="J3979" s="78">
        <v>2180</v>
      </c>
      <c r="K3979" s="78">
        <v>2179</v>
      </c>
      <c r="L3979" s="78">
        <v>2184</v>
      </c>
      <c r="M3979" s="579" t="str">
        <f t="shared" si="63"/>
        <v>2184,2180,2179,2184</v>
      </c>
      <c r="R3979" s="280">
        <v>3974</v>
      </c>
      <c r="S3979" s="591">
        <v>1630.0940827049999</v>
      </c>
    </row>
    <row r="3980" spans="1:19">
      <c r="A3980" s="20"/>
      <c r="B3980" s="24">
        <v>1198</v>
      </c>
      <c r="H3980" s="571">
        <v>3975</v>
      </c>
      <c r="I3980" s="78">
        <v>2185</v>
      </c>
      <c r="J3980" s="78">
        <v>2184</v>
      </c>
      <c r="K3980" s="78">
        <v>2179</v>
      </c>
      <c r="L3980" s="78">
        <v>2185</v>
      </c>
      <c r="M3980" s="579" t="str">
        <f t="shared" si="63"/>
        <v>2185,2184,2179,2185</v>
      </c>
      <c r="R3980" s="280">
        <v>3975</v>
      </c>
      <c r="S3980" s="591">
        <v>1687.30428480298</v>
      </c>
    </row>
    <row r="3981" spans="1:19">
      <c r="A3981" s="20"/>
      <c r="B3981" s="24">
        <v>1199</v>
      </c>
      <c r="H3981" s="571">
        <v>3976</v>
      </c>
      <c r="I3981" s="78">
        <v>2185</v>
      </c>
      <c r="J3981" s="78">
        <v>2179</v>
      </c>
      <c r="K3981" s="78">
        <v>2178</v>
      </c>
      <c r="L3981" s="78">
        <v>2185</v>
      </c>
      <c r="M3981" s="579" t="str">
        <f t="shared" si="63"/>
        <v>2185,2179,2178,2185</v>
      </c>
      <c r="R3981" s="280">
        <v>3976</v>
      </c>
      <c r="S3981" s="591">
        <v>1681.31774178551</v>
      </c>
    </row>
    <row r="3982" spans="1:19">
      <c r="A3982" s="20"/>
      <c r="B3982" s="24">
        <v>1200</v>
      </c>
      <c r="H3982" s="571">
        <v>3977</v>
      </c>
      <c r="I3982" s="78">
        <v>2186</v>
      </c>
      <c r="J3982" s="78">
        <v>2185</v>
      </c>
      <c r="K3982" s="78">
        <v>2178</v>
      </c>
      <c r="L3982" s="78">
        <v>2186</v>
      </c>
      <c r="M3982" s="579" t="str">
        <f t="shared" si="63"/>
        <v>2186,2185,2178,2186</v>
      </c>
      <c r="R3982" s="280">
        <v>3977</v>
      </c>
      <c r="S3982" s="591">
        <v>1705.10921522747</v>
      </c>
    </row>
    <row r="3983" spans="1:19">
      <c r="A3983" s="20"/>
      <c r="B3983" s="24">
        <v>1201</v>
      </c>
      <c r="H3983" s="571">
        <v>3978</v>
      </c>
      <c r="I3983" s="78">
        <v>2186</v>
      </c>
      <c r="J3983" s="78">
        <v>2178</v>
      </c>
      <c r="K3983" s="78">
        <v>2177</v>
      </c>
      <c r="L3983" s="78">
        <v>2186</v>
      </c>
      <c r="M3983" s="579" t="str">
        <f t="shared" si="63"/>
        <v>2186,2178,2177,2186</v>
      </c>
      <c r="R3983" s="280">
        <v>3978</v>
      </c>
      <c r="S3983" s="591">
        <v>1667.9666655865101</v>
      </c>
    </row>
    <row r="3984" spans="1:19">
      <c r="A3984" s="20"/>
      <c r="B3984" s="24">
        <v>1202</v>
      </c>
      <c r="H3984" s="571">
        <v>3979</v>
      </c>
      <c r="I3984" s="78">
        <v>2187</v>
      </c>
      <c r="J3984" s="78">
        <v>2186</v>
      </c>
      <c r="K3984" s="78">
        <v>2177</v>
      </c>
      <c r="L3984" s="78">
        <v>2187</v>
      </c>
      <c r="M3984" s="579" t="str">
        <f t="shared" si="63"/>
        <v>2187,2186,2177,2187</v>
      </c>
      <c r="R3984" s="280">
        <v>3979</v>
      </c>
      <c r="S3984" s="591">
        <v>1603.4078510234799</v>
      </c>
    </row>
    <row r="3985" spans="1:19">
      <c r="A3985" s="20"/>
      <c r="B3985" s="24">
        <v>1203</v>
      </c>
      <c r="H3985" s="571">
        <v>3980</v>
      </c>
      <c r="I3985" s="78">
        <v>2187</v>
      </c>
      <c r="J3985" s="78">
        <v>2177</v>
      </c>
      <c r="K3985" s="78">
        <v>2176</v>
      </c>
      <c r="L3985" s="78">
        <v>2187</v>
      </c>
      <c r="M3985" s="579" t="str">
        <f t="shared" si="63"/>
        <v>2187,2177,2176,2187</v>
      </c>
      <c r="R3985" s="280">
        <v>3980</v>
      </c>
      <c r="S3985" s="591">
        <v>1736.899964832</v>
      </c>
    </row>
    <row r="3986" spans="1:19">
      <c r="A3986" s="20"/>
      <c r="B3986" s="24">
        <v>1204</v>
      </c>
      <c r="H3986" s="571">
        <v>3981</v>
      </c>
      <c r="I3986" s="78">
        <v>2188</v>
      </c>
      <c r="J3986" s="78">
        <v>2130</v>
      </c>
      <c r="K3986" s="78">
        <v>2129</v>
      </c>
      <c r="L3986" s="78">
        <v>2188</v>
      </c>
      <c r="M3986" s="579" t="str">
        <f t="shared" si="63"/>
        <v>2188,2130,2129,2188</v>
      </c>
      <c r="R3986" s="280">
        <v>3981</v>
      </c>
      <c r="S3986" s="591">
        <v>1685.6224863690099</v>
      </c>
    </row>
    <row r="3987" spans="1:19">
      <c r="A3987" s="20"/>
      <c r="B3987" s="24">
        <v>1205</v>
      </c>
      <c r="H3987" s="571">
        <v>3982</v>
      </c>
      <c r="I3987" s="78">
        <v>2188</v>
      </c>
      <c r="J3987" s="78">
        <v>2129</v>
      </c>
      <c r="K3987" s="78">
        <v>2183</v>
      </c>
      <c r="L3987" s="78">
        <v>2188</v>
      </c>
      <c r="M3987" s="579" t="str">
        <f t="shared" si="63"/>
        <v>2188,2129,2183,2188</v>
      </c>
      <c r="R3987" s="280">
        <v>3982</v>
      </c>
      <c r="S3987" s="591">
        <v>1769.4879676369801</v>
      </c>
    </row>
    <row r="3988" spans="1:19">
      <c r="A3988" s="20"/>
      <c r="B3988" s="24">
        <v>1206</v>
      </c>
      <c r="H3988" s="571">
        <v>3983</v>
      </c>
      <c r="I3988" s="78">
        <v>2189</v>
      </c>
      <c r="J3988" s="78">
        <v>2131</v>
      </c>
      <c r="K3988" s="78">
        <v>2130</v>
      </c>
      <c r="L3988" s="78">
        <v>2189</v>
      </c>
      <c r="M3988" s="579" t="str">
        <f t="shared" si="63"/>
        <v>2189,2131,2130,2189</v>
      </c>
      <c r="R3988" s="280">
        <v>3983</v>
      </c>
      <c r="S3988" s="591">
        <v>1610.0747104314701</v>
      </c>
    </row>
    <row r="3989" spans="1:19">
      <c r="A3989" s="20"/>
      <c r="B3989" s="24">
        <v>1207</v>
      </c>
      <c r="H3989" s="571">
        <v>3984</v>
      </c>
      <c r="I3989" s="78">
        <v>2189</v>
      </c>
      <c r="J3989" s="78">
        <v>2130</v>
      </c>
      <c r="K3989" s="78">
        <v>2188</v>
      </c>
      <c r="L3989" s="78">
        <v>2189</v>
      </c>
      <c r="M3989" s="579" t="str">
        <f t="shared" si="63"/>
        <v>2189,2130,2188,2189</v>
      </c>
      <c r="R3989" s="280">
        <v>3984</v>
      </c>
      <c r="S3989" s="591">
        <v>1710.81373214104</v>
      </c>
    </row>
    <row r="3990" spans="1:19">
      <c r="A3990" s="20"/>
      <c r="B3990" s="24">
        <v>1208</v>
      </c>
      <c r="H3990" s="571">
        <v>3985</v>
      </c>
      <c r="I3990" s="78">
        <v>2190</v>
      </c>
      <c r="J3990" s="78">
        <v>1694</v>
      </c>
      <c r="K3990" s="78">
        <v>2131</v>
      </c>
      <c r="L3990" s="78">
        <v>2190</v>
      </c>
      <c r="M3990" s="579" t="str">
        <f t="shared" si="63"/>
        <v>2190,1694,2131,2190</v>
      </c>
      <c r="R3990" s="280">
        <v>3985</v>
      </c>
      <c r="S3990" s="591">
        <v>1699.7039505719699</v>
      </c>
    </row>
    <row r="3991" spans="1:19">
      <c r="A3991" s="20"/>
      <c r="B3991" s="24">
        <v>1209</v>
      </c>
      <c r="H3991" s="571">
        <v>3986</v>
      </c>
      <c r="I3991" s="78">
        <v>2190</v>
      </c>
      <c r="J3991" s="78">
        <v>2131</v>
      </c>
      <c r="K3991" s="78">
        <v>2189</v>
      </c>
      <c r="L3991" s="78">
        <v>2190</v>
      </c>
      <c r="M3991" s="579" t="str">
        <f t="shared" si="63"/>
        <v>2190,2131,2189,2190</v>
      </c>
      <c r="R3991" s="280">
        <v>3986</v>
      </c>
      <c r="S3991" s="591">
        <v>1510.8616786185</v>
      </c>
    </row>
    <row r="3992" spans="1:19">
      <c r="A3992" s="20"/>
      <c r="B3992" s="24">
        <v>1210</v>
      </c>
      <c r="H3992" s="571">
        <v>3987</v>
      </c>
      <c r="I3992" s="78">
        <v>2191</v>
      </c>
      <c r="J3992" s="78">
        <v>1693</v>
      </c>
      <c r="K3992" s="78">
        <v>1694</v>
      </c>
      <c r="L3992" s="78">
        <v>2191</v>
      </c>
      <c r="M3992" s="579" t="str">
        <f t="shared" si="63"/>
        <v>2191,1693,1694,2191</v>
      </c>
      <c r="R3992" s="280">
        <v>3987</v>
      </c>
      <c r="S3992" s="591">
        <v>1528.2556281894699</v>
      </c>
    </row>
    <row r="3993" spans="1:19">
      <c r="A3993" s="20"/>
      <c r="B3993" s="24">
        <v>1211</v>
      </c>
      <c r="H3993" s="571">
        <v>3988</v>
      </c>
      <c r="I3993" s="78">
        <v>2191</v>
      </c>
      <c r="J3993" s="78">
        <v>1694</v>
      </c>
      <c r="K3993" s="78">
        <v>2190</v>
      </c>
      <c r="L3993" s="78">
        <v>2191</v>
      </c>
      <c r="M3993" s="579" t="str">
        <f t="shared" si="63"/>
        <v>2191,1694,2190,2191</v>
      </c>
      <c r="R3993" s="280">
        <v>3988</v>
      </c>
      <c r="S3993" s="591">
        <v>1463.47313033501</v>
      </c>
    </row>
    <row r="3994" spans="1:19">
      <c r="A3994" s="20"/>
      <c r="B3994" s="24">
        <v>1212</v>
      </c>
      <c r="H3994" s="571">
        <v>3989</v>
      </c>
      <c r="I3994" s="78">
        <v>2192</v>
      </c>
      <c r="J3994" s="78">
        <v>1811</v>
      </c>
      <c r="K3994" s="78">
        <v>1693</v>
      </c>
      <c r="L3994" s="78">
        <v>2192</v>
      </c>
      <c r="M3994" s="579" t="str">
        <f t="shared" si="63"/>
        <v>2192,1811,1693,2192</v>
      </c>
      <c r="R3994" s="280">
        <v>3989</v>
      </c>
      <c r="S3994" s="591">
        <v>1668.4511584300101</v>
      </c>
    </row>
    <row r="3995" spans="1:19">
      <c r="A3995" s="20"/>
      <c r="B3995" s="24">
        <v>1213</v>
      </c>
      <c r="H3995" s="571">
        <v>3990</v>
      </c>
      <c r="I3995" s="78">
        <v>2192</v>
      </c>
      <c r="J3995" s="78">
        <v>1693</v>
      </c>
      <c r="K3995" s="78">
        <v>2191</v>
      </c>
      <c r="L3995" s="78">
        <v>2192</v>
      </c>
      <c r="M3995" s="579" t="str">
        <f t="shared" si="63"/>
        <v>2192,1693,2191,2192</v>
      </c>
      <c r="R3995" s="280">
        <v>3990</v>
      </c>
      <c r="S3995" s="591">
        <v>1425.3494803159799</v>
      </c>
    </row>
    <row r="3996" spans="1:19">
      <c r="A3996" s="20"/>
      <c r="B3996" s="24">
        <v>1214</v>
      </c>
      <c r="H3996" s="571">
        <v>3991</v>
      </c>
      <c r="I3996" s="78">
        <v>2193</v>
      </c>
      <c r="J3996" s="78">
        <v>1810</v>
      </c>
      <c r="K3996" s="78">
        <v>1811</v>
      </c>
      <c r="L3996" s="78">
        <v>2193</v>
      </c>
      <c r="M3996" s="579" t="str">
        <f t="shared" si="63"/>
        <v>2193,1810,1811,2193</v>
      </c>
      <c r="R3996" s="280">
        <v>3991</v>
      </c>
      <c r="S3996" s="591">
        <v>1533.57634342902</v>
      </c>
    </row>
    <row r="3997" spans="1:19">
      <c r="A3997" s="20"/>
      <c r="B3997" s="24">
        <v>1215</v>
      </c>
      <c r="H3997" s="571">
        <v>3992</v>
      </c>
      <c r="I3997" s="78">
        <v>2193</v>
      </c>
      <c r="J3997" s="78">
        <v>1811</v>
      </c>
      <c r="K3997" s="78">
        <v>2192</v>
      </c>
      <c r="L3997" s="78">
        <v>2193</v>
      </c>
      <c r="M3997" s="579" t="str">
        <f t="shared" si="63"/>
        <v>2193,1811,2192,2193</v>
      </c>
      <c r="R3997" s="280">
        <v>3992</v>
      </c>
      <c r="S3997" s="591">
        <v>1457.3906014669899</v>
      </c>
    </row>
    <row r="3998" spans="1:19">
      <c r="A3998" s="20"/>
      <c r="B3998" s="24">
        <v>1216</v>
      </c>
      <c r="H3998" s="571">
        <v>3993</v>
      </c>
      <c r="I3998" s="78">
        <v>2194</v>
      </c>
      <c r="J3998" s="78">
        <v>1809</v>
      </c>
      <c r="K3998" s="78">
        <v>1810</v>
      </c>
      <c r="L3998" s="78">
        <v>2194</v>
      </c>
      <c r="M3998" s="579" t="str">
        <f t="shared" si="63"/>
        <v>2194,1809,1810,2194</v>
      </c>
      <c r="R3998" s="280">
        <v>3993</v>
      </c>
      <c r="S3998" s="591">
        <v>1492.51371055148</v>
      </c>
    </row>
    <row r="3999" spans="1:19">
      <c r="A3999" s="20"/>
      <c r="B3999" s="24">
        <v>1217</v>
      </c>
      <c r="H3999" s="571">
        <v>3994</v>
      </c>
      <c r="I3999" s="78">
        <v>2194</v>
      </c>
      <c r="J3999" s="78">
        <v>1810</v>
      </c>
      <c r="K3999" s="78">
        <v>2193</v>
      </c>
      <c r="L3999" s="78">
        <v>2194</v>
      </c>
      <c r="M3999" s="579" t="str">
        <f t="shared" si="63"/>
        <v>2194,1810,2193,2194</v>
      </c>
      <c r="R3999" s="280">
        <v>3994</v>
      </c>
      <c r="S3999" s="591">
        <v>1505.7880969569801</v>
      </c>
    </row>
    <row r="4000" spans="1:19">
      <c r="A4000" s="20"/>
      <c r="B4000" s="24">
        <v>1218</v>
      </c>
      <c r="H4000" s="571">
        <v>3995</v>
      </c>
      <c r="I4000" s="78">
        <v>2195</v>
      </c>
      <c r="J4000" s="78">
        <v>1808</v>
      </c>
      <c r="K4000" s="78">
        <v>1809</v>
      </c>
      <c r="L4000" s="78">
        <v>2195</v>
      </c>
      <c r="M4000" s="579" t="str">
        <f t="shared" si="63"/>
        <v>2195,1808,1809,2195</v>
      </c>
      <c r="R4000" s="280">
        <v>3995</v>
      </c>
      <c r="S4000" s="591">
        <v>1480.7852322369999</v>
      </c>
    </row>
    <row r="4001" spans="1:19">
      <c r="A4001" s="20"/>
      <c r="B4001" s="24">
        <v>1219</v>
      </c>
      <c r="H4001" s="571">
        <v>3996</v>
      </c>
      <c r="I4001" s="78">
        <v>2195</v>
      </c>
      <c r="J4001" s="78">
        <v>1809</v>
      </c>
      <c r="K4001" s="78">
        <v>2194</v>
      </c>
      <c r="L4001" s="78">
        <v>2195</v>
      </c>
      <c r="M4001" s="579" t="str">
        <f t="shared" si="63"/>
        <v>2195,1809,2194,2195</v>
      </c>
      <c r="R4001" s="280">
        <v>3996</v>
      </c>
      <c r="S4001" s="591">
        <v>1504.764019961</v>
      </c>
    </row>
    <row r="4002" spans="1:19">
      <c r="A4002" s="20"/>
      <c r="B4002" s="24">
        <v>1220</v>
      </c>
      <c r="H4002" s="571">
        <v>3997</v>
      </c>
      <c r="I4002" s="78">
        <v>2196</v>
      </c>
      <c r="J4002" s="78">
        <v>1807</v>
      </c>
      <c r="K4002" s="78">
        <v>1808</v>
      </c>
      <c r="L4002" s="78">
        <v>2196</v>
      </c>
      <c r="M4002" s="579" t="str">
        <f t="shared" si="63"/>
        <v>2196,1807,1808,2196</v>
      </c>
      <c r="R4002" s="280">
        <v>3997</v>
      </c>
      <c r="S4002" s="591">
        <v>1498.7164985299801</v>
      </c>
    </row>
    <row r="4003" spans="1:19">
      <c r="A4003" s="20"/>
      <c r="B4003" s="24">
        <v>1221</v>
      </c>
      <c r="H4003" s="571">
        <v>3998</v>
      </c>
      <c r="I4003" s="78">
        <v>2196</v>
      </c>
      <c r="J4003" s="78">
        <v>1808</v>
      </c>
      <c r="K4003" s="78">
        <v>2195</v>
      </c>
      <c r="L4003" s="78">
        <v>2196</v>
      </c>
      <c r="M4003" s="579" t="str">
        <f t="shared" si="63"/>
        <v>2196,1808,2195,2196</v>
      </c>
      <c r="R4003" s="280">
        <v>3998</v>
      </c>
      <c r="S4003" s="591">
        <v>1484.09498125</v>
      </c>
    </row>
    <row r="4004" spans="1:19">
      <c r="A4004" s="20"/>
      <c r="B4004" s="24">
        <v>1222</v>
      </c>
      <c r="H4004" s="571">
        <v>3999</v>
      </c>
      <c r="I4004" s="78">
        <v>2197</v>
      </c>
      <c r="J4004" s="78">
        <v>1806</v>
      </c>
      <c r="K4004" s="78">
        <v>1807</v>
      </c>
      <c r="L4004" s="78">
        <v>2197</v>
      </c>
      <c r="M4004" s="579" t="str">
        <f t="shared" si="63"/>
        <v>2197,1806,1807,2197</v>
      </c>
      <c r="R4004" s="280">
        <v>3999</v>
      </c>
      <c r="S4004" s="591">
        <v>1588.1730959173899</v>
      </c>
    </row>
    <row r="4005" spans="1:19">
      <c r="A4005" s="20"/>
      <c r="B4005" s="24">
        <v>1223</v>
      </c>
      <c r="H4005" s="571">
        <v>4000</v>
      </c>
      <c r="I4005" s="78">
        <v>2197</v>
      </c>
      <c r="J4005" s="78">
        <v>1807</v>
      </c>
      <c r="K4005" s="78">
        <v>2196</v>
      </c>
      <c r="L4005" s="78">
        <v>2197</v>
      </c>
      <c r="M4005" s="579" t="str">
        <f t="shared" si="63"/>
        <v>2197,1807,2196,2197</v>
      </c>
      <c r="R4005" s="280">
        <v>4000</v>
      </c>
      <c r="S4005" s="591">
        <v>1529.3382606611999</v>
      </c>
    </row>
    <row r="4006" spans="1:19">
      <c r="A4006" s="20"/>
      <c r="B4006" s="24">
        <v>1224</v>
      </c>
      <c r="H4006" s="571">
        <v>4001</v>
      </c>
      <c r="I4006" s="78">
        <v>2198</v>
      </c>
      <c r="J4006" s="78">
        <v>1805</v>
      </c>
      <c r="K4006" s="78">
        <v>1806</v>
      </c>
      <c r="L4006" s="78">
        <v>2198</v>
      </c>
      <c r="M4006" s="579" t="str">
        <f t="shared" si="63"/>
        <v>2198,1805,1806,2198</v>
      </c>
      <c r="R4006" s="280">
        <v>4001</v>
      </c>
      <c r="S4006" s="591">
        <v>1683.55978557409</v>
      </c>
    </row>
    <row r="4007" spans="1:19">
      <c r="A4007" s="20"/>
      <c r="B4007" s="24">
        <v>1225</v>
      </c>
      <c r="H4007" s="571">
        <v>4002</v>
      </c>
      <c r="I4007" s="78">
        <v>2198</v>
      </c>
      <c r="J4007" s="78">
        <v>1806</v>
      </c>
      <c r="K4007" s="78">
        <v>2197</v>
      </c>
      <c r="L4007" s="78">
        <v>2198</v>
      </c>
      <c r="M4007" s="579" t="str">
        <f t="shared" si="63"/>
        <v>2198,1806,2197,2198</v>
      </c>
      <c r="R4007" s="280">
        <v>4002</v>
      </c>
      <c r="S4007" s="591">
        <v>1648.77154864466</v>
      </c>
    </row>
    <row r="4008" spans="1:19">
      <c r="A4008" s="20"/>
      <c r="B4008" s="24">
        <v>1226</v>
      </c>
      <c r="H4008" s="571">
        <v>4003</v>
      </c>
      <c r="I4008" s="78">
        <v>2199</v>
      </c>
      <c r="J4008" s="78">
        <v>1804</v>
      </c>
      <c r="K4008" s="78">
        <v>1805</v>
      </c>
      <c r="L4008" s="78">
        <v>2199</v>
      </c>
      <c r="M4008" s="579" t="str">
        <f t="shared" si="63"/>
        <v>2199,1804,1805,2199</v>
      </c>
      <c r="R4008" s="280">
        <v>4003</v>
      </c>
      <c r="S4008" s="591">
        <v>1813.3931223704899</v>
      </c>
    </row>
    <row r="4009" spans="1:19">
      <c r="A4009" s="20"/>
      <c r="B4009" s="24">
        <v>1227</v>
      </c>
      <c r="H4009" s="571">
        <v>4004</v>
      </c>
      <c r="I4009" s="78">
        <v>2199</v>
      </c>
      <c r="J4009" s="78">
        <v>1805</v>
      </c>
      <c r="K4009" s="78">
        <v>2198</v>
      </c>
      <c r="L4009" s="78">
        <v>2199</v>
      </c>
      <c r="M4009" s="579" t="str">
        <f t="shared" si="63"/>
        <v>2199,1805,2198,2199</v>
      </c>
      <c r="R4009" s="280">
        <v>4004</v>
      </c>
      <c r="S4009" s="591">
        <v>1697.0515983447799</v>
      </c>
    </row>
    <row r="4010" spans="1:19">
      <c r="A4010" s="20"/>
      <c r="B4010" s="24">
        <v>1228</v>
      </c>
      <c r="H4010" s="571">
        <v>4005</v>
      </c>
      <c r="I4010" s="78">
        <v>2200</v>
      </c>
      <c r="J4010" s="78">
        <v>1803</v>
      </c>
      <c r="K4010" s="78">
        <v>1804</v>
      </c>
      <c r="L4010" s="78">
        <v>2200</v>
      </c>
      <c r="M4010" s="579" t="str">
        <f t="shared" si="63"/>
        <v>2200,1803,1804,2200</v>
      </c>
      <c r="R4010" s="280">
        <v>4005</v>
      </c>
      <c r="S4010" s="591">
        <v>1902.6648779719901</v>
      </c>
    </row>
    <row r="4011" spans="1:19">
      <c r="A4011" s="20"/>
      <c r="B4011" s="24">
        <v>1229</v>
      </c>
      <c r="H4011" s="571">
        <v>4006</v>
      </c>
      <c r="I4011" s="78">
        <v>2200</v>
      </c>
      <c r="J4011" s="78">
        <v>1804</v>
      </c>
      <c r="K4011" s="78">
        <v>2199</v>
      </c>
      <c r="L4011" s="78">
        <v>2200</v>
      </c>
      <c r="M4011" s="579" t="str">
        <f t="shared" si="63"/>
        <v>2200,1804,2199,2200</v>
      </c>
      <c r="R4011" s="280">
        <v>4006</v>
      </c>
      <c r="S4011" s="591">
        <v>1678.7077185875</v>
      </c>
    </row>
    <row r="4012" spans="1:19">
      <c r="A4012" s="20"/>
      <c r="B4012" s="24">
        <v>1230</v>
      </c>
      <c r="H4012" s="571">
        <v>4007</v>
      </c>
      <c r="I4012" s="78">
        <v>2201</v>
      </c>
      <c r="J4012" s="78">
        <v>1812</v>
      </c>
      <c r="K4012" s="78">
        <v>1803</v>
      </c>
      <c r="L4012" s="78">
        <v>2201</v>
      </c>
      <c r="M4012" s="579" t="str">
        <f t="shared" si="63"/>
        <v>2201,1812,1803,2201</v>
      </c>
      <c r="R4012" s="280">
        <v>4007</v>
      </c>
      <c r="S4012" s="591">
        <v>1758.3594342450001</v>
      </c>
    </row>
    <row r="4013" spans="1:19">
      <c r="A4013" s="20"/>
      <c r="B4013" s="24">
        <v>1231</v>
      </c>
      <c r="H4013" s="571">
        <v>4008</v>
      </c>
      <c r="I4013" s="78">
        <v>2201</v>
      </c>
      <c r="J4013" s="78">
        <v>1803</v>
      </c>
      <c r="K4013" s="78">
        <v>2200</v>
      </c>
      <c r="L4013" s="78">
        <v>2201</v>
      </c>
      <c r="M4013" s="579" t="str">
        <f t="shared" si="63"/>
        <v>2201,1803,2200,2201</v>
      </c>
      <c r="R4013" s="280">
        <v>4008</v>
      </c>
      <c r="S4013" s="591">
        <v>1621.7771103099799</v>
      </c>
    </row>
    <row r="4014" spans="1:19">
      <c r="A4014" s="20"/>
      <c r="B4014" s="24">
        <v>1232</v>
      </c>
      <c r="H4014" s="571">
        <v>4009</v>
      </c>
      <c r="I4014" s="78">
        <v>2202</v>
      </c>
      <c r="J4014" s="78">
        <v>2037</v>
      </c>
      <c r="K4014" s="78">
        <v>1812</v>
      </c>
      <c r="L4014" s="78">
        <v>2202</v>
      </c>
      <c r="M4014" s="579" t="str">
        <f t="shared" si="63"/>
        <v>2202,2037,1812,2202</v>
      </c>
      <c r="R4014" s="280">
        <v>4009</v>
      </c>
      <c r="S4014" s="591">
        <v>1973.3799448100001</v>
      </c>
    </row>
    <row r="4015" spans="1:19">
      <c r="A4015" s="20"/>
      <c r="B4015" s="24">
        <v>1233</v>
      </c>
      <c r="H4015" s="571">
        <v>4010</v>
      </c>
      <c r="I4015" s="78">
        <v>2202</v>
      </c>
      <c r="J4015" s="78">
        <v>1812</v>
      </c>
      <c r="K4015" s="78">
        <v>2201</v>
      </c>
      <c r="L4015" s="78">
        <v>2202</v>
      </c>
      <c r="M4015" s="579" t="str">
        <f t="shared" si="63"/>
        <v>2202,1812,2201,2202</v>
      </c>
      <c r="R4015" s="280">
        <v>4010</v>
      </c>
      <c r="S4015" s="591">
        <v>1631.48323258</v>
      </c>
    </row>
    <row r="4016" spans="1:19">
      <c r="A4016" s="20"/>
      <c r="B4016" s="24">
        <v>1234</v>
      </c>
      <c r="H4016" s="571">
        <v>4011</v>
      </c>
      <c r="I4016" s="78">
        <v>2203</v>
      </c>
      <c r="J4016" s="78">
        <v>2038</v>
      </c>
      <c r="K4016" s="78">
        <v>2037</v>
      </c>
      <c r="L4016" s="78">
        <v>2203</v>
      </c>
      <c r="M4016" s="579" t="str">
        <f t="shared" si="63"/>
        <v>2203,2038,2037,2203</v>
      </c>
      <c r="R4016" s="280">
        <v>4011</v>
      </c>
      <c r="S4016" s="591">
        <v>2069.4446541900102</v>
      </c>
    </row>
    <row r="4017" spans="1:19">
      <c r="A4017" s="20"/>
      <c r="B4017" s="24">
        <v>1235</v>
      </c>
      <c r="H4017" s="571">
        <v>4012</v>
      </c>
      <c r="I4017" s="78">
        <v>2203</v>
      </c>
      <c r="J4017" s="78">
        <v>2037</v>
      </c>
      <c r="K4017" s="78">
        <v>2202</v>
      </c>
      <c r="L4017" s="78">
        <v>2203</v>
      </c>
      <c r="M4017" s="579" t="str">
        <f t="shared" si="63"/>
        <v>2203,2037,2202,2203</v>
      </c>
      <c r="R4017" s="280">
        <v>4012</v>
      </c>
      <c r="S4017" s="591">
        <v>1734.6065768599899</v>
      </c>
    </row>
    <row r="4018" spans="1:19">
      <c r="A4018" s="20"/>
      <c r="B4018" s="24">
        <v>1236</v>
      </c>
      <c r="H4018" s="571">
        <v>4013</v>
      </c>
      <c r="I4018" s="78">
        <v>2204</v>
      </c>
      <c r="J4018" s="78">
        <v>2039</v>
      </c>
      <c r="K4018" s="78">
        <v>2038</v>
      </c>
      <c r="L4018" s="78">
        <v>2204</v>
      </c>
      <c r="M4018" s="579" t="str">
        <f t="shared" si="63"/>
        <v>2204,2039,2038,2204</v>
      </c>
      <c r="R4018" s="280">
        <v>4013</v>
      </c>
      <c r="S4018" s="591">
        <v>2003.8857856550001</v>
      </c>
    </row>
    <row r="4019" spans="1:19">
      <c r="A4019" s="20"/>
      <c r="B4019" s="24">
        <v>1237</v>
      </c>
      <c r="H4019" s="571">
        <v>4014</v>
      </c>
      <c r="I4019" s="78">
        <v>2204</v>
      </c>
      <c r="J4019" s="78">
        <v>2038</v>
      </c>
      <c r="K4019" s="78">
        <v>2203</v>
      </c>
      <c r="L4019" s="78">
        <v>2204</v>
      </c>
      <c r="M4019" s="579" t="str">
        <f t="shared" si="63"/>
        <v>2204,2038,2203,2204</v>
      </c>
      <c r="R4019" s="280">
        <v>4014</v>
      </c>
      <c r="S4019" s="591">
        <v>1943.99020182499</v>
      </c>
    </row>
    <row r="4020" spans="1:19">
      <c r="A4020" s="20"/>
      <c r="B4020" s="24">
        <v>1238</v>
      </c>
      <c r="H4020" s="571">
        <v>4015</v>
      </c>
      <c r="I4020" s="78">
        <v>2205</v>
      </c>
      <c r="J4020" s="78">
        <v>2040</v>
      </c>
      <c r="K4020" s="78">
        <v>2039</v>
      </c>
      <c r="L4020" s="78">
        <v>2205</v>
      </c>
      <c r="M4020" s="579" t="str">
        <f t="shared" si="63"/>
        <v>2205,2040,2039,2205</v>
      </c>
      <c r="R4020" s="280">
        <v>4015</v>
      </c>
      <c r="S4020" s="591">
        <v>1778.9622371</v>
      </c>
    </row>
    <row r="4021" spans="1:19">
      <c r="A4021" s="20"/>
      <c r="B4021" s="24">
        <v>1239</v>
      </c>
      <c r="H4021" s="571">
        <v>4016</v>
      </c>
      <c r="I4021" s="78">
        <v>2205</v>
      </c>
      <c r="J4021" s="78">
        <v>2039</v>
      </c>
      <c r="K4021" s="78">
        <v>2204</v>
      </c>
      <c r="L4021" s="78">
        <v>2205</v>
      </c>
      <c r="M4021" s="579" t="str">
        <f t="shared" si="63"/>
        <v>2205,2039,2204,2205</v>
      </c>
      <c r="R4021" s="280">
        <v>4016</v>
      </c>
      <c r="S4021" s="591">
        <v>1740.88609729001</v>
      </c>
    </row>
    <row r="4022" spans="1:19">
      <c r="A4022" s="20"/>
      <c r="B4022" s="24">
        <v>1240</v>
      </c>
      <c r="H4022" s="571">
        <v>4017</v>
      </c>
      <c r="I4022" s="78">
        <v>2206</v>
      </c>
      <c r="J4022" s="78">
        <v>2041</v>
      </c>
      <c r="K4022" s="78">
        <v>2040</v>
      </c>
      <c r="L4022" s="78">
        <v>2206</v>
      </c>
      <c r="M4022" s="579" t="str">
        <f t="shared" si="63"/>
        <v>2206,2041,2040,2206</v>
      </c>
      <c r="R4022" s="280">
        <v>4017</v>
      </c>
      <c r="S4022" s="591">
        <v>1766.99901168001</v>
      </c>
    </row>
    <row r="4023" spans="1:19">
      <c r="A4023" s="20"/>
      <c r="B4023" s="24">
        <v>1241</v>
      </c>
      <c r="H4023" s="571">
        <v>4018</v>
      </c>
      <c r="I4023" s="78">
        <v>2206</v>
      </c>
      <c r="J4023" s="78">
        <v>2040</v>
      </c>
      <c r="K4023" s="78">
        <v>2205</v>
      </c>
      <c r="L4023" s="78">
        <v>2206</v>
      </c>
      <c r="M4023" s="579" t="str">
        <f t="shared" si="63"/>
        <v>2206,2040,2205,2206</v>
      </c>
      <c r="R4023" s="280">
        <v>4018</v>
      </c>
      <c r="S4023" s="591">
        <v>1729.05697121001</v>
      </c>
    </row>
    <row r="4024" spans="1:19">
      <c r="A4024" s="20"/>
      <c r="B4024" s="24">
        <v>1242</v>
      </c>
      <c r="H4024" s="571">
        <v>4019</v>
      </c>
      <c r="I4024" s="78">
        <v>2207</v>
      </c>
      <c r="J4024" s="78">
        <v>2042</v>
      </c>
      <c r="K4024" s="78">
        <v>2041</v>
      </c>
      <c r="L4024" s="78">
        <v>2207</v>
      </c>
      <c r="M4024" s="579" t="str">
        <f t="shared" si="63"/>
        <v>2207,2042,2041,2207</v>
      </c>
      <c r="R4024" s="280">
        <v>4019</v>
      </c>
      <c r="S4024" s="591">
        <v>1921.7516123750099</v>
      </c>
    </row>
    <row r="4025" spans="1:19">
      <c r="A4025" s="20"/>
      <c r="B4025" s="24">
        <v>1243</v>
      </c>
      <c r="H4025" s="571">
        <v>4020</v>
      </c>
      <c r="I4025" s="78">
        <v>2207</v>
      </c>
      <c r="J4025" s="78">
        <v>2041</v>
      </c>
      <c r="K4025" s="78">
        <v>2206</v>
      </c>
      <c r="L4025" s="78">
        <v>2207</v>
      </c>
      <c r="M4025" s="579" t="str">
        <f t="shared" si="63"/>
        <v>2207,2041,2206,2207</v>
      </c>
      <c r="R4025" s="280">
        <v>4020</v>
      </c>
      <c r="S4025" s="591">
        <v>1597.2339466999899</v>
      </c>
    </row>
    <row r="4026" spans="1:19">
      <c r="A4026" s="20"/>
      <c r="B4026" s="24">
        <v>1244</v>
      </c>
      <c r="H4026" s="571">
        <v>4021</v>
      </c>
      <c r="I4026" s="78">
        <v>2208</v>
      </c>
      <c r="J4026" s="78">
        <v>2182</v>
      </c>
      <c r="K4026" s="78">
        <v>2181</v>
      </c>
      <c r="L4026" s="78">
        <v>2208</v>
      </c>
      <c r="M4026" s="579" t="str">
        <f t="shared" si="63"/>
        <v>2208,2182,2181,2208</v>
      </c>
      <c r="R4026" s="280">
        <v>4021</v>
      </c>
      <c r="S4026" s="591">
        <v>1731.78135743748</v>
      </c>
    </row>
    <row r="4027" spans="1:19">
      <c r="A4027" s="20"/>
      <c r="B4027" s="24">
        <v>1245</v>
      </c>
      <c r="H4027" s="571">
        <v>4022</v>
      </c>
      <c r="I4027" s="78">
        <v>2208</v>
      </c>
      <c r="J4027" s="78">
        <v>2181</v>
      </c>
      <c r="K4027" s="78">
        <v>2184</v>
      </c>
      <c r="L4027" s="78">
        <v>2208</v>
      </c>
      <c r="M4027" s="579" t="str">
        <f t="shared" si="63"/>
        <v>2208,2181,2184,2208</v>
      </c>
      <c r="R4027" s="280">
        <v>4022</v>
      </c>
      <c r="S4027" s="591">
        <v>1729.5278605674901</v>
      </c>
    </row>
    <row r="4028" spans="1:19">
      <c r="A4028" s="20"/>
      <c r="B4028" s="24">
        <v>1246</v>
      </c>
      <c r="H4028" s="571">
        <v>4023</v>
      </c>
      <c r="I4028" s="78">
        <v>2209</v>
      </c>
      <c r="J4028" s="78">
        <v>2183</v>
      </c>
      <c r="K4028" s="78">
        <v>2182</v>
      </c>
      <c r="L4028" s="78">
        <v>2209</v>
      </c>
      <c r="M4028" s="579" t="str">
        <f t="shared" si="63"/>
        <v>2209,2183,2182,2209</v>
      </c>
      <c r="R4028" s="280">
        <v>4023</v>
      </c>
      <c r="S4028" s="591">
        <v>1698.23809727703</v>
      </c>
    </row>
    <row r="4029" spans="1:19">
      <c r="A4029" s="20"/>
      <c r="B4029" s="24">
        <v>1247</v>
      </c>
      <c r="H4029" s="571">
        <v>4024</v>
      </c>
      <c r="I4029" s="78">
        <v>2209</v>
      </c>
      <c r="J4029" s="78">
        <v>2182</v>
      </c>
      <c r="K4029" s="78">
        <v>2208</v>
      </c>
      <c r="L4029" s="78">
        <v>2209</v>
      </c>
      <c r="M4029" s="579" t="str">
        <f t="shared" si="63"/>
        <v>2209,2182,2208,2209</v>
      </c>
      <c r="R4029" s="280">
        <v>4024</v>
      </c>
      <c r="S4029" s="591">
        <v>1803.3611187224701</v>
      </c>
    </row>
    <row r="4030" spans="1:19">
      <c r="A4030" s="20"/>
      <c r="B4030" s="24">
        <v>1248</v>
      </c>
      <c r="H4030" s="571">
        <v>4025</v>
      </c>
      <c r="I4030" s="78">
        <v>2210</v>
      </c>
      <c r="J4030" s="78">
        <v>2188</v>
      </c>
      <c r="K4030" s="78">
        <v>2183</v>
      </c>
      <c r="L4030" s="78">
        <v>2210</v>
      </c>
      <c r="M4030" s="579" t="str">
        <f t="shared" si="63"/>
        <v>2210,2188,2183,2210</v>
      </c>
      <c r="R4030" s="280">
        <v>4025</v>
      </c>
      <c r="S4030" s="591">
        <v>1896.51443268451</v>
      </c>
    </row>
    <row r="4031" spans="1:19">
      <c r="A4031" s="20"/>
      <c r="B4031" s="24">
        <v>1249</v>
      </c>
      <c r="H4031" s="571">
        <v>4026</v>
      </c>
      <c r="I4031" s="78">
        <v>2210</v>
      </c>
      <c r="J4031" s="78">
        <v>2183</v>
      </c>
      <c r="K4031" s="78">
        <v>2209</v>
      </c>
      <c r="L4031" s="78">
        <v>2210</v>
      </c>
      <c r="M4031" s="579" t="str">
        <f t="shared" si="63"/>
        <v>2210,2183,2209,2210</v>
      </c>
      <c r="R4031" s="280">
        <v>4026</v>
      </c>
      <c r="S4031" s="591">
        <v>1986.74310541249</v>
      </c>
    </row>
    <row r="4032" spans="1:19">
      <c r="A4032" s="20"/>
      <c r="B4032" s="24">
        <v>1250</v>
      </c>
      <c r="H4032" s="571">
        <v>4027</v>
      </c>
      <c r="I4032" s="78">
        <v>2211</v>
      </c>
      <c r="J4032" s="78">
        <v>2189</v>
      </c>
      <c r="K4032" s="78">
        <v>2188</v>
      </c>
      <c r="L4032" s="78">
        <v>2211</v>
      </c>
      <c r="M4032" s="579" t="str">
        <f t="shared" si="63"/>
        <v>2211,2189,2188,2211</v>
      </c>
      <c r="R4032" s="280">
        <v>4027</v>
      </c>
      <c r="S4032" s="591">
        <v>1728.09588039448</v>
      </c>
    </row>
    <row r="4033" spans="1:19">
      <c r="A4033" s="20"/>
      <c r="B4033" s="24">
        <v>1251</v>
      </c>
      <c r="H4033" s="571">
        <v>4028</v>
      </c>
      <c r="I4033" s="78">
        <v>2211</v>
      </c>
      <c r="J4033" s="78">
        <v>2188</v>
      </c>
      <c r="K4033" s="78">
        <v>2210</v>
      </c>
      <c r="L4033" s="78">
        <v>2211</v>
      </c>
      <c r="M4033" s="579" t="str">
        <f t="shared" si="63"/>
        <v>2211,2188,2210,2211</v>
      </c>
      <c r="R4033" s="280">
        <v>4028</v>
      </c>
      <c r="S4033" s="591">
        <v>1960.3459481225</v>
      </c>
    </row>
    <row r="4034" spans="1:19">
      <c r="A4034" s="20"/>
      <c r="B4034" s="24">
        <v>1252</v>
      </c>
      <c r="H4034" s="571">
        <v>4029</v>
      </c>
      <c r="I4034" s="78">
        <v>2212</v>
      </c>
      <c r="J4034" s="78">
        <v>2190</v>
      </c>
      <c r="K4034" s="78">
        <v>2189</v>
      </c>
      <c r="L4034" s="78">
        <v>2212</v>
      </c>
      <c r="M4034" s="579" t="str">
        <f t="shared" si="63"/>
        <v>2212,2190,2189,2212</v>
      </c>
      <c r="R4034" s="280">
        <v>4029</v>
      </c>
      <c r="S4034" s="591">
        <v>1663.0569840585499</v>
      </c>
    </row>
    <row r="4035" spans="1:19">
      <c r="A4035" s="20"/>
      <c r="B4035" s="24">
        <v>1253</v>
      </c>
      <c r="H4035" s="571">
        <v>4030</v>
      </c>
      <c r="I4035" s="78">
        <v>2212</v>
      </c>
      <c r="J4035" s="78">
        <v>2189</v>
      </c>
      <c r="K4035" s="78">
        <v>2211</v>
      </c>
      <c r="L4035" s="78">
        <v>2212</v>
      </c>
      <c r="M4035" s="579" t="str">
        <f t="shared" si="63"/>
        <v>2212,2189,2211,2212</v>
      </c>
      <c r="R4035" s="280">
        <v>4030</v>
      </c>
      <c r="S4035" s="591">
        <v>1732.5879205574699</v>
      </c>
    </row>
    <row r="4036" spans="1:19">
      <c r="A4036" s="20"/>
      <c r="B4036" s="24">
        <v>1254</v>
      </c>
      <c r="H4036" s="571">
        <v>4031</v>
      </c>
      <c r="I4036" s="78">
        <v>2213</v>
      </c>
      <c r="J4036" s="78">
        <v>2191</v>
      </c>
      <c r="K4036" s="78">
        <v>2190</v>
      </c>
      <c r="L4036" s="78">
        <v>2213</v>
      </c>
      <c r="M4036" s="579" t="str">
        <f t="shared" si="63"/>
        <v>2213,2191,2190,2213</v>
      </c>
      <c r="R4036" s="280">
        <v>4031</v>
      </c>
      <c r="S4036" s="591">
        <v>1379.56494976</v>
      </c>
    </row>
    <row r="4037" spans="1:19">
      <c r="A4037" s="20"/>
      <c r="B4037" s="24">
        <v>1255</v>
      </c>
      <c r="H4037" s="571">
        <v>4032</v>
      </c>
      <c r="I4037" s="78">
        <v>2213</v>
      </c>
      <c r="J4037" s="78">
        <v>2190</v>
      </c>
      <c r="K4037" s="78">
        <v>2212</v>
      </c>
      <c r="L4037" s="78">
        <v>2213</v>
      </c>
      <c r="M4037" s="579" t="str">
        <f t="shared" si="63"/>
        <v>2213,2190,2212,2213</v>
      </c>
      <c r="R4037" s="280">
        <v>4032</v>
      </c>
      <c r="S4037" s="591">
        <v>1608.97980757147</v>
      </c>
    </row>
    <row r="4038" spans="1:19">
      <c r="A4038" s="20"/>
      <c r="B4038" s="24">
        <v>1256</v>
      </c>
      <c r="H4038" s="571">
        <v>4033</v>
      </c>
      <c r="I4038" s="78">
        <v>2213</v>
      </c>
      <c r="J4038" s="78">
        <v>2192</v>
      </c>
      <c r="K4038" s="78">
        <v>2191</v>
      </c>
      <c r="L4038" s="78">
        <v>2213</v>
      </c>
      <c r="M4038" s="579" t="str">
        <f t="shared" ref="M4038:M4101" si="64">_xlfn.CONCAT(I4038,",",J4038,",",,K4038,",",L4038)</f>
        <v>2213,2192,2191,2213</v>
      </c>
      <c r="R4038" s="280">
        <v>4033</v>
      </c>
      <c r="S4038" s="591">
        <v>1367.4884429599899</v>
      </c>
    </row>
    <row r="4039" spans="1:19">
      <c r="A4039" s="20"/>
      <c r="B4039" s="24">
        <v>1257</v>
      </c>
      <c r="H4039" s="571">
        <v>4034</v>
      </c>
      <c r="I4039" s="78">
        <v>2214</v>
      </c>
      <c r="J4039" s="78">
        <v>2193</v>
      </c>
      <c r="K4039" s="78">
        <v>2192</v>
      </c>
      <c r="L4039" s="78">
        <v>2214</v>
      </c>
      <c r="M4039" s="579" t="str">
        <f t="shared" si="64"/>
        <v>2214,2193,2192,2214</v>
      </c>
      <c r="R4039" s="280">
        <v>4034</v>
      </c>
      <c r="S4039" s="591">
        <v>1575.01185540598</v>
      </c>
    </row>
    <row r="4040" spans="1:19">
      <c r="A4040" s="20"/>
      <c r="B4040" s="24">
        <v>1258</v>
      </c>
      <c r="H4040" s="571">
        <v>4035</v>
      </c>
      <c r="I4040" s="78">
        <v>2214</v>
      </c>
      <c r="J4040" s="78">
        <v>2192</v>
      </c>
      <c r="K4040" s="78">
        <v>2213</v>
      </c>
      <c r="L4040" s="78">
        <v>2214</v>
      </c>
      <c r="M4040" s="579" t="str">
        <f t="shared" si="64"/>
        <v>2214,2192,2213,2214</v>
      </c>
      <c r="R4040" s="280">
        <v>4035</v>
      </c>
      <c r="S4040" s="591">
        <v>1581.43302812401</v>
      </c>
    </row>
    <row r="4041" spans="1:19">
      <c r="A4041" s="20"/>
      <c r="B4041" s="24">
        <v>1259</v>
      </c>
      <c r="H4041" s="571">
        <v>4036</v>
      </c>
      <c r="I4041" s="78">
        <v>2215</v>
      </c>
      <c r="J4041" s="78">
        <v>2194</v>
      </c>
      <c r="K4041" s="78">
        <v>2193</v>
      </c>
      <c r="L4041" s="78">
        <v>2215</v>
      </c>
      <c r="M4041" s="579" t="str">
        <f t="shared" si="64"/>
        <v>2215,2194,2193,2215</v>
      </c>
      <c r="R4041" s="280">
        <v>4036</v>
      </c>
      <c r="S4041" s="591">
        <v>1564.85610793251</v>
      </c>
    </row>
    <row r="4042" spans="1:19">
      <c r="A4042" s="20"/>
      <c r="B4042" s="24">
        <v>1260</v>
      </c>
      <c r="H4042" s="571">
        <v>4037</v>
      </c>
      <c r="I4042" s="78">
        <v>2215</v>
      </c>
      <c r="J4042" s="78">
        <v>2193</v>
      </c>
      <c r="K4042" s="78">
        <v>2214</v>
      </c>
      <c r="L4042" s="78">
        <v>2215</v>
      </c>
      <c r="M4042" s="579" t="str">
        <f t="shared" si="64"/>
        <v>2215,2193,2214,2215</v>
      </c>
      <c r="R4042" s="280">
        <v>4037</v>
      </c>
      <c r="S4042" s="591">
        <v>1583.91766934098</v>
      </c>
    </row>
    <row r="4043" spans="1:19">
      <c r="A4043" s="20"/>
      <c r="B4043" s="24">
        <v>1261</v>
      </c>
      <c r="H4043" s="571">
        <v>4038</v>
      </c>
      <c r="I4043" s="78">
        <v>2216</v>
      </c>
      <c r="J4043" s="78">
        <v>2195</v>
      </c>
      <c r="K4043" s="78">
        <v>2194</v>
      </c>
      <c r="L4043" s="78">
        <v>2216</v>
      </c>
      <c r="M4043" s="579" t="str">
        <f t="shared" si="64"/>
        <v>2216,2195,2194,2216</v>
      </c>
      <c r="R4043" s="280">
        <v>4038</v>
      </c>
      <c r="S4043" s="591">
        <v>1520.2063989109799</v>
      </c>
    </row>
    <row r="4044" spans="1:19">
      <c r="A4044" s="20"/>
      <c r="B4044" s="24">
        <v>1262</v>
      </c>
      <c r="H4044" s="571">
        <v>4039</v>
      </c>
      <c r="I4044" s="78">
        <v>2216</v>
      </c>
      <c r="J4044" s="78">
        <v>2194</v>
      </c>
      <c r="K4044" s="78">
        <v>2215</v>
      </c>
      <c r="L4044" s="78">
        <v>2216</v>
      </c>
      <c r="M4044" s="579" t="str">
        <f t="shared" si="64"/>
        <v>2216,2194,2215,2216</v>
      </c>
      <c r="R4044" s="280">
        <v>4039</v>
      </c>
      <c r="S4044" s="591">
        <v>1564.2950632944901</v>
      </c>
    </row>
    <row r="4045" spans="1:19">
      <c r="A4045" s="20"/>
      <c r="B4045" s="24">
        <v>1263</v>
      </c>
      <c r="H4045" s="571">
        <v>4040</v>
      </c>
      <c r="I4045" s="78">
        <v>2217</v>
      </c>
      <c r="J4045" s="78">
        <v>2196</v>
      </c>
      <c r="K4045" s="78">
        <v>2195</v>
      </c>
      <c r="L4045" s="78">
        <v>2217</v>
      </c>
      <c r="M4045" s="579" t="str">
        <f t="shared" si="64"/>
        <v>2217,2196,2195,2217</v>
      </c>
      <c r="R4045" s="280">
        <v>4040</v>
      </c>
      <c r="S4045" s="591">
        <v>1503.89475943049</v>
      </c>
    </row>
    <row r="4046" spans="1:19">
      <c r="A4046" s="20"/>
      <c r="B4046" s="24">
        <v>1264</v>
      </c>
      <c r="H4046" s="571">
        <v>4041</v>
      </c>
      <c r="I4046" s="78">
        <v>2217</v>
      </c>
      <c r="J4046" s="78">
        <v>2195</v>
      </c>
      <c r="K4046" s="78">
        <v>2216</v>
      </c>
      <c r="L4046" s="78">
        <v>2217</v>
      </c>
      <c r="M4046" s="579" t="str">
        <f t="shared" si="64"/>
        <v>2217,2195,2216,2217</v>
      </c>
      <c r="R4046" s="280">
        <v>4041</v>
      </c>
      <c r="S4046" s="591">
        <v>1511.115762141</v>
      </c>
    </row>
    <row r="4047" spans="1:19">
      <c r="A4047" s="20"/>
      <c r="B4047" s="24">
        <v>1265</v>
      </c>
      <c r="H4047" s="571">
        <v>4042</v>
      </c>
      <c r="I4047" s="78">
        <v>2218</v>
      </c>
      <c r="J4047" s="78">
        <v>2197</v>
      </c>
      <c r="K4047" s="78">
        <v>2196</v>
      </c>
      <c r="L4047" s="78">
        <v>2218</v>
      </c>
      <c r="M4047" s="579" t="str">
        <f t="shared" si="64"/>
        <v>2218,2197,2196,2218</v>
      </c>
      <c r="R4047" s="280">
        <v>4042</v>
      </c>
      <c r="S4047" s="591">
        <v>1480.0070772861</v>
      </c>
    </row>
    <row r="4048" spans="1:19">
      <c r="A4048" s="20"/>
      <c r="B4048" s="24">
        <v>1266</v>
      </c>
      <c r="H4048" s="571">
        <v>4043</v>
      </c>
      <c r="I4048" s="78">
        <v>2218</v>
      </c>
      <c r="J4048" s="78">
        <v>2196</v>
      </c>
      <c r="K4048" s="78">
        <v>2217</v>
      </c>
      <c r="L4048" s="78">
        <v>2218</v>
      </c>
      <c r="M4048" s="579" t="str">
        <f t="shared" si="64"/>
        <v>2218,2196,2217,2218</v>
      </c>
      <c r="R4048" s="280">
        <v>4043</v>
      </c>
      <c r="S4048" s="591">
        <v>1460.16654845583</v>
      </c>
    </row>
    <row r="4049" spans="1:19">
      <c r="A4049" s="20"/>
      <c r="B4049" s="24">
        <v>1267</v>
      </c>
      <c r="H4049" s="571">
        <v>4044</v>
      </c>
      <c r="I4049" s="78">
        <v>2219</v>
      </c>
      <c r="J4049" s="78">
        <v>2198</v>
      </c>
      <c r="K4049" s="78">
        <v>2197</v>
      </c>
      <c r="L4049" s="78">
        <v>2219</v>
      </c>
      <c r="M4049" s="579" t="str">
        <f t="shared" si="64"/>
        <v>2219,2198,2197,2219</v>
      </c>
      <c r="R4049" s="280">
        <v>4044</v>
      </c>
      <c r="S4049" s="591">
        <v>1552.8576982611901</v>
      </c>
    </row>
    <row r="4050" spans="1:19">
      <c r="A4050" s="20"/>
      <c r="B4050" s="24">
        <v>1268</v>
      </c>
      <c r="H4050" s="571">
        <v>4045</v>
      </c>
      <c r="I4050" s="78">
        <v>2219</v>
      </c>
      <c r="J4050" s="78">
        <v>2197</v>
      </c>
      <c r="K4050" s="78">
        <v>2218</v>
      </c>
      <c r="L4050" s="78">
        <v>2219</v>
      </c>
      <c r="M4050" s="579" t="str">
        <f t="shared" si="64"/>
        <v>2219,2197,2218,2219</v>
      </c>
      <c r="R4050" s="280">
        <v>4045</v>
      </c>
      <c r="S4050" s="591">
        <v>1533.6442088921499</v>
      </c>
    </row>
    <row r="4051" spans="1:19">
      <c r="A4051" s="20"/>
      <c r="B4051" s="24">
        <v>1269</v>
      </c>
      <c r="H4051" s="571">
        <v>4046</v>
      </c>
      <c r="I4051" s="78">
        <v>2220</v>
      </c>
      <c r="J4051" s="78">
        <v>2199</v>
      </c>
      <c r="K4051" s="78">
        <v>2198</v>
      </c>
      <c r="L4051" s="78">
        <v>2220</v>
      </c>
      <c r="M4051" s="579" t="str">
        <f t="shared" si="64"/>
        <v>2220,2199,2198,2220</v>
      </c>
      <c r="R4051" s="280">
        <v>4046</v>
      </c>
      <c r="S4051" s="591">
        <v>1745.89776589433</v>
      </c>
    </row>
    <row r="4052" spans="1:19">
      <c r="A4052" s="20"/>
      <c r="B4052" s="24">
        <v>1270</v>
      </c>
      <c r="H4052" s="571">
        <v>4047</v>
      </c>
      <c r="I4052" s="78">
        <v>2220</v>
      </c>
      <c r="J4052" s="78">
        <v>2198</v>
      </c>
      <c r="K4052" s="78">
        <v>2219</v>
      </c>
      <c r="L4052" s="78">
        <v>2220</v>
      </c>
      <c r="M4052" s="579" t="str">
        <f t="shared" si="64"/>
        <v>2220,2198,2219,2220</v>
      </c>
      <c r="R4052" s="280">
        <v>4047</v>
      </c>
      <c r="S4052" s="591">
        <v>1637.3918646647201</v>
      </c>
    </row>
    <row r="4053" spans="1:19">
      <c r="A4053" s="20"/>
      <c r="B4053" s="24">
        <v>1271</v>
      </c>
      <c r="H4053" s="571">
        <v>4048</v>
      </c>
      <c r="I4053" s="78">
        <v>2221</v>
      </c>
      <c r="J4053" s="78">
        <v>2200</v>
      </c>
      <c r="K4053" s="78">
        <v>2199</v>
      </c>
      <c r="L4053" s="78">
        <v>2221</v>
      </c>
      <c r="M4053" s="579" t="str">
        <f t="shared" si="64"/>
        <v>2221,2200,2199,2221</v>
      </c>
      <c r="R4053" s="280">
        <v>4048</v>
      </c>
      <c r="S4053" s="591">
        <v>1782.161808223</v>
      </c>
    </row>
    <row r="4054" spans="1:19">
      <c r="A4054" s="20"/>
      <c r="B4054" s="24">
        <v>1272</v>
      </c>
      <c r="H4054" s="571">
        <v>4049</v>
      </c>
      <c r="I4054" s="78">
        <v>2221</v>
      </c>
      <c r="J4054" s="78">
        <v>2199</v>
      </c>
      <c r="K4054" s="78">
        <v>2220</v>
      </c>
      <c r="L4054" s="78">
        <v>2221</v>
      </c>
      <c r="M4054" s="579" t="str">
        <f t="shared" si="64"/>
        <v>2221,2199,2220,2221</v>
      </c>
      <c r="R4054" s="280">
        <v>4049</v>
      </c>
      <c r="S4054" s="591">
        <v>1755.2804104904901</v>
      </c>
    </row>
    <row r="4055" spans="1:19">
      <c r="A4055" s="20"/>
      <c r="B4055" s="24">
        <v>1273</v>
      </c>
      <c r="H4055" s="571">
        <v>4050</v>
      </c>
      <c r="I4055" s="78">
        <v>2222</v>
      </c>
      <c r="J4055" s="78">
        <v>2201</v>
      </c>
      <c r="K4055" s="78">
        <v>2200</v>
      </c>
      <c r="L4055" s="78">
        <v>2222</v>
      </c>
      <c r="M4055" s="579" t="str">
        <f t="shared" si="64"/>
        <v>2222,2201,2200,2222</v>
      </c>
      <c r="R4055" s="280">
        <v>4050</v>
      </c>
      <c r="S4055" s="591">
        <v>1515.7024004499999</v>
      </c>
    </row>
    <row r="4056" spans="1:19">
      <c r="A4056" s="20"/>
      <c r="B4056" s="24">
        <v>1274</v>
      </c>
      <c r="H4056" s="571">
        <v>4051</v>
      </c>
      <c r="I4056" s="78">
        <v>2222</v>
      </c>
      <c r="J4056" s="78">
        <v>2200</v>
      </c>
      <c r="K4056" s="78">
        <v>2221</v>
      </c>
      <c r="L4056" s="78">
        <v>2222</v>
      </c>
      <c r="M4056" s="579" t="str">
        <f t="shared" si="64"/>
        <v>2222,2200,2221,2222</v>
      </c>
      <c r="R4056" s="280">
        <v>4051</v>
      </c>
      <c r="S4056" s="591">
        <v>1786.1320239940101</v>
      </c>
    </row>
    <row r="4057" spans="1:19">
      <c r="A4057" s="20"/>
      <c r="B4057" s="24">
        <v>1275</v>
      </c>
      <c r="H4057" s="571">
        <v>4052</v>
      </c>
      <c r="I4057" s="78">
        <v>2222</v>
      </c>
      <c r="J4057" s="78">
        <v>2202</v>
      </c>
      <c r="K4057" s="78">
        <v>2201</v>
      </c>
      <c r="L4057" s="78">
        <v>2222</v>
      </c>
      <c r="M4057" s="579" t="str">
        <f t="shared" si="64"/>
        <v>2222,2202,2201,2222</v>
      </c>
      <c r="R4057" s="280">
        <v>4052</v>
      </c>
      <c r="S4057" s="591">
        <v>1552.2590686999899</v>
      </c>
    </row>
    <row r="4058" spans="1:19">
      <c r="A4058" s="20"/>
      <c r="B4058" s="24">
        <v>1276</v>
      </c>
      <c r="H4058" s="571">
        <v>4053</v>
      </c>
      <c r="I4058" s="78">
        <v>2223</v>
      </c>
      <c r="J4058" s="78">
        <v>2203</v>
      </c>
      <c r="K4058" s="78">
        <v>2202</v>
      </c>
      <c r="L4058" s="78">
        <v>2223</v>
      </c>
      <c r="M4058" s="579" t="str">
        <f t="shared" si="64"/>
        <v>2223,2203,2202,2223</v>
      </c>
      <c r="R4058" s="280">
        <v>4053</v>
      </c>
      <c r="S4058" s="591">
        <v>1830.6700227599899</v>
      </c>
    </row>
    <row r="4059" spans="1:19">
      <c r="A4059" s="20"/>
      <c r="B4059" s="24">
        <v>1277</v>
      </c>
      <c r="H4059" s="571">
        <v>4054</v>
      </c>
      <c r="I4059" s="78">
        <v>2223</v>
      </c>
      <c r="J4059" s="78">
        <v>2202</v>
      </c>
      <c r="K4059" s="78">
        <v>2222</v>
      </c>
      <c r="L4059" s="78">
        <v>2223</v>
      </c>
      <c r="M4059" s="579" t="str">
        <f t="shared" si="64"/>
        <v>2223,2202,2222,2223</v>
      </c>
      <c r="R4059" s="280">
        <v>4054</v>
      </c>
      <c r="S4059" s="591">
        <v>1723.35729323501</v>
      </c>
    </row>
    <row r="4060" spans="1:19">
      <c r="A4060" s="20"/>
      <c r="B4060" s="24">
        <v>1278</v>
      </c>
      <c r="H4060" s="571">
        <v>4055</v>
      </c>
      <c r="I4060" s="78">
        <v>2224</v>
      </c>
      <c r="J4060" s="78">
        <v>2223</v>
      </c>
      <c r="K4060" s="78">
        <v>2222</v>
      </c>
      <c r="L4060" s="78">
        <v>2224</v>
      </c>
      <c r="M4060" s="579" t="str">
        <f t="shared" si="64"/>
        <v>2224,2223,2222,2224</v>
      </c>
      <c r="R4060" s="280">
        <v>4055</v>
      </c>
      <c r="S4060" s="591">
        <v>1752.0428493099801</v>
      </c>
    </row>
    <row r="4061" spans="1:19">
      <c r="A4061" s="20"/>
      <c r="B4061" s="24">
        <v>1279</v>
      </c>
      <c r="H4061" s="571">
        <v>4056</v>
      </c>
      <c r="I4061" s="78">
        <v>2224</v>
      </c>
      <c r="J4061" s="78">
        <v>2222</v>
      </c>
      <c r="K4061" s="78">
        <v>2221</v>
      </c>
      <c r="L4061" s="78">
        <v>2224</v>
      </c>
      <c r="M4061" s="579" t="str">
        <f t="shared" si="64"/>
        <v>2224,2222,2221,2224</v>
      </c>
      <c r="R4061" s="280">
        <v>4056</v>
      </c>
      <c r="S4061" s="591">
        <v>1720.1272052959901</v>
      </c>
    </row>
    <row r="4062" spans="1:19">
      <c r="A4062" s="20"/>
      <c r="B4062" s="24">
        <v>1280</v>
      </c>
      <c r="H4062" s="571">
        <v>4057</v>
      </c>
      <c r="I4062" s="78">
        <v>2225</v>
      </c>
      <c r="J4062" s="78">
        <v>2204</v>
      </c>
      <c r="K4062" s="78">
        <v>2203</v>
      </c>
      <c r="L4062" s="78">
        <v>2225</v>
      </c>
      <c r="M4062" s="579" t="str">
        <f t="shared" si="64"/>
        <v>2225,2204,2203,2225</v>
      </c>
      <c r="R4062" s="280">
        <v>4057</v>
      </c>
      <c r="S4062" s="591">
        <v>1789.24330459001</v>
      </c>
    </row>
    <row r="4063" spans="1:19">
      <c r="A4063" s="20"/>
      <c r="B4063" s="24">
        <v>1281</v>
      </c>
      <c r="H4063" s="571">
        <v>4058</v>
      </c>
      <c r="I4063" s="78">
        <v>2225</v>
      </c>
      <c r="J4063" s="78">
        <v>2203</v>
      </c>
      <c r="K4063" s="78">
        <v>2223</v>
      </c>
      <c r="L4063" s="78">
        <v>2225</v>
      </c>
      <c r="M4063" s="579" t="str">
        <f t="shared" si="64"/>
        <v>2225,2203,2223,2225</v>
      </c>
      <c r="R4063" s="280">
        <v>4058</v>
      </c>
      <c r="S4063" s="591">
        <v>1773.7764313799801</v>
      </c>
    </row>
    <row r="4064" spans="1:19">
      <c r="A4064" s="20"/>
      <c r="B4064" s="24">
        <v>1282</v>
      </c>
      <c r="H4064" s="571">
        <v>4059</v>
      </c>
      <c r="I4064" s="78">
        <v>2226</v>
      </c>
      <c r="J4064" s="78">
        <v>2205</v>
      </c>
      <c r="K4064" s="78">
        <v>2204</v>
      </c>
      <c r="L4064" s="78">
        <v>2226</v>
      </c>
      <c r="M4064" s="579" t="str">
        <f t="shared" si="64"/>
        <v>2226,2205,2204,2226</v>
      </c>
      <c r="R4064" s="280">
        <v>4059</v>
      </c>
      <c r="S4064" s="591">
        <v>1692.8369358699999</v>
      </c>
    </row>
    <row r="4065" spans="1:19">
      <c r="A4065" s="20"/>
      <c r="B4065" s="24">
        <v>1283</v>
      </c>
      <c r="H4065" s="571">
        <v>4060</v>
      </c>
      <c r="I4065" s="78">
        <v>2226</v>
      </c>
      <c r="J4065" s="78">
        <v>2204</v>
      </c>
      <c r="K4065" s="78">
        <v>2225</v>
      </c>
      <c r="L4065" s="78">
        <v>2226</v>
      </c>
      <c r="M4065" s="579" t="str">
        <f t="shared" si="64"/>
        <v>2226,2204,2225,2226</v>
      </c>
      <c r="R4065" s="280">
        <v>4060</v>
      </c>
      <c r="S4065" s="591">
        <v>1685.8064425299899</v>
      </c>
    </row>
    <row r="4066" spans="1:19">
      <c r="A4066" s="20"/>
      <c r="B4066" s="24">
        <v>1284</v>
      </c>
      <c r="H4066" s="571">
        <v>4061</v>
      </c>
      <c r="I4066" s="78">
        <v>2227</v>
      </c>
      <c r="J4066" s="78">
        <v>2206</v>
      </c>
      <c r="K4066" s="78">
        <v>2205</v>
      </c>
      <c r="L4066" s="78">
        <v>2227</v>
      </c>
      <c r="M4066" s="579" t="str">
        <f t="shared" si="64"/>
        <v>2227,2206,2205,2227</v>
      </c>
      <c r="R4066" s="280">
        <v>4061</v>
      </c>
      <c r="S4066" s="591">
        <v>1392.761917975</v>
      </c>
    </row>
    <row r="4067" spans="1:19">
      <c r="A4067" s="20"/>
      <c r="B4067" s="24">
        <v>1285</v>
      </c>
      <c r="H4067" s="571">
        <v>4062</v>
      </c>
      <c r="I4067" s="78">
        <v>2227</v>
      </c>
      <c r="J4067" s="78">
        <v>2205</v>
      </c>
      <c r="K4067" s="78">
        <v>2226</v>
      </c>
      <c r="L4067" s="78">
        <v>2227</v>
      </c>
      <c r="M4067" s="579" t="str">
        <f t="shared" si="64"/>
        <v>2227,2205,2226,2227</v>
      </c>
      <c r="R4067" s="280">
        <v>4062</v>
      </c>
      <c r="S4067" s="591">
        <v>1396.30507757498</v>
      </c>
    </row>
    <row r="4068" spans="1:19">
      <c r="A4068" s="20"/>
      <c r="B4068" s="24">
        <v>1286</v>
      </c>
      <c r="H4068" s="571">
        <v>4063</v>
      </c>
      <c r="I4068" s="78">
        <v>2228</v>
      </c>
      <c r="J4068" s="78">
        <v>2225</v>
      </c>
      <c r="K4068" s="78">
        <v>2223</v>
      </c>
      <c r="L4068" s="78">
        <v>2228</v>
      </c>
      <c r="M4068" s="579" t="str">
        <f t="shared" si="64"/>
        <v>2228,2225,2223,2228</v>
      </c>
      <c r="R4068" s="280">
        <v>4063</v>
      </c>
      <c r="S4068" s="591">
        <v>1703.0875178900001</v>
      </c>
    </row>
    <row r="4069" spans="1:19">
      <c r="A4069" s="20"/>
      <c r="B4069" s="24">
        <v>1287</v>
      </c>
      <c r="H4069" s="571">
        <v>4064</v>
      </c>
      <c r="I4069" s="78">
        <v>2228</v>
      </c>
      <c r="J4069" s="78">
        <v>2223</v>
      </c>
      <c r="K4069" s="78">
        <v>2224</v>
      </c>
      <c r="L4069" s="78">
        <v>2228</v>
      </c>
      <c r="M4069" s="579" t="str">
        <f t="shared" si="64"/>
        <v>2228,2223,2224,2228</v>
      </c>
      <c r="R4069" s="280">
        <v>4064</v>
      </c>
      <c r="S4069" s="591">
        <v>1800.1655346949999</v>
      </c>
    </row>
    <row r="4070" spans="1:19">
      <c r="A4070" s="20"/>
      <c r="B4070" s="24">
        <v>1288</v>
      </c>
      <c r="H4070" s="571">
        <v>4065</v>
      </c>
      <c r="I4070" s="78">
        <v>2229</v>
      </c>
      <c r="J4070" s="78">
        <v>2207</v>
      </c>
      <c r="K4070" s="78">
        <v>2206</v>
      </c>
      <c r="L4070" s="78">
        <v>2229</v>
      </c>
      <c r="M4070" s="579" t="str">
        <f t="shared" si="64"/>
        <v>2229,2207,2206,2229</v>
      </c>
      <c r="R4070" s="280">
        <v>4065</v>
      </c>
      <c r="S4070" s="591">
        <v>1818.4333693450001</v>
      </c>
    </row>
    <row r="4071" spans="1:19">
      <c r="A4071" s="20"/>
      <c r="B4071" s="24">
        <v>1289</v>
      </c>
      <c r="H4071" s="571">
        <v>4066</v>
      </c>
      <c r="I4071" s="78">
        <v>2229</v>
      </c>
      <c r="J4071" s="78">
        <v>2206</v>
      </c>
      <c r="K4071" s="78">
        <v>2227</v>
      </c>
      <c r="L4071" s="78">
        <v>2229</v>
      </c>
      <c r="M4071" s="579" t="str">
        <f t="shared" si="64"/>
        <v>2229,2206,2227,2229</v>
      </c>
      <c r="R4071" s="280">
        <v>4066</v>
      </c>
      <c r="S4071" s="591">
        <v>1455.57234394998</v>
      </c>
    </row>
    <row r="4072" spans="1:19">
      <c r="A4072" s="20"/>
      <c r="B4072" s="24">
        <v>1290</v>
      </c>
      <c r="H4072" s="571">
        <v>4067</v>
      </c>
      <c r="I4072" s="78">
        <v>2230</v>
      </c>
      <c r="J4072" s="78">
        <v>2226</v>
      </c>
      <c r="K4072" s="78">
        <v>2225</v>
      </c>
      <c r="L4072" s="78">
        <v>2230</v>
      </c>
      <c r="M4072" s="579" t="str">
        <f t="shared" si="64"/>
        <v>2230,2226,2225,2230</v>
      </c>
      <c r="R4072" s="280">
        <v>4067</v>
      </c>
      <c r="S4072" s="591">
        <v>1611.3805232100101</v>
      </c>
    </row>
    <row r="4073" spans="1:19">
      <c r="A4073" s="20"/>
      <c r="B4073" s="24">
        <v>1291</v>
      </c>
      <c r="H4073" s="571">
        <v>4068</v>
      </c>
      <c r="I4073" s="78">
        <v>2230</v>
      </c>
      <c r="J4073" s="78">
        <v>2225</v>
      </c>
      <c r="K4073" s="78">
        <v>2228</v>
      </c>
      <c r="L4073" s="78">
        <v>2230</v>
      </c>
      <c r="M4073" s="579" t="str">
        <f t="shared" si="64"/>
        <v>2230,2225,2228,2230</v>
      </c>
      <c r="R4073" s="280">
        <v>4068</v>
      </c>
      <c r="S4073" s="591">
        <v>1729.8971914799999</v>
      </c>
    </row>
    <row r="4074" spans="1:19">
      <c r="A4074" s="20"/>
      <c r="B4074" s="24">
        <v>1292</v>
      </c>
      <c r="H4074" s="571">
        <v>4069</v>
      </c>
      <c r="I4074" s="78">
        <v>2231</v>
      </c>
      <c r="J4074" s="78">
        <v>2227</v>
      </c>
      <c r="K4074" s="78">
        <v>2226</v>
      </c>
      <c r="L4074" s="78">
        <v>2231</v>
      </c>
      <c r="M4074" s="579" t="str">
        <f t="shared" si="64"/>
        <v>2231,2227,2226,2231</v>
      </c>
      <c r="R4074" s="280">
        <v>4069</v>
      </c>
      <c r="S4074" s="591">
        <v>1362.7248794100101</v>
      </c>
    </row>
    <row r="4075" spans="1:19">
      <c r="A4075" s="20"/>
      <c r="B4075" s="24">
        <v>1293</v>
      </c>
      <c r="H4075" s="571">
        <v>4070</v>
      </c>
      <c r="I4075" s="78">
        <v>2231</v>
      </c>
      <c r="J4075" s="78">
        <v>2226</v>
      </c>
      <c r="K4075" s="78">
        <v>2230</v>
      </c>
      <c r="L4075" s="78">
        <v>2231</v>
      </c>
      <c r="M4075" s="579" t="str">
        <f t="shared" si="64"/>
        <v>2231,2226,2230,2231</v>
      </c>
      <c r="R4075" s="280">
        <v>4070</v>
      </c>
      <c r="S4075" s="591">
        <v>1637.1382444799899</v>
      </c>
    </row>
    <row r="4076" spans="1:19">
      <c r="A4076" s="20"/>
      <c r="B4076" s="24">
        <v>1294</v>
      </c>
      <c r="H4076" s="571">
        <v>4071</v>
      </c>
      <c r="I4076" s="78">
        <v>2231</v>
      </c>
      <c r="J4076" s="78">
        <v>2229</v>
      </c>
      <c r="K4076" s="78">
        <v>2227</v>
      </c>
      <c r="L4076" s="78">
        <v>2231</v>
      </c>
      <c r="M4076" s="579" t="str">
        <f t="shared" si="64"/>
        <v>2231,2229,2227,2231</v>
      </c>
      <c r="R4076" s="280">
        <v>4071</v>
      </c>
      <c r="S4076" s="591">
        <v>1438.93400049</v>
      </c>
    </row>
    <row r="4077" spans="1:19">
      <c r="A4077" s="20"/>
      <c r="B4077" s="24">
        <v>1295</v>
      </c>
      <c r="H4077" s="571">
        <v>4072</v>
      </c>
      <c r="I4077" s="78">
        <v>2232</v>
      </c>
      <c r="J4077" s="78">
        <v>2224</v>
      </c>
      <c r="K4077" s="78">
        <v>2221</v>
      </c>
      <c r="L4077" s="78">
        <v>2232</v>
      </c>
      <c r="M4077" s="579" t="str">
        <f t="shared" si="64"/>
        <v>2232,2224,2221,2232</v>
      </c>
      <c r="R4077" s="280">
        <v>4072</v>
      </c>
      <c r="S4077" s="591">
        <v>1961.1961289409901</v>
      </c>
    </row>
    <row r="4078" spans="1:19">
      <c r="A4078" s="20"/>
      <c r="B4078" s="24">
        <v>1296</v>
      </c>
      <c r="H4078" s="571">
        <v>4073</v>
      </c>
      <c r="I4078" s="78">
        <v>2232</v>
      </c>
      <c r="J4078" s="78">
        <v>2221</v>
      </c>
      <c r="K4078" s="78">
        <v>2220</v>
      </c>
      <c r="L4078" s="78">
        <v>2232</v>
      </c>
      <c r="M4078" s="579" t="str">
        <f t="shared" si="64"/>
        <v>2232,2221,2220,2232</v>
      </c>
      <c r="R4078" s="280">
        <v>4073</v>
      </c>
      <c r="S4078" s="591">
        <v>1895.20348499599</v>
      </c>
    </row>
    <row r="4079" spans="1:19">
      <c r="A4079" s="20"/>
      <c r="B4079" s="24">
        <v>1297</v>
      </c>
      <c r="H4079" s="571">
        <v>4074</v>
      </c>
      <c r="I4079" s="78">
        <v>2233</v>
      </c>
      <c r="J4079" s="78">
        <v>2232</v>
      </c>
      <c r="K4079" s="78">
        <v>2220</v>
      </c>
      <c r="L4079" s="78">
        <v>2233</v>
      </c>
      <c r="M4079" s="579" t="str">
        <f t="shared" si="64"/>
        <v>2233,2232,2220,2233</v>
      </c>
      <c r="R4079" s="280">
        <v>4074</v>
      </c>
      <c r="S4079" s="591">
        <v>1883.3900578236</v>
      </c>
    </row>
    <row r="4080" spans="1:19">
      <c r="A4080" s="20"/>
      <c r="B4080" s="24">
        <v>1298</v>
      </c>
      <c r="H4080" s="571">
        <v>4075</v>
      </c>
      <c r="I4080" s="78">
        <v>2233</v>
      </c>
      <c r="J4080" s="78">
        <v>2220</v>
      </c>
      <c r="K4080" s="78">
        <v>2219</v>
      </c>
      <c r="L4080" s="78">
        <v>2233</v>
      </c>
      <c r="M4080" s="579" t="str">
        <f t="shared" si="64"/>
        <v>2233,2220,2219,2233</v>
      </c>
      <c r="R4080" s="280">
        <v>4075</v>
      </c>
      <c r="S4080" s="591">
        <v>1668.23006677064</v>
      </c>
    </row>
    <row r="4081" spans="1:19">
      <c r="A4081" s="20"/>
      <c r="B4081" s="24">
        <v>1299</v>
      </c>
      <c r="H4081" s="571">
        <v>4076</v>
      </c>
      <c r="I4081" s="78">
        <v>2234</v>
      </c>
      <c r="J4081" s="78">
        <v>2233</v>
      </c>
      <c r="K4081" s="78">
        <v>2219</v>
      </c>
      <c r="L4081" s="78">
        <v>2234</v>
      </c>
      <c r="M4081" s="579" t="str">
        <f t="shared" si="64"/>
        <v>2234,2233,2219,2234</v>
      </c>
      <c r="R4081" s="280">
        <v>4076</v>
      </c>
      <c r="S4081" s="591">
        <v>1374.74010142014</v>
      </c>
    </row>
    <row r="4082" spans="1:19">
      <c r="A4082" s="20"/>
      <c r="B4082" s="24">
        <v>1300</v>
      </c>
      <c r="H4082" s="571">
        <v>4077</v>
      </c>
      <c r="I4082" s="78">
        <v>2234</v>
      </c>
      <c r="J4082" s="78">
        <v>2219</v>
      </c>
      <c r="K4082" s="78">
        <v>2218</v>
      </c>
      <c r="L4082" s="78">
        <v>2234</v>
      </c>
      <c r="M4082" s="579" t="str">
        <f t="shared" si="64"/>
        <v>2234,2219,2218,2234</v>
      </c>
      <c r="R4082" s="280">
        <v>4077</v>
      </c>
      <c r="S4082" s="591">
        <v>1333.5775240365899</v>
      </c>
    </row>
    <row r="4083" spans="1:19">
      <c r="A4083" s="20"/>
      <c r="B4083" s="24">
        <v>1301</v>
      </c>
      <c r="H4083" s="571">
        <v>4078</v>
      </c>
      <c r="I4083" s="78">
        <v>2235</v>
      </c>
      <c r="J4083" s="78">
        <v>2234</v>
      </c>
      <c r="K4083" s="78">
        <v>2218</v>
      </c>
      <c r="L4083" s="78">
        <v>2235</v>
      </c>
      <c r="M4083" s="579" t="str">
        <f t="shared" si="64"/>
        <v>2235,2234,2218,2235</v>
      </c>
      <c r="R4083" s="280">
        <v>4078</v>
      </c>
      <c r="S4083" s="591">
        <v>1312.99984511859</v>
      </c>
    </row>
    <row r="4084" spans="1:19">
      <c r="A4084" s="20"/>
      <c r="B4084" s="24">
        <v>1302</v>
      </c>
      <c r="H4084" s="571">
        <v>4079</v>
      </c>
      <c r="I4084" s="78">
        <v>2235</v>
      </c>
      <c r="J4084" s="78">
        <v>2218</v>
      </c>
      <c r="K4084" s="78">
        <v>2217</v>
      </c>
      <c r="L4084" s="78">
        <v>2235</v>
      </c>
      <c r="M4084" s="579" t="str">
        <f t="shared" si="64"/>
        <v>2235,2218,2217,2235</v>
      </c>
      <c r="R4084" s="280">
        <v>4079</v>
      </c>
      <c r="S4084" s="591">
        <v>1503.96704478126</v>
      </c>
    </row>
    <row r="4085" spans="1:19">
      <c r="A4085" s="20"/>
      <c r="B4085" s="24">
        <v>1303</v>
      </c>
      <c r="H4085" s="571">
        <v>4080</v>
      </c>
      <c r="I4085" s="78">
        <v>2236</v>
      </c>
      <c r="J4085" s="78">
        <v>2235</v>
      </c>
      <c r="K4085" s="78">
        <v>2217</v>
      </c>
      <c r="L4085" s="78">
        <v>2236</v>
      </c>
      <c r="M4085" s="579" t="str">
        <f t="shared" si="64"/>
        <v>2236,2235,2217,2236</v>
      </c>
      <c r="R4085" s="280">
        <v>4080</v>
      </c>
      <c r="S4085" s="591">
        <v>1544.380098351</v>
      </c>
    </row>
    <row r="4086" spans="1:19">
      <c r="A4086" s="20"/>
      <c r="B4086" s="24">
        <v>1304</v>
      </c>
      <c r="H4086" s="571">
        <v>4081</v>
      </c>
      <c r="I4086" s="78">
        <v>2236</v>
      </c>
      <c r="J4086" s="78">
        <v>2217</v>
      </c>
      <c r="K4086" s="78">
        <v>2216</v>
      </c>
      <c r="L4086" s="78">
        <v>2236</v>
      </c>
      <c r="M4086" s="579" t="str">
        <f t="shared" si="64"/>
        <v>2236,2217,2216,2236</v>
      </c>
      <c r="R4086" s="280">
        <v>4081</v>
      </c>
      <c r="S4086" s="591">
        <v>1514.49348899399</v>
      </c>
    </row>
    <row r="4087" spans="1:19">
      <c r="A4087" s="20"/>
      <c r="B4087" s="24">
        <v>1305</v>
      </c>
      <c r="H4087" s="571">
        <v>4082</v>
      </c>
      <c r="I4087" s="78">
        <v>2237</v>
      </c>
      <c r="J4087" s="78">
        <v>2236</v>
      </c>
      <c r="K4087" s="78">
        <v>2216</v>
      </c>
      <c r="L4087" s="78">
        <v>2237</v>
      </c>
      <c r="M4087" s="579" t="str">
        <f t="shared" si="64"/>
        <v>2237,2236,2216,2237</v>
      </c>
      <c r="R4087" s="280">
        <v>4082</v>
      </c>
      <c r="S4087" s="591">
        <v>1600.1648809579999</v>
      </c>
    </row>
    <row r="4088" spans="1:19">
      <c r="A4088" s="20"/>
      <c r="B4088" s="24">
        <v>1306</v>
      </c>
      <c r="H4088" s="571">
        <v>4083</v>
      </c>
      <c r="I4088" s="78">
        <v>2237</v>
      </c>
      <c r="J4088" s="78">
        <v>2216</v>
      </c>
      <c r="K4088" s="78">
        <v>2215</v>
      </c>
      <c r="L4088" s="78">
        <v>2237</v>
      </c>
      <c r="M4088" s="579" t="str">
        <f t="shared" si="64"/>
        <v>2237,2216,2215,2237</v>
      </c>
      <c r="R4088" s="280">
        <v>4083</v>
      </c>
      <c r="S4088" s="591">
        <v>1571.3015399885001</v>
      </c>
    </row>
    <row r="4089" spans="1:19">
      <c r="A4089" s="20"/>
      <c r="B4089" s="24">
        <v>1307</v>
      </c>
      <c r="H4089" s="571">
        <v>4084</v>
      </c>
      <c r="I4089" s="78">
        <v>2238</v>
      </c>
      <c r="J4089" s="78">
        <v>2237</v>
      </c>
      <c r="K4089" s="78">
        <v>2215</v>
      </c>
      <c r="L4089" s="78">
        <v>2238</v>
      </c>
      <c r="M4089" s="579" t="str">
        <f t="shared" si="64"/>
        <v>2238,2237,2215,2238</v>
      </c>
      <c r="R4089" s="280">
        <v>4084</v>
      </c>
      <c r="S4089" s="591">
        <v>1678.2661570319999</v>
      </c>
    </row>
    <row r="4090" spans="1:19">
      <c r="A4090" s="20"/>
      <c r="B4090" s="24">
        <v>1308</v>
      </c>
      <c r="H4090" s="571">
        <v>4085</v>
      </c>
      <c r="I4090" s="78">
        <v>2238</v>
      </c>
      <c r="J4090" s="78">
        <v>2215</v>
      </c>
      <c r="K4090" s="78">
        <v>2214</v>
      </c>
      <c r="L4090" s="78">
        <v>2238</v>
      </c>
      <c r="M4090" s="579" t="str">
        <f t="shared" si="64"/>
        <v>2238,2215,2214,2238</v>
      </c>
      <c r="R4090" s="280">
        <v>4085</v>
      </c>
      <c r="S4090" s="591">
        <v>1653.2261659200101</v>
      </c>
    </row>
    <row r="4091" spans="1:19">
      <c r="A4091" s="20"/>
      <c r="B4091" s="24">
        <v>1309</v>
      </c>
      <c r="H4091" s="571">
        <v>4086</v>
      </c>
      <c r="I4091" s="78">
        <v>2239</v>
      </c>
      <c r="J4091" s="78">
        <v>2238</v>
      </c>
      <c r="K4091" s="78">
        <v>2214</v>
      </c>
      <c r="L4091" s="78">
        <v>2239</v>
      </c>
      <c r="M4091" s="579" t="str">
        <f t="shared" si="64"/>
        <v>2239,2238,2214,2239</v>
      </c>
      <c r="R4091" s="280">
        <v>4086</v>
      </c>
      <c r="S4091" s="591">
        <v>1700.43054219499</v>
      </c>
    </row>
    <row r="4092" spans="1:19">
      <c r="A4092" s="20"/>
      <c r="B4092" s="24">
        <v>1310</v>
      </c>
      <c r="H4092" s="571">
        <v>4087</v>
      </c>
      <c r="I4092" s="78">
        <v>2239</v>
      </c>
      <c r="J4092" s="78">
        <v>2214</v>
      </c>
      <c r="K4092" s="78">
        <v>2213</v>
      </c>
      <c r="L4092" s="78">
        <v>2239</v>
      </c>
      <c r="M4092" s="579" t="str">
        <f t="shared" si="64"/>
        <v>2239,2214,2213,2239</v>
      </c>
      <c r="R4092" s="280">
        <v>4087</v>
      </c>
      <c r="S4092" s="591">
        <v>1619.6810604100001</v>
      </c>
    </row>
    <row r="4093" spans="1:19">
      <c r="A4093" s="20"/>
      <c r="B4093" s="24">
        <v>1311</v>
      </c>
      <c r="H4093" s="571">
        <v>4088</v>
      </c>
      <c r="I4093" s="78">
        <v>2212</v>
      </c>
      <c r="J4093" s="78">
        <v>2239</v>
      </c>
      <c r="K4093" s="78">
        <v>2213</v>
      </c>
      <c r="L4093" s="78">
        <v>2212</v>
      </c>
      <c r="M4093" s="579" t="str">
        <f t="shared" si="64"/>
        <v>2212,2239,2213,2212</v>
      </c>
      <c r="R4093" s="280">
        <v>4088</v>
      </c>
      <c r="S4093" s="591">
        <v>1664.9597460759901</v>
      </c>
    </row>
    <row r="4094" spans="1:19">
      <c r="A4094" s="20"/>
      <c r="B4094" s="24">
        <v>1312</v>
      </c>
      <c r="H4094" s="571">
        <v>4089</v>
      </c>
      <c r="I4094" s="78">
        <v>2240</v>
      </c>
      <c r="J4094" s="78">
        <v>2239</v>
      </c>
      <c r="K4094" s="78">
        <v>2212</v>
      </c>
      <c r="L4094" s="78">
        <v>2240</v>
      </c>
      <c r="M4094" s="579" t="str">
        <f t="shared" si="64"/>
        <v>2240,2239,2212,2240</v>
      </c>
      <c r="R4094" s="280">
        <v>4089</v>
      </c>
      <c r="S4094" s="591">
        <v>1716.53001075051</v>
      </c>
    </row>
    <row r="4095" spans="1:19">
      <c r="A4095" s="20"/>
      <c r="B4095" s="24">
        <v>1313</v>
      </c>
      <c r="H4095" s="571">
        <v>4090</v>
      </c>
      <c r="I4095" s="78">
        <v>2240</v>
      </c>
      <c r="J4095" s="78">
        <v>2212</v>
      </c>
      <c r="K4095" s="78">
        <v>2211</v>
      </c>
      <c r="L4095" s="78">
        <v>2240</v>
      </c>
      <c r="M4095" s="579" t="str">
        <f t="shared" si="64"/>
        <v>2240,2212,2211,2240</v>
      </c>
      <c r="R4095" s="280">
        <v>4090</v>
      </c>
      <c r="S4095" s="591">
        <v>1796.0557515609801</v>
      </c>
    </row>
    <row r="4096" spans="1:19">
      <c r="A4096" s="20"/>
      <c r="B4096" s="24">
        <v>1314</v>
      </c>
      <c r="H4096" s="571">
        <v>4091</v>
      </c>
      <c r="I4096" s="78">
        <v>2241</v>
      </c>
      <c r="J4096" s="78">
        <v>2228</v>
      </c>
      <c r="K4096" s="78">
        <v>2224</v>
      </c>
      <c r="L4096" s="78">
        <v>2241</v>
      </c>
      <c r="M4096" s="579" t="str">
        <f t="shared" si="64"/>
        <v>2241,2228,2224,2241</v>
      </c>
      <c r="R4096" s="280">
        <v>4091</v>
      </c>
      <c r="S4096" s="591">
        <v>1679.57294989001</v>
      </c>
    </row>
    <row r="4097" spans="1:19">
      <c r="A4097" s="20"/>
      <c r="B4097" s="24">
        <v>1315</v>
      </c>
      <c r="H4097" s="571">
        <v>4092</v>
      </c>
      <c r="I4097" s="78">
        <v>2241</v>
      </c>
      <c r="J4097" s="78">
        <v>2224</v>
      </c>
      <c r="K4097" s="78">
        <v>2232</v>
      </c>
      <c r="L4097" s="78">
        <v>2241</v>
      </c>
      <c r="M4097" s="579" t="str">
        <f t="shared" si="64"/>
        <v>2241,2224,2232,2241</v>
      </c>
      <c r="R4097" s="280">
        <v>4092</v>
      </c>
      <c r="S4097" s="591">
        <v>1900.29057848199</v>
      </c>
    </row>
    <row r="4098" spans="1:19">
      <c r="A4098" s="20"/>
      <c r="B4098" s="24">
        <v>1316</v>
      </c>
      <c r="H4098" s="571">
        <v>4093</v>
      </c>
      <c r="I4098" s="78">
        <v>2242</v>
      </c>
      <c r="J4098" s="78">
        <v>2230</v>
      </c>
      <c r="K4098" s="78">
        <v>2228</v>
      </c>
      <c r="L4098" s="78">
        <v>2242</v>
      </c>
      <c r="M4098" s="579" t="str">
        <f t="shared" si="64"/>
        <v>2242,2230,2228,2242</v>
      </c>
      <c r="R4098" s="280">
        <v>4093</v>
      </c>
      <c r="S4098" s="591">
        <v>1675.2638345999801</v>
      </c>
    </row>
    <row r="4099" spans="1:19">
      <c r="A4099" s="20"/>
      <c r="B4099" s="24">
        <v>1317</v>
      </c>
      <c r="H4099" s="571">
        <v>4094</v>
      </c>
      <c r="I4099" s="78">
        <v>2242</v>
      </c>
      <c r="J4099" s="78">
        <v>2228</v>
      </c>
      <c r="K4099" s="78">
        <v>2241</v>
      </c>
      <c r="L4099" s="78">
        <v>2242</v>
      </c>
      <c r="M4099" s="579" t="str">
        <f t="shared" si="64"/>
        <v>2242,2228,2241,2242</v>
      </c>
      <c r="R4099" s="280">
        <v>4094</v>
      </c>
      <c r="S4099" s="591">
        <v>1713.859877545</v>
      </c>
    </row>
    <row r="4100" spans="1:19">
      <c r="A4100" s="20"/>
      <c r="B4100" s="24">
        <v>1318</v>
      </c>
      <c r="H4100" s="571">
        <v>4095</v>
      </c>
      <c r="I4100" s="78">
        <v>2243</v>
      </c>
      <c r="J4100" s="78">
        <v>2231</v>
      </c>
      <c r="K4100" s="78">
        <v>2230</v>
      </c>
      <c r="L4100" s="78">
        <v>2243</v>
      </c>
      <c r="M4100" s="579" t="str">
        <f t="shared" si="64"/>
        <v>2243,2231,2230,2243</v>
      </c>
      <c r="R4100" s="280">
        <v>4095</v>
      </c>
      <c r="S4100" s="591">
        <v>1631.82773766999</v>
      </c>
    </row>
    <row r="4101" spans="1:19">
      <c r="A4101" s="20"/>
      <c r="B4101" s="24">
        <v>1319</v>
      </c>
      <c r="H4101" s="571">
        <v>4096</v>
      </c>
      <c r="I4101" s="78">
        <v>2243</v>
      </c>
      <c r="J4101" s="78">
        <v>2230</v>
      </c>
      <c r="K4101" s="78">
        <v>2242</v>
      </c>
      <c r="L4101" s="78">
        <v>2243</v>
      </c>
      <c r="M4101" s="579" t="str">
        <f t="shared" si="64"/>
        <v>2243,2230,2242,2243</v>
      </c>
      <c r="R4101" s="280">
        <v>4096</v>
      </c>
      <c r="S4101" s="591">
        <v>1674.3753653900001</v>
      </c>
    </row>
    <row r="4102" spans="1:19">
      <c r="A4102" s="20"/>
      <c r="B4102" s="24">
        <v>1320</v>
      </c>
      <c r="H4102" s="571">
        <v>4097</v>
      </c>
      <c r="I4102" s="78">
        <v>2244</v>
      </c>
      <c r="J4102" s="78">
        <v>2229</v>
      </c>
      <c r="K4102" s="78">
        <v>2231</v>
      </c>
      <c r="L4102" s="78">
        <v>2244</v>
      </c>
      <c r="M4102" s="579" t="str">
        <f t="shared" ref="M4102:M4165" si="65">_xlfn.CONCAT(I4102,",",J4102,",",,K4102,",",L4102)</f>
        <v>2244,2229,2231,2244</v>
      </c>
      <c r="R4102" s="280">
        <v>4097</v>
      </c>
      <c r="S4102" s="591">
        <v>1746.0461741849699</v>
      </c>
    </row>
    <row r="4103" spans="1:19">
      <c r="A4103" s="20"/>
      <c r="B4103" s="24">
        <v>1321</v>
      </c>
      <c r="H4103" s="571">
        <v>4098</v>
      </c>
      <c r="I4103" s="78">
        <v>2244</v>
      </c>
      <c r="J4103" s="78">
        <v>2231</v>
      </c>
      <c r="K4103" s="78">
        <v>2243</v>
      </c>
      <c r="L4103" s="78">
        <v>2244</v>
      </c>
      <c r="M4103" s="579" t="str">
        <f t="shared" si="65"/>
        <v>2244,2231,2243,2244</v>
      </c>
      <c r="R4103" s="280">
        <v>4098</v>
      </c>
      <c r="S4103" s="591">
        <v>1579.4518181849901</v>
      </c>
    </row>
    <row r="4104" spans="1:19">
      <c r="A4104" s="20"/>
      <c r="B4104" s="24">
        <v>1322</v>
      </c>
      <c r="H4104" s="571">
        <v>4099</v>
      </c>
      <c r="I4104" s="78">
        <v>2245</v>
      </c>
      <c r="J4104" s="78">
        <v>2240</v>
      </c>
      <c r="K4104" s="78">
        <v>2211</v>
      </c>
      <c r="L4104" s="78">
        <v>2245</v>
      </c>
      <c r="M4104" s="579" t="str">
        <f t="shared" si="65"/>
        <v>2245,2240,2211,2245</v>
      </c>
      <c r="R4104" s="280">
        <v>4099</v>
      </c>
      <c r="S4104" s="591">
        <v>1785.102107276</v>
      </c>
    </row>
    <row r="4105" spans="1:19">
      <c r="A4105" s="20"/>
      <c r="B4105" s="24">
        <v>1323</v>
      </c>
      <c r="H4105" s="571">
        <v>4100</v>
      </c>
      <c r="I4105" s="78">
        <v>2245</v>
      </c>
      <c r="J4105" s="78">
        <v>2211</v>
      </c>
      <c r="K4105" s="78">
        <v>2210</v>
      </c>
      <c r="L4105" s="78">
        <v>2245</v>
      </c>
      <c r="M4105" s="579" t="str">
        <f t="shared" si="65"/>
        <v>2245,2211,2210,2245</v>
      </c>
      <c r="R4105" s="280">
        <v>4100</v>
      </c>
      <c r="S4105" s="591">
        <v>1902.7967925205</v>
      </c>
    </row>
    <row r="4106" spans="1:19">
      <c r="A4106" s="20"/>
      <c r="B4106" s="24">
        <v>1324</v>
      </c>
      <c r="H4106" s="571">
        <v>4101</v>
      </c>
      <c r="I4106" s="78">
        <v>2246</v>
      </c>
      <c r="J4106" s="78">
        <v>2238</v>
      </c>
      <c r="K4106" s="78">
        <v>2239</v>
      </c>
      <c r="L4106" s="78">
        <v>2246</v>
      </c>
      <c r="M4106" s="579" t="str">
        <f t="shared" si="65"/>
        <v>2246,2238,2239,2246</v>
      </c>
      <c r="R4106" s="280">
        <v>4101</v>
      </c>
      <c r="S4106" s="591">
        <v>1842.5637958475099</v>
      </c>
    </row>
    <row r="4107" spans="1:19">
      <c r="A4107" s="20"/>
      <c r="B4107" s="24">
        <v>1325</v>
      </c>
      <c r="H4107" s="571">
        <v>4102</v>
      </c>
      <c r="I4107" s="78">
        <v>2246</v>
      </c>
      <c r="J4107" s="78">
        <v>2239</v>
      </c>
      <c r="K4107" s="78">
        <v>2240</v>
      </c>
      <c r="L4107" s="78">
        <v>2246</v>
      </c>
      <c r="M4107" s="579" t="str">
        <f t="shared" si="65"/>
        <v>2246,2239,2240,2246</v>
      </c>
      <c r="R4107" s="280">
        <v>4102</v>
      </c>
      <c r="S4107" s="591">
        <v>1917.27311843248</v>
      </c>
    </row>
    <row r="4108" spans="1:19">
      <c r="A4108" s="20"/>
      <c r="B4108" s="24">
        <v>1326</v>
      </c>
      <c r="H4108" s="571">
        <v>4103</v>
      </c>
      <c r="I4108" s="78">
        <v>2247</v>
      </c>
      <c r="J4108" s="78">
        <v>2246</v>
      </c>
      <c r="K4108" s="78">
        <v>2240</v>
      </c>
      <c r="L4108" s="78">
        <v>2247</v>
      </c>
      <c r="M4108" s="579" t="str">
        <f t="shared" si="65"/>
        <v>2247,2246,2240,2247</v>
      </c>
      <c r="R4108" s="280">
        <v>4103</v>
      </c>
      <c r="S4108" s="591">
        <v>1884.9237664360101</v>
      </c>
    </row>
    <row r="4109" spans="1:19">
      <c r="A4109" s="20"/>
      <c r="B4109" s="24">
        <v>1327</v>
      </c>
      <c r="H4109" s="571">
        <v>4104</v>
      </c>
      <c r="I4109" s="78">
        <v>2247</v>
      </c>
      <c r="J4109" s="78">
        <v>2240</v>
      </c>
      <c r="K4109" s="78">
        <v>2245</v>
      </c>
      <c r="L4109" s="78">
        <v>2247</v>
      </c>
      <c r="M4109" s="579" t="str">
        <f t="shared" si="65"/>
        <v>2247,2240,2245,2247</v>
      </c>
      <c r="R4109" s="280">
        <v>4104</v>
      </c>
      <c r="S4109" s="591">
        <v>1711.5714735919901</v>
      </c>
    </row>
    <row r="4110" spans="1:19">
      <c r="A4110" s="20"/>
      <c r="B4110" s="24">
        <v>1328</v>
      </c>
      <c r="H4110" s="571">
        <v>4105</v>
      </c>
      <c r="I4110" s="78">
        <v>2248</v>
      </c>
      <c r="J4110" s="78">
        <v>2237</v>
      </c>
      <c r="K4110" s="78">
        <v>2238</v>
      </c>
      <c r="L4110" s="78">
        <v>2248</v>
      </c>
      <c r="M4110" s="579" t="str">
        <f t="shared" si="65"/>
        <v>2248,2237,2238,2248</v>
      </c>
      <c r="R4110" s="280">
        <v>4105</v>
      </c>
      <c r="S4110" s="591">
        <v>1690.40444455599</v>
      </c>
    </row>
    <row r="4111" spans="1:19">
      <c r="A4111" s="20"/>
      <c r="B4111" s="24">
        <v>1329</v>
      </c>
      <c r="H4111" s="571">
        <v>4106</v>
      </c>
      <c r="I4111" s="78">
        <v>2248</v>
      </c>
      <c r="J4111" s="78">
        <v>2238</v>
      </c>
      <c r="K4111" s="78">
        <v>2246</v>
      </c>
      <c r="L4111" s="78">
        <v>2248</v>
      </c>
      <c r="M4111" s="579" t="str">
        <f t="shared" si="65"/>
        <v>2248,2238,2246,2248</v>
      </c>
      <c r="R4111" s="280">
        <v>4106</v>
      </c>
      <c r="S4111" s="591">
        <v>1859.44652556099</v>
      </c>
    </row>
    <row r="4112" spans="1:19">
      <c r="A4112" s="20"/>
      <c r="B4112" s="24">
        <v>1330</v>
      </c>
      <c r="H4112" s="571">
        <v>4107</v>
      </c>
      <c r="I4112" s="78">
        <v>2249</v>
      </c>
      <c r="J4112" s="78">
        <v>2236</v>
      </c>
      <c r="K4112" s="78">
        <v>2237</v>
      </c>
      <c r="L4112" s="78">
        <v>2249</v>
      </c>
      <c r="M4112" s="579" t="str">
        <f t="shared" si="65"/>
        <v>2249,2236,2237,2249</v>
      </c>
      <c r="R4112" s="280">
        <v>4107</v>
      </c>
      <c r="S4112" s="591">
        <v>1587.7215844264899</v>
      </c>
    </row>
    <row r="4113" spans="1:19">
      <c r="A4113" s="20"/>
      <c r="B4113" s="24">
        <v>1331</v>
      </c>
      <c r="H4113" s="571">
        <v>4108</v>
      </c>
      <c r="I4113" s="78">
        <v>2249</v>
      </c>
      <c r="J4113" s="78">
        <v>2237</v>
      </c>
      <c r="K4113" s="78">
        <v>2248</v>
      </c>
      <c r="L4113" s="78">
        <v>2249</v>
      </c>
      <c r="M4113" s="579" t="str">
        <f t="shared" si="65"/>
        <v>2249,2237,2248,2249</v>
      </c>
      <c r="R4113" s="280">
        <v>4108</v>
      </c>
      <c r="S4113" s="591">
        <v>1671.785384046</v>
      </c>
    </row>
    <row r="4114" spans="1:19">
      <c r="A4114" s="20"/>
      <c r="B4114" s="24">
        <v>1332</v>
      </c>
      <c r="H4114" s="571">
        <v>4109</v>
      </c>
      <c r="I4114" s="78">
        <v>2250</v>
      </c>
      <c r="J4114" s="78">
        <v>2235</v>
      </c>
      <c r="K4114" s="78">
        <v>2236</v>
      </c>
      <c r="L4114" s="78">
        <v>2250</v>
      </c>
      <c r="M4114" s="579" t="str">
        <f t="shared" si="65"/>
        <v>2250,2235,2236,2250</v>
      </c>
      <c r="R4114" s="280">
        <v>4109</v>
      </c>
      <c r="S4114" s="591">
        <v>1500.50519571</v>
      </c>
    </row>
    <row r="4115" spans="1:19">
      <c r="A4115" s="20"/>
      <c r="B4115" s="24">
        <v>1333</v>
      </c>
      <c r="H4115" s="571">
        <v>4110</v>
      </c>
      <c r="I4115" s="78">
        <v>2250</v>
      </c>
      <c r="J4115" s="78">
        <v>2236</v>
      </c>
      <c r="K4115" s="78">
        <v>2249</v>
      </c>
      <c r="L4115" s="78">
        <v>2250</v>
      </c>
      <c r="M4115" s="579" t="str">
        <f t="shared" si="65"/>
        <v>2250,2236,2249,2250</v>
      </c>
      <c r="R4115" s="280">
        <v>4110</v>
      </c>
      <c r="S4115" s="591">
        <v>1635.76920395001</v>
      </c>
    </row>
    <row r="4116" spans="1:19">
      <c r="A4116" s="20"/>
      <c r="B4116" s="24">
        <v>1334</v>
      </c>
      <c r="H4116" s="571">
        <v>4111</v>
      </c>
      <c r="I4116" s="78">
        <v>2251</v>
      </c>
      <c r="J4116" s="78">
        <v>2234</v>
      </c>
      <c r="K4116" s="78">
        <v>2235</v>
      </c>
      <c r="L4116" s="78">
        <v>2251</v>
      </c>
      <c r="M4116" s="579" t="str">
        <f t="shared" si="65"/>
        <v>2251,2234,2235,2251</v>
      </c>
      <c r="R4116" s="280">
        <v>4111</v>
      </c>
      <c r="S4116" s="591">
        <v>1453.64533166515</v>
      </c>
    </row>
    <row r="4117" spans="1:19">
      <c r="A4117" s="20"/>
      <c r="B4117" s="24">
        <v>1335</v>
      </c>
      <c r="H4117" s="571">
        <v>4112</v>
      </c>
      <c r="I4117" s="78">
        <v>2251</v>
      </c>
      <c r="J4117" s="78">
        <v>2235</v>
      </c>
      <c r="K4117" s="78">
        <v>2250</v>
      </c>
      <c r="L4117" s="78">
        <v>2251</v>
      </c>
      <c r="M4117" s="579" t="str">
        <f t="shared" si="65"/>
        <v>2251,2235,2250,2251</v>
      </c>
      <c r="R4117" s="280">
        <v>4112</v>
      </c>
      <c r="S4117" s="591">
        <v>1764.2452026638</v>
      </c>
    </row>
    <row r="4118" spans="1:19">
      <c r="A4118" s="20"/>
      <c r="B4118" s="24">
        <v>1336</v>
      </c>
      <c r="H4118" s="571">
        <v>4113</v>
      </c>
      <c r="I4118" s="78">
        <v>2251</v>
      </c>
      <c r="J4118" s="78">
        <v>2233</v>
      </c>
      <c r="K4118" s="78">
        <v>2234</v>
      </c>
      <c r="L4118" s="78">
        <v>2251</v>
      </c>
      <c r="M4118" s="579" t="str">
        <f t="shared" si="65"/>
        <v>2251,2233,2234,2251</v>
      </c>
      <c r="R4118" s="280">
        <v>4113</v>
      </c>
      <c r="S4118" s="591">
        <v>1527.9243303302001</v>
      </c>
    </row>
    <row r="4119" spans="1:19">
      <c r="A4119" s="20"/>
      <c r="B4119" s="24">
        <v>1337</v>
      </c>
      <c r="H4119" s="571">
        <v>4114</v>
      </c>
      <c r="I4119" s="78">
        <v>2252</v>
      </c>
      <c r="J4119" s="78">
        <v>2232</v>
      </c>
      <c r="K4119" s="78">
        <v>2233</v>
      </c>
      <c r="L4119" s="78">
        <v>2252</v>
      </c>
      <c r="M4119" s="579" t="str">
        <f t="shared" si="65"/>
        <v>2252,2232,2233,2252</v>
      </c>
      <c r="R4119" s="280">
        <v>4114</v>
      </c>
      <c r="S4119" s="591">
        <v>1832.7003317986901</v>
      </c>
    </row>
    <row r="4120" spans="1:19">
      <c r="A4120" s="20"/>
      <c r="B4120" s="24">
        <v>1338</v>
      </c>
      <c r="H4120" s="571">
        <v>4115</v>
      </c>
      <c r="I4120" s="78">
        <v>2252</v>
      </c>
      <c r="J4120" s="78">
        <v>2233</v>
      </c>
      <c r="K4120" s="78">
        <v>2251</v>
      </c>
      <c r="L4120" s="78">
        <v>2252</v>
      </c>
      <c r="M4120" s="579" t="str">
        <f t="shared" si="65"/>
        <v>2252,2233,2251,2252</v>
      </c>
      <c r="R4120" s="280">
        <v>4115</v>
      </c>
      <c r="S4120" s="591">
        <v>1802.1642128772</v>
      </c>
    </row>
    <row r="4121" spans="1:19">
      <c r="A4121" s="20"/>
      <c r="B4121" s="24">
        <v>1339</v>
      </c>
      <c r="H4121" s="571">
        <v>4116</v>
      </c>
      <c r="I4121" s="78">
        <v>2253</v>
      </c>
      <c r="J4121" s="78">
        <v>2241</v>
      </c>
      <c r="K4121" s="78">
        <v>2232</v>
      </c>
      <c r="L4121" s="78">
        <v>2253</v>
      </c>
      <c r="M4121" s="579" t="str">
        <f t="shared" si="65"/>
        <v>2253,2241,2232,2253</v>
      </c>
      <c r="R4121" s="280">
        <v>4116</v>
      </c>
      <c r="S4121" s="591">
        <v>1605.3448837809899</v>
      </c>
    </row>
    <row r="4122" spans="1:19">
      <c r="A4122" s="20"/>
      <c r="B4122" s="24">
        <v>1340</v>
      </c>
      <c r="H4122" s="571">
        <v>4117</v>
      </c>
      <c r="I4122" s="78">
        <v>2253</v>
      </c>
      <c r="J4122" s="78">
        <v>2232</v>
      </c>
      <c r="K4122" s="78">
        <v>2252</v>
      </c>
      <c r="L4122" s="78">
        <v>2253</v>
      </c>
      <c r="M4122" s="579" t="str">
        <f t="shared" si="65"/>
        <v>2253,2232,2252,2253</v>
      </c>
      <c r="R4122" s="280">
        <v>4117</v>
      </c>
      <c r="S4122" s="591">
        <v>1615.8822302219</v>
      </c>
    </row>
    <row r="4123" spans="1:19">
      <c r="A4123" s="20"/>
      <c r="B4123" s="24">
        <v>1341</v>
      </c>
      <c r="H4123" s="571">
        <v>4118</v>
      </c>
      <c r="I4123" s="78">
        <v>2254</v>
      </c>
      <c r="J4123" s="78">
        <v>2242</v>
      </c>
      <c r="K4123" s="78">
        <v>2241</v>
      </c>
      <c r="L4123" s="78">
        <v>2254</v>
      </c>
      <c r="M4123" s="579" t="str">
        <f t="shared" si="65"/>
        <v>2254,2242,2241,2254</v>
      </c>
      <c r="R4123" s="280">
        <v>4118</v>
      </c>
      <c r="S4123" s="591">
        <v>1707.4185367779901</v>
      </c>
    </row>
    <row r="4124" spans="1:19">
      <c r="A4124" s="20"/>
      <c r="B4124" s="24">
        <v>1342</v>
      </c>
      <c r="H4124" s="571">
        <v>4119</v>
      </c>
      <c r="I4124" s="78">
        <v>2254</v>
      </c>
      <c r="J4124" s="78">
        <v>2241</v>
      </c>
      <c r="K4124" s="78">
        <v>2253</v>
      </c>
      <c r="L4124" s="78">
        <v>2254</v>
      </c>
      <c r="M4124" s="579" t="str">
        <f t="shared" si="65"/>
        <v>2254,2241,2253,2254</v>
      </c>
      <c r="R4124" s="280">
        <v>4119</v>
      </c>
      <c r="S4124" s="591">
        <v>1443.2262546439999</v>
      </c>
    </row>
    <row r="4125" spans="1:19">
      <c r="A4125" s="20"/>
      <c r="B4125" s="24">
        <v>1343</v>
      </c>
      <c r="H4125" s="571">
        <v>4120</v>
      </c>
      <c r="I4125" s="78">
        <v>2255</v>
      </c>
      <c r="J4125" s="78">
        <v>2243</v>
      </c>
      <c r="K4125" s="78">
        <v>2242</v>
      </c>
      <c r="L4125" s="78">
        <v>2255</v>
      </c>
      <c r="M4125" s="579" t="str">
        <f t="shared" si="65"/>
        <v>2255,2243,2242,2255</v>
      </c>
      <c r="R4125" s="280">
        <v>4120</v>
      </c>
      <c r="S4125" s="591">
        <v>1718.269067645</v>
      </c>
    </row>
    <row r="4126" spans="1:19">
      <c r="A4126" s="20"/>
      <c r="B4126" s="24">
        <v>1344</v>
      </c>
      <c r="H4126" s="571">
        <v>4121</v>
      </c>
      <c r="I4126" s="78">
        <v>2255</v>
      </c>
      <c r="J4126" s="78">
        <v>2242</v>
      </c>
      <c r="K4126" s="78">
        <v>2254</v>
      </c>
      <c r="L4126" s="78">
        <v>2255</v>
      </c>
      <c r="M4126" s="579" t="str">
        <f t="shared" si="65"/>
        <v>2255,2242,2254,2255</v>
      </c>
      <c r="R4126" s="280">
        <v>4121</v>
      </c>
      <c r="S4126" s="591">
        <v>1655.2721339069899</v>
      </c>
    </row>
    <row r="4127" spans="1:19">
      <c r="A4127" s="20"/>
      <c r="B4127" s="24">
        <v>1345</v>
      </c>
      <c r="H4127" s="571">
        <v>4122</v>
      </c>
      <c r="I4127" s="78">
        <v>2256</v>
      </c>
      <c r="J4127" s="78">
        <v>2244</v>
      </c>
      <c r="K4127" s="78">
        <v>2243</v>
      </c>
      <c r="L4127" s="78">
        <v>2256</v>
      </c>
      <c r="M4127" s="579" t="str">
        <f t="shared" si="65"/>
        <v>2256,2244,2243,2256</v>
      </c>
      <c r="R4127" s="280">
        <v>4122</v>
      </c>
      <c r="S4127" s="591">
        <v>1702.9527238400001</v>
      </c>
    </row>
    <row r="4128" spans="1:19">
      <c r="A4128" s="20"/>
      <c r="B4128" s="24">
        <v>1346</v>
      </c>
      <c r="H4128" s="571">
        <v>4123</v>
      </c>
      <c r="I4128" s="78">
        <v>2256</v>
      </c>
      <c r="J4128" s="78">
        <v>2243</v>
      </c>
      <c r="K4128" s="78">
        <v>2255</v>
      </c>
      <c r="L4128" s="78">
        <v>2256</v>
      </c>
      <c r="M4128" s="579" t="str">
        <f t="shared" si="65"/>
        <v>2256,2243,2255,2256</v>
      </c>
      <c r="R4128" s="280">
        <v>4123</v>
      </c>
      <c r="S4128" s="591">
        <v>1679.7977019149901</v>
      </c>
    </row>
    <row r="4129" spans="1:19">
      <c r="A4129" s="20"/>
      <c r="B4129" s="24">
        <v>1347</v>
      </c>
      <c r="H4129" s="571">
        <v>4124</v>
      </c>
      <c r="I4129" s="78">
        <v>2257</v>
      </c>
      <c r="J4129" s="78">
        <v>2254</v>
      </c>
      <c r="K4129" s="78">
        <v>2253</v>
      </c>
      <c r="L4129" s="78">
        <v>2257</v>
      </c>
      <c r="M4129" s="579" t="str">
        <f t="shared" si="65"/>
        <v>2257,2254,2253,2257</v>
      </c>
      <c r="R4129" s="280">
        <v>4124</v>
      </c>
      <c r="S4129" s="591">
        <v>1469.113098816</v>
      </c>
    </row>
    <row r="4130" spans="1:19">
      <c r="A4130" s="20"/>
      <c r="B4130" s="24">
        <v>1348</v>
      </c>
      <c r="H4130" s="571">
        <v>4125</v>
      </c>
      <c r="I4130" s="78">
        <v>2257</v>
      </c>
      <c r="J4130" s="78">
        <v>2253</v>
      </c>
      <c r="K4130" s="78">
        <v>2252</v>
      </c>
      <c r="L4130" s="78">
        <v>2257</v>
      </c>
      <c r="M4130" s="579" t="str">
        <f t="shared" si="65"/>
        <v>2257,2253,2252,2257</v>
      </c>
      <c r="R4130" s="280">
        <v>4125</v>
      </c>
      <c r="S4130" s="591">
        <v>1479.6832933573</v>
      </c>
    </row>
    <row r="4131" spans="1:19">
      <c r="A4131" s="20"/>
      <c r="B4131" s="24">
        <v>1349</v>
      </c>
      <c r="H4131" s="571">
        <v>4126</v>
      </c>
      <c r="I4131" s="78">
        <v>2258</v>
      </c>
      <c r="J4131" s="78">
        <v>2257</v>
      </c>
      <c r="K4131" s="78">
        <v>2252</v>
      </c>
      <c r="L4131" s="78">
        <v>2258</v>
      </c>
      <c r="M4131" s="579" t="str">
        <f t="shared" si="65"/>
        <v>2258,2257,2252,2258</v>
      </c>
      <c r="R4131" s="280">
        <v>4126</v>
      </c>
      <c r="S4131" s="591">
        <v>1642.2849132768999</v>
      </c>
    </row>
    <row r="4132" spans="1:19">
      <c r="A4132" s="20"/>
      <c r="B4132" s="24">
        <v>1350</v>
      </c>
      <c r="H4132" s="571">
        <v>4127</v>
      </c>
      <c r="I4132" s="78">
        <v>2258</v>
      </c>
      <c r="J4132" s="78">
        <v>2252</v>
      </c>
      <c r="K4132" s="78">
        <v>2251</v>
      </c>
      <c r="L4132" s="78">
        <v>2258</v>
      </c>
      <c r="M4132" s="579" t="str">
        <f t="shared" si="65"/>
        <v>2258,2252,2251,2258</v>
      </c>
      <c r="R4132" s="280">
        <v>4127</v>
      </c>
      <c r="S4132" s="591">
        <v>1787.17762635809</v>
      </c>
    </row>
    <row r="4133" spans="1:19">
      <c r="A4133" s="20"/>
      <c r="B4133" s="24">
        <v>1351</v>
      </c>
      <c r="H4133" s="571">
        <v>4128</v>
      </c>
      <c r="I4133" s="78">
        <v>2259</v>
      </c>
      <c r="J4133" s="78">
        <v>2258</v>
      </c>
      <c r="K4133" s="78">
        <v>2251</v>
      </c>
      <c r="L4133" s="78">
        <v>2259</v>
      </c>
      <c r="M4133" s="579" t="str">
        <f t="shared" si="65"/>
        <v>2259,2258,2251,2259</v>
      </c>
      <c r="R4133" s="280">
        <v>4128</v>
      </c>
      <c r="S4133" s="591">
        <v>1754.3246591493901</v>
      </c>
    </row>
    <row r="4134" spans="1:19">
      <c r="A4134" s="20"/>
      <c r="B4134" s="24">
        <v>1352</v>
      </c>
      <c r="H4134" s="571">
        <v>4129</v>
      </c>
      <c r="I4134" s="78">
        <v>2259</v>
      </c>
      <c r="J4134" s="78">
        <v>2251</v>
      </c>
      <c r="K4134" s="78">
        <v>2250</v>
      </c>
      <c r="L4134" s="78">
        <v>2259</v>
      </c>
      <c r="M4134" s="579" t="str">
        <f t="shared" si="65"/>
        <v>2259,2251,2250,2259</v>
      </c>
      <c r="R4134" s="280">
        <v>4129</v>
      </c>
      <c r="S4134" s="591">
        <v>1711.60677814108</v>
      </c>
    </row>
    <row r="4135" spans="1:19">
      <c r="A4135" s="20"/>
      <c r="B4135" s="24">
        <v>1353</v>
      </c>
      <c r="H4135" s="571">
        <v>4130</v>
      </c>
      <c r="I4135" s="78">
        <v>2260</v>
      </c>
      <c r="J4135" s="78">
        <v>2259</v>
      </c>
      <c r="K4135" s="78">
        <v>2250</v>
      </c>
      <c r="L4135" s="78">
        <v>2260</v>
      </c>
      <c r="M4135" s="579" t="str">
        <f t="shared" si="65"/>
        <v>2260,2259,2250,2260</v>
      </c>
      <c r="R4135" s="280">
        <v>4130</v>
      </c>
      <c r="S4135" s="591">
        <v>1564.87786729245</v>
      </c>
    </row>
    <row r="4136" spans="1:19">
      <c r="A4136" s="20"/>
      <c r="B4136" s="24">
        <v>1354</v>
      </c>
      <c r="H4136" s="571">
        <v>4131</v>
      </c>
      <c r="I4136" s="78">
        <v>2260</v>
      </c>
      <c r="J4136" s="78">
        <v>2250</v>
      </c>
      <c r="K4136" s="78">
        <v>2249</v>
      </c>
      <c r="L4136" s="78">
        <v>2260</v>
      </c>
      <c r="M4136" s="579" t="str">
        <f t="shared" si="65"/>
        <v>2260,2250,2249,2260</v>
      </c>
      <c r="R4136" s="280">
        <v>4131</v>
      </c>
      <c r="S4136" s="591">
        <v>1635.425290289</v>
      </c>
    </row>
    <row r="4137" spans="1:19">
      <c r="A4137" s="20"/>
      <c r="B4137" s="24">
        <v>1355</v>
      </c>
      <c r="H4137" s="571">
        <v>4132</v>
      </c>
      <c r="I4137" s="78">
        <v>2261</v>
      </c>
      <c r="J4137" s="78">
        <v>2260</v>
      </c>
      <c r="K4137" s="78">
        <v>2249</v>
      </c>
      <c r="L4137" s="78">
        <v>2261</v>
      </c>
      <c r="M4137" s="579" t="str">
        <f t="shared" si="65"/>
        <v>2261,2260,2249,2261</v>
      </c>
      <c r="R4137" s="280">
        <v>4132</v>
      </c>
      <c r="S4137" s="591">
        <v>1605.9821889904799</v>
      </c>
    </row>
    <row r="4138" spans="1:19">
      <c r="A4138" s="20"/>
      <c r="B4138" s="24">
        <v>1356</v>
      </c>
      <c r="H4138" s="571">
        <v>4133</v>
      </c>
      <c r="I4138" s="78">
        <v>2261</v>
      </c>
      <c r="J4138" s="78">
        <v>2249</v>
      </c>
      <c r="K4138" s="78">
        <v>2248</v>
      </c>
      <c r="L4138" s="78">
        <v>2261</v>
      </c>
      <c r="M4138" s="579" t="str">
        <f t="shared" si="65"/>
        <v>2261,2249,2248,2261</v>
      </c>
      <c r="R4138" s="280">
        <v>4133</v>
      </c>
      <c r="S4138" s="591">
        <v>1708.3132235970099</v>
      </c>
    </row>
    <row r="4139" spans="1:19">
      <c r="A4139" s="20"/>
      <c r="B4139" s="24">
        <v>1357</v>
      </c>
      <c r="H4139" s="571">
        <v>4134</v>
      </c>
      <c r="I4139" s="78">
        <v>2262</v>
      </c>
      <c r="J4139" s="78">
        <v>2261</v>
      </c>
      <c r="K4139" s="78">
        <v>2248</v>
      </c>
      <c r="L4139" s="78">
        <v>2262</v>
      </c>
      <c r="M4139" s="579" t="str">
        <f t="shared" si="65"/>
        <v>2262,2261,2248,2262</v>
      </c>
      <c r="R4139" s="280">
        <v>4134</v>
      </c>
      <c r="S4139" s="591">
        <v>1623.69584236999</v>
      </c>
    </row>
    <row r="4140" spans="1:19">
      <c r="A4140" s="20"/>
      <c r="B4140" s="24">
        <v>1358</v>
      </c>
      <c r="H4140" s="571">
        <v>4135</v>
      </c>
      <c r="I4140" s="78">
        <v>2262</v>
      </c>
      <c r="J4140" s="78">
        <v>2248</v>
      </c>
      <c r="K4140" s="78">
        <v>2246</v>
      </c>
      <c r="L4140" s="78">
        <v>2262</v>
      </c>
      <c r="M4140" s="579" t="str">
        <f t="shared" si="65"/>
        <v>2262,2248,2246,2262</v>
      </c>
      <c r="R4140" s="280">
        <v>4135</v>
      </c>
      <c r="S4140" s="591">
        <v>1896.7799654779899</v>
      </c>
    </row>
    <row r="4141" spans="1:19">
      <c r="A4141" s="20"/>
      <c r="B4141" s="24">
        <v>1359</v>
      </c>
      <c r="H4141" s="571">
        <v>4136</v>
      </c>
      <c r="I4141" s="78">
        <v>2263</v>
      </c>
      <c r="J4141" s="78">
        <v>2262</v>
      </c>
      <c r="K4141" s="78">
        <v>2246</v>
      </c>
      <c r="L4141" s="78">
        <v>2263</v>
      </c>
      <c r="M4141" s="579" t="str">
        <f t="shared" si="65"/>
        <v>2263,2262,2246,2263</v>
      </c>
      <c r="R4141" s="280">
        <v>4136</v>
      </c>
      <c r="S4141" s="591">
        <v>1539.96528170601</v>
      </c>
    </row>
    <row r="4142" spans="1:19">
      <c r="A4142" s="20"/>
      <c r="B4142" s="24">
        <v>1360</v>
      </c>
      <c r="H4142" s="571">
        <v>4137</v>
      </c>
      <c r="I4142" s="78">
        <v>2263</v>
      </c>
      <c r="J4142" s="78">
        <v>2246</v>
      </c>
      <c r="K4142" s="78">
        <v>2247</v>
      </c>
      <c r="L4142" s="78">
        <v>2263</v>
      </c>
      <c r="M4142" s="579" t="str">
        <f t="shared" si="65"/>
        <v>2263,2246,2247,2263</v>
      </c>
      <c r="R4142" s="280">
        <v>4137</v>
      </c>
      <c r="S4142" s="591">
        <v>1577.3693052574799</v>
      </c>
    </row>
    <row r="4143" spans="1:19">
      <c r="A4143" s="20"/>
      <c r="B4143" s="24">
        <v>1361</v>
      </c>
      <c r="H4143" s="571">
        <v>4138</v>
      </c>
      <c r="I4143" s="78">
        <v>2264</v>
      </c>
      <c r="J4143" s="78">
        <v>2255</v>
      </c>
      <c r="K4143" s="78">
        <v>2254</v>
      </c>
      <c r="L4143" s="78">
        <v>2264</v>
      </c>
      <c r="M4143" s="579" t="str">
        <f t="shared" si="65"/>
        <v>2264,2255,2254,2264</v>
      </c>
      <c r="R4143" s="280">
        <v>4138</v>
      </c>
      <c r="S4143" s="591">
        <v>1703.23051168449</v>
      </c>
    </row>
    <row r="4144" spans="1:19">
      <c r="A4144" s="20"/>
      <c r="B4144" s="24">
        <v>1362</v>
      </c>
      <c r="H4144" s="571">
        <v>4139</v>
      </c>
      <c r="I4144" s="78">
        <v>2264</v>
      </c>
      <c r="J4144" s="78">
        <v>2254</v>
      </c>
      <c r="K4144" s="78">
        <v>2257</v>
      </c>
      <c r="L4144" s="78">
        <v>2264</v>
      </c>
      <c r="M4144" s="579" t="str">
        <f t="shared" si="65"/>
        <v>2264,2254,2257,2264</v>
      </c>
      <c r="R4144" s="280">
        <v>4139</v>
      </c>
      <c r="S4144" s="591">
        <v>1697.74483497899</v>
      </c>
    </row>
    <row r="4145" spans="1:19">
      <c r="A4145" s="20"/>
      <c r="B4145" s="24">
        <v>1363</v>
      </c>
      <c r="H4145" s="571">
        <v>4140</v>
      </c>
      <c r="I4145" s="78">
        <v>2265</v>
      </c>
      <c r="J4145" s="78">
        <v>2256</v>
      </c>
      <c r="K4145" s="78">
        <v>2255</v>
      </c>
      <c r="L4145" s="78">
        <v>2265</v>
      </c>
      <c r="M4145" s="579" t="str">
        <f t="shared" si="65"/>
        <v>2265,2256,2255,2265</v>
      </c>
      <c r="R4145" s="280">
        <v>4140</v>
      </c>
      <c r="S4145" s="591">
        <v>1736.1704340240001</v>
      </c>
    </row>
    <row r="4146" spans="1:19">
      <c r="A4146" s="20"/>
      <c r="B4146" s="24">
        <v>1364</v>
      </c>
      <c r="H4146" s="571">
        <v>4141</v>
      </c>
      <c r="I4146" s="78">
        <v>2265</v>
      </c>
      <c r="J4146" s="78">
        <v>2255</v>
      </c>
      <c r="K4146" s="78">
        <v>2264</v>
      </c>
      <c r="L4146" s="78">
        <v>2265</v>
      </c>
      <c r="M4146" s="579" t="str">
        <f t="shared" si="65"/>
        <v>2265,2255,2264,2265</v>
      </c>
      <c r="R4146" s="280">
        <v>4141</v>
      </c>
      <c r="S4146" s="591">
        <v>1773.911979021</v>
      </c>
    </row>
    <row r="4147" spans="1:19">
      <c r="A4147" s="20"/>
      <c r="B4147" s="24">
        <v>1365</v>
      </c>
      <c r="H4147" s="571">
        <v>4142</v>
      </c>
      <c r="I4147" s="78">
        <v>2266</v>
      </c>
      <c r="J4147" s="78">
        <v>2208</v>
      </c>
      <c r="K4147" s="78">
        <v>2184</v>
      </c>
      <c r="L4147" s="78">
        <v>2266</v>
      </c>
      <c r="M4147" s="579" t="str">
        <f t="shared" si="65"/>
        <v>2266,2208,2184,2266</v>
      </c>
      <c r="R4147" s="280">
        <v>4142</v>
      </c>
      <c r="S4147" s="591">
        <v>1967.6430630325001</v>
      </c>
    </row>
    <row r="4148" spans="1:19">
      <c r="A4148" s="20"/>
      <c r="B4148" s="24">
        <v>1366</v>
      </c>
      <c r="H4148" s="571">
        <v>4143</v>
      </c>
      <c r="I4148" s="78">
        <v>2266</v>
      </c>
      <c r="J4148" s="78">
        <v>2184</v>
      </c>
      <c r="K4148" s="78">
        <v>2185</v>
      </c>
      <c r="L4148" s="78">
        <v>2266</v>
      </c>
      <c r="M4148" s="579" t="str">
        <f t="shared" si="65"/>
        <v>2266,2184,2185,2266</v>
      </c>
      <c r="R4148" s="280">
        <v>4143</v>
      </c>
      <c r="S4148" s="591">
        <v>1928.35350816699</v>
      </c>
    </row>
    <row r="4149" spans="1:19">
      <c r="A4149" s="20"/>
      <c r="B4149" s="24">
        <v>1367</v>
      </c>
      <c r="H4149" s="571">
        <v>4144</v>
      </c>
      <c r="I4149" s="78">
        <v>2267</v>
      </c>
      <c r="J4149" s="78">
        <v>2266</v>
      </c>
      <c r="K4149" s="78">
        <v>2185</v>
      </c>
      <c r="L4149" s="78">
        <v>2267</v>
      </c>
      <c r="M4149" s="579" t="str">
        <f t="shared" si="65"/>
        <v>2267,2266,2185,2267</v>
      </c>
      <c r="R4149" s="280">
        <v>4144</v>
      </c>
      <c r="S4149" s="591">
        <v>1927.4889092209901</v>
      </c>
    </row>
    <row r="4150" spans="1:19">
      <c r="A4150" s="20"/>
      <c r="B4150" s="24">
        <v>1368</v>
      </c>
      <c r="H4150" s="571">
        <v>4145</v>
      </c>
      <c r="I4150" s="78">
        <v>2267</v>
      </c>
      <c r="J4150" s="78">
        <v>2185</v>
      </c>
      <c r="K4150" s="78">
        <v>2186</v>
      </c>
      <c r="L4150" s="78">
        <v>2267</v>
      </c>
      <c r="M4150" s="579" t="str">
        <f t="shared" si="65"/>
        <v>2267,2185,2186,2267</v>
      </c>
      <c r="R4150" s="280">
        <v>4145</v>
      </c>
      <c r="S4150" s="591">
        <v>1657.4435385024899</v>
      </c>
    </row>
    <row r="4151" spans="1:19">
      <c r="A4151" s="20"/>
      <c r="B4151" s="24">
        <v>1369</v>
      </c>
      <c r="H4151" s="571">
        <v>4146</v>
      </c>
      <c r="I4151" s="78">
        <v>2268</v>
      </c>
      <c r="J4151" s="78">
        <v>2267</v>
      </c>
      <c r="K4151" s="78">
        <v>2186</v>
      </c>
      <c r="L4151" s="78">
        <v>2268</v>
      </c>
      <c r="M4151" s="579" t="str">
        <f t="shared" si="65"/>
        <v>2268,2267,2186,2268</v>
      </c>
      <c r="R4151" s="280">
        <v>4146</v>
      </c>
      <c r="S4151" s="591">
        <v>1662.36411008849</v>
      </c>
    </row>
    <row r="4152" spans="1:19">
      <c r="A4152" s="20"/>
      <c r="B4152" s="24">
        <v>1370</v>
      </c>
      <c r="H4152" s="571">
        <v>4147</v>
      </c>
      <c r="I4152" s="78">
        <v>2268</v>
      </c>
      <c r="J4152" s="78">
        <v>2186</v>
      </c>
      <c r="K4152" s="78">
        <v>2187</v>
      </c>
      <c r="L4152" s="78">
        <v>2268</v>
      </c>
      <c r="M4152" s="579" t="str">
        <f t="shared" si="65"/>
        <v>2268,2186,2187,2268</v>
      </c>
      <c r="R4152" s="280">
        <v>4147</v>
      </c>
      <c r="S4152" s="591">
        <v>1548.5870468854901</v>
      </c>
    </row>
    <row r="4153" spans="1:19">
      <c r="A4153" s="20"/>
      <c r="B4153" s="24">
        <v>1371</v>
      </c>
      <c r="H4153" s="571">
        <v>4148</v>
      </c>
      <c r="I4153" s="78">
        <v>2269</v>
      </c>
      <c r="J4153" s="78">
        <v>2168</v>
      </c>
      <c r="K4153" s="78">
        <v>2167</v>
      </c>
      <c r="L4153" s="78">
        <v>2269</v>
      </c>
      <c r="M4153" s="579" t="str">
        <f t="shared" si="65"/>
        <v>2269,2168,2167,2269</v>
      </c>
      <c r="R4153" s="280">
        <v>4148</v>
      </c>
      <c r="S4153" s="591">
        <v>1718.49125939275</v>
      </c>
    </row>
    <row r="4154" spans="1:19">
      <c r="A4154" s="20"/>
      <c r="B4154" s="24">
        <v>1372</v>
      </c>
      <c r="H4154" s="571">
        <v>4149</v>
      </c>
      <c r="I4154" s="78">
        <v>2269</v>
      </c>
      <c r="J4154" s="78">
        <v>2167</v>
      </c>
      <c r="K4154" s="78">
        <v>2166</v>
      </c>
      <c r="L4154" s="78">
        <v>2269</v>
      </c>
      <c r="M4154" s="579" t="str">
        <f t="shared" si="65"/>
        <v>2269,2167,2166,2269</v>
      </c>
      <c r="R4154" s="280">
        <v>4149</v>
      </c>
      <c r="S4154" s="591">
        <v>1688.1562110582399</v>
      </c>
    </row>
    <row r="4155" spans="1:19">
      <c r="A4155" s="20"/>
      <c r="B4155" s="24">
        <v>1373</v>
      </c>
      <c r="H4155" s="571">
        <v>4150</v>
      </c>
      <c r="I4155" s="78">
        <v>2270</v>
      </c>
      <c r="J4155" s="78">
        <v>2269</v>
      </c>
      <c r="K4155" s="78">
        <v>2166</v>
      </c>
      <c r="L4155" s="78">
        <v>2270</v>
      </c>
      <c r="M4155" s="579" t="str">
        <f t="shared" si="65"/>
        <v>2270,2269,2166,2270</v>
      </c>
      <c r="R4155" s="280">
        <v>4150</v>
      </c>
      <c r="S4155" s="591">
        <v>1833.6405244673999</v>
      </c>
    </row>
    <row r="4156" spans="1:19">
      <c r="A4156" s="20"/>
      <c r="B4156" s="24">
        <v>1374</v>
      </c>
      <c r="H4156" s="571">
        <v>4151</v>
      </c>
      <c r="I4156" s="78">
        <v>2270</v>
      </c>
      <c r="J4156" s="78">
        <v>2166</v>
      </c>
      <c r="K4156" s="78">
        <v>2165</v>
      </c>
      <c r="L4156" s="78">
        <v>2270</v>
      </c>
      <c r="M4156" s="579" t="str">
        <f t="shared" si="65"/>
        <v>2270,2166,2165,2270</v>
      </c>
      <c r="R4156" s="280">
        <v>4151</v>
      </c>
      <c r="S4156" s="591">
        <v>1614.4328375043101</v>
      </c>
    </row>
    <row r="4157" spans="1:19">
      <c r="A4157" s="20"/>
      <c r="B4157" s="24">
        <v>1375</v>
      </c>
      <c r="H4157" s="571">
        <v>4152</v>
      </c>
      <c r="I4157" s="78">
        <v>2271</v>
      </c>
      <c r="J4157" s="78">
        <v>2169</v>
      </c>
      <c r="K4157" s="78">
        <v>2168</v>
      </c>
      <c r="L4157" s="78">
        <v>2271</v>
      </c>
      <c r="M4157" s="579" t="str">
        <f t="shared" si="65"/>
        <v>2271,2169,2168,2271</v>
      </c>
      <c r="R4157" s="280">
        <v>4152</v>
      </c>
      <c r="S4157" s="591">
        <v>1580.88702632844</v>
      </c>
    </row>
    <row r="4158" spans="1:19">
      <c r="A4158" s="20"/>
      <c r="B4158" s="24">
        <v>1376</v>
      </c>
      <c r="H4158" s="571">
        <v>4153</v>
      </c>
      <c r="I4158" s="78">
        <v>2271</v>
      </c>
      <c r="J4158" s="78">
        <v>2168</v>
      </c>
      <c r="K4158" s="78">
        <v>2269</v>
      </c>
      <c r="L4158" s="78">
        <v>2271</v>
      </c>
      <c r="M4158" s="579" t="str">
        <f t="shared" si="65"/>
        <v>2271,2168,2269,2271</v>
      </c>
      <c r="R4158" s="280">
        <v>4153</v>
      </c>
      <c r="S4158" s="591">
        <v>1758.77040048245</v>
      </c>
    </row>
    <row r="4159" spans="1:19">
      <c r="A4159" s="20"/>
      <c r="B4159" s="24">
        <v>1377</v>
      </c>
      <c r="H4159" s="571">
        <v>4154</v>
      </c>
      <c r="I4159" s="78">
        <v>2272</v>
      </c>
      <c r="J4159" s="78">
        <v>2170</v>
      </c>
      <c r="K4159" s="78">
        <v>2169</v>
      </c>
      <c r="L4159" s="78">
        <v>2272</v>
      </c>
      <c r="M4159" s="579" t="str">
        <f t="shared" si="65"/>
        <v>2272,2170,2169,2272</v>
      </c>
      <c r="R4159" s="280">
        <v>4154</v>
      </c>
      <c r="S4159" s="591">
        <v>1534.9732356117599</v>
      </c>
    </row>
    <row r="4160" spans="1:19">
      <c r="A4160" s="20"/>
      <c r="B4160" s="24">
        <v>1378</v>
      </c>
      <c r="H4160" s="571">
        <v>4155</v>
      </c>
      <c r="I4160" s="78">
        <v>2272</v>
      </c>
      <c r="J4160" s="78">
        <v>2169</v>
      </c>
      <c r="K4160" s="78">
        <v>2271</v>
      </c>
      <c r="L4160" s="78">
        <v>2272</v>
      </c>
      <c r="M4160" s="579" t="str">
        <f t="shared" si="65"/>
        <v>2272,2169,2271,2272</v>
      </c>
      <c r="R4160" s="280">
        <v>4155</v>
      </c>
      <c r="S4160" s="591">
        <v>1607.6955404596399</v>
      </c>
    </row>
    <row r="4161" spans="1:19">
      <c r="A4161" s="20"/>
      <c r="B4161" s="24">
        <v>1379</v>
      </c>
      <c r="H4161" s="571">
        <v>4156</v>
      </c>
      <c r="I4161" s="78">
        <v>2273</v>
      </c>
      <c r="J4161" s="78">
        <v>2171</v>
      </c>
      <c r="K4161" s="78">
        <v>2170</v>
      </c>
      <c r="L4161" s="78">
        <v>2273</v>
      </c>
      <c r="M4161" s="579" t="str">
        <f t="shared" si="65"/>
        <v>2273,2171,2170,2273</v>
      </c>
      <c r="R4161" s="280">
        <v>4156</v>
      </c>
      <c r="S4161" s="591">
        <v>1547.3501100830399</v>
      </c>
    </row>
    <row r="4162" spans="1:19">
      <c r="A4162" s="20"/>
      <c r="B4162" s="24">
        <v>1380</v>
      </c>
      <c r="H4162" s="571">
        <v>4157</v>
      </c>
      <c r="I4162" s="78">
        <v>2273</v>
      </c>
      <c r="J4162" s="78">
        <v>2170</v>
      </c>
      <c r="K4162" s="78">
        <v>2272</v>
      </c>
      <c r="L4162" s="78">
        <v>2273</v>
      </c>
      <c r="M4162" s="579" t="str">
        <f t="shared" si="65"/>
        <v>2273,2170,2272,2273</v>
      </c>
      <c r="R4162" s="280">
        <v>4157</v>
      </c>
      <c r="S4162" s="591">
        <v>1524.30625969737</v>
      </c>
    </row>
    <row r="4163" spans="1:19">
      <c r="A4163" s="20"/>
      <c r="B4163" s="24">
        <v>1381</v>
      </c>
      <c r="H4163" s="571">
        <v>4158</v>
      </c>
      <c r="I4163" s="78">
        <v>2274</v>
      </c>
      <c r="J4163" s="78">
        <v>2172</v>
      </c>
      <c r="K4163" s="78">
        <v>2171</v>
      </c>
      <c r="L4163" s="78">
        <v>2274</v>
      </c>
      <c r="M4163" s="579" t="str">
        <f t="shared" si="65"/>
        <v>2274,2172,2171,2274</v>
      </c>
      <c r="R4163" s="280">
        <v>4158</v>
      </c>
      <c r="S4163" s="591">
        <v>1571.2855451565399</v>
      </c>
    </row>
    <row r="4164" spans="1:19">
      <c r="A4164" s="20"/>
      <c r="B4164" s="24">
        <v>1382</v>
      </c>
      <c r="H4164" s="571">
        <v>4159</v>
      </c>
      <c r="I4164" s="78">
        <v>2274</v>
      </c>
      <c r="J4164" s="78">
        <v>2171</v>
      </c>
      <c r="K4164" s="78">
        <v>2273</v>
      </c>
      <c r="L4164" s="78">
        <v>2274</v>
      </c>
      <c r="M4164" s="579" t="str">
        <f t="shared" si="65"/>
        <v>2274,2171,2273,2274</v>
      </c>
      <c r="R4164" s="280">
        <v>4159</v>
      </c>
      <c r="S4164" s="591">
        <v>1462.4720414952401</v>
      </c>
    </row>
    <row r="4165" spans="1:19">
      <c r="A4165" s="20"/>
      <c r="B4165" s="24">
        <v>1383</v>
      </c>
      <c r="H4165" s="571">
        <v>4160</v>
      </c>
      <c r="I4165" s="78">
        <v>2275</v>
      </c>
      <c r="J4165" s="78">
        <v>2173</v>
      </c>
      <c r="K4165" s="78">
        <v>2172</v>
      </c>
      <c r="L4165" s="78">
        <v>2275</v>
      </c>
      <c r="M4165" s="579" t="str">
        <f t="shared" si="65"/>
        <v>2275,2173,2172,2275</v>
      </c>
      <c r="R4165" s="280">
        <v>4160</v>
      </c>
      <c r="S4165" s="591">
        <v>1599.6312078179801</v>
      </c>
    </row>
    <row r="4166" spans="1:19">
      <c r="A4166" s="20"/>
      <c r="B4166" s="24">
        <v>1384</v>
      </c>
      <c r="H4166" s="571">
        <v>4161</v>
      </c>
      <c r="I4166" s="78">
        <v>2275</v>
      </c>
      <c r="J4166" s="78">
        <v>2172</v>
      </c>
      <c r="K4166" s="78">
        <v>2274</v>
      </c>
      <c r="L4166" s="78">
        <v>2275</v>
      </c>
      <c r="M4166" s="579" t="str">
        <f t="shared" ref="M4166:M4229" si="66">_xlfn.CONCAT(I4166,",",J4166,",",,K4166,",",L4166)</f>
        <v>2275,2172,2274,2275</v>
      </c>
      <c r="R4166" s="280">
        <v>4161</v>
      </c>
      <c r="S4166" s="591">
        <v>1541.732808927</v>
      </c>
    </row>
    <row r="4167" spans="1:19">
      <c r="A4167" s="20"/>
      <c r="B4167" s="24">
        <v>1385</v>
      </c>
      <c r="H4167" s="571">
        <v>4162</v>
      </c>
      <c r="I4167" s="78">
        <v>2276</v>
      </c>
      <c r="J4167" s="78">
        <v>2174</v>
      </c>
      <c r="K4167" s="78">
        <v>2173</v>
      </c>
      <c r="L4167" s="78">
        <v>2276</v>
      </c>
      <c r="M4167" s="579" t="str">
        <f t="shared" si="66"/>
        <v>2276,2174,2173,2276</v>
      </c>
      <c r="R4167" s="280">
        <v>4162</v>
      </c>
      <c r="S4167" s="591">
        <v>1673.1605637974801</v>
      </c>
    </row>
    <row r="4168" spans="1:19">
      <c r="A4168" s="20"/>
      <c r="B4168" s="24">
        <v>1386</v>
      </c>
      <c r="H4168" s="571">
        <v>4163</v>
      </c>
      <c r="I4168" s="78">
        <v>2276</v>
      </c>
      <c r="J4168" s="78">
        <v>2173</v>
      </c>
      <c r="K4168" s="78">
        <v>2275</v>
      </c>
      <c r="L4168" s="78">
        <v>2276</v>
      </c>
      <c r="M4168" s="579" t="str">
        <f t="shared" si="66"/>
        <v>2276,2173,2275,2276</v>
      </c>
      <c r="R4168" s="280">
        <v>4163</v>
      </c>
      <c r="S4168" s="591">
        <v>1572.3738272340099</v>
      </c>
    </row>
    <row r="4169" spans="1:19">
      <c r="A4169" s="20"/>
      <c r="B4169" s="24">
        <v>1387</v>
      </c>
      <c r="H4169" s="571">
        <v>4164</v>
      </c>
      <c r="I4169" s="78">
        <v>2277</v>
      </c>
      <c r="J4169" s="78">
        <v>2270</v>
      </c>
      <c r="K4169" s="78">
        <v>2165</v>
      </c>
      <c r="L4169" s="78">
        <v>2277</v>
      </c>
      <c r="M4169" s="579" t="str">
        <f t="shared" si="66"/>
        <v>2277,2270,2165,2277</v>
      </c>
      <c r="R4169" s="280">
        <v>4164</v>
      </c>
      <c r="S4169" s="591">
        <v>1686.7974567326801</v>
      </c>
    </row>
    <row r="4170" spans="1:19">
      <c r="A4170" s="20"/>
      <c r="B4170" s="24">
        <v>1388</v>
      </c>
      <c r="H4170" s="571">
        <v>4165</v>
      </c>
      <c r="I4170" s="78">
        <v>2277</v>
      </c>
      <c r="J4170" s="78">
        <v>2165</v>
      </c>
      <c r="K4170" s="78">
        <v>2164</v>
      </c>
      <c r="L4170" s="78">
        <v>2277</v>
      </c>
      <c r="M4170" s="579" t="str">
        <f t="shared" si="66"/>
        <v>2277,2165,2164,2277</v>
      </c>
      <c r="R4170" s="280">
        <v>4165</v>
      </c>
      <c r="S4170" s="591">
        <v>1650.1995367035399</v>
      </c>
    </row>
    <row r="4171" spans="1:19">
      <c r="A4171" s="20"/>
      <c r="B4171" s="24">
        <v>1389</v>
      </c>
      <c r="H4171" s="571">
        <v>4166</v>
      </c>
      <c r="I4171" s="78">
        <v>2278</v>
      </c>
      <c r="J4171" s="78">
        <v>2277</v>
      </c>
      <c r="K4171" s="78">
        <v>2164</v>
      </c>
      <c r="L4171" s="78">
        <v>2278</v>
      </c>
      <c r="M4171" s="579" t="str">
        <f t="shared" si="66"/>
        <v>2278,2277,2164,2278</v>
      </c>
      <c r="R4171" s="280">
        <v>4166</v>
      </c>
      <c r="S4171" s="591">
        <v>1648.7388992549199</v>
      </c>
    </row>
    <row r="4172" spans="1:19">
      <c r="A4172" s="20"/>
      <c r="B4172" s="24">
        <v>1390</v>
      </c>
      <c r="H4172" s="571">
        <v>4167</v>
      </c>
      <c r="I4172" s="78">
        <v>2278</v>
      </c>
      <c r="J4172" s="78">
        <v>2164</v>
      </c>
      <c r="K4172" s="78">
        <v>2163</v>
      </c>
      <c r="L4172" s="78">
        <v>2278</v>
      </c>
      <c r="M4172" s="579" t="str">
        <f t="shared" si="66"/>
        <v>2278,2164,2163,2278</v>
      </c>
      <c r="R4172" s="280">
        <v>4167</v>
      </c>
      <c r="S4172" s="591">
        <v>1778.01234102738</v>
      </c>
    </row>
    <row r="4173" spans="1:19">
      <c r="A4173" s="20"/>
      <c r="B4173" s="24">
        <v>1391</v>
      </c>
      <c r="H4173" s="571">
        <v>4168</v>
      </c>
      <c r="I4173" s="78">
        <v>2279</v>
      </c>
      <c r="J4173" s="78">
        <v>2278</v>
      </c>
      <c r="K4173" s="78">
        <v>2163</v>
      </c>
      <c r="L4173" s="78">
        <v>2279</v>
      </c>
      <c r="M4173" s="579" t="str">
        <f t="shared" si="66"/>
        <v>2279,2278,2163,2279</v>
      </c>
      <c r="R4173" s="280">
        <v>4168</v>
      </c>
      <c r="S4173" s="591">
        <v>1569.34040030662</v>
      </c>
    </row>
    <row r="4174" spans="1:19">
      <c r="A4174" s="20"/>
      <c r="B4174" s="24">
        <v>1392</v>
      </c>
      <c r="H4174" s="571">
        <v>4169</v>
      </c>
      <c r="I4174" s="78">
        <v>2279</v>
      </c>
      <c r="J4174" s="78">
        <v>2163</v>
      </c>
      <c r="K4174" s="78">
        <v>2162</v>
      </c>
      <c r="L4174" s="78">
        <v>2279</v>
      </c>
      <c r="M4174" s="579" t="str">
        <f t="shared" si="66"/>
        <v>2279,2163,2162,2279</v>
      </c>
      <c r="R4174" s="280">
        <v>4169</v>
      </c>
      <c r="S4174" s="591">
        <v>1610.1569641691999</v>
      </c>
    </row>
    <row r="4175" spans="1:19">
      <c r="A4175" s="20"/>
      <c r="B4175" s="24">
        <v>1393</v>
      </c>
      <c r="H4175" s="571">
        <v>4170</v>
      </c>
      <c r="I4175" s="78">
        <v>2280</v>
      </c>
      <c r="J4175" s="78">
        <v>2175</v>
      </c>
      <c r="K4175" s="78">
        <v>2174</v>
      </c>
      <c r="L4175" s="78">
        <v>2280</v>
      </c>
      <c r="M4175" s="579" t="str">
        <f t="shared" si="66"/>
        <v>2280,2175,2174,2280</v>
      </c>
      <c r="R4175" s="280">
        <v>4170</v>
      </c>
      <c r="S4175" s="591">
        <v>1634.36986513898</v>
      </c>
    </row>
    <row r="4176" spans="1:19">
      <c r="A4176" s="20"/>
      <c r="B4176" s="24">
        <v>1394</v>
      </c>
      <c r="H4176" s="571">
        <v>4171</v>
      </c>
      <c r="I4176" s="78">
        <v>2280</v>
      </c>
      <c r="J4176" s="78">
        <v>2174</v>
      </c>
      <c r="K4176" s="78">
        <v>2276</v>
      </c>
      <c r="L4176" s="78">
        <v>2280</v>
      </c>
      <c r="M4176" s="579" t="str">
        <f t="shared" si="66"/>
        <v>2280,2174,2276,2280</v>
      </c>
      <c r="R4176" s="280">
        <v>4171</v>
      </c>
      <c r="S4176" s="591">
        <v>1495.2370735825</v>
      </c>
    </row>
    <row r="4177" spans="1:19">
      <c r="A4177" s="20"/>
      <c r="B4177" s="24">
        <v>1395</v>
      </c>
      <c r="H4177" s="571">
        <v>4172</v>
      </c>
      <c r="I4177" s="78">
        <v>2281</v>
      </c>
      <c r="J4177" s="78">
        <v>2176</v>
      </c>
      <c r="K4177" s="78">
        <v>2175</v>
      </c>
      <c r="L4177" s="78">
        <v>2281</v>
      </c>
      <c r="M4177" s="579" t="str">
        <f t="shared" si="66"/>
        <v>2281,2176,2175,2281</v>
      </c>
      <c r="R4177" s="280">
        <v>4172</v>
      </c>
      <c r="S4177" s="591">
        <v>1756.0605963825001</v>
      </c>
    </row>
    <row r="4178" spans="1:19">
      <c r="A4178" s="20"/>
      <c r="B4178" s="24">
        <v>1396</v>
      </c>
      <c r="H4178" s="571">
        <v>4173</v>
      </c>
      <c r="I4178" s="78">
        <v>2281</v>
      </c>
      <c r="J4178" s="78">
        <v>2175</v>
      </c>
      <c r="K4178" s="78">
        <v>2280</v>
      </c>
      <c r="L4178" s="78">
        <v>2281</v>
      </c>
      <c r="M4178" s="579" t="str">
        <f t="shared" si="66"/>
        <v>2281,2175,2280,2281</v>
      </c>
      <c r="R4178" s="280">
        <v>4173</v>
      </c>
      <c r="S4178" s="591">
        <v>1510.8744377675</v>
      </c>
    </row>
    <row r="4179" spans="1:19">
      <c r="A4179" s="20"/>
      <c r="B4179" s="24">
        <v>1397</v>
      </c>
      <c r="H4179" s="571">
        <v>4174</v>
      </c>
      <c r="I4179" s="78">
        <v>2282</v>
      </c>
      <c r="J4179" s="78">
        <v>2187</v>
      </c>
      <c r="K4179" s="78">
        <v>2176</v>
      </c>
      <c r="L4179" s="78">
        <v>2282</v>
      </c>
      <c r="M4179" s="579" t="str">
        <f t="shared" si="66"/>
        <v>2282,2187,2176,2282</v>
      </c>
      <c r="R4179" s="280">
        <v>4174</v>
      </c>
      <c r="S4179" s="591">
        <v>1527.4305336259999</v>
      </c>
    </row>
    <row r="4180" spans="1:19">
      <c r="A4180" s="20"/>
      <c r="B4180" s="24">
        <v>1398</v>
      </c>
      <c r="H4180" s="571">
        <v>4175</v>
      </c>
      <c r="I4180" s="78">
        <v>2282</v>
      </c>
      <c r="J4180" s="78">
        <v>2176</v>
      </c>
      <c r="K4180" s="78">
        <v>2281</v>
      </c>
      <c r="L4180" s="78">
        <v>2282</v>
      </c>
      <c r="M4180" s="579" t="str">
        <f t="shared" si="66"/>
        <v>2282,2176,2281,2282</v>
      </c>
      <c r="R4180" s="280">
        <v>4175</v>
      </c>
      <c r="S4180" s="591">
        <v>1424.01463820348</v>
      </c>
    </row>
    <row r="4181" spans="1:19">
      <c r="A4181" s="20"/>
      <c r="B4181" s="24">
        <v>1399</v>
      </c>
      <c r="H4181" s="571">
        <v>4176</v>
      </c>
      <c r="I4181" s="78">
        <v>2283</v>
      </c>
      <c r="J4181" s="78">
        <v>2268</v>
      </c>
      <c r="K4181" s="78">
        <v>2187</v>
      </c>
      <c r="L4181" s="78">
        <v>2283</v>
      </c>
      <c r="M4181" s="579" t="str">
        <f t="shared" si="66"/>
        <v>2283,2268,2187,2283</v>
      </c>
      <c r="R4181" s="280">
        <v>4176</v>
      </c>
      <c r="S4181" s="591">
        <v>1582.3333314910101</v>
      </c>
    </row>
    <row r="4182" spans="1:19">
      <c r="A4182" s="20"/>
      <c r="B4182" s="24">
        <v>1400</v>
      </c>
      <c r="H4182" s="571">
        <v>4177</v>
      </c>
      <c r="I4182" s="78">
        <v>2283</v>
      </c>
      <c r="J4182" s="78">
        <v>2187</v>
      </c>
      <c r="K4182" s="78">
        <v>2282</v>
      </c>
      <c r="L4182" s="78">
        <v>2283</v>
      </c>
      <c r="M4182" s="579" t="str">
        <f t="shared" si="66"/>
        <v>2283,2187,2282,2283</v>
      </c>
      <c r="R4182" s="280">
        <v>4177</v>
      </c>
      <c r="S4182" s="591">
        <v>1284.86676235849</v>
      </c>
    </row>
    <row r="4183" spans="1:19">
      <c r="A4183" s="20"/>
      <c r="B4183" s="24">
        <v>1401</v>
      </c>
      <c r="H4183" s="571">
        <v>4178</v>
      </c>
      <c r="I4183" s="78">
        <v>2284</v>
      </c>
      <c r="J4183" s="78">
        <v>2279</v>
      </c>
      <c r="K4183" s="78">
        <v>2162</v>
      </c>
      <c r="L4183" s="78">
        <v>2284</v>
      </c>
      <c r="M4183" s="579" t="str">
        <f t="shared" si="66"/>
        <v>2284,2279,2162,2284</v>
      </c>
      <c r="R4183" s="280">
        <v>4178</v>
      </c>
      <c r="S4183" s="591">
        <v>1582.75736155919</v>
      </c>
    </row>
    <row r="4184" spans="1:19">
      <c r="A4184" s="20"/>
      <c r="B4184" s="24">
        <v>1402</v>
      </c>
      <c r="H4184" s="571">
        <v>4179</v>
      </c>
      <c r="I4184" s="78">
        <v>2284</v>
      </c>
      <c r="J4184" s="78">
        <v>2162</v>
      </c>
      <c r="K4184" s="78">
        <v>2161</v>
      </c>
      <c r="L4184" s="78">
        <v>2284</v>
      </c>
      <c r="M4184" s="579" t="str">
        <f t="shared" si="66"/>
        <v>2284,2162,2161,2284</v>
      </c>
      <c r="R4184" s="280">
        <v>4179</v>
      </c>
      <c r="S4184" s="591">
        <v>2035.94239519859</v>
      </c>
    </row>
    <row r="4185" spans="1:19">
      <c r="A4185" s="20"/>
      <c r="B4185" s="24">
        <v>1403</v>
      </c>
      <c r="H4185" s="571">
        <v>4180</v>
      </c>
      <c r="I4185" s="78">
        <v>2285</v>
      </c>
      <c r="J4185" s="78">
        <v>2284</v>
      </c>
      <c r="K4185" s="78">
        <v>2161</v>
      </c>
      <c r="L4185" s="78">
        <v>2285</v>
      </c>
      <c r="M4185" s="579" t="str">
        <f t="shared" si="66"/>
        <v>2285,2284,2161,2285</v>
      </c>
      <c r="R4185" s="280">
        <v>4180</v>
      </c>
      <c r="S4185" s="591">
        <v>1925.2431469769299</v>
      </c>
    </row>
    <row r="4186" spans="1:19">
      <c r="A4186" s="20"/>
      <c r="B4186" s="24">
        <v>1404</v>
      </c>
      <c r="H4186" s="571">
        <v>4181</v>
      </c>
      <c r="I4186" s="78">
        <v>2285</v>
      </c>
      <c r="J4186" s="78">
        <v>2161</v>
      </c>
      <c r="K4186" s="78">
        <v>2160</v>
      </c>
      <c r="L4186" s="78">
        <v>2285</v>
      </c>
      <c r="M4186" s="579" t="str">
        <f t="shared" si="66"/>
        <v>2285,2161,2160,2285</v>
      </c>
      <c r="R4186" s="280">
        <v>4181</v>
      </c>
      <c r="S4186" s="591">
        <v>1762.0943864539399</v>
      </c>
    </row>
    <row r="4187" spans="1:19">
      <c r="A4187" s="20"/>
      <c r="B4187" s="24">
        <v>1405</v>
      </c>
      <c r="H4187" s="571">
        <v>4182</v>
      </c>
      <c r="I4187" s="78">
        <v>2286</v>
      </c>
      <c r="J4187" s="78">
        <v>2285</v>
      </c>
      <c r="K4187" s="78">
        <v>2160</v>
      </c>
      <c r="L4187" s="78">
        <v>2286</v>
      </c>
      <c r="M4187" s="579" t="str">
        <f t="shared" si="66"/>
        <v>2286,2285,2160,2286</v>
      </c>
      <c r="R4187" s="280">
        <v>4182</v>
      </c>
      <c r="S4187" s="591">
        <v>1805.01663998706</v>
      </c>
    </row>
    <row r="4188" spans="1:19">
      <c r="A4188" s="20"/>
      <c r="B4188" s="24">
        <v>1406</v>
      </c>
      <c r="H4188" s="571">
        <v>4183</v>
      </c>
      <c r="I4188" s="78">
        <v>2286</v>
      </c>
      <c r="J4188" s="78">
        <v>2160</v>
      </c>
      <c r="K4188" s="78">
        <v>2159</v>
      </c>
      <c r="L4188" s="78">
        <v>2286</v>
      </c>
      <c r="M4188" s="579" t="str">
        <f t="shared" si="66"/>
        <v>2286,2160,2159,2286</v>
      </c>
      <c r="R4188" s="280">
        <v>4183</v>
      </c>
      <c r="S4188" s="591">
        <v>1750.7390261420501</v>
      </c>
    </row>
    <row r="4189" spans="1:19">
      <c r="A4189" s="20"/>
      <c r="B4189" s="24">
        <v>1407</v>
      </c>
      <c r="H4189" s="571">
        <v>4184</v>
      </c>
      <c r="I4189" s="78">
        <v>2287</v>
      </c>
      <c r="J4189" s="78">
        <v>2286</v>
      </c>
      <c r="K4189" s="78">
        <v>2159</v>
      </c>
      <c r="L4189" s="78">
        <v>2287</v>
      </c>
      <c r="M4189" s="579" t="str">
        <f t="shared" si="66"/>
        <v>2287,2286,2159,2287</v>
      </c>
      <c r="R4189" s="280">
        <v>4184</v>
      </c>
      <c r="S4189" s="591">
        <v>1769.70076649935</v>
      </c>
    </row>
    <row r="4190" spans="1:19">
      <c r="A4190" s="20"/>
      <c r="B4190" s="24">
        <v>1408</v>
      </c>
      <c r="H4190" s="571">
        <v>4185</v>
      </c>
      <c r="I4190" s="78">
        <v>2287</v>
      </c>
      <c r="J4190" s="78">
        <v>2159</v>
      </c>
      <c r="K4190" s="78">
        <v>2158</v>
      </c>
      <c r="L4190" s="78">
        <v>2287</v>
      </c>
      <c r="M4190" s="579" t="str">
        <f t="shared" si="66"/>
        <v>2287,2159,2158,2287</v>
      </c>
      <c r="R4190" s="280">
        <v>4185</v>
      </c>
      <c r="S4190" s="591">
        <v>1839.75705341517</v>
      </c>
    </row>
    <row r="4191" spans="1:19">
      <c r="A4191" s="20"/>
      <c r="B4191" s="24">
        <v>1409</v>
      </c>
      <c r="H4191" s="571">
        <v>4186</v>
      </c>
      <c r="I4191" s="78">
        <v>2288</v>
      </c>
      <c r="J4191" s="78">
        <v>2287</v>
      </c>
      <c r="K4191" s="78">
        <v>2158</v>
      </c>
      <c r="L4191" s="78">
        <v>2288</v>
      </c>
      <c r="M4191" s="579" t="str">
        <f t="shared" si="66"/>
        <v>2288,2287,2158,2288</v>
      </c>
      <c r="R4191" s="280">
        <v>4186</v>
      </c>
      <c r="S4191" s="591">
        <v>1808.7781247180501</v>
      </c>
    </row>
    <row r="4192" spans="1:19">
      <c r="A4192" s="20"/>
      <c r="B4192" s="24">
        <v>1410</v>
      </c>
      <c r="H4192" s="571">
        <v>4187</v>
      </c>
      <c r="I4192" s="78">
        <v>2288</v>
      </c>
      <c r="J4192" s="78">
        <v>2158</v>
      </c>
      <c r="K4192" s="78">
        <v>2157</v>
      </c>
      <c r="L4192" s="78">
        <v>2288</v>
      </c>
      <c r="M4192" s="579" t="str">
        <f t="shared" si="66"/>
        <v>2288,2158,2157,2288</v>
      </c>
      <c r="R4192" s="280">
        <v>4187</v>
      </c>
      <c r="S4192" s="591">
        <v>1931.95763342855</v>
      </c>
    </row>
    <row r="4193" spans="1:19">
      <c r="A4193" s="20"/>
      <c r="B4193" s="24">
        <v>1411</v>
      </c>
      <c r="H4193" s="571">
        <v>4188</v>
      </c>
      <c r="I4193" s="78">
        <v>2289</v>
      </c>
      <c r="J4193" s="78">
        <v>2288</v>
      </c>
      <c r="K4193" s="78">
        <v>2157</v>
      </c>
      <c r="L4193" s="78">
        <v>2289</v>
      </c>
      <c r="M4193" s="579" t="str">
        <f t="shared" si="66"/>
        <v>2289,2288,2157,2289</v>
      </c>
      <c r="R4193" s="280">
        <v>4188</v>
      </c>
      <c r="S4193" s="591">
        <v>1967.69881114689</v>
      </c>
    </row>
    <row r="4194" spans="1:19">
      <c r="A4194" s="20"/>
      <c r="B4194" s="24">
        <v>1412</v>
      </c>
      <c r="H4194" s="571">
        <v>4189</v>
      </c>
      <c r="I4194" s="78">
        <v>2289</v>
      </c>
      <c r="J4194" s="78">
        <v>2157</v>
      </c>
      <c r="K4194" s="78">
        <v>2156</v>
      </c>
      <c r="L4194" s="78">
        <v>2289</v>
      </c>
      <c r="M4194" s="579" t="str">
        <f t="shared" si="66"/>
        <v>2289,2157,2156,2289</v>
      </c>
      <c r="R4194" s="280">
        <v>4189</v>
      </c>
      <c r="S4194" s="591">
        <v>2063.0206244946398</v>
      </c>
    </row>
    <row r="4195" spans="1:19">
      <c r="A4195" s="20"/>
      <c r="B4195" s="24">
        <v>1413</v>
      </c>
      <c r="H4195" s="571">
        <v>4190</v>
      </c>
      <c r="I4195" s="78">
        <v>2290</v>
      </c>
      <c r="J4195" s="78">
        <v>2289</v>
      </c>
      <c r="K4195" s="78">
        <v>2156</v>
      </c>
      <c r="L4195" s="78">
        <v>2290</v>
      </c>
      <c r="M4195" s="579" t="str">
        <f t="shared" si="66"/>
        <v>2290,2289,2156,2290</v>
      </c>
      <c r="R4195" s="280">
        <v>4190</v>
      </c>
      <c r="S4195" s="591">
        <v>1992.0346416439099</v>
      </c>
    </row>
    <row r="4196" spans="1:19">
      <c r="A4196" s="20"/>
      <c r="B4196" s="24">
        <v>1414</v>
      </c>
      <c r="H4196" s="571">
        <v>4191</v>
      </c>
      <c r="I4196" s="78">
        <v>2290</v>
      </c>
      <c r="J4196" s="78">
        <v>2156</v>
      </c>
      <c r="K4196" s="78">
        <v>2155</v>
      </c>
      <c r="L4196" s="78">
        <v>2290</v>
      </c>
      <c r="M4196" s="579" t="str">
        <f t="shared" si="66"/>
        <v>2290,2156,2155,2290</v>
      </c>
      <c r="R4196" s="280">
        <v>4191</v>
      </c>
      <c r="S4196" s="591">
        <v>2230.6500595704802</v>
      </c>
    </row>
    <row r="4197" spans="1:19">
      <c r="A4197" s="20"/>
      <c r="B4197" s="24">
        <v>1415</v>
      </c>
      <c r="H4197" s="571">
        <v>4192</v>
      </c>
      <c r="I4197" s="78">
        <v>2291</v>
      </c>
      <c r="J4197" s="78">
        <v>2264</v>
      </c>
      <c r="K4197" s="78">
        <v>2257</v>
      </c>
      <c r="L4197" s="78">
        <v>2291</v>
      </c>
      <c r="M4197" s="579" t="str">
        <f t="shared" si="66"/>
        <v>2291,2264,2257,2291</v>
      </c>
      <c r="R4197" s="280">
        <v>4192</v>
      </c>
      <c r="S4197" s="591">
        <v>1793.0227950163601</v>
      </c>
    </row>
    <row r="4198" spans="1:19">
      <c r="A4198" s="20"/>
      <c r="B4198" s="24">
        <v>1416</v>
      </c>
      <c r="H4198" s="571">
        <v>4193</v>
      </c>
      <c r="I4198" s="78">
        <v>2291</v>
      </c>
      <c r="J4198" s="78">
        <v>2257</v>
      </c>
      <c r="K4198" s="78">
        <v>2258</v>
      </c>
      <c r="L4198" s="78">
        <v>2291</v>
      </c>
      <c r="M4198" s="579" t="str">
        <f t="shared" si="66"/>
        <v>2291,2257,2258,2291</v>
      </c>
      <c r="R4198" s="280">
        <v>4193</v>
      </c>
      <c r="S4198" s="591">
        <v>1772.2399491302999</v>
      </c>
    </row>
    <row r="4199" spans="1:19">
      <c r="A4199" s="20"/>
      <c r="B4199" s="24">
        <v>1417</v>
      </c>
      <c r="H4199" s="571">
        <v>4194</v>
      </c>
      <c r="I4199" s="78">
        <v>2292</v>
      </c>
      <c r="J4199" s="78">
        <v>2291</v>
      </c>
      <c r="K4199" s="78">
        <v>2258</v>
      </c>
      <c r="L4199" s="78">
        <v>2292</v>
      </c>
      <c r="M4199" s="579" t="str">
        <f t="shared" si="66"/>
        <v>2292,2291,2258,2292</v>
      </c>
      <c r="R4199" s="280">
        <v>4194</v>
      </c>
      <c r="S4199" s="591">
        <v>1528.2956277150899</v>
      </c>
    </row>
    <row r="4200" spans="1:19">
      <c r="A4200" s="20"/>
      <c r="B4200" s="24">
        <v>1418</v>
      </c>
      <c r="H4200" s="571">
        <v>4195</v>
      </c>
      <c r="I4200" s="78">
        <v>2292</v>
      </c>
      <c r="J4200" s="78">
        <v>2258</v>
      </c>
      <c r="K4200" s="78">
        <v>2259</v>
      </c>
      <c r="L4200" s="78">
        <v>2292</v>
      </c>
      <c r="M4200" s="579" t="str">
        <f t="shared" si="66"/>
        <v>2292,2258,2259,2292</v>
      </c>
      <c r="R4200" s="280">
        <v>4195</v>
      </c>
      <c r="S4200" s="591">
        <v>1348.6983917165501</v>
      </c>
    </row>
    <row r="4201" spans="1:19">
      <c r="A4201" s="20"/>
      <c r="B4201" s="24">
        <v>1419</v>
      </c>
      <c r="H4201" s="571">
        <v>4196</v>
      </c>
      <c r="I4201" s="78">
        <v>2293</v>
      </c>
      <c r="J4201" s="78">
        <v>2292</v>
      </c>
      <c r="K4201" s="78">
        <v>2259</v>
      </c>
      <c r="L4201" s="78">
        <v>2293</v>
      </c>
      <c r="M4201" s="579" t="str">
        <f t="shared" si="66"/>
        <v>2293,2292,2259,2293</v>
      </c>
      <c r="R4201" s="280">
        <v>4196</v>
      </c>
      <c r="S4201" s="591">
        <v>1390.68664331065</v>
      </c>
    </row>
    <row r="4202" spans="1:19">
      <c r="A4202" s="20"/>
      <c r="B4202" s="24">
        <v>1420</v>
      </c>
      <c r="H4202" s="571">
        <v>4197</v>
      </c>
      <c r="I4202" s="78">
        <v>2293</v>
      </c>
      <c r="J4202" s="78">
        <v>2259</v>
      </c>
      <c r="K4202" s="78">
        <v>2260</v>
      </c>
      <c r="L4202" s="78">
        <v>2293</v>
      </c>
      <c r="M4202" s="579" t="str">
        <f t="shared" si="66"/>
        <v>2293,2259,2260,2293</v>
      </c>
      <c r="R4202" s="280">
        <v>4197</v>
      </c>
      <c r="S4202" s="591">
        <v>1582.13079307935</v>
      </c>
    </row>
    <row r="4203" spans="1:19">
      <c r="A4203" s="20"/>
      <c r="B4203" s="24">
        <v>1421</v>
      </c>
      <c r="H4203" s="571">
        <v>4198</v>
      </c>
      <c r="I4203" s="78">
        <v>2294</v>
      </c>
      <c r="J4203" s="78">
        <v>2293</v>
      </c>
      <c r="K4203" s="78">
        <v>2260</v>
      </c>
      <c r="L4203" s="78">
        <v>2294</v>
      </c>
      <c r="M4203" s="579" t="str">
        <f t="shared" si="66"/>
        <v>2294,2293,2260,2294</v>
      </c>
      <c r="R4203" s="280">
        <v>4198</v>
      </c>
      <c r="S4203" s="591">
        <v>1560.11642998249</v>
      </c>
    </row>
    <row r="4204" spans="1:19">
      <c r="A4204" s="20"/>
      <c r="B4204" s="24">
        <v>1422</v>
      </c>
      <c r="H4204" s="571">
        <v>4199</v>
      </c>
      <c r="I4204" s="78">
        <v>2294</v>
      </c>
      <c r="J4204" s="78">
        <v>2260</v>
      </c>
      <c r="K4204" s="78">
        <v>2261</v>
      </c>
      <c r="L4204" s="78">
        <v>2294</v>
      </c>
      <c r="M4204" s="579" t="str">
        <f t="shared" si="66"/>
        <v>2294,2260,2261,2294</v>
      </c>
      <c r="R4204" s="280">
        <v>4199</v>
      </c>
      <c r="S4204" s="591">
        <v>1654.5806233169999</v>
      </c>
    </row>
    <row r="4205" spans="1:19">
      <c r="A4205" s="20"/>
      <c r="B4205" s="24">
        <v>1423</v>
      </c>
      <c r="H4205" s="571">
        <v>4200</v>
      </c>
      <c r="I4205" s="78">
        <v>2295</v>
      </c>
      <c r="J4205" s="78">
        <v>2294</v>
      </c>
      <c r="K4205" s="78">
        <v>2261</v>
      </c>
      <c r="L4205" s="78">
        <v>2295</v>
      </c>
      <c r="M4205" s="579" t="str">
        <f t="shared" si="66"/>
        <v>2295,2294,2261,2295</v>
      </c>
      <c r="R4205" s="280">
        <v>4200</v>
      </c>
      <c r="S4205" s="591">
        <v>1658.77077372599</v>
      </c>
    </row>
    <row r="4206" spans="1:19">
      <c r="A4206" s="20"/>
      <c r="B4206" s="24">
        <v>1424</v>
      </c>
      <c r="H4206" s="571">
        <v>4201</v>
      </c>
      <c r="I4206" s="78">
        <v>2295</v>
      </c>
      <c r="J4206" s="78">
        <v>2261</v>
      </c>
      <c r="K4206" s="78">
        <v>2262</v>
      </c>
      <c r="L4206" s="78">
        <v>2295</v>
      </c>
      <c r="M4206" s="579" t="str">
        <f t="shared" si="66"/>
        <v>2295,2261,2262,2295</v>
      </c>
      <c r="R4206" s="280">
        <v>4201</v>
      </c>
      <c r="S4206" s="591">
        <v>1676.79548036749</v>
      </c>
    </row>
    <row r="4207" spans="1:19">
      <c r="A4207" s="20"/>
      <c r="B4207" s="24">
        <v>1425</v>
      </c>
      <c r="H4207" s="571">
        <v>4202</v>
      </c>
      <c r="I4207" s="78">
        <v>2296</v>
      </c>
      <c r="J4207" s="78">
        <v>2295</v>
      </c>
      <c r="K4207" s="78">
        <v>2262</v>
      </c>
      <c r="L4207" s="78">
        <v>2296</v>
      </c>
      <c r="M4207" s="579" t="str">
        <f t="shared" si="66"/>
        <v>2296,2295,2262,2296</v>
      </c>
      <c r="R4207" s="280">
        <v>4202</v>
      </c>
      <c r="S4207" s="591">
        <v>1712.20471479752</v>
      </c>
    </row>
    <row r="4208" spans="1:19">
      <c r="A4208" s="20"/>
      <c r="B4208" s="24">
        <v>1426</v>
      </c>
      <c r="H4208" s="571">
        <v>4203</v>
      </c>
      <c r="I4208" s="78">
        <v>2296</v>
      </c>
      <c r="J4208" s="78">
        <v>2262</v>
      </c>
      <c r="K4208" s="78">
        <v>2263</v>
      </c>
      <c r="L4208" s="78">
        <v>2296</v>
      </c>
      <c r="M4208" s="579" t="str">
        <f t="shared" si="66"/>
        <v>2296,2262,2263,2296</v>
      </c>
      <c r="R4208" s="280">
        <v>4203</v>
      </c>
      <c r="S4208" s="591">
        <v>1457.5620206419601</v>
      </c>
    </row>
    <row r="4209" spans="1:19">
      <c r="A4209" s="20"/>
      <c r="B4209" s="24">
        <v>1427</v>
      </c>
      <c r="H4209" s="571">
        <v>4204</v>
      </c>
      <c r="I4209" s="78">
        <v>2297</v>
      </c>
      <c r="J4209" s="78">
        <v>2265</v>
      </c>
      <c r="K4209" s="78">
        <v>2264</v>
      </c>
      <c r="L4209" s="78">
        <v>2297</v>
      </c>
      <c r="M4209" s="579" t="str">
        <f t="shared" si="66"/>
        <v>2297,2265,2264,2297</v>
      </c>
      <c r="R4209" s="280">
        <v>4204</v>
      </c>
      <c r="S4209" s="591">
        <v>1776.7279471335</v>
      </c>
    </row>
    <row r="4210" spans="1:19">
      <c r="A4210" s="20"/>
      <c r="B4210" s="24">
        <v>1428</v>
      </c>
      <c r="H4210" s="571">
        <v>4205</v>
      </c>
      <c r="I4210" s="78">
        <v>2297</v>
      </c>
      <c r="J4210" s="78">
        <v>2264</v>
      </c>
      <c r="K4210" s="78">
        <v>2291</v>
      </c>
      <c r="L4210" s="78">
        <v>2297</v>
      </c>
      <c r="M4210" s="579" t="str">
        <f t="shared" si="66"/>
        <v>2297,2264,2291,2297</v>
      </c>
      <c r="R4210" s="280">
        <v>4205</v>
      </c>
      <c r="S4210" s="591">
        <v>1912.52246561228</v>
      </c>
    </row>
    <row r="4211" spans="1:19">
      <c r="A4211" s="20"/>
      <c r="B4211" s="24">
        <v>1429</v>
      </c>
      <c r="H4211" s="571">
        <v>4206</v>
      </c>
      <c r="I4211" s="78">
        <v>2298</v>
      </c>
      <c r="J4211" s="78">
        <v>2296</v>
      </c>
      <c r="K4211" s="78">
        <v>2263</v>
      </c>
      <c r="L4211" s="78">
        <v>2298</v>
      </c>
      <c r="M4211" s="579" t="str">
        <f t="shared" si="66"/>
        <v>2298,2296,2263,2298</v>
      </c>
      <c r="R4211" s="280">
        <v>4206</v>
      </c>
      <c r="S4211" s="591">
        <v>1440.2357887119999</v>
      </c>
    </row>
    <row r="4212" spans="1:19">
      <c r="A4212" s="20"/>
      <c r="B4212" s="24">
        <v>1430</v>
      </c>
      <c r="H4212" s="571">
        <v>4207</v>
      </c>
      <c r="I4212" s="78">
        <v>2298</v>
      </c>
      <c r="J4212" s="78">
        <v>2263</v>
      </c>
      <c r="K4212" s="78">
        <v>2247</v>
      </c>
      <c r="L4212" s="78">
        <v>2298</v>
      </c>
      <c r="M4212" s="579" t="str">
        <f t="shared" si="66"/>
        <v>2298,2263,2247,2298</v>
      </c>
      <c r="R4212" s="280">
        <v>4207</v>
      </c>
      <c r="S4212" s="591">
        <v>1443.3523418500099</v>
      </c>
    </row>
    <row r="4213" spans="1:19">
      <c r="A4213" s="20"/>
      <c r="B4213" s="24">
        <v>1431</v>
      </c>
      <c r="H4213" s="571">
        <v>4208</v>
      </c>
      <c r="I4213" s="78">
        <v>2299</v>
      </c>
      <c r="J4213" s="78">
        <v>2298</v>
      </c>
      <c r="K4213" s="78">
        <v>2247</v>
      </c>
      <c r="L4213" s="78">
        <v>2299</v>
      </c>
      <c r="M4213" s="579" t="str">
        <f t="shared" si="66"/>
        <v>2299,2298,2247,2299</v>
      </c>
      <c r="R4213" s="280">
        <v>4208</v>
      </c>
      <c r="S4213" s="591">
        <v>1653.69646792649</v>
      </c>
    </row>
    <row r="4214" spans="1:19">
      <c r="A4214" s="20"/>
      <c r="B4214" s="24">
        <v>1432</v>
      </c>
      <c r="H4214" s="571">
        <v>4209</v>
      </c>
      <c r="I4214" s="78">
        <v>2299</v>
      </c>
      <c r="J4214" s="78">
        <v>2247</v>
      </c>
      <c r="K4214" s="78">
        <v>2245</v>
      </c>
      <c r="L4214" s="78">
        <v>2299</v>
      </c>
      <c r="M4214" s="579" t="str">
        <f t="shared" si="66"/>
        <v>2299,2247,2245,2299</v>
      </c>
      <c r="R4214" s="280">
        <v>4209</v>
      </c>
      <c r="S4214" s="591">
        <v>1652.3760446384899</v>
      </c>
    </row>
    <row r="4215" spans="1:19">
      <c r="A4215" s="20"/>
      <c r="B4215" s="24">
        <v>1433</v>
      </c>
      <c r="H4215" s="571">
        <v>4210</v>
      </c>
      <c r="I4215" s="78">
        <v>2300</v>
      </c>
      <c r="J4215" s="78">
        <v>2299</v>
      </c>
      <c r="K4215" s="78">
        <v>2245</v>
      </c>
      <c r="L4215" s="78">
        <v>2300</v>
      </c>
      <c r="M4215" s="579" t="str">
        <f t="shared" si="66"/>
        <v>2300,2299,2245,2300</v>
      </c>
      <c r="R4215" s="280">
        <v>4210</v>
      </c>
      <c r="S4215" s="591">
        <v>1643.93660855549</v>
      </c>
    </row>
    <row r="4216" spans="1:19">
      <c r="A4216" s="20"/>
      <c r="B4216" s="24">
        <v>1434</v>
      </c>
      <c r="H4216" s="571">
        <v>4211</v>
      </c>
      <c r="I4216" s="78">
        <v>2300</v>
      </c>
      <c r="J4216" s="78">
        <v>2245</v>
      </c>
      <c r="K4216" s="78">
        <v>2210</v>
      </c>
      <c r="L4216" s="78">
        <v>2300</v>
      </c>
      <c r="M4216" s="579" t="str">
        <f t="shared" si="66"/>
        <v>2300,2245,2210,2300</v>
      </c>
      <c r="R4216" s="280">
        <v>4211</v>
      </c>
      <c r="S4216" s="591">
        <v>1859.20654981653</v>
      </c>
    </row>
    <row r="4217" spans="1:19">
      <c r="A4217" s="20"/>
      <c r="B4217" s="24">
        <v>1435</v>
      </c>
      <c r="H4217" s="571">
        <v>4212</v>
      </c>
      <c r="I4217" s="78">
        <v>2301</v>
      </c>
      <c r="J4217" s="78">
        <v>2300</v>
      </c>
      <c r="K4217" s="78">
        <v>2210</v>
      </c>
      <c r="L4217" s="78">
        <v>2301</v>
      </c>
      <c r="M4217" s="579" t="str">
        <f t="shared" si="66"/>
        <v>2301,2300,2210,2301</v>
      </c>
      <c r="R4217" s="280">
        <v>4212</v>
      </c>
      <c r="S4217" s="591">
        <v>1596.82413876499</v>
      </c>
    </row>
    <row r="4218" spans="1:19">
      <c r="A4218" s="20"/>
      <c r="B4218" s="24">
        <v>1436</v>
      </c>
      <c r="H4218" s="571">
        <v>4213</v>
      </c>
      <c r="I4218" s="78">
        <v>2301</v>
      </c>
      <c r="J4218" s="78">
        <v>2210</v>
      </c>
      <c r="K4218" s="78">
        <v>2209</v>
      </c>
      <c r="L4218" s="78">
        <v>2301</v>
      </c>
      <c r="M4218" s="579" t="str">
        <f t="shared" si="66"/>
        <v>2301,2210,2209,2301</v>
      </c>
      <c r="R4218" s="280">
        <v>4213</v>
      </c>
      <c r="S4218" s="591">
        <v>1667.57692171999</v>
      </c>
    </row>
    <row r="4219" spans="1:19">
      <c r="A4219" s="20"/>
      <c r="B4219" s="24">
        <v>1437</v>
      </c>
      <c r="H4219" s="571">
        <v>4214</v>
      </c>
      <c r="I4219" s="78">
        <v>2302</v>
      </c>
      <c r="J4219" s="78">
        <v>2301</v>
      </c>
      <c r="K4219" s="78">
        <v>2209</v>
      </c>
      <c r="L4219" s="78">
        <v>2302</v>
      </c>
      <c r="M4219" s="579" t="str">
        <f t="shared" si="66"/>
        <v>2302,2301,2209,2302</v>
      </c>
      <c r="R4219" s="280">
        <v>4214</v>
      </c>
      <c r="S4219" s="591">
        <v>1523.9569128384701</v>
      </c>
    </row>
    <row r="4220" spans="1:19">
      <c r="A4220" s="20"/>
      <c r="B4220" s="24">
        <v>1438</v>
      </c>
      <c r="H4220" s="571">
        <v>4215</v>
      </c>
      <c r="I4220" s="78">
        <v>2302</v>
      </c>
      <c r="J4220" s="78">
        <v>2209</v>
      </c>
      <c r="K4220" s="78">
        <v>2208</v>
      </c>
      <c r="L4220" s="78">
        <v>2302</v>
      </c>
      <c r="M4220" s="579" t="str">
        <f t="shared" si="66"/>
        <v>2302,2209,2208,2302</v>
      </c>
      <c r="R4220" s="280">
        <v>4215</v>
      </c>
      <c r="S4220" s="591">
        <v>1816.1691526525201</v>
      </c>
    </row>
    <row r="4221" spans="1:19">
      <c r="A4221" s="20"/>
      <c r="B4221" s="24">
        <v>1439</v>
      </c>
      <c r="H4221" s="571">
        <v>4216</v>
      </c>
      <c r="I4221" s="78">
        <v>2266</v>
      </c>
      <c r="J4221" s="78">
        <v>2302</v>
      </c>
      <c r="K4221" s="78">
        <v>2208</v>
      </c>
      <c r="L4221" s="78">
        <v>2266</v>
      </c>
      <c r="M4221" s="579" t="str">
        <f t="shared" si="66"/>
        <v>2266,2302,2208,2266</v>
      </c>
      <c r="R4221" s="280">
        <v>4216</v>
      </c>
      <c r="S4221" s="591">
        <v>1957.7891036650101</v>
      </c>
    </row>
    <row r="4222" spans="1:19">
      <c r="A4222" s="20"/>
      <c r="B4222" s="24">
        <v>1440</v>
      </c>
      <c r="H4222" s="571">
        <v>4217</v>
      </c>
      <c r="I4222" s="78">
        <v>2303</v>
      </c>
      <c r="J4222" s="78">
        <v>2283</v>
      </c>
      <c r="K4222" s="78">
        <v>2282</v>
      </c>
      <c r="L4222" s="78">
        <v>2303</v>
      </c>
      <c r="M4222" s="579" t="str">
        <f t="shared" si="66"/>
        <v>2303,2283,2282,2303</v>
      </c>
      <c r="R4222" s="280">
        <v>4217</v>
      </c>
      <c r="S4222" s="591">
        <v>1440.03116844651</v>
      </c>
    </row>
    <row r="4223" spans="1:19">
      <c r="A4223" s="20"/>
      <c r="B4223" s="24">
        <v>1441</v>
      </c>
      <c r="H4223" s="571">
        <v>4218</v>
      </c>
      <c r="I4223" s="78">
        <v>2303</v>
      </c>
      <c r="J4223" s="78">
        <v>2282</v>
      </c>
      <c r="K4223" s="78">
        <v>2281</v>
      </c>
      <c r="L4223" s="78">
        <v>2303</v>
      </c>
      <c r="M4223" s="579" t="str">
        <f t="shared" si="66"/>
        <v>2303,2282,2281,2303</v>
      </c>
      <c r="R4223" s="280">
        <v>4218</v>
      </c>
      <c r="S4223" s="591">
        <v>1399.6785186560001</v>
      </c>
    </row>
    <row r="4224" spans="1:19">
      <c r="A4224" s="20"/>
      <c r="B4224" s="24">
        <v>1442</v>
      </c>
      <c r="H4224" s="571">
        <v>4219</v>
      </c>
      <c r="I4224" s="78">
        <v>2304</v>
      </c>
      <c r="J4224" s="78">
        <v>2303</v>
      </c>
      <c r="K4224" s="78">
        <v>2281</v>
      </c>
      <c r="L4224" s="78">
        <v>2304</v>
      </c>
      <c r="M4224" s="579" t="str">
        <f t="shared" si="66"/>
        <v>2304,2303,2281,2304</v>
      </c>
      <c r="R4224" s="280">
        <v>4219</v>
      </c>
      <c r="S4224" s="591">
        <v>1412.0915761039901</v>
      </c>
    </row>
    <row r="4225" spans="1:19">
      <c r="A4225" s="20"/>
      <c r="B4225" s="24">
        <v>1443</v>
      </c>
      <c r="H4225" s="571">
        <v>4220</v>
      </c>
      <c r="I4225" s="78">
        <v>2304</v>
      </c>
      <c r="J4225" s="78">
        <v>2281</v>
      </c>
      <c r="K4225" s="78">
        <v>2280</v>
      </c>
      <c r="L4225" s="78">
        <v>2304</v>
      </c>
      <c r="M4225" s="579" t="str">
        <f t="shared" si="66"/>
        <v>2304,2281,2280,2304</v>
      </c>
      <c r="R4225" s="280">
        <v>4220</v>
      </c>
      <c r="S4225" s="591">
        <v>1335.76294523201</v>
      </c>
    </row>
    <row r="4226" spans="1:19">
      <c r="A4226" s="20"/>
      <c r="B4226" s="24">
        <v>1444</v>
      </c>
      <c r="H4226" s="571">
        <v>4221</v>
      </c>
      <c r="I4226" s="78">
        <v>2305</v>
      </c>
      <c r="J4226" s="78">
        <v>2304</v>
      </c>
      <c r="K4226" s="78">
        <v>2280</v>
      </c>
      <c r="L4226" s="78">
        <v>2305</v>
      </c>
      <c r="M4226" s="579" t="str">
        <f t="shared" si="66"/>
        <v>2305,2304,2280,2305</v>
      </c>
      <c r="R4226" s="280">
        <v>4221</v>
      </c>
      <c r="S4226" s="591">
        <v>1322.9177857460099</v>
      </c>
    </row>
    <row r="4227" spans="1:19">
      <c r="A4227" s="20"/>
      <c r="B4227" s="24">
        <v>1445</v>
      </c>
      <c r="H4227" s="571">
        <v>4222</v>
      </c>
      <c r="I4227" s="78">
        <v>2305</v>
      </c>
      <c r="J4227" s="78">
        <v>2280</v>
      </c>
      <c r="K4227" s="78">
        <v>2276</v>
      </c>
      <c r="L4227" s="78">
        <v>2305</v>
      </c>
      <c r="M4227" s="579" t="str">
        <f t="shared" si="66"/>
        <v>2305,2280,2276,2305</v>
      </c>
      <c r="R4227" s="280">
        <v>4222</v>
      </c>
      <c r="S4227" s="591">
        <v>1591.3564732059799</v>
      </c>
    </row>
    <row r="4228" spans="1:19">
      <c r="A4228" s="20"/>
      <c r="B4228" s="24">
        <v>1446</v>
      </c>
      <c r="H4228" s="571">
        <v>4223</v>
      </c>
      <c r="I4228" s="78">
        <v>2306</v>
      </c>
      <c r="J4228" s="78">
        <v>2305</v>
      </c>
      <c r="K4228" s="78">
        <v>2276</v>
      </c>
      <c r="L4228" s="78">
        <v>2306</v>
      </c>
      <c r="M4228" s="579" t="str">
        <f t="shared" si="66"/>
        <v>2306,2305,2276,2306</v>
      </c>
      <c r="R4228" s="280">
        <v>4223</v>
      </c>
      <c r="S4228" s="591">
        <v>1451.0874337089899</v>
      </c>
    </row>
    <row r="4229" spans="1:19">
      <c r="A4229" s="20"/>
      <c r="B4229" s="24">
        <v>1447</v>
      </c>
      <c r="H4229" s="571">
        <v>4224</v>
      </c>
      <c r="I4229" s="78">
        <v>2306</v>
      </c>
      <c r="J4229" s="78">
        <v>2276</v>
      </c>
      <c r="K4229" s="78">
        <v>2275</v>
      </c>
      <c r="L4229" s="78">
        <v>2306</v>
      </c>
      <c r="M4229" s="579" t="str">
        <f t="shared" si="66"/>
        <v>2306,2276,2275,2306</v>
      </c>
      <c r="R4229" s="280">
        <v>4224</v>
      </c>
      <c r="S4229" s="591">
        <v>1506.5376252159999</v>
      </c>
    </row>
    <row r="4230" spans="1:19">
      <c r="A4230" s="20"/>
      <c r="B4230" s="24">
        <v>1448</v>
      </c>
      <c r="H4230" s="571">
        <v>4225</v>
      </c>
      <c r="I4230" s="78">
        <v>2307</v>
      </c>
      <c r="J4230" s="78">
        <v>2306</v>
      </c>
      <c r="K4230" s="78">
        <v>2275</v>
      </c>
      <c r="L4230" s="78">
        <v>2307</v>
      </c>
      <c r="M4230" s="579" t="str">
        <f t="shared" ref="M4230:M4293" si="67">_xlfn.CONCAT(I4230,",",J4230,",",,K4230,",",L4230)</f>
        <v>2307,2306,2275,2307</v>
      </c>
      <c r="R4230" s="280">
        <v>4225</v>
      </c>
      <c r="S4230" s="591">
        <v>1445.1077417434999</v>
      </c>
    </row>
    <row r="4231" spans="1:19">
      <c r="A4231" s="20"/>
      <c r="B4231" s="24">
        <v>1449</v>
      </c>
      <c r="H4231" s="571">
        <v>4226</v>
      </c>
      <c r="I4231" s="78">
        <v>2307</v>
      </c>
      <c r="J4231" s="78">
        <v>2275</v>
      </c>
      <c r="K4231" s="78">
        <v>2274</v>
      </c>
      <c r="L4231" s="78">
        <v>2307</v>
      </c>
      <c r="M4231" s="579" t="str">
        <f t="shared" si="67"/>
        <v>2307,2275,2274,2307</v>
      </c>
      <c r="R4231" s="280">
        <v>4226</v>
      </c>
      <c r="S4231" s="591">
        <v>1430.44096339205</v>
      </c>
    </row>
    <row r="4232" spans="1:19">
      <c r="A4232" s="20"/>
      <c r="B4232" s="24">
        <v>1450</v>
      </c>
      <c r="H4232" s="571">
        <v>4227</v>
      </c>
      <c r="I4232" s="78">
        <v>2308</v>
      </c>
      <c r="J4232" s="78">
        <v>2307</v>
      </c>
      <c r="K4232" s="78">
        <v>2274</v>
      </c>
      <c r="L4232" s="78">
        <v>2308</v>
      </c>
      <c r="M4232" s="579" t="str">
        <f t="shared" si="67"/>
        <v>2308,2307,2274,2308</v>
      </c>
      <c r="R4232" s="280">
        <v>4227</v>
      </c>
      <c r="S4232" s="591">
        <v>1365.26690747209</v>
      </c>
    </row>
    <row r="4233" spans="1:19">
      <c r="A4233" s="20"/>
      <c r="B4233" s="24">
        <v>1451</v>
      </c>
      <c r="H4233" s="571">
        <v>4228</v>
      </c>
      <c r="I4233" s="78">
        <v>2308</v>
      </c>
      <c r="J4233" s="78">
        <v>2274</v>
      </c>
      <c r="K4233" s="78">
        <v>2273</v>
      </c>
      <c r="L4233" s="78">
        <v>2308</v>
      </c>
      <c r="M4233" s="579" t="str">
        <f t="shared" si="67"/>
        <v>2308,2274,2273,2308</v>
      </c>
      <c r="R4233" s="280">
        <v>4228</v>
      </c>
      <c r="S4233" s="591">
        <v>1473.5602506891901</v>
      </c>
    </row>
    <row r="4234" spans="1:19">
      <c r="A4234" s="20"/>
      <c r="B4234" s="24">
        <v>1452</v>
      </c>
      <c r="H4234" s="571">
        <v>4229</v>
      </c>
      <c r="I4234" s="78">
        <v>2309</v>
      </c>
      <c r="J4234" s="78">
        <v>2308</v>
      </c>
      <c r="K4234" s="78">
        <v>2273</v>
      </c>
      <c r="L4234" s="78">
        <v>2309</v>
      </c>
      <c r="M4234" s="579" t="str">
        <f t="shared" si="67"/>
        <v>2309,2308,2273,2309</v>
      </c>
      <c r="R4234" s="280">
        <v>4229</v>
      </c>
      <c r="S4234" s="591">
        <v>1347.9178063550901</v>
      </c>
    </row>
    <row r="4235" spans="1:19">
      <c r="A4235" s="20"/>
      <c r="B4235" s="24">
        <v>1453</v>
      </c>
      <c r="H4235" s="571">
        <v>4230</v>
      </c>
      <c r="I4235" s="78">
        <v>2309</v>
      </c>
      <c r="J4235" s="78">
        <v>2273</v>
      </c>
      <c r="K4235" s="78">
        <v>2272</v>
      </c>
      <c r="L4235" s="78">
        <v>2309</v>
      </c>
      <c r="M4235" s="579" t="str">
        <f t="shared" si="67"/>
        <v>2309,2273,2272,2309</v>
      </c>
      <c r="R4235" s="280">
        <v>4230</v>
      </c>
      <c r="S4235" s="591">
        <v>1417.7337251766901</v>
      </c>
    </row>
    <row r="4236" spans="1:19">
      <c r="A4236" s="20"/>
      <c r="B4236" s="24">
        <v>1454</v>
      </c>
      <c r="H4236" s="571">
        <v>4231</v>
      </c>
      <c r="I4236" s="78">
        <v>2310</v>
      </c>
      <c r="J4236" s="78">
        <v>2309</v>
      </c>
      <c r="K4236" s="78">
        <v>2272</v>
      </c>
      <c r="L4236" s="78">
        <v>2310</v>
      </c>
      <c r="M4236" s="579" t="str">
        <f t="shared" si="67"/>
        <v>2310,2309,2272,2310</v>
      </c>
      <c r="R4236" s="280">
        <v>4231</v>
      </c>
      <c r="S4236" s="591">
        <v>1381.5456014013801</v>
      </c>
    </row>
    <row r="4237" spans="1:19">
      <c r="A4237" s="20"/>
      <c r="B4237" s="24">
        <v>1455</v>
      </c>
      <c r="H4237" s="571">
        <v>4232</v>
      </c>
      <c r="I4237" s="78">
        <v>2310</v>
      </c>
      <c r="J4237" s="78">
        <v>2272</v>
      </c>
      <c r="K4237" s="78">
        <v>2271</v>
      </c>
      <c r="L4237" s="78">
        <v>2310</v>
      </c>
      <c r="M4237" s="579" t="str">
        <f t="shared" si="67"/>
        <v>2310,2272,2271,2310</v>
      </c>
      <c r="R4237" s="280">
        <v>4232</v>
      </c>
      <c r="S4237" s="591">
        <v>1470.15501218339</v>
      </c>
    </row>
    <row r="4238" spans="1:19">
      <c r="A4238" s="20"/>
      <c r="B4238" s="24">
        <v>1456</v>
      </c>
      <c r="H4238" s="571">
        <v>4233</v>
      </c>
      <c r="I4238" s="78">
        <v>2311</v>
      </c>
      <c r="J4238" s="78">
        <v>2310</v>
      </c>
      <c r="K4238" s="78">
        <v>2271</v>
      </c>
      <c r="L4238" s="78">
        <v>2311</v>
      </c>
      <c r="M4238" s="579" t="str">
        <f t="shared" si="67"/>
        <v>2311,2310,2271,2311</v>
      </c>
      <c r="R4238" s="280">
        <v>4233</v>
      </c>
      <c r="S4238" s="591">
        <v>1425.5720182436701</v>
      </c>
    </row>
    <row r="4239" spans="1:19">
      <c r="A4239" s="20"/>
      <c r="B4239" s="24">
        <v>1457</v>
      </c>
      <c r="H4239" s="571">
        <v>4234</v>
      </c>
      <c r="I4239" s="78">
        <v>2311</v>
      </c>
      <c r="J4239" s="78">
        <v>2271</v>
      </c>
      <c r="K4239" s="78">
        <v>2269</v>
      </c>
      <c r="L4239" s="78">
        <v>2311</v>
      </c>
      <c r="M4239" s="579" t="str">
        <f t="shared" si="67"/>
        <v>2311,2271,2269,2311</v>
      </c>
      <c r="R4239" s="280">
        <v>4234</v>
      </c>
      <c r="S4239" s="591">
        <v>1752.06760088274</v>
      </c>
    </row>
    <row r="4240" spans="1:19">
      <c r="A4240" s="20"/>
      <c r="B4240" s="24">
        <v>1458</v>
      </c>
      <c r="H4240" s="571">
        <v>4235</v>
      </c>
      <c r="I4240" s="78">
        <v>2312</v>
      </c>
      <c r="J4240" s="78">
        <v>2311</v>
      </c>
      <c r="K4240" s="78">
        <v>2269</v>
      </c>
      <c r="L4240" s="78">
        <v>2312</v>
      </c>
      <c r="M4240" s="579" t="str">
        <f t="shared" si="67"/>
        <v>2312,2311,2269,2312</v>
      </c>
      <c r="R4240" s="280">
        <v>4235</v>
      </c>
      <c r="S4240" s="591">
        <v>1708.32802704849</v>
      </c>
    </row>
    <row r="4241" spans="1:19">
      <c r="A4241" s="20"/>
      <c r="B4241" s="24">
        <v>1459</v>
      </c>
      <c r="H4241" s="571">
        <v>4236</v>
      </c>
      <c r="I4241" s="78">
        <v>2312</v>
      </c>
      <c r="J4241" s="78">
        <v>2269</v>
      </c>
      <c r="K4241" s="78">
        <v>2270</v>
      </c>
      <c r="L4241" s="78">
        <v>2312</v>
      </c>
      <c r="M4241" s="579" t="str">
        <f t="shared" si="67"/>
        <v>2312,2269,2270,2312</v>
      </c>
      <c r="R4241" s="280">
        <v>4236</v>
      </c>
      <c r="S4241" s="591">
        <v>1812.3368196479901</v>
      </c>
    </row>
    <row r="4242" spans="1:19">
      <c r="A4242" s="20"/>
      <c r="B4242" s="24">
        <v>1460</v>
      </c>
      <c r="H4242" s="571">
        <v>4237</v>
      </c>
      <c r="I4242" s="78">
        <v>2313</v>
      </c>
      <c r="J4242" s="78">
        <v>2312</v>
      </c>
      <c r="K4242" s="78">
        <v>2270</v>
      </c>
      <c r="L4242" s="78">
        <v>2313</v>
      </c>
      <c r="M4242" s="579" t="str">
        <f t="shared" si="67"/>
        <v>2313,2312,2270,2313</v>
      </c>
      <c r="R4242" s="280">
        <v>4237</v>
      </c>
      <c r="S4242" s="591">
        <v>1624.15272865461</v>
      </c>
    </row>
    <row r="4243" spans="1:19">
      <c r="A4243" s="20"/>
      <c r="B4243" s="24">
        <v>1461</v>
      </c>
      <c r="H4243" s="571">
        <v>4238</v>
      </c>
      <c r="I4243" s="78">
        <v>2313</v>
      </c>
      <c r="J4243" s="78">
        <v>2270</v>
      </c>
      <c r="K4243" s="78">
        <v>2277</v>
      </c>
      <c r="L4243" s="78">
        <v>2313</v>
      </c>
      <c r="M4243" s="579" t="str">
        <f t="shared" si="67"/>
        <v>2313,2270,2277,2313</v>
      </c>
      <c r="R4243" s="280">
        <v>4238</v>
      </c>
      <c r="S4243" s="591">
        <v>1682.3402114647999</v>
      </c>
    </row>
    <row r="4244" spans="1:19">
      <c r="A4244" s="20"/>
      <c r="B4244" s="24">
        <v>1462</v>
      </c>
      <c r="H4244" s="571">
        <v>4239</v>
      </c>
      <c r="I4244" s="78">
        <v>2314</v>
      </c>
      <c r="J4244" s="78">
        <v>2313</v>
      </c>
      <c r="K4244" s="78">
        <v>2277</v>
      </c>
      <c r="L4244" s="78">
        <v>2314</v>
      </c>
      <c r="M4244" s="579" t="str">
        <f t="shared" si="67"/>
        <v>2314,2313,2277,2314</v>
      </c>
      <c r="R4244" s="280">
        <v>4239</v>
      </c>
      <c r="S4244" s="591">
        <v>1660.0288103062901</v>
      </c>
    </row>
    <row r="4245" spans="1:19">
      <c r="A4245" s="20"/>
      <c r="B4245" s="24">
        <v>1463</v>
      </c>
      <c r="H4245" s="571">
        <v>4240</v>
      </c>
      <c r="I4245" s="78">
        <v>2314</v>
      </c>
      <c r="J4245" s="78">
        <v>2277</v>
      </c>
      <c r="K4245" s="78">
        <v>2278</v>
      </c>
      <c r="L4245" s="78">
        <v>2314</v>
      </c>
      <c r="M4245" s="579" t="str">
        <f t="shared" si="67"/>
        <v>2314,2277,2278,2314</v>
      </c>
      <c r="R4245" s="280">
        <v>4240</v>
      </c>
      <c r="S4245" s="591">
        <v>1679.9943841158899</v>
      </c>
    </row>
    <row r="4246" spans="1:19">
      <c r="A4246" s="20"/>
      <c r="B4246" s="24">
        <v>1464</v>
      </c>
      <c r="H4246" s="571">
        <v>4241</v>
      </c>
      <c r="I4246" s="78">
        <v>2315</v>
      </c>
      <c r="J4246" s="78">
        <v>2314</v>
      </c>
      <c r="K4246" s="78">
        <v>2278</v>
      </c>
      <c r="L4246" s="78">
        <v>2315</v>
      </c>
      <c r="M4246" s="579" t="str">
        <f t="shared" si="67"/>
        <v>2315,2314,2278,2315</v>
      </c>
      <c r="R4246" s="280">
        <v>4241</v>
      </c>
      <c r="S4246" s="591">
        <v>1711.7117712029999</v>
      </c>
    </row>
    <row r="4247" spans="1:19">
      <c r="A4247" s="20"/>
      <c r="B4247" s="24">
        <v>1465</v>
      </c>
      <c r="H4247" s="571">
        <v>4242</v>
      </c>
      <c r="I4247" s="78">
        <v>2315</v>
      </c>
      <c r="J4247" s="78">
        <v>2278</v>
      </c>
      <c r="K4247" s="78">
        <v>2279</v>
      </c>
      <c r="L4247" s="78">
        <v>2315</v>
      </c>
      <c r="M4247" s="579" t="str">
        <f t="shared" si="67"/>
        <v>2315,2278,2279,2315</v>
      </c>
      <c r="R4247" s="280">
        <v>4242</v>
      </c>
      <c r="S4247" s="591">
        <v>1477.9983556054499</v>
      </c>
    </row>
    <row r="4248" spans="1:19">
      <c r="A4248" s="20"/>
      <c r="B4248" s="24">
        <v>1466</v>
      </c>
      <c r="H4248" s="571">
        <v>4243</v>
      </c>
      <c r="I4248" s="78">
        <v>2284</v>
      </c>
      <c r="J4248" s="78">
        <v>2315</v>
      </c>
      <c r="K4248" s="78">
        <v>2279</v>
      </c>
      <c r="L4248" s="78">
        <v>2284</v>
      </c>
      <c r="M4248" s="579" t="str">
        <f t="shared" si="67"/>
        <v>2284,2315,2279,2284</v>
      </c>
      <c r="R4248" s="280">
        <v>4243</v>
      </c>
      <c r="S4248" s="591">
        <v>1619.56781633164</v>
      </c>
    </row>
    <row r="4249" spans="1:19">
      <c r="A4249" s="20"/>
      <c r="B4249" s="24">
        <v>1467</v>
      </c>
      <c r="H4249" s="571">
        <v>4244</v>
      </c>
      <c r="I4249" s="78">
        <v>2316</v>
      </c>
      <c r="J4249" s="78">
        <v>2300</v>
      </c>
      <c r="K4249" s="78">
        <v>2301</v>
      </c>
      <c r="L4249" s="78">
        <v>2316</v>
      </c>
      <c r="M4249" s="579" t="str">
        <f t="shared" si="67"/>
        <v>2316,2300,2301,2316</v>
      </c>
      <c r="R4249" s="280">
        <v>4244</v>
      </c>
      <c r="S4249" s="591">
        <v>1527.87442246251</v>
      </c>
    </row>
    <row r="4250" spans="1:19">
      <c r="A4250" s="20"/>
      <c r="B4250" s="24">
        <v>1468</v>
      </c>
      <c r="H4250" s="571">
        <v>4245</v>
      </c>
      <c r="I4250" s="78">
        <v>2316</v>
      </c>
      <c r="J4250" s="78">
        <v>2301</v>
      </c>
      <c r="K4250" s="78">
        <v>2302</v>
      </c>
      <c r="L4250" s="78">
        <v>2316</v>
      </c>
      <c r="M4250" s="579" t="str">
        <f t="shared" si="67"/>
        <v>2316,2301,2302,2316</v>
      </c>
      <c r="R4250" s="280">
        <v>4245</v>
      </c>
      <c r="S4250" s="591">
        <v>1678.2053452584901</v>
      </c>
    </row>
    <row r="4251" spans="1:19">
      <c r="A4251" s="20"/>
      <c r="B4251" s="24">
        <v>1469</v>
      </c>
      <c r="H4251" s="571">
        <v>4246</v>
      </c>
      <c r="I4251" s="78">
        <v>2317</v>
      </c>
      <c r="J4251" s="78">
        <v>2316</v>
      </c>
      <c r="K4251" s="78">
        <v>2302</v>
      </c>
      <c r="L4251" s="78">
        <v>2317</v>
      </c>
      <c r="M4251" s="579" t="str">
        <f t="shared" si="67"/>
        <v>2317,2316,2302,2317</v>
      </c>
      <c r="R4251" s="280">
        <v>4246</v>
      </c>
      <c r="S4251" s="591">
        <v>1770.9137035445001</v>
      </c>
    </row>
    <row r="4252" spans="1:19">
      <c r="A4252" s="20"/>
      <c r="B4252" s="24">
        <v>1470</v>
      </c>
      <c r="H4252" s="571">
        <v>4247</v>
      </c>
      <c r="I4252" s="78">
        <v>2317</v>
      </c>
      <c r="J4252" s="78">
        <v>2302</v>
      </c>
      <c r="K4252" s="78">
        <v>2266</v>
      </c>
      <c r="L4252" s="78">
        <v>2317</v>
      </c>
      <c r="M4252" s="579" t="str">
        <f t="shared" si="67"/>
        <v>2317,2302,2266,2317</v>
      </c>
      <c r="R4252" s="280">
        <v>4247</v>
      </c>
      <c r="S4252" s="591">
        <v>1884.075688807</v>
      </c>
    </row>
    <row r="4253" spans="1:19">
      <c r="A4253" s="20"/>
      <c r="B4253" s="24">
        <v>1471</v>
      </c>
      <c r="H4253" s="571">
        <v>4248</v>
      </c>
      <c r="I4253" s="78">
        <v>2318</v>
      </c>
      <c r="J4253" s="78">
        <v>2317</v>
      </c>
      <c r="K4253" s="78">
        <v>2266</v>
      </c>
      <c r="L4253" s="78">
        <v>2318</v>
      </c>
      <c r="M4253" s="579" t="str">
        <f t="shared" si="67"/>
        <v>2318,2317,2266,2318</v>
      </c>
      <c r="R4253" s="280">
        <v>4248</v>
      </c>
      <c r="S4253" s="591">
        <v>1863.5161801229599</v>
      </c>
    </row>
    <row r="4254" spans="1:19">
      <c r="A4254" s="20"/>
      <c r="B4254" s="24">
        <v>1472</v>
      </c>
      <c r="H4254" s="571">
        <v>4249</v>
      </c>
      <c r="I4254" s="78">
        <v>2318</v>
      </c>
      <c r="J4254" s="78">
        <v>2266</v>
      </c>
      <c r="K4254" s="78">
        <v>2267</v>
      </c>
      <c r="L4254" s="78">
        <v>2318</v>
      </c>
      <c r="M4254" s="579" t="str">
        <f t="shared" si="67"/>
        <v>2318,2266,2267,2318</v>
      </c>
      <c r="R4254" s="280">
        <v>4249</v>
      </c>
      <c r="S4254" s="591">
        <v>1811.47617615901</v>
      </c>
    </row>
    <row r="4255" spans="1:19">
      <c r="A4255" s="20"/>
      <c r="B4255" s="24">
        <v>1473</v>
      </c>
      <c r="H4255" s="571">
        <v>4250</v>
      </c>
      <c r="I4255" s="78">
        <v>2319</v>
      </c>
      <c r="J4255" s="78">
        <v>2318</v>
      </c>
      <c r="K4255" s="78">
        <v>2267</v>
      </c>
      <c r="L4255" s="78">
        <v>2319</v>
      </c>
      <c r="M4255" s="579" t="str">
        <f t="shared" si="67"/>
        <v>2319,2318,2267,2319</v>
      </c>
      <c r="R4255" s="280">
        <v>4250</v>
      </c>
      <c r="S4255" s="591">
        <v>1587.2009508619899</v>
      </c>
    </row>
    <row r="4256" spans="1:19">
      <c r="A4256" s="20"/>
      <c r="B4256" s="24">
        <v>1474</v>
      </c>
      <c r="H4256" s="571">
        <v>4251</v>
      </c>
      <c r="I4256" s="78">
        <v>2319</v>
      </c>
      <c r="J4256" s="78">
        <v>2267</v>
      </c>
      <c r="K4256" s="78">
        <v>2268</v>
      </c>
      <c r="L4256" s="78">
        <v>2319</v>
      </c>
      <c r="M4256" s="579" t="str">
        <f t="shared" si="67"/>
        <v>2319,2267,2268,2319</v>
      </c>
      <c r="R4256" s="280">
        <v>4251</v>
      </c>
      <c r="S4256" s="591">
        <v>1554.4783083165</v>
      </c>
    </row>
    <row r="4257" spans="1:19">
      <c r="A4257" s="20"/>
      <c r="B4257" s="24">
        <v>1475</v>
      </c>
      <c r="H4257" s="571">
        <v>4252</v>
      </c>
      <c r="I4257" s="78">
        <v>2320</v>
      </c>
      <c r="J4257" s="78">
        <v>2319</v>
      </c>
      <c r="K4257" s="78">
        <v>2268</v>
      </c>
      <c r="L4257" s="78">
        <v>2320</v>
      </c>
      <c r="M4257" s="579" t="str">
        <f t="shared" si="67"/>
        <v>2320,2319,2268,2320</v>
      </c>
      <c r="R4257" s="280">
        <v>4252</v>
      </c>
      <c r="S4257" s="591">
        <v>1487.84775351146</v>
      </c>
    </row>
    <row r="4258" spans="1:19">
      <c r="A4258" s="20"/>
      <c r="B4258" s="24">
        <v>1476</v>
      </c>
      <c r="H4258" s="571">
        <v>4253</v>
      </c>
      <c r="I4258" s="78">
        <v>2320</v>
      </c>
      <c r="J4258" s="78">
        <v>2268</v>
      </c>
      <c r="K4258" s="78">
        <v>2283</v>
      </c>
      <c r="L4258" s="78">
        <v>2320</v>
      </c>
      <c r="M4258" s="579" t="str">
        <f t="shared" si="67"/>
        <v>2320,2268,2283,2320</v>
      </c>
      <c r="R4258" s="280">
        <v>4253</v>
      </c>
      <c r="S4258" s="591">
        <v>1478.69407957301</v>
      </c>
    </row>
    <row r="4259" spans="1:19">
      <c r="A4259" s="20"/>
      <c r="B4259" s="24">
        <v>1477</v>
      </c>
      <c r="H4259" s="571">
        <v>4254</v>
      </c>
      <c r="I4259" s="78">
        <v>2321</v>
      </c>
      <c r="J4259" s="78">
        <v>2320</v>
      </c>
      <c r="K4259" s="78">
        <v>2283</v>
      </c>
      <c r="L4259" s="78">
        <v>2321</v>
      </c>
      <c r="M4259" s="579" t="str">
        <f t="shared" si="67"/>
        <v>2321,2320,2283,2321</v>
      </c>
      <c r="R4259" s="280">
        <v>4254</v>
      </c>
      <c r="S4259" s="591">
        <v>1405.6261403224901</v>
      </c>
    </row>
    <row r="4260" spans="1:19">
      <c r="A4260" s="20"/>
      <c r="B4260" s="24">
        <v>1478</v>
      </c>
      <c r="H4260" s="571">
        <v>4255</v>
      </c>
      <c r="I4260" s="78">
        <v>2321</v>
      </c>
      <c r="J4260" s="78">
        <v>2283</v>
      </c>
      <c r="K4260" s="78">
        <v>2303</v>
      </c>
      <c r="L4260" s="78">
        <v>2321</v>
      </c>
      <c r="M4260" s="579" t="str">
        <f t="shared" si="67"/>
        <v>2321,2283,2303,2321</v>
      </c>
      <c r="R4260" s="280">
        <v>4255</v>
      </c>
      <c r="S4260" s="591">
        <v>1588.82802544898</v>
      </c>
    </row>
    <row r="4261" spans="1:19">
      <c r="A4261" s="20"/>
      <c r="B4261" s="24">
        <v>1479</v>
      </c>
      <c r="H4261" s="571">
        <v>4256</v>
      </c>
      <c r="I4261" s="78">
        <v>2322</v>
      </c>
      <c r="J4261" s="78">
        <v>2299</v>
      </c>
      <c r="K4261" s="78">
        <v>2300</v>
      </c>
      <c r="L4261" s="78">
        <v>2322</v>
      </c>
      <c r="M4261" s="579" t="str">
        <f t="shared" si="67"/>
        <v>2322,2299,2300,2322</v>
      </c>
      <c r="R4261" s="280">
        <v>4256</v>
      </c>
      <c r="S4261" s="591">
        <v>1341.4806512290199</v>
      </c>
    </row>
    <row r="4262" spans="1:19">
      <c r="A4262" s="20"/>
      <c r="B4262" s="24">
        <v>1480</v>
      </c>
      <c r="H4262" s="571">
        <v>4257</v>
      </c>
      <c r="I4262" s="78">
        <v>2322</v>
      </c>
      <c r="J4262" s="78">
        <v>2300</v>
      </c>
      <c r="K4262" s="78">
        <v>2316</v>
      </c>
      <c r="L4262" s="78">
        <v>2322</v>
      </c>
      <c r="M4262" s="579" t="str">
        <f t="shared" si="67"/>
        <v>2322,2300,2316,2322</v>
      </c>
      <c r="R4262" s="280">
        <v>4257</v>
      </c>
      <c r="S4262" s="591">
        <v>1563.4907173899701</v>
      </c>
    </row>
    <row r="4263" spans="1:19">
      <c r="A4263" s="20"/>
      <c r="B4263" s="24">
        <v>1481</v>
      </c>
      <c r="H4263" s="571">
        <v>4258</v>
      </c>
      <c r="I4263" s="78">
        <v>2323</v>
      </c>
      <c r="J4263" s="78">
        <v>2298</v>
      </c>
      <c r="K4263" s="78">
        <v>2299</v>
      </c>
      <c r="L4263" s="78">
        <v>2323</v>
      </c>
      <c r="M4263" s="579" t="str">
        <f t="shared" si="67"/>
        <v>2323,2298,2299,2323</v>
      </c>
      <c r="R4263" s="280">
        <v>4258</v>
      </c>
      <c r="S4263" s="591">
        <v>1546.2098448644799</v>
      </c>
    </row>
    <row r="4264" spans="1:19">
      <c r="A4264" s="20"/>
      <c r="B4264" s="24">
        <v>1482</v>
      </c>
      <c r="H4264" s="571">
        <v>4259</v>
      </c>
      <c r="I4264" s="78">
        <v>2323</v>
      </c>
      <c r="J4264" s="78">
        <v>2299</v>
      </c>
      <c r="K4264" s="78">
        <v>2322</v>
      </c>
      <c r="L4264" s="78">
        <v>2323</v>
      </c>
      <c r="M4264" s="579" t="str">
        <f t="shared" si="67"/>
        <v>2323,2299,2322,2323</v>
      </c>
      <c r="R4264" s="280">
        <v>4259</v>
      </c>
      <c r="S4264" s="591">
        <v>1456.998949731</v>
      </c>
    </row>
    <row r="4265" spans="1:19">
      <c r="A4265" s="20"/>
      <c r="B4265" s="24">
        <v>1483</v>
      </c>
      <c r="H4265" s="571">
        <v>4260</v>
      </c>
      <c r="I4265" s="78">
        <v>2324</v>
      </c>
      <c r="J4265" s="78">
        <v>2296</v>
      </c>
      <c r="K4265" s="78">
        <v>2298</v>
      </c>
      <c r="L4265" s="78">
        <v>2324</v>
      </c>
      <c r="M4265" s="579" t="str">
        <f t="shared" si="67"/>
        <v>2324,2296,2298,2324</v>
      </c>
      <c r="R4265" s="280">
        <v>4260</v>
      </c>
      <c r="S4265" s="591">
        <v>1902.0272047020101</v>
      </c>
    </row>
    <row r="4266" spans="1:19">
      <c r="A4266" s="20"/>
      <c r="B4266" s="24">
        <v>1484</v>
      </c>
      <c r="H4266" s="571">
        <v>4261</v>
      </c>
      <c r="I4266" s="78">
        <v>2324</v>
      </c>
      <c r="J4266" s="78">
        <v>2298</v>
      </c>
      <c r="K4266" s="78">
        <v>2323</v>
      </c>
      <c r="L4266" s="78">
        <v>2324</v>
      </c>
      <c r="M4266" s="579" t="str">
        <f t="shared" si="67"/>
        <v>2324,2298,2323,2324</v>
      </c>
      <c r="R4266" s="280">
        <v>4261</v>
      </c>
      <c r="S4266" s="591">
        <v>1832.7313026209999</v>
      </c>
    </row>
    <row r="4267" spans="1:19">
      <c r="A4267" s="20"/>
      <c r="B4267" s="24">
        <v>1485</v>
      </c>
      <c r="H4267" s="571">
        <v>4262</v>
      </c>
      <c r="I4267" s="78">
        <v>2325</v>
      </c>
      <c r="J4267" s="78">
        <v>2295</v>
      </c>
      <c r="K4267" s="78">
        <v>2296</v>
      </c>
      <c r="L4267" s="78">
        <v>2325</v>
      </c>
      <c r="M4267" s="579" t="str">
        <f t="shared" si="67"/>
        <v>2325,2295,2296,2325</v>
      </c>
      <c r="R4267" s="280">
        <v>4262</v>
      </c>
      <c r="S4267" s="591">
        <v>1721.3316820475</v>
      </c>
    </row>
    <row r="4268" spans="1:19">
      <c r="A4268" s="20"/>
      <c r="B4268" s="24">
        <v>1486</v>
      </c>
      <c r="H4268" s="571">
        <v>4263</v>
      </c>
      <c r="I4268" s="78">
        <v>2325</v>
      </c>
      <c r="J4268" s="78">
        <v>2296</v>
      </c>
      <c r="K4268" s="78">
        <v>2324</v>
      </c>
      <c r="L4268" s="78">
        <v>2325</v>
      </c>
      <c r="M4268" s="579" t="str">
        <f t="shared" si="67"/>
        <v>2325,2296,2324,2325</v>
      </c>
      <c r="R4268" s="280">
        <v>4263</v>
      </c>
      <c r="S4268" s="591">
        <v>1931.47605771299</v>
      </c>
    </row>
    <row r="4269" spans="1:19">
      <c r="A4269" s="20"/>
      <c r="B4269" s="24">
        <v>1487</v>
      </c>
      <c r="H4269" s="571">
        <v>4264</v>
      </c>
      <c r="I4269" s="78">
        <v>2326</v>
      </c>
      <c r="J4269" s="78">
        <v>2294</v>
      </c>
      <c r="K4269" s="78">
        <v>2295</v>
      </c>
      <c r="L4269" s="78">
        <v>2326</v>
      </c>
      <c r="M4269" s="579" t="str">
        <f t="shared" si="67"/>
        <v>2326,2294,2295,2326</v>
      </c>
      <c r="R4269" s="280">
        <v>4264</v>
      </c>
      <c r="S4269" s="591">
        <v>1689.44743377499</v>
      </c>
    </row>
    <row r="4270" spans="1:19">
      <c r="A4270" s="20"/>
      <c r="B4270" s="24">
        <v>1488</v>
      </c>
      <c r="H4270" s="571">
        <v>4265</v>
      </c>
      <c r="I4270" s="78">
        <v>2326</v>
      </c>
      <c r="J4270" s="78">
        <v>2295</v>
      </c>
      <c r="K4270" s="78">
        <v>2325</v>
      </c>
      <c r="L4270" s="78">
        <v>2326</v>
      </c>
      <c r="M4270" s="579" t="str">
        <f t="shared" si="67"/>
        <v>2326,2295,2325,2326</v>
      </c>
      <c r="R4270" s="280">
        <v>4265</v>
      </c>
      <c r="S4270" s="591">
        <v>1816.2015333524901</v>
      </c>
    </row>
    <row r="4271" spans="1:19">
      <c r="A4271" s="20"/>
      <c r="B4271" s="24">
        <v>1489</v>
      </c>
      <c r="H4271" s="571">
        <v>4266</v>
      </c>
      <c r="I4271" s="78">
        <v>2327</v>
      </c>
      <c r="J4271" s="78">
        <v>2293</v>
      </c>
      <c r="K4271" s="78">
        <v>2294</v>
      </c>
      <c r="L4271" s="78">
        <v>2327</v>
      </c>
      <c r="M4271" s="579" t="str">
        <f t="shared" si="67"/>
        <v>2327,2293,2294,2327</v>
      </c>
      <c r="R4271" s="280">
        <v>4266</v>
      </c>
      <c r="S4271" s="591">
        <v>1601.3650524775001</v>
      </c>
    </row>
    <row r="4272" spans="1:19">
      <c r="A4272" s="20"/>
      <c r="B4272" s="24">
        <v>1490</v>
      </c>
      <c r="H4272" s="571">
        <v>4267</v>
      </c>
      <c r="I4272" s="78">
        <v>2327</v>
      </c>
      <c r="J4272" s="78">
        <v>2294</v>
      </c>
      <c r="K4272" s="78">
        <v>2326</v>
      </c>
      <c r="L4272" s="78">
        <v>2327</v>
      </c>
      <c r="M4272" s="579" t="str">
        <f t="shared" si="67"/>
        <v>2327,2294,2326,2327</v>
      </c>
      <c r="R4272" s="280">
        <v>4267</v>
      </c>
      <c r="S4272" s="591">
        <v>1710.85179182299</v>
      </c>
    </row>
    <row r="4273" spans="1:19">
      <c r="A4273" s="20"/>
      <c r="B4273" s="24">
        <v>1491</v>
      </c>
      <c r="H4273" s="571">
        <v>4268</v>
      </c>
      <c r="I4273" s="78">
        <v>2328</v>
      </c>
      <c r="J4273" s="78">
        <v>2292</v>
      </c>
      <c r="K4273" s="78">
        <v>2293</v>
      </c>
      <c r="L4273" s="78">
        <v>2328</v>
      </c>
      <c r="M4273" s="579" t="str">
        <f t="shared" si="67"/>
        <v>2328,2292,2293,2328</v>
      </c>
      <c r="R4273" s="280">
        <v>4268</v>
      </c>
      <c r="S4273" s="591">
        <v>1318.6476527649399</v>
      </c>
    </row>
    <row r="4274" spans="1:19">
      <c r="A4274" s="20"/>
      <c r="B4274" s="24">
        <v>1492</v>
      </c>
      <c r="H4274" s="571">
        <v>4269</v>
      </c>
      <c r="I4274" s="78">
        <v>2328</v>
      </c>
      <c r="J4274" s="78">
        <v>2293</v>
      </c>
      <c r="K4274" s="78">
        <v>2327</v>
      </c>
      <c r="L4274" s="78">
        <v>2328</v>
      </c>
      <c r="M4274" s="579" t="str">
        <f t="shared" si="67"/>
        <v>2328,2293,2327,2328</v>
      </c>
      <c r="R4274" s="280">
        <v>4269</v>
      </c>
      <c r="S4274" s="591">
        <v>1590.8751301091399</v>
      </c>
    </row>
    <row r="4275" spans="1:19">
      <c r="A4275" s="20"/>
      <c r="B4275" s="24">
        <v>1493</v>
      </c>
      <c r="H4275" s="571">
        <v>4270</v>
      </c>
      <c r="I4275" s="78">
        <v>2328</v>
      </c>
      <c r="J4275" s="78">
        <v>2291</v>
      </c>
      <c r="K4275" s="78">
        <v>2292</v>
      </c>
      <c r="L4275" s="78">
        <v>2328</v>
      </c>
      <c r="M4275" s="579" t="str">
        <f t="shared" si="67"/>
        <v>2328,2291,2292,2328</v>
      </c>
      <c r="R4275" s="280">
        <v>4270</v>
      </c>
      <c r="S4275" s="591">
        <v>1487.1011239816601</v>
      </c>
    </row>
    <row r="4276" spans="1:19">
      <c r="A4276" s="20"/>
      <c r="B4276" s="24">
        <v>1494</v>
      </c>
      <c r="H4276" s="571">
        <v>4271</v>
      </c>
      <c r="I4276" s="78">
        <v>2329</v>
      </c>
      <c r="J4276" s="78">
        <v>2297</v>
      </c>
      <c r="K4276" s="78">
        <v>2291</v>
      </c>
      <c r="L4276" s="78">
        <v>2329</v>
      </c>
      <c r="M4276" s="579" t="str">
        <f t="shared" si="67"/>
        <v>2329,2297,2291,2329</v>
      </c>
      <c r="R4276" s="280">
        <v>4271</v>
      </c>
      <c r="S4276" s="591">
        <v>1644.9529965157301</v>
      </c>
    </row>
    <row r="4277" spans="1:19">
      <c r="A4277" s="20"/>
      <c r="B4277" s="24">
        <v>1495</v>
      </c>
      <c r="H4277" s="571">
        <v>4272</v>
      </c>
      <c r="I4277" s="78">
        <v>2329</v>
      </c>
      <c r="J4277" s="78">
        <v>2291</v>
      </c>
      <c r="K4277" s="78">
        <v>2328</v>
      </c>
      <c r="L4277" s="78">
        <v>2329</v>
      </c>
      <c r="M4277" s="579" t="str">
        <f t="shared" si="67"/>
        <v>2329,2291,2328,2329</v>
      </c>
      <c r="R4277" s="280">
        <v>4272</v>
      </c>
      <c r="S4277" s="591">
        <v>1598.0132034073899</v>
      </c>
    </row>
    <row r="4278" spans="1:19">
      <c r="A4278" s="20"/>
      <c r="B4278" s="24">
        <v>1496</v>
      </c>
      <c r="H4278" s="571">
        <v>4273</v>
      </c>
      <c r="I4278" s="78">
        <v>2330</v>
      </c>
      <c r="J4278" s="78">
        <v>2329</v>
      </c>
      <c r="K4278" s="78">
        <v>2328</v>
      </c>
      <c r="L4278" s="78">
        <v>2330</v>
      </c>
      <c r="M4278" s="579" t="str">
        <f t="shared" si="67"/>
        <v>2330,2329,2328,2330</v>
      </c>
      <c r="R4278" s="280">
        <v>4273</v>
      </c>
      <c r="S4278" s="591">
        <v>1419.4305648838399</v>
      </c>
    </row>
    <row r="4279" spans="1:19">
      <c r="A4279" s="20"/>
      <c r="B4279" s="24">
        <v>1497</v>
      </c>
      <c r="H4279" s="571">
        <v>4274</v>
      </c>
      <c r="I4279" s="78">
        <v>2330</v>
      </c>
      <c r="J4279" s="78">
        <v>2328</v>
      </c>
      <c r="K4279" s="78">
        <v>2327</v>
      </c>
      <c r="L4279" s="78">
        <v>2330</v>
      </c>
      <c r="M4279" s="579" t="str">
        <f t="shared" si="67"/>
        <v>2330,2328,2327,2330</v>
      </c>
      <c r="R4279" s="280">
        <v>4274</v>
      </c>
      <c r="S4279" s="591">
        <v>1675.0540224824399</v>
      </c>
    </row>
    <row r="4280" spans="1:19">
      <c r="A4280" s="20"/>
      <c r="B4280" s="24">
        <v>1498</v>
      </c>
      <c r="H4280" s="571">
        <v>4275</v>
      </c>
      <c r="I4280" s="78">
        <v>2331</v>
      </c>
      <c r="J4280" s="78">
        <v>2330</v>
      </c>
      <c r="K4280" s="78">
        <v>2327</v>
      </c>
      <c r="L4280" s="78">
        <v>2331</v>
      </c>
      <c r="M4280" s="579" t="str">
        <f t="shared" si="67"/>
        <v>2331,2330,2327,2331</v>
      </c>
      <c r="R4280" s="280">
        <v>4275</v>
      </c>
      <c r="S4280" s="591">
        <v>1760.78565218979</v>
      </c>
    </row>
    <row r="4281" spans="1:19">
      <c r="A4281" s="20"/>
      <c r="B4281" s="24">
        <v>1499</v>
      </c>
      <c r="H4281" s="571">
        <v>4276</v>
      </c>
      <c r="I4281" s="78">
        <v>2331</v>
      </c>
      <c r="J4281" s="78">
        <v>2327</v>
      </c>
      <c r="K4281" s="78">
        <v>2326</v>
      </c>
      <c r="L4281" s="78">
        <v>2331</v>
      </c>
      <c r="M4281" s="579" t="str">
        <f t="shared" si="67"/>
        <v>2331,2327,2326,2331</v>
      </c>
      <c r="R4281" s="280">
        <v>4276</v>
      </c>
      <c r="S4281" s="591">
        <v>1731.13364204201</v>
      </c>
    </row>
    <row r="4282" spans="1:19">
      <c r="A4282" s="20"/>
      <c r="B4282" s="24">
        <v>1500</v>
      </c>
      <c r="H4282" s="571">
        <v>4277</v>
      </c>
      <c r="I4282" s="78">
        <v>2332</v>
      </c>
      <c r="J4282" s="78">
        <v>2331</v>
      </c>
      <c r="K4282" s="78">
        <v>2326</v>
      </c>
      <c r="L4282" s="78">
        <v>2332</v>
      </c>
      <c r="M4282" s="579" t="str">
        <f t="shared" si="67"/>
        <v>2332,2331,2326,2332</v>
      </c>
      <c r="R4282" s="280">
        <v>4277</v>
      </c>
      <c r="S4282" s="591">
        <v>1857.9860677844899</v>
      </c>
    </row>
    <row r="4283" spans="1:19">
      <c r="A4283" s="20"/>
      <c r="B4283" s="24">
        <v>1501</v>
      </c>
      <c r="H4283" s="571">
        <v>4278</v>
      </c>
      <c r="I4283" s="78">
        <v>2332</v>
      </c>
      <c r="J4283" s="78">
        <v>2326</v>
      </c>
      <c r="K4283" s="78">
        <v>2325</v>
      </c>
      <c r="L4283" s="78">
        <v>2332</v>
      </c>
      <c r="M4283" s="579" t="str">
        <f t="shared" si="67"/>
        <v>2332,2326,2325,2332</v>
      </c>
      <c r="R4283" s="280">
        <v>4278</v>
      </c>
      <c r="S4283" s="591">
        <v>1838.7135695295101</v>
      </c>
    </row>
    <row r="4284" spans="1:19">
      <c r="A4284" s="20"/>
      <c r="B4284" s="24">
        <v>1502</v>
      </c>
      <c r="H4284" s="571">
        <v>4279</v>
      </c>
      <c r="I4284" s="78">
        <v>2333</v>
      </c>
      <c r="J4284" s="78">
        <v>2332</v>
      </c>
      <c r="K4284" s="78">
        <v>2325</v>
      </c>
      <c r="L4284" s="78">
        <v>2333</v>
      </c>
      <c r="M4284" s="579" t="str">
        <f t="shared" si="67"/>
        <v>2333,2332,2325,2333</v>
      </c>
      <c r="R4284" s="280">
        <v>4279</v>
      </c>
      <c r="S4284" s="591">
        <v>1908.0435096044801</v>
      </c>
    </row>
    <row r="4285" spans="1:19">
      <c r="A4285" s="20"/>
      <c r="B4285" s="24">
        <v>1503</v>
      </c>
      <c r="H4285" s="571">
        <v>4280</v>
      </c>
      <c r="I4285" s="78">
        <v>2333</v>
      </c>
      <c r="J4285" s="78">
        <v>2325</v>
      </c>
      <c r="K4285" s="78">
        <v>2324</v>
      </c>
      <c r="L4285" s="78">
        <v>2333</v>
      </c>
      <c r="M4285" s="579" t="str">
        <f t="shared" si="67"/>
        <v>2333,2325,2324,2333</v>
      </c>
      <c r="R4285" s="280">
        <v>4280</v>
      </c>
      <c r="S4285" s="591">
        <v>2092.994226278</v>
      </c>
    </row>
    <row r="4286" spans="1:19">
      <c r="A4286" s="20"/>
      <c r="B4286" s="24">
        <v>1504</v>
      </c>
      <c r="H4286" s="571">
        <v>4281</v>
      </c>
      <c r="I4286" s="78">
        <v>2334</v>
      </c>
      <c r="J4286" s="78">
        <v>2297</v>
      </c>
      <c r="K4286" s="78">
        <v>2329</v>
      </c>
      <c r="L4286" s="78">
        <v>2334</v>
      </c>
      <c r="M4286" s="579" t="str">
        <f t="shared" si="67"/>
        <v>2334,2297,2329,2334</v>
      </c>
      <c r="R4286" s="280">
        <v>4281</v>
      </c>
      <c r="S4286" s="591">
        <v>1671.3323881034</v>
      </c>
    </row>
    <row r="4287" spans="1:19">
      <c r="A4287" s="20"/>
      <c r="B4287" s="24">
        <v>1505</v>
      </c>
      <c r="H4287" s="571">
        <v>4282</v>
      </c>
      <c r="I4287" s="78">
        <v>2334</v>
      </c>
      <c r="J4287" s="78">
        <v>2329</v>
      </c>
      <c r="K4287" s="78">
        <v>2330</v>
      </c>
      <c r="L4287" s="78">
        <v>2334</v>
      </c>
      <c r="M4287" s="579" t="str">
        <f t="shared" si="67"/>
        <v>2334,2329,2330,2334</v>
      </c>
      <c r="R4287" s="280">
        <v>4282</v>
      </c>
      <c r="S4287" s="591">
        <v>1721.1306575204501</v>
      </c>
    </row>
    <row r="4288" spans="1:19">
      <c r="A4288" s="20"/>
      <c r="B4288" s="24">
        <v>1506</v>
      </c>
      <c r="H4288" s="571">
        <v>4283</v>
      </c>
      <c r="I4288" s="78">
        <v>2335</v>
      </c>
      <c r="J4288" s="78">
        <v>2334</v>
      </c>
      <c r="K4288" s="78">
        <v>2330</v>
      </c>
      <c r="L4288" s="78">
        <v>2335</v>
      </c>
      <c r="M4288" s="579" t="str">
        <f t="shared" si="67"/>
        <v>2335,2334,2330,2335</v>
      </c>
      <c r="R4288" s="280">
        <v>4283</v>
      </c>
      <c r="S4288" s="591">
        <v>2021.8751486184401</v>
      </c>
    </row>
    <row r="4289" spans="1:19">
      <c r="A4289" s="20"/>
      <c r="B4289" s="24">
        <v>1507</v>
      </c>
      <c r="H4289" s="571">
        <v>4284</v>
      </c>
      <c r="I4289" s="78">
        <v>2335</v>
      </c>
      <c r="J4289" s="78">
        <v>2330</v>
      </c>
      <c r="K4289" s="78">
        <v>2331</v>
      </c>
      <c r="L4289" s="78">
        <v>2335</v>
      </c>
      <c r="M4289" s="579" t="str">
        <f t="shared" si="67"/>
        <v>2335,2330,2331,2335</v>
      </c>
      <c r="R4289" s="280">
        <v>4284</v>
      </c>
      <c r="S4289" s="591">
        <v>1760.88788565445</v>
      </c>
    </row>
    <row r="4290" spans="1:19">
      <c r="A4290" s="20"/>
      <c r="B4290" s="24">
        <v>1508</v>
      </c>
      <c r="H4290" s="571">
        <v>4285</v>
      </c>
      <c r="I4290" s="78">
        <v>2336</v>
      </c>
      <c r="J4290" s="78">
        <v>2335</v>
      </c>
      <c r="K4290" s="78">
        <v>2331</v>
      </c>
      <c r="L4290" s="78">
        <v>2336</v>
      </c>
      <c r="M4290" s="579" t="str">
        <f t="shared" si="67"/>
        <v>2336,2335,2331,2336</v>
      </c>
      <c r="R4290" s="280">
        <v>4285</v>
      </c>
      <c r="S4290" s="591">
        <v>1919.28236319751</v>
      </c>
    </row>
    <row r="4291" spans="1:19">
      <c r="A4291" s="20"/>
      <c r="B4291" s="24">
        <v>1509</v>
      </c>
      <c r="H4291" s="571">
        <v>4286</v>
      </c>
      <c r="I4291" s="78">
        <v>2336</v>
      </c>
      <c r="J4291" s="78">
        <v>2331</v>
      </c>
      <c r="K4291" s="78">
        <v>2332</v>
      </c>
      <c r="L4291" s="78">
        <v>2336</v>
      </c>
      <c r="M4291" s="579" t="str">
        <f t="shared" si="67"/>
        <v>2336,2331,2332,2336</v>
      </c>
      <c r="R4291" s="280">
        <v>4286</v>
      </c>
      <c r="S4291" s="591">
        <v>1826.3686955569899</v>
      </c>
    </row>
    <row r="4292" spans="1:19">
      <c r="A4292" s="20"/>
      <c r="B4292" s="24">
        <v>1510</v>
      </c>
      <c r="H4292" s="571">
        <v>4287</v>
      </c>
      <c r="I4292" s="78">
        <v>2337</v>
      </c>
      <c r="J4292" s="78">
        <v>2336</v>
      </c>
      <c r="K4292" s="78">
        <v>2332</v>
      </c>
      <c r="L4292" s="78">
        <v>2337</v>
      </c>
      <c r="M4292" s="579" t="str">
        <f t="shared" si="67"/>
        <v>2337,2336,2332,2337</v>
      </c>
      <c r="R4292" s="280">
        <v>4287</v>
      </c>
      <c r="S4292" s="591">
        <v>1905.9120353610001</v>
      </c>
    </row>
    <row r="4293" spans="1:19">
      <c r="A4293" s="20"/>
      <c r="B4293" s="24">
        <v>1511</v>
      </c>
      <c r="H4293" s="571">
        <v>4288</v>
      </c>
      <c r="I4293" s="78">
        <v>2337</v>
      </c>
      <c r="J4293" s="78">
        <v>2332</v>
      </c>
      <c r="K4293" s="78">
        <v>2333</v>
      </c>
      <c r="L4293" s="78">
        <v>2337</v>
      </c>
      <c r="M4293" s="579" t="str">
        <f t="shared" si="67"/>
        <v>2337,2332,2333,2337</v>
      </c>
      <c r="R4293" s="280">
        <v>4288</v>
      </c>
      <c r="S4293" s="591">
        <v>1882.29764149998</v>
      </c>
    </row>
    <row r="4294" spans="1:19">
      <c r="A4294" s="20"/>
      <c r="B4294" s="24">
        <v>1512</v>
      </c>
      <c r="H4294" s="571">
        <v>4289</v>
      </c>
      <c r="I4294" s="78">
        <v>2338</v>
      </c>
      <c r="J4294" s="78">
        <v>2265</v>
      </c>
      <c r="K4294" s="78">
        <v>2297</v>
      </c>
      <c r="L4294" s="78">
        <v>2338</v>
      </c>
      <c r="M4294" s="579" t="str">
        <f t="shared" ref="M4294:M4357" si="68">_xlfn.CONCAT(I4294,",",J4294,",",,K4294,",",L4294)</f>
        <v>2338,2265,2297,2338</v>
      </c>
      <c r="R4294" s="280">
        <v>4289</v>
      </c>
      <c r="S4294" s="591">
        <v>1788.7036859959901</v>
      </c>
    </row>
    <row r="4295" spans="1:19">
      <c r="A4295" s="20"/>
      <c r="B4295" s="24">
        <v>1513</v>
      </c>
      <c r="H4295" s="571">
        <v>4290</v>
      </c>
      <c r="I4295" s="78">
        <v>2338</v>
      </c>
      <c r="J4295" s="78">
        <v>2297</v>
      </c>
      <c r="K4295" s="78">
        <v>2334</v>
      </c>
      <c r="L4295" s="78">
        <v>2338</v>
      </c>
      <c r="M4295" s="579" t="str">
        <f t="shared" si="68"/>
        <v>2338,2297,2334,2338</v>
      </c>
      <c r="R4295" s="280">
        <v>4290</v>
      </c>
      <c r="S4295" s="591">
        <v>2071.1804981318001</v>
      </c>
    </row>
    <row r="4296" spans="1:19">
      <c r="A4296" s="20"/>
      <c r="B4296" s="24">
        <v>1514</v>
      </c>
      <c r="H4296" s="571">
        <v>4291</v>
      </c>
      <c r="I4296" s="78">
        <v>2339</v>
      </c>
      <c r="J4296" s="78">
        <v>2256</v>
      </c>
      <c r="K4296" s="78">
        <v>2265</v>
      </c>
      <c r="L4296" s="78">
        <v>2339</v>
      </c>
      <c r="M4296" s="579" t="str">
        <f t="shared" si="68"/>
        <v>2339,2256,2265,2339</v>
      </c>
      <c r="R4296" s="280">
        <v>4291</v>
      </c>
      <c r="S4296" s="591">
        <v>1739.94126722999</v>
      </c>
    </row>
    <row r="4297" spans="1:19">
      <c r="A4297" s="20"/>
      <c r="B4297" s="24">
        <v>1515</v>
      </c>
      <c r="H4297" s="571">
        <v>4292</v>
      </c>
      <c r="I4297" s="78">
        <v>2339</v>
      </c>
      <c r="J4297" s="78">
        <v>2265</v>
      </c>
      <c r="K4297" s="78">
        <v>2338</v>
      </c>
      <c r="L4297" s="78">
        <v>2339</v>
      </c>
      <c r="M4297" s="579" t="str">
        <f t="shared" si="68"/>
        <v>2339,2265,2338,2339</v>
      </c>
      <c r="R4297" s="280">
        <v>4292</v>
      </c>
      <c r="S4297" s="591">
        <v>1810.9024006269899</v>
      </c>
    </row>
    <row r="4298" spans="1:19">
      <c r="A4298" s="20"/>
      <c r="B4298" s="24">
        <v>1516</v>
      </c>
      <c r="H4298" s="571">
        <v>4293</v>
      </c>
      <c r="I4298" s="78">
        <v>2340</v>
      </c>
      <c r="J4298" s="78">
        <v>2244</v>
      </c>
      <c r="K4298" s="78">
        <v>2256</v>
      </c>
      <c r="L4298" s="78">
        <v>2340</v>
      </c>
      <c r="M4298" s="579" t="str">
        <f t="shared" si="68"/>
        <v>2340,2244,2256,2340</v>
      </c>
      <c r="R4298" s="280">
        <v>4293</v>
      </c>
      <c r="S4298" s="591">
        <v>1678.33086624</v>
      </c>
    </row>
    <row r="4299" spans="1:19">
      <c r="A4299" s="20"/>
      <c r="B4299" s="24">
        <v>1517</v>
      </c>
      <c r="H4299" s="571">
        <v>4294</v>
      </c>
      <c r="I4299" s="78">
        <v>2340</v>
      </c>
      <c r="J4299" s="78">
        <v>2256</v>
      </c>
      <c r="K4299" s="78">
        <v>2339</v>
      </c>
      <c r="L4299" s="78">
        <v>2340</v>
      </c>
      <c r="M4299" s="579" t="str">
        <f t="shared" si="68"/>
        <v>2340,2256,2339,2340</v>
      </c>
      <c r="R4299" s="280">
        <v>4294</v>
      </c>
      <c r="S4299" s="591">
        <v>1669.5226334700001</v>
      </c>
    </row>
    <row r="4300" spans="1:19">
      <c r="A4300" s="20"/>
      <c r="B4300" s="24">
        <v>1518</v>
      </c>
      <c r="H4300" s="571">
        <v>4295</v>
      </c>
      <c r="I4300" s="78">
        <v>2341</v>
      </c>
      <c r="J4300" s="78">
        <v>2229</v>
      </c>
      <c r="K4300" s="78">
        <v>2244</v>
      </c>
      <c r="L4300" s="78">
        <v>2341</v>
      </c>
      <c r="M4300" s="579" t="str">
        <f t="shared" si="68"/>
        <v>2341,2229,2244,2341</v>
      </c>
      <c r="R4300" s="280">
        <v>4295</v>
      </c>
      <c r="S4300" s="591">
        <v>1708.8120150300001</v>
      </c>
    </row>
    <row r="4301" spans="1:19">
      <c r="A4301" s="20"/>
      <c r="B4301" s="24">
        <v>1519</v>
      </c>
      <c r="H4301" s="571">
        <v>4296</v>
      </c>
      <c r="I4301" s="78">
        <v>2341</v>
      </c>
      <c r="J4301" s="78">
        <v>2244</v>
      </c>
      <c r="K4301" s="78">
        <v>2340</v>
      </c>
      <c r="L4301" s="78">
        <v>2341</v>
      </c>
      <c r="M4301" s="579" t="str">
        <f t="shared" si="68"/>
        <v>2341,2244,2340,2341</v>
      </c>
      <c r="R4301" s="280">
        <v>4296</v>
      </c>
      <c r="S4301" s="591">
        <v>1542.22638359999</v>
      </c>
    </row>
    <row r="4302" spans="1:19">
      <c r="A4302" s="20"/>
      <c r="B4302" s="24">
        <v>1520</v>
      </c>
      <c r="H4302" s="571">
        <v>4297</v>
      </c>
      <c r="I4302" s="78">
        <v>2342</v>
      </c>
      <c r="J4302" s="78">
        <v>2207</v>
      </c>
      <c r="K4302" s="78">
        <v>2229</v>
      </c>
      <c r="L4302" s="78">
        <v>2342</v>
      </c>
      <c r="M4302" s="579" t="str">
        <f t="shared" si="68"/>
        <v>2342,2207,2229,2342</v>
      </c>
      <c r="R4302" s="280">
        <v>4297</v>
      </c>
      <c r="S4302" s="591">
        <v>1444.2926237450099</v>
      </c>
    </row>
    <row r="4303" spans="1:19">
      <c r="A4303" s="20"/>
      <c r="B4303" s="24">
        <v>1521</v>
      </c>
      <c r="H4303" s="571">
        <v>4298</v>
      </c>
      <c r="I4303" s="78">
        <v>2342</v>
      </c>
      <c r="J4303" s="78">
        <v>2229</v>
      </c>
      <c r="K4303" s="78">
        <v>2341</v>
      </c>
      <c r="L4303" s="78">
        <v>2342</v>
      </c>
      <c r="M4303" s="579" t="str">
        <f t="shared" si="68"/>
        <v>2342,2229,2341,2342</v>
      </c>
      <c r="R4303" s="280">
        <v>4298</v>
      </c>
      <c r="S4303" s="591">
        <v>1386.6804518900001</v>
      </c>
    </row>
    <row r="4304" spans="1:19">
      <c r="A4304" s="20"/>
      <c r="B4304" s="24">
        <v>1522</v>
      </c>
      <c r="H4304" s="571">
        <v>4299</v>
      </c>
      <c r="I4304" s="78">
        <v>2343</v>
      </c>
      <c r="J4304" s="78">
        <v>2042</v>
      </c>
      <c r="K4304" s="78">
        <v>2207</v>
      </c>
      <c r="L4304" s="78">
        <v>2343</v>
      </c>
      <c r="M4304" s="579" t="str">
        <f t="shared" si="68"/>
        <v>2343,2042,2207,2343</v>
      </c>
      <c r="R4304" s="280">
        <v>4299</v>
      </c>
      <c r="S4304" s="591">
        <v>1749.8907147549901</v>
      </c>
    </row>
    <row r="4305" spans="1:19">
      <c r="A4305" s="20"/>
      <c r="B4305" s="24">
        <v>1523</v>
      </c>
      <c r="H4305" s="571">
        <v>4300</v>
      </c>
      <c r="I4305" s="78">
        <v>2343</v>
      </c>
      <c r="J4305" s="78">
        <v>2207</v>
      </c>
      <c r="K4305" s="78">
        <v>2342</v>
      </c>
      <c r="L4305" s="78">
        <v>2343</v>
      </c>
      <c r="M4305" s="579" t="str">
        <f t="shared" si="68"/>
        <v>2343,2207,2342,2343</v>
      </c>
      <c r="R4305" s="280">
        <v>4300</v>
      </c>
      <c r="S4305" s="591">
        <v>1306.2112417549899</v>
      </c>
    </row>
    <row r="4306" spans="1:19">
      <c r="A4306" s="20"/>
      <c r="B4306" s="24">
        <v>1524</v>
      </c>
      <c r="H4306" s="571">
        <v>4301</v>
      </c>
      <c r="I4306" s="78">
        <v>2344</v>
      </c>
      <c r="J4306" s="78">
        <v>2043</v>
      </c>
      <c r="K4306" s="78">
        <v>2042</v>
      </c>
      <c r="L4306" s="78">
        <v>2344</v>
      </c>
      <c r="M4306" s="579" t="str">
        <f t="shared" si="68"/>
        <v>2344,2043,2042,2344</v>
      </c>
      <c r="R4306" s="280">
        <v>4301</v>
      </c>
      <c r="S4306" s="591">
        <v>1729.65732209</v>
      </c>
    </row>
    <row r="4307" spans="1:19">
      <c r="A4307" s="20"/>
      <c r="B4307" s="24">
        <v>1525</v>
      </c>
      <c r="H4307" s="571">
        <v>4302</v>
      </c>
      <c r="I4307" s="78">
        <v>2344</v>
      </c>
      <c r="J4307" s="78">
        <v>2042</v>
      </c>
      <c r="K4307" s="78">
        <v>2343</v>
      </c>
      <c r="L4307" s="78">
        <v>2344</v>
      </c>
      <c r="M4307" s="579" t="str">
        <f t="shared" si="68"/>
        <v>2344,2042,2343,2344</v>
      </c>
      <c r="R4307" s="280">
        <v>4302</v>
      </c>
      <c r="S4307" s="591">
        <v>1461.9471412400001</v>
      </c>
    </row>
    <row r="4308" spans="1:19">
      <c r="A4308" s="20"/>
      <c r="B4308" s="24">
        <v>1526</v>
      </c>
      <c r="H4308" s="571">
        <v>4303</v>
      </c>
      <c r="I4308" s="78">
        <v>2345</v>
      </c>
      <c r="J4308" s="78">
        <v>2343</v>
      </c>
      <c r="K4308" s="78">
        <v>2342</v>
      </c>
      <c r="L4308" s="78">
        <v>2345</v>
      </c>
      <c r="M4308" s="579" t="str">
        <f t="shared" si="68"/>
        <v>2345,2343,2342,2345</v>
      </c>
      <c r="R4308" s="280">
        <v>4303</v>
      </c>
      <c r="S4308" s="591">
        <v>1286.9892138600101</v>
      </c>
    </row>
    <row r="4309" spans="1:19">
      <c r="A4309" s="20"/>
      <c r="B4309" s="24">
        <v>1527</v>
      </c>
      <c r="H4309" s="571">
        <v>4304</v>
      </c>
      <c r="I4309" s="78">
        <v>2345</v>
      </c>
      <c r="J4309" s="78">
        <v>2342</v>
      </c>
      <c r="K4309" s="78">
        <v>2341</v>
      </c>
      <c r="L4309" s="78">
        <v>2345</v>
      </c>
      <c r="M4309" s="579" t="str">
        <f t="shared" si="68"/>
        <v>2345,2342,2341,2345</v>
      </c>
      <c r="R4309" s="280">
        <v>4304</v>
      </c>
      <c r="S4309" s="591">
        <v>1300.22776358998</v>
      </c>
    </row>
    <row r="4310" spans="1:19">
      <c r="A4310" s="20"/>
      <c r="B4310" s="24">
        <v>1528</v>
      </c>
      <c r="H4310" s="571">
        <v>4305</v>
      </c>
      <c r="I4310" s="78">
        <v>2346</v>
      </c>
      <c r="J4310" s="78">
        <v>2344</v>
      </c>
      <c r="K4310" s="78">
        <v>2343</v>
      </c>
      <c r="L4310" s="78">
        <v>2346</v>
      </c>
      <c r="M4310" s="579" t="str">
        <f t="shared" si="68"/>
        <v>2346,2344,2343,2346</v>
      </c>
      <c r="R4310" s="280">
        <v>4305</v>
      </c>
      <c r="S4310" s="591">
        <v>1336.5529207299801</v>
      </c>
    </row>
    <row r="4311" spans="1:19">
      <c r="A4311" s="20"/>
      <c r="B4311" s="24">
        <v>1529</v>
      </c>
      <c r="H4311" s="571">
        <v>4306</v>
      </c>
      <c r="I4311" s="78">
        <v>2346</v>
      </c>
      <c r="J4311" s="78">
        <v>2343</v>
      </c>
      <c r="K4311" s="78">
        <v>2345</v>
      </c>
      <c r="L4311" s="78">
        <v>2346</v>
      </c>
      <c r="M4311" s="579" t="str">
        <f t="shared" si="68"/>
        <v>2346,2343,2345,2346</v>
      </c>
      <c r="R4311" s="280">
        <v>4306</v>
      </c>
      <c r="S4311" s="591">
        <v>1501.2869499800099</v>
      </c>
    </row>
    <row r="4312" spans="1:19">
      <c r="A4312" s="20"/>
      <c r="B4312" s="24">
        <v>1530</v>
      </c>
      <c r="H4312" s="571">
        <v>4307</v>
      </c>
      <c r="I4312" s="78">
        <v>2347</v>
      </c>
      <c r="J4312" s="78">
        <v>2345</v>
      </c>
      <c r="K4312" s="78">
        <v>2341</v>
      </c>
      <c r="L4312" s="78">
        <v>2347</v>
      </c>
      <c r="M4312" s="579" t="str">
        <f t="shared" si="68"/>
        <v>2347,2345,2341,2347</v>
      </c>
      <c r="R4312" s="280">
        <v>4307</v>
      </c>
      <c r="S4312" s="591">
        <v>1518.43557491499</v>
      </c>
    </row>
    <row r="4313" spans="1:19">
      <c r="A4313" s="20"/>
      <c r="B4313" s="24">
        <v>1531</v>
      </c>
      <c r="H4313" s="571">
        <v>4308</v>
      </c>
      <c r="I4313" s="78">
        <v>2347</v>
      </c>
      <c r="J4313" s="78">
        <v>2341</v>
      </c>
      <c r="K4313" s="78">
        <v>2340</v>
      </c>
      <c r="L4313" s="78">
        <v>2347</v>
      </c>
      <c r="M4313" s="579" t="str">
        <f t="shared" si="68"/>
        <v>2347,2341,2340,2347</v>
      </c>
      <c r="R4313" s="280">
        <v>4308</v>
      </c>
      <c r="S4313" s="591">
        <v>1577.0432336000099</v>
      </c>
    </row>
    <row r="4314" spans="1:19">
      <c r="A4314" s="20"/>
      <c r="B4314" s="24">
        <v>1532</v>
      </c>
      <c r="H4314" s="571">
        <v>4309</v>
      </c>
      <c r="I4314" s="78">
        <v>2348</v>
      </c>
      <c r="J4314" s="78">
        <v>2347</v>
      </c>
      <c r="K4314" s="78">
        <v>2340</v>
      </c>
      <c r="L4314" s="78">
        <v>2348</v>
      </c>
      <c r="M4314" s="579" t="str">
        <f t="shared" si="68"/>
        <v>2348,2347,2340,2348</v>
      </c>
      <c r="R4314" s="280">
        <v>4309</v>
      </c>
      <c r="S4314" s="591">
        <v>1619.3150200749899</v>
      </c>
    </row>
    <row r="4315" spans="1:19">
      <c r="A4315" s="20"/>
      <c r="B4315" s="24">
        <v>1533</v>
      </c>
      <c r="H4315" s="571">
        <v>4310</v>
      </c>
      <c r="I4315" s="78">
        <v>2348</v>
      </c>
      <c r="J4315" s="78">
        <v>2340</v>
      </c>
      <c r="K4315" s="78">
        <v>2339</v>
      </c>
      <c r="L4315" s="78">
        <v>2348</v>
      </c>
      <c r="M4315" s="579" t="str">
        <f t="shared" si="68"/>
        <v>2348,2340,2339,2348</v>
      </c>
      <c r="R4315" s="280">
        <v>4310</v>
      </c>
      <c r="S4315" s="591">
        <v>1683.9636267799899</v>
      </c>
    </row>
    <row r="4316" spans="1:19">
      <c r="A4316" s="20"/>
      <c r="B4316" s="24">
        <v>1534</v>
      </c>
      <c r="H4316" s="571">
        <v>4311</v>
      </c>
      <c r="I4316" s="78">
        <v>2349</v>
      </c>
      <c r="J4316" s="78">
        <v>2348</v>
      </c>
      <c r="K4316" s="78">
        <v>2339</v>
      </c>
      <c r="L4316" s="78">
        <v>2349</v>
      </c>
      <c r="M4316" s="579" t="str">
        <f t="shared" si="68"/>
        <v>2349,2348,2339,2349</v>
      </c>
      <c r="R4316" s="280">
        <v>4311</v>
      </c>
      <c r="S4316" s="591">
        <v>1714.95628218</v>
      </c>
    </row>
    <row r="4317" spans="1:19">
      <c r="A4317" s="20"/>
      <c r="B4317" s="24">
        <v>1535</v>
      </c>
      <c r="H4317" s="571">
        <v>4312</v>
      </c>
      <c r="I4317" s="78">
        <v>2349</v>
      </c>
      <c r="J4317" s="78">
        <v>2339</v>
      </c>
      <c r="K4317" s="78">
        <v>2338</v>
      </c>
      <c r="L4317" s="78">
        <v>2349</v>
      </c>
      <c r="M4317" s="579" t="str">
        <f t="shared" si="68"/>
        <v>2349,2339,2338,2349</v>
      </c>
      <c r="R4317" s="280">
        <v>4312</v>
      </c>
      <c r="S4317" s="591">
        <v>1808.70285958</v>
      </c>
    </row>
    <row r="4318" spans="1:19">
      <c r="A4318" s="20"/>
      <c r="B4318" s="24">
        <v>1536</v>
      </c>
      <c r="H4318" s="571">
        <v>4313</v>
      </c>
      <c r="I4318" s="78">
        <v>2350</v>
      </c>
      <c r="J4318" s="78">
        <v>2043</v>
      </c>
      <c r="K4318" s="78">
        <v>2344</v>
      </c>
      <c r="L4318" s="78">
        <v>2350</v>
      </c>
      <c r="M4318" s="579" t="str">
        <f t="shared" si="68"/>
        <v>2350,2043,2344,2350</v>
      </c>
      <c r="R4318" s="280">
        <v>4313</v>
      </c>
      <c r="S4318" s="591">
        <v>1533.60095329501</v>
      </c>
    </row>
    <row r="4319" spans="1:19">
      <c r="A4319" s="20"/>
      <c r="B4319" s="24">
        <v>1537</v>
      </c>
      <c r="H4319" s="571">
        <v>4314</v>
      </c>
      <c r="I4319" s="78">
        <v>2350</v>
      </c>
      <c r="J4319" s="78">
        <v>2344</v>
      </c>
      <c r="K4319" s="78">
        <v>2346</v>
      </c>
      <c r="L4319" s="78">
        <v>2350</v>
      </c>
      <c r="M4319" s="579" t="str">
        <f t="shared" si="68"/>
        <v>2350,2344,2346,2350</v>
      </c>
      <c r="R4319" s="280">
        <v>4314</v>
      </c>
      <c r="S4319" s="591">
        <v>1365.4052223900001</v>
      </c>
    </row>
    <row r="4320" spans="1:19">
      <c r="A4320" s="20"/>
      <c r="B4320" s="24">
        <v>1538</v>
      </c>
      <c r="H4320" s="571">
        <v>4315</v>
      </c>
      <c r="I4320" s="78">
        <v>2351</v>
      </c>
      <c r="J4320" s="78">
        <v>2044</v>
      </c>
      <c r="K4320" s="78">
        <v>2043</v>
      </c>
      <c r="L4320" s="78">
        <v>2351</v>
      </c>
      <c r="M4320" s="579" t="str">
        <f t="shared" si="68"/>
        <v>2351,2044,2043,2351</v>
      </c>
      <c r="R4320" s="280">
        <v>4315</v>
      </c>
      <c r="S4320" s="591">
        <v>1676.6250997100101</v>
      </c>
    </row>
    <row r="4321" spans="1:19">
      <c r="A4321" s="20"/>
      <c r="B4321" s="24">
        <v>1539</v>
      </c>
      <c r="H4321" s="571">
        <v>4316</v>
      </c>
      <c r="I4321" s="78">
        <v>2351</v>
      </c>
      <c r="J4321" s="78">
        <v>2043</v>
      </c>
      <c r="K4321" s="78">
        <v>2350</v>
      </c>
      <c r="L4321" s="78">
        <v>2351</v>
      </c>
      <c r="M4321" s="579" t="str">
        <f t="shared" si="68"/>
        <v>2351,2043,2350,2351</v>
      </c>
      <c r="R4321" s="280">
        <v>4316</v>
      </c>
      <c r="S4321" s="591">
        <v>1536.2645743799801</v>
      </c>
    </row>
    <row r="4322" spans="1:19">
      <c r="A4322" s="20"/>
      <c r="B4322" s="24">
        <v>1540</v>
      </c>
      <c r="H4322" s="571">
        <v>4317</v>
      </c>
      <c r="I4322" s="78">
        <v>2352</v>
      </c>
      <c r="J4322" s="78">
        <v>2045</v>
      </c>
      <c r="K4322" s="78">
        <v>2044</v>
      </c>
      <c r="L4322" s="78">
        <v>2352</v>
      </c>
      <c r="M4322" s="579" t="str">
        <f t="shared" si="68"/>
        <v>2352,2045,2044,2352</v>
      </c>
      <c r="R4322" s="280">
        <v>4317</v>
      </c>
      <c r="S4322" s="591">
        <v>1801.74577487999</v>
      </c>
    </row>
    <row r="4323" spans="1:19">
      <c r="A4323" s="20"/>
      <c r="B4323" s="24">
        <v>1541</v>
      </c>
      <c r="H4323" s="571">
        <v>4318</v>
      </c>
      <c r="I4323" s="78">
        <v>2352</v>
      </c>
      <c r="J4323" s="78">
        <v>2044</v>
      </c>
      <c r="K4323" s="78">
        <v>2351</v>
      </c>
      <c r="L4323" s="78">
        <v>2352</v>
      </c>
      <c r="M4323" s="579" t="str">
        <f t="shared" si="68"/>
        <v>2352,2044,2351,2352</v>
      </c>
      <c r="R4323" s="280">
        <v>4318</v>
      </c>
      <c r="S4323" s="591">
        <v>1397.8128073399801</v>
      </c>
    </row>
    <row r="4324" spans="1:19">
      <c r="A4324" s="20"/>
      <c r="B4324" s="24">
        <v>1542</v>
      </c>
      <c r="H4324" s="571">
        <v>4319</v>
      </c>
      <c r="I4324" s="78">
        <v>2353</v>
      </c>
      <c r="J4324" s="78">
        <v>2046</v>
      </c>
      <c r="K4324" s="78">
        <v>2045</v>
      </c>
      <c r="L4324" s="78">
        <v>2353</v>
      </c>
      <c r="M4324" s="579" t="str">
        <f t="shared" si="68"/>
        <v>2353,2046,2045,2353</v>
      </c>
      <c r="R4324" s="280">
        <v>4319</v>
      </c>
      <c r="S4324" s="591">
        <v>1840.4144591100101</v>
      </c>
    </row>
    <row r="4325" spans="1:19">
      <c r="A4325" s="20"/>
      <c r="B4325" s="24">
        <v>1543</v>
      </c>
      <c r="H4325" s="571">
        <v>4320</v>
      </c>
      <c r="I4325" s="78">
        <v>2353</v>
      </c>
      <c r="J4325" s="78">
        <v>2045</v>
      </c>
      <c r="K4325" s="78">
        <v>2352</v>
      </c>
      <c r="L4325" s="78">
        <v>2353</v>
      </c>
      <c r="M4325" s="579" t="str">
        <f t="shared" si="68"/>
        <v>2353,2045,2352,2353</v>
      </c>
      <c r="R4325" s="280">
        <v>4320</v>
      </c>
      <c r="S4325" s="591">
        <v>1605.5752905899999</v>
      </c>
    </row>
    <row r="4326" spans="1:19">
      <c r="A4326" s="20"/>
      <c r="B4326" s="24">
        <v>1544</v>
      </c>
      <c r="H4326" s="571">
        <v>4321</v>
      </c>
      <c r="I4326" s="78">
        <v>2354</v>
      </c>
      <c r="J4326" s="78">
        <v>2349</v>
      </c>
      <c r="K4326" s="78">
        <v>2338</v>
      </c>
      <c r="L4326" s="78">
        <v>2354</v>
      </c>
      <c r="M4326" s="579" t="str">
        <f t="shared" si="68"/>
        <v>2354,2349,2338,2354</v>
      </c>
      <c r="R4326" s="280">
        <v>4321</v>
      </c>
      <c r="S4326" s="591">
        <v>1822.928108415</v>
      </c>
    </row>
    <row r="4327" spans="1:19">
      <c r="A4327" s="20"/>
      <c r="B4327" s="24">
        <v>1545</v>
      </c>
      <c r="H4327" s="571">
        <v>4322</v>
      </c>
      <c r="I4327" s="78">
        <v>2354</v>
      </c>
      <c r="J4327" s="78">
        <v>2338</v>
      </c>
      <c r="K4327" s="78">
        <v>2334</v>
      </c>
      <c r="L4327" s="78">
        <v>2354</v>
      </c>
      <c r="M4327" s="579" t="str">
        <f t="shared" si="68"/>
        <v>2354,2338,2334,2354</v>
      </c>
      <c r="R4327" s="280">
        <v>4322</v>
      </c>
      <c r="S4327" s="591">
        <v>2047.1599841303901</v>
      </c>
    </row>
    <row r="4328" spans="1:19">
      <c r="A4328" s="20"/>
      <c r="B4328" s="24">
        <v>1546</v>
      </c>
      <c r="H4328" s="571">
        <v>4323</v>
      </c>
      <c r="I4328" s="78">
        <v>2355</v>
      </c>
      <c r="J4328" s="78">
        <v>2354</v>
      </c>
      <c r="K4328" s="78">
        <v>2334</v>
      </c>
      <c r="L4328" s="78">
        <v>2355</v>
      </c>
      <c r="M4328" s="579" t="str">
        <f t="shared" si="68"/>
        <v>2355,2354,2334,2355</v>
      </c>
      <c r="R4328" s="280">
        <v>4323</v>
      </c>
      <c r="S4328" s="591">
        <v>2025.3042367390999</v>
      </c>
    </row>
    <row r="4329" spans="1:19">
      <c r="A4329" s="20"/>
      <c r="B4329" s="24">
        <v>1547</v>
      </c>
      <c r="H4329" s="571">
        <v>4324</v>
      </c>
      <c r="I4329" s="78">
        <v>2355</v>
      </c>
      <c r="J4329" s="78">
        <v>2334</v>
      </c>
      <c r="K4329" s="78">
        <v>2335</v>
      </c>
      <c r="L4329" s="78">
        <v>2355</v>
      </c>
      <c r="M4329" s="579" t="str">
        <f t="shared" si="68"/>
        <v>2355,2334,2335,2355</v>
      </c>
      <c r="R4329" s="280">
        <v>4324</v>
      </c>
      <c r="S4329" s="591">
        <v>2092.5219339723999</v>
      </c>
    </row>
    <row r="4330" spans="1:19">
      <c r="A4330" s="20"/>
      <c r="B4330" s="24">
        <v>1548</v>
      </c>
      <c r="H4330" s="571">
        <v>4325</v>
      </c>
      <c r="I4330" s="78">
        <v>2356</v>
      </c>
      <c r="J4330" s="78">
        <v>2355</v>
      </c>
      <c r="K4330" s="78">
        <v>2335</v>
      </c>
      <c r="L4330" s="78">
        <v>2356</v>
      </c>
      <c r="M4330" s="579" t="str">
        <f t="shared" si="68"/>
        <v>2356,2355,2335,2356</v>
      </c>
      <c r="R4330" s="280">
        <v>4325</v>
      </c>
      <c r="S4330" s="591">
        <v>1863.63278168644</v>
      </c>
    </row>
    <row r="4331" spans="1:19">
      <c r="A4331" s="20"/>
      <c r="B4331" s="24">
        <v>1549</v>
      </c>
      <c r="H4331" s="571">
        <v>4326</v>
      </c>
      <c r="I4331" s="78">
        <v>2356</v>
      </c>
      <c r="J4331" s="78">
        <v>2335</v>
      </c>
      <c r="K4331" s="78">
        <v>2336</v>
      </c>
      <c r="L4331" s="78">
        <v>2356</v>
      </c>
      <c r="M4331" s="579" t="str">
        <f t="shared" si="68"/>
        <v>2356,2335,2336,2356</v>
      </c>
      <c r="R4331" s="280">
        <v>4326</v>
      </c>
      <c r="S4331" s="591">
        <v>1896.18171704724</v>
      </c>
    </row>
    <row r="4332" spans="1:19">
      <c r="A4332" s="20"/>
      <c r="B4332" s="24">
        <v>1550</v>
      </c>
      <c r="H4332" s="571">
        <v>4327</v>
      </c>
      <c r="I4332" s="78">
        <v>2357</v>
      </c>
      <c r="J4332" s="78">
        <v>2356</v>
      </c>
      <c r="K4332" s="78">
        <v>2336</v>
      </c>
      <c r="L4332" s="78">
        <v>2357</v>
      </c>
      <c r="M4332" s="579" t="str">
        <f t="shared" si="68"/>
        <v>2357,2356,2336,2357</v>
      </c>
      <c r="R4332" s="280">
        <v>4327</v>
      </c>
      <c r="S4332" s="591">
        <v>1806.7380511384899</v>
      </c>
    </row>
    <row r="4333" spans="1:19">
      <c r="A4333" s="20"/>
      <c r="B4333" s="24">
        <v>1551</v>
      </c>
      <c r="H4333" s="571">
        <v>4328</v>
      </c>
      <c r="I4333" s="78">
        <v>2357</v>
      </c>
      <c r="J4333" s="78">
        <v>2336</v>
      </c>
      <c r="K4333" s="78">
        <v>2337</v>
      </c>
      <c r="L4333" s="78">
        <v>2357</v>
      </c>
      <c r="M4333" s="579" t="str">
        <f t="shared" si="68"/>
        <v>2357,2336,2337,2357</v>
      </c>
      <c r="R4333" s="280">
        <v>4328</v>
      </c>
      <c r="S4333" s="591">
        <v>1845.9336128949899</v>
      </c>
    </row>
    <row r="4334" spans="1:19">
      <c r="A4334" s="20"/>
      <c r="B4334" s="24">
        <v>1552</v>
      </c>
      <c r="H4334" s="571">
        <v>4329</v>
      </c>
      <c r="I4334" s="78">
        <v>2358</v>
      </c>
      <c r="J4334" s="78">
        <v>2352</v>
      </c>
      <c r="K4334" s="78">
        <v>2351</v>
      </c>
      <c r="L4334" s="78">
        <v>2358</v>
      </c>
      <c r="M4334" s="579" t="str">
        <f t="shared" si="68"/>
        <v>2358,2352,2351,2358</v>
      </c>
      <c r="R4334" s="280">
        <v>4329</v>
      </c>
      <c r="S4334" s="591">
        <v>1653.1598734500101</v>
      </c>
    </row>
    <row r="4335" spans="1:19">
      <c r="A4335" s="20"/>
      <c r="B4335" s="24">
        <v>1553</v>
      </c>
      <c r="H4335" s="571">
        <v>4330</v>
      </c>
      <c r="I4335" s="78">
        <v>2358</v>
      </c>
      <c r="J4335" s="78">
        <v>2351</v>
      </c>
      <c r="K4335" s="78">
        <v>2350</v>
      </c>
      <c r="L4335" s="78">
        <v>2358</v>
      </c>
      <c r="M4335" s="579" t="str">
        <f t="shared" si="68"/>
        <v>2358,2351,2350,2358</v>
      </c>
      <c r="R4335" s="280">
        <v>4330</v>
      </c>
      <c r="S4335" s="591">
        <v>1507.54845024</v>
      </c>
    </row>
    <row r="4336" spans="1:19">
      <c r="A4336" s="20"/>
      <c r="B4336" s="24">
        <v>1554</v>
      </c>
      <c r="H4336" s="571">
        <v>4331</v>
      </c>
      <c r="I4336" s="78">
        <v>2359</v>
      </c>
      <c r="J4336" s="78">
        <v>2353</v>
      </c>
      <c r="K4336" s="78">
        <v>2352</v>
      </c>
      <c r="L4336" s="78">
        <v>2359</v>
      </c>
      <c r="M4336" s="579" t="str">
        <f t="shared" si="68"/>
        <v>2359,2353,2352,2359</v>
      </c>
      <c r="R4336" s="280">
        <v>4331</v>
      </c>
      <c r="S4336" s="591">
        <v>1612.21745591998</v>
      </c>
    </row>
    <row r="4337" spans="1:19">
      <c r="A4337" s="20"/>
      <c r="B4337" s="24">
        <v>1555</v>
      </c>
      <c r="H4337" s="571">
        <v>4332</v>
      </c>
      <c r="I4337" s="78">
        <v>2359</v>
      </c>
      <c r="J4337" s="78">
        <v>2352</v>
      </c>
      <c r="K4337" s="78">
        <v>2358</v>
      </c>
      <c r="L4337" s="78">
        <v>2359</v>
      </c>
      <c r="M4337" s="579" t="str">
        <f t="shared" si="68"/>
        <v>2359,2352,2358,2359</v>
      </c>
      <c r="R4337" s="280">
        <v>4332</v>
      </c>
      <c r="S4337" s="591">
        <v>1794.5059337</v>
      </c>
    </row>
    <row r="4338" spans="1:19">
      <c r="A4338" s="20"/>
      <c r="B4338" s="24">
        <v>1556</v>
      </c>
      <c r="H4338" s="571">
        <v>4333</v>
      </c>
      <c r="I4338" s="78">
        <v>2360</v>
      </c>
      <c r="J4338" s="78">
        <v>2358</v>
      </c>
      <c r="K4338" s="78">
        <v>2350</v>
      </c>
      <c r="L4338" s="78">
        <v>2360</v>
      </c>
      <c r="M4338" s="579" t="str">
        <f t="shared" si="68"/>
        <v>2360,2358,2350,2360</v>
      </c>
      <c r="R4338" s="280">
        <v>4333</v>
      </c>
      <c r="S4338" s="591">
        <v>1786.746396885</v>
      </c>
    </row>
    <row r="4339" spans="1:19">
      <c r="A4339" s="20"/>
      <c r="B4339" s="24">
        <v>1557</v>
      </c>
      <c r="H4339" s="571">
        <v>4334</v>
      </c>
      <c r="I4339" s="78">
        <v>2360</v>
      </c>
      <c r="J4339" s="78">
        <v>2350</v>
      </c>
      <c r="K4339" s="78">
        <v>2346</v>
      </c>
      <c r="L4339" s="78">
        <v>2360</v>
      </c>
      <c r="M4339" s="579" t="str">
        <f t="shared" si="68"/>
        <v>2360,2350,2346,2360</v>
      </c>
      <c r="R4339" s="280">
        <v>4334</v>
      </c>
      <c r="S4339" s="591">
        <v>1529.28261203999</v>
      </c>
    </row>
    <row r="4340" spans="1:19">
      <c r="A4340" s="20"/>
      <c r="B4340" s="24">
        <v>1558</v>
      </c>
      <c r="H4340" s="571">
        <v>4335</v>
      </c>
      <c r="I4340" s="78">
        <v>2361</v>
      </c>
      <c r="J4340" s="78">
        <v>2360</v>
      </c>
      <c r="K4340" s="78">
        <v>2346</v>
      </c>
      <c r="L4340" s="78">
        <v>2361</v>
      </c>
      <c r="M4340" s="579" t="str">
        <f t="shared" si="68"/>
        <v>2361,2360,2346,2361</v>
      </c>
      <c r="R4340" s="280">
        <v>4335</v>
      </c>
      <c r="S4340" s="591">
        <v>1569.68067423001</v>
      </c>
    </row>
    <row r="4341" spans="1:19">
      <c r="A4341" s="20"/>
      <c r="B4341" s="24">
        <v>1559</v>
      </c>
      <c r="H4341" s="571">
        <v>4336</v>
      </c>
      <c r="I4341" s="78">
        <v>2361</v>
      </c>
      <c r="J4341" s="78">
        <v>2346</v>
      </c>
      <c r="K4341" s="78">
        <v>2345</v>
      </c>
      <c r="L4341" s="78">
        <v>2361</v>
      </c>
      <c r="M4341" s="579" t="str">
        <f t="shared" si="68"/>
        <v>2361,2346,2345,2361</v>
      </c>
      <c r="R4341" s="280">
        <v>4336</v>
      </c>
      <c r="S4341" s="591">
        <v>1442.1202065799901</v>
      </c>
    </row>
    <row r="4342" spans="1:19">
      <c r="A4342" s="20"/>
      <c r="B4342" s="24">
        <v>1560</v>
      </c>
      <c r="H4342" s="571">
        <v>4337</v>
      </c>
      <c r="I4342" s="78">
        <v>2347</v>
      </c>
      <c r="J4342" s="78">
        <v>2361</v>
      </c>
      <c r="K4342" s="78">
        <v>2345</v>
      </c>
      <c r="L4342" s="78">
        <v>2347</v>
      </c>
      <c r="M4342" s="579" t="str">
        <f t="shared" si="68"/>
        <v>2347,2361,2345,2347</v>
      </c>
      <c r="R4342" s="280">
        <v>4337</v>
      </c>
      <c r="S4342" s="591">
        <v>1524.3190967399901</v>
      </c>
    </row>
    <row r="4343" spans="1:19">
      <c r="A4343" s="20"/>
      <c r="B4343" s="24">
        <v>1561</v>
      </c>
      <c r="H4343" s="571">
        <v>4338</v>
      </c>
      <c r="I4343" s="78">
        <v>2362</v>
      </c>
      <c r="J4343" s="78">
        <v>2361</v>
      </c>
      <c r="K4343" s="78">
        <v>2347</v>
      </c>
      <c r="L4343" s="78">
        <v>2362</v>
      </c>
      <c r="M4343" s="579" t="str">
        <f t="shared" si="68"/>
        <v>2362,2361,2347,2362</v>
      </c>
      <c r="R4343" s="280">
        <v>4338</v>
      </c>
      <c r="S4343" s="591">
        <v>1592.1653185800001</v>
      </c>
    </row>
    <row r="4344" spans="1:19">
      <c r="A4344" s="20"/>
      <c r="B4344" s="24">
        <v>1562</v>
      </c>
      <c r="H4344" s="571">
        <v>4339</v>
      </c>
      <c r="I4344" s="78">
        <v>2362</v>
      </c>
      <c r="J4344" s="78">
        <v>2347</v>
      </c>
      <c r="K4344" s="78">
        <v>2348</v>
      </c>
      <c r="L4344" s="78">
        <v>2362</v>
      </c>
      <c r="M4344" s="579" t="str">
        <f t="shared" si="68"/>
        <v>2362,2347,2348,2362</v>
      </c>
      <c r="R4344" s="280">
        <v>4339</v>
      </c>
      <c r="S4344" s="591">
        <v>1639.260306935</v>
      </c>
    </row>
    <row r="4345" spans="1:19">
      <c r="A4345" s="20"/>
      <c r="B4345" s="24">
        <v>1563</v>
      </c>
      <c r="H4345" s="571">
        <v>4340</v>
      </c>
      <c r="I4345" s="78">
        <v>2363</v>
      </c>
      <c r="J4345" s="78">
        <v>2362</v>
      </c>
      <c r="K4345" s="78">
        <v>2348</v>
      </c>
      <c r="L4345" s="78">
        <v>2363</v>
      </c>
      <c r="M4345" s="579" t="str">
        <f t="shared" si="68"/>
        <v>2363,2362,2348,2363</v>
      </c>
      <c r="R4345" s="280">
        <v>4340</v>
      </c>
      <c r="S4345" s="591">
        <v>1663.568222135</v>
      </c>
    </row>
    <row r="4346" spans="1:19">
      <c r="A4346" s="20"/>
      <c r="B4346" s="24">
        <v>1564</v>
      </c>
      <c r="H4346" s="571">
        <v>4341</v>
      </c>
      <c r="I4346" s="78">
        <v>2363</v>
      </c>
      <c r="J4346" s="78">
        <v>2348</v>
      </c>
      <c r="K4346" s="78">
        <v>2349</v>
      </c>
      <c r="L4346" s="78">
        <v>2363</v>
      </c>
      <c r="M4346" s="579" t="str">
        <f t="shared" si="68"/>
        <v>2363,2348,2349,2363</v>
      </c>
      <c r="R4346" s="280">
        <v>4341</v>
      </c>
      <c r="S4346" s="591">
        <v>1727.7267218100001</v>
      </c>
    </row>
    <row r="4347" spans="1:19">
      <c r="A4347" s="20"/>
      <c r="B4347" s="24">
        <v>1565</v>
      </c>
      <c r="H4347" s="571">
        <v>4342</v>
      </c>
      <c r="I4347" s="78">
        <v>2364</v>
      </c>
      <c r="J4347" s="78">
        <v>2363</v>
      </c>
      <c r="K4347" s="78">
        <v>2349</v>
      </c>
      <c r="L4347" s="78">
        <v>2364</v>
      </c>
      <c r="M4347" s="579" t="str">
        <f t="shared" si="68"/>
        <v>2364,2363,2349,2364</v>
      </c>
      <c r="R4347" s="280">
        <v>4342</v>
      </c>
      <c r="S4347" s="591">
        <v>1724.1384289999901</v>
      </c>
    </row>
    <row r="4348" spans="1:19">
      <c r="A4348" s="20"/>
      <c r="B4348" s="24">
        <v>1566</v>
      </c>
      <c r="H4348" s="571">
        <v>4343</v>
      </c>
      <c r="I4348" s="78">
        <v>2364</v>
      </c>
      <c r="J4348" s="78">
        <v>2349</v>
      </c>
      <c r="K4348" s="78">
        <v>2354</v>
      </c>
      <c r="L4348" s="78">
        <v>2364</v>
      </c>
      <c r="M4348" s="579" t="str">
        <f t="shared" si="68"/>
        <v>2364,2349,2354,2364</v>
      </c>
      <c r="R4348" s="280">
        <v>4343</v>
      </c>
      <c r="S4348" s="591">
        <v>1826.71287402999</v>
      </c>
    </row>
    <row r="4349" spans="1:19">
      <c r="A4349" s="20"/>
      <c r="B4349" s="24">
        <v>1567</v>
      </c>
      <c r="H4349" s="571">
        <v>4344</v>
      </c>
      <c r="I4349" s="78">
        <v>2365</v>
      </c>
      <c r="J4349" s="78">
        <v>2360</v>
      </c>
      <c r="K4349" s="78">
        <v>2361</v>
      </c>
      <c r="L4349" s="78">
        <v>2365</v>
      </c>
      <c r="M4349" s="579" t="str">
        <f t="shared" si="68"/>
        <v>2365,2360,2361,2365</v>
      </c>
      <c r="R4349" s="280">
        <v>4344</v>
      </c>
      <c r="S4349" s="591">
        <v>1637.16967374499</v>
      </c>
    </row>
    <row r="4350" spans="1:19">
      <c r="A4350" s="20"/>
      <c r="B4350" s="24">
        <v>1568</v>
      </c>
      <c r="H4350" s="571">
        <v>4345</v>
      </c>
      <c r="I4350" s="78">
        <v>2365</v>
      </c>
      <c r="J4350" s="78">
        <v>2361</v>
      </c>
      <c r="K4350" s="78">
        <v>2362</v>
      </c>
      <c r="L4350" s="78">
        <v>2365</v>
      </c>
      <c r="M4350" s="579" t="str">
        <f t="shared" si="68"/>
        <v>2365,2361,2362,2365</v>
      </c>
      <c r="R4350" s="280">
        <v>4345</v>
      </c>
      <c r="S4350" s="591">
        <v>1610.83699004</v>
      </c>
    </row>
    <row r="4351" spans="1:19">
      <c r="A4351" s="20"/>
      <c r="B4351" s="24">
        <v>1569</v>
      </c>
      <c r="H4351" s="571">
        <v>4346</v>
      </c>
      <c r="I4351" s="78">
        <v>2366</v>
      </c>
      <c r="J4351" s="78">
        <v>2365</v>
      </c>
      <c r="K4351" s="78">
        <v>2362</v>
      </c>
      <c r="L4351" s="78">
        <v>2366</v>
      </c>
      <c r="M4351" s="579" t="str">
        <f t="shared" si="68"/>
        <v>2366,2365,2362,2366</v>
      </c>
      <c r="R4351" s="280">
        <v>4346</v>
      </c>
      <c r="S4351" s="591">
        <v>1662.74849499999</v>
      </c>
    </row>
    <row r="4352" spans="1:19">
      <c r="A4352" s="20"/>
      <c r="B4352" s="24">
        <v>1570</v>
      </c>
      <c r="H4352" s="571">
        <v>4347</v>
      </c>
      <c r="I4352" s="78">
        <v>2366</v>
      </c>
      <c r="J4352" s="78">
        <v>2362</v>
      </c>
      <c r="K4352" s="78">
        <v>2363</v>
      </c>
      <c r="L4352" s="78">
        <v>2366</v>
      </c>
      <c r="M4352" s="579" t="str">
        <f t="shared" si="68"/>
        <v>2366,2362,2363,2366</v>
      </c>
      <c r="R4352" s="280">
        <v>4347</v>
      </c>
      <c r="S4352" s="591">
        <v>1673.7616159199899</v>
      </c>
    </row>
    <row r="4353" spans="1:19">
      <c r="A4353" s="20"/>
      <c r="B4353" s="24">
        <v>1571</v>
      </c>
      <c r="H4353" s="571">
        <v>4348</v>
      </c>
      <c r="I4353" s="78">
        <v>2367</v>
      </c>
      <c r="J4353" s="78">
        <v>2366</v>
      </c>
      <c r="K4353" s="78">
        <v>2363</v>
      </c>
      <c r="L4353" s="78">
        <v>2367</v>
      </c>
      <c r="M4353" s="579" t="str">
        <f t="shared" si="68"/>
        <v>2367,2366,2363,2367</v>
      </c>
      <c r="R4353" s="280">
        <v>4348</v>
      </c>
      <c r="S4353" s="591">
        <v>1682.8697410499999</v>
      </c>
    </row>
    <row r="4354" spans="1:19">
      <c r="A4354" s="20"/>
      <c r="B4354" s="24">
        <v>1572</v>
      </c>
      <c r="H4354" s="571">
        <v>4349</v>
      </c>
      <c r="I4354" s="78">
        <v>2367</v>
      </c>
      <c r="J4354" s="78">
        <v>2363</v>
      </c>
      <c r="K4354" s="78">
        <v>2364</v>
      </c>
      <c r="L4354" s="78">
        <v>2367</v>
      </c>
      <c r="M4354" s="579" t="str">
        <f t="shared" si="68"/>
        <v>2367,2363,2364,2367</v>
      </c>
      <c r="R4354" s="280">
        <v>4349</v>
      </c>
      <c r="S4354" s="591">
        <v>1725.2390748749899</v>
      </c>
    </row>
    <row r="4355" spans="1:19">
      <c r="A4355" s="20"/>
      <c r="B4355" s="24">
        <v>1573</v>
      </c>
      <c r="H4355" s="571">
        <v>4350</v>
      </c>
      <c r="I4355" s="78">
        <v>2368</v>
      </c>
      <c r="J4355" s="78">
        <v>2364</v>
      </c>
      <c r="K4355" s="78">
        <v>2354</v>
      </c>
      <c r="L4355" s="78">
        <v>2368</v>
      </c>
      <c r="M4355" s="579" t="str">
        <f t="shared" si="68"/>
        <v>2368,2364,2354,2368</v>
      </c>
      <c r="R4355" s="280">
        <v>4350</v>
      </c>
      <c r="S4355" s="591">
        <v>1798.282995624</v>
      </c>
    </row>
    <row r="4356" spans="1:19">
      <c r="A4356" s="20"/>
      <c r="B4356" s="24">
        <v>1574</v>
      </c>
      <c r="H4356" s="571">
        <v>4351</v>
      </c>
      <c r="I4356" s="78">
        <v>2368</v>
      </c>
      <c r="J4356" s="78">
        <v>2354</v>
      </c>
      <c r="K4356" s="78">
        <v>2355</v>
      </c>
      <c r="L4356" s="78">
        <v>2368</v>
      </c>
      <c r="M4356" s="579" t="str">
        <f t="shared" si="68"/>
        <v>2368,2354,2355,2368</v>
      </c>
      <c r="R4356" s="280">
        <v>4351</v>
      </c>
      <c r="S4356" s="591">
        <v>1868.5090560684</v>
      </c>
    </row>
    <row r="4357" spans="1:19">
      <c r="A4357" s="20"/>
      <c r="B4357" s="24">
        <v>1575</v>
      </c>
      <c r="H4357" s="571">
        <v>4352</v>
      </c>
      <c r="I4357" s="78">
        <v>2369</v>
      </c>
      <c r="J4357" s="78">
        <v>2368</v>
      </c>
      <c r="K4357" s="78">
        <v>2355</v>
      </c>
      <c r="L4357" s="78">
        <v>2369</v>
      </c>
      <c r="M4357" s="579" t="str">
        <f t="shared" si="68"/>
        <v>2369,2368,2355,2369</v>
      </c>
      <c r="R4357" s="280">
        <v>4352</v>
      </c>
      <c r="S4357" s="591">
        <v>1816.81136367369</v>
      </c>
    </row>
    <row r="4358" spans="1:19">
      <c r="A4358" s="20"/>
      <c r="B4358" s="24">
        <v>1576</v>
      </c>
      <c r="H4358" s="571">
        <v>4353</v>
      </c>
      <c r="I4358" s="78">
        <v>2369</v>
      </c>
      <c r="J4358" s="78">
        <v>2355</v>
      </c>
      <c r="K4358" s="78">
        <v>2356</v>
      </c>
      <c r="L4358" s="78">
        <v>2369</v>
      </c>
      <c r="M4358" s="579" t="str">
        <f t="shared" ref="M4358:M4421" si="69">_xlfn.CONCAT(I4358,",",J4358,",",,K4358,",",L4358)</f>
        <v>2369,2355,2356,2369</v>
      </c>
      <c r="R4358" s="280">
        <v>4353</v>
      </c>
      <c r="S4358" s="591">
        <v>1874.6604413523</v>
      </c>
    </row>
    <row r="4359" spans="1:19">
      <c r="A4359" s="20"/>
      <c r="B4359" s="24">
        <v>1577</v>
      </c>
      <c r="H4359" s="571">
        <v>4354</v>
      </c>
      <c r="I4359" s="78">
        <v>2370</v>
      </c>
      <c r="J4359" s="78">
        <v>2367</v>
      </c>
      <c r="K4359" s="78">
        <v>2364</v>
      </c>
      <c r="L4359" s="78">
        <v>2370</v>
      </c>
      <c r="M4359" s="579" t="str">
        <f t="shared" si="69"/>
        <v>2370,2367,2364,2370</v>
      </c>
      <c r="R4359" s="280">
        <v>4354</v>
      </c>
      <c r="S4359" s="591">
        <v>1701.387860475</v>
      </c>
    </row>
    <row r="4360" spans="1:19">
      <c r="A4360" s="20"/>
      <c r="B4360" s="24">
        <v>1578</v>
      </c>
      <c r="H4360" s="571">
        <v>4355</v>
      </c>
      <c r="I4360" s="78">
        <v>2370</v>
      </c>
      <c r="J4360" s="78">
        <v>2364</v>
      </c>
      <c r="K4360" s="78">
        <v>2368</v>
      </c>
      <c r="L4360" s="78">
        <v>2370</v>
      </c>
      <c r="M4360" s="579" t="str">
        <f t="shared" si="69"/>
        <v>2370,2364,2368,2370</v>
      </c>
      <c r="R4360" s="280">
        <v>4355</v>
      </c>
      <c r="S4360" s="591">
        <v>1742.2039192540001</v>
      </c>
    </row>
    <row r="4361" spans="1:19">
      <c r="A4361" s="20"/>
      <c r="B4361" s="24">
        <v>1579</v>
      </c>
      <c r="H4361" s="571">
        <v>4356</v>
      </c>
      <c r="I4361" s="78">
        <v>2371</v>
      </c>
      <c r="J4361" s="78">
        <v>2370</v>
      </c>
      <c r="K4361" s="78">
        <v>2368</v>
      </c>
      <c r="L4361" s="78">
        <v>2371</v>
      </c>
      <c r="M4361" s="579" t="str">
        <f t="shared" si="69"/>
        <v>2371,2370,2368,2371</v>
      </c>
      <c r="R4361" s="280">
        <v>4356</v>
      </c>
      <c r="S4361" s="591">
        <v>1707.178317054</v>
      </c>
    </row>
    <row r="4362" spans="1:19">
      <c r="A4362" s="20"/>
      <c r="B4362" s="24">
        <v>1580</v>
      </c>
      <c r="H4362" s="571">
        <v>4357</v>
      </c>
      <c r="I4362" s="78">
        <v>2371</v>
      </c>
      <c r="J4362" s="78">
        <v>2368</v>
      </c>
      <c r="K4362" s="78">
        <v>2369</v>
      </c>
      <c r="L4362" s="78">
        <v>2371</v>
      </c>
      <c r="M4362" s="579" t="str">
        <f t="shared" si="69"/>
        <v>2371,2368,2369,2371</v>
      </c>
      <c r="R4362" s="280">
        <v>4357</v>
      </c>
      <c r="S4362" s="591">
        <v>1754.6501051058999</v>
      </c>
    </row>
    <row r="4363" spans="1:19">
      <c r="A4363" s="20"/>
      <c r="B4363" s="24">
        <v>1581</v>
      </c>
      <c r="H4363" s="571">
        <v>4358</v>
      </c>
      <c r="I4363" s="78">
        <v>2372</v>
      </c>
      <c r="J4363" s="78">
        <v>2369</v>
      </c>
      <c r="K4363" s="78">
        <v>2356</v>
      </c>
      <c r="L4363" s="78">
        <v>2372</v>
      </c>
      <c r="M4363" s="579" t="str">
        <f t="shared" si="69"/>
        <v>2372,2369,2356,2372</v>
      </c>
      <c r="R4363" s="280">
        <v>4358</v>
      </c>
      <c r="S4363" s="591">
        <v>1757.9651621426899</v>
      </c>
    </row>
    <row r="4364" spans="1:19">
      <c r="A4364" s="20"/>
      <c r="B4364" s="24">
        <v>1582</v>
      </c>
      <c r="H4364" s="571">
        <v>4359</v>
      </c>
      <c r="I4364" s="78">
        <v>2372</v>
      </c>
      <c r="J4364" s="78">
        <v>2356</v>
      </c>
      <c r="K4364" s="78">
        <v>2357</v>
      </c>
      <c r="L4364" s="78">
        <v>2372</v>
      </c>
      <c r="M4364" s="579" t="str">
        <f t="shared" si="69"/>
        <v>2372,2356,2357,2372</v>
      </c>
      <c r="R4364" s="280">
        <v>4359</v>
      </c>
      <c r="S4364" s="591">
        <v>1777.00131211299</v>
      </c>
    </row>
    <row r="4365" spans="1:19">
      <c r="A4365" s="20"/>
      <c r="B4365" s="24">
        <v>1583</v>
      </c>
      <c r="H4365" s="571">
        <v>4360</v>
      </c>
      <c r="I4365" s="78">
        <v>2373</v>
      </c>
      <c r="J4365" s="78">
        <v>2371</v>
      </c>
      <c r="K4365" s="78">
        <v>2369</v>
      </c>
      <c r="L4365" s="78">
        <v>2373</v>
      </c>
      <c r="M4365" s="579" t="str">
        <f t="shared" si="69"/>
        <v>2373,2371,2369,2373</v>
      </c>
      <c r="R4365" s="280">
        <v>4360</v>
      </c>
      <c r="S4365" s="591">
        <v>1709.2655457572901</v>
      </c>
    </row>
    <row r="4366" spans="1:19">
      <c r="A4366" s="20"/>
      <c r="B4366" s="24">
        <v>1584</v>
      </c>
      <c r="H4366" s="571">
        <v>4361</v>
      </c>
      <c r="I4366" s="78">
        <v>2373</v>
      </c>
      <c r="J4366" s="78">
        <v>2369</v>
      </c>
      <c r="K4366" s="78">
        <v>2372</v>
      </c>
      <c r="L4366" s="78">
        <v>2373</v>
      </c>
      <c r="M4366" s="579" t="str">
        <f t="shared" si="69"/>
        <v>2373,2369,2372,2373</v>
      </c>
      <c r="R4366" s="280">
        <v>4361</v>
      </c>
      <c r="S4366" s="591">
        <v>1734.0444413550999</v>
      </c>
    </row>
    <row r="4367" spans="1:19">
      <c r="A4367" s="20"/>
      <c r="B4367" s="24">
        <v>1585</v>
      </c>
      <c r="H4367" s="571">
        <v>4362</v>
      </c>
      <c r="I4367" s="78">
        <v>2374</v>
      </c>
      <c r="J4367" s="78">
        <v>2358</v>
      </c>
      <c r="K4367" s="78">
        <v>2360</v>
      </c>
      <c r="L4367" s="78">
        <v>2374</v>
      </c>
      <c r="M4367" s="579" t="str">
        <f t="shared" si="69"/>
        <v>2374,2358,2360,2374</v>
      </c>
      <c r="R4367" s="280">
        <v>4362</v>
      </c>
      <c r="S4367" s="591">
        <v>1828.4356919700001</v>
      </c>
    </row>
    <row r="4368" spans="1:19">
      <c r="A4368" s="20"/>
      <c r="B4368" s="24">
        <v>1586</v>
      </c>
      <c r="H4368" s="571">
        <v>4363</v>
      </c>
      <c r="I4368" s="78">
        <v>2374</v>
      </c>
      <c r="J4368" s="78">
        <v>2360</v>
      </c>
      <c r="K4368" s="78">
        <v>2365</v>
      </c>
      <c r="L4368" s="78">
        <v>2374</v>
      </c>
      <c r="M4368" s="579" t="str">
        <f t="shared" si="69"/>
        <v>2374,2360,2365,2374</v>
      </c>
      <c r="R4368" s="280">
        <v>4363</v>
      </c>
      <c r="S4368" s="591">
        <v>1639.548782635</v>
      </c>
    </row>
    <row r="4369" spans="1:19">
      <c r="A4369" s="20"/>
      <c r="B4369" s="24">
        <v>1587</v>
      </c>
      <c r="H4369" s="571">
        <v>4364</v>
      </c>
      <c r="I4369" s="78">
        <v>2375</v>
      </c>
      <c r="J4369" s="78">
        <v>2359</v>
      </c>
      <c r="K4369" s="78">
        <v>2358</v>
      </c>
      <c r="L4369" s="78">
        <v>2375</v>
      </c>
      <c r="M4369" s="579" t="str">
        <f t="shared" si="69"/>
        <v>2375,2359,2358,2375</v>
      </c>
      <c r="R4369" s="280">
        <v>4364</v>
      </c>
      <c r="S4369" s="591">
        <v>1822.68252574999</v>
      </c>
    </row>
    <row r="4370" spans="1:19">
      <c r="A4370" s="20"/>
      <c r="B4370" s="24">
        <v>1588</v>
      </c>
      <c r="H4370" s="571">
        <v>4365</v>
      </c>
      <c r="I4370" s="78">
        <v>2375</v>
      </c>
      <c r="J4370" s="78">
        <v>2358</v>
      </c>
      <c r="K4370" s="78">
        <v>2374</v>
      </c>
      <c r="L4370" s="78">
        <v>2375</v>
      </c>
      <c r="M4370" s="579" t="str">
        <f t="shared" si="69"/>
        <v>2375,2358,2374,2375</v>
      </c>
      <c r="R4370" s="280">
        <v>4365</v>
      </c>
      <c r="S4370" s="591">
        <v>1814.4883310999901</v>
      </c>
    </row>
    <row r="4371" spans="1:19">
      <c r="A4371" s="20"/>
      <c r="B4371" s="24">
        <v>1589</v>
      </c>
      <c r="H4371" s="571">
        <v>4366</v>
      </c>
      <c r="I4371" s="78">
        <v>2376</v>
      </c>
      <c r="J4371" s="78">
        <v>2374</v>
      </c>
      <c r="K4371" s="78">
        <v>2365</v>
      </c>
      <c r="L4371" s="78">
        <v>2376</v>
      </c>
      <c r="M4371" s="579" t="str">
        <f t="shared" si="69"/>
        <v>2376,2374,2365,2376</v>
      </c>
      <c r="R4371" s="280">
        <v>4366</v>
      </c>
      <c r="S4371" s="591">
        <v>1688.0046613649899</v>
      </c>
    </row>
    <row r="4372" spans="1:19">
      <c r="A4372" s="20"/>
      <c r="B4372" s="24">
        <v>1590</v>
      </c>
      <c r="H4372" s="571">
        <v>4367</v>
      </c>
      <c r="I4372" s="78">
        <v>2376</v>
      </c>
      <c r="J4372" s="78">
        <v>2365</v>
      </c>
      <c r="K4372" s="78">
        <v>2366</v>
      </c>
      <c r="L4372" s="78">
        <v>2376</v>
      </c>
      <c r="M4372" s="579" t="str">
        <f t="shared" si="69"/>
        <v>2376,2365,2366,2376</v>
      </c>
      <c r="R4372" s="280">
        <v>4367</v>
      </c>
      <c r="S4372" s="591">
        <v>1653.5237390099901</v>
      </c>
    </row>
    <row r="4373" spans="1:19">
      <c r="A4373" s="20"/>
      <c r="B4373" s="24">
        <v>1591</v>
      </c>
      <c r="H4373" s="571">
        <v>4368</v>
      </c>
      <c r="I4373" s="78">
        <v>2377</v>
      </c>
      <c r="J4373" s="78">
        <v>2376</v>
      </c>
      <c r="K4373" s="78">
        <v>2366</v>
      </c>
      <c r="L4373" s="78">
        <v>2377</v>
      </c>
      <c r="M4373" s="579" t="str">
        <f t="shared" si="69"/>
        <v>2377,2376,2366,2377</v>
      </c>
      <c r="R4373" s="280">
        <v>4368</v>
      </c>
      <c r="S4373" s="591">
        <v>1668.8210744200001</v>
      </c>
    </row>
    <row r="4374" spans="1:19">
      <c r="A4374" s="20"/>
      <c r="B4374" s="24">
        <v>1592</v>
      </c>
      <c r="H4374" s="571">
        <v>4369</v>
      </c>
      <c r="I4374" s="78">
        <v>2377</v>
      </c>
      <c r="J4374" s="78">
        <v>2366</v>
      </c>
      <c r="K4374" s="78">
        <v>2367</v>
      </c>
      <c r="L4374" s="78">
        <v>2377</v>
      </c>
      <c r="M4374" s="579" t="str">
        <f t="shared" si="69"/>
        <v>2377,2366,2367,2377</v>
      </c>
      <c r="R4374" s="280">
        <v>4369</v>
      </c>
      <c r="S4374" s="591">
        <v>1677.16774338</v>
      </c>
    </row>
    <row r="4375" spans="1:19">
      <c r="A4375" s="20"/>
      <c r="B4375" s="24">
        <v>1593</v>
      </c>
      <c r="H4375" s="571">
        <v>4370</v>
      </c>
      <c r="I4375" s="78">
        <v>2378</v>
      </c>
      <c r="J4375" s="78">
        <v>2377</v>
      </c>
      <c r="K4375" s="78">
        <v>2367</v>
      </c>
      <c r="L4375" s="78">
        <v>2378</v>
      </c>
      <c r="M4375" s="579" t="str">
        <f t="shared" si="69"/>
        <v>2378,2377,2367,2378</v>
      </c>
      <c r="R4375" s="280">
        <v>4370</v>
      </c>
      <c r="S4375" s="591">
        <v>1665.1057571399999</v>
      </c>
    </row>
    <row r="4376" spans="1:19">
      <c r="A4376" s="20"/>
      <c r="B4376" s="24">
        <v>1594</v>
      </c>
      <c r="H4376" s="571">
        <v>4371</v>
      </c>
      <c r="I4376" s="78">
        <v>2378</v>
      </c>
      <c r="J4376" s="78">
        <v>2367</v>
      </c>
      <c r="K4376" s="78">
        <v>2370</v>
      </c>
      <c r="L4376" s="78">
        <v>2378</v>
      </c>
      <c r="M4376" s="579" t="str">
        <f t="shared" si="69"/>
        <v>2378,2367,2370,2378</v>
      </c>
      <c r="R4376" s="280">
        <v>4371</v>
      </c>
      <c r="S4376" s="591">
        <v>1680.3081481275001</v>
      </c>
    </row>
    <row r="4377" spans="1:19">
      <c r="A4377" s="20"/>
      <c r="B4377" s="24">
        <v>1595</v>
      </c>
      <c r="H4377" s="571">
        <v>4372</v>
      </c>
      <c r="I4377" s="78">
        <v>2379</v>
      </c>
      <c r="J4377" s="78">
        <v>2378</v>
      </c>
      <c r="K4377" s="78">
        <v>2370</v>
      </c>
      <c r="L4377" s="78">
        <v>2379</v>
      </c>
      <c r="M4377" s="579" t="str">
        <f t="shared" si="69"/>
        <v>2379,2378,2370,2379</v>
      </c>
      <c r="R4377" s="280">
        <v>4372</v>
      </c>
      <c r="S4377" s="591">
        <v>1653.7145548174999</v>
      </c>
    </row>
    <row r="4378" spans="1:19">
      <c r="A4378" s="20"/>
      <c r="B4378" s="24">
        <v>1596</v>
      </c>
      <c r="H4378" s="571">
        <v>4373</v>
      </c>
      <c r="I4378" s="78">
        <v>2379</v>
      </c>
      <c r="J4378" s="78">
        <v>2370</v>
      </c>
      <c r="K4378" s="78">
        <v>2371</v>
      </c>
      <c r="L4378" s="78">
        <v>2379</v>
      </c>
      <c r="M4378" s="579" t="str">
        <f t="shared" si="69"/>
        <v>2379,2370,2371,2379</v>
      </c>
      <c r="R4378" s="280">
        <v>4373</v>
      </c>
      <c r="S4378" s="591">
        <v>1662.6563410859901</v>
      </c>
    </row>
    <row r="4379" spans="1:19">
      <c r="A4379" s="20"/>
      <c r="B4379" s="24">
        <v>1597</v>
      </c>
      <c r="H4379" s="571">
        <v>4374</v>
      </c>
      <c r="I4379" s="78">
        <v>2380</v>
      </c>
      <c r="J4379" s="78">
        <v>2379</v>
      </c>
      <c r="K4379" s="78">
        <v>2371</v>
      </c>
      <c r="L4379" s="78">
        <v>2380</v>
      </c>
      <c r="M4379" s="579" t="str">
        <f t="shared" si="69"/>
        <v>2380,2379,2371,2380</v>
      </c>
      <c r="R4379" s="280">
        <v>4374</v>
      </c>
      <c r="S4379" s="591">
        <v>1636.9468023712</v>
      </c>
    </row>
    <row r="4380" spans="1:19">
      <c r="A4380" s="20"/>
      <c r="B4380" s="24">
        <v>1598</v>
      </c>
      <c r="H4380" s="571">
        <v>4375</v>
      </c>
      <c r="I4380" s="78">
        <v>2380</v>
      </c>
      <c r="J4380" s="78">
        <v>2371</v>
      </c>
      <c r="K4380" s="78">
        <v>2373</v>
      </c>
      <c r="L4380" s="78">
        <v>2380</v>
      </c>
      <c r="M4380" s="579" t="str">
        <f t="shared" si="69"/>
        <v>2380,2371,2373,2380</v>
      </c>
      <c r="R4380" s="280">
        <v>4375</v>
      </c>
      <c r="S4380" s="591">
        <v>1652.8649761102999</v>
      </c>
    </row>
    <row r="4381" spans="1:19">
      <c r="A4381" s="20"/>
      <c r="B4381" s="24">
        <v>1599</v>
      </c>
      <c r="H4381" s="571">
        <v>4376</v>
      </c>
      <c r="I4381" s="78">
        <v>2381</v>
      </c>
      <c r="J4381" s="78">
        <v>2375</v>
      </c>
      <c r="K4381" s="78">
        <v>2374</v>
      </c>
      <c r="L4381" s="78">
        <v>2381</v>
      </c>
      <c r="M4381" s="579" t="str">
        <f t="shared" si="69"/>
        <v>2381,2375,2374,2381</v>
      </c>
      <c r="R4381" s="280">
        <v>4376</v>
      </c>
      <c r="S4381" s="591">
        <v>1664.87090085</v>
      </c>
    </row>
    <row r="4382" spans="1:19">
      <c r="A4382" s="20"/>
      <c r="B4382" s="24">
        <v>1600</v>
      </c>
      <c r="H4382" s="571">
        <v>4377</v>
      </c>
      <c r="I4382" s="78">
        <v>2381</v>
      </c>
      <c r="J4382" s="78">
        <v>2374</v>
      </c>
      <c r="K4382" s="78">
        <v>2376</v>
      </c>
      <c r="L4382" s="78">
        <v>2381</v>
      </c>
      <c r="M4382" s="579" t="str">
        <f t="shared" si="69"/>
        <v>2381,2374,2376,2381</v>
      </c>
      <c r="R4382" s="280">
        <v>4377</v>
      </c>
      <c r="S4382" s="591">
        <v>1696.858876045</v>
      </c>
    </row>
    <row r="4383" spans="1:19">
      <c r="A4383" s="20"/>
      <c r="B4383" s="24">
        <v>1601</v>
      </c>
      <c r="H4383" s="571">
        <v>4378</v>
      </c>
      <c r="I4383" s="78">
        <v>2382</v>
      </c>
      <c r="J4383" s="78">
        <v>2381</v>
      </c>
      <c r="K4383" s="78">
        <v>2376</v>
      </c>
      <c r="L4383" s="78">
        <v>2382</v>
      </c>
      <c r="M4383" s="579" t="str">
        <f t="shared" si="69"/>
        <v>2382,2381,2376,2382</v>
      </c>
      <c r="R4383" s="280">
        <v>4378</v>
      </c>
      <c r="S4383" s="591">
        <v>1655.103129415</v>
      </c>
    </row>
    <row r="4384" spans="1:19">
      <c r="A4384" s="20"/>
      <c r="B4384" s="24">
        <v>1602</v>
      </c>
      <c r="H4384" s="571">
        <v>4379</v>
      </c>
      <c r="I4384" s="78">
        <v>2382</v>
      </c>
      <c r="J4384" s="78">
        <v>2376</v>
      </c>
      <c r="K4384" s="78">
        <v>2377</v>
      </c>
      <c r="L4384" s="78">
        <v>2382</v>
      </c>
      <c r="M4384" s="579" t="str">
        <f t="shared" si="69"/>
        <v>2382,2376,2377,2382</v>
      </c>
      <c r="R4384" s="280">
        <v>4379</v>
      </c>
      <c r="S4384" s="591">
        <v>1685.91301659999</v>
      </c>
    </row>
    <row r="4385" spans="1:19">
      <c r="A4385" s="20"/>
      <c r="B4385" s="24">
        <v>1603</v>
      </c>
      <c r="H4385" s="571">
        <v>4380</v>
      </c>
      <c r="I4385" s="78">
        <v>2383</v>
      </c>
      <c r="J4385" s="78">
        <v>2382</v>
      </c>
      <c r="K4385" s="78">
        <v>2377</v>
      </c>
      <c r="L4385" s="78">
        <v>2383</v>
      </c>
      <c r="M4385" s="579" t="str">
        <f t="shared" si="69"/>
        <v>2383,2382,2377,2383</v>
      </c>
      <c r="R4385" s="280">
        <v>4380</v>
      </c>
      <c r="S4385" s="591">
        <v>1644.0261809449901</v>
      </c>
    </row>
    <row r="4386" spans="1:19">
      <c r="A4386" s="20"/>
      <c r="B4386" s="24">
        <v>1604</v>
      </c>
      <c r="H4386" s="571">
        <v>4381</v>
      </c>
      <c r="I4386" s="78">
        <v>2383</v>
      </c>
      <c r="J4386" s="78">
        <v>2377</v>
      </c>
      <c r="K4386" s="78">
        <v>2378</v>
      </c>
      <c r="L4386" s="78">
        <v>2383</v>
      </c>
      <c r="M4386" s="579" t="str">
        <f t="shared" si="69"/>
        <v>2383,2377,2378,2383</v>
      </c>
      <c r="R4386" s="280">
        <v>4381</v>
      </c>
      <c r="S4386" s="591">
        <v>1661.939910245</v>
      </c>
    </row>
    <row r="4387" spans="1:19">
      <c r="A4387" s="20"/>
      <c r="B4387" s="24">
        <v>1605</v>
      </c>
      <c r="H4387" s="571">
        <v>4382</v>
      </c>
      <c r="I4387" s="78">
        <v>2384</v>
      </c>
      <c r="J4387" s="78">
        <v>2383</v>
      </c>
      <c r="K4387" s="78">
        <v>2378</v>
      </c>
      <c r="L4387" s="78">
        <v>2384</v>
      </c>
      <c r="M4387" s="579" t="str">
        <f t="shared" si="69"/>
        <v>2384,2383,2378,2384</v>
      </c>
      <c r="R4387" s="280">
        <v>4382</v>
      </c>
      <c r="S4387" s="591">
        <v>1614.90186847</v>
      </c>
    </row>
    <row r="4388" spans="1:19">
      <c r="A4388" s="20"/>
      <c r="B4388" s="24">
        <v>1606</v>
      </c>
      <c r="H4388" s="571">
        <v>4383</v>
      </c>
      <c r="I4388" s="78">
        <v>2384</v>
      </c>
      <c r="J4388" s="78">
        <v>2378</v>
      </c>
      <c r="K4388" s="78">
        <v>2379</v>
      </c>
      <c r="L4388" s="78">
        <v>2384</v>
      </c>
      <c r="M4388" s="579" t="str">
        <f t="shared" si="69"/>
        <v>2384,2378,2379,2384</v>
      </c>
      <c r="R4388" s="280">
        <v>4383</v>
      </c>
      <c r="S4388" s="591">
        <v>1607.2543435645</v>
      </c>
    </row>
    <row r="4389" spans="1:19">
      <c r="A4389" s="20"/>
      <c r="B4389" s="24">
        <v>1607</v>
      </c>
      <c r="H4389" s="571">
        <v>4384</v>
      </c>
      <c r="I4389" s="78">
        <v>2385</v>
      </c>
      <c r="J4389" s="78">
        <v>2384</v>
      </c>
      <c r="K4389" s="78">
        <v>2379</v>
      </c>
      <c r="L4389" s="78">
        <v>2385</v>
      </c>
      <c r="M4389" s="579" t="str">
        <f t="shared" si="69"/>
        <v>2385,2384,2379,2385</v>
      </c>
      <c r="R4389" s="280">
        <v>4384</v>
      </c>
      <c r="S4389" s="591">
        <v>1582.4924020685</v>
      </c>
    </row>
    <row r="4390" spans="1:19">
      <c r="A4390" s="20"/>
      <c r="B4390" s="24">
        <v>1608</v>
      </c>
      <c r="H4390" s="571">
        <v>4385</v>
      </c>
      <c r="I4390" s="78">
        <v>2385</v>
      </c>
      <c r="J4390" s="78">
        <v>2379</v>
      </c>
      <c r="K4390" s="78">
        <v>2380</v>
      </c>
      <c r="L4390" s="78">
        <v>2385</v>
      </c>
      <c r="M4390" s="579" t="str">
        <f t="shared" si="69"/>
        <v>2385,2379,2380,2385</v>
      </c>
      <c r="R4390" s="280">
        <v>4385</v>
      </c>
      <c r="S4390" s="591">
        <v>1568.6891870945001</v>
      </c>
    </row>
    <row r="4391" spans="1:19">
      <c r="A4391" s="20"/>
      <c r="B4391" s="24">
        <v>1609</v>
      </c>
      <c r="H4391" s="571">
        <v>4386</v>
      </c>
      <c r="I4391" s="78">
        <v>2386</v>
      </c>
      <c r="J4391" s="78">
        <v>2303</v>
      </c>
      <c r="K4391" s="78">
        <v>2304</v>
      </c>
      <c r="L4391" s="78">
        <v>2386</v>
      </c>
      <c r="M4391" s="579" t="str">
        <f t="shared" si="69"/>
        <v>2386,2303,2304,2386</v>
      </c>
      <c r="R4391" s="280">
        <v>4386</v>
      </c>
      <c r="S4391" s="591">
        <v>1477.5790235669799</v>
      </c>
    </row>
    <row r="4392" spans="1:19">
      <c r="A4392" s="20"/>
      <c r="B4392" s="24">
        <v>1610</v>
      </c>
      <c r="H4392" s="571">
        <v>4387</v>
      </c>
      <c r="I4392" s="78">
        <v>2386</v>
      </c>
      <c r="J4392" s="78">
        <v>2304</v>
      </c>
      <c r="K4392" s="78">
        <v>2305</v>
      </c>
      <c r="L4392" s="78">
        <v>2386</v>
      </c>
      <c r="M4392" s="579" t="str">
        <f t="shared" si="69"/>
        <v>2386,2304,2305,2386</v>
      </c>
      <c r="R4392" s="280">
        <v>4387</v>
      </c>
      <c r="S4392" s="591">
        <v>1374.1552030995001</v>
      </c>
    </row>
    <row r="4393" spans="1:19">
      <c r="A4393" s="20"/>
      <c r="B4393" s="24">
        <v>1611</v>
      </c>
      <c r="H4393" s="571">
        <v>4388</v>
      </c>
      <c r="I4393" s="78">
        <v>2387</v>
      </c>
      <c r="J4393" s="78">
        <v>2321</v>
      </c>
      <c r="K4393" s="78">
        <v>2303</v>
      </c>
      <c r="L4393" s="78">
        <v>2387</v>
      </c>
      <c r="M4393" s="579" t="str">
        <f t="shared" si="69"/>
        <v>2387,2321,2303,2387</v>
      </c>
      <c r="R4393" s="280">
        <v>4388</v>
      </c>
      <c r="S4393" s="591">
        <v>1324.1187013189999</v>
      </c>
    </row>
    <row r="4394" spans="1:19">
      <c r="A4394" s="20"/>
      <c r="B4394" s="24">
        <v>1612</v>
      </c>
      <c r="H4394" s="571">
        <v>4389</v>
      </c>
      <c r="I4394" s="78">
        <v>2387</v>
      </c>
      <c r="J4394" s="78">
        <v>2303</v>
      </c>
      <c r="K4394" s="78">
        <v>2386</v>
      </c>
      <c r="L4394" s="78">
        <v>2387</v>
      </c>
      <c r="M4394" s="579" t="str">
        <f t="shared" si="69"/>
        <v>2387,2303,2386,2387</v>
      </c>
      <c r="R4394" s="280">
        <v>4389</v>
      </c>
      <c r="S4394" s="591">
        <v>1499.232433395</v>
      </c>
    </row>
    <row r="4395" spans="1:19">
      <c r="A4395" s="20"/>
      <c r="B4395" s="24">
        <v>1613</v>
      </c>
      <c r="H4395" s="571">
        <v>4390</v>
      </c>
      <c r="I4395" s="78">
        <v>2388</v>
      </c>
      <c r="J4395" s="78">
        <v>2386</v>
      </c>
      <c r="K4395" s="78">
        <v>2305</v>
      </c>
      <c r="L4395" s="78">
        <v>2388</v>
      </c>
      <c r="M4395" s="579" t="str">
        <f t="shared" si="69"/>
        <v>2388,2386,2305,2388</v>
      </c>
      <c r="R4395" s="280">
        <v>4390</v>
      </c>
      <c r="S4395" s="591">
        <v>1748.4457624889901</v>
      </c>
    </row>
    <row r="4396" spans="1:19">
      <c r="A4396" s="20"/>
      <c r="B4396" s="24">
        <v>1614</v>
      </c>
      <c r="H4396" s="571">
        <v>4391</v>
      </c>
      <c r="I4396" s="78">
        <v>2388</v>
      </c>
      <c r="J4396" s="78">
        <v>2305</v>
      </c>
      <c r="K4396" s="78">
        <v>2306</v>
      </c>
      <c r="L4396" s="78">
        <v>2388</v>
      </c>
      <c r="M4396" s="579" t="str">
        <f t="shared" si="69"/>
        <v>2388,2305,2306,2388</v>
      </c>
      <c r="R4396" s="280">
        <v>4391</v>
      </c>
      <c r="S4396" s="591">
        <v>1563.80820773149</v>
      </c>
    </row>
    <row r="4397" spans="1:19">
      <c r="A4397" s="20"/>
      <c r="B4397" s="24">
        <v>1615</v>
      </c>
      <c r="H4397" s="571">
        <v>4392</v>
      </c>
      <c r="I4397" s="78">
        <v>2389</v>
      </c>
      <c r="J4397" s="78">
        <v>2388</v>
      </c>
      <c r="K4397" s="78">
        <v>2306</v>
      </c>
      <c r="L4397" s="78">
        <v>2389</v>
      </c>
      <c r="M4397" s="579" t="str">
        <f t="shared" si="69"/>
        <v>2389,2388,2306,2389</v>
      </c>
      <c r="R4397" s="280">
        <v>4392</v>
      </c>
      <c r="S4397" s="591">
        <v>1316.4539473934999</v>
      </c>
    </row>
    <row r="4398" spans="1:19">
      <c r="A4398" s="20"/>
      <c r="B4398" s="24">
        <v>1616</v>
      </c>
      <c r="H4398" s="571">
        <v>4393</v>
      </c>
      <c r="I4398" s="78">
        <v>2389</v>
      </c>
      <c r="J4398" s="78">
        <v>2306</v>
      </c>
      <c r="K4398" s="78">
        <v>2307</v>
      </c>
      <c r="L4398" s="78">
        <v>2389</v>
      </c>
      <c r="M4398" s="579" t="str">
        <f t="shared" si="69"/>
        <v>2389,2306,2307,2389</v>
      </c>
      <c r="R4398" s="280">
        <v>4393</v>
      </c>
      <c r="S4398" s="591">
        <v>1192.7238598133899</v>
      </c>
    </row>
    <row r="4399" spans="1:19">
      <c r="A4399" s="20"/>
      <c r="B4399" s="24">
        <v>1617</v>
      </c>
      <c r="H4399" s="571">
        <v>4394</v>
      </c>
      <c r="I4399" s="78">
        <v>2390</v>
      </c>
      <c r="J4399" s="78">
        <v>2389</v>
      </c>
      <c r="K4399" s="78">
        <v>2307</v>
      </c>
      <c r="L4399" s="78">
        <v>2390</v>
      </c>
      <c r="M4399" s="579" t="str">
        <f t="shared" si="69"/>
        <v>2390,2389,2307,2390</v>
      </c>
      <c r="R4399" s="280">
        <v>4394</v>
      </c>
      <c r="S4399" s="591">
        <v>1194.75061394209</v>
      </c>
    </row>
    <row r="4400" spans="1:19">
      <c r="A4400" s="20"/>
      <c r="B4400" s="24">
        <v>1618</v>
      </c>
      <c r="H4400" s="571">
        <v>4395</v>
      </c>
      <c r="I4400" s="78">
        <v>2390</v>
      </c>
      <c r="J4400" s="78">
        <v>2307</v>
      </c>
      <c r="K4400" s="78">
        <v>2308</v>
      </c>
      <c r="L4400" s="78">
        <v>2390</v>
      </c>
      <c r="M4400" s="579" t="str">
        <f t="shared" si="69"/>
        <v>2390,2307,2308,2390</v>
      </c>
      <c r="R4400" s="280">
        <v>4395</v>
      </c>
      <c r="S4400" s="591">
        <v>1362.73231753805</v>
      </c>
    </row>
    <row r="4401" spans="1:19">
      <c r="A4401" s="20"/>
      <c r="B4401" s="24">
        <v>1619</v>
      </c>
      <c r="H4401" s="571">
        <v>4396</v>
      </c>
      <c r="I4401" s="78">
        <v>2391</v>
      </c>
      <c r="J4401" s="78">
        <v>2390</v>
      </c>
      <c r="K4401" s="78">
        <v>2308</v>
      </c>
      <c r="L4401" s="78">
        <v>2391</v>
      </c>
      <c r="M4401" s="579" t="str">
        <f t="shared" si="69"/>
        <v>2391,2390,2308,2391</v>
      </c>
      <c r="R4401" s="280">
        <v>4396</v>
      </c>
      <c r="S4401" s="591">
        <v>1314.8758364196799</v>
      </c>
    </row>
    <row r="4402" spans="1:19">
      <c r="A4402" s="20"/>
      <c r="B4402" s="24">
        <v>1620</v>
      </c>
      <c r="H4402" s="571">
        <v>4397</v>
      </c>
      <c r="I4402" s="78">
        <v>2391</v>
      </c>
      <c r="J4402" s="78">
        <v>2308</v>
      </c>
      <c r="K4402" s="78">
        <v>2309</v>
      </c>
      <c r="L4402" s="78">
        <v>2391</v>
      </c>
      <c r="M4402" s="579" t="str">
        <f t="shared" si="69"/>
        <v>2391,2308,2309,2391</v>
      </c>
      <c r="R4402" s="280">
        <v>4397</v>
      </c>
      <c r="S4402" s="591">
        <v>1389.2363593207299</v>
      </c>
    </row>
    <row r="4403" spans="1:19">
      <c r="A4403" s="20"/>
      <c r="B4403" s="24">
        <v>1621</v>
      </c>
      <c r="H4403" s="571">
        <v>4398</v>
      </c>
      <c r="I4403" s="78">
        <v>2392</v>
      </c>
      <c r="J4403" s="78">
        <v>2391</v>
      </c>
      <c r="K4403" s="78">
        <v>2309</v>
      </c>
      <c r="L4403" s="78">
        <v>2392</v>
      </c>
      <c r="M4403" s="579" t="str">
        <f t="shared" si="69"/>
        <v>2392,2391,2309,2392</v>
      </c>
      <c r="R4403" s="280">
        <v>4398</v>
      </c>
      <c r="S4403" s="591">
        <v>1133.4960676887899</v>
      </c>
    </row>
    <row r="4404" spans="1:19">
      <c r="A4404" s="20"/>
      <c r="B4404" s="24">
        <v>1622</v>
      </c>
      <c r="H4404" s="571">
        <v>4399</v>
      </c>
      <c r="I4404" s="78">
        <v>2392</v>
      </c>
      <c r="J4404" s="78">
        <v>2309</v>
      </c>
      <c r="K4404" s="78">
        <v>2310</v>
      </c>
      <c r="L4404" s="78">
        <v>2392</v>
      </c>
      <c r="M4404" s="579" t="str">
        <f t="shared" si="69"/>
        <v>2392,2309,2310,2392</v>
      </c>
      <c r="R4404" s="280">
        <v>4399</v>
      </c>
      <c r="S4404" s="591">
        <v>1206.12670021501</v>
      </c>
    </row>
    <row r="4405" spans="1:19">
      <c r="A4405" s="20"/>
      <c r="B4405" s="24">
        <v>1623</v>
      </c>
      <c r="H4405" s="571">
        <v>4400</v>
      </c>
      <c r="I4405" s="78">
        <v>2393</v>
      </c>
      <c r="J4405" s="78">
        <v>2392</v>
      </c>
      <c r="K4405" s="78">
        <v>2310</v>
      </c>
      <c r="L4405" s="78">
        <v>2393</v>
      </c>
      <c r="M4405" s="579" t="str">
        <f t="shared" si="69"/>
        <v>2393,2392,2310,2393</v>
      </c>
      <c r="R4405" s="280">
        <v>4400</v>
      </c>
      <c r="S4405" s="591">
        <v>1144.7216735396701</v>
      </c>
    </row>
    <row r="4406" spans="1:19">
      <c r="A4406" s="20"/>
      <c r="B4406" s="24">
        <v>1624</v>
      </c>
      <c r="H4406" s="571">
        <v>4401</v>
      </c>
      <c r="I4406" s="78">
        <v>2393</v>
      </c>
      <c r="J4406" s="78">
        <v>2310</v>
      </c>
      <c r="K4406" s="78">
        <v>2311</v>
      </c>
      <c r="L4406" s="78">
        <v>2393</v>
      </c>
      <c r="M4406" s="579" t="str">
        <f t="shared" si="69"/>
        <v>2393,2310,2311,2393</v>
      </c>
      <c r="R4406" s="280">
        <v>4401</v>
      </c>
      <c r="S4406" s="591">
        <v>1494.74424845508</v>
      </c>
    </row>
    <row r="4407" spans="1:19">
      <c r="A4407" s="20"/>
      <c r="B4407" s="24">
        <v>1625</v>
      </c>
      <c r="H4407" s="571">
        <v>4402</v>
      </c>
      <c r="I4407" s="78">
        <v>2394</v>
      </c>
      <c r="J4407" s="78">
        <v>2393</v>
      </c>
      <c r="K4407" s="78">
        <v>2311</v>
      </c>
      <c r="L4407" s="78">
        <v>2394</v>
      </c>
      <c r="M4407" s="579" t="str">
        <f t="shared" si="69"/>
        <v>2394,2393,2311,2394</v>
      </c>
      <c r="R4407" s="280">
        <v>4402</v>
      </c>
      <c r="S4407" s="591">
        <v>1426.13724955522</v>
      </c>
    </row>
    <row r="4408" spans="1:19">
      <c r="A4408" s="20"/>
      <c r="B4408" s="24">
        <v>1626</v>
      </c>
      <c r="H4408" s="571">
        <v>4403</v>
      </c>
      <c r="I4408" s="78">
        <v>2394</v>
      </c>
      <c r="J4408" s="78">
        <v>2311</v>
      </c>
      <c r="K4408" s="78">
        <v>2312</v>
      </c>
      <c r="L4408" s="78">
        <v>2394</v>
      </c>
      <c r="M4408" s="579" t="str">
        <f t="shared" si="69"/>
        <v>2394,2311,2312,2394</v>
      </c>
      <c r="R4408" s="280">
        <v>4403</v>
      </c>
      <c r="S4408" s="591">
        <v>1499.85360671175</v>
      </c>
    </row>
    <row r="4409" spans="1:19">
      <c r="A4409" s="20"/>
      <c r="B4409" s="24">
        <v>1627</v>
      </c>
      <c r="H4409" s="571">
        <v>4404</v>
      </c>
      <c r="I4409" s="78">
        <v>2395</v>
      </c>
      <c r="J4409" s="78">
        <v>2394</v>
      </c>
      <c r="K4409" s="78">
        <v>2312</v>
      </c>
      <c r="L4409" s="78">
        <v>2395</v>
      </c>
      <c r="M4409" s="579" t="str">
        <f t="shared" si="69"/>
        <v>2395,2394,2312,2395</v>
      </c>
      <c r="R4409" s="280">
        <v>4404</v>
      </c>
      <c r="S4409" s="591">
        <v>1523.95748136469</v>
      </c>
    </row>
    <row r="4410" spans="1:19">
      <c r="A4410" s="20"/>
      <c r="B4410" s="24">
        <v>1628</v>
      </c>
      <c r="H4410" s="571">
        <v>4405</v>
      </c>
      <c r="I4410" s="78">
        <v>2395</v>
      </c>
      <c r="J4410" s="78">
        <v>2312</v>
      </c>
      <c r="K4410" s="78">
        <v>2313</v>
      </c>
      <c r="L4410" s="78">
        <v>2395</v>
      </c>
      <c r="M4410" s="579" t="str">
        <f t="shared" si="69"/>
        <v>2395,2312,2313,2395</v>
      </c>
      <c r="R4410" s="280">
        <v>4405</v>
      </c>
      <c r="S4410" s="591">
        <v>1605.0523370702399</v>
      </c>
    </row>
    <row r="4411" spans="1:19">
      <c r="A4411" s="20"/>
      <c r="B4411" s="24">
        <v>1629</v>
      </c>
      <c r="H4411" s="571">
        <v>4406</v>
      </c>
      <c r="I4411" s="78">
        <v>2396</v>
      </c>
      <c r="J4411" s="78">
        <v>2395</v>
      </c>
      <c r="K4411" s="78">
        <v>2313</v>
      </c>
      <c r="L4411" s="78">
        <v>2396</v>
      </c>
      <c r="M4411" s="579" t="str">
        <f t="shared" si="69"/>
        <v>2396,2395,2313,2396</v>
      </c>
      <c r="R4411" s="280">
        <v>4406</v>
      </c>
      <c r="S4411" s="591">
        <v>1558.21648806706</v>
      </c>
    </row>
    <row r="4412" spans="1:19">
      <c r="A4412" s="20"/>
      <c r="B4412" s="24">
        <v>1630</v>
      </c>
      <c r="H4412" s="571">
        <v>4407</v>
      </c>
      <c r="I4412" s="78">
        <v>2396</v>
      </c>
      <c r="J4412" s="78">
        <v>2313</v>
      </c>
      <c r="K4412" s="78">
        <v>2314</v>
      </c>
      <c r="L4412" s="78">
        <v>2396</v>
      </c>
      <c r="M4412" s="579" t="str">
        <f t="shared" si="69"/>
        <v>2396,2313,2314,2396</v>
      </c>
      <c r="R4412" s="280">
        <v>4407</v>
      </c>
      <c r="S4412" s="591">
        <v>1711.76170816269</v>
      </c>
    </row>
    <row r="4413" spans="1:19">
      <c r="A4413" s="20"/>
      <c r="B4413" s="24">
        <v>1631</v>
      </c>
      <c r="H4413" s="571">
        <v>4408</v>
      </c>
      <c r="I4413" s="78">
        <v>2397</v>
      </c>
      <c r="J4413" s="78">
        <v>2396</v>
      </c>
      <c r="K4413" s="78">
        <v>2314</v>
      </c>
      <c r="L4413" s="78">
        <v>2397</v>
      </c>
      <c r="M4413" s="579" t="str">
        <f t="shared" si="69"/>
        <v>2397,2396,2314,2397</v>
      </c>
      <c r="R4413" s="280">
        <v>4408</v>
      </c>
      <c r="S4413" s="591">
        <v>1676.57334888124</v>
      </c>
    </row>
    <row r="4414" spans="1:19">
      <c r="A4414" s="20"/>
      <c r="B4414" s="24">
        <v>1632</v>
      </c>
      <c r="H4414" s="571">
        <v>4409</v>
      </c>
      <c r="I4414" s="78">
        <v>2397</v>
      </c>
      <c r="J4414" s="78">
        <v>2314</v>
      </c>
      <c r="K4414" s="78">
        <v>2315</v>
      </c>
      <c r="L4414" s="78">
        <v>2397</v>
      </c>
      <c r="M4414" s="579" t="str">
        <f t="shared" si="69"/>
        <v>2397,2314,2315,2397</v>
      </c>
      <c r="R4414" s="280">
        <v>4409</v>
      </c>
      <c r="S4414" s="591">
        <v>1727.23140119451</v>
      </c>
    </row>
    <row r="4415" spans="1:19">
      <c r="A4415" s="20"/>
      <c r="B4415" s="24">
        <v>1633</v>
      </c>
      <c r="H4415" s="571">
        <v>4410</v>
      </c>
      <c r="I4415" s="78">
        <v>2398</v>
      </c>
      <c r="J4415" s="78">
        <v>2397</v>
      </c>
      <c r="K4415" s="78">
        <v>2315</v>
      </c>
      <c r="L4415" s="78">
        <v>2398</v>
      </c>
      <c r="M4415" s="579" t="str">
        <f t="shared" si="69"/>
        <v>2398,2397,2315,2398</v>
      </c>
      <c r="R4415" s="280">
        <v>4410</v>
      </c>
      <c r="S4415" s="591">
        <v>1641.9253251719001</v>
      </c>
    </row>
    <row r="4416" spans="1:19">
      <c r="A4416" s="20"/>
      <c r="B4416" s="24">
        <v>1634</v>
      </c>
      <c r="H4416" s="571">
        <v>4411</v>
      </c>
      <c r="I4416" s="78">
        <v>2398</v>
      </c>
      <c r="J4416" s="78">
        <v>2315</v>
      </c>
      <c r="K4416" s="78">
        <v>2284</v>
      </c>
      <c r="L4416" s="78">
        <v>2398</v>
      </c>
      <c r="M4416" s="579" t="str">
        <f t="shared" si="69"/>
        <v>2398,2315,2284,2398</v>
      </c>
      <c r="R4416" s="280">
        <v>4411</v>
      </c>
      <c r="S4416" s="591">
        <v>1919.6250925352001</v>
      </c>
    </row>
    <row r="4417" spans="1:19">
      <c r="A4417" s="20"/>
      <c r="B4417" s="24">
        <v>1635</v>
      </c>
      <c r="H4417" s="571">
        <v>4412</v>
      </c>
      <c r="I4417" s="78">
        <v>2399</v>
      </c>
      <c r="J4417" s="78">
        <v>2398</v>
      </c>
      <c r="K4417" s="78">
        <v>2284</v>
      </c>
      <c r="L4417" s="78">
        <v>2399</v>
      </c>
      <c r="M4417" s="579" t="str">
        <f t="shared" si="69"/>
        <v>2399,2398,2284,2399</v>
      </c>
      <c r="R4417" s="280">
        <v>4412</v>
      </c>
      <c r="S4417" s="591">
        <v>1563.6323998437499</v>
      </c>
    </row>
    <row r="4418" spans="1:19">
      <c r="A4418" s="20"/>
      <c r="B4418" s="24">
        <v>1636</v>
      </c>
      <c r="H4418" s="571">
        <v>4413</v>
      </c>
      <c r="I4418" s="78">
        <v>2399</v>
      </c>
      <c r="J4418" s="78">
        <v>2284</v>
      </c>
      <c r="K4418" s="78">
        <v>2285</v>
      </c>
      <c r="L4418" s="78">
        <v>2399</v>
      </c>
      <c r="M4418" s="579" t="str">
        <f t="shared" si="69"/>
        <v>2399,2284,2285,2399</v>
      </c>
      <c r="R4418" s="280">
        <v>4413</v>
      </c>
      <c r="S4418" s="591">
        <v>1600.9345389467701</v>
      </c>
    </row>
    <row r="4419" spans="1:19">
      <c r="A4419" s="20"/>
      <c r="B4419" s="24">
        <v>1637</v>
      </c>
      <c r="H4419" s="571">
        <v>4414</v>
      </c>
      <c r="I4419" s="78">
        <v>2400</v>
      </c>
      <c r="J4419" s="78">
        <v>2399</v>
      </c>
      <c r="K4419" s="78">
        <v>2285</v>
      </c>
      <c r="L4419" s="78">
        <v>2400</v>
      </c>
      <c r="M4419" s="579" t="str">
        <f t="shared" si="69"/>
        <v>2400,2399,2285,2400</v>
      </c>
      <c r="R4419" s="280">
        <v>4414</v>
      </c>
      <c r="S4419" s="591">
        <v>1404.6332695308199</v>
      </c>
    </row>
    <row r="4420" spans="1:19">
      <c r="A4420" s="20"/>
      <c r="B4420" s="24">
        <v>1638</v>
      </c>
      <c r="H4420" s="571">
        <v>4415</v>
      </c>
      <c r="I4420" s="78">
        <v>2400</v>
      </c>
      <c r="J4420" s="78">
        <v>2285</v>
      </c>
      <c r="K4420" s="78">
        <v>2286</v>
      </c>
      <c r="L4420" s="78">
        <v>2400</v>
      </c>
      <c r="M4420" s="579" t="str">
        <f t="shared" si="69"/>
        <v>2400,2285,2286,2400</v>
      </c>
      <c r="R4420" s="280">
        <v>4415</v>
      </c>
      <c r="S4420" s="591">
        <v>1645.5752197250199</v>
      </c>
    </row>
    <row r="4421" spans="1:19">
      <c r="A4421" s="20"/>
      <c r="B4421" s="24">
        <v>1639</v>
      </c>
      <c r="H4421" s="571">
        <v>4416</v>
      </c>
      <c r="I4421" s="78">
        <v>2401</v>
      </c>
      <c r="J4421" s="78">
        <v>2400</v>
      </c>
      <c r="K4421" s="78">
        <v>2286</v>
      </c>
      <c r="L4421" s="78">
        <v>2401</v>
      </c>
      <c r="M4421" s="579" t="str">
        <f t="shared" si="69"/>
        <v>2401,2400,2286,2401</v>
      </c>
      <c r="R4421" s="280">
        <v>4416</v>
      </c>
      <c r="S4421" s="591">
        <v>1677.9263934685</v>
      </c>
    </row>
    <row r="4422" spans="1:19">
      <c r="A4422" s="20"/>
      <c r="B4422" s="24">
        <v>1640</v>
      </c>
      <c r="H4422" s="571">
        <v>4417</v>
      </c>
      <c r="I4422" s="78">
        <v>2401</v>
      </c>
      <c r="J4422" s="78">
        <v>2286</v>
      </c>
      <c r="K4422" s="78">
        <v>2287</v>
      </c>
      <c r="L4422" s="78">
        <v>2401</v>
      </c>
      <c r="M4422" s="579" t="str">
        <f t="shared" ref="M4422:M4485" si="70">_xlfn.CONCAT(I4422,",",J4422,",",,K4422,",",L4422)</f>
        <v>2401,2286,2287,2401</v>
      </c>
      <c r="R4422" s="280">
        <v>4417</v>
      </c>
      <c r="S4422" s="591">
        <v>1739.3482408423999</v>
      </c>
    </row>
    <row r="4423" spans="1:19">
      <c r="A4423" s="20"/>
      <c r="B4423" s="24">
        <v>1641</v>
      </c>
      <c r="H4423" s="571">
        <v>4418</v>
      </c>
      <c r="I4423" s="78">
        <v>2402</v>
      </c>
      <c r="J4423" s="78">
        <v>2401</v>
      </c>
      <c r="K4423" s="78">
        <v>2287</v>
      </c>
      <c r="L4423" s="78">
        <v>2402</v>
      </c>
      <c r="M4423" s="579" t="str">
        <f t="shared" si="70"/>
        <v>2402,2401,2287,2402</v>
      </c>
      <c r="R4423" s="280">
        <v>4418</v>
      </c>
      <c r="S4423" s="591">
        <v>1889.3783096270399</v>
      </c>
    </row>
    <row r="4424" spans="1:19">
      <c r="A4424" s="20"/>
      <c r="B4424" s="24">
        <v>1642</v>
      </c>
      <c r="H4424" s="571">
        <v>4419</v>
      </c>
      <c r="I4424" s="78">
        <v>2402</v>
      </c>
      <c r="J4424" s="78">
        <v>2287</v>
      </c>
      <c r="K4424" s="78">
        <v>2288</v>
      </c>
      <c r="L4424" s="78">
        <v>2402</v>
      </c>
      <c r="M4424" s="579" t="str">
        <f t="shared" si="70"/>
        <v>2402,2287,2288,2402</v>
      </c>
      <c r="R4424" s="280">
        <v>4419</v>
      </c>
      <c r="S4424" s="591">
        <v>2125.2228909226301</v>
      </c>
    </row>
    <row r="4425" spans="1:19">
      <c r="A4425" s="20"/>
      <c r="B4425" s="24">
        <v>1643</v>
      </c>
      <c r="H4425" s="571">
        <v>4420</v>
      </c>
      <c r="I4425" s="78">
        <v>2403</v>
      </c>
      <c r="J4425" s="78">
        <v>2402</v>
      </c>
      <c r="K4425" s="78">
        <v>2288</v>
      </c>
      <c r="L4425" s="78">
        <v>2403</v>
      </c>
      <c r="M4425" s="579" t="str">
        <f t="shared" si="70"/>
        <v>2403,2402,2288,2403</v>
      </c>
      <c r="R4425" s="280">
        <v>4420</v>
      </c>
      <c r="S4425" s="591">
        <v>2056.1579491623802</v>
      </c>
    </row>
    <row r="4426" spans="1:19">
      <c r="A4426" s="20"/>
      <c r="B4426" s="24">
        <v>1644</v>
      </c>
      <c r="H4426" s="571">
        <v>4421</v>
      </c>
      <c r="I4426" s="78">
        <v>2403</v>
      </c>
      <c r="J4426" s="78">
        <v>2288</v>
      </c>
      <c r="K4426" s="78">
        <v>2289</v>
      </c>
      <c r="L4426" s="78">
        <v>2403</v>
      </c>
      <c r="M4426" s="579" t="str">
        <f t="shared" si="70"/>
        <v>2403,2288,2289,2403</v>
      </c>
      <c r="R4426" s="280">
        <v>4421</v>
      </c>
      <c r="S4426" s="591">
        <v>1989.7633756451</v>
      </c>
    </row>
    <row r="4427" spans="1:19">
      <c r="A4427" s="20"/>
      <c r="B4427" s="24">
        <v>1645</v>
      </c>
      <c r="H4427" s="571">
        <v>4422</v>
      </c>
      <c r="I4427" s="78">
        <v>2404</v>
      </c>
      <c r="J4427" s="78">
        <v>2403</v>
      </c>
      <c r="K4427" s="78">
        <v>2289</v>
      </c>
      <c r="L4427" s="78">
        <v>2404</v>
      </c>
      <c r="M4427" s="579" t="str">
        <f t="shared" si="70"/>
        <v>2404,2403,2289,2404</v>
      </c>
      <c r="R4427" s="280">
        <v>4422</v>
      </c>
      <c r="S4427" s="591">
        <v>1836.63064477578</v>
      </c>
    </row>
    <row r="4428" spans="1:19">
      <c r="A4428" s="20"/>
      <c r="B4428" s="24">
        <v>1646</v>
      </c>
      <c r="H4428" s="571">
        <v>4423</v>
      </c>
      <c r="I4428" s="78">
        <v>2404</v>
      </c>
      <c r="J4428" s="78">
        <v>2289</v>
      </c>
      <c r="K4428" s="78">
        <v>2290</v>
      </c>
      <c r="L4428" s="78">
        <v>2404</v>
      </c>
      <c r="M4428" s="579" t="str">
        <f t="shared" si="70"/>
        <v>2404,2289,2290,2404</v>
      </c>
      <c r="R4428" s="280">
        <v>4423</v>
      </c>
      <c r="S4428" s="591">
        <v>1879.7991235513</v>
      </c>
    </row>
    <row r="4429" spans="1:19">
      <c r="A4429" s="20"/>
      <c r="B4429" s="24">
        <v>1647</v>
      </c>
      <c r="H4429" s="571">
        <v>4424</v>
      </c>
      <c r="I4429" s="78">
        <v>2405</v>
      </c>
      <c r="J4429" s="78">
        <v>2059</v>
      </c>
      <c r="K4429" s="78">
        <v>2058</v>
      </c>
      <c r="L4429" s="78">
        <v>2405</v>
      </c>
      <c r="M4429" s="579" t="str">
        <f t="shared" si="70"/>
        <v>2405,2059,2058,2405</v>
      </c>
      <c r="R4429" s="280">
        <v>4424</v>
      </c>
      <c r="S4429" s="591">
        <v>1852.3906782480001</v>
      </c>
    </row>
    <row r="4430" spans="1:19">
      <c r="A4430" s="20"/>
      <c r="B4430" s="24">
        <v>1648</v>
      </c>
      <c r="H4430" s="571">
        <v>4425</v>
      </c>
      <c r="I4430" s="78">
        <v>2405</v>
      </c>
      <c r="J4430" s="78">
        <v>2058</v>
      </c>
      <c r="K4430" s="78">
        <v>2057</v>
      </c>
      <c r="L4430" s="78">
        <v>2405</v>
      </c>
      <c r="M4430" s="579" t="str">
        <f t="shared" si="70"/>
        <v>2405,2058,2057,2405</v>
      </c>
      <c r="R4430" s="280">
        <v>4425</v>
      </c>
      <c r="S4430" s="591">
        <v>1802.4900320519801</v>
      </c>
    </row>
    <row r="4431" spans="1:19">
      <c r="A4431" s="20"/>
      <c r="B4431" s="24">
        <v>1649</v>
      </c>
      <c r="H4431" s="571">
        <v>4426</v>
      </c>
      <c r="I4431" s="78">
        <v>2406</v>
      </c>
      <c r="J4431" s="78">
        <v>2405</v>
      </c>
      <c r="K4431" s="78">
        <v>2057</v>
      </c>
      <c r="L4431" s="78">
        <v>2406</v>
      </c>
      <c r="M4431" s="579" t="str">
        <f t="shared" si="70"/>
        <v>2406,2405,2057,2406</v>
      </c>
      <c r="R4431" s="280">
        <v>4426</v>
      </c>
      <c r="S4431" s="591">
        <v>2208.89816013051</v>
      </c>
    </row>
    <row r="4432" spans="1:19">
      <c r="A4432" s="20"/>
      <c r="B4432" s="24">
        <v>1650</v>
      </c>
      <c r="H4432" s="571">
        <v>4427</v>
      </c>
      <c r="I4432" s="78">
        <v>2406</v>
      </c>
      <c r="J4432" s="78">
        <v>2057</v>
      </c>
      <c r="K4432" s="78">
        <v>2056</v>
      </c>
      <c r="L4432" s="78">
        <v>2406</v>
      </c>
      <c r="M4432" s="579" t="str">
        <f t="shared" si="70"/>
        <v>2406,2057,2056,2406</v>
      </c>
      <c r="R4432" s="280">
        <v>4427</v>
      </c>
      <c r="S4432" s="591">
        <v>1981.42650409048</v>
      </c>
    </row>
    <row r="4433" spans="1:19">
      <c r="A4433" s="20"/>
      <c r="B4433" s="24">
        <v>1651</v>
      </c>
      <c r="H4433" s="571">
        <v>4428</v>
      </c>
      <c r="I4433" s="78">
        <v>2407</v>
      </c>
      <c r="J4433" s="78">
        <v>2406</v>
      </c>
      <c r="K4433" s="78">
        <v>2056</v>
      </c>
      <c r="L4433" s="78">
        <v>2407</v>
      </c>
      <c r="M4433" s="579" t="str">
        <f t="shared" si="70"/>
        <v>2407,2406,2056,2407</v>
      </c>
      <c r="R4433" s="280">
        <v>4428</v>
      </c>
      <c r="S4433" s="591">
        <v>2254.9635897900098</v>
      </c>
    </row>
    <row r="4434" spans="1:19">
      <c r="A4434" s="20"/>
      <c r="B4434" s="24">
        <v>1652</v>
      </c>
      <c r="H4434" s="571">
        <v>4429</v>
      </c>
      <c r="I4434" s="78">
        <v>2407</v>
      </c>
      <c r="J4434" s="78">
        <v>2056</v>
      </c>
      <c r="K4434" s="78">
        <v>2055</v>
      </c>
      <c r="L4434" s="78">
        <v>2407</v>
      </c>
      <c r="M4434" s="579" t="str">
        <f t="shared" si="70"/>
        <v>2407,2056,2055,2407</v>
      </c>
      <c r="R4434" s="280">
        <v>4429</v>
      </c>
      <c r="S4434" s="591">
        <v>2407.1147402209999</v>
      </c>
    </row>
    <row r="4435" spans="1:19">
      <c r="A4435" s="20"/>
      <c r="B4435" s="24">
        <v>1653</v>
      </c>
      <c r="H4435" s="571">
        <v>4430</v>
      </c>
      <c r="I4435" s="78">
        <v>2408</v>
      </c>
      <c r="J4435" s="78">
        <v>2407</v>
      </c>
      <c r="K4435" s="78">
        <v>2055</v>
      </c>
      <c r="L4435" s="78">
        <v>2408</v>
      </c>
      <c r="M4435" s="579" t="str">
        <f t="shared" si="70"/>
        <v>2408,2407,2055,2408</v>
      </c>
      <c r="R4435" s="280">
        <v>4430</v>
      </c>
      <c r="S4435" s="591">
        <v>2337.0103901674802</v>
      </c>
    </row>
    <row r="4436" spans="1:19">
      <c r="A4436" s="20"/>
      <c r="B4436" s="24">
        <v>1654</v>
      </c>
      <c r="H4436" s="571">
        <v>4431</v>
      </c>
      <c r="I4436" s="78">
        <v>2408</v>
      </c>
      <c r="J4436" s="78">
        <v>2055</v>
      </c>
      <c r="K4436" s="78">
        <v>2054</v>
      </c>
      <c r="L4436" s="78">
        <v>2408</v>
      </c>
      <c r="M4436" s="579" t="str">
        <f t="shared" si="70"/>
        <v>2408,2055,2054,2408</v>
      </c>
      <c r="R4436" s="280">
        <v>4431</v>
      </c>
      <c r="S4436" s="591">
        <v>2177.42897403499</v>
      </c>
    </row>
    <row r="4437" spans="1:19">
      <c r="A4437" s="20"/>
      <c r="B4437" s="24">
        <v>1655</v>
      </c>
      <c r="H4437" s="571">
        <v>4432</v>
      </c>
      <c r="I4437" s="78">
        <v>2409</v>
      </c>
      <c r="J4437" s="78">
        <v>2408</v>
      </c>
      <c r="K4437" s="78">
        <v>2054</v>
      </c>
      <c r="L4437" s="78">
        <v>2409</v>
      </c>
      <c r="M4437" s="579" t="str">
        <f t="shared" si="70"/>
        <v>2409,2408,2054,2409</v>
      </c>
      <c r="R4437" s="280">
        <v>4432</v>
      </c>
      <c r="S4437" s="591">
        <v>2093.2511644639899</v>
      </c>
    </row>
    <row r="4438" spans="1:19">
      <c r="A4438" s="20"/>
      <c r="B4438" s="24">
        <v>1656</v>
      </c>
      <c r="H4438" s="571">
        <v>4433</v>
      </c>
      <c r="I4438" s="78">
        <v>2409</v>
      </c>
      <c r="J4438" s="78">
        <v>2054</v>
      </c>
      <c r="K4438" s="78">
        <v>2053</v>
      </c>
      <c r="L4438" s="78">
        <v>2409</v>
      </c>
      <c r="M4438" s="579" t="str">
        <f t="shared" si="70"/>
        <v>2409,2054,2053,2409</v>
      </c>
      <c r="R4438" s="280">
        <v>4433</v>
      </c>
      <c r="S4438" s="591">
        <v>1992.2378952904901</v>
      </c>
    </row>
    <row r="4439" spans="1:19">
      <c r="A4439" s="20"/>
      <c r="B4439" s="24">
        <v>1657</v>
      </c>
      <c r="H4439" s="571">
        <v>4434</v>
      </c>
      <c r="I4439" s="78">
        <v>2410</v>
      </c>
      <c r="J4439" s="78">
        <v>2409</v>
      </c>
      <c r="K4439" s="78">
        <v>2053</v>
      </c>
      <c r="L4439" s="78">
        <v>2410</v>
      </c>
      <c r="M4439" s="579" t="str">
        <f t="shared" si="70"/>
        <v>2410,2409,2053,2410</v>
      </c>
      <c r="R4439" s="280">
        <v>4434</v>
      </c>
      <c r="S4439" s="591">
        <v>1856.8693393485</v>
      </c>
    </row>
    <row r="4440" spans="1:19">
      <c r="A4440" s="20"/>
      <c r="B4440" s="24">
        <v>1658</v>
      </c>
      <c r="H4440" s="571">
        <v>4435</v>
      </c>
      <c r="I4440" s="78">
        <v>2410</v>
      </c>
      <c r="J4440" s="78">
        <v>2053</v>
      </c>
      <c r="K4440" s="78">
        <v>2052</v>
      </c>
      <c r="L4440" s="78">
        <v>2410</v>
      </c>
      <c r="M4440" s="579" t="str">
        <f t="shared" si="70"/>
        <v>2410,2053,2052,2410</v>
      </c>
      <c r="R4440" s="280">
        <v>4435</v>
      </c>
      <c r="S4440" s="591">
        <v>1800.5083566829501</v>
      </c>
    </row>
    <row r="4441" spans="1:19">
      <c r="A4441" s="20"/>
      <c r="B4441" s="24">
        <v>1659</v>
      </c>
      <c r="H4441" s="571">
        <v>4436</v>
      </c>
      <c r="I4441" s="78">
        <v>2411</v>
      </c>
      <c r="J4441" s="78">
        <v>2410</v>
      </c>
      <c r="K4441" s="78">
        <v>2052</v>
      </c>
      <c r="L4441" s="78">
        <v>2411</v>
      </c>
      <c r="M4441" s="579" t="str">
        <f t="shared" si="70"/>
        <v>2411,2410,2052,2411</v>
      </c>
      <c r="R4441" s="280">
        <v>4436</v>
      </c>
      <c r="S4441" s="591">
        <v>1389.11628214594</v>
      </c>
    </row>
    <row r="4442" spans="1:19">
      <c r="A4442" s="20"/>
      <c r="B4442" s="24">
        <v>1660</v>
      </c>
      <c r="H4442" s="571">
        <v>4437</v>
      </c>
      <c r="I4442" s="78">
        <v>2411</v>
      </c>
      <c r="J4442" s="78">
        <v>2052</v>
      </c>
      <c r="K4442" s="78">
        <v>2051</v>
      </c>
      <c r="L4442" s="78">
        <v>2411</v>
      </c>
      <c r="M4442" s="579" t="str">
        <f t="shared" si="70"/>
        <v>2411,2052,2051,2411</v>
      </c>
      <c r="R4442" s="280">
        <v>4437</v>
      </c>
      <c r="S4442" s="591">
        <v>1398.96635996339</v>
      </c>
    </row>
    <row r="4443" spans="1:19">
      <c r="A4443" s="20"/>
      <c r="B4443" s="24">
        <v>1661</v>
      </c>
      <c r="H4443" s="571">
        <v>4438</v>
      </c>
      <c r="I4443" s="78">
        <v>2412</v>
      </c>
      <c r="J4443" s="78">
        <v>2411</v>
      </c>
      <c r="K4443" s="78">
        <v>2051</v>
      </c>
      <c r="L4443" s="78">
        <v>2412</v>
      </c>
      <c r="M4443" s="579" t="str">
        <f t="shared" si="70"/>
        <v>2412,2411,2051,2412</v>
      </c>
      <c r="R4443" s="280">
        <v>4438</v>
      </c>
      <c r="S4443" s="591">
        <v>1272.3869922941001</v>
      </c>
    </row>
    <row r="4444" spans="1:19">
      <c r="A4444" s="20"/>
      <c r="B4444" s="24">
        <v>1662</v>
      </c>
      <c r="H4444" s="571">
        <v>4439</v>
      </c>
      <c r="I4444" s="78">
        <v>2412</v>
      </c>
      <c r="J4444" s="78">
        <v>2051</v>
      </c>
      <c r="K4444" s="78">
        <v>2050</v>
      </c>
      <c r="L4444" s="78">
        <v>2412</v>
      </c>
      <c r="M4444" s="579" t="str">
        <f t="shared" si="70"/>
        <v>2412,2051,2050,2412</v>
      </c>
      <c r="R4444" s="280">
        <v>4439</v>
      </c>
      <c r="S4444" s="591">
        <v>1579.3824991073</v>
      </c>
    </row>
    <row r="4445" spans="1:19">
      <c r="A4445" s="20"/>
      <c r="B4445" s="24">
        <v>1663</v>
      </c>
      <c r="H4445" s="571">
        <v>4440</v>
      </c>
      <c r="I4445" s="78">
        <v>2413</v>
      </c>
      <c r="J4445" s="78">
        <v>2412</v>
      </c>
      <c r="K4445" s="78">
        <v>2050</v>
      </c>
      <c r="L4445" s="78">
        <v>2413</v>
      </c>
      <c r="M4445" s="579" t="str">
        <f t="shared" si="70"/>
        <v>2413,2412,2050,2413</v>
      </c>
      <c r="R4445" s="280">
        <v>4440</v>
      </c>
      <c r="S4445" s="591">
        <v>1421.46188079739</v>
      </c>
    </row>
    <row r="4446" spans="1:19">
      <c r="A4446" s="20"/>
      <c r="B4446" s="24">
        <v>1664</v>
      </c>
      <c r="H4446" s="571">
        <v>4441</v>
      </c>
      <c r="I4446" s="78">
        <v>2413</v>
      </c>
      <c r="J4446" s="78">
        <v>2050</v>
      </c>
      <c r="K4446" s="78">
        <v>2049</v>
      </c>
      <c r="L4446" s="78">
        <v>2413</v>
      </c>
      <c r="M4446" s="579" t="str">
        <f t="shared" si="70"/>
        <v>2413,2050,2049,2413</v>
      </c>
      <c r="R4446" s="280">
        <v>4441</v>
      </c>
      <c r="S4446" s="591">
        <v>1464.3053729379899</v>
      </c>
    </row>
    <row r="4447" spans="1:19">
      <c r="A4447" s="20"/>
      <c r="B4447" s="24">
        <v>1665</v>
      </c>
      <c r="H4447" s="571">
        <v>4442</v>
      </c>
      <c r="I4447" s="78">
        <v>2414</v>
      </c>
      <c r="J4447" s="78">
        <v>2413</v>
      </c>
      <c r="K4447" s="78">
        <v>2049</v>
      </c>
      <c r="L4447" s="78">
        <v>2414</v>
      </c>
      <c r="M4447" s="579" t="str">
        <f t="shared" si="70"/>
        <v>2414,2413,2049,2414</v>
      </c>
      <c r="R4447" s="280">
        <v>4442</v>
      </c>
      <c r="S4447" s="591">
        <v>1449.7459256454999</v>
      </c>
    </row>
    <row r="4448" spans="1:19">
      <c r="A4448" s="20"/>
      <c r="B4448" s="24">
        <v>1666</v>
      </c>
      <c r="H4448" s="571">
        <v>4443</v>
      </c>
      <c r="I4448" s="78">
        <v>2414</v>
      </c>
      <c r="J4448" s="78">
        <v>2049</v>
      </c>
      <c r="K4448" s="78">
        <v>2048</v>
      </c>
      <c r="L4448" s="78">
        <v>2414</v>
      </c>
      <c r="M4448" s="579" t="str">
        <f t="shared" si="70"/>
        <v>2414,2049,2048,2414</v>
      </c>
      <c r="R4448" s="280">
        <v>4443</v>
      </c>
      <c r="S4448" s="591">
        <v>1504.830340255</v>
      </c>
    </row>
    <row r="4449" spans="1:19">
      <c r="A4449" s="20"/>
      <c r="B4449" s="24">
        <v>1667</v>
      </c>
      <c r="H4449" s="571">
        <v>4444</v>
      </c>
      <c r="I4449" s="78">
        <v>2415</v>
      </c>
      <c r="J4449" s="78">
        <v>2414</v>
      </c>
      <c r="K4449" s="78">
        <v>2048</v>
      </c>
      <c r="L4449" s="78">
        <v>2415</v>
      </c>
      <c r="M4449" s="579" t="str">
        <f t="shared" si="70"/>
        <v>2415,2414,2048,2415</v>
      </c>
      <c r="R4449" s="280">
        <v>4444</v>
      </c>
      <c r="S4449" s="591">
        <v>1432.4285732349899</v>
      </c>
    </row>
    <row r="4450" spans="1:19">
      <c r="A4450" s="20"/>
      <c r="B4450" s="24">
        <v>1668</v>
      </c>
      <c r="H4450" s="571">
        <v>4445</v>
      </c>
      <c r="I4450" s="78">
        <v>2415</v>
      </c>
      <c r="J4450" s="78">
        <v>2048</v>
      </c>
      <c r="K4450" s="78">
        <v>2047</v>
      </c>
      <c r="L4450" s="78">
        <v>2415</v>
      </c>
      <c r="M4450" s="579" t="str">
        <f t="shared" si="70"/>
        <v>2415,2048,2047,2415</v>
      </c>
      <c r="R4450" s="280">
        <v>4445</v>
      </c>
      <c r="S4450" s="591">
        <v>1656.2515697700001</v>
      </c>
    </row>
    <row r="4451" spans="1:19">
      <c r="A4451" s="20"/>
      <c r="B4451" s="24">
        <v>1669</v>
      </c>
      <c r="H4451" s="571">
        <v>4446</v>
      </c>
      <c r="I4451" s="78">
        <v>2416</v>
      </c>
      <c r="J4451" s="78">
        <v>2415</v>
      </c>
      <c r="K4451" s="78">
        <v>2047</v>
      </c>
      <c r="L4451" s="78">
        <v>2416</v>
      </c>
      <c r="M4451" s="579" t="str">
        <f t="shared" si="70"/>
        <v>2416,2415,2047,2416</v>
      </c>
      <c r="R4451" s="280">
        <v>4446</v>
      </c>
      <c r="S4451" s="591">
        <v>1522.7913174499899</v>
      </c>
    </row>
    <row r="4452" spans="1:19">
      <c r="A4452" s="20"/>
      <c r="B4452" s="24">
        <v>1670</v>
      </c>
      <c r="H4452" s="571">
        <v>4447</v>
      </c>
      <c r="I4452" s="78">
        <v>2416</v>
      </c>
      <c r="J4452" s="78">
        <v>2047</v>
      </c>
      <c r="K4452" s="78">
        <v>2046</v>
      </c>
      <c r="L4452" s="78">
        <v>2416</v>
      </c>
      <c r="M4452" s="579" t="str">
        <f t="shared" si="70"/>
        <v>2416,2047,2046,2416</v>
      </c>
      <c r="R4452" s="280">
        <v>4447</v>
      </c>
      <c r="S4452" s="591">
        <v>1874.1457362149999</v>
      </c>
    </row>
    <row r="4453" spans="1:19">
      <c r="A4453" s="20"/>
      <c r="B4453" s="24">
        <v>1671</v>
      </c>
      <c r="H4453" s="571">
        <v>4448</v>
      </c>
      <c r="I4453" s="78">
        <v>2417</v>
      </c>
      <c r="J4453" s="78">
        <v>2416</v>
      </c>
      <c r="K4453" s="78">
        <v>2046</v>
      </c>
      <c r="L4453" s="78">
        <v>2417</v>
      </c>
      <c r="M4453" s="579" t="str">
        <f t="shared" si="70"/>
        <v>2417,2416,2046,2417</v>
      </c>
      <c r="R4453" s="280">
        <v>4448</v>
      </c>
      <c r="S4453" s="591">
        <v>1473.0017136599799</v>
      </c>
    </row>
    <row r="4454" spans="1:19">
      <c r="A4454" s="20"/>
      <c r="B4454" s="24">
        <v>1672</v>
      </c>
      <c r="H4454" s="571">
        <v>4449</v>
      </c>
      <c r="I4454" s="78">
        <v>2417</v>
      </c>
      <c r="J4454" s="78">
        <v>2046</v>
      </c>
      <c r="K4454" s="78">
        <v>2353</v>
      </c>
      <c r="L4454" s="78">
        <v>2417</v>
      </c>
      <c r="M4454" s="579" t="str">
        <f t="shared" si="70"/>
        <v>2417,2046,2353,2417</v>
      </c>
      <c r="R4454" s="280">
        <v>4449</v>
      </c>
      <c r="S4454" s="591">
        <v>1553.27781267</v>
      </c>
    </row>
    <row r="4455" spans="1:19">
      <c r="A4455" s="20"/>
      <c r="B4455" s="24">
        <v>1673</v>
      </c>
      <c r="H4455" s="571">
        <v>4450</v>
      </c>
      <c r="I4455" s="78">
        <v>2418</v>
      </c>
      <c r="J4455" s="78">
        <v>2417</v>
      </c>
      <c r="K4455" s="78">
        <v>2353</v>
      </c>
      <c r="L4455" s="78">
        <v>2418</v>
      </c>
      <c r="M4455" s="579" t="str">
        <f t="shared" si="70"/>
        <v>2418,2417,2353,2418</v>
      </c>
      <c r="R4455" s="280">
        <v>4450</v>
      </c>
      <c r="S4455" s="591">
        <v>1274.7733571599999</v>
      </c>
    </row>
    <row r="4456" spans="1:19">
      <c r="A4456" s="20"/>
      <c r="B4456" s="24">
        <v>1674</v>
      </c>
      <c r="H4456" s="571">
        <v>4451</v>
      </c>
      <c r="I4456" s="78">
        <v>2418</v>
      </c>
      <c r="J4456" s="78">
        <v>2353</v>
      </c>
      <c r="K4456" s="78">
        <v>2359</v>
      </c>
      <c r="L4456" s="78">
        <v>2418</v>
      </c>
      <c r="M4456" s="579" t="str">
        <f t="shared" si="70"/>
        <v>2418,2353,2359,2418</v>
      </c>
      <c r="R4456" s="280">
        <v>4451</v>
      </c>
      <c r="S4456" s="591">
        <v>1587.4651083000001</v>
      </c>
    </row>
    <row r="4457" spans="1:19">
      <c r="A4457" s="20"/>
      <c r="B4457" s="24">
        <v>1675</v>
      </c>
      <c r="H4457" s="571">
        <v>4452</v>
      </c>
      <c r="I4457" s="78">
        <v>2419</v>
      </c>
      <c r="J4457" s="78">
        <v>2418</v>
      </c>
      <c r="K4457" s="78">
        <v>2359</v>
      </c>
      <c r="L4457" s="78">
        <v>2419</v>
      </c>
      <c r="M4457" s="579" t="str">
        <f t="shared" si="70"/>
        <v>2419,2418,2359,2419</v>
      </c>
      <c r="R4457" s="280">
        <v>4452</v>
      </c>
      <c r="S4457" s="591">
        <v>1505.5687231699901</v>
      </c>
    </row>
    <row r="4458" spans="1:19">
      <c r="A4458" s="20"/>
      <c r="B4458" s="24">
        <v>1676</v>
      </c>
      <c r="H4458" s="571">
        <v>4453</v>
      </c>
      <c r="I4458" s="78">
        <v>2419</v>
      </c>
      <c r="J4458" s="78">
        <v>2359</v>
      </c>
      <c r="K4458" s="78">
        <v>2375</v>
      </c>
      <c r="L4458" s="78">
        <v>2419</v>
      </c>
      <c r="M4458" s="579" t="str">
        <f t="shared" si="70"/>
        <v>2419,2359,2375,2419</v>
      </c>
      <c r="R4458" s="280">
        <v>4453</v>
      </c>
      <c r="S4458" s="591">
        <v>1551.8057667749899</v>
      </c>
    </row>
    <row r="4459" spans="1:19">
      <c r="A4459" s="20"/>
      <c r="B4459" s="24">
        <v>1677</v>
      </c>
      <c r="H4459" s="571">
        <v>4454</v>
      </c>
      <c r="I4459" s="78">
        <v>2420</v>
      </c>
      <c r="J4459" s="78">
        <v>2419</v>
      </c>
      <c r="K4459" s="78">
        <v>2375</v>
      </c>
      <c r="L4459" s="78">
        <v>2420</v>
      </c>
      <c r="M4459" s="579" t="str">
        <f t="shared" si="70"/>
        <v>2420,2419,2375,2420</v>
      </c>
      <c r="R4459" s="280">
        <v>4454</v>
      </c>
      <c r="S4459" s="591">
        <v>1552.6574751600001</v>
      </c>
    </row>
    <row r="4460" spans="1:19">
      <c r="A4460" s="20"/>
      <c r="B4460" s="24">
        <v>1678</v>
      </c>
      <c r="H4460" s="571">
        <v>4455</v>
      </c>
      <c r="I4460" s="78">
        <v>2420</v>
      </c>
      <c r="J4460" s="78">
        <v>2375</v>
      </c>
      <c r="K4460" s="78">
        <v>2381</v>
      </c>
      <c r="L4460" s="78">
        <v>2420</v>
      </c>
      <c r="M4460" s="579" t="str">
        <f t="shared" si="70"/>
        <v>2420,2375,2381,2420</v>
      </c>
      <c r="R4460" s="280">
        <v>4455</v>
      </c>
      <c r="S4460" s="591">
        <v>1653.3675421999999</v>
      </c>
    </row>
    <row r="4461" spans="1:19">
      <c r="A4461" s="20"/>
      <c r="B4461" s="24">
        <v>1679</v>
      </c>
      <c r="H4461" s="571">
        <v>4456</v>
      </c>
      <c r="I4461" s="78">
        <v>2421</v>
      </c>
      <c r="J4461" s="78">
        <v>2420</v>
      </c>
      <c r="K4461" s="78">
        <v>2381</v>
      </c>
      <c r="L4461" s="78">
        <v>2421</v>
      </c>
      <c r="M4461" s="579" t="str">
        <f t="shared" si="70"/>
        <v>2421,2420,2381,2421</v>
      </c>
      <c r="R4461" s="280">
        <v>4456</v>
      </c>
      <c r="S4461" s="591">
        <v>1603.3360033399999</v>
      </c>
    </row>
    <row r="4462" spans="1:19">
      <c r="A4462" s="20"/>
      <c r="B4462" s="24">
        <v>1680</v>
      </c>
      <c r="H4462" s="571">
        <v>4457</v>
      </c>
      <c r="I4462" s="78">
        <v>2421</v>
      </c>
      <c r="J4462" s="78">
        <v>2381</v>
      </c>
      <c r="K4462" s="78">
        <v>2382</v>
      </c>
      <c r="L4462" s="78">
        <v>2421</v>
      </c>
      <c r="M4462" s="579" t="str">
        <f t="shared" si="70"/>
        <v>2421,2381,2382,2421</v>
      </c>
      <c r="R4462" s="280">
        <v>4457</v>
      </c>
      <c r="S4462" s="591">
        <v>1663.1921825049999</v>
      </c>
    </row>
    <row r="4463" spans="1:19">
      <c r="A4463" s="20"/>
      <c r="B4463" s="24">
        <v>1681</v>
      </c>
      <c r="H4463" s="571">
        <v>4458</v>
      </c>
      <c r="I4463" s="78">
        <v>2422</v>
      </c>
      <c r="J4463" s="78">
        <v>2421</v>
      </c>
      <c r="K4463" s="78">
        <v>2382</v>
      </c>
      <c r="L4463" s="78">
        <v>2422</v>
      </c>
      <c r="M4463" s="579" t="str">
        <f t="shared" si="70"/>
        <v>2422,2421,2382,2422</v>
      </c>
      <c r="R4463" s="280">
        <v>4458</v>
      </c>
      <c r="S4463" s="591">
        <v>1647.6086626399899</v>
      </c>
    </row>
    <row r="4464" spans="1:19">
      <c r="A4464" s="20"/>
      <c r="B4464" s="24">
        <v>1682</v>
      </c>
      <c r="H4464" s="571">
        <v>4459</v>
      </c>
      <c r="I4464" s="78">
        <v>2422</v>
      </c>
      <c r="J4464" s="78">
        <v>2382</v>
      </c>
      <c r="K4464" s="78">
        <v>2383</v>
      </c>
      <c r="L4464" s="78">
        <v>2422</v>
      </c>
      <c r="M4464" s="579" t="str">
        <f t="shared" si="70"/>
        <v>2422,2382,2383,2422</v>
      </c>
      <c r="R4464" s="280">
        <v>4459</v>
      </c>
      <c r="S4464" s="591">
        <v>1694.431867345</v>
      </c>
    </row>
    <row r="4465" spans="1:19">
      <c r="A4465" s="20"/>
      <c r="B4465" s="24">
        <v>1683</v>
      </c>
      <c r="H4465" s="571">
        <v>4460</v>
      </c>
      <c r="I4465" s="78">
        <v>2423</v>
      </c>
      <c r="J4465" s="78">
        <v>2422</v>
      </c>
      <c r="K4465" s="78">
        <v>2383</v>
      </c>
      <c r="L4465" s="78">
        <v>2423</v>
      </c>
      <c r="M4465" s="579" t="str">
        <f t="shared" si="70"/>
        <v>2423,2422,2383,2423</v>
      </c>
      <c r="R4465" s="280">
        <v>4460</v>
      </c>
      <c r="S4465" s="591">
        <v>1555.97752992499</v>
      </c>
    </row>
    <row r="4466" spans="1:19">
      <c r="A4466" s="20"/>
      <c r="B4466" s="24">
        <v>1684</v>
      </c>
      <c r="H4466" s="571">
        <v>4461</v>
      </c>
      <c r="I4466" s="78">
        <v>2423</v>
      </c>
      <c r="J4466" s="78">
        <v>2383</v>
      </c>
      <c r="K4466" s="78">
        <v>2384</v>
      </c>
      <c r="L4466" s="78">
        <v>2423</v>
      </c>
      <c r="M4466" s="579" t="str">
        <f t="shared" si="70"/>
        <v>2423,2383,2384,2423</v>
      </c>
      <c r="R4466" s="280">
        <v>4461</v>
      </c>
      <c r="S4466" s="591">
        <v>1574.3503994584901</v>
      </c>
    </row>
    <row r="4467" spans="1:19">
      <c r="A4467" s="20"/>
      <c r="B4467" s="24">
        <v>1685</v>
      </c>
      <c r="H4467" s="571">
        <v>4462</v>
      </c>
      <c r="I4467" s="78">
        <v>2424</v>
      </c>
      <c r="J4467" s="78">
        <v>2423</v>
      </c>
      <c r="K4467" s="78">
        <v>2384</v>
      </c>
      <c r="L4467" s="78">
        <v>2424</v>
      </c>
      <c r="M4467" s="579" t="str">
        <f t="shared" si="70"/>
        <v>2424,2423,2384,2424</v>
      </c>
      <c r="R4467" s="280">
        <v>4462</v>
      </c>
      <c r="S4467" s="591">
        <v>1526.4127551245001</v>
      </c>
    </row>
    <row r="4468" spans="1:19">
      <c r="A4468" s="20"/>
      <c r="B4468" s="24">
        <v>1686</v>
      </c>
      <c r="H4468" s="571">
        <v>4463</v>
      </c>
      <c r="I4468" s="78">
        <v>2424</v>
      </c>
      <c r="J4468" s="78">
        <v>2384</v>
      </c>
      <c r="K4468" s="78">
        <v>2385</v>
      </c>
      <c r="L4468" s="78">
        <v>2424</v>
      </c>
      <c r="M4468" s="579" t="str">
        <f t="shared" si="70"/>
        <v>2424,2384,2385,2424</v>
      </c>
      <c r="R4468" s="280">
        <v>4463</v>
      </c>
      <c r="S4468" s="591">
        <v>1467.7815621059899</v>
      </c>
    </row>
    <row r="4469" spans="1:19">
      <c r="A4469" s="20"/>
      <c r="B4469" s="24">
        <v>1687</v>
      </c>
      <c r="H4469" s="571">
        <v>4464</v>
      </c>
      <c r="I4469" s="78">
        <v>2425</v>
      </c>
      <c r="J4469" s="78">
        <v>2416</v>
      </c>
      <c r="K4469" s="78">
        <v>2417</v>
      </c>
      <c r="L4469" s="78">
        <v>2425</v>
      </c>
      <c r="M4469" s="579" t="str">
        <f t="shared" si="70"/>
        <v>2425,2416,2417,2425</v>
      </c>
      <c r="R4469" s="280">
        <v>4464</v>
      </c>
      <c r="S4469" s="591">
        <v>1420.18286990001</v>
      </c>
    </row>
    <row r="4470" spans="1:19">
      <c r="A4470" s="20"/>
      <c r="B4470" s="24">
        <v>1688</v>
      </c>
      <c r="H4470" s="571">
        <v>4465</v>
      </c>
      <c r="I4470" s="78">
        <v>2425</v>
      </c>
      <c r="J4470" s="78">
        <v>2417</v>
      </c>
      <c r="K4470" s="78">
        <v>2418</v>
      </c>
      <c r="L4470" s="78">
        <v>2425</v>
      </c>
      <c r="M4470" s="579" t="str">
        <f t="shared" si="70"/>
        <v>2425,2417,2418,2425</v>
      </c>
      <c r="R4470" s="280">
        <v>4465</v>
      </c>
      <c r="S4470" s="591">
        <v>1428.1646249600001</v>
      </c>
    </row>
    <row r="4471" spans="1:19">
      <c r="A4471" s="20"/>
      <c r="B4471" s="24">
        <v>1689</v>
      </c>
      <c r="H4471" s="571">
        <v>4466</v>
      </c>
      <c r="I4471" s="78">
        <v>2426</v>
      </c>
      <c r="J4471" s="78">
        <v>2425</v>
      </c>
      <c r="K4471" s="78">
        <v>2418</v>
      </c>
      <c r="L4471" s="78">
        <v>2426</v>
      </c>
      <c r="M4471" s="579" t="str">
        <f t="shared" si="70"/>
        <v>2426,2425,2418,2426</v>
      </c>
      <c r="R4471" s="280">
        <v>4466</v>
      </c>
      <c r="S4471" s="591">
        <v>1320.9819448749899</v>
      </c>
    </row>
    <row r="4472" spans="1:19">
      <c r="A4472" s="20"/>
      <c r="B4472" s="24">
        <v>1690</v>
      </c>
      <c r="H4472" s="571">
        <v>4467</v>
      </c>
      <c r="I4472" s="78">
        <v>2426</v>
      </c>
      <c r="J4472" s="78">
        <v>2418</v>
      </c>
      <c r="K4472" s="78">
        <v>2419</v>
      </c>
      <c r="L4472" s="78">
        <v>2426</v>
      </c>
      <c r="M4472" s="579" t="str">
        <f t="shared" si="70"/>
        <v>2426,2418,2419,2426</v>
      </c>
      <c r="R4472" s="280">
        <v>4467</v>
      </c>
      <c r="S4472" s="591">
        <v>1204.0782738599901</v>
      </c>
    </row>
    <row r="4473" spans="1:19">
      <c r="A4473" s="20"/>
      <c r="B4473" s="24">
        <v>1691</v>
      </c>
      <c r="H4473" s="571">
        <v>4468</v>
      </c>
      <c r="I4473" s="78">
        <v>2427</v>
      </c>
      <c r="J4473" s="78">
        <v>2426</v>
      </c>
      <c r="K4473" s="78">
        <v>2419</v>
      </c>
      <c r="L4473" s="78">
        <v>2427</v>
      </c>
      <c r="M4473" s="579" t="str">
        <f t="shared" si="70"/>
        <v>2427,2426,2419,2427</v>
      </c>
      <c r="R4473" s="280">
        <v>4468</v>
      </c>
      <c r="S4473" s="591">
        <v>1260.70858612499</v>
      </c>
    </row>
    <row r="4474" spans="1:19">
      <c r="A4474" s="20"/>
      <c r="B4474" s="24">
        <v>1692</v>
      </c>
      <c r="H4474" s="571">
        <v>4469</v>
      </c>
      <c r="I4474" s="78">
        <v>2427</v>
      </c>
      <c r="J4474" s="78">
        <v>2419</v>
      </c>
      <c r="K4474" s="78">
        <v>2420</v>
      </c>
      <c r="L4474" s="78">
        <v>2427</v>
      </c>
      <c r="M4474" s="579" t="str">
        <f t="shared" si="70"/>
        <v>2427,2419,2420,2427</v>
      </c>
      <c r="R4474" s="280">
        <v>4469</v>
      </c>
      <c r="S4474" s="591">
        <v>1468.1600020650101</v>
      </c>
    </row>
    <row r="4475" spans="1:19">
      <c r="A4475" s="20"/>
      <c r="B4475" s="24">
        <v>1693</v>
      </c>
      <c r="H4475" s="571">
        <v>4470</v>
      </c>
      <c r="I4475" s="78">
        <v>2428</v>
      </c>
      <c r="J4475" s="78">
        <v>2427</v>
      </c>
      <c r="K4475" s="78">
        <v>2420</v>
      </c>
      <c r="L4475" s="78">
        <v>2428</v>
      </c>
      <c r="M4475" s="579" t="str">
        <f t="shared" si="70"/>
        <v>2428,2427,2420,2428</v>
      </c>
      <c r="R4475" s="280">
        <v>4470</v>
      </c>
      <c r="S4475" s="591">
        <v>1487.8400092049901</v>
      </c>
    </row>
    <row r="4476" spans="1:19">
      <c r="A4476" s="20"/>
      <c r="B4476" s="24">
        <v>1694</v>
      </c>
      <c r="H4476" s="571">
        <v>4471</v>
      </c>
      <c r="I4476" s="78">
        <v>2428</v>
      </c>
      <c r="J4476" s="78">
        <v>2420</v>
      </c>
      <c r="K4476" s="78">
        <v>2421</v>
      </c>
      <c r="L4476" s="78">
        <v>2428</v>
      </c>
      <c r="M4476" s="579" t="str">
        <f t="shared" si="70"/>
        <v>2428,2420,2421,2428</v>
      </c>
      <c r="R4476" s="280">
        <v>4471</v>
      </c>
      <c r="S4476" s="591">
        <v>1592.3178087399899</v>
      </c>
    </row>
    <row r="4477" spans="1:19">
      <c r="A4477" s="20"/>
      <c r="B4477" s="24">
        <v>1695</v>
      </c>
      <c r="H4477" s="571">
        <v>4472</v>
      </c>
      <c r="I4477" s="78">
        <v>2429</v>
      </c>
      <c r="J4477" s="78">
        <v>2415</v>
      </c>
      <c r="K4477" s="78">
        <v>2416</v>
      </c>
      <c r="L4477" s="78">
        <v>2429</v>
      </c>
      <c r="M4477" s="579" t="str">
        <f t="shared" si="70"/>
        <v>2429,2415,2416,2429</v>
      </c>
      <c r="R4477" s="280">
        <v>4472</v>
      </c>
      <c r="S4477" s="591">
        <v>1533.4568284099901</v>
      </c>
    </row>
    <row r="4478" spans="1:19">
      <c r="A4478" s="20"/>
      <c r="B4478" s="24">
        <v>1696</v>
      </c>
      <c r="H4478" s="571">
        <v>4473</v>
      </c>
      <c r="I4478" s="78">
        <v>2429</v>
      </c>
      <c r="J4478" s="78">
        <v>2416</v>
      </c>
      <c r="K4478" s="78">
        <v>2425</v>
      </c>
      <c r="L4478" s="78">
        <v>2429</v>
      </c>
      <c r="M4478" s="579" t="str">
        <f t="shared" si="70"/>
        <v>2429,2416,2425,2429</v>
      </c>
      <c r="R4478" s="280">
        <v>4473</v>
      </c>
      <c r="S4478" s="591">
        <v>1606.91013928999</v>
      </c>
    </row>
    <row r="4479" spans="1:19">
      <c r="A4479" s="20"/>
      <c r="B4479" s="24">
        <v>1697</v>
      </c>
      <c r="H4479" s="571">
        <v>4474</v>
      </c>
      <c r="I4479" s="78">
        <v>2430</v>
      </c>
      <c r="J4479" s="78">
        <v>2414</v>
      </c>
      <c r="K4479" s="78">
        <v>2415</v>
      </c>
      <c r="L4479" s="78">
        <v>2430</v>
      </c>
      <c r="M4479" s="579" t="str">
        <f t="shared" si="70"/>
        <v>2430,2414,2415,2430</v>
      </c>
      <c r="R4479" s="280">
        <v>4474</v>
      </c>
      <c r="S4479" s="591">
        <v>1415.11605529499</v>
      </c>
    </row>
    <row r="4480" spans="1:19">
      <c r="A4480" s="20"/>
      <c r="B4480" s="24">
        <v>1698</v>
      </c>
      <c r="H4480" s="571">
        <v>4475</v>
      </c>
      <c r="I4480" s="78">
        <v>2430</v>
      </c>
      <c r="J4480" s="78">
        <v>2415</v>
      </c>
      <c r="K4480" s="78">
        <v>2429</v>
      </c>
      <c r="L4480" s="78">
        <v>2430</v>
      </c>
      <c r="M4480" s="579" t="str">
        <f t="shared" si="70"/>
        <v>2430,2415,2429,2430</v>
      </c>
      <c r="R4480" s="280">
        <v>4475</v>
      </c>
      <c r="S4480" s="591">
        <v>1395.35088375499</v>
      </c>
    </row>
    <row r="4481" spans="1:19">
      <c r="A4481" s="20"/>
      <c r="B4481" s="24">
        <v>1699</v>
      </c>
      <c r="H4481" s="571">
        <v>4476</v>
      </c>
      <c r="I4481" s="78">
        <v>2431</v>
      </c>
      <c r="J4481" s="78">
        <v>2413</v>
      </c>
      <c r="K4481" s="78">
        <v>2414</v>
      </c>
      <c r="L4481" s="78">
        <v>2431</v>
      </c>
      <c r="M4481" s="579" t="str">
        <f t="shared" si="70"/>
        <v>2431,2413,2414,2431</v>
      </c>
      <c r="R4481" s="280">
        <v>4476</v>
      </c>
      <c r="S4481" s="591">
        <v>1138.4609513935</v>
      </c>
    </row>
    <row r="4482" spans="1:19">
      <c r="A4482" s="20"/>
      <c r="B4482" s="24">
        <v>1700</v>
      </c>
      <c r="H4482" s="571">
        <v>4477</v>
      </c>
      <c r="I4482" s="78">
        <v>2431</v>
      </c>
      <c r="J4482" s="78">
        <v>2414</v>
      </c>
      <c r="K4482" s="78">
        <v>2430</v>
      </c>
      <c r="L4482" s="78">
        <v>2431</v>
      </c>
      <c r="M4482" s="579" t="str">
        <f t="shared" si="70"/>
        <v>2431,2414,2430,2431</v>
      </c>
      <c r="R4482" s="280">
        <v>4477</v>
      </c>
      <c r="S4482" s="591">
        <v>1137.5677738529901</v>
      </c>
    </row>
    <row r="4483" spans="1:19">
      <c r="A4483" s="20"/>
      <c r="B4483" s="24">
        <v>1701</v>
      </c>
      <c r="H4483" s="571">
        <v>4478</v>
      </c>
      <c r="I4483" s="78">
        <v>2432</v>
      </c>
      <c r="J4483" s="78">
        <v>2412</v>
      </c>
      <c r="K4483" s="78">
        <v>2413</v>
      </c>
      <c r="L4483" s="78">
        <v>2432</v>
      </c>
      <c r="M4483" s="579" t="str">
        <f t="shared" si="70"/>
        <v>2432,2412,2413,2432</v>
      </c>
      <c r="R4483" s="280">
        <v>4478</v>
      </c>
      <c r="S4483" s="591">
        <v>1364.4991062414999</v>
      </c>
    </row>
    <row r="4484" spans="1:19">
      <c r="A4484" s="20"/>
      <c r="B4484" s="24">
        <v>1702</v>
      </c>
      <c r="H4484" s="571">
        <v>4479</v>
      </c>
      <c r="I4484" s="78">
        <v>2432</v>
      </c>
      <c r="J4484" s="78">
        <v>2413</v>
      </c>
      <c r="K4484" s="78">
        <v>2431</v>
      </c>
      <c r="L4484" s="78">
        <v>2432</v>
      </c>
      <c r="M4484" s="579" t="str">
        <f t="shared" si="70"/>
        <v>2432,2413,2431,2432</v>
      </c>
      <c r="R4484" s="280">
        <v>4479</v>
      </c>
      <c r="S4484" s="591">
        <v>1184.7645225325</v>
      </c>
    </row>
    <row r="4485" spans="1:19">
      <c r="A4485" s="20"/>
      <c r="B4485" s="24">
        <v>1703</v>
      </c>
      <c r="H4485" s="571">
        <v>4480</v>
      </c>
      <c r="I4485" s="78">
        <v>2433</v>
      </c>
      <c r="J4485" s="78">
        <v>2411</v>
      </c>
      <c r="K4485" s="78">
        <v>2412</v>
      </c>
      <c r="L4485" s="78">
        <v>2433</v>
      </c>
      <c r="M4485" s="579" t="str">
        <f t="shared" si="70"/>
        <v>2433,2411,2412,2433</v>
      </c>
      <c r="R4485" s="280">
        <v>4480</v>
      </c>
      <c r="S4485" s="591">
        <v>1440.5146154188999</v>
      </c>
    </row>
    <row r="4486" spans="1:19">
      <c r="A4486" s="20"/>
      <c r="B4486" s="24">
        <v>1704</v>
      </c>
      <c r="H4486" s="571">
        <v>4481</v>
      </c>
      <c r="I4486" s="78">
        <v>2433</v>
      </c>
      <c r="J4486" s="78">
        <v>2412</v>
      </c>
      <c r="K4486" s="78">
        <v>2432</v>
      </c>
      <c r="L4486" s="78">
        <v>2433</v>
      </c>
      <c r="M4486" s="579" t="str">
        <f t="shared" ref="M4486:M4549" si="71">_xlfn.CONCAT(I4486,",",J4486,",",,K4486,",",L4486)</f>
        <v>2433,2412,2432,2433</v>
      </c>
      <c r="R4486" s="280">
        <v>4481</v>
      </c>
      <c r="S4486" s="591">
        <v>1599.28623528034</v>
      </c>
    </row>
    <row r="4487" spans="1:19">
      <c r="A4487" s="20"/>
      <c r="B4487" s="24">
        <v>1705</v>
      </c>
      <c r="H4487" s="571">
        <v>4482</v>
      </c>
      <c r="I4487" s="78">
        <v>2433</v>
      </c>
      <c r="J4487" s="78">
        <v>2410</v>
      </c>
      <c r="K4487" s="78">
        <v>2411</v>
      </c>
      <c r="L4487" s="78">
        <v>2433</v>
      </c>
      <c r="M4487" s="579" t="str">
        <f t="shared" si="71"/>
        <v>2433,2410,2411,2433</v>
      </c>
      <c r="R4487" s="280">
        <v>4482</v>
      </c>
      <c r="S4487" s="591">
        <v>1516.0274789595001</v>
      </c>
    </row>
    <row r="4488" spans="1:19">
      <c r="A4488" s="20"/>
      <c r="B4488" s="24">
        <v>1706</v>
      </c>
      <c r="H4488" s="571">
        <v>4483</v>
      </c>
      <c r="I4488" s="78">
        <v>2434</v>
      </c>
      <c r="J4488" s="78">
        <v>2428</v>
      </c>
      <c r="K4488" s="78">
        <v>2421</v>
      </c>
      <c r="L4488" s="78">
        <v>2434</v>
      </c>
      <c r="M4488" s="579" t="str">
        <f t="shared" si="71"/>
        <v>2434,2428,2421,2434</v>
      </c>
      <c r="R4488" s="280">
        <v>4483</v>
      </c>
      <c r="S4488" s="591">
        <v>1613.3243727499901</v>
      </c>
    </row>
    <row r="4489" spans="1:19">
      <c r="A4489" s="20"/>
      <c r="B4489" s="24">
        <v>1707</v>
      </c>
      <c r="H4489" s="571">
        <v>4484</v>
      </c>
      <c r="I4489" s="78">
        <v>2434</v>
      </c>
      <c r="J4489" s="78">
        <v>2421</v>
      </c>
      <c r="K4489" s="78">
        <v>2422</v>
      </c>
      <c r="L4489" s="78">
        <v>2434</v>
      </c>
      <c r="M4489" s="579" t="str">
        <f t="shared" si="71"/>
        <v>2434,2421,2422,2434</v>
      </c>
      <c r="R4489" s="280">
        <v>4484</v>
      </c>
      <c r="S4489" s="591">
        <v>1642.94395830999</v>
      </c>
    </row>
    <row r="4490" spans="1:19">
      <c r="A4490" s="20"/>
      <c r="B4490" s="24">
        <v>1708</v>
      </c>
      <c r="H4490" s="571">
        <v>4485</v>
      </c>
      <c r="I4490" s="78">
        <v>2435</v>
      </c>
      <c r="J4490" s="78">
        <v>2434</v>
      </c>
      <c r="K4490" s="78">
        <v>2422</v>
      </c>
      <c r="L4490" s="78">
        <v>2435</v>
      </c>
      <c r="M4490" s="579" t="str">
        <f t="shared" si="71"/>
        <v>2435,2434,2422,2435</v>
      </c>
      <c r="R4490" s="280">
        <v>4485</v>
      </c>
      <c r="S4490" s="591">
        <v>1770.8519255199999</v>
      </c>
    </row>
    <row r="4491" spans="1:19">
      <c r="A4491" s="20"/>
      <c r="B4491" s="24">
        <v>1709</v>
      </c>
      <c r="H4491" s="571">
        <v>4486</v>
      </c>
      <c r="I4491" s="78">
        <v>2435</v>
      </c>
      <c r="J4491" s="78">
        <v>2422</v>
      </c>
      <c r="K4491" s="78">
        <v>2423</v>
      </c>
      <c r="L4491" s="78">
        <v>2435</v>
      </c>
      <c r="M4491" s="579" t="str">
        <f t="shared" si="71"/>
        <v>2435,2422,2423,2435</v>
      </c>
      <c r="R4491" s="280">
        <v>4486</v>
      </c>
      <c r="S4491" s="591">
        <v>1744.08766996499</v>
      </c>
    </row>
    <row r="4492" spans="1:19">
      <c r="A4492" s="20"/>
      <c r="B4492" s="24">
        <v>1710</v>
      </c>
      <c r="H4492" s="571">
        <v>4487</v>
      </c>
      <c r="I4492" s="78">
        <v>2436</v>
      </c>
      <c r="J4492" s="78">
        <v>2435</v>
      </c>
      <c r="K4492" s="78">
        <v>2423</v>
      </c>
      <c r="L4492" s="78">
        <v>2436</v>
      </c>
      <c r="M4492" s="579" t="str">
        <f t="shared" si="71"/>
        <v>2436,2435,2423,2436</v>
      </c>
      <c r="R4492" s="280">
        <v>4487</v>
      </c>
      <c r="S4492" s="591">
        <v>1416.8140185350001</v>
      </c>
    </row>
    <row r="4493" spans="1:19">
      <c r="A4493" s="20"/>
      <c r="B4493" s="24">
        <v>1711</v>
      </c>
      <c r="H4493" s="571">
        <v>4488</v>
      </c>
      <c r="I4493" s="78">
        <v>2436</v>
      </c>
      <c r="J4493" s="78">
        <v>2423</v>
      </c>
      <c r="K4493" s="78">
        <v>2424</v>
      </c>
      <c r="L4493" s="78">
        <v>2436</v>
      </c>
      <c r="M4493" s="579" t="str">
        <f t="shared" si="71"/>
        <v>2436,2423,2424,2436</v>
      </c>
      <c r="R4493" s="280">
        <v>4488</v>
      </c>
      <c r="S4493" s="591">
        <v>1250.54502841099</v>
      </c>
    </row>
    <row r="4494" spans="1:19">
      <c r="A4494" s="20"/>
      <c r="B4494" s="24">
        <v>1712</v>
      </c>
      <c r="H4494" s="571">
        <v>4489</v>
      </c>
      <c r="I4494" s="78">
        <v>2437</v>
      </c>
      <c r="J4494" s="78">
        <v>2409</v>
      </c>
      <c r="K4494" s="78">
        <v>2410</v>
      </c>
      <c r="L4494" s="78">
        <v>2437</v>
      </c>
      <c r="M4494" s="579" t="str">
        <f t="shared" si="71"/>
        <v>2437,2409,2410,2437</v>
      </c>
      <c r="R4494" s="280">
        <v>4489</v>
      </c>
      <c r="S4494" s="591">
        <v>1760.5859823144999</v>
      </c>
    </row>
    <row r="4495" spans="1:19">
      <c r="A4495" s="20"/>
      <c r="B4495" s="24">
        <v>1713</v>
      </c>
      <c r="H4495" s="571">
        <v>4490</v>
      </c>
      <c r="I4495" s="78">
        <v>2437</v>
      </c>
      <c r="J4495" s="78">
        <v>2410</v>
      </c>
      <c r="K4495" s="78">
        <v>2433</v>
      </c>
      <c r="L4495" s="78">
        <v>2437</v>
      </c>
      <c r="M4495" s="579" t="str">
        <f t="shared" si="71"/>
        <v>2437,2410,2433,2437</v>
      </c>
      <c r="R4495" s="280">
        <v>4490</v>
      </c>
      <c r="S4495" s="591">
        <v>1832.2694106072499</v>
      </c>
    </row>
    <row r="4496" spans="1:19">
      <c r="A4496" s="20"/>
      <c r="B4496" s="24">
        <v>1714</v>
      </c>
      <c r="H4496" s="571">
        <v>4491</v>
      </c>
      <c r="I4496" s="78">
        <v>2438</v>
      </c>
      <c r="J4496" s="78">
        <v>2408</v>
      </c>
      <c r="K4496" s="78">
        <v>2409</v>
      </c>
      <c r="L4496" s="78">
        <v>2438</v>
      </c>
      <c r="M4496" s="579" t="str">
        <f t="shared" si="71"/>
        <v>2438,2408,2409,2438</v>
      </c>
      <c r="R4496" s="280">
        <v>4491</v>
      </c>
      <c r="S4496" s="591">
        <v>1967.2095173730099</v>
      </c>
    </row>
    <row r="4497" spans="1:19">
      <c r="A4497" s="20"/>
      <c r="B4497" s="24">
        <v>1715</v>
      </c>
      <c r="H4497" s="571">
        <v>4492</v>
      </c>
      <c r="I4497" s="78">
        <v>2438</v>
      </c>
      <c r="J4497" s="78">
        <v>2409</v>
      </c>
      <c r="K4497" s="78">
        <v>2437</v>
      </c>
      <c r="L4497" s="78">
        <v>2438</v>
      </c>
      <c r="M4497" s="579" t="str">
        <f t="shared" si="71"/>
        <v>2438,2409,2437,2438</v>
      </c>
      <c r="R4497" s="280">
        <v>4492</v>
      </c>
      <c r="S4497" s="591">
        <v>1873.4632921264999</v>
      </c>
    </row>
    <row r="4498" spans="1:19">
      <c r="A4498" s="20"/>
      <c r="B4498" s="24">
        <v>1716</v>
      </c>
      <c r="H4498" s="571">
        <v>4493</v>
      </c>
      <c r="I4498" s="78">
        <v>2439</v>
      </c>
      <c r="J4498" s="78">
        <v>2407</v>
      </c>
      <c r="K4498" s="78">
        <v>2408</v>
      </c>
      <c r="L4498" s="78">
        <v>2439</v>
      </c>
      <c r="M4498" s="579" t="str">
        <f t="shared" si="71"/>
        <v>2439,2407,2408,2439</v>
      </c>
      <c r="R4498" s="280">
        <v>4493</v>
      </c>
      <c r="S4498" s="591">
        <v>2282.2817713529998</v>
      </c>
    </row>
    <row r="4499" spans="1:19">
      <c r="A4499" s="20"/>
      <c r="B4499" s="24">
        <v>1717</v>
      </c>
      <c r="H4499" s="571">
        <v>4494</v>
      </c>
      <c r="I4499" s="78">
        <v>2439</v>
      </c>
      <c r="J4499" s="78">
        <v>2408</v>
      </c>
      <c r="K4499" s="78">
        <v>2438</v>
      </c>
      <c r="L4499" s="78">
        <v>2439</v>
      </c>
      <c r="M4499" s="579" t="str">
        <f t="shared" si="71"/>
        <v>2439,2408,2438,2439</v>
      </c>
      <c r="R4499" s="280">
        <v>4494</v>
      </c>
      <c r="S4499" s="591">
        <v>1976.6140796759901</v>
      </c>
    </row>
    <row r="4500" spans="1:19">
      <c r="A4500" s="20"/>
      <c r="B4500" s="24">
        <v>1718</v>
      </c>
      <c r="H4500" s="571">
        <v>4495</v>
      </c>
      <c r="I4500" s="78">
        <v>2440</v>
      </c>
      <c r="J4500" s="78">
        <v>2060</v>
      </c>
      <c r="K4500" s="78">
        <v>2059</v>
      </c>
      <c r="L4500" s="78">
        <v>2440</v>
      </c>
      <c r="M4500" s="579" t="str">
        <f t="shared" si="71"/>
        <v>2440,2060,2059,2440</v>
      </c>
      <c r="R4500" s="280">
        <v>4495</v>
      </c>
      <c r="S4500" s="591">
        <v>1521.0866198464901</v>
      </c>
    </row>
    <row r="4501" spans="1:19">
      <c r="A4501" s="20"/>
      <c r="B4501" s="24">
        <v>1719</v>
      </c>
      <c r="H4501" s="571">
        <v>4496</v>
      </c>
      <c r="I4501" s="78">
        <v>2441</v>
      </c>
      <c r="J4501" s="78">
        <v>2061</v>
      </c>
      <c r="K4501" s="78">
        <v>2060</v>
      </c>
      <c r="L4501" s="78">
        <v>2441</v>
      </c>
      <c r="M4501" s="579" t="str">
        <f t="shared" si="71"/>
        <v>2441,2061,2060,2441</v>
      </c>
      <c r="R4501" s="280">
        <v>4496</v>
      </c>
      <c r="S4501" s="591">
        <v>1515.83592116301</v>
      </c>
    </row>
    <row r="4502" spans="1:19">
      <c r="A4502" s="20"/>
      <c r="B4502" s="24">
        <v>1720</v>
      </c>
      <c r="H4502" s="571">
        <v>4497</v>
      </c>
      <c r="I4502" s="78">
        <v>2441</v>
      </c>
      <c r="J4502" s="78">
        <v>2060</v>
      </c>
      <c r="K4502" s="78">
        <v>2440</v>
      </c>
      <c r="L4502" s="78">
        <v>2441</v>
      </c>
      <c r="M4502" s="579" t="str">
        <f t="shared" si="71"/>
        <v>2441,2060,2440,2441</v>
      </c>
      <c r="R4502" s="280">
        <v>4497</v>
      </c>
      <c r="S4502" s="591">
        <v>1514.24631701101</v>
      </c>
    </row>
    <row r="4503" spans="1:19">
      <c r="A4503" s="20"/>
      <c r="B4503" s="24">
        <v>1721</v>
      </c>
      <c r="H4503" s="571">
        <v>4498</v>
      </c>
      <c r="I4503" s="78">
        <v>2441</v>
      </c>
      <c r="J4503" s="78">
        <v>2062</v>
      </c>
      <c r="K4503" s="78">
        <v>2061</v>
      </c>
      <c r="L4503" s="78">
        <v>2441</v>
      </c>
      <c r="M4503" s="579" t="str">
        <f t="shared" si="71"/>
        <v>2441,2062,2061,2441</v>
      </c>
      <c r="R4503" s="280">
        <v>4498</v>
      </c>
      <c r="S4503" s="591">
        <v>1444.9472608015001</v>
      </c>
    </row>
    <row r="4504" spans="1:19">
      <c r="A4504" s="20"/>
      <c r="B4504" s="24">
        <v>1722</v>
      </c>
      <c r="H4504" s="571">
        <v>4499</v>
      </c>
      <c r="I4504" s="78">
        <v>2442</v>
      </c>
      <c r="J4504" s="78">
        <v>2440</v>
      </c>
      <c r="K4504" s="78">
        <v>2059</v>
      </c>
      <c r="L4504" s="78">
        <v>2442</v>
      </c>
      <c r="M4504" s="579" t="str">
        <f t="shared" si="71"/>
        <v>2442,2440,2059,2442</v>
      </c>
      <c r="R4504" s="280">
        <v>4499</v>
      </c>
      <c r="S4504" s="591">
        <v>1615.1633495155199</v>
      </c>
    </row>
    <row r="4505" spans="1:19">
      <c r="A4505" s="20"/>
      <c r="B4505" s="24">
        <v>1723</v>
      </c>
      <c r="H4505" s="571">
        <v>4500</v>
      </c>
      <c r="I4505" s="78">
        <v>2442</v>
      </c>
      <c r="J4505" s="78">
        <v>2059</v>
      </c>
      <c r="K4505" s="78">
        <v>2405</v>
      </c>
      <c r="L4505" s="78">
        <v>2442</v>
      </c>
      <c r="M4505" s="579" t="str">
        <f t="shared" si="71"/>
        <v>2442,2059,2405,2442</v>
      </c>
      <c r="R4505" s="280">
        <v>4500</v>
      </c>
      <c r="S4505" s="591">
        <v>2199.92625229549</v>
      </c>
    </row>
    <row r="4506" spans="1:19">
      <c r="A4506" s="20"/>
      <c r="B4506" s="24">
        <v>1724</v>
      </c>
      <c r="H4506" s="571">
        <v>4501</v>
      </c>
      <c r="I4506" s="78">
        <v>2443</v>
      </c>
      <c r="J4506" s="78">
        <v>2063</v>
      </c>
      <c r="K4506" s="78">
        <v>2062</v>
      </c>
      <c r="L4506" s="78">
        <v>2443</v>
      </c>
      <c r="M4506" s="579" t="str">
        <f t="shared" si="71"/>
        <v>2443,2063,2062,2443</v>
      </c>
      <c r="R4506" s="280">
        <v>4501</v>
      </c>
      <c r="S4506" s="591">
        <v>1577.0700901094899</v>
      </c>
    </row>
    <row r="4507" spans="1:19">
      <c r="A4507" s="20"/>
      <c r="B4507" s="24">
        <v>1725</v>
      </c>
      <c r="H4507" s="571">
        <v>4502</v>
      </c>
      <c r="I4507" s="78">
        <v>2443</v>
      </c>
      <c r="J4507" s="78">
        <v>2062</v>
      </c>
      <c r="K4507" s="78">
        <v>2441</v>
      </c>
      <c r="L4507" s="78">
        <v>2443</v>
      </c>
      <c r="M4507" s="579" t="str">
        <f t="shared" si="71"/>
        <v>2443,2062,2441,2443</v>
      </c>
      <c r="R4507" s="280">
        <v>4502</v>
      </c>
      <c r="S4507" s="591">
        <v>1786.0684014389799</v>
      </c>
    </row>
    <row r="4508" spans="1:19">
      <c r="A4508" s="20"/>
      <c r="B4508" s="24">
        <v>1726</v>
      </c>
      <c r="H4508" s="571">
        <v>4503</v>
      </c>
      <c r="I4508" s="78">
        <v>2444</v>
      </c>
      <c r="J4508" s="78">
        <v>2064</v>
      </c>
      <c r="K4508" s="78">
        <v>2063</v>
      </c>
      <c r="L4508" s="78">
        <v>2444</v>
      </c>
      <c r="M4508" s="579" t="str">
        <f t="shared" si="71"/>
        <v>2444,2064,2063,2444</v>
      </c>
      <c r="R4508" s="280">
        <v>4503</v>
      </c>
      <c r="S4508" s="591">
        <v>1593.73969875799</v>
      </c>
    </row>
    <row r="4509" spans="1:19">
      <c r="A4509" s="20"/>
      <c r="B4509" s="24">
        <v>1727</v>
      </c>
      <c r="H4509" s="571">
        <v>4504</v>
      </c>
      <c r="I4509" s="78">
        <v>2444</v>
      </c>
      <c r="J4509" s="78">
        <v>2063</v>
      </c>
      <c r="K4509" s="78">
        <v>2443</v>
      </c>
      <c r="L4509" s="78">
        <v>2444</v>
      </c>
      <c r="M4509" s="579" t="str">
        <f t="shared" si="71"/>
        <v>2444,2063,2443,2444</v>
      </c>
      <c r="R4509" s="280">
        <v>4504</v>
      </c>
      <c r="S4509" s="591">
        <v>1702.8277408525</v>
      </c>
    </row>
    <row r="4510" spans="1:19">
      <c r="A4510" s="20"/>
      <c r="B4510" s="24">
        <v>1728</v>
      </c>
      <c r="H4510" s="571">
        <v>4505</v>
      </c>
      <c r="I4510" s="78">
        <v>2445</v>
      </c>
      <c r="J4510" s="78">
        <v>2065</v>
      </c>
      <c r="K4510" s="78">
        <v>2064</v>
      </c>
      <c r="L4510" s="78">
        <v>2445</v>
      </c>
      <c r="M4510" s="579" t="str">
        <f t="shared" si="71"/>
        <v>2445,2065,2064,2445</v>
      </c>
      <c r="R4510" s="280">
        <v>4505</v>
      </c>
      <c r="S4510" s="591">
        <v>1469.76983504751</v>
      </c>
    </row>
    <row r="4511" spans="1:19">
      <c r="A4511" s="20"/>
      <c r="B4511" s="24">
        <v>1729</v>
      </c>
      <c r="H4511" s="571">
        <v>4506</v>
      </c>
      <c r="I4511" s="78">
        <v>2445</v>
      </c>
      <c r="J4511" s="78">
        <v>2064</v>
      </c>
      <c r="K4511" s="78">
        <v>2444</v>
      </c>
      <c r="L4511" s="78">
        <v>2445</v>
      </c>
      <c r="M4511" s="579" t="str">
        <f t="shared" si="71"/>
        <v>2445,2064,2444,2445</v>
      </c>
      <c r="R4511" s="280">
        <v>4506</v>
      </c>
      <c r="S4511" s="591">
        <v>1571.18399688099</v>
      </c>
    </row>
    <row r="4512" spans="1:19">
      <c r="A4512" s="20"/>
      <c r="B4512" s="24">
        <v>1730</v>
      </c>
      <c r="H4512" s="571">
        <v>4507</v>
      </c>
      <c r="I4512" s="78">
        <v>2446</v>
      </c>
      <c r="J4512" s="78">
        <v>2066</v>
      </c>
      <c r="K4512" s="78">
        <v>2065</v>
      </c>
      <c r="L4512" s="78">
        <v>2446</v>
      </c>
      <c r="M4512" s="579" t="str">
        <f t="shared" si="71"/>
        <v>2446,2066,2065,2446</v>
      </c>
      <c r="R4512" s="280">
        <v>4507</v>
      </c>
      <c r="S4512" s="591">
        <v>1175.1043474420101</v>
      </c>
    </row>
    <row r="4513" spans="1:19">
      <c r="A4513" s="20"/>
      <c r="B4513" s="24">
        <v>1731</v>
      </c>
      <c r="H4513" s="571">
        <v>4508</v>
      </c>
      <c r="I4513" s="78">
        <v>2446</v>
      </c>
      <c r="J4513" s="78">
        <v>2065</v>
      </c>
      <c r="K4513" s="78">
        <v>2445</v>
      </c>
      <c r="L4513" s="78">
        <v>2446</v>
      </c>
      <c r="M4513" s="579" t="str">
        <f t="shared" si="71"/>
        <v>2446,2065,2445,2446</v>
      </c>
      <c r="R4513" s="280">
        <v>4508</v>
      </c>
      <c r="S4513" s="591">
        <v>1420.5312653669901</v>
      </c>
    </row>
    <row r="4514" spans="1:19">
      <c r="A4514" s="20"/>
      <c r="B4514" s="24">
        <v>1732</v>
      </c>
      <c r="H4514" s="571">
        <v>4509</v>
      </c>
      <c r="I4514" s="78">
        <v>2446</v>
      </c>
      <c r="J4514" s="78">
        <v>2067</v>
      </c>
      <c r="K4514" s="78">
        <v>2066</v>
      </c>
      <c r="L4514" s="78">
        <v>2446</v>
      </c>
      <c r="M4514" s="579" t="str">
        <f t="shared" si="71"/>
        <v>2446,2067,2066,2446</v>
      </c>
      <c r="R4514" s="280">
        <v>4509</v>
      </c>
      <c r="S4514" s="591">
        <v>1150.969626998</v>
      </c>
    </row>
    <row r="4515" spans="1:19">
      <c r="A4515" s="20"/>
      <c r="B4515" s="24">
        <v>1733</v>
      </c>
      <c r="H4515" s="571">
        <v>4510</v>
      </c>
      <c r="I4515" s="78">
        <v>2447</v>
      </c>
      <c r="J4515" s="78">
        <v>2068</v>
      </c>
      <c r="K4515" s="78">
        <v>2067</v>
      </c>
      <c r="L4515" s="78">
        <v>2447</v>
      </c>
      <c r="M4515" s="579" t="str">
        <f t="shared" si="71"/>
        <v>2447,2068,2067,2447</v>
      </c>
      <c r="R4515" s="280">
        <v>4510</v>
      </c>
      <c r="S4515" s="591">
        <v>1347.4665360179899</v>
      </c>
    </row>
    <row r="4516" spans="1:19">
      <c r="A4516" s="20"/>
      <c r="B4516" s="24">
        <v>1734</v>
      </c>
      <c r="H4516" s="571">
        <v>4511</v>
      </c>
      <c r="I4516" s="78">
        <v>2447</v>
      </c>
      <c r="J4516" s="78">
        <v>2067</v>
      </c>
      <c r="K4516" s="78">
        <v>2446</v>
      </c>
      <c r="L4516" s="78">
        <v>2447</v>
      </c>
      <c r="M4516" s="579" t="str">
        <f t="shared" si="71"/>
        <v>2447,2067,2446,2447</v>
      </c>
      <c r="R4516" s="280">
        <v>4511</v>
      </c>
      <c r="S4516" s="591">
        <v>1433.11060313501</v>
      </c>
    </row>
    <row r="4517" spans="1:19">
      <c r="A4517" s="20"/>
      <c r="B4517" s="24">
        <v>1735</v>
      </c>
      <c r="H4517" s="571">
        <v>4512</v>
      </c>
      <c r="I4517" s="78">
        <v>2448</v>
      </c>
      <c r="J4517" s="78">
        <v>2069</v>
      </c>
      <c r="K4517" s="78">
        <v>2068</v>
      </c>
      <c r="L4517" s="78">
        <v>2448</v>
      </c>
      <c r="M4517" s="579" t="str">
        <f t="shared" si="71"/>
        <v>2448,2069,2068,2448</v>
      </c>
      <c r="R4517" s="280">
        <v>4512</v>
      </c>
      <c r="S4517" s="591">
        <v>1421.3451055984899</v>
      </c>
    </row>
    <row r="4518" spans="1:19">
      <c r="A4518" s="20"/>
      <c r="B4518" s="24">
        <v>1736</v>
      </c>
      <c r="H4518" s="571">
        <v>4513</v>
      </c>
      <c r="I4518" s="78">
        <v>2448</v>
      </c>
      <c r="J4518" s="78">
        <v>2068</v>
      </c>
      <c r="K4518" s="78">
        <v>2447</v>
      </c>
      <c r="L4518" s="78">
        <v>2448</v>
      </c>
      <c r="M4518" s="579" t="str">
        <f t="shared" si="71"/>
        <v>2448,2068,2447,2448</v>
      </c>
      <c r="R4518" s="280">
        <v>4513</v>
      </c>
      <c r="S4518" s="591">
        <v>1689.5579823419901</v>
      </c>
    </row>
    <row r="4519" spans="1:19">
      <c r="A4519" s="20"/>
      <c r="B4519" s="24">
        <v>1737</v>
      </c>
      <c r="H4519" s="571">
        <v>4514</v>
      </c>
      <c r="I4519" s="78">
        <v>2448</v>
      </c>
      <c r="J4519" s="78">
        <v>2070</v>
      </c>
      <c r="K4519" s="78">
        <v>2069</v>
      </c>
      <c r="L4519" s="78">
        <v>2448</v>
      </c>
      <c r="M4519" s="579" t="str">
        <f t="shared" si="71"/>
        <v>2448,2070,2069,2448</v>
      </c>
      <c r="R4519" s="280">
        <v>4514</v>
      </c>
      <c r="S4519" s="591">
        <v>1478.9706599429401</v>
      </c>
    </row>
    <row r="4520" spans="1:19">
      <c r="A4520" s="20"/>
      <c r="B4520" s="24">
        <v>1738</v>
      </c>
      <c r="H4520" s="571">
        <v>4515</v>
      </c>
      <c r="I4520" s="78">
        <v>2449</v>
      </c>
      <c r="J4520" s="78">
        <v>2071</v>
      </c>
      <c r="K4520" s="78">
        <v>2070</v>
      </c>
      <c r="L4520" s="78">
        <v>2449</v>
      </c>
      <c r="M4520" s="579" t="str">
        <f t="shared" si="71"/>
        <v>2449,2071,2070,2449</v>
      </c>
      <c r="R4520" s="280">
        <v>4515</v>
      </c>
      <c r="S4520" s="591">
        <v>1855.1326242232999</v>
      </c>
    </row>
    <row r="4521" spans="1:19">
      <c r="A4521" s="20"/>
      <c r="B4521" s="24">
        <v>1739</v>
      </c>
      <c r="H4521" s="571">
        <v>4516</v>
      </c>
      <c r="I4521" s="78">
        <v>2449</v>
      </c>
      <c r="J4521" s="78">
        <v>2070</v>
      </c>
      <c r="K4521" s="78">
        <v>2448</v>
      </c>
      <c r="L4521" s="78">
        <v>2449</v>
      </c>
      <c r="M4521" s="579" t="str">
        <f t="shared" si="71"/>
        <v>2449,2070,2448,2449</v>
      </c>
      <c r="R4521" s="280">
        <v>4516</v>
      </c>
      <c r="S4521" s="591">
        <v>1756.8549490370499</v>
      </c>
    </row>
    <row r="4522" spans="1:19">
      <c r="A4522" s="20"/>
      <c r="B4522" s="24">
        <v>1740</v>
      </c>
      <c r="H4522" s="571">
        <v>4517</v>
      </c>
      <c r="I4522" s="78">
        <v>2450</v>
      </c>
      <c r="J4522" s="78">
        <v>2142</v>
      </c>
      <c r="K4522" s="78">
        <v>2071</v>
      </c>
      <c r="L4522" s="78">
        <v>2450</v>
      </c>
      <c r="M4522" s="579" t="str">
        <f t="shared" si="71"/>
        <v>2450,2142,2071,2450</v>
      </c>
      <c r="R4522" s="280">
        <v>4517</v>
      </c>
      <c r="S4522" s="591">
        <v>1680.1113657737001</v>
      </c>
    </row>
    <row r="4523" spans="1:19">
      <c r="A4523" s="20"/>
      <c r="B4523" s="24">
        <v>1741</v>
      </c>
      <c r="H4523" s="571">
        <v>4518</v>
      </c>
      <c r="I4523" s="78">
        <v>2450</v>
      </c>
      <c r="J4523" s="78">
        <v>2071</v>
      </c>
      <c r="K4523" s="78">
        <v>2449</v>
      </c>
      <c r="L4523" s="78">
        <v>2450</v>
      </c>
      <c r="M4523" s="579" t="str">
        <f t="shared" si="71"/>
        <v>2450,2071,2449,2450</v>
      </c>
      <c r="R4523" s="280">
        <v>4518</v>
      </c>
      <c r="S4523" s="591">
        <v>1691.9937048711499</v>
      </c>
    </row>
    <row r="4524" spans="1:19">
      <c r="A4524" s="20"/>
      <c r="B4524" s="24">
        <v>1742</v>
      </c>
      <c r="H4524" s="571">
        <v>4519</v>
      </c>
      <c r="I4524" s="78">
        <v>2451</v>
      </c>
      <c r="J4524" s="78">
        <v>2150</v>
      </c>
      <c r="K4524" s="78">
        <v>2142</v>
      </c>
      <c r="L4524" s="78">
        <v>2451</v>
      </c>
      <c r="M4524" s="579" t="str">
        <f t="shared" si="71"/>
        <v>2451,2150,2142,2451</v>
      </c>
      <c r="R4524" s="280">
        <v>4519</v>
      </c>
      <c r="S4524" s="591">
        <v>1936.3300547087199</v>
      </c>
    </row>
    <row r="4525" spans="1:19">
      <c r="A4525" s="20"/>
      <c r="B4525" s="24">
        <v>1743</v>
      </c>
      <c r="H4525" s="571">
        <v>4520</v>
      </c>
      <c r="I4525" s="78">
        <v>2451</v>
      </c>
      <c r="J4525" s="78">
        <v>2142</v>
      </c>
      <c r="K4525" s="78">
        <v>2450</v>
      </c>
      <c r="L4525" s="78">
        <v>2451</v>
      </c>
      <c r="M4525" s="579" t="str">
        <f t="shared" si="71"/>
        <v>2451,2142,2450,2451</v>
      </c>
      <c r="R4525" s="280">
        <v>4520</v>
      </c>
      <c r="S4525" s="591">
        <v>1515.6463724308301</v>
      </c>
    </row>
    <row r="4526" spans="1:19">
      <c r="A4526" s="20"/>
      <c r="B4526" s="24">
        <v>1744</v>
      </c>
      <c r="H4526" s="571">
        <v>4521</v>
      </c>
      <c r="I4526" s="78">
        <v>2452</v>
      </c>
      <c r="J4526" s="78">
        <v>2155</v>
      </c>
      <c r="K4526" s="78">
        <v>2150</v>
      </c>
      <c r="L4526" s="78">
        <v>2452</v>
      </c>
      <c r="M4526" s="579" t="str">
        <f t="shared" si="71"/>
        <v>2452,2155,2150,2452</v>
      </c>
      <c r="R4526" s="280">
        <v>4521</v>
      </c>
      <c r="S4526" s="591">
        <v>2173.2023128032001</v>
      </c>
    </row>
    <row r="4527" spans="1:19">
      <c r="A4527" s="20"/>
      <c r="B4527" s="24">
        <v>1745</v>
      </c>
      <c r="H4527" s="571">
        <v>4522</v>
      </c>
      <c r="I4527" s="78">
        <v>2452</v>
      </c>
      <c r="J4527" s="78">
        <v>2150</v>
      </c>
      <c r="K4527" s="78">
        <v>2451</v>
      </c>
      <c r="L4527" s="78">
        <v>2452</v>
      </c>
      <c r="M4527" s="579" t="str">
        <f t="shared" si="71"/>
        <v>2452,2150,2451,2452</v>
      </c>
      <c r="R4527" s="280">
        <v>4522</v>
      </c>
      <c r="S4527" s="591">
        <v>1807.02473395319</v>
      </c>
    </row>
    <row r="4528" spans="1:19">
      <c r="A4528" s="20"/>
      <c r="B4528" s="24">
        <v>1746</v>
      </c>
      <c r="H4528" s="571">
        <v>4523</v>
      </c>
      <c r="I4528" s="78">
        <v>2453</v>
      </c>
      <c r="J4528" s="78">
        <v>2290</v>
      </c>
      <c r="K4528" s="78">
        <v>2155</v>
      </c>
      <c r="L4528" s="78">
        <v>2453</v>
      </c>
      <c r="M4528" s="579" t="str">
        <f t="shared" si="71"/>
        <v>2453,2290,2155,2453</v>
      </c>
      <c r="R4528" s="280">
        <v>4523</v>
      </c>
      <c r="S4528" s="591">
        <v>2049.6966535233</v>
      </c>
    </row>
    <row r="4529" spans="1:19">
      <c r="A4529" s="20"/>
      <c r="B4529" s="24">
        <v>1747</v>
      </c>
      <c r="H4529" s="571">
        <v>4524</v>
      </c>
      <c r="I4529" s="78">
        <v>2453</v>
      </c>
      <c r="J4529" s="78">
        <v>2155</v>
      </c>
      <c r="K4529" s="78">
        <v>2452</v>
      </c>
      <c r="L4529" s="78">
        <v>2453</v>
      </c>
      <c r="M4529" s="579" t="str">
        <f t="shared" si="71"/>
        <v>2453,2155,2452,2453</v>
      </c>
      <c r="R4529" s="280">
        <v>4524</v>
      </c>
      <c r="S4529" s="591">
        <v>2022.4293229720399</v>
      </c>
    </row>
    <row r="4530" spans="1:19">
      <c r="A4530" s="20"/>
      <c r="B4530" s="24">
        <v>1748</v>
      </c>
      <c r="H4530" s="571">
        <v>4525</v>
      </c>
      <c r="I4530" s="78">
        <v>2454</v>
      </c>
      <c r="J4530" s="78">
        <v>2404</v>
      </c>
      <c r="K4530" s="78">
        <v>2290</v>
      </c>
      <c r="L4530" s="78">
        <v>2454</v>
      </c>
      <c r="M4530" s="579" t="str">
        <f t="shared" si="71"/>
        <v>2454,2404,2290,2454</v>
      </c>
      <c r="R4530" s="280">
        <v>4525</v>
      </c>
      <c r="S4530" s="591">
        <v>1801.4995945252001</v>
      </c>
    </row>
    <row r="4531" spans="1:19">
      <c r="A4531" s="20"/>
      <c r="B4531" s="24">
        <v>1749</v>
      </c>
      <c r="H4531" s="571">
        <v>4526</v>
      </c>
      <c r="I4531" s="78">
        <v>2454</v>
      </c>
      <c r="J4531" s="78">
        <v>2290</v>
      </c>
      <c r="K4531" s="78">
        <v>2453</v>
      </c>
      <c r="L4531" s="78">
        <v>2454</v>
      </c>
      <c r="M4531" s="579" t="str">
        <f t="shared" si="71"/>
        <v>2454,2290,2453,2454</v>
      </c>
      <c r="R4531" s="280">
        <v>4526</v>
      </c>
      <c r="S4531" s="591">
        <v>1720.0095518844</v>
      </c>
    </row>
    <row r="4532" spans="1:19">
      <c r="A4532" s="20"/>
      <c r="B4532" s="24">
        <v>1750</v>
      </c>
      <c r="H4532" s="571">
        <v>4527</v>
      </c>
      <c r="I4532" s="78">
        <v>2455</v>
      </c>
      <c r="J4532" s="78">
        <v>2451</v>
      </c>
      <c r="K4532" s="78">
        <v>2450</v>
      </c>
      <c r="L4532" s="78">
        <v>2455</v>
      </c>
      <c r="M4532" s="579" t="str">
        <f t="shared" si="71"/>
        <v>2455,2451,2450,2455</v>
      </c>
      <c r="R4532" s="280">
        <v>4527</v>
      </c>
      <c r="S4532" s="591">
        <v>1809.5769115345399</v>
      </c>
    </row>
    <row r="4533" spans="1:19">
      <c r="A4533" s="20"/>
      <c r="B4533" s="24">
        <v>1751</v>
      </c>
      <c r="H4533" s="571">
        <v>4528</v>
      </c>
      <c r="I4533" s="78">
        <v>2455</v>
      </c>
      <c r="J4533" s="78">
        <v>2450</v>
      </c>
      <c r="K4533" s="78">
        <v>2449</v>
      </c>
      <c r="L4533" s="78">
        <v>2455</v>
      </c>
      <c r="M4533" s="579" t="str">
        <f t="shared" si="71"/>
        <v>2455,2450,2449,2455</v>
      </c>
      <c r="R4533" s="280">
        <v>4528</v>
      </c>
      <c r="S4533" s="591">
        <v>1702.42957070131</v>
      </c>
    </row>
    <row r="4534" spans="1:19">
      <c r="A4534" s="20"/>
      <c r="B4534" s="24">
        <v>1752</v>
      </c>
      <c r="H4534" s="571">
        <v>4529</v>
      </c>
      <c r="I4534" s="78">
        <v>2456</v>
      </c>
      <c r="J4534" s="78">
        <v>2452</v>
      </c>
      <c r="K4534" s="78">
        <v>2451</v>
      </c>
      <c r="L4534" s="78">
        <v>2456</v>
      </c>
      <c r="M4534" s="579" t="str">
        <f t="shared" si="71"/>
        <v>2456,2452,2451,2456</v>
      </c>
      <c r="R4534" s="280">
        <v>4529</v>
      </c>
      <c r="S4534" s="591">
        <v>1853.94120259953</v>
      </c>
    </row>
    <row r="4535" spans="1:19">
      <c r="A4535" s="20"/>
      <c r="B4535" s="24">
        <v>1753</v>
      </c>
      <c r="H4535" s="571">
        <v>4530</v>
      </c>
      <c r="I4535" s="78">
        <v>2456</v>
      </c>
      <c r="J4535" s="78">
        <v>2451</v>
      </c>
      <c r="K4535" s="78">
        <v>2455</v>
      </c>
      <c r="L4535" s="78">
        <v>2456</v>
      </c>
      <c r="M4535" s="579" t="str">
        <f t="shared" si="71"/>
        <v>2456,2451,2455,2456</v>
      </c>
      <c r="R4535" s="280">
        <v>4530</v>
      </c>
      <c r="S4535" s="591">
        <v>1989.1878620554401</v>
      </c>
    </row>
    <row r="4536" spans="1:19">
      <c r="A4536" s="20"/>
      <c r="B4536" s="24">
        <v>1754</v>
      </c>
      <c r="H4536" s="571">
        <v>4531</v>
      </c>
      <c r="I4536" s="78">
        <v>2457</v>
      </c>
      <c r="J4536" s="78">
        <v>2453</v>
      </c>
      <c r="K4536" s="78">
        <v>2452</v>
      </c>
      <c r="L4536" s="78">
        <v>2457</v>
      </c>
      <c r="M4536" s="579" t="str">
        <f t="shared" si="71"/>
        <v>2457,2453,2452,2457</v>
      </c>
      <c r="R4536" s="280">
        <v>4531</v>
      </c>
      <c r="S4536" s="591">
        <v>1723.80545979572</v>
      </c>
    </row>
    <row r="4537" spans="1:19">
      <c r="A4537" s="20"/>
      <c r="B4537" s="24">
        <v>1755</v>
      </c>
      <c r="H4537" s="571">
        <v>4532</v>
      </c>
      <c r="I4537" s="78">
        <v>2457</v>
      </c>
      <c r="J4537" s="78">
        <v>2452</v>
      </c>
      <c r="K4537" s="78">
        <v>2456</v>
      </c>
      <c r="L4537" s="78">
        <v>2457</v>
      </c>
      <c r="M4537" s="579" t="str">
        <f t="shared" si="71"/>
        <v>2457,2452,2456,2457</v>
      </c>
      <c r="R4537" s="280">
        <v>4532</v>
      </c>
      <c r="S4537" s="591">
        <v>1798.1283325357199</v>
      </c>
    </row>
    <row r="4538" spans="1:19">
      <c r="A4538" s="20"/>
      <c r="B4538" s="24">
        <v>1756</v>
      </c>
      <c r="H4538" s="571">
        <v>4533</v>
      </c>
      <c r="I4538" s="78">
        <v>2458</v>
      </c>
      <c r="J4538" s="78">
        <v>2454</v>
      </c>
      <c r="K4538" s="78">
        <v>2453</v>
      </c>
      <c r="L4538" s="78">
        <v>2458</v>
      </c>
      <c r="M4538" s="579" t="str">
        <f t="shared" si="71"/>
        <v>2458,2454,2453,2458</v>
      </c>
      <c r="R4538" s="280">
        <v>4533</v>
      </c>
      <c r="S4538" s="591">
        <v>1418.6370144558</v>
      </c>
    </row>
    <row r="4539" spans="1:19">
      <c r="A4539" s="20"/>
      <c r="B4539" s="24">
        <v>1757</v>
      </c>
      <c r="H4539" s="571">
        <v>4534</v>
      </c>
      <c r="I4539" s="78">
        <v>2458</v>
      </c>
      <c r="J4539" s="78">
        <v>2453</v>
      </c>
      <c r="K4539" s="78">
        <v>2457</v>
      </c>
      <c r="L4539" s="78">
        <v>2458</v>
      </c>
      <c r="M4539" s="579" t="str">
        <f t="shared" si="71"/>
        <v>2458,2453,2457,2458</v>
      </c>
      <c r="R4539" s="280">
        <v>4534</v>
      </c>
      <c r="S4539" s="591">
        <v>1483.7842671317401</v>
      </c>
    </row>
    <row r="4540" spans="1:19">
      <c r="A4540" s="20"/>
      <c r="B4540" s="24">
        <v>1758</v>
      </c>
      <c r="H4540" s="571">
        <v>4535</v>
      </c>
      <c r="I4540" s="78">
        <v>2459</v>
      </c>
      <c r="J4540" s="78">
        <v>2455</v>
      </c>
      <c r="K4540" s="78">
        <v>2449</v>
      </c>
      <c r="L4540" s="78">
        <v>2459</v>
      </c>
      <c r="M4540" s="579" t="str">
        <f t="shared" si="71"/>
        <v>2459,2455,2449,2459</v>
      </c>
      <c r="R4540" s="280">
        <v>4535</v>
      </c>
      <c r="S4540" s="591">
        <v>2076.8476441721</v>
      </c>
    </row>
    <row r="4541" spans="1:19">
      <c r="A4541" s="20"/>
      <c r="B4541" s="24">
        <v>1759</v>
      </c>
      <c r="H4541" s="571">
        <v>4536</v>
      </c>
      <c r="I4541" s="78">
        <v>2459</v>
      </c>
      <c r="J4541" s="78">
        <v>2449</v>
      </c>
      <c r="K4541" s="78">
        <v>2448</v>
      </c>
      <c r="L4541" s="78">
        <v>2459</v>
      </c>
      <c r="M4541" s="579" t="str">
        <f t="shared" si="71"/>
        <v>2459,2449,2448,2459</v>
      </c>
      <c r="R4541" s="280">
        <v>4536</v>
      </c>
      <c r="S4541" s="591">
        <v>1939.4114462159</v>
      </c>
    </row>
    <row r="4542" spans="1:19">
      <c r="A4542" s="20"/>
      <c r="B4542" s="24">
        <v>1760</v>
      </c>
      <c r="H4542" s="571">
        <v>4537</v>
      </c>
      <c r="I4542" s="78">
        <v>2460</v>
      </c>
      <c r="J4542" s="78">
        <v>2459</v>
      </c>
      <c r="K4542" s="78">
        <v>2448</v>
      </c>
      <c r="L4542" s="78">
        <v>2460</v>
      </c>
      <c r="M4542" s="579" t="str">
        <f t="shared" si="71"/>
        <v>2460,2459,2448,2460</v>
      </c>
      <c r="R4542" s="280">
        <v>4537</v>
      </c>
      <c r="S4542" s="591">
        <v>1621.289394933</v>
      </c>
    </row>
    <row r="4543" spans="1:19">
      <c r="A4543" s="20"/>
      <c r="B4543" s="24">
        <v>1761</v>
      </c>
      <c r="H4543" s="571">
        <v>4538</v>
      </c>
      <c r="I4543" s="78">
        <v>2460</v>
      </c>
      <c r="J4543" s="78">
        <v>2448</v>
      </c>
      <c r="K4543" s="78">
        <v>2447</v>
      </c>
      <c r="L4543" s="78">
        <v>2460</v>
      </c>
      <c r="M4543" s="579" t="str">
        <f t="shared" si="71"/>
        <v>2460,2448,2447,2460</v>
      </c>
      <c r="R4543" s="280">
        <v>4538</v>
      </c>
      <c r="S4543" s="591">
        <v>1513.08344909999</v>
      </c>
    </row>
    <row r="4544" spans="1:19">
      <c r="A4544" s="20"/>
      <c r="B4544" s="24">
        <v>1762</v>
      </c>
      <c r="H4544" s="571">
        <v>4539</v>
      </c>
      <c r="I4544" s="78">
        <v>2461</v>
      </c>
      <c r="J4544" s="78">
        <v>2460</v>
      </c>
      <c r="K4544" s="78">
        <v>2447</v>
      </c>
      <c r="L4544" s="78">
        <v>2461</v>
      </c>
      <c r="M4544" s="579" t="str">
        <f t="shared" si="71"/>
        <v>2461,2460,2447,2461</v>
      </c>
      <c r="R4544" s="280">
        <v>4539</v>
      </c>
      <c r="S4544" s="591">
        <v>1399.3948196025001</v>
      </c>
    </row>
    <row r="4545" spans="1:19">
      <c r="A4545" s="20"/>
      <c r="B4545" s="24">
        <v>1763</v>
      </c>
      <c r="H4545" s="571">
        <v>4540</v>
      </c>
      <c r="I4545" s="78">
        <v>2461</v>
      </c>
      <c r="J4545" s="78">
        <v>2447</v>
      </c>
      <c r="K4545" s="78">
        <v>2446</v>
      </c>
      <c r="L4545" s="78">
        <v>2461</v>
      </c>
      <c r="M4545" s="579" t="str">
        <f t="shared" si="71"/>
        <v>2461,2447,2446,2461</v>
      </c>
      <c r="R4545" s="280">
        <v>4540</v>
      </c>
      <c r="S4545" s="591">
        <v>1472.8879039824801</v>
      </c>
    </row>
    <row r="4546" spans="1:19">
      <c r="A4546" s="20"/>
      <c r="B4546" s="24">
        <v>1764</v>
      </c>
      <c r="H4546" s="571">
        <v>4541</v>
      </c>
      <c r="I4546" s="78">
        <v>2445</v>
      </c>
      <c r="J4546" s="78">
        <v>2461</v>
      </c>
      <c r="K4546" s="78">
        <v>2446</v>
      </c>
      <c r="L4546" s="78">
        <v>2445</v>
      </c>
      <c r="M4546" s="579" t="str">
        <f t="shared" si="71"/>
        <v>2445,2461,2446,2445</v>
      </c>
      <c r="R4546" s="280">
        <v>4541</v>
      </c>
      <c r="S4546" s="591">
        <v>1474.91933053502</v>
      </c>
    </row>
    <row r="4547" spans="1:19">
      <c r="A4547" s="20"/>
      <c r="B4547" s="24">
        <v>1765</v>
      </c>
      <c r="H4547" s="571">
        <v>4542</v>
      </c>
      <c r="I4547" s="78">
        <v>2462</v>
      </c>
      <c r="J4547" s="78">
        <v>2461</v>
      </c>
      <c r="K4547" s="78">
        <v>2445</v>
      </c>
      <c r="L4547" s="78">
        <v>2462</v>
      </c>
      <c r="M4547" s="579" t="str">
        <f t="shared" si="71"/>
        <v>2462,2461,2445,2462</v>
      </c>
      <c r="R4547" s="280">
        <v>4542</v>
      </c>
      <c r="S4547" s="591">
        <v>1570.6877026744901</v>
      </c>
    </row>
    <row r="4548" spans="1:19">
      <c r="A4548" s="20"/>
      <c r="B4548" s="24">
        <v>1766</v>
      </c>
      <c r="H4548" s="571">
        <v>4543</v>
      </c>
      <c r="I4548" s="78">
        <v>2462</v>
      </c>
      <c r="J4548" s="78">
        <v>2445</v>
      </c>
      <c r="K4548" s="78">
        <v>2444</v>
      </c>
      <c r="L4548" s="78">
        <v>2462</v>
      </c>
      <c r="M4548" s="579" t="str">
        <f t="shared" si="71"/>
        <v>2462,2445,2444,2462</v>
      </c>
      <c r="R4548" s="280">
        <v>4543</v>
      </c>
      <c r="S4548" s="591">
        <v>1657.6121223309799</v>
      </c>
    </row>
    <row r="4549" spans="1:19">
      <c r="A4549" s="20"/>
      <c r="B4549" s="24">
        <v>1767</v>
      </c>
      <c r="H4549" s="571">
        <v>4544</v>
      </c>
      <c r="I4549" s="78">
        <v>2463</v>
      </c>
      <c r="J4549" s="78">
        <v>2462</v>
      </c>
      <c r="K4549" s="78">
        <v>2444</v>
      </c>
      <c r="L4549" s="78">
        <v>2463</v>
      </c>
      <c r="M4549" s="579" t="str">
        <f t="shared" si="71"/>
        <v>2463,2462,2444,2463</v>
      </c>
      <c r="R4549" s="280">
        <v>4544</v>
      </c>
      <c r="S4549" s="591">
        <v>1753.5794523300101</v>
      </c>
    </row>
    <row r="4550" spans="1:19">
      <c r="A4550" s="20"/>
      <c r="B4550" s="24">
        <v>1768</v>
      </c>
      <c r="H4550" s="571">
        <v>4545</v>
      </c>
      <c r="I4550" s="78">
        <v>2463</v>
      </c>
      <c r="J4550" s="78">
        <v>2444</v>
      </c>
      <c r="K4550" s="78">
        <v>2443</v>
      </c>
      <c r="L4550" s="78">
        <v>2463</v>
      </c>
      <c r="M4550" s="579" t="str">
        <f t="shared" ref="M4550:M4613" si="72">_xlfn.CONCAT(I4550,",",J4550,",",,K4550,",",L4550)</f>
        <v>2463,2444,2443,2463</v>
      </c>
      <c r="R4550" s="280">
        <v>4545</v>
      </c>
      <c r="S4550" s="591">
        <v>1693.6161009749901</v>
      </c>
    </row>
    <row r="4551" spans="1:19">
      <c r="A4551" s="20"/>
      <c r="B4551" s="24">
        <v>1769</v>
      </c>
      <c r="H4551" s="571">
        <v>4546</v>
      </c>
      <c r="I4551" s="78">
        <v>2464</v>
      </c>
      <c r="J4551" s="78">
        <v>2463</v>
      </c>
      <c r="K4551" s="78">
        <v>2443</v>
      </c>
      <c r="L4551" s="78">
        <v>2464</v>
      </c>
      <c r="M4551" s="579" t="str">
        <f t="shared" si="72"/>
        <v>2464,2463,2443,2464</v>
      </c>
      <c r="R4551" s="280">
        <v>4546</v>
      </c>
      <c r="S4551" s="591">
        <v>1752.8292697649999</v>
      </c>
    </row>
    <row r="4552" spans="1:19">
      <c r="A4552" s="20"/>
      <c r="B4552" s="24">
        <v>1770</v>
      </c>
      <c r="H4552" s="571">
        <v>4547</v>
      </c>
      <c r="I4552" s="78">
        <v>2464</v>
      </c>
      <c r="J4552" s="78">
        <v>2443</v>
      </c>
      <c r="K4552" s="78">
        <v>2441</v>
      </c>
      <c r="L4552" s="78">
        <v>2464</v>
      </c>
      <c r="M4552" s="579" t="str">
        <f t="shared" si="72"/>
        <v>2464,2443,2441,2464</v>
      </c>
      <c r="R4552" s="280">
        <v>4547</v>
      </c>
      <c r="S4552" s="591">
        <v>1791.79749094101</v>
      </c>
    </row>
    <row r="4553" spans="1:19">
      <c r="A4553" s="20"/>
      <c r="B4553" s="24">
        <v>1771</v>
      </c>
      <c r="H4553" s="571">
        <v>4548</v>
      </c>
      <c r="I4553" s="78">
        <v>2465</v>
      </c>
      <c r="J4553" s="78">
        <v>2464</v>
      </c>
      <c r="K4553" s="78">
        <v>2441</v>
      </c>
      <c r="L4553" s="78">
        <v>2465</v>
      </c>
      <c r="M4553" s="579" t="str">
        <f t="shared" si="72"/>
        <v>2465,2464,2441,2465</v>
      </c>
      <c r="R4553" s="280">
        <v>4548</v>
      </c>
      <c r="S4553" s="591">
        <v>1799.86426342149</v>
      </c>
    </row>
    <row r="4554" spans="1:19">
      <c r="A4554" s="20"/>
      <c r="B4554" s="24">
        <v>1772</v>
      </c>
      <c r="H4554" s="571">
        <v>4549</v>
      </c>
      <c r="I4554" s="78">
        <v>2465</v>
      </c>
      <c r="J4554" s="78">
        <v>2441</v>
      </c>
      <c r="K4554" s="78">
        <v>2440</v>
      </c>
      <c r="L4554" s="78">
        <v>2465</v>
      </c>
      <c r="M4554" s="579" t="str">
        <f t="shared" si="72"/>
        <v>2465,2441,2440,2465</v>
      </c>
      <c r="R4554" s="280">
        <v>4549</v>
      </c>
      <c r="S4554" s="591">
        <v>1547.1248171114801</v>
      </c>
    </row>
    <row r="4555" spans="1:19">
      <c r="A4555" s="20"/>
      <c r="B4555" s="24">
        <v>1773</v>
      </c>
      <c r="H4555" s="571">
        <v>4550</v>
      </c>
      <c r="I4555" s="78">
        <v>2442</v>
      </c>
      <c r="J4555" s="78">
        <v>2465</v>
      </c>
      <c r="K4555" s="78">
        <v>2440</v>
      </c>
      <c r="L4555" s="78">
        <v>2442</v>
      </c>
      <c r="M4555" s="579" t="str">
        <f t="shared" si="72"/>
        <v>2442,2465,2440,2442</v>
      </c>
      <c r="R4555" s="280">
        <v>4550</v>
      </c>
      <c r="S4555" s="591">
        <v>1489.1840227564901</v>
      </c>
    </row>
    <row r="4556" spans="1:19">
      <c r="A4556" s="20"/>
      <c r="B4556" s="24">
        <v>1774</v>
      </c>
      <c r="H4556" s="571">
        <v>4551</v>
      </c>
      <c r="I4556" s="78">
        <v>2466</v>
      </c>
      <c r="J4556" s="78">
        <v>2460</v>
      </c>
      <c r="K4556" s="78">
        <v>2461</v>
      </c>
      <c r="L4556" s="78">
        <v>2466</v>
      </c>
      <c r="M4556" s="579" t="str">
        <f t="shared" si="72"/>
        <v>2466,2460,2461,2466</v>
      </c>
      <c r="R4556" s="280">
        <v>4551</v>
      </c>
      <c r="S4556" s="591">
        <v>1585.680211011</v>
      </c>
    </row>
    <row r="4557" spans="1:19">
      <c r="A4557" s="20"/>
      <c r="B4557" s="24">
        <v>1775</v>
      </c>
      <c r="H4557" s="571">
        <v>4552</v>
      </c>
      <c r="I4557" s="78">
        <v>2466</v>
      </c>
      <c r="J4557" s="78">
        <v>2461</v>
      </c>
      <c r="K4557" s="78">
        <v>2462</v>
      </c>
      <c r="L4557" s="78">
        <v>2466</v>
      </c>
      <c r="M4557" s="579" t="str">
        <f t="shared" si="72"/>
        <v>2466,2461,2462,2466</v>
      </c>
      <c r="R4557" s="280">
        <v>4552</v>
      </c>
      <c r="S4557" s="591">
        <v>1862.6318524139999</v>
      </c>
    </row>
    <row r="4558" spans="1:19">
      <c r="A4558" s="20"/>
      <c r="B4558" s="24">
        <v>1776</v>
      </c>
      <c r="H4558" s="571">
        <v>4553</v>
      </c>
      <c r="I4558" s="78">
        <v>2466</v>
      </c>
      <c r="J4558" s="78">
        <v>2459</v>
      </c>
      <c r="K4558" s="78">
        <v>2460</v>
      </c>
      <c r="L4558" s="78">
        <v>2466</v>
      </c>
      <c r="M4558" s="579" t="str">
        <f t="shared" si="72"/>
        <v>2466,2459,2460,2466</v>
      </c>
      <c r="R4558" s="280">
        <v>4553</v>
      </c>
      <c r="S4558" s="591">
        <v>1699.8815068974</v>
      </c>
    </row>
    <row r="4559" spans="1:19">
      <c r="A4559" s="20"/>
      <c r="B4559" s="24">
        <v>1777</v>
      </c>
      <c r="H4559" s="571">
        <v>4554</v>
      </c>
      <c r="I4559" s="78">
        <v>2467</v>
      </c>
      <c r="J4559" s="78">
        <v>2455</v>
      </c>
      <c r="K4559" s="78">
        <v>2459</v>
      </c>
      <c r="L4559" s="78">
        <v>2467</v>
      </c>
      <c r="M4559" s="579" t="str">
        <f t="shared" si="72"/>
        <v>2467,2455,2459,2467</v>
      </c>
      <c r="R4559" s="280">
        <v>4554</v>
      </c>
      <c r="S4559" s="591">
        <v>2040.2382845428999</v>
      </c>
    </row>
    <row r="4560" spans="1:19">
      <c r="A4560" s="20"/>
      <c r="B4560" s="24">
        <v>1778</v>
      </c>
      <c r="H4560" s="571">
        <v>4555</v>
      </c>
      <c r="I4560" s="78">
        <v>2467</v>
      </c>
      <c r="J4560" s="78">
        <v>2459</v>
      </c>
      <c r="K4560" s="78">
        <v>2466</v>
      </c>
      <c r="L4560" s="78">
        <v>2467</v>
      </c>
      <c r="M4560" s="579" t="str">
        <f t="shared" si="72"/>
        <v>2467,2459,2466,2467</v>
      </c>
      <c r="R4560" s="280">
        <v>4555</v>
      </c>
      <c r="S4560" s="591">
        <v>2091.4323306106899</v>
      </c>
    </row>
    <row r="4561" spans="1:19">
      <c r="A4561" s="20"/>
      <c r="B4561" s="24">
        <v>1779</v>
      </c>
      <c r="H4561" s="571">
        <v>4556</v>
      </c>
      <c r="I4561" s="78">
        <v>2468</v>
      </c>
      <c r="J4561" s="78">
        <v>2456</v>
      </c>
      <c r="K4561" s="78">
        <v>2455</v>
      </c>
      <c r="L4561" s="78">
        <v>2468</v>
      </c>
      <c r="M4561" s="579" t="str">
        <f t="shared" si="72"/>
        <v>2468,2456,2455,2468</v>
      </c>
      <c r="R4561" s="280">
        <v>4556</v>
      </c>
      <c r="S4561" s="591">
        <v>1999.25181038354</v>
      </c>
    </row>
    <row r="4562" spans="1:19">
      <c r="A4562" s="20"/>
      <c r="B4562" s="24">
        <v>1780</v>
      </c>
      <c r="H4562" s="571">
        <v>4557</v>
      </c>
      <c r="I4562" s="78">
        <v>2468</v>
      </c>
      <c r="J4562" s="78">
        <v>2455</v>
      </c>
      <c r="K4562" s="78">
        <v>2467</v>
      </c>
      <c r="L4562" s="78">
        <v>2468</v>
      </c>
      <c r="M4562" s="579" t="str">
        <f t="shared" si="72"/>
        <v>2468,2455,2467,2468</v>
      </c>
      <c r="R4562" s="280">
        <v>4557</v>
      </c>
      <c r="S4562" s="591">
        <v>2067.72817993235</v>
      </c>
    </row>
    <row r="4563" spans="1:19">
      <c r="A4563" s="20"/>
      <c r="B4563" s="24">
        <v>1781</v>
      </c>
      <c r="H4563" s="571">
        <v>4558</v>
      </c>
      <c r="I4563" s="78">
        <v>2469</v>
      </c>
      <c r="J4563" s="78">
        <v>2457</v>
      </c>
      <c r="K4563" s="78">
        <v>2456</v>
      </c>
      <c r="L4563" s="78">
        <v>2469</v>
      </c>
      <c r="M4563" s="579" t="str">
        <f t="shared" si="72"/>
        <v>2469,2457,2456,2469</v>
      </c>
      <c r="R4563" s="280">
        <v>4558</v>
      </c>
      <c r="S4563" s="591">
        <v>1682.2730729462801</v>
      </c>
    </row>
    <row r="4564" spans="1:19">
      <c r="A4564" s="20"/>
      <c r="B4564" s="24">
        <v>1782</v>
      </c>
      <c r="H4564" s="571">
        <v>4559</v>
      </c>
      <c r="I4564" s="78">
        <v>2469</v>
      </c>
      <c r="J4564" s="78">
        <v>2456</v>
      </c>
      <c r="K4564" s="78">
        <v>2468</v>
      </c>
      <c r="L4564" s="78">
        <v>2469</v>
      </c>
      <c r="M4564" s="579" t="str">
        <f t="shared" si="72"/>
        <v>2469,2456,2468,2469</v>
      </c>
      <c r="R4564" s="280">
        <v>4559</v>
      </c>
      <c r="S4564" s="591">
        <v>1813.93863965791</v>
      </c>
    </row>
    <row r="4565" spans="1:19">
      <c r="A4565" s="20"/>
      <c r="B4565" s="24">
        <v>1783</v>
      </c>
      <c r="H4565" s="571">
        <v>4560</v>
      </c>
      <c r="I4565" s="78">
        <v>2470</v>
      </c>
      <c r="J4565" s="78">
        <v>2458</v>
      </c>
      <c r="K4565" s="78">
        <v>2457</v>
      </c>
      <c r="L4565" s="78">
        <v>2470</v>
      </c>
      <c r="M4565" s="579" t="str">
        <f t="shared" si="72"/>
        <v>2470,2458,2457,2470</v>
      </c>
      <c r="R4565" s="280">
        <v>4560</v>
      </c>
      <c r="S4565" s="591">
        <v>1392.7047627209499</v>
      </c>
    </row>
    <row r="4566" spans="1:19">
      <c r="A4566" s="20"/>
      <c r="B4566" s="24">
        <v>1784</v>
      </c>
      <c r="H4566" s="571">
        <v>4561</v>
      </c>
      <c r="I4566" s="78">
        <v>2470</v>
      </c>
      <c r="J4566" s="78">
        <v>2457</v>
      </c>
      <c r="K4566" s="78">
        <v>2469</v>
      </c>
      <c r="L4566" s="78">
        <v>2470</v>
      </c>
      <c r="M4566" s="579" t="str">
        <f t="shared" si="72"/>
        <v>2470,2457,2469,2470</v>
      </c>
      <c r="R4566" s="280">
        <v>4561</v>
      </c>
      <c r="S4566" s="591">
        <v>1687.8391271878299</v>
      </c>
    </row>
    <row r="4567" spans="1:19">
      <c r="A4567" s="20"/>
      <c r="B4567" s="24">
        <v>1785</v>
      </c>
      <c r="H4567" s="571">
        <v>4562</v>
      </c>
      <c r="I4567" s="78">
        <v>2471</v>
      </c>
      <c r="J4567" s="78">
        <v>2454</v>
      </c>
      <c r="K4567" s="78">
        <v>2458</v>
      </c>
      <c r="L4567" s="78">
        <v>2471</v>
      </c>
      <c r="M4567" s="579" t="str">
        <f t="shared" si="72"/>
        <v>2471,2454,2458,2471</v>
      </c>
      <c r="R4567" s="280">
        <v>4562</v>
      </c>
      <c r="S4567" s="591">
        <v>1488.7422301982899</v>
      </c>
    </row>
    <row r="4568" spans="1:19">
      <c r="A4568" s="20"/>
      <c r="B4568" s="24">
        <v>1786</v>
      </c>
      <c r="H4568" s="571">
        <v>4563</v>
      </c>
      <c r="I4568" s="78">
        <v>2471</v>
      </c>
      <c r="J4568" s="78">
        <v>2458</v>
      </c>
      <c r="K4568" s="78">
        <v>2470</v>
      </c>
      <c r="L4568" s="78">
        <v>2471</v>
      </c>
      <c r="M4568" s="579" t="str">
        <f t="shared" si="72"/>
        <v>2471,2458,2470,2471</v>
      </c>
      <c r="R4568" s="280">
        <v>4563</v>
      </c>
      <c r="S4568" s="591">
        <v>1472.61801863132</v>
      </c>
    </row>
    <row r="4569" spans="1:19">
      <c r="A4569" s="20"/>
      <c r="B4569" s="24">
        <v>1787</v>
      </c>
      <c r="H4569" s="571">
        <v>4564</v>
      </c>
      <c r="I4569" s="78">
        <v>2472</v>
      </c>
      <c r="J4569" s="78">
        <v>2404</v>
      </c>
      <c r="K4569" s="78">
        <v>2454</v>
      </c>
      <c r="L4569" s="78">
        <v>2472</v>
      </c>
      <c r="M4569" s="579" t="str">
        <f t="shared" si="72"/>
        <v>2472,2404,2454,2472</v>
      </c>
      <c r="R4569" s="280">
        <v>4564</v>
      </c>
      <c r="S4569" s="591">
        <v>1379.6569712738999</v>
      </c>
    </row>
    <row r="4570" spans="1:19">
      <c r="A4570" s="20"/>
      <c r="B4570" s="24">
        <v>1788</v>
      </c>
      <c r="H4570" s="571">
        <v>4565</v>
      </c>
      <c r="I4570" s="78">
        <v>2472</v>
      </c>
      <c r="J4570" s="78">
        <v>2454</v>
      </c>
      <c r="K4570" s="78">
        <v>2471</v>
      </c>
      <c r="L4570" s="78">
        <v>2472</v>
      </c>
      <c r="M4570" s="579" t="str">
        <f t="shared" si="72"/>
        <v>2472,2454,2471,2472</v>
      </c>
      <c r="R4570" s="280">
        <v>4565</v>
      </c>
      <c r="S4570" s="591">
        <v>1598.2177087805901</v>
      </c>
    </row>
    <row r="4571" spans="1:19">
      <c r="A4571" s="20"/>
      <c r="B4571" s="24">
        <v>1789</v>
      </c>
      <c r="H4571" s="571">
        <v>4566</v>
      </c>
      <c r="I4571" s="78">
        <v>2473</v>
      </c>
      <c r="J4571" s="78">
        <v>2403</v>
      </c>
      <c r="K4571" s="78">
        <v>2404</v>
      </c>
      <c r="L4571" s="78">
        <v>2473</v>
      </c>
      <c r="M4571" s="579" t="str">
        <f t="shared" si="72"/>
        <v>2473,2403,2404,2473</v>
      </c>
      <c r="R4571" s="280">
        <v>4566</v>
      </c>
      <c r="S4571" s="591">
        <v>1935.36164404541</v>
      </c>
    </row>
    <row r="4572" spans="1:19">
      <c r="A4572" s="20"/>
      <c r="B4572" s="24">
        <v>1790</v>
      </c>
      <c r="H4572" s="571">
        <v>4567</v>
      </c>
      <c r="I4572" s="78">
        <v>2473</v>
      </c>
      <c r="J4572" s="78">
        <v>2404</v>
      </c>
      <c r="K4572" s="78">
        <v>2472</v>
      </c>
      <c r="L4572" s="78">
        <v>2473</v>
      </c>
      <c r="M4572" s="579" t="str">
        <f t="shared" si="72"/>
        <v>2473,2404,2472,2473</v>
      </c>
      <c r="R4572" s="280">
        <v>4567</v>
      </c>
      <c r="S4572" s="591">
        <v>1592.79761426305</v>
      </c>
    </row>
    <row r="4573" spans="1:19">
      <c r="A4573" s="20"/>
      <c r="B4573" s="24">
        <v>1791</v>
      </c>
      <c r="H4573" s="571">
        <v>4568</v>
      </c>
      <c r="I4573" s="78">
        <v>2474</v>
      </c>
      <c r="J4573" s="78">
        <v>2402</v>
      </c>
      <c r="K4573" s="78">
        <v>2403</v>
      </c>
      <c r="L4573" s="78">
        <v>2474</v>
      </c>
      <c r="M4573" s="579" t="str">
        <f t="shared" si="72"/>
        <v>2474,2402,2403,2474</v>
      </c>
      <c r="R4573" s="280">
        <v>4568</v>
      </c>
      <c r="S4573" s="591">
        <v>2080.3097138339999</v>
      </c>
    </row>
    <row r="4574" spans="1:19">
      <c r="A4574" s="20"/>
      <c r="B4574" s="24">
        <v>1792</v>
      </c>
      <c r="H4574" s="571">
        <v>4569</v>
      </c>
      <c r="I4574" s="78">
        <v>2474</v>
      </c>
      <c r="J4574" s="78">
        <v>2403</v>
      </c>
      <c r="K4574" s="78">
        <v>2473</v>
      </c>
      <c r="L4574" s="78">
        <v>2474</v>
      </c>
      <c r="M4574" s="579" t="str">
        <f t="shared" si="72"/>
        <v>2474,2403,2473,2474</v>
      </c>
      <c r="R4574" s="280">
        <v>4569</v>
      </c>
      <c r="S4574" s="591">
        <v>1883.4203503594899</v>
      </c>
    </row>
    <row r="4575" spans="1:19">
      <c r="A4575" s="20"/>
      <c r="B4575" s="24">
        <v>1793</v>
      </c>
      <c r="H4575" s="571">
        <v>4570</v>
      </c>
      <c r="I4575" s="78">
        <v>2475</v>
      </c>
      <c r="J4575" s="78">
        <v>2466</v>
      </c>
      <c r="K4575" s="78">
        <v>2462</v>
      </c>
      <c r="L4575" s="78">
        <v>2475</v>
      </c>
      <c r="M4575" s="579" t="str">
        <f t="shared" si="72"/>
        <v>2475,2466,2462,2475</v>
      </c>
      <c r="R4575" s="280">
        <v>4570</v>
      </c>
      <c r="S4575" s="591">
        <v>1990.6115892299799</v>
      </c>
    </row>
    <row r="4576" spans="1:19">
      <c r="A4576" s="20"/>
      <c r="B4576" s="24">
        <v>1794</v>
      </c>
      <c r="H4576" s="571">
        <v>4571</v>
      </c>
      <c r="I4576" s="78">
        <v>2475</v>
      </c>
      <c r="J4576" s="78">
        <v>2462</v>
      </c>
      <c r="K4576" s="78">
        <v>2463</v>
      </c>
      <c r="L4576" s="78">
        <v>2475</v>
      </c>
      <c r="M4576" s="579" t="str">
        <f t="shared" si="72"/>
        <v>2475,2462,2463,2475</v>
      </c>
      <c r="R4576" s="280">
        <v>4571</v>
      </c>
      <c r="S4576" s="591">
        <v>1745.0721400845</v>
      </c>
    </row>
    <row r="4577" spans="1:19">
      <c r="A4577" s="20"/>
      <c r="B4577" s="24">
        <v>1795</v>
      </c>
      <c r="H4577" s="571">
        <v>4572</v>
      </c>
      <c r="I4577" s="78">
        <v>2476</v>
      </c>
      <c r="J4577" s="78">
        <v>2475</v>
      </c>
      <c r="K4577" s="78">
        <v>2463</v>
      </c>
      <c r="L4577" s="78">
        <v>2476</v>
      </c>
      <c r="M4577" s="579" t="str">
        <f t="shared" si="72"/>
        <v>2476,2475,2463,2476</v>
      </c>
      <c r="R4577" s="280">
        <v>4572</v>
      </c>
      <c r="S4577" s="591">
        <v>1833.9118164214999</v>
      </c>
    </row>
    <row r="4578" spans="1:19">
      <c r="A4578" s="20"/>
      <c r="B4578" s="24">
        <v>1796</v>
      </c>
      <c r="H4578" s="571">
        <v>4573</v>
      </c>
      <c r="I4578" s="78">
        <v>2476</v>
      </c>
      <c r="J4578" s="78">
        <v>2463</v>
      </c>
      <c r="K4578" s="78">
        <v>2464</v>
      </c>
      <c r="L4578" s="78">
        <v>2476</v>
      </c>
      <c r="M4578" s="579" t="str">
        <f t="shared" si="72"/>
        <v>2476,2463,2464,2476</v>
      </c>
      <c r="R4578" s="280">
        <v>4573</v>
      </c>
      <c r="S4578" s="591">
        <v>1734.2351181194899</v>
      </c>
    </row>
    <row r="4579" spans="1:19">
      <c r="A4579" s="20"/>
      <c r="B4579" s="24">
        <v>1797</v>
      </c>
      <c r="H4579" s="571">
        <v>4574</v>
      </c>
      <c r="I4579" s="78">
        <v>2477</v>
      </c>
      <c r="J4579" s="78">
        <v>2467</v>
      </c>
      <c r="K4579" s="78">
        <v>2466</v>
      </c>
      <c r="L4579" s="78">
        <v>2477</v>
      </c>
      <c r="M4579" s="579" t="str">
        <f t="shared" si="72"/>
        <v>2477,2467,2466,2477</v>
      </c>
      <c r="R4579" s="280">
        <v>4574</v>
      </c>
      <c r="S4579" s="591">
        <v>2064.8682133047</v>
      </c>
    </row>
    <row r="4580" spans="1:19">
      <c r="A4580" s="20"/>
      <c r="B4580" s="24">
        <v>1798</v>
      </c>
      <c r="H4580" s="571">
        <v>4575</v>
      </c>
      <c r="I4580" s="78">
        <v>2477</v>
      </c>
      <c r="J4580" s="78">
        <v>2466</v>
      </c>
      <c r="K4580" s="78">
        <v>2475</v>
      </c>
      <c r="L4580" s="78">
        <v>2477</v>
      </c>
      <c r="M4580" s="579" t="str">
        <f t="shared" si="72"/>
        <v>2477,2466,2475,2477</v>
      </c>
      <c r="R4580" s="280">
        <v>4575</v>
      </c>
      <c r="S4580" s="591">
        <v>1973.9960266275</v>
      </c>
    </row>
    <row r="4581" spans="1:19">
      <c r="A4581" s="20"/>
      <c r="B4581" s="24">
        <v>1799</v>
      </c>
      <c r="H4581" s="571">
        <v>4576</v>
      </c>
      <c r="I4581" s="78">
        <v>2478</v>
      </c>
      <c r="J4581" s="78">
        <v>2476</v>
      </c>
      <c r="K4581" s="78">
        <v>2464</v>
      </c>
      <c r="L4581" s="78">
        <v>2478</v>
      </c>
      <c r="M4581" s="579" t="str">
        <f t="shared" si="72"/>
        <v>2478,2476,2464,2478</v>
      </c>
      <c r="R4581" s="280">
        <v>4576</v>
      </c>
      <c r="S4581" s="591">
        <v>1749.6186440894901</v>
      </c>
    </row>
    <row r="4582" spans="1:19">
      <c r="A4582" s="20"/>
      <c r="B4582" s="24">
        <v>1800</v>
      </c>
      <c r="H4582" s="571">
        <v>4577</v>
      </c>
      <c r="I4582" s="78">
        <v>2478</v>
      </c>
      <c r="J4582" s="78">
        <v>2464</v>
      </c>
      <c r="K4582" s="78">
        <v>2465</v>
      </c>
      <c r="L4582" s="78">
        <v>2478</v>
      </c>
      <c r="M4582" s="579" t="str">
        <f t="shared" si="72"/>
        <v>2478,2464,2465,2478</v>
      </c>
      <c r="R4582" s="280">
        <v>4577</v>
      </c>
      <c r="S4582" s="591">
        <v>1661.6696837024899</v>
      </c>
    </row>
    <row r="4583" spans="1:19">
      <c r="A4583" s="20"/>
      <c r="B4583" s="24">
        <v>1801</v>
      </c>
      <c r="H4583" s="571">
        <v>4578</v>
      </c>
      <c r="I4583" s="78">
        <v>2479</v>
      </c>
      <c r="J4583" s="78">
        <v>2478</v>
      </c>
      <c r="K4583" s="78">
        <v>2465</v>
      </c>
      <c r="L4583" s="78">
        <v>2479</v>
      </c>
      <c r="M4583" s="579" t="str">
        <f t="shared" si="72"/>
        <v>2479,2478,2465,2479</v>
      </c>
      <c r="R4583" s="280">
        <v>4578</v>
      </c>
      <c r="S4583" s="591">
        <v>1656.1926267164899</v>
      </c>
    </row>
    <row r="4584" spans="1:19">
      <c r="A4584" s="20"/>
      <c r="B4584" s="24">
        <v>1802</v>
      </c>
      <c r="H4584" s="571">
        <v>4579</v>
      </c>
      <c r="I4584" s="78">
        <v>2479</v>
      </c>
      <c r="J4584" s="78">
        <v>2465</v>
      </c>
      <c r="K4584" s="78">
        <v>2442</v>
      </c>
      <c r="L4584" s="78">
        <v>2479</v>
      </c>
      <c r="M4584" s="579" t="str">
        <f t="shared" si="72"/>
        <v>2479,2465,2442,2479</v>
      </c>
      <c r="R4584" s="280">
        <v>4579</v>
      </c>
      <c r="S4584" s="591">
        <v>1754.3693593170001</v>
      </c>
    </row>
    <row r="4585" spans="1:19">
      <c r="A4585" s="20"/>
      <c r="B4585" s="24">
        <v>1803</v>
      </c>
      <c r="H4585" s="571">
        <v>4580</v>
      </c>
      <c r="I4585" s="78">
        <v>2480</v>
      </c>
      <c r="J4585" s="78">
        <v>2479</v>
      </c>
      <c r="K4585" s="78">
        <v>2442</v>
      </c>
      <c r="L4585" s="78">
        <v>2480</v>
      </c>
      <c r="M4585" s="579" t="str">
        <f t="shared" si="72"/>
        <v>2480,2479,2442,2480</v>
      </c>
      <c r="R4585" s="280">
        <v>4580</v>
      </c>
      <c r="S4585" s="591">
        <v>1693.7467774649799</v>
      </c>
    </row>
    <row r="4586" spans="1:19">
      <c r="A4586" s="20"/>
      <c r="B4586" s="24">
        <v>1804</v>
      </c>
      <c r="H4586" s="571">
        <v>4581</v>
      </c>
      <c r="I4586" s="78">
        <v>2480</v>
      </c>
      <c r="J4586" s="78">
        <v>2442</v>
      </c>
      <c r="K4586" s="78">
        <v>2405</v>
      </c>
      <c r="L4586" s="78">
        <v>2480</v>
      </c>
      <c r="M4586" s="579" t="str">
        <f t="shared" si="72"/>
        <v>2480,2442,2405,2480</v>
      </c>
      <c r="R4586" s="280">
        <v>4581</v>
      </c>
      <c r="S4586" s="591">
        <v>1845.51543743451</v>
      </c>
    </row>
    <row r="4587" spans="1:19">
      <c r="A4587" s="20"/>
      <c r="B4587" s="24">
        <v>1805</v>
      </c>
      <c r="H4587" s="571">
        <v>4582</v>
      </c>
      <c r="I4587" s="78">
        <v>2481</v>
      </c>
      <c r="J4587" s="78">
        <v>2480</v>
      </c>
      <c r="K4587" s="78">
        <v>2405</v>
      </c>
      <c r="L4587" s="78">
        <v>2481</v>
      </c>
      <c r="M4587" s="579" t="str">
        <f t="shared" si="72"/>
        <v>2481,2480,2405,2481</v>
      </c>
      <c r="R4587" s="280">
        <v>4582</v>
      </c>
      <c r="S4587" s="591">
        <v>1684.7353088299999</v>
      </c>
    </row>
    <row r="4588" spans="1:19">
      <c r="A4588" s="20"/>
      <c r="B4588" s="24">
        <v>1806</v>
      </c>
      <c r="H4588" s="571">
        <v>4583</v>
      </c>
      <c r="I4588" s="78">
        <v>2481</v>
      </c>
      <c r="J4588" s="78">
        <v>2405</v>
      </c>
      <c r="K4588" s="78">
        <v>2406</v>
      </c>
      <c r="L4588" s="78">
        <v>2481</v>
      </c>
      <c r="M4588" s="579" t="str">
        <f t="shared" si="72"/>
        <v>2481,2405,2406,2481</v>
      </c>
      <c r="R4588" s="280">
        <v>4583</v>
      </c>
      <c r="S4588" s="591">
        <v>1777.9886894684801</v>
      </c>
    </row>
    <row r="4589" spans="1:19">
      <c r="A4589" s="20"/>
      <c r="B4589" s="24">
        <v>1807</v>
      </c>
      <c r="H4589" s="571">
        <v>4584</v>
      </c>
      <c r="I4589" s="78">
        <v>2482</v>
      </c>
      <c r="J4589" s="78">
        <v>2481</v>
      </c>
      <c r="K4589" s="78">
        <v>2406</v>
      </c>
      <c r="L4589" s="78">
        <v>2482</v>
      </c>
      <c r="M4589" s="579" t="str">
        <f t="shared" si="72"/>
        <v>2482,2481,2406,2482</v>
      </c>
      <c r="R4589" s="280">
        <v>4584</v>
      </c>
      <c r="S4589" s="591">
        <v>1573.3850486684801</v>
      </c>
    </row>
    <row r="4590" spans="1:19">
      <c r="A4590" s="20"/>
      <c r="B4590" s="24">
        <v>1808</v>
      </c>
      <c r="H4590" s="571">
        <v>4585</v>
      </c>
      <c r="I4590" s="78">
        <v>2482</v>
      </c>
      <c r="J4590" s="78">
        <v>2406</v>
      </c>
      <c r="K4590" s="78">
        <v>2407</v>
      </c>
      <c r="L4590" s="78">
        <v>2482</v>
      </c>
      <c r="M4590" s="579" t="str">
        <f t="shared" si="72"/>
        <v>2482,2406,2407,2482</v>
      </c>
      <c r="R4590" s="280">
        <v>4585</v>
      </c>
      <c r="S4590" s="591">
        <v>2226.24403893099</v>
      </c>
    </row>
    <row r="4591" spans="1:19">
      <c r="A4591" s="20"/>
      <c r="B4591" s="24">
        <v>1809</v>
      </c>
      <c r="H4591" s="571">
        <v>4586</v>
      </c>
      <c r="I4591" s="78">
        <v>2483</v>
      </c>
      <c r="J4591" s="78">
        <v>2482</v>
      </c>
      <c r="K4591" s="78">
        <v>2407</v>
      </c>
      <c r="L4591" s="78">
        <v>2483</v>
      </c>
      <c r="M4591" s="579" t="str">
        <f t="shared" si="72"/>
        <v>2483,2482,2407,2483</v>
      </c>
      <c r="R4591" s="280">
        <v>4586</v>
      </c>
      <c r="S4591" s="591">
        <v>2081.98444452902</v>
      </c>
    </row>
    <row r="4592" spans="1:19">
      <c r="A4592" s="20"/>
      <c r="B4592" s="24">
        <v>1810</v>
      </c>
      <c r="H4592" s="571">
        <v>4587</v>
      </c>
      <c r="I4592" s="78">
        <v>2483</v>
      </c>
      <c r="J4592" s="78">
        <v>2407</v>
      </c>
      <c r="K4592" s="78">
        <v>2439</v>
      </c>
      <c r="L4592" s="78">
        <v>2483</v>
      </c>
      <c r="M4592" s="579" t="str">
        <f t="shared" si="72"/>
        <v>2483,2407,2439,2483</v>
      </c>
      <c r="R4592" s="280">
        <v>4587</v>
      </c>
      <c r="S4592" s="591">
        <v>2166.95524458298</v>
      </c>
    </row>
    <row r="4593" spans="1:19">
      <c r="A4593" s="20"/>
      <c r="B4593" s="24">
        <v>1811</v>
      </c>
      <c r="H4593" s="571">
        <v>4588</v>
      </c>
      <c r="I4593" s="78">
        <v>2484</v>
      </c>
      <c r="J4593" s="78">
        <v>2468</v>
      </c>
      <c r="K4593" s="78">
        <v>2467</v>
      </c>
      <c r="L4593" s="78">
        <v>2484</v>
      </c>
      <c r="M4593" s="579" t="str">
        <f t="shared" si="72"/>
        <v>2484,2468,2467,2484</v>
      </c>
      <c r="R4593" s="280">
        <v>4588</v>
      </c>
      <c r="S4593" s="591">
        <v>1847.63461434384</v>
      </c>
    </row>
    <row r="4594" spans="1:19">
      <c r="A4594" s="20"/>
      <c r="B4594" s="24">
        <v>1812</v>
      </c>
      <c r="H4594" s="571">
        <v>4589</v>
      </c>
      <c r="I4594" s="78">
        <v>2484</v>
      </c>
      <c r="J4594" s="78">
        <v>2467</v>
      </c>
      <c r="K4594" s="78">
        <v>2477</v>
      </c>
      <c r="L4594" s="78">
        <v>2484</v>
      </c>
      <c r="M4594" s="579" t="str">
        <f t="shared" si="72"/>
        <v>2484,2467,2477,2484</v>
      </c>
      <c r="R4594" s="280">
        <v>4589</v>
      </c>
      <c r="S4594" s="591">
        <v>1871.1087773805</v>
      </c>
    </row>
    <row r="4595" spans="1:19">
      <c r="A4595" s="20"/>
      <c r="B4595" s="24">
        <v>1813</v>
      </c>
      <c r="H4595" s="571">
        <v>4590</v>
      </c>
      <c r="I4595" s="78">
        <v>2485</v>
      </c>
      <c r="J4595" s="78">
        <v>2469</v>
      </c>
      <c r="K4595" s="78">
        <v>2468</v>
      </c>
      <c r="L4595" s="78">
        <v>2485</v>
      </c>
      <c r="M4595" s="579" t="str">
        <f t="shared" si="72"/>
        <v>2485,2469,2468,2485</v>
      </c>
      <c r="R4595" s="280">
        <v>4590</v>
      </c>
      <c r="S4595" s="591">
        <v>1676.7389438283101</v>
      </c>
    </row>
    <row r="4596" spans="1:19">
      <c r="A4596" s="20"/>
      <c r="B4596" s="24">
        <v>1814</v>
      </c>
      <c r="H4596" s="571">
        <v>4591</v>
      </c>
      <c r="I4596" s="78">
        <v>2485</v>
      </c>
      <c r="J4596" s="78">
        <v>2468</v>
      </c>
      <c r="K4596" s="78">
        <v>2484</v>
      </c>
      <c r="L4596" s="78">
        <v>2485</v>
      </c>
      <c r="M4596" s="579" t="str">
        <f t="shared" si="72"/>
        <v>2485,2468,2484,2485</v>
      </c>
      <c r="R4596" s="280">
        <v>4591</v>
      </c>
      <c r="S4596" s="591">
        <v>1752.45956173744</v>
      </c>
    </row>
    <row r="4597" spans="1:19">
      <c r="A4597" s="20"/>
      <c r="B4597" s="24">
        <v>1815</v>
      </c>
      <c r="H4597" s="571">
        <v>4592</v>
      </c>
      <c r="I4597" s="78">
        <v>2486</v>
      </c>
      <c r="J4597" s="78">
        <v>2470</v>
      </c>
      <c r="K4597" s="78">
        <v>2469</v>
      </c>
      <c r="L4597" s="78">
        <v>2486</v>
      </c>
      <c r="M4597" s="579" t="str">
        <f t="shared" si="72"/>
        <v>2486,2470,2469,2486</v>
      </c>
      <c r="R4597" s="280">
        <v>4592</v>
      </c>
      <c r="S4597" s="591">
        <v>1631.9530194407801</v>
      </c>
    </row>
    <row r="4598" spans="1:19">
      <c r="A4598" s="20"/>
      <c r="B4598" s="24">
        <v>1816</v>
      </c>
      <c r="H4598" s="571">
        <v>4593</v>
      </c>
      <c r="I4598" s="78">
        <v>2486</v>
      </c>
      <c r="J4598" s="78">
        <v>2469</v>
      </c>
      <c r="K4598" s="78">
        <v>2485</v>
      </c>
      <c r="L4598" s="78">
        <v>2486</v>
      </c>
      <c r="M4598" s="579" t="str">
        <f t="shared" si="72"/>
        <v>2486,2469,2485,2486</v>
      </c>
      <c r="R4598" s="280">
        <v>4593</v>
      </c>
      <c r="S4598" s="591">
        <v>1678.86156956883</v>
      </c>
    </row>
    <row r="4599" spans="1:19">
      <c r="A4599" s="20"/>
      <c r="B4599" s="24">
        <v>1817</v>
      </c>
      <c r="H4599" s="571">
        <v>4594</v>
      </c>
      <c r="I4599" s="78">
        <v>2487</v>
      </c>
      <c r="J4599" s="78">
        <v>2471</v>
      </c>
      <c r="K4599" s="78">
        <v>2470</v>
      </c>
      <c r="L4599" s="78">
        <v>2487</v>
      </c>
      <c r="M4599" s="579" t="str">
        <f t="shared" si="72"/>
        <v>2487,2471,2470,2487</v>
      </c>
      <c r="R4599" s="280">
        <v>4594</v>
      </c>
      <c r="S4599" s="591">
        <v>1817.71433145065</v>
      </c>
    </row>
    <row r="4600" spans="1:19">
      <c r="A4600" s="20"/>
      <c r="B4600" s="24">
        <v>1818</v>
      </c>
      <c r="H4600" s="571">
        <v>4595</v>
      </c>
      <c r="I4600" s="78">
        <v>2487</v>
      </c>
      <c r="J4600" s="78">
        <v>2470</v>
      </c>
      <c r="K4600" s="78">
        <v>2486</v>
      </c>
      <c r="L4600" s="78">
        <v>2487</v>
      </c>
      <c r="M4600" s="579" t="str">
        <f t="shared" si="72"/>
        <v>2487,2470,2486,2487</v>
      </c>
      <c r="R4600" s="280">
        <v>4595</v>
      </c>
      <c r="S4600" s="591">
        <v>1551.05776137309</v>
      </c>
    </row>
    <row r="4601" spans="1:19">
      <c r="A4601" s="20"/>
      <c r="B4601" s="24">
        <v>1819</v>
      </c>
      <c r="H4601" s="571">
        <v>4596</v>
      </c>
      <c r="I4601" s="78">
        <v>2488</v>
      </c>
      <c r="J4601" s="78">
        <v>2477</v>
      </c>
      <c r="K4601" s="78">
        <v>2475</v>
      </c>
      <c r="L4601" s="78">
        <v>2488</v>
      </c>
      <c r="M4601" s="579" t="str">
        <f t="shared" si="72"/>
        <v>2488,2477,2475,2488</v>
      </c>
      <c r="R4601" s="280">
        <v>4596</v>
      </c>
      <c r="S4601" s="591">
        <v>1839.66896687249</v>
      </c>
    </row>
    <row r="4602" spans="1:19">
      <c r="A4602" s="20"/>
      <c r="B4602" s="24">
        <v>1820</v>
      </c>
      <c r="H4602" s="571">
        <v>4597</v>
      </c>
      <c r="I4602" s="78">
        <v>2488</v>
      </c>
      <c r="J4602" s="78">
        <v>2475</v>
      </c>
      <c r="K4602" s="78">
        <v>2476</v>
      </c>
      <c r="L4602" s="78">
        <v>2488</v>
      </c>
      <c r="M4602" s="579" t="str">
        <f t="shared" si="72"/>
        <v>2488,2475,2476,2488</v>
      </c>
      <c r="R4602" s="280">
        <v>4597</v>
      </c>
      <c r="S4602" s="591">
        <v>1790.5730179254899</v>
      </c>
    </row>
    <row r="4603" spans="1:19">
      <c r="A4603" s="20"/>
      <c r="B4603" s="24">
        <v>1821</v>
      </c>
      <c r="H4603" s="571">
        <v>4598</v>
      </c>
      <c r="I4603" s="78">
        <v>2489</v>
      </c>
      <c r="J4603" s="78">
        <v>2488</v>
      </c>
      <c r="K4603" s="78">
        <v>2476</v>
      </c>
      <c r="L4603" s="78">
        <v>2489</v>
      </c>
      <c r="M4603" s="579" t="str">
        <f t="shared" si="72"/>
        <v>2489,2488,2476,2489</v>
      </c>
      <c r="R4603" s="280">
        <v>4598</v>
      </c>
      <c r="S4603" s="591">
        <v>1751.90077315398</v>
      </c>
    </row>
    <row r="4604" spans="1:19">
      <c r="A4604" s="20"/>
      <c r="B4604" s="24">
        <v>1822</v>
      </c>
      <c r="H4604" s="571">
        <v>4599</v>
      </c>
      <c r="I4604" s="78">
        <v>2489</v>
      </c>
      <c r="J4604" s="78">
        <v>2476</v>
      </c>
      <c r="K4604" s="78">
        <v>2478</v>
      </c>
      <c r="L4604" s="78">
        <v>2489</v>
      </c>
      <c r="M4604" s="579" t="str">
        <f t="shared" si="72"/>
        <v>2489,2476,2478,2489</v>
      </c>
      <c r="R4604" s="280">
        <v>4599</v>
      </c>
      <c r="S4604" s="591">
        <v>1695.5989216415101</v>
      </c>
    </row>
    <row r="4605" spans="1:19">
      <c r="A4605" s="20"/>
      <c r="B4605" s="24">
        <v>1823</v>
      </c>
      <c r="H4605" s="571">
        <v>4600</v>
      </c>
      <c r="I4605" s="78">
        <v>2490</v>
      </c>
      <c r="J4605" s="78">
        <v>2484</v>
      </c>
      <c r="K4605" s="78">
        <v>2477</v>
      </c>
      <c r="L4605" s="78">
        <v>2490</v>
      </c>
      <c r="M4605" s="579" t="str">
        <f t="shared" si="72"/>
        <v>2490,2484,2477,2490</v>
      </c>
      <c r="R4605" s="280">
        <v>4600</v>
      </c>
      <c r="S4605" s="591">
        <v>1796.9488955542399</v>
      </c>
    </row>
    <row r="4606" spans="1:19">
      <c r="A4606" s="20"/>
      <c r="B4606" s="24">
        <v>1824</v>
      </c>
      <c r="H4606" s="571">
        <v>4601</v>
      </c>
      <c r="I4606" s="78">
        <v>2490</v>
      </c>
      <c r="J4606" s="78">
        <v>2477</v>
      </c>
      <c r="K4606" s="78">
        <v>2488</v>
      </c>
      <c r="L4606" s="78">
        <v>2490</v>
      </c>
      <c r="M4606" s="579" t="str">
        <f t="shared" si="72"/>
        <v>2490,2477,2488,2490</v>
      </c>
      <c r="R4606" s="280">
        <v>4601</v>
      </c>
      <c r="S4606" s="591">
        <v>1805.518598975</v>
      </c>
    </row>
    <row r="4607" spans="1:19">
      <c r="A4607" s="20"/>
      <c r="B4607" s="24">
        <v>1825</v>
      </c>
      <c r="H4607" s="571">
        <v>4602</v>
      </c>
      <c r="I4607" s="78">
        <v>2491</v>
      </c>
      <c r="J4607" s="78">
        <v>2485</v>
      </c>
      <c r="K4607" s="78">
        <v>2484</v>
      </c>
      <c r="L4607" s="78">
        <v>2491</v>
      </c>
      <c r="M4607" s="579" t="str">
        <f t="shared" si="72"/>
        <v>2491,2485,2484,2491</v>
      </c>
      <c r="R4607" s="280">
        <v>4602</v>
      </c>
      <c r="S4607" s="591">
        <v>1645.2346943269899</v>
      </c>
    </row>
    <row r="4608" spans="1:19">
      <c r="A4608" s="20"/>
      <c r="B4608" s="24">
        <v>1826</v>
      </c>
      <c r="H4608" s="571">
        <v>4603</v>
      </c>
      <c r="I4608" s="78">
        <v>2491</v>
      </c>
      <c r="J4608" s="78">
        <v>2484</v>
      </c>
      <c r="K4608" s="78">
        <v>2490</v>
      </c>
      <c r="L4608" s="78">
        <v>2491</v>
      </c>
      <c r="M4608" s="579" t="str">
        <f t="shared" si="72"/>
        <v>2491,2484,2490,2491</v>
      </c>
      <c r="R4608" s="280">
        <v>4603</v>
      </c>
      <c r="S4608" s="591">
        <v>1691.2128005045899</v>
      </c>
    </row>
    <row r="4609" spans="1:19">
      <c r="A4609" s="20"/>
      <c r="B4609" s="24">
        <v>1827</v>
      </c>
      <c r="H4609" s="571">
        <v>4604</v>
      </c>
      <c r="I4609" s="78">
        <v>2492</v>
      </c>
      <c r="J4609" s="78">
        <v>2486</v>
      </c>
      <c r="K4609" s="78">
        <v>2485</v>
      </c>
      <c r="L4609" s="78">
        <v>2492</v>
      </c>
      <c r="M4609" s="579" t="str">
        <f t="shared" si="72"/>
        <v>2492,2486,2485,2492</v>
      </c>
      <c r="R4609" s="280">
        <v>4604</v>
      </c>
      <c r="S4609" s="591">
        <v>1379.7173391741501</v>
      </c>
    </row>
    <row r="4610" spans="1:19">
      <c r="A4610" s="20"/>
      <c r="B4610" s="24">
        <v>1828</v>
      </c>
      <c r="H4610" s="571">
        <v>4605</v>
      </c>
      <c r="I4610" s="78">
        <v>2492</v>
      </c>
      <c r="J4610" s="78">
        <v>2485</v>
      </c>
      <c r="K4610" s="78">
        <v>2491</v>
      </c>
      <c r="L4610" s="78">
        <v>2492</v>
      </c>
      <c r="M4610" s="579" t="str">
        <f t="shared" si="72"/>
        <v>2492,2485,2491,2492</v>
      </c>
      <c r="R4610" s="280">
        <v>4605</v>
      </c>
      <c r="S4610" s="591">
        <v>1431.7320448145001</v>
      </c>
    </row>
    <row r="4611" spans="1:19">
      <c r="A4611" s="20"/>
      <c r="B4611" s="24">
        <v>1829</v>
      </c>
      <c r="H4611" s="571">
        <v>4606</v>
      </c>
      <c r="I4611" s="78">
        <v>2493</v>
      </c>
      <c r="J4611" s="78">
        <v>2487</v>
      </c>
      <c r="K4611" s="78">
        <v>2486</v>
      </c>
      <c r="L4611" s="78">
        <v>2493</v>
      </c>
      <c r="M4611" s="579" t="str">
        <f t="shared" si="72"/>
        <v>2493,2487,2486,2493</v>
      </c>
      <c r="R4611" s="280">
        <v>4606</v>
      </c>
      <c r="S4611" s="591">
        <v>1899.4290087736999</v>
      </c>
    </row>
    <row r="4612" spans="1:19">
      <c r="A4612" s="20"/>
      <c r="B4612" s="24">
        <v>1830</v>
      </c>
      <c r="H4612" s="571">
        <v>4607</v>
      </c>
      <c r="I4612" s="78">
        <v>2493</v>
      </c>
      <c r="J4612" s="78">
        <v>2486</v>
      </c>
      <c r="K4612" s="78">
        <v>2492</v>
      </c>
      <c r="L4612" s="78">
        <v>2493</v>
      </c>
      <c r="M4612" s="579" t="str">
        <f t="shared" si="72"/>
        <v>2493,2486,2492,2493</v>
      </c>
      <c r="R4612" s="280">
        <v>4607</v>
      </c>
      <c r="S4612" s="591">
        <v>1542.96813514368</v>
      </c>
    </row>
    <row r="4613" spans="1:19">
      <c r="A4613" s="20"/>
      <c r="B4613" s="24">
        <v>1831</v>
      </c>
      <c r="H4613" s="571">
        <v>4608</v>
      </c>
      <c r="I4613" s="78">
        <v>2494</v>
      </c>
      <c r="J4613" s="78">
        <v>2489</v>
      </c>
      <c r="K4613" s="78">
        <v>2478</v>
      </c>
      <c r="L4613" s="78">
        <v>2494</v>
      </c>
      <c r="M4613" s="579" t="str">
        <f t="shared" si="72"/>
        <v>2494,2489,2478,2494</v>
      </c>
      <c r="R4613" s="280">
        <v>4608</v>
      </c>
      <c r="S4613" s="591">
        <v>1695.60984106147</v>
      </c>
    </row>
    <row r="4614" spans="1:19">
      <c r="A4614" s="20"/>
      <c r="B4614" s="24">
        <v>1832</v>
      </c>
      <c r="H4614" s="571">
        <v>4609</v>
      </c>
      <c r="I4614" s="78">
        <v>2494</v>
      </c>
      <c r="J4614" s="78">
        <v>2478</v>
      </c>
      <c r="K4614" s="78">
        <v>2479</v>
      </c>
      <c r="L4614" s="78">
        <v>2494</v>
      </c>
      <c r="M4614" s="579" t="str">
        <f t="shared" ref="M4614:M4677" si="73">_xlfn.CONCAT(I4614,",",J4614,",",,K4614,",",L4614)</f>
        <v>2494,2478,2479,2494</v>
      </c>
      <c r="R4614" s="280">
        <v>4609</v>
      </c>
      <c r="S4614" s="591">
        <v>1683.7403027575201</v>
      </c>
    </row>
    <row r="4615" spans="1:19">
      <c r="A4615" s="20"/>
      <c r="B4615" s="24">
        <v>1833</v>
      </c>
      <c r="H4615" s="571">
        <v>4610</v>
      </c>
      <c r="I4615" s="78">
        <v>2495</v>
      </c>
      <c r="J4615" s="78">
        <v>2494</v>
      </c>
      <c r="K4615" s="78">
        <v>2479</v>
      </c>
      <c r="L4615" s="78">
        <v>2495</v>
      </c>
      <c r="M4615" s="579" t="str">
        <f t="shared" si="73"/>
        <v>2495,2494,2479,2495</v>
      </c>
      <c r="R4615" s="280">
        <v>4610</v>
      </c>
      <c r="S4615" s="591">
        <v>1696.9840698399901</v>
      </c>
    </row>
    <row r="4616" spans="1:19">
      <c r="A4616" s="20"/>
      <c r="B4616" s="24">
        <v>1834</v>
      </c>
      <c r="H4616" s="571">
        <v>4611</v>
      </c>
      <c r="I4616" s="78">
        <v>2495</v>
      </c>
      <c r="J4616" s="78">
        <v>2479</v>
      </c>
      <c r="K4616" s="78">
        <v>2480</v>
      </c>
      <c r="L4616" s="78">
        <v>2495</v>
      </c>
      <c r="M4616" s="579" t="str">
        <f t="shared" si="73"/>
        <v>2495,2479,2480,2495</v>
      </c>
      <c r="R4616" s="280">
        <v>4611</v>
      </c>
      <c r="S4616" s="591">
        <v>1668.14126631199</v>
      </c>
    </row>
    <row r="4617" spans="1:19">
      <c r="A4617" s="20"/>
      <c r="B4617" s="24">
        <v>1835</v>
      </c>
      <c r="H4617" s="571">
        <v>4612</v>
      </c>
      <c r="I4617" s="78">
        <v>2496</v>
      </c>
      <c r="J4617" s="78">
        <v>2495</v>
      </c>
      <c r="K4617" s="78">
        <v>2480</v>
      </c>
      <c r="L4617" s="78">
        <v>2496</v>
      </c>
      <c r="M4617" s="579" t="str">
        <f t="shared" si="73"/>
        <v>2496,2495,2480,2496</v>
      </c>
      <c r="R4617" s="280">
        <v>4612</v>
      </c>
      <c r="S4617" s="591">
        <v>1731.2818424669899</v>
      </c>
    </row>
    <row r="4618" spans="1:19">
      <c r="A4618" s="20"/>
      <c r="B4618" s="24">
        <v>1836</v>
      </c>
      <c r="H4618" s="571">
        <v>4613</v>
      </c>
      <c r="I4618" s="78">
        <v>2496</v>
      </c>
      <c r="J4618" s="78">
        <v>2480</v>
      </c>
      <c r="K4618" s="78">
        <v>2481</v>
      </c>
      <c r="L4618" s="78">
        <v>2496</v>
      </c>
      <c r="M4618" s="579" t="str">
        <f t="shared" si="73"/>
        <v>2496,2480,2481,2496</v>
      </c>
      <c r="R4618" s="280">
        <v>4613</v>
      </c>
      <c r="S4618" s="591">
        <v>1470.6313296860001</v>
      </c>
    </row>
    <row r="4619" spans="1:19">
      <c r="A4619" s="20"/>
      <c r="B4619" s="24">
        <v>1837</v>
      </c>
      <c r="H4619" s="571">
        <v>4614</v>
      </c>
      <c r="I4619" s="78">
        <v>2482</v>
      </c>
      <c r="J4619" s="78">
        <v>2496</v>
      </c>
      <c r="K4619" s="78">
        <v>2481</v>
      </c>
      <c r="L4619" s="78">
        <v>2482</v>
      </c>
      <c r="M4619" s="579" t="str">
        <f t="shared" si="73"/>
        <v>2482,2496,2481,2482</v>
      </c>
      <c r="R4619" s="280">
        <v>4614</v>
      </c>
      <c r="S4619" s="591">
        <v>1586.8892300740099</v>
      </c>
    </row>
    <row r="4620" spans="1:19">
      <c r="A4620" s="20"/>
      <c r="B4620" s="24">
        <v>1838</v>
      </c>
      <c r="H4620" s="571">
        <v>4615</v>
      </c>
      <c r="I4620" s="78">
        <v>2497</v>
      </c>
      <c r="J4620" s="78">
        <v>2496</v>
      </c>
      <c r="K4620" s="78">
        <v>2482</v>
      </c>
      <c r="L4620" s="78">
        <v>2497</v>
      </c>
      <c r="M4620" s="579" t="str">
        <f t="shared" si="73"/>
        <v>2497,2496,2482,2497</v>
      </c>
      <c r="R4620" s="280">
        <v>4615</v>
      </c>
      <c r="S4620" s="591">
        <v>1768.1619530629901</v>
      </c>
    </row>
    <row r="4621" spans="1:19">
      <c r="A4621" s="20"/>
      <c r="B4621" s="24">
        <v>1839</v>
      </c>
      <c r="H4621" s="571">
        <v>4616</v>
      </c>
      <c r="I4621" s="78">
        <v>2497</v>
      </c>
      <c r="J4621" s="78">
        <v>2482</v>
      </c>
      <c r="K4621" s="78">
        <v>2483</v>
      </c>
      <c r="L4621" s="78">
        <v>2497</v>
      </c>
      <c r="M4621" s="579" t="str">
        <f t="shared" si="73"/>
        <v>2497,2482,2483,2497</v>
      </c>
      <c r="R4621" s="280">
        <v>4616</v>
      </c>
      <c r="S4621" s="591">
        <v>1779.3491108430001</v>
      </c>
    </row>
    <row r="4622" spans="1:19">
      <c r="A4622" s="20"/>
      <c r="B4622" s="24">
        <v>1840</v>
      </c>
      <c r="H4622" s="571">
        <v>4617</v>
      </c>
      <c r="I4622" s="78">
        <v>2498</v>
      </c>
      <c r="J4622" s="78">
        <v>2495</v>
      </c>
      <c r="K4622" s="78">
        <v>2496</v>
      </c>
      <c r="L4622" s="78">
        <v>2498</v>
      </c>
      <c r="M4622" s="579" t="str">
        <f t="shared" si="73"/>
        <v>2498,2495,2496,2498</v>
      </c>
      <c r="R4622" s="280">
        <v>4617</v>
      </c>
      <c r="S4622" s="591">
        <v>1645.6753941075001</v>
      </c>
    </row>
    <row r="4623" spans="1:19">
      <c r="A4623" s="20"/>
      <c r="B4623" s="24">
        <v>1841</v>
      </c>
      <c r="H4623" s="571">
        <v>4618</v>
      </c>
      <c r="I4623" s="78">
        <v>2498</v>
      </c>
      <c r="J4623" s="78">
        <v>2496</v>
      </c>
      <c r="K4623" s="78">
        <v>2497</v>
      </c>
      <c r="L4623" s="78">
        <v>2498</v>
      </c>
      <c r="M4623" s="579" t="str">
        <f t="shared" si="73"/>
        <v>2498,2496,2497,2498</v>
      </c>
      <c r="R4623" s="280">
        <v>4618</v>
      </c>
      <c r="S4623" s="591">
        <v>1656.649846905</v>
      </c>
    </row>
    <row r="4624" spans="1:19">
      <c r="A4624" s="20"/>
      <c r="B4624" s="24">
        <v>1842</v>
      </c>
      <c r="H4624" s="571">
        <v>4619</v>
      </c>
      <c r="I4624" s="78">
        <v>2499</v>
      </c>
      <c r="J4624" s="78">
        <v>2494</v>
      </c>
      <c r="K4624" s="78">
        <v>2495</v>
      </c>
      <c r="L4624" s="78">
        <v>2499</v>
      </c>
      <c r="M4624" s="579" t="str">
        <f t="shared" si="73"/>
        <v>2499,2494,2495,2499</v>
      </c>
      <c r="R4624" s="280">
        <v>4619</v>
      </c>
      <c r="S4624" s="591">
        <v>1660.528328736</v>
      </c>
    </row>
    <row r="4625" spans="1:19">
      <c r="A4625" s="20"/>
      <c r="B4625" s="24">
        <v>1843</v>
      </c>
      <c r="H4625" s="571">
        <v>4620</v>
      </c>
      <c r="I4625" s="78">
        <v>2499</v>
      </c>
      <c r="J4625" s="78">
        <v>2495</v>
      </c>
      <c r="K4625" s="78">
        <v>2498</v>
      </c>
      <c r="L4625" s="78">
        <v>2499</v>
      </c>
      <c r="M4625" s="579" t="str">
        <f t="shared" si="73"/>
        <v>2499,2495,2498,2499</v>
      </c>
      <c r="R4625" s="280">
        <v>4620</v>
      </c>
      <c r="S4625" s="591">
        <v>1675.99606014049</v>
      </c>
    </row>
    <row r="4626" spans="1:19">
      <c r="A4626" s="20"/>
      <c r="B4626" s="24">
        <v>1844</v>
      </c>
      <c r="H4626" s="571">
        <v>4621</v>
      </c>
      <c r="I4626" s="78">
        <v>2500</v>
      </c>
      <c r="J4626" s="78">
        <v>2489</v>
      </c>
      <c r="K4626" s="78">
        <v>2494</v>
      </c>
      <c r="L4626" s="78">
        <v>2500</v>
      </c>
      <c r="M4626" s="579" t="str">
        <f t="shared" si="73"/>
        <v>2500,2489,2494,2500</v>
      </c>
      <c r="R4626" s="280">
        <v>4621</v>
      </c>
      <c r="S4626" s="591">
        <v>1675.1741401839899</v>
      </c>
    </row>
    <row r="4627" spans="1:19">
      <c r="A4627" s="20"/>
      <c r="B4627" s="24">
        <v>1845</v>
      </c>
      <c r="H4627" s="571">
        <v>4622</v>
      </c>
      <c r="I4627" s="78">
        <v>2500</v>
      </c>
      <c r="J4627" s="78">
        <v>2494</v>
      </c>
      <c r="K4627" s="78">
        <v>2499</v>
      </c>
      <c r="L4627" s="78">
        <v>2500</v>
      </c>
      <c r="M4627" s="579" t="str">
        <f t="shared" si="73"/>
        <v>2500,2494,2499,2500</v>
      </c>
      <c r="R4627" s="280">
        <v>4622</v>
      </c>
      <c r="S4627" s="591">
        <v>1676.427493461</v>
      </c>
    </row>
    <row r="4628" spans="1:19">
      <c r="A4628" s="20"/>
      <c r="B4628" s="24">
        <v>1846</v>
      </c>
      <c r="H4628" s="571">
        <v>4623</v>
      </c>
      <c r="I4628" s="78">
        <v>2501</v>
      </c>
      <c r="J4628" s="78">
        <v>2488</v>
      </c>
      <c r="K4628" s="78">
        <v>2489</v>
      </c>
      <c r="L4628" s="78">
        <v>2501</v>
      </c>
      <c r="M4628" s="579" t="str">
        <f t="shared" si="73"/>
        <v>2501,2488,2489,2501</v>
      </c>
      <c r="R4628" s="280">
        <v>4623</v>
      </c>
      <c r="S4628" s="591">
        <v>1728.1760764559999</v>
      </c>
    </row>
    <row r="4629" spans="1:19">
      <c r="A4629" s="20"/>
      <c r="B4629" s="24">
        <v>1847</v>
      </c>
      <c r="H4629" s="571">
        <v>4624</v>
      </c>
      <c r="I4629" s="78">
        <v>2501</v>
      </c>
      <c r="J4629" s="78">
        <v>2489</v>
      </c>
      <c r="K4629" s="78">
        <v>2500</v>
      </c>
      <c r="L4629" s="78">
        <v>2501</v>
      </c>
      <c r="M4629" s="579" t="str">
        <f t="shared" si="73"/>
        <v>2501,2489,2500,2501</v>
      </c>
      <c r="R4629" s="280">
        <v>4624</v>
      </c>
      <c r="S4629" s="591">
        <v>1692.8234884780099</v>
      </c>
    </row>
    <row r="4630" spans="1:19">
      <c r="A4630" s="20"/>
      <c r="B4630" s="24">
        <v>1848</v>
      </c>
      <c r="H4630" s="571">
        <v>4625</v>
      </c>
      <c r="I4630" s="78">
        <v>2501</v>
      </c>
      <c r="J4630" s="78">
        <v>2490</v>
      </c>
      <c r="K4630" s="78">
        <v>2488</v>
      </c>
      <c r="L4630" s="78">
        <v>2501</v>
      </c>
      <c r="M4630" s="579" t="str">
        <f t="shared" si="73"/>
        <v>2501,2490,2488,2501</v>
      </c>
      <c r="R4630" s="280">
        <v>4625</v>
      </c>
      <c r="S4630" s="591">
        <v>1718.7441826879899</v>
      </c>
    </row>
    <row r="4631" spans="1:19">
      <c r="A4631" s="20"/>
      <c r="B4631" s="24">
        <v>1849</v>
      </c>
      <c r="H4631" s="571">
        <v>4626</v>
      </c>
      <c r="I4631" s="78">
        <v>2502</v>
      </c>
      <c r="J4631" s="78">
        <v>2491</v>
      </c>
      <c r="K4631" s="78">
        <v>2490</v>
      </c>
      <c r="L4631" s="78">
        <v>2502</v>
      </c>
      <c r="M4631" s="579" t="str">
        <f t="shared" si="73"/>
        <v>2502,2491,2490,2502</v>
      </c>
      <c r="R4631" s="280">
        <v>4626</v>
      </c>
      <c r="S4631" s="591">
        <v>1632.53468207985</v>
      </c>
    </row>
    <row r="4632" spans="1:19">
      <c r="A4632" s="20"/>
      <c r="B4632" s="24">
        <v>1850</v>
      </c>
      <c r="H4632" s="571">
        <v>4627</v>
      </c>
      <c r="I4632" s="78">
        <v>2502</v>
      </c>
      <c r="J4632" s="78">
        <v>2490</v>
      </c>
      <c r="K4632" s="78">
        <v>2501</v>
      </c>
      <c r="L4632" s="78">
        <v>2502</v>
      </c>
      <c r="M4632" s="579" t="str">
        <f t="shared" si="73"/>
        <v>2502,2490,2501,2502</v>
      </c>
      <c r="R4632" s="280">
        <v>4627</v>
      </c>
      <c r="S4632" s="591">
        <v>1735.27284484399</v>
      </c>
    </row>
    <row r="4633" spans="1:19">
      <c r="A4633" s="20"/>
      <c r="B4633" s="24">
        <v>1851</v>
      </c>
      <c r="H4633" s="571">
        <v>4628</v>
      </c>
      <c r="I4633" s="78">
        <v>2503</v>
      </c>
      <c r="J4633" s="78">
        <v>2492</v>
      </c>
      <c r="K4633" s="78">
        <v>2491</v>
      </c>
      <c r="L4633" s="78">
        <v>2503</v>
      </c>
      <c r="M4633" s="579" t="str">
        <f t="shared" si="73"/>
        <v>2503,2492,2491,2503</v>
      </c>
      <c r="R4633" s="280">
        <v>4628</v>
      </c>
      <c r="S4633" s="591">
        <v>1413.7030872746</v>
      </c>
    </row>
    <row r="4634" spans="1:19">
      <c r="A4634" s="20"/>
      <c r="B4634" s="24">
        <v>1852</v>
      </c>
      <c r="H4634" s="571">
        <v>4629</v>
      </c>
      <c r="I4634" s="78">
        <v>2503</v>
      </c>
      <c r="J4634" s="78">
        <v>2491</v>
      </c>
      <c r="K4634" s="78">
        <v>2502</v>
      </c>
      <c r="L4634" s="78">
        <v>2503</v>
      </c>
      <c r="M4634" s="579" t="str">
        <f t="shared" si="73"/>
        <v>2503,2491,2502,2503</v>
      </c>
      <c r="R4634" s="280">
        <v>4629</v>
      </c>
      <c r="S4634" s="591">
        <v>1704.51502874939</v>
      </c>
    </row>
    <row r="4635" spans="1:19">
      <c r="A4635" s="20"/>
      <c r="B4635" s="24">
        <v>1853</v>
      </c>
      <c r="H4635" s="571">
        <v>4630</v>
      </c>
      <c r="I4635" s="78">
        <v>2503</v>
      </c>
      <c r="J4635" s="78">
        <v>2493</v>
      </c>
      <c r="K4635" s="78">
        <v>2492</v>
      </c>
      <c r="L4635" s="78">
        <v>2503</v>
      </c>
      <c r="M4635" s="579" t="str">
        <f t="shared" si="73"/>
        <v>2503,2493,2492,2503</v>
      </c>
      <c r="R4635" s="280">
        <v>4630</v>
      </c>
      <c r="S4635" s="591">
        <v>1563.06642322929</v>
      </c>
    </row>
    <row r="4636" spans="1:19">
      <c r="A4636" s="20"/>
      <c r="B4636" s="24">
        <v>1854</v>
      </c>
      <c r="H4636" s="571">
        <v>4631</v>
      </c>
      <c r="I4636" s="78">
        <v>2504</v>
      </c>
      <c r="J4636" s="78">
        <v>2502</v>
      </c>
      <c r="K4636" s="78">
        <v>2501</v>
      </c>
      <c r="L4636" s="78">
        <v>2504</v>
      </c>
      <c r="M4636" s="579" t="str">
        <f t="shared" si="73"/>
        <v>2504,2502,2501,2504</v>
      </c>
      <c r="R4636" s="280">
        <v>4631</v>
      </c>
      <c r="S4636" s="591">
        <v>1681.9959195965</v>
      </c>
    </row>
    <row r="4637" spans="1:19">
      <c r="A4637" s="20"/>
      <c r="B4637" s="24">
        <v>1855</v>
      </c>
      <c r="H4637" s="571">
        <v>4632</v>
      </c>
      <c r="I4637" s="78">
        <v>2504</v>
      </c>
      <c r="J4637" s="78">
        <v>2501</v>
      </c>
      <c r="K4637" s="78">
        <v>2500</v>
      </c>
      <c r="L4637" s="78">
        <v>2504</v>
      </c>
      <c r="M4637" s="579" t="str">
        <f t="shared" si="73"/>
        <v>2504,2501,2500,2504</v>
      </c>
      <c r="R4637" s="280">
        <v>4632</v>
      </c>
      <c r="S4637" s="591">
        <v>1719.46825246099</v>
      </c>
    </row>
    <row r="4638" spans="1:19">
      <c r="A4638" s="20"/>
      <c r="B4638" s="24">
        <v>1856</v>
      </c>
      <c r="H4638" s="571">
        <v>4633</v>
      </c>
      <c r="I4638" s="78">
        <v>2505</v>
      </c>
      <c r="J4638" s="78">
        <v>2503</v>
      </c>
      <c r="K4638" s="78">
        <v>2502</v>
      </c>
      <c r="L4638" s="78">
        <v>2505</v>
      </c>
      <c r="M4638" s="579" t="str">
        <f t="shared" si="73"/>
        <v>2505,2503,2502,2505</v>
      </c>
      <c r="R4638" s="280">
        <v>4633</v>
      </c>
      <c r="S4638" s="591">
        <v>1707.8530634761501</v>
      </c>
    </row>
    <row r="4639" spans="1:19">
      <c r="A4639" s="20"/>
      <c r="B4639" s="24">
        <v>1857</v>
      </c>
      <c r="H4639" s="571">
        <v>4634</v>
      </c>
      <c r="I4639" s="78">
        <v>2505</v>
      </c>
      <c r="J4639" s="78">
        <v>2502</v>
      </c>
      <c r="K4639" s="78">
        <v>2504</v>
      </c>
      <c r="L4639" s="78">
        <v>2505</v>
      </c>
      <c r="M4639" s="579" t="str">
        <f t="shared" si="73"/>
        <v>2505,2502,2504,2505</v>
      </c>
      <c r="R4639" s="280">
        <v>4634</v>
      </c>
      <c r="S4639" s="591">
        <v>1730.3075259554901</v>
      </c>
    </row>
    <row r="4640" spans="1:19">
      <c r="A4640" s="20"/>
      <c r="B4640" s="24">
        <v>1858</v>
      </c>
      <c r="H4640" s="571">
        <v>4635</v>
      </c>
      <c r="I4640" s="78">
        <v>2506</v>
      </c>
      <c r="J4640" s="78">
        <v>2504</v>
      </c>
      <c r="K4640" s="78">
        <v>2500</v>
      </c>
      <c r="L4640" s="78">
        <v>2506</v>
      </c>
      <c r="M4640" s="579" t="str">
        <f t="shared" si="73"/>
        <v>2506,2504,2500,2506</v>
      </c>
      <c r="R4640" s="280">
        <v>4635</v>
      </c>
      <c r="S4640" s="591">
        <v>1662.5790217895001</v>
      </c>
    </row>
    <row r="4641" spans="1:19">
      <c r="A4641" s="20"/>
      <c r="B4641" s="24">
        <v>1859</v>
      </c>
      <c r="H4641" s="571">
        <v>4636</v>
      </c>
      <c r="I4641" s="78">
        <v>2506</v>
      </c>
      <c r="J4641" s="78">
        <v>2500</v>
      </c>
      <c r="K4641" s="78">
        <v>2499</v>
      </c>
      <c r="L4641" s="78">
        <v>2506</v>
      </c>
      <c r="M4641" s="579" t="str">
        <f t="shared" si="73"/>
        <v>2506,2500,2499,2506</v>
      </c>
      <c r="R4641" s="280">
        <v>4636</v>
      </c>
      <c r="S4641" s="591">
        <v>1683.01827486099</v>
      </c>
    </row>
    <row r="4642" spans="1:19">
      <c r="A4642" s="20"/>
      <c r="B4642" s="24">
        <v>1860</v>
      </c>
      <c r="H4642" s="571">
        <v>4637</v>
      </c>
      <c r="I4642" s="78">
        <v>2507</v>
      </c>
      <c r="J4642" s="78">
        <v>2506</v>
      </c>
      <c r="K4642" s="78">
        <v>2499</v>
      </c>
      <c r="L4642" s="78">
        <v>2507</v>
      </c>
      <c r="M4642" s="579" t="str">
        <f t="shared" si="73"/>
        <v>2507,2506,2499,2507</v>
      </c>
      <c r="R4642" s="280">
        <v>4637</v>
      </c>
      <c r="S4642" s="591">
        <v>1623.6469767154899</v>
      </c>
    </row>
    <row r="4643" spans="1:19">
      <c r="A4643" s="20"/>
      <c r="B4643" s="24">
        <v>1861</v>
      </c>
      <c r="H4643" s="571">
        <v>4638</v>
      </c>
      <c r="I4643" s="78">
        <v>2507</v>
      </c>
      <c r="J4643" s="78">
        <v>2499</v>
      </c>
      <c r="K4643" s="78">
        <v>2498</v>
      </c>
      <c r="L4643" s="78">
        <v>2507</v>
      </c>
      <c r="M4643" s="579" t="str">
        <f t="shared" si="73"/>
        <v>2507,2499,2498,2507</v>
      </c>
      <c r="R4643" s="280">
        <v>4638</v>
      </c>
      <c r="S4643" s="591">
        <v>1628.6091705444901</v>
      </c>
    </row>
    <row r="4644" spans="1:19">
      <c r="A4644" s="20"/>
      <c r="B4644" s="24">
        <v>1862</v>
      </c>
      <c r="H4644" s="571">
        <v>4639</v>
      </c>
      <c r="I4644" s="78">
        <v>2508</v>
      </c>
      <c r="J4644" s="78">
        <v>2507</v>
      </c>
      <c r="K4644" s="78">
        <v>2498</v>
      </c>
      <c r="L4644" s="78">
        <v>2508</v>
      </c>
      <c r="M4644" s="579" t="str">
        <f t="shared" si="73"/>
        <v>2508,2507,2498,2508</v>
      </c>
      <c r="R4644" s="280">
        <v>4639</v>
      </c>
      <c r="S4644" s="591">
        <v>1653.3168669184899</v>
      </c>
    </row>
    <row r="4645" spans="1:19">
      <c r="A4645" s="20"/>
      <c r="B4645" s="24">
        <v>1863</v>
      </c>
      <c r="H4645" s="571">
        <v>4640</v>
      </c>
      <c r="I4645" s="78">
        <v>2508</v>
      </c>
      <c r="J4645" s="78">
        <v>2498</v>
      </c>
      <c r="K4645" s="78">
        <v>2497</v>
      </c>
      <c r="L4645" s="78">
        <v>2508</v>
      </c>
      <c r="M4645" s="579" t="str">
        <f t="shared" si="73"/>
        <v>2508,2498,2497,2508</v>
      </c>
      <c r="R4645" s="280">
        <v>4640</v>
      </c>
      <c r="S4645" s="591">
        <v>1685.627269221</v>
      </c>
    </row>
    <row r="4646" spans="1:19">
      <c r="A4646" s="20"/>
      <c r="B4646" s="24">
        <v>1864</v>
      </c>
      <c r="H4646" s="571">
        <v>4641</v>
      </c>
      <c r="I4646" s="78">
        <v>2509</v>
      </c>
      <c r="J4646" s="78">
        <v>2505</v>
      </c>
      <c r="K4646" s="78">
        <v>2504</v>
      </c>
      <c r="L4646" s="78">
        <v>2509</v>
      </c>
      <c r="M4646" s="579" t="str">
        <f t="shared" si="73"/>
        <v>2509,2505,2504,2509</v>
      </c>
      <c r="R4646" s="280">
        <v>4641</v>
      </c>
      <c r="S4646" s="591">
        <v>1700.77940602949</v>
      </c>
    </row>
    <row r="4647" spans="1:19">
      <c r="A4647" s="20"/>
      <c r="B4647" s="24">
        <v>1865</v>
      </c>
      <c r="H4647" s="571">
        <v>4642</v>
      </c>
      <c r="I4647" s="78">
        <v>2509</v>
      </c>
      <c r="J4647" s="78">
        <v>2504</v>
      </c>
      <c r="K4647" s="78">
        <v>2506</v>
      </c>
      <c r="L4647" s="78">
        <v>2509</v>
      </c>
      <c r="M4647" s="579" t="str">
        <f t="shared" si="73"/>
        <v>2509,2504,2506,2509</v>
      </c>
      <c r="R4647" s="280">
        <v>4642</v>
      </c>
      <c r="S4647" s="591">
        <v>1698.1993514409901</v>
      </c>
    </row>
    <row r="4648" spans="1:19">
      <c r="A4648" s="20"/>
      <c r="B4648" s="24">
        <v>1866</v>
      </c>
      <c r="H4648" s="571">
        <v>4643</v>
      </c>
      <c r="I4648" s="78">
        <v>2510</v>
      </c>
      <c r="J4648" s="78">
        <v>2509</v>
      </c>
      <c r="K4648" s="78">
        <v>2506</v>
      </c>
      <c r="L4648" s="78">
        <v>2510</v>
      </c>
      <c r="M4648" s="579" t="str">
        <f t="shared" si="73"/>
        <v>2510,2509,2506,2510</v>
      </c>
      <c r="R4648" s="280">
        <v>4643</v>
      </c>
      <c r="S4648" s="591">
        <v>1624.289273198</v>
      </c>
    </row>
    <row r="4649" spans="1:19">
      <c r="A4649" s="20"/>
      <c r="B4649" s="24">
        <v>1867</v>
      </c>
      <c r="H4649" s="571">
        <v>4644</v>
      </c>
      <c r="I4649" s="78">
        <v>2510</v>
      </c>
      <c r="J4649" s="78">
        <v>2506</v>
      </c>
      <c r="K4649" s="78">
        <v>2507</v>
      </c>
      <c r="L4649" s="78">
        <v>2510</v>
      </c>
      <c r="M4649" s="579" t="str">
        <f t="shared" si="73"/>
        <v>2510,2506,2507,2510</v>
      </c>
      <c r="R4649" s="280">
        <v>4644</v>
      </c>
      <c r="S4649" s="591">
        <v>1625.6823027799901</v>
      </c>
    </row>
    <row r="4650" spans="1:19">
      <c r="A4650" s="20"/>
      <c r="B4650" s="24">
        <v>1868</v>
      </c>
      <c r="H4650" s="571">
        <v>4645</v>
      </c>
      <c r="I4650" s="78">
        <v>2511</v>
      </c>
      <c r="J4650" s="78">
        <v>2510</v>
      </c>
      <c r="K4650" s="78">
        <v>2507</v>
      </c>
      <c r="L4650" s="78">
        <v>2511</v>
      </c>
      <c r="M4650" s="579" t="str">
        <f t="shared" si="73"/>
        <v>2511,2510,2507,2511</v>
      </c>
      <c r="R4650" s="280">
        <v>4645</v>
      </c>
      <c r="S4650" s="591">
        <v>1572.1802076735</v>
      </c>
    </row>
    <row r="4651" spans="1:19">
      <c r="A4651" s="20"/>
      <c r="B4651" s="24">
        <v>1869</v>
      </c>
      <c r="H4651" s="571">
        <v>4646</v>
      </c>
      <c r="I4651" s="78">
        <v>2511</v>
      </c>
      <c r="J4651" s="78">
        <v>2507</v>
      </c>
      <c r="K4651" s="78">
        <v>2508</v>
      </c>
      <c r="L4651" s="78">
        <v>2511</v>
      </c>
      <c r="M4651" s="579" t="str">
        <f t="shared" si="73"/>
        <v>2511,2507,2508,2511</v>
      </c>
      <c r="R4651" s="280">
        <v>4646</v>
      </c>
      <c r="S4651" s="591">
        <v>1571.0558972174899</v>
      </c>
    </row>
    <row r="4652" spans="1:19">
      <c r="A4652" s="20"/>
      <c r="B4652" s="24">
        <v>1870</v>
      </c>
      <c r="H4652" s="571">
        <v>4647</v>
      </c>
      <c r="I4652" s="78">
        <v>2512</v>
      </c>
      <c r="J4652" s="78">
        <v>2493</v>
      </c>
      <c r="K4652" s="78">
        <v>2503</v>
      </c>
      <c r="L4652" s="78">
        <v>2512</v>
      </c>
      <c r="M4652" s="579" t="str">
        <f t="shared" si="73"/>
        <v>2512,2493,2503,2512</v>
      </c>
      <c r="R4652" s="280">
        <v>4647</v>
      </c>
      <c r="S4652" s="591">
        <v>1934.0740236234899</v>
      </c>
    </row>
    <row r="4653" spans="1:19">
      <c r="A4653" s="20"/>
      <c r="B4653" s="24">
        <v>1871</v>
      </c>
      <c r="H4653" s="571">
        <v>4648</v>
      </c>
      <c r="I4653" s="78">
        <v>2512</v>
      </c>
      <c r="J4653" s="78">
        <v>2503</v>
      </c>
      <c r="K4653" s="78">
        <v>2505</v>
      </c>
      <c r="L4653" s="78">
        <v>2512</v>
      </c>
      <c r="M4653" s="579" t="str">
        <f t="shared" si="73"/>
        <v>2512,2503,2505,2512</v>
      </c>
      <c r="R4653" s="280">
        <v>4648</v>
      </c>
      <c r="S4653" s="591">
        <v>1683.5849043497899</v>
      </c>
    </row>
    <row r="4654" spans="1:19">
      <c r="A4654" s="20"/>
      <c r="B4654" s="24">
        <v>1872</v>
      </c>
      <c r="H4654" s="571">
        <v>4649</v>
      </c>
      <c r="I4654" s="78">
        <v>2513</v>
      </c>
      <c r="J4654" s="78">
        <v>2512</v>
      </c>
      <c r="K4654" s="78">
        <v>2505</v>
      </c>
      <c r="L4654" s="78">
        <v>2513</v>
      </c>
      <c r="M4654" s="579" t="str">
        <f t="shared" si="73"/>
        <v>2513,2512,2505,2513</v>
      </c>
      <c r="R4654" s="280">
        <v>4649</v>
      </c>
      <c r="S4654" s="591">
        <v>1791.2914827345901</v>
      </c>
    </row>
    <row r="4655" spans="1:19">
      <c r="A4655" s="20"/>
      <c r="B4655" s="24">
        <v>1873</v>
      </c>
      <c r="H4655" s="571">
        <v>4650</v>
      </c>
      <c r="I4655" s="78">
        <v>2513</v>
      </c>
      <c r="J4655" s="78">
        <v>2505</v>
      </c>
      <c r="K4655" s="78">
        <v>2509</v>
      </c>
      <c r="L4655" s="78">
        <v>2513</v>
      </c>
      <c r="M4655" s="579" t="str">
        <f t="shared" si="73"/>
        <v>2513,2505,2509,2513</v>
      </c>
      <c r="R4655" s="280">
        <v>4650</v>
      </c>
      <c r="S4655" s="591">
        <v>1699.5005018845</v>
      </c>
    </row>
    <row r="4656" spans="1:19">
      <c r="A4656" s="20"/>
      <c r="B4656" s="24">
        <v>1874</v>
      </c>
      <c r="H4656" s="571">
        <v>4651</v>
      </c>
      <c r="I4656" s="78">
        <v>2514</v>
      </c>
      <c r="J4656" s="78">
        <v>2513</v>
      </c>
      <c r="K4656" s="78">
        <v>2509</v>
      </c>
      <c r="L4656" s="78">
        <v>2514</v>
      </c>
      <c r="M4656" s="579" t="str">
        <f t="shared" si="73"/>
        <v>2514,2513,2509,2514</v>
      </c>
      <c r="R4656" s="280">
        <v>4651</v>
      </c>
      <c r="S4656" s="591">
        <v>1678.4701256440001</v>
      </c>
    </row>
    <row r="4657" spans="1:19">
      <c r="A4657" s="20"/>
      <c r="B4657" s="24">
        <v>1875</v>
      </c>
      <c r="H4657" s="571">
        <v>4652</v>
      </c>
      <c r="I4657" s="78">
        <v>2514</v>
      </c>
      <c r="J4657" s="78">
        <v>2509</v>
      </c>
      <c r="K4657" s="78">
        <v>2510</v>
      </c>
      <c r="L4657" s="78">
        <v>2514</v>
      </c>
      <c r="M4657" s="579" t="str">
        <f t="shared" si="73"/>
        <v>2514,2509,2510,2514</v>
      </c>
      <c r="R4657" s="280">
        <v>4652</v>
      </c>
      <c r="S4657" s="591">
        <v>1625.3209679029901</v>
      </c>
    </row>
    <row r="4658" spans="1:19">
      <c r="A4658" s="20"/>
      <c r="B4658" s="24">
        <v>1876</v>
      </c>
      <c r="H4658" s="571">
        <v>4653</v>
      </c>
      <c r="I4658" s="78">
        <v>2515</v>
      </c>
      <c r="J4658" s="78">
        <v>2514</v>
      </c>
      <c r="K4658" s="78">
        <v>2510</v>
      </c>
      <c r="L4658" s="78">
        <v>2515</v>
      </c>
      <c r="M4658" s="579" t="str">
        <f t="shared" si="73"/>
        <v>2515,2514,2510,2515</v>
      </c>
      <c r="R4658" s="280">
        <v>4653</v>
      </c>
      <c r="S4658" s="591">
        <v>1566.3774302049901</v>
      </c>
    </row>
    <row r="4659" spans="1:19">
      <c r="A4659" s="20"/>
      <c r="B4659" s="24">
        <v>1877</v>
      </c>
      <c r="H4659" s="571">
        <v>4654</v>
      </c>
      <c r="I4659" s="78">
        <v>2515</v>
      </c>
      <c r="J4659" s="78">
        <v>2510</v>
      </c>
      <c r="K4659" s="78">
        <v>2511</v>
      </c>
      <c r="L4659" s="78">
        <v>2515</v>
      </c>
      <c r="M4659" s="579" t="str">
        <f t="shared" si="73"/>
        <v>2515,2510,2511,2515</v>
      </c>
      <c r="R4659" s="280">
        <v>4654</v>
      </c>
      <c r="S4659" s="591">
        <v>1531.13486231651</v>
      </c>
    </row>
    <row r="4660" spans="1:19">
      <c r="A4660" s="20"/>
      <c r="B4660" s="24">
        <v>1878</v>
      </c>
      <c r="H4660" s="571">
        <v>4655</v>
      </c>
      <c r="I4660" s="78">
        <v>2516</v>
      </c>
      <c r="J4660" s="78">
        <v>2508</v>
      </c>
      <c r="K4660" s="78">
        <v>2497</v>
      </c>
      <c r="L4660" s="78">
        <v>2516</v>
      </c>
      <c r="M4660" s="579" t="str">
        <f t="shared" si="73"/>
        <v>2516,2508,2497,2516</v>
      </c>
      <c r="R4660" s="280">
        <v>4655</v>
      </c>
      <c r="S4660" s="591">
        <v>1680.0351392714899</v>
      </c>
    </row>
    <row r="4661" spans="1:19">
      <c r="A4661" s="20"/>
      <c r="B4661" s="24">
        <v>1879</v>
      </c>
      <c r="H4661" s="571">
        <v>4656</v>
      </c>
      <c r="I4661" s="78">
        <v>2516</v>
      </c>
      <c r="J4661" s="78">
        <v>2497</v>
      </c>
      <c r="K4661" s="78">
        <v>2483</v>
      </c>
      <c r="L4661" s="78">
        <v>2516</v>
      </c>
      <c r="M4661" s="579" t="str">
        <f t="shared" si="73"/>
        <v>2516,2497,2483,2516</v>
      </c>
      <c r="R4661" s="280">
        <v>4656</v>
      </c>
      <c r="S4661" s="591">
        <v>1817.8457147054901</v>
      </c>
    </row>
    <row r="4662" spans="1:19">
      <c r="A4662" s="20"/>
      <c r="B4662" s="24">
        <v>1880</v>
      </c>
      <c r="H4662" s="571">
        <v>4657</v>
      </c>
      <c r="I4662" s="78">
        <v>2517</v>
      </c>
      <c r="J4662" s="78">
        <v>2511</v>
      </c>
      <c r="K4662" s="78">
        <v>2508</v>
      </c>
      <c r="L4662" s="78">
        <v>2517</v>
      </c>
      <c r="M4662" s="579" t="str">
        <f t="shared" si="73"/>
        <v>2517,2511,2508,2517</v>
      </c>
      <c r="R4662" s="280">
        <v>4657</v>
      </c>
      <c r="S4662" s="591">
        <v>1599.0631990274901</v>
      </c>
    </row>
    <row r="4663" spans="1:19">
      <c r="A4663" s="20"/>
      <c r="B4663" s="24">
        <v>1881</v>
      </c>
      <c r="H4663" s="571">
        <v>4658</v>
      </c>
      <c r="I4663" s="78">
        <v>2517</v>
      </c>
      <c r="J4663" s="78">
        <v>2508</v>
      </c>
      <c r="K4663" s="78">
        <v>2516</v>
      </c>
      <c r="L4663" s="78">
        <v>2517</v>
      </c>
      <c r="M4663" s="579" t="str">
        <f t="shared" si="73"/>
        <v>2517,2508,2516,2517</v>
      </c>
      <c r="R4663" s="280">
        <v>4658</v>
      </c>
      <c r="S4663" s="591">
        <v>1638.7727324985001</v>
      </c>
    </row>
    <row r="4664" spans="1:19">
      <c r="A4664" s="20"/>
      <c r="B4664" s="24">
        <v>1882</v>
      </c>
      <c r="H4664" s="571">
        <v>4659</v>
      </c>
      <c r="I4664" s="78">
        <v>2518</v>
      </c>
      <c r="J4664" s="78">
        <v>2515</v>
      </c>
      <c r="K4664" s="78">
        <v>2511</v>
      </c>
      <c r="L4664" s="78">
        <v>2518</v>
      </c>
      <c r="M4664" s="579" t="str">
        <f t="shared" si="73"/>
        <v>2518,2515,2511,2518</v>
      </c>
      <c r="R4664" s="280">
        <v>4659</v>
      </c>
      <c r="S4664" s="591">
        <v>1339.4244216930001</v>
      </c>
    </row>
    <row r="4665" spans="1:19">
      <c r="A4665" s="20"/>
      <c r="B4665" s="24">
        <v>1883</v>
      </c>
      <c r="H4665" s="571">
        <v>4660</v>
      </c>
      <c r="I4665" s="78">
        <v>2518</v>
      </c>
      <c r="J4665" s="78">
        <v>2511</v>
      </c>
      <c r="K4665" s="78">
        <v>2517</v>
      </c>
      <c r="L4665" s="78">
        <v>2518</v>
      </c>
      <c r="M4665" s="579" t="str">
        <f t="shared" si="73"/>
        <v>2518,2511,2517,2518</v>
      </c>
      <c r="R4665" s="280">
        <v>4660</v>
      </c>
      <c r="S4665" s="591">
        <v>1312.4554894114899</v>
      </c>
    </row>
    <row r="4666" spans="1:19">
      <c r="A4666" s="20"/>
      <c r="B4666" s="24">
        <v>1884</v>
      </c>
      <c r="H4666" s="571">
        <v>4661</v>
      </c>
      <c r="I4666" s="78">
        <v>2519</v>
      </c>
      <c r="J4666" s="78">
        <v>2516</v>
      </c>
      <c r="K4666" s="78">
        <v>2483</v>
      </c>
      <c r="L4666" s="78">
        <v>2519</v>
      </c>
      <c r="M4666" s="579" t="str">
        <f t="shared" si="73"/>
        <v>2519,2516,2483,2519</v>
      </c>
      <c r="R4666" s="280">
        <v>4661</v>
      </c>
      <c r="S4666" s="591">
        <v>1725.4492998809901</v>
      </c>
    </row>
    <row r="4667" spans="1:19">
      <c r="A4667" s="20"/>
      <c r="B4667" s="24">
        <v>1885</v>
      </c>
      <c r="H4667" s="571">
        <v>4662</v>
      </c>
      <c r="I4667" s="78">
        <v>2519</v>
      </c>
      <c r="J4667" s="78">
        <v>2483</v>
      </c>
      <c r="K4667" s="78">
        <v>2439</v>
      </c>
      <c r="L4667" s="78">
        <v>2519</v>
      </c>
      <c r="M4667" s="579" t="str">
        <f t="shared" si="73"/>
        <v>2519,2483,2439,2519</v>
      </c>
      <c r="R4667" s="280">
        <v>4662</v>
      </c>
      <c r="S4667" s="591">
        <v>1794.71778280699</v>
      </c>
    </row>
    <row r="4668" spans="1:19">
      <c r="A4668" s="20"/>
      <c r="B4668" s="24">
        <v>1886</v>
      </c>
      <c r="H4668" s="571">
        <v>4663</v>
      </c>
      <c r="I4668" s="78">
        <v>2520</v>
      </c>
      <c r="J4668" s="78">
        <v>2519</v>
      </c>
      <c r="K4668" s="78">
        <v>2439</v>
      </c>
      <c r="L4668" s="78">
        <v>2520</v>
      </c>
      <c r="M4668" s="579" t="str">
        <f t="shared" si="73"/>
        <v>2520,2519,2439,2520</v>
      </c>
      <c r="R4668" s="280">
        <v>4663</v>
      </c>
      <c r="S4668" s="591">
        <v>1778.4164937134999</v>
      </c>
    </row>
    <row r="4669" spans="1:19">
      <c r="A4669" s="20"/>
      <c r="B4669" s="24">
        <v>1887</v>
      </c>
      <c r="H4669" s="571">
        <v>4664</v>
      </c>
      <c r="I4669" s="78">
        <v>2520</v>
      </c>
      <c r="J4669" s="78">
        <v>2439</v>
      </c>
      <c r="K4669" s="78">
        <v>2438</v>
      </c>
      <c r="L4669" s="78">
        <v>2520</v>
      </c>
      <c r="M4669" s="579" t="str">
        <f t="shared" si="73"/>
        <v>2520,2439,2438,2520</v>
      </c>
      <c r="R4669" s="280">
        <v>4664</v>
      </c>
      <c r="S4669" s="591">
        <v>1832.6885960259899</v>
      </c>
    </row>
    <row r="4670" spans="1:19">
      <c r="A4670" s="20"/>
      <c r="B4670" s="24">
        <v>1888</v>
      </c>
      <c r="H4670" s="571">
        <v>4665</v>
      </c>
      <c r="I4670" s="78">
        <v>2521</v>
      </c>
      <c r="J4670" s="78">
        <v>2520</v>
      </c>
      <c r="K4670" s="78">
        <v>2438</v>
      </c>
      <c r="L4670" s="78">
        <v>2521</v>
      </c>
      <c r="M4670" s="579" t="str">
        <f t="shared" si="73"/>
        <v>2521,2520,2438,2521</v>
      </c>
      <c r="R4670" s="280">
        <v>4665</v>
      </c>
      <c r="S4670" s="591">
        <v>1665.03448301299</v>
      </c>
    </row>
    <row r="4671" spans="1:19">
      <c r="A4671" s="20"/>
      <c r="B4671" s="24">
        <v>1889</v>
      </c>
      <c r="H4671" s="571">
        <v>4666</v>
      </c>
      <c r="I4671" s="78">
        <v>2521</v>
      </c>
      <c r="J4671" s="78">
        <v>2438</v>
      </c>
      <c r="K4671" s="78">
        <v>2437</v>
      </c>
      <c r="L4671" s="78">
        <v>2521</v>
      </c>
      <c r="M4671" s="579" t="str">
        <f t="shared" si="73"/>
        <v>2521,2438,2437,2521</v>
      </c>
      <c r="R4671" s="280">
        <v>4666</v>
      </c>
      <c r="S4671" s="591">
        <v>1807.6403010489901</v>
      </c>
    </row>
    <row r="4672" spans="1:19">
      <c r="A4672" s="20"/>
      <c r="B4672" s="24">
        <v>1890</v>
      </c>
      <c r="H4672" s="571">
        <v>4667</v>
      </c>
      <c r="I4672" s="78">
        <v>2522</v>
      </c>
      <c r="J4672" s="78">
        <v>2521</v>
      </c>
      <c r="K4672" s="78">
        <v>2437</v>
      </c>
      <c r="L4672" s="78">
        <v>2522</v>
      </c>
      <c r="M4672" s="579" t="str">
        <f t="shared" si="73"/>
        <v>2522,2521,2437,2522</v>
      </c>
      <c r="R4672" s="280">
        <v>4667</v>
      </c>
      <c r="S4672" s="591">
        <v>1650.6834479504</v>
      </c>
    </row>
    <row r="4673" spans="1:19">
      <c r="A4673" s="20"/>
      <c r="B4673" s="24">
        <v>1891</v>
      </c>
      <c r="H4673" s="571">
        <v>4668</v>
      </c>
      <c r="I4673" s="78">
        <v>2522</v>
      </c>
      <c r="J4673" s="78">
        <v>2437</v>
      </c>
      <c r="K4673" s="78">
        <v>2433</v>
      </c>
      <c r="L4673" s="78">
        <v>2522</v>
      </c>
      <c r="M4673" s="579" t="str">
        <f t="shared" si="73"/>
        <v>2522,2437,2433,2522</v>
      </c>
      <c r="R4673" s="280">
        <v>4668</v>
      </c>
      <c r="S4673" s="591">
        <v>1823.4683162956501</v>
      </c>
    </row>
    <row r="4674" spans="1:19">
      <c r="A4674" s="20"/>
      <c r="B4674" s="24">
        <v>1892</v>
      </c>
      <c r="H4674" s="571">
        <v>4669</v>
      </c>
      <c r="I4674" s="78">
        <v>2523</v>
      </c>
      <c r="J4674" s="78">
        <v>2522</v>
      </c>
      <c r="K4674" s="78">
        <v>2433</v>
      </c>
      <c r="L4674" s="78">
        <v>2523</v>
      </c>
      <c r="M4674" s="579" t="str">
        <f t="shared" si="73"/>
        <v>2523,2522,2433,2523</v>
      </c>
      <c r="R4674" s="280">
        <v>4669</v>
      </c>
      <c r="S4674" s="591">
        <v>1667.13543912862</v>
      </c>
    </row>
    <row r="4675" spans="1:19">
      <c r="A4675" s="20"/>
      <c r="B4675" s="24">
        <v>1893</v>
      </c>
      <c r="H4675" s="571">
        <v>4670</v>
      </c>
      <c r="I4675" s="78">
        <v>2523</v>
      </c>
      <c r="J4675" s="78">
        <v>2433</v>
      </c>
      <c r="K4675" s="78">
        <v>2432</v>
      </c>
      <c r="L4675" s="78">
        <v>2523</v>
      </c>
      <c r="M4675" s="579" t="str">
        <f t="shared" si="73"/>
        <v>2523,2433,2432,2523</v>
      </c>
      <c r="R4675" s="280">
        <v>4670</v>
      </c>
      <c r="S4675" s="591">
        <v>1609.2572264226201</v>
      </c>
    </row>
    <row r="4676" spans="1:19">
      <c r="A4676" s="20"/>
      <c r="B4676" s="24">
        <v>1894</v>
      </c>
      <c r="H4676" s="571">
        <v>4671</v>
      </c>
      <c r="I4676" s="78">
        <v>2524</v>
      </c>
      <c r="J4676" s="78">
        <v>2523</v>
      </c>
      <c r="K4676" s="78">
        <v>2432</v>
      </c>
      <c r="L4676" s="78">
        <v>2524</v>
      </c>
      <c r="M4676" s="579" t="str">
        <f t="shared" si="73"/>
        <v>2524,2523,2432,2524</v>
      </c>
      <c r="R4676" s="280">
        <v>4671</v>
      </c>
      <c r="S4676" s="591">
        <v>1389.6579015458699</v>
      </c>
    </row>
    <row r="4677" spans="1:19">
      <c r="A4677" s="20"/>
      <c r="B4677" s="24">
        <v>1895</v>
      </c>
      <c r="H4677" s="571">
        <v>4672</v>
      </c>
      <c r="I4677" s="78">
        <v>2524</v>
      </c>
      <c r="J4677" s="78">
        <v>2432</v>
      </c>
      <c r="K4677" s="78">
        <v>2431</v>
      </c>
      <c r="L4677" s="78">
        <v>2524</v>
      </c>
      <c r="M4677" s="579" t="str">
        <f t="shared" si="73"/>
        <v>2524,2432,2431,2524</v>
      </c>
      <c r="R4677" s="280">
        <v>4672</v>
      </c>
      <c r="S4677" s="591">
        <v>1154.8484701109901</v>
      </c>
    </row>
    <row r="4678" spans="1:19">
      <c r="A4678" s="20"/>
      <c r="B4678" s="24">
        <v>1896</v>
      </c>
      <c r="H4678" s="571">
        <v>4673</v>
      </c>
      <c r="I4678" s="78">
        <v>2430</v>
      </c>
      <c r="J4678" s="78">
        <v>2524</v>
      </c>
      <c r="K4678" s="78">
        <v>2431</v>
      </c>
      <c r="L4678" s="78">
        <v>2430</v>
      </c>
      <c r="M4678" s="579" t="str">
        <f t="shared" ref="M4678:M4741" si="74">_xlfn.CONCAT(I4678,",",J4678,",",,K4678,",",L4678)</f>
        <v>2430,2524,2431,2430</v>
      </c>
      <c r="R4678" s="280">
        <v>4673</v>
      </c>
      <c r="S4678" s="591">
        <v>1132.3330072460001</v>
      </c>
    </row>
    <row r="4679" spans="1:19">
      <c r="A4679" s="20"/>
      <c r="B4679" s="24">
        <v>1897</v>
      </c>
      <c r="H4679" s="571">
        <v>4674</v>
      </c>
      <c r="I4679" s="78">
        <v>2525</v>
      </c>
      <c r="J4679" s="78">
        <v>2524</v>
      </c>
      <c r="K4679" s="78">
        <v>2430</v>
      </c>
      <c r="L4679" s="78">
        <v>2525</v>
      </c>
      <c r="M4679" s="579" t="str">
        <f t="shared" si="74"/>
        <v>2525,2524,2430,2525</v>
      </c>
      <c r="R4679" s="280">
        <v>4674</v>
      </c>
      <c r="S4679" s="591">
        <v>1370.6009822584999</v>
      </c>
    </row>
    <row r="4680" spans="1:19">
      <c r="A4680" s="20"/>
      <c r="B4680" s="24">
        <v>1898</v>
      </c>
      <c r="H4680" s="571">
        <v>4675</v>
      </c>
      <c r="I4680" s="78">
        <v>2525</v>
      </c>
      <c r="J4680" s="78">
        <v>2430</v>
      </c>
      <c r="K4680" s="78">
        <v>2429</v>
      </c>
      <c r="L4680" s="78">
        <v>2525</v>
      </c>
      <c r="M4680" s="579" t="str">
        <f t="shared" si="74"/>
        <v>2525,2430,2429,2525</v>
      </c>
      <c r="R4680" s="280">
        <v>4675</v>
      </c>
      <c r="S4680" s="591">
        <v>1376.0115978249901</v>
      </c>
    </row>
    <row r="4681" spans="1:19">
      <c r="A4681" s="20"/>
      <c r="B4681" s="24">
        <v>1899</v>
      </c>
      <c r="H4681" s="571">
        <v>4676</v>
      </c>
      <c r="I4681" s="78">
        <v>2526</v>
      </c>
      <c r="J4681" s="78">
        <v>2525</v>
      </c>
      <c r="K4681" s="78">
        <v>2429</v>
      </c>
      <c r="L4681" s="78">
        <v>2526</v>
      </c>
      <c r="M4681" s="579" t="str">
        <f t="shared" si="74"/>
        <v>2526,2525,2429,2526</v>
      </c>
      <c r="R4681" s="280">
        <v>4676</v>
      </c>
      <c r="S4681" s="591">
        <v>1463.8504215375001</v>
      </c>
    </row>
    <row r="4682" spans="1:19">
      <c r="A4682" s="20"/>
      <c r="B4682" s="24">
        <v>1900</v>
      </c>
      <c r="H4682" s="571">
        <v>4677</v>
      </c>
      <c r="I4682" s="78">
        <v>2526</v>
      </c>
      <c r="J4682" s="78">
        <v>2429</v>
      </c>
      <c r="K4682" s="78">
        <v>2425</v>
      </c>
      <c r="L4682" s="78">
        <v>2526</v>
      </c>
      <c r="M4682" s="579" t="str">
        <f t="shared" si="74"/>
        <v>2526,2429,2425,2526</v>
      </c>
      <c r="R4682" s="280">
        <v>4677</v>
      </c>
      <c r="S4682" s="591">
        <v>1548.7149336949899</v>
      </c>
    </row>
    <row r="4683" spans="1:19">
      <c r="A4683" s="20"/>
      <c r="B4683" s="24">
        <v>1901</v>
      </c>
      <c r="H4683" s="571">
        <v>4678</v>
      </c>
      <c r="I4683" s="78">
        <v>2527</v>
      </c>
      <c r="J4683" s="78">
        <v>2526</v>
      </c>
      <c r="K4683" s="78">
        <v>2425</v>
      </c>
      <c r="L4683" s="78">
        <v>2527</v>
      </c>
      <c r="M4683" s="579" t="str">
        <f t="shared" si="74"/>
        <v>2527,2526,2425,2527</v>
      </c>
      <c r="R4683" s="280">
        <v>4678</v>
      </c>
      <c r="S4683" s="591">
        <v>1572.5644636299901</v>
      </c>
    </row>
    <row r="4684" spans="1:19">
      <c r="A4684" s="20"/>
      <c r="B4684" s="24">
        <v>1902</v>
      </c>
      <c r="H4684" s="571">
        <v>4679</v>
      </c>
      <c r="I4684" s="78">
        <v>2527</v>
      </c>
      <c r="J4684" s="78">
        <v>2425</v>
      </c>
      <c r="K4684" s="78">
        <v>2426</v>
      </c>
      <c r="L4684" s="78">
        <v>2527</v>
      </c>
      <c r="M4684" s="579" t="str">
        <f t="shared" si="74"/>
        <v>2527,2425,2426,2527</v>
      </c>
      <c r="R4684" s="280">
        <v>4679</v>
      </c>
      <c r="S4684" s="591">
        <v>1313.121518075</v>
      </c>
    </row>
    <row r="4685" spans="1:19">
      <c r="A4685" s="20"/>
      <c r="B4685" s="24">
        <v>1903</v>
      </c>
      <c r="H4685" s="571">
        <v>4680</v>
      </c>
      <c r="I4685" s="78">
        <v>2427</v>
      </c>
      <c r="J4685" s="78">
        <v>2527</v>
      </c>
      <c r="K4685" s="78">
        <v>2426</v>
      </c>
      <c r="L4685" s="78">
        <v>2427</v>
      </c>
      <c r="M4685" s="579" t="str">
        <f t="shared" si="74"/>
        <v>2427,2527,2426,2427</v>
      </c>
      <c r="R4685" s="280">
        <v>4680</v>
      </c>
      <c r="S4685" s="591">
        <v>1199.4028125899999</v>
      </c>
    </row>
    <row r="4686" spans="1:19">
      <c r="A4686" s="20"/>
      <c r="B4686" s="24">
        <v>1904</v>
      </c>
      <c r="H4686" s="571">
        <v>4681</v>
      </c>
      <c r="I4686" s="78">
        <v>2528</v>
      </c>
      <c r="J4686" s="78">
        <v>2527</v>
      </c>
      <c r="K4686" s="78">
        <v>2427</v>
      </c>
      <c r="L4686" s="78">
        <v>2528</v>
      </c>
      <c r="M4686" s="579" t="str">
        <f t="shared" si="74"/>
        <v>2528,2527,2427,2528</v>
      </c>
      <c r="R4686" s="280">
        <v>4681</v>
      </c>
      <c r="S4686" s="591">
        <v>1449.91488664999</v>
      </c>
    </row>
    <row r="4687" spans="1:19">
      <c r="A4687" s="20"/>
      <c r="B4687" s="24">
        <v>1905</v>
      </c>
      <c r="H4687" s="571">
        <v>4682</v>
      </c>
      <c r="I4687" s="78">
        <v>2528</v>
      </c>
      <c r="J4687" s="78">
        <v>2427</v>
      </c>
      <c r="K4687" s="78">
        <v>2428</v>
      </c>
      <c r="L4687" s="78">
        <v>2528</v>
      </c>
      <c r="M4687" s="579" t="str">
        <f t="shared" si="74"/>
        <v>2528,2427,2428,2528</v>
      </c>
      <c r="R4687" s="280">
        <v>4682</v>
      </c>
      <c r="S4687" s="591">
        <v>1447.73641292499</v>
      </c>
    </row>
    <row r="4688" spans="1:19">
      <c r="A4688" s="20"/>
      <c r="B4688" s="24">
        <v>1906</v>
      </c>
      <c r="H4688" s="571">
        <v>4683</v>
      </c>
      <c r="I4688" s="78">
        <v>2529</v>
      </c>
      <c r="J4688" s="78">
        <v>2528</v>
      </c>
      <c r="K4688" s="78">
        <v>2428</v>
      </c>
      <c r="L4688" s="78">
        <v>2529</v>
      </c>
      <c r="M4688" s="579" t="str">
        <f t="shared" si="74"/>
        <v>2529,2528,2428,2529</v>
      </c>
      <c r="R4688" s="280">
        <v>4683</v>
      </c>
      <c r="S4688" s="591">
        <v>1536.4912918549901</v>
      </c>
    </row>
    <row r="4689" spans="1:19">
      <c r="A4689" s="20"/>
      <c r="B4689" s="24">
        <v>1907</v>
      </c>
      <c r="H4689" s="571">
        <v>4684</v>
      </c>
      <c r="I4689" s="78">
        <v>2529</v>
      </c>
      <c r="J4689" s="78">
        <v>2428</v>
      </c>
      <c r="K4689" s="78">
        <v>2434</v>
      </c>
      <c r="L4689" s="78">
        <v>2529</v>
      </c>
      <c r="M4689" s="579" t="str">
        <f t="shared" si="74"/>
        <v>2529,2428,2434,2529</v>
      </c>
      <c r="R4689" s="280">
        <v>4684</v>
      </c>
      <c r="S4689" s="591">
        <v>1582.34071771</v>
      </c>
    </row>
    <row r="4690" spans="1:19">
      <c r="A4690" s="20"/>
      <c r="B4690" s="24">
        <v>1908</v>
      </c>
      <c r="H4690" s="571">
        <v>4685</v>
      </c>
      <c r="I4690" s="78">
        <v>2530</v>
      </c>
      <c r="J4690" s="78">
        <v>2517</v>
      </c>
      <c r="K4690" s="78">
        <v>2516</v>
      </c>
      <c r="L4690" s="78">
        <v>2530</v>
      </c>
      <c r="M4690" s="579" t="str">
        <f t="shared" si="74"/>
        <v>2530,2517,2516,2530</v>
      </c>
      <c r="R4690" s="280">
        <v>4685</v>
      </c>
      <c r="S4690" s="591">
        <v>1576.8191106395</v>
      </c>
    </row>
    <row r="4691" spans="1:19">
      <c r="A4691" s="20"/>
      <c r="B4691" s="24">
        <v>1909</v>
      </c>
      <c r="H4691" s="571">
        <v>4686</v>
      </c>
      <c r="I4691" s="78">
        <v>2530</v>
      </c>
      <c r="J4691" s="78">
        <v>2516</v>
      </c>
      <c r="K4691" s="78">
        <v>2519</v>
      </c>
      <c r="L4691" s="78">
        <v>2530</v>
      </c>
      <c r="M4691" s="579" t="str">
        <f t="shared" si="74"/>
        <v>2530,2516,2519,2530</v>
      </c>
      <c r="R4691" s="280">
        <v>4686</v>
      </c>
      <c r="S4691" s="591">
        <v>1704.9727448609899</v>
      </c>
    </row>
    <row r="4692" spans="1:19">
      <c r="A4692" s="20"/>
      <c r="B4692" s="24">
        <v>1910</v>
      </c>
      <c r="H4692" s="571">
        <v>4687</v>
      </c>
      <c r="I4692" s="78">
        <v>2531</v>
      </c>
      <c r="J4692" s="78">
        <v>2530</v>
      </c>
      <c r="K4692" s="78">
        <v>2519</v>
      </c>
      <c r="L4692" s="78">
        <v>2531</v>
      </c>
      <c r="M4692" s="579" t="str">
        <f t="shared" si="74"/>
        <v>2531,2530,2519,2531</v>
      </c>
      <c r="R4692" s="280">
        <v>4687</v>
      </c>
      <c r="S4692" s="591">
        <v>1415.5826687164899</v>
      </c>
    </row>
    <row r="4693" spans="1:19">
      <c r="A4693" s="20"/>
      <c r="B4693" s="24">
        <v>1911</v>
      </c>
      <c r="H4693" s="571">
        <v>4688</v>
      </c>
      <c r="I4693" s="78">
        <v>2531</v>
      </c>
      <c r="J4693" s="78">
        <v>2519</v>
      </c>
      <c r="K4693" s="78">
        <v>2520</v>
      </c>
      <c r="L4693" s="78">
        <v>2531</v>
      </c>
      <c r="M4693" s="579" t="str">
        <f t="shared" si="74"/>
        <v>2531,2519,2520,2531</v>
      </c>
      <c r="R4693" s="280">
        <v>4688</v>
      </c>
      <c r="S4693" s="591">
        <v>1428.52144625249</v>
      </c>
    </row>
    <row r="4694" spans="1:19">
      <c r="A4694" s="20"/>
      <c r="B4694" s="24">
        <v>1912</v>
      </c>
      <c r="H4694" s="571">
        <v>4689</v>
      </c>
      <c r="I4694" s="78">
        <v>2532</v>
      </c>
      <c r="J4694" s="78">
        <v>2518</v>
      </c>
      <c r="K4694" s="78">
        <v>2517</v>
      </c>
      <c r="L4694" s="78">
        <v>2532</v>
      </c>
      <c r="M4694" s="579" t="str">
        <f t="shared" si="74"/>
        <v>2532,2518,2517,2532</v>
      </c>
      <c r="R4694" s="280">
        <v>4689</v>
      </c>
      <c r="S4694" s="591">
        <v>1401.2261311130001</v>
      </c>
    </row>
    <row r="4695" spans="1:19">
      <c r="A4695" s="20"/>
      <c r="B4695" s="24">
        <v>1913</v>
      </c>
      <c r="H4695" s="571">
        <v>4690</v>
      </c>
      <c r="I4695" s="78">
        <v>2532</v>
      </c>
      <c r="J4695" s="78">
        <v>2517</v>
      </c>
      <c r="K4695" s="78">
        <v>2530</v>
      </c>
      <c r="L4695" s="78">
        <v>2532</v>
      </c>
      <c r="M4695" s="579" t="str">
        <f t="shared" si="74"/>
        <v>2532,2517,2530,2532</v>
      </c>
      <c r="R4695" s="280">
        <v>4690</v>
      </c>
      <c r="S4695" s="591">
        <v>1649.5349164985</v>
      </c>
    </row>
    <row r="4696" spans="1:19">
      <c r="A4696" s="20"/>
      <c r="B4696" s="24">
        <v>1914</v>
      </c>
      <c r="H4696" s="571">
        <v>4691</v>
      </c>
      <c r="I4696" s="78">
        <v>2533</v>
      </c>
      <c r="J4696" s="78">
        <v>2531</v>
      </c>
      <c r="K4696" s="78">
        <v>2520</v>
      </c>
      <c r="L4696" s="78">
        <v>2533</v>
      </c>
      <c r="M4696" s="579" t="str">
        <f t="shared" si="74"/>
        <v>2533,2531,2520,2533</v>
      </c>
      <c r="R4696" s="280">
        <v>4691</v>
      </c>
      <c r="S4696" s="591">
        <v>1360.4342941694999</v>
      </c>
    </row>
    <row r="4697" spans="1:19">
      <c r="A4697" s="20"/>
      <c r="B4697" s="24">
        <v>1915</v>
      </c>
      <c r="H4697" s="571">
        <v>4692</v>
      </c>
      <c r="I4697" s="78">
        <v>2533</v>
      </c>
      <c r="J4697" s="78">
        <v>2520</v>
      </c>
      <c r="K4697" s="78">
        <v>2521</v>
      </c>
      <c r="L4697" s="78">
        <v>2533</v>
      </c>
      <c r="M4697" s="579" t="str">
        <f t="shared" si="74"/>
        <v>2533,2520,2521,2533</v>
      </c>
      <c r="R4697" s="280">
        <v>4692</v>
      </c>
      <c r="S4697" s="591">
        <v>1660.4365585154901</v>
      </c>
    </row>
    <row r="4698" spans="1:19">
      <c r="A4698" s="20"/>
      <c r="B4698" s="24">
        <v>1916</v>
      </c>
      <c r="H4698" s="571">
        <v>4693</v>
      </c>
      <c r="I4698" s="78">
        <v>2534</v>
      </c>
      <c r="J4698" s="78">
        <v>2533</v>
      </c>
      <c r="K4698" s="78">
        <v>2521</v>
      </c>
      <c r="L4698" s="78">
        <v>2534</v>
      </c>
      <c r="M4698" s="579" t="str">
        <f t="shared" si="74"/>
        <v>2534,2533,2521,2534</v>
      </c>
      <c r="R4698" s="280">
        <v>4693</v>
      </c>
      <c r="S4698" s="591">
        <v>1573.68330159434</v>
      </c>
    </row>
    <row r="4699" spans="1:19">
      <c r="A4699" s="20"/>
      <c r="B4699" s="24">
        <v>1917</v>
      </c>
      <c r="H4699" s="571">
        <v>4694</v>
      </c>
      <c r="I4699" s="78">
        <v>2534</v>
      </c>
      <c r="J4699" s="78">
        <v>2521</v>
      </c>
      <c r="K4699" s="78">
        <v>2522</v>
      </c>
      <c r="L4699" s="78">
        <v>2534</v>
      </c>
      <c r="M4699" s="579" t="str">
        <f t="shared" si="74"/>
        <v>2534,2521,2522,2534</v>
      </c>
      <c r="R4699" s="280">
        <v>4694</v>
      </c>
      <c r="S4699" s="591">
        <v>1636.5251678428499</v>
      </c>
    </row>
    <row r="4700" spans="1:19">
      <c r="A4700" s="20"/>
      <c r="B4700" s="24">
        <v>1918</v>
      </c>
      <c r="H4700" s="571">
        <v>4695</v>
      </c>
      <c r="I4700" s="78">
        <v>2535</v>
      </c>
      <c r="J4700" s="78">
        <v>2534</v>
      </c>
      <c r="K4700" s="78">
        <v>2522</v>
      </c>
      <c r="L4700" s="78">
        <v>2535</v>
      </c>
      <c r="M4700" s="579" t="str">
        <f t="shared" si="74"/>
        <v>2535,2534,2522,2535</v>
      </c>
      <c r="R4700" s="280">
        <v>4695</v>
      </c>
      <c r="S4700" s="591">
        <v>1561.0669276517999</v>
      </c>
    </row>
    <row r="4701" spans="1:19">
      <c r="A4701" s="20"/>
      <c r="B4701" s="24">
        <v>1919</v>
      </c>
      <c r="H4701" s="571">
        <v>4696</v>
      </c>
      <c r="I4701" s="78">
        <v>2535</v>
      </c>
      <c r="J4701" s="78">
        <v>2522</v>
      </c>
      <c r="K4701" s="78">
        <v>2523</v>
      </c>
      <c r="L4701" s="78">
        <v>2535</v>
      </c>
      <c r="M4701" s="579" t="str">
        <f t="shared" si="74"/>
        <v>2535,2522,2523,2535</v>
      </c>
      <c r="R4701" s="280">
        <v>4696</v>
      </c>
      <c r="S4701" s="591">
        <v>1526.8442103943901</v>
      </c>
    </row>
    <row r="4702" spans="1:19">
      <c r="A4702" s="20"/>
      <c r="B4702" s="24">
        <v>1920</v>
      </c>
      <c r="H4702" s="571">
        <v>4697</v>
      </c>
      <c r="I4702" s="78">
        <v>2536</v>
      </c>
      <c r="J4702" s="78">
        <v>2535</v>
      </c>
      <c r="K4702" s="78">
        <v>2523</v>
      </c>
      <c r="L4702" s="78">
        <v>2536</v>
      </c>
      <c r="M4702" s="579" t="str">
        <f t="shared" si="74"/>
        <v>2536,2535,2523,2536</v>
      </c>
      <c r="R4702" s="280">
        <v>4697</v>
      </c>
      <c r="S4702" s="591">
        <v>1479.64399349932</v>
      </c>
    </row>
    <row r="4703" spans="1:19">
      <c r="A4703" s="20"/>
      <c r="B4703" s="24">
        <v>1921</v>
      </c>
      <c r="H4703" s="571">
        <v>4698</v>
      </c>
      <c r="I4703" s="78">
        <v>2536</v>
      </c>
      <c r="J4703" s="78">
        <v>2523</v>
      </c>
      <c r="K4703" s="78">
        <v>2524</v>
      </c>
      <c r="L4703" s="78">
        <v>2536</v>
      </c>
      <c r="M4703" s="579" t="str">
        <f t="shared" si="74"/>
        <v>2536,2523,2524,2536</v>
      </c>
      <c r="R4703" s="280">
        <v>4698</v>
      </c>
      <c r="S4703" s="591">
        <v>1406.1992540797401</v>
      </c>
    </row>
    <row r="4704" spans="1:19">
      <c r="A4704" s="20"/>
      <c r="B4704" s="24">
        <v>1922</v>
      </c>
      <c r="H4704" s="571">
        <v>4699</v>
      </c>
      <c r="I4704" s="78">
        <v>2525</v>
      </c>
      <c r="J4704" s="78">
        <v>2536</v>
      </c>
      <c r="K4704" s="78">
        <v>2524</v>
      </c>
      <c r="L4704" s="78">
        <v>2525</v>
      </c>
      <c r="M4704" s="579" t="str">
        <f t="shared" si="74"/>
        <v>2525,2536,2524,2525</v>
      </c>
      <c r="R4704" s="280">
        <v>4699</v>
      </c>
      <c r="S4704" s="591">
        <v>1348.9004654939999</v>
      </c>
    </row>
    <row r="4705" spans="1:19">
      <c r="A4705" s="20"/>
      <c r="B4705" s="24">
        <v>1923</v>
      </c>
      <c r="H4705" s="571">
        <v>4700</v>
      </c>
      <c r="I4705" s="78">
        <v>2537</v>
      </c>
      <c r="J4705" s="78">
        <v>2536</v>
      </c>
      <c r="K4705" s="78">
        <v>2525</v>
      </c>
      <c r="L4705" s="78">
        <v>2537</v>
      </c>
      <c r="M4705" s="579" t="str">
        <f t="shared" si="74"/>
        <v>2537,2536,2525,2537</v>
      </c>
      <c r="R4705" s="280">
        <v>4700</v>
      </c>
      <c r="S4705" s="591">
        <v>1455.3703654829901</v>
      </c>
    </row>
    <row r="4706" spans="1:19">
      <c r="A4706" s="20"/>
      <c r="B4706" s="24">
        <v>1924</v>
      </c>
      <c r="H4706" s="571">
        <v>4701</v>
      </c>
      <c r="I4706" s="78">
        <v>2537</v>
      </c>
      <c r="J4706" s="78">
        <v>2525</v>
      </c>
      <c r="K4706" s="78">
        <v>2526</v>
      </c>
      <c r="L4706" s="78">
        <v>2537</v>
      </c>
      <c r="M4706" s="579" t="str">
        <f t="shared" si="74"/>
        <v>2537,2525,2526,2537</v>
      </c>
      <c r="R4706" s="280">
        <v>4701</v>
      </c>
      <c r="S4706" s="591">
        <v>1413.88939724949</v>
      </c>
    </row>
    <row r="4707" spans="1:19">
      <c r="A4707" s="20"/>
      <c r="B4707" s="24">
        <v>1925</v>
      </c>
      <c r="H4707" s="571">
        <v>4702</v>
      </c>
      <c r="I4707" s="78">
        <v>2538</v>
      </c>
      <c r="J4707" s="78">
        <v>2537</v>
      </c>
      <c r="K4707" s="78">
        <v>2526</v>
      </c>
      <c r="L4707" s="78">
        <v>2538</v>
      </c>
      <c r="M4707" s="579" t="str">
        <f t="shared" si="74"/>
        <v>2538,2537,2526,2538</v>
      </c>
      <c r="R4707" s="280">
        <v>4702</v>
      </c>
      <c r="S4707" s="591">
        <v>1504.23385719</v>
      </c>
    </row>
    <row r="4708" spans="1:19">
      <c r="A4708" s="20"/>
      <c r="B4708" s="24">
        <v>1926</v>
      </c>
      <c r="H4708" s="571">
        <v>4703</v>
      </c>
      <c r="I4708" s="78">
        <v>2538</v>
      </c>
      <c r="J4708" s="78">
        <v>2526</v>
      </c>
      <c r="K4708" s="78">
        <v>2527</v>
      </c>
      <c r="L4708" s="78">
        <v>2538</v>
      </c>
      <c r="M4708" s="579" t="str">
        <f t="shared" si="74"/>
        <v>2538,2526,2527,2538</v>
      </c>
      <c r="R4708" s="280">
        <v>4703</v>
      </c>
      <c r="S4708" s="591">
        <v>1400.7957092699901</v>
      </c>
    </row>
    <row r="4709" spans="1:19">
      <c r="A4709" s="20"/>
      <c r="B4709" s="24">
        <v>1927</v>
      </c>
      <c r="H4709" s="571">
        <v>4704</v>
      </c>
      <c r="I4709" s="78">
        <v>2528</v>
      </c>
      <c r="J4709" s="78">
        <v>2538</v>
      </c>
      <c r="K4709" s="78">
        <v>2527</v>
      </c>
      <c r="L4709" s="78">
        <v>2528</v>
      </c>
      <c r="M4709" s="579" t="str">
        <f t="shared" si="74"/>
        <v>2528,2538,2527,2528</v>
      </c>
      <c r="R4709" s="280">
        <v>4704</v>
      </c>
      <c r="S4709" s="591">
        <v>1441.7287305350001</v>
      </c>
    </row>
    <row r="4710" spans="1:19">
      <c r="A4710" s="20"/>
      <c r="B4710" s="24">
        <v>1928</v>
      </c>
      <c r="H4710" s="571">
        <v>4705</v>
      </c>
      <c r="I4710" s="78">
        <v>2539</v>
      </c>
      <c r="J4710" s="78">
        <v>2535</v>
      </c>
      <c r="K4710" s="78">
        <v>2536</v>
      </c>
      <c r="L4710" s="78">
        <v>2539</v>
      </c>
      <c r="M4710" s="579" t="str">
        <f t="shared" si="74"/>
        <v>2539,2535,2536,2539</v>
      </c>
      <c r="R4710" s="280">
        <v>4705</v>
      </c>
      <c r="S4710" s="591">
        <v>1448.5580713859999</v>
      </c>
    </row>
    <row r="4711" spans="1:19">
      <c r="A4711" s="20"/>
      <c r="B4711" s="24">
        <v>1929</v>
      </c>
      <c r="H4711" s="571">
        <v>4706</v>
      </c>
      <c r="I4711" s="78">
        <v>2539</v>
      </c>
      <c r="J4711" s="78">
        <v>2536</v>
      </c>
      <c r="K4711" s="78">
        <v>2537</v>
      </c>
      <c r="L4711" s="78">
        <v>2539</v>
      </c>
      <c r="M4711" s="579" t="str">
        <f t="shared" si="74"/>
        <v>2539,2536,2537,2539</v>
      </c>
      <c r="R4711" s="280">
        <v>4706</v>
      </c>
      <c r="S4711" s="591">
        <v>1417.3495782196401</v>
      </c>
    </row>
    <row r="4712" spans="1:19">
      <c r="A4712" s="20"/>
      <c r="B4712" s="24">
        <v>1930</v>
      </c>
      <c r="H4712" s="571">
        <v>4707</v>
      </c>
      <c r="I4712" s="78">
        <v>2540</v>
      </c>
      <c r="J4712" s="78">
        <v>2534</v>
      </c>
      <c r="K4712" s="78">
        <v>2535</v>
      </c>
      <c r="L4712" s="78">
        <v>2540</v>
      </c>
      <c r="M4712" s="579" t="str">
        <f t="shared" si="74"/>
        <v>2540,2534,2535,2540</v>
      </c>
      <c r="R4712" s="280">
        <v>4707</v>
      </c>
      <c r="S4712" s="591">
        <v>1483.08009357374</v>
      </c>
    </row>
    <row r="4713" spans="1:19">
      <c r="A4713" s="20"/>
      <c r="B4713" s="24">
        <v>1931</v>
      </c>
      <c r="H4713" s="571">
        <v>4708</v>
      </c>
      <c r="I4713" s="78">
        <v>2540</v>
      </c>
      <c r="J4713" s="78">
        <v>2535</v>
      </c>
      <c r="K4713" s="78">
        <v>2539</v>
      </c>
      <c r="L4713" s="78">
        <v>2540</v>
      </c>
      <c r="M4713" s="579" t="str">
        <f t="shared" si="74"/>
        <v>2540,2535,2539,2540</v>
      </c>
      <c r="R4713" s="280">
        <v>4708</v>
      </c>
      <c r="S4713" s="591">
        <v>1483.4509546939901</v>
      </c>
    </row>
    <row r="4714" spans="1:19">
      <c r="A4714" s="20"/>
      <c r="B4714" s="24">
        <v>1932</v>
      </c>
      <c r="H4714" s="571">
        <v>4709</v>
      </c>
      <c r="I4714" s="78">
        <v>2541</v>
      </c>
      <c r="J4714" s="78">
        <v>2533</v>
      </c>
      <c r="K4714" s="78">
        <v>2534</v>
      </c>
      <c r="L4714" s="78">
        <v>2541</v>
      </c>
      <c r="M4714" s="579" t="str">
        <f t="shared" si="74"/>
        <v>2541,2533,2534,2541</v>
      </c>
      <c r="R4714" s="280">
        <v>4709</v>
      </c>
      <c r="S4714" s="591">
        <v>1500.9810498331001</v>
      </c>
    </row>
    <row r="4715" spans="1:19">
      <c r="A4715" s="20"/>
      <c r="B4715" s="24">
        <v>1933</v>
      </c>
      <c r="H4715" s="571">
        <v>4710</v>
      </c>
      <c r="I4715" s="78">
        <v>2541</v>
      </c>
      <c r="J4715" s="78">
        <v>2534</v>
      </c>
      <c r="K4715" s="78">
        <v>2540</v>
      </c>
      <c r="L4715" s="78">
        <v>2541</v>
      </c>
      <c r="M4715" s="579" t="str">
        <f t="shared" si="74"/>
        <v>2541,2534,2540,2541</v>
      </c>
      <c r="R4715" s="280">
        <v>4710</v>
      </c>
      <c r="S4715" s="591">
        <v>1562.19820924019</v>
      </c>
    </row>
    <row r="4716" spans="1:19">
      <c r="A4716" s="20"/>
      <c r="B4716" s="24">
        <v>1934</v>
      </c>
      <c r="H4716" s="571">
        <v>4711</v>
      </c>
      <c r="I4716" s="78">
        <v>2542</v>
      </c>
      <c r="J4716" s="78">
        <v>2531</v>
      </c>
      <c r="K4716" s="78">
        <v>2533</v>
      </c>
      <c r="L4716" s="78">
        <v>2542</v>
      </c>
      <c r="M4716" s="579" t="str">
        <f t="shared" si="74"/>
        <v>2542,2531,2533,2542</v>
      </c>
      <c r="R4716" s="280">
        <v>4711</v>
      </c>
      <c r="S4716" s="591">
        <v>1433.6483316629899</v>
      </c>
    </row>
    <row r="4717" spans="1:19">
      <c r="A4717" s="20"/>
      <c r="B4717" s="24">
        <v>1935</v>
      </c>
      <c r="H4717" s="571">
        <v>4712</v>
      </c>
      <c r="I4717" s="78">
        <v>2542</v>
      </c>
      <c r="J4717" s="78">
        <v>2533</v>
      </c>
      <c r="K4717" s="78">
        <v>2541</v>
      </c>
      <c r="L4717" s="78">
        <v>2542</v>
      </c>
      <c r="M4717" s="579" t="str">
        <f t="shared" si="74"/>
        <v>2542,2533,2541,2542</v>
      </c>
      <c r="R4717" s="280">
        <v>4712</v>
      </c>
      <c r="S4717" s="591">
        <v>1708.6004048959901</v>
      </c>
    </row>
    <row r="4718" spans="1:19">
      <c r="A4718" s="20"/>
      <c r="B4718" s="24">
        <v>1936</v>
      </c>
      <c r="H4718" s="571">
        <v>4713</v>
      </c>
      <c r="I4718" s="78">
        <v>2542</v>
      </c>
      <c r="J4718" s="78">
        <v>2530</v>
      </c>
      <c r="K4718" s="78">
        <v>2531</v>
      </c>
      <c r="L4718" s="78">
        <v>2542</v>
      </c>
      <c r="M4718" s="579" t="str">
        <f t="shared" si="74"/>
        <v>2542,2530,2531,2542</v>
      </c>
      <c r="R4718" s="280">
        <v>4713</v>
      </c>
      <c r="S4718" s="591">
        <v>1428.3944548044999</v>
      </c>
    </row>
    <row r="4719" spans="1:19">
      <c r="A4719" s="20"/>
      <c r="B4719" s="24">
        <v>1937</v>
      </c>
      <c r="H4719" s="571">
        <v>4714</v>
      </c>
      <c r="I4719" s="78">
        <v>2542</v>
      </c>
      <c r="J4719" s="78">
        <v>2532</v>
      </c>
      <c r="K4719" s="78">
        <v>2530</v>
      </c>
      <c r="L4719" s="78">
        <v>2542</v>
      </c>
      <c r="M4719" s="579" t="str">
        <f t="shared" si="74"/>
        <v>2542,2532,2530,2542</v>
      </c>
      <c r="R4719" s="280">
        <v>4714</v>
      </c>
      <c r="S4719" s="591">
        <v>1863.4271397545001</v>
      </c>
    </row>
    <row r="4720" spans="1:19">
      <c r="A4720" s="20"/>
      <c r="B4720" s="24">
        <v>1938</v>
      </c>
      <c r="H4720" s="571">
        <v>4715</v>
      </c>
      <c r="I4720" s="78">
        <v>2543</v>
      </c>
      <c r="J4720" s="78">
        <v>2539</v>
      </c>
      <c r="K4720" s="78">
        <v>2537</v>
      </c>
      <c r="L4720" s="78">
        <v>2543</v>
      </c>
      <c r="M4720" s="579" t="str">
        <f t="shared" si="74"/>
        <v>2543,2539,2537,2543</v>
      </c>
      <c r="R4720" s="280">
        <v>4715</v>
      </c>
      <c r="S4720" s="591">
        <v>1461.0076949491499</v>
      </c>
    </row>
    <row r="4721" spans="1:19">
      <c r="A4721" s="20"/>
      <c r="B4721" s="24">
        <v>1939</v>
      </c>
      <c r="H4721" s="571">
        <v>4716</v>
      </c>
      <c r="I4721" s="78">
        <v>2543</v>
      </c>
      <c r="J4721" s="78">
        <v>2537</v>
      </c>
      <c r="K4721" s="78">
        <v>2538</v>
      </c>
      <c r="L4721" s="78">
        <v>2543</v>
      </c>
      <c r="M4721" s="579" t="str">
        <f t="shared" si="74"/>
        <v>2543,2537,2538,2543</v>
      </c>
      <c r="R4721" s="280">
        <v>4716</v>
      </c>
      <c r="S4721" s="591">
        <v>1429.3296243514999</v>
      </c>
    </row>
    <row r="4722" spans="1:19">
      <c r="A4722" s="20"/>
      <c r="B4722" s="24">
        <v>1940</v>
      </c>
      <c r="H4722" s="571">
        <v>4717</v>
      </c>
      <c r="I4722" s="78">
        <v>2544</v>
      </c>
      <c r="J4722" s="78">
        <v>2543</v>
      </c>
      <c r="K4722" s="78">
        <v>2538</v>
      </c>
      <c r="L4722" s="78">
        <v>2544</v>
      </c>
      <c r="M4722" s="579" t="str">
        <f t="shared" si="74"/>
        <v>2544,2543,2538,2544</v>
      </c>
      <c r="R4722" s="280">
        <v>4717</v>
      </c>
      <c r="S4722" s="591">
        <v>1480.0877846925</v>
      </c>
    </row>
    <row r="4723" spans="1:19">
      <c r="A4723" s="20"/>
      <c r="B4723" s="24">
        <v>1941</v>
      </c>
      <c r="H4723" s="571">
        <v>4718</v>
      </c>
      <c r="I4723" s="78">
        <v>2544</v>
      </c>
      <c r="J4723" s="78">
        <v>2538</v>
      </c>
      <c r="K4723" s="78">
        <v>2528</v>
      </c>
      <c r="L4723" s="78">
        <v>2544</v>
      </c>
      <c r="M4723" s="579" t="str">
        <f t="shared" si="74"/>
        <v>2544,2538,2528,2544</v>
      </c>
      <c r="R4723" s="280">
        <v>4718</v>
      </c>
      <c r="S4723" s="591">
        <v>1466.59387342999</v>
      </c>
    </row>
    <row r="4724" spans="1:19">
      <c r="A4724" s="20"/>
      <c r="B4724" s="24">
        <v>1942</v>
      </c>
      <c r="H4724" s="571">
        <v>4719</v>
      </c>
      <c r="I4724" s="78">
        <v>2529</v>
      </c>
      <c r="J4724" s="78">
        <v>2544</v>
      </c>
      <c r="K4724" s="78">
        <v>2528</v>
      </c>
      <c r="L4724" s="78">
        <v>2529</v>
      </c>
      <c r="M4724" s="579" t="str">
        <f t="shared" si="74"/>
        <v>2529,2544,2528,2529</v>
      </c>
      <c r="R4724" s="280">
        <v>4719</v>
      </c>
      <c r="S4724" s="591">
        <v>1496.6063807099899</v>
      </c>
    </row>
    <row r="4725" spans="1:19">
      <c r="A4725" s="20"/>
      <c r="B4725" s="24">
        <v>1943</v>
      </c>
      <c r="H4725" s="571">
        <v>4720</v>
      </c>
      <c r="I4725" s="78">
        <v>2545</v>
      </c>
      <c r="J4725" s="78">
        <v>2540</v>
      </c>
      <c r="K4725" s="78">
        <v>2539</v>
      </c>
      <c r="L4725" s="78">
        <v>2545</v>
      </c>
      <c r="M4725" s="579" t="str">
        <f t="shared" si="74"/>
        <v>2545,2540,2539,2545</v>
      </c>
      <c r="R4725" s="280">
        <v>4720</v>
      </c>
      <c r="S4725" s="591">
        <v>1460.85665956456</v>
      </c>
    </row>
    <row r="4726" spans="1:19">
      <c r="A4726" s="20"/>
      <c r="B4726" s="24">
        <v>1944</v>
      </c>
      <c r="H4726" s="571">
        <v>4721</v>
      </c>
      <c r="I4726" s="78">
        <v>2545</v>
      </c>
      <c r="J4726" s="78">
        <v>2539</v>
      </c>
      <c r="K4726" s="78">
        <v>2543</v>
      </c>
      <c r="L4726" s="78">
        <v>2545</v>
      </c>
      <c r="M4726" s="579" t="str">
        <f t="shared" si="74"/>
        <v>2545,2539,2543,2545</v>
      </c>
      <c r="R4726" s="280">
        <v>4721</v>
      </c>
      <c r="S4726" s="591">
        <v>1431.1795081857999</v>
      </c>
    </row>
    <row r="4727" spans="1:19">
      <c r="A4727" s="20"/>
      <c r="B4727" s="24">
        <v>1945</v>
      </c>
      <c r="H4727" s="571">
        <v>4722</v>
      </c>
      <c r="I4727" s="78">
        <v>2546</v>
      </c>
      <c r="J4727" s="78">
        <v>2541</v>
      </c>
      <c r="K4727" s="78">
        <v>2540</v>
      </c>
      <c r="L4727" s="78">
        <v>2546</v>
      </c>
      <c r="M4727" s="579" t="str">
        <f t="shared" si="74"/>
        <v>2546,2541,2540,2546</v>
      </c>
      <c r="R4727" s="280">
        <v>4722</v>
      </c>
      <c r="S4727" s="591">
        <v>1509.1227581802</v>
      </c>
    </row>
    <row r="4728" spans="1:19">
      <c r="A4728" s="20"/>
      <c r="B4728" s="24">
        <v>1946</v>
      </c>
      <c r="H4728" s="571">
        <v>4723</v>
      </c>
      <c r="I4728" s="78">
        <v>2546</v>
      </c>
      <c r="J4728" s="78">
        <v>2540</v>
      </c>
      <c r="K4728" s="78">
        <v>2545</v>
      </c>
      <c r="L4728" s="78">
        <v>2546</v>
      </c>
      <c r="M4728" s="579" t="str">
        <f t="shared" si="74"/>
        <v>2546,2540,2545,2546</v>
      </c>
      <c r="R4728" s="280">
        <v>4723</v>
      </c>
      <c r="S4728" s="591">
        <v>1445.80724210064</v>
      </c>
    </row>
    <row r="4729" spans="1:19">
      <c r="A4729" s="20"/>
      <c r="B4729" s="24">
        <v>1947</v>
      </c>
      <c r="H4729" s="571">
        <v>4724</v>
      </c>
      <c r="I4729" s="78">
        <v>2547</v>
      </c>
      <c r="J4729" s="78">
        <v>2542</v>
      </c>
      <c r="K4729" s="78">
        <v>2541</v>
      </c>
      <c r="L4729" s="78">
        <v>2547</v>
      </c>
      <c r="M4729" s="579" t="str">
        <f t="shared" si="74"/>
        <v>2547,2542,2541,2547</v>
      </c>
      <c r="R4729" s="280">
        <v>4724</v>
      </c>
      <c r="S4729" s="591">
        <v>1644.05304593199</v>
      </c>
    </row>
    <row r="4730" spans="1:19">
      <c r="A4730" s="20"/>
      <c r="B4730" s="24">
        <v>1948</v>
      </c>
      <c r="H4730" s="571">
        <v>4725</v>
      </c>
      <c r="I4730" s="78">
        <v>2547</v>
      </c>
      <c r="J4730" s="78">
        <v>2541</v>
      </c>
      <c r="K4730" s="78">
        <v>2546</v>
      </c>
      <c r="L4730" s="78">
        <v>2547</v>
      </c>
      <c r="M4730" s="579" t="str">
        <f t="shared" si="74"/>
        <v>2547,2541,2546,2547</v>
      </c>
      <c r="R4730" s="280">
        <v>4725</v>
      </c>
      <c r="S4730" s="591">
        <v>1431.0208939193999</v>
      </c>
    </row>
    <row r="4731" spans="1:19">
      <c r="A4731" s="20"/>
      <c r="B4731" s="24">
        <v>1949</v>
      </c>
      <c r="H4731" s="571">
        <v>4726</v>
      </c>
      <c r="I4731" s="78">
        <v>2548</v>
      </c>
      <c r="J4731" s="78">
        <v>2532</v>
      </c>
      <c r="K4731" s="78">
        <v>2542</v>
      </c>
      <c r="L4731" s="78">
        <v>2548</v>
      </c>
      <c r="M4731" s="579" t="str">
        <f t="shared" si="74"/>
        <v>2548,2532,2542,2548</v>
      </c>
      <c r="R4731" s="280">
        <v>4726</v>
      </c>
      <c r="S4731" s="591">
        <v>1471.5477675729901</v>
      </c>
    </row>
    <row r="4732" spans="1:19">
      <c r="A4732" s="20"/>
      <c r="B4732" s="24">
        <v>1950</v>
      </c>
      <c r="H4732" s="571">
        <v>4727</v>
      </c>
      <c r="I4732" s="78">
        <v>2548</v>
      </c>
      <c r="J4732" s="78">
        <v>2542</v>
      </c>
      <c r="K4732" s="78">
        <v>2547</v>
      </c>
      <c r="L4732" s="78">
        <v>2548</v>
      </c>
      <c r="M4732" s="579" t="str">
        <f t="shared" si="74"/>
        <v>2548,2542,2547,2548</v>
      </c>
      <c r="R4732" s="280">
        <v>4727</v>
      </c>
      <c r="S4732" s="591">
        <v>1352.493822447</v>
      </c>
    </row>
    <row r="4733" spans="1:19">
      <c r="A4733" s="20"/>
      <c r="B4733" s="24">
        <v>1951</v>
      </c>
      <c r="H4733" s="571">
        <v>4728</v>
      </c>
      <c r="I4733" s="78">
        <v>2549</v>
      </c>
      <c r="J4733" s="78">
        <v>2545</v>
      </c>
      <c r="K4733" s="78">
        <v>2543</v>
      </c>
      <c r="L4733" s="78">
        <v>2549</v>
      </c>
      <c r="M4733" s="579" t="str">
        <f t="shared" si="74"/>
        <v>2549,2545,2543,2549</v>
      </c>
      <c r="R4733" s="280">
        <v>4728</v>
      </c>
      <c r="S4733" s="591">
        <v>1453.77570410709</v>
      </c>
    </row>
    <row r="4734" spans="1:19">
      <c r="A4734" s="20"/>
      <c r="B4734" s="24">
        <v>1952</v>
      </c>
      <c r="H4734" s="571">
        <v>4729</v>
      </c>
      <c r="I4734" s="78">
        <v>2549</v>
      </c>
      <c r="J4734" s="78">
        <v>2543</v>
      </c>
      <c r="K4734" s="78">
        <v>2544</v>
      </c>
      <c r="L4734" s="78">
        <v>2549</v>
      </c>
      <c r="M4734" s="579" t="str">
        <f t="shared" si="74"/>
        <v>2549,2543,2544,2549</v>
      </c>
      <c r="R4734" s="280">
        <v>4729</v>
      </c>
      <c r="S4734" s="591">
        <v>1470.31375926749</v>
      </c>
    </row>
    <row r="4735" spans="1:19">
      <c r="A4735" s="20"/>
      <c r="B4735" s="24">
        <v>1953</v>
      </c>
      <c r="H4735" s="571">
        <v>4730</v>
      </c>
      <c r="I4735" s="78">
        <v>2550</v>
      </c>
      <c r="J4735" s="78">
        <v>2546</v>
      </c>
      <c r="K4735" s="78">
        <v>2545</v>
      </c>
      <c r="L4735" s="78">
        <v>2550</v>
      </c>
      <c r="M4735" s="579" t="str">
        <f t="shared" si="74"/>
        <v>2550,2546,2545,2550</v>
      </c>
      <c r="R4735" s="280">
        <v>4730</v>
      </c>
      <c r="S4735" s="591">
        <v>1441.88661374763</v>
      </c>
    </row>
    <row r="4736" spans="1:19">
      <c r="A4736" s="20"/>
      <c r="B4736" s="24">
        <v>1954</v>
      </c>
      <c r="H4736" s="571">
        <v>4731</v>
      </c>
      <c r="I4736" s="78">
        <v>2550</v>
      </c>
      <c r="J4736" s="78">
        <v>2545</v>
      </c>
      <c r="K4736" s="78">
        <v>2549</v>
      </c>
      <c r="L4736" s="78">
        <v>2550</v>
      </c>
      <c r="M4736" s="579" t="str">
        <f t="shared" si="74"/>
        <v>2550,2545,2549,2550</v>
      </c>
      <c r="R4736" s="280">
        <v>4731</v>
      </c>
      <c r="S4736" s="591">
        <v>1444.24294789905</v>
      </c>
    </row>
    <row r="4737" spans="1:19">
      <c r="A4737" s="20"/>
      <c r="B4737" s="24">
        <v>1955</v>
      </c>
      <c r="H4737" s="571">
        <v>4732</v>
      </c>
      <c r="I4737" s="78">
        <v>2551</v>
      </c>
      <c r="J4737" s="78">
        <v>2547</v>
      </c>
      <c r="K4737" s="78">
        <v>2546</v>
      </c>
      <c r="L4737" s="78">
        <v>2551</v>
      </c>
      <c r="M4737" s="579" t="str">
        <f t="shared" si="74"/>
        <v>2551,2547,2546,2551</v>
      </c>
      <c r="R4737" s="280">
        <v>4732</v>
      </c>
      <c r="S4737" s="591">
        <v>1432.5443427477001</v>
      </c>
    </row>
    <row r="4738" spans="1:19">
      <c r="A4738" s="20"/>
      <c r="B4738" s="24">
        <v>1956</v>
      </c>
      <c r="H4738" s="571">
        <v>4733</v>
      </c>
      <c r="I4738" s="78">
        <v>2551</v>
      </c>
      <c r="J4738" s="78">
        <v>2546</v>
      </c>
      <c r="K4738" s="78">
        <v>2550</v>
      </c>
      <c r="L4738" s="78">
        <v>2551</v>
      </c>
      <c r="M4738" s="579" t="str">
        <f t="shared" si="74"/>
        <v>2551,2546,2550,2551</v>
      </c>
      <c r="R4738" s="280">
        <v>4733</v>
      </c>
      <c r="S4738" s="591">
        <v>1427.2676323763001</v>
      </c>
    </row>
    <row r="4739" spans="1:19">
      <c r="A4739" s="20"/>
      <c r="B4739" s="24">
        <v>1957</v>
      </c>
      <c r="H4739" s="571">
        <v>4734</v>
      </c>
      <c r="I4739" s="78">
        <v>2552</v>
      </c>
      <c r="J4739" s="78">
        <v>2548</v>
      </c>
      <c r="K4739" s="78">
        <v>2547</v>
      </c>
      <c r="L4739" s="78">
        <v>2552</v>
      </c>
      <c r="M4739" s="579" t="str">
        <f t="shared" si="74"/>
        <v>2552,2548,2547,2552</v>
      </c>
      <c r="R4739" s="280">
        <v>4734</v>
      </c>
      <c r="S4739" s="591">
        <v>1246.9057157774901</v>
      </c>
    </row>
    <row r="4740" spans="1:19">
      <c r="A4740" s="20"/>
      <c r="B4740" s="24">
        <v>1958</v>
      </c>
      <c r="H4740" s="571">
        <v>4735</v>
      </c>
      <c r="I4740" s="78">
        <v>2552</v>
      </c>
      <c r="J4740" s="78">
        <v>2547</v>
      </c>
      <c r="K4740" s="78">
        <v>2551</v>
      </c>
      <c r="L4740" s="78">
        <v>2552</v>
      </c>
      <c r="M4740" s="579" t="str">
        <f t="shared" si="74"/>
        <v>2552,2547,2551,2552</v>
      </c>
      <c r="R4740" s="280">
        <v>4735</v>
      </c>
      <c r="S4740" s="591">
        <v>1409.3420156802999</v>
      </c>
    </row>
    <row r="4741" spans="1:19">
      <c r="A4741" s="20"/>
      <c r="B4741" s="24">
        <v>1959</v>
      </c>
      <c r="H4741" s="571">
        <v>4736</v>
      </c>
      <c r="I4741" s="78">
        <v>2553</v>
      </c>
      <c r="J4741" s="78">
        <v>2549</v>
      </c>
      <c r="K4741" s="78">
        <v>2544</v>
      </c>
      <c r="L4741" s="78">
        <v>2553</v>
      </c>
      <c r="M4741" s="579" t="str">
        <f t="shared" si="74"/>
        <v>2553,2549,2544,2553</v>
      </c>
      <c r="R4741" s="280">
        <v>4736</v>
      </c>
      <c r="S4741" s="591">
        <v>1487.7597830244899</v>
      </c>
    </row>
    <row r="4742" spans="1:19">
      <c r="A4742" s="20"/>
      <c r="B4742" s="24">
        <v>1960</v>
      </c>
      <c r="H4742" s="571">
        <v>4737</v>
      </c>
      <c r="I4742" s="78">
        <v>2553</v>
      </c>
      <c r="J4742" s="78">
        <v>2544</v>
      </c>
      <c r="K4742" s="78">
        <v>2529</v>
      </c>
      <c r="L4742" s="78">
        <v>2553</v>
      </c>
      <c r="M4742" s="579" t="str">
        <f t="shared" ref="M4742:M4805" si="75">_xlfn.CONCAT(I4742,",",J4742,",",,K4742,",",L4742)</f>
        <v>2553,2544,2529,2553</v>
      </c>
      <c r="R4742" s="280">
        <v>4737</v>
      </c>
      <c r="S4742" s="591">
        <v>1526.1050464524899</v>
      </c>
    </row>
    <row r="4743" spans="1:19">
      <c r="A4743" s="20"/>
      <c r="B4743" s="24">
        <v>1961</v>
      </c>
      <c r="H4743" s="571">
        <v>4738</v>
      </c>
      <c r="I4743" s="78">
        <v>2554</v>
      </c>
      <c r="J4743" s="78">
        <v>2553</v>
      </c>
      <c r="K4743" s="78">
        <v>2529</v>
      </c>
      <c r="L4743" s="78">
        <v>2554</v>
      </c>
      <c r="M4743" s="579" t="str">
        <f t="shared" si="75"/>
        <v>2554,2553,2529,2554</v>
      </c>
      <c r="R4743" s="280">
        <v>4738</v>
      </c>
      <c r="S4743" s="591">
        <v>1562.7559982359901</v>
      </c>
    </row>
    <row r="4744" spans="1:19">
      <c r="A4744" s="20"/>
      <c r="B4744" s="24">
        <v>1962</v>
      </c>
      <c r="H4744" s="571">
        <v>4739</v>
      </c>
      <c r="I4744" s="78">
        <v>2554</v>
      </c>
      <c r="J4744" s="78">
        <v>2529</v>
      </c>
      <c r="K4744" s="78">
        <v>2434</v>
      </c>
      <c r="L4744" s="78">
        <v>2554</v>
      </c>
      <c r="M4744" s="579" t="str">
        <f t="shared" si="75"/>
        <v>2554,2529,2434,2554</v>
      </c>
      <c r="R4744" s="280">
        <v>4739</v>
      </c>
      <c r="S4744" s="591">
        <v>1610.50186090999</v>
      </c>
    </row>
    <row r="4745" spans="1:19">
      <c r="A4745" s="20"/>
      <c r="B4745" s="24">
        <v>1963</v>
      </c>
      <c r="H4745" s="571">
        <v>4740</v>
      </c>
      <c r="I4745" s="78">
        <v>2435</v>
      </c>
      <c r="J4745" s="78">
        <v>2554</v>
      </c>
      <c r="K4745" s="78">
        <v>2434</v>
      </c>
      <c r="L4745" s="78">
        <v>2435</v>
      </c>
      <c r="M4745" s="579" t="str">
        <f t="shared" si="75"/>
        <v>2435,2554,2434,2435</v>
      </c>
      <c r="R4745" s="280">
        <v>4740</v>
      </c>
      <c r="S4745" s="591">
        <v>1713.34345768</v>
      </c>
    </row>
    <row r="4746" spans="1:19">
      <c r="A4746" s="20"/>
      <c r="B4746" s="24">
        <v>1964</v>
      </c>
      <c r="H4746" s="571">
        <v>4741</v>
      </c>
      <c r="I4746" s="78">
        <v>2555</v>
      </c>
      <c r="J4746" s="78">
        <v>2550</v>
      </c>
      <c r="K4746" s="78">
        <v>2549</v>
      </c>
      <c r="L4746" s="78">
        <v>2555</v>
      </c>
      <c r="M4746" s="579" t="str">
        <f t="shared" si="75"/>
        <v>2555,2550,2549,2555</v>
      </c>
      <c r="R4746" s="280">
        <v>4741</v>
      </c>
      <c r="S4746" s="591">
        <v>1441.37995193339</v>
      </c>
    </row>
    <row r="4747" spans="1:19">
      <c r="A4747" s="20"/>
      <c r="B4747" s="24">
        <v>1965</v>
      </c>
      <c r="H4747" s="571">
        <v>4742</v>
      </c>
      <c r="I4747" s="78">
        <v>2555</v>
      </c>
      <c r="J4747" s="78">
        <v>2549</v>
      </c>
      <c r="K4747" s="78">
        <v>2553</v>
      </c>
      <c r="L4747" s="78">
        <v>2555</v>
      </c>
      <c r="M4747" s="579" t="str">
        <f t="shared" si="75"/>
        <v>2555,2549,2553,2555</v>
      </c>
      <c r="R4747" s="280">
        <v>4742</v>
      </c>
      <c r="S4747" s="591">
        <v>1502.84211546709</v>
      </c>
    </row>
    <row r="4748" spans="1:19">
      <c r="A4748" s="20"/>
      <c r="B4748" s="24">
        <v>1966</v>
      </c>
      <c r="H4748" s="571">
        <v>4743</v>
      </c>
      <c r="I4748" s="78">
        <v>2556</v>
      </c>
      <c r="J4748" s="78">
        <v>2551</v>
      </c>
      <c r="K4748" s="78">
        <v>2550</v>
      </c>
      <c r="L4748" s="78">
        <v>2556</v>
      </c>
      <c r="M4748" s="579" t="str">
        <f t="shared" si="75"/>
        <v>2556,2551,2550,2556</v>
      </c>
      <c r="R4748" s="280">
        <v>4743</v>
      </c>
      <c r="S4748" s="591">
        <v>1409.7164514582901</v>
      </c>
    </row>
    <row r="4749" spans="1:19">
      <c r="A4749" s="20"/>
      <c r="B4749" s="24">
        <v>1967</v>
      </c>
      <c r="H4749" s="571">
        <v>4744</v>
      </c>
      <c r="I4749" s="78">
        <v>2556</v>
      </c>
      <c r="J4749" s="78">
        <v>2550</v>
      </c>
      <c r="K4749" s="78">
        <v>2555</v>
      </c>
      <c r="L4749" s="78">
        <v>2556</v>
      </c>
      <c r="M4749" s="579" t="str">
        <f t="shared" si="75"/>
        <v>2556,2550,2555,2556</v>
      </c>
      <c r="R4749" s="280">
        <v>4744</v>
      </c>
      <c r="S4749" s="591">
        <v>1454.3862532032499</v>
      </c>
    </row>
    <row r="4750" spans="1:19">
      <c r="A4750" s="20"/>
      <c r="B4750" s="24">
        <v>1968</v>
      </c>
      <c r="H4750" s="571">
        <v>4745</v>
      </c>
      <c r="I4750" s="78">
        <v>2557</v>
      </c>
      <c r="J4750" s="78">
        <v>2552</v>
      </c>
      <c r="K4750" s="78">
        <v>2551</v>
      </c>
      <c r="L4750" s="78">
        <v>2557</v>
      </c>
      <c r="M4750" s="579" t="str">
        <f t="shared" si="75"/>
        <v>2557,2552,2551,2557</v>
      </c>
      <c r="R4750" s="280">
        <v>4745</v>
      </c>
      <c r="S4750" s="591">
        <v>1362.4195658825499</v>
      </c>
    </row>
    <row r="4751" spans="1:19">
      <c r="A4751" s="20"/>
      <c r="B4751" s="24">
        <v>1969</v>
      </c>
      <c r="H4751" s="571">
        <v>4746</v>
      </c>
      <c r="I4751" s="78">
        <v>2557</v>
      </c>
      <c r="J4751" s="78">
        <v>2551</v>
      </c>
      <c r="K4751" s="78">
        <v>2556</v>
      </c>
      <c r="L4751" s="78">
        <v>2557</v>
      </c>
      <c r="M4751" s="579" t="str">
        <f t="shared" si="75"/>
        <v>2557,2551,2556,2557</v>
      </c>
      <c r="R4751" s="280">
        <v>4746</v>
      </c>
      <c r="S4751" s="591">
        <v>1425.1218161623999</v>
      </c>
    </row>
    <row r="4752" spans="1:19">
      <c r="A4752" s="20"/>
      <c r="B4752" s="24">
        <v>1970</v>
      </c>
      <c r="H4752" s="571">
        <v>4747</v>
      </c>
      <c r="I4752" s="78">
        <v>2558</v>
      </c>
      <c r="J4752" s="78">
        <v>2555</v>
      </c>
      <c r="K4752" s="78">
        <v>2553</v>
      </c>
      <c r="L4752" s="78">
        <v>2558</v>
      </c>
      <c r="M4752" s="579" t="str">
        <f t="shared" si="75"/>
        <v>2558,2555,2553,2558</v>
      </c>
      <c r="R4752" s="280">
        <v>4747</v>
      </c>
      <c r="S4752" s="591">
        <v>1481.5035326093</v>
      </c>
    </row>
    <row r="4753" spans="1:19">
      <c r="A4753" s="20"/>
      <c r="B4753" s="24">
        <v>1971</v>
      </c>
      <c r="H4753" s="571">
        <v>4748</v>
      </c>
      <c r="I4753" s="78">
        <v>2558</v>
      </c>
      <c r="J4753" s="78">
        <v>2553</v>
      </c>
      <c r="K4753" s="78">
        <v>2554</v>
      </c>
      <c r="L4753" s="78">
        <v>2558</v>
      </c>
      <c r="M4753" s="579" t="str">
        <f t="shared" si="75"/>
        <v>2558,2553,2554,2558</v>
      </c>
      <c r="R4753" s="280">
        <v>4748</v>
      </c>
      <c r="S4753" s="591">
        <v>1599.1745320625</v>
      </c>
    </row>
    <row r="4754" spans="1:19">
      <c r="A4754" s="20"/>
      <c r="B4754" s="24">
        <v>1972</v>
      </c>
      <c r="H4754" s="571">
        <v>4749</v>
      </c>
      <c r="I4754" s="78">
        <v>2559</v>
      </c>
      <c r="J4754" s="78">
        <v>2558</v>
      </c>
      <c r="K4754" s="78">
        <v>2554</v>
      </c>
      <c r="L4754" s="78">
        <v>2559</v>
      </c>
      <c r="M4754" s="579" t="str">
        <f t="shared" si="75"/>
        <v>2559,2558,2554,2559</v>
      </c>
      <c r="R4754" s="280">
        <v>4749</v>
      </c>
      <c r="S4754" s="591">
        <v>1549.8250970874899</v>
      </c>
    </row>
    <row r="4755" spans="1:19">
      <c r="A4755" s="20"/>
      <c r="B4755" s="24">
        <v>1973</v>
      </c>
      <c r="H4755" s="571">
        <v>4750</v>
      </c>
      <c r="I4755" s="78">
        <v>2559</v>
      </c>
      <c r="J4755" s="78">
        <v>2554</v>
      </c>
      <c r="K4755" s="78">
        <v>2435</v>
      </c>
      <c r="L4755" s="78">
        <v>2559</v>
      </c>
      <c r="M4755" s="579" t="str">
        <f t="shared" si="75"/>
        <v>2559,2554,2435,2559</v>
      </c>
      <c r="R4755" s="280">
        <v>4750</v>
      </c>
      <c r="S4755" s="591">
        <v>1747.318209927</v>
      </c>
    </row>
    <row r="4756" spans="1:19">
      <c r="A4756" s="20"/>
      <c r="B4756" s="24">
        <v>1974</v>
      </c>
      <c r="H4756" s="571">
        <v>4751</v>
      </c>
      <c r="I4756" s="78">
        <v>2560</v>
      </c>
      <c r="J4756" s="78">
        <v>2559</v>
      </c>
      <c r="K4756" s="78">
        <v>2435</v>
      </c>
      <c r="L4756" s="78">
        <v>2560</v>
      </c>
      <c r="M4756" s="579" t="str">
        <f t="shared" si="75"/>
        <v>2560,2559,2435,2560</v>
      </c>
      <c r="R4756" s="280">
        <v>4751</v>
      </c>
      <c r="S4756" s="591">
        <v>1688.5968356604899</v>
      </c>
    </row>
    <row r="4757" spans="1:19">
      <c r="A4757" s="20"/>
      <c r="B4757" s="24">
        <v>1975</v>
      </c>
      <c r="H4757" s="571">
        <v>4752</v>
      </c>
      <c r="I4757" s="78">
        <v>2560</v>
      </c>
      <c r="J4757" s="78">
        <v>2435</v>
      </c>
      <c r="K4757" s="78">
        <v>2436</v>
      </c>
      <c r="L4757" s="78">
        <v>2560</v>
      </c>
      <c r="M4757" s="579" t="str">
        <f t="shared" si="75"/>
        <v>2560,2435,2436,2560</v>
      </c>
      <c r="R4757" s="280">
        <v>4752</v>
      </c>
      <c r="S4757" s="591">
        <v>1389.7980822099901</v>
      </c>
    </row>
    <row r="4758" spans="1:19">
      <c r="A4758" s="20"/>
      <c r="B4758" s="24">
        <v>1976</v>
      </c>
      <c r="H4758" s="571">
        <v>4753</v>
      </c>
      <c r="I4758" s="78">
        <v>2561</v>
      </c>
      <c r="J4758" s="78">
        <v>2532</v>
      </c>
      <c r="K4758" s="78">
        <v>2548</v>
      </c>
      <c r="L4758" s="78">
        <v>2561</v>
      </c>
      <c r="M4758" s="579" t="str">
        <f t="shared" si="75"/>
        <v>2561,2532,2548,2561</v>
      </c>
      <c r="R4758" s="280">
        <v>4753</v>
      </c>
      <c r="S4758" s="591">
        <v>1362.60838117399</v>
      </c>
    </row>
    <row r="4759" spans="1:19">
      <c r="A4759" s="20"/>
      <c r="B4759" s="24">
        <v>1977</v>
      </c>
      <c r="H4759" s="571">
        <v>4754</v>
      </c>
      <c r="I4759" s="78">
        <v>2561</v>
      </c>
      <c r="J4759" s="78">
        <v>2548</v>
      </c>
      <c r="K4759" s="78">
        <v>2552</v>
      </c>
      <c r="L4759" s="78">
        <v>2561</v>
      </c>
      <c r="M4759" s="579" t="str">
        <f t="shared" si="75"/>
        <v>2561,2548,2552,2561</v>
      </c>
      <c r="R4759" s="280">
        <v>4754</v>
      </c>
      <c r="S4759" s="591">
        <v>1234.9947251905</v>
      </c>
    </row>
    <row r="4760" spans="1:19">
      <c r="A4760" s="20"/>
      <c r="B4760" s="24">
        <v>1978</v>
      </c>
      <c r="H4760" s="571">
        <v>4755</v>
      </c>
      <c r="I4760" s="78">
        <v>2562</v>
      </c>
      <c r="J4760" s="78">
        <v>2518</v>
      </c>
      <c r="K4760" s="78">
        <v>2532</v>
      </c>
      <c r="L4760" s="78">
        <v>2562</v>
      </c>
      <c r="M4760" s="579" t="str">
        <f t="shared" si="75"/>
        <v>2562,2518,2532,2562</v>
      </c>
      <c r="R4760" s="280">
        <v>4755</v>
      </c>
      <c r="S4760" s="591">
        <v>1399.6101593769999</v>
      </c>
    </row>
    <row r="4761" spans="1:19">
      <c r="A4761" s="20"/>
      <c r="B4761" s="24">
        <v>1979</v>
      </c>
      <c r="H4761" s="571">
        <v>4756</v>
      </c>
      <c r="I4761" s="78">
        <v>2562</v>
      </c>
      <c r="J4761" s="78">
        <v>2532</v>
      </c>
      <c r="K4761" s="78">
        <v>2561</v>
      </c>
      <c r="L4761" s="78">
        <v>2562</v>
      </c>
      <c r="M4761" s="579" t="str">
        <f t="shared" si="75"/>
        <v>2562,2532,2561,2562</v>
      </c>
      <c r="R4761" s="280">
        <v>4756</v>
      </c>
      <c r="S4761" s="591">
        <v>1623.0735921574901</v>
      </c>
    </row>
    <row r="4762" spans="1:19">
      <c r="A4762" s="20"/>
      <c r="B4762" s="24">
        <v>1980</v>
      </c>
      <c r="H4762" s="571">
        <v>4757</v>
      </c>
      <c r="I4762" s="78">
        <v>2562</v>
      </c>
      <c r="J4762" s="78">
        <v>2515</v>
      </c>
      <c r="K4762" s="78">
        <v>2518</v>
      </c>
      <c r="L4762" s="78">
        <v>2562</v>
      </c>
      <c r="M4762" s="579" t="str">
        <f t="shared" si="75"/>
        <v>2562,2515,2518,2562</v>
      </c>
      <c r="R4762" s="280">
        <v>4757</v>
      </c>
      <c r="S4762" s="591">
        <v>1258.14169680899</v>
      </c>
    </row>
    <row r="4763" spans="1:19">
      <c r="A4763" s="20"/>
      <c r="B4763" s="24">
        <v>1981</v>
      </c>
      <c r="H4763" s="571">
        <v>4758</v>
      </c>
      <c r="I4763" s="78">
        <v>2563</v>
      </c>
      <c r="J4763" s="78">
        <v>2561</v>
      </c>
      <c r="K4763" s="78">
        <v>2552</v>
      </c>
      <c r="L4763" s="78">
        <v>2563</v>
      </c>
      <c r="M4763" s="579" t="str">
        <f t="shared" si="75"/>
        <v>2563,2561,2552,2563</v>
      </c>
      <c r="R4763" s="280">
        <v>4758</v>
      </c>
      <c r="S4763" s="591">
        <v>1404.5051832904901</v>
      </c>
    </row>
    <row r="4764" spans="1:19">
      <c r="A4764" s="20"/>
      <c r="B4764" s="24">
        <v>1982</v>
      </c>
      <c r="H4764" s="571">
        <v>4759</v>
      </c>
      <c r="I4764" s="78">
        <v>2563</v>
      </c>
      <c r="J4764" s="78">
        <v>2552</v>
      </c>
      <c r="K4764" s="78">
        <v>2557</v>
      </c>
      <c r="L4764" s="78">
        <v>2563</v>
      </c>
      <c r="M4764" s="579" t="str">
        <f t="shared" si="75"/>
        <v>2563,2552,2557,2563</v>
      </c>
      <c r="R4764" s="280">
        <v>4759</v>
      </c>
      <c r="S4764" s="591">
        <v>1377.7348424098</v>
      </c>
    </row>
    <row r="4765" spans="1:19">
      <c r="A4765" s="20"/>
      <c r="B4765" s="24">
        <v>1983</v>
      </c>
      <c r="H4765" s="571">
        <v>4760</v>
      </c>
      <c r="I4765" s="78">
        <v>2564</v>
      </c>
      <c r="J4765" s="78">
        <v>2562</v>
      </c>
      <c r="K4765" s="78">
        <v>2561</v>
      </c>
      <c r="L4765" s="78">
        <v>2564</v>
      </c>
      <c r="M4765" s="579" t="str">
        <f t="shared" si="75"/>
        <v>2564,2562,2561,2564</v>
      </c>
      <c r="R4765" s="280">
        <v>4760</v>
      </c>
      <c r="S4765" s="591">
        <v>1410.6025738799999</v>
      </c>
    </row>
    <row r="4766" spans="1:19">
      <c r="A4766" s="20"/>
      <c r="B4766" s="24">
        <v>1984</v>
      </c>
      <c r="H4766" s="571">
        <v>4761</v>
      </c>
      <c r="I4766" s="78">
        <v>2564</v>
      </c>
      <c r="J4766" s="78">
        <v>2561</v>
      </c>
      <c r="K4766" s="78">
        <v>2563</v>
      </c>
      <c r="L4766" s="78">
        <v>2564</v>
      </c>
      <c r="M4766" s="579" t="str">
        <f t="shared" si="75"/>
        <v>2564,2561,2563,2564</v>
      </c>
      <c r="R4766" s="280">
        <v>4761</v>
      </c>
      <c r="S4766" s="591">
        <v>1473.9257421435</v>
      </c>
    </row>
    <row r="4767" spans="1:19">
      <c r="A4767" s="20"/>
      <c r="B4767" s="24">
        <v>1985</v>
      </c>
      <c r="H4767" s="571">
        <v>4762</v>
      </c>
      <c r="I4767" s="78">
        <v>2565</v>
      </c>
      <c r="J4767" s="78">
        <v>2515</v>
      </c>
      <c r="K4767" s="78">
        <v>2562</v>
      </c>
      <c r="L4767" s="78">
        <v>2565</v>
      </c>
      <c r="M4767" s="579" t="str">
        <f t="shared" si="75"/>
        <v>2565,2515,2562,2565</v>
      </c>
      <c r="R4767" s="280">
        <v>4762</v>
      </c>
      <c r="S4767" s="591">
        <v>1530.1415955284899</v>
      </c>
    </row>
    <row r="4768" spans="1:19">
      <c r="A4768" s="20"/>
      <c r="B4768" s="24">
        <v>1986</v>
      </c>
      <c r="H4768" s="571">
        <v>4763</v>
      </c>
      <c r="I4768" s="78">
        <v>2565</v>
      </c>
      <c r="J4768" s="78">
        <v>2562</v>
      </c>
      <c r="K4768" s="78">
        <v>2564</v>
      </c>
      <c r="L4768" s="78">
        <v>2565</v>
      </c>
      <c r="M4768" s="579" t="str">
        <f t="shared" si="75"/>
        <v>2565,2562,2564,2565</v>
      </c>
      <c r="R4768" s="280">
        <v>4763</v>
      </c>
      <c r="S4768" s="591">
        <v>1523.4753962130001</v>
      </c>
    </row>
    <row r="4769" spans="1:19">
      <c r="A4769" s="20"/>
      <c r="B4769" s="24">
        <v>1987</v>
      </c>
      <c r="H4769" s="571">
        <v>4764</v>
      </c>
      <c r="I4769" s="78">
        <v>2565</v>
      </c>
      <c r="J4769" s="78">
        <v>2514</v>
      </c>
      <c r="K4769" s="78">
        <v>2515</v>
      </c>
      <c r="L4769" s="78">
        <v>2565</v>
      </c>
      <c r="M4769" s="579" t="str">
        <f t="shared" si="75"/>
        <v>2565,2514,2515,2565</v>
      </c>
      <c r="R4769" s="280">
        <v>4764</v>
      </c>
      <c r="S4769" s="591">
        <v>1509.379565385</v>
      </c>
    </row>
    <row r="4770" spans="1:19">
      <c r="A4770" s="20"/>
      <c r="B4770" s="24">
        <v>1988</v>
      </c>
      <c r="H4770" s="571">
        <v>4765</v>
      </c>
      <c r="I4770" s="78">
        <v>2566</v>
      </c>
      <c r="J4770" s="78">
        <v>2556</v>
      </c>
      <c r="K4770" s="78">
        <v>2555</v>
      </c>
      <c r="L4770" s="78">
        <v>2566</v>
      </c>
      <c r="M4770" s="579" t="str">
        <f t="shared" si="75"/>
        <v>2566,2556,2555,2566</v>
      </c>
      <c r="R4770" s="280">
        <v>4765</v>
      </c>
      <c r="S4770" s="591">
        <v>1432.03614945969</v>
      </c>
    </row>
    <row r="4771" spans="1:19">
      <c r="A4771" s="20"/>
      <c r="B4771" s="24">
        <v>1989</v>
      </c>
      <c r="H4771" s="571">
        <v>4766</v>
      </c>
      <c r="I4771" s="78">
        <v>2566</v>
      </c>
      <c r="J4771" s="78">
        <v>2555</v>
      </c>
      <c r="K4771" s="78">
        <v>2558</v>
      </c>
      <c r="L4771" s="78">
        <v>2566</v>
      </c>
      <c r="M4771" s="579" t="str">
        <f t="shared" si="75"/>
        <v>2566,2555,2558,2566</v>
      </c>
      <c r="R4771" s="280">
        <v>4766</v>
      </c>
      <c r="S4771" s="591">
        <v>1506.0817129003401</v>
      </c>
    </row>
    <row r="4772" spans="1:19">
      <c r="A4772" s="20"/>
      <c r="B4772" s="24">
        <v>1990</v>
      </c>
      <c r="H4772" s="571">
        <v>4767</v>
      </c>
      <c r="I4772" s="78">
        <v>2567</v>
      </c>
      <c r="J4772" s="78">
        <v>2557</v>
      </c>
      <c r="K4772" s="78">
        <v>2556</v>
      </c>
      <c r="L4772" s="78">
        <v>2567</v>
      </c>
      <c r="M4772" s="579" t="str">
        <f t="shared" si="75"/>
        <v>2567,2557,2556,2567</v>
      </c>
      <c r="R4772" s="280">
        <v>4767</v>
      </c>
      <c r="S4772" s="591">
        <v>1397.36608408079</v>
      </c>
    </row>
    <row r="4773" spans="1:19">
      <c r="A4773" s="20"/>
      <c r="B4773" s="24">
        <v>1991</v>
      </c>
      <c r="H4773" s="571">
        <v>4768</v>
      </c>
      <c r="I4773" s="78">
        <v>2567</v>
      </c>
      <c r="J4773" s="78">
        <v>2556</v>
      </c>
      <c r="K4773" s="78">
        <v>2566</v>
      </c>
      <c r="L4773" s="78">
        <v>2567</v>
      </c>
      <c r="M4773" s="579" t="str">
        <f t="shared" si="75"/>
        <v>2567,2556,2566,2567</v>
      </c>
      <c r="R4773" s="280">
        <v>4768</v>
      </c>
      <c r="S4773" s="591">
        <v>1443.8836825589999</v>
      </c>
    </row>
    <row r="4774" spans="1:19">
      <c r="A4774" s="20"/>
      <c r="B4774" s="24">
        <v>1992</v>
      </c>
      <c r="H4774" s="571">
        <v>4769</v>
      </c>
      <c r="I4774" s="78">
        <v>2568</v>
      </c>
      <c r="J4774" s="78">
        <v>2563</v>
      </c>
      <c r="K4774" s="78">
        <v>2557</v>
      </c>
      <c r="L4774" s="78">
        <v>2568</v>
      </c>
      <c r="M4774" s="579" t="str">
        <f t="shared" si="75"/>
        <v>2568,2563,2557,2568</v>
      </c>
      <c r="R4774" s="280">
        <v>4769</v>
      </c>
      <c r="S4774" s="591">
        <v>1412.6452214410399</v>
      </c>
    </row>
    <row r="4775" spans="1:19">
      <c r="A4775" s="20"/>
      <c r="B4775" s="24">
        <v>1993</v>
      </c>
      <c r="H4775" s="571">
        <v>4770</v>
      </c>
      <c r="I4775" s="78">
        <v>2568</v>
      </c>
      <c r="J4775" s="78">
        <v>2557</v>
      </c>
      <c r="K4775" s="78">
        <v>2567</v>
      </c>
      <c r="L4775" s="78">
        <v>2568</v>
      </c>
      <c r="M4775" s="579" t="str">
        <f t="shared" si="75"/>
        <v>2568,2557,2567,2568</v>
      </c>
      <c r="R4775" s="280">
        <v>4770</v>
      </c>
      <c r="S4775" s="591">
        <v>1420.5953402662999</v>
      </c>
    </row>
    <row r="4776" spans="1:19">
      <c r="A4776" s="20"/>
      <c r="B4776" s="24">
        <v>1994</v>
      </c>
      <c r="H4776" s="571">
        <v>4771</v>
      </c>
      <c r="I4776" s="78">
        <v>2569</v>
      </c>
      <c r="J4776" s="78">
        <v>2564</v>
      </c>
      <c r="K4776" s="78">
        <v>2563</v>
      </c>
      <c r="L4776" s="78">
        <v>2569</v>
      </c>
      <c r="M4776" s="579" t="str">
        <f t="shared" si="75"/>
        <v>2569,2564,2563,2569</v>
      </c>
      <c r="R4776" s="280">
        <v>4771</v>
      </c>
      <c r="S4776" s="591">
        <v>1475.0447907154901</v>
      </c>
    </row>
    <row r="4777" spans="1:19">
      <c r="A4777" s="20"/>
      <c r="B4777" s="24">
        <v>1995</v>
      </c>
      <c r="H4777" s="571">
        <v>4772</v>
      </c>
      <c r="I4777" s="78">
        <v>2569</v>
      </c>
      <c r="J4777" s="78">
        <v>2563</v>
      </c>
      <c r="K4777" s="78">
        <v>2568</v>
      </c>
      <c r="L4777" s="78">
        <v>2569</v>
      </c>
      <c r="M4777" s="579" t="str">
        <f t="shared" si="75"/>
        <v>2569,2563,2568,2569</v>
      </c>
      <c r="R4777" s="280">
        <v>4772</v>
      </c>
      <c r="S4777" s="591">
        <v>1483.6350296505</v>
      </c>
    </row>
    <row r="4778" spans="1:19">
      <c r="A4778" s="20"/>
      <c r="B4778" s="24">
        <v>1996</v>
      </c>
      <c r="H4778" s="571">
        <v>4773</v>
      </c>
      <c r="I4778" s="78">
        <v>2570</v>
      </c>
      <c r="J4778" s="78">
        <v>2566</v>
      </c>
      <c r="K4778" s="78">
        <v>2558</v>
      </c>
      <c r="L4778" s="78">
        <v>2570</v>
      </c>
      <c r="M4778" s="579" t="str">
        <f t="shared" si="75"/>
        <v>2570,2566,2558,2570</v>
      </c>
      <c r="R4778" s="280">
        <v>4773</v>
      </c>
      <c r="S4778" s="591">
        <v>1472.1863218027499</v>
      </c>
    </row>
    <row r="4779" spans="1:19">
      <c r="A4779" s="20"/>
      <c r="B4779" s="24">
        <v>1997</v>
      </c>
      <c r="H4779" s="571">
        <v>4774</v>
      </c>
      <c r="I4779" s="78">
        <v>2570</v>
      </c>
      <c r="J4779" s="78">
        <v>2558</v>
      </c>
      <c r="K4779" s="78">
        <v>2559</v>
      </c>
      <c r="L4779" s="78">
        <v>2570</v>
      </c>
      <c r="M4779" s="579" t="str">
        <f t="shared" si="75"/>
        <v>2570,2558,2559,2570</v>
      </c>
      <c r="R4779" s="280">
        <v>4774</v>
      </c>
      <c r="S4779" s="591">
        <v>1551.83653294649</v>
      </c>
    </row>
    <row r="4780" spans="1:19">
      <c r="A4780" s="20"/>
      <c r="B4780" s="24">
        <v>1998</v>
      </c>
      <c r="H4780" s="571">
        <v>4775</v>
      </c>
      <c r="I4780" s="78">
        <v>2571</v>
      </c>
      <c r="J4780" s="78">
        <v>2570</v>
      </c>
      <c r="K4780" s="78">
        <v>2559</v>
      </c>
      <c r="L4780" s="78">
        <v>2571</v>
      </c>
      <c r="M4780" s="579" t="str">
        <f t="shared" si="75"/>
        <v>2571,2570,2559,2571</v>
      </c>
      <c r="R4780" s="280">
        <v>4775</v>
      </c>
      <c r="S4780" s="591">
        <v>1532.166271416</v>
      </c>
    </row>
    <row r="4781" spans="1:19">
      <c r="A4781" s="20"/>
      <c r="B4781" s="24">
        <v>1999</v>
      </c>
      <c r="H4781" s="571">
        <v>4776</v>
      </c>
      <c r="I4781" s="78">
        <v>2571</v>
      </c>
      <c r="J4781" s="78">
        <v>2559</v>
      </c>
      <c r="K4781" s="78">
        <v>2560</v>
      </c>
      <c r="L4781" s="78">
        <v>2571</v>
      </c>
      <c r="M4781" s="579" t="str">
        <f t="shared" si="75"/>
        <v>2571,2559,2560,2571</v>
      </c>
      <c r="R4781" s="280">
        <v>4776</v>
      </c>
      <c r="S4781" s="591">
        <v>1454.6779473143999</v>
      </c>
    </row>
    <row r="4782" spans="1:19">
      <c r="A4782" s="20"/>
      <c r="B4782" s="24">
        <v>2000</v>
      </c>
      <c r="H4782" s="571">
        <v>4777</v>
      </c>
      <c r="I4782" s="78">
        <v>2572</v>
      </c>
      <c r="J4782" s="78">
        <v>2565</v>
      </c>
      <c r="K4782" s="78">
        <v>2564</v>
      </c>
      <c r="L4782" s="78">
        <v>2572</v>
      </c>
      <c r="M4782" s="579" t="str">
        <f t="shared" si="75"/>
        <v>2572,2565,2564,2572</v>
      </c>
      <c r="R4782" s="280">
        <v>4777</v>
      </c>
      <c r="S4782" s="591">
        <v>1591.6367113885001</v>
      </c>
    </row>
    <row r="4783" spans="1:19">
      <c r="A4783" s="20"/>
      <c r="B4783" s="24">
        <v>2001</v>
      </c>
      <c r="H4783" s="571">
        <v>4778</v>
      </c>
      <c r="I4783" s="78">
        <v>2572</v>
      </c>
      <c r="J4783" s="78">
        <v>2564</v>
      </c>
      <c r="K4783" s="78">
        <v>2569</v>
      </c>
      <c r="L4783" s="78">
        <v>2572</v>
      </c>
      <c r="M4783" s="579" t="str">
        <f t="shared" si="75"/>
        <v>2572,2564,2569,2572</v>
      </c>
      <c r="R4783" s="280">
        <v>4778</v>
      </c>
      <c r="S4783" s="591">
        <v>1570.3596895584999</v>
      </c>
    </row>
    <row r="4784" spans="1:19">
      <c r="A4784" s="20"/>
      <c r="B4784" s="24">
        <v>2002</v>
      </c>
      <c r="H4784" s="571">
        <v>4779</v>
      </c>
      <c r="I4784" s="78">
        <v>2573</v>
      </c>
      <c r="J4784" s="78">
        <v>2514</v>
      </c>
      <c r="K4784" s="78">
        <v>2565</v>
      </c>
      <c r="L4784" s="78">
        <v>2573</v>
      </c>
      <c r="M4784" s="579" t="str">
        <f t="shared" si="75"/>
        <v>2573,2514,2565,2573</v>
      </c>
      <c r="R4784" s="280">
        <v>4779</v>
      </c>
      <c r="S4784" s="591">
        <v>1654.9672876869899</v>
      </c>
    </row>
    <row r="4785" spans="1:19">
      <c r="A4785" s="20"/>
      <c r="B4785" s="24">
        <v>2003</v>
      </c>
      <c r="H4785" s="571">
        <v>4780</v>
      </c>
      <c r="I4785" s="78">
        <v>2573</v>
      </c>
      <c r="J4785" s="78">
        <v>2565</v>
      </c>
      <c r="K4785" s="78">
        <v>2572</v>
      </c>
      <c r="L4785" s="78">
        <v>2573</v>
      </c>
      <c r="M4785" s="579" t="str">
        <f t="shared" si="75"/>
        <v>2573,2565,2572,2573</v>
      </c>
      <c r="R4785" s="280">
        <v>4780</v>
      </c>
      <c r="S4785" s="591">
        <v>1633.9376025469901</v>
      </c>
    </row>
    <row r="4786" spans="1:19">
      <c r="A4786" s="20"/>
      <c r="B4786" s="24">
        <v>2004</v>
      </c>
      <c r="H4786" s="571">
        <v>4781</v>
      </c>
      <c r="I4786" s="78">
        <v>2573</v>
      </c>
      <c r="J4786" s="78">
        <v>2513</v>
      </c>
      <c r="K4786" s="78">
        <v>2514</v>
      </c>
      <c r="L4786" s="78">
        <v>2573</v>
      </c>
      <c r="M4786" s="579" t="str">
        <f t="shared" si="75"/>
        <v>2573,2513,2514,2573</v>
      </c>
      <c r="R4786" s="280">
        <v>4781</v>
      </c>
      <c r="S4786" s="591">
        <v>1673.69300604399</v>
      </c>
    </row>
    <row r="4787" spans="1:19">
      <c r="A4787" s="20"/>
      <c r="B4787" s="24">
        <v>2005</v>
      </c>
      <c r="H4787" s="571">
        <v>4782</v>
      </c>
      <c r="I4787" s="78">
        <v>2574</v>
      </c>
      <c r="J4787" s="78">
        <v>2512</v>
      </c>
      <c r="K4787" s="78">
        <v>2513</v>
      </c>
      <c r="L4787" s="78">
        <v>2574</v>
      </c>
      <c r="M4787" s="579" t="str">
        <f t="shared" si="75"/>
        <v>2574,2512,2513,2574</v>
      </c>
      <c r="R4787" s="280">
        <v>4782</v>
      </c>
      <c r="S4787" s="591">
        <v>1759.16180726885</v>
      </c>
    </row>
    <row r="4788" spans="1:19">
      <c r="A4788" s="20"/>
      <c r="B4788" s="24">
        <v>2006</v>
      </c>
      <c r="H4788" s="571">
        <v>4783</v>
      </c>
      <c r="I4788" s="78">
        <v>2574</v>
      </c>
      <c r="J4788" s="78">
        <v>2513</v>
      </c>
      <c r="K4788" s="78">
        <v>2573</v>
      </c>
      <c r="L4788" s="78">
        <v>2574</v>
      </c>
      <c r="M4788" s="579" t="str">
        <f t="shared" si="75"/>
        <v>2574,2513,2573,2574</v>
      </c>
      <c r="R4788" s="280">
        <v>4783</v>
      </c>
      <c r="S4788" s="591">
        <v>1705.9233395945901</v>
      </c>
    </row>
    <row r="4789" spans="1:19">
      <c r="A4789" s="20"/>
      <c r="B4789" s="24">
        <v>2007</v>
      </c>
      <c r="H4789" s="571">
        <v>4784</v>
      </c>
      <c r="I4789" s="78">
        <v>2575</v>
      </c>
      <c r="J4789" s="78">
        <v>2493</v>
      </c>
      <c r="K4789" s="78">
        <v>2512</v>
      </c>
      <c r="L4789" s="78">
        <v>2575</v>
      </c>
      <c r="M4789" s="579" t="str">
        <f t="shared" si="75"/>
        <v>2575,2493,2512,2575</v>
      </c>
      <c r="R4789" s="280">
        <v>4784</v>
      </c>
      <c r="S4789" s="591">
        <v>1845.52870836085</v>
      </c>
    </row>
    <row r="4790" spans="1:19">
      <c r="A4790" s="20"/>
      <c r="B4790" s="24">
        <v>2008</v>
      </c>
      <c r="H4790" s="571">
        <v>4785</v>
      </c>
      <c r="I4790" s="78">
        <v>2575</v>
      </c>
      <c r="J4790" s="78">
        <v>2512</v>
      </c>
      <c r="K4790" s="78">
        <v>2574</v>
      </c>
      <c r="L4790" s="78">
        <v>2575</v>
      </c>
      <c r="M4790" s="579" t="str">
        <f t="shared" si="75"/>
        <v>2575,2512,2574,2575</v>
      </c>
      <c r="R4790" s="280">
        <v>4785</v>
      </c>
      <c r="S4790" s="591">
        <v>1762.02653739015</v>
      </c>
    </row>
    <row r="4791" spans="1:19">
      <c r="A4791" s="20"/>
      <c r="B4791" s="24">
        <v>2009</v>
      </c>
      <c r="H4791" s="571">
        <v>4786</v>
      </c>
      <c r="I4791" s="78">
        <v>2576</v>
      </c>
      <c r="J4791" s="78">
        <v>2487</v>
      </c>
      <c r="K4791" s="78">
        <v>2493</v>
      </c>
      <c r="L4791" s="78">
        <v>2576</v>
      </c>
      <c r="M4791" s="579" t="str">
        <f t="shared" si="75"/>
        <v>2576,2487,2493,2576</v>
      </c>
      <c r="R4791" s="280">
        <v>4786</v>
      </c>
      <c r="S4791" s="591">
        <v>1822.9121469629999</v>
      </c>
    </row>
    <row r="4792" spans="1:19">
      <c r="A4792" s="20"/>
      <c r="B4792" s="24">
        <v>2010</v>
      </c>
      <c r="H4792" s="571">
        <v>4787</v>
      </c>
      <c r="I4792" s="78">
        <v>2576</v>
      </c>
      <c r="J4792" s="78">
        <v>2493</v>
      </c>
      <c r="K4792" s="78">
        <v>2575</v>
      </c>
      <c r="L4792" s="78">
        <v>2576</v>
      </c>
      <c r="M4792" s="579" t="str">
        <f t="shared" si="75"/>
        <v>2576,2493,2575,2576</v>
      </c>
      <c r="R4792" s="280">
        <v>4787</v>
      </c>
      <c r="S4792" s="591">
        <v>1817.7981574569501</v>
      </c>
    </row>
    <row r="4793" spans="1:19">
      <c r="A4793" s="20"/>
      <c r="B4793" s="24">
        <v>2011</v>
      </c>
      <c r="H4793" s="571">
        <v>4788</v>
      </c>
      <c r="I4793" s="78">
        <v>2577</v>
      </c>
      <c r="J4793" s="78">
        <v>2471</v>
      </c>
      <c r="K4793" s="78">
        <v>2487</v>
      </c>
      <c r="L4793" s="78">
        <v>2577</v>
      </c>
      <c r="M4793" s="579" t="str">
        <f t="shared" si="75"/>
        <v>2577,2471,2487,2577</v>
      </c>
      <c r="R4793" s="280">
        <v>4788</v>
      </c>
      <c r="S4793" s="591">
        <v>1721.85158660056</v>
      </c>
    </row>
    <row r="4794" spans="1:19">
      <c r="A4794" s="20"/>
      <c r="B4794" s="24">
        <v>2012</v>
      </c>
      <c r="H4794" s="571">
        <v>4789</v>
      </c>
      <c r="I4794" s="78">
        <v>2577</v>
      </c>
      <c r="J4794" s="78">
        <v>2487</v>
      </c>
      <c r="K4794" s="78">
        <v>2576</v>
      </c>
      <c r="L4794" s="78">
        <v>2577</v>
      </c>
      <c r="M4794" s="579" t="str">
        <f t="shared" si="75"/>
        <v>2577,2487,2576,2577</v>
      </c>
      <c r="R4794" s="280">
        <v>4789</v>
      </c>
      <c r="S4794" s="591">
        <v>1638.5111993794601</v>
      </c>
    </row>
    <row r="4795" spans="1:19">
      <c r="A4795" s="20"/>
      <c r="B4795" s="24">
        <v>2013</v>
      </c>
      <c r="H4795" s="571">
        <v>4790</v>
      </c>
      <c r="I4795" s="78">
        <v>2578</v>
      </c>
      <c r="J4795" s="78">
        <v>2472</v>
      </c>
      <c r="K4795" s="78">
        <v>2471</v>
      </c>
      <c r="L4795" s="78">
        <v>2578</v>
      </c>
      <c r="M4795" s="579" t="str">
        <f t="shared" si="75"/>
        <v>2578,2472,2471,2578</v>
      </c>
      <c r="R4795" s="280">
        <v>4790</v>
      </c>
      <c r="S4795" s="591">
        <v>1423.89133185325</v>
      </c>
    </row>
    <row r="4796" spans="1:19">
      <c r="A4796" s="20"/>
      <c r="B4796" s="24">
        <v>2014</v>
      </c>
      <c r="H4796" s="571">
        <v>4791</v>
      </c>
      <c r="I4796" s="78">
        <v>2578</v>
      </c>
      <c r="J4796" s="78">
        <v>2471</v>
      </c>
      <c r="K4796" s="78">
        <v>2577</v>
      </c>
      <c r="L4796" s="78">
        <v>2578</v>
      </c>
      <c r="M4796" s="579" t="str">
        <f t="shared" si="75"/>
        <v>2578,2471,2577,2578</v>
      </c>
      <c r="R4796" s="280">
        <v>4791</v>
      </c>
      <c r="S4796" s="591">
        <v>1697.7476702731301</v>
      </c>
    </row>
    <row r="4797" spans="1:19">
      <c r="A4797" s="20"/>
      <c r="B4797" s="24">
        <v>2015</v>
      </c>
      <c r="H4797" s="571">
        <v>4792</v>
      </c>
      <c r="I4797" s="78">
        <v>2578</v>
      </c>
      <c r="J4797" s="78">
        <v>2473</v>
      </c>
      <c r="K4797" s="78">
        <v>2472</v>
      </c>
      <c r="L4797" s="78">
        <v>2578</v>
      </c>
      <c r="M4797" s="579" t="str">
        <f t="shared" si="75"/>
        <v>2578,2473,2472,2578</v>
      </c>
      <c r="R4797" s="280">
        <v>4792</v>
      </c>
      <c r="S4797" s="591">
        <v>1495.06514543924</v>
      </c>
    </row>
    <row r="4798" spans="1:19">
      <c r="A4798" s="20"/>
      <c r="B4798" s="24">
        <v>2016</v>
      </c>
      <c r="H4798" s="571">
        <v>4793</v>
      </c>
      <c r="I4798" s="78">
        <v>2579</v>
      </c>
      <c r="J4798" s="78">
        <v>2567</v>
      </c>
      <c r="K4798" s="78">
        <v>2566</v>
      </c>
      <c r="L4798" s="78">
        <v>2579</v>
      </c>
      <c r="M4798" s="579" t="str">
        <f t="shared" si="75"/>
        <v>2579,2567,2566,2579</v>
      </c>
      <c r="R4798" s="280">
        <v>4793</v>
      </c>
      <c r="S4798" s="591">
        <v>1422.6450929012401</v>
      </c>
    </row>
    <row r="4799" spans="1:19">
      <c r="A4799" s="20"/>
      <c r="B4799" s="24">
        <v>2017</v>
      </c>
      <c r="H4799" s="571">
        <v>4794</v>
      </c>
      <c r="I4799" s="78">
        <v>2579</v>
      </c>
      <c r="J4799" s="78">
        <v>2566</v>
      </c>
      <c r="K4799" s="78">
        <v>2570</v>
      </c>
      <c r="L4799" s="78">
        <v>2579</v>
      </c>
      <c r="M4799" s="579" t="str">
        <f t="shared" si="75"/>
        <v>2579,2566,2570,2579</v>
      </c>
      <c r="R4799" s="280">
        <v>4794</v>
      </c>
      <c r="S4799" s="591">
        <v>1460.6424455812401</v>
      </c>
    </row>
    <row r="4800" spans="1:19">
      <c r="A4800" s="20"/>
      <c r="B4800" s="24">
        <v>2018</v>
      </c>
      <c r="H4800" s="571">
        <v>4795</v>
      </c>
      <c r="I4800" s="78">
        <v>2580</v>
      </c>
      <c r="J4800" s="78">
        <v>2568</v>
      </c>
      <c r="K4800" s="78">
        <v>2567</v>
      </c>
      <c r="L4800" s="78">
        <v>2580</v>
      </c>
      <c r="M4800" s="579" t="str">
        <f t="shared" si="75"/>
        <v>2580,2568,2567,2580</v>
      </c>
      <c r="R4800" s="280">
        <v>4795</v>
      </c>
      <c r="S4800" s="591">
        <v>1426.9151326763999</v>
      </c>
    </row>
    <row r="4801" spans="1:19">
      <c r="A4801" s="20"/>
      <c r="B4801" s="24">
        <v>2019</v>
      </c>
      <c r="H4801" s="571">
        <v>4796</v>
      </c>
      <c r="I4801" s="78">
        <v>2580</v>
      </c>
      <c r="J4801" s="78">
        <v>2567</v>
      </c>
      <c r="K4801" s="78">
        <v>2579</v>
      </c>
      <c r="L4801" s="78">
        <v>2580</v>
      </c>
      <c r="M4801" s="579" t="str">
        <f t="shared" si="75"/>
        <v>2580,2567,2579,2580</v>
      </c>
      <c r="R4801" s="280">
        <v>4796</v>
      </c>
      <c r="S4801" s="591">
        <v>1439.43458015229</v>
      </c>
    </row>
    <row r="4802" spans="1:19">
      <c r="A4802" s="20"/>
      <c r="B4802" s="24">
        <v>2020</v>
      </c>
      <c r="H4802" s="571">
        <v>4797</v>
      </c>
      <c r="I4802" s="78">
        <v>2581</v>
      </c>
      <c r="J4802" s="78">
        <v>2569</v>
      </c>
      <c r="K4802" s="78">
        <v>2568</v>
      </c>
      <c r="L4802" s="78">
        <v>2581</v>
      </c>
      <c r="M4802" s="579" t="str">
        <f t="shared" si="75"/>
        <v>2581,2569,2568,2581</v>
      </c>
      <c r="R4802" s="280">
        <v>4797</v>
      </c>
      <c r="S4802" s="591">
        <v>1507.4795490184899</v>
      </c>
    </row>
    <row r="4803" spans="1:19">
      <c r="A4803" s="20"/>
      <c r="B4803" s="24">
        <v>2021</v>
      </c>
      <c r="H4803" s="571">
        <v>4798</v>
      </c>
      <c r="I4803" s="78">
        <v>2581</v>
      </c>
      <c r="J4803" s="78">
        <v>2568</v>
      </c>
      <c r="K4803" s="78">
        <v>2580</v>
      </c>
      <c r="L4803" s="78">
        <v>2581</v>
      </c>
      <c r="M4803" s="579" t="str">
        <f t="shared" si="75"/>
        <v>2581,2568,2580,2581</v>
      </c>
      <c r="R4803" s="280">
        <v>4798</v>
      </c>
      <c r="S4803" s="591">
        <v>1486.0703570671999</v>
      </c>
    </row>
    <row r="4804" spans="1:19">
      <c r="A4804" s="20"/>
      <c r="B4804" s="24">
        <v>2022</v>
      </c>
      <c r="H4804" s="571">
        <v>4799</v>
      </c>
      <c r="I4804" s="78">
        <v>2582</v>
      </c>
      <c r="J4804" s="78">
        <v>2579</v>
      </c>
      <c r="K4804" s="78">
        <v>2570</v>
      </c>
      <c r="L4804" s="78">
        <v>2582</v>
      </c>
      <c r="M4804" s="579" t="str">
        <f t="shared" si="75"/>
        <v>2582,2579,2570,2582</v>
      </c>
      <c r="R4804" s="280">
        <v>4799</v>
      </c>
      <c r="S4804" s="591">
        <v>1448.6867313995201</v>
      </c>
    </row>
    <row r="4805" spans="1:19">
      <c r="A4805" s="20"/>
      <c r="B4805" s="24">
        <v>2023</v>
      </c>
      <c r="H4805" s="571">
        <v>4800</v>
      </c>
      <c r="I4805" s="78">
        <v>2582</v>
      </c>
      <c r="J4805" s="78">
        <v>2570</v>
      </c>
      <c r="K4805" s="78">
        <v>2571</v>
      </c>
      <c r="L4805" s="78">
        <v>2582</v>
      </c>
      <c r="M4805" s="579" t="str">
        <f t="shared" si="75"/>
        <v>2582,2570,2571,2582</v>
      </c>
      <c r="R4805" s="280">
        <v>4800</v>
      </c>
      <c r="S4805" s="591">
        <v>1447.4319856534501</v>
      </c>
    </row>
    <row r="4806" spans="1:19">
      <c r="A4806" s="20"/>
      <c r="B4806" s="24">
        <v>2024</v>
      </c>
      <c r="H4806" s="571">
        <v>4801</v>
      </c>
      <c r="I4806" s="78">
        <v>2583</v>
      </c>
      <c r="J4806" s="78">
        <v>2572</v>
      </c>
      <c r="K4806" s="78">
        <v>2569</v>
      </c>
      <c r="L4806" s="78">
        <v>2583</v>
      </c>
      <c r="M4806" s="579" t="str">
        <f t="shared" ref="M4806:M4869" si="76">_xlfn.CONCAT(I4806,",",J4806,",",,K4806,",",L4806)</f>
        <v>2583,2572,2569,2583</v>
      </c>
      <c r="R4806" s="280">
        <v>4801</v>
      </c>
      <c r="S4806" s="591">
        <v>1610.4315179463499</v>
      </c>
    </row>
    <row r="4807" spans="1:19">
      <c r="A4807" s="20"/>
      <c r="B4807" s="24">
        <v>2025</v>
      </c>
      <c r="H4807" s="571">
        <v>4802</v>
      </c>
      <c r="I4807" s="78">
        <v>2583</v>
      </c>
      <c r="J4807" s="78">
        <v>2569</v>
      </c>
      <c r="K4807" s="78">
        <v>2581</v>
      </c>
      <c r="L4807" s="78">
        <v>2583</v>
      </c>
      <c r="M4807" s="579" t="str">
        <f t="shared" si="76"/>
        <v>2583,2569,2581,2583</v>
      </c>
      <c r="R4807" s="280">
        <v>4802</v>
      </c>
      <c r="S4807" s="591">
        <v>1563.70128914779</v>
      </c>
    </row>
    <row r="4808" spans="1:19">
      <c r="A4808" s="20"/>
      <c r="B4808" s="24">
        <v>2026</v>
      </c>
      <c r="H4808" s="571">
        <v>4803</v>
      </c>
      <c r="I4808" s="78">
        <v>2584</v>
      </c>
      <c r="J4808" s="78">
        <v>2580</v>
      </c>
      <c r="K4808" s="78">
        <v>2579</v>
      </c>
      <c r="L4808" s="78">
        <v>2584</v>
      </c>
      <c r="M4808" s="579" t="str">
        <f t="shared" si="76"/>
        <v>2584,2580,2579,2584</v>
      </c>
      <c r="R4808" s="280">
        <v>4803</v>
      </c>
      <c r="S4808" s="591">
        <v>1437.47628996559</v>
      </c>
    </row>
    <row r="4809" spans="1:19">
      <c r="A4809" s="20"/>
      <c r="B4809" s="24">
        <v>2027</v>
      </c>
      <c r="H4809" s="571">
        <v>4804</v>
      </c>
      <c r="I4809" s="78">
        <v>2584</v>
      </c>
      <c r="J4809" s="78">
        <v>2579</v>
      </c>
      <c r="K4809" s="78">
        <v>2582</v>
      </c>
      <c r="L4809" s="78">
        <v>2584</v>
      </c>
      <c r="M4809" s="579" t="str">
        <f t="shared" si="76"/>
        <v>2584,2579,2582,2584</v>
      </c>
      <c r="R4809" s="280">
        <v>4804</v>
      </c>
      <c r="S4809" s="591">
        <v>1431.16516997692</v>
      </c>
    </row>
    <row r="4810" spans="1:19">
      <c r="A4810" s="20"/>
      <c r="B4810" s="24">
        <v>2028</v>
      </c>
      <c r="H4810" s="571">
        <v>4805</v>
      </c>
      <c r="I4810" s="78">
        <v>2585</v>
      </c>
      <c r="J4810" s="78">
        <v>2581</v>
      </c>
      <c r="K4810" s="78">
        <v>2580</v>
      </c>
      <c r="L4810" s="78">
        <v>2585</v>
      </c>
      <c r="M4810" s="579" t="str">
        <f t="shared" si="76"/>
        <v>2585,2581,2580,2585</v>
      </c>
      <c r="R4810" s="280">
        <v>4805</v>
      </c>
      <c r="S4810" s="591">
        <v>1501.16707251462</v>
      </c>
    </row>
    <row r="4811" spans="1:19">
      <c r="A4811" s="20"/>
      <c r="B4811" s="24">
        <v>2029</v>
      </c>
      <c r="H4811" s="571">
        <v>4806</v>
      </c>
      <c r="I4811" s="78">
        <v>2585</v>
      </c>
      <c r="J4811" s="78">
        <v>2580</v>
      </c>
      <c r="K4811" s="78">
        <v>2584</v>
      </c>
      <c r="L4811" s="78">
        <v>2585</v>
      </c>
      <c r="M4811" s="579" t="str">
        <f t="shared" si="76"/>
        <v>2585,2580,2584,2585</v>
      </c>
      <c r="R4811" s="280">
        <v>4806</v>
      </c>
      <c r="S4811" s="591">
        <v>1473.8570608018199</v>
      </c>
    </row>
    <row r="4812" spans="1:19">
      <c r="A4812" s="20"/>
      <c r="B4812" s="24">
        <v>2030</v>
      </c>
      <c r="H4812" s="571">
        <v>4807</v>
      </c>
      <c r="I4812" s="78">
        <v>2586</v>
      </c>
      <c r="J4812" s="78">
        <v>2583</v>
      </c>
      <c r="K4812" s="78">
        <v>2581</v>
      </c>
      <c r="L4812" s="78">
        <v>2586</v>
      </c>
      <c r="M4812" s="579" t="str">
        <f t="shared" si="76"/>
        <v>2586,2583,2581,2586</v>
      </c>
      <c r="R4812" s="280">
        <v>4807</v>
      </c>
      <c r="S4812" s="591">
        <v>1610.4582606696999</v>
      </c>
    </row>
    <row r="4813" spans="1:19">
      <c r="A4813" s="20"/>
      <c r="B4813" s="24">
        <v>2031</v>
      </c>
      <c r="H4813" s="571">
        <v>4808</v>
      </c>
      <c r="I4813" s="78">
        <v>2586</v>
      </c>
      <c r="J4813" s="78">
        <v>2581</v>
      </c>
      <c r="K4813" s="78">
        <v>2585</v>
      </c>
      <c r="L4813" s="78">
        <v>2586</v>
      </c>
      <c r="M4813" s="579" t="str">
        <f t="shared" si="76"/>
        <v>2586,2581,2585,2586</v>
      </c>
      <c r="R4813" s="280">
        <v>4808</v>
      </c>
      <c r="S4813" s="591">
        <v>1500.3060667963</v>
      </c>
    </row>
    <row r="4814" spans="1:19">
      <c r="A4814" s="20"/>
      <c r="B4814" s="24">
        <v>2032</v>
      </c>
      <c r="H4814" s="571">
        <v>4809</v>
      </c>
      <c r="I4814" s="78">
        <v>2587</v>
      </c>
      <c r="J4814" s="78">
        <v>2573</v>
      </c>
      <c r="K4814" s="78">
        <v>2572</v>
      </c>
      <c r="L4814" s="78">
        <v>2587</v>
      </c>
      <c r="M4814" s="579" t="str">
        <f t="shared" si="76"/>
        <v>2587,2573,2572,2587</v>
      </c>
      <c r="R4814" s="280">
        <v>4809</v>
      </c>
      <c r="S4814" s="591">
        <v>1802.6335684639901</v>
      </c>
    </row>
    <row r="4815" spans="1:19">
      <c r="A4815" s="20"/>
      <c r="B4815" s="24">
        <v>2033</v>
      </c>
      <c r="H4815" s="571">
        <v>4810</v>
      </c>
      <c r="I4815" s="78">
        <v>2587</v>
      </c>
      <c r="J4815" s="78">
        <v>2572</v>
      </c>
      <c r="K4815" s="78">
        <v>2583</v>
      </c>
      <c r="L4815" s="78">
        <v>2587</v>
      </c>
      <c r="M4815" s="579" t="str">
        <f t="shared" si="76"/>
        <v>2587,2572,2583,2587</v>
      </c>
      <c r="R4815" s="280">
        <v>4810</v>
      </c>
      <c r="S4815" s="591">
        <v>1770.6620334279901</v>
      </c>
    </row>
    <row r="4816" spans="1:19">
      <c r="A4816" s="20"/>
      <c r="B4816" s="24">
        <v>2034</v>
      </c>
      <c r="H4816" s="571">
        <v>4811</v>
      </c>
      <c r="I4816" s="78">
        <v>2587</v>
      </c>
      <c r="J4816" s="78">
        <v>2574</v>
      </c>
      <c r="K4816" s="78">
        <v>2573</v>
      </c>
      <c r="L4816" s="78">
        <v>2587</v>
      </c>
      <c r="M4816" s="579" t="str">
        <f t="shared" si="76"/>
        <v>2587,2574,2573,2587</v>
      </c>
      <c r="R4816" s="280">
        <v>4811</v>
      </c>
      <c r="S4816" s="591">
        <v>1839.3216445355899</v>
      </c>
    </row>
    <row r="4817" spans="1:19">
      <c r="A4817" s="20"/>
      <c r="B4817" s="24">
        <v>2035</v>
      </c>
      <c r="H4817" s="571">
        <v>4812</v>
      </c>
      <c r="I4817" s="78">
        <v>2588</v>
      </c>
      <c r="J4817" s="78">
        <v>2587</v>
      </c>
      <c r="K4817" s="78">
        <v>2583</v>
      </c>
      <c r="L4817" s="78">
        <v>2588</v>
      </c>
      <c r="M4817" s="579" t="str">
        <f t="shared" si="76"/>
        <v>2588,2587,2583,2588</v>
      </c>
      <c r="R4817" s="280">
        <v>4812</v>
      </c>
      <c r="S4817" s="591">
        <v>1782.9510612143899</v>
      </c>
    </row>
    <row r="4818" spans="1:19">
      <c r="A4818" s="20"/>
      <c r="B4818" s="24">
        <v>2036</v>
      </c>
      <c r="H4818" s="571">
        <v>4813</v>
      </c>
      <c r="I4818" s="78">
        <v>2588</v>
      </c>
      <c r="J4818" s="78">
        <v>2583</v>
      </c>
      <c r="K4818" s="78">
        <v>2586</v>
      </c>
      <c r="L4818" s="78">
        <v>2588</v>
      </c>
      <c r="M4818" s="579" t="str">
        <f t="shared" si="76"/>
        <v>2588,2583,2586,2588</v>
      </c>
      <c r="R4818" s="280">
        <v>4813</v>
      </c>
      <c r="S4818" s="591">
        <v>1484.51461419415</v>
      </c>
    </row>
    <row r="4819" spans="1:19">
      <c r="A4819" s="20"/>
      <c r="B4819" s="24">
        <v>2037</v>
      </c>
      <c r="H4819" s="571">
        <v>4814</v>
      </c>
      <c r="I4819" s="78">
        <v>2589</v>
      </c>
      <c r="J4819" s="78">
        <v>2575</v>
      </c>
      <c r="K4819" s="78">
        <v>2574</v>
      </c>
      <c r="L4819" s="78">
        <v>2589</v>
      </c>
      <c r="M4819" s="579" t="str">
        <f t="shared" si="76"/>
        <v>2589,2575,2574,2589</v>
      </c>
      <c r="R4819" s="280">
        <v>4814</v>
      </c>
      <c r="S4819" s="591">
        <v>1621.15767125309</v>
      </c>
    </row>
    <row r="4820" spans="1:19">
      <c r="A4820" s="20"/>
      <c r="B4820" s="24">
        <v>2038</v>
      </c>
      <c r="H4820" s="571">
        <v>4815</v>
      </c>
      <c r="I4820" s="78">
        <v>2589</v>
      </c>
      <c r="J4820" s="78">
        <v>2574</v>
      </c>
      <c r="K4820" s="78">
        <v>2587</v>
      </c>
      <c r="L4820" s="78">
        <v>2589</v>
      </c>
      <c r="M4820" s="579" t="str">
        <f t="shared" si="76"/>
        <v>2589,2574,2587,2589</v>
      </c>
      <c r="R4820" s="280">
        <v>4815</v>
      </c>
      <c r="S4820" s="591">
        <v>1782.9867751772999</v>
      </c>
    </row>
    <row r="4821" spans="1:19">
      <c r="A4821" s="20"/>
      <c r="B4821" s="24">
        <v>2039</v>
      </c>
      <c r="H4821" s="571">
        <v>4816</v>
      </c>
      <c r="I4821" s="78">
        <v>2590</v>
      </c>
      <c r="J4821" s="78">
        <v>2589</v>
      </c>
      <c r="K4821" s="78">
        <v>2587</v>
      </c>
      <c r="L4821" s="78">
        <v>2590</v>
      </c>
      <c r="M4821" s="579" t="str">
        <f t="shared" si="76"/>
        <v>2590,2589,2587,2590</v>
      </c>
      <c r="R4821" s="280">
        <v>4816</v>
      </c>
      <c r="S4821" s="591">
        <v>1471.5291031807899</v>
      </c>
    </row>
    <row r="4822" spans="1:19">
      <c r="A4822" s="20"/>
      <c r="B4822" s="24">
        <v>2040</v>
      </c>
      <c r="H4822" s="571">
        <v>4817</v>
      </c>
      <c r="I4822" s="78">
        <v>2590</v>
      </c>
      <c r="J4822" s="78">
        <v>2587</v>
      </c>
      <c r="K4822" s="78">
        <v>2588</v>
      </c>
      <c r="L4822" s="78">
        <v>2590</v>
      </c>
      <c r="M4822" s="579" t="str">
        <f t="shared" si="76"/>
        <v>2590,2587,2588,2590</v>
      </c>
      <c r="R4822" s="280">
        <v>4817</v>
      </c>
      <c r="S4822" s="591">
        <v>1416.7160522417901</v>
      </c>
    </row>
    <row r="4823" spans="1:19">
      <c r="A4823" s="20"/>
      <c r="B4823" s="24">
        <v>2041</v>
      </c>
      <c r="H4823" s="571">
        <v>4818</v>
      </c>
      <c r="I4823" s="78">
        <v>2591</v>
      </c>
      <c r="J4823" s="78">
        <v>2576</v>
      </c>
      <c r="K4823" s="78">
        <v>2575</v>
      </c>
      <c r="L4823" s="78">
        <v>2591</v>
      </c>
      <c r="M4823" s="579" t="str">
        <f t="shared" si="76"/>
        <v>2591,2576,2575,2591</v>
      </c>
      <c r="R4823" s="280">
        <v>4818</v>
      </c>
      <c r="S4823" s="591">
        <v>1589.45156744376</v>
      </c>
    </row>
    <row r="4824" spans="1:19">
      <c r="A4824" s="20"/>
      <c r="B4824" s="24">
        <v>2042</v>
      </c>
      <c r="H4824" s="571">
        <v>4819</v>
      </c>
      <c r="I4824" s="78">
        <v>2591</v>
      </c>
      <c r="J4824" s="78">
        <v>2575</v>
      </c>
      <c r="K4824" s="78">
        <v>2589</v>
      </c>
      <c r="L4824" s="78">
        <v>2591</v>
      </c>
      <c r="M4824" s="579" t="str">
        <f t="shared" si="76"/>
        <v>2591,2575,2589,2591</v>
      </c>
      <c r="R4824" s="280">
        <v>4819</v>
      </c>
      <c r="S4824" s="591">
        <v>1573.6575977375901</v>
      </c>
    </row>
    <row r="4825" spans="1:19">
      <c r="A4825" s="20"/>
      <c r="B4825" s="24">
        <v>2043</v>
      </c>
      <c r="H4825" s="571">
        <v>4820</v>
      </c>
      <c r="I4825" s="78">
        <v>2592</v>
      </c>
      <c r="J4825" s="78">
        <v>2591</v>
      </c>
      <c r="K4825" s="78">
        <v>2589</v>
      </c>
      <c r="L4825" s="78">
        <v>2592</v>
      </c>
      <c r="M4825" s="579" t="str">
        <f t="shared" si="76"/>
        <v>2592,2591,2589,2592</v>
      </c>
      <c r="R4825" s="280">
        <v>4820</v>
      </c>
      <c r="S4825" s="591">
        <v>1499.8315101139201</v>
      </c>
    </row>
    <row r="4826" spans="1:19">
      <c r="A4826" s="20"/>
      <c r="B4826" s="24">
        <v>2044</v>
      </c>
      <c r="H4826" s="571">
        <v>4821</v>
      </c>
      <c r="I4826" s="78">
        <v>2592</v>
      </c>
      <c r="J4826" s="78">
        <v>2589</v>
      </c>
      <c r="K4826" s="78">
        <v>2590</v>
      </c>
      <c r="L4826" s="78">
        <v>2592</v>
      </c>
      <c r="M4826" s="579" t="str">
        <f t="shared" si="76"/>
        <v>2592,2589,2590,2592</v>
      </c>
      <c r="R4826" s="280">
        <v>4821</v>
      </c>
      <c r="S4826" s="591">
        <v>1239.3852411835501</v>
      </c>
    </row>
    <row r="4827" spans="1:19">
      <c r="A4827" s="20"/>
      <c r="B4827" s="24">
        <v>2045</v>
      </c>
      <c r="H4827" s="571">
        <v>4822</v>
      </c>
      <c r="I4827" s="78">
        <v>2593</v>
      </c>
      <c r="J4827" s="78">
        <v>2577</v>
      </c>
      <c r="K4827" s="78">
        <v>2576</v>
      </c>
      <c r="L4827" s="78">
        <v>2593</v>
      </c>
      <c r="M4827" s="579" t="str">
        <f t="shared" si="76"/>
        <v>2593,2577,2576,2593</v>
      </c>
      <c r="R4827" s="280">
        <v>4822</v>
      </c>
      <c r="S4827" s="591">
        <v>1587.43433738614</v>
      </c>
    </row>
    <row r="4828" spans="1:19">
      <c r="A4828" s="20"/>
      <c r="B4828" s="24">
        <v>2046</v>
      </c>
      <c r="H4828" s="571">
        <v>4823</v>
      </c>
      <c r="I4828" s="78">
        <v>2593</v>
      </c>
      <c r="J4828" s="78">
        <v>2576</v>
      </c>
      <c r="K4828" s="78">
        <v>2591</v>
      </c>
      <c r="L4828" s="78">
        <v>2593</v>
      </c>
      <c r="M4828" s="579" t="str">
        <f t="shared" si="76"/>
        <v>2593,2576,2591,2593</v>
      </c>
      <c r="R4828" s="280">
        <v>4823</v>
      </c>
      <c r="S4828" s="591">
        <v>1540.0591936712101</v>
      </c>
    </row>
    <row r="4829" spans="1:19">
      <c r="A4829" s="20"/>
      <c r="B4829" s="24">
        <v>2047</v>
      </c>
      <c r="H4829" s="571">
        <v>4824</v>
      </c>
      <c r="I4829" s="78">
        <v>2594</v>
      </c>
      <c r="J4829" s="78">
        <v>2578</v>
      </c>
      <c r="K4829" s="78">
        <v>2577</v>
      </c>
      <c r="L4829" s="78">
        <v>2594</v>
      </c>
      <c r="M4829" s="579" t="str">
        <f t="shared" si="76"/>
        <v>2594,2578,2577,2594</v>
      </c>
      <c r="R4829" s="280">
        <v>4824</v>
      </c>
      <c r="S4829" s="591">
        <v>1497.02059592095</v>
      </c>
    </row>
    <row r="4830" spans="1:19">
      <c r="A4830" s="20"/>
      <c r="B4830" s="24">
        <v>2048</v>
      </c>
      <c r="H4830" s="571">
        <v>4825</v>
      </c>
      <c r="I4830" s="78">
        <v>2594</v>
      </c>
      <c r="J4830" s="78">
        <v>2577</v>
      </c>
      <c r="K4830" s="78">
        <v>2593</v>
      </c>
      <c r="L4830" s="78">
        <v>2594</v>
      </c>
      <c r="M4830" s="579" t="str">
        <f t="shared" si="76"/>
        <v>2594,2577,2593,2594</v>
      </c>
      <c r="R4830" s="280">
        <v>4825</v>
      </c>
      <c r="S4830" s="591">
        <v>1476.64488821349</v>
      </c>
    </row>
    <row r="4831" spans="1:19">
      <c r="A4831" s="20"/>
      <c r="B4831" s="24">
        <v>2049</v>
      </c>
      <c r="H4831" s="571">
        <v>4826</v>
      </c>
      <c r="I4831" s="78">
        <v>2595</v>
      </c>
      <c r="J4831" s="78">
        <v>2473</v>
      </c>
      <c r="K4831" s="78">
        <v>2578</v>
      </c>
      <c r="L4831" s="78">
        <v>2595</v>
      </c>
      <c r="M4831" s="579" t="str">
        <f t="shared" si="76"/>
        <v>2595,2473,2578,2595</v>
      </c>
      <c r="R4831" s="280">
        <v>4826</v>
      </c>
      <c r="S4831" s="591">
        <v>1483.8808307372999</v>
      </c>
    </row>
    <row r="4832" spans="1:19">
      <c r="A4832" s="20"/>
      <c r="B4832" s="24">
        <v>2050</v>
      </c>
      <c r="H4832" s="571">
        <v>4827</v>
      </c>
      <c r="I4832" s="78">
        <v>2595</v>
      </c>
      <c r="J4832" s="78">
        <v>2578</v>
      </c>
      <c r="K4832" s="78">
        <v>2594</v>
      </c>
      <c r="L4832" s="78">
        <v>2595</v>
      </c>
      <c r="M4832" s="579" t="str">
        <f t="shared" si="76"/>
        <v>2595,2578,2594,2595</v>
      </c>
      <c r="R4832" s="280">
        <v>4827</v>
      </c>
      <c r="S4832" s="591">
        <v>1249.29761259764</v>
      </c>
    </row>
    <row r="4833" spans="1:19">
      <c r="A4833" s="20"/>
      <c r="B4833" s="24">
        <v>2051</v>
      </c>
      <c r="H4833" s="571">
        <v>4828</v>
      </c>
      <c r="I4833" s="78">
        <v>2596</v>
      </c>
      <c r="J4833" s="78">
        <v>2474</v>
      </c>
      <c r="K4833" s="78">
        <v>2473</v>
      </c>
      <c r="L4833" s="78">
        <v>2596</v>
      </c>
      <c r="M4833" s="579" t="str">
        <f t="shared" si="76"/>
        <v>2596,2474,2473,2596</v>
      </c>
      <c r="R4833" s="280">
        <v>4828</v>
      </c>
      <c r="S4833" s="591">
        <v>1850.3694630929899</v>
      </c>
    </row>
    <row r="4834" spans="1:19">
      <c r="A4834" s="20"/>
      <c r="B4834" s="24">
        <v>2052</v>
      </c>
      <c r="H4834" s="571">
        <v>4829</v>
      </c>
      <c r="I4834" s="78">
        <v>2596</v>
      </c>
      <c r="J4834" s="78">
        <v>2473</v>
      </c>
      <c r="K4834" s="78">
        <v>2595</v>
      </c>
      <c r="L4834" s="78">
        <v>2596</v>
      </c>
      <c r="M4834" s="579" t="str">
        <f t="shared" si="76"/>
        <v>2596,2473,2595,2596</v>
      </c>
      <c r="R4834" s="280">
        <v>4829</v>
      </c>
      <c r="S4834" s="591">
        <v>1433.4923023434001</v>
      </c>
    </row>
    <row r="4835" spans="1:19">
      <c r="A4835" s="20"/>
      <c r="B4835" s="24">
        <v>2053</v>
      </c>
      <c r="H4835" s="571">
        <v>4830</v>
      </c>
      <c r="I4835" s="78">
        <v>2597</v>
      </c>
      <c r="J4835" s="78">
        <v>2593</v>
      </c>
      <c r="K4835" s="78">
        <v>2591</v>
      </c>
      <c r="L4835" s="78">
        <v>2597</v>
      </c>
      <c r="M4835" s="579" t="str">
        <f t="shared" si="76"/>
        <v>2597,2593,2591,2597</v>
      </c>
      <c r="R4835" s="280">
        <v>4830</v>
      </c>
      <c r="S4835" s="591">
        <v>1413.06721523479</v>
      </c>
    </row>
    <row r="4836" spans="1:19">
      <c r="A4836" s="20"/>
      <c r="B4836" s="24">
        <v>2054</v>
      </c>
      <c r="H4836" s="571">
        <v>4831</v>
      </c>
      <c r="I4836" s="78">
        <v>2597</v>
      </c>
      <c r="J4836" s="78">
        <v>2591</v>
      </c>
      <c r="K4836" s="78">
        <v>2592</v>
      </c>
      <c r="L4836" s="78">
        <v>2597</v>
      </c>
      <c r="M4836" s="579" t="str">
        <f t="shared" si="76"/>
        <v>2597,2591,2592,2597</v>
      </c>
      <c r="R4836" s="280">
        <v>4831</v>
      </c>
      <c r="S4836" s="591">
        <v>1368.14949809768</v>
      </c>
    </row>
    <row r="4837" spans="1:19">
      <c r="A4837" s="20"/>
      <c r="B4837" s="24">
        <v>2055</v>
      </c>
      <c r="H4837" s="571">
        <v>4832</v>
      </c>
      <c r="I4837" s="78">
        <v>2598</v>
      </c>
      <c r="J4837" s="78">
        <v>2594</v>
      </c>
      <c r="K4837" s="78">
        <v>2593</v>
      </c>
      <c r="L4837" s="78">
        <v>2598</v>
      </c>
      <c r="M4837" s="579" t="str">
        <f t="shared" si="76"/>
        <v>2598,2594,2593,2598</v>
      </c>
      <c r="R4837" s="280">
        <v>4832</v>
      </c>
      <c r="S4837" s="591">
        <v>1391.0149129818899</v>
      </c>
    </row>
    <row r="4838" spans="1:19">
      <c r="A4838" s="20"/>
      <c r="B4838" s="24">
        <v>2056</v>
      </c>
      <c r="H4838" s="571">
        <v>4833</v>
      </c>
      <c r="I4838" s="78">
        <v>2598</v>
      </c>
      <c r="J4838" s="78">
        <v>2593</v>
      </c>
      <c r="K4838" s="78">
        <v>2597</v>
      </c>
      <c r="L4838" s="78">
        <v>2598</v>
      </c>
      <c r="M4838" s="579" t="str">
        <f t="shared" si="76"/>
        <v>2598,2593,2597,2598</v>
      </c>
      <c r="R4838" s="280">
        <v>4833</v>
      </c>
      <c r="S4838" s="591">
        <v>1435.0936487988899</v>
      </c>
    </row>
    <row r="4839" spans="1:19">
      <c r="A4839" s="20"/>
      <c r="B4839" s="24">
        <v>2057</v>
      </c>
      <c r="H4839" s="571">
        <v>4834</v>
      </c>
      <c r="I4839" s="78">
        <v>2599</v>
      </c>
      <c r="J4839" s="78">
        <v>2595</v>
      </c>
      <c r="K4839" s="78">
        <v>2594</v>
      </c>
      <c r="L4839" s="78">
        <v>2599</v>
      </c>
      <c r="M4839" s="579" t="str">
        <f t="shared" si="76"/>
        <v>2599,2595,2594,2599</v>
      </c>
      <c r="R4839" s="280">
        <v>4834</v>
      </c>
      <c r="S4839" s="591">
        <v>1330.3604687884399</v>
      </c>
    </row>
    <row r="4840" spans="1:19">
      <c r="A4840" s="20"/>
      <c r="B4840" s="24">
        <v>2058</v>
      </c>
      <c r="H4840" s="571">
        <v>4835</v>
      </c>
      <c r="I4840" s="78">
        <v>2599</v>
      </c>
      <c r="J4840" s="78">
        <v>2594</v>
      </c>
      <c r="K4840" s="78">
        <v>2598</v>
      </c>
      <c r="L4840" s="78">
        <v>2599</v>
      </c>
      <c r="M4840" s="579" t="str">
        <f t="shared" si="76"/>
        <v>2599,2594,2598,2599</v>
      </c>
      <c r="R4840" s="280">
        <v>4835</v>
      </c>
      <c r="S4840" s="591">
        <v>1390.8024307963401</v>
      </c>
    </row>
    <row r="4841" spans="1:19">
      <c r="A4841" s="20"/>
      <c r="B4841" s="24">
        <v>2059</v>
      </c>
      <c r="H4841" s="571">
        <v>4836</v>
      </c>
      <c r="I4841" s="78">
        <v>2599</v>
      </c>
      <c r="J4841" s="78">
        <v>2596</v>
      </c>
      <c r="K4841" s="78">
        <v>2595</v>
      </c>
      <c r="L4841" s="78">
        <v>2599</v>
      </c>
      <c r="M4841" s="579" t="str">
        <f t="shared" si="76"/>
        <v>2599,2596,2595,2599</v>
      </c>
      <c r="R4841" s="280">
        <v>4836</v>
      </c>
      <c r="S4841" s="591">
        <v>1298.60918942595</v>
      </c>
    </row>
    <row r="4842" spans="1:19">
      <c r="A4842" s="20"/>
      <c r="B4842" s="24">
        <v>2060</v>
      </c>
      <c r="H4842" s="571">
        <v>4837</v>
      </c>
      <c r="I4842" s="78">
        <v>2600</v>
      </c>
      <c r="J4842" s="78">
        <v>2398</v>
      </c>
      <c r="K4842" s="78">
        <v>2399</v>
      </c>
      <c r="L4842" s="78">
        <v>2600</v>
      </c>
      <c r="M4842" s="579" t="str">
        <f t="shared" si="76"/>
        <v>2600,2398,2399,2600</v>
      </c>
      <c r="R4842" s="280">
        <v>4837</v>
      </c>
      <c r="S4842" s="591">
        <v>1537.86773531224</v>
      </c>
    </row>
    <row r="4843" spans="1:19">
      <c r="A4843" s="20"/>
      <c r="B4843" s="24">
        <v>2061</v>
      </c>
      <c r="H4843" s="571">
        <v>4838</v>
      </c>
      <c r="I4843" s="78">
        <v>2600</v>
      </c>
      <c r="J4843" s="78">
        <v>2399</v>
      </c>
      <c r="K4843" s="78">
        <v>2400</v>
      </c>
      <c r="L4843" s="78">
        <v>2600</v>
      </c>
      <c r="M4843" s="579" t="str">
        <f t="shared" si="76"/>
        <v>2600,2399,2400,2600</v>
      </c>
      <c r="R4843" s="280">
        <v>4838</v>
      </c>
      <c r="S4843" s="591">
        <v>1560.35528852483</v>
      </c>
    </row>
    <row r="4844" spans="1:19">
      <c r="A4844" s="20"/>
      <c r="B4844" s="24">
        <v>2062</v>
      </c>
      <c r="H4844" s="571">
        <v>4839</v>
      </c>
      <c r="I4844" s="78">
        <v>2601</v>
      </c>
      <c r="J4844" s="78">
        <v>2600</v>
      </c>
      <c r="K4844" s="78">
        <v>2400</v>
      </c>
      <c r="L4844" s="78">
        <v>2601</v>
      </c>
      <c r="M4844" s="579" t="str">
        <f t="shared" si="76"/>
        <v>2601,2600,2400,2601</v>
      </c>
      <c r="R4844" s="280">
        <v>4839</v>
      </c>
      <c r="S4844" s="591">
        <v>1494.05978089985</v>
      </c>
    </row>
    <row r="4845" spans="1:19">
      <c r="A4845" s="20"/>
      <c r="B4845" s="24">
        <v>2063</v>
      </c>
      <c r="H4845" s="571">
        <v>4840</v>
      </c>
      <c r="I4845" s="78">
        <v>2601</v>
      </c>
      <c r="J4845" s="78">
        <v>2400</v>
      </c>
      <c r="K4845" s="78">
        <v>2401</v>
      </c>
      <c r="L4845" s="78">
        <v>2601</v>
      </c>
      <c r="M4845" s="579" t="str">
        <f t="shared" si="76"/>
        <v>2601,2400,2401,2601</v>
      </c>
      <c r="R4845" s="280">
        <v>4840</v>
      </c>
      <c r="S4845" s="591">
        <v>1386.7064563337899</v>
      </c>
    </row>
    <row r="4846" spans="1:19">
      <c r="A4846" s="20"/>
      <c r="B4846" s="24">
        <v>2064</v>
      </c>
      <c r="H4846" s="571">
        <v>4841</v>
      </c>
      <c r="I4846" s="78">
        <v>2602</v>
      </c>
      <c r="J4846" s="78">
        <v>2601</v>
      </c>
      <c r="K4846" s="78">
        <v>2401</v>
      </c>
      <c r="L4846" s="78">
        <v>2602</v>
      </c>
      <c r="M4846" s="579" t="str">
        <f t="shared" si="76"/>
        <v>2602,2601,2401,2602</v>
      </c>
      <c r="R4846" s="280">
        <v>4841</v>
      </c>
      <c r="S4846" s="591">
        <v>1397.73356414979</v>
      </c>
    </row>
    <row r="4847" spans="1:19">
      <c r="A4847" s="20"/>
      <c r="B4847" s="24">
        <v>2065</v>
      </c>
      <c r="H4847" s="571">
        <v>4842</v>
      </c>
      <c r="I4847" s="78">
        <v>2602</v>
      </c>
      <c r="J4847" s="78">
        <v>2401</v>
      </c>
      <c r="K4847" s="78">
        <v>2402</v>
      </c>
      <c r="L4847" s="78">
        <v>2602</v>
      </c>
      <c r="M4847" s="579" t="str">
        <f t="shared" si="76"/>
        <v>2602,2401,2402,2602</v>
      </c>
      <c r="R4847" s="280">
        <v>4842</v>
      </c>
      <c r="S4847" s="591">
        <v>1914.73190094035</v>
      </c>
    </row>
    <row r="4848" spans="1:19">
      <c r="A4848" s="20"/>
      <c r="B4848" s="24">
        <v>2066</v>
      </c>
      <c r="H4848" s="571">
        <v>4843</v>
      </c>
      <c r="I4848" s="78">
        <v>2603</v>
      </c>
      <c r="J4848" s="78">
        <v>2602</v>
      </c>
      <c r="K4848" s="78">
        <v>2402</v>
      </c>
      <c r="L4848" s="78">
        <v>2603</v>
      </c>
      <c r="M4848" s="579" t="str">
        <f t="shared" si="76"/>
        <v>2603,2602,2402,2603</v>
      </c>
      <c r="R4848" s="280">
        <v>4843</v>
      </c>
      <c r="S4848" s="591">
        <v>1796.9625440908401</v>
      </c>
    </row>
    <row r="4849" spans="1:19">
      <c r="A4849" s="20"/>
      <c r="B4849" s="24">
        <v>2067</v>
      </c>
      <c r="H4849" s="571">
        <v>4844</v>
      </c>
      <c r="I4849" s="78">
        <v>2603</v>
      </c>
      <c r="J4849" s="78">
        <v>2402</v>
      </c>
      <c r="K4849" s="78">
        <v>2474</v>
      </c>
      <c r="L4849" s="78">
        <v>2603</v>
      </c>
      <c r="M4849" s="579" t="str">
        <f t="shared" si="76"/>
        <v>2603,2402,2474,2603</v>
      </c>
      <c r="R4849" s="280">
        <v>4844</v>
      </c>
      <c r="S4849" s="591">
        <v>1888.88273272066</v>
      </c>
    </row>
    <row r="4850" spans="1:19">
      <c r="A4850" s="20"/>
      <c r="B4850" s="24">
        <v>2068</v>
      </c>
      <c r="H4850" s="571">
        <v>4845</v>
      </c>
      <c r="I4850" s="78">
        <v>2604</v>
      </c>
      <c r="J4850" s="78">
        <v>2397</v>
      </c>
      <c r="K4850" s="78">
        <v>2398</v>
      </c>
      <c r="L4850" s="78">
        <v>2604</v>
      </c>
      <c r="M4850" s="579" t="str">
        <f t="shared" si="76"/>
        <v>2604,2397,2398,2604</v>
      </c>
      <c r="R4850" s="280">
        <v>4845</v>
      </c>
      <c r="S4850" s="591">
        <v>1716.22385019384</v>
      </c>
    </row>
    <row r="4851" spans="1:19">
      <c r="A4851" s="20"/>
      <c r="B4851" s="24">
        <v>2069</v>
      </c>
      <c r="H4851" s="571">
        <v>4846</v>
      </c>
      <c r="I4851" s="78">
        <v>2604</v>
      </c>
      <c r="J4851" s="78">
        <v>2398</v>
      </c>
      <c r="K4851" s="78">
        <v>2600</v>
      </c>
      <c r="L4851" s="78">
        <v>2604</v>
      </c>
      <c r="M4851" s="579" t="str">
        <f t="shared" si="76"/>
        <v>2604,2398,2600,2604</v>
      </c>
      <c r="R4851" s="280">
        <v>4846</v>
      </c>
      <c r="S4851" s="591">
        <v>1849.7840958455399</v>
      </c>
    </row>
    <row r="4852" spans="1:19">
      <c r="A4852" s="20"/>
      <c r="B4852" s="24">
        <v>2070</v>
      </c>
      <c r="H4852" s="571">
        <v>4847</v>
      </c>
      <c r="I4852" s="78">
        <v>2605</v>
      </c>
      <c r="J4852" s="78">
        <v>2396</v>
      </c>
      <c r="K4852" s="78">
        <v>2397</v>
      </c>
      <c r="L4852" s="78">
        <v>2605</v>
      </c>
      <c r="M4852" s="579" t="str">
        <f t="shared" si="76"/>
        <v>2605,2396,2397,2605</v>
      </c>
      <c r="R4852" s="280">
        <v>4847</v>
      </c>
      <c r="S4852" s="591">
        <v>1738.7702846058501</v>
      </c>
    </row>
    <row r="4853" spans="1:19">
      <c r="A4853" s="20"/>
      <c r="B4853" s="24">
        <v>2071</v>
      </c>
      <c r="H4853" s="571">
        <v>4848</v>
      </c>
      <c r="I4853" s="78">
        <v>2605</v>
      </c>
      <c r="J4853" s="78">
        <v>2397</v>
      </c>
      <c r="K4853" s="78">
        <v>2604</v>
      </c>
      <c r="L4853" s="78">
        <v>2605</v>
      </c>
      <c r="M4853" s="579" t="str">
        <f t="shared" si="76"/>
        <v>2605,2397,2604,2605</v>
      </c>
      <c r="R4853" s="280">
        <v>4848</v>
      </c>
      <c r="S4853" s="591">
        <v>1766.2709913656499</v>
      </c>
    </row>
    <row r="4854" spans="1:19">
      <c r="A4854" s="20"/>
      <c r="B4854" s="24">
        <v>2072</v>
      </c>
      <c r="H4854" s="571">
        <v>4849</v>
      </c>
      <c r="I4854" s="78">
        <v>2606</v>
      </c>
      <c r="J4854" s="78">
        <v>2603</v>
      </c>
      <c r="K4854" s="78">
        <v>2474</v>
      </c>
      <c r="L4854" s="78">
        <v>2606</v>
      </c>
      <c r="M4854" s="579" t="str">
        <f t="shared" si="76"/>
        <v>2606,2603,2474,2606</v>
      </c>
      <c r="R4854" s="280">
        <v>4849</v>
      </c>
      <c r="S4854" s="591">
        <v>1700.1908751835899</v>
      </c>
    </row>
    <row r="4855" spans="1:19">
      <c r="A4855" s="20"/>
      <c r="B4855" s="24">
        <v>2073</v>
      </c>
      <c r="H4855" s="571">
        <v>4850</v>
      </c>
      <c r="I4855" s="78">
        <v>2606</v>
      </c>
      <c r="J4855" s="78">
        <v>2474</v>
      </c>
      <c r="K4855" s="78">
        <v>2596</v>
      </c>
      <c r="L4855" s="78">
        <v>2606</v>
      </c>
      <c r="M4855" s="579" t="str">
        <f t="shared" si="76"/>
        <v>2606,2474,2596,2606</v>
      </c>
      <c r="R4855" s="280">
        <v>4850</v>
      </c>
      <c r="S4855" s="591">
        <v>1623.2672297639899</v>
      </c>
    </row>
    <row r="4856" spans="1:19">
      <c r="A4856" s="20"/>
      <c r="B4856" s="24">
        <v>2074</v>
      </c>
      <c r="H4856" s="571">
        <v>4851</v>
      </c>
      <c r="I4856" s="78">
        <v>2607</v>
      </c>
      <c r="J4856" s="78">
        <v>2606</v>
      </c>
      <c r="K4856" s="78">
        <v>2596</v>
      </c>
      <c r="L4856" s="78">
        <v>2607</v>
      </c>
      <c r="M4856" s="579" t="str">
        <f t="shared" si="76"/>
        <v>2607,2606,2596,2607</v>
      </c>
      <c r="R4856" s="280">
        <v>4851</v>
      </c>
      <c r="S4856" s="591">
        <v>1553.3953769535001</v>
      </c>
    </row>
    <row r="4857" spans="1:19">
      <c r="A4857" s="20"/>
      <c r="B4857" s="24">
        <v>2075</v>
      </c>
      <c r="H4857" s="571">
        <v>4852</v>
      </c>
      <c r="I4857" s="78">
        <v>2607</v>
      </c>
      <c r="J4857" s="78">
        <v>2596</v>
      </c>
      <c r="K4857" s="78">
        <v>2599</v>
      </c>
      <c r="L4857" s="78">
        <v>2607</v>
      </c>
      <c r="M4857" s="579" t="str">
        <f t="shared" si="76"/>
        <v>2607,2596,2599,2607</v>
      </c>
      <c r="R4857" s="280">
        <v>4852</v>
      </c>
      <c r="S4857" s="591">
        <v>1612.7624327180399</v>
      </c>
    </row>
    <row r="4858" spans="1:19">
      <c r="A4858" s="20"/>
      <c r="B4858" s="24">
        <v>2076</v>
      </c>
      <c r="H4858" s="571">
        <v>4853</v>
      </c>
      <c r="I4858" s="78">
        <v>2608</v>
      </c>
      <c r="J4858" s="78">
        <v>2395</v>
      </c>
      <c r="K4858" s="78">
        <v>2396</v>
      </c>
      <c r="L4858" s="78">
        <v>2608</v>
      </c>
      <c r="M4858" s="579" t="str">
        <f t="shared" si="76"/>
        <v>2608,2395,2396,2608</v>
      </c>
      <c r="R4858" s="280">
        <v>4853</v>
      </c>
      <c r="S4858" s="591">
        <v>1670.4669138859399</v>
      </c>
    </row>
    <row r="4859" spans="1:19">
      <c r="A4859" s="20"/>
      <c r="B4859" s="24">
        <v>2077</v>
      </c>
      <c r="H4859" s="571">
        <v>4854</v>
      </c>
      <c r="I4859" s="78">
        <v>2608</v>
      </c>
      <c r="J4859" s="78">
        <v>2396</v>
      </c>
      <c r="K4859" s="78">
        <v>2605</v>
      </c>
      <c r="L4859" s="78">
        <v>2608</v>
      </c>
      <c r="M4859" s="579" t="str">
        <f t="shared" si="76"/>
        <v>2608,2396,2605,2608</v>
      </c>
      <c r="R4859" s="280">
        <v>4854</v>
      </c>
      <c r="S4859" s="591">
        <v>1671.9708034831399</v>
      </c>
    </row>
    <row r="4860" spans="1:19">
      <c r="A4860" s="20"/>
      <c r="B4860" s="24">
        <v>2078</v>
      </c>
      <c r="H4860" s="571">
        <v>4855</v>
      </c>
      <c r="I4860" s="78">
        <v>2609</v>
      </c>
      <c r="J4860" s="78">
        <v>2394</v>
      </c>
      <c r="K4860" s="78">
        <v>2395</v>
      </c>
      <c r="L4860" s="78">
        <v>2609</v>
      </c>
      <c r="M4860" s="579" t="str">
        <f t="shared" si="76"/>
        <v>2609,2394,2395,2609</v>
      </c>
      <c r="R4860" s="280">
        <v>4855</v>
      </c>
      <c r="S4860" s="591">
        <v>1305.11113269419</v>
      </c>
    </row>
    <row r="4861" spans="1:19">
      <c r="A4861" s="20"/>
      <c r="B4861" s="24">
        <v>2079</v>
      </c>
      <c r="H4861" s="571">
        <v>4856</v>
      </c>
      <c r="I4861" s="78">
        <v>2609</v>
      </c>
      <c r="J4861" s="78">
        <v>2395</v>
      </c>
      <c r="K4861" s="78">
        <v>2608</v>
      </c>
      <c r="L4861" s="78">
        <v>2609</v>
      </c>
      <c r="M4861" s="579" t="str">
        <f t="shared" si="76"/>
        <v>2609,2395,2608,2609</v>
      </c>
      <c r="R4861" s="280">
        <v>4856</v>
      </c>
      <c r="S4861" s="591">
        <v>1337.2126589960901</v>
      </c>
    </row>
    <row r="4862" spans="1:19">
      <c r="A4862" s="20"/>
      <c r="B4862" s="24">
        <v>2080</v>
      </c>
      <c r="H4862" s="571">
        <v>4857</v>
      </c>
      <c r="I4862" s="78">
        <v>2610</v>
      </c>
      <c r="J4862" s="78">
        <v>2393</v>
      </c>
      <c r="K4862" s="78">
        <v>2394</v>
      </c>
      <c r="L4862" s="78">
        <v>2610</v>
      </c>
      <c r="M4862" s="579" t="str">
        <f t="shared" si="76"/>
        <v>2610,2393,2394,2610</v>
      </c>
      <c r="R4862" s="280">
        <v>4857</v>
      </c>
      <c r="S4862" s="591">
        <v>1390.73277672883</v>
      </c>
    </row>
    <row r="4863" spans="1:19">
      <c r="A4863" s="20"/>
      <c r="B4863" s="24">
        <v>2081</v>
      </c>
      <c r="H4863" s="571">
        <v>4858</v>
      </c>
      <c r="I4863" s="78">
        <v>2610</v>
      </c>
      <c r="J4863" s="78">
        <v>2394</v>
      </c>
      <c r="K4863" s="78">
        <v>2609</v>
      </c>
      <c r="L4863" s="78">
        <v>2610</v>
      </c>
      <c r="M4863" s="579" t="str">
        <f t="shared" si="76"/>
        <v>2610,2394,2609,2610</v>
      </c>
      <c r="R4863" s="280">
        <v>4858</v>
      </c>
      <c r="S4863" s="591">
        <v>1275.27887835603</v>
      </c>
    </row>
    <row r="4864" spans="1:19">
      <c r="A4864" s="20"/>
      <c r="B4864" s="24">
        <v>2082</v>
      </c>
      <c r="H4864" s="571">
        <v>4859</v>
      </c>
      <c r="I4864" s="78">
        <v>2611</v>
      </c>
      <c r="J4864" s="78">
        <v>2392</v>
      </c>
      <c r="K4864" s="78">
        <v>2393</v>
      </c>
      <c r="L4864" s="78">
        <v>2611</v>
      </c>
      <c r="M4864" s="579" t="str">
        <f t="shared" si="76"/>
        <v>2611,2392,2393,2611</v>
      </c>
      <c r="R4864" s="280">
        <v>4859</v>
      </c>
      <c r="S4864" s="591">
        <v>1304.90889720276</v>
      </c>
    </row>
    <row r="4865" spans="1:19">
      <c r="A4865" s="20"/>
      <c r="B4865" s="24">
        <v>2083</v>
      </c>
      <c r="H4865" s="571">
        <v>4860</v>
      </c>
      <c r="I4865" s="78">
        <v>2611</v>
      </c>
      <c r="J4865" s="78">
        <v>2393</v>
      </c>
      <c r="K4865" s="78">
        <v>2610</v>
      </c>
      <c r="L4865" s="78">
        <v>2611</v>
      </c>
      <c r="M4865" s="579" t="str">
        <f t="shared" si="76"/>
        <v>2611,2393,2610,2611</v>
      </c>
      <c r="R4865" s="280">
        <v>4860</v>
      </c>
      <c r="S4865" s="591">
        <v>1575.2748143633501</v>
      </c>
    </row>
    <row r="4866" spans="1:19">
      <c r="A4866" s="20"/>
      <c r="B4866" s="24">
        <v>2084</v>
      </c>
      <c r="H4866" s="571">
        <v>4861</v>
      </c>
      <c r="I4866" s="78">
        <v>2611</v>
      </c>
      <c r="J4866" s="78">
        <v>2391</v>
      </c>
      <c r="K4866" s="78">
        <v>2392</v>
      </c>
      <c r="L4866" s="78">
        <v>2611</v>
      </c>
      <c r="M4866" s="579" t="str">
        <f t="shared" si="76"/>
        <v>2611,2391,2392,2611</v>
      </c>
      <c r="R4866" s="280">
        <v>4861</v>
      </c>
      <c r="S4866" s="591">
        <v>1263.5721756590001</v>
      </c>
    </row>
    <row r="4867" spans="1:19">
      <c r="A4867" s="20"/>
      <c r="B4867" s="24">
        <v>2085</v>
      </c>
      <c r="H4867" s="571">
        <v>4862</v>
      </c>
      <c r="I4867" s="78">
        <v>2612</v>
      </c>
      <c r="J4867" s="78">
        <v>2390</v>
      </c>
      <c r="K4867" s="78">
        <v>2391</v>
      </c>
      <c r="L4867" s="78">
        <v>2612</v>
      </c>
      <c r="M4867" s="579" t="str">
        <f t="shared" si="76"/>
        <v>2612,2390,2391,2612</v>
      </c>
      <c r="R4867" s="280">
        <v>4862</v>
      </c>
      <c r="S4867" s="591">
        <v>1331.35093780645</v>
      </c>
    </row>
    <row r="4868" spans="1:19">
      <c r="A4868" s="20"/>
      <c r="B4868" s="24">
        <v>2086</v>
      </c>
      <c r="H4868" s="571">
        <v>4863</v>
      </c>
      <c r="I4868" s="78">
        <v>2612</v>
      </c>
      <c r="J4868" s="78">
        <v>2391</v>
      </c>
      <c r="K4868" s="78">
        <v>2611</v>
      </c>
      <c r="L4868" s="78">
        <v>2612</v>
      </c>
      <c r="M4868" s="579" t="str">
        <f t="shared" si="76"/>
        <v>2612,2391,2611,2612</v>
      </c>
      <c r="R4868" s="280">
        <v>4863</v>
      </c>
      <c r="S4868" s="591">
        <v>1545.0307768616899</v>
      </c>
    </row>
    <row r="4869" spans="1:19">
      <c r="A4869" s="20"/>
      <c r="B4869" s="24">
        <v>2087</v>
      </c>
      <c r="H4869" s="571">
        <v>4864</v>
      </c>
      <c r="I4869" s="78">
        <v>2613</v>
      </c>
      <c r="J4869" s="78">
        <v>2389</v>
      </c>
      <c r="K4869" s="78">
        <v>2390</v>
      </c>
      <c r="L4869" s="78">
        <v>2613</v>
      </c>
      <c r="M4869" s="579" t="str">
        <f t="shared" si="76"/>
        <v>2613,2389,2390,2613</v>
      </c>
      <c r="R4869" s="280">
        <v>4864</v>
      </c>
      <c r="S4869" s="591">
        <v>1172.8424943151499</v>
      </c>
    </row>
    <row r="4870" spans="1:19">
      <c r="A4870" s="20"/>
      <c r="B4870" s="24">
        <v>2088</v>
      </c>
      <c r="H4870" s="571">
        <v>4865</v>
      </c>
      <c r="I4870" s="78">
        <v>2613</v>
      </c>
      <c r="J4870" s="78">
        <v>2390</v>
      </c>
      <c r="K4870" s="78">
        <v>2612</v>
      </c>
      <c r="L4870" s="78">
        <v>2613</v>
      </c>
      <c r="M4870" s="579" t="str">
        <f t="shared" ref="M4870:M4933" si="77">_xlfn.CONCAT(I4870,",",J4870,",",,K4870,",",L4870)</f>
        <v>2613,2390,2612,2613</v>
      </c>
      <c r="R4870" s="280">
        <v>4865</v>
      </c>
      <c r="S4870" s="591">
        <v>1451.65069526909</v>
      </c>
    </row>
    <row r="4871" spans="1:19">
      <c r="A4871" s="20"/>
      <c r="B4871" s="24">
        <v>2089</v>
      </c>
      <c r="H4871" s="571">
        <v>4866</v>
      </c>
      <c r="I4871" s="78">
        <v>2613</v>
      </c>
      <c r="J4871" s="78">
        <v>2388</v>
      </c>
      <c r="K4871" s="78">
        <v>2389</v>
      </c>
      <c r="L4871" s="78">
        <v>2613</v>
      </c>
      <c r="M4871" s="579" t="str">
        <f t="shared" si="77"/>
        <v>2613,2388,2389,2613</v>
      </c>
      <c r="R4871" s="280">
        <v>4866</v>
      </c>
      <c r="S4871" s="591">
        <v>1337.7815268629399</v>
      </c>
    </row>
    <row r="4872" spans="1:19">
      <c r="A4872" s="20"/>
      <c r="B4872" s="24">
        <v>2090</v>
      </c>
      <c r="H4872" s="571">
        <v>4867</v>
      </c>
      <c r="I4872" s="78">
        <v>2614</v>
      </c>
      <c r="J4872" s="78">
        <v>2607</v>
      </c>
      <c r="K4872" s="78">
        <v>2599</v>
      </c>
      <c r="L4872" s="78">
        <v>2614</v>
      </c>
      <c r="M4872" s="579" t="str">
        <f t="shared" si="77"/>
        <v>2614,2607,2599,2614</v>
      </c>
      <c r="R4872" s="280">
        <v>4867</v>
      </c>
      <c r="S4872" s="591">
        <v>1661.0797344124001</v>
      </c>
    </row>
    <row r="4873" spans="1:19">
      <c r="A4873" s="20"/>
      <c r="B4873" s="24">
        <v>2091</v>
      </c>
      <c r="H4873" s="571">
        <v>4868</v>
      </c>
      <c r="I4873" s="78">
        <v>2614</v>
      </c>
      <c r="J4873" s="78">
        <v>2599</v>
      </c>
      <c r="K4873" s="78">
        <v>2598</v>
      </c>
      <c r="L4873" s="78">
        <v>2614</v>
      </c>
      <c r="M4873" s="579" t="str">
        <f t="shared" si="77"/>
        <v>2614,2599,2598,2614</v>
      </c>
      <c r="R4873" s="280">
        <v>4868</v>
      </c>
      <c r="S4873" s="591">
        <v>1594.22795309139</v>
      </c>
    </row>
    <row r="4874" spans="1:19">
      <c r="A4874" s="20"/>
      <c r="B4874" s="24">
        <v>2092</v>
      </c>
      <c r="H4874" s="571">
        <v>4869</v>
      </c>
      <c r="I4874" s="78">
        <v>2615</v>
      </c>
      <c r="J4874" s="78">
        <v>2614</v>
      </c>
      <c r="K4874" s="78">
        <v>2598</v>
      </c>
      <c r="L4874" s="78">
        <v>2615</v>
      </c>
      <c r="M4874" s="579" t="str">
        <f t="shared" si="77"/>
        <v>2615,2614,2598,2615</v>
      </c>
      <c r="R4874" s="280">
        <v>4869</v>
      </c>
      <c r="S4874" s="591">
        <v>1332.9230898251501</v>
      </c>
    </row>
    <row r="4875" spans="1:19">
      <c r="A4875" s="20"/>
      <c r="B4875" s="24">
        <v>2093</v>
      </c>
      <c r="H4875" s="571">
        <v>4870</v>
      </c>
      <c r="I4875" s="78">
        <v>2615</v>
      </c>
      <c r="J4875" s="78">
        <v>2598</v>
      </c>
      <c r="K4875" s="78">
        <v>2597</v>
      </c>
      <c r="L4875" s="78">
        <v>2615</v>
      </c>
      <c r="M4875" s="579" t="str">
        <f t="shared" si="77"/>
        <v>2615,2598,2597,2615</v>
      </c>
      <c r="R4875" s="280">
        <v>4870</v>
      </c>
      <c r="S4875" s="591">
        <v>1188.4042605802799</v>
      </c>
    </row>
    <row r="4876" spans="1:19">
      <c r="A4876" s="20"/>
      <c r="B4876" s="24">
        <v>2094</v>
      </c>
      <c r="H4876" s="571">
        <v>4871</v>
      </c>
      <c r="I4876" s="78">
        <v>2616</v>
      </c>
      <c r="J4876" s="78">
        <v>2615</v>
      </c>
      <c r="K4876" s="78">
        <v>2597</v>
      </c>
      <c r="L4876" s="78">
        <v>2616</v>
      </c>
      <c r="M4876" s="579" t="str">
        <f t="shared" si="77"/>
        <v>2616,2615,2597,2616</v>
      </c>
      <c r="R4876" s="280">
        <v>4871</v>
      </c>
      <c r="S4876" s="591">
        <v>1246.63587531812</v>
      </c>
    </row>
    <row r="4877" spans="1:19">
      <c r="A4877" s="20"/>
      <c r="B4877" s="24">
        <v>2095</v>
      </c>
      <c r="H4877" s="571">
        <v>4872</v>
      </c>
      <c r="I4877" s="78">
        <v>2616</v>
      </c>
      <c r="J4877" s="78">
        <v>2597</v>
      </c>
      <c r="K4877" s="78">
        <v>2592</v>
      </c>
      <c r="L4877" s="78">
        <v>2616</v>
      </c>
      <c r="M4877" s="579" t="str">
        <f t="shared" si="77"/>
        <v>2616,2597,2592,2616</v>
      </c>
      <c r="R4877" s="280">
        <v>4872</v>
      </c>
      <c r="S4877" s="591">
        <v>1340.37453848731</v>
      </c>
    </row>
    <row r="4878" spans="1:19">
      <c r="A4878" s="20"/>
      <c r="B4878" s="24">
        <v>2096</v>
      </c>
      <c r="H4878" s="571">
        <v>4873</v>
      </c>
      <c r="I4878" s="78">
        <v>2617</v>
      </c>
      <c r="J4878" s="78">
        <v>2616</v>
      </c>
      <c r="K4878" s="78">
        <v>2592</v>
      </c>
      <c r="L4878" s="78">
        <v>2617</v>
      </c>
      <c r="M4878" s="579" t="str">
        <f t="shared" si="77"/>
        <v>2617,2616,2592,2617</v>
      </c>
      <c r="R4878" s="280">
        <v>4873</v>
      </c>
      <c r="S4878" s="591">
        <v>1377.8464333552599</v>
      </c>
    </row>
    <row r="4879" spans="1:19">
      <c r="A4879" s="20"/>
      <c r="B4879" s="24">
        <v>2097</v>
      </c>
      <c r="H4879" s="571">
        <v>4874</v>
      </c>
      <c r="I4879" s="78">
        <v>2617</v>
      </c>
      <c r="J4879" s="78">
        <v>2592</v>
      </c>
      <c r="K4879" s="78">
        <v>2590</v>
      </c>
      <c r="L4879" s="78">
        <v>2617</v>
      </c>
      <c r="M4879" s="579" t="str">
        <f t="shared" si="77"/>
        <v>2617,2592,2590,2617</v>
      </c>
      <c r="R4879" s="280">
        <v>4874</v>
      </c>
      <c r="S4879" s="591">
        <v>1254.8468376949399</v>
      </c>
    </row>
    <row r="4880" spans="1:19">
      <c r="A4880" s="20"/>
      <c r="B4880" s="24">
        <v>2098</v>
      </c>
      <c r="H4880" s="571">
        <v>4875</v>
      </c>
      <c r="I4880" s="78">
        <v>2588</v>
      </c>
      <c r="J4880" s="78">
        <v>2617</v>
      </c>
      <c r="K4880" s="78">
        <v>2590</v>
      </c>
      <c r="L4880" s="78">
        <v>2588</v>
      </c>
      <c r="M4880" s="579" t="str">
        <f t="shared" si="77"/>
        <v>2588,2617,2590,2588</v>
      </c>
      <c r="R4880" s="280">
        <v>4875</v>
      </c>
      <c r="S4880" s="591">
        <v>1268.5442199300401</v>
      </c>
    </row>
    <row r="4881" spans="1:19">
      <c r="A4881" s="20"/>
      <c r="B4881" s="24">
        <v>2099</v>
      </c>
      <c r="H4881" s="571">
        <v>4876</v>
      </c>
      <c r="I4881" s="78">
        <v>2618</v>
      </c>
      <c r="J4881" s="78">
        <v>2617</v>
      </c>
      <c r="K4881" s="78">
        <v>2588</v>
      </c>
      <c r="L4881" s="78">
        <v>2618</v>
      </c>
      <c r="M4881" s="579" t="str">
        <f t="shared" si="77"/>
        <v>2618,2617,2588,2618</v>
      </c>
      <c r="R4881" s="280">
        <v>4876</v>
      </c>
      <c r="S4881" s="591">
        <v>1458.3785555586101</v>
      </c>
    </row>
    <row r="4882" spans="1:19">
      <c r="A4882" s="20"/>
      <c r="B4882" s="24">
        <v>2100</v>
      </c>
      <c r="H4882" s="571">
        <v>4877</v>
      </c>
      <c r="I4882" s="78">
        <v>2618</v>
      </c>
      <c r="J4882" s="78">
        <v>2588</v>
      </c>
      <c r="K4882" s="78">
        <v>2586</v>
      </c>
      <c r="L4882" s="78">
        <v>2618</v>
      </c>
      <c r="M4882" s="579" t="str">
        <f t="shared" si="77"/>
        <v>2618,2588,2586,2618</v>
      </c>
      <c r="R4882" s="280">
        <v>4877</v>
      </c>
      <c r="S4882" s="591">
        <v>1561.67864943114</v>
      </c>
    </row>
    <row r="4883" spans="1:19">
      <c r="A4883" s="20"/>
      <c r="B4883" s="24">
        <v>2101</v>
      </c>
      <c r="H4883" s="571">
        <v>4878</v>
      </c>
      <c r="I4883" s="78">
        <v>2619</v>
      </c>
      <c r="J4883" s="78">
        <v>2618</v>
      </c>
      <c r="K4883" s="78">
        <v>2586</v>
      </c>
      <c r="L4883" s="78">
        <v>2619</v>
      </c>
      <c r="M4883" s="579" t="str">
        <f t="shared" si="77"/>
        <v>2619,2618,2586,2619</v>
      </c>
      <c r="R4883" s="280">
        <v>4878</v>
      </c>
      <c r="S4883" s="591">
        <v>1516.4880626803699</v>
      </c>
    </row>
    <row r="4884" spans="1:19">
      <c r="A4884" s="20"/>
      <c r="B4884" s="24">
        <v>2102</v>
      </c>
      <c r="H4884" s="571">
        <v>4879</v>
      </c>
      <c r="I4884" s="78">
        <v>2619</v>
      </c>
      <c r="J4884" s="78">
        <v>2586</v>
      </c>
      <c r="K4884" s="78">
        <v>2585</v>
      </c>
      <c r="L4884" s="78">
        <v>2619</v>
      </c>
      <c r="M4884" s="579" t="str">
        <f t="shared" si="77"/>
        <v>2619,2586,2585,2619</v>
      </c>
      <c r="R4884" s="280">
        <v>4879</v>
      </c>
      <c r="S4884" s="591">
        <v>1552.95327262249</v>
      </c>
    </row>
    <row r="4885" spans="1:19">
      <c r="A4885" s="20"/>
      <c r="B4885" s="24">
        <v>2103</v>
      </c>
      <c r="H4885" s="571">
        <v>4880</v>
      </c>
      <c r="I4885" s="78">
        <v>2620</v>
      </c>
      <c r="J4885" s="78">
        <v>2619</v>
      </c>
      <c r="K4885" s="78">
        <v>2585</v>
      </c>
      <c r="L4885" s="78">
        <v>2620</v>
      </c>
      <c r="M4885" s="579" t="str">
        <f t="shared" si="77"/>
        <v>2620,2619,2585,2620</v>
      </c>
      <c r="R4885" s="280">
        <v>4880</v>
      </c>
      <c r="S4885" s="591">
        <v>1520.2653867533299</v>
      </c>
    </row>
    <row r="4886" spans="1:19">
      <c r="A4886" s="20"/>
      <c r="B4886" s="24">
        <v>2104</v>
      </c>
      <c r="H4886" s="571">
        <v>4881</v>
      </c>
      <c r="I4886" s="78">
        <v>2620</v>
      </c>
      <c r="J4886" s="78">
        <v>2585</v>
      </c>
      <c r="K4886" s="78">
        <v>2584</v>
      </c>
      <c r="L4886" s="78">
        <v>2620</v>
      </c>
      <c r="M4886" s="579" t="str">
        <f t="shared" si="77"/>
        <v>2620,2585,2584,2620</v>
      </c>
      <c r="R4886" s="280">
        <v>4881</v>
      </c>
      <c r="S4886" s="591">
        <v>1482.6399514766999</v>
      </c>
    </row>
    <row r="4887" spans="1:19">
      <c r="A4887" s="20"/>
      <c r="B4887" s="24">
        <v>2105</v>
      </c>
      <c r="H4887" s="571">
        <v>4882</v>
      </c>
      <c r="I4887" s="78">
        <v>2621</v>
      </c>
      <c r="J4887" s="78">
        <v>2620</v>
      </c>
      <c r="K4887" s="78">
        <v>2584</v>
      </c>
      <c r="L4887" s="78">
        <v>2621</v>
      </c>
      <c r="M4887" s="579" t="str">
        <f t="shared" si="77"/>
        <v>2621,2620,2584,2621</v>
      </c>
      <c r="R4887" s="280">
        <v>4882</v>
      </c>
      <c r="S4887" s="591">
        <v>1471.04339940771</v>
      </c>
    </row>
    <row r="4888" spans="1:19">
      <c r="A4888" s="20"/>
      <c r="B4888" s="24">
        <v>2106</v>
      </c>
      <c r="H4888" s="571">
        <v>4883</v>
      </c>
      <c r="I4888" s="78">
        <v>2621</v>
      </c>
      <c r="J4888" s="78">
        <v>2584</v>
      </c>
      <c r="K4888" s="78">
        <v>2582</v>
      </c>
      <c r="L4888" s="78">
        <v>2621</v>
      </c>
      <c r="M4888" s="579" t="str">
        <f t="shared" si="77"/>
        <v>2621,2584,2582,2621</v>
      </c>
      <c r="R4888" s="280">
        <v>4883</v>
      </c>
      <c r="S4888" s="591">
        <v>1430.0917463338601</v>
      </c>
    </row>
    <row r="4889" spans="1:19">
      <c r="A4889" s="20"/>
      <c r="B4889" s="24">
        <v>2107</v>
      </c>
      <c r="H4889" s="571">
        <v>4884</v>
      </c>
      <c r="I4889" s="78">
        <v>2622</v>
      </c>
      <c r="J4889" s="78">
        <v>2621</v>
      </c>
      <c r="K4889" s="78">
        <v>2582</v>
      </c>
      <c r="L4889" s="78">
        <v>2622</v>
      </c>
      <c r="M4889" s="579" t="str">
        <f t="shared" si="77"/>
        <v>2622,2621,2582,2622</v>
      </c>
      <c r="R4889" s="280">
        <v>4884</v>
      </c>
      <c r="S4889" s="591">
        <v>1436.9993721713299</v>
      </c>
    </row>
    <row r="4890" spans="1:19">
      <c r="A4890" s="20"/>
      <c r="B4890" s="24">
        <v>2108</v>
      </c>
      <c r="H4890" s="571">
        <v>4885</v>
      </c>
      <c r="I4890" s="78">
        <v>2622</v>
      </c>
      <c r="J4890" s="78">
        <v>2582</v>
      </c>
      <c r="K4890" s="78">
        <v>2571</v>
      </c>
      <c r="L4890" s="78">
        <v>2622</v>
      </c>
      <c r="M4890" s="579" t="str">
        <f t="shared" si="77"/>
        <v>2622,2582,2571,2622</v>
      </c>
      <c r="R4890" s="280">
        <v>4885</v>
      </c>
      <c r="S4890" s="591">
        <v>1444.9584558383399</v>
      </c>
    </row>
    <row r="4891" spans="1:19">
      <c r="A4891" s="20"/>
      <c r="B4891" s="24">
        <v>2109</v>
      </c>
      <c r="H4891" s="571">
        <v>4886</v>
      </c>
      <c r="I4891" s="78">
        <v>2623</v>
      </c>
      <c r="J4891" s="78">
        <v>2622</v>
      </c>
      <c r="K4891" s="78">
        <v>2571</v>
      </c>
      <c r="L4891" s="78">
        <v>2623</v>
      </c>
      <c r="M4891" s="579" t="str">
        <f t="shared" si="77"/>
        <v>2623,2622,2571,2623</v>
      </c>
      <c r="R4891" s="280">
        <v>4886</v>
      </c>
      <c r="S4891" s="591">
        <v>1446.02835900325</v>
      </c>
    </row>
    <row r="4892" spans="1:19">
      <c r="A4892" s="20"/>
      <c r="B4892" s="24">
        <v>2110</v>
      </c>
      <c r="H4892" s="571">
        <v>4887</v>
      </c>
      <c r="I4892" s="78">
        <v>2623</v>
      </c>
      <c r="J4892" s="78">
        <v>2571</v>
      </c>
      <c r="K4892" s="78">
        <v>2560</v>
      </c>
      <c r="L4892" s="78">
        <v>2623</v>
      </c>
      <c r="M4892" s="579" t="str">
        <f t="shared" si="77"/>
        <v>2623,2571,2560,2623</v>
      </c>
      <c r="R4892" s="280">
        <v>4887</v>
      </c>
      <c r="S4892" s="591">
        <v>1449.3474302310401</v>
      </c>
    </row>
    <row r="4893" spans="1:19">
      <c r="A4893" s="20"/>
      <c r="B4893" s="24">
        <v>2111</v>
      </c>
      <c r="H4893" s="571">
        <v>4888</v>
      </c>
      <c r="I4893" s="78">
        <v>2624</v>
      </c>
      <c r="J4893" s="78">
        <v>2623</v>
      </c>
      <c r="K4893" s="78">
        <v>2560</v>
      </c>
      <c r="L4893" s="78">
        <v>2624</v>
      </c>
      <c r="M4893" s="579" t="str">
        <f t="shared" si="77"/>
        <v>2624,2623,2560,2624</v>
      </c>
      <c r="R4893" s="280">
        <v>4888</v>
      </c>
      <c r="S4893" s="591">
        <v>1453.0638771705001</v>
      </c>
    </row>
    <row r="4894" spans="1:19">
      <c r="A4894" s="20"/>
      <c r="B4894" s="24">
        <v>2112</v>
      </c>
      <c r="H4894" s="571">
        <v>4889</v>
      </c>
      <c r="I4894" s="78">
        <v>2624</v>
      </c>
      <c r="J4894" s="78">
        <v>2560</v>
      </c>
      <c r="K4894" s="78">
        <v>2436</v>
      </c>
      <c r="L4894" s="78">
        <v>2624</v>
      </c>
      <c r="M4894" s="579" t="str">
        <f t="shared" si="77"/>
        <v>2624,2560,2436,2624</v>
      </c>
      <c r="R4894" s="280">
        <v>4889</v>
      </c>
      <c r="S4894" s="591">
        <v>1219.8219928999899</v>
      </c>
    </row>
    <row r="4895" spans="1:19">
      <c r="A4895" s="20"/>
      <c r="B4895" s="24">
        <v>2113</v>
      </c>
      <c r="H4895" s="571">
        <v>4890</v>
      </c>
      <c r="I4895" s="78">
        <v>2424</v>
      </c>
      <c r="J4895" s="78">
        <v>2624</v>
      </c>
      <c r="K4895" s="78">
        <v>2436</v>
      </c>
      <c r="L4895" s="78">
        <v>2424</v>
      </c>
      <c r="M4895" s="579" t="str">
        <f t="shared" si="77"/>
        <v>2424,2624,2436,2424</v>
      </c>
      <c r="R4895" s="280">
        <v>4890</v>
      </c>
      <c r="S4895" s="591">
        <v>1248.7511956974899</v>
      </c>
    </row>
    <row r="4896" spans="1:19">
      <c r="A4896" s="20"/>
      <c r="B4896" s="24">
        <v>2114</v>
      </c>
      <c r="H4896" s="571">
        <v>4891</v>
      </c>
      <c r="I4896" s="78">
        <v>2625</v>
      </c>
      <c r="J4896" s="78">
        <v>2624</v>
      </c>
      <c r="K4896" s="78">
        <v>2424</v>
      </c>
      <c r="L4896" s="78">
        <v>2625</v>
      </c>
      <c r="M4896" s="579" t="str">
        <f t="shared" si="77"/>
        <v>2625,2624,2424,2625</v>
      </c>
      <c r="R4896" s="280">
        <v>4891</v>
      </c>
      <c r="S4896" s="591">
        <v>1393.9095873904901</v>
      </c>
    </row>
    <row r="4897" spans="1:19">
      <c r="A4897" s="20"/>
      <c r="B4897" s="24">
        <v>2115</v>
      </c>
      <c r="H4897" s="571">
        <v>4892</v>
      </c>
      <c r="I4897" s="78">
        <v>2625</v>
      </c>
      <c r="J4897" s="78">
        <v>2424</v>
      </c>
      <c r="K4897" s="78">
        <v>2385</v>
      </c>
      <c r="L4897" s="78">
        <v>2625</v>
      </c>
      <c r="M4897" s="579" t="str">
        <f t="shared" si="77"/>
        <v>2625,2424,2385,2625</v>
      </c>
      <c r="R4897" s="280">
        <v>4892</v>
      </c>
      <c r="S4897" s="591">
        <v>1440.1497558630001</v>
      </c>
    </row>
    <row r="4898" spans="1:19">
      <c r="A4898" s="20"/>
      <c r="B4898" s="24">
        <v>2116</v>
      </c>
      <c r="H4898" s="571">
        <v>4893</v>
      </c>
      <c r="I4898" s="78">
        <v>2626</v>
      </c>
      <c r="J4898" s="78">
        <v>2625</v>
      </c>
      <c r="K4898" s="78">
        <v>2385</v>
      </c>
      <c r="L4898" s="78">
        <v>2626</v>
      </c>
      <c r="M4898" s="579" t="str">
        <f t="shared" si="77"/>
        <v>2626,2625,2385,2626</v>
      </c>
      <c r="R4898" s="280">
        <v>4893</v>
      </c>
      <c r="S4898" s="591">
        <v>1481.5009689035001</v>
      </c>
    </row>
    <row r="4899" spans="1:19">
      <c r="A4899" s="20"/>
      <c r="B4899" s="24">
        <v>2117</v>
      </c>
      <c r="H4899" s="571">
        <v>4894</v>
      </c>
      <c r="I4899" s="78">
        <v>2626</v>
      </c>
      <c r="J4899" s="78">
        <v>2385</v>
      </c>
      <c r="K4899" s="78">
        <v>2380</v>
      </c>
      <c r="L4899" s="78">
        <v>2626</v>
      </c>
      <c r="M4899" s="579" t="str">
        <f t="shared" si="77"/>
        <v>2626,2385,2380,2626</v>
      </c>
      <c r="R4899" s="280">
        <v>4894</v>
      </c>
      <c r="S4899" s="591">
        <v>1526.0087174630901</v>
      </c>
    </row>
    <row r="4900" spans="1:19">
      <c r="A4900" s="20"/>
      <c r="B4900" s="24">
        <v>2118</v>
      </c>
      <c r="H4900" s="571">
        <v>4895</v>
      </c>
      <c r="I4900" s="78">
        <v>2627</v>
      </c>
      <c r="J4900" s="78">
        <v>2626</v>
      </c>
      <c r="K4900" s="78">
        <v>2380</v>
      </c>
      <c r="L4900" s="78">
        <v>2627</v>
      </c>
      <c r="M4900" s="579" t="str">
        <f t="shared" si="77"/>
        <v>2627,2626,2380,2627</v>
      </c>
      <c r="R4900" s="280">
        <v>4895</v>
      </c>
      <c r="S4900" s="591">
        <v>1565.1495915145899</v>
      </c>
    </row>
    <row r="4901" spans="1:19">
      <c r="A4901" s="20"/>
      <c r="B4901" s="24">
        <v>2119</v>
      </c>
      <c r="H4901" s="571">
        <v>4896</v>
      </c>
      <c r="I4901" s="78">
        <v>2627</v>
      </c>
      <c r="J4901" s="78">
        <v>2380</v>
      </c>
      <c r="K4901" s="78">
        <v>2373</v>
      </c>
      <c r="L4901" s="78">
        <v>2627</v>
      </c>
      <c r="M4901" s="579" t="str">
        <f t="shared" si="77"/>
        <v>2627,2380,2373,2627</v>
      </c>
      <c r="R4901" s="280">
        <v>4896</v>
      </c>
      <c r="S4901" s="591">
        <v>1603.4993570458</v>
      </c>
    </row>
    <row r="4902" spans="1:19">
      <c r="A4902" s="20"/>
      <c r="B4902" s="24">
        <v>2120</v>
      </c>
      <c r="H4902" s="571">
        <v>4897</v>
      </c>
      <c r="I4902" s="78">
        <v>2628</v>
      </c>
      <c r="J4902" s="78">
        <v>2627</v>
      </c>
      <c r="K4902" s="78">
        <v>2373</v>
      </c>
      <c r="L4902" s="78">
        <v>2628</v>
      </c>
      <c r="M4902" s="579" t="str">
        <f t="shared" si="77"/>
        <v>2628,2627,2373,2628</v>
      </c>
      <c r="R4902" s="280">
        <v>4897</v>
      </c>
      <c r="S4902" s="591">
        <v>1625.66498715289</v>
      </c>
    </row>
    <row r="4903" spans="1:19">
      <c r="A4903" s="20"/>
      <c r="B4903" s="24">
        <v>2121</v>
      </c>
      <c r="H4903" s="571">
        <v>4898</v>
      </c>
      <c r="I4903" s="78">
        <v>2628</v>
      </c>
      <c r="J4903" s="78">
        <v>2373</v>
      </c>
      <c r="K4903" s="78">
        <v>2372</v>
      </c>
      <c r="L4903" s="78">
        <v>2628</v>
      </c>
      <c r="M4903" s="579" t="str">
        <f t="shared" si="77"/>
        <v>2628,2373,2372,2628</v>
      </c>
      <c r="R4903" s="280">
        <v>4898</v>
      </c>
      <c r="S4903" s="591">
        <v>1673.3452459944899</v>
      </c>
    </row>
    <row r="4904" spans="1:19">
      <c r="A4904" s="20"/>
      <c r="B4904" s="24">
        <v>2122</v>
      </c>
      <c r="H4904" s="571">
        <v>4899</v>
      </c>
      <c r="I4904" s="78">
        <v>2629</v>
      </c>
      <c r="J4904" s="78">
        <v>2628</v>
      </c>
      <c r="K4904" s="78">
        <v>2372</v>
      </c>
      <c r="L4904" s="78">
        <v>2629</v>
      </c>
      <c r="M4904" s="579" t="str">
        <f t="shared" si="77"/>
        <v>2629,2628,2372,2629</v>
      </c>
      <c r="R4904" s="280">
        <v>4899</v>
      </c>
      <c r="S4904" s="591">
        <v>1643.8741228649901</v>
      </c>
    </row>
    <row r="4905" spans="1:19">
      <c r="A4905" s="20"/>
      <c r="B4905" s="24">
        <v>2123</v>
      </c>
      <c r="H4905" s="571">
        <v>4900</v>
      </c>
      <c r="I4905" s="78">
        <v>2629</v>
      </c>
      <c r="J4905" s="78">
        <v>2372</v>
      </c>
      <c r="K4905" s="78">
        <v>2357</v>
      </c>
      <c r="L4905" s="78">
        <v>2629</v>
      </c>
      <c r="M4905" s="579" t="str">
        <f t="shared" si="77"/>
        <v>2629,2372,2357,2629</v>
      </c>
      <c r="R4905" s="280">
        <v>4900</v>
      </c>
      <c r="S4905" s="591">
        <v>1714.324085173</v>
      </c>
    </row>
    <row r="4906" spans="1:19">
      <c r="A4906" s="20"/>
      <c r="B4906" s="24">
        <v>2124</v>
      </c>
      <c r="H4906" s="571">
        <v>4901</v>
      </c>
      <c r="I4906" s="78">
        <v>2630</v>
      </c>
      <c r="J4906" s="78">
        <v>2629</v>
      </c>
      <c r="K4906" s="78">
        <v>2357</v>
      </c>
      <c r="L4906" s="78">
        <v>2630</v>
      </c>
      <c r="M4906" s="579" t="str">
        <f t="shared" si="77"/>
        <v>2630,2629,2357,2630</v>
      </c>
      <c r="R4906" s="280">
        <v>4901</v>
      </c>
      <c r="S4906" s="591">
        <v>1659.7692066309901</v>
      </c>
    </row>
    <row r="4907" spans="1:19">
      <c r="A4907" s="20"/>
      <c r="B4907" s="24">
        <v>2125</v>
      </c>
      <c r="H4907" s="571">
        <v>4902</v>
      </c>
      <c r="I4907" s="78">
        <v>2630</v>
      </c>
      <c r="J4907" s="78">
        <v>2357</v>
      </c>
      <c r="K4907" s="78">
        <v>2337</v>
      </c>
      <c r="L4907" s="78">
        <v>2630</v>
      </c>
      <c r="M4907" s="579" t="str">
        <f t="shared" si="77"/>
        <v>2630,2357,2337,2630</v>
      </c>
      <c r="R4907" s="280">
        <v>4902</v>
      </c>
      <c r="S4907" s="591">
        <v>1721.9241958150001</v>
      </c>
    </row>
    <row r="4908" spans="1:19">
      <c r="A4908" s="20"/>
      <c r="B4908" s="24">
        <v>2126</v>
      </c>
      <c r="H4908" s="571">
        <v>4903</v>
      </c>
      <c r="I4908" s="78">
        <v>2631</v>
      </c>
      <c r="J4908" s="78">
        <v>2630</v>
      </c>
      <c r="K4908" s="78">
        <v>2337</v>
      </c>
      <c r="L4908" s="78">
        <v>2631</v>
      </c>
      <c r="M4908" s="579" t="str">
        <f t="shared" si="77"/>
        <v>2631,2630,2337,2631</v>
      </c>
      <c r="R4908" s="280">
        <v>4903</v>
      </c>
      <c r="S4908" s="591">
        <v>1864.8728559434901</v>
      </c>
    </row>
    <row r="4909" spans="1:19">
      <c r="A4909" s="20"/>
      <c r="B4909" s="24">
        <v>2127</v>
      </c>
      <c r="H4909" s="571">
        <v>4904</v>
      </c>
      <c r="I4909" s="78">
        <v>2631</v>
      </c>
      <c r="J4909" s="78">
        <v>2337</v>
      </c>
      <c r="K4909" s="78">
        <v>2333</v>
      </c>
      <c r="L4909" s="78">
        <v>2631</v>
      </c>
      <c r="M4909" s="579" t="str">
        <f t="shared" si="77"/>
        <v>2631,2337,2333,2631</v>
      </c>
      <c r="R4909" s="280">
        <v>4904</v>
      </c>
      <c r="S4909" s="591">
        <v>2040.5281486200099</v>
      </c>
    </row>
    <row r="4910" spans="1:19">
      <c r="A4910" s="20"/>
      <c r="B4910" s="24">
        <v>2128</v>
      </c>
      <c r="H4910" s="571">
        <v>4905</v>
      </c>
      <c r="I4910" s="78">
        <v>2632</v>
      </c>
      <c r="J4910" s="78">
        <v>2631</v>
      </c>
      <c r="K4910" s="78">
        <v>2333</v>
      </c>
      <c r="L4910" s="78">
        <v>2632</v>
      </c>
      <c r="M4910" s="579" t="str">
        <f t="shared" si="77"/>
        <v>2632,2631,2333,2632</v>
      </c>
      <c r="R4910" s="280">
        <v>4905</v>
      </c>
      <c r="S4910" s="591">
        <v>1944.84580896798</v>
      </c>
    </row>
    <row r="4911" spans="1:19">
      <c r="A4911" s="20"/>
      <c r="B4911" s="24">
        <v>2129</v>
      </c>
      <c r="H4911" s="571">
        <v>4906</v>
      </c>
      <c r="I4911" s="78">
        <v>2632</v>
      </c>
      <c r="J4911" s="78">
        <v>2333</v>
      </c>
      <c r="K4911" s="78">
        <v>2324</v>
      </c>
      <c r="L4911" s="78">
        <v>2632</v>
      </c>
      <c r="M4911" s="579" t="str">
        <f t="shared" si="77"/>
        <v>2632,2333,2324,2632</v>
      </c>
      <c r="R4911" s="280">
        <v>4906</v>
      </c>
      <c r="S4911" s="591">
        <v>2034.3101411360001</v>
      </c>
    </row>
    <row r="4912" spans="1:19">
      <c r="A4912" s="20"/>
      <c r="B4912" s="24">
        <v>2130</v>
      </c>
      <c r="H4912" s="571">
        <v>4907</v>
      </c>
      <c r="I4912" s="78">
        <v>2633</v>
      </c>
      <c r="J4912" s="78">
        <v>2632</v>
      </c>
      <c r="K4912" s="78">
        <v>2324</v>
      </c>
      <c r="L4912" s="78">
        <v>2633</v>
      </c>
      <c r="M4912" s="579" t="str">
        <f t="shared" si="77"/>
        <v>2633,2632,2324,2633</v>
      </c>
      <c r="R4912" s="280">
        <v>4907</v>
      </c>
      <c r="S4912" s="591">
        <v>1990.891338164</v>
      </c>
    </row>
    <row r="4913" spans="1:19">
      <c r="A4913" s="20"/>
      <c r="B4913" s="24">
        <v>2131</v>
      </c>
      <c r="H4913" s="571">
        <v>4908</v>
      </c>
      <c r="I4913" s="78">
        <v>2633</v>
      </c>
      <c r="J4913" s="78">
        <v>2324</v>
      </c>
      <c r="K4913" s="78">
        <v>2323</v>
      </c>
      <c r="L4913" s="78">
        <v>2633</v>
      </c>
      <c r="M4913" s="579" t="str">
        <f t="shared" si="77"/>
        <v>2633,2324,2323,2633</v>
      </c>
      <c r="R4913" s="280">
        <v>4908</v>
      </c>
      <c r="S4913" s="591">
        <v>1816.74987562048</v>
      </c>
    </row>
    <row r="4914" spans="1:19">
      <c r="A4914" s="20"/>
      <c r="B4914" s="24">
        <v>2132</v>
      </c>
      <c r="H4914" s="571">
        <v>4909</v>
      </c>
      <c r="I4914" s="78">
        <v>2634</v>
      </c>
      <c r="J4914" s="78">
        <v>2633</v>
      </c>
      <c r="K4914" s="78">
        <v>2323</v>
      </c>
      <c r="L4914" s="78">
        <v>2634</v>
      </c>
      <c r="M4914" s="579" t="str">
        <f t="shared" si="77"/>
        <v>2634,2633,2323,2634</v>
      </c>
      <c r="R4914" s="280">
        <v>4909</v>
      </c>
      <c r="S4914" s="591">
        <v>1656.4321597170201</v>
      </c>
    </row>
    <row r="4915" spans="1:19">
      <c r="A4915" s="20"/>
      <c r="B4915" s="24">
        <v>2133</v>
      </c>
      <c r="H4915" s="571">
        <v>4910</v>
      </c>
      <c r="I4915" s="78">
        <v>2634</v>
      </c>
      <c r="J4915" s="78">
        <v>2323</v>
      </c>
      <c r="K4915" s="78">
        <v>2322</v>
      </c>
      <c r="L4915" s="78">
        <v>2634</v>
      </c>
      <c r="M4915" s="579" t="str">
        <f t="shared" si="77"/>
        <v>2634,2323,2322,2634</v>
      </c>
      <c r="R4915" s="280">
        <v>4910</v>
      </c>
      <c r="S4915" s="591">
        <v>1357.5488024219901</v>
      </c>
    </row>
    <row r="4916" spans="1:19">
      <c r="A4916" s="20"/>
      <c r="B4916" s="24">
        <v>2134</v>
      </c>
      <c r="H4916" s="571">
        <v>4911</v>
      </c>
      <c r="I4916" s="78">
        <v>2316</v>
      </c>
      <c r="J4916" s="78">
        <v>2634</v>
      </c>
      <c r="K4916" s="78">
        <v>2322</v>
      </c>
      <c r="L4916" s="78">
        <v>2316</v>
      </c>
      <c r="M4916" s="579" t="str">
        <f t="shared" si="77"/>
        <v>2316,2634,2322,2316</v>
      </c>
      <c r="R4916" s="280">
        <v>4911</v>
      </c>
      <c r="S4916" s="591">
        <v>1472.5949806609999</v>
      </c>
    </row>
    <row r="4917" spans="1:19">
      <c r="A4917" s="20"/>
      <c r="B4917" s="24">
        <v>2135</v>
      </c>
      <c r="H4917" s="571">
        <v>4912</v>
      </c>
      <c r="I4917" s="78">
        <v>2635</v>
      </c>
      <c r="J4917" s="78">
        <v>2634</v>
      </c>
      <c r="K4917" s="78">
        <v>2316</v>
      </c>
      <c r="L4917" s="78">
        <v>2635</v>
      </c>
      <c r="M4917" s="579" t="str">
        <f t="shared" si="77"/>
        <v>2635,2634,2316,2635</v>
      </c>
      <c r="R4917" s="280">
        <v>4912</v>
      </c>
      <c r="S4917" s="591">
        <v>1675.1343290575001</v>
      </c>
    </row>
    <row r="4918" spans="1:19">
      <c r="A4918" s="20"/>
      <c r="B4918" s="24">
        <v>2136</v>
      </c>
      <c r="H4918" s="571">
        <v>4913</v>
      </c>
      <c r="I4918" s="78">
        <v>2635</v>
      </c>
      <c r="J4918" s="78">
        <v>2316</v>
      </c>
      <c r="K4918" s="78">
        <v>2317</v>
      </c>
      <c r="L4918" s="78">
        <v>2635</v>
      </c>
      <c r="M4918" s="579" t="str">
        <f t="shared" si="77"/>
        <v>2635,2316,2317,2635</v>
      </c>
      <c r="R4918" s="280">
        <v>4913</v>
      </c>
      <c r="S4918" s="591">
        <v>1765.1363062455</v>
      </c>
    </row>
    <row r="4919" spans="1:19">
      <c r="A4919" s="20"/>
      <c r="B4919" s="24">
        <v>2137</v>
      </c>
      <c r="H4919" s="571">
        <v>4914</v>
      </c>
      <c r="I4919" s="78">
        <v>2636</v>
      </c>
      <c r="J4919" s="78">
        <v>2635</v>
      </c>
      <c r="K4919" s="78">
        <v>2317</v>
      </c>
      <c r="L4919" s="78">
        <v>2636</v>
      </c>
      <c r="M4919" s="579" t="str">
        <f t="shared" si="77"/>
        <v>2636,2635,2317,2636</v>
      </c>
      <c r="R4919" s="280">
        <v>4914</v>
      </c>
      <c r="S4919" s="591">
        <v>1515.0422071585001</v>
      </c>
    </row>
    <row r="4920" spans="1:19">
      <c r="A4920" s="20"/>
      <c r="B4920" s="24">
        <v>2138</v>
      </c>
      <c r="H4920" s="571">
        <v>4915</v>
      </c>
      <c r="I4920" s="78">
        <v>2636</v>
      </c>
      <c r="J4920" s="78">
        <v>2317</v>
      </c>
      <c r="K4920" s="78">
        <v>2318</v>
      </c>
      <c r="L4920" s="78">
        <v>2636</v>
      </c>
      <c r="M4920" s="579" t="str">
        <f t="shared" si="77"/>
        <v>2636,2317,2318,2636</v>
      </c>
      <c r="R4920" s="280">
        <v>4915</v>
      </c>
      <c r="S4920" s="591">
        <v>1493.3833567090301</v>
      </c>
    </row>
    <row r="4921" spans="1:19">
      <c r="A4921" s="20"/>
      <c r="B4921" s="24">
        <v>2139</v>
      </c>
      <c r="H4921" s="571">
        <v>4916</v>
      </c>
      <c r="I4921" s="78">
        <v>2637</v>
      </c>
      <c r="J4921" s="78">
        <v>2636</v>
      </c>
      <c r="K4921" s="78">
        <v>2318</v>
      </c>
      <c r="L4921" s="78">
        <v>2637</v>
      </c>
      <c r="M4921" s="579" t="str">
        <f t="shared" si="77"/>
        <v>2637,2636,2318,2637</v>
      </c>
      <c r="R4921" s="280">
        <v>4916</v>
      </c>
      <c r="S4921" s="591">
        <v>1460.4252174759699</v>
      </c>
    </row>
    <row r="4922" spans="1:19">
      <c r="A4922" s="20"/>
      <c r="B4922" s="24">
        <v>2140</v>
      </c>
      <c r="H4922" s="571">
        <v>4917</v>
      </c>
      <c r="I4922" s="78">
        <v>2637</v>
      </c>
      <c r="J4922" s="78">
        <v>2318</v>
      </c>
      <c r="K4922" s="78">
        <v>2319</v>
      </c>
      <c r="L4922" s="78">
        <v>2637</v>
      </c>
      <c r="M4922" s="579" t="str">
        <f t="shared" si="77"/>
        <v>2637,2318,2319,2637</v>
      </c>
      <c r="R4922" s="280">
        <v>4917</v>
      </c>
      <c r="S4922" s="591">
        <v>1447.3987829599901</v>
      </c>
    </row>
    <row r="4923" spans="1:19">
      <c r="A4923" s="20"/>
      <c r="B4923" s="24">
        <v>2141</v>
      </c>
      <c r="H4923" s="571">
        <v>4918</v>
      </c>
      <c r="I4923" s="78">
        <v>2638</v>
      </c>
      <c r="J4923" s="78">
        <v>2637</v>
      </c>
      <c r="K4923" s="78">
        <v>2319</v>
      </c>
      <c r="L4923" s="78">
        <v>2638</v>
      </c>
      <c r="M4923" s="579" t="str">
        <f t="shared" si="77"/>
        <v>2638,2637,2319,2638</v>
      </c>
      <c r="R4923" s="280">
        <v>4918</v>
      </c>
      <c r="S4923" s="591">
        <v>1368.6517753860001</v>
      </c>
    </row>
    <row r="4924" spans="1:19">
      <c r="A4924" s="20"/>
      <c r="B4924" s="24">
        <v>2142</v>
      </c>
      <c r="H4924" s="571">
        <v>4919</v>
      </c>
      <c r="I4924" s="78">
        <v>2638</v>
      </c>
      <c r="J4924" s="78">
        <v>2319</v>
      </c>
      <c r="K4924" s="78">
        <v>2320</v>
      </c>
      <c r="L4924" s="78">
        <v>2638</v>
      </c>
      <c r="M4924" s="579" t="str">
        <f t="shared" si="77"/>
        <v>2638,2319,2320,2638</v>
      </c>
      <c r="R4924" s="280">
        <v>4919</v>
      </c>
      <c r="S4924" s="591">
        <v>1462.1153285969999</v>
      </c>
    </row>
    <row r="4925" spans="1:19">
      <c r="A4925" s="20"/>
      <c r="B4925" s="24">
        <v>2143</v>
      </c>
      <c r="H4925" s="571">
        <v>4920</v>
      </c>
      <c r="I4925" s="78">
        <v>2639</v>
      </c>
      <c r="J4925" s="78">
        <v>2638</v>
      </c>
      <c r="K4925" s="78">
        <v>2320</v>
      </c>
      <c r="L4925" s="78">
        <v>2639</v>
      </c>
      <c r="M4925" s="579" t="str">
        <f t="shared" si="77"/>
        <v>2639,2638,2320,2639</v>
      </c>
      <c r="R4925" s="280">
        <v>4920</v>
      </c>
      <c r="S4925" s="591">
        <v>1405.1762827575001</v>
      </c>
    </row>
    <row r="4926" spans="1:19">
      <c r="A4926" s="20"/>
      <c r="B4926" s="24">
        <v>2144</v>
      </c>
      <c r="H4926" s="571">
        <v>4921</v>
      </c>
      <c r="I4926" s="78">
        <v>2639</v>
      </c>
      <c r="J4926" s="78">
        <v>2320</v>
      </c>
      <c r="K4926" s="78">
        <v>2321</v>
      </c>
      <c r="L4926" s="78">
        <v>2639</v>
      </c>
      <c r="M4926" s="579" t="str">
        <f t="shared" si="77"/>
        <v>2639,2320,2321,2639</v>
      </c>
      <c r="R4926" s="280">
        <v>4921</v>
      </c>
      <c r="S4926" s="591">
        <v>1468.1277529274901</v>
      </c>
    </row>
    <row r="4927" spans="1:19">
      <c r="A4927" s="20"/>
      <c r="B4927" s="24">
        <v>2145</v>
      </c>
      <c r="H4927" s="571">
        <v>4922</v>
      </c>
      <c r="I4927" s="78">
        <v>2640</v>
      </c>
      <c r="J4927" s="78">
        <v>2639</v>
      </c>
      <c r="K4927" s="78">
        <v>2321</v>
      </c>
      <c r="L4927" s="78">
        <v>2640</v>
      </c>
      <c r="M4927" s="579" t="str">
        <f t="shared" si="77"/>
        <v>2640,2639,2321,2640</v>
      </c>
      <c r="R4927" s="280">
        <v>4922</v>
      </c>
      <c r="S4927" s="591">
        <v>1438.8705716279801</v>
      </c>
    </row>
    <row r="4928" spans="1:19">
      <c r="A4928" s="20"/>
      <c r="B4928" s="24">
        <v>2146</v>
      </c>
      <c r="H4928" s="571">
        <v>4923</v>
      </c>
      <c r="I4928" s="78">
        <v>2640</v>
      </c>
      <c r="J4928" s="78">
        <v>2321</v>
      </c>
      <c r="K4928" s="78">
        <v>2387</v>
      </c>
      <c r="L4928" s="78">
        <v>2640</v>
      </c>
      <c r="M4928" s="579" t="str">
        <f t="shared" si="77"/>
        <v>2640,2321,2387,2640</v>
      </c>
      <c r="R4928" s="280">
        <v>4923</v>
      </c>
      <c r="S4928" s="591">
        <v>1287.5328320645201</v>
      </c>
    </row>
    <row r="4929" spans="1:19">
      <c r="A4929" s="20"/>
      <c r="B4929" s="24">
        <v>2147</v>
      </c>
      <c r="H4929" s="571">
        <v>4924</v>
      </c>
      <c r="I4929" s="78">
        <v>2641</v>
      </c>
      <c r="J4929" s="78">
        <v>2640</v>
      </c>
      <c r="K4929" s="78">
        <v>2387</v>
      </c>
      <c r="L4929" s="78">
        <v>2641</v>
      </c>
      <c r="M4929" s="579" t="str">
        <f t="shared" si="77"/>
        <v>2641,2640,2387,2641</v>
      </c>
      <c r="R4929" s="280">
        <v>4924</v>
      </c>
      <c r="S4929" s="591">
        <v>1213.16383751999</v>
      </c>
    </row>
    <row r="4930" spans="1:19">
      <c r="A4930" s="20"/>
      <c r="B4930" s="24">
        <v>2148</v>
      </c>
      <c r="H4930" s="571">
        <v>4925</v>
      </c>
      <c r="I4930" s="78">
        <v>2641</v>
      </c>
      <c r="J4930" s="78">
        <v>2387</v>
      </c>
      <c r="K4930" s="78">
        <v>2386</v>
      </c>
      <c r="L4930" s="78">
        <v>2641</v>
      </c>
      <c r="M4930" s="579" t="str">
        <f t="shared" si="77"/>
        <v>2641,2387,2386,2641</v>
      </c>
      <c r="R4930" s="280">
        <v>4925</v>
      </c>
      <c r="S4930" s="591">
        <v>1351.39969781998</v>
      </c>
    </row>
    <row r="4931" spans="1:19">
      <c r="A4931" s="20"/>
      <c r="B4931" s="24">
        <v>2149</v>
      </c>
      <c r="H4931" s="571">
        <v>4926</v>
      </c>
      <c r="I4931" s="78">
        <v>2642</v>
      </c>
      <c r="J4931" s="78">
        <v>2641</v>
      </c>
      <c r="K4931" s="78">
        <v>2386</v>
      </c>
      <c r="L4931" s="78">
        <v>2642</v>
      </c>
      <c r="M4931" s="579" t="str">
        <f t="shared" si="77"/>
        <v>2642,2641,2386,2642</v>
      </c>
      <c r="R4931" s="280">
        <v>4926</v>
      </c>
      <c r="S4931" s="591">
        <v>1353.4098300359899</v>
      </c>
    </row>
    <row r="4932" spans="1:19">
      <c r="A4932" s="20"/>
      <c r="B4932" s="24">
        <v>2150</v>
      </c>
      <c r="H4932" s="571">
        <v>4927</v>
      </c>
      <c r="I4932" s="78">
        <v>2642</v>
      </c>
      <c r="J4932" s="78">
        <v>2386</v>
      </c>
      <c r="K4932" s="78">
        <v>2388</v>
      </c>
      <c r="L4932" s="78">
        <v>2642</v>
      </c>
      <c r="M4932" s="579" t="str">
        <f t="shared" si="77"/>
        <v>2642,2386,2388,2642</v>
      </c>
      <c r="R4932" s="280">
        <v>4927</v>
      </c>
      <c r="S4932" s="591">
        <v>1444.424089414</v>
      </c>
    </row>
    <row r="4933" spans="1:19">
      <c r="A4933" s="20"/>
      <c r="B4933" s="24">
        <v>2151</v>
      </c>
      <c r="H4933" s="571">
        <v>4928</v>
      </c>
      <c r="I4933" s="78">
        <v>2643</v>
      </c>
      <c r="J4933" s="78">
        <v>2642</v>
      </c>
      <c r="K4933" s="78">
        <v>2388</v>
      </c>
      <c r="L4933" s="78">
        <v>2643</v>
      </c>
      <c r="M4933" s="579" t="str">
        <f t="shared" si="77"/>
        <v>2643,2642,2388,2643</v>
      </c>
      <c r="R4933" s="280">
        <v>4928</v>
      </c>
      <c r="S4933" s="591">
        <v>1366.9615564999899</v>
      </c>
    </row>
    <row r="4934" spans="1:19">
      <c r="A4934" s="20"/>
      <c r="B4934" s="24">
        <v>2152</v>
      </c>
      <c r="H4934" s="571">
        <v>4929</v>
      </c>
      <c r="I4934" s="78">
        <v>2643</v>
      </c>
      <c r="J4934" s="78">
        <v>2388</v>
      </c>
      <c r="K4934" s="78">
        <v>2613</v>
      </c>
      <c r="L4934" s="78">
        <v>2643</v>
      </c>
      <c r="M4934" s="579" t="str">
        <f t="shared" ref="M4934:M4997" si="78">_xlfn.CONCAT(I4934,",",J4934,",",,K4934,",",L4934)</f>
        <v>2643,2388,2613,2643</v>
      </c>
      <c r="R4934" s="280">
        <v>4929</v>
      </c>
      <c r="S4934" s="591">
        <v>1600.8710944823999</v>
      </c>
    </row>
    <row r="4935" spans="1:19">
      <c r="A4935" s="20"/>
      <c r="B4935" s="24">
        <v>2153</v>
      </c>
      <c r="H4935" s="571">
        <v>4930</v>
      </c>
      <c r="I4935" s="78">
        <v>2644</v>
      </c>
      <c r="J4935" s="78">
        <v>2643</v>
      </c>
      <c r="K4935" s="78">
        <v>2613</v>
      </c>
      <c r="L4935" s="78">
        <v>2644</v>
      </c>
      <c r="M4935" s="579" t="str">
        <f t="shared" si="78"/>
        <v>2644,2643,2613,2644</v>
      </c>
      <c r="R4935" s="280">
        <v>4930</v>
      </c>
      <c r="S4935" s="591">
        <v>1433.56860050969</v>
      </c>
    </row>
    <row r="4936" spans="1:19">
      <c r="A4936" s="20"/>
      <c r="B4936" s="24">
        <v>2154</v>
      </c>
      <c r="H4936" s="571">
        <v>4931</v>
      </c>
      <c r="I4936" s="78">
        <v>2644</v>
      </c>
      <c r="J4936" s="78">
        <v>2613</v>
      </c>
      <c r="K4936" s="78">
        <v>2612</v>
      </c>
      <c r="L4936" s="78">
        <v>2644</v>
      </c>
      <c r="M4936" s="579" t="str">
        <f t="shared" si="78"/>
        <v>2644,2613,2612,2644</v>
      </c>
      <c r="R4936" s="280">
        <v>4931</v>
      </c>
      <c r="S4936" s="591">
        <v>1533.5313710083401</v>
      </c>
    </row>
    <row r="4937" spans="1:19">
      <c r="A4937" s="20"/>
      <c r="B4937" s="24">
        <v>2155</v>
      </c>
      <c r="H4937" s="571">
        <v>4932</v>
      </c>
      <c r="I4937" s="78">
        <v>2645</v>
      </c>
      <c r="J4937" s="78">
        <v>2644</v>
      </c>
      <c r="K4937" s="78">
        <v>2612</v>
      </c>
      <c r="L4937" s="78">
        <v>2645</v>
      </c>
      <c r="M4937" s="579" t="str">
        <f t="shared" si="78"/>
        <v>2645,2644,2612,2645</v>
      </c>
      <c r="R4937" s="280">
        <v>4932</v>
      </c>
      <c r="S4937" s="591">
        <v>1519.52366093655</v>
      </c>
    </row>
    <row r="4938" spans="1:19">
      <c r="A4938" s="20"/>
      <c r="B4938" s="24">
        <v>2156</v>
      </c>
      <c r="H4938" s="571">
        <v>4933</v>
      </c>
      <c r="I4938" s="78">
        <v>2645</v>
      </c>
      <c r="J4938" s="78">
        <v>2612</v>
      </c>
      <c r="K4938" s="78">
        <v>2611</v>
      </c>
      <c r="L4938" s="78">
        <v>2645</v>
      </c>
      <c r="M4938" s="579" t="str">
        <f t="shared" si="78"/>
        <v>2645,2612,2611,2645</v>
      </c>
      <c r="R4938" s="280">
        <v>4933</v>
      </c>
      <c r="S4938" s="591">
        <v>1656.2912875918701</v>
      </c>
    </row>
    <row r="4939" spans="1:19">
      <c r="A4939" s="20"/>
      <c r="B4939" s="24">
        <v>2157</v>
      </c>
      <c r="H4939" s="571">
        <v>4934</v>
      </c>
      <c r="I4939" s="78">
        <v>2646</v>
      </c>
      <c r="J4939" s="78">
        <v>2645</v>
      </c>
      <c r="K4939" s="78">
        <v>2611</v>
      </c>
      <c r="L4939" s="78">
        <v>2646</v>
      </c>
      <c r="M4939" s="579" t="str">
        <f t="shared" si="78"/>
        <v>2646,2645,2611,2646</v>
      </c>
      <c r="R4939" s="280">
        <v>4934</v>
      </c>
      <c r="S4939" s="591">
        <v>1509.3499922467499</v>
      </c>
    </row>
    <row r="4940" spans="1:19">
      <c r="A4940" s="20"/>
      <c r="B4940" s="24">
        <v>2158</v>
      </c>
      <c r="H4940" s="571">
        <v>4935</v>
      </c>
      <c r="I4940" s="78">
        <v>2646</v>
      </c>
      <c r="J4940" s="78">
        <v>2611</v>
      </c>
      <c r="K4940" s="78">
        <v>2610</v>
      </c>
      <c r="L4940" s="78">
        <v>2646</v>
      </c>
      <c r="M4940" s="579" t="str">
        <f t="shared" si="78"/>
        <v>2646,2611,2610,2646</v>
      </c>
      <c r="R4940" s="280">
        <v>4935</v>
      </c>
      <c r="S4940" s="591">
        <v>1380.15625011822</v>
      </c>
    </row>
    <row r="4941" spans="1:19">
      <c r="A4941" s="20"/>
      <c r="B4941" s="24">
        <v>2159</v>
      </c>
      <c r="H4941" s="571">
        <v>4936</v>
      </c>
      <c r="I4941" s="78">
        <v>2647</v>
      </c>
      <c r="J4941" s="78">
        <v>2646</v>
      </c>
      <c r="K4941" s="78">
        <v>2610</v>
      </c>
      <c r="L4941" s="78">
        <v>2647</v>
      </c>
      <c r="M4941" s="579" t="str">
        <f t="shared" si="78"/>
        <v>2647,2646,2610,2647</v>
      </c>
      <c r="R4941" s="280">
        <v>4936</v>
      </c>
      <c r="S4941" s="591">
        <v>1499.4550367213899</v>
      </c>
    </row>
    <row r="4942" spans="1:19">
      <c r="A4942" s="20"/>
      <c r="B4942" s="24">
        <v>2160</v>
      </c>
      <c r="H4942" s="571">
        <v>4937</v>
      </c>
      <c r="I4942" s="78">
        <v>2647</v>
      </c>
      <c r="J4942" s="78">
        <v>2610</v>
      </c>
      <c r="K4942" s="78">
        <v>2609</v>
      </c>
      <c r="L4942" s="78">
        <v>2647</v>
      </c>
      <c r="M4942" s="579" t="str">
        <f t="shared" si="78"/>
        <v>2647,2610,2609,2647</v>
      </c>
      <c r="R4942" s="280">
        <v>4937</v>
      </c>
      <c r="S4942" s="591">
        <v>1387.6578769760499</v>
      </c>
    </row>
    <row r="4943" spans="1:19">
      <c r="A4943" s="20"/>
      <c r="B4943" s="24">
        <v>2161</v>
      </c>
      <c r="H4943" s="571">
        <v>4938</v>
      </c>
      <c r="I4943" s="78">
        <v>2608</v>
      </c>
      <c r="J4943" s="78">
        <v>2647</v>
      </c>
      <c r="K4943" s="78">
        <v>2609</v>
      </c>
      <c r="L4943" s="78">
        <v>2608</v>
      </c>
      <c r="M4943" s="579" t="str">
        <f t="shared" si="78"/>
        <v>2608,2647,2609,2608</v>
      </c>
      <c r="R4943" s="280">
        <v>4938</v>
      </c>
      <c r="S4943" s="591">
        <v>1469.76523168574</v>
      </c>
    </row>
    <row r="4944" spans="1:19">
      <c r="A4944" s="20"/>
      <c r="B4944" s="24">
        <v>2162</v>
      </c>
      <c r="H4944" s="571">
        <v>4939</v>
      </c>
      <c r="I4944" s="78">
        <v>2648</v>
      </c>
      <c r="J4944" s="78">
        <v>2616</v>
      </c>
      <c r="K4944" s="78">
        <v>2617</v>
      </c>
      <c r="L4944" s="78">
        <v>2648</v>
      </c>
      <c r="M4944" s="579" t="str">
        <f t="shared" si="78"/>
        <v>2648,2616,2617,2648</v>
      </c>
      <c r="R4944" s="280">
        <v>4939</v>
      </c>
      <c r="S4944" s="591">
        <v>1412.1625657378599</v>
      </c>
    </row>
    <row r="4945" spans="1:19">
      <c r="A4945" s="20"/>
      <c r="B4945" s="24">
        <v>2163</v>
      </c>
      <c r="H4945" s="571">
        <v>4940</v>
      </c>
      <c r="I4945" s="78">
        <v>2648</v>
      </c>
      <c r="J4945" s="78">
        <v>2617</v>
      </c>
      <c r="K4945" s="78">
        <v>2618</v>
      </c>
      <c r="L4945" s="78">
        <v>2648</v>
      </c>
      <c r="M4945" s="579" t="str">
        <f t="shared" si="78"/>
        <v>2648,2617,2618,2648</v>
      </c>
      <c r="R4945" s="280">
        <v>4940</v>
      </c>
      <c r="S4945" s="591">
        <v>1500.25345696256</v>
      </c>
    </row>
    <row r="4946" spans="1:19">
      <c r="A4946" s="20"/>
      <c r="B4946" s="24">
        <v>2164</v>
      </c>
      <c r="H4946" s="571">
        <v>4941</v>
      </c>
      <c r="I4946" s="78">
        <v>2649</v>
      </c>
      <c r="J4946" s="78">
        <v>2615</v>
      </c>
      <c r="K4946" s="78">
        <v>2616</v>
      </c>
      <c r="L4946" s="78">
        <v>2649</v>
      </c>
      <c r="M4946" s="579" t="str">
        <f t="shared" si="78"/>
        <v>2649,2615,2616,2649</v>
      </c>
      <c r="R4946" s="280">
        <v>4941</v>
      </c>
      <c r="S4946" s="591">
        <v>1207.2063071227301</v>
      </c>
    </row>
    <row r="4947" spans="1:19">
      <c r="A4947" s="20"/>
      <c r="B4947" s="24">
        <v>2165</v>
      </c>
      <c r="H4947" s="571">
        <v>4942</v>
      </c>
      <c r="I4947" s="78">
        <v>2649</v>
      </c>
      <c r="J4947" s="78">
        <v>2616</v>
      </c>
      <c r="K4947" s="78">
        <v>2648</v>
      </c>
      <c r="L4947" s="78">
        <v>2649</v>
      </c>
      <c r="M4947" s="579" t="str">
        <f t="shared" si="78"/>
        <v>2649,2616,2648,2649</v>
      </c>
      <c r="R4947" s="280">
        <v>4942</v>
      </c>
      <c r="S4947" s="591">
        <v>1460.1775022784</v>
      </c>
    </row>
    <row r="4948" spans="1:19">
      <c r="A4948" s="20"/>
      <c r="B4948" s="24">
        <v>2166</v>
      </c>
      <c r="H4948" s="571">
        <v>4943</v>
      </c>
      <c r="I4948" s="78">
        <v>2649</v>
      </c>
      <c r="J4948" s="78">
        <v>2614</v>
      </c>
      <c r="K4948" s="78">
        <v>2615</v>
      </c>
      <c r="L4948" s="78">
        <v>2649</v>
      </c>
      <c r="M4948" s="579" t="str">
        <f t="shared" si="78"/>
        <v>2649,2614,2615,2649</v>
      </c>
      <c r="R4948" s="280">
        <v>4943</v>
      </c>
      <c r="S4948" s="591">
        <v>1412.2803179745999</v>
      </c>
    </row>
    <row r="4949" spans="1:19">
      <c r="A4949" s="20"/>
      <c r="B4949" s="24">
        <v>2167</v>
      </c>
      <c r="H4949" s="571">
        <v>4944</v>
      </c>
      <c r="I4949" s="78">
        <v>2650</v>
      </c>
      <c r="J4949" s="78">
        <v>2648</v>
      </c>
      <c r="K4949" s="78">
        <v>2618</v>
      </c>
      <c r="L4949" s="78">
        <v>2650</v>
      </c>
      <c r="M4949" s="579" t="str">
        <f t="shared" si="78"/>
        <v>2650,2648,2618,2650</v>
      </c>
      <c r="R4949" s="280">
        <v>4944</v>
      </c>
      <c r="S4949" s="591">
        <v>1553.6265040415001</v>
      </c>
    </row>
    <row r="4950" spans="1:19">
      <c r="A4950" s="20"/>
      <c r="B4950" s="24">
        <v>2168</v>
      </c>
      <c r="H4950" s="571">
        <v>4945</v>
      </c>
      <c r="I4950" s="78">
        <v>2650</v>
      </c>
      <c r="J4950" s="78">
        <v>2618</v>
      </c>
      <c r="K4950" s="78">
        <v>2619</v>
      </c>
      <c r="L4950" s="78">
        <v>2650</v>
      </c>
      <c r="M4950" s="579" t="str">
        <f t="shared" si="78"/>
        <v>2650,2618,2619,2650</v>
      </c>
      <c r="R4950" s="280">
        <v>4945</v>
      </c>
      <c r="S4950" s="591">
        <v>1605.8948441391999</v>
      </c>
    </row>
    <row r="4951" spans="1:19">
      <c r="A4951" s="20"/>
      <c r="B4951" s="24">
        <v>2169</v>
      </c>
      <c r="H4951" s="571">
        <v>4946</v>
      </c>
      <c r="I4951" s="78">
        <v>2651</v>
      </c>
      <c r="J4951" s="78">
        <v>2650</v>
      </c>
      <c r="K4951" s="78">
        <v>2619</v>
      </c>
      <c r="L4951" s="78">
        <v>2651</v>
      </c>
      <c r="M4951" s="579" t="str">
        <f t="shared" si="78"/>
        <v>2651,2650,2619,2651</v>
      </c>
      <c r="R4951" s="280">
        <v>4946</v>
      </c>
      <c r="S4951" s="591">
        <v>1631.1559344186201</v>
      </c>
    </row>
    <row r="4952" spans="1:19">
      <c r="A4952" s="20"/>
      <c r="B4952" s="24">
        <v>2170</v>
      </c>
      <c r="H4952" s="571">
        <v>4947</v>
      </c>
      <c r="I4952" s="78">
        <v>2651</v>
      </c>
      <c r="J4952" s="78">
        <v>2619</v>
      </c>
      <c r="K4952" s="78">
        <v>2620</v>
      </c>
      <c r="L4952" s="78">
        <v>2651</v>
      </c>
      <c r="M4952" s="579" t="str">
        <f t="shared" si="78"/>
        <v>2651,2619,2620,2651</v>
      </c>
      <c r="R4952" s="280">
        <v>4947</v>
      </c>
      <c r="S4952" s="591">
        <v>1542.2479258692099</v>
      </c>
    </row>
    <row r="4953" spans="1:19">
      <c r="A4953" s="20"/>
      <c r="B4953" s="24">
        <v>2171</v>
      </c>
      <c r="H4953" s="571">
        <v>4948</v>
      </c>
      <c r="I4953" s="78">
        <v>2652</v>
      </c>
      <c r="J4953" s="78">
        <v>2651</v>
      </c>
      <c r="K4953" s="78">
        <v>2620</v>
      </c>
      <c r="L4953" s="78">
        <v>2652</v>
      </c>
      <c r="M4953" s="579" t="str">
        <f t="shared" si="78"/>
        <v>2652,2651,2620,2652</v>
      </c>
      <c r="R4953" s="280">
        <v>4948</v>
      </c>
      <c r="S4953" s="591">
        <v>1558.3042645096</v>
      </c>
    </row>
    <row r="4954" spans="1:19">
      <c r="A4954" s="20"/>
      <c r="B4954" s="24">
        <v>2172</v>
      </c>
      <c r="H4954" s="571">
        <v>4949</v>
      </c>
      <c r="I4954" s="78">
        <v>2652</v>
      </c>
      <c r="J4954" s="78">
        <v>2620</v>
      </c>
      <c r="K4954" s="78">
        <v>2621</v>
      </c>
      <c r="L4954" s="78">
        <v>2652</v>
      </c>
      <c r="M4954" s="579" t="str">
        <f t="shared" si="78"/>
        <v>2652,2620,2621,2652</v>
      </c>
      <c r="R4954" s="280">
        <v>4949</v>
      </c>
      <c r="S4954" s="591">
        <v>1489.4311976055001</v>
      </c>
    </row>
    <row r="4955" spans="1:19">
      <c r="A4955" s="20"/>
      <c r="B4955" s="24">
        <v>2173</v>
      </c>
      <c r="H4955" s="571">
        <v>4950</v>
      </c>
      <c r="I4955" s="78">
        <v>2653</v>
      </c>
      <c r="J4955" s="78">
        <v>2652</v>
      </c>
      <c r="K4955" s="78">
        <v>2621</v>
      </c>
      <c r="L4955" s="78">
        <v>2653</v>
      </c>
      <c r="M4955" s="579" t="str">
        <f t="shared" si="78"/>
        <v>2653,2652,2621,2653</v>
      </c>
      <c r="R4955" s="280">
        <v>4950</v>
      </c>
      <c r="S4955" s="591">
        <v>1485.9677427940201</v>
      </c>
    </row>
    <row r="4956" spans="1:19">
      <c r="A4956" s="20"/>
      <c r="B4956" s="24">
        <v>2174</v>
      </c>
      <c r="H4956" s="571">
        <v>4951</v>
      </c>
      <c r="I4956" s="78">
        <v>2653</v>
      </c>
      <c r="J4956" s="78">
        <v>2621</v>
      </c>
      <c r="K4956" s="78">
        <v>2622</v>
      </c>
      <c r="L4956" s="78">
        <v>2653</v>
      </c>
      <c r="M4956" s="579" t="str">
        <f t="shared" si="78"/>
        <v>2653,2621,2622,2653</v>
      </c>
      <c r="R4956" s="280">
        <v>4951</v>
      </c>
      <c r="S4956" s="591">
        <v>1442.11521197615</v>
      </c>
    </row>
    <row r="4957" spans="1:19">
      <c r="A4957" s="20"/>
      <c r="B4957" s="24">
        <v>2175</v>
      </c>
      <c r="H4957" s="571">
        <v>4952</v>
      </c>
      <c r="I4957" s="78">
        <v>2654</v>
      </c>
      <c r="J4957" s="78">
        <v>2653</v>
      </c>
      <c r="K4957" s="78">
        <v>2622</v>
      </c>
      <c r="L4957" s="78">
        <v>2654</v>
      </c>
      <c r="M4957" s="579" t="str">
        <f t="shared" si="78"/>
        <v>2654,2653,2622,2654</v>
      </c>
      <c r="R4957" s="280">
        <v>4952</v>
      </c>
      <c r="S4957" s="591">
        <v>1458.50492392616</v>
      </c>
    </row>
    <row r="4958" spans="1:19">
      <c r="A4958" s="20"/>
      <c r="B4958" s="24">
        <v>2176</v>
      </c>
      <c r="H4958" s="571">
        <v>4953</v>
      </c>
      <c r="I4958" s="78">
        <v>2654</v>
      </c>
      <c r="J4958" s="78">
        <v>2622</v>
      </c>
      <c r="K4958" s="78">
        <v>2623</v>
      </c>
      <c r="L4958" s="78">
        <v>2654</v>
      </c>
      <c r="M4958" s="579" t="str">
        <f t="shared" si="78"/>
        <v>2654,2622,2623,2654</v>
      </c>
      <c r="R4958" s="280">
        <v>4953</v>
      </c>
      <c r="S4958" s="591">
        <v>1421.8971348927701</v>
      </c>
    </row>
    <row r="4959" spans="1:19">
      <c r="A4959" s="20"/>
      <c r="B4959" s="24">
        <v>2177</v>
      </c>
      <c r="H4959" s="571">
        <v>4954</v>
      </c>
      <c r="I4959" s="78">
        <v>2655</v>
      </c>
      <c r="J4959" s="78">
        <v>2654</v>
      </c>
      <c r="K4959" s="78">
        <v>2623</v>
      </c>
      <c r="L4959" s="78">
        <v>2655</v>
      </c>
      <c r="M4959" s="579" t="str">
        <f t="shared" si="78"/>
        <v>2655,2654,2623,2655</v>
      </c>
      <c r="R4959" s="280">
        <v>4954</v>
      </c>
      <c r="S4959" s="591">
        <v>1455.3480883183499</v>
      </c>
    </row>
    <row r="4960" spans="1:19">
      <c r="A4960" s="20"/>
      <c r="B4960" s="24">
        <v>2178</v>
      </c>
      <c r="H4960" s="571">
        <v>4955</v>
      </c>
      <c r="I4960" s="78">
        <v>2655</v>
      </c>
      <c r="J4960" s="78">
        <v>2623</v>
      </c>
      <c r="K4960" s="78">
        <v>2624</v>
      </c>
      <c r="L4960" s="78">
        <v>2655</v>
      </c>
      <c r="M4960" s="579" t="str">
        <f t="shared" si="78"/>
        <v>2655,2623,2624,2655</v>
      </c>
      <c r="R4960" s="280">
        <v>4955</v>
      </c>
      <c r="S4960" s="591">
        <v>1375.2592555593501</v>
      </c>
    </row>
    <row r="4961" spans="1:19">
      <c r="A4961" s="20"/>
      <c r="B4961" s="24">
        <v>2179</v>
      </c>
      <c r="H4961" s="571">
        <v>4956</v>
      </c>
      <c r="I4961" s="78">
        <v>2625</v>
      </c>
      <c r="J4961" s="78">
        <v>2655</v>
      </c>
      <c r="K4961" s="78">
        <v>2624</v>
      </c>
      <c r="L4961" s="78">
        <v>2625</v>
      </c>
      <c r="M4961" s="579" t="str">
        <f t="shared" si="78"/>
        <v>2625,2655,2624,2625</v>
      </c>
      <c r="R4961" s="280">
        <v>4956</v>
      </c>
      <c r="S4961" s="591">
        <v>1395.1154487443901</v>
      </c>
    </row>
    <row r="4962" spans="1:19">
      <c r="A4962" s="20"/>
      <c r="B4962" s="24">
        <v>2180</v>
      </c>
      <c r="H4962" s="571">
        <v>4957</v>
      </c>
      <c r="I4962" s="78">
        <v>2656</v>
      </c>
      <c r="J4962" s="78">
        <v>2647</v>
      </c>
      <c r="K4962" s="78">
        <v>2608</v>
      </c>
      <c r="L4962" s="78">
        <v>2656</v>
      </c>
      <c r="M4962" s="579" t="str">
        <f t="shared" si="78"/>
        <v>2656,2647,2608,2656</v>
      </c>
      <c r="R4962" s="280">
        <v>4957</v>
      </c>
      <c r="S4962" s="591">
        <v>1965.8225268195499</v>
      </c>
    </row>
    <row r="4963" spans="1:19">
      <c r="A4963" s="20"/>
      <c r="B4963" s="24">
        <v>2181</v>
      </c>
      <c r="H4963" s="571">
        <v>4958</v>
      </c>
      <c r="I4963" s="78">
        <v>2656</v>
      </c>
      <c r="J4963" s="78">
        <v>2608</v>
      </c>
      <c r="K4963" s="78">
        <v>2605</v>
      </c>
      <c r="L4963" s="78">
        <v>2656</v>
      </c>
      <c r="M4963" s="579" t="str">
        <f t="shared" si="78"/>
        <v>2656,2608,2605,2656</v>
      </c>
      <c r="R4963" s="280">
        <v>4958</v>
      </c>
      <c r="S4963" s="591">
        <v>1794.9438219195899</v>
      </c>
    </row>
    <row r="4964" spans="1:19">
      <c r="A4964" s="20"/>
      <c r="B4964" s="24">
        <v>2182</v>
      </c>
      <c r="H4964" s="571">
        <v>4959</v>
      </c>
      <c r="I4964" s="78">
        <v>2657</v>
      </c>
      <c r="J4964" s="78">
        <v>2641</v>
      </c>
      <c r="K4964" s="78">
        <v>2642</v>
      </c>
      <c r="L4964" s="78">
        <v>2657</v>
      </c>
      <c r="M4964" s="579" t="str">
        <f t="shared" si="78"/>
        <v>2657,2641,2642,2657</v>
      </c>
      <c r="R4964" s="280">
        <v>4959</v>
      </c>
      <c r="S4964" s="591">
        <v>1230.94317440601</v>
      </c>
    </row>
    <row r="4965" spans="1:19">
      <c r="A4965" s="20"/>
      <c r="B4965" s="24">
        <v>2183</v>
      </c>
      <c r="H4965" s="571">
        <v>4960</v>
      </c>
      <c r="I4965" s="78">
        <v>2657</v>
      </c>
      <c r="J4965" s="78">
        <v>2642</v>
      </c>
      <c r="K4965" s="78">
        <v>2643</v>
      </c>
      <c r="L4965" s="78">
        <v>2657</v>
      </c>
      <c r="M4965" s="579" t="str">
        <f t="shared" si="78"/>
        <v>2657,2642,2643,2657</v>
      </c>
      <c r="R4965" s="280">
        <v>4960</v>
      </c>
      <c r="S4965" s="591">
        <v>1288.9393128279901</v>
      </c>
    </row>
    <row r="4966" spans="1:19">
      <c r="A4966" s="20"/>
      <c r="B4966" s="24">
        <v>2184</v>
      </c>
      <c r="H4966" s="571">
        <v>4961</v>
      </c>
      <c r="I4966" s="78">
        <v>2658</v>
      </c>
      <c r="J4966" s="78">
        <v>2657</v>
      </c>
      <c r="K4966" s="78">
        <v>2643</v>
      </c>
      <c r="L4966" s="78">
        <v>2658</v>
      </c>
      <c r="M4966" s="579" t="str">
        <f t="shared" si="78"/>
        <v>2658,2657,2643,2658</v>
      </c>
      <c r="R4966" s="280">
        <v>4961</v>
      </c>
      <c r="S4966" s="591">
        <v>1534.8096708749999</v>
      </c>
    </row>
    <row r="4967" spans="1:19">
      <c r="A4967" s="20"/>
      <c r="B4967" s="24">
        <v>2185</v>
      </c>
      <c r="H4967" s="571">
        <v>4962</v>
      </c>
      <c r="I4967" s="78">
        <v>2658</v>
      </c>
      <c r="J4967" s="78">
        <v>2643</v>
      </c>
      <c r="K4967" s="78">
        <v>2644</v>
      </c>
      <c r="L4967" s="78">
        <v>2658</v>
      </c>
      <c r="M4967" s="579" t="str">
        <f t="shared" si="78"/>
        <v>2658,2643,2644,2658</v>
      </c>
      <c r="R4967" s="280">
        <v>4962</v>
      </c>
      <c r="S4967" s="591">
        <v>1514.074896267</v>
      </c>
    </row>
    <row r="4968" spans="1:19">
      <c r="A4968" s="20"/>
      <c r="B4968" s="24">
        <v>2186</v>
      </c>
      <c r="H4968" s="571">
        <v>4963</v>
      </c>
      <c r="I4968" s="78">
        <v>2659</v>
      </c>
      <c r="J4968" s="78">
        <v>2658</v>
      </c>
      <c r="K4968" s="78">
        <v>2644</v>
      </c>
      <c r="L4968" s="78">
        <v>2659</v>
      </c>
      <c r="M4968" s="579" t="str">
        <f t="shared" si="78"/>
        <v>2659,2658,2644,2659</v>
      </c>
      <c r="R4968" s="280">
        <v>4963</v>
      </c>
      <c r="S4968" s="591">
        <v>1709.1527035895999</v>
      </c>
    </row>
    <row r="4969" spans="1:19">
      <c r="A4969" s="20"/>
      <c r="B4969" s="24">
        <v>2187</v>
      </c>
      <c r="H4969" s="571">
        <v>4964</v>
      </c>
      <c r="I4969" s="78">
        <v>2659</v>
      </c>
      <c r="J4969" s="78">
        <v>2644</v>
      </c>
      <c r="K4969" s="78">
        <v>2645</v>
      </c>
      <c r="L4969" s="78">
        <v>2659</v>
      </c>
      <c r="M4969" s="579" t="str">
        <f t="shared" si="78"/>
        <v>2659,2644,2645,2659</v>
      </c>
      <c r="R4969" s="280">
        <v>4964</v>
      </c>
      <c r="S4969" s="591">
        <v>1707.5383707098599</v>
      </c>
    </row>
    <row r="4970" spans="1:19">
      <c r="A4970" s="20"/>
      <c r="B4970" s="24">
        <v>2188</v>
      </c>
      <c r="H4970" s="571">
        <v>4965</v>
      </c>
      <c r="I4970" s="78">
        <v>2660</v>
      </c>
      <c r="J4970" s="78">
        <v>2659</v>
      </c>
      <c r="K4970" s="78">
        <v>2645</v>
      </c>
      <c r="L4970" s="78">
        <v>2660</v>
      </c>
      <c r="M4970" s="579" t="str">
        <f t="shared" si="78"/>
        <v>2660,2659,2645,2660</v>
      </c>
      <c r="R4970" s="280">
        <v>4965</v>
      </c>
      <c r="S4970" s="591">
        <v>1940.8465896861601</v>
      </c>
    </row>
    <row r="4971" spans="1:19">
      <c r="A4971" s="20"/>
      <c r="B4971" s="24">
        <v>2189</v>
      </c>
      <c r="H4971" s="571">
        <v>4966</v>
      </c>
      <c r="I4971" s="78">
        <v>2660</v>
      </c>
      <c r="J4971" s="78">
        <v>2645</v>
      </c>
      <c r="K4971" s="78">
        <v>2646</v>
      </c>
      <c r="L4971" s="78">
        <v>2660</v>
      </c>
      <c r="M4971" s="579" t="str">
        <f t="shared" si="78"/>
        <v>2660,2645,2646,2660</v>
      </c>
      <c r="R4971" s="280">
        <v>4966</v>
      </c>
      <c r="S4971" s="591">
        <v>1448.2680285725401</v>
      </c>
    </row>
    <row r="4972" spans="1:19">
      <c r="A4972" s="20"/>
      <c r="B4972" s="24">
        <v>2190</v>
      </c>
      <c r="H4972" s="571">
        <v>4967</v>
      </c>
      <c r="I4972" s="78">
        <v>2647</v>
      </c>
      <c r="J4972" s="78">
        <v>2660</v>
      </c>
      <c r="K4972" s="78">
        <v>2646</v>
      </c>
      <c r="L4972" s="78">
        <v>2647</v>
      </c>
      <c r="M4972" s="579" t="str">
        <f t="shared" si="78"/>
        <v>2647,2660,2646,2647</v>
      </c>
      <c r="R4972" s="280">
        <v>4967</v>
      </c>
      <c r="S4972" s="591">
        <v>1681.7782496145001</v>
      </c>
    </row>
    <row r="4973" spans="1:19">
      <c r="A4973" s="20"/>
      <c r="B4973" s="24">
        <v>2191</v>
      </c>
      <c r="H4973" s="571">
        <v>4968</v>
      </c>
      <c r="I4973" s="78">
        <v>2661</v>
      </c>
      <c r="J4973" s="78">
        <v>2660</v>
      </c>
      <c r="K4973" s="78">
        <v>2647</v>
      </c>
      <c r="L4973" s="78">
        <v>2661</v>
      </c>
      <c r="M4973" s="579" t="str">
        <f t="shared" si="78"/>
        <v>2661,2660,2647,2661</v>
      </c>
      <c r="R4973" s="280">
        <v>4968</v>
      </c>
      <c r="S4973" s="591">
        <v>1605.9911342094199</v>
      </c>
    </row>
    <row r="4974" spans="1:19">
      <c r="A4974" s="20"/>
      <c r="B4974" s="24">
        <v>2192</v>
      </c>
      <c r="H4974" s="571">
        <v>4969</v>
      </c>
      <c r="I4974" s="78">
        <v>2661</v>
      </c>
      <c r="J4974" s="78">
        <v>2647</v>
      </c>
      <c r="K4974" s="78">
        <v>2656</v>
      </c>
      <c r="L4974" s="78">
        <v>2661</v>
      </c>
      <c r="M4974" s="579" t="str">
        <f t="shared" si="78"/>
        <v>2661,2647,2656,2661</v>
      </c>
      <c r="R4974" s="280">
        <v>4969</v>
      </c>
      <c r="S4974" s="591">
        <v>1661.46012314121</v>
      </c>
    </row>
    <row r="4975" spans="1:19">
      <c r="A4975" s="20"/>
      <c r="B4975" s="24">
        <v>2193</v>
      </c>
      <c r="H4975" s="571">
        <v>4970</v>
      </c>
      <c r="I4975" s="78">
        <v>2662</v>
      </c>
      <c r="J4975" s="78">
        <v>2656</v>
      </c>
      <c r="K4975" s="78">
        <v>2605</v>
      </c>
      <c r="L4975" s="78">
        <v>2662</v>
      </c>
      <c r="M4975" s="579" t="str">
        <f t="shared" si="78"/>
        <v>2662,2656,2605,2662</v>
      </c>
      <c r="R4975" s="280">
        <v>4970</v>
      </c>
      <c r="S4975" s="591">
        <v>1884.5462851662001</v>
      </c>
    </row>
    <row r="4976" spans="1:19">
      <c r="A4976" s="20"/>
      <c r="B4976" s="24">
        <v>2194</v>
      </c>
      <c r="H4976" s="571">
        <v>4971</v>
      </c>
      <c r="I4976" s="78">
        <v>2662</v>
      </c>
      <c r="J4976" s="78">
        <v>2605</v>
      </c>
      <c r="K4976" s="78">
        <v>2604</v>
      </c>
      <c r="L4976" s="78">
        <v>2662</v>
      </c>
      <c r="M4976" s="579" t="str">
        <f t="shared" si="78"/>
        <v>2662,2605,2604,2662</v>
      </c>
      <c r="R4976" s="280">
        <v>4971</v>
      </c>
      <c r="S4976" s="591">
        <v>1758.9267611975399</v>
      </c>
    </row>
    <row r="4977" spans="1:19">
      <c r="A4977" s="20"/>
      <c r="B4977" s="24">
        <v>2195</v>
      </c>
      <c r="H4977" s="571">
        <v>4972</v>
      </c>
      <c r="I4977" s="78">
        <v>2663</v>
      </c>
      <c r="J4977" s="78">
        <v>2662</v>
      </c>
      <c r="K4977" s="78">
        <v>2604</v>
      </c>
      <c r="L4977" s="78">
        <v>2663</v>
      </c>
      <c r="M4977" s="579" t="str">
        <f t="shared" si="78"/>
        <v>2663,2662,2604,2663</v>
      </c>
      <c r="R4977" s="280">
        <v>4972</v>
      </c>
      <c r="S4977" s="591">
        <v>1739.0318060134</v>
      </c>
    </row>
    <row r="4978" spans="1:19">
      <c r="A4978" s="20"/>
      <c r="B4978" s="24">
        <v>2196</v>
      </c>
      <c r="H4978" s="571">
        <v>4973</v>
      </c>
      <c r="I4978" s="78">
        <v>2663</v>
      </c>
      <c r="J4978" s="78">
        <v>2604</v>
      </c>
      <c r="K4978" s="78">
        <v>2600</v>
      </c>
      <c r="L4978" s="78">
        <v>2663</v>
      </c>
      <c r="M4978" s="579" t="str">
        <f t="shared" si="78"/>
        <v>2663,2604,2600,2663</v>
      </c>
      <c r="R4978" s="280">
        <v>4973</v>
      </c>
      <c r="S4978" s="591">
        <v>1808.8321275483099</v>
      </c>
    </row>
    <row r="4979" spans="1:19">
      <c r="A4979" s="20"/>
      <c r="B4979" s="24">
        <v>2197</v>
      </c>
      <c r="H4979" s="571">
        <v>4974</v>
      </c>
      <c r="I4979" s="78">
        <v>2664</v>
      </c>
      <c r="J4979" s="78">
        <v>2663</v>
      </c>
      <c r="K4979" s="78">
        <v>2600</v>
      </c>
      <c r="L4979" s="78">
        <v>2664</v>
      </c>
      <c r="M4979" s="579" t="str">
        <f t="shared" si="78"/>
        <v>2664,2663,2600,2664</v>
      </c>
      <c r="R4979" s="280">
        <v>4974</v>
      </c>
      <c r="S4979" s="591">
        <v>1777.0127049186001</v>
      </c>
    </row>
    <row r="4980" spans="1:19">
      <c r="A4980" s="20"/>
      <c r="B4980" s="24">
        <v>2198</v>
      </c>
      <c r="H4980" s="571">
        <v>4975</v>
      </c>
      <c r="I4980" s="78">
        <v>2664</v>
      </c>
      <c r="J4980" s="78">
        <v>2600</v>
      </c>
      <c r="K4980" s="78">
        <v>2601</v>
      </c>
      <c r="L4980" s="78">
        <v>2664</v>
      </c>
      <c r="M4980" s="579" t="str">
        <f t="shared" si="78"/>
        <v>2664,2600,2601,2664</v>
      </c>
      <c r="R4980" s="280">
        <v>4975</v>
      </c>
      <c r="S4980" s="591">
        <v>1463.9251928164799</v>
      </c>
    </row>
    <row r="4981" spans="1:19">
      <c r="A4981" s="20"/>
      <c r="B4981" s="24">
        <v>2199</v>
      </c>
      <c r="H4981" s="571">
        <v>4976</v>
      </c>
      <c r="I4981" s="78">
        <v>2602</v>
      </c>
      <c r="J4981" s="78">
        <v>2664</v>
      </c>
      <c r="K4981" s="78">
        <v>2601</v>
      </c>
      <c r="L4981" s="78">
        <v>2602</v>
      </c>
      <c r="M4981" s="579" t="str">
        <f t="shared" si="78"/>
        <v>2602,2664,2601,2602</v>
      </c>
      <c r="R4981" s="280">
        <v>4976</v>
      </c>
      <c r="S4981" s="591">
        <v>1402.46981239775</v>
      </c>
    </row>
    <row r="4982" spans="1:19">
      <c r="A4982" s="20"/>
      <c r="B4982" s="24">
        <v>2200</v>
      </c>
      <c r="H4982" s="571">
        <v>4977</v>
      </c>
      <c r="I4982" s="78">
        <v>2665</v>
      </c>
      <c r="J4982" s="78">
        <v>2664</v>
      </c>
      <c r="K4982" s="78">
        <v>2602</v>
      </c>
      <c r="L4982" s="78">
        <v>2665</v>
      </c>
      <c r="M4982" s="579" t="str">
        <f t="shared" si="78"/>
        <v>2665,2664,2602,2665</v>
      </c>
      <c r="R4982" s="280">
        <v>4977</v>
      </c>
      <c r="S4982" s="591">
        <v>1604.18029737455</v>
      </c>
    </row>
    <row r="4983" spans="1:19">
      <c r="A4983" s="20"/>
      <c r="B4983" s="24">
        <v>2201</v>
      </c>
      <c r="H4983" s="571">
        <v>4978</v>
      </c>
      <c r="I4983" s="78">
        <v>2665</v>
      </c>
      <c r="J4983" s="78">
        <v>2602</v>
      </c>
      <c r="K4983" s="78">
        <v>2603</v>
      </c>
      <c r="L4983" s="78">
        <v>2665</v>
      </c>
      <c r="M4983" s="579" t="str">
        <f t="shared" si="78"/>
        <v>2665,2602,2603,2665</v>
      </c>
      <c r="R4983" s="280">
        <v>4978</v>
      </c>
      <c r="S4983" s="591">
        <v>1561.26020578155</v>
      </c>
    </row>
    <row r="4984" spans="1:19">
      <c r="A4984" s="20"/>
      <c r="B4984" s="24">
        <v>2202</v>
      </c>
      <c r="H4984" s="571">
        <v>4979</v>
      </c>
      <c r="I4984" s="78">
        <v>2666</v>
      </c>
      <c r="J4984" s="78">
        <v>2665</v>
      </c>
      <c r="K4984" s="78">
        <v>2603</v>
      </c>
      <c r="L4984" s="78">
        <v>2666</v>
      </c>
      <c r="M4984" s="579" t="str">
        <f t="shared" si="78"/>
        <v>2666,2665,2603,2666</v>
      </c>
      <c r="R4984" s="280">
        <v>4979</v>
      </c>
      <c r="S4984" s="591">
        <v>1408.04513334029</v>
      </c>
    </row>
    <row r="4985" spans="1:19">
      <c r="A4985" s="20"/>
      <c r="B4985" s="24">
        <v>2203</v>
      </c>
      <c r="H4985" s="571">
        <v>4980</v>
      </c>
      <c r="I4985" s="78">
        <v>2666</v>
      </c>
      <c r="J4985" s="78">
        <v>2603</v>
      </c>
      <c r="K4985" s="78">
        <v>2606</v>
      </c>
      <c r="L4985" s="78">
        <v>2666</v>
      </c>
      <c r="M4985" s="579" t="str">
        <f t="shared" si="78"/>
        <v>2666,2603,2606,2666</v>
      </c>
      <c r="R4985" s="280">
        <v>4980</v>
      </c>
      <c r="S4985" s="591">
        <v>1374.82902053665</v>
      </c>
    </row>
    <row r="4986" spans="1:19">
      <c r="A4986" s="20"/>
      <c r="B4986" s="24">
        <v>2204</v>
      </c>
      <c r="H4986" s="571">
        <v>4981</v>
      </c>
      <c r="I4986" s="78">
        <v>2667</v>
      </c>
      <c r="J4986" s="78">
        <v>2666</v>
      </c>
      <c r="K4986" s="78">
        <v>2606</v>
      </c>
      <c r="L4986" s="78">
        <v>2667</v>
      </c>
      <c r="M4986" s="579" t="str">
        <f t="shared" si="78"/>
        <v>2667,2666,2606,2667</v>
      </c>
      <c r="R4986" s="280">
        <v>4981</v>
      </c>
      <c r="S4986" s="591">
        <v>1446.00008295725</v>
      </c>
    </row>
    <row r="4987" spans="1:19">
      <c r="A4987" s="20"/>
      <c r="B4987" s="24">
        <v>2205</v>
      </c>
      <c r="H4987" s="571">
        <v>4982</v>
      </c>
      <c r="I4987" s="78">
        <v>2667</v>
      </c>
      <c r="J4987" s="78">
        <v>2606</v>
      </c>
      <c r="K4987" s="78">
        <v>2607</v>
      </c>
      <c r="L4987" s="78">
        <v>2667</v>
      </c>
      <c r="M4987" s="579" t="str">
        <f t="shared" si="78"/>
        <v>2667,2606,2607,2667</v>
      </c>
      <c r="R4987" s="280">
        <v>4982</v>
      </c>
      <c r="S4987" s="591">
        <v>1793.4249294705</v>
      </c>
    </row>
    <row r="4988" spans="1:19">
      <c r="A4988" s="20"/>
      <c r="B4988" s="24">
        <v>2206</v>
      </c>
      <c r="H4988" s="571">
        <v>4983</v>
      </c>
      <c r="I4988" s="78">
        <v>2668</v>
      </c>
      <c r="J4988" s="78">
        <v>2667</v>
      </c>
      <c r="K4988" s="78">
        <v>2607</v>
      </c>
      <c r="L4988" s="78">
        <v>2668</v>
      </c>
      <c r="M4988" s="579" t="str">
        <f t="shared" si="78"/>
        <v>2668,2667,2607,2668</v>
      </c>
      <c r="R4988" s="280">
        <v>4983</v>
      </c>
      <c r="S4988" s="591">
        <v>1781.54668256069</v>
      </c>
    </row>
    <row r="4989" spans="1:19">
      <c r="A4989" s="20"/>
      <c r="B4989" s="24">
        <v>2207</v>
      </c>
      <c r="H4989" s="571">
        <v>4984</v>
      </c>
      <c r="I4989" s="78">
        <v>2668</v>
      </c>
      <c r="J4989" s="78">
        <v>2607</v>
      </c>
      <c r="K4989" s="78">
        <v>2614</v>
      </c>
      <c r="L4989" s="78">
        <v>2668</v>
      </c>
      <c r="M4989" s="579" t="str">
        <f t="shared" si="78"/>
        <v>2668,2607,2614,2668</v>
      </c>
      <c r="R4989" s="280">
        <v>4984</v>
      </c>
      <c r="S4989" s="591">
        <v>1710.64612808585</v>
      </c>
    </row>
    <row r="4990" spans="1:19">
      <c r="A4990" s="20"/>
      <c r="B4990" s="24">
        <v>2208</v>
      </c>
      <c r="H4990" s="571">
        <v>4985</v>
      </c>
      <c r="I4990" s="78">
        <v>2669</v>
      </c>
      <c r="J4990" s="78">
        <v>2668</v>
      </c>
      <c r="K4990" s="78">
        <v>2614</v>
      </c>
      <c r="L4990" s="78">
        <v>2669</v>
      </c>
      <c r="M4990" s="579" t="str">
        <f t="shared" si="78"/>
        <v>2669,2668,2614,2669</v>
      </c>
      <c r="R4990" s="280">
        <v>4985</v>
      </c>
      <c r="S4990" s="591">
        <v>1575.26876759744</v>
      </c>
    </row>
    <row r="4991" spans="1:19">
      <c r="A4991" s="20"/>
      <c r="B4991" s="24">
        <v>2209</v>
      </c>
      <c r="H4991" s="571">
        <v>4986</v>
      </c>
      <c r="I4991" s="78">
        <v>2669</v>
      </c>
      <c r="J4991" s="78">
        <v>2614</v>
      </c>
      <c r="K4991" s="78">
        <v>2649</v>
      </c>
      <c r="L4991" s="78">
        <v>2669</v>
      </c>
      <c r="M4991" s="579" t="str">
        <f t="shared" si="78"/>
        <v>2669,2614,2649,2669</v>
      </c>
      <c r="R4991" s="280">
        <v>4986</v>
      </c>
      <c r="S4991" s="591">
        <v>1495.6573045387499</v>
      </c>
    </row>
    <row r="4992" spans="1:19">
      <c r="A4992" s="20"/>
      <c r="B4992" s="24">
        <v>2210</v>
      </c>
      <c r="H4992" s="571">
        <v>4987</v>
      </c>
      <c r="I4992" s="78">
        <v>2670</v>
      </c>
      <c r="J4992" s="78">
        <v>2669</v>
      </c>
      <c r="K4992" s="78">
        <v>2649</v>
      </c>
      <c r="L4992" s="78">
        <v>2670</v>
      </c>
      <c r="M4992" s="579" t="str">
        <f t="shared" si="78"/>
        <v>2670,2669,2649,2670</v>
      </c>
      <c r="R4992" s="280">
        <v>4987</v>
      </c>
      <c r="S4992" s="591">
        <v>1487.94592657875</v>
      </c>
    </row>
    <row r="4993" spans="1:19">
      <c r="A4993" s="20"/>
      <c r="B4993" s="24">
        <v>2211</v>
      </c>
      <c r="H4993" s="571">
        <v>4988</v>
      </c>
      <c r="I4993" s="78">
        <v>2670</v>
      </c>
      <c r="J4993" s="78">
        <v>2649</v>
      </c>
      <c r="K4993" s="78">
        <v>2648</v>
      </c>
      <c r="L4993" s="78">
        <v>2670</v>
      </c>
      <c r="M4993" s="579" t="str">
        <f t="shared" si="78"/>
        <v>2670,2649,2648,2670</v>
      </c>
      <c r="R4993" s="280">
        <v>4988</v>
      </c>
      <c r="S4993" s="591">
        <v>1698.8369527193499</v>
      </c>
    </row>
    <row r="4994" spans="1:19">
      <c r="A4994" s="20"/>
      <c r="B4994" s="24">
        <v>2212</v>
      </c>
      <c r="H4994" s="571">
        <v>4989</v>
      </c>
      <c r="I4994" s="78">
        <v>2650</v>
      </c>
      <c r="J4994" s="78">
        <v>2670</v>
      </c>
      <c r="K4994" s="78">
        <v>2648</v>
      </c>
      <c r="L4994" s="78">
        <v>2650</v>
      </c>
      <c r="M4994" s="579" t="str">
        <f t="shared" si="78"/>
        <v>2650,2670,2648,2650</v>
      </c>
      <c r="R4994" s="280">
        <v>4989</v>
      </c>
      <c r="S4994" s="591">
        <v>1769.28650893393</v>
      </c>
    </row>
    <row r="4995" spans="1:19">
      <c r="A4995" s="20"/>
      <c r="B4995" s="24">
        <v>2213</v>
      </c>
      <c r="H4995" s="571">
        <v>4990</v>
      </c>
      <c r="I4995" s="78">
        <v>2671</v>
      </c>
      <c r="J4995" s="78">
        <v>2663</v>
      </c>
      <c r="K4995" s="78">
        <v>2664</v>
      </c>
      <c r="L4995" s="78">
        <v>2671</v>
      </c>
      <c r="M4995" s="579" t="str">
        <f t="shared" si="78"/>
        <v>2671,2663,2664,2671</v>
      </c>
      <c r="R4995" s="280">
        <v>4990</v>
      </c>
      <c r="S4995" s="591">
        <v>1611.7084534339001</v>
      </c>
    </row>
    <row r="4996" spans="1:19">
      <c r="A4996" s="20"/>
      <c r="B4996" s="24">
        <v>2214</v>
      </c>
      <c r="H4996" s="571">
        <v>4991</v>
      </c>
      <c r="I4996" s="78">
        <v>2671</v>
      </c>
      <c r="J4996" s="78">
        <v>2664</v>
      </c>
      <c r="K4996" s="78">
        <v>2665</v>
      </c>
      <c r="L4996" s="78">
        <v>2671</v>
      </c>
      <c r="M4996" s="579" t="str">
        <f t="shared" si="78"/>
        <v>2671,2664,2665,2671</v>
      </c>
      <c r="R4996" s="280">
        <v>4991</v>
      </c>
      <c r="S4996" s="591">
        <v>1521.3617362632899</v>
      </c>
    </row>
    <row r="4997" spans="1:19">
      <c r="A4997" s="20"/>
      <c r="B4997" s="24">
        <v>2215</v>
      </c>
      <c r="H4997" s="571">
        <v>4992</v>
      </c>
      <c r="I4997" s="78">
        <v>2672</v>
      </c>
      <c r="J4997" s="78">
        <v>2662</v>
      </c>
      <c r="K4997" s="78">
        <v>2663</v>
      </c>
      <c r="L4997" s="78">
        <v>2672</v>
      </c>
      <c r="M4997" s="579" t="str">
        <f t="shared" si="78"/>
        <v>2672,2662,2663,2672</v>
      </c>
      <c r="R4997" s="280">
        <v>4992</v>
      </c>
      <c r="S4997" s="591">
        <v>1735.9968070601301</v>
      </c>
    </row>
    <row r="4998" spans="1:19">
      <c r="A4998" s="20"/>
      <c r="B4998" s="24">
        <v>2216</v>
      </c>
      <c r="H4998" s="571">
        <v>4993</v>
      </c>
      <c r="I4998" s="78">
        <v>2672</v>
      </c>
      <c r="J4998" s="78">
        <v>2663</v>
      </c>
      <c r="K4998" s="78">
        <v>2671</v>
      </c>
      <c r="L4998" s="78">
        <v>2672</v>
      </c>
      <c r="M4998" s="579" t="str">
        <f t="shared" ref="M4998:M5061" si="79">_xlfn.CONCAT(I4998,",",J4998,",",,K4998,",",L4998)</f>
        <v>2672,2663,2671,2672</v>
      </c>
      <c r="R4998" s="280">
        <v>4993</v>
      </c>
      <c r="S4998" s="591">
        <v>1649.4116508085999</v>
      </c>
    </row>
    <row r="4999" spans="1:19">
      <c r="A4999" s="20"/>
      <c r="B4999" s="24">
        <v>2217</v>
      </c>
      <c r="H4999" s="571">
        <v>4994</v>
      </c>
      <c r="I4999" s="78">
        <v>2673</v>
      </c>
      <c r="J4999" s="78">
        <v>2671</v>
      </c>
      <c r="K4999" s="78">
        <v>2665</v>
      </c>
      <c r="L4999" s="78">
        <v>2673</v>
      </c>
      <c r="M4999" s="579" t="str">
        <f t="shared" si="79"/>
        <v>2673,2671,2665,2673</v>
      </c>
      <c r="R4999" s="280">
        <v>4994</v>
      </c>
      <c r="S4999" s="591">
        <v>1598.2200010932499</v>
      </c>
    </row>
    <row r="5000" spans="1:19">
      <c r="A5000" s="20"/>
      <c r="B5000" s="24">
        <v>2218</v>
      </c>
      <c r="H5000" s="571">
        <v>4995</v>
      </c>
      <c r="I5000" s="78">
        <v>2673</v>
      </c>
      <c r="J5000" s="78">
        <v>2665</v>
      </c>
      <c r="K5000" s="78">
        <v>2666</v>
      </c>
      <c r="L5000" s="78">
        <v>2673</v>
      </c>
      <c r="M5000" s="579" t="str">
        <f t="shared" si="79"/>
        <v>2673,2665,2666,2673</v>
      </c>
      <c r="R5000" s="280">
        <v>4995</v>
      </c>
      <c r="S5000" s="591">
        <v>1311.0897874182899</v>
      </c>
    </row>
    <row r="5001" spans="1:19">
      <c r="A5001" s="20"/>
      <c r="B5001" s="24">
        <v>2219</v>
      </c>
      <c r="H5001" s="571">
        <v>4996</v>
      </c>
      <c r="I5001" s="78">
        <v>2667</v>
      </c>
      <c r="J5001" s="78">
        <v>2673</v>
      </c>
      <c r="K5001" s="78">
        <v>2666</v>
      </c>
      <c r="L5001" s="78">
        <v>2667</v>
      </c>
      <c r="M5001" s="579" t="str">
        <f t="shared" si="79"/>
        <v>2667,2673,2666,2667</v>
      </c>
      <c r="R5001" s="280">
        <v>4996</v>
      </c>
      <c r="S5001" s="591">
        <v>1462.3095888491</v>
      </c>
    </row>
    <row r="5002" spans="1:19">
      <c r="A5002" s="20"/>
      <c r="B5002" s="24">
        <v>2220</v>
      </c>
      <c r="H5002" s="571">
        <v>4997</v>
      </c>
      <c r="I5002" s="78">
        <v>2674</v>
      </c>
      <c r="J5002" s="78">
        <v>2672</v>
      </c>
      <c r="K5002" s="78">
        <v>2671</v>
      </c>
      <c r="L5002" s="78">
        <v>2674</v>
      </c>
      <c r="M5002" s="579" t="str">
        <f t="shared" si="79"/>
        <v>2674,2672,2671,2674</v>
      </c>
      <c r="R5002" s="280">
        <v>4997</v>
      </c>
      <c r="S5002" s="591">
        <v>1615.82203949939</v>
      </c>
    </row>
    <row r="5003" spans="1:19">
      <c r="A5003" s="20"/>
      <c r="B5003" s="24">
        <v>2221</v>
      </c>
      <c r="H5003" s="571">
        <v>4998</v>
      </c>
      <c r="I5003" s="78">
        <v>2674</v>
      </c>
      <c r="J5003" s="78">
        <v>2671</v>
      </c>
      <c r="K5003" s="78">
        <v>2673</v>
      </c>
      <c r="L5003" s="78">
        <v>2674</v>
      </c>
      <c r="M5003" s="579" t="str">
        <f t="shared" si="79"/>
        <v>2674,2671,2673,2674</v>
      </c>
      <c r="R5003" s="280">
        <v>4998</v>
      </c>
      <c r="S5003" s="591">
        <v>1562.40291333194</v>
      </c>
    </row>
    <row r="5004" spans="1:19">
      <c r="A5004" s="20"/>
      <c r="B5004" s="24">
        <v>2222</v>
      </c>
      <c r="H5004" s="571">
        <v>4999</v>
      </c>
      <c r="I5004" s="78">
        <v>2675</v>
      </c>
      <c r="J5004" s="78">
        <v>2674</v>
      </c>
      <c r="K5004" s="78">
        <v>2673</v>
      </c>
      <c r="L5004" s="78">
        <v>2675</v>
      </c>
      <c r="M5004" s="579" t="str">
        <f t="shared" si="79"/>
        <v>2675,2674,2673,2675</v>
      </c>
      <c r="R5004" s="280">
        <v>4999</v>
      </c>
      <c r="S5004" s="591">
        <v>1551.44718970589</v>
      </c>
    </row>
    <row r="5005" spans="1:19">
      <c r="A5005" s="20"/>
      <c r="B5005" s="24">
        <v>2223</v>
      </c>
      <c r="H5005" s="571">
        <v>5000</v>
      </c>
      <c r="I5005" s="78">
        <v>2675</v>
      </c>
      <c r="J5005" s="78">
        <v>2673</v>
      </c>
      <c r="K5005" s="78">
        <v>2667</v>
      </c>
      <c r="L5005" s="78">
        <v>2675</v>
      </c>
      <c r="M5005" s="579" t="str">
        <f t="shared" si="79"/>
        <v>2675,2673,2667,2675</v>
      </c>
      <c r="R5005" s="280">
        <v>5000</v>
      </c>
      <c r="S5005" s="591">
        <v>1755.1820469188899</v>
      </c>
    </row>
    <row r="5006" spans="1:19">
      <c r="A5006" s="20"/>
      <c r="B5006" s="24">
        <v>2224</v>
      </c>
      <c r="H5006" s="571">
        <v>5001</v>
      </c>
      <c r="I5006" s="78">
        <v>2676</v>
      </c>
      <c r="J5006" s="78">
        <v>2675</v>
      </c>
      <c r="K5006" s="78">
        <v>2667</v>
      </c>
      <c r="L5006" s="78">
        <v>2676</v>
      </c>
      <c r="M5006" s="579" t="str">
        <f t="shared" si="79"/>
        <v>2676,2675,2667,2676</v>
      </c>
      <c r="R5006" s="280">
        <v>5001</v>
      </c>
      <c r="S5006" s="591">
        <v>1618.9542731091999</v>
      </c>
    </row>
    <row r="5007" spans="1:19">
      <c r="A5007" s="20"/>
      <c r="B5007" s="24">
        <v>2225</v>
      </c>
      <c r="H5007" s="571">
        <v>5002</v>
      </c>
      <c r="I5007" s="78">
        <v>2676</v>
      </c>
      <c r="J5007" s="78">
        <v>2667</v>
      </c>
      <c r="K5007" s="78">
        <v>2668</v>
      </c>
      <c r="L5007" s="78">
        <v>2676</v>
      </c>
      <c r="M5007" s="579" t="str">
        <f t="shared" si="79"/>
        <v>2676,2667,2668,2676</v>
      </c>
      <c r="R5007" s="280">
        <v>5002</v>
      </c>
      <c r="S5007" s="591">
        <v>1541.58446698799</v>
      </c>
    </row>
    <row r="5008" spans="1:19">
      <c r="A5008" s="20"/>
      <c r="B5008" s="24">
        <v>2226</v>
      </c>
      <c r="H5008" s="571">
        <v>5003</v>
      </c>
      <c r="I5008" s="78">
        <v>2677</v>
      </c>
      <c r="J5008" s="78">
        <v>2676</v>
      </c>
      <c r="K5008" s="78">
        <v>2668</v>
      </c>
      <c r="L5008" s="78">
        <v>2677</v>
      </c>
      <c r="M5008" s="579" t="str">
        <f t="shared" si="79"/>
        <v>2677,2676,2668,2677</v>
      </c>
      <c r="R5008" s="280">
        <v>5003</v>
      </c>
      <c r="S5008" s="591">
        <v>1627.47957037329</v>
      </c>
    </row>
    <row r="5009" spans="1:19">
      <c r="A5009" s="20"/>
      <c r="B5009" s="24">
        <v>2227</v>
      </c>
      <c r="H5009" s="571">
        <v>5004</v>
      </c>
      <c r="I5009" s="78">
        <v>2677</v>
      </c>
      <c r="J5009" s="78">
        <v>2668</v>
      </c>
      <c r="K5009" s="78">
        <v>2669</v>
      </c>
      <c r="L5009" s="78">
        <v>2677</v>
      </c>
      <c r="M5009" s="579" t="str">
        <f t="shared" si="79"/>
        <v>2677,2668,2669,2677</v>
      </c>
      <c r="R5009" s="280">
        <v>5004</v>
      </c>
      <c r="S5009" s="591">
        <v>1539.52529836965</v>
      </c>
    </row>
    <row r="5010" spans="1:19">
      <c r="A5010" s="20"/>
      <c r="B5010" s="24">
        <v>2228</v>
      </c>
      <c r="H5010" s="571">
        <v>5005</v>
      </c>
      <c r="I5010" s="78">
        <v>2670</v>
      </c>
      <c r="J5010" s="78">
        <v>2677</v>
      </c>
      <c r="K5010" s="78">
        <v>2669</v>
      </c>
      <c r="L5010" s="78">
        <v>2670</v>
      </c>
      <c r="M5010" s="579" t="str">
        <f t="shared" si="79"/>
        <v>2670,2677,2669,2670</v>
      </c>
      <c r="R5010" s="280">
        <v>5005</v>
      </c>
      <c r="S5010" s="591">
        <v>1782.20110475705</v>
      </c>
    </row>
    <row r="5011" spans="1:19">
      <c r="A5011" s="20"/>
      <c r="B5011" s="24">
        <v>2229</v>
      </c>
      <c r="H5011" s="571">
        <v>5006</v>
      </c>
      <c r="I5011" s="78">
        <v>2678</v>
      </c>
      <c r="J5011" s="78">
        <v>2656</v>
      </c>
      <c r="K5011" s="78">
        <v>2662</v>
      </c>
      <c r="L5011" s="78">
        <v>2678</v>
      </c>
      <c r="M5011" s="579" t="str">
        <f t="shared" si="79"/>
        <v>2678,2656,2662,2678</v>
      </c>
      <c r="R5011" s="280">
        <v>5006</v>
      </c>
      <c r="S5011" s="591">
        <v>1874.81088126849</v>
      </c>
    </row>
    <row r="5012" spans="1:19">
      <c r="A5012" s="20"/>
      <c r="B5012" s="24">
        <v>2230</v>
      </c>
      <c r="H5012" s="571">
        <v>5007</v>
      </c>
      <c r="I5012" s="78">
        <v>2678</v>
      </c>
      <c r="J5012" s="78">
        <v>2662</v>
      </c>
      <c r="K5012" s="78">
        <v>2672</v>
      </c>
      <c r="L5012" s="78">
        <v>2678</v>
      </c>
      <c r="M5012" s="579" t="str">
        <f t="shared" si="79"/>
        <v>2678,2662,2672,2678</v>
      </c>
      <c r="R5012" s="280">
        <v>5007</v>
      </c>
      <c r="S5012" s="591">
        <v>1641.9065764617001</v>
      </c>
    </row>
    <row r="5013" spans="1:19">
      <c r="A5013" s="20"/>
      <c r="B5013" s="24">
        <v>2231</v>
      </c>
      <c r="H5013" s="571">
        <v>5008</v>
      </c>
      <c r="I5013" s="78">
        <v>2679</v>
      </c>
      <c r="J5013" s="78">
        <v>2661</v>
      </c>
      <c r="K5013" s="78">
        <v>2656</v>
      </c>
      <c r="L5013" s="78">
        <v>2679</v>
      </c>
      <c r="M5013" s="579" t="str">
        <f t="shared" si="79"/>
        <v>2679,2661,2656,2679</v>
      </c>
      <c r="R5013" s="280">
        <v>5008</v>
      </c>
      <c r="S5013" s="591">
        <v>1512.44793231362</v>
      </c>
    </row>
    <row r="5014" spans="1:19">
      <c r="A5014" s="20"/>
      <c r="B5014" s="24">
        <v>2232</v>
      </c>
      <c r="H5014" s="571">
        <v>5009</v>
      </c>
      <c r="I5014" s="78">
        <v>2679</v>
      </c>
      <c r="J5014" s="78">
        <v>2656</v>
      </c>
      <c r="K5014" s="78">
        <v>2678</v>
      </c>
      <c r="L5014" s="78">
        <v>2679</v>
      </c>
      <c r="M5014" s="579" t="str">
        <f t="shared" si="79"/>
        <v>2679,2656,2678,2679</v>
      </c>
      <c r="R5014" s="280">
        <v>5009</v>
      </c>
      <c r="S5014" s="591">
        <v>1695.1287200818499</v>
      </c>
    </row>
    <row r="5015" spans="1:19">
      <c r="A5015" s="20"/>
      <c r="B5015" s="24">
        <v>2233</v>
      </c>
      <c r="H5015" s="571">
        <v>5010</v>
      </c>
      <c r="I5015" s="78">
        <v>2680</v>
      </c>
      <c r="J5015" s="78">
        <v>2678</v>
      </c>
      <c r="K5015" s="78">
        <v>2672</v>
      </c>
      <c r="L5015" s="78">
        <v>2680</v>
      </c>
      <c r="M5015" s="579" t="str">
        <f t="shared" si="79"/>
        <v>2680,2678,2672,2680</v>
      </c>
      <c r="R5015" s="280">
        <v>5010</v>
      </c>
      <c r="S5015" s="591">
        <v>1654.738262649</v>
      </c>
    </row>
    <row r="5016" spans="1:19">
      <c r="A5016" s="20"/>
      <c r="B5016" s="24">
        <v>2234</v>
      </c>
      <c r="H5016" s="571">
        <v>5011</v>
      </c>
      <c r="I5016" s="78">
        <v>2680</v>
      </c>
      <c r="J5016" s="78">
        <v>2672</v>
      </c>
      <c r="K5016" s="78">
        <v>2674</v>
      </c>
      <c r="L5016" s="78">
        <v>2680</v>
      </c>
      <c r="M5016" s="579" t="str">
        <f t="shared" si="79"/>
        <v>2680,2672,2674,2680</v>
      </c>
      <c r="R5016" s="280">
        <v>5011</v>
      </c>
      <c r="S5016" s="591">
        <v>1593.4862685277899</v>
      </c>
    </row>
    <row r="5017" spans="1:19">
      <c r="A5017" s="20"/>
      <c r="B5017" s="24">
        <v>2235</v>
      </c>
      <c r="H5017" s="571">
        <v>5012</v>
      </c>
      <c r="I5017" s="78">
        <v>2681</v>
      </c>
      <c r="J5017" s="78">
        <v>2679</v>
      </c>
      <c r="K5017" s="78">
        <v>2678</v>
      </c>
      <c r="L5017" s="78">
        <v>2681</v>
      </c>
      <c r="M5017" s="579" t="str">
        <f t="shared" si="79"/>
        <v>2681,2679,2678,2681</v>
      </c>
      <c r="R5017" s="280">
        <v>5012</v>
      </c>
      <c r="S5017" s="591">
        <v>1468.8458107235999</v>
      </c>
    </row>
    <row r="5018" spans="1:19">
      <c r="A5018" s="20"/>
      <c r="B5018" s="24">
        <v>2236</v>
      </c>
      <c r="H5018" s="571">
        <v>5013</v>
      </c>
      <c r="I5018" s="78">
        <v>2681</v>
      </c>
      <c r="J5018" s="78">
        <v>2678</v>
      </c>
      <c r="K5018" s="78">
        <v>2680</v>
      </c>
      <c r="L5018" s="78">
        <v>2681</v>
      </c>
      <c r="M5018" s="579" t="str">
        <f t="shared" si="79"/>
        <v>2681,2678,2680,2681</v>
      </c>
      <c r="R5018" s="280">
        <v>5013</v>
      </c>
      <c r="S5018" s="591">
        <v>1551.33720229649</v>
      </c>
    </row>
    <row r="5019" spans="1:19">
      <c r="A5019" s="20"/>
      <c r="B5019" s="24">
        <v>2237</v>
      </c>
      <c r="H5019" s="571">
        <v>5014</v>
      </c>
      <c r="I5019" s="78">
        <v>2682</v>
      </c>
      <c r="J5019" s="78">
        <v>2660</v>
      </c>
      <c r="K5019" s="78">
        <v>2661</v>
      </c>
      <c r="L5019" s="78">
        <v>2682</v>
      </c>
      <c r="M5019" s="579" t="str">
        <f t="shared" si="79"/>
        <v>2682,2660,2661,2682</v>
      </c>
      <c r="R5019" s="280">
        <v>5014</v>
      </c>
      <c r="S5019" s="591">
        <v>1481.89772167355</v>
      </c>
    </row>
    <row r="5020" spans="1:19">
      <c r="A5020" s="20"/>
      <c r="B5020" s="24">
        <v>2238</v>
      </c>
      <c r="H5020" s="571">
        <v>5015</v>
      </c>
      <c r="I5020" s="78">
        <v>2682</v>
      </c>
      <c r="J5020" s="78">
        <v>2661</v>
      </c>
      <c r="K5020" s="78">
        <v>2679</v>
      </c>
      <c r="L5020" s="78">
        <v>2682</v>
      </c>
      <c r="M5020" s="579" t="str">
        <f t="shared" si="79"/>
        <v>2682,2661,2679,2682</v>
      </c>
      <c r="R5020" s="280">
        <v>5015</v>
      </c>
      <c r="S5020" s="591">
        <v>1274.93264814592</v>
      </c>
    </row>
    <row r="5021" spans="1:19">
      <c r="A5021" s="20"/>
      <c r="B5021" s="24">
        <v>2239</v>
      </c>
      <c r="H5021" s="571">
        <v>5016</v>
      </c>
      <c r="I5021" s="78">
        <v>2683</v>
      </c>
      <c r="J5021" s="78">
        <v>2682</v>
      </c>
      <c r="K5021" s="78">
        <v>2679</v>
      </c>
      <c r="L5021" s="78">
        <v>2683</v>
      </c>
      <c r="M5021" s="579" t="str">
        <f t="shared" si="79"/>
        <v>2683,2682,2679,2683</v>
      </c>
      <c r="R5021" s="280">
        <v>5016</v>
      </c>
      <c r="S5021" s="591">
        <v>1234.45728362563</v>
      </c>
    </row>
    <row r="5022" spans="1:19">
      <c r="A5022" s="20"/>
      <c r="B5022" s="24">
        <v>2240</v>
      </c>
      <c r="H5022" s="571">
        <v>5017</v>
      </c>
      <c r="I5022" s="78">
        <v>2683</v>
      </c>
      <c r="J5022" s="78">
        <v>2679</v>
      </c>
      <c r="K5022" s="78">
        <v>2681</v>
      </c>
      <c r="L5022" s="78">
        <v>2683</v>
      </c>
      <c r="M5022" s="579" t="str">
        <f t="shared" si="79"/>
        <v>2683,2679,2681,2683</v>
      </c>
      <c r="R5022" s="280">
        <v>5017</v>
      </c>
      <c r="S5022" s="591">
        <v>1254.9237944347699</v>
      </c>
    </row>
    <row r="5023" spans="1:19">
      <c r="A5023" s="20"/>
      <c r="B5023" s="24">
        <v>2241</v>
      </c>
      <c r="H5023" s="571">
        <v>5018</v>
      </c>
      <c r="I5023" s="78">
        <v>2684</v>
      </c>
      <c r="J5023" s="78">
        <v>2659</v>
      </c>
      <c r="K5023" s="78">
        <v>2660</v>
      </c>
      <c r="L5023" s="78">
        <v>2684</v>
      </c>
      <c r="M5023" s="579" t="str">
        <f t="shared" si="79"/>
        <v>2684,2659,2660,2684</v>
      </c>
      <c r="R5023" s="280">
        <v>5018</v>
      </c>
      <c r="S5023" s="591">
        <v>1665.10930153201</v>
      </c>
    </row>
    <row r="5024" spans="1:19">
      <c r="A5024" s="20"/>
      <c r="B5024" s="24">
        <v>2242</v>
      </c>
      <c r="H5024" s="571">
        <v>5019</v>
      </c>
      <c r="I5024" s="78">
        <v>2684</v>
      </c>
      <c r="J5024" s="78">
        <v>2660</v>
      </c>
      <c r="K5024" s="78">
        <v>2682</v>
      </c>
      <c r="L5024" s="78">
        <v>2684</v>
      </c>
      <c r="M5024" s="579" t="str">
        <f t="shared" si="79"/>
        <v>2684,2660,2682,2684</v>
      </c>
      <c r="R5024" s="280">
        <v>5019</v>
      </c>
      <c r="S5024" s="591">
        <v>1345.85072858889</v>
      </c>
    </row>
    <row r="5025" spans="1:19">
      <c r="A5025" s="20"/>
      <c r="B5025" s="24">
        <v>2243</v>
      </c>
      <c r="H5025" s="571">
        <v>5020</v>
      </c>
      <c r="I5025" s="78">
        <v>2685</v>
      </c>
      <c r="J5025" s="78">
        <v>2684</v>
      </c>
      <c r="K5025" s="78">
        <v>2682</v>
      </c>
      <c r="L5025" s="78">
        <v>2685</v>
      </c>
      <c r="M5025" s="579" t="str">
        <f t="shared" si="79"/>
        <v>2685,2684,2682,2685</v>
      </c>
      <c r="R5025" s="280">
        <v>5020</v>
      </c>
      <c r="S5025" s="591">
        <v>1375.35796814078</v>
      </c>
    </row>
    <row r="5026" spans="1:19">
      <c r="A5026" s="20"/>
      <c r="B5026" s="24">
        <v>2244</v>
      </c>
      <c r="H5026" s="571">
        <v>5021</v>
      </c>
      <c r="I5026" s="78">
        <v>2685</v>
      </c>
      <c r="J5026" s="78">
        <v>2682</v>
      </c>
      <c r="K5026" s="78">
        <v>2683</v>
      </c>
      <c r="L5026" s="78">
        <v>2685</v>
      </c>
      <c r="M5026" s="579" t="str">
        <f t="shared" si="79"/>
        <v>2685,2682,2683,2685</v>
      </c>
      <c r="R5026" s="280">
        <v>5021</v>
      </c>
      <c r="S5026" s="591">
        <v>1268.5019618153201</v>
      </c>
    </row>
    <row r="5027" spans="1:19">
      <c r="A5027" s="20"/>
      <c r="B5027" s="24">
        <v>2245</v>
      </c>
      <c r="H5027" s="571">
        <v>5022</v>
      </c>
      <c r="I5027" s="78">
        <v>2686</v>
      </c>
      <c r="J5027" s="78">
        <v>2680</v>
      </c>
      <c r="K5027" s="78">
        <v>2674</v>
      </c>
      <c r="L5027" s="78">
        <v>2686</v>
      </c>
      <c r="M5027" s="579" t="str">
        <f t="shared" si="79"/>
        <v>2686,2680,2674,2686</v>
      </c>
      <c r="R5027" s="280">
        <v>5022</v>
      </c>
      <c r="S5027" s="591">
        <v>1602.9800949845001</v>
      </c>
    </row>
    <row r="5028" spans="1:19">
      <c r="A5028" s="20"/>
      <c r="B5028" s="24">
        <v>2246</v>
      </c>
      <c r="H5028" s="571">
        <v>5023</v>
      </c>
      <c r="I5028" s="78">
        <v>2686</v>
      </c>
      <c r="J5028" s="78">
        <v>2674</v>
      </c>
      <c r="K5028" s="78">
        <v>2675</v>
      </c>
      <c r="L5028" s="78">
        <v>2686</v>
      </c>
      <c r="M5028" s="579" t="str">
        <f t="shared" si="79"/>
        <v>2686,2674,2675,2686</v>
      </c>
      <c r="R5028" s="280">
        <v>5023</v>
      </c>
      <c r="S5028" s="591">
        <v>1616.9252383732</v>
      </c>
    </row>
    <row r="5029" spans="1:19">
      <c r="A5029" s="20"/>
      <c r="B5029" s="24">
        <v>2247</v>
      </c>
      <c r="H5029" s="571">
        <v>5024</v>
      </c>
      <c r="I5029" s="78">
        <v>2687</v>
      </c>
      <c r="J5029" s="78">
        <v>2681</v>
      </c>
      <c r="K5029" s="78">
        <v>2680</v>
      </c>
      <c r="L5029" s="78">
        <v>2687</v>
      </c>
      <c r="M5029" s="579" t="str">
        <f t="shared" si="79"/>
        <v>2687,2681,2680,2687</v>
      </c>
      <c r="R5029" s="280">
        <v>5024</v>
      </c>
      <c r="S5029" s="591">
        <v>1445.1786922142501</v>
      </c>
    </row>
    <row r="5030" spans="1:19">
      <c r="A5030" s="20"/>
      <c r="B5030" s="24">
        <v>2248</v>
      </c>
      <c r="H5030" s="571">
        <v>5025</v>
      </c>
      <c r="I5030" s="78">
        <v>2687</v>
      </c>
      <c r="J5030" s="78">
        <v>2680</v>
      </c>
      <c r="K5030" s="78">
        <v>2686</v>
      </c>
      <c r="L5030" s="78">
        <v>2687</v>
      </c>
      <c r="M5030" s="579" t="str">
        <f t="shared" si="79"/>
        <v>2687,2680,2686,2687</v>
      </c>
      <c r="R5030" s="280">
        <v>5025</v>
      </c>
      <c r="S5030" s="591">
        <v>1616.9334662621</v>
      </c>
    </row>
    <row r="5031" spans="1:19">
      <c r="A5031" s="20"/>
      <c r="B5031" s="24">
        <v>2249</v>
      </c>
      <c r="H5031" s="571">
        <v>5026</v>
      </c>
      <c r="I5031" s="78">
        <v>2688</v>
      </c>
      <c r="J5031" s="78">
        <v>2683</v>
      </c>
      <c r="K5031" s="78">
        <v>2681</v>
      </c>
      <c r="L5031" s="78">
        <v>2688</v>
      </c>
      <c r="M5031" s="579" t="str">
        <f t="shared" si="79"/>
        <v>2688,2683,2681,2688</v>
      </c>
      <c r="R5031" s="280">
        <v>5026</v>
      </c>
      <c r="S5031" s="591">
        <v>1189.16331974585</v>
      </c>
    </row>
    <row r="5032" spans="1:19">
      <c r="A5032" s="20"/>
      <c r="B5032" s="24">
        <v>2250</v>
      </c>
      <c r="H5032" s="571">
        <v>5027</v>
      </c>
      <c r="I5032" s="78">
        <v>2688</v>
      </c>
      <c r="J5032" s="78">
        <v>2681</v>
      </c>
      <c r="K5032" s="78">
        <v>2687</v>
      </c>
      <c r="L5032" s="78">
        <v>2688</v>
      </c>
      <c r="M5032" s="579" t="str">
        <f t="shared" si="79"/>
        <v>2688,2681,2687,2688</v>
      </c>
      <c r="R5032" s="280">
        <v>5027</v>
      </c>
      <c r="S5032" s="591">
        <v>1483.2331928682199</v>
      </c>
    </row>
    <row r="5033" spans="1:19">
      <c r="A5033" s="20"/>
      <c r="B5033" s="24">
        <v>2251</v>
      </c>
      <c r="H5033" s="571">
        <v>5028</v>
      </c>
      <c r="I5033" s="78">
        <v>2688</v>
      </c>
      <c r="J5033" s="78">
        <v>2685</v>
      </c>
      <c r="K5033" s="78">
        <v>2683</v>
      </c>
      <c r="L5033" s="78">
        <v>2688</v>
      </c>
      <c r="M5033" s="579" t="str">
        <f t="shared" si="79"/>
        <v>2688,2685,2683,2688</v>
      </c>
      <c r="R5033" s="280">
        <v>5028</v>
      </c>
      <c r="S5033" s="591">
        <v>1294.3738649576401</v>
      </c>
    </row>
    <row r="5034" spans="1:19">
      <c r="A5034" s="20"/>
      <c r="B5034" s="24">
        <v>2252</v>
      </c>
      <c r="H5034" s="571">
        <v>5029</v>
      </c>
      <c r="I5034" s="78">
        <v>2689</v>
      </c>
      <c r="J5034" s="78">
        <v>2686</v>
      </c>
      <c r="K5034" s="78">
        <v>2675</v>
      </c>
      <c r="L5034" s="78">
        <v>2689</v>
      </c>
      <c r="M5034" s="579" t="str">
        <f t="shared" si="79"/>
        <v>2689,2686,2675,2689</v>
      </c>
      <c r="R5034" s="280">
        <v>5029</v>
      </c>
      <c r="S5034" s="591">
        <v>1791.9318989646999</v>
      </c>
    </row>
    <row r="5035" spans="1:19">
      <c r="A5035" s="20"/>
      <c r="B5035" s="24">
        <v>2253</v>
      </c>
      <c r="H5035" s="571">
        <v>5030</v>
      </c>
      <c r="I5035" s="78">
        <v>2689</v>
      </c>
      <c r="J5035" s="78">
        <v>2675</v>
      </c>
      <c r="K5035" s="78">
        <v>2676</v>
      </c>
      <c r="L5035" s="78">
        <v>2689</v>
      </c>
      <c r="M5035" s="579" t="str">
        <f t="shared" si="79"/>
        <v>2689,2675,2676,2689</v>
      </c>
      <c r="R5035" s="280">
        <v>5030</v>
      </c>
      <c r="S5035" s="591">
        <v>1544.7050551525999</v>
      </c>
    </row>
    <row r="5036" spans="1:19">
      <c r="A5036" s="20"/>
      <c r="B5036" s="24">
        <v>2254</v>
      </c>
      <c r="H5036" s="571">
        <v>5031</v>
      </c>
      <c r="I5036" s="78">
        <v>2677</v>
      </c>
      <c r="J5036" s="78">
        <v>2689</v>
      </c>
      <c r="K5036" s="78">
        <v>2676</v>
      </c>
      <c r="L5036" s="78">
        <v>2677</v>
      </c>
      <c r="M5036" s="579" t="str">
        <f t="shared" si="79"/>
        <v>2677,2689,2676,2677</v>
      </c>
      <c r="R5036" s="280">
        <v>5031</v>
      </c>
      <c r="S5036" s="591">
        <v>1791.53896344905</v>
      </c>
    </row>
    <row r="5037" spans="1:19">
      <c r="A5037" s="20"/>
      <c r="B5037" s="24">
        <v>2255</v>
      </c>
      <c r="H5037" s="571">
        <v>5032</v>
      </c>
      <c r="I5037" s="78">
        <v>2690</v>
      </c>
      <c r="J5037" s="78">
        <v>2687</v>
      </c>
      <c r="K5037" s="78">
        <v>2686</v>
      </c>
      <c r="L5037" s="78">
        <v>2690</v>
      </c>
      <c r="M5037" s="579" t="str">
        <f t="shared" si="79"/>
        <v>2690,2687,2686,2690</v>
      </c>
      <c r="R5037" s="280">
        <v>5032</v>
      </c>
      <c r="S5037" s="591">
        <v>1531.2968961685001</v>
      </c>
    </row>
    <row r="5038" spans="1:19">
      <c r="A5038" s="20"/>
      <c r="B5038" s="24">
        <v>2256</v>
      </c>
      <c r="H5038" s="571">
        <v>5033</v>
      </c>
      <c r="I5038" s="78">
        <v>2690</v>
      </c>
      <c r="J5038" s="78">
        <v>2686</v>
      </c>
      <c r="K5038" s="78">
        <v>2689</v>
      </c>
      <c r="L5038" s="78">
        <v>2690</v>
      </c>
      <c r="M5038" s="579" t="str">
        <f t="shared" si="79"/>
        <v>2690,2686,2689,2690</v>
      </c>
      <c r="R5038" s="280">
        <v>5033</v>
      </c>
      <c r="S5038" s="591">
        <v>1762.1013208372401</v>
      </c>
    </row>
    <row r="5039" spans="1:19">
      <c r="A5039" s="20"/>
      <c r="B5039" s="24">
        <v>2257</v>
      </c>
      <c r="H5039" s="571">
        <v>5034</v>
      </c>
      <c r="I5039" s="78">
        <v>2691</v>
      </c>
      <c r="J5039" s="78">
        <v>2688</v>
      </c>
      <c r="K5039" s="78">
        <v>2687</v>
      </c>
      <c r="L5039" s="78">
        <v>2691</v>
      </c>
      <c r="M5039" s="579" t="str">
        <f t="shared" si="79"/>
        <v>2691,2688,2687,2691</v>
      </c>
      <c r="R5039" s="280">
        <v>5034</v>
      </c>
      <c r="S5039" s="591">
        <v>1431.9693109034599</v>
      </c>
    </row>
    <row r="5040" spans="1:19">
      <c r="A5040" s="20"/>
      <c r="B5040" s="24">
        <v>2258</v>
      </c>
      <c r="H5040" s="571">
        <v>5035</v>
      </c>
      <c r="I5040" s="78">
        <v>2691</v>
      </c>
      <c r="J5040" s="78">
        <v>2687</v>
      </c>
      <c r="K5040" s="78">
        <v>2690</v>
      </c>
      <c r="L5040" s="78">
        <v>2691</v>
      </c>
      <c r="M5040" s="579" t="str">
        <f t="shared" si="79"/>
        <v>2691,2687,2690,2691</v>
      </c>
      <c r="R5040" s="280">
        <v>5035</v>
      </c>
      <c r="S5040" s="591">
        <v>1533.5872826602399</v>
      </c>
    </row>
    <row r="5041" spans="1:19">
      <c r="A5041" s="20"/>
      <c r="B5041" s="24">
        <v>2259</v>
      </c>
      <c r="H5041" s="571">
        <v>5036</v>
      </c>
      <c r="I5041" s="78">
        <v>2692</v>
      </c>
      <c r="J5041" s="78">
        <v>2685</v>
      </c>
      <c r="K5041" s="78">
        <v>2688</v>
      </c>
      <c r="L5041" s="78">
        <v>2692</v>
      </c>
      <c r="M5041" s="579" t="str">
        <f t="shared" si="79"/>
        <v>2692,2685,2688,2692</v>
      </c>
      <c r="R5041" s="280">
        <v>5036</v>
      </c>
      <c r="S5041" s="591">
        <v>1537.5625036701999</v>
      </c>
    </row>
    <row r="5042" spans="1:19">
      <c r="A5042" s="20"/>
      <c r="B5042" s="24">
        <v>2260</v>
      </c>
      <c r="H5042" s="571">
        <v>5037</v>
      </c>
      <c r="I5042" s="78">
        <v>2692</v>
      </c>
      <c r="J5042" s="78">
        <v>2688</v>
      </c>
      <c r="K5042" s="78">
        <v>2691</v>
      </c>
      <c r="L5042" s="78">
        <v>2692</v>
      </c>
      <c r="M5042" s="579" t="str">
        <f t="shared" si="79"/>
        <v>2692,2688,2691,2692</v>
      </c>
      <c r="R5042" s="280">
        <v>5037</v>
      </c>
      <c r="S5042" s="591">
        <v>1391.8045004973101</v>
      </c>
    </row>
    <row r="5043" spans="1:19">
      <c r="A5043" s="20"/>
      <c r="B5043" s="24">
        <v>2261</v>
      </c>
      <c r="H5043" s="571">
        <v>5038</v>
      </c>
      <c r="I5043" s="78">
        <v>2693</v>
      </c>
      <c r="J5043" s="78">
        <v>2655</v>
      </c>
      <c r="K5043" s="78">
        <v>2625</v>
      </c>
      <c r="L5043" s="78">
        <v>2693</v>
      </c>
      <c r="M5043" s="579" t="str">
        <f t="shared" si="79"/>
        <v>2693,2655,2625,2693</v>
      </c>
      <c r="R5043" s="280">
        <v>5038</v>
      </c>
      <c r="S5043" s="591">
        <v>1438.2349839844501</v>
      </c>
    </row>
    <row r="5044" spans="1:19">
      <c r="A5044" s="20"/>
      <c r="B5044" s="24">
        <v>2262</v>
      </c>
      <c r="H5044" s="571">
        <v>5039</v>
      </c>
      <c r="I5044" s="78">
        <v>2693</v>
      </c>
      <c r="J5044" s="78">
        <v>2625</v>
      </c>
      <c r="K5044" s="78">
        <v>2626</v>
      </c>
      <c r="L5044" s="78">
        <v>2693</v>
      </c>
      <c r="M5044" s="579" t="str">
        <f t="shared" si="79"/>
        <v>2693,2625,2626,2693</v>
      </c>
      <c r="R5044" s="280">
        <v>5039</v>
      </c>
      <c r="S5044" s="591">
        <v>1453.6930599765899</v>
      </c>
    </row>
    <row r="5045" spans="1:19">
      <c r="A5045" s="20"/>
      <c r="B5045" s="24">
        <v>2263</v>
      </c>
      <c r="H5045" s="571">
        <v>5040</v>
      </c>
      <c r="I5045" s="78">
        <v>2694</v>
      </c>
      <c r="J5045" s="78">
        <v>2654</v>
      </c>
      <c r="K5045" s="78">
        <v>2655</v>
      </c>
      <c r="L5045" s="78">
        <v>2694</v>
      </c>
      <c r="M5045" s="579" t="str">
        <f t="shared" si="79"/>
        <v>2694,2654,2655,2694</v>
      </c>
      <c r="R5045" s="280">
        <v>5040</v>
      </c>
      <c r="S5045" s="591">
        <v>1428.10333501279</v>
      </c>
    </row>
    <row r="5046" spans="1:19">
      <c r="A5046" s="20"/>
      <c r="B5046" s="24">
        <v>2264</v>
      </c>
      <c r="H5046" s="571">
        <v>5041</v>
      </c>
      <c r="I5046" s="78">
        <v>2694</v>
      </c>
      <c r="J5046" s="78">
        <v>2655</v>
      </c>
      <c r="K5046" s="78">
        <v>2693</v>
      </c>
      <c r="L5046" s="78">
        <v>2694</v>
      </c>
      <c r="M5046" s="579" t="str">
        <f t="shared" si="79"/>
        <v>2694,2655,2693,2694</v>
      </c>
      <c r="R5046" s="280">
        <v>5041</v>
      </c>
      <c r="S5046" s="591">
        <v>1436.81855606264</v>
      </c>
    </row>
    <row r="5047" spans="1:19">
      <c r="A5047" s="20"/>
      <c r="B5047" s="24">
        <v>2265</v>
      </c>
      <c r="H5047" s="571">
        <v>5042</v>
      </c>
      <c r="I5047" s="78">
        <v>2695</v>
      </c>
      <c r="J5047" s="78">
        <v>2653</v>
      </c>
      <c r="K5047" s="78">
        <v>2654</v>
      </c>
      <c r="L5047" s="78">
        <v>2695</v>
      </c>
      <c r="M5047" s="579" t="str">
        <f t="shared" si="79"/>
        <v>2695,2653,2654,2695</v>
      </c>
      <c r="R5047" s="280">
        <v>5042</v>
      </c>
      <c r="S5047" s="591">
        <v>1436.6524469398</v>
      </c>
    </row>
    <row r="5048" spans="1:19">
      <c r="A5048" s="20"/>
      <c r="B5048" s="24">
        <v>2266</v>
      </c>
      <c r="H5048" s="571">
        <v>5043</v>
      </c>
      <c r="I5048" s="78">
        <v>2695</v>
      </c>
      <c r="J5048" s="78">
        <v>2654</v>
      </c>
      <c r="K5048" s="78">
        <v>2694</v>
      </c>
      <c r="L5048" s="78">
        <v>2695</v>
      </c>
      <c r="M5048" s="579" t="str">
        <f t="shared" si="79"/>
        <v>2695,2654,2694,2695</v>
      </c>
      <c r="R5048" s="280">
        <v>5043</v>
      </c>
      <c r="S5048" s="591">
        <v>1455.01283354623</v>
      </c>
    </row>
    <row r="5049" spans="1:19">
      <c r="A5049" s="20"/>
      <c r="B5049" s="24">
        <v>2267</v>
      </c>
      <c r="H5049" s="571">
        <v>5044</v>
      </c>
      <c r="I5049" s="78">
        <v>2696</v>
      </c>
      <c r="J5049" s="78">
        <v>2693</v>
      </c>
      <c r="K5049" s="78">
        <v>2626</v>
      </c>
      <c r="L5049" s="78">
        <v>2696</v>
      </c>
      <c r="M5049" s="579" t="str">
        <f t="shared" si="79"/>
        <v>2696,2693,2626,2696</v>
      </c>
      <c r="R5049" s="280">
        <v>5044</v>
      </c>
      <c r="S5049" s="591">
        <v>1488.3039069592</v>
      </c>
    </row>
    <row r="5050" spans="1:19">
      <c r="A5050" s="20"/>
      <c r="B5050" s="24">
        <v>2268</v>
      </c>
      <c r="H5050" s="571">
        <v>5045</v>
      </c>
      <c r="I5050" s="78">
        <v>2696</v>
      </c>
      <c r="J5050" s="78">
        <v>2626</v>
      </c>
      <c r="K5050" s="78">
        <v>2627</v>
      </c>
      <c r="L5050" s="78">
        <v>2696</v>
      </c>
      <c r="M5050" s="579" t="str">
        <f t="shared" si="79"/>
        <v>2696,2626,2627,2696</v>
      </c>
      <c r="R5050" s="280">
        <v>5045</v>
      </c>
      <c r="S5050" s="591">
        <v>1515.7002083975899</v>
      </c>
    </row>
    <row r="5051" spans="1:19">
      <c r="A5051" s="20"/>
      <c r="B5051" s="24">
        <v>2269</v>
      </c>
      <c r="H5051" s="571">
        <v>5046</v>
      </c>
      <c r="I5051" s="78">
        <v>2697</v>
      </c>
      <c r="J5051" s="78">
        <v>2696</v>
      </c>
      <c r="K5051" s="78">
        <v>2627</v>
      </c>
      <c r="L5051" s="78">
        <v>2697</v>
      </c>
      <c r="M5051" s="579" t="str">
        <f t="shared" si="79"/>
        <v>2697,2696,2627,2697</v>
      </c>
      <c r="R5051" s="280">
        <v>5046</v>
      </c>
      <c r="S5051" s="591">
        <v>1523.5487176337999</v>
      </c>
    </row>
    <row r="5052" spans="1:19">
      <c r="A5052" s="20"/>
      <c r="B5052" s="24">
        <v>2270</v>
      </c>
      <c r="H5052" s="571">
        <v>5047</v>
      </c>
      <c r="I5052" s="78">
        <v>2697</v>
      </c>
      <c r="J5052" s="78">
        <v>2627</v>
      </c>
      <c r="K5052" s="78">
        <v>2628</v>
      </c>
      <c r="L5052" s="78">
        <v>2697</v>
      </c>
      <c r="M5052" s="579" t="str">
        <f t="shared" si="79"/>
        <v>2697,2627,2628,2697</v>
      </c>
      <c r="R5052" s="280">
        <v>5047</v>
      </c>
      <c r="S5052" s="591">
        <v>1574.2700979947999</v>
      </c>
    </row>
    <row r="5053" spans="1:19">
      <c r="A5053" s="20"/>
      <c r="B5053" s="24">
        <v>2271</v>
      </c>
      <c r="H5053" s="571">
        <v>5048</v>
      </c>
      <c r="I5053" s="78">
        <v>2698</v>
      </c>
      <c r="J5053" s="78">
        <v>2697</v>
      </c>
      <c r="K5053" s="78">
        <v>2628</v>
      </c>
      <c r="L5053" s="78">
        <v>2698</v>
      </c>
      <c r="M5053" s="579" t="str">
        <f t="shared" si="79"/>
        <v>2698,2697,2628,2698</v>
      </c>
      <c r="R5053" s="280">
        <v>5048</v>
      </c>
      <c r="S5053" s="591">
        <v>1538.4166769219901</v>
      </c>
    </row>
    <row r="5054" spans="1:19">
      <c r="A5054" s="20"/>
      <c r="B5054" s="24">
        <v>2272</v>
      </c>
      <c r="H5054" s="571">
        <v>5049</v>
      </c>
      <c r="I5054" s="78">
        <v>2698</v>
      </c>
      <c r="J5054" s="78">
        <v>2628</v>
      </c>
      <c r="K5054" s="78">
        <v>2629</v>
      </c>
      <c r="L5054" s="78">
        <v>2698</v>
      </c>
      <c r="M5054" s="579" t="str">
        <f t="shared" si="79"/>
        <v>2698,2628,2629,2698</v>
      </c>
      <c r="R5054" s="280">
        <v>5049</v>
      </c>
      <c r="S5054" s="591">
        <v>1594.92624868699</v>
      </c>
    </row>
    <row r="5055" spans="1:19">
      <c r="A5055" s="20"/>
      <c r="B5055" s="24">
        <v>2273</v>
      </c>
      <c r="H5055" s="571">
        <v>5050</v>
      </c>
      <c r="I5055" s="78">
        <v>2699</v>
      </c>
      <c r="J5055" s="78">
        <v>2698</v>
      </c>
      <c r="K5055" s="78">
        <v>2629</v>
      </c>
      <c r="L5055" s="78">
        <v>2699</v>
      </c>
      <c r="M5055" s="579" t="str">
        <f t="shared" si="79"/>
        <v>2699,2698,2629,2699</v>
      </c>
      <c r="R5055" s="280">
        <v>5050</v>
      </c>
      <c r="S5055" s="591">
        <v>1502.91314003599</v>
      </c>
    </row>
    <row r="5056" spans="1:19">
      <c r="A5056" s="20"/>
      <c r="B5056" s="24">
        <v>2274</v>
      </c>
      <c r="H5056" s="571">
        <v>5051</v>
      </c>
      <c r="I5056" s="78">
        <v>2699</v>
      </c>
      <c r="J5056" s="78">
        <v>2629</v>
      </c>
      <c r="K5056" s="78">
        <v>2630</v>
      </c>
      <c r="L5056" s="78">
        <v>2699</v>
      </c>
      <c r="M5056" s="579" t="str">
        <f t="shared" si="79"/>
        <v>2699,2629,2630,2699</v>
      </c>
      <c r="R5056" s="280">
        <v>5051</v>
      </c>
      <c r="S5056" s="591">
        <v>1608.8544208439901</v>
      </c>
    </row>
    <row r="5057" spans="1:19">
      <c r="A5057" s="20"/>
      <c r="B5057" s="24">
        <v>2275</v>
      </c>
      <c r="H5057" s="571">
        <v>5052</v>
      </c>
      <c r="I5057" s="78">
        <v>2700</v>
      </c>
      <c r="J5057" s="78">
        <v>2652</v>
      </c>
      <c r="K5057" s="78">
        <v>2653</v>
      </c>
      <c r="L5057" s="78">
        <v>2700</v>
      </c>
      <c r="M5057" s="579" t="str">
        <f t="shared" si="79"/>
        <v>2700,2652,2653,2700</v>
      </c>
      <c r="R5057" s="280">
        <v>5052</v>
      </c>
      <c r="S5057" s="591">
        <v>1463.8740130334199</v>
      </c>
    </row>
    <row r="5058" spans="1:19">
      <c r="A5058" s="20"/>
      <c r="B5058" s="24">
        <v>2276</v>
      </c>
      <c r="H5058" s="571">
        <v>5053</v>
      </c>
      <c r="I5058" s="78">
        <v>2700</v>
      </c>
      <c r="J5058" s="78">
        <v>2653</v>
      </c>
      <c r="K5058" s="78">
        <v>2695</v>
      </c>
      <c r="L5058" s="78">
        <v>2700</v>
      </c>
      <c r="M5058" s="579" t="str">
        <f t="shared" si="79"/>
        <v>2700,2653,2695,2700</v>
      </c>
      <c r="R5058" s="280">
        <v>5053</v>
      </c>
      <c r="S5058" s="591">
        <v>1490.2120859352301</v>
      </c>
    </row>
    <row r="5059" spans="1:19">
      <c r="A5059" s="20"/>
      <c r="B5059" s="24">
        <v>2277</v>
      </c>
      <c r="H5059" s="571">
        <v>5054</v>
      </c>
      <c r="I5059" s="78">
        <v>2701</v>
      </c>
      <c r="J5059" s="78">
        <v>2651</v>
      </c>
      <c r="K5059" s="78">
        <v>2652</v>
      </c>
      <c r="L5059" s="78">
        <v>2701</v>
      </c>
      <c r="M5059" s="579" t="str">
        <f t="shared" si="79"/>
        <v>2701,2651,2652,2701</v>
      </c>
      <c r="R5059" s="280">
        <v>5054</v>
      </c>
      <c r="S5059" s="591">
        <v>1530.10698074385</v>
      </c>
    </row>
    <row r="5060" spans="1:19">
      <c r="A5060" s="20"/>
      <c r="B5060" s="24">
        <v>2278</v>
      </c>
      <c r="H5060" s="571">
        <v>5055</v>
      </c>
      <c r="I5060" s="78">
        <v>2701</v>
      </c>
      <c r="J5060" s="78">
        <v>2652</v>
      </c>
      <c r="K5060" s="78">
        <v>2700</v>
      </c>
      <c r="L5060" s="78">
        <v>2701</v>
      </c>
      <c r="M5060" s="579" t="str">
        <f t="shared" si="79"/>
        <v>2701,2652,2700,2701</v>
      </c>
      <c r="R5060" s="280">
        <v>5055</v>
      </c>
      <c r="S5060" s="591">
        <v>1546.61240495113</v>
      </c>
    </row>
    <row r="5061" spans="1:19">
      <c r="A5061" s="20"/>
      <c r="B5061" s="24">
        <v>2279</v>
      </c>
      <c r="H5061" s="571">
        <v>5056</v>
      </c>
      <c r="I5061" s="78">
        <v>2702</v>
      </c>
      <c r="J5061" s="78">
        <v>2650</v>
      </c>
      <c r="K5061" s="78">
        <v>2651</v>
      </c>
      <c r="L5061" s="78">
        <v>2702</v>
      </c>
      <c r="M5061" s="579" t="str">
        <f t="shared" si="79"/>
        <v>2702,2650,2651,2702</v>
      </c>
      <c r="R5061" s="280">
        <v>5056</v>
      </c>
      <c r="S5061" s="591">
        <v>1600.2801849054299</v>
      </c>
    </row>
    <row r="5062" spans="1:19">
      <c r="A5062" s="20"/>
      <c r="B5062" s="24">
        <v>2280</v>
      </c>
      <c r="H5062" s="571">
        <v>5057</v>
      </c>
      <c r="I5062" s="78">
        <v>2702</v>
      </c>
      <c r="J5062" s="78">
        <v>2651</v>
      </c>
      <c r="K5062" s="78">
        <v>2701</v>
      </c>
      <c r="L5062" s="78">
        <v>2702</v>
      </c>
      <c r="M5062" s="579" t="str">
        <f t="shared" ref="M5062:M5125" si="80">_xlfn.CONCAT(I5062,",",J5062,",",,K5062,",",L5062)</f>
        <v>2702,2651,2701,2702</v>
      </c>
      <c r="R5062" s="280">
        <v>5057</v>
      </c>
      <c r="S5062" s="591">
        <v>1645.3837223664</v>
      </c>
    </row>
    <row r="5063" spans="1:19">
      <c r="A5063" s="20"/>
      <c r="B5063" s="24">
        <v>2281</v>
      </c>
      <c r="H5063" s="571">
        <v>5058</v>
      </c>
      <c r="I5063" s="78">
        <v>2702</v>
      </c>
      <c r="J5063" s="78">
        <v>2670</v>
      </c>
      <c r="K5063" s="78">
        <v>2650</v>
      </c>
      <c r="L5063" s="78">
        <v>2702</v>
      </c>
      <c r="M5063" s="579" t="str">
        <f t="shared" si="80"/>
        <v>2702,2670,2650,2702</v>
      </c>
      <c r="R5063" s="280">
        <v>5058</v>
      </c>
      <c r="S5063" s="591">
        <v>1803.8875106186299</v>
      </c>
    </row>
    <row r="5064" spans="1:19">
      <c r="A5064" s="20"/>
      <c r="B5064" s="24">
        <v>2282</v>
      </c>
      <c r="H5064" s="571">
        <v>5059</v>
      </c>
      <c r="I5064" s="78">
        <v>2703</v>
      </c>
      <c r="J5064" s="78">
        <v>2677</v>
      </c>
      <c r="K5064" s="78">
        <v>2670</v>
      </c>
      <c r="L5064" s="78">
        <v>2703</v>
      </c>
      <c r="M5064" s="579" t="str">
        <f t="shared" si="80"/>
        <v>2703,2677,2670,2703</v>
      </c>
      <c r="R5064" s="280">
        <v>5059</v>
      </c>
      <c r="S5064" s="591">
        <v>1953.6367806625899</v>
      </c>
    </row>
    <row r="5065" spans="1:19">
      <c r="A5065" s="20"/>
      <c r="B5065" s="24">
        <v>2283</v>
      </c>
      <c r="H5065" s="571">
        <v>5060</v>
      </c>
      <c r="I5065" s="78">
        <v>2703</v>
      </c>
      <c r="J5065" s="78">
        <v>2670</v>
      </c>
      <c r="K5065" s="78">
        <v>2702</v>
      </c>
      <c r="L5065" s="78">
        <v>2703</v>
      </c>
      <c r="M5065" s="579" t="str">
        <f t="shared" si="80"/>
        <v>2703,2670,2702,2703</v>
      </c>
      <c r="R5065" s="280">
        <v>5060</v>
      </c>
      <c r="S5065" s="591">
        <v>1739.94801420659</v>
      </c>
    </row>
    <row r="5066" spans="1:19">
      <c r="A5066" s="20"/>
      <c r="B5066" s="24">
        <v>2284</v>
      </c>
      <c r="H5066" s="571">
        <v>5061</v>
      </c>
      <c r="I5066" s="78">
        <v>2704</v>
      </c>
      <c r="J5066" s="78">
        <v>2689</v>
      </c>
      <c r="K5066" s="78">
        <v>2677</v>
      </c>
      <c r="L5066" s="78">
        <v>2704</v>
      </c>
      <c r="M5066" s="579" t="str">
        <f t="shared" si="80"/>
        <v>2704,2689,2677,2704</v>
      </c>
      <c r="R5066" s="280">
        <v>5061</v>
      </c>
      <c r="S5066" s="591">
        <v>1635.7964974728</v>
      </c>
    </row>
    <row r="5067" spans="1:19">
      <c r="A5067" s="20"/>
      <c r="B5067" s="24">
        <v>2285</v>
      </c>
      <c r="H5067" s="571">
        <v>5062</v>
      </c>
      <c r="I5067" s="78">
        <v>2704</v>
      </c>
      <c r="J5067" s="78">
        <v>2677</v>
      </c>
      <c r="K5067" s="78">
        <v>2703</v>
      </c>
      <c r="L5067" s="78">
        <v>2704</v>
      </c>
      <c r="M5067" s="579" t="str">
        <f t="shared" si="80"/>
        <v>2704,2677,2703,2704</v>
      </c>
      <c r="R5067" s="280">
        <v>5062</v>
      </c>
      <c r="S5067" s="591">
        <v>1503.01061266379</v>
      </c>
    </row>
    <row r="5068" spans="1:19">
      <c r="A5068" s="20"/>
      <c r="B5068" s="24">
        <v>2286</v>
      </c>
      <c r="H5068" s="571">
        <v>5063</v>
      </c>
      <c r="I5068" s="78">
        <v>2705</v>
      </c>
      <c r="J5068" s="78">
        <v>2690</v>
      </c>
      <c r="K5068" s="78">
        <v>2689</v>
      </c>
      <c r="L5068" s="78">
        <v>2705</v>
      </c>
      <c r="M5068" s="579" t="str">
        <f t="shared" si="80"/>
        <v>2705,2690,2689,2705</v>
      </c>
      <c r="R5068" s="280">
        <v>5063</v>
      </c>
      <c r="S5068" s="591">
        <v>1684.4306100072899</v>
      </c>
    </row>
    <row r="5069" spans="1:19">
      <c r="A5069" s="20"/>
      <c r="B5069" s="24">
        <v>2287</v>
      </c>
      <c r="H5069" s="571">
        <v>5064</v>
      </c>
      <c r="I5069" s="78">
        <v>2705</v>
      </c>
      <c r="J5069" s="78">
        <v>2689</v>
      </c>
      <c r="K5069" s="78">
        <v>2704</v>
      </c>
      <c r="L5069" s="78">
        <v>2705</v>
      </c>
      <c r="M5069" s="579" t="str">
        <f t="shared" si="80"/>
        <v>2705,2689,2704,2705</v>
      </c>
      <c r="R5069" s="280">
        <v>5064</v>
      </c>
      <c r="S5069" s="591">
        <v>1486.58800777854</v>
      </c>
    </row>
    <row r="5070" spans="1:19">
      <c r="A5070" s="20"/>
      <c r="B5070" s="24">
        <v>2288</v>
      </c>
      <c r="H5070" s="571">
        <v>5065</v>
      </c>
      <c r="I5070" s="78">
        <v>2706</v>
      </c>
      <c r="J5070" s="78">
        <v>2691</v>
      </c>
      <c r="K5070" s="78">
        <v>2690</v>
      </c>
      <c r="L5070" s="78">
        <v>2706</v>
      </c>
      <c r="M5070" s="579" t="str">
        <f t="shared" si="80"/>
        <v>2706,2691,2690,2706</v>
      </c>
      <c r="R5070" s="280">
        <v>5065</v>
      </c>
      <c r="S5070" s="591">
        <v>1515.00518701961</v>
      </c>
    </row>
    <row r="5071" spans="1:19">
      <c r="A5071" s="20"/>
      <c r="B5071" s="24">
        <v>2289</v>
      </c>
      <c r="H5071" s="571">
        <v>5066</v>
      </c>
      <c r="I5071" s="78">
        <v>2706</v>
      </c>
      <c r="J5071" s="78">
        <v>2690</v>
      </c>
      <c r="K5071" s="78">
        <v>2705</v>
      </c>
      <c r="L5071" s="78">
        <v>2706</v>
      </c>
      <c r="M5071" s="579" t="str">
        <f t="shared" si="80"/>
        <v>2706,2690,2705,2706</v>
      </c>
      <c r="R5071" s="280">
        <v>5066</v>
      </c>
      <c r="S5071" s="591">
        <v>1484.9501563423401</v>
      </c>
    </row>
    <row r="5072" spans="1:19">
      <c r="A5072" s="20"/>
      <c r="B5072" s="24">
        <v>2290</v>
      </c>
      <c r="H5072" s="571">
        <v>5067</v>
      </c>
      <c r="I5072" s="78">
        <v>2707</v>
      </c>
      <c r="J5072" s="78">
        <v>2692</v>
      </c>
      <c r="K5072" s="78">
        <v>2691</v>
      </c>
      <c r="L5072" s="78">
        <v>2707</v>
      </c>
      <c r="M5072" s="579" t="str">
        <f t="shared" si="80"/>
        <v>2707,2692,2691,2707</v>
      </c>
      <c r="R5072" s="280">
        <v>5067</v>
      </c>
      <c r="S5072" s="591">
        <v>1472.6322716688401</v>
      </c>
    </row>
    <row r="5073" spans="1:19">
      <c r="A5073" s="20"/>
      <c r="B5073" s="24">
        <v>2291</v>
      </c>
      <c r="H5073" s="571">
        <v>5068</v>
      </c>
      <c r="I5073" s="78">
        <v>2707</v>
      </c>
      <c r="J5073" s="78">
        <v>2691</v>
      </c>
      <c r="K5073" s="78">
        <v>2706</v>
      </c>
      <c r="L5073" s="78">
        <v>2707</v>
      </c>
      <c r="M5073" s="579" t="str">
        <f t="shared" si="80"/>
        <v>2707,2691,2706,2707</v>
      </c>
      <c r="R5073" s="280">
        <v>5068</v>
      </c>
      <c r="S5073" s="591">
        <v>1414.3059063380199</v>
      </c>
    </row>
    <row r="5074" spans="1:19">
      <c r="A5074" s="20"/>
      <c r="B5074" s="24">
        <v>2292</v>
      </c>
      <c r="H5074" s="571">
        <v>5069</v>
      </c>
      <c r="I5074" s="78">
        <v>2708</v>
      </c>
      <c r="J5074" s="78">
        <v>2703</v>
      </c>
      <c r="K5074" s="78">
        <v>2702</v>
      </c>
      <c r="L5074" s="78">
        <v>2708</v>
      </c>
      <c r="M5074" s="579" t="str">
        <f t="shared" si="80"/>
        <v>2708,2703,2702,2708</v>
      </c>
      <c r="R5074" s="280">
        <v>5069</v>
      </c>
      <c r="S5074" s="591">
        <v>1613.7145843398</v>
      </c>
    </row>
    <row r="5075" spans="1:19">
      <c r="A5075" s="20"/>
      <c r="B5075" s="24">
        <v>2293</v>
      </c>
      <c r="H5075" s="571">
        <v>5070</v>
      </c>
      <c r="I5075" s="78">
        <v>2708</v>
      </c>
      <c r="J5075" s="78">
        <v>2702</v>
      </c>
      <c r="K5075" s="78">
        <v>2701</v>
      </c>
      <c r="L5075" s="78">
        <v>2708</v>
      </c>
      <c r="M5075" s="579" t="str">
        <f t="shared" si="80"/>
        <v>2708,2702,2701,2708</v>
      </c>
      <c r="R5075" s="280">
        <v>5070</v>
      </c>
      <c r="S5075" s="591">
        <v>1593.4110730494201</v>
      </c>
    </row>
    <row r="5076" spans="1:19">
      <c r="A5076" s="20"/>
      <c r="B5076" s="24">
        <v>2294</v>
      </c>
      <c r="H5076" s="571">
        <v>5071</v>
      </c>
      <c r="I5076" s="78">
        <v>2709</v>
      </c>
      <c r="J5076" s="78">
        <v>2708</v>
      </c>
      <c r="K5076" s="78">
        <v>2701</v>
      </c>
      <c r="L5076" s="78">
        <v>2709</v>
      </c>
      <c r="M5076" s="579" t="str">
        <f t="shared" si="80"/>
        <v>2709,2708,2701,2709</v>
      </c>
      <c r="R5076" s="280">
        <v>5071</v>
      </c>
      <c r="S5076" s="591">
        <v>1530.14771538076</v>
      </c>
    </row>
    <row r="5077" spans="1:19">
      <c r="A5077" s="20"/>
      <c r="B5077" s="24">
        <v>2295</v>
      </c>
      <c r="H5077" s="571">
        <v>5072</v>
      </c>
      <c r="I5077" s="78">
        <v>2709</v>
      </c>
      <c r="J5077" s="78">
        <v>2701</v>
      </c>
      <c r="K5077" s="78">
        <v>2700</v>
      </c>
      <c r="L5077" s="78">
        <v>2709</v>
      </c>
      <c r="M5077" s="579" t="str">
        <f t="shared" si="80"/>
        <v>2709,2701,2700,2709</v>
      </c>
      <c r="R5077" s="280">
        <v>5072</v>
      </c>
      <c r="S5077" s="591">
        <v>1506.5814797236801</v>
      </c>
    </row>
    <row r="5078" spans="1:19">
      <c r="A5078" s="20"/>
      <c r="B5078" s="24">
        <v>2296</v>
      </c>
      <c r="H5078" s="571">
        <v>5073</v>
      </c>
      <c r="I5078" s="78">
        <v>2710</v>
      </c>
      <c r="J5078" s="78">
        <v>2704</v>
      </c>
      <c r="K5078" s="78">
        <v>2703</v>
      </c>
      <c r="L5078" s="78">
        <v>2710</v>
      </c>
      <c r="M5078" s="579" t="str">
        <f t="shared" si="80"/>
        <v>2710,2704,2703,2710</v>
      </c>
      <c r="R5078" s="280">
        <v>5073</v>
      </c>
      <c r="S5078" s="591">
        <v>1397.8690239385201</v>
      </c>
    </row>
    <row r="5079" spans="1:19">
      <c r="A5079" s="20"/>
      <c r="B5079" s="24">
        <v>2297</v>
      </c>
      <c r="H5079" s="571">
        <v>5074</v>
      </c>
      <c r="I5079" s="78">
        <v>2710</v>
      </c>
      <c r="J5079" s="78">
        <v>2703</v>
      </c>
      <c r="K5079" s="78">
        <v>2708</v>
      </c>
      <c r="L5079" s="78">
        <v>2710</v>
      </c>
      <c r="M5079" s="579" t="str">
        <f t="shared" si="80"/>
        <v>2710,2703,2708,2710</v>
      </c>
      <c r="R5079" s="280">
        <v>5074</v>
      </c>
      <c r="S5079" s="591">
        <v>1569.2951341037101</v>
      </c>
    </row>
    <row r="5080" spans="1:19">
      <c r="A5080" s="20"/>
      <c r="B5080" s="24">
        <v>2298</v>
      </c>
      <c r="H5080" s="571">
        <v>5075</v>
      </c>
      <c r="I5080" s="78">
        <v>2710</v>
      </c>
      <c r="J5080" s="78">
        <v>2705</v>
      </c>
      <c r="K5080" s="78">
        <v>2704</v>
      </c>
      <c r="L5080" s="78">
        <v>2710</v>
      </c>
      <c r="M5080" s="579" t="str">
        <f t="shared" si="80"/>
        <v>2710,2705,2704,2710</v>
      </c>
      <c r="R5080" s="280">
        <v>5075</v>
      </c>
      <c r="S5080" s="591">
        <v>1339.40299505597</v>
      </c>
    </row>
    <row r="5081" spans="1:19">
      <c r="A5081" s="20"/>
      <c r="B5081" s="24">
        <v>2299</v>
      </c>
      <c r="H5081" s="571">
        <v>5076</v>
      </c>
      <c r="I5081" s="78">
        <v>2711</v>
      </c>
      <c r="J5081" s="78">
        <v>2706</v>
      </c>
      <c r="K5081" s="78">
        <v>2705</v>
      </c>
      <c r="L5081" s="78">
        <v>2711</v>
      </c>
      <c r="M5081" s="579" t="str">
        <f t="shared" si="80"/>
        <v>2711,2706,2705,2711</v>
      </c>
      <c r="R5081" s="280">
        <v>5076</v>
      </c>
      <c r="S5081" s="591">
        <v>1475.5818003332299</v>
      </c>
    </row>
    <row r="5082" spans="1:19">
      <c r="A5082" s="20"/>
      <c r="B5082" s="24">
        <v>2300</v>
      </c>
      <c r="H5082" s="571">
        <v>5077</v>
      </c>
      <c r="I5082" s="78">
        <v>2711</v>
      </c>
      <c r="J5082" s="78">
        <v>2705</v>
      </c>
      <c r="K5082" s="78">
        <v>2710</v>
      </c>
      <c r="L5082" s="78">
        <v>2711</v>
      </c>
      <c r="M5082" s="579" t="str">
        <f t="shared" si="80"/>
        <v>2711,2705,2710,2711</v>
      </c>
      <c r="R5082" s="280">
        <v>5077</v>
      </c>
      <c r="S5082" s="591">
        <v>1514.4539566598801</v>
      </c>
    </row>
    <row r="5083" spans="1:19">
      <c r="A5083" s="20"/>
      <c r="B5083" s="24">
        <v>2301</v>
      </c>
      <c r="H5083" s="571">
        <v>5078</v>
      </c>
      <c r="I5083" s="78">
        <v>2712</v>
      </c>
      <c r="J5083" s="78">
        <v>2711</v>
      </c>
      <c r="K5083" s="78">
        <v>2710</v>
      </c>
      <c r="L5083" s="78">
        <v>2712</v>
      </c>
      <c r="M5083" s="579" t="str">
        <f t="shared" si="80"/>
        <v>2712,2711,2710,2712</v>
      </c>
      <c r="R5083" s="280">
        <v>5078</v>
      </c>
      <c r="S5083" s="591">
        <v>1445.6303680010899</v>
      </c>
    </row>
    <row r="5084" spans="1:19">
      <c r="A5084" s="20"/>
      <c r="B5084" s="24">
        <v>2302</v>
      </c>
      <c r="H5084" s="571">
        <v>5079</v>
      </c>
      <c r="I5084" s="78">
        <v>2712</v>
      </c>
      <c r="J5084" s="78">
        <v>2710</v>
      </c>
      <c r="K5084" s="78">
        <v>2708</v>
      </c>
      <c r="L5084" s="78">
        <v>2712</v>
      </c>
      <c r="M5084" s="579" t="str">
        <f t="shared" si="80"/>
        <v>2712,2710,2708,2712</v>
      </c>
      <c r="R5084" s="280">
        <v>5079</v>
      </c>
      <c r="S5084" s="591">
        <v>1476.2899551303201</v>
      </c>
    </row>
    <row r="5085" spans="1:19">
      <c r="A5085" s="20"/>
      <c r="B5085" s="24">
        <v>2303</v>
      </c>
      <c r="H5085" s="571">
        <v>5080</v>
      </c>
      <c r="I5085" s="78">
        <v>2709</v>
      </c>
      <c r="J5085" s="78">
        <v>2712</v>
      </c>
      <c r="K5085" s="78">
        <v>2708</v>
      </c>
      <c r="L5085" s="78">
        <v>2709</v>
      </c>
      <c r="M5085" s="579" t="str">
        <f t="shared" si="80"/>
        <v>2709,2712,2708,2709</v>
      </c>
      <c r="R5085" s="280">
        <v>5080</v>
      </c>
      <c r="S5085" s="591">
        <v>1509.30641731984</v>
      </c>
    </row>
    <row r="5086" spans="1:19">
      <c r="A5086" s="20"/>
      <c r="B5086" s="24">
        <v>2304</v>
      </c>
      <c r="H5086" s="571">
        <v>5081</v>
      </c>
      <c r="I5086" s="78">
        <v>2713</v>
      </c>
      <c r="J5086" s="78">
        <v>2709</v>
      </c>
      <c r="K5086" s="78">
        <v>2700</v>
      </c>
      <c r="L5086" s="78">
        <v>2713</v>
      </c>
      <c r="M5086" s="579" t="str">
        <f t="shared" si="80"/>
        <v>2713,2709,2700,2713</v>
      </c>
      <c r="R5086" s="280">
        <v>5081</v>
      </c>
      <c r="S5086" s="591">
        <v>1486.3538436548599</v>
      </c>
    </row>
    <row r="5087" spans="1:19">
      <c r="A5087" s="20"/>
      <c r="B5087" s="24">
        <v>2305</v>
      </c>
      <c r="H5087" s="571">
        <v>5082</v>
      </c>
      <c r="I5087" s="78">
        <v>2713</v>
      </c>
      <c r="J5087" s="78">
        <v>2700</v>
      </c>
      <c r="K5087" s="78">
        <v>2695</v>
      </c>
      <c r="L5087" s="78">
        <v>2713</v>
      </c>
      <c r="M5087" s="579" t="str">
        <f t="shared" si="80"/>
        <v>2713,2700,2695,2713</v>
      </c>
      <c r="R5087" s="280">
        <v>5082</v>
      </c>
      <c r="S5087" s="591">
        <v>1452.0280185802201</v>
      </c>
    </row>
    <row r="5088" spans="1:19">
      <c r="A5088" s="20"/>
      <c r="B5088" s="24">
        <v>2306</v>
      </c>
      <c r="H5088" s="571">
        <v>5083</v>
      </c>
      <c r="I5088" s="78">
        <v>2714</v>
      </c>
      <c r="J5088" s="78">
        <v>2712</v>
      </c>
      <c r="K5088" s="78">
        <v>2709</v>
      </c>
      <c r="L5088" s="78">
        <v>2714</v>
      </c>
      <c r="M5088" s="579" t="str">
        <f t="shared" si="80"/>
        <v>2714,2712,2709,2714</v>
      </c>
      <c r="R5088" s="280">
        <v>5083</v>
      </c>
      <c r="S5088" s="591">
        <v>1466.8254491574801</v>
      </c>
    </row>
    <row r="5089" spans="1:19">
      <c r="A5089" s="20"/>
      <c r="B5089" s="24">
        <v>2307</v>
      </c>
      <c r="H5089" s="571">
        <v>5084</v>
      </c>
      <c r="I5089" s="78">
        <v>2714</v>
      </c>
      <c r="J5089" s="78">
        <v>2709</v>
      </c>
      <c r="K5089" s="78">
        <v>2713</v>
      </c>
      <c r="L5089" s="78">
        <v>2714</v>
      </c>
      <c r="M5089" s="579" t="str">
        <f t="shared" si="80"/>
        <v>2714,2709,2713,2714</v>
      </c>
      <c r="R5089" s="280">
        <v>5084</v>
      </c>
      <c r="S5089" s="591">
        <v>1461.4700045680399</v>
      </c>
    </row>
    <row r="5090" spans="1:19">
      <c r="A5090" s="20"/>
      <c r="B5090" s="24">
        <v>2308</v>
      </c>
      <c r="H5090" s="571">
        <v>5085</v>
      </c>
      <c r="I5090" s="78">
        <v>2715</v>
      </c>
      <c r="J5090" s="78">
        <v>2713</v>
      </c>
      <c r="K5090" s="78">
        <v>2695</v>
      </c>
      <c r="L5090" s="78">
        <v>2715</v>
      </c>
      <c r="M5090" s="579" t="str">
        <f t="shared" si="80"/>
        <v>2715,2713,2695,2715</v>
      </c>
      <c r="R5090" s="280">
        <v>5085</v>
      </c>
      <c r="S5090" s="591">
        <v>1466.70237026926</v>
      </c>
    </row>
    <row r="5091" spans="1:19">
      <c r="A5091" s="20"/>
      <c r="B5091" s="24">
        <v>2309</v>
      </c>
      <c r="H5091" s="571">
        <v>5086</v>
      </c>
      <c r="I5091" s="78">
        <v>2715</v>
      </c>
      <c r="J5091" s="78">
        <v>2695</v>
      </c>
      <c r="K5091" s="78">
        <v>2694</v>
      </c>
      <c r="L5091" s="78">
        <v>2715</v>
      </c>
      <c r="M5091" s="579" t="str">
        <f t="shared" si="80"/>
        <v>2715,2695,2694,2715</v>
      </c>
      <c r="R5091" s="280">
        <v>5086</v>
      </c>
      <c r="S5091" s="591">
        <v>1426.72410893605</v>
      </c>
    </row>
    <row r="5092" spans="1:19">
      <c r="A5092" s="20"/>
      <c r="B5092" s="24">
        <v>2310</v>
      </c>
      <c r="H5092" s="571">
        <v>5087</v>
      </c>
      <c r="I5092" s="78">
        <v>2716</v>
      </c>
      <c r="J5092" s="78">
        <v>2715</v>
      </c>
      <c r="K5092" s="78">
        <v>2694</v>
      </c>
      <c r="L5092" s="78">
        <v>2716</v>
      </c>
      <c r="M5092" s="579" t="str">
        <f t="shared" si="80"/>
        <v>2716,2715,2694,2716</v>
      </c>
      <c r="R5092" s="280">
        <v>5087</v>
      </c>
      <c r="S5092" s="591">
        <v>1453.05023953609</v>
      </c>
    </row>
    <row r="5093" spans="1:19">
      <c r="A5093" s="20"/>
      <c r="B5093" s="24">
        <v>2311</v>
      </c>
      <c r="H5093" s="571">
        <v>5088</v>
      </c>
      <c r="I5093" s="78">
        <v>2716</v>
      </c>
      <c r="J5093" s="78">
        <v>2694</v>
      </c>
      <c r="K5093" s="78">
        <v>2693</v>
      </c>
      <c r="L5093" s="78">
        <v>2716</v>
      </c>
      <c r="M5093" s="579" t="str">
        <f t="shared" si="80"/>
        <v>2716,2694,2693,2716</v>
      </c>
      <c r="R5093" s="280">
        <v>5088</v>
      </c>
      <c r="S5093" s="591">
        <v>1440.18956249494</v>
      </c>
    </row>
    <row r="5094" spans="1:19">
      <c r="A5094" s="20"/>
      <c r="B5094" s="24">
        <v>2312</v>
      </c>
      <c r="H5094" s="571">
        <v>5089</v>
      </c>
      <c r="I5094" s="78">
        <v>2696</v>
      </c>
      <c r="J5094" s="78">
        <v>2716</v>
      </c>
      <c r="K5094" s="78">
        <v>2693</v>
      </c>
      <c r="L5094" s="78">
        <v>2696</v>
      </c>
      <c r="M5094" s="579" t="str">
        <f t="shared" si="80"/>
        <v>2696,2716,2693,2696</v>
      </c>
      <c r="R5094" s="280">
        <v>5089</v>
      </c>
      <c r="S5094" s="591">
        <v>1458.8618967814</v>
      </c>
    </row>
    <row r="5095" spans="1:19">
      <c r="A5095" s="20"/>
      <c r="B5095" s="24">
        <v>2313</v>
      </c>
      <c r="H5095" s="571">
        <v>5090</v>
      </c>
      <c r="I5095" s="78">
        <v>2717</v>
      </c>
      <c r="J5095" s="78">
        <v>2716</v>
      </c>
      <c r="K5095" s="78">
        <v>2696</v>
      </c>
      <c r="L5095" s="78">
        <v>2717</v>
      </c>
      <c r="M5095" s="579" t="str">
        <f t="shared" si="80"/>
        <v>2717,2716,2696,2717</v>
      </c>
      <c r="R5095" s="280">
        <v>5090</v>
      </c>
      <c r="S5095" s="591">
        <v>1465.8064505474499</v>
      </c>
    </row>
    <row r="5096" spans="1:19">
      <c r="A5096" s="20"/>
      <c r="B5096" s="24">
        <v>2314</v>
      </c>
      <c r="H5096" s="571">
        <v>5091</v>
      </c>
      <c r="I5096" s="78">
        <v>2717</v>
      </c>
      <c r="J5096" s="78">
        <v>2696</v>
      </c>
      <c r="K5096" s="78">
        <v>2697</v>
      </c>
      <c r="L5096" s="78">
        <v>2717</v>
      </c>
      <c r="M5096" s="579" t="str">
        <f t="shared" si="80"/>
        <v>2717,2696,2697,2717</v>
      </c>
      <c r="R5096" s="280">
        <v>5091</v>
      </c>
      <c r="S5096" s="591">
        <v>1478.5126979940001</v>
      </c>
    </row>
    <row r="5097" spans="1:19">
      <c r="A5097" s="20"/>
      <c r="B5097" s="24">
        <v>2315</v>
      </c>
      <c r="H5097" s="571">
        <v>5092</v>
      </c>
      <c r="I5097" s="78">
        <v>2718</v>
      </c>
      <c r="J5097" s="78">
        <v>2717</v>
      </c>
      <c r="K5097" s="78">
        <v>2697</v>
      </c>
      <c r="L5097" s="78">
        <v>2718</v>
      </c>
      <c r="M5097" s="579" t="str">
        <f t="shared" si="80"/>
        <v>2718,2717,2697,2718</v>
      </c>
      <c r="R5097" s="280">
        <v>5092</v>
      </c>
      <c r="S5097" s="591">
        <v>1475.0222169899901</v>
      </c>
    </row>
    <row r="5098" spans="1:19">
      <c r="A5098" s="20"/>
      <c r="B5098" s="24">
        <v>2316</v>
      </c>
      <c r="H5098" s="571">
        <v>5093</v>
      </c>
      <c r="I5098" s="78">
        <v>2718</v>
      </c>
      <c r="J5098" s="78">
        <v>2697</v>
      </c>
      <c r="K5098" s="78">
        <v>2698</v>
      </c>
      <c r="L5098" s="78">
        <v>2718</v>
      </c>
      <c r="M5098" s="579" t="str">
        <f t="shared" si="80"/>
        <v>2718,2697,2698,2718</v>
      </c>
      <c r="R5098" s="280">
        <v>5093</v>
      </c>
      <c r="S5098" s="591">
        <v>1482.1232830545</v>
      </c>
    </row>
    <row r="5099" spans="1:19">
      <c r="A5099" s="20"/>
      <c r="B5099" s="24">
        <v>2317</v>
      </c>
      <c r="H5099" s="571">
        <v>5094</v>
      </c>
      <c r="I5099" s="78">
        <v>2719</v>
      </c>
      <c r="J5099" s="78">
        <v>2718</v>
      </c>
      <c r="K5099" s="78">
        <v>2698</v>
      </c>
      <c r="L5099" s="78">
        <v>2719</v>
      </c>
      <c r="M5099" s="579" t="str">
        <f t="shared" si="80"/>
        <v>2719,2718,2698,2719</v>
      </c>
      <c r="R5099" s="280">
        <v>5094</v>
      </c>
      <c r="S5099" s="591">
        <v>1475.20659081599</v>
      </c>
    </row>
    <row r="5100" spans="1:19">
      <c r="A5100" s="20"/>
      <c r="B5100" s="24">
        <v>2318</v>
      </c>
      <c r="H5100" s="571">
        <v>5095</v>
      </c>
      <c r="I5100" s="78">
        <v>2719</v>
      </c>
      <c r="J5100" s="78">
        <v>2698</v>
      </c>
      <c r="K5100" s="78">
        <v>2699</v>
      </c>
      <c r="L5100" s="78">
        <v>2719</v>
      </c>
      <c r="M5100" s="579" t="str">
        <f t="shared" si="80"/>
        <v>2719,2698,2699,2719</v>
      </c>
      <c r="R5100" s="280">
        <v>5095</v>
      </c>
      <c r="S5100" s="591">
        <v>1456.403087783</v>
      </c>
    </row>
    <row r="5101" spans="1:19">
      <c r="A5101" s="20"/>
      <c r="B5101" s="24">
        <v>2319</v>
      </c>
      <c r="H5101" s="571">
        <v>5096</v>
      </c>
      <c r="I5101" s="78">
        <v>2720</v>
      </c>
      <c r="J5101" s="78">
        <v>2714</v>
      </c>
      <c r="K5101" s="78">
        <v>2713</v>
      </c>
      <c r="L5101" s="78">
        <v>2720</v>
      </c>
      <c r="M5101" s="579" t="str">
        <f t="shared" si="80"/>
        <v>2720,2714,2713,2720</v>
      </c>
      <c r="R5101" s="280">
        <v>5096</v>
      </c>
      <c r="S5101" s="591">
        <v>1449.2115960951501</v>
      </c>
    </row>
    <row r="5102" spans="1:19">
      <c r="A5102" s="20"/>
      <c r="B5102" s="24">
        <v>2320</v>
      </c>
      <c r="H5102" s="571">
        <v>5097</v>
      </c>
      <c r="I5102" s="78">
        <v>2720</v>
      </c>
      <c r="J5102" s="78">
        <v>2713</v>
      </c>
      <c r="K5102" s="78">
        <v>2715</v>
      </c>
      <c r="L5102" s="78">
        <v>2720</v>
      </c>
      <c r="M5102" s="579" t="str">
        <f t="shared" si="80"/>
        <v>2720,2713,2715,2720</v>
      </c>
      <c r="R5102" s="280">
        <v>5097</v>
      </c>
      <c r="S5102" s="591">
        <v>1439.1452591166501</v>
      </c>
    </row>
    <row r="5103" spans="1:19">
      <c r="A5103" s="20"/>
      <c r="B5103" s="24">
        <v>2321</v>
      </c>
      <c r="H5103" s="571">
        <v>5098</v>
      </c>
      <c r="I5103" s="78">
        <v>2721</v>
      </c>
      <c r="J5103" s="78">
        <v>2720</v>
      </c>
      <c r="K5103" s="78">
        <v>2715</v>
      </c>
      <c r="L5103" s="78">
        <v>2721</v>
      </c>
      <c r="M5103" s="579" t="str">
        <f t="shared" si="80"/>
        <v>2721,2720,2715,2721</v>
      </c>
      <c r="R5103" s="280">
        <v>5098</v>
      </c>
      <c r="S5103" s="591">
        <v>1441.6218566197899</v>
      </c>
    </row>
    <row r="5104" spans="1:19">
      <c r="A5104" s="20"/>
      <c r="B5104" s="24">
        <v>2322</v>
      </c>
      <c r="H5104" s="571">
        <v>5099</v>
      </c>
      <c r="I5104" s="78">
        <v>2721</v>
      </c>
      <c r="J5104" s="78">
        <v>2715</v>
      </c>
      <c r="K5104" s="78">
        <v>2716</v>
      </c>
      <c r="L5104" s="78">
        <v>2721</v>
      </c>
      <c r="M5104" s="579" t="str">
        <f t="shared" si="80"/>
        <v>2721,2715,2716,2721</v>
      </c>
      <c r="R5104" s="280">
        <v>5099</v>
      </c>
      <c r="S5104" s="591">
        <v>1440.7091573355999</v>
      </c>
    </row>
    <row r="5105" spans="1:19">
      <c r="A5105" s="20"/>
      <c r="B5105" s="24">
        <v>2323</v>
      </c>
      <c r="H5105" s="571">
        <v>5100</v>
      </c>
      <c r="I5105" s="78">
        <v>2717</v>
      </c>
      <c r="J5105" s="78">
        <v>2721</v>
      </c>
      <c r="K5105" s="78">
        <v>2716</v>
      </c>
      <c r="L5105" s="78">
        <v>2717</v>
      </c>
      <c r="M5105" s="579" t="str">
        <f t="shared" si="80"/>
        <v>2717,2721,2716,2717</v>
      </c>
      <c r="R5105" s="280">
        <v>5100</v>
      </c>
      <c r="S5105" s="591">
        <v>1433.7207058035899</v>
      </c>
    </row>
    <row r="5106" spans="1:19">
      <c r="A5106" s="20"/>
      <c r="B5106" s="24">
        <v>2324</v>
      </c>
      <c r="H5106" s="571">
        <v>5101</v>
      </c>
      <c r="I5106" s="78">
        <v>2722</v>
      </c>
      <c r="J5106" s="78">
        <v>2721</v>
      </c>
      <c r="K5106" s="78">
        <v>2717</v>
      </c>
      <c r="L5106" s="78">
        <v>2722</v>
      </c>
      <c r="M5106" s="579" t="str">
        <f t="shared" si="80"/>
        <v>2722,2721,2717,2722</v>
      </c>
      <c r="R5106" s="280">
        <v>5101</v>
      </c>
      <c r="S5106" s="591">
        <v>1439.9167217479901</v>
      </c>
    </row>
    <row r="5107" spans="1:19">
      <c r="A5107" s="20"/>
      <c r="B5107" s="24">
        <v>2325</v>
      </c>
      <c r="H5107" s="571">
        <v>5102</v>
      </c>
      <c r="I5107" s="78">
        <v>2722</v>
      </c>
      <c r="J5107" s="78">
        <v>2717</v>
      </c>
      <c r="K5107" s="78">
        <v>2718</v>
      </c>
      <c r="L5107" s="78">
        <v>2722</v>
      </c>
      <c r="M5107" s="579" t="str">
        <f t="shared" si="80"/>
        <v>2722,2717,2718,2722</v>
      </c>
      <c r="R5107" s="280">
        <v>5102</v>
      </c>
      <c r="S5107" s="591">
        <v>1425.6129240324999</v>
      </c>
    </row>
    <row r="5108" spans="1:19">
      <c r="A5108" s="20"/>
      <c r="B5108" s="24">
        <v>2326</v>
      </c>
      <c r="H5108" s="571">
        <v>5103</v>
      </c>
      <c r="I5108" s="78">
        <v>2723</v>
      </c>
      <c r="J5108" s="78">
        <v>2720</v>
      </c>
      <c r="K5108" s="78">
        <v>2721</v>
      </c>
      <c r="L5108" s="78">
        <v>2723</v>
      </c>
      <c r="M5108" s="579" t="str">
        <f t="shared" si="80"/>
        <v>2723,2720,2721,2723</v>
      </c>
      <c r="R5108" s="280">
        <v>5103</v>
      </c>
      <c r="S5108" s="591">
        <v>1434.2546994373899</v>
      </c>
    </row>
    <row r="5109" spans="1:19">
      <c r="A5109" s="20"/>
      <c r="B5109" s="24">
        <v>2327</v>
      </c>
      <c r="H5109" s="571">
        <v>5104</v>
      </c>
      <c r="I5109" s="78">
        <v>2723</v>
      </c>
      <c r="J5109" s="78">
        <v>2721</v>
      </c>
      <c r="K5109" s="78">
        <v>2722</v>
      </c>
      <c r="L5109" s="78">
        <v>2723</v>
      </c>
      <c r="M5109" s="579" t="str">
        <f t="shared" si="80"/>
        <v>2723,2721,2722,2723</v>
      </c>
      <c r="R5109" s="280">
        <v>5104</v>
      </c>
      <c r="S5109" s="591">
        <v>1415.0164823799901</v>
      </c>
    </row>
    <row r="5110" spans="1:19">
      <c r="A5110" s="20"/>
      <c r="B5110" s="24">
        <v>2328</v>
      </c>
      <c r="H5110" s="571">
        <v>5105</v>
      </c>
      <c r="I5110" s="78">
        <v>2724</v>
      </c>
      <c r="J5110" s="78">
        <v>2714</v>
      </c>
      <c r="K5110" s="78">
        <v>2720</v>
      </c>
      <c r="L5110" s="78">
        <v>2724</v>
      </c>
      <c r="M5110" s="579" t="str">
        <f t="shared" si="80"/>
        <v>2724,2714,2720,2724</v>
      </c>
      <c r="R5110" s="280">
        <v>5105</v>
      </c>
      <c r="S5110" s="591">
        <v>1428.0187910170901</v>
      </c>
    </row>
    <row r="5111" spans="1:19">
      <c r="A5111" s="20"/>
      <c r="B5111" s="24">
        <v>2329</v>
      </c>
      <c r="H5111" s="571">
        <v>5106</v>
      </c>
      <c r="I5111" s="78">
        <v>2724</v>
      </c>
      <c r="J5111" s="78">
        <v>2720</v>
      </c>
      <c r="K5111" s="78">
        <v>2723</v>
      </c>
      <c r="L5111" s="78">
        <v>2724</v>
      </c>
      <c r="M5111" s="579" t="str">
        <f t="shared" si="80"/>
        <v>2724,2720,2723,2724</v>
      </c>
      <c r="R5111" s="280">
        <v>5106</v>
      </c>
      <c r="S5111" s="591">
        <v>1419.4450590465999</v>
      </c>
    </row>
    <row r="5112" spans="1:19">
      <c r="A5112" s="20"/>
      <c r="B5112" s="24">
        <v>2330</v>
      </c>
      <c r="H5112" s="571">
        <v>5107</v>
      </c>
      <c r="I5112" s="78">
        <v>2725</v>
      </c>
      <c r="J5112" s="78">
        <v>2712</v>
      </c>
      <c r="K5112" s="78">
        <v>2714</v>
      </c>
      <c r="L5112" s="78">
        <v>2725</v>
      </c>
      <c r="M5112" s="579" t="str">
        <f t="shared" si="80"/>
        <v>2725,2712,2714,2725</v>
      </c>
      <c r="R5112" s="280">
        <v>5107</v>
      </c>
      <c r="S5112" s="591">
        <v>1442.49591724378</v>
      </c>
    </row>
    <row r="5113" spans="1:19">
      <c r="A5113" s="20"/>
      <c r="B5113" s="24">
        <v>2331</v>
      </c>
      <c r="H5113" s="571">
        <v>5108</v>
      </c>
      <c r="I5113" s="78">
        <v>2725</v>
      </c>
      <c r="J5113" s="78">
        <v>2714</v>
      </c>
      <c r="K5113" s="78">
        <v>2724</v>
      </c>
      <c r="L5113" s="78">
        <v>2725</v>
      </c>
      <c r="M5113" s="579" t="str">
        <f t="shared" si="80"/>
        <v>2725,2714,2724,2725</v>
      </c>
      <c r="R5113" s="280">
        <v>5108</v>
      </c>
      <c r="S5113" s="591">
        <v>1439.5181638653401</v>
      </c>
    </row>
    <row r="5114" spans="1:19">
      <c r="A5114" s="20"/>
      <c r="B5114" s="24">
        <v>2332</v>
      </c>
      <c r="H5114" s="571">
        <v>5109</v>
      </c>
      <c r="I5114" s="78">
        <v>2725</v>
      </c>
      <c r="J5114" s="78">
        <v>2711</v>
      </c>
      <c r="K5114" s="78">
        <v>2712</v>
      </c>
      <c r="L5114" s="78">
        <v>2725</v>
      </c>
      <c r="M5114" s="579" t="str">
        <f t="shared" si="80"/>
        <v>2725,2711,2712,2725</v>
      </c>
      <c r="R5114" s="280">
        <v>5109</v>
      </c>
      <c r="S5114" s="591">
        <v>1469.4559193145899</v>
      </c>
    </row>
    <row r="5115" spans="1:19">
      <c r="A5115" s="20"/>
      <c r="B5115" s="24">
        <v>2333</v>
      </c>
      <c r="H5115" s="571">
        <v>5110</v>
      </c>
      <c r="I5115" s="78">
        <v>2726</v>
      </c>
      <c r="J5115" s="78">
        <v>2706</v>
      </c>
      <c r="K5115" s="78">
        <v>2711</v>
      </c>
      <c r="L5115" s="78">
        <v>2726</v>
      </c>
      <c r="M5115" s="579" t="str">
        <f t="shared" si="80"/>
        <v>2726,2706,2711,2726</v>
      </c>
      <c r="R5115" s="280">
        <v>5110</v>
      </c>
      <c r="S5115" s="591">
        <v>1455.3626862620499</v>
      </c>
    </row>
    <row r="5116" spans="1:19">
      <c r="A5116" s="20"/>
      <c r="B5116" s="24">
        <v>2334</v>
      </c>
      <c r="H5116" s="571">
        <v>5111</v>
      </c>
      <c r="I5116" s="78">
        <v>2726</v>
      </c>
      <c r="J5116" s="78">
        <v>2711</v>
      </c>
      <c r="K5116" s="78">
        <v>2725</v>
      </c>
      <c r="L5116" s="78">
        <v>2726</v>
      </c>
      <c r="M5116" s="579" t="str">
        <f t="shared" si="80"/>
        <v>2726,2711,2725,2726</v>
      </c>
      <c r="R5116" s="280">
        <v>5111</v>
      </c>
      <c r="S5116" s="591">
        <v>1434.3948571502301</v>
      </c>
    </row>
    <row r="5117" spans="1:19">
      <c r="A5117" s="20"/>
      <c r="B5117" s="24">
        <v>2335</v>
      </c>
      <c r="H5117" s="571">
        <v>5112</v>
      </c>
      <c r="I5117" s="78">
        <v>2726</v>
      </c>
      <c r="J5117" s="78">
        <v>2707</v>
      </c>
      <c r="K5117" s="78">
        <v>2706</v>
      </c>
      <c r="L5117" s="78">
        <v>2726</v>
      </c>
      <c r="M5117" s="579" t="str">
        <f t="shared" si="80"/>
        <v>2726,2707,2706,2726</v>
      </c>
      <c r="R5117" s="280">
        <v>5112</v>
      </c>
      <c r="S5117" s="591">
        <v>1431.9094157323</v>
      </c>
    </row>
    <row r="5118" spans="1:19">
      <c r="A5118" s="20"/>
      <c r="B5118" s="24">
        <v>2336</v>
      </c>
      <c r="H5118" s="571">
        <v>5113</v>
      </c>
      <c r="I5118" s="78">
        <v>2727</v>
      </c>
      <c r="J5118" s="78">
        <v>2726</v>
      </c>
      <c r="K5118" s="78">
        <v>2725</v>
      </c>
      <c r="L5118" s="78">
        <v>2727</v>
      </c>
      <c r="M5118" s="579" t="str">
        <f t="shared" si="80"/>
        <v>2727,2726,2725,2727</v>
      </c>
      <c r="R5118" s="280">
        <v>5113</v>
      </c>
      <c r="S5118" s="591">
        <v>1421.9219935214901</v>
      </c>
    </row>
    <row r="5119" spans="1:19">
      <c r="A5119" s="20"/>
      <c r="B5119" s="24">
        <v>2337</v>
      </c>
      <c r="H5119" s="571">
        <v>5114</v>
      </c>
      <c r="I5119" s="78">
        <v>2727</v>
      </c>
      <c r="J5119" s="78">
        <v>2725</v>
      </c>
      <c r="K5119" s="78">
        <v>2724</v>
      </c>
      <c r="L5119" s="78">
        <v>2727</v>
      </c>
      <c r="M5119" s="579" t="str">
        <f t="shared" si="80"/>
        <v>2727,2725,2724,2727</v>
      </c>
      <c r="R5119" s="280">
        <v>5114</v>
      </c>
      <c r="S5119" s="591">
        <v>1410.6084149384899</v>
      </c>
    </row>
    <row r="5120" spans="1:19">
      <c r="A5120" s="20"/>
      <c r="B5120" s="24">
        <v>2338</v>
      </c>
      <c r="H5120" s="571">
        <v>5115</v>
      </c>
      <c r="I5120" s="78">
        <v>2728</v>
      </c>
      <c r="J5120" s="78">
        <v>2727</v>
      </c>
      <c r="K5120" s="78">
        <v>2724</v>
      </c>
      <c r="L5120" s="78">
        <v>2728</v>
      </c>
      <c r="M5120" s="579" t="str">
        <f t="shared" si="80"/>
        <v>2728,2727,2724,2728</v>
      </c>
      <c r="R5120" s="280">
        <v>5115</v>
      </c>
      <c r="S5120" s="591">
        <v>1395.6258566253</v>
      </c>
    </row>
    <row r="5121" spans="1:19">
      <c r="A5121" s="20"/>
      <c r="B5121" s="24">
        <v>2339</v>
      </c>
      <c r="H5121" s="571">
        <v>5116</v>
      </c>
      <c r="I5121" s="78">
        <v>2728</v>
      </c>
      <c r="J5121" s="78">
        <v>2724</v>
      </c>
      <c r="K5121" s="78">
        <v>2723</v>
      </c>
      <c r="L5121" s="78">
        <v>2728</v>
      </c>
      <c r="M5121" s="579" t="str">
        <f t="shared" si="80"/>
        <v>2728,2724,2723,2728</v>
      </c>
      <c r="R5121" s="280">
        <v>5116</v>
      </c>
      <c r="S5121" s="591">
        <v>1408.03144844299</v>
      </c>
    </row>
    <row r="5122" spans="1:19">
      <c r="A5122" s="20"/>
      <c r="B5122" s="24">
        <v>2340</v>
      </c>
      <c r="H5122" s="571">
        <v>5117</v>
      </c>
      <c r="I5122" s="78">
        <v>2729</v>
      </c>
      <c r="J5122" s="78">
        <v>2728</v>
      </c>
      <c r="K5122" s="78">
        <v>2723</v>
      </c>
      <c r="L5122" s="78">
        <v>2729</v>
      </c>
      <c r="M5122" s="579" t="str">
        <f t="shared" si="80"/>
        <v>2729,2728,2723,2729</v>
      </c>
      <c r="R5122" s="280">
        <v>5117</v>
      </c>
      <c r="S5122" s="591">
        <v>1396.7084614749999</v>
      </c>
    </row>
    <row r="5123" spans="1:19">
      <c r="A5123" s="20"/>
      <c r="B5123" s="24">
        <v>2341</v>
      </c>
      <c r="H5123" s="571">
        <v>5118</v>
      </c>
      <c r="I5123" s="78">
        <v>2729</v>
      </c>
      <c r="J5123" s="78">
        <v>2723</v>
      </c>
      <c r="K5123" s="78">
        <v>2722</v>
      </c>
      <c r="L5123" s="78">
        <v>2729</v>
      </c>
      <c r="M5123" s="579" t="str">
        <f t="shared" si="80"/>
        <v>2729,2723,2722,2729</v>
      </c>
      <c r="R5123" s="280">
        <v>5118</v>
      </c>
      <c r="S5123" s="591">
        <v>1414.24249542949</v>
      </c>
    </row>
    <row r="5124" spans="1:19">
      <c r="A5124" s="20"/>
      <c r="B5124" s="24">
        <v>2342</v>
      </c>
      <c r="H5124" s="571">
        <v>5119</v>
      </c>
      <c r="I5124" s="78">
        <v>2730</v>
      </c>
      <c r="J5124" s="78">
        <v>2729</v>
      </c>
      <c r="K5124" s="78">
        <v>2722</v>
      </c>
      <c r="L5124" s="78">
        <v>2730</v>
      </c>
      <c r="M5124" s="579" t="str">
        <f t="shared" si="80"/>
        <v>2730,2729,2722,2730</v>
      </c>
      <c r="R5124" s="280">
        <v>5119</v>
      </c>
      <c r="S5124" s="591">
        <v>1402.102223093</v>
      </c>
    </row>
    <row r="5125" spans="1:19">
      <c r="A5125" s="20"/>
      <c r="B5125" s="24">
        <v>2343</v>
      </c>
      <c r="H5125" s="571">
        <v>5120</v>
      </c>
      <c r="I5125" s="78">
        <v>2730</v>
      </c>
      <c r="J5125" s="78">
        <v>2722</v>
      </c>
      <c r="K5125" s="78">
        <v>2718</v>
      </c>
      <c r="L5125" s="78">
        <v>2730</v>
      </c>
      <c r="M5125" s="579" t="str">
        <f t="shared" si="80"/>
        <v>2730,2722,2718,2730</v>
      </c>
      <c r="R5125" s="280">
        <v>5120</v>
      </c>
      <c r="S5125" s="591">
        <v>1427.97153268899</v>
      </c>
    </row>
    <row r="5126" spans="1:19">
      <c r="A5126" s="20"/>
      <c r="B5126" s="24">
        <v>2344</v>
      </c>
      <c r="H5126" s="571">
        <v>5121</v>
      </c>
      <c r="I5126" s="78">
        <v>2719</v>
      </c>
      <c r="J5126" s="78">
        <v>2730</v>
      </c>
      <c r="K5126" s="78">
        <v>2718</v>
      </c>
      <c r="L5126" s="78">
        <v>2719</v>
      </c>
      <c r="M5126" s="579" t="str">
        <f t="shared" ref="M5126:M5189" si="81">_xlfn.CONCAT(I5126,",",J5126,",",,K5126,",",L5126)</f>
        <v>2719,2730,2718,2719</v>
      </c>
      <c r="R5126" s="280">
        <v>5121</v>
      </c>
      <c r="S5126" s="591">
        <v>1413.7221347145</v>
      </c>
    </row>
    <row r="5127" spans="1:19">
      <c r="A5127" s="20"/>
      <c r="B5127" s="24">
        <v>2345</v>
      </c>
      <c r="H5127" s="571">
        <v>5122</v>
      </c>
      <c r="I5127" s="78">
        <v>2731</v>
      </c>
      <c r="J5127" s="78">
        <v>2707</v>
      </c>
      <c r="K5127" s="78">
        <v>2726</v>
      </c>
      <c r="L5127" s="78">
        <v>2731</v>
      </c>
      <c r="M5127" s="579" t="str">
        <f t="shared" si="81"/>
        <v>2731,2707,2726,2731</v>
      </c>
      <c r="R5127" s="280">
        <v>5122</v>
      </c>
      <c r="S5127" s="591">
        <v>1408.05177786697</v>
      </c>
    </row>
    <row r="5128" spans="1:19">
      <c r="A5128" s="20"/>
      <c r="B5128" s="24">
        <v>2346</v>
      </c>
      <c r="H5128" s="571">
        <v>5123</v>
      </c>
      <c r="I5128" s="78">
        <v>2731</v>
      </c>
      <c r="J5128" s="78">
        <v>2726</v>
      </c>
      <c r="K5128" s="78">
        <v>2727</v>
      </c>
      <c r="L5128" s="78">
        <v>2731</v>
      </c>
      <c r="M5128" s="579" t="str">
        <f t="shared" si="81"/>
        <v>2731,2726,2727,2731</v>
      </c>
      <c r="R5128" s="280">
        <v>5123</v>
      </c>
      <c r="S5128" s="591">
        <v>1386.31181365879</v>
      </c>
    </row>
    <row r="5129" spans="1:19">
      <c r="A5129" s="20"/>
      <c r="B5129" s="24">
        <v>2347</v>
      </c>
      <c r="H5129" s="571">
        <v>5124</v>
      </c>
      <c r="I5129" s="78">
        <v>2732</v>
      </c>
      <c r="J5129" s="78">
        <v>2692</v>
      </c>
      <c r="K5129" s="78">
        <v>2707</v>
      </c>
      <c r="L5129" s="78">
        <v>2732</v>
      </c>
      <c r="M5129" s="579" t="str">
        <f t="shared" si="81"/>
        <v>2732,2692,2707,2732</v>
      </c>
      <c r="R5129" s="280">
        <v>5124</v>
      </c>
      <c r="S5129" s="591">
        <v>1374.0417944338801</v>
      </c>
    </row>
    <row r="5130" spans="1:19">
      <c r="A5130" s="20"/>
      <c r="B5130" s="24">
        <v>2348</v>
      </c>
      <c r="H5130" s="571">
        <v>5125</v>
      </c>
      <c r="I5130" s="78">
        <v>2732</v>
      </c>
      <c r="J5130" s="78">
        <v>2707</v>
      </c>
      <c r="K5130" s="78">
        <v>2731</v>
      </c>
      <c r="L5130" s="78">
        <v>2732</v>
      </c>
      <c r="M5130" s="579" t="str">
        <f t="shared" si="81"/>
        <v>2732,2707,2731,2732</v>
      </c>
      <c r="R5130" s="280">
        <v>5125</v>
      </c>
      <c r="S5130" s="591">
        <v>1362.09320039811</v>
      </c>
    </row>
    <row r="5131" spans="1:19">
      <c r="A5131" s="20"/>
      <c r="B5131" s="24">
        <v>2349</v>
      </c>
      <c r="H5131" s="571">
        <v>5126</v>
      </c>
      <c r="I5131" s="78">
        <v>2733</v>
      </c>
      <c r="J5131" s="78">
        <v>2685</v>
      </c>
      <c r="K5131" s="78">
        <v>2692</v>
      </c>
      <c r="L5131" s="78">
        <v>2733</v>
      </c>
      <c r="M5131" s="579" t="str">
        <f t="shared" si="81"/>
        <v>2733,2685,2692,2733</v>
      </c>
      <c r="R5131" s="280">
        <v>5126</v>
      </c>
      <c r="S5131" s="591">
        <v>1469.2061037083599</v>
      </c>
    </row>
    <row r="5132" spans="1:19">
      <c r="A5132" s="20"/>
      <c r="B5132" s="24">
        <v>2350</v>
      </c>
      <c r="H5132" s="571">
        <v>5127</v>
      </c>
      <c r="I5132" s="78">
        <v>2733</v>
      </c>
      <c r="J5132" s="78">
        <v>2692</v>
      </c>
      <c r="K5132" s="78">
        <v>2732</v>
      </c>
      <c r="L5132" s="78">
        <v>2733</v>
      </c>
      <c r="M5132" s="579" t="str">
        <f t="shared" si="81"/>
        <v>2733,2692,2732,2733</v>
      </c>
      <c r="R5132" s="280">
        <v>5127</v>
      </c>
      <c r="S5132" s="591">
        <v>1394.8416035324899</v>
      </c>
    </row>
    <row r="5133" spans="1:19">
      <c r="A5133" s="20"/>
      <c r="B5133" s="24">
        <v>2351</v>
      </c>
      <c r="H5133" s="571">
        <v>5128</v>
      </c>
      <c r="I5133" s="78">
        <v>2734</v>
      </c>
      <c r="J5133" s="78">
        <v>2731</v>
      </c>
      <c r="K5133" s="78">
        <v>2727</v>
      </c>
      <c r="L5133" s="78">
        <v>2734</v>
      </c>
      <c r="M5133" s="579" t="str">
        <f t="shared" si="81"/>
        <v>2734,2731,2727,2734</v>
      </c>
      <c r="R5133" s="280">
        <v>5128</v>
      </c>
      <c r="S5133" s="591">
        <v>1378.5637733276999</v>
      </c>
    </row>
    <row r="5134" spans="1:19">
      <c r="A5134" s="20"/>
      <c r="B5134" s="24">
        <v>2352</v>
      </c>
      <c r="H5134" s="571">
        <v>5129</v>
      </c>
      <c r="I5134" s="78">
        <v>2734</v>
      </c>
      <c r="J5134" s="78">
        <v>2727</v>
      </c>
      <c r="K5134" s="78">
        <v>2728</v>
      </c>
      <c r="L5134" s="78">
        <v>2734</v>
      </c>
      <c r="M5134" s="579" t="str">
        <f t="shared" si="81"/>
        <v>2734,2727,2728,2734</v>
      </c>
      <c r="R5134" s="280">
        <v>5129</v>
      </c>
      <c r="S5134" s="591">
        <v>1395.6819571204901</v>
      </c>
    </row>
    <row r="5135" spans="1:19">
      <c r="A5135" s="20"/>
      <c r="B5135" s="24">
        <v>2353</v>
      </c>
      <c r="H5135" s="571">
        <v>5130</v>
      </c>
      <c r="I5135" s="78">
        <v>2735</v>
      </c>
      <c r="J5135" s="78">
        <v>2734</v>
      </c>
      <c r="K5135" s="78">
        <v>2728</v>
      </c>
      <c r="L5135" s="78">
        <v>2735</v>
      </c>
      <c r="M5135" s="579" t="str">
        <f t="shared" si="81"/>
        <v>2735,2734,2728,2735</v>
      </c>
      <c r="R5135" s="280">
        <v>5130</v>
      </c>
      <c r="S5135" s="591">
        <v>1369.4235589499999</v>
      </c>
    </row>
    <row r="5136" spans="1:19">
      <c r="A5136" s="20"/>
      <c r="B5136" s="24">
        <v>2354</v>
      </c>
      <c r="H5136" s="571">
        <v>5131</v>
      </c>
      <c r="I5136" s="78">
        <v>2735</v>
      </c>
      <c r="J5136" s="78">
        <v>2728</v>
      </c>
      <c r="K5136" s="78">
        <v>2729</v>
      </c>
      <c r="L5136" s="78">
        <v>2735</v>
      </c>
      <c r="M5136" s="579" t="str">
        <f t="shared" si="81"/>
        <v>2735,2728,2729,2735</v>
      </c>
      <c r="R5136" s="280">
        <v>5131</v>
      </c>
      <c r="S5136" s="591">
        <v>1415.0320405529901</v>
      </c>
    </row>
    <row r="5137" spans="1:19">
      <c r="A5137" s="20"/>
      <c r="B5137" s="24">
        <v>2355</v>
      </c>
      <c r="H5137" s="571">
        <v>5132</v>
      </c>
      <c r="I5137" s="78">
        <v>2736</v>
      </c>
      <c r="J5137" s="78">
        <v>2735</v>
      </c>
      <c r="K5137" s="78">
        <v>2729</v>
      </c>
      <c r="L5137" s="78">
        <v>2736</v>
      </c>
      <c r="M5137" s="579" t="str">
        <f t="shared" si="81"/>
        <v>2736,2735,2729,2736</v>
      </c>
      <c r="R5137" s="280">
        <v>5132</v>
      </c>
      <c r="S5137" s="591">
        <v>1381.96713038799</v>
      </c>
    </row>
    <row r="5138" spans="1:19">
      <c r="A5138" s="20"/>
      <c r="B5138" s="24">
        <v>2356</v>
      </c>
      <c r="H5138" s="571">
        <v>5133</v>
      </c>
      <c r="I5138" s="78">
        <v>2736</v>
      </c>
      <c r="J5138" s="78">
        <v>2729</v>
      </c>
      <c r="K5138" s="78">
        <v>2730</v>
      </c>
      <c r="L5138" s="78">
        <v>2736</v>
      </c>
      <c r="M5138" s="579" t="str">
        <f t="shared" si="81"/>
        <v>2736,2729,2730,2736</v>
      </c>
      <c r="R5138" s="280">
        <v>5133</v>
      </c>
      <c r="S5138" s="591">
        <v>1409.1430725865</v>
      </c>
    </row>
    <row r="5139" spans="1:19">
      <c r="A5139" s="20"/>
      <c r="B5139" s="24">
        <v>2357</v>
      </c>
      <c r="H5139" s="571">
        <v>5134</v>
      </c>
      <c r="I5139" s="78">
        <v>2737</v>
      </c>
      <c r="J5139" s="78">
        <v>2732</v>
      </c>
      <c r="K5139" s="78">
        <v>2731</v>
      </c>
      <c r="L5139" s="78">
        <v>2737</v>
      </c>
      <c r="M5139" s="579" t="str">
        <f t="shared" si="81"/>
        <v>2737,2732,2731,2737</v>
      </c>
      <c r="R5139" s="280">
        <v>5134</v>
      </c>
      <c r="S5139" s="591">
        <v>1369.9411304814</v>
      </c>
    </row>
    <row r="5140" spans="1:19">
      <c r="A5140" s="20"/>
      <c r="B5140" s="24">
        <v>2358</v>
      </c>
      <c r="H5140" s="571">
        <v>5135</v>
      </c>
      <c r="I5140" s="78">
        <v>2737</v>
      </c>
      <c r="J5140" s="78">
        <v>2731</v>
      </c>
      <c r="K5140" s="78">
        <v>2734</v>
      </c>
      <c r="L5140" s="78">
        <v>2737</v>
      </c>
      <c r="M5140" s="579" t="str">
        <f t="shared" si="81"/>
        <v>2737,2731,2734,2737</v>
      </c>
      <c r="R5140" s="280">
        <v>5135</v>
      </c>
      <c r="S5140" s="591">
        <v>1379.5904284973999</v>
      </c>
    </row>
    <row r="5141" spans="1:19">
      <c r="A5141" s="20"/>
      <c r="B5141" s="24">
        <v>2359</v>
      </c>
      <c r="H5141" s="571">
        <v>5136</v>
      </c>
      <c r="I5141" s="78">
        <v>2738</v>
      </c>
      <c r="J5141" s="78">
        <v>2733</v>
      </c>
      <c r="K5141" s="78">
        <v>2732</v>
      </c>
      <c r="L5141" s="78">
        <v>2738</v>
      </c>
      <c r="M5141" s="579" t="str">
        <f t="shared" si="81"/>
        <v>2738,2733,2732,2738</v>
      </c>
      <c r="R5141" s="280">
        <v>5136</v>
      </c>
      <c r="S5141" s="591">
        <v>1207.8033345493</v>
      </c>
    </row>
    <row r="5142" spans="1:19">
      <c r="A5142" s="20"/>
      <c r="B5142" s="24">
        <v>2360</v>
      </c>
      <c r="H5142" s="571">
        <v>5137</v>
      </c>
      <c r="I5142" s="78">
        <v>2738</v>
      </c>
      <c r="J5142" s="78">
        <v>2732</v>
      </c>
      <c r="K5142" s="78">
        <v>2737</v>
      </c>
      <c r="L5142" s="78">
        <v>2738</v>
      </c>
      <c r="M5142" s="579" t="str">
        <f t="shared" si="81"/>
        <v>2738,2732,2737,2738</v>
      </c>
      <c r="R5142" s="280">
        <v>5137</v>
      </c>
      <c r="S5142" s="591">
        <v>1161.2307390656999</v>
      </c>
    </row>
    <row r="5143" spans="1:19">
      <c r="A5143" s="20"/>
      <c r="B5143" s="24">
        <v>2361</v>
      </c>
      <c r="H5143" s="571">
        <v>5138</v>
      </c>
      <c r="I5143" s="78">
        <v>2739</v>
      </c>
      <c r="J5143" s="78">
        <v>2737</v>
      </c>
      <c r="K5143" s="78">
        <v>2734</v>
      </c>
      <c r="L5143" s="78">
        <v>2739</v>
      </c>
      <c r="M5143" s="579" t="str">
        <f t="shared" si="81"/>
        <v>2739,2737,2734,2739</v>
      </c>
      <c r="R5143" s="280">
        <v>5138</v>
      </c>
      <c r="S5143" s="591">
        <v>1347.0909784881001</v>
      </c>
    </row>
    <row r="5144" spans="1:19">
      <c r="A5144" s="20"/>
      <c r="B5144" s="24">
        <v>2362</v>
      </c>
      <c r="H5144" s="571">
        <v>5139</v>
      </c>
      <c r="I5144" s="78">
        <v>2739</v>
      </c>
      <c r="J5144" s="78">
        <v>2734</v>
      </c>
      <c r="K5144" s="78">
        <v>2735</v>
      </c>
      <c r="L5144" s="78">
        <v>2739</v>
      </c>
      <c r="M5144" s="579" t="str">
        <f t="shared" si="81"/>
        <v>2739,2734,2735,2739</v>
      </c>
      <c r="R5144" s="280">
        <v>5139</v>
      </c>
      <c r="S5144" s="591">
        <v>1427.28576562799</v>
      </c>
    </row>
    <row r="5145" spans="1:19">
      <c r="A5145" s="20"/>
      <c r="B5145" s="24">
        <v>2363</v>
      </c>
      <c r="H5145" s="571">
        <v>5140</v>
      </c>
      <c r="I5145" s="78">
        <v>2740</v>
      </c>
      <c r="J5145" s="78">
        <v>2739</v>
      </c>
      <c r="K5145" s="78">
        <v>2735</v>
      </c>
      <c r="L5145" s="78">
        <v>2740</v>
      </c>
      <c r="M5145" s="579" t="str">
        <f t="shared" si="81"/>
        <v>2740,2739,2735,2740</v>
      </c>
      <c r="R5145" s="280">
        <v>5140</v>
      </c>
      <c r="S5145" s="591">
        <v>1412.6500970534901</v>
      </c>
    </row>
    <row r="5146" spans="1:19">
      <c r="A5146" s="20"/>
      <c r="B5146" s="24">
        <v>2364</v>
      </c>
      <c r="H5146" s="571">
        <v>5141</v>
      </c>
      <c r="I5146" s="78">
        <v>2740</v>
      </c>
      <c r="J5146" s="78">
        <v>2735</v>
      </c>
      <c r="K5146" s="78">
        <v>2736</v>
      </c>
      <c r="L5146" s="78">
        <v>2740</v>
      </c>
      <c r="M5146" s="579" t="str">
        <f t="shared" si="81"/>
        <v>2740,2735,2736,2740</v>
      </c>
      <c r="R5146" s="280">
        <v>5141</v>
      </c>
      <c r="S5146" s="591">
        <v>1379.265034815</v>
      </c>
    </row>
    <row r="5147" spans="1:19">
      <c r="A5147" s="20"/>
      <c r="B5147" s="24">
        <v>2365</v>
      </c>
      <c r="H5147" s="571">
        <v>5142</v>
      </c>
      <c r="I5147" s="78">
        <v>2741</v>
      </c>
      <c r="J5147" s="78">
        <v>2738</v>
      </c>
      <c r="K5147" s="78">
        <v>2737</v>
      </c>
      <c r="L5147" s="78">
        <v>2741</v>
      </c>
      <c r="M5147" s="579" t="str">
        <f t="shared" si="81"/>
        <v>2741,2738,2737,2741</v>
      </c>
      <c r="R5147" s="280">
        <v>5142</v>
      </c>
      <c r="S5147" s="591">
        <v>1281.40151020505</v>
      </c>
    </row>
    <row r="5148" spans="1:19">
      <c r="A5148" s="20"/>
      <c r="B5148" s="24">
        <v>2366</v>
      </c>
      <c r="H5148" s="571">
        <v>5143</v>
      </c>
      <c r="I5148" s="78">
        <v>2741</v>
      </c>
      <c r="J5148" s="78">
        <v>2737</v>
      </c>
      <c r="K5148" s="78">
        <v>2739</v>
      </c>
      <c r="L5148" s="78">
        <v>2741</v>
      </c>
      <c r="M5148" s="579" t="str">
        <f t="shared" si="81"/>
        <v>2741,2737,2739,2741</v>
      </c>
      <c r="R5148" s="280">
        <v>5143</v>
      </c>
      <c r="S5148" s="591">
        <v>1522.5438639163899</v>
      </c>
    </row>
    <row r="5149" spans="1:19">
      <c r="A5149" s="20"/>
      <c r="B5149" s="24">
        <v>2367</v>
      </c>
      <c r="H5149" s="571">
        <v>5144</v>
      </c>
      <c r="I5149" s="78">
        <v>2742</v>
      </c>
      <c r="J5149" s="78">
        <v>2741</v>
      </c>
      <c r="K5149" s="78">
        <v>2739</v>
      </c>
      <c r="L5149" s="78">
        <v>2742</v>
      </c>
      <c r="M5149" s="579" t="str">
        <f t="shared" si="81"/>
        <v>2742,2741,2739,2742</v>
      </c>
      <c r="R5149" s="280">
        <v>5144</v>
      </c>
      <c r="S5149" s="591">
        <v>1567.9232886669899</v>
      </c>
    </row>
    <row r="5150" spans="1:19">
      <c r="A5150" s="20"/>
      <c r="B5150" s="24">
        <v>2368</v>
      </c>
      <c r="H5150" s="571">
        <v>5145</v>
      </c>
      <c r="I5150" s="78">
        <v>2742</v>
      </c>
      <c r="J5150" s="78">
        <v>2739</v>
      </c>
      <c r="K5150" s="78">
        <v>2740</v>
      </c>
      <c r="L5150" s="78">
        <v>2742</v>
      </c>
      <c r="M5150" s="579" t="str">
        <f t="shared" si="81"/>
        <v>2742,2739,2740,2742</v>
      </c>
      <c r="R5150" s="280">
        <v>5145</v>
      </c>
      <c r="S5150" s="591">
        <v>1387.7729463645001</v>
      </c>
    </row>
    <row r="5151" spans="1:19">
      <c r="A5151" s="20"/>
      <c r="B5151" s="24">
        <v>2369</v>
      </c>
      <c r="H5151" s="571">
        <v>5146</v>
      </c>
      <c r="I5151" s="78">
        <v>2743</v>
      </c>
      <c r="J5151" s="78">
        <v>2684</v>
      </c>
      <c r="K5151" s="78">
        <v>2685</v>
      </c>
      <c r="L5151" s="78">
        <v>2743</v>
      </c>
      <c r="M5151" s="579" t="str">
        <f t="shared" si="81"/>
        <v>2743,2684,2685,2743</v>
      </c>
      <c r="R5151" s="280">
        <v>5146</v>
      </c>
      <c r="S5151" s="591">
        <v>1416.8372701846299</v>
      </c>
    </row>
    <row r="5152" spans="1:19">
      <c r="A5152" s="20"/>
      <c r="B5152" s="24">
        <v>2370</v>
      </c>
      <c r="H5152" s="571">
        <v>5147</v>
      </c>
      <c r="I5152" s="78">
        <v>2743</v>
      </c>
      <c r="J5152" s="78">
        <v>2685</v>
      </c>
      <c r="K5152" s="78">
        <v>2733</v>
      </c>
      <c r="L5152" s="78">
        <v>2743</v>
      </c>
      <c r="M5152" s="579" t="str">
        <f t="shared" si="81"/>
        <v>2743,2685,2733,2743</v>
      </c>
      <c r="R5152" s="280">
        <v>5147</v>
      </c>
      <c r="S5152" s="591">
        <v>1517.4440888379099</v>
      </c>
    </row>
    <row r="5153" spans="1:19">
      <c r="A5153" s="20"/>
      <c r="B5153" s="24">
        <v>2371</v>
      </c>
      <c r="H5153" s="571">
        <v>5148</v>
      </c>
      <c r="I5153" s="78">
        <v>2743</v>
      </c>
      <c r="J5153" s="78">
        <v>2659</v>
      </c>
      <c r="K5153" s="78">
        <v>2684</v>
      </c>
      <c r="L5153" s="78">
        <v>2743</v>
      </c>
      <c r="M5153" s="579" t="str">
        <f t="shared" si="81"/>
        <v>2743,2659,2684,2743</v>
      </c>
      <c r="R5153" s="280">
        <v>5148</v>
      </c>
      <c r="S5153" s="591">
        <v>1417.6914799890501</v>
      </c>
    </row>
    <row r="5154" spans="1:19">
      <c r="A5154" s="20"/>
      <c r="B5154" s="24">
        <v>2372</v>
      </c>
      <c r="H5154" s="571">
        <v>5149</v>
      </c>
      <c r="I5154" s="78">
        <v>2744</v>
      </c>
      <c r="J5154" s="78">
        <v>2743</v>
      </c>
      <c r="K5154" s="78">
        <v>2733</v>
      </c>
      <c r="L5154" s="78">
        <v>2744</v>
      </c>
      <c r="M5154" s="579" t="str">
        <f t="shared" si="81"/>
        <v>2744,2743,2733,2744</v>
      </c>
      <c r="R5154" s="280">
        <v>5149</v>
      </c>
      <c r="S5154" s="591">
        <v>1451.22398038914</v>
      </c>
    </row>
    <row r="5155" spans="1:19">
      <c r="A5155" s="20"/>
      <c r="B5155" s="24">
        <v>2373</v>
      </c>
      <c r="H5155" s="571">
        <v>5150</v>
      </c>
      <c r="I5155" s="78">
        <v>2744</v>
      </c>
      <c r="J5155" s="78">
        <v>2733</v>
      </c>
      <c r="K5155" s="78">
        <v>2738</v>
      </c>
      <c r="L5155" s="78">
        <v>2744</v>
      </c>
      <c r="M5155" s="579" t="str">
        <f t="shared" si="81"/>
        <v>2744,2733,2738,2744</v>
      </c>
      <c r="R5155" s="280">
        <v>5150</v>
      </c>
      <c r="S5155" s="591">
        <v>1181.1982410918899</v>
      </c>
    </row>
    <row r="5156" spans="1:19">
      <c r="A5156" s="20"/>
      <c r="B5156" s="24">
        <v>2374</v>
      </c>
      <c r="H5156" s="571">
        <v>5151</v>
      </c>
      <c r="I5156" s="78">
        <v>2741</v>
      </c>
      <c r="J5156" s="78">
        <v>2744</v>
      </c>
      <c r="K5156" s="78">
        <v>2738</v>
      </c>
      <c r="L5156" s="78">
        <v>2741</v>
      </c>
      <c r="M5156" s="579" t="str">
        <f t="shared" si="81"/>
        <v>2741,2744,2738,2741</v>
      </c>
      <c r="R5156" s="280">
        <v>5151</v>
      </c>
      <c r="S5156" s="591">
        <v>1311.6705570166901</v>
      </c>
    </row>
    <row r="5157" spans="1:19">
      <c r="A5157" s="20"/>
      <c r="B5157" s="24">
        <v>2375</v>
      </c>
      <c r="H5157" s="571">
        <v>5152</v>
      </c>
      <c r="I5157" s="78">
        <v>2745</v>
      </c>
      <c r="J5157" s="78">
        <v>2658</v>
      </c>
      <c r="K5157" s="78">
        <v>2659</v>
      </c>
      <c r="L5157" s="78">
        <v>2745</v>
      </c>
      <c r="M5157" s="579" t="str">
        <f t="shared" si="81"/>
        <v>2745,2658,2659,2745</v>
      </c>
      <c r="R5157" s="280">
        <v>5152</v>
      </c>
      <c r="S5157" s="591">
        <v>1710.92892189195</v>
      </c>
    </row>
    <row r="5158" spans="1:19">
      <c r="A5158" s="20"/>
      <c r="B5158" s="24">
        <v>2376</v>
      </c>
      <c r="H5158" s="571">
        <v>5153</v>
      </c>
      <c r="I5158" s="78">
        <v>2745</v>
      </c>
      <c r="J5158" s="78">
        <v>2659</v>
      </c>
      <c r="K5158" s="78">
        <v>2743</v>
      </c>
      <c r="L5158" s="78">
        <v>2745</v>
      </c>
      <c r="M5158" s="579" t="str">
        <f t="shared" si="81"/>
        <v>2745,2659,2743,2745</v>
      </c>
      <c r="R5158" s="280">
        <v>5153</v>
      </c>
      <c r="S5158" s="591">
        <v>1724.78926093779</v>
      </c>
    </row>
    <row r="5159" spans="1:19">
      <c r="A5159" s="20"/>
      <c r="B5159" s="24">
        <v>2377</v>
      </c>
      <c r="H5159" s="571">
        <v>5154</v>
      </c>
      <c r="I5159" s="78">
        <v>2744</v>
      </c>
      <c r="J5159" s="78">
        <v>2745</v>
      </c>
      <c r="K5159" s="78">
        <v>2743</v>
      </c>
      <c r="L5159" s="78">
        <v>2744</v>
      </c>
      <c r="M5159" s="579" t="str">
        <f t="shared" si="81"/>
        <v>2744,2745,2743,2744</v>
      </c>
      <c r="R5159" s="280">
        <v>5154</v>
      </c>
      <c r="S5159" s="591">
        <v>1432.48661983835</v>
      </c>
    </row>
    <row r="5160" spans="1:19">
      <c r="A5160" s="20"/>
      <c r="B5160" s="24">
        <v>2378</v>
      </c>
      <c r="H5160" s="571">
        <v>5155</v>
      </c>
      <c r="I5160" s="78">
        <v>2746</v>
      </c>
      <c r="J5160" s="78">
        <v>2657</v>
      </c>
      <c r="K5160" s="78">
        <v>2658</v>
      </c>
      <c r="L5160" s="78">
        <v>2746</v>
      </c>
      <c r="M5160" s="579" t="str">
        <f t="shared" si="81"/>
        <v>2746,2657,2658,2746</v>
      </c>
      <c r="R5160" s="280">
        <v>5155</v>
      </c>
      <c r="S5160" s="591">
        <v>1446.54762843499</v>
      </c>
    </row>
    <row r="5161" spans="1:19">
      <c r="A5161" s="20"/>
      <c r="B5161" s="24">
        <v>2379</v>
      </c>
      <c r="H5161" s="571">
        <v>5156</v>
      </c>
      <c r="I5161" s="78">
        <v>2746</v>
      </c>
      <c r="J5161" s="78">
        <v>2658</v>
      </c>
      <c r="K5161" s="78">
        <v>2745</v>
      </c>
      <c r="L5161" s="78">
        <v>2746</v>
      </c>
      <c r="M5161" s="579" t="str">
        <f t="shared" si="81"/>
        <v>2746,2658,2745,2746</v>
      </c>
      <c r="R5161" s="280">
        <v>5156</v>
      </c>
      <c r="S5161" s="591">
        <v>1487.4627889733899</v>
      </c>
    </row>
    <row r="5162" spans="1:19">
      <c r="A5162" s="20"/>
      <c r="B5162" s="24">
        <v>2380</v>
      </c>
      <c r="H5162" s="571">
        <v>5157</v>
      </c>
      <c r="I5162" s="78">
        <v>2747</v>
      </c>
      <c r="J5162" s="78">
        <v>2746</v>
      </c>
      <c r="K5162" s="78">
        <v>2745</v>
      </c>
      <c r="L5162" s="78">
        <v>2747</v>
      </c>
      <c r="M5162" s="579" t="str">
        <f t="shared" si="81"/>
        <v>2747,2746,2745,2747</v>
      </c>
      <c r="R5162" s="280">
        <v>5157</v>
      </c>
      <c r="S5162" s="591">
        <v>1525.5006815157999</v>
      </c>
    </row>
    <row r="5163" spans="1:19">
      <c r="A5163" s="20"/>
      <c r="B5163" s="24">
        <v>2381</v>
      </c>
      <c r="H5163" s="571">
        <v>5158</v>
      </c>
      <c r="I5163" s="78">
        <v>2747</v>
      </c>
      <c r="J5163" s="78">
        <v>2745</v>
      </c>
      <c r="K5163" s="78">
        <v>2744</v>
      </c>
      <c r="L5163" s="78">
        <v>2747</v>
      </c>
      <c r="M5163" s="579" t="str">
        <f t="shared" si="81"/>
        <v>2747,2745,2744,2747</v>
      </c>
      <c r="R5163" s="280">
        <v>5158</v>
      </c>
      <c r="S5163" s="591">
        <v>1408.0327084882899</v>
      </c>
    </row>
    <row r="5164" spans="1:19">
      <c r="A5164" s="20"/>
      <c r="B5164" s="24">
        <v>2382</v>
      </c>
      <c r="H5164" s="571">
        <v>5159</v>
      </c>
      <c r="I5164" s="78">
        <v>2741</v>
      </c>
      <c r="J5164" s="78">
        <v>2747</v>
      </c>
      <c r="K5164" s="78">
        <v>2744</v>
      </c>
      <c r="L5164" s="78">
        <v>2741</v>
      </c>
      <c r="M5164" s="579" t="str">
        <f t="shared" si="81"/>
        <v>2741,2747,2744,2741</v>
      </c>
      <c r="R5164" s="280">
        <v>5159</v>
      </c>
      <c r="S5164" s="591">
        <v>1513.2012285870901</v>
      </c>
    </row>
    <row r="5165" spans="1:19">
      <c r="A5165" s="20"/>
      <c r="B5165" s="24">
        <v>2383</v>
      </c>
      <c r="H5165" s="571">
        <v>5160</v>
      </c>
      <c r="I5165" s="78">
        <v>2748</v>
      </c>
      <c r="J5165" s="78">
        <v>2747</v>
      </c>
      <c r="K5165" s="78">
        <v>2741</v>
      </c>
      <c r="L5165" s="78">
        <v>2748</v>
      </c>
      <c r="M5165" s="579" t="str">
        <f t="shared" si="81"/>
        <v>2748,2747,2741,2748</v>
      </c>
      <c r="R5165" s="280">
        <v>5160</v>
      </c>
      <c r="S5165" s="591">
        <v>1541.1437703419999</v>
      </c>
    </row>
    <row r="5166" spans="1:19">
      <c r="A5166" s="20"/>
      <c r="B5166" s="24">
        <v>2384</v>
      </c>
      <c r="H5166" s="571">
        <v>5161</v>
      </c>
      <c r="I5166" s="78">
        <v>2748</v>
      </c>
      <c r="J5166" s="78">
        <v>2741</v>
      </c>
      <c r="K5166" s="78">
        <v>2742</v>
      </c>
      <c r="L5166" s="78">
        <v>2748</v>
      </c>
      <c r="M5166" s="579" t="str">
        <f t="shared" si="81"/>
        <v>2748,2741,2742,2748</v>
      </c>
      <c r="R5166" s="280">
        <v>5161</v>
      </c>
      <c r="S5166" s="591">
        <v>1473.97548622199</v>
      </c>
    </row>
    <row r="5167" spans="1:19">
      <c r="A5167" s="20"/>
      <c r="B5167" s="24">
        <v>2385</v>
      </c>
      <c r="H5167" s="571">
        <v>5162</v>
      </c>
      <c r="I5167" s="78">
        <v>2749</v>
      </c>
      <c r="J5167" s="78">
        <v>2736</v>
      </c>
      <c r="K5167" s="78">
        <v>2730</v>
      </c>
      <c r="L5167" s="78">
        <v>2749</v>
      </c>
      <c r="M5167" s="579" t="str">
        <f t="shared" si="81"/>
        <v>2749,2736,2730,2749</v>
      </c>
      <c r="R5167" s="280">
        <v>5162</v>
      </c>
      <c r="S5167" s="591">
        <v>1399.974078128</v>
      </c>
    </row>
    <row r="5168" spans="1:19">
      <c r="A5168" s="20"/>
      <c r="B5168" s="24">
        <v>2386</v>
      </c>
      <c r="H5168" s="571">
        <v>5163</v>
      </c>
      <c r="I5168" s="78">
        <v>2749</v>
      </c>
      <c r="J5168" s="78">
        <v>2730</v>
      </c>
      <c r="K5168" s="78">
        <v>2719</v>
      </c>
      <c r="L5168" s="78">
        <v>2749</v>
      </c>
      <c r="M5168" s="579" t="str">
        <f t="shared" si="81"/>
        <v>2749,2730,2719,2749</v>
      </c>
      <c r="R5168" s="280">
        <v>5163</v>
      </c>
      <c r="S5168" s="591">
        <v>1418.77293574649</v>
      </c>
    </row>
    <row r="5169" spans="1:19">
      <c r="A5169" s="20"/>
      <c r="B5169" s="24">
        <v>2387</v>
      </c>
      <c r="H5169" s="571">
        <v>5164</v>
      </c>
      <c r="I5169" s="78">
        <v>2750</v>
      </c>
      <c r="J5169" s="78">
        <v>2749</v>
      </c>
      <c r="K5169" s="78">
        <v>2719</v>
      </c>
      <c r="L5169" s="78">
        <v>2750</v>
      </c>
      <c r="M5169" s="579" t="str">
        <f t="shared" si="81"/>
        <v>2750,2749,2719,2750</v>
      </c>
      <c r="R5169" s="280">
        <v>5164</v>
      </c>
      <c r="S5169" s="591">
        <v>1419.5763532590099</v>
      </c>
    </row>
    <row r="5170" spans="1:19">
      <c r="A5170" s="20"/>
      <c r="B5170" s="24">
        <v>2388</v>
      </c>
      <c r="H5170" s="571">
        <v>5165</v>
      </c>
      <c r="I5170" s="78">
        <v>2750</v>
      </c>
      <c r="J5170" s="78">
        <v>2719</v>
      </c>
      <c r="K5170" s="78">
        <v>2699</v>
      </c>
      <c r="L5170" s="78">
        <v>2750</v>
      </c>
      <c r="M5170" s="579" t="str">
        <f t="shared" si="81"/>
        <v>2750,2719,2699,2750</v>
      </c>
      <c r="R5170" s="280">
        <v>5165</v>
      </c>
      <c r="S5170" s="591">
        <v>1423.7674103429999</v>
      </c>
    </row>
    <row r="5171" spans="1:19">
      <c r="A5171" s="20"/>
      <c r="B5171" s="24">
        <v>2389</v>
      </c>
      <c r="H5171" s="571">
        <v>5166</v>
      </c>
      <c r="I5171" s="78">
        <v>2751</v>
      </c>
      <c r="J5171" s="78">
        <v>2750</v>
      </c>
      <c r="K5171" s="78">
        <v>2699</v>
      </c>
      <c r="L5171" s="78">
        <v>2751</v>
      </c>
      <c r="M5171" s="579" t="str">
        <f t="shared" si="81"/>
        <v>2751,2750,2699,2751</v>
      </c>
      <c r="R5171" s="280">
        <v>5166</v>
      </c>
      <c r="S5171" s="591">
        <v>1316.5890811469999</v>
      </c>
    </row>
    <row r="5172" spans="1:19">
      <c r="A5172" s="20"/>
      <c r="B5172" s="24">
        <v>2390</v>
      </c>
      <c r="H5172" s="571">
        <v>5167</v>
      </c>
      <c r="I5172" s="78">
        <v>2751</v>
      </c>
      <c r="J5172" s="78">
        <v>2699</v>
      </c>
      <c r="K5172" s="78">
        <v>2630</v>
      </c>
      <c r="L5172" s="78">
        <v>2751</v>
      </c>
      <c r="M5172" s="579" t="str">
        <f t="shared" si="81"/>
        <v>2751,2699,2630,2751</v>
      </c>
      <c r="R5172" s="280">
        <v>5167</v>
      </c>
      <c r="S5172" s="591">
        <v>1303.090373022</v>
      </c>
    </row>
    <row r="5173" spans="1:19">
      <c r="A5173" s="20"/>
      <c r="B5173" s="24">
        <v>2391</v>
      </c>
      <c r="H5173" s="571">
        <v>5168</v>
      </c>
      <c r="I5173" s="78">
        <v>2631</v>
      </c>
      <c r="J5173" s="78">
        <v>2751</v>
      </c>
      <c r="K5173" s="78">
        <v>2630</v>
      </c>
      <c r="L5173" s="78">
        <v>2631</v>
      </c>
      <c r="M5173" s="579" t="str">
        <f t="shared" si="81"/>
        <v>2631,2751,2630,2631</v>
      </c>
      <c r="R5173" s="280">
        <v>5168</v>
      </c>
      <c r="S5173" s="591">
        <v>1496.9202541059999</v>
      </c>
    </row>
    <row r="5174" spans="1:19">
      <c r="A5174" s="20"/>
      <c r="B5174" s="24">
        <v>2392</v>
      </c>
      <c r="H5174" s="571">
        <v>5169</v>
      </c>
      <c r="I5174" s="78">
        <v>2752</v>
      </c>
      <c r="J5174" s="78">
        <v>2740</v>
      </c>
      <c r="K5174" s="78">
        <v>2736</v>
      </c>
      <c r="L5174" s="78">
        <v>2752</v>
      </c>
      <c r="M5174" s="579" t="str">
        <f t="shared" si="81"/>
        <v>2752,2740,2736,2752</v>
      </c>
      <c r="R5174" s="280">
        <v>5169</v>
      </c>
      <c r="S5174" s="591">
        <v>1417.9305003964901</v>
      </c>
    </row>
    <row r="5175" spans="1:19">
      <c r="A5175" s="20"/>
      <c r="B5175" s="24">
        <v>2393</v>
      </c>
      <c r="H5175" s="571">
        <v>5170</v>
      </c>
      <c r="I5175" s="78">
        <v>2752</v>
      </c>
      <c r="J5175" s="78">
        <v>2736</v>
      </c>
      <c r="K5175" s="78">
        <v>2749</v>
      </c>
      <c r="L5175" s="78">
        <v>2752</v>
      </c>
      <c r="M5175" s="579" t="str">
        <f t="shared" si="81"/>
        <v>2752,2736,2749,2752</v>
      </c>
      <c r="R5175" s="280">
        <v>5170</v>
      </c>
      <c r="S5175" s="591">
        <v>1382.4698699989899</v>
      </c>
    </row>
    <row r="5176" spans="1:19">
      <c r="A5176" s="20"/>
      <c r="B5176" s="24">
        <v>2394</v>
      </c>
      <c r="H5176" s="571">
        <v>5171</v>
      </c>
      <c r="I5176" s="78">
        <v>2753</v>
      </c>
      <c r="J5176" s="78">
        <v>2742</v>
      </c>
      <c r="K5176" s="78">
        <v>2740</v>
      </c>
      <c r="L5176" s="78">
        <v>2753</v>
      </c>
      <c r="M5176" s="579" t="str">
        <f t="shared" si="81"/>
        <v>2753,2742,2740,2753</v>
      </c>
      <c r="R5176" s="280">
        <v>5171</v>
      </c>
      <c r="S5176" s="591">
        <v>1455.9692888714901</v>
      </c>
    </row>
    <row r="5177" spans="1:19">
      <c r="A5177" s="20"/>
      <c r="B5177" s="24">
        <v>2395</v>
      </c>
      <c r="H5177" s="571">
        <v>5172</v>
      </c>
      <c r="I5177" s="78">
        <v>2753</v>
      </c>
      <c r="J5177" s="78">
        <v>2740</v>
      </c>
      <c r="K5177" s="78">
        <v>2752</v>
      </c>
      <c r="L5177" s="78">
        <v>2753</v>
      </c>
      <c r="M5177" s="579" t="str">
        <f t="shared" si="81"/>
        <v>2753,2740,2752,2753</v>
      </c>
      <c r="R5177" s="280">
        <v>5172</v>
      </c>
      <c r="S5177" s="591">
        <v>1408.128284767</v>
      </c>
    </row>
    <row r="5178" spans="1:19">
      <c r="A5178" s="20"/>
      <c r="B5178" s="24">
        <v>2396</v>
      </c>
      <c r="H5178" s="571">
        <v>5173</v>
      </c>
      <c r="I5178" s="78">
        <v>2754</v>
      </c>
      <c r="J5178" s="78">
        <v>2748</v>
      </c>
      <c r="K5178" s="78">
        <v>2742</v>
      </c>
      <c r="L5178" s="78">
        <v>2754</v>
      </c>
      <c r="M5178" s="579" t="str">
        <f t="shared" si="81"/>
        <v>2754,2748,2742,2754</v>
      </c>
      <c r="R5178" s="280">
        <v>5173</v>
      </c>
      <c r="S5178" s="591">
        <v>1418.1131197019999</v>
      </c>
    </row>
    <row r="5179" spans="1:19">
      <c r="A5179" s="20"/>
      <c r="B5179" s="24">
        <v>2397</v>
      </c>
      <c r="H5179" s="571">
        <v>5174</v>
      </c>
      <c r="I5179" s="78">
        <v>2754</v>
      </c>
      <c r="J5179" s="78">
        <v>2742</v>
      </c>
      <c r="K5179" s="78">
        <v>2753</v>
      </c>
      <c r="L5179" s="78">
        <v>2754</v>
      </c>
      <c r="M5179" s="579" t="str">
        <f t="shared" si="81"/>
        <v>2754,2742,2753,2754</v>
      </c>
      <c r="R5179" s="280">
        <v>5174</v>
      </c>
      <c r="S5179" s="591">
        <v>1453.7897604565001</v>
      </c>
    </row>
    <row r="5180" spans="1:19">
      <c r="A5180" s="20"/>
      <c r="B5180" s="24">
        <v>2398</v>
      </c>
      <c r="H5180" s="571">
        <v>5175</v>
      </c>
      <c r="I5180" s="78">
        <v>2755</v>
      </c>
      <c r="J5180" s="78">
        <v>2752</v>
      </c>
      <c r="K5180" s="78">
        <v>2749</v>
      </c>
      <c r="L5180" s="78">
        <v>2755</v>
      </c>
      <c r="M5180" s="579" t="str">
        <f t="shared" si="81"/>
        <v>2755,2752,2749,2755</v>
      </c>
      <c r="R5180" s="280">
        <v>5175</v>
      </c>
      <c r="S5180" s="591">
        <v>1439.98166792499</v>
      </c>
    </row>
    <row r="5181" spans="1:19">
      <c r="A5181" s="20"/>
      <c r="B5181" s="24">
        <v>2399</v>
      </c>
      <c r="H5181" s="571">
        <v>5176</v>
      </c>
      <c r="I5181" s="78">
        <v>2755</v>
      </c>
      <c r="J5181" s="78">
        <v>2749</v>
      </c>
      <c r="K5181" s="78">
        <v>2750</v>
      </c>
      <c r="L5181" s="78">
        <v>2755</v>
      </c>
      <c r="M5181" s="579" t="str">
        <f t="shared" si="81"/>
        <v>2755,2749,2750,2755</v>
      </c>
      <c r="R5181" s="280">
        <v>5176</v>
      </c>
      <c r="S5181" s="591">
        <v>1375.1518087924901</v>
      </c>
    </row>
    <row r="5182" spans="1:19">
      <c r="A5182" s="20"/>
      <c r="B5182" s="24">
        <v>2400</v>
      </c>
      <c r="H5182" s="571">
        <v>5177</v>
      </c>
      <c r="I5182" s="78">
        <v>2756</v>
      </c>
      <c r="J5182" s="78">
        <v>2755</v>
      </c>
      <c r="K5182" s="78">
        <v>2750</v>
      </c>
      <c r="L5182" s="78">
        <v>2756</v>
      </c>
      <c r="M5182" s="579" t="str">
        <f t="shared" si="81"/>
        <v>2756,2755,2750,2756</v>
      </c>
      <c r="R5182" s="280">
        <v>5177</v>
      </c>
      <c r="S5182" s="591">
        <v>1480.22126782499</v>
      </c>
    </row>
    <row r="5183" spans="1:19">
      <c r="A5183" s="20"/>
      <c r="B5183" s="24">
        <v>2401</v>
      </c>
      <c r="H5183" s="571">
        <v>5178</v>
      </c>
      <c r="I5183" s="78">
        <v>2756</v>
      </c>
      <c r="J5183" s="78">
        <v>2750</v>
      </c>
      <c r="K5183" s="78">
        <v>2751</v>
      </c>
      <c r="L5183" s="78">
        <v>2756</v>
      </c>
      <c r="M5183" s="579" t="str">
        <f t="shared" si="81"/>
        <v>2756,2750,2751,2756</v>
      </c>
      <c r="R5183" s="280">
        <v>5178</v>
      </c>
      <c r="S5183" s="591">
        <v>1256.27647642599</v>
      </c>
    </row>
    <row r="5184" spans="1:19">
      <c r="A5184" s="20"/>
      <c r="B5184" s="24">
        <v>2402</v>
      </c>
      <c r="H5184" s="571">
        <v>5179</v>
      </c>
      <c r="I5184" s="78">
        <v>2631</v>
      </c>
      <c r="J5184" s="78">
        <v>2756</v>
      </c>
      <c r="K5184" s="78">
        <v>2751</v>
      </c>
      <c r="L5184" s="78">
        <v>2631</v>
      </c>
      <c r="M5184" s="579" t="str">
        <f t="shared" si="81"/>
        <v>2631,2756,2751,2631</v>
      </c>
      <c r="R5184" s="280">
        <v>5179</v>
      </c>
      <c r="S5184" s="591">
        <v>1442.40181832799</v>
      </c>
    </row>
    <row r="5185" spans="1:19">
      <c r="A5185" s="20"/>
      <c r="B5185" s="24">
        <v>2403</v>
      </c>
      <c r="H5185" s="571">
        <v>5180</v>
      </c>
      <c r="I5185" s="78">
        <v>2757</v>
      </c>
      <c r="J5185" s="78">
        <v>2753</v>
      </c>
      <c r="K5185" s="78">
        <v>2752</v>
      </c>
      <c r="L5185" s="78">
        <v>2757</v>
      </c>
      <c r="M5185" s="579" t="str">
        <f t="shared" si="81"/>
        <v>2757,2753,2752,2757</v>
      </c>
      <c r="R5185" s="280">
        <v>5180</v>
      </c>
      <c r="S5185" s="591">
        <v>1426.15055551199</v>
      </c>
    </row>
    <row r="5186" spans="1:19">
      <c r="A5186" s="20"/>
      <c r="B5186" s="24">
        <v>2404</v>
      </c>
      <c r="H5186" s="571">
        <v>5181</v>
      </c>
      <c r="I5186" s="78">
        <v>2757</v>
      </c>
      <c r="J5186" s="78">
        <v>2752</v>
      </c>
      <c r="K5186" s="78">
        <v>2755</v>
      </c>
      <c r="L5186" s="78">
        <v>2757</v>
      </c>
      <c r="M5186" s="579" t="str">
        <f t="shared" si="81"/>
        <v>2757,2752,2755,2757</v>
      </c>
      <c r="R5186" s="280">
        <v>5181</v>
      </c>
      <c r="S5186" s="591">
        <v>1417.42051938801</v>
      </c>
    </row>
    <row r="5187" spans="1:19">
      <c r="A5187" s="20"/>
      <c r="B5187" s="24">
        <v>2405</v>
      </c>
      <c r="H5187" s="571">
        <v>5182</v>
      </c>
      <c r="I5187" s="78">
        <v>2758</v>
      </c>
      <c r="J5187" s="78">
        <v>2754</v>
      </c>
      <c r="K5187" s="78">
        <v>2753</v>
      </c>
      <c r="L5187" s="78">
        <v>2758</v>
      </c>
      <c r="M5187" s="579" t="str">
        <f t="shared" si="81"/>
        <v>2758,2754,2753,2758</v>
      </c>
      <c r="R5187" s="280">
        <v>5182</v>
      </c>
      <c r="S5187" s="591">
        <v>1444.0517270929899</v>
      </c>
    </row>
    <row r="5188" spans="1:19">
      <c r="A5188" s="20"/>
      <c r="B5188" s="24">
        <v>2406</v>
      </c>
      <c r="H5188" s="571">
        <v>5183</v>
      </c>
      <c r="I5188" s="78">
        <v>2758</v>
      </c>
      <c r="J5188" s="78">
        <v>2753</v>
      </c>
      <c r="K5188" s="78">
        <v>2757</v>
      </c>
      <c r="L5188" s="78">
        <v>2758</v>
      </c>
      <c r="M5188" s="579" t="str">
        <f t="shared" si="81"/>
        <v>2758,2753,2757,2758</v>
      </c>
      <c r="R5188" s="280">
        <v>5183</v>
      </c>
      <c r="S5188" s="591">
        <v>1479.8861353215</v>
      </c>
    </row>
    <row r="5189" spans="1:19">
      <c r="A5189" s="20"/>
      <c r="B5189" s="24">
        <v>2407</v>
      </c>
      <c r="H5189" s="571">
        <v>5184</v>
      </c>
      <c r="I5189" s="78">
        <v>2759</v>
      </c>
      <c r="J5189" s="78">
        <v>2756</v>
      </c>
      <c r="K5189" s="78">
        <v>2631</v>
      </c>
      <c r="L5189" s="78">
        <v>2759</v>
      </c>
      <c r="M5189" s="579" t="str">
        <f t="shared" si="81"/>
        <v>2759,2756,2631,2759</v>
      </c>
      <c r="R5189" s="280">
        <v>5184</v>
      </c>
      <c r="S5189" s="591">
        <v>1718.9826849220101</v>
      </c>
    </row>
    <row r="5190" spans="1:19">
      <c r="A5190" s="20"/>
      <c r="B5190" s="24">
        <v>2408</v>
      </c>
      <c r="H5190" s="571">
        <v>5185</v>
      </c>
      <c r="I5190" s="78">
        <v>2759</v>
      </c>
      <c r="J5190" s="78">
        <v>2631</v>
      </c>
      <c r="K5190" s="78">
        <v>2632</v>
      </c>
      <c r="L5190" s="78">
        <v>2759</v>
      </c>
      <c r="M5190" s="579" t="str">
        <f t="shared" ref="M5190:M5244" si="82">_xlfn.CONCAT(I5190,",",J5190,",",,K5190,",",L5190)</f>
        <v>2759,2631,2632,2759</v>
      </c>
      <c r="R5190" s="280">
        <v>5185</v>
      </c>
      <c r="S5190" s="591">
        <v>1877.3636967899999</v>
      </c>
    </row>
    <row r="5191" spans="1:19">
      <c r="A5191" s="20"/>
      <c r="B5191" s="24">
        <v>2409</v>
      </c>
      <c r="H5191" s="571">
        <v>5186</v>
      </c>
      <c r="I5191" s="78">
        <v>2760</v>
      </c>
      <c r="J5191" s="78">
        <v>2757</v>
      </c>
      <c r="K5191" s="78">
        <v>2755</v>
      </c>
      <c r="L5191" s="78">
        <v>2760</v>
      </c>
      <c r="M5191" s="579" t="str">
        <f t="shared" si="82"/>
        <v>2760,2757,2755,2760</v>
      </c>
      <c r="R5191" s="280">
        <v>5186</v>
      </c>
      <c r="S5191" s="591">
        <v>1426.2825828360001</v>
      </c>
    </row>
    <row r="5192" spans="1:19">
      <c r="A5192" s="20"/>
      <c r="B5192" s="24">
        <v>2410</v>
      </c>
      <c r="H5192" s="571">
        <v>5187</v>
      </c>
      <c r="I5192" s="78">
        <v>2760</v>
      </c>
      <c r="J5192" s="78">
        <v>2755</v>
      </c>
      <c r="K5192" s="78">
        <v>2756</v>
      </c>
      <c r="L5192" s="78">
        <v>2760</v>
      </c>
      <c r="M5192" s="579" t="str">
        <f t="shared" si="82"/>
        <v>2760,2755,2756,2760</v>
      </c>
      <c r="R5192" s="280">
        <v>5187</v>
      </c>
      <c r="S5192" s="591">
        <v>1456.6201632314901</v>
      </c>
    </row>
    <row r="5193" spans="1:19">
      <c r="A5193" s="20"/>
      <c r="B5193" s="24">
        <v>2411</v>
      </c>
      <c r="H5193" s="571">
        <v>5188</v>
      </c>
      <c r="I5193" s="78">
        <v>2759</v>
      </c>
      <c r="J5193" s="78">
        <v>2760</v>
      </c>
      <c r="K5193" s="78">
        <v>2756</v>
      </c>
      <c r="L5193" s="78">
        <v>2759</v>
      </c>
      <c r="M5193" s="579" t="str">
        <f t="shared" si="82"/>
        <v>2759,2760,2756,2759</v>
      </c>
      <c r="R5193" s="280">
        <v>5188</v>
      </c>
      <c r="S5193" s="591">
        <v>1461.4934930434899</v>
      </c>
    </row>
    <row r="5194" spans="1:19">
      <c r="A5194" s="20"/>
      <c r="B5194" s="24">
        <v>2412</v>
      </c>
      <c r="H5194" s="571">
        <v>5189</v>
      </c>
      <c r="I5194" s="78">
        <v>2761</v>
      </c>
      <c r="J5194" s="78">
        <v>2758</v>
      </c>
      <c r="K5194" s="78">
        <v>2757</v>
      </c>
      <c r="L5194" s="78">
        <v>2761</v>
      </c>
      <c r="M5194" s="579" t="str">
        <f t="shared" si="82"/>
        <v>2761,2758,2757,2761</v>
      </c>
      <c r="R5194" s="280">
        <v>5189</v>
      </c>
      <c r="S5194" s="591">
        <v>1355.4216305969801</v>
      </c>
    </row>
    <row r="5195" spans="1:19">
      <c r="A5195" s="20"/>
      <c r="B5195" s="24">
        <v>2413</v>
      </c>
      <c r="H5195" s="571">
        <v>5190</v>
      </c>
      <c r="I5195" s="78">
        <v>2761</v>
      </c>
      <c r="J5195" s="78">
        <v>2757</v>
      </c>
      <c r="K5195" s="78">
        <v>2760</v>
      </c>
      <c r="L5195" s="78">
        <v>2761</v>
      </c>
      <c r="M5195" s="579" t="str">
        <f t="shared" si="82"/>
        <v>2761,2757,2760,2761</v>
      </c>
      <c r="R5195" s="280">
        <v>5190</v>
      </c>
      <c r="S5195" s="591">
        <v>1421.6026310720099</v>
      </c>
    </row>
    <row r="5196" spans="1:19">
      <c r="A5196" s="20"/>
      <c r="B5196" s="24">
        <v>2414</v>
      </c>
      <c r="H5196" s="571">
        <v>5191</v>
      </c>
      <c r="I5196" s="78">
        <v>2762</v>
      </c>
      <c r="J5196" s="78">
        <v>2759</v>
      </c>
      <c r="K5196" s="78">
        <v>2632</v>
      </c>
      <c r="L5196" s="78">
        <v>2762</v>
      </c>
      <c r="M5196" s="579" t="str">
        <f t="shared" si="82"/>
        <v>2762,2759,2632,2762</v>
      </c>
      <c r="R5196" s="280">
        <v>5191</v>
      </c>
      <c r="S5196" s="591">
        <v>1648.56018960601</v>
      </c>
    </row>
    <row r="5197" spans="1:19">
      <c r="A5197" s="20"/>
      <c r="B5197" s="24">
        <v>2415</v>
      </c>
      <c r="H5197" s="571">
        <v>5192</v>
      </c>
      <c r="I5197" s="78">
        <v>2762</v>
      </c>
      <c r="J5197" s="78">
        <v>2632</v>
      </c>
      <c r="K5197" s="78">
        <v>2633</v>
      </c>
      <c r="L5197" s="78">
        <v>2762</v>
      </c>
      <c r="M5197" s="579" t="str">
        <f t="shared" si="82"/>
        <v>2762,2632,2633,2762</v>
      </c>
      <c r="R5197" s="280">
        <v>5192</v>
      </c>
      <c r="S5197" s="591">
        <v>1647.7454399819901</v>
      </c>
    </row>
    <row r="5198" spans="1:19">
      <c r="A5198" s="20"/>
      <c r="B5198" s="24">
        <v>2416</v>
      </c>
      <c r="H5198" s="571">
        <v>5193</v>
      </c>
      <c r="I5198" s="78">
        <v>2763</v>
      </c>
      <c r="J5198" s="78">
        <v>2762</v>
      </c>
      <c r="K5198" s="78">
        <v>2633</v>
      </c>
      <c r="L5198" s="78">
        <v>2763</v>
      </c>
      <c r="M5198" s="579" t="str">
        <f t="shared" si="82"/>
        <v>2763,2762,2633,2763</v>
      </c>
      <c r="R5198" s="280">
        <v>5193</v>
      </c>
      <c r="S5198" s="591">
        <v>1589.5736431739899</v>
      </c>
    </row>
    <row r="5199" spans="1:19">
      <c r="A5199" s="20"/>
      <c r="B5199" s="24">
        <v>2417</v>
      </c>
      <c r="H5199" s="571">
        <v>5194</v>
      </c>
      <c r="I5199" s="78">
        <v>2763</v>
      </c>
      <c r="J5199" s="78">
        <v>2633</v>
      </c>
      <c r="K5199" s="78">
        <v>2634</v>
      </c>
      <c r="L5199" s="78">
        <v>2763</v>
      </c>
      <c r="M5199" s="579" t="str">
        <f t="shared" si="82"/>
        <v>2763,2633,2634,2763</v>
      </c>
      <c r="R5199" s="280">
        <v>5194</v>
      </c>
      <c r="S5199" s="591">
        <v>1557.5444844565</v>
      </c>
    </row>
    <row r="5200" spans="1:19">
      <c r="A5200" s="20"/>
      <c r="B5200" s="24">
        <v>2418</v>
      </c>
      <c r="H5200" s="571">
        <v>5195</v>
      </c>
      <c r="I5200" s="78">
        <v>2635</v>
      </c>
      <c r="J5200" s="78">
        <v>2763</v>
      </c>
      <c r="K5200" s="78">
        <v>2634</v>
      </c>
      <c r="L5200" s="78">
        <v>2635</v>
      </c>
      <c r="M5200" s="579" t="str">
        <f t="shared" si="82"/>
        <v>2635,2763,2634,2635</v>
      </c>
      <c r="R5200" s="280">
        <v>5195</v>
      </c>
      <c r="S5200" s="591">
        <v>1480.2902285125101</v>
      </c>
    </row>
    <row r="5201" spans="1:19">
      <c r="A5201" s="20"/>
      <c r="B5201" s="24">
        <v>2419</v>
      </c>
      <c r="H5201" s="571">
        <v>5196</v>
      </c>
      <c r="I5201" s="78">
        <v>2764</v>
      </c>
      <c r="J5201" s="78">
        <v>2760</v>
      </c>
      <c r="K5201" s="78">
        <v>2759</v>
      </c>
      <c r="L5201" s="78">
        <v>2764</v>
      </c>
      <c r="M5201" s="579" t="str">
        <f t="shared" si="82"/>
        <v>2764,2760,2759,2764</v>
      </c>
      <c r="R5201" s="280">
        <v>5196</v>
      </c>
      <c r="S5201" s="591">
        <v>1450.9043269690001</v>
      </c>
    </row>
    <row r="5202" spans="1:19">
      <c r="A5202" s="20"/>
      <c r="B5202" s="24">
        <v>2420</v>
      </c>
      <c r="H5202" s="571">
        <v>5197</v>
      </c>
      <c r="I5202" s="78">
        <v>2764</v>
      </c>
      <c r="J5202" s="78">
        <v>2759</v>
      </c>
      <c r="K5202" s="78">
        <v>2762</v>
      </c>
      <c r="L5202" s="78">
        <v>2764</v>
      </c>
      <c r="M5202" s="579" t="str">
        <f t="shared" si="82"/>
        <v>2764,2759,2762,2764</v>
      </c>
      <c r="R5202" s="280">
        <v>5197</v>
      </c>
      <c r="S5202" s="591">
        <v>1459.70008673499</v>
      </c>
    </row>
    <row r="5203" spans="1:19">
      <c r="A5203" s="20"/>
      <c r="B5203" s="24">
        <v>2421</v>
      </c>
      <c r="H5203" s="571">
        <v>5198</v>
      </c>
      <c r="I5203" s="78">
        <v>2764</v>
      </c>
      <c r="J5203" s="78">
        <v>2761</v>
      </c>
      <c r="K5203" s="78">
        <v>2760</v>
      </c>
      <c r="L5203" s="78">
        <v>2764</v>
      </c>
      <c r="M5203" s="579" t="str">
        <f t="shared" si="82"/>
        <v>2764,2761,2760,2764</v>
      </c>
      <c r="R5203" s="280">
        <v>5198</v>
      </c>
      <c r="S5203" s="591">
        <v>1378.709148833</v>
      </c>
    </row>
    <row r="5204" spans="1:19">
      <c r="A5204" s="20"/>
      <c r="B5204" s="24">
        <v>2422</v>
      </c>
      <c r="H5204" s="571">
        <v>5199</v>
      </c>
      <c r="I5204" s="78">
        <v>2765</v>
      </c>
      <c r="J5204" s="78">
        <v>2764</v>
      </c>
      <c r="K5204" s="78">
        <v>2762</v>
      </c>
      <c r="L5204" s="78">
        <v>2765</v>
      </c>
      <c r="M5204" s="579" t="str">
        <f t="shared" si="82"/>
        <v>2765,2764,2762,2765</v>
      </c>
      <c r="R5204" s="280">
        <v>5199</v>
      </c>
      <c r="S5204" s="591">
        <v>1378.5851458825</v>
      </c>
    </row>
    <row r="5205" spans="1:19">
      <c r="A5205" s="20"/>
      <c r="B5205" s="24">
        <v>2423</v>
      </c>
      <c r="H5205" s="571">
        <v>5200</v>
      </c>
      <c r="I5205" s="78">
        <v>2765</v>
      </c>
      <c r="J5205" s="78">
        <v>2762</v>
      </c>
      <c r="K5205" s="78">
        <v>2763</v>
      </c>
      <c r="L5205" s="78">
        <v>2765</v>
      </c>
      <c r="M5205" s="579" t="str">
        <f t="shared" si="82"/>
        <v>2765,2762,2763,2765</v>
      </c>
      <c r="R5205" s="280">
        <v>5200</v>
      </c>
      <c r="S5205" s="591">
        <v>1405.55601082199</v>
      </c>
    </row>
    <row r="5206" spans="1:19">
      <c r="A5206" s="20"/>
      <c r="B5206" s="24">
        <v>2424</v>
      </c>
      <c r="H5206" s="571">
        <v>5201</v>
      </c>
      <c r="I5206" s="78">
        <v>2766</v>
      </c>
      <c r="J5206" s="78">
        <v>2765</v>
      </c>
      <c r="K5206" s="78">
        <v>2763</v>
      </c>
      <c r="L5206" s="78">
        <v>2766</v>
      </c>
      <c r="M5206" s="579" t="str">
        <f t="shared" si="82"/>
        <v>2766,2765,2763,2766</v>
      </c>
      <c r="R5206" s="280">
        <v>5201</v>
      </c>
      <c r="S5206" s="591">
        <v>1294.01113862849</v>
      </c>
    </row>
    <row r="5207" spans="1:19">
      <c r="A5207" s="20"/>
      <c r="B5207" s="24">
        <v>2425</v>
      </c>
      <c r="H5207" s="571">
        <v>5202</v>
      </c>
      <c r="I5207" s="78">
        <v>2766</v>
      </c>
      <c r="J5207" s="78">
        <v>2763</v>
      </c>
      <c r="K5207" s="78">
        <v>2635</v>
      </c>
      <c r="L5207" s="78">
        <v>2766</v>
      </c>
      <c r="M5207" s="579" t="str">
        <f t="shared" si="82"/>
        <v>2766,2763,2635,2766</v>
      </c>
      <c r="R5207" s="280">
        <v>5202</v>
      </c>
      <c r="S5207" s="591">
        <v>1446.7184991214999</v>
      </c>
    </row>
    <row r="5208" spans="1:19">
      <c r="A5208" s="20"/>
      <c r="B5208" s="24">
        <v>2426</v>
      </c>
      <c r="H5208" s="571">
        <v>5203</v>
      </c>
      <c r="I5208" s="78">
        <v>2636</v>
      </c>
      <c r="J5208" s="78">
        <v>2766</v>
      </c>
      <c r="K5208" s="78">
        <v>2635</v>
      </c>
      <c r="L5208" s="78">
        <v>2636</v>
      </c>
      <c r="M5208" s="579" t="str">
        <f t="shared" si="82"/>
        <v>2636,2766,2635,2636</v>
      </c>
      <c r="R5208" s="280">
        <v>5203</v>
      </c>
      <c r="S5208" s="591">
        <v>1399.25575890098</v>
      </c>
    </row>
    <row r="5209" spans="1:19">
      <c r="A5209" s="20"/>
      <c r="B5209" s="24">
        <v>2427</v>
      </c>
      <c r="H5209" s="571">
        <v>5204</v>
      </c>
      <c r="I5209" s="78">
        <v>2767</v>
      </c>
      <c r="J5209" s="78">
        <v>2761</v>
      </c>
      <c r="K5209" s="78">
        <v>2764</v>
      </c>
      <c r="L5209" s="78">
        <v>2767</v>
      </c>
      <c r="M5209" s="579" t="str">
        <f t="shared" si="82"/>
        <v>2767,2761,2764,2767</v>
      </c>
      <c r="R5209" s="280">
        <v>5204</v>
      </c>
      <c r="S5209" s="591">
        <v>1143.0543330769999</v>
      </c>
    </row>
    <row r="5210" spans="1:19">
      <c r="A5210" s="20"/>
      <c r="B5210" s="24">
        <v>2428</v>
      </c>
      <c r="H5210" s="571">
        <v>5205</v>
      </c>
      <c r="I5210" s="78">
        <v>2767</v>
      </c>
      <c r="J5210" s="78">
        <v>2764</v>
      </c>
      <c r="K5210" s="78">
        <v>2765</v>
      </c>
      <c r="L5210" s="78">
        <v>2767</v>
      </c>
      <c r="M5210" s="579" t="str">
        <f t="shared" si="82"/>
        <v>2767,2764,2765,2767</v>
      </c>
      <c r="R5210" s="280">
        <v>5205</v>
      </c>
      <c r="S5210" s="591">
        <v>1144.58476687299</v>
      </c>
    </row>
    <row r="5211" spans="1:19">
      <c r="A5211" s="20"/>
      <c r="B5211" s="24">
        <v>2429</v>
      </c>
      <c r="H5211" s="571">
        <v>5206</v>
      </c>
      <c r="I5211" s="78">
        <v>2768</v>
      </c>
      <c r="J5211" s="78">
        <v>2766</v>
      </c>
      <c r="K5211" s="78">
        <v>2636</v>
      </c>
      <c r="L5211" s="78">
        <v>2768</v>
      </c>
      <c r="M5211" s="579" t="str">
        <f t="shared" si="82"/>
        <v>2768,2766,2636,2768</v>
      </c>
      <c r="R5211" s="280">
        <v>5206</v>
      </c>
      <c r="S5211" s="591">
        <v>1132.82802030998</v>
      </c>
    </row>
    <row r="5212" spans="1:19">
      <c r="A5212" s="20"/>
      <c r="B5212" s="24">
        <v>2430</v>
      </c>
      <c r="H5212" s="571">
        <v>5207</v>
      </c>
      <c r="I5212" s="78">
        <v>2768</v>
      </c>
      <c r="J5212" s="78">
        <v>2636</v>
      </c>
      <c r="K5212" s="78">
        <v>2637</v>
      </c>
      <c r="L5212" s="78">
        <v>2768</v>
      </c>
      <c r="M5212" s="579" t="str">
        <f t="shared" si="82"/>
        <v>2768,2636,2637,2768</v>
      </c>
      <c r="R5212" s="280">
        <v>5207</v>
      </c>
      <c r="S5212" s="591">
        <v>1109.2240848180199</v>
      </c>
    </row>
    <row r="5213" spans="1:19">
      <c r="A5213" s="20"/>
      <c r="B5213" s="24">
        <v>2431</v>
      </c>
      <c r="H5213" s="571">
        <v>5208</v>
      </c>
      <c r="I5213" s="78">
        <v>2769</v>
      </c>
      <c r="J5213" s="78">
        <v>2768</v>
      </c>
      <c r="K5213" s="78">
        <v>2637</v>
      </c>
      <c r="L5213" s="78">
        <v>2769</v>
      </c>
      <c r="M5213" s="579" t="str">
        <f t="shared" si="82"/>
        <v>2769,2768,2637,2769</v>
      </c>
      <c r="R5213" s="280">
        <v>5208</v>
      </c>
      <c r="S5213" s="591">
        <v>1129.2511216800001</v>
      </c>
    </row>
    <row r="5214" spans="1:19">
      <c r="A5214" s="20"/>
      <c r="B5214" s="24">
        <v>2432</v>
      </c>
      <c r="H5214" s="571">
        <v>5209</v>
      </c>
      <c r="I5214" s="78">
        <v>2769</v>
      </c>
      <c r="J5214" s="78">
        <v>2637</v>
      </c>
      <c r="K5214" s="78">
        <v>2638</v>
      </c>
      <c r="L5214" s="78">
        <v>2769</v>
      </c>
      <c r="M5214" s="579" t="str">
        <f t="shared" si="82"/>
        <v>2769,2637,2638,2769</v>
      </c>
      <c r="R5214" s="280">
        <v>5209</v>
      </c>
      <c r="S5214" s="591">
        <v>1366.2379342029799</v>
      </c>
    </row>
    <row r="5215" spans="1:19">
      <c r="A5215" s="20"/>
      <c r="B5215" s="24">
        <v>2433</v>
      </c>
      <c r="H5215" s="571">
        <v>5210</v>
      </c>
      <c r="I5215" s="78">
        <v>2770</v>
      </c>
      <c r="J5215" s="78">
        <v>2769</v>
      </c>
      <c r="K5215" s="78">
        <v>2638</v>
      </c>
      <c r="L5215" s="78">
        <v>2770</v>
      </c>
      <c r="M5215" s="579" t="str">
        <f t="shared" si="82"/>
        <v>2770,2769,2638,2770</v>
      </c>
      <c r="R5215" s="280">
        <v>5210</v>
      </c>
      <c r="S5215" s="591">
        <v>1349.2112428994999</v>
      </c>
    </row>
    <row r="5216" spans="1:19">
      <c r="A5216" s="20"/>
      <c r="B5216" s="24">
        <v>2434</v>
      </c>
      <c r="H5216" s="571">
        <v>5211</v>
      </c>
      <c r="I5216" s="78">
        <v>2770</v>
      </c>
      <c r="J5216" s="78">
        <v>2638</v>
      </c>
      <c r="K5216" s="78">
        <v>2639</v>
      </c>
      <c r="L5216" s="78">
        <v>2770</v>
      </c>
      <c r="M5216" s="579" t="str">
        <f t="shared" si="82"/>
        <v>2770,2638,2639,2770</v>
      </c>
      <c r="R5216" s="280">
        <v>5211</v>
      </c>
      <c r="S5216" s="591">
        <v>1448.7605091285</v>
      </c>
    </row>
    <row r="5217" spans="1:19">
      <c r="A5217" s="20"/>
      <c r="B5217" s="24">
        <v>2435</v>
      </c>
      <c r="H5217" s="571">
        <v>5212</v>
      </c>
      <c r="I5217" s="78">
        <v>2771</v>
      </c>
      <c r="J5217" s="78">
        <v>2767</v>
      </c>
      <c r="K5217" s="78">
        <v>2765</v>
      </c>
      <c r="L5217" s="78">
        <v>2771</v>
      </c>
      <c r="M5217" s="579" t="str">
        <f t="shared" si="82"/>
        <v>2771,2767,2765,2771</v>
      </c>
      <c r="R5217" s="280">
        <v>5212</v>
      </c>
      <c r="S5217" s="591">
        <v>1060.4886428309901</v>
      </c>
    </row>
    <row r="5218" spans="1:19">
      <c r="A5218" s="20"/>
      <c r="B5218" s="24">
        <v>2436</v>
      </c>
      <c r="H5218" s="571">
        <v>5213</v>
      </c>
      <c r="I5218" s="78">
        <v>2771</v>
      </c>
      <c r="J5218" s="78">
        <v>2765</v>
      </c>
      <c r="K5218" s="78">
        <v>2766</v>
      </c>
      <c r="L5218" s="78">
        <v>2771</v>
      </c>
      <c r="M5218" s="579" t="str">
        <f t="shared" si="82"/>
        <v>2771,2765,2766,2771</v>
      </c>
      <c r="R5218" s="280">
        <v>5213</v>
      </c>
      <c r="S5218" s="591">
        <v>1295.2066330119901</v>
      </c>
    </row>
    <row r="5219" spans="1:19">
      <c r="A5219" s="20"/>
      <c r="B5219" s="24">
        <v>2437</v>
      </c>
      <c r="H5219" s="571">
        <v>5214</v>
      </c>
      <c r="I5219" s="78">
        <v>2768</v>
      </c>
      <c r="J5219" s="78">
        <v>2771</v>
      </c>
      <c r="K5219" s="78">
        <v>2766</v>
      </c>
      <c r="L5219" s="78">
        <v>2768</v>
      </c>
      <c r="M5219" s="579" t="str">
        <f t="shared" si="82"/>
        <v>2768,2771,2766,2768</v>
      </c>
      <c r="R5219" s="280">
        <v>5214</v>
      </c>
      <c r="S5219" s="591">
        <v>1078.7106272000001</v>
      </c>
    </row>
    <row r="5220" spans="1:19">
      <c r="A5220" s="20"/>
      <c r="B5220" s="24">
        <v>2438</v>
      </c>
      <c r="H5220" s="571">
        <v>5215</v>
      </c>
      <c r="I5220" s="78">
        <v>2769</v>
      </c>
      <c r="J5220" s="78">
        <v>2771</v>
      </c>
      <c r="K5220" s="78">
        <v>2768</v>
      </c>
      <c r="L5220" s="78">
        <v>2769</v>
      </c>
      <c r="M5220" s="579" t="str">
        <f t="shared" si="82"/>
        <v>2769,2771,2768,2769</v>
      </c>
      <c r="R5220" s="280">
        <v>5215</v>
      </c>
      <c r="S5220" s="591">
        <v>1043.6707926399799</v>
      </c>
    </row>
    <row r="5221" spans="1:19">
      <c r="A5221" s="20"/>
      <c r="B5221" s="24">
        <v>2439</v>
      </c>
      <c r="H5221" s="571">
        <v>5216</v>
      </c>
      <c r="I5221" s="78">
        <v>2772</v>
      </c>
      <c r="J5221" s="78">
        <v>2770</v>
      </c>
      <c r="K5221" s="78">
        <v>2639</v>
      </c>
      <c r="L5221" s="78">
        <v>2772</v>
      </c>
      <c r="M5221" s="579" t="str">
        <f t="shared" si="82"/>
        <v>2772,2770,2639,2772</v>
      </c>
      <c r="R5221" s="280">
        <v>5216</v>
      </c>
      <c r="S5221" s="591">
        <v>1471.1250020714899</v>
      </c>
    </row>
    <row r="5222" spans="1:19">
      <c r="A5222" s="20"/>
      <c r="B5222" s="24">
        <v>2440</v>
      </c>
      <c r="H5222" s="571">
        <v>5217</v>
      </c>
      <c r="I5222" s="78">
        <v>2772</v>
      </c>
      <c r="J5222" s="78">
        <v>2639</v>
      </c>
      <c r="K5222" s="78">
        <v>2640</v>
      </c>
      <c r="L5222" s="78">
        <v>2772</v>
      </c>
      <c r="M5222" s="579" t="str">
        <f t="shared" si="82"/>
        <v>2772,2639,2640,2772</v>
      </c>
      <c r="R5222" s="280">
        <v>5217</v>
      </c>
      <c r="S5222" s="591">
        <v>1412.03672430802</v>
      </c>
    </row>
    <row r="5223" spans="1:19">
      <c r="A5223" s="20"/>
      <c r="B5223" s="24">
        <v>2441</v>
      </c>
      <c r="H5223" s="571">
        <v>5218</v>
      </c>
      <c r="I5223" s="78">
        <v>2773</v>
      </c>
      <c r="J5223" s="78">
        <v>2772</v>
      </c>
      <c r="K5223" s="78">
        <v>2640</v>
      </c>
      <c r="L5223" s="78">
        <v>2773</v>
      </c>
      <c r="M5223" s="579" t="str">
        <f t="shared" si="82"/>
        <v>2773,2772,2640,2773</v>
      </c>
      <c r="R5223" s="280">
        <v>5218</v>
      </c>
      <c r="S5223" s="591">
        <v>1537.9543448034899</v>
      </c>
    </row>
    <row r="5224" spans="1:19">
      <c r="A5224" s="20"/>
      <c r="B5224" s="24">
        <v>2442</v>
      </c>
      <c r="H5224" s="571">
        <v>5219</v>
      </c>
      <c r="I5224" s="78">
        <v>2773</v>
      </c>
      <c r="J5224" s="78">
        <v>2640</v>
      </c>
      <c r="K5224" s="78">
        <v>2641</v>
      </c>
      <c r="L5224" s="78">
        <v>2773</v>
      </c>
      <c r="M5224" s="579" t="str">
        <f t="shared" si="82"/>
        <v>2773,2640,2641,2773</v>
      </c>
      <c r="R5224" s="280">
        <v>5219</v>
      </c>
      <c r="S5224" s="591">
        <v>1505.0047749329999</v>
      </c>
    </row>
    <row r="5225" spans="1:19">
      <c r="A5225" s="20"/>
      <c r="B5225" s="24">
        <v>2443</v>
      </c>
      <c r="H5225" s="571">
        <v>5220</v>
      </c>
      <c r="I5225" s="78">
        <v>2657</v>
      </c>
      <c r="J5225" s="78">
        <v>2773</v>
      </c>
      <c r="K5225" s="78">
        <v>2641</v>
      </c>
      <c r="L5225" s="78">
        <v>2657</v>
      </c>
      <c r="M5225" s="579" t="str">
        <f t="shared" si="82"/>
        <v>2657,2773,2641,2657</v>
      </c>
      <c r="R5225" s="280">
        <v>5220</v>
      </c>
      <c r="S5225" s="591">
        <v>1525.2518467999901</v>
      </c>
    </row>
    <row r="5226" spans="1:19">
      <c r="A5226" s="20"/>
      <c r="B5226" s="24">
        <v>2444</v>
      </c>
      <c r="H5226" s="571">
        <v>5221</v>
      </c>
      <c r="I5226" s="78">
        <v>2746</v>
      </c>
      <c r="J5226" s="78">
        <v>2773</v>
      </c>
      <c r="K5226" s="78">
        <v>2657</v>
      </c>
      <c r="L5226" s="78">
        <v>2746</v>
      </c>
      <c r="M5226" s="579" t="str">
        <f t="shared" si="82"/>
        <v>2746,2773,2657,2746</v>
      </c>
      <c r="R5226" s="280">
        <v>5221</v>
      </c>
      <c r="S5226" s="591">
        <v>1540.9423483319899</v>
      </c>
    </row>
    <row r="5227" spans="1:19">
      <c r="A5227" s="20"/>
      <c r="B5227" s="24">
        <v>2445</v>
      </c>
      <c r="H5227" s="571">
        <v>5222</v>
      </c>
      <c r="I5227" s="78">
        <v>2774</v>
      </c>
      <c r="J5227" s="78">
        <v>2773</v>
      </c>
      <c r="K5227" s="78">
        <v>2746</v>
      </c>
      <c r="L5227" s="78">
        <v>2774</v>
      </c>
      <c r="M5227" s="579" t="str">
        <f t="shared" si="82"/>
        <v>2774,2773,2746,2774</v>
      </c>
      <c r="R5227" s="280">
        <v>5222</v>
      </c>
      <c r="S5227" s="591">
        <v>1340.5437437414901</v>
      </c>
    </row>
    <row r="5228" spans="1:19">
      <c r="A5228" s="20"/>
      <c r="B5228" s="24">
        <v>2446</v>
      </c>
      <c r="H5228" s="571">
        <v>5223</v>
      </c>
      <c r="I5228" s="78">
        <v>2774</v>
      </c>
      <c r="J5228" s="78">
        <v>2746</v>
      </c>
      <c r="K5228" s="78">
        <v>2747</v>
      </c>
      <c r="L5228" s="78">
        <v>2774</v>
      </c>
      <c r="M5228" s="579" t="str">
        <f t="shared" si="82"/>
        <v>2774,2746,2747,2774</v>
      </c>
      <c r="R5228" s="280">
        <v>5223</v>
      </c>
      <c r="S5228" s="591">
        <v>1204.5107975935</v>
      </c>
    </row>
    <row r="5229" spans="1:19">
      <c r="A5229" s="20"/>
      <c r="B5229" s="24">
        <v>2447</v>
      </c>
      <c r="H5229" s="571">
        <v>5224</v>
      </c>
      <c r="I5229" s="78">
        <v>2748</v>
      </c>
      <c r="J5229" s="78">
        <v>2774</v>
      </c>
      <c r="K5229" s="78">
        <v>2747</v>
      </c>
      <c r="L5229" s="78">
        <v>2748</v>
      </c>
      <c r="M5229" s="579" t="str">
        <f t="shared" si="82"/>
        <v>2748,2774,2747,2748</v>
      </c>
      <c r="R5229" s="280">
        <v>5224</v>
      </c>
      <c r="S5229" s="591">
        <v>1221.156929946</v>
      </c>
    </row>
    <row r="5230" spans="1:19">
      <c r="A5230" s="20"/>
      <c r="B5230" s="24">
        <v>2448</v>
      </c>
      <c r="H5230" s="571">
        <v>5225</v>
      </c>
      <c r="I5230" s="78">
        <v>2775</v>
      </c>
      <c r="J5230" s="78">
        <v>2774</v>
      </c>
      <c r="K5230" s="78">
        <v>2748</v>
      </c>
      <c r="L5230" s="78">
        <v>2775</v>
      </c>
      <c r="M5230" s="579" t="str">
        <f t="shared" si="82"/>
        <v>2775,2774,2748,2775</v>
      </c>
      <c r="R5230" s="280">
        <v>5225</v>
      </c>
      <c r="S5230" s="591">
        <v>1228.00845735549</v>
      </c>
    </row>
    <row r="5231" spans="1:19">
      <c r="A5231" s="20"/>
      <c r="B5231" s="24">
        <v>2449</v>
      </c>
      <c r="H5231" s="571">
        <v>5226</v>
      </c>
      <c r="I5231" s="78">
        <v>2775</v>
      </c>
      <c r="J5231" s="78">
        <v>2748</v>
      </c>
      <c r="K5231" s="78">
        <v>2754</v>
      </c>
      <c r="L5231" s="78">
        <v>2775</v>
      </c>
      <c r="M5231" s="579" t="str">
        <f t="shared" si="82"/>
        <v>2775,2748,2754,2775</v>
      </c>
      <c r="R5231" s="280">
        <v>5226</v>
      </c>
      <c r="S5231" s="591">
        <v>1444.18199460199</v>
      </c>
    </row>
    <row r="5232" spans="1:19">
      <c r="A5232" s="20"/>
      <c r="B5232" s="24">
        <v>2450</v>
      </c>
      <c r="H5232" s="571">
        <v>5227</v>
      </c>
      <c r="I5232" s="78">
        <v>2775</v>
      </c>
      <c r="J5232" s="78">
        <v>2773</v>
      </c>
      <c r="K5232" s="78">
        <v>2774</v>
      </c>
      <c r="L5232" s="78">
        <v>2775</v>
      </c>
      <c r="M5232" s="579" t="str">
        <f t="shared" si="82"/>
        <v>2775,2773,2774,2775</v>
      </c>
      <c r="R5232" s="280">
        <v>5227</v>
      </c>
      <c r="S5232" s="591">
        <v>1291.3543393145001</v>
      </c>
    </row>
    <row r="5233" spans="1:19">
      <c r="A5233" s="20"/>
      <c r="B5233" s="24">
        <v>2451</v>
      </c>
      <c r="H5233" s="571">
        <v>5228</v>
      </c>
      <c r="I5233" s="78">
        <v>2775</v>
      </c>
      <c r="J5233" s="78">
        <v>2772</v>
      </c>
      <c r="K5233" s="78">
        <v>2773</v>
      </c>
      <c r="L5233" s="78">
        <v>2775</v>
      </c>
      <c r="M5233" s="579" t="str">
        <f t="shared" si="82"/>
        <v>2775,2772,2773,2775</v>
      </c>
      <c r="R5233" s="280">
        <v>5228</v>
      </c>
      <c r="S5233" s="591">
        <v>1601.9064453845001</v>
      </c>
    </row>
    <row r="5234" spans="1:19">
      <c r="A5234" s="20"/>
      <c r="B5234" s="24">
        <v>2452</v>
      </c>
      <c r="H5234" s="571">
        <v>5229</v>
      </c>
      <c r="I5234" s="78">
        <v>2776</v>
      </c>
      <c r="J5234" s="78">
        <v>2775</v>
      </c>
      <c r="K5234" s="78">
        <v>2754</v>
      </c>
      <c r="L5234" s="78">
        <v>2776</v>
      </c>
      <c r="M5234" s="579" t="str">
        <f t="shared" si="82"/>
        <v>2776,2775,2754,2776</v>
      </c>
      <c r="R5234" s="280">
        <v>5229</v>
      </c>
      <c r="S5234" s="591">
        <v>1461.03256297199</v>
      </c>
    </row>
    <row r="5235" spans="1:19">
      <c r="A5235" s="20"/>
      <c r="B5235" s="24">
        <v>2453</v>
      </c>
      <c r="H5235" s="571">
        <v>5230</v>
      </c>
      <c r="I5235" s="78">
        <v>2776</v>
      </c>
      <c r="J5235" s="78">
        <v>2754</v>
      </c>
      <c r="K5235" s="78">
        <v>2758</v>
      </c>
      <c r="L5235" s="78">
        <v>2776</v>
      </c>
      <c r="M5235" s="579" t="str">
        <f t="shared" si="82"/>
        <v>2776,2754,2758,2776</v>
      </c>
      <c r="R5235" s="280">
        <v>5230</v>
      </c>
      <c r="S5235" s="591">
        <v>1462.74292678599</v>
      </c>
    </row>
    <row r="5236" spans="1:19">
      <c r="A5236" s="20"/>
      <c r="B5236" s="24">
        <v>2454</v>
      </c>
      <c r="H5236" s="571">
        <v>5231</v>
      </c>
      <c r="I5236" s="78">
        <v>2776</v>
      </c>
      <c r="J5236" s="78">
        <v>2772</v>
      </c>
      <c r="K5236" s="78">
        <v>2775</v>
      </c>
      <c r="L5236" s="78">
        <v>2776</v>
      </c>
      <c r="M5236" s="579" t="str">
        <f t="shared" si="82"/>
        <v>2776,2772,2775,2776</v>
      </c>
      <c r="R5236" s="280">
        <v>5231</v>
      </c>
      <c r="S5236" s="591">
        <v>1409.01850020599</v>
      </c>
    </row>
    <row r="5237" spans="1:19">
      <c r="A5237" s="20"/>
      <c r="B5237" s="24">
        <v>2455</v>
      </c>
      <c r="H5237" s="571">
        <v>5232</v>
      </c>
      <c r="I5237" s="78">
        <v>2776</v>
      </c>
      <c r="J5237" s="78">
        <v>2770</v>
      </c>
      <c r="K5237" s="78">
        <v>2772</v>
      </c>
      <c r="L5237" s="78">
        <v>2776</v>
      </c>
      <c r="M5237" s="579" t="str">
        <f t="shared" si="82"/>
        <v>2776,2770,2772,2776</v>
      </c>
      <c r="R5237" s="280">
        <v>5232</v>
      </c>
      <c r="S5237" s="591">
        <v>1466.49553835249</v>
      </c>
    </row>
    <row r="5238" spans="1:19">
      <c r="A5238" s="20"/>
      <c r="B5238" s="24">
        <v>2456</v>
      </c>
      <c r="H5238" s="571">
        <v>5233</v>
      </c>
      <c r="I5238" s="78">
        <v>2777</v>
      </c>
      <c r="J5238" s="78">
        <v>2776</v>
      </c>
      <c r="K5238" s="78">
        <v>2758</v>
      </c>
      <c r="L5238" s="78">
        <v>2777</v>
      </c>
      <c r="M5238" s="579" t="str">
        <f t="shared" si="82"/>
        <v>2777,2776,2758,2777</v>
      </c>
      <c r="R5238" s="280">
        <v>5233</v>
      </c>
      <c r="S5238" s="591">
        <v>1541.0624604290199</v>
      </c>
    </row>
    <row r="5239" spans="1:19">
      <c r="A5239" s="20"/>
      <c r="B5239" s="24">
        <v>2457</v>
      </c>
      <c r="H5239" s="571">
        <v>5234</v>
      </c>
      <c r="I5239" s="78">
        <v>2777</v>
      </c>
      <c r="J5239" s="78">
        <v>2758</v>
      </c>
      <c r="K5239" s="78">
        <v>2761</v>
      </c>
      <c r="L5239" s="78">
        <v>2777</v>
      </c>
      <c r="M5239" s="579" t="str">
        <f t="shared" si="82"/>
        <v>2777,2758,2761,2777</v>
      </c>
      <c r="R5239" s="280">
        <v>5234</v>
      </c>
      <c r="S5239" s="591">
        <v>1543.7201376329999</v>
      </c>
    </row>
    <row r="5240" spans="1:19">
      <c r="A5240" s="20"/>
      <c r="B5240" s="24">
        <v>2458</v>
      </c>
      <c r="H5240" s="571">
        <v>5235</v>
      </c>
      <c r="I5240" s="78">
        <v>2767</v>
      </c>
      <c r="J5240" s="78">
        <v>2777</v>
      </c>
      <c r="K5240" s="78">
        <v>2761</v>
      </c>
      <c r="L5240" s="78">
        <v>2767</v>
      </c>
      <c r="M5240" s="579" t="str">
        <f t="shared" si="82"/>
        <v>2767,2777,2761,2767</v>
      </c>
      <c r="R5240" s="280">
        <v>5235</v>
      </c>
      <c r="S5240" s="591">
        <v>1229.7760608579799</v>
      </c>
    </row>
    <row r="5241" spans="1:19">
      <c r="A5241" s="20"/>
      <c r="B5241" s="24">
        <v>2459</v>
      </c>
      <c r="H5241" s="571">
        <v>5236</v>
      </c>
      <c r="I5241" s="78">
        <v>2777</v>
      </c>
      <c r="J5241" s="78">
        <v>2770</v>
      </c>
      <c r="K5241" s="78">
        <v>2776</v>
      </c>
      <c r="L5241" s="78">
        <v>2777</v>
      </c>
      <c r="M5241" s="579" t="str">
        <f t="shared" si="82"/>
        <v>2777,2770,2776,2777</v>
      </c>
      <c r="R5241" s="280">
        <v>5236</v>
      </c>
      <c r="S5241" s="591">
        <v>1550.6853789775</v>
      </c>
    </row>
    <row r="5242" spans="1:19">
      <c r="A5242" s="20"/>
      <c r="B5242" s="24">
        <v>2460</v>
      </c>
      <c r="H5242" s="571">
        <v>5237</v>
      </c>
      <c r="I5242" s="78">
        <v>2777</v>
      </c>
      <c r="J5242" s="78">
        <v>2769</v>
      </c>
      <c r="K5242" s="78">
        <v>2770</v>
      </c>
      <c r="L5242" s="78">
        <v>2777</v>
      </c>
      <c r="M5242" s="579" t="str">
        <f t="shared" si="82"/>
        <v>2777,2769,2770,2777</v>
      </c>
      <c r="R5242" s="280">
        <v>5237</v>
      </c>
      <c r="S5242" s="591">
        <v>1454.8615353814901</v>
      </c>
    </row>
    <row r="5243" spans="1:19">
      <c r="A5243" s="20"/>
      <c r="B5243" s="24">
        <v>2461</v>
      </c>
      <c r="H5243" s="571">
        <v>5238</v>
      </c>
      <c r="I5243" s="78">
        <v>2777</v>
      </c>
      <c r="J5243" s="78">
        <v>2771</v>
      </c>
      <c r="K5243" s="78">
        <v>2769</v>
      </c>
      <c r="L5243" s="78">
        <v>2777</v>
      </c>
      <c r="M5243" s="579" t="str">
        <f t="shared" si="82"/>
        <v>2777,2771,2769,2777</v>
      </c>
      <c r="R5243" s="280">
        <v>5238</v>
      </c>
      <c r="S5243" s="591">
        <v>1450.0035706589899</v>
      </c>
    </row>
    <row r="5244" spans="1:19">
      <c r="A5244" s="20"/>
      <c r="B5244" s="24">
        <v>2462</v>
      </c>
      <c r="H5244" s="571">
        <v>5239</v>
      </c>
      <c r="I5244" s="78">
        <v>2767</v>
      </c>
      <c r="J5244" s="78">
        <v>2771</v>
      </c>
      <c r="K5244" s="78">
        <v>2777</v>
      </c>
      <c r="L5244" s="78">
        <v>2767</v>
      </c>
      <c r="M5244" s="579" t="str">
        <f t="shared" si="82"/>
        <v>2767,2771,2777,2767</v>
      </c>
      <c r="R5244" s="280">
        <v>5239</v>
      </c>
      <c r="S5244" s="591">
        <v>1159.6012280280099</v>
      </c>
    </row>
    <row r="5245" spans="1:19">
      <c r="A5245" s="20"/>
      <c r="B5245" s="24">
        <v>2463</v>
      </c>
    </row>
    <row r="5246" spans="1:19">
      <c r="A5246" s="20"/>
      <c r="B5246" s="24">
        <v>2464</v>
      </c>
    </row>
    <row r="5247" spans="1:19">
      <c r="A5247" s="20"/>
      <c r="B5247" s="24">
        <v>2465</v>
      </c>
    </row>
    <row r="5248" spans="1:19">
      <c r="A5248" s="20"/>
      <c r="B5248" s="24">
        <v>2466</v>
      </c>
    </row>
    <row r="5249" spans="1:2">
      <c r="A5249" s="20"/>
      <c r="B5249" s="24">
        <v>2467</v>
      </c>
    </row>
    <row r="5250" spans="1:2">
      <c r="A5250" s="20"/>
      <c r="B5250" s="24">
        <v>2468</v>
      </c>
    </row>
    <row r="5251" spans="1:2">
      <c r="A5251" s="20"/>
      <c r="B5251" s="24">
        <v>2469</v>
      </c>
    </row>
    <row r="5252" spans="1:2">
      <c r="A5252" s="20"/>
      <c r="B5252" s="24">
        <v>2470</v>
      </c>
    </row>
    <row r="5253" spans="1:2">
      <c r="A5253" s="20"/>
      <c r="B5253" s="24">
        <v>2471</v>
      </c>
    </row>
    <row r="5254" spans="1:2">
      <c r="A5254" s="20"/>
      <c r="B5254" s="24">
        <v>2472</v>
      </c>
    </row>
    <row r="5255" spans="1:2">
      <c r="A5255" s="20"/>
      <c r="B5255" s="24">
        <v>2473</v>
      </c>
    </row>
    <row r="5256" spans="1:2">
      <c r="A5256" s="20"/>
      <c r="B5256" s="24">
        <v>2474</v>
      </c>
    </row>
    <row r="5257" spans="1:2">
      <c r="A5257" s="20"/>
      <c r="B5257" s="24">
        <v>2475</v>
      </c>
    </row>
    <row r="5258" spans="1:2">
      <c r="A5258" s="20"/>
      <c r="B5258" s="24">
        <v>2476</v>
      </c>
    </row>
    <row r="5259" spans="1:2">
      <c r="A5259" s="20"/>
      <c r="B5259" s="24">
        <v>2477</v>
      </c>
    </row>
    <row r="5260" spans="1:2">
      <c r="A5260" s="20"/>
      <c r="B5260" s="24">
        <v>2478</v>
      </c>
    </row>
    <row r="5261" spans="1:2">
      <c r="A5261" s="20"/>
      <c r="B5261" s="24">
        <v>2479</v>
      </c>
    </row>
    <row r="5262" spans="1:2">
      <c r="A5262" s="20"/>
      <c r="B5262" s="24">
        <v>2480</v>
      </c>
    </row>
    <row r="5263" spans="1:2">
      <c r="A5263" s="20"/>
      <c r="B5263" s="24">
        <v>2481</v>
      </c>
    </row>
    <row r="5264" spans="1:2">
      <c r="A5264" s="20"/>
      <c r="B5264" s="24">
        <v>2482</v>
      </c>
    </row>
    <row r="5265" spans="1:2">
      <c r="A5265" s="20"/>
      <c r="B5265" s="24">
        <v>2483</v>
      </c>
    </row>
    <row r="5266" spans="1:2">
      <c r="A5266" s="20"/>
      <c r="B5266" s="24">
        <v>2484</v>
      </c>
    </row>
    <row r="5267" spans="1:2">
      <c r="A5267" s="20"/>
      <c r="B5267" s="24">
        <v>2485</v>
      </c>
    </row>
    <row r="5268" spans="1:2">
      <c r="A5268" s="20"/>
      <c r="B5268" s="24">
        <v>2486</v>
      </c>
    </row>
    <row r="5269" spans="1:2">
      <c r="A5269" s="20"/>
      <c r="B5269" s="24">
        <v>2487</v>
      </c>
    </row>
    <row r="5270" spans="1:2">
      <c r="A5270" s="20"/>
      <c r="B5270" s="24">
        <v>2488</v>
      </c>
    </row>
    <row r="5271" spans="1:2">
      <c r="A5271" s="20"/>
      <c r="B5271" s="24">
        <v>2489</v>
      </c>
    </row>
    <row r="5272" spans="1:2">
      <c r="A5272" s="20"/>
      <c r="B5272" s="24">
        <v>2490</v>
      </c>
    </row>
    <row r="5273" spans="1:2">
      <c r="A5273" s="20"/>
      <c r="B5273" s="24">
        <v>2491</v>
      </c>
    </row>
    <row r="5274" spans="1:2">
      <c r="A5274" s="20"/>
      <c r="B5274" s="24">
        <v>2492</v>
      </c>
    </row>
    <row r="5275" spans="1:2">
      <c r="A5275" s="20"/>
      <c r="B5275" s="24">
        <v>2493</v>
      </c>
    </row>
    <row r="5276" spans="1:2">
      <c r="A5276" s="20"/>
      <c r="B5276" s="24">
        <v>2494</v>
      </c>
    </row>
    <row r="5277" spans="1:2">
      <c r="A5277" s="20"/>
      <c r="B5277" s="24">
        <v>2495</v>
      </c>
    </row>
    <row r="5278" spans="1:2">
      <c r="A5278" s="20"/>
      <c r="B5278" s="24">
        <v>2496</v>
      </c>
    </row>
    <row r="5279" spans="1:2">
      <c r="A5279" s="20"/>
      <c r="B5279" s="24">
        <v>2497</v>
      </c>
    </row>
    <row r="5280" spans="1:2">
      <c r="A5280" s="20"/>
      <c r="B5280" s="24">
        <v>2498</v>
      </c>
    </row>
    <row r="5281" spans="1:2">
      <c r="A5281" s="20"/>
      <c r="B5281" s="24">
        <v>2499</v>
      </c>
    </row>
    <row r="5282" spans="1:2">
      <c r="A5282" s="20"/>
      <c r="B5282" s="24">
        <v>2500</v>
      </c>
    </row>
    <row r="5283" spans="1:2">
      <c r="A5283" s="20"/>
      <c r="B5283" s="24">
        <v>2501</v>
      </c>
    </row>
    <row r="5284" spans="1:2">
      <c r="A5284" s="20"/>
      <c r="B5284" s="24">
        <v>2502</v>
      </c>
    </row>
    <row r="5285" spans="1:2">
      <c r="A5285" s="20"/>
      <c r="B5285" s="24">
        <v>2503</v>
      </c>
    </row>
    <row r="5286" spans="1:2">
      <c r="A5286" s="20"/>
      <c r="B5286" s="24">
        <v>2504</v>
      </c>
    </row>
    <row r="5287" spans="1:2">
      <c r="A5287" s="20"/>
      <c r="B5287" s="24">
        <v>2505</v>
      </c>
    </row>
    <row r="5288" spans="1:2">
      <c r="A5288" s="20"/>
      <c r="B5288" s="24">
        <v>2506</v>
      </c>
    </row>
    <row r="5289" spans="1:2">
      <c r="A5289" s="20"/>
      <c r="B5289" s="24">
        <v>2507</v>
      </c>
    </row>
    <row r="5290" spans="1:2">
      <c r="A5290" s="20"/>
      <c r="B5290" s="24">
        <v>2508</v>
      </c>
    </row>
    <row r="5291" spans="1:2">
      <c r="A5291" s="20"/>
      <c r="B5291" s="24">
        <v>2509</v>
      </c>
    </row>
    <row r="5292" spans="1:2">
      <c r="A5292" s="20"/>
      <c r="B5292" s="24">
        <v>2510</v>
      </c>
    </row>
    <row r="5293" spans="1:2">
      <c r="A5293" s="20"/>
      <c r="B5293" s="24">
        <v>2511</v>
      </c>
    </row>
    <row r="5294" spans="1:2">
      <c r="A5294" s="20"/>
      <c r="B5294" s="24">
        <v>2512</v>
      </c>
    </row>
    <row r="5295" spans="1:2">
      <c r="A5295" s="20"/>
      <c r="B5295" s="24">
        <v>2513</v>
      </c>
    </row>
    <row r="5296" spans="1:2">
      <c r="A5296" s="20"/>
      <c r="B5296" s="24">
        <v>2514</v>
      </c>
    </row>
    <row r="5297" spans="1:2">
      <c r="A5297" s="20"/>
      <c r="B5297" s="24">
        <v>2515</v>
      </c>
    </row>
    <row r="5298" spans="1:2">
      <c r="A5298" s="20"/>
      <c r="B5298" s="24">
        <v>2516</v>
      </c>
    </row>
    <row r="5299" spans="1:2">
      <c r="A5299" s="20"/>
      <c r="B5299" s="24">
        <v>2517</v>
      </c>
    </row>
    <row r="5300" spans="1:2">
      <c r="A5300" s="20"/>
      <c r="B5300" s="24">
        <v>2518</v>
      </c>
    </row>
    <row r="5301" spans="1:2">
      <c r="A5301" s="20"/>
      <c r="B5301" s="24">
        <v>2519</v>
      </c>
    </row>
    <row r="5302" spans="1:2">
      <c r="A5302" s="20"/>
      <c r="B5302" s="24">
        <v>2520</v>
      </c>
    </row>
    <row r="5303" spans="1:2">
      <c r="A5303" s="20"/>
      <c r="B5303" s="24">
        <v>2521</v>
      </c>
    </row>
    <row r="5304" spans="1:2">
      <c r="A5304" s="20"/>
      <c r="B5304" s="24">
        <v>2522</v>
      </c>
    </row>
    <row r="5305" spans="1:2">
      <c r="A5305" s="20"/>
      <c r="B5305" s="24">
        <v>2523</v>
      </c>
    </row>
    <row r="5306" spans="1:2">
      <c r="A5306" s="20"/>
      <c r="B5306" s="24">
        <v>2524</v>
      </c>
    </row>
    <row r="5307" spans="1:2">
      <c r="A5307" s="20"/>
      <c r="B5307" s="24">
        <v>2525</v>
      </c>
    </row>
    <row r="5308" spans="1:2">
      <c r="A5308" s="20"/>
      <c r="B5308" s="24">
        <v>2526</v>
      </c>
    </row>
    <row r="5309" spans="1:2">
      <c r="A5309" s="20"/>
      <c r="B5309" s="24">
        <v>2527</v>
      </c>
    </row>
    <row r="5310" spans="1:2">
      <c r="A5310" s="20"/>
      <c r="B5310" s="24">
        <v>2528</v>
      </c>
    </row>
    <row r="5311" spans="1:2">
      <c r="A5311" s="20"/>
      <c r="B5311" s="24">
        <v>2529</v>
      </c>
    </row>
    <row r="5312" spans="1:2">
      <c r="A5312" s="20"/>
      <c r="B5312" s="24">
        <v>2530</v>
      </c>
    </row>
    <row r="5313" spans="1:2">
      <c r="A5313" s="20"/>
      <c r="B5313" s="24">
        <v>2531</v>
      </c>
    </row>
    <row r="5314" spans="1:2">
      <c r="A5314" s="20"/>
      <c r="B5314" s="24">
        <v>2532</v>
      </c>
    </row>
    <row r="5315" spans="1:2">
      <c r="A5315" s="20"/>
      <c r="B5315" s="24">
        <v>2533</v>
      </c>
    </row>
    <row r="5316" spans="1:2">
      <c r="A5316" s="20"/>
      <c r="B5316" s="24">
        <v>2534</v>
      </c>
    </row>
    <row r="5317" spans="1:2">
      <c r="A5317" s="20"/>
      <c r="B5317" s="24">
        <v>2535</v>
      </c>
    </row>
    <row r="5318" spans="1:2">
      <c r="A5318" s="20"/>
      <c r="B5318" s="24">
        <v>2536</v>
      </c>
    </row>
    <row r="5319" spans="1:2">
      <c r="A5319" s="20"/>
      <c r="B5319" s="24">
        <v>2537</v>
      </c>
    </row>
    <row r="5320" spans="1:2">
      <c r="A5320" s="20"/>
      <c r="B5320" s="24">
        <v>2538</v>
      </c>
    </row>
    <row r="5321" spans="1:2">
      <c r="A5321" s="20"/>
      <c r="B5321" s="24">
        <v>2539</v>
      </c>
    </row>
    <row r="5322" spans="1:2">
      <c r="A5322" s="20"/>
      <c r="B5322" s="24">
        <v>2540</v>
      </c>
    </row>
    <row r="5323" spans="1:2">
      <c r="A5323" s="20"/>
      <c r="B5323" s="24">
        <v>2541</v>
      </c>
    </row>
    <row r="5324" spans="1:2">
      <c r="A5324" s="20"/>
      <c r="B5324" s="24">
        <v>2542</v>
      </c>
    </row>
    <row r="5325" spans="1:2">
      <c r="A5325" s="20"/>
      <c r="B5325" s="24">
        <v>2543</v>
      </c>
    </row>
    <row r="5326" spans="1:2">
      <c r="A5326" s="20"/>
      <c r="B5326" s="24">
        <v>2544</v>
      </c>
    </row>
    <row r="5327" spans="1:2">
      <c r="A5327" s="20"/>
      <c r="B5327" s="24">
        <v>2545</v>
      </c>
    </row>
    <row r="5328" spans="1:2">
      <c r="A5328" s="20"/>
      <c r="B5328" s="24">
        <v>2546</v>
      </c>
    </row>
    <row r="5329" spans="1:2">
      <c r="A5329" s="20"/>
      <c r="B5329" s="24">
        <v>2547</v>
      </c>
    </row>
    <row r="5330" spans="1:2">
      <c r="A5330" s="20"/>
      <c r="B5330" s="24">
        <v>2548</v>
      </c>
    </row>
    <row r="5331" spans="1:2">
      <c r="A5331" s="20"/>
      <c r="B5331" s="24">
        <v>2549</v>
      </c>
    </row>
    <row r="5332" spans="1:2">
      <c r="A5332" s="20"/>
      <c r="B5332" s="24">
        <v>2550</v>
      </c>
    </row>
    <row r="5333" spans="1:2">
      <c r="A5333" s="20"/>
      <c r="B5333" s="24">
        <v>2551</v>
      </c>
    </row>
    <row r="5334" spans="1:2">
      <c r="A5334" s="20"/>
      <c r="B5334" s="24">
        <v>2552</v>
      </c>
    </row>
    <row r="5335" spans="1:2">
      <c r="A5335" s="20"/>
      <c r="B5335" s="24">
        <v>2553</v>
      </c>
    </row>
    <row r="5336" spans="1:2">
      <c r="A5336" s="20"/>
      <c r="B5336" s="24">
        <v>2554</v>
      </c>
    </row>
    <row r="5337" spans="1:2">
      <c r="A5337" s="20"/>
      <c r="B5337" s="24">
        <v>2555</v>
      </c>
    </row>
    <row r="5338" spans="1:2">
      <c r="A5338" s="20"/>
      <c r="B5338" s="24">
        <v>2556</v>
      </c>
    </row>
    <row r="5339" spans="1:2">
      <c r="A5339" s="20"/>
      <c r="B5339" s="24">
        <v>2557</v>
      </c>
    </row>
    <row r="5340" spans="1:2">
      <c r="A5340" s="20"/>
      <c r="B5340" s="24">
        <v>2558</v>
      </c>
    </row>
    <row r="5341" spans="1:2">
      <c r="A5341" s="20"/>
      <c r="B5341" s="24">
        <v>2559</v>
      </c>
    </row>
    <row r="5342" spans="1:2">
      <c r="A5342" s="20"/>
      <c r="B5342" s="24">
        <v>2560</v>
      </c>
    </row>
    <row r="5343" spans="1:2">
      <c r="A5343" s="20"/>
      <c r="B5343" s="24">
        <v>2561</v>
      </c>
    </row>
    <row r="5344" spans="1:2">
      <c r="A5344" s="20"/>
      <c r="B5344" s="24">
        <v>2562</v>
      </c>
    </row>
    <row r="5345" spans="1:2">
      <c r="A5345" s="20"/>
      <c r="B5345" s="24">
        <v>2563</v>
      </c>
    </row>
    <row r="5346" spans="1:2">
      <c r="A5346" s="20"/>
      <c r="B5346" s="24">
        <v>2564</v>
      </c>
    </row>
    <row r="5347" spans="1:2">
      <c r="A5347" s="20"/>
      <c r="B5347" s="24">
        <v>2565</v>
      </c>
    </row>
    <row r="5348" spans="1:2">
      <c r="A5348" s="20"/>
      <c r="B5348" s="24">
        <v>2566</v>
      </c>
    </row>
    <row r="5349" spans="1:2">
      <c r="A5349" s="20"/>
      <c r="B5349" s="24">
        <v>2567</v>
      </c>
    </row>
    <row r="5350" spans="1:2">
      <c r="A5350" s="20"/>
      <c r="B5350" s="24">
        <v>2568</v>
      </c>
    </row>
    <row r="5351" spans="1:2">
      <c r="A5351" s="20"/>
      <c r="B5351" s="24">
        <v>2569</v>
      </c>
    </row>
    <row r="5352" spans="1:2">
      <c r="A5352" s="20"/>
      <c r="B5352" s="24">
        <v>2570</v>
      </c>
    </row>
    <row r="5353" spans="1:2">
      <c r="A5353" s="20"/>
      <c r="B5353" s="24">
        <v>2571</v>
      </c>
    </row>
    <row r="5354" spans="1:2">
      <c r="A5354" s="20"/>
      <c r="B5354" s="24">
        <v>2572</v>
      </c>
    </row>
    <row r="5355" spans="1:2">
      <c r="A5355" s="20"/>
      <c r="B5355" s="24">
        <v>2573</v>
      </c>
    </row>
    <row r="5356" spans="1:2">
      <c r="A5356" s="20"/>
      <c r="B5356" s="24">
        <v>2574</v>
      </c>
    </row>
    <row r="5357" spans="1:2">
      <c r="A5357" s="20"/>
      <c r="B5357" s="24">
        <v>2575</v>
      </c>
    </row>
    <row r="5358" spans="1:2">
      <c r="A5358" s="20"/>
      <c r="B5358" s="24">
        <v>2576</v>
      </c>
    </row>
    <row r="5359" spans="1:2">
      <c r="A5359" s="20"/>
      <c r="B5359" s="24">
        <v>2577</v>
      </c>
    </row>
    <row r="5360" spans="1:2">
      <c r="A5360" s="20"/>
      <c r="B5360" s="24">
        <v>2578</v>
      </c>
    </row>
    <row r="5361" spans="1:2">
      <c r="A5361" s="20"/>
      <c r="B5361" s="24">
        <v>2579</v>
      </c>
    </row>
    <row r="5362" spans="1:2">
      <c r="A5362" s="20"/>
      <c r="B5362" s="24">
        <v>2580</v>
      </c>
    </row>
    <row r="5363" spans="1:2">
      <c r="A5363" s="20"/>
      <c r="B5363" s="24">
        <v>2581</v>
      </c>
    </row>
    <row r="5364" spans="1:2">
      <c r="A5364" s="20"/>
      <c r="B5364" s="24">
        <v>2582</v>
      </c>
    </row>
    <row r="5365" spans="1:2">
      <c r="A5365" s="20"/>
      <c r="B5365" s="24">
        <v>2583</v>
      </c>
    </row>
    <row r="5366" spans="1:2">
      <c r="A5366" s="20"/>
      <c r="B5366" s="24">
        <v>2584</v>
      </c>
    </row>
    <row r="5367" spans="1:2">
      <c r="A5367" s="20"/>
      <c r="B5367" s="24">
        <v>2585</v>
      </c>
    </row>
    <row r="5368" spans="1:2">
      <c r="A5368" s="20"/>
      <c r="B5368" s="24">
        <v>2586</v>
      </c>
    </row>
    <row r="5369" spans="1:2">
      <c r="A5369" s="20"/>
      <c r="B5369" s="24">
        <v>2587</v>
      </c>
    </row>
    <row r="5370" spans="1:2">
      <c r="A5370" s="20"/>
      <c r="B5370" s="24">
        <v>2588</v>
      </c>
    </row>
    <row r="5371" spans="1:2">
      <c r="A5371" s="20"/>
      <c r="B5371" s="24">
        <v>2589</v>
      </c>
    </row>
    <row r="5372" spans="1:2">
      <c r="A5372" s="20"/>
      <c r="B5372" s="24">
        <v>2590</v>
      </c>
    </row>
    <row r="5373" spans="1:2">
      <c r="A5373" s="20"/>
      <c r="B5373" s="24">
        <v>2591</v>
      </c>
    </row>
    <row r="5374" spans="1:2">
      <c r="A5374" s="20"/>
      <c r="B5374" s="24">
        <v>2592</v>
      </c>
    </row>
    <row r="5375" spans="1:2">
      <c r="A5375" s="20"/>
      <c r="B5375" s="24">
        <v>2593</v>
      </c>
    </row>
    <row r="5376" spans="1:2">
      <c r="A5376" s="20"/>
      <c r="B5376" s="24">
        <v>2594</v>
      </c>
    </row>
    <row r="5377" spans="1:2">
      <c r="A5377" s="20"/>
      <c r="B5377" s="24">
        <v>2595</v>
      </c>
    </row>
    <row r="5378" spans="1:2">
      <c r="A5378" s="20"/>
      <c r="B5378" s="24">
        <v>2596</v>
      </c>
    </row>
    <row r="5379" spans="1:2">
      <c r="A5379" s="20"/>
      <c r="B5379" s="24">
        <v>2597</v>
      </c>
    </row>
    <row r="5380" spans="1:2">
      <c r="A5380" s="20"/>
      <c r="B5380" s="24">
        <v>2598</v>
      </c>
    </row>
    <row r="5381" spans="1:2">
      <c r="A5381" s="20"/>
      <c r="B5381" s="24">
        <v>2599</v>
      </c>
    </row>
    <row r="5382" spans="1:2">
      <c r="A5382" s="20"/>
      <c r="B5382" s="24">
        <v>2600</v>
      </c>
    </row>
    <row r="5383" spans="1:2">
      <c r="A5383" s="20"/>
      <c r="B5383" s="24">
        <v>2601</v>
      </c>
    </row>
    <row r="5384" spans="1:2">
      <c r="A5384" s="20"/>
      <c r="B5384" s="24">
        <v>2602</v>
      </c>
    </row>
    <row r="5385" spans="1:2">
      <c r="A5385" s="20"/>
      <c r="B5385" s="24">
        <v>2603</v>
      </c>
    </row>
    <row r="5386" spans="1:2">
      <c r="A5386" s="20"/>
      <c r="B5386" s="24">
        <v>2604</v>
      </c>
    </row>
    <row r="5387" spans="1:2">
      <c r="A5387" s="20"/>
      <c r="B5387" s="24">
        <v>2605</v>
      </c>
    </row>
    <row r="5388" spans="1:2">
      <c r="A5388" s="20"/>
      <c r="B5388" s="24">
        <v>2606</v>
      </c>
    </row>
    <row r="5389" spans="1:2">
      <c r="A5389" s="20"/>
      <c r="B5389" s="24">
        <v>2607</v>
      </c>
    </row>
    <row r="5390" spans="1:2">
      <c r="A5390" s="20"/>
      <c r="B5390" s="24">
        <v>2608</v>
      </c>
    </row>
    <row r="5391" spans="1:2">
      <c r="A5391" s="20"/>
      <c r="B5391" s="24">
        <v>2609</v>
      </c>
    </row>
    <row r="5392" spans="1:2">
      <c r="A5392" s="20"/>
      <c r="B5392" s="24">
        <v>2610</v>
      </c>
    </row>
    <row r="5393" spans="1:2">
      <c r="A5393" s="20"/>
      <c r="B5393" s="24">
        <v>2611</v>
      </c>
    </row>
    <row r="5394" spans="1:2">
      <c r="A5394" s="20"/>
      <c r="B5394" s="24">
        <v>2612</v>
      </c>
    </row>
    <row r="5395" spans="1:2">
      <c r="A5395" s="20"/>
      <c r="B5395" s="24">
        <v>2613</v>
      </c>
    </row>
    <row r="5396" spans="1:2">
      <c r="A5396" s="20"/>
      <c r="B5396" s="24">
        <v>2614</v>
      </c>
    </row>
    <row r="5397" spans="1:2">
      <c r="A5397" s="20"/>
      <c r="B5397" s="24">
        <v>2615</v>
      </c>
    </row>
    <row r="5398" spans="1:2">
      <c r="A5398" s="20"/>
      <c r="B5398" s="24">
        <v>2616</v>
      </c>
    </row>
    <row r="5399" spans="1:2">
      <c r="A5399" s="20"/>
      <c r="B5399" s="24">
        <v>2617</v>
      </c>
    </row>
    <row r="5400" spans="1:2">
      <c r="A5400" s="20"/>
      <c r="B5400" s="24">
        <v>2618</v>
      </c>
    </row>
    <row r="5401" spans="1:2">
      <c r="A5401" s="20"/>
      <c r="B5401" s="24">
        <v>2619</v>
      </c>
    </row>
    <row r="5402" spans="1:2">
      <c r="A5402" s="20"/>
      <c r="B5402" s="24">
        <v>2620</v>
      </c>
    </row>
    <row r="5403" spans="1:2">
      <c r="A5403" s="20"/>
      <c r="B5403" s="24">
        <v>2621</v>
      </c>
    </row>
    <row r="5404" spans="1:2">
      <c r="A5404" s="20"/>
      <c r="B5404" s="24">
        <v>2622</v>
      </c>
    </row>
    <row r="5405" spans="1:2">
      <c r="A5405" s="20"/>
      <c r="B5405" s="24">
        <v>2623</v>
      </c>
    </row>
    <row r="5406" spans="1:2">
      <c r="A5406" s="20"/>
      <c r="B5406" s="24">
        <v>2624</v>
      </c>
    </row>
    <row r="5407" spans="1:2">
      <c r="A5407" s="20"/>
      <c r="B5407" s="24">
        <v>2625</v>
      </c>
    </row>
    <row r="5408" spans="1:2">
      <c r="A5408" s="20"/>
      <c r="B5408" s="24">
        <v>2626</v>
      </c>
    </row>
    <row r="5409" spans="1:2">
      <c r="A5409" s="20"/>
      <c r="B5409" s="24">
        <v>2627</v>
      </c>
    </row>
    <row r="5410" spans="1:2">
      <c r="A5410" s="20"/>
      <c r="B5410" s="24">
        <v>2628</v>
      </c>
    </row>
    <row r="5411" spans="1:2">
      <c r="A5411" s="20"/>
      <c r="B5411" s="24">
        <v>2629</v>
      </c>
    </row>
    <row r="5412" spans="1:2">
      <c r="A5412" s="20"/>
      <c r="B5412" s="24">
        <v>2630</v>
      </c>
    </row>
    <row r="5413" spans="1:2">
      <c r="A5413" s="20"/>
      <c r="B5413" s="24">
        <v>2631</v>
      </c>
    </row>
    <row r="5414" spans="1:2">
      <c r="A5414" s="20"/>
      <c r="B5414" s="24">
        <v>2632</v>
      </c>
    </row>
    <row r="5415" spans="1:2">
      <c r="A5415" s="20"/>
      <c r="B5415" s="24">
        <v>2633</v>
      </c>
    </row>
    <row r="5416" spans="1:2">
      <c r="A5416" s="20"/>
      <c r="B5416" s="24">
        <v>2634</v>
      </c>
    </row>
    <row r="5417" spans="1:2">
      <c r="A5417" s="20"/>
      <c r="B5417" s="24">
        <v>2635</v>
      </c>
    </row>
    <row r="5418" spans="1:2">
      <c r="A5418" s="20"/>
      <c r="B5418" s="24">
        <v>2636</v>
      </c>
    </row>
    <row r="5419" spans="1:2">
      <c r="A5419" s="20"/>
      <c r="B5419" s="24">
        <v>2637</v>
      </c>
    </row>
    <row r="5420" spans="1:2">
      <c r="A5420" s="20"/>
      <c r="B5420" s="24">
        <v>2638</v>
      </c>
    </row>
    <row r="5421" spans="1:2">
      <c r="A5421" s="20"/>
      <c r="B5421" s="24">
        <v>2639</v>
      </c>
    </row>
    <row r="5422" spans="1:2">
      <c r="A5422" s="20"/>
      <c r="B5422" s="24">
        <v>2640</v>
      </c>
    </row>
    <row r="5423" spans="1:2">
      <c r="A5423" s="20"/>
      <c r="B5423" s="24">
        <v>2641</v>
      </c>
    </row>
    <row r="5424" spans="1:2">
      <c r="A5424" s="20"/>
      <c r="B5424" s="24">
        <v>2642</v>
      </c>
    </row>
    <row r="5425" spans="1:2">
      <c r="A5425" s="20"/>
      <c r="B5425" s="24">
        <v>2643</v>
      </c>
    </row>
    <row r="5426" spans="1:2">
      <c r="A5426" s="20"/>
      <c r="B5426" s="24">
        <v>2644</v>
      </c>
    </row>
    <row r="5427" spans="1:2">
      <c r="A5427" s="20"/>
      <c r="B5427" s="24">
        <v>2645</v>
      </c>
    </row>
    <row r="5428" spans="1:2">
      <c r="A5428" s="20"/>
      <c r="B5428" s="24">
        <v>2646</v>
      </c>
    </row>
    <row r="5429" spans="1:2">
      <c r="A5429" s="20"/>
      <c r="B5429" s="24">
        <v>2647</v>
      </c>
    </row>
    <row r="5430" spans="1:2">
      <c r="A5430" s="20"/>
      <c r="B5430" s="24">
        <v>2648</v>
      </c>
    </row>
    <row r="5431" spans="1:2">
      <c r="A5431" s="20"/>
      <c r="B5431" s="24">
        <v>2649</v>
      </c>
    </row>
    <row r="5432" spans="1:2">
      <c r="A5432" s="20"/>
      <c r="B5432" s="24">
        <v>2650</v>
      </c>
    </row>
    <row r="5433" spans="1:2">
      <c r="A5433" s="20"/>
      <c r="B5433" s="24">
        <v>2651</v>
      </c>
    </row>
    <row r="5434" spans="1:2">
      <c r="A5434" s="20"/>
      <c r="B5434" s="24">
        <v>2652</v>
      </c>
    </row>
    <row r="5435" spans="1:2">
      <c r="A5435" s="20"/>
      <c r="B5435" s="24">
        <v>2653</v>
      </c>
    </row>
    <row r="5436" spans="1:2">
      <c r="A5436" s="20"/>
      <c r="B5436" s="24">
        <v>2654</v>
      </c>
    </row>
    <row r="5437" spans="1:2">
      <c r="A5437" s="20"/>
      <c r="B5437" s="24">
        <v>2655</v>
      </c>
    </row>
    <row r="5438" spans="1:2">
      <c r="A5438" s="20"/>
      <c r="B5438" s="24">
        <v>2656</v>
      </c>
    </row>
    <row r="5439" spans="1:2">
      <c r="A5439" s="20"/>
      <c r="B5439" s="24">
        <v>2657</v>
      </c>
    </row>
    <row r="5440" spans="1:2">
      <c r="A5440" s="20"/>
      <c r="B5440" s="24">
        <v>2658</v>
      </c>
    </row>
    <row r="5441" spans="1:2">
      <c r="A5441" s="20"/>
      <c r="B5441" s="24">
        <v>2659</v>
      </c>
    </row>
    <row r="5442" spans="1:2">
      <c r="A5442" s="20"/>
      <c r="B5442" s="24">
        <v>2660</v>
      </c>
    </row>
    <row r="5443" spans="1:2">
      <c r="A5443" s="20"/>
      <c r="B5443" s="24">
        <v>2661</v>
      </c>
    </row>
    <row r="5444" spans="1:2">
      <c r="A5444" s="20"/>
      <c r="B5444" s="24">
        <v>2662</v>
      </c>
    </row>
    <row r="5445" spans="1:2">
      <c r="A5445" s="20"/>
      <c r="B5445" s="24">
        <v>2663</v>
      </c>
    </row>
    <row r="5446" spans="1:2">
      <c r="A5446" s="20"/>
      <c r="B5446" s="24">
        <v>2664</v>
      </c>
    </row>
    <row r="5447" spans="1:2">
      <c r="A5447" s="20"/>
      <c r="B5447" s="24">
        <v>2665</v>
      </c>
    </row>
    <row r="5448" spans="1:2">
      <c r="A5448" s="20"/>
      <c r="B5448" s="24">
        <v>2666</v>
      </c>
    </row>
    <row r="5449" spans="1:2">
      <c r="A5449" s="20"/>
      <c r="B5449" s="24">
        <v>2667</v>
      </c>
    </row>
    <row r="5450" spans="1:2">
      <c r="A5450" s="20"/>
      <c r="B5450" s="24">
        <v>2668</v>
      </c>
    </row>
    <row r="5451" spans="1:2">
      <c r="A5451" s="20"/>
      <c r="B5451" s="24">
        <v>2669</v>
      </c>
    </row>
    <row r="5452" spans="1:2">
      <c r="A5452" s="20"/>
      <c r="B5452" s="24">
        <v>2670</v>
      </c>
    </row>
    <row r="5453" spans="1:2">
      <c r="A5453" s="20"/>
      <c r="B5453" s="24">
        <v>2671</v>
      </c>
    </row>
    <row r="5454" spans="1:2">
      <c r="A5454" s="20"/>
      <c r="B5454" s="24">
        <v>2672</v>
      </c>
    </row>
    <row r="5455" spans="1:2">
      <c r="A5455" s="20"/>
      <c r="B5455" s="24">
        <v>2673</v>
      </c>
    </row>
    <row r="5456" spans="1:2">
      <c r="A5456" s="20"/>
      <c r="B5456" s="24">
        <v>2674</v>
      </c>
    </row>
    <row r="5457" spans="1:2">
      <c r="A5457" s="20"/>
      <c r="B5457" s="24">
        <v>2675</v>
      </c>
    </row>
    <row r="5458" spans="1:2">
      <c r="A5458" s="20"/>
      <c r="B5458" s="24">
        <v>2676</v>
      </c>
    </row>
    <row r="5459" spans="1:2">
      <c r="A5459" s="20"/>
      <c r="B5459" s="24">
        <v>2677</v>
      </c>
    </row>
    <row r="5460" spans="1:2">
      <c r="A5460" s="20"/>
      <c r="B5460" s="24">
        <v>2678</v>
      </c>
    </row>
    <row r="5461" spans="1:2">
      <c r="A5461" s="20"/>
      <c r="B5461" s="24">
        <v>2679</v>
      </c>
    </row>
    <row r="5462" spans="1:2">
      <c r="A5462" s="20"/>
      <c r="B5462" s="24">
        <v>2680</v>
      </c>
    </row>
    <row r="5463" spans="1:2">
      <c r="A5463" s="20"/>
      <c r="B5463" s="24">
        <v>2681</v>
      </c>
    </row>
    <row r="5464" spans="1:2">
      <c r="A5464" s="20"/>
      <c r="B5464" s="24">
        <v>2682</v>
      </c>
    </row>
    <row r="5465" spans="1:2">
      <c r="A5465" s="20"/>
      <c r="B5465" s="24">
        <v>2683</v>
      </c>
    </row>
    <row r="5466" spans="1:2">
      <c r="A5466" s="20"/>
      <c r="B5466" s="24">
        <v>2684</v>
      </c>
    </row>
    <row r="5467" spans="1:2">
      <c r="A5467" s="20"/>
      <c r="B5467" s="24">
        <v>2685</v>
      </c>
    </row>
    <row r="5468" spans="1:2">
      <c r="A5468" s="20"/>
      <c r="B5468" s="24">
        <v>2686</v>
      </c>
    </row>
    <row r="5469" spans="1:2">
      <c r="A5469" s="20"/>
      <c r="B5469" s="24">
        <v>2687</v>
      </c>
    </row>
    <row r="5470" spans="1:2">
      <c r="A5470" s="20"/>
      <c r="B5470" s="24">
        <v>2688</v>
      </c>
    </row>
    <row r="5471" spans="1:2">
      <c r="A5471" s="20"/>
      <c r="B5471" s="24">
        <v>2689</v>
      </c>
    </row>
    <row r="5472" spans="1:2">
      <c r="A5472" s="20"/>
      <c r="B5472" s="24">
        <v>2690</v>
      </c>
    </row>
    <row r="5473" spans="1:2">
      <c r="A5473" s="20"/>
      <c r="B5473" s="24">
        <v>2691</v>
      </c>
    </row>
    <row r="5474" spans="1:2">
      <c r="A5474" s="20"/>
      <c r="B5474" s="24">
        <v>2692</v>
      </c>
    </row>
    <row r="5475" spans="1:2">
      <c r="A5475" s="20"/>
      <c r="B5475" s="24">
        <v>2693</v>
      </c>
    </row>
    <row r="5476" spans="1:2">
      <c r="A5476" s="20"/>
      <c r="B5476" s="24">
        <v>2694</v>
      </c>
    </row>
    <row r="5477" spans="1:2">
      <c r="A5477" s="20"/>
      <c r="B5477" s="24">
        <v>2695</v>
      </c>
    </row>
    <row r="5478" spans="1:2">
      <c r="A5478" s="20"/>
      <c r="B5478" s="24">
        <v>2696</v>
      </c>
    </row>
    <row r="5479" spans="1:2">
      <c r="A5479" s="20"/>
      <c r="B5479" s="24">
        <v>2697</v>
      </c>
    </row>
    <row r="5480" spans="1:2">
      <c r="A5480" s="20"/>
      <c r="B5480" s="24">
        <v>2698</v>
      </c>
    </row>
    <row r="5481" spans="1:2">
      <c r="A5481" s="20"/>
      <c r="B5481" s="24">
        <v>2699</v>
      </c>
    </row>
    <row r="5482" spans="1:2">
      <c r="A5482" s="20"/>
      <c r="B5482" s="24">
        <v>2700</v>
      </c>
    </row>
    <row r="5483" spans="1:2">
      <c r="A5483" s="20"/>
      <c r="B5483" s="24">
        <v>2701</v>
      </c>
    </row>
    <row r="5484" spans="1:2">
      <c r="A5484" s="20"/>
      <c r="B5484" s="24">
        <v>2702</v>
      </c>
    </row>
    <row r="5485" spans="1:2">
      <c r="A5485" s="20"/>
      <c r="B5485" s="24">
        <v>2703</v>
      </c>
    </row>
    <row r="5486" spans="1:2">
      <c r="A5486" s="20"/>
      <c r="B5486" s="24">
        <v>2704</v>
      </c>
    </row>
    <row r="5487" spans="1:2">
      <c r="A5487" s="20"/>
      <c r="B5487" s="24">
        <v>2705</v>
      </c>
    </row>
    <row r="5488" spans="1:2">
      <c r="A5488" s="20"/>
      <c r="B5488" s="24">
        <v>2706</v>
      </c>
    </row>
    <row r="5489" spans="1:2">
      <c r="A5489" s="20"/>
      <c r="B5489" s="24">
        <v>2707</v>
      </c>
    </row>
    <row r="5490" spans="1:2">
      <c r="A5490" s="20"/>
      <c r="B5490" s="24">
        <v>2708</v>
      </c>
    </row>
    <row r="5491" spans="1:2">
      <c r="A5491" s="20"/>
      <c r="B5491" s="24">
        <v>2709</v>
      </c>
    </row>
    <row r="5492" spans="1:2">
      <c r="A5492" s="20"/>
      <c r="B5492" s="24">
        <v>2710</v>
      </c>
    </row>
    <row r="5493" spans="1:2">
      <c r="A5493" s="20"/>
      <c r="B5493" s="24">
        <v>2711</v>
      </c>
    </row>
    <row r="5494" spans="1:2">
      <c r="A5494" s="20"/>
      <c r="B5494" s="24">
        <v>2712</v>
      </c>
    </row>
    <row r="5495" spans="1:2">
      <c r="A5495" s="20"/>
      <c r="B5495" s="24">
        <v>2713</v>
      </c>
    </row>
    <row r="5496" spans="1:2">
      <c r="A5496" s="20"/>
      <c r="B5496" s="24">
        <v>2714</v>
      </c>
    </row>
    <row r="5497" spans="1:2">
      <c r="A5497" s="20"/>
      <c r="B5497" s="24">
        <v>2715</v>
      </c>
    </row>
    <row r="5498" spans="1:2">
      <c r="A5498" s="20"/>
      <c r="B5498" s="24">
        <v>2716</v>
      </c>
    </row>
    <row r="5499" spans="1:2">
      <c r="A5499" s="20"/>
      <c r="B5499" s="24">
        <v>2717</v>
      </c>
    </row>
    <row r="5500" spans="1:2">
      <c r="A5500" s="20"/>
      <c r="B5500" s="24">
        <v>2718</v>
      </c>
    </row>
    <row r="5501" spans="1:2">
      <c r="A5501" s="20"/>
      <c r="B5501" s="24">
        <v>2719</v>
      </c>
    </row>
    <row r="5502" spans="1:2">
      <c r="A5502" s="20"/>
      <c r="B5502" s="24">
        <v>2720</v>
      </c>
    </row>
    <row r="5503" spans="1:2">
      <c r="A5503" s="20"/>
      <c r="B5503" s="24">
        <v>2721</v>
      </c>
    </row>
    <row r="5504" spans="1:2">
      <c r="A5504" s="20"/>
      <c r="B5504" s="24">
        <v>2722</v>
      </c>
    </row>
    <row r="5505" spans="1:2">
      <c r="A5505" s="20"/>
      <c r="B5505" s="24">
        <v>2723</v>
      </c>
    </row>
    <row r="5506" spans="1:2">
      <c r="A5506" s="20"/>
      <c r="B5506" s="24">
        <v>2724</v>
      </c>
    </row>
    <row r="5507" spans="1:2">
      <c r="A5507" s="20"/>
      <c r="B5507" s="24">
        <v>2725</v>
      </c>
    </row>
    <row r="5508" spans="1:2">
      <c r="A5508" s="20"/>
      <c r="B5508" s="24">
        <v>2726</v>
      </c>
    </row>
    <row r="5509" spans="1:2">
      <c r="A5509" s="20"/>
      <c r="B5509" s="24">
        <v>2727</v>
      </c>
    </row>
    <row r="5510" spans="1:2">
      <c r="A5510" s="20"/>
      <c r="B5510" s="24">
        <v>2728</v>
      </c>
    </row>
    <row r="5511" spans="1:2">
      <c r="A5511" s="20"/>
      <c r="B5511" s="24">
        <v>2729</v>
      </c>
    </row>
    <row r="5512" spans="1:2">
      <c r="A5512" s="20"/>
      <c r="B5512" s="24">
        <v>2730</v>
      </c>
    </row>
    <row r="5513" spans="1:2">
      <c r="A5513" s="20"/>
      <c r="B5513" s="24">
        <v>2731</v>
      </c>
    </row>
    <row r="5514" spans="1:2">
      <c r="A5514" s="20"/>
      <c r="B5514" s="24">
        <v>2732</v>
      </c>
    </row>
    <row r="5515" spans="1:2">
      <c r="A5515" s="20"/>
      <c r="B5515" s="24">
        <v>2733</v>
      </c>
    </row>
    <row r="5516" spans="1:2">
      <c r="A5516" s="20"/>
      <c r="B5516" s="24">
        <v>2734</v>
      </c>
    </row>
    <row r="5517" spans="1:2">
      <c r="A5517" s="20"/>
      <c r="B5517" s="24">
        <v>2735</v>
      </c>
    </row>
    <row r="5518" spans="1:2">
      <c r="A5518" s="20"/>
      <c r="B5518" s="24">
        <v>2736</v>
      </c>
    </row>
    <row r="5519" spans="1:2">
      <c r="A5519" s="20"/>
      <c r="B5519" s="24">
        <v>2737</v>
      </c>
    </row>
    <row r="5520" spans="1:2">
      <c r="A5520" s="20"/>
      <c r="B5520" s="24">
        <v>2738</v>
      </c>
    </row>
    <row r="5521" spans="1:2">
      <c r="A5521" s="20"/>
      <c r="B5521" s="24">
        <v>2739</v>
      </c>
    </row>
    <row r="5522" spans="1:2">
      <c r="A5522" s="20"/>
      <c r="B5522" s="24">
        <v>2740</v>
      </c>
    </row>
    <row r="5523" spans="1:2">
      <c r="A5523" s="20"/>
      <c r="B5523" s="24">
        <v>2741</v>
      </c>
    </row>
    <row r="5524" spans="1:2">
      <c r="A5524" s="20"/>
      <c r="B5524" s="24">
        <v>2742</v>
      </c>
    </row>
    <row r="5525" spans="1:2">
      <c r="A5525" s="20"/>
      <c r="B5525" s="24">
        <v>2743</v>
      </c>
    </row>
    <row r="5526" spans="1:2">
      <c r="A5526" s="20"/>
      <c r="B5526" s="24">
        <v>2744</v>
      </c>
    </row>
    <row r="5527" spans="1:2">
      <c r="A5527" s="20"/>
      <c r="B5527" s="24">
        <v>2745</v>
      </c>
    </row>
    <row r="5528" spans="1:2">
      <c r="A5528" s="20"/>
      <c r="B5528" s="24">
        <v>2746</v>
      </c>
    </row>
    <row r="5529" spans="1:2">
      <c r="A5529" s="20"/>
      <c r="B5529" s="24">
        <v>2747</v>
      </c>
    </row>
    <row r="5530" spans="1:2">
      <c r="A5530" s="20"/>
      <c r="B5530" s="24">
        <v>2748</v>
      </c>
    </row>
    <row r="5531" spans="1:2">
      <c r="A5531" s="20"/>
      <c r="B5531" s="24">
        <v>2749</v>
      </c>
    </row>
    <row r="5532" spans="1:2">
      <c r="A5532" s="20"/>
      <c r="B5532" s="24">
        <v>2750</v>
      </c>
    </row>
    <row r="5533" spans="1:2">
      <c r="A5533" s="20"/>
      <c r="B5533" s="24">
        <v>2751</v>
      </c>
    </row>
    <row r="5534" spans="1:2">
      <c r="A5534" s="20"/>
      <c r="B5534" s="24">
        <v>2752</v>
      </c>
    </row>
    <row r="5535" spans="1:2">
      <c r="A5535" s="20"/>
      <c r="B5535" s="24">
        <v>2753</v>
      </c>
    </row>
    <row r="5536" spans="1:2">
      <c r="A5536" s="20"/>
      <c r="B5536" s="24">
        <v>2754</v>
      </c>
    </row>
    <row r="5537" spans="1:2">
      <c r="A5537" s="20"/>
      <c r="B5537" s="24">
        <v>2755</v>
      </c>
    </row>
    <row r="5538" spans="1:2">
      <c r="A5538" s="20"/>
      <c r="B5538" s="24">
        <v>2756</v>
      </c>
    </row>
    <row r="5539" spans="1:2">
      <c r="A5539" s="20"/>
      <c r="B5539" s="24">
        <v>2757</v>
      </c>
    </row>
    <row r="5540" spans="1:2">
      <c r="A5540" s="20"/>
      <c r="B5540" s="24">
        <v>2758</v>
      </c>
    </row>
    <row r="5541" spans="1:2">
      <c r="A5541" s="20"/>
      <c r="B5541" s="24">
        <v>2759</v>
      </c>
    </row>
    <row r="5542" spans="1:2">
      <c r="A5542" s="20"/>
      <c r="B5542" s="24">
        <v>2760</v>
      </c>
    </row>
    <row r="5543" spans="1:2">
      <c r="A5543" s="20"/>
      <c r="B5543" s="24">
        <v>2761</v>
      </c>
    </row>
    <row r="5544" spans="1:2">
      <c r="A5544" s="20"/>
      <c r="B5544" s="24">
        <v>2762</v>
      </c>
    </row>
    <row r="5545" spans="1:2">
      <c r="A5545" s="20"/>
      <c r="B5545" s="24">
        <v>2763</v>
      </c>
    </row>
    <row r="5546" spans="1:2">
      <c r="A5546" s="20"/>
      <c r="B5546" s="24">
        <v>2764</v>
      </c>
    </row>
    <row r="5547" spans="1:2">
      <c r="A5547" s="20"/>
      <c r="B5547" s="24">
        <v>2765</v>
      </c>
    </row>
    <row r="5548" spans="1:2">
      <c r="A5548" s="20"/>
      <c r="B5548" s="24">
        <v>2766</v>
      </c>
    </row>
    <row r="5549" spans="1:2">
      <c r="A5549" s="20"/>
      <c r="B5549" s="24">
        <v>2767</v>
      </c>
    </row>
    <row r="5550" spans="1:2">
      <c r="A5550" s="20"/>
      <c r="B5550" s="24">
        <v>2768</v>
      </c>
    </row>
    <row r="5551" spans="1:2">
      <c r="A5551" s="20"/>
      <c r="B5551" s="24">
        <v>2769</v>
      </c>
    </row>
    <row r="5552" spans="1:2">
      <c r="A5552" s="20"/>
      <c r="B5552" s="24">
        <v>2770</v>
      </c>
    </row>
    <row r="5553" spans="1:2">
      <c r="A5553" s="20"/>
      <c r="B5553" s="24">
        <v>2771</v>
      </c>
    </row>
    <row r="5554" spans="1:2">
      <c r="A5554" s="20"/>
      <c r="B5554" s="24">
        <v>2772</v>
      </c>
    </row>
    <row r="5555" spans="1:2">
      <c r="A5555" s="20"/>
      <c r="B5555" s="24">
        <v>2773</v>
      </c>
    </row>
    <row r="5556" spans="1:2">
      <c r="A5556" s="20"/>
      <c r="B5556" s="24">
        <v>2774</v>
      </c>
    </row>
    <row r="5557" spans="1:2">
      <c r="A5557" s="20"/>
      <c r="B5557" s="24">
        <v>2775</v>
      </c>
    </row>
    <row r="5558" spans="1:2">
      <c r="A5558" s="20"/>
      <c r="B5558" s="24">
        <v>2776</v>
      </c>
    </row>
    <row r="5559" spans="1:2">
      <c r="A5559" s="20"/>
      <c r="B5559" s="24">
        <v>2777</v>
      </c>
    </row>
    <row r="5560" spans="1:2">
      <c r="A5560" s="20"/>
      <c r="B5560" s="24">
        <v>2778</v>
      </c>
    </row>
    <row r="5561" spans="1:2">
      <c r="A5561" s="20"/>
      <c r="B5561" s="24">
        <v>2779</v>
      </c>
    </row>
    <row r="5562" spans="1:2">
      <c r="A5562" s="20"/>
      <c r="B5562" s="24">
        <v>2780</v>
      </c>
    </row>
    <row r="5563" spans="1:2">
      <c r="A5563" s="20"/>
      <c r="B5563" s="24">
        <v>2781</v>
      </c>
    </row>
    <row r="5564" spans="1:2">
      <c r="A5564" s="20"/>
      <c r="B5564" s="24">
        <v>2782</v>
      </c>
    </row>
    <row r="5565" spans="1:2">
      <c r="A5565" s="20"/>
      <c r="B5565" s="24">
        <v>2783</v>
      </c>
    </row>
    <row r="5566" spans="1:2">
      <c r="A5566" s="20"/>
      <c r="B5566" s="24">
        <v>2784</v>
      </c>
    </row>
    <row r="5567" spans="1:2">
      <c r="A5567" s="20"/>
      <c r="B5567" s="24">
        <v>2785</v>
      </c>
    </row>
    <row r="5568" spans="1:2">
      <c r="A5568" s="20"/>
      <c r="B5568" s="24">
        <v>2786</v>
      </c>
    </row>
    <row r="5569" spans="1:2">
      <c r="A5569" s="20"/>
      <c r="B5569" s="24">
        <v>2787</v>
      </c>
    </row>
    <row r="5570" spans="1:2">
      <c r="A5570" s="20"/>
      <c r="B5570" s="24">
        <v>2788</v>
      </c>
    </row>
    <row r="5571" spans="1:2">
      <c r="A5571" s="20"/>
      <c r="B5571" s="24">
        <v>2789</v>
      </c>
    </row>
    <row r="5572" spans="1:2">
      <c r="A5572" s="20"/>
      <c r="B5572" s="24">
        <v>2790</v>
      </c>
    </row>
    <row r="5573" spans="1:2">
      <c r="A5573" s="20"/>
      <c r="B5573" s="24">
        <v>2791</v>
      </c>
    </row>
    <row r="5574" spans="1:2">
      <c r="A5574" s="20"/>
      <c r="B5574" s="24">
        <v>2792</v>
      </c>
    </row>
    <row r="5575" spans="1:2">
      <c r="A5575" s="20"/>
      <c r="B5575" s="24">
        <v>2793</v>
      </c>
    </row>
    <row r="5576" spans="1:2">
      <c r="A5576" s="20"/>
      <c r="B5576" s="24">
        <v>2794</v>
      </c>
    </row>
    <row r="5577" spans="1:2">
      <c r="A5577" s="20"/>
      <c r="B5577" s="24">
        <v>2795</v>
      </c>
    </row>
    <row r="5578" spans="1:2">
      <c r="A5578" s="20"/>
      <c r="B5578" s="24">
        <v>2796</v>
      </c>
    </row>
    <row r="5579" spans="1:2">
      <c r="A5579" s="20"/>
      <c r="B5579" s="24">
        <v>2797</v>
      </c>
    </row>
    <row r="5580" spans="1:2">
      <c r="A5580" s="20"/>
      <c r="B5580" s="24">
        <v>2798</v>
      </c>
    </row>
    <row r="5581" spans="1:2">
      <c r="A5581" s="20"/>
      <c r="B5581" s="24">
        <v>2799</v>
      </c>
    </row>
    <row r="5582" spans="1:2">
      <c r="A5582" s="20"/>
      <c r="B5582" s="24">
        <v>2800</v>
      </c>
    </row>
    <row r="5583" spans="1:2">
      <c r="A5583" s="20"/>
      <c r="B5583" s="24">
        <v>2801</v>
      </c>
    </row>
    <row r="5584" spans="1:2">
      <c r="A5584" s="20"/>
      <c r="B5584" s="24">
        <v>2802</v>
      </c>
    </row>
    <row r="5585" spans="1:2">
      <c r="A5585" s="20"/>
      <c r="B5585" s="24">
        <v>2803</v>
      </c>
    </row>
    <row r="5586" spans="1:2">
      <c r="A5586" s="20"/>
      <c r="B5586" s="24">
        <v>2804</v>
      </c>
    </row>
    <row r="5587" spans="1:2">
      <c r="A5587" s="20"/>
      <c r="B5587" s="24">
        <v>2805</v>
      </c>
    </row>
    <row r="5588" spans="1:2">
      <c r="A5588" s="20"/>
      <c r="B5588" s="24">
        <v>2806</v>
      </c>
    </row>
    <row r="5589" spans="1:2">
      <c r="A5589" s="20"/>
      <c r="B5589" s="24">
        <v>2807</v>
      </c>
    </row>
    <row r="5590" spans="1:2">
      <c r="A5590" s="20"/>
      <c r="B5590" s="24">
        <v>2808</v>
      </c>
    </row>
    <row r="5591" spans="1:2">
      <c r="A5591" s="20"/>
      <c r="B5591" s="24">
        <v>2809</v>
      </c>
    </row>
    <row r="5592" spans="1:2">
      <c r="A5592" s="20"/>
      <c r="B5592" s="24">
        <v>2810</v>
      </c>
    </row>
    <row r="5593" spans="1:2">
      <c r="A5593" s="20"/>
      <c r="B5593" s="24">
        <v>2811</v>
      </c>
    </row>
    <row r="5594" spans="1:2">
      <c r="A5594" s="20"/>
      <c r="B5594" s="24">
        <v>2812</v>
      </c>
    </row>
    <row r="5595" spans="1:2">
      <c r="A5595" s="20"/>
      <c r="B5595" s="24">
        <v>2813</v>
      </c>
    </row>
    <row r="5596" spans="1:2">
      <c r="A5596" s="20"/>
      <c r="B5596" s="24">
        <v>2814</v>
      </c>
    </row>
    <row r="5597" spans="1:2">
      <c r="A5597" s="20"/>
      <c r="B5597" s="24">
        <v>2815</v>
      </c>
    </row>
    <row r="5598" spans="1:2">
      <c r="A5598" s="20"/>
      <c r="B5598" s="24">
        <v>2816</v>
      </c>
    </row>
    <row r="5599" spans="1:2">
      <c r="A5599" s="20"/>
      <c r="B5599" s="24">
        <v>2817</v>
      </c>
    </row>
    <row r="5600" spans="1:2">
      <c r="A5600" s="20"/>
      <c r="B5600" s="24">
        <v>2818</v>
      </c>
    </row>
    <row r="5601" spans="1:2">
      <c r="A5601" s="20"/>
      <c r="B5601" s="24">
        <v>2819</v>
      </c>
    </row>
    <row r="5602" spans="1:2">
      <c r="A5602" s="20"/>
      <c r="B5602" s="24">
        <v>2820</v>
      </c>
    </row>
    <row r="5603" spans="1:2">
      <c r="A5603" s="20"/>
      <c r="B5603" s="24">
        <v>2821</v>
      </c>
    </row>
    <row r="5604" spans="1:2">
      <c r="A5604" s="20"/>
      <c r="B5604" s="24">
        <v>2822</v>
      </c>
    </row>
    <row r="5605" spans="1:2">
      <c r="A5605" s="20"/>
      <c r="B5605" s="24">
        <v>2823</v>
      </c>
    </row>
    <row r="5606" spans="1:2">
      <c r="A5606" s="20"/>
      <c r="B5606" s="24">
        <v>2824</v>
      </c>
    </row>
    <row r="5607" spans="1:2">
      <c r="A5607" s="20"/>
      <c r="B5607" s="24">
        <v>2825</v>
      </c>
    </row>
    <row r="5608" spans="1:2">
      <c r="A5608" s="20"/>
      <c r="B5608" s="24">
        <v>2826</v>
      </c>
    </row>
    <row r="5609" spans="1:2">
      <c r="A5609" s="20"/>
      <c r="B5609" s="24">
        <v>2827</v>
      </c>
    </row>
    <row r="5610" spans="1:2">
      <c r="A5610" s="20"/>
      <c r="B5610" s="24">
        <v>2828</v>
      </c>
    </row>
    <row r="5611" spans="1:2">
      <c r="A5611" s="20"/>
      <c r="B5611" s="24">
        <v>2829</v>
      </c>
    </row>
    <row r="5612" spans="1:2">
      <c r="A5612" s="20"/>
      <c r="B5612" s="24">
        <v>2830</v>
      </c>
    </row>
    <row r="5613" spans="1:2">
      <c r="A5613" s="20"/>
      <c r="B5613" s="24">
        <v>2831</v>
      </c>
    </row>
    <row r="5614" spans="1:2">
      <c r="A5614" s="20"/>
      <c r="B5614" s="24">
        <v>2832</v>
      </c>
    </row>
    <row r="5615" spans="1:2">
      <c r="A5615" s="20"/>
      <c r="B5615" s="24">
        <v>2833</v>
      </c>
    </row>
    <row r="5616" spans="1:2">
      <c r="A5616" s="20"/>
      <c r="B5616" s="24">
        <v>2834</v>
      </c>
    </row>
    <row r="5617" spans="1:2">
      <c r="A5617" s="20"/>
      <c r="B5617" s="24">
        <v>2835</v>
      </c>
    </row>
    <row r="5618" spans="1:2">
      <c r="A5618" s="20"/>
      <c r="B5618" s="24">
        <v>2836</v>
      </c>
    </row>
    <row r="5619" spans="1:2">
      <c r="A5619" s="20"/>
      <c r="B5619" s="24">
        <v>2837</v>
      </c>
    </row>
    <row r="5620" spans="1:2">
      <c r="A5620" s="20"/>
      <c r="B5620" s="24">
        <v>2838</v>
      </c>
    </row>
    <row r="5621" spans="1:2">
      <c r="A5621" s="20"/>
      <c r="B5621" s="24">
        <v>2839</v>
      </c>
    </row>
    <row r="5622" spans="1:2">
      <c r="A5622" s="20"/>
      <c r="B5622" s="24">
        <v>2840</v>
      </c>
    </row>
    <row r="5623" spans="1:2">
      <c r="A5623" s="20"/>
      <c r="B5623" s="24">
        <v>2841</v>
      </c>
    </row>
    <row r="5624" spans="1:2">
      <c r="A5624" s="20"/>
      <c r="B5624" s="24">
        <v>2842</v>
      </c>
    </row>
    <row r="5625" spans="1:2">
      <c r="A5625" s="20"/>
      <c r="B5625" s="24">
        <v>2843</v>
      </c>
    </row>
    <row r="5626" spans="1:2">
      <c r="A5626" s="20"/>
      <c r="B5626" s="24">
        <v>2844</v>
      </c>
    </row>
    <row r="5627" spans="1:2">
      <c r="A5627" s="20"/>
      <c r="B5627" s="24">
        <v>2845</v>
      </c>
    </row>
    <row r="5628" spans="1:2">
      <c r="A5628" s="20"/>
      <c r="B5628" s="24">
        <v>2846</v>
      </c>
    </row>
    <row r="5629" spans="1:2">
      <c r="A5629" s="20"/>
      <c r="B5629" s="24">
        <v>2847</v>
      </c>
    </row>
    <row r="5630" spans="1:2">
      <c r="A5630" s="20"/>
      <c r="B5630" s="24">
        <v>2848</v>
      </c>
    </row>
    <row r="5631" spans="1:2">
      <c r="A5631" s="20"/>
      <c r="B5631" s="24">
        <v>2849</v>
      </c>
    </row>
    <row r="5632" spans="1:2">
      <c r="A5632" s="20"/>
      <c r="B5632" s="24">
        <v>2850</v>
      </c>
    </row>
    <row r="5633" spans="1:2">
      <c r="A5633" s="20"/>
      <c r="B5633" s="24">
        <v>2851</v>
      </c>
    </row>
    <row r="5634" spans="1:2">
      <c r="A5634" s="20"/>
      <c r="B5634" s="24">
        <v>2852</v>
      </c>
    </row>
    <row r="5635" spans="1:2">
      <c r="A5635" s="20"/>
      <c r="B5635" s="24">
        <v>2853</v>
      </c>
    </row>
    <row r="5636" spans="1:2">
      <c r="A5636" s="20"/>
      <c r="B5636" s="24">
        <v>2854</v>
      </c>
    </row>
    <row r="5637" spans="1:2">
      <c r="A5637" s="20"/>
      <c r="B5637" s="24">
        <v>2855</v>
      </c>
    </row>
    <row r="5638" spans="1:2">
      <c r="A5638" s="20"/>
      <c r="B5638" s="24">
        <v>2856</v>
      </c>
    </row>
    <row r="5639" spans="1:2">
      <c r="A5639" s="20"/>
      <c r="B5639" s="24">
        <v>2857</v>
      </c>
    </row>
    <row r="5640" spans="1:2">
      <c r="A5640" s="20"/>
      <c r="B5640" s="24">
        <v>2858</v>
      </c>
    </row>
    <row r="5641" spans="1:2">
      <c r="A5641" s="20"/>
      <c r="B5641" s="24">
        <v>2859</v>
      </c>
    </row>
    <row r="5642" spans="1:2">
      <c r="A5642" s="20"/>
      <c r="B5642" s="24">
        <v>2860</v>
      </c>
    </row>
    <row r="5643" spans="1:2">
      <c r="A5643" s="20"/>
      <c r="B5643" s="24">
        <v>2861</v>
      </c>
    </row>
    <row r="5644" spans="1:2">
      <c r="A5644" s="20"/>
      <c r="B5644" s="24">
        <v>2862</v>
      </c>
    </row>
    <row r="5645" spans="1:2">
      <c r="A5645" s="20"/>
      <c r="B5645" s="24">
        <v>2863</v>
      </c>
    </row>
    <row r="5646" spans="1:2">
      <c r="A5646" s="20"/>
      <c r="B5646" s="24">
        <v>2864</v>
      </c>
    </row>
    <row r="5647" spans="1:2">
      <c r="A5647" s="20"/>
      <c r="B5647" s="24">
        <v>2865</v>
      </c>
    </row>
    <row r="5648" spans="1:2">
      <c r="A5648" s="20"/>
      <c r="B5648" s="24">
        <v>2866</v>
      </c>
    </row>
    <row r="5649" spans="1:2">
      <c r="A5649" s="20"/>
      <c r="B5649" s="24">
        <v>2867</v>
      </c>
    </row>
    <row r="5650" spans="1:2">
      <c r="A5650" s="20"/>
      <c r="B5650" s="24">
        <v>2868</v>
      </c>
    </row>
    <row r="5651" spans="1:2">
      <c r="A5651" s="20"/>
      <c r="B5651" s="24">
        <v>2869</v>
      </c>
    </row>
    <row r="5652" spans="1:2">
      <c r="A5652" s="20"/>
      <c r="B5652" s="24">
        <v>2870</v>
      </c>
    </row>
    <row r="5653" spans="1:2">
      <c r="A5653" s="20"/>
      <c r="B5653" s="24">
        <v>2871</v>
      </c>
    </row>
    <row r="5654" spans="1:2">
      <c r="A5654" s="20"/>
      <c r="B5654" s="24">
        <v>2872</v>
      </c>
    </row>
    <row r="5655" spans="1:2">
      <c r="A5655" s="20"/>
      <c r="B5655" s="24">
        <v>2873</v>
      </c>
    </row>
    <row r="5656" spans="1:2">
      <c r="A5656" s="20"/>
      <c r="B5656" s="24">
        <v>2874</v>
      </c>
    </row>
    <row r="5657" spans="1:2">
      <c r="A5657" s="20"/>
      <c r="B5657" s="24">
        <v>2875</v>
      </c>
    </row>
    <row r="5658" spans="1:2">
      <c r="A5658" s="20"/>
      <c r="B5658" s="24">
        <v>2876</v>
      </c>
    </row>
    <row r="5659" spans="1:2">
      <c r="A5659" s="20"/>
      <c r="B5659" s="24">
        <v>2877</v>
      </c>
    </row>
    <row r="5660" spans="1:2">
      <c r="A5660" s="20"/>
      <c r="B5660" s="24">
        <v>2878</v>
      </c>
    </row>
    <row r="5661" spans="1:2">
      <c r="A5661" s="20"/>
      <c r="B5661" s="24">
        <v>2879</v>
      </c>
    </row>
    <row r="5662" spans="1:2">
      <c r="A5662" s="20"/>
      <c r="B5662" s="24">
        <v>2880</v>
      </c>
    </row>
    <row r="5663" spans="1:2">
      <c r="A5663" s="20"/>
      <c r="B5663" s="24">
        <v>2881</v>
      </c>
    </row>
    <row r="5664" spans="1:2">
      <c r="A5664" s="20"/>
      <c r="B5664" s="24">
        <v>2882</v>
      </c>
    </row>
    <row r="5665" spans="1:2">
      <c r="A5665" s="20"/>
      <c r="B5665" s="24">
        <v>2883</v>
      </c>
    </row>
    <row r="5666" spans="1:2">
      <c r="A5666" s="20"/>
      <c r="B5666" s="24">
        <v>2884</v>
      </c>
    </row>
    <row r="5667" spans="1:2">
      <c r="A5667" s="20"/>
      <c r="B5667" s="24">
        <v>2885</v>
      </c>
    </row>
    <row r="5668" spans="1:2">
      <c r="A5668" s="20"/>
      <c r="B5668" s="24">
        <v>2886</v>
      </c>
    </row>
    <row r="5669" spans="1:2">
      <c r="A5669" s="20"/>
      <c r="B5669" s="24">
        <v>2887</v>
      </c>
    </row>
    <row r="5670" spans="1:2">
      <c r="A5670" s="20"/>
      <c r="B5670" s="24">
        <v>2888</v>
      </c>
    </row>
    <row r="5671" spans="1:2">
      <c r="A5671" s="20"/>
      <c r="B5671" s="24">
        <v>2889</v>
      </c>
    </row>
    <row r="5672" spans="1:2">
      <c r="A5672" s="20"/>
      <c r="B5672" s="24">
        <v>2890</v>
      </c>
    </row>
    <row r="5673" spans="1:2">
      <c r="A5673" s="20"/>
      <c r="B5673" s="24">
        <v>2891</v>
      </c>
    </row>
    <row r="5674" spans="1:2">
      <c r="A5674" s="20"/>
      <c r="B5674" s="24">
        <v>2892</v>
      </c>
    </row>
    <row r="5675" spans="1:2">
      <c r="A5675" s="20"/>
      <c r="B5675" s="24">
        <v>2893</v>
      </c>
    </row>
    <row r="5676" spans="1:2">
      <c r="A5676" s="20"/>
      <c r="B5676" s="24">
        <v>2894</v>
      </c>
    </row>
    <row r="5677" spans="1:2">
      <c r="A5677" s="20"/>
      <c r="B5677" s="24">
        <v>2895</v>
      </c>
    </row>
    <row r="5678" spans="1:2">
      <c r="A5678" s="20"/>
      <c r="B5678" s="24">
        <v>2896</v>
      </c>
    </row>
    <row r="5679" spans="1:2">
      <c r="A5679" s="20"/>
      <c r="B5679" s="24">
        <v>2897</v>
      </c>
    </row>
    <row r="5680" spans="1:2">
      <c r="A5680" s="20"/>
      <c r="B5680" s="24">
        <v>2898</v>
      </c>
    </row>
    <row r="5681" spans="1:2">
      <c r="A5681" s="20"/>
      <c r="B5681" s="24">
        <v>2899</v>
      </c>
    </row>
    <row r="5682" spans="1:2">
      <c r="A5682" s="20"/>
      <c r="B5682" s="24">
        <v>2900</v>
      </c>
    </row>
    <row r="5683" spans="1:2">
      <c r="A5683" s="20"/>
      <c r="B5683" s="24">
        <v>2901</v>
      </c>
    </row>
    <row r="5684" spans="1:2">
      <c r="A5684" s="20"/>
      <c r="B5684" s="24">
        <v>2902</v>
      </c>
    </row>
    <row r="5685" spans="1:2">
      <c r="A5685" s="20"/>
      <c r="B5685" s="24">
        <v>2903</v>
      </c>
    </row>
    <row r="5686" spans="1:2">
      <c r="A5686" s="20"/>
      <c r="B5686" s="24">
        <v>2904</v>
      </c>
    </row>
    <row r="5687" spans="1:2">
      <c r="A5687" s="20"/>
      <c r="B5687" s="24">
        <v>2905</v>
      </c>
    </row>
    <row r="5688" spans="1:2">
      <c r="A5688" s="20"/>
      <c r="B5688" s="24">
        <v>2906</v>
      </c>
    </row>
    <row r="5689" spans="1:2">
      <c r="A5689" s="20"/>
      <c r="B5689" s="24">
        <v>2907</v>
      </c>
    </row>
    <row r="5690" spans="1:2">
      <c r="A5690" s="20"/>
      <c r="B5690" s="24">
        <v>2908</v>
      </c>
    </row>
    <row r="5691" spans="1:2">
      <c r="A5691" s="20"/>
      <c r="B5691" s="24">
        <v>2909</v>
      </c>
    </row>
    <row r="5692" spans="1:2">
      <c r="A5692" s="20"/>
      <c r="B5692" s="24">
        <v>2910</v>
      </c>
    </row>
    <row r="5693" spans="1:2">
      <c r="A5693" s="20"/>
      <c r="B5693" s="24">
        <v>2911</v>
      </c>
    </row>
    <row r="5694" spans="1:2">
      <c r="A5694" s="20"/>
      <c r="B5694" s="24">
        <v>2912</v>
      </c>
    </row>
    <row r="5695" spans="1:2">
      <c r="A5695" s="20"/>
      <c r="B5695" s="24">
        <v>2913</v>
      </c>
    </row>
    <row r="5696" spans="1:2">
      <c r="A5696" s="20"/>
      <c r="B5696" s="24">
        <v>2914</v>
      </c>
    </row>
    <row r="5697" spans="1:2">
      <c r="A5697" s="20"/>
      <c r="B5697" s="24">
        <v>2915</v>
      </c>
    </row>
    <row r="5698" spans="1:2">
      <c r="A5698" s="20"/>
      <c r="B5698" s="24">
        <v>2916</v>
      </c>
    </row>
    <row r="5699" spans="1:2">
      <c r="A5699" s="20"/>
      <c r="B5699" s="24">
        <v>2917</v>
      </c>
    </row>
    <row r="5700" spans="1:2">
      <c r="A5700" s="20"/>
      <c r="B5700" s="24">
        <v>2918</v>
      </c>
    </row>
    <row r="5701" spans="1:2">
      <c r="A5701" s="20"/>
      <c r="B5701" s="24">
        <v>2919</v>
      </c>
    </row>
    <row r="5702" spans="1:2">
      <c r="A5702" s="20"/>
      <c r="B5702" s="24">
        <v>2920</v>
      </c>
    </row>
    <row r="5703" spans="1:2">
      <c r="A5703" s="20"/>
      <c r="B5703" s="24">
        <v>2921</v>
      </c>
    </row>
    <row r="5704" spans="1:2">
      <c r="A5704" s="20"/>
      <c r="B5704" s="24">
        <v>2922</v>
      </c>
    </row>
    <row r="5705" spans="1:2">
      <c r="A5705" s="20"/>
      <c r="B5705" s="24">
        <v>2923</v>
      </c>
    </row>
    <row r="5706" spans="1:2">
      <c r="A5706" s="20"/>
      <c r="B5706" s="24">
        <v>2924</v>
      </c>
    </row>
    <row r="5707" spans="1:2">
      <c r="A5707" s="20"/>
      <c r="B5707" s="24">
        <v>2925</v>
      </c>
    </row>
    <row r="5708" spans="1:2">
      <c r="A5708" s="20"/>
      <c r="B5708" s="24">
        <v>2926</v>
      </c>
    </row>
    <row r="5709" spans="1:2">
      <c r="A5709" s="20"/>
      <c r="B5709" s="24">
        <v>2927</v>
      </c>
    </row>
    <row r="5710" spans="1:2">
      <c r="A5710" s="20"/>
      <c r="B5710" s="24">
        <v>2928</v>
      </c>
    </row>
    <row r="5711" spans="1:2">
      <c r="A5711" s="20"/>
      <c r="B5711" s="24">
        <v>2929</v>
      </c>
    </row>
    <row r="5712" spans="1:2">
      <c r="A5712" s="20"/>
      <c r="B5712" s="24">
        <v>2930</v>
      </c>
    </row>
    <row r="5713" spans="1:2">
      <c r="A5713" s="20"/>
      <c r="B5713" s="24">
        <v>2931</v>
      </c>
    </row>
    <row r="5714" spans="1:2">
      <c r="A5714" s="20"/>
      <c r="B5714" s="24">
        <v>2932</v>
      </c>
    </row>
    <row r="5715" spans="1:2">
      <c r="A5715" s="20"/>
      <c r="B5715" s="24">
        <v>2933</v>
      </c>
    </row>
    <row r="5716" spans="1:2">
      <c r="A5716" s="20"/>
      <c r="B5716" s="24">
        <v>2934</v>
      </c>
    </row>
    <row r="5717" spans="1:2">
      <c r="A5717" s="20"/>
      <c r="B5717" s="24">
        <v>2935</v>
      </c>
    </row>
    <row r="5718" spans="1:2">
      <c r="A5718" s="20"/>
      <c r="B5718" s="24">
        <v>2936</v>
      </c>
    </row>
    <row r="5719" spans="1:2">
      <c r="A5719" s="20"/>
      <c r="B5719" s="24">
        <v>2937</v>
      </c>
    </row>
    <row r="5720" spans="1:2">
      <c r="A5720" s="20"/>
      <c r="B5720" s="24">
        <v>2938</v>
      </c>
    </row>
    <row r="5721" spans="1:2">
      <c r="A5721" s="20"/>
      <c r="B5721" s="24">
        <v>2939</v>
      </c>
    </row>
    <row r="5722" spans="1:2">
      <c r="A5722" s="20"/>
      <c r="B5722" s="24">
        <v>2940</v>
      </c>
    </row>
    <row r="5723" spans="1:2">
      <c r="A5723" s="20"/>
      <c r="B5723" s="24">
        <v>2941</v>
      </c>
    </row>
    <row r="5724" spans="1:2">
      <c r="A5724" s="20"/>
      <c r="B5724" s="24">
        <v>2942</v>
      </c>
    </row>
    <row r="5725" spans="1:2">
      <c r="A5725" s="20"/>
      <c r="B5725" s="24">
        <v>2943</v>
      </c>
    </row>
    <row r="5726" spans="1:2">
      <c r="A5726" s="20"/>
      <c r="B5726" s="24">
        <v>2944</v>
      </c>
    </row>
    <row r="5727" spans="1:2">
      <c r="A5727" s="20"/>
      <c r="B5727" s="24">
        <v>2945</v>
      </c>
    </row>
    <row r="5728" spans="1:2">
      <c r="A5728" s="20"/>
      <c r="B5728" s="24">
        <v>2946</v>
      </c>
    </row>
    <row r="5729" spans="1:2">
      <c r="A5729" s="20"/>
      <c r="B5729" s="24">
        <v>2947</v>
      </c>
    </row>
    <row r="5730" spans="1:2">
      <c r="A5730" s="20"/>
      <c r="B5730" s="24">
        <v>2948</v>
      </c>
    </row>
    <row r="5731" spans="1:2">
      <c r="A5731" s="20"/>
      <c r="B5731" s="24">
        <v>2949</v>
      </c>
    </row>
    <row r="5732" spans="1:2">
      <c r="A5732" s="20"/>
      <c r="B5732" s="24">
        <v>2950</v>
      </c>
    </row>
    <row r="5733" spans="1:2">
      <c r="A5733" s="20"/>
      <c r="B5733" s="24">
        <v>2951</v>
      </c>
    </row>
    <row r="5734" spans="1:2">
      <c r="A5734" s="20"/>
      <c r="B5734" s="24">
        <v>2952</v>
      </c>
    </row>
    <row r="5735" spans="1:2">
      <c r="A5735" s="20"/>
      <c r="B5735" s="24">
        <v>2953</v>
      </c>
    </row>
    <row r="5736" spans="1:2">
      <c r="A5736" s="20"/>
      <c r="B5736" s="24">
        <v>2954</v>
      </c>
    </row>
    <row r="5737" spans="1:2">
      <c r="A5737" s="20"/>
      <c r="B5737" s="24">
        <v>2955</v>
      </c>
    </row>
    <row r="5738" spans="1:2">
      <c r="A5738" s="20"/>
      <c r="B5738" s="24">
        <v>2956</v>
      </c>
    </row>
    <row r="5739" spans="1:2">
      <c r="A5739" s="20"/>
      <c r="B5739" s="24">
        <v>2957</v>
      </c>
    </row>
    <row r="5740" spans="1:2">
      <c r="A5740" s="20"/>
      <c r="B5740" s="24">
        <v>2958</v>
      </c>
    </row>
    <row r="5741" spans="1:2">
      <c r="A5741" s="20"/>
      <c r="B5741" s="24">
        <v>2959</v>
      </c>
    </row>
    <row r="5742" spans="1:2">
      <c r="A5742" s="20"/>
      <c r="B5742" s="24">
        <v>2960</v>
      </c>
    </row>
    <row r="5743" spans="1:2">
      <c r="A5743" s="20"/>
      <c r="B5743" s="24">
        <v>2961</v>
      </c>
    </row>
    <row r="5744" spans="1:2">
      <c r="A5744" s="20"/>
      <c r="B5744" s="24">
        <v>2962</v>
      </c>
    </row>
    <row r="5745" spans="1:2">
      <c r="A5745" s="20"/>
      <c r="B5745" s="24">
        <v>2963</v>
      </c>
    </row>
    <row r="5746" spans="1:2">
      <c r="A5746" s="20"/>
      <c r="B5746" s="24">
        <v>2964</v>
      </c>
    </row>
    <row r="5747" spans="1:2">
      <c r="A5747" s="20"/>
      <c r="B5747" s="24">
        <v>2965</v>
      </c>
    </row>
    <row r="5748" spans="1:2">
      <c r="A5748" s="20"/>
      <c r="B5748" s="24">
        <v>2966</v>
      </c>
    </row>
    <row r="5749" spans="1:2">
      <c r="A5749" s="20"/>
      <c r="B5749" s="24">
        <v>2967</v>
      </c>
    </row>
    <row r="5750" spans="1:2">
      <c r="A5750" s="20"/>
      <c r="B5750" s="24">
        <v>2968</v>
      </c>
    </row>
    <row r="5751" spans="1:2">
      <c r="A5751" s="20"/>
      <c r="B5751" s="24">
        <v>2969</v>
      </c>
    </row>
    <row r="5752" spans="1:2">
      <c r="A5752" s="20"/>
      <c r="B5752" s="24">
        <v>2970</v>
      </c>
    </row>
    <row r="5753" spans="1:2">
      <c r="A5753" s="20"/>
      <c r="B5753" s="24">
        <v>2971</v>
      </c>
    </row>
    <row r="5754" spans="1:2">
      <c r="A5754" s="20"/>
      <c r="B5754" s="24">
        <v>2972</v>
      </c>
    </row>
    <row r="5755" spans="1:2">
      <c r="A5755" s="20"/>
      <c r="B5755" s="24">
        <v>2973</v>
      </c>
    </row>
    <row r="5756" spans="1:2">
      <c r="A5756" s="20"/>
      <c r="B5756" s="24">
        <v>2974</v>
      </c>
    </row>
    <row r="5757" spans="1:2">
      <c r="A5757" s="20"/>
      <c r="B5757" s="24">
        <v>2975</v>
      </c>
    </row>
    <row r="5758" spans="1:2">
      <c r="A5758" s="20"/>
      <c r="B5758" s="24">
        <v>2976</v>
      </c>
    </row>
    <row r="5759" spans="1:2">
      <c r="A5759" s="20"/>
      <c r="B5759" s="24">
        <v>2977</v>
      </c>
    </row>
    <row r="5760" spans="1:2">
      <c r="A5760" s="20"/>
      <c r="B5760" s="24">
        <v>2978</v>
      </c>
    </row>
    <row r="5761" spans="1:2">
      <c r="A5761" s="20"/>
      <c r="B5761" s="24">
        <v>2979</v>
      </c>
    </row>
    <row r="5762" spans="1:2">
      <c r="A5762" s="20"/>
      <c r="B5762" s="24">
        <v>2980</v>
      </c>
    </row>
    <row r="5763" spans="1:2">
      <c r="A5763" s="20"/>
      <c r="B5763" s="24">
        <v>2981</v>
      </c>
    </row>
    <row r="5764" spans="1:2">
      <c r="A5764" s="20"/>
      <c r="B5764" s="24">
        <v>2982</v>
      </c>
    </row>
    <row r="5765" spans="1:2">
      <c r="A5765" s="20"/>
      <c r="B5765" s="24">
        <v>2983</v>
      </c>
    </row>
    <row r="5766" spans="1:2">
      <c r="A5766" s="20"/>
      <c r="B5766" s="24">
        <v>2984</v>
      </c>
    </row>
    <row r="5767" spans="1:2">
      <c r="A5767" s="20"/>
      <c r="B5767" s="24">
        <v>2985</v>
      </c>
    </row>
    <row r="5768" spans="1:2">
      <c r="A5768" s="20"/>
      <c r="B5768" s="24">
        <v>2986</v>
      </c>
    </row>
    <row r="5769" spans="1:2">
      <c r="A5769" s="20"/>
      <c r="B5769" s="24">
        <v>2987</v>
      </c>
    </row>
    <row r="5770" spans="1:2">
      <c r="A5770" s="20"/>
      <c r="B5770" s="24">
        <v>2988</v>
      </c>
    </row>
    <row r="5771" spans="1:2">
      <c r="A5771" s="20"/>
      <c r="B5771" s="24">
        <v>2989</v>
      </c>
    </row>
    <row r="5772" spans="1:2">
      <c r="A5772" s="20"/>
      <c r="B5772" s="24">
        <v>2990</v>
      </c>
    </row>
    <row r="5773" spans="1:2">
      <c r="A5773" s="20"/>
      <c r="B5773" s="24">
        <v>2991</v>
      </c>
    </row>
    <row r="5774" spans="1:2">
      <c r="A5774" s="20"/>
      <c r="B5774" s="24">
        <v>2992</v>
      </c>
    </row>
    <row r="5775" spans="1:2">
      <c r="A5775" s="20"/>
      <c r="B5775" s="24">
        <v>2993</v>
      </c>
    </row>
    <row r="5776" spans="1:2">
      <c r="A5776" s="20"/>
      <c r="B5776" s="24">
        <v>2994</v>
      </c>
    </row>
    <row r="5777" spans="1:2">
      <c r="A5777" s="20"/>
      <c r="B5777" s="24">
        <v>2995</v>
      </c>
    </row>
    <row r="5778" spans="1:2">
      <c r="A5778" s="20"/>
      <c r="B5778" s="24">
        <v>2996</v>
      </c>
    </row>
    <row r="5779" spans="1:2">
      <c r="A5779" s="20"/>
      <c r="B5779" s="24">
        <v>2997</v>
      </c>
    </row>
    <row r="5780" spans="1:2">
      <c r="A5780" s="20"/>
      <c r="B5780" s="24">
        <v>2998</v>
      </c>
    </row>
    <row r="5781" spans="1:2">
      <c r="A5781" s="20"/>
      <c r="B5781" s="24">
        <v>2999</v>
      </c>
    </row>
    <row r="5782" spans="1:2">
      <c r="A5782" s="20"/>
      <c r="B5782" s="24">
        <v>3000</v>
      </c>
    </row>
    <row r="5783" spans="1:2">
      <c r="A5783" s="20"/>
      <c r="B5783" s="24">
        <v>3001</v>
      </c>
    </row>
    <row r="5784" spans="1:2">
      <c r="A5784" s="20"/>
      <c r="B5784" s="24">
        <v>3002</v>
      </c>
    </row>
    <row r="5785" spans="1:2">
      <c r="A5785" s="20"/>
      <c r="B5785" s="24">
        <v>3003</v>
      </c>
    </row>
    <row r="5786" spans="1:2">
      <c r="A5786" s="20"/>
      <c r="B5786" s="24">
        <v>3004</v>
      </c>
    </row>
    <row r="5787" spans="1:2">
      <c r="A5787" s="20"/>
      <c r="B5787" s="24">
        <v>3005</v>
      </c>
    </row>
    <row r="5788" spans="1:2">
      <c r="A5788" s="20"/>
      <c r="B5788" s="24">
        <v>3006</v>
      </c>
    </row>
    <row r="5789" spans="1:2">
      <c r="A5789" s="20"/>
      <c r="B5789" s="24">
        <v>3007</v>
      </c>
    </row>
    <row r="5790" spans="1:2">
      <c r="A5790" s="20"/>
      <c r="B5790" s="24">
        <v>3008</v>
      </c>
    </row>
    <row r="5791" spans="1:2">
      <c r="A5791" s="20"/>
      <c r="B5791" s="24">
        <v>3009</v>
      </c>
    </row>
    <row r="5792" spans="1:2">
      <c r="A5792" s="20"/>
      <c r="B5792" s="24">
        <v>3010</v>
      </c>
    </row>
    <row r="5793" spans="1:2">
      <c r="A5793" s="20"/>
      <c r="B5793" s="24">
        <v>3011</v>
      </c>
    </row>
    <row r="5794" spans="1:2">
      <c r="A5794" s="20"/>
      <c r="B5794" s="24">
        <v>3012</v>
      </c>
    </row>
    <row r="5795" spans="1:2">
      <c r="A5795" s="20"/>
      <c r="B5795" s="24">
        <v>3013</v>
      </c>
    </row>
    <row r="5796" spans="1:2">
      <c r="A5796" s="20"/>
      <c r="B5796" s="24">
        <v>3014</v>
      </c>
    </row>
    <row r="5797" spans="1:2">
      <c r="A5797" s="20"/>
      <c r="B5797" s="24">
        <v>3015</v>
      </c>
    </row>
    <row r="5798" spans="1:2">
      <c r="A5798" s="20"/>
      <c r="B5798" s="24">
        <v>3016</v>
      </c>
    </row>
    <row r="5799" spans="1:2">
      <c r="A5799" s="20"/>
      <c r="B5799" s="24">
        <v>3017</v>
      </c>
    </row>
    <row r="5800" spans="1:2">
      <c r="A5800" s="20"/>
      <c r="B5800" s="24">
        <v>3018</v>
      </c>
    </row>
    <row r="5801" spans="1:2">
      <c r="A5801" s="20"/>
      <c r="B5801" s="24">
        <v>3019</v>
      </c>
    </row>
    <row r="5802" spans="1:2">
      <c r="A5802" s="20"/>
      <c r="B5802" s="24">
        <v>3020</v>
      </c>
    </row>
    <row r="5803" spans="1:2">
      <c r="A5803" s="20"/>
      <c r="B5803" s="24">
        <v>3021</v>
      </c>
    </row>
    <row r="5804" spans="1:2">
      <c r="A5804" s="20"/>
      <c r="B5804" s="24">
        <v>3022</v>
      </c>
    </row>
    <row r="5805" spans="1:2">
      <c r="A5805" s="20"/>
      <c r="B5805" s="24">
        <v>3023</v>
      </c>
    </row>
    <row r="5806" spans="1:2">
      <c r="A5806" s="20"/>
      <c r="B5806" s="24">
        <v>3024</v>
      </c>
    </row>
    <row r="5807" spans="1:2">
      <c r="A5807" s="20"/>
      <c r="B5807" s="24">
        <v>3025</v>
      </c>
    </row>
    <row r="5808" spans="1:2">
      <c r="A5808" s="20"/>
      <c r="B5808" s="24">
        <v>3026</v>
      </c>
    </row>
    <row r="5809" spans="1:2">
      <c r="A5809" s="20"/>
      <c r="B5809" s="24">
        <v>3027</v>
      </c>
    </row>
    <row r="5810" spans="1:2">
      <c r="A5810" s="20"/>
      <c r="B5810" s="24">
        <v>3028</v>
      </c>
    </row>
    <row r="5811" spans="1:2">
      <c r="A5811" s="20"/>
      <c r="B5811" s="24">
        <v>3029</v>
      </c>
    </row>
    <row r="5812" spans="1:2">
      <c r="A5812" s="20"/>
      <c r="B5812" s="24">
        <v>3030</v>
      </c>
    </row>
    <row r="5813" spans="1:2">
      <c r="A5813" s="20"/>
      <c r="B5813" s="24">
        <v>3031</v>
      </c>
    </row>
    <row r="5814" spans="1:2">
      <c r="A5814" s="20"/>
      <c r="B5814" s="24">
        <v>3032</v>
      </c>
    </row>
    <row r="5815" spans="1:2">
      <c r="A5815" s="20"/>
      <c r="B5815" s="24">
        <v>3033</v>
      </c>
    </row>
    <row r="5816" spans="1:2">
      <c r="A5816" s="20"/>
      <c r="B5816" s="24">
        <v>3034</v>
      </c>
    </row>
    <row r="5817" spans="1:2">
      <c r="A5817" s="20"/>
      <c r="B5817" s="24">
        <v>3035</v>
      </c>
    </row>
    <row r="5818" spans="1:2">
      <c r="A5818" s="20"/>
      <c r="B5818" s="24">
        <v>3036</v>
      </c>
    </row>
    <row r="5819" spans="1:2">
      <c r="A5819" s="20"/>
      <c r="B5819" s="24">
        <v>3037</v>
      </c>
    </row>
    <row r="5820" spans="1:2">
      <c r="A5820" s="20"/>
      <c r="B5820" s="24">
        <v>3038</v>
      </c>
    </row>
    <row r="5821" spans="1:2">
      <c r="A5821" s="20"/>
      <c r="B5821" s="24">
        <v>3039</v>
      </c>
    </row>
    <row r="5822" spans="1:2">
      <c r="A5822" s="20"/>
      <c r="B5822" s="24">
        <v>3040</v>
      </c>
    </row>
    <row r="5823" spans="1:2">
      <c r="A5823" s="20"/>
      <c r="B5823" s="24">
        <v>3041</v>
      </c>
    </row>
    <row r="5824" spans="1:2">
      <c r="A5824" s="20"/>
      <c r="B5824" s="24">
        <v>3042</v>
      </c>
    </row>
    <row r="5825" spans="1:2">
      <c r="A5825" s="20"/>
      <c r="B5825" s="24">
        <v>3043</v>
      </c>
    </row>
    <row r="5826" spans="1:2">
      <c r="A5826" s="20"/>
      <c r="B5826" s="24">
        <v>3044</v>
      </c>
    </row>
    <row r="5827" spans="1:2">
      <c r="A5827" s="20"/>
      <c r="B5827" s="24">
        <v>3045</v>
      </c>
    </row>
    <row r="5828" spans="1:2">
      <c r="A5828" s="20"/>
      <c r="B5828" s="24">
        <v>3046</v>
      </c>
    </row>
    <row r="5829" spans="1:2">
      <c r="A5829" s="20"/>
      <c r="B5829" s="24">
        <v>3047</v>
      </c>
    </row>
    <row r="5830" spans="1:2">
      <c r="A5830" s="20"/>
      <c r="B5830" s="24">
        <v>3048</v>
      </c>
    </row>
    <row r="5831" spans="1:2">
      <c r="A5831" s="20"/>
      <c r="B5831" s="24">
        <v>3049</v>
      </c>
    </row>
    <row r="5832" spans="1:2">
      <c r="A5832" s="20"/>
      <c r="B5832" s="24">
        <v>3050</v>
      </c>
    </row>
    <row r="5833" spans="1:2">
      <c r="A5833" s="20"/>
      <c r="B5833" s="24">
        <v>3051</v>
      </c>
    </row>
    <row r="5834" spans="1:2">
      <c r="A5834" s="20"/>
      <c r="B5834" s="24">
        <v>3052</v>
      </c>
    </row>
    <row r="5835" spans="1:2">
      <c r="A5835" s="20"/>
      <c r="B5835" s="24">
        <v>3053</v>
      </c>
    </row>
    <row r="5836" spans="1:2">
      <c r="A5836" s="20"/>
      <c r="B5836" s="24">
        <v>3054</v>
      </c>
    </row>
    <row r="5837" spans="1:2">
      <c r="A5837" s="20"/>
      <c r="B5837" s="24">
        <v>3055</v>
      </c>
    </row>
    <row r="5838" spans="1:2">
      <c r="A5838" s="20"/>
      <c r="B5838" s="24">
        <v>3056</v>
      </c>
    </row>
    <row r="5839" spans="1:2">
      <c r="A5839" s="20"/>
      <c r="B5839" s="24">
        <v>3057</v>
      </c>
    </row>
    <row r="5840" spans="1:2">
      <c r="A5840" s="20"/>
      <c r="B5840" s="24">
        <v>3058</v>
      </c>
    </row>
    <row r="5841" spans="1:2">
      <c r="A5841" s="20"/>
      <c r="B5841" s="24">
        <v>3059</v>
      </c>
    </row>
    <row r="5842" spans="1:2">
      <c r="A5842" s="20"/>
      <c r="B5842" s="24">
        <v>3060</v>
      </c>
    </row>
    <row r="5843" spans="1:2">
      <c r="A5843" s="20"/>
      <c r="B5843" s="24">
        <v>3061</v>
      </c>
    </row>
    <row r="5844" spans="1:2">
      <c r="A5844" s="20"/>
      <c r="B5844" s="24">
        <v>3062</v>
      </c>
    </row>
    <row r="5845" spans="1:2">
      <c r="A5845" s="20"/>
      <c r="B5845" s="24">
        <v>3063</v>
      </c>
    </row>
    <row r="5846" spans="1:2">
      <c r="A5846" s="20"/>
      <c r="B5846" s="24">
        <v>3064</v>
      </c>
    </row>
    <row r="5847" spans="1:2">
      <c r="A5847" s="20"/>
      <c r="B5847" s="24">
        <v>3065</v>
      </c>
    </row>
    <row r="5848" spans="1:2">
      <c r="A5848" s="20"/>
      <c r="B5848" s="24">
        <v>3066</v>
      </c>
    </row>
    <row r="5849" spans="1:2">
      <c r="A5849" s="20"/>
      <c r="B5849" s="24">
        <v>3067</v>
      </c>
    </row>
    <row r="5850" spans="1:2">
      <c r="A5850" s="20"/>
      <c r="B5850" s="24">
        <v>3068</v>
      </c>
    </row>
    <row r="5851" spans="1:2">
      <c r="A5851" s="20"/>
      <c r="B5851" s="24">
        <v>3069</v>
      </c>
    </row>
    <row r="5852" spans="1:2">
      <c r="A5852" s="20"/>
      <c r="B5852" s="24">
        <v>3070</v>
      </c>
    </row>
    <row r="5853" spans="1:2">
      <c r="A5853" s="20"/>
      <c r="B5853" s="24">
        <v>3071</v>
      </c>
    </row>
    <row r="5854" spans="1:2">
      <c r="A5854" s="20"/>
      <c r="B5854" s="24">
        <v>3072</v>
      </c>
    </row>
    <row r="5855" spans="1:2">
      <c r="A5855" s="20"/>
      <c r="B5855" s="24">
        <v>3073</v>
      </c>
    </row>
    <row r="5856" spans="1:2">
      <c r="A5856" s="20"/>
      <c r="B5856" s="24">
        <v>3074</v>
      </c>
    </row>
    <row r="5857" spans="1:2">
      <c r="A5857" s="20"/>
      <c r="B5857" s="24">
        <v>3075</v>
      </c>
    </row>
    <row r="5858" spans="1:2">
      <c r="A5858" s="20"/>
      <c r="B5858" s="24">
        <v>3076</v>
      </c>
    </row>
    <row r="5859" spans="1:2">
      <c r="A5859" s="20"/>
      <c r="B5859" s="24">
        <v>3077</v>
      </c>
    </row>
    <row r="5860" spans="1:2">
      <c r="A5860" s="20"/>
      <c r="B5860" s="24">
        <v>3078</v>
      </c>
    </row>
    <row r="5861" spans="1:2">
      <c r="A5861" s="20"/>
      <c r="B5861" s="24">
        <v>3079</v>
      </c>
    </row>
    <row r="5862" spans="1:2">
      <c r="A5862" s="20"/>
      <c r="B5862" s="24">
        <v>3080</v>
      </c>
    </row>
    <row r="5863" spans="1:2">
      <c r="A5863" s="20"/>
      <c r="B5863" s="24">
        <v>3081</v>
      </c>
    </row>
    <row r="5864" spans="1:2">
      <c r="A5864" s="20"/>
      <c r="B5864" s="24">
        <v>3082</v>
      </c>
    </row>
    <row r="5865" spans="1:2">
      <c r="A5865" s="20"/>
      <c r="B5865" s="24">
        <v>3083</v>
      </c>
    </row>
    <row r="5866" spans="1:2">
      <c r="A5866" s="20"/>
      <c r="B5866" s="24">
        <v>3084</v>
      </c>
    </row>
    <row r="5867" spans="1:2">
      <c r="A5867" s="20"/>
      <c r="B5867" s="24">
        <v>3085</v>
      </c>
    </row>
    <row r="5868" spans="1:2">
      <c r="A5868" s="20"/>
      <c r="B5868" s="24">
        <v>3086</v>
      </c>
    </row>
    <row r="5869" spans="1:2">
      <c r="A5869" s="20"/>
      <c r="B5869" s="24">
        <v>3087</v>
      </c>
    </row>
    <row r="5870" spans="1:2">
      <c r="A5870" s="20"/>
      <c r="B5870" s="24">
        <v>3088</v>
      </c>
    </row>
    <row r="5871" spans="1:2">
      <c r="A5871" s="20"/>
      <c r="B5871" s="24">
        <v>3089</v>
      </c>
    </row>
    <row r="5872" spans="1:2">
      <c r="A5872" s="20"/>
      <c r="B5872" s="24">
        <v>3090</v>
      </c>
    </row>
    <row r="5873" spans="1:2">
      <c r="A5873" s="20"/>
      <c r="B5873" s="24">
        <v>3091</v>
      </c>
    </row>
    <row r="5874" spans="1:2">
      <c r="A5874" s="20"/>
      <c r="B5874" s="24">
        <v>3092</v>
      </c>
    </row>
    <row r="5875" spans="1:2">
      <c r="A5875" s="20"/>
      <c r="B5875" s="24">
        <v>3093</v>
      </c>
    </row>
    <row r="5876" spans="1:2">
      <c r="A5876" s="20"/>
      <c r="B5876" s="24">
        <v>3094</v>
      </c>
    </row>
    <row r="5877" spans="1:2">
      <c r="A5877" s="20"/>
      <c r="B5877" s="24">
        <v>3095</v>
      </c>
    </row>
    <row r="5878" spans="1:2">
      <c r="A5878" s="20"/>
      <c r="B5878" s="24">
        <v>3096</v>
      </c>
    </row>
    <row r="5879" spans="1:2">
      <c r="A5879" s="20"/>
      <c r="B5879" s="24">
        <v>3097</v>
      </c>
    </row>
    <row r="5880" spans="1:2">
      <c r="A5880" s="20"/>
      <c r="B5880" s="24">
        <v>3098</v>
      </c>
    </row>
    <row r="5881" spans="1:2">
      <c r="A5881" s="20"/>
      <c r="B5881" s="24">
        <v>3099</v>
      </c>
    </row>
    <row r="5882" spans="1:2">
      <c r="A5882" s="20"/>
      <c r="B5882" s="24">
        <v>3100</v>
      </c>
    </row>
    <row r="5883" spans="1:2">
      <c r="A5883" s="20"/>
      <c r="B5883" s="24">
        <v>3101</v>
      </c>
    </row>
    <row r="5884" spans="1:2">
      <c r="A5884" s="20"/>
      <c r="B5884" s="24">
        <v>3102</v>
      </c>
    </row>
    <row r="5885" spans="1:2">
      <c r="A5885" s="20"/>
      <c r="B5885" s="24">
        <v>3103</v>
      </c>
    </row>
    <row r="5886" spans="1:2">
      <c r="A5886" s="20"/>
      <c r="B5886" s="24">
        <v>3104</v>
      </c>
    </row>
    <row r="5887" spans="1:2">
      <c r="A5887" s="20"/>
      <c r="B5887" s="24">
        <v>3105</v>
      </c>
    </row>
    <row r="5888" spans="1:2">
      <c r="A5888" s="20"/>
      <c r="B5888" s="24">
        <v>3106</v>
      </c>
    </row>
    <row r="5889" spans="1:2">
      <c r="A5889" s="20"/>
      <c r="B5889" s="24">
        <v>3107</v>
      </c>
    </row>
    <row r="5890" spans="1:2">
      <c r="A5890" s="20"/>
      <c r="B5890" s="24">
        <v>3108</v>
      </c>
    </row>
    <row r="5891" spans="1:2">
      <c r="A5891" s="20"/>
      <c r="B5891" s="24">
        <v>3109</v>
      </c>
    </row>
    <row r="5892" spans="1:2">
      <c r="A5892" s="20"/>
      <c r="B5892" s="24">
        <v>3110</v>
      </c>
    </row>
    <row r="5893" spans="1:2">
      <c r="A5893" s="20"/>
      <c r="B5893" s="24">
        <v>3111</v>
      </c>
    </row>
    <row r="5894" spans="1:2">
      <c r="A5894" s="20"/>
      <c r="B5894" s="24">
        <v>3112</v>
      </c>
    </row>
    <row r="5895" spans="1:2">
      <c r="A5895" s="20"/>
      <c r="B5895" s="24">
        <v>3113</v>
      </c>
    </row>
    <row r="5896" spans="1:2">
      <c r="A5896" s="20"/>
      <c r="B5896" s="24">
        <v>3114</v>
      </c>
    </row>
    <row r="5897" spans="1:2">
      <c r="A5897" s="20"/>
      <c r="B5897" s="24">
        <v>3115</v>
      </c>
    </row>
    <row r="5898" spans="1:2">
      <c r="A5898" s="20"/>
      <c r="B5898" s="24">
        <v>3116</v>
      </c>
    </row>
    <row r="5899" spans="1:2">
      <c r="A5899" s="20"/>
      <c r="B5899" s="24">
        <v>3117</v>
      </c>
    </row>
    <row r="5900" spans="1:2">
      <c r="A5900" s="20"/>
      <c r="B5900" s="24">
        <v>3118</v>
      </c>
    </row>
    <row r="5901" spans="1:2">
      <c r="A5901" s="20"/>
      <c r="B5901" s="24">
        <v>3119</v>
      </c>
    </row>
    <row r="5902" spans="1:2">
      <c r="A5902" s="20"/>
      <c r="B5902" s="24">
        <v>3120</v>
      </c>
    </row>
    <row r="5903" spans="1:2">
      <c r="A5903" s="20"/>
      <c r="B5903" s="24">
        <v>3121</v>
      </c>
    </row>
    <row r="5904" spans="1:2">
      <c r="A5904" s="20"/>
      <c r="B5904" s="24">
        <v>3122</v>
      </c>
    </row>
    <row r="5905" spans="1:2">
      <c r="A5905" s="20"/>
      <c r="B5905" s="24">
        <v>3123</v>
      </c>
    </row>
    <row r="5906" spans="1:2">
      <c r="A5906" s="20"/>
      <c r="B5906" s="24">
        <v>3124</v>
      </c>
    </row>
    <row r="5907" spans="1:2">
      <c r="A5907" s="20"/>
      <c r="B5907" s="24">
        <v>3125</v>
      </c>
    </row>
    <row r="5908" spans="1:2">
      <c r="A5908" s="20"/>
      <c r="B5908" s="24">
        <v>3126</v>
      </c>
    </row>
    <row r="5909" spans="1:2">
      <c r="A5909" s="20"/>
      <c r="B5909" s="24">
        <v>3127</v>
      </c>
    </row>
    <row r="5910" spans="1:2">
      <c r="A5910" s="20"/>
      <c r="B5910" s="24">
        <v>3128</v>
      </c>
    </row>
    <row r="5911" spans="1:2">
      <c r="A5911" s="20"/>
      <c r="B5911" s="24">
        <v>3129</v>
      </c>
    </row>
    <row r="5912" spans="1:2">
      <c r="A5912" s="20"/>
      <c r="B5912" s="24">
        <v>3130</v>
      </c>
    </row>
    <row r="5913" spans="1:2">
      <c r="A5913" s="20"/>
      <c r="B5913" s="24">
        <v>3131</v>
      </c>
    </row>
    <row r="5914" spans="1:2">
      <c r="A5914" s="20"/>
      <c r="B5914" s="24">
        <v>3132</v>
      </c>
    </row>
    <row r="5915" spans="1:2">
      <c r="A5915" s="20"/>
      <c r="B5915" s="24">
        <v>3133</v>
      </c>
    </row>
    <row r="5916" spans="1:2">
      <c r="A5916" s="20"/>
      <c r="B5916" s="24">
        <v>3134</v>
      </c>
    </row>
    <row r="5917" spans="1:2">
      <c r="A5917" s="20"/>
      <c r="B5917" s="24">
        <v>3135</v>
      </c>
    </row>
    <row r="5918" spans="1:2">
      <c r="A5918" s="20"/>
      <c r="B5918" s="24">
        <v>3136</v>
      </c>
    </row>
    <row r="5919" spans="1:2">
      <c r="A5919" s="20"/>
      <c r="B5919" s="24">
        <v>3137</v>
      </c>
    </row>
    <row r="5920" spans="1:2">
      <c r="A5920" s="20"/>
      <c r="B5920" s="24">
        <v>3138</v>
      </c>
    </row>
    <row r="5921" spans="1:2">
      <c r="A5921" s="20"/>
      <c r="B5921" s="24">
        <v>3139</v>
      </c>
    </row>
    <row r="5922" spans="1:2">
      <c r="A5922" s="20"/>
      <c r="B5922" s="24">
        <v>3140</v>
      </c>
    </row>
    <row r="5923" spans="1:2">
      <c r="A5923" s="20"/>
      <c r="B5923" s="24">
        <v>3141</v>
      </c>
    </row>
    <row r="5924" spans="1:2">
      <c r="A5924" s="20"/>
      <c r="B5924" s="24">
        <v>3142</v>
      </c>
    </row>
    <row r="5925" spans="1:2">
      <c r="A5925" s="20"/>
      <c r="B5925" s="24">
        <v>3143</v>
      </c>
    </row>
    <row r="5926" spans="1:2">
      <c r="A5926" s="20"/>
      <c r="B5926" s="24">
        <v>3144</v>
      </c>
    </row>
    <row r="5927" spans="1:2">
      <c r="A5927" s="20"/>
      <c r="B5927" s="24">
        <v>3145</v>
      </c>
    </row>
    <row r="5928" spans="1:2">
      <c r="A5928" s="20"/>
      <c r="B5928" s="24">
        <v>3146</v>
      </c>
    </row>
    <row r="5929" spans="1:2">
      <c r="A5929" s="20"/>
      <c r="B5929" s="24">
        <v>3147</v>
      </c>
    </row>
    <row r="5930" spans="1:2">
      <c r="A5930" s="20"/>
      <c r="B5930" s="24">
        <v>3148</v>
      </c>
    </row>
    <row r="5931" spans="1:2">
      <c r="A5931" s="20"/>
      <c r="B5931" s="24">
        <v>3149</v>
      </c>
    </row>
    <row r="5932" spans="1:2">
      <c r="A5932" s="20"/>
      <c r="B5932" s="24">
        <v>3150</v>
      </c>
    </row>
    <row r="5933" spans="1:2">
      <c r="A5933" s="20"/>
      <c r="B5933" s="24">
        <v>3151</v>
      </c>
    </row>
    <row r="5934" spans="1:2">
      <c r="A5934" s="20"/>
      <c r="B5934" s="24">
        <v>3152</v>
      </c>
    </row>
    <row r="5935" spans="1:2">
      <c r="A5935" s="20"/>
      <c r="B5935" s="24">
        <v>3153</v>
      </c>
    </row>
    <row r="5936" spans="1:2">
      <c r="A5936" s="20"/>
      <c r="B5936" s="24">
        <v>3154</v>
      </c>
    </row>
    <row r="5937" spans="1:2">
      <c r="A5937" s="20"/>
      <c r="B5937" s="24">
        <v>3155</v>
      </c>
    </row>
    <row r="5938" spans="1:2">
      <c r="A5938" s="20"/>
      <c r="B5938" s="24">
        <v>3156</v>
      </c>
    </row>
    <row r="5939" spans="1:2">
      <c r="A5939" s="20"/>
      <c r="B5939" s="24">
        <v>3157</v>
      </c>
    </row>
    <row r="5940" spans="1:2">
      <c r="A5940" s="20"/>
      <c r="B5940" s="24">
        <v>3158</v>
      </c>
    </row>
    <row r="5941" spans="1:2">
      <c r="A5941" s="20"/>
      <c r="B5941" s="24">
        <v>3159</v>
      </c>
    </row>
    <row r="5942" spans="1:2">
      <c r="A5942" s="20"/>
      <c r="B5942" s="24">
        <v>3160</v>
      </c>
    </row>
    <row r="5943" spans="1:2">
      <c r="A5943" s="20"/>
      <c r="B5943" s="24">
        <v>3161</v>
      </c>
    </row>
    <row r="5944" spans="1:2">
      <c r="A5944" s="20"/>
      <c r="B5944" s="24">
        <v>3162</v>
      </c>
    </row>
    <row r="5945" spans="1:2">
      <c r="A5945" s="20"/>
      <c r="B5945" s="24">
        <v>3163</v>
      </c>
    </row>
    <row r="5946" spans="1:2">
      <c r="A5946" s="20"/>
      <c r="B5946" s="24">
        <v>3164</v>
      </c>
    </row>
    <row r="5947" spans="1:2">
      <c r="A5947" s="20"/>
      <c r="B5947" s="24">
        <v>3165</v>
      </c>
    </row>
    <row r="5948" spans="1:2">
      <c r="A5948" s="20"/>
      <c r="B5948" s="24">
        <v>3166</v>
      </c>
    </row>
    <row r="5949" spans="1:2">
      <c r="A5949" s="20"/>
      <c r="B5949" s="24">
        <v>3167</v>
      </c>
    </row>
    <row r="5950" spans="1:2">
      <c r="A5950" s="20"/>
      <c r="B5950" s="24">
        <v>3168</v>
      </c>
    </row>
    <row r="5951" spans="1:2">
      <c r="A5951" s="20"/>
      <c r="B5951" s="24">
        <v>3169</v>
      </c>
    </row>
    <row r="5952" spans="1:2">
      <c r="A5952" s="20"/>
      <c r="B5952" s="24">
        <v>3170</v>
      </c>
    </row>
    <row r="5953" spans="1:2">
      <c r="A5953" s="20"/>
      <c r="B5953" s="24">
        <v>3171</v>
      </c>
    </row>
    <row r="5954" spans="1:2">
      <c r="A5954" s="20"/>
      <c r="B5954" s="24">
        <v>3172</v>
      </c>
    </row>
    <row r="5955" spans="1:2">
      <c r="A5955" s="20"/>
      <c r="B5955" s="24">
        <v>3173</v>
      </c>
    </row>
    <row r="5956" spans="1:2">
      <c r="A5956" s="20"/>
      <c r="B5956" s="24">
        <v>3174</v>
      </c>
    </row>
    <row r="5957" spans="1:2">
      <c r="A5957" s="20"/>
      <c r="B5957" s="24">
        <v>3175</v>
      </c>
    </row>
    <row r="5958" spans="1:2">
      <c r="A5958" s="20"/>
      <c r="B5958" s="24">
        <v>3176</v>
      </c>
    </row>
    <row r="5959" spans="1:2">
      <c r="A5959" s="20"/>
      <c r="B5959" s="24">
        <v>3177</v>
      </c>
    </row>
    <row r="5960" spans="1:2">
      <c r="A5960" s="20"/>
      <c r="B5960" s="24">
        <v>3178</v>
      </c>
    </row>
    <row r="5961" spans="1:2">
      <c r="A5961" s="20"/>
      <c r="B5961" s="24">
        <v>3179</v>
      </c>
    </row>
    <row r="5962" spans="1:2">
      <c r="A5962" s="20"/>
      <c r="B5962" s="24">
        <v>3180</v>
      </c>
    </row>
    <row r="5963" spans="1:2">
      <c r="A5963" s="20"/>
      <c r="B5963" s="24">
        <v>3181</v>
      </c>
    </row>
    <row r="5964" spans="1:2">
      <c r="A5964" s="20"/>
      <c r="B5964" s="24">
        <v>3182</v>
      </c>
    </row>
    <row r="5965" spans="1:2">
      <c r="A5965" s="20"/>
      <c r="B5965" s="24">
        <v>3183</v>
      </c>
    </row>
    <row r="5966" spans="1:2">
      <c r="A5966" s="20"/>
      <c r="B5966" s="24">
        <v>3184</v>
      </c>
    </row>
    <row r="5967" spans="1:2">
      <c r="A5967" s="20"/>
      <c r="B5967" s="24">
        <v>3185</v>
      </c>
    </row>
    <row r="5968" spans="1:2">
      <c r="A5968" s="20"/>
      <c r="B5968" s="24">
        <v>3186</v>
      </c>
    </row>
    <row r="5969" spans="1:2">
      <c r="A5969" s="20"/>
      <c r="B5969" s="24">
        <v>3187</v>
      </c>
    </row>
    <row r="5970" spans="1:2">
      <c r="A5970" s="20"/>
      <c r="B5970" s="24">
        <v>3188</v>
      </c>
    </row>
    <row r="5971" spans="1:2">
      <c r="A5971" s="20"/>
      <c r="B5971" s="24">
        <v>3189</v>
      </c>
    </row>
    <row r="5972" spans="1:2">
      <c r="A5972" s="20"/>
      <c r="B5972" s="24">
        <v>3190</v>
      </c>
    </row>
    <row r="5973" spans="1:2">
      <c r="A5973" s="20"/>
      <c r="B5973" s="24">
        <v>3191</v>
      </c>
    </row>
    <row r="5974" spans="1:2">
      <c r="A5974" s="20"/>
      <c r="B5974" s="24">
        <v>3192</v>
      </c>
    </row>
    <row r="5975" spans="1:2">
      <c r="A5975" s="20"/>
      <c r="B5975" s="24">
        <v>3193</v>
      </c>
    </row>
    <row r="5976" spans="1:2">
      <c r="A5976" s="20"/>
      <c r="B5976" s="24">
        <v>3194</v>
      </c>
    </row>
    <row r="5977" spans="1:2">
      <c r="A5977" s="20"/>
      <c r="B5977" s="24">
        <v>3195</v>
      </c>
    </row>
    <row r="5978" spans="1:2">
      <c r="A5978" s="20"/>
      <c r="B5978" s="24">
        <v>3196</v>
      </c>
    </row>
    <row r="5979" spans="1:2">
      <c r="A5979" s="20"/>
      <c r="B5979" s="24">
        <v>3197</v>
      </c>
    </row>
    <row r="5980" spans="1:2">
      <c r="A5980" s="20"/>
      <c r="B5980" s="24">
        <v>3198</v>
      </c>
    </row>
    <row r="5981" spans="1:2">
      <c r="A5981" s="20"/>
      <c r="B5981" s="24">
        <v>3199</v>
      </c>
    </row>
    <row r="5982" spans="1:2">
      <c r="A5982" s="20"/>
      <c r="B5982" s="24">
        <v>3200</v>
      </c>
    </row>
    <row r="5983" spans="1:2">
      <c r="A5983" s="20"/>
      <c r="B5983" s="24">
        <v>3201</v>
      </c>
    </row>
    <row r="5984" spans="1:2">
      <c r="A5984" s="20"/>
      <c r="B5984" s="24">
        <v>3202</v>
      </c>
    </row>
    <row r="5985" spans="1:2">
      <c r="A5985" s="20"/>
      <c r="B5985" s="24">
        <v>3203</v>
      </c>
    </row>
    <row r="5986" spans="1:2">
      <c r="A5986" s="20"/>
      <c r="B5986" s="24">
        <v>3204</v>
      </c>
    </row>
    <row r="5987" spans="1:2">
      <c r="A5987" s="20"/>
      <c r="B5987" s="24">
        <v>3205</v>
      </c>
    </row>
    <row r="5988" spans="1:2">
      <c r="A5988" s="20"/>
      <c r="B5988" s="24">
        <v>3206</v>
      </c>
    </row>
    <row r="5989" spans="1:2">
      <c r="A5989" s="20"/>
      <c r="B5989" s="24">
        <v>3207</v>
      </c>
    </row>
    <row r="5990" spans="1:2">
      <c r="A5990" s="20"/>
      <c r="B5990" s="24">
        <v>3208</v>
      </c>
    </row>
    <row r="5991" spans="1:2">
      <c r="A5991" s="20"/>
      <c r="B5991" s="24">
        <v>3209</v>
      </c>
    </row>
    <row r="5992" spans="1:2">
      <c r="A5992" s="20"/>
      <c r="B5992" s="24">
        <v>3210</v>
      </c>
    </row>
    <row r="5993" spans="1:2">
      <c r="A5993" s="20"/>
      <c r="B5993" s="24">
        <v>3211</v>
      </c>
    </row>
    <row r="5994" spans="1:2">
      <c r="A5994" s="20"/>
      <c r="B5994" s="24">
        <v>3212</v>
      </c>
    </row>
    <row r="5995" spans="1:2">
      <c r="A5995" s="20"/>
      <c r="B5995" s="24">
        <v>3213</v>
      </c>
    </row>
    <row r="5996" spans="1:2">
      <c r="A5996" s="20"/>
      <c r="B5996" s="24">
        <v>3214</v>
      </c>
    </row>
    <row r="5997" spans="1:2">
      <c r="A5997" s="20"/>
      <c r="B5997" s="24">
        <v>3215</v>
      </c>
    </row>
    <row r="5998" spans="1:2">
      <c r="A5998" s="20"/>
      <c r="B5998" s="24">
        <v>3216</v>
      </c>
    </row>
    <row r="5999" spans="1:2">
      <c r="A5999" s="20"/>
      <c r="B5999" s="24">
        <v>3217</v>
      </c>
    </row>
    <row r="6000" spans="1:2">
      <c r="A6000" s="20"/>
      <c r="B6000" s="24">
        <v>3218</v>
      </c>
    </row>
    <row r="6001" spans="1:2">
      <c r="A6001" s="20"/>
      <c r="B6001" s="24">
        <v>3219</v>
      </c>
    </row>
    <row r="6002" spans="1:2">
      <c r="A6002" s="20"/>
      <c r="B6002" s="24">
        <v>3220</v>
      </c>
    </row>
    <row r="6003" spans="1:2">
      <c r="A6003" s="20"/>
      <c r="B6003" s="24">
        <v>3221</v>
      </c>
    </row>
    <row r="6004" spans="1:2">
      <c r="A6004" s="20"/>
      <c r="B6004" s="24">
        <v>3222</v>
      </c>
    </row>
    <row r="6005" spans="1:2">
      <c r="A6005" s="20"/>
      <c r="B6005" s="24">
        <v>3223</v>
      </c>
    </row>
    <row r="6006" spans="1:2">
      <c r="A6006" s="20"/>
      <c r="B6006" s="24">
        <v>3224</v>
      </c>
    </row>
    <row r="6007" spans="1:2">
      <c r="A6007" s="20"/>
      <c r="B6007" s="24">
        <v>3225</v>
      </c>
    </row>
    <row r="6008" spans="1:2">
      <c r="A6008" s="20"/>
      <c r="B6008" s="24">
        <v>3226</v>
      </c>
    </row>
    <row r="6009" spans="1:2">
      <c r="A6009" s="20"/>
      <c r="B6009" s="24">
        <v>3227</v>
      </c>
    </row>
    <row r="6010" spans="1:2">
      <c r="A6010" s="20"/>
      <c r="B6010" s="24">
        <v>3228</v>
      </c>
    </row>
    <row r="6011" spans="1:2">
      <c r="A6011" s="20"/>
      <c r="B6011" s="24">
        <v>3229</v>
      </c>
    </row>
    <row r="6012" spans="1:2">
      <c r="A6012" s="20"/>
      <c r="B6012" s="24">
        <v>3230</v>
      </c>
    </row>
    <row r="6013" spans="1:2">
      <c r="A6013" s="20"/>
      <c r="B6013" s="24">
        <v>3231</v>
      </c>
    </row>
    <row r="6014" spans="1:2">
      <c r="A6014" s="20"/>
      <c r="B6014" s="24">
        <v>3232</v>
      </c>
    </row>
    <row r="6015" spans="1:2">
      <c r="A6015" s="20"/>
      <c r="B6015" s="24">
        <v>3233</v>
      </c>
    </row>
    <row r="6016" spans="1:2">
      <c r="A6016" s="20"/>
      <c r="B6016" s="24">
        <v>3234</v>
      </c>
    </row>
    <row r="6017" spans="1:2">
      <c r="A6017" s="20"/>
      <c r="B6017" s="24">
        <v>3235</v>
      </c>
    </row>
    <row r="6018" spans="1:2">
      <c r="A6018" s="20"/>
      <c r="B6018" s="24">
        <v>3236</v>
      </c>
    </row>
    <row r="6019" spans="1:2">
      <c r="A6019" s="20"/>
      <c r="B6019" s="24">
        <v>3237</v>
      </c>
    </row>
    <row r="6020" spans="1:2">
      <c r="A6020" s="20"/>
      <c r="B6020" s="24">
        <v>3238</v>
      </c>
    </row>
    <row r="6021" spans="1:2">
      <c r="A6021" s="20"/>
      <c r="B6021" s="24">
        <v>3239</v>
      </c>
    </row>
    <row r="6022" spans="1:2">
      <c r="A6022" s="20"/>
      <c r="B6022" s="24">
        <v>3240</v>
      </c>
    </row>
    <row r="6023" spans="1:2">
      <c r="A6023" s="20"/>
      <c r="B6023" s="24">
        <v>3241</v>
      </c>
    </row>
    <row r="6024" spans="1:2">
      <c r="A6024" s="20"/>
      <c r="B6024" s="24">
        <v>3242</v>
      </c>
    </row>
    <row r="6025" spans="1:2">
      <c r="A6025" s="20"/>
      <c r="B6025" s="24">
        <v>3243</v>
      </c>
    </row>
    <row r="6026" spans="1:2">
      <c r="A6026" s="20"/>
      <c r="B6026" s="24">
        <v>3244</v>
      </c>
    </row>
    <row r="6027" spans="1:2">
      <c r="A6027" s="20"/>
      <c r="B6027" s="24">
        <v>3245</v>
      </c>
    </row>
    <row r="6028" spans="1:2">
      <c r="A6028" s="20"/>
      <c r="B6028" s="24">
        <v>3246</v>
      </c>
    </row>
    <row r="6029" spans="1:2">
      <c r="A6029" s="20"/>
      <c r="B6029" s="24">
        <v>3247</v>
      </c>
    </row>
    <row r="6030" spans="1:2">
      <c r="A6030" s="20"/>
      <c r="B6030" s="24">
        <v>3248</v>
      </c>
    </row>
    <row r="6031" spans="1:2">
      <c r="A6031" s="20"/>
      <c r="B6031" s="24">
        <v>3249</v>
      </c>
    </row>
    <row r="6032" spans="1:2">
      <c r="A6032" s="20"/>
      <c r="B6032" s="24">
        <v>3250</v>
      </c>
    </row>
    <row r="6033" spans="1:2">
      <c r="A6033" s="20"/>
      <c r="B6033" s="24">
        <v>3251</v>
      </c>
    </row>
    <row r="6034" spans="1:2">
      <c r="A6034" s="20"/>
      <c r="B6034" s="24">
        <v>3252</v>
      </c>
    </row>
    <row r="6035" spans="1:2">
      <c r="A6035" s="20"/>
      <c r="B6035" s="24">
        <v>3253</v>
      </c>
    </row>
    <row r="6036" spans="1:2">
      <c r="A6036" s="20"/>
      <c r="B6036" s="24">
        <v>3254</v>
      </c>
    </row>
    <row r="6037" spans="1:2">
      <c r="A6037" s="20"/>
      <c r="B6037" s="24">
        <v>3255</v>
      </c>
    </row>
    <row r="6038" spans="1:2">
      <c r="A6038" s="20"/>
      <c r="B6038" s="24">
        <v>3256</v>
      </c>
    </row>
    <row r="6039" spans="1:2">
      <c r="A6039" s="20"/>
      <c r="B6039" s="24">
        <v>3257</v>
      </c>
    </row>
    <row r="6040" spans="1:2">
      <c r="A6040" s="20"/>
      <c r="B6040" s="24">
        <v>3258</v>
      </c>
    </row>
    <row r="6041" spans="1:2">
      <c r="A6041" s="20"/>
      <c r="B6041" s="24">
        <v>3259</v>
      </c>
    </row>
    <row r="6042" spans="1:2">
      <c r="A6042" s="20"/>
      <c r="B6042" s="24">
        <v>3260</v>
      </c>
    </row>
    <row r="6043" spans="1:2">
      <c r="A6043" s="20"/>
      <c r="B6043" s="24">
        <v>3261</v>
      </c>
    </row>
    <row r="6044" spans="1:2">
      <c r="A6044" s="20"/>
      <c r="B6044" s="24">
        <v>3262</v>
      </c>
    </row>
    <row r="6045" spans="1:2">
      <c r="A6045" s="20"/>
      <c r="B6045" s="24">
        <v>3263</v>
      </c>
    </row>
    <row r="6046" spans="1:2">
      <c r="A6046" s="20"/>
      <c r="B6046" s="24">
        <v>3264</v>
      </c>
    </row>
    <row r="6047" spans="1:2">
      <c r="A6047" s="20"/>
      <c r="B6047" s="24">
        <v>3265</v>
      </c>
    </row>
    <row r="6048" spans="1:2">
      <c r="A6048" s="20"/>
      <c r="B6048" s="24">
        <v>3266</v>
      </c>
    </row>
    <row r="6049" spans="1:2">
      <c r="A6049" s="20"/>
      <c r="B6049" s="24">
        <v>3267</v>
      </c>
    </row>
    <row r="6050" spans="1:2">
      <c r="A6050" s="20"/>
      <c r="B6050" s="24">
        <v>3268</v>
      </c>
    </row>
    <row r="6051" spans="1:2">
      <c r="A6051" s="20"/>
      <c r="B6051" s="24">
        <v>3269</v>
      </c>
    </row>
    <row r="6052" spans="1:2">
      <c r="A6052" s="20"/>
      <c r="B6052" s="24">
        <v>3270</v>
      </c>
    </row>
    <row r="6053" spans="1:2">
      <c r="A6053" s="20"/>
      <c r="B6053" s="24">
        <v>3271</v>
      </c>
    </row>
    <row r="6054" spans="1:2">
      <c r="A6054" s="20"/>
      <c r="B6054" s="24">
        <v>3272</v>
      </c>
    </row>
    <row r="6055" spans="1:2">
      <c r="A6055" s="20"/>
      <c r="B6055" s="24">
        <v>3273</v>
      </c>
    </row>
    <row r="6056" spans="1:2">
      <c r="A6056" s="20"/>
      <c r="B6056" s="24">
        <v>3274</v>
      </c>
    </row>
    <row r="6057" spans="1:2">
      <c r="A6057" s="20"/>
      <c r="B6057" s="24">
        <v>3275</v>
      </c>
    </row>
    <row r="6058" spans="1:2">
      <c r="A6058" s="20"/>
      <c r="B6058" s="24">
        <v>3276</v>
      </c>
    </row>
    <row r="6059" spans="1:2">
      <c r="A6059" s="20"/>
      <c r="B6059" s="24">
        <v>3277</v>
      </c>
    </row>
    <row r="6060" spans="1:2">
      <c r="A6060" s="20"/>
      <c r="B6060" s="24">
        <v>3278</v>
      </c>
    </row>
    <row r="6061" spans="1:2">
      <c r="A6061" s="20"/>
      <c r="B6061" s="24">
        <v>3279</v>
      </c>
    </row>
    <row r="6062" spans="1:2">
      <c r="A6062" s="20"/>
      <c r="B6062" s="24">
        <v>3280</v>
      </c>
    </row>
    <row r="6063" spans="1:2">
      <c r="A6063" s="20"/>
      <c r="B6063" s="24">
        <v>3281</v>
      </c>
    </row>
    <row r="6064" spans="1:2">
      <c r="A6064" s="20"/>
      <c r="B6064" s="24">
        <v>3282</v>
      </c>
    </row>
    <row r="6065" spans="1:2">
      <c r="A6065" s="20"/>
      <c r="B6065" s="24">
        <v>3283</v>
      </c>
    </row>
    <row r="6066" spans="1:2">
      <c r="A6066" s="20"/>
      <c r="B6066" s="24">
        <v>3284</v>
      </c>
    </row>
    <row r="6067" spans="1:2">
      <c r="A6067" s="20"/>
      <c r="B6067" s="24">
        <v>3285</v>
      </c>
    </row>
    <row r="6068" spans="1:2">
      <c r="A6068" s="20"/>
      <c r="B6068" s="24">
        <v>3286</v>
      </c>
    </row>
    <row r="6069" spans="1:2">
      <c r="A6069" s="20"/>
      <c r="B6069" s="24">
        <v>3287</v>
      </c>
    </row>
    <row r="6070" spans="1:2">
      <c r="A6070" s="20"/>
      <c r="B6070" s="24">
        <v>3288</v>
      </c>
    </row>
    <row r="6071" spans="1:2">
      <c r="A6071" s="20"/>
      <c r="B6071" s="24">
        <v>3289</v>
      </c>
    </row>
    <row r="6072" spans="1:2">
      <c r="A6072" s="20"/>
      <c r="B6072" s="24">
        <v>3290</v>
      </c>
    </row>
    <row r="6073" spans="1:2">
      <c r="A6073" s="20"/>
      <c r="B6073" s="24">
        <v>3291</v>
      </c>
    </row>
    <row r="6074" spans="1:2">
      <c r="A6074" s="20"/>
      <c r="B6074" s="24">
        <v>3292</v>
      </c>
    </row>
    <row r="6075" spans="1:2">
      <c r="A6075" s="20"/>
      <c r="B6075" s="24">
        <v>3293</v>
      </c>
    </row>
    <row r="6076" spans="1:2">
      <c r="A6076" s="20"/>
      <c r="B6076" s="24">
        <v>3294</v>
      </c>
    </row>
    <row r="6077" spans="1:2">
      <c r="A6077" s="20"/>
      <c r="B6077" s="24">
        <v>3295</v>
      </c>
    </row>
    <row r="6078" spans="1:2">
      <c r="A6078" s="20"/>
      <c r="B6078" s="24">
        <v>3296</v>
      </c>
    </row>
    <row r="6079" spans="1:2">
      <c r="A6079" s="20"/>
      <c r="B6079" s="24">
        <v>3297</v>
      </c>
    </row>
    <row r="6080" spans="1:2">
      <c r="A6080" s="20"/>
      <c r="B6080" s="24">
        <v>3298</v>
      </c>
    </row>
    <row r="6081" spans="1:2">
      <c r="A6081" s="20"/>
      <c r="B6081" s="24">
        <v>3299</v>
      </c>
    </row>
    <row r="6082" spans="1:2">
      <c r="A6082" s="20"/>
      <c r="B6082" s="24">
        <v>3300</v>
      </c>
    </row>
    <row r="6083" spans="1:2">
      <c r="A6083" s="20"/>
      <c r="B6083" s="24">
        <v>3301</v>
      </c>
    </row>
    <row r="6084" spans="1:2">
      <c r="A6084" s="20"/>
      <c r="B6084" s="24">
        <v>3302</v>
      </c>
    </row>
    <row r="6085" spans="1:2">
      <c r="A6085" s="20"/>
      <c r="B6085" s="24">
        <v>3303</v>
      </c>
    </row>
    <row r="6086" spans="1:2">
      <c r="A6086" s="20"/>
      <c r="B6086" s="24">
        <v>3304</v>
      </c>
    </row>
    <row r="6087" spans="1:2">
      <c r="A6087" s="20"/>
      <c r="B6087" s="24">
        <v>3305</v>
      </c>
    </row>
    <row r="6088" spans="1:2">
      <c r="A6088" s="20"/>
      <c r="B6088" s="24">
        <v>3306</v>
      </c>
    </row>
    <row r="6089" spans="1:2">
      <c r="A6089" s="20"/>
      <c r="B6089" s="24">
        <v>3307</v>
      </c>
    </row>
    <row r="6090" spans="1:2">
      <c r="A6090" s="20"/>
      <c r="B6090" s="24">
        <v>3308</v>
      </c>
    </row>
    <row r="6091" spans="1:2">
      <c r="A6091" s="20"/>
      <c r="B6091" s="24">
        <v>3309</v>
      </c>
    </row>
    <row r="6092" spans="1:2">
      <c r="A6092" s="20"/>
      <c r="B6092" s="24">
        <v>3310</v>
      </c>
    </row>
    <row r="6093" spans="1:2">
      <c r="A6093" s="20"/>
      <c r="B6093" s="24">
        <v>3311</v>
      </c>
    </row>
    <row r="6094" spans="1:2">
      <c r="A6094" s="20"/>
      <c r="B6094" s="24">
        <v>3312</v>
      </c>
    </row>
    <row r="6095" spans="1:2">
      <c r="A6095" s="20"/>
      <c r="B6095" s="24">
        <v>3313</v>
      </c>
    </row>
    <row r="6096" spans="1:2">
      <c r="A6096" s="20"/>
      <c r="B6096" s="24">
        <v>3314</v>
      </c>
    </row>
    <row r="6097" spans="1:2">
      <c r="A6097" s="20"/>
      <c r="B6097" s="24">
        <v>3315</v>
      </c>
    </row>
    <row r="6098" spans="1:2">
      <c r="A6098" s="20"/>
      <c r="B6098" s="24">
        <v>3316</v>
      </c>
    </row>
    <row r="6099" spans="1:2">
      <c r="A6099" s="20"/>
      <c r="B6099" s="24">
        <v>3317</v>
      </c>
    </row>
    <row r="6100" spans="1:2">
      <c r="A6100" s="20"/>
      <c r="B6100" s="24">
        <v>3318</v>
      </c>
    </row>
    <row r="6101" spans="1:2">
      <c r="A6101" s="20"/>
      <c r="B6101" s="24">
        <v>3319</v>
      </c>
    </row>
    <row r="6102" spans="1:2">
      <c r="A6102" s="20"/>
      <c r="B6102" s="24">
        <v>3320</v>
      </c>
    </row>
    <row r="6103" spans="1:2">
      <c r="A6103" s="20"/>
      <c r="B6103" s="24">
        <v>3321</v>
      </c>
    </row>
    <row r="6104" spans="1:2">
      <c r="A6104" s="20"/>
      <c r="B6104" s="24">
        <v>3322</v>
      </c>
    </row>
    <row r="6105" spans="1:2">
      <c r="A6105" s="20"/>
      <c r="B6105" s="24">
        <v>3323</v>
      </c>
    </row>
    <row r="6106" spans="1:2">
      <c r="A6106" s="20"/>
      <c r="B6106" s="24">
        <v>3324</v>
      </c>
    </row>
    <row r="6107" spans="1:2">
      <c r="A6107" s="20"/>
      <c r="B6107" s="24">
        <v>3325</v>
      </c>
    </row>
    <row r="6108" spans="1:2">
      <c r="A6108" s="20"/>
      <c r="B6108" s="24">
        <v>3326</v>
      </c>
    </row>
    <row r="6109" spans="1:2">
      <c r="A6109" s="20"/>
      <c r="B6109" s="24">
        <v>3327</v>
      </c>
    </row>
    <row r="6110" spans="1:2">
      <c r="A6110" s="20"/>
      <c r="B6110" s="24">
        <v>3328</v>
      </c>
    </row>
    <row r="6111" spans="1:2">
      <c r="A6111" s="20"/>
      <c r="B6111" s="24">
        <v>3329</v>
      </c>
    </row>
    <row r="6112" spans="1:2">
      <c r="A6112" s="20"/>
      <c r="B6112" s="24">
        <v>3330</v>
      </c>
    </row>
    <row r="6113" spans="1:2">
      <c r="A6113" s="20"/>
      <c r="B6113" s="24">
        <v>3331</v>
      </c>
    </row>
    <row r="6114" spans="1:2">
      <c r="A6114" s="20"/>
      <c r="B6114" s="24">
        <v>3332</v>
      </c>
    </row>
    <row r="6115" spans="1:2">
      <c r="A6115" s="20"/>
      <c r="B6115" s="24">
        <v>3333</v>
      </c>
    </row>
    <row r="6116" spans="1:2">
      <c r="A6116" s="20"/>
      <c r="B6116" s="24">
        <v>3334</v>
      </c>
    </row>
    <row r="6117" spans="1:2">
      <c r="A6117" s="20"/>
      <c r="B6117" s="24">
        <v>3335</v>
      </c>
    </row>
    <row r="6118" spans="1:2">
      <c r="A6118" s="20"/>
      <c r="B6118" s="24">
        <v>3336</v>
      </c>
    </row>
    <row r="6119" spans="1:2">
      <c r="A6119" s="20"/>
      <c r="B6119" s="24">
        <v>3337</v>
      </c>
    </row>
    <row r="6120" spans="1:2">
      <c r="A6120" s="20"/>
      <c r="B6120" s="24">
        <v>3338</v>
      </c>
    </row>
    <row r="6121" spans="1:2">
      <c r="A6121" s="20"/>
      <c r="B6121" s="24">
        <v>3339</v>
      </c>
    </row>
    <row r="6122" spans="1:2">
      <c r="A6122" s="20"/>
      <c r="B6122" s="24">
        <v>3340</v>
      </c>
    </row>
    <row r="6123" spans="1:2">
      <c r="A6123" s="20"/>
      <c r="B6123" s="24">
        <v>3341</v>
      </c>
    </row>
    <row r="6124" spans="1:2">
      <c r="A6124" s="20"/>
      <c r="B6124" s="24">
        <v>3342</v>
      </c>
    </row>
    <row r="6125" spans="1:2">
      <c r="A6125" s="20"/>
      <c r="B6125" s="24">
        <v>3343</v>
      </c>
    </row>
    <row r="6126" spans="1:2">
      <c r="A6126" s="20"/>
      <c r="B6126" s="24">
        <v>3344</v>
      </c>
    </row>
    <row r="6127" spans="1:2">
      <c r="A6127" s="20"/>
      <c r="B6127" s="24">
        <v>3345</v>
      </c>
    </row>
    <row r="6128" spans="1:2">
      <c r="A6128" s="20"/>
      <c r="B6128" s="24">
        <v>3346</v>
      </c>
    </row>
    <row r="6129" spans="1:2">
      <c r="A6129" s="20"/>
      <c r="B6129" s="24">
        <v>3347</v>
      </c>
    </row>
    <row r="6130" spans="1:2">
      <c r="A6130" s="20"/>
      <c r="B6130" s="24">
        <v>3348</v>
      </c>
    </row>
    <row r="6131" spans="1:2">
      <c r="A6131" s="20"/>
      <c r="B6131" s="24">
        <v>3349</v>
      </c>
    </row>
    <row r="6132" spans="1:2">
      <c r="A6132" s="20"/>
      <c r="B6132" s="24">
        <v>3350</v>
      </c>
    </row>
    <row r="6133" spans="1:2">
      <c r="A6133" s="20"/>
      <c r="B6133" s="24">
        <v>3351</v>
      </c>
    </row>
    <row r="6134" spans="1:2">
      <c r="A6134" s="20"/>
      <c r="B6134" s="24">
        <v>3352</v>
      </c>
    </row>
    <row r="6135" spans="1:2">
      <c r="A6135" s="20"/>
      <c r="B6135" s="24">
        <v>3353</v>
      </c>
    </row>
    <row r="6136" spans="1:2">
      <c r="A6136" s="20"/>
      <c r="B6136" s="24">
        <v>3354</v>
      </c>
    </row>
    <row r="6137" spans="1:2">
      <c r="A6137" s="20"/>
      <c r="B6137" s="24">
        <v>3355</v>
      </c>
    </row>
    <row r="6138" spans="1:2">
      <c r="A6138" s="20"/>
      <c r="B6138" s="24">
        <v>3356</v>
      </c>
    </row>
    <row r="6139" spans="1:2">
      <c r="A6139" s="20"/>
      <c r="B6139" s="24">
        <v>3357</v>
      </c>
    </row>
    <row r="6140" spans="1:2">
      <c r="A6140" s="20"/>
      <c r="B6140" s="24">
        <v>3358</v>
      </c>
    </row>
    <row r="6141" spans="1:2">
      <c r="A6141" s="20"/>
      <c r="B6141" s="24">
        <v>3359</v>
      </c>
    </row>
    <row r="6142" spans="1:2">
      <c r="A6142" s="20"/>
      <c r="B6142" s="24">
        <v>3360</v>
      </c>
    </row>
    <row r="6143" spans="1:2">
      <c r="A6143" s="20"/>
      <c r="B6143" s="24">
        <v>3361</v>
      </c>
    </row>
    <row r="6144" spans="1:2">
      <c r="A6144" s="20"/>
      <c r="B6144" s="24">
        <v>3362</v>
      </c>
    </row>
    <row r="6145" spans="1:2">
      <c r="A6145" s="20"/>
      <c r="B6145" s="24">
        <v>3363</v>
      </c>
    </row>
    <row r="6146" spans="1:2">
      <c r="A6146" s="20"/>
      <c r="B6146" s="24">
        <v>3364</v>
      </c>
    </row>
    <row r="6147" spans="1:2">
      <c r="A6147" s="20"/>
      <c r="B6147" s="24">
        <v>3365</v>
      </c>
    </row>
    <row r="6148" spans="1:2">
      <c r="A6148" s="20"/>
      <c r="B6148" s="24">
        <v>3366</v>
      </c>
    </row>
    <row r="6149" spans="1:2">
      <c r="A6149" s="20"/>
      <c r="B6149" s="24">
        <v>3367</v>
      </c>
    </row>
    <row r="6150" spans="1:2">
      <c r="A6150" s="20"/>
      <c r="B6150" s="24">
        <v>3368</v>
      </c>
    </row>
    <row r="6151" spans="1:2">
      <c r="A6151" s="20"/>
      <c r="B6151" s="24">
        <v>3369</v>
      </c>
    </row>
    <row r="6152" spans="1:2">
      <c r="A6152" s="20"/>
      <c r="B6152" s="24">
        <v>3370</v>
      </c>
    </row>
    <row r="6153" spans="1:2">
      <c r="A6153" s="20"/>
      <c r="B6153" s="24">
        <v>3371</v>
      </c>
    </row>
    <row r="6154" spans="1:2">
      <c r="A6154" s="20"/>
      <c r="B6154" s="24">
        <v>3372</v>
      </c>
    </row>
    <row r="6155" spans="1:2">
      <c r="A6155" s="20"/>
      <c r="B6155" s="24">
        <v>3373</v>
      </c>
    </row>
    <row r="6156" spans="1:2">
      <c r="A6156" s="20"/>
      <c r="B6156" s="24">
        <v>3374</v>
      </c>
    </row>
    <row r="6157" spans="1:2">
      <c r="A6157" s="20"/>
      <c r="B6157" s="24">
        <v>3375</v>
      </c>
    </row>
    <row r="6158" spans="1:2">
      <c r="A6158" s="20"/>
      <c r="B6158" s="24">
        <v>3376</v>
      </c>
    </row>
    <row r="6159" spans="1:2">
      <c r="A6159" s="20"/>
      <c r="B6159" s="24">
        <v>3377</v>
      </c>
    </row>
    <row r="6160" spans="1:2">
      <c r="A6160" s="20"/>
      <c r="B6160" s="24">
        <v>3378</v>
      </c>
    </row>
    <row r="6161" spans="1:2">
      <c r="A6161" s="20"/>
      <c r="B6161" s="24">
        <v>3379</v>
      </c>
    </row>
    <row r="6162" spans="1:2">
      <c r="A6162" s="20"/>
      <c r="B6162" s="24">
        <v>3380</v>
      </c>
    </row>
    <row r="6163" spans="1:2">
      <c r="A6163" s="20"/>
      <c r="B6163" s="24">
        <v>3381</v>
      </c>
    </row>
    <row r="6164" spans="1:2">
      <c r="A6164" s="20"/>
      <c r="B6164" s="24">
        <v>3382</v>
      </c>
    </row>
    <row r="6165" spans="1:2">
      <c r="A6165" s="20"/>
      <c r="B6165" s="24">
        <v>3383</v>
      </c>
    </row>
    <row r="6166" spans="1:2">
      <c r="A6166" s="20"/>
      <c r="B6166" s="24">
        <v>3384</v>
      </c>
    </row>
    <row r="6167" spans="1:2">
      <c r="A6167" s="20"/>
      <c r="B6167" s="24">
        <v>3385</v>
      </c>
    </row>
    <row r="6168" spans="1:2">
      <c r="A6168" s="20"/>
      <c r="B6168" s="24">
        <v>3386</v>
      </c>
    </row>
    <row r="6169" spans="1:2">
      <c r="A6169" s="20"/>
      <c r="B6169" s="24">
        <v>3387</v>
      </c>
    </row>
    <row r="6170" spans="1:2">
      <c r="A6170" s="20"/>
      <c r="B6170" s="24">
        <v>3388</v>
      </c>
    </row>
    <row r="6171" spans="1:2">
      <c r="A6171" s="20"/>
      <c r="B6171" s="24">
        <v>3389</v>
      </c>
    </row>
    <row r="6172" spans="1:2">
      <c r="A6172" s="20"/>
      <c r="B6172" s="24">
        <v>3390</v>
      </c>
    </row>
    <row r="6173" spans="1:2">
      <c r="A6173" s="20"/>
      <c r="B6173" s="24">
        <v>3391</v>
      </c>
    </row>
    <row r="6174" spans="1:2">
      <c r="A6174" s="20"/>
      <c r="B6174" s="24">
        <v>3392</v>
      </c>
    </row>
    <row r="6175" spans="1:2">
      <c r="A6175" s="20"/>
      <c r="B6175" s="24">
        <v>3393</v>
      </c>
    </row>
    <row r="6176" spans="1:2">
      <c r="A6176" s="20"/>
      <c r="B6176" s="24">
        <v>3394</v>
      </c>
    </row>
    <row r="6177" spans="1:2">
      <c r="A6177" s="20"/>
      <c r="B6177" s="24">
        <v>3395</v>
      </c>
    </row>
    <row r="6178" spans="1:2">
      <c r="A6178" s="20"/>
      <c r="B6178" s="24">
        <v>3396</v>
      </c>
    </row>
    <row r="6179" spans="1:2">
      <c r="A6179" s="20"/>
      <c r="B6179" s="24">
        <v>3397</v>
      </c>
    </row>
    <row r="6180" spans="1:2">
      <c r="A6180" s="20"/>
      <c r="B6180" s="24">
        <v>3398</v>
      </c>
    </row>
    <row r="6181" spans="1:2">
      <c r="A6181" s="20"/>
      <c r="B6181" s="24">
        <v>3399</v>
      </c>
    </row>
    <row r="6182" spans="1:2">
      <c r="A6182" s="20"/>
      <c r="B6182" s="24">
        <v>3400</v>
      </c>
    </row>
    <row r="6183" spans="1:2">
      <c r="A6183" s="20"/>
      <c r="B6183" s="24">
        <v>3401</v>
      </c>
    </row>
    <row r="6184" spans="1:2">
      <c r="A6184" s="20"/>
      <c r="B6184" s="24">
        <v>3402</v>
      </c>
    </row>
    <row r="6185" spans="1:2">
      <c r="A6185" s="20"/>
      <c r="B6185" s="24">
        <v>3403</v>
      </c>
    </row>
    <row r="6186" spans="1:2">
      <c r="A6186" s="20"/>
      <c r="B6186" s="24">
        <v>3404</v>
      </c>
    </row>
    <row r="6187" spans="1:2">
      <c r="A6187" s="20"/>
      <c r="B6187" s="24">
        <v>3405</v>
      </c>
    </row>
    <row r="6188" spans="1:2">
      <c r="A6188" s="20"/>
      <c r="B6188" s="24">
        <v>3406</v>
      </c>
    </row>
    <row r="6189" spans="1:2">
      <c r="A6189" s="20"/>
      <c r="B6189" s="24">
        <v>3407</v>
      </c>
    </row>
    <row r="6190" spans="1:2">
      <c r="A6190" s="20"/>
      <c r="B6190" s="24">
        <v>3408</v>
      </c>
    </row>
    <row r="6191" spans="1:2">
      <c r="A6191" s="20"/>
      <c r="B6191" s="24">
        <v>3409</v>
      </c>
    </row>
    <row r="6192" spans="1:2">
      <c r="A6192" s="20"/>
      <c r="B6192" s="24">
        <v>3410</v>
      </c>
    </row>
    <row r="6193" spans="1:2">
      <c r="A6193" s="20"/>
      <c r="B6193" s="24">
        <v>3411</v>
      </c>
    </row>
    <row r="6194" spans="1:2">
      <c r="A6194" s="20"/>
      <c r="B6194" s="24">
        <v>3412</v>
      </c>
    </row>
    <row r="6195" spans="1:2">
      <c r="A6195" s="20"/>
      <c r="B6195" s="24">
        <v>3413</v>
      </c>
    </row>
    <row r="6196" spans="1:2">
      <c r="A6196" s="20"/>
      <c r="B6196" s="24">
        <v>3414</v>
      </c>
    </row>
    <row r="6197" spans="1:2">
      <c r="A6197" s="20"/>
      <c r="B6197" s="24">
        <v>3415</v>
      </c>
    </row>
    <row r="6198" spans="1:2">
      <c r="A6198" s="20"/>
      <c r="B6198" s="24">
        <v>3416</v>
      </c>
    </row>
    <row r="6199" spans="1:2">
      <c r="A6199" s="20"/>
      <c r="B6199" s="24">
        <v>3417</v>
      </c>
    </row>
    <row r="6200" spans="1:2">
      <c r="A6200" s="20"/>
      <c r="B6200" s="24">
        <v>3418</v>
      </c>
    </row>
    <row r="6201" spans="1:2">
      <c r="A6201" s="20"/>
      <c r="B6201" s="24">
        <v>3419</v>
      </c>
    </row>
    <row r="6202" spans="1:2">
      <c r="A6202" s="20"/>
      <c r="B6202" s="24">
        <v>3420</v>
      </c>
    </row>
    <row r="6203" spans="1:2">
      <c r="A6203" s="20"/>
      <c r="B6203" s="24">
        <v>3421</v>
      </c>
    </row>
    <row r="6204" spans="1:2">
      <c r="A6204" s="20"/>
      <c r="B6204" s="24">
        <v>3422</v>
      </c>
    </row>
    <row r="6205" spans="1:2">
      <c r="A6205" s="20"/>
      <c r="B6205" s="24">
        <v>3423</v>
      </c>
    </row>
    <row r="6206" spans="1:2">
      <c r="A6206" s="20"/>
      <c r="B6206" s="24">
        <v>3424</v>
      </c>
    </row>
    <row r="6207" spans="1:2">
      <c r="A6207" s="20"/>
      <c r="B6207" s="24">
        <v>3425</v>
      </c>
    </row>
    <row r="6208" spans="1:2">
      <c r="A6208" s="20"/>
      <c r="B6208" s="24">
        <v>3426</v>
      </c>
    </row>
    <row r="6209" spans="1:2">
      <c r="A6209" s="20"/>
      <c r="B6209" s="24">
        <v>3427</v>
      </c>
    </row>
    <row r="6210" spans="1:2">
      <c r="A6210" s="20"/>
      <c r="B6210" s="24">
        <v>3428</v>
      </c>
    </row>
    <row r="6211" spans="1:2">
      <c r="A6211" s="20"/>
      <c r="B6211" s="24">
        <v>3429</v>
      </c>
    </row>
    <row r="6212" spans="1:2">
      <c r="A6212" s="20"/>
      <c r="B6212" s="24">
        <v>3430</v>
      </c>
    </row>
    <row r="6213" spans="1:2">
      <c r="A6213" s="20"/>
      <c r="B6213" s="24">
        <v>3431</v>
      </c>
    </row>
    <row r="6214" spans="1:2">
      <c r="A6214" s="20"/>
      <c r="B6214" s="24">
        <v>3432</v>
      </c>
    </row>
    <row r="6215" spans="1:2">
      <c r="A6215" s="20"/>
      <c r="B6215" s="24">
        <v>3433</v>
      </c>
    </row>
    <row r="6216" spans="1:2">
      <c r="A6216" s="20"/>
      <c r="B6216" s="24">
        <v>3434</v>
      </c>
    </row>
    <row r="6217" spans="1:2">
      <c r="A6217" s="20"/>
      <c r="B6217" s="24">
        <v>3435</v>
      </c>
    </row>
    <row r="6218" spans="1:2">
      <c r="A6218" s="20"/>
      <c r="B6218" s="24">
        <v>3436</v>
      </c>
    </row>
    <row r="6219" spans="1:2">
      <c r="A6219" s="20"/>
      <c r="B6219" s="24">
        <v>3437</v>
      </c>
    </row>
    <row r="6220" spans="1:2">
      <c r="A6220" s="20"/>
      <c r="B6220" s="24">
        <v>3438</v>
      </c>
    </row>
    <row r="6221" spans="1:2">
      <c r="A6221" s="20"/>
      <c r="B6221" s="24">
        <v>3439</v>
      </c>
    </row>
    <row r="6222" spans="1:2">
      <c r="A6222" s="20"/>
      <c r="B6222" s="24">
        <v>3440</v>
      </c>
    </row>
    <row r="6223" spans="1:2">
      <c r="A6223" s="20"/>
      <c r="B6223" s="24">
        <v>3441</v>
      </c>
    </row>
    <row r="6224" spans="1:2">
      <c r="A6224" s="20"/>
      <c r="B6224" s="24">
        <v>3442</v>
      </c>
    </row>
    <row r="6225" spans="1:2">
      <c r="A6225" s="20"/>
      <c r="B6225" s="24">
        <v>3443</v>
      </c>
    </row>
    <row r="6226" spans="1:2">
      <c r="A6226" s="20"/>
      <c r="B6226" s="24">
        <v>3444</v>
      </c>
    </row>
    <row r="6227" spans="1:2">
      <c r="A6227" s="20"/>
      <c r="B6227" s="24">
        <v>3445</v>
      </c>
    </row>
    <row r="6228" spans="1:2">
      <c r="A6228" s="20"/>
      <c r="B6228" s="24">
        <v>3446</v>
      </c>
    </row>
    <row r="6229" spans="1:2">
      <c r="A6229" s="20"/>
      <c r="B6229" s="24">
        <v>3447</v>
      </c>
    </row>
    <row r="6230" spans="1:2">
      <c r="A6230" s="20"/>
      <c r="B6230" s="24">
        <v>3448</v>
      </c>
    </row>
    <row r="6231" spans="1:2">
      <c r="A6231" s="20"/>
      <c r="B6231" s="24">
        <v>3449</v>
      </c>
    </row>
    <row r="6232" spans="1:2">
      <c r="A6232" s="20"/>
      <c r="B6232" s="24">
        <v>3450</v>
      </c>
    </row>
    <row r="6233" spans="1:2">
      <c r="A6233" s="20"/>
      <c r="B6233" s="24">
        <v>3451</v>
      </c>
    </row>
    <row r="6234" spans="1:2">
      <c r="A6234" s="20"/>
      <c r="B6234" s="24">
        <v>3452</v>
      </c>
    </row>
    <row r="6235" spans="1:2">
      <c r="A6235" s="20"/>
      <c r="B6235" s="24">
        <v>3453</v>
      </c>
    </row>
    <row r="6236" spans="1:2">
      <c r="A6236" s="20"/>
      <c r="B6236" s="24">
        <v>3454</v>
      </c>
    </row>
    <row r="6237" spans="1:2">
      <c r="A6237" s="20"/>
      <c r="B6237" s="24">
        <v>3455</v>
      </c>
    </row>
    <row r="6238" spans="1:2">
      <c r="A6238" s="20"/>
      <c r="B6238" s="24">
        <v>3456</v>
      </c>
    </row>
    <row r="6239" spans="1:2">
      <c r="A6239" s="20"/>
      <c r="B6239" s="24">
        <v>3457</v>
      </c>
    </row>
    <row r="6240" spans="1:2">
      <c r="A6240" s="20"/>
      <c r="B6240" s="24">
        <v>3458</v>
      </c>
    </row>
    <row r="6241" spans="1:2">
      <c r="A6241" s="20"/>
      <c r="B6241" s="24">
        <v>3459</v>
      </c>
    </row>
    <row r="6242" spans="1:2">
      <c r="A6242" s="20"/>
      <c r="B6242" s="24">
        <v>3460</v>
      </c>
    </row>
    <row r="6243" spans="1:2">
      <c r="A6243" s="20"/>
      <c r="B6243" s="24">
        <v>3461</v>
      </c>
    </row>
    <row r="6244" spans="1:2">
      <c r="A6244" s="20"/>
      <c r="B6244" s="24">
        <v>3462</v>
      </c>
    </row>
    <row r="6245" spans="1:2">
      <c r="A6245" s="20"/>
      <c r="B6245" s="24">
        <v>3463</v>
      </c>
    </row>
    <row r="6246" spans="1:2">
      <c r="A6246" s="20"/>
      <c r="B6246" s="24">
        <v>3464</v>
      </c>
    </row>
    <row r="6247" spans="1:2">
      <c r="A6247" s="20"/>
      <c r="B6247" s="24">
        <v>3465</v>
      </c>
    </row>
    <row r="6248" spans="1:2">
      <c r="A6248" s="20"/>
      <c r="B6248" s="24">
        <v>3466</v>
      </c>
    </row>
    <row r="6249" spans="1:2">
      <c r="A6249" s="20"/>
      <c r="B6249" s="24">
        <v>3467</v>
      </c>
    </row>
    <row r="6250" spans="1:2">
      <c r="A6250" s="20"/>
      <c r="B6250" s="24">
        <v>3468</v>
      </c>
    </row>
    <row r="6251" spans="1:2">
      <c r="A6251" s="20"/>
      <c r="B6251" s="24">
        <v>3469</v>
      </c>
    </row>
    <row r="6252" spans="1:2">
      <c r="A6252" s="20"/>
      <c r="B6252" s="24">
        <v>3470</v>
      </c>
    </row>
    <row r="6253" spans="1:2">
      <c r="A6253" s="20"/>
      <c r="B6253" s="24">
        <v>3471</v>
      </c>
    </row>
    <row r="6254" spans="1:2">
      <c r="A6254" s="20"/>
      <c r="B6254" s="24">
        <v>3472</v>
      </c>
    </row>
    <row r="6255" spans="1:2">
      <c r="A6255" s="20"/>
      <c r="B6255" s="24">
        <v>3473</v>
      </c>
    </row>
    <row r="6256" spans="1:2">
      <c r="A6256" s="20"/>
      <c r="B6256" s="24">
        <v>3474</v>
      </c>
    </row>
    <row r="6257" spans="1:2">
      <c r="A6257" s="20"/>
      <c r="B6257" s="24">
        <v>3475</v>
      </c>
    </row>
    <row r="6258" spans="1:2">
      <c r="A6258" s="20"/>
      <c r="B6258" s="24">
        <v>3476</v>
      </c>
    </row>
    <row r="6259" spans="1:2">
      <c r="A6259" s="20"/>
      <c r="B6259" s="24">
        <v>3477</v>
      </c>
    </row>
    <row r="6260" spans="1:2">
      <c r="A6260" s="20"/>
      <c r="B6260" s="24">
        <v>3478</v>
      </c>
    </row>
    <row r="6261" spans="1:2">
      <c r="A6261" s="20"/>
      <c r="B6261" s="24">
        <v>3479</v>
      </c>
    </row>
    <row r="6262" spans="1:2">
      <c r="A6262" s="20"/>
      <c r="B6262" s="24">
        <v>3480</v>
      </c>
    </row>
    <row r="6263" spans="1:2">
      <c r="A6263" s="20"/>
      <c r="B6263" s="24">
        <v>3481</v>
      </c>
    </row>
    <row r="6264" spans="1:2">
      <c r="A6264" s="20"/>
      <c r="B6264" s="24">
        <v>3482</v>
      </c>
    </row>
    <row r="6265" spans="1:2">
      <c r="A6265" s="20"/>
      <c r="B6265" s="24">
        <v>3483</v>
      </c>
    </row>
    <row r="6266" spans="1:2">
      <c r="A6266" s="20"/>
      <c r="B6266" s="24">
        <v>3484</v>
      </c>
    </row>
    <row r="6267" spans="1:2">
      <c r="A6267" s="20"/>
      <c r="B6267" s="24">
        <v>3485</v>
      </c>
    </row>
    <row r="6268" spans="1:2">
      <c r="A6268" s="20"/>
      <c r="B6268" s="24">
        <v>3486</v>
      </c>
    </row>
    <row r="6269" spans="1:2">
      <c r="A6269" s="20"/>
      <c r="B6269" s="24">
        <v>3487</v>
      </c>
    </row>
    <row r="6270" spans="1:2">
      <c r="A6270" s="20"/>
      <c r="B6270" s="24">
        <v>3488</v>
      </c>
    </row>
    <row r="6271" spans="1:2">
      <c r="A6271" s="20"/>
      <c r="B6271" s="24">
        <v>3489</v>
      </c>
    </row>
    <row r="6272" spans="1:2">
      <c r="A6272" s="20"/>
      <c r="B6272" s="24">
        <v>3490</v>
      </c>
    </row>
    <row r="6273" spans="1:2">
      <c r="A6273" s="20"/>
      <c r="B6273" s="24">
        <v>3491</v>
      </c>
    </row>
    <row r="6274" spans="1:2">
      <c r="A6274" s="20"/>
      <c r="B6274" s="24">
        <v>3492</v>
      </c>
    </row>
    <row r="6275" spans="1:2">
      <c r="A6275" s="20"/>
      <c r="B6275" s="24">
        <v>3493</v>
      </c>
    </row>
    <row r="6276" spans="1:2">
      <c r="A6276" s="20"/>
      <c r="B6276" s="24">
        <v>3494</v>
      </c>
    </row>
    <row r="6277" spans="1:2">
      <c r="A6277" s="20"/>
      <c r="B6277" s="24">
        <v>3495</v>
      </c>
    </row>
    <row r="6278" spans="1:2">
      <c r="A6278" s="20"/>
      <c r="B6278" s="24">
        <v>3496</v>
      </c>
    </row>
    <row r="6279" spans="1:2">
      <c r="A6279" s="20"/>
      <c r="B6279" s="24">
        <v>3497</v>
      </c>
    </row>
    <row r="6280" spans="1:2">
      <c r="A6280" s="20"/>
      <c r="B6280" s="24">
        <v>3498</v>
      </c>
    </row>
    <row r="6281" spans="1:2">
      <c r="A6281" s="20"/>
      <c r="B6281" s="24">
        <v>3499</v>
      </c>
    </row>
    <row r="6282" spans="1:2">
      <c r="A6282" s="20"/>
      <c r="B6282" s="24">
        <v>3500</v>
      </c>
    </row>
    <row r="6283" spans="1:2">
      <c r="A6283" s="20"/>
      <c r="B6283" s="24">
        <v>3501</v>
      </c>
    </row>
    <row r="6284" spans="1:2">
      <c r="A6284" s="20"/>
      <c r="B6284" s="24">
        <v>3502</v>
      </c>
    </row>
    <row r="6285" spans="1:2">
      <c r="A6285" s="20"/>
      <c r="B6285" s="24">
        <v>3503</v>
      </c>
    </row>
    <row r="6286" spans="1:2">
      <c r="A6286" s="20"/>
      <c r="B6286" s="24">
        <v>3504</v>
      </c>
    </row>
    <row r="6287" spans="1:2">
      <c r="A6287" s="20"/>
      <c r="B6287" s="24">
        <v>3505</v>
      </c>
    </row>
    <row r="6288" spans="1:2">
      <c r="A6288" s="20"/>
      <c r="B6288" s="24">
        <v>3506</v>
      </c>
    </row>
    <row r="6289" spans="1:2">
      <c r="A6289" s="20"/>
      <c r="B6289" s="24">
        <v>3507</v>
      </c>
    </row>
    <row r="6290" spans="1:2">
      <c r="A6290" s="20"/>
      <c r="B6290" s="24">
        <v>3508</v>
      </c>
    </row>
    <row r="6291" spans="1:2">
      <c r="A6291" s="20"/>
      <c r="B6291" s="24">
        <v>3509</v>
      </c>
    </row>
    <row r="6292" spans="1:2">
      <c r="A6292" s="20"/>
      <c r="B6292" s="24">
        <v>3510</v>
      </c>
    </row>
    <row r="6293" spans="1:2">
      <c r="A6293" s="20"/>
      <c r="B6293" s="24">
        <v>3511</v>
      </c>
    </row>
    <row r="6294" spans="1:2">
      <c r="A6294" s="20"/>
      <c r="B6294" s="24">
        <v>3512</v>
      </c>
    </row>
    <row r="6295" spans="1:2">
      <c r="A6295" s="20"/>
      <c r="B6295" s="24">
        <v>3513</v>
      </c>
    </row>
    <row r="6296" spans="1:2">
      <c r="A6296" s="20"/>
      <c r="B6296" s="24">
        <v>3514</v>
      </c>
    </row>
    <row r="6297" spans="1:2">
      <c r="A6297" s="20"/>
      <c r="B6297" s="24">
        <v>3515</v>
      </c>
    </row>
    <row r="6298" spans="1:2">
      <c r="A6298" s="20"/>
      <c r="B6298" s="24">
        <v>3516</v>
      </c>
    </row>
    <row r="6299" spans="1:2">
      <c r="A6299" s="20"/>
      <c r="B6299" s="24">
        <v>3517</v>
      </c>
    </row>
    <row r="6300" spans="1:2">
      <c r="A6300" s="20"/>
      <c r="B6300" s="24">
        <v>3518</v>
      </c>
    </row>
    <row r="6301" spans="1:2">
      <c r="A6301" s="20"/>
      <c r="B6301" s="24">
        <v>3519</v>
      </c>
    </row>
    <row r="6302" spans="1:2">
      <c r="A6302" s="20"/>
      <c r="B6302" s="24">
        <v>3520</v>
      </c>
    </row>
    <row r="6303" spans="1:2">
      <c r="A6303" s="20"/>
      <c r="B6303" s="24">
        <v>3521</v>
      </c>
    </row>
    <row r="6304" spans="1:2">
      <c r="A6304" s="20"/>
      <c r="B6304" s="24">
        <v>3522</v>
      </c>
    </row>
    <row r="6305" spans="1:2">
      <c r="A6305" s="20"/>
      <c r="B6305" s="24">
        <v>3523</v>
      </c>
    </row>
    <row r="6306" spans="1:2">
      <c r="A6306" s="20"/>
      <c r="B6306" s="24">
        <v>3524</v>
      </c>
    </row>
    <row r="6307" spans="1:2">
      <c r="A6307" s="20"/>
      <c r="B6307" s="24">
        <v>3525</v>
      </c>
    </row>
    <row r="6308" spans="1:2">
      <c r="A6308" s="20"/>
      <c r="B6308" s="24">
        <v>3526</v>
      </c>
    </row>
    <row r="6309" spans="1:2">
      <c r="A6309" s="20"/>
      <c r="B6309" s="24">
        <v>3527</v>
      </c>
    </row>
    <row r="6310" spans="1:2">
      <c r="A6310" s="20"/>
      <c r="B6310" s="24">
        <v>3528</v>
      </c>
    </row>
    <row r="6311" spans="1:2">
      <c r="A6311" s="20"/>
      <c r="B6311" s="24">
        <v>3529</v>
      </c>
    </row>
    <row r="6312" spans="1:2">
      <c r="A6312" s="20"/>
      <c r="B6312" s="24">
        <v>3530</v>
      </c>
    </row>
    <row r="6313" spans="1:2">
      <c r="A6313" s="20"/>
      <c r="B6313" s="24">
        <v>3531</v>
      </c>
    </row>
    <row r="6314" spans="1:2">
      <c r="A6314" s="20"/>
      <c r="B6314" s="24">
        <v>3532</v>
      </c>
    </row>
    <row r="6315" spans="1:2">
      <c r="A6315" s="20"/>
      <c r="B6315" s="24">
        <v>3533</v>
      </c>
    </row>
    <row r="6316" spans="1:2">
      <c r="A6316" s="20"/>
      <c r="B6316" s="24">
        <v>3534</v>
      </c>
    </row>
    <row r="6317" spans="1:2">
      <c r="A6317" s="20"/>
      <c r="B6317" s="24">
        <v>3535</v>
      </c>
    </row>
    <row r="6318" spans="1:2">
      <c r="A6318" s="20"/>
      <c r="B6318" s="24">
        <v>3536</v>
      </c>
    </row>
    <row r="6319" spans="1:2">
      <c r="A6319" s="20"/>
      <c r="B6319" s="24">
        <v>3537</v>
      </c>
    </row>
    <row r="6320" spans="1:2">
      <c r="A6320" s="20"/>
      <c r="B6320" s="24">
        <v>3538</v>
      </c>
    </row>
    <row r="6321" spans="1:2">
      <c r="A6321" s="20"/>
      <c r="B6321" s="24">
        <v>3539</v>
      </c>
    </row>
    <row r="6322" spans="1:2">
      <c r="A6322" s="20"/>
      <c r="B6322" s="24">
        <v>3540</v>
      </c>
    </row>
    <row r="6323" spans="1:2">
      <c r="A6323" s="20"/>
      <c r="B6323" s="24">
        <v>3541</v>
      </c>
    </row>
    <row r="6324" spans="1:2">
      <c r="A6324" s="20"/>
      <c r="B6324" s="24">
        <v>3542</v>
      </c>
    </row>
    <row r="6325" spans="1:2">
      <c r="A6325" s="20"/>
      <c r="B6325" s="24">
        <v>3543</v>
      </c>
    </row>
    <row r="6326" spans="1:2">
      <c r="A6326" s="20"/>
      <c r="B6326" s="24">
        <v>3544</v>
      </c>
    </row>
    <row r="6327" spans="1:2">
      <c r="A6327" s="20"/>
      <c r="B6327" s="24">
        <v>3545</v>
      </c>
    </row>
    <row r="6328" spans="1:2">
      <c r="A6328" s="20"/>
      <c r="B6328" s="24">
        <v>3546</v>
      </c>
    </row>
    <row r="6329" spans="1:2">
      <c r="A6329" s="20"/>
      <c r="B6329" s="24">
        <v>3547</v>
      </c>
    </row>
    <row r="6330" spans="1:2">
      <c r="A6330" s="20"/>
      <c r="B6330" s="24">
        <v>3548</v>
      </c>
    </row>
    <row r="6331" spans="1:2">
      <c r="A6331" s="20"/>
      <c r="B6331" s="24">
        <v>3549</v>
      </c>
    </row>
    <row r="6332" spans="1:2">
      <c r="A6332" s="20"/>
      <c r="B6332" s="24">
        <v>3550</v>
      </c>
    </row>
    <row r="6333" spans="1:2">
      <c r="A6333" s="20"/>
      <c r="B6333" s="24">
        <v>3551</v>
      </c>
    </row>
    <row r="6334" spans="1:2">
      <c r="A6334" s="20"/>
      <c r="B6334" s="24">
        <v>3552</v>
      </c>
    </row>
    <row r="6335" spans="1:2">
      <c r="A6335" s="20"/>
      <c r="B6335" s="24">
        <v>3553</v>
      </c>
    </row>
    <row r="6336" spans="1:2">
      <c r="A6336" s="20"/>
      <c r="B6336" s="24">
        <v>3554</v>
      </c>
    </row>
    <row r="6337" spans="1:2">
      <c r="A6337" s="20"/>
      <c r="B6337" s="24">
        <v>3555</v>
      </c>
    </row>
    <row r="6338" spans="1:2">
      <c r="A6338" s="20"/>
      <c r="B6338" s="24">
        <v>3556</v>
      </c>
    </row>
    <row r="6339" spans="1:2">
      <c r="A6339" s="20"/>
      <c r="B6339" s="24">
        <v>3557</v>
      </c>
    </row>
    <row r="6340" spans="1:2">
      <c r="A6340" s="20"/>
      <c r="B6340" s="24">
        <v>3558</v>
      </c>
    </row>
    <row r="6341" spans="1:2">
      <c r="A6341" s="20"/>
      <c r="B6341" s="24">
        <v>3559</v>
      </c>
    </row>
    <row r="6342" spans="1:2">
      <c r="A6342" s="20"/>
      <c r="B6342" s="24">
        <v>3560</v>
      </c>
    </row>
    <row r="6343" spans="1:2">
      <c r="A6343" s="20"/>
      <c r="B6343" s="24">
        <v>3561</v>
      </c>
    </row>
    <row r="6344" spans="1:2">
      <c r="A6344" s="20"/>
      <c r="B6344" s="24">
        <v>3562</v>
      </c>
    </row>
    <row r="6345" spans="1:2">
      <c r="A6345" s="20"/>
      <c r="B6345" s="24">
        <v>3563</v>
      </c>
    </row>
    <row r="6346" spans="1:2">
      <c r="A6346" s="20"/>
      <c r="B6346" s="24">
        <v>3564</v>
      </c>
    </row>
    <row r="6347" spans="1:2">
      <c r="A6347" s="20"/>
      <c r="B6347" s="24">
        <v>3565</v>
      </c>
    </row>
    <row r="6348" spans="1:2">
      <c r="A6348" s="20"/>
      <c r="B6348" s="24">
        <v>3566</v>
      </c>
    </row>
    <row r="6349" spans="1:2">
      <c r="A6349" s="20"/>
      <c r="B6349" s="24">
        <v>3567</v>
      </c>
    </row>
    <row r="6350" spans="1:2">
      <c r="A6350" s="20"/>
      <c r="B6350" s="24">
        <v>3568</v>
      </c>
    </row>
    <row r="6351" spans="1:2">
      <c r="A6351" s="20"/>
      <c r="B6351" s="24">
        <v>3569</v>
      </c>
    </row>
    <row r="6352" spans="1:2">
      <c r="A6352" s="20"/>
      <c r="B6352" s="24">
        <v>3570</v>
      </c>
    </row>
    <row r="6353" spans="1:2">
      <c r="A6353" s="20"/>
      <c r="B6353" s="24">
        <v>3571</v>
      </c>
    </row>
    <row r="6354" spans="1:2">
      <c r="A6354" s="20"/>
      <c r="B6354" s="24">
        <v>3572</v>
      </c>
    </row>
    <row r="6355" spans="1:2">
      <c r="A6355" s="20"/>
      <c r="B6355" s="24">
        <v>3573</v>
      </c>
    </row>
    <row r="6356" spans="1:2">
      <c r="A6356" s="20"/>
      <c r="B6356" s="24">
        <v>3574</v>
      </c>
    </row>
    <row r="6357" spans="1:2">
      <c r="A6357" s="20"/>
      <c r="B6357" s="24">
        <v>3575</v>
      </c>
    </row>
    <row r="6358" spans="1:2">
      <c r="A6358" s="20"/>
      <c r="B6358" s="24">
        <v>3576</v>
      </c>
    </row>
    <row r="6359" spans="1:2">
      <c r="A6359" s="20"/>
      <c r="B6359" s="24">
        <v>3577</v>
      </c>
    </row>
    <row r="6360" spans="1:2">
      <c r="A6360" s="20"/>
      <c r="B6360" s="24">
        <v>3578</v>
      </c>
    </row>
    <row r="6361" spans="1:2">
      <c r="A6361" s="20"/>
      <c r="B6361" s="24">
        <v>3579</v>
      </c>
    </row>
    <row r="6362" spans="1:2">
      <c r="A6362" s="20"/>
      <c r="B6362" s="24">
        <v>3580</v>
      </c>
    </row>
    <row r="6363" spans="1:2">
      <c r="A6363" s="20"/>
      <c r="B6363" s="24">
        <v>3581</v>
      </c>
    </row>
    <row r="6364" spans="1:2">
      <c r="A6364" s="20"/>
      <c r="B6364" s="24">
        <v>3582</v>
      </c>
    </row>
    <row r="6365" spans="1:2">
      <c r="A6365" s="20"/>
      <c r="B6365" s="24">
        <v>3583</v>
      </c>
    </row>
    <row r="6366" spans="1:2">
      <c r="A6366" s="20"/>
      <c r="B6366" s="24">
        <v>3584</v>
      </c>
    </row>
    <row r="6367" spans="1:2">
      <c r="A6367" s="20"/>
      <c r="B6367" s="24">
        <v>3585</v>
      </c>
    </row>
    <row r="6368" spans="1:2">
      <c r="A6368" s="20"/>
      <c r="B6368" s="24">
        <v>3586</v>
      </c>
    </row>
    <row r="6369" spans="1:2">
      <c r="A6369" s="20"/>
      <c r="B6369" s="24">
        <v>3587</v>
      </c>
    </row>
    <row r="6370" spans="1:2">
      <c r="A6370" s="20"/>
      <c r="B6370" s="24">
        <v>3588</v>
      </c>
    </row>
    <row r="6371" spans="1:2">
      <c r="A6371" s="20"/>
      <c r="B6371" s="24">
        <v>3589</v>
      </c>
    </row>
    <row r="6372" spans="1:2">
      <c r="A6372" s="20"/>
      <c r="B6372" s="24">
        <v>3590</v>
      </c>
    </row>
    <row r="6373" spans="1:2">
      <c r="A6373" s="20"/>
      <c r="B6373" s="24">
        <v>3591</v>
      </c>
    </row>
    <row r="6374" spans="1:2">
      <c r="A6374" s="20"/>
      <c r="B6374" s="24">
        <v>3592</v>
      </c>
    </row>
    <row r="6375" spans="1:2">
      <c r="A6375" s="20"/>
      <c r="B6375" s="24">
        <v>3593</v>
      </c>
    </row>
    <row r="6376" spans="1:2">
      <c r="A6376" s="20"/>
      <c r="B6376" s="24">
        <v>3594</v>
      </c>
    </row>
    <row r="6377" spans="1:2">
      <c r="A6377" s="20"/>
      <c r="B6377" s="24">
        <v>3595</v>
      </c>
    </row>
    <row r="6378" spans="1:2">
      <c r="A6378" s="20"/>
      <c r="B6378" s="24">
        <v>3596</v>
      </c>
    </row>
    <row r="6379" spans="1:2">
      <c r="A6379" s="20"/>
      <c r="B6379" s="24">
        <v>3597</v>
      </c>
    </row>
    <row r="6380" spans="1:2">
      <c r="A6380" s="20"/>
      <c r="B6380" s="24">
        <v>3598</v>
      </c>
    </row>
    <row r="6381" spans="1:2">
      <c r="A6381" s="20"/>
      <c r="B6381" s="24">
        <v>3599</v>
      </c>
    </row>
    <row r="6382" spans="1:2">
      <c r="A6382" s="20"/>
      <c r="B6382" s="24">
        <v>3600</v>
      </c>
    </row>
    <row r="6383" spans="1:2">
      <c r="A6383" s="20"/>
      <c r="B6383" s="24">
        <v>3601</v>
      </c>
    </row>
    <row r="6384" spans="1:2">
      <c r="A6384" s="20"/>
      <c r="B6384" s="24">
        <v>3602</v>
      </c>
    </row>
    <row r="6385" spans="1:2">
      <c r="A6385" s="20"/>
      <c r="B6385" s="24">
        <v>3603</v>
      </c>
    </row>
    <row r="6386" spans="1:2">
      <c r="A6386" s="20"/>
      <c r="B6386" s="24">
        <v>3604</v>
      </c>
    </row>
    <row r="6387" spans="1:2">
      <c r="A6387" s="20"/>
      <c r="B6387" s="24">
        <v>3605</v>
      </c>
    </row>
    <row r="6388" spans="1:2">
      <c r="A6388" s="20"/>
      <c r="B6388" s="24">
        <v>3606</v>
      </c>
    </row>
    <row r="6389" spans="1:2">
      <c r="A6389" s="20"/>
      <c r="B6389" s="24">
        <v>3607</v>
      </c>
    </row>
    <row r="6390" spans="1:2">
      <c r="A6390" s="20"/>
      <c r="B6390" s="24">
        <v>3608</v>
      </c>
    </row>
    <row r="6391" spans="1:2">
      <c r="A6391" s="20"/>
      <c r="B6391" s="24">
        <v>3609</v>
      </c>
    </row>
    <row r="6392" spans="1:2">
      <c r="A6392" s="20"/>
      <c r="B6392" s="24">
        <v>3610</v>
      </c>
    </row>
    <row r="6393" spans="1:2">
      <c r="A6393" s="20"/>
      <c r="B6393" s="24">
        <v>3611</v>
      </c>
    </row>
    <row r="6394" spans="1:2">
      <c r="A6394" s="20"/>
      <c r="B6394" s="24">
        <v>3612</v>
      </c>
    </row>
    <row r="6395" spans="1:2">
      <c r="A6395" s="20"/>
      <c r="B6395" s="24">
        <v>3613</v>
      </c>
    </row>
    <row r="6396" spans="1:2">
      <c r="A6396" s="20"/>
      <c r="B6396" s="24">
        <v>3614</v>
      </c>
    </row>
    <row r="6397" spans="1:2">
      <c r="A6397" s="20"/>
      <c r="B6397" s="24">
        <v>3615</v>
      </c>
    </row>
    <row r="6398" spans="1:2">
      <c r="A6398" s="20"/>
      <c r="B6398" s="24">
        <v>3616</v>
      </c>
    </row>
    <row r="6399" spans="1:2">
      <c r="A6399" s="20"/>
      <c r="B6399" s="24">
        <v>3617</v>
      </c>
    </row>
    <row r="6400" spans="1:2">
      <c r="A6400" s="20"/>
      <c r="B6400" s="24">
        <v>3618</v>
      </c>
    </row>
    <row r="6401" spans="1:2">
      <c r="A6401" s="20"/>
      <c r="B6401" s="24">
        <v>3619</v>
      </c>
    </row>
    <row r="6402" spans="1:2">
      <c r="A6402" s="20"/>
      <c r="B6402" s="24">
        <v>3620</v>
      </c>
    </row>
    <row r="6403" spans="1:2">
      <c r="A6403" s="20"/>
      <c r="B6403" s="24">
        <v>3621</v>
      </c>
    </row>
    <row r="6404" spans="1:2">
      <c r="A6404" s="20"/>
      <c r="B6404" s="24">
        <v>3622</v>
      </c>
    </row>
    <row r="6405" spans="1:2">
      <c r="A6405" s="20"/>
      <c r="B6405" s="24">
        <v>3623</v>
      </c>
    </row>
    <row r="6406" spans="1:2">
      <c r="A6406" s="20"/>
      <c r="B6406" s="24">
        <v>3624</v>
      </c>
    </row>
    <row r="6407" spans="1:2">
      <c r="A6407" s="20"/>
      <c r="B6407" s="24">
        <v>3625</v>
      </c>
    </row>
    <row r="6408" spans="1:2">
      <c r="A6408" s="20"/>
      <c r="B6408" s="24">
        <v>3626</v>
      </c>
    </row>
    <row r="6409" spans="1:2">
      <c r="A6409" s="20"/>
      <c r="B6409" s="24">
        <v>3627</v>
      </c>
    </row>
    <row r="6410" spans="1:2">
      <c r="A6410" s="20"/>
      <c r="B6410" s="24">
        <v>3628</v>
      </c>
    </row>
    <row r="6411" spans="1:2">
      <c r="A6411" s="20"/>
      <c r="B6411" s="24">
        <v>3629</v>
      </c>
    </row>
    <row r="6412" spans="1:2">
      <c r="A6412" s="20"/>
      <c r="B6412" s="24">
        <v>3630</v>
      </c>
    </row>
    <row r="6413" spans="1:2">
      <c r="A6413" s="20"/>
      <c r="B6413" s="24">
        <v>3631</v>
      </c>
    </row>
    <row r="6414" spans="1:2">
      <c r="A6414" s="20"/>
      <c r="B6414" s="24">
        <v>3632</v>
      </c>
    </row>
    <row r="6415" spans="1:2">
      <c r="A6415" s="20"/>
      <c r="B6415" s="24">
        <v>3633</v>
      </c>
    </row>
    <row r="6416" spans="1:2">
      <c r="A6416" s="20"/>
      <c r="B6416" s="24">
        <v>3634</v>
      </c>
    </row>
    <row r="6417" spans="1:2">
      <c r="A6417" s="20"/>
      <c r="B6417" s="24">
        <v>3635</v>
      </c>
    </row>
    <row r="6418" spans="1:2">
      <c r="A6418" s="20"/>
      <c r="B6418" s="24">
        <v>3636</v>
      </c>
    </row>
    <row r="6419" spans="1:2">
      <c r="A6419" s="20"/>
      <c r="B6419" s="24">
        <v>3637</v>
      </c>
    </row>
    <row r="6420" spans="1:2">
      <c r="A6420" s="20"/>
      <c r="B6420" s="24">
        <v>3638</v>
      </c>
    </row>
    <row r="6421" spans="1:2">
      <c r="A6421" s="20"/>
      <c r="B6421" s="24">
        <v>3639</v>
      </c>
    </row>
    <row r="6422" spans="1:2">
      <c r="A6422" s="20"/>
      <c r="B6422" s="24">
        <v>3640</v>
      </c>
    </row>
    <row r="6423" spans="1:2">
      <c r="A6423" s="20"/>
      <c r="B6423" s="24">
        <v>3641</v>
      </c>
    </row>
    <row r="6424" spans="1:2">
      <c r="A6424" s="20"/>
      <c r="B6424" s="24">
        <v>3642</v>
      </c>
    </row>
    <row r="6425" spans="1:2">
      <c r="A6425" s="20"/>
      <c r="B6425" s="24">
        <v>3643</v>
      </c>
    </row>
    <row r="6426" spans="1:2">
      <c r="A6426" s="20"/>
      <c r="B6426" s="24">
        <v>3644</v>
      </c>
    </row>
    <row r="6427" spans="1:2">
      <c r="A6427" s="20"/>
      <c r="B6427" s="24">
        <v>3645</v>
      </c>
    </row>
    <row r="6428" spans="1:2">
      <c r="A6428" s="20"/>
      <c r="B6428" s="24">
        <v>3646</v>
      </c>
    </row>
    <row r="6429" spans="1:2">
      <c r="A6429" s="20"/>
      <c r="B6429" s="24">
        <v>3647</v>
      </c>
    </row>
    <row r="6430" spans="1:2">
      <c r="A6430" s="20"/>
      <c r="B6430" s="24">
        <v>3648</v>
      </c>
    </row>
    <row r="6431" spans="1:2">
      <c r="A6431" s="20"/>
      <c r="B6431" s="24">
        <v>3649</v>
      </c>
    </row>
    <row r="6432" spans="1:2">
      <c r="A6432" s="20"/>
      <c r="B6432" s="24">
        <v>3650</v>
      </c>
    </row>
    <row r="6433" spans="1:2">
      <c r="A6433" s="20"/>
      <c r="B6433" s="24">
        <v>3651</v>
      </c>
    </row>
    <row r="6434" spans="1:2">
      <c r="A6434" s="20"/>
      <c r="B6434" s="24">
        <v>3652</v>
      </c>
    </row>
    <row r="6435" spans="1:2">
      <c r="A6435" s="20"/>
      <c r="B6435" s="24">
        <v>3653</v>
      </c>
    </row>
    <row r="6436" spans="1:2">
      <c r="A6436" s="20"/>
      <c r="B6436" s="24">
        <v>3654</v>
      </c>
    </row>
    <row r="6437" spans="1:2">
      <c r="A6437" s="20"/>
      <c r="B6437" s="24">
        <v>3655</v>
      </c>
    </row>
    <row r="6438" spans="1:2">
      <c r="A6438" s="20"/>
      <c r="B6438" s="24">
        <v>3656</v>
      </c>
    </row>
    <row r="6439" spans="1:2">
      <c r="A6439" s="20"/>
      <c r="B6439" s="24">
        <v>3657</v>
      </c>
    </row>
    <row r="6440" spans="1:2">
      <c r="A6440" s="20"/>
      <c r="B6440" s="24">
        <v>3658</v>
      </c>
    </row>
    <row r="6441" spans="1:2">
      <c r="A6441" s="20"/>
      <c r="B6441" s="24">
        <v>3659</v>
      </c>
    </row>
    <row r="6442" spans="1:2">
      <c r="A6442" s="20"/>
      <c r="B6442" s="24">
        <v>3660</v>
      </c>
    </row>
    <row r="6443" spans="1:2">
      <c r="A6443" s="20"/>
      <c r="B6443" s="24">
        <v>3661</v>
      </c>
    </row>
    <row r="6444" spans="1:2">
      <c r="A6444" s="20"/>
      <c r="B6444" s="24">
        <v>3662</v>
      </c>
    </row>
    <row r="6445" spans="1:2">
      <c r="A6445" s="20"/>
      <c r="B6445" s="24">
        <v>3663</v>
      </c>
    </row>
    <row r="6446" spans="1:2">
      <c r="A6446" s="20"/>
      <c r="B6446" s="24">
        <v>3664</v>
      </c>
    </row>
    <row r="6447" spans="1:2">
      <c r="A6447" s="20"/>
      <c r="B6447" s="24">
        <v>3665</v>
      </c>
    </row>
    <row r="6448" spans="1:2">
      <c r="A6448" s="20"/>
      <c r="B6448" s="24">
        <v>3666</v>
      </c>
    </row>
    <row r="6449" spans="1:2">
      <c r="A6449" s="20"/>
      <c r="B6449" s="24">
        <v>3667</v>
      </c>
    </row>
    <row r="6450" spans="1:2">
      <c r="A6450" s="20"/>
      <c r="B6450" s="24">
        <v>3668</v>
      </c>
    </row>
    <row r="6451" spans="1:2">
      <c r="A6451" s="20"/>
      <c r="B6451" s="24">
        <v>3669</v>
      </c>
    </row>
    <row r="6452" spans="1:2">
      <c r="A6452" s="20"/>
      <c r="B6452" s="24">
        <v>3670</v>
      </c>
    </row>
    <row r="6453" spans="1:2">
      <c r="A6453" s="20"/>
      <c r="B6453" s="24">
        <v>3671</v>
      </c>
    </row>
    <row r="6454" spans="1:2">
      <c r="A6454" s="20"/>
      <c r="B6454" s="24">
        <v>3672</v>
      </c>
    </row>
    <row r="6455" spans="1:2">
      <c r="A6455" s="20"/>
      <c r="B6455" s="24">
        <v>3673</v>
      </c>
    </row>
    <row r="6456" spans="1:2">
      <c r="A6456" s="20"/>
      <c r="B6456" s="24">
        <v>3674</v>
      </c>
    </row>
    <row r="6457" spans="1:2">
      <c r="A6457" s="20"/>
      <c r="B6457" s="24">
        <v>3675</v>
      </c>
    </row>
    <row r="6458" spans="1:2">
      <c r="A6458" s="20"/>
      <c r="B6458" s="24">
        <v>3676</v>
      </c>
    </row>
    <row r="6459" spans="1:2">
      <c r="A6459" s="20"/>
      <c r="B6459" s="24">
        <v>3677</v>
      </c>
    </row>
    <row r="6460" spans="1:2">
      <c r="A6460" s="20"/>
      <c r="B6460" s="24">
        <v>3678</v>
      </c>
    </row>
    <row r="6461" spans="1:2">
      <c r="A6461" s="20"/>
      <c r="B6461" s="24">
        <v>3679</v>
      </c>
    </row>
    <row r="6462" spans="1:2">
      <c r="A6462" s="20"/>
      <c r="B6462" s="24">
        <v>3680</v>
      </c>
    </row>
    <row r="6463" spans="1:2">
      <c r="A6463" s="20"/>
      <c r="B6463" s="24">
        <v>3681</v>
      </c>
    </row>
    <row r="6464" spans="1:2">
      <c r="A6464" s="20"/>
      <c r="B6464" s="24">
        <v>3682</v>
      </c>
    </row>
    <row r="6465" spans="1:2">
      <c r="A6465" s="20"/>
      <c r="B6465" s="24">
        <v>3683</v>
      </c>
    </row>
    <row r="6466" spans="1:2">
      <c r="A6466" s="20"/>
      <c r="B6466" s="24">
        <v>3684</v>
      </c>
    </row>
    <row r="6467" spans="1:2">
      <c r="A6467" s="20"/>
      <c r="B6467" s="24">
        <v>3685</v>
      </c>
    </row>
    <row r="6468" spans="1:2">
      <c r="A6468" s="20"/>
      <c r="B6468" s="24">
        <v>3686</v>
      </c>
    </row>
    <row r="6469" spans="1:2">
      <c r="A6469" s="20"/>
      <c r="B6469" s="24">
        <v>3687</v>
      </c>
    </row>
    <row r="6470" spans="1:2">
      <c r="A6470" s="20"/>
      <c r="B6470" s="24">
        <v>3688</v>
      </c>
    </row>
    <row r="6471" spans="1:2">
      <c r="A6471" s="20"/>
      <c r="B6471" s="24">
        <v>3689</v>
      </c>
    </row>
    <row r="6472" spans="1:2">
      <c r="A6472" s="20"/>
      <c r="B6472" s="24">
        <v>3690</v>
      </c>
    </row>
    <row r="6473" spans="1:2">
      <c r="A6473" s="20"/>
      <c r="B6473" s="24">
        <v>3691</v>
      </c>
    </row>
    <row r="6474" spans="1:2">
      <c r="A6474" s="20"/>
      <c r="B6474" s="24">
        <v>3692</v>
      </c>
    </row>
    <row r="6475" spans="1:2">
      <c r="A6475" s="20"/>
      <c r="B6475" s="24">
        <v>3693</v>
      </c>
    </row>
    <row r="6476" spans="1:2">
      <c r="A6476" s="20"/>
      <c r="B6476" s="24">
        <v>3694</v>
      </c>
    </row>
    <row r="6477" spans="1:2">
      <c r="A6477" s="20"/>
      <c r="B6477" s="24">
        <v>3695</v>
      </c>
    </row>
    <row r="6478" spans="1:2">
      <c r="A6478" s="20"/>
      <c r="B6478" s="24">
        <v>3696</v>
      </c>
    </row>
    <row r="6479" spans="1:2">
      <c r="A6479" s="20"/>
      <c r="B6479" s="24">
        <v>3697</v>
      </c>
    </row>
    <row r="6480" spans="1:2">
      <c r="A6480" s="20"/>
      <c r="B6480" s="24">
        <v>3698</v>
      </c>
    </row>
    <row r="6481" spans="1:2">
      <c r="A6481" s="20"/>
      <c r="B6481" s="24">
        <v>3699</v>
      </c>
    </row>
    <row r="6482" spans="1:2">
      <c r="A6482" s="20"/>
      <c r="B6482" s="24">
        <v>3700</v>
      </c>
    </row>
    <row r="6483" spans="1:2">
      <c r="A6483" s="20"/>
      <c r="B6483" s="24">
        <v>3701</v>
      </c>
    </row>
    <row r="6484" spans="1:2">
      <c r="A6484" s="20"/>
      <c r="B6484" s="24">
        <v>3702</v>
      </c>
    </row>
    <row r="6485" spans="1:2">
      <c r="A6485" s="20"/>
      <c r="B6485" s="24">
        <v>3703</v>
      </c>
    </row>
    <row r="6486" spans="1:2">
      <c r="A6486" s="20"/>
      <c r="B6486" s="24">
        <v>3704</v>
      </c>
    </row>
    <row r="6487" spans="1:2">
      <c r="A6487" s="20"/>
      <c r="B6487" s="24">
        <v>3705</v>
      </c>
    </row>
    <row r="6488" spans="1:2">
      <c r="A6488" s="20"/>
      <c r="B6488" s="24">
        <v>3706</v>
      </c>
    </row>
    <row r="6489" spans="1:2">
      <c r="A6489" s="20"/>
      <c r="B6489" s="24">
        <v>3707</v>
      </c>
    </row>
    <row r="6490" spans="1:2">
      <c r="A6490" s="20"/>
      <c r="B6490" s="24">
        <v>3708</v>
      </c>
    </row>
    <row r="6491" spans="1:2">
      <c r="A6491" s="20"/>
      <c r="B6491" s="24">
        <v>3709</v>
      </c>
    </row>
    <row r="6492" spans="1:2">
      <c r="A6492" s="20"/>
      <c r="B6492" s="24">
        <v>3710</v>
      </c>
    </row>
    <row r="6493" spans="1:2">
      <c r="A6493" s="20"/>
      <c r="B6493" s="24">
        <v>3711</v>
      </c>
    </row>
    <row r="6494" spans="1:2">
      <c r="A6494" s="20"/>
      <c r="B6494" s="24">
        <v>3712</v>
      </c>
    </row>
    <row r="6495" spans="1:2">
      <c r="A6495" s="20"/>
      <c r="B6495" s="24">
        <v>3713</v>
      </c>
    </row>
    <row r="6496" spans="1:2">
      <c r="A6496" s="20"/>
      <c r="B6496" s="24">
        <v>3714</v>
      </c>
    </row>
    <row r="6497" spans="1:2">
      <c r="A6497" s="20"/>
      <c r="B6497" s="24">
        <v>3715</v>
      </c>
    </row>
    <row r="6498" spans="1:2">
      <c r="A6498" s="20"/>
      <c r="B6498" s="24">
        <v>3716</v>
      </c>
    </row>
    <row r="6499" spans="1:2">
      <c r="A6499" s="20"/>
      <c r="B6499" s="24">
        <v>3717</v>
      </c>
    </row>
    <row r="6500" spans="1:2">
      <c r="A6500" s="20"/>
      <c r="B6500" s="24">
        <v>3718</v>
      </c>
    </row>
    <row r="6501" spans="1:2">
      <c r="A6501" s="20"/>
      <c r="B6501" s="24">
        <v>3719</v>
      </c>
    </row>
    <row r="6502" spans="1:2">
      <c r="A6502" s="20"/>
      <c r="B6502" s="24">
        <v>3720</v>
      </c>
    </row>
    <row r="6503" spans="1:2">
      <c r="A6503" s="20"/>
      <c r="B6503" s="24">
        <v>3721</v>
      </c>
    </row>
    <row r="6504" spans="1:2">
      <c r="A6504" s="20"/>
      <c r="B6504" s="24">
        <v>3722</v>
      </c>
    </row>
    <row r="6505" spans="1:2">
      <c r="A6505" s="20"/>
      <c r="B6505" s="24">
        <v>3723</v>
      </c>
    </row>
    <row r="6506" spans="1:2">
      <c r="A6506" s="20"/>
      <c r="B6506" s="24">
        <v>3724</v>
      </c>
    </row>
    <row r="6507" spans="1:2">
      <c r="A6507" s="20"/>
      <c r="B6507" s="24">
        <v>3725</v>
      </c>
    </row>
    <row r="6508" spans="1:2">
      <c r="A6508" s="20"/>
      <c r="B6508" s="24">
        <v>3726</v>
      </c>
    </row>
    <row r="6509" spans="1:2">
      <c r="A6509" s="20"/>
      <c r="B6509" s="24">
        <v>3727</v>
      </c>
    </row>
    <row r="6510" spans="1:2">
      <c r="A6510" s="20"/>
      <c r="B6510" s="24">
        <v>3728</v>
      </c>
    </row>
    <row r="6511" spans="1:2">
      <c r="A6511" s="20"/>
      <c r="B6511" s="24">
        <v>3729</v>
      </c>
    </row>
    <row r="6512" spans="1:2">
      <c r="A6512" s="20"/>
      <c r="B6512" s="24">
        <v>3730</v>
      </c>
    </row>
    <row r="6513" spans="1:2">
      <c r="A6513" s="20"/>
      <c r="B6513" s="24">
        <v>3731</v>
      </c>
    </row>
    <row r="6514" spans="1:2">
      <c r="A6514" s="20"/>
      <c r="B6514" s="24">
        <v>3732</v>
      </c>
    </row>
    <row r="6515" spans="1:2">
      <c r="A6515" s="20"/>
      <c r="B6515" s="24">
        <v>3733</v>
      </c>
    </row>
    <row r="6516" spans="1:2">
      <c r="A6516" s="20"/>
      <c r="B6516" s="24">
        <v>3734</v>
      </c>
    </row>
    <row r="6517" spans="1:2">
      <c r="A6517" s="20"/>
      <c r="B6517" s="24">
        <v>3735</v>
      </c>
    </row>
    <row r="6518" spans="1:2">
      <c r="A6518" s="20"/>
      <c r="B6518" s="24">
        <v>3736</v>
      </c>
    </row>
    <row r="6519" spans="1:2">
      <c r="A6519" s="20"/>
      <c r="B6519" s="24">
        <v>3737</v>
      </c>
    </row>
    <row r="6520" spans="1:2">
      <c r="A6520" s="20"/>
      <c r="B6520" s="24">
        <v>3738</v>
      </c>
    </row>
    <row r="6521" spans="1:2">
      <c r="A6521" s="20"/>
      <c r="B6521" s="24">
        <v>3739</v>
      </c>
    </row>
    <row r="6522" spans="1:2">
      <c r="A6522" s="20"/>
      <c r="B6522" s="24">
        <v>3740</v>
      </c>
    </row>
    <row r="6523" spans="1:2">
      <c r="A6523" s="20"/>
      <c r="B6523" s="24">
        <v>3741</v>
      </c>
    </row>
    <row r="6524" spans="1:2">
      <c r="A6524" s="20"/>
      <c r="B6524" s="24">
        <v>3742</v>
      </c>
    </row>
    <row r="6525" spans="1:2">
      <c r="A6525" s="20"/>
      <c r="B6525" s="24">
        <v>3743</v>
      </c>
    </row>
    <row r="6526" spans="1:2">
      <c r="A6526" s="20"/>
      <c r="B6526" s="24">
        <v>3744</v>
      </c>
    </row>
    <row r="6527" spans="1:2">
      <c r="A6527" s="20"/>
      <c r="B6527" s="24">
        <v>3745</v>
      </c>
    </row>
    <row r="6528" spans="1:2">
      <c r="A6528" s="20"/>
      <c r="B6528" s="24">
        <v>3746</v>
      </c>
    </row>
    <row r="6529" spans="1:2">
      <c r="A6529" s="20"/>
      <c r="B6529" s="24">
        <v>3747</v>
      </c>
    </row>
    <row r="6530" spans="1:2">
      <c r="A6530" s="20"/>
      <c r="B6530" s="24">
        <v>3748</v>
      </c>
    </row>
    <row r="6531" spans="1:2">
      <c r="A6531" s="20"/>
      <c r="B6531" s="24">
        <v>3749</v>
      </c>
    </row>
    <row r="6532" spans="1:2">
      <c r="A6532" s="20"/>
      <c r="B6532" s="24">
        <v>3750</v>
      </c>
    </row>
    <row r="6533" spans="1:2">
      <c r="A6533" s="20"/>
      <c r="B6533" s="24">
        <v>3751</v>
      </c>
    </row>
    <row r="6534" spans="1:2">
      <c r="A6534" s="20"/>
      <c r="B6534" s="24">
        <v>3752</v>
      </c>
    </row>
    <row r="6535" spans="1:2">
      <c r="A6535" s="20"/>
      <c r="B6535" s="24">
        <v>3753</v>
      </c>
    </row>
    <row r="6536" spans="1:2">
      <c r="A6536" s="20"/>
      <c r="B6536" s="24">
        <v>3754</v>
      </c>
    </row>
    <row r="6537" spans="1:2">
      <c r="A6537" s="20"/>
      <c r="B6537" s="24">
        <v>3755</v>
      </c>
    </row>
    <row r="6538" spans="1:2">
      <c r="A6538" s="20"/>
      <c r="B6538" s="24">
        <v>3756</v>
      </c>
    </row>
    <row r="6539" spans="1:2">
      <c r="A6539" s="20"/>
      <c r="B6539" s="24">
        <v>3757</v>
      </c>
    </row>
    <row r="6540" spans="1:2">
      <c r="A6540" s="20"/>
      <c r="B6540" s="24">
        <v>3758</v>
      </c>
    </row>
    <row r="6541" spans="1:2">
      <c r="A6541" s="20"/>
      <c r="B6541" s="24">
        <v>3759</v>
      </c>
    </row>
    <row r="6542" spans="1:2">
      <c r="A6542" s="20"/>
      <c r="B6542" s="24">
        <v>3760</v>
      </c>
    </row>
    <row r="6543" spans="1:2">
      <c r="A6543" s="20"/>
      <c r="B6543" s="24">
        <v>3761</v>
      </c>
    </row>
    <row r="6544" spans="1:2">
      <c r="A6544" s="20"/>
      <c r="B6544" s="24">
        <v>3762</v>
      </c>
    </row>
    <row r="6545" spans="1:2">
      <c r="A6545" s="20"/>
      <c r="B6545" s="24">
        <v>3763</v>
      </c>
    </row>
    <row r="6546" spans="1:2">
      <c r="A6546" s="20"/>
      <c r="B6546" s="24">
        <v>3764</v>
      </c>
    </row>
    <row r="6547" spans="1:2">
      <c r="A6547" s="20"/>
      <c r="B6547" s="24">
        <v>3765</v>
      </c>
    </row>
    <row r="6548" spans="1:2">
      <c r="A6548" s="20"/>
      <c r="B6548" s="24">
        <v>3766</v>
      </c>
    </row>
    <row r="6549" spans="1:2">
      <c r="A6549" s="20"/>
      <c r="B6549" s="24">
        <v>3767</v>
      </c>
    </row>
    <row r="6550" spans="1:2">
      <c r="A6550" s="20"/>
      <c r="B6550" s="24">
        <v>3768</v>
      </c>
    </row>
    <row r="6551" spans="1:2">
      <c r="A6551" s="20"/>
      <c r="B6551" s="24">
        <v>3769</v>
      </c>
    </row>
    <row r="6552" spans="1:2">
      <c r="A6552" s="20"/>
      <c r="B6552" s="24">
        <v>3770</v>
      </c>
    </row>
    <row r="6553" spans="1:2">
      <c r="A6553" s="20"/>
      <c r="B6553" s="24">
        <v>3771</v>
      </c>
    </row>
    <row r="6554" spans="1:2">
      <c r="A6554" s="20"/>
      <c r="B6554" s="24">
        <v>3772</v>
      </c>
    </row>
    <row r="6555" spans="1:2">
      <c r="A6555" s="20"/>
      <c r="B6555" s="24">
        <v>3773</v>
      </c>
    </row>
    <row r="6556" spans="1:2">
      <c r="A6556" s="20"/>
      <c r="B6556" s="24">
        <v>3774</v>
      </c>
    </row>
    <row r="6557" spans="1:2">
      <c r="A6557" s="20"/>
      <c r="B6557" s="24">
        <v>3775</v>
      </c>
    </row>
    <row r="6558" spans="1:2">
      <c r="A6558" s="20"/>
      <c r="B6558" s="24">
        <v>3776</v>
      </c>
    </row>
    <row r="6559" spans="1:2">
      <c r="A6559" s="20"/>
      <c r="B6559" s="24">
        <v>3777</v>
      </c>
    </row>
    <row r="6560" spans="1:2">
      <c r="A6560" s="20"/>
      <c r="B6560" s="24">
        <v>3778</v>
      </c>
    </row>
    <row r="6561" spans="1:2">
      <c r="A6561" s="20"/>
      <c r="B6561" s="24">
        <v>3779</v>
      </c>
    </row>
    <row r="6562" spans="1:2">
      <c r="A6562" s="20"/>
      <c r="B6562" s="24">
        <v>3780</v>
      </c>
    </row>
    <row r="6563" spans="1:2">
      <c r="A6563" s="20"/>
      <c r="B6563" s="24">
        <v>3781</v>
      </c>
    </row>
    <row r="6564" spans="1:2">
      <c r="A6564" s="20"/>
      <c r="B6564" s="24">
        <v>3782</v>
      </c>
    </row>
    <row r="6565" spans="1:2">
      <c r="A6565" s="20"/>
      <c r="B6565" s="24">
        <v>3783</v>
      </c>
    </row>
    <row r="6566" spans="1:2">
      <c r="A6566" s="20"/>
      <c r="B6566" s="24">
        <v>3784</v>
      </c>
    </row>
    <row r="6567" spans="1:2">
      <c r="A6567" s="20"/>
      <c r="B6567" s="24">
        <v>3785</v>
      </c>
    </row>
    <row r="6568" spans="1:2">
      <c r="A6568" s="20"/>
      <c r="B6568" s="24">
        <v>3786</v>
      </c>
    </row>
    <row r="6569" spans="1:2">
      <c r="A6569" s="20"/>
      <c r="B6569" s="24">
        <v>3787</v>
      </c>
    </row>
    <row r="6570" spans="1:2">
      <c r="A6570" s="20"/>
      <c r="B6570" s="24">
        <v>3788</v>
      </c>
    </row>
    <row r="6571" spans="1:2">
      <c r="A6571" s="20"/>
      <c r="B6571" s="24">
        <v>3789</v>
      </c>
    </row>
    <row r="6572" spans="1:2">
      <c r="A6572" s="20"/>
      <c r="B6572" s="24">
        <v>3790</v>
      </c>
    </row>
    <row r="6573" spans="1:2">
      <c r="A6573" s="20"/>
      <c r="B6573" s="24">
        <v>3791</v>
      </c>
    </row>
    <row r="6574" spans="1:2">
      <c r="A6574" s="20"/>
      <c r="B6574" s="24">
        <v>3792</v>
      </c>
    </row>
    <row r="6575" spans="1:2">
      <c r="A6575" s="20"/>
      <c r="B6575" s="24">
        <v>3793</v>
      </c>
    </row>
    <row r="6576" spans="1:2">
      <c r="A6576" s="20"/>
      <c r="B6576" s="24">
        <v>3794</v>
      </c>
    </row>
    <row r="6577" spans="1:2">
      <c r="A6577" s="20"/>
      <c r="B6577" s="24">
        <v>3795</v>
      </c>
    </row>
    <row r="6578" spans="1:2">
      <c r="A6578" s="20"/>
      <c r="B6578" s="24">
        <v>3796</v>
      </c>
    </row>
    <row r="6579" spans="1:2">
      <c r="A6579" s="20"/>
      <c r="B6579" s="24">
        <v>3797</v>
      </c>
    </row>
    <row r="6580" spans="1:2">
      <c r="A6580" s="20"/>
      <c r="B6580" s="24">
        <v>3798</v>
      </c>
    </row>
    <row r="6581" spans="1:2">
      <c r="A6581" s="20"/>
      <c r="B6581" s="24">
        <v>3799</v>
      </c>
    </row>
    <row r="6582" spans="1:2">
      <c r="A6582" s="20"/>
      <c r="B6582" s="24">
        <v>3800</v>
      </c>
    </row>
    <row r="6583" spans="1:2">
      <c r="A6583" s="20"/>
      <c r="B6583" s="24">
        <v>3801</v>
      </c>
    </row>
    <row r="6584" spans="1:2">
      <c r="A6584" s="20"/>
      <c r="B6584" s="24">
        <v>3802</v>
      </c>
    </row>
    <row r="6585" spans="1:2">
      <c r="A6585" s="20"/>
      <c r="B6585" s="24">
        <v>3803</v>
      </c>
    </row>
    <row r="6586" spans="1:2">
      <c r="A6586" s="20"/>
      <c r="B6586" s="24">
        <v>3804</v>
      </c>
    </row>
    <row r="6587" spans="1:2">
      <c r="A6587" s="20"/>
      <c r="B6587" s="24">
        <v>3805</v>
      </c>
    </row>
    <row r="6588" spans="1:2">
      <c r="A6588" s="20"/>
      <c r="B6588" s="24">
        <v>3806</v>
      </c>
    </row>
    <row r="6589" spans="1:2">
      <c r="A6589" s="20"/>
      <c r="B6589" s="24">
        <v>3807</v>
      </c>
    </row>
    <row r="6590" spans="1:2">
      <c r="A6590" s="20"/>
      <c r="B6590" s="24">
        <v>3808</v>
      </c>
    </row>
    <row r="6591" spans="1:2">
      <c r="A6591" s="20"/>
      <c r="B6591" s="24">
        <v>3809</v>
      </c>
    </row>
    <row r="6592" spans="1:2">
      <c r="A6592" s="20"/>
      <c r="B6592" s="24">
        <v>3810</v>
      </c>
    </row>
    <row r="6593" spans="1:2">
      <c r="A6593" s="20"/>
      <c r="B6593" s="24">
        <v>3811</v>
      </c>
    </row>
    <row r="6594" spans="1:2">
      <c r="A6594" s="20"/>
      <c r="B6594" s="24">
        <v>3812</v>
      </c>
    </row>
    <row r="6595" spans="1:2">
      <c r="A6595" s="20"/>
      <c r="B6595" s="24">
        <v>3813</v>
      </c>
    </row>
    <row r="6596" spans="1:2">
      <c r="A6596" s="20"/>
      <c r="B6596" s="24">
        <v>3814</v>
      </c>
    </row>
    <row r="6597" spans="1:2">
      <c r="A6597" s="20"/>
      <c r="B6597" s="24">
        <v>3815</v>
      </c>
    </row>
    <row r="6598" spans="1:2">
      <c r="A6598" s="20"/>
      <c r="B6598" s="24">
        <v>3816</v>
      </c>
    </row>
    <row r="6599" spans="1:2">
      <c r="A6599" s="20"/>
      <c r="B6599" s="24">
        <v>3817</v>
      </c>
    </row>
    <row r="6600" spans="1:2">
      <c r="A6600" s="20"/>
      <c r="B6600" s="24">
        <v>3818</v>
      </c>
    </row>
    <row r="6601" spans="1:2">
      <c r="A6601" s="20"/>
      <c r="B6601" s="24">
        <v>3819</v>
      </c>
    </row>
    <row r="6602" spans="1:2">
      <c r="A6602" s="20"/>
      <c r="B6602" s="24">
        <v>3820</v>
      </c>
    </row>
    <row r="6603" spans="1:2">
      <c r="A6603" s="20"/>
      <c r="B6603" s="24">
        <v>3821</v>
      </c>
    </row>
    <row r="6604" spans="1:2">
      <c r="A6604" s="20"/>
      <c r="B6604" s="24">
        <v>3822</v>
      </c>
    </row>
    <row r="6605" spans="1:2">
      <c r="A6605" s="20"/>
      <c r="B6605" s="24">
        <v>3823</v>
      </c>
    </row>
    <row r="6606" spans="1:2">
      <c r="A6606" s="20"/>
      <c r="B6606" s="24">
        <v>3824</v>
      </c>
    </row>
    <row r="6607" spans="1:2">
      <c r="A6607" s="20"/>
      <c r="B6607" s="24">
        <v>3825</v>
      </c>
    </row>
    <row r="6608" spans="1:2">
      <c r="A6608" s="20"/>
      <c r="B6608" s="24">
        <v>3826</v>
      </c>
    </row>
    <row r="6609" spans="1:2">
      <c r="A6609" s="20"/>
      <c r="B6609" s="24">
        <v>3827</v>
      </c>
    </row>
    <row r="6610" spans="1:2">
      <c r="A6610" s="20"/>
      <c r="B6610" s="24">
        <v>3828</v>
      </c>
    </row>
    <row r="6611" spans="1:2">
      <c r="A6611" s="20"/>
      <c r="B6611" s="24">
        <v>3829</v>
      </c>
    </row>
    <row r="6612" spans="1:2">
      <c r="A6612" s="20"/>
      <c r="B6612" s="24">
        <v>3830</v>
      </c>
    </row>
    <row r="6613" spans="1:2">
      <c r="A6613" s="20"/>
      <c r="B6613" s="24">
        <v>3831</v>
      </c>
    </row>
    <row r="6614" spans="1:2">
      <c r="A6614" s="20"/>
      <c r="B6614" s="24">
        <v>3832</v>
      </c>
    </row>
    <row r="6615" spans="1:2">
      <c r="A6615" s="20"/>
      <c r="B6615" s="24">
        <v>3833</v>
      </c>
    </row>
    <row r="6616" spans="1:2">
      <c r="A6616" s="20"/>
      <c r="B6616" s="24">
        <v>3834</v>
      </c>
    </row>
    <row r="6617" spans="1:2">
      <c r="A6617" s="20"/>
      <c r="B6617" s="24">
        <v>3835</v>
      </c>
    </row>
    <row r="6618" spans="1:2">
      <c r="A6618" s="20"/>
      <c r="B6618" s="24">
        <v>3836</v>
      </c>
    </row>
    <row r="6619" spans="1:2">
      <c r="A6619" s="20"/>
      <c r="B6619" s="24">
        <v>3837</v>
      </c>
    </row>
    <row r="6620" spans="1:2">
      <c r="A6620" s="20"/>
      <c r="B6620" s="24">
        <v>3838</v>
      </c>
    </row>
    <row r="6621" spans="1:2">
      <c r="A6621" s="20"/>
      <c r="B6621" s="24">
        <v>3839</v>
      </c>
    </row>
    <row r="6622" spans="1:2">
      <c r="A6622" s="20"/>
      <c r="B6622" s="24">
        <v>3840</v>
      </c>
    </row>
    <row r="6623" spans="1:2">
      <c r="A6623" s="20"/>
      <c r="B6623" s="24">
        <v>3841</v>
      </c>
    </row>
    <row r="6624" spans="1:2">
      <c r="A6624" s="20"/>
      <c r="B6624" s="24">
        <v>3842</v>
      </c>
    </row>
    <row r="6625" spans="1:2">
      <c r="A6625" s="20"/>
      <c r="B6625" s="24">
        <v>3843</v>
      </c>
    </row>
    <row r="6626" spans="1:2">
      <c r="A6626" s="20"/>
      <c r="B6626" s="24">
        <v>3844</v>
      </c>
    </row>
    <row r="6627" spans="1:2">
      <c r="A6627" s="20"/>
      <c r="B6627" s="24">
        <v>3845</v>
      </c>
    </row>
    <row r="6628" spans="1:2">
      <c r="A6628" s="20"/>
      <c r="B6628" s="24">
        <v>3846</v>
      </c>
    </row>
    <row r="6629" spans="1:2">
      <c r="A6629" s="20"/>
      <c r="B6629" s="24">
        <v>3847</v>
      </c>
    </row>
    <row r="6630" spans="1:2">
      <c r="A6630" s="20"/>
      <c r="B6630" s="24">
        <v>3848</v>
      </c>
    </row>
    <row r="6631" spans="1:2">
      <c r="A6631" s="20"/>
      <c r="B6631" s="24">
        <v>3849</v>
      </c>
    </row>
    <row r="6632" spans="1:2">
      <c r="A6632" s="20"/>
      <c r="B6632" s="24">
        <v>3850</v>
      </c>
    </row>
    <row r="6633" spans="1:2">
      <c r="A6633" s="20"/>
      <c r="B6633" s="24">
        <v>3851</v>
      </c>
    </row>
    <row r="6634" spans="1:2">
      <c r="A6634" s="20"/>
      <c r="B6634" s="24">
        <v>3852</v>
      </c>
    </row>
    <row r="6635" spans="1:2">
      <c r="A6635" s="20"/>
      <c r="B6635" s="24">
        <v>3853</v>
      </c>
    </row>
    <row r="6636" spans="1:2">
      <c r="A6636" s="20"/>
      <c r="B6636" s="24">
        <v>3854</v>
      </c>
    </row>
    <row r="6637" spans="1:2">
      <c r="A6637" s="20"/>
      <c r="B6637" s="24">
        <v>3855</v>
      </c>
    </row>
    <row r="6638" spans="1:2">
      <c r="A6638" s="20"/>
      <c r="B6638" s="24">
        <v>3856</v>
      </c>
    </row>
    <row r="6639" spans="1:2">
      <c r="A6639" s="20"/>
      <c r="B6639" s="24">
        <v>3857</v>
      </c>
    </row>
    <row r="6640" spans="1:2">
      <c r="A6640" s="20"/>
      <c r="B6640" s="24">
        <v>3858</v>
      </c>
    </row>
    <row r="6641" spans="1:2">
      <c r="A6641" s="20"/>
      <c r="B6641" s="24">
        <v>3859</v>
      </c>
    </row>
    <row r="6642" spans="1:2">
      <c r="A6642" s="20"/>
      <c r="B6642" s="24">
        <v>3860</v>
      </c>
    </row>
    <row r="6643" spans="1:2">
      <c r="A6643" s="20"/>
      <c r="B6643" s="24">
        <v>3861</v>
      </c>
    </row>
    <row r="6644" spans="1:2">
      <c r="A6644" s="20"/>
      <c r="B6644" s="24">
        <v>3862</v>
      </c>
    </row>
    <row r="6645" spans="1:2">
      <c r="A6645" s="20"/>
      <c r="B6645" s="24">
        <v>3863</v>
      </c>
    </row>
    <row r="6646" spans="1:2">
      <c r="A6646" s="20"/>
      <c r="B6646" s="24">
        <v>3864</v>
      </c>
    </row>
    <row r="6647" spans="1:2">
      <c r="A6647" s="20"/>
      <c r="B6647" s="24">
        <v>3865</v>
      </c>
    </row>
    <row r="6648" spans="1:2">
      <c r="A6648" s="20"/>
      <c r="B6648" s="24">
        <v>3866</v>
      </c>
    </row>
    <row r="6649" spans="1:2">
      <c r="A6649" s="20"/>
      <c r="B6649" s="24">
        <v>3867</v>
      </c>
    </row>
    <row r="6650" spans="1:2">
      <c r="A6650" s="20"/>
      <c r="B6650" s="24">
        <v>3868</v>
      </c>
    </row>
    <row r="6651" spans="1:2">
      <c r="A6651" s="20"/>
      <c r="B6651" s="24">
        <v>3869</v>
      </c>
    </row>
    <row r="6652" spans="1:2">
      <c r="A6652" s="20"/>
      <c r="B6652" s="24">
        <v>3870</v>
      </c>
    </row>
    <row r="6653" spans="1:2">
      <c r="A6653" s="20"/>
      <c r="B6653" s="24">
        <v>3871</v>
      </c>
    </row>
    <row r="6654" spans="1:2">
      <c r="A6654" s="20"/>
      <c r="B6654" s="24">
        <v>3872</v>
      </c>
    </row>
    <row r="6655" spans="1:2">
      <c r="A6655" s="20"/>
      <c r="B6655" s="24">
        <v>3873</v>
      </c>
    </row>
    <row r="6656" spans="1:2">
      <c r="A6656" s="20"/>
      <c r="B6656" s="24">
        <v>3874</v>
      </c>
    </row>
    <row r="6657" spans="1:2">
      <c r="A6657" s="20"/>
      <c r="B6657" s="24">
        <v>3875</v>
      </c>
    </row>
    <row r="6658" spans="1:2">
      <c r="A6658" s="20"/>
      <c r="B6658" s="24">
        <v>3876</v>
      </c>
    </row>
    <row r="6659" spans="1:2">
      <c r="A6659" s="20"/>
      <c r="B6659" s="24">
        <v>3877</v>
      </c>
    </row>
    <row r="6660" spans="1:2">
      <c r="A6660" s="20"/>
      <c r="B6660" s="24">
        <v>3878</v>
      </c>
    </row>
    <row r="6661" spans="1:2">
      <c r="A6661" s="20"/>
      <c r="B6661" s="24">
        <v>3879</v>
      </c>
    </row>
    <row r="6662" spans="1:2">
      <c r="A6662" s="20"/>
      <c r="B6662" s="24">
        <v>3880</v>
      </c>
    </row>
    <row r="6663" spans="1:2">
      <c r="A6663" s="20"/>
      <c r="B6663" s="24">
        <v>3881</v>
      </c>
    </row>
    <row r="6664" spans="1:2">
      <c r="A6664" s="20"/>
      <c r="B6664" s="24">
        <v>3882</v>
      </c>
    </row>
    <row r="6665" spans="1:2">
      <c r="A6665" s="20"/>
      <c r="B6665" s="24">
        <v>3883</v>
      </c>
    </row>
    <row r="6666" spans="1:2">
      <c r="A6666" s="20"/>
      <c r="B6666" s="24">
        <v>3884</v>
      </c>
    </row>
    <row r="6667" spans="1:2">
      <c r="A6667" s="20"/>
      <c r="B6667" s="24">
        <v>3885</v>
      </c>
    </row>
    <row r="6668" spans="1:2">
      <c r="A6668" s="20"/>
      <c r="B6668" s="24">
        <v>3886</v>
      </c>
    </row>
    <row r="6669" spans="1:2">
      <c r="A6669" s="20"/>
      <c r="B6669" s="24">
        <v>3887</v>
      </c>
    </row>
    <row r="6670" spans="1:2">
      <c r="A6670" s="20"/>
      <c r="B6670" s="24">
        <v>3888</v>
      </c>
    </row>
    <row r="6671" spans="1:2">
      <c r="A6671" s="20"/>
      <c r="B6671" s="24">
        <v>3889</v>
      </c>
    </row>
    <row r="6672" spans="1:2">
      <c r="A6672" s="20"/>
      <c r="B6672" s="24">
        <v>3890</v>
      </c>
    </row>
    <row r="6673" spans="1:2">
      <c r="A6673" s="20"/>
      <c r="B6673" s="24">
        <v>3891</v>
      </c>
    </row>
    <row r="6674" spans="1:2">
      <c r="A6674" s="20"/>
      <c r="B6674" s="24">
        <v>3892</v>
      </c>
    </row>
    <row r="6675" spans="1:2">
      <c r="A6675" s="20"/>
      <c r="B6675" s="24">
        <v>3893</v>
      </c>
    </row>
    <row r="6676" spans="1:2">
      <c r="A6676" s="20"/>
      <c r="B6676" s="24">
        <v>3894</v>
      </c>
    </row>
    <row r="6677" spans="1:2">
      <c r="A6677" s="20"/>
      <c r="B6677" s="24">
        <v>3895</v>
      </c>
    </row>
    <row r="6678" spans="1:2">
      <c r="A6678" s="20"/>
      <c r="B6678" s="24">
        <v>3896</v>
      </c>
    </row>
    <row r="6679" spans="1:2">
      <c r="A6679" s="20"/>
      <c r="B6679" s="24">
        <v>3897</v>
      </c>
    </row>
    <row r="6680" spans="1:2">
      <c r="A6680" s="20"/>
      <c r="B6680" s="24">
        <v>3898</v>
      </c>
    </row>
    <row r="6681" spans="1:2">
      <c r="A6681" s="20"/>
      <c r="B6681" s="24">
        <v>3899</v>
      </c>
    </row>
    <row r="6682" spans="1:2">
      <c r="A6682" s="20"/>
      <c r="B6682" s="24">
        <v>3900</v>
      </c>
    </row>
    <row r="6683" spans="1:2">
      <c r="A6683" s="20"/>
      <c r="B6683" s="24">
        <v>3901</v>
      </c>
    </row>
    <row r="6684" spans="1:2">
      <c r="A6684" s="20"/>
      <c r="B6684" s="24">
        <v>3902</v>
      </c>
    </row>
    <row r="6685" spans="1:2">
      <c r="A6685" s="20"/>
      <c r="B6685" s="24">
        <v>3903</v>
      </c>
    </row>
    <row r="6686" spans="1:2">
      <c r="A6686" s="20"/>
      <c r="B6686" s="24">
        <v>3904</v>
      </c>
    </row>
    <row r="6687" spans="1:2">
      <c r="A6687" s="20"/>
      <c r="B6687" s="24">
        <v>3905</v>
      </c>
    </row>
    <row r="6688" spans="1:2">
      <c r="A6688" s="20"/>
      <c r="B6688" s="24">
        <v>3906</v>
      </c>
    </row>
    <row r="6689" spans="1:2">
      <c r="A6689" s="20"/>
      <c r="B6689" s="24">
        <v>3907</v>
      </c>
    </row>
    <row r="6690" spans="1:2">
      <c r="A6690" s="20"/>
      <c r="B6690" s="24">
        <v>3908</v>
      </c>
    </row>
    <row r="6691" spans="1:2">
      <c r="A6691" s="20"/>
      <c r="B6691" s="24">
        <v>3909</v>
      </c>
    </row>
    <row r="6692" spans="1:2">
      <c r="A6692" s="20"/>
      <c r="B6692" s="24">
        <v>3910</v>
      </c>
    </row>
    <row r="6693" spans="1:2">
      <c r="A6693" s="20"/>
      <c r="B6693" s="24">
        <v>3911</v>
      </c>
    </row>
    <row r="6694" spans="1:2">
      <c r="A6694" s="20"/>
      <c r="B6694" s="24">
        <v>3912</v>
      </c>
    </row>
    <row r="6695" spans="1:2">
      <c r="A6695" s="20"/>
      <c r="B6695" s="24">
        <v>3913</v>
      </c>
    </row>
    <row r="6696" spans="1:2">
      <c r="A6696" s="20"/>
      <c r="B6696" s="24">
        <v>3914</v>
      </c>
    </row>
    <row r="6697" spans="1:2">
      <c r="A6697" s="20"/>
      <c r="B6697" s="24">
        <v>3915</v>
      </c>
    </row>
    <row r="6698" spans="1:2">
      <c r="A6698" s="20"/>
      <c r="B6698" s="24">
        <v>3916</v>
      </c>
    </row>
    <row r="6699" spans="1:2">
      <c r="A6699" s="20"/>
      <c r="B6699" s="24">
        <v>3917</v>
      </c>
    </row>
    <row r="6700" spans="1:2">
      <c r="A6700" s="20"/>
      <c r="B6700" s="24">
        <v>3918</v>
      </c>
    </row>
    <row r="6701" spans="1:2">
      <c r="A6701" s="20"/>
      <c r="B6701" s="24">
        <v>3919</v>
      </c>
    </row>
    <row r="6702" spans="1:2">
      <c r="A6702" s="20"/>
      <c r="B6702" s="24">
        <v>3920</v>
      </c>
    </row>
    <row r="6703" spans="1:2">
      <c r="A6703" s="20"/>
      <c r="B6703" s="24">
        <v>3921</v>
      </c>
    </row>
    <row r="6704" spans="1:2">
      <c r="A6704" s="20"/>
      <c r="B6704" s="24">
        <v>3922</v>
      </c>
    </row>
    <row r="6705" spans="1:2">
      <c r="A6705" s="20"/>
      <c r="B6705" s="24">
        <v>3923</v>
      </c>
    </row>
    <row r="6706" spans="1:2">
      <c r="A6706" s="20"/>
      <c r="B6706" s="24">
        <v>3924</v>
      </c>
    </row>
    <row r="6707" spans="1:2">
      <c r="A6707" s="20"/>
      <c r="B6707" s="24">
        <v>3925</v>
      </c>
    </row>
    <row r="6708" spans="1:2">
      <c r="A6708" s="20"/>
      <c r="B6708" s="24">
        <v>3926</v>
      </c>
    </row>
    <row r="6709" spans="1:2">
      <c r="A6709" s="20"/>
      <c r="B6709" s="24">
        <v>3927</v>
      </c>
    </row>
    <row r="6710" spans="1:2">
      <c r="A6710" s="20"/>
      <c r="B6710" s="24">
        <v>3928</v>
      </c>
    </row>
    <row r="6711" spans="1:2">
      <c r="A6711" s="20"/>
      <c r="B6711" s="24">
        <v>3929</v>
      </c>
    </row>
    <row r="6712" spans="1:2">
      <c r="A6712" s="20"/>
      <c r="B6712" s="24">
        <v>3930</v>
      </c>
    </row>
    <row r="6713" spans="1:2">
      <c r="A6713" s="20"/>
      <c r="B6713" s="24">
        <v>3931</v>
      </c>
    </row>
    <row r="6714" spans="1:2">
      <c r="A6714" s="20"/>
      <c r="B6714" s="24">
        <v>3932</v>
      </c>
    </row>
    <row r="6715" spans="1:2">
      <c r="A6715" s="20"/>
      <c r="B6715" s="24">
        <v>3933</v>
      </c>
    </row>
    <row r="6716" spans="1:2">
      <c r="A6716" s="20"/>
      <c r="B6716" s="24">
        <v>3934</v>
      </c>
    </row>
    <row r="6717" spans="1:2">
      <c r="A6717" s="20"/>
      <c r="B6717" s="24">
        <v>3935</v>
      </c>
    </row>
    <row r="6718" spans="1:2">
      <c r="A6718" s="20"/>
      <c r="B6718" s="24">
        <v>3936</v>
      </c>
    </row>
    <row r="6719" spans="1:2">
      <c r="A6719" s="20"/>
      <c r="B6719" s="24">
        <v>3937</v>
      </c>
    </row>
    <row r="6720" spans="1:2">
      <c r="A6720" s="20"/>
      <c r="B6720" s="24">
        <v>3938</v>
      </c>
    </row>
    <row r="6721" spans="1:2">
      <c r="A6721" s="20"/>
      <c r="B6721" s="24">
        <v>3939</v>
      </c>
    </row>
    <row r="6722" spans="1:2">
      <c r="A6722" s="20"/>
      <c r="B6722" s="24">
        <v>3940</v>
      </c>
    </row>
    <row r="6723" spans="1:2">
      <c r="A6723" s="20"/>
      <c r="B6723" s="24">
        <v>3941</v>
      </c>
    </row>
    <row r="6724" spans="1:2">
      <c r="A6724" s="20"/>
      <c r="B6724" s="24">
        <v>3942</v>
      </c>
    </row>
    <row r="6725" spans="1:2">
      <c r="A6725" s="20"/>
      <c r="B6725" s="24">
        <v>3943</v>
      </c>
    </row>
    <row r="6726" spans="1:2">
      <c r="A6726" s="20"/>
      <c r="B6726" s="24">
        <v>3944</v>
      </c>
    </row>
    <row r="6727" spans="1:2">
      <c r="A6727" s="20"/>
      <c r="B6727" s="24">
        <v>3945</v>
      </c>
    </row>
    <row r="6728" spans="1:2">
      <c r="A6728" s="20"/>
      <c r="B6728" s="24">
        <v>3946</v>
      </c>
    </row>
    <row r="6729" spans="1:2">
      <c r="A6729" s="20"/>
      <c r="B6729" s="24">
        <v>3947</v>
      </c>
    </row>
    <row r="6730" spans="1:2">
      <c r="A6730" s="20"/>
      <c r="B6730" s="24">
        <v>3948</v>
      </c>
    </row>
    <row r="6731" spans="1:2">
      <c r="A6731" s="20"/>
      <c r="B6731" s="24">
        <v>3949</v>
      </c>
    </row>
    <row r="6732" spans="1:2">
      <c r="A6732" s="20"/>
      <c r="B6732" s="24">
        <v>3950</v>
      </c>
    </row>
    <row r="6733" spans="1:2">
      <c r="A6733" s="20"/>
      <c r="B6733" s="24">
        <v>3951</v>
      </c>
    </row>
    <row r="6734" spans="1:2">
      <c r="A6734" s="20"/>
      <c r="B6734" s="24">
        <v>3952</v>
      </c>
    </row>
    <row r="6735" spans="1:2">
      <c r="A6735" s="20"/>
      <c r="B6735" s="24">
        <v>3953</v>
      </c>
    </row>
    <row r="6736" spans="1:2">
      <c r="A6736" s="20"/>
      <c r="B6736" s="24">
        <v>3954</v>
      </c>
    </row>
    <row r="6737" spans="1:2">
      <c r="A6737" s="20"/>
      <c r="B6737" s="24">
        <v>3955</v>
      </c>
    </row>
    <row r="6738" spans="1:2">
      <c r="A6738" s="20"/>
      <c r="B6738" s="24">
        <v>3956</v>
      </c>
    </row>
    <row r="6739" spans="1:2">
      <c r="A6739" s="20"/>
      <c r="B6739" s="24">
        <v>3957</v>
      </c>
    </row>
    <row r="6740" spans="1:2">
      <c r="A6740" s="20"/>
      <c r="B6740" s="24">
        <v>3958</v>
      </c>
    </row>
    <row r="6741" spans="1:2">
      <c r="A6741" s="20"/>
      <c r="B6741" s="24">
        <v>3959</v>
      </c>
    </row>
    <row r="6742" spans="1:2">
      <c r="A6742" s="20"/>
      <c r="B6742" s="24">
        <v>3960</v>
      </c>
    </row>
    <row r="6743" spans="1:2">
      <c r="A6743" s="20"/>
      <c r="B6743" s="24">
        <v>3961</v>
      </c>
    </row>
    <row r="6744" spans="1:2">
      <c r="A6744" s="20"/>
      <c r="B6744" s="24">
        <v>3962</v>
      </c>
    </row>
    <row r="6745" spans="1:2">
      <c r="A6745" s="20"/>
      <c r="B6745" s="24">
        <v>3963</v>
      </c>
    </row>
    <row r="6746" spans="1:2">
      <c r="A6746" s="20"/>
      <c r="B6746" s="24">
        <v>3964</v>
      </c>
    </row>
    <row r="6747" spans="1:2">
      <c r="A6747" s="20"/>
      <c r="B6747" s="24">
        <v>3965</v>
      </c>
    </row>
    <row r="6748" spans="1:2">
      <c r="A6748" s="20"/>
      <c r="B6748" s="24">
        <v>3966</v>
      </c>
    </row>
    <row r="6749" spans="1:2">
      <c r="A6749" s="20"/>
      <c r="B6749" s="24">
        <v>3967</v>
      </c>
    </row>
    <row r="6750" spans="1:2">
      <c r="A6750" s="20"/>
      <c r="B6750" s="24">
        <v>3968</v>
      </c>
    </row>
    <row r="6751" spans="1:2">
      <c r="A6751" s="20"/>
      <c r="B6751" s="24">
        <v>3969</v>
      </c>
    </row>
    <row r="6752" spans="1:2">
      <c r="A6752" s="20"/>
      <c r="B6752" s="24">
        <v>3970</v>
      </c>
    </row>
    <row r="6753" spans="1:2">
      <c r="A6753" s="20"/>
      <c r="B6753" s="24">
        <v>3971</v>
      </c>
    </row>
    <row r="6754" spans="1:2">
      <c r="A6754" s="20"/>
      <c r="B6754" s="24">
        <v>3972</v>
      </c>
    </row>
    <row r="6755" spans="1:2">
      <c r="A6755" s="20"/>
      <c r="B6755" s="24">
        <v>3973</v>
      </c>
    </row>
    <row r="6756" spans="1:2">
      <c r="A6756" s="20"/>
      <c r="B6756" s="24">
        <v>3974</v>
      </c>
    </row>
    <row r="6757" spans="1:2">
      <c r="A6757" s="20"/>
      <c r="B6757" s="24">
        <v>3975</v>
      </c>
    </row>
    <row r="6758" spans="1:2">
      <c r="A6758" s="20"/>
      <c r="B6758" s="24">
        <v>3976</v>
      </c>
    </row>
    <row r="6759" spans="1:2">
      <c r="A6759" s="20"/>
      <c r="B6759" s="24">
        <v>3977</v>
      </c>
    </row>
    <row r="6760" spans="1:2">
      <c r="A6760" s="20"/>
      <c r="B6760" s="24">
        <v>3978</v>
      </c>
    </row>
    <row r="6761" spans="1:2">
      <c r="A6761" s="20"/>
      <c r="B6761" s="24">
        <v>3979</v>
      </c>
    </row>
    <row r="6762" spans="1:2">
      <c r="A6762" s="20"/>
      <c r="B6762" s="24">
        <v>3980</v>
      </c>
    </row>
    <row r="6763" spans="1:2">
      <c r="A6763" s="20"/>
      <c r="B6763" s="24">
        <v>3981</v>
      </c>
    </row>
    <row r="6764" spans="1:2">
      <c r="A6764" s="20"/>
      <c r="B6764" s="24">
        <v>3982</v>
      </c>
    </row>
    <row r="6765" spans="1:2">
      <c r="A6765" s="20"/>
      <c r="B6765" s="24">
        <v>3983</v>
      </c>
    </row>
    <row r="6766" spans="1:2">
      <c r="A6766" s="20"/>
      <c r="B6766" s="24">
        <v>3984</v>
      </c>
    </row>
    <row r="6767" spans="1:2">
      <c r="A6767" s="20"/>
      <c r="B6767" s="24">
        <v>3985</v>
      </c>
    </row>
    <row r="6768" spans="1:2">
      <c r="A6768" s="20"/>
      <c r="B6768" s="24">
        <v>3986</v>
      </c>
    </row>
    <row r="6769" spans="1:2">
      <c r="A6769" s="20"/>
      <c r="B6769" s="24">
        <v>3987</v>
      </c>
    </row>
    <row r="6770" spans="1:2">
      <c r="A6770" s="20"/>
      <c r="B6770" s="24">
        <v>3988</v>
      </c>
    </row>
    <row r="6771" spans="1:2">
      <c r="A6771" s="20"/>
      <c r="B6771" s="24">
        <v>3989</v>
      </c>
    </row>
    <row r="6772" spans="1:2">
      <c r="A6772" s="20"/>
      <c r="B6772" s="24">
        <v>3990</v>
      </c>
    </row>
    <row r="6773" spans="1:2">
      <c r="A6773" s="20"/>
      <c r="B6773" s="24">
        <v>3991</v>
      </c>
    </row>
    <row r="6774" spans="1:2">
      <c r="A6774" s="20"/>
      <c r="B6774" s="24">
        <v>3992</v>
      </c>
    </row>
    <row r="6775" spans="1:2">
      <c r="A6775" s="20"/>
      <c r="B6775" s="24">
        <v>3993</v>
      </c>
    </row>
    <row r="6776" spans="1:2">
      <c r="A6776" s="20"/>
      <c r="B6776" s="24">
        <v>3994</v>
      </c>
    </row>
    <row r="6777" spans="1:2">
      <c r="A6777" s="20"/>
      <c r="B6777" s="24">
        <v>3995</v>
      </c>
    </row>
    <row r="6778" spans="1:2">
      <c r="A6778" s="20"/>
      <c r="B6778" s="24">
        <v>3996</v>
      </c>
    </row>
    <row r="6779" spans="1:2">
      <c r="A6779" s="20"/>
      <c r="B6779" s="24">
        <v>3997</v>
      </c>
    </row>
    <row r="6780" spans="1:2">
      <c r="A6780" s="20"/>
      <c r="B6780" s="24">
        <v>3998</v>
      </c>
    </row>
    <row r="6781" spans="1:2">
      <c r="A6781" s="20"/>
      <c r="B6781" s="24">
        <v>3999</v>
      </c>
    </row>
    <row r="6782" spans="1:2">
      <c r="A6782" s="20"/>
      <c r="B6782" s="24">
        <v>4000</v>
      </c>
    </row>
    <row r="6783" spans="1:2">
      <c r="A6783" s="20"/>
      <c r="B6783" s="24">
        <v>4001</v>
      </c>
    </row>
    <row r="6784" spans="1:2">
      <c r="A6784" s="20"/>
      <c r="B6784" s="24">
        <v>4002</v>
      </c>
    </row>
    <row r="6785" spans="1:2">
      <c r="A6785" s="20"/>
      <c r="B6785" s="24">
        <v>4003</v>
      </c>
    </row>
    <row r="6786" spans="1:2">
      <c r="A6786" s="20"/>
      <c r="B6786" s="24">
        <v>4004</v>
      </c>
    </row>
    <row r="6787" spans="1:2">
      <c r="A6787" s="20"/>
      <c r="B6787" s="24">
        <v>4005</v>
      </c>
    </row>
    <row r="6788" spans="1:2">
      <c r="A6788" s="20"/>
      <c r="B6788" s="24">
        <v>4006</v>
      </c>
    </row>
    <row r="6789" spans="1:2">
      <c r="A6789" s="20"/>
      <c r="B6789" s="24">
        <v>4007</v>
      </c>
    </row>
    <row r="6790" spans="1:2">
      <c r="A6790" s="20"/>
      <c r="B6790" s="24">
        <v>4008</v>
      </c>
    </row>
    <row r="6791" spans="1:2">
      <c r="A6791" s="20"/>
      <c r="B6791" s="24">
        <v>4009</v>
      </c>
    </row>
    <row r="6792" spans="1:2">
      <c r="A6792" s="20"/>
      <c r="B6792" s="24">
        <v>4010</v>
      </c>
    </row>
    <row r="6793" spans="1:2">
      <c r="A6793" s="20"/>
      <c r="B6793" s="24">
        <v>4011</v>
      </c>
    </row>
    <row r="6794" spans="1:2">
      <c r="A6794" s="20"/>
      <c r="B6794" s="24">
        <v>4012</v>
      </c>
    </row>
    <row r="6795" spans="1:2">
      <c r="A6795" s="20"/>
      <c r="B6795" s="24">
        <v>4013</v>
      </c>
    </row>
    <row r="6796" spans="1:2">
      <c r="A6796" s="20"/>
      <c r="B6796" s="24">
        <v>4014</v>
      </c>
    </row>
    <row r="6797" spans="1:2">
      <c r="A6797" s="20"/>
      <c r="B6797" s="24">
        <v>4015</v>
      </c>
    </row>
    <row r="6798" spans="1:2">
      <c r="A6798" s="20"/>
      <c r="B6798" s="24">
        <v>4016</v>
      </c>
    </row>
    <row r="6799" spans="1:2">
      <c r="A6799" s="20"/>
      <c r="B6799" s="24">
        <v>4017</v>
      </c>
    </row>
    <row r="6800" spans="1:2">
      <c r="A6800" s="20"/>
      <c r="B6800" s="24">
        <v>4018</v>
      </c>
    </row>
    <row r="6801" spans="1:2">
      <c r="A6801" s="20"/>
      <c r="B6801" s="24">
        <v>4019</v>
      </c>
    </row>
    <row r="6802" spans="1:2">
      <c r="A6802" s="20"/>
      <c r="B6802" s="24">
        <v>4020</v>
      </c>
    </row>
    <row r="6803" spans="1:2">
      <c r="A6803" s="20"/>
      <c r="B6803" s="24">
        <v>4021</v>
      </c>
    </row>
    <row r="6804" spans="1:2">
      <c r="A6804" s="20"/>
      <c r="B6804" s="24">
        <v>4022</v>
      </c>
    </row>
    <row r="6805" spans="1:2">
      <c r="A6805" s="20"/>
      <c r="B6805" s="24">
        <v>4023</v>
      </c>
    </row>
    <row r="6806" spans="1:2">
      <c r="A6806" s="20"/>
      <c r="B6806" s="24">
        <v>4024</v>
      </c>
    </row>
    <row r="6807" spans="1:2">
      <c r="A6807" s="20"/>
      <c r="B6807" s="24">
        <v>4025</v>
      </c>
    </row>
    <row r="6808" spans="1:2">
      <c r="A6808" s="20"/>
      <c r="B6808" s="24">
        <v>4026</v>
      </c>
    </row>
    <row r="6809" spans="1:2">
      <c r="A6809" s="20"/>
      <c r="B6809" s="24">
        <v>4027</v>
      </c>
    </row>
    <row r="6810" spans="1:2">
      <c r="A6810" s="20"/>
      <c r="B6810" s="24">
        <v>4028</v>
      </c>
    </row>
    <row r="6811" spans="1:2">
      <c r="A6811" s="20"/>
      <c r="B6811" s="24">
        <v>4029</v>
      </c>
    </row>
    <row r="6812" spans="1:2">
      <c r="A6812" s="20"/>
      <c r="B6812" s="24">
        <v>4030</v>
      </c>
    </row>
    <row r="6813" spans="1:2">
      <c r="A6813" s="20"/>
      <c r="B6813" s="24">
        <v>4031</v>
      </c>
    </row>
    <row r="6814" spans="1:2">
      <c r="A6814" s="20"/>
      <c r="B6814" s="24">
        <v>4032</v>
      </c>
    </row>
    <row r="6815" spans="1:2">
      <c r="A6815" s="20"/>
      <c r="B6815" s="24">
        <v>4033</v>
      </c>
    </row>
    <row r="6816" spans="1:2">
      <c r="A6816" s="20"/>
      <c r="B6816" s="24">
        <v>4034</v>
      </c>
    </row>
    <row r="6817" spans="1:2">
      <c r="A6817" s="20"/>
      <c r="B6817" s="24">
        <v>4035</v>
      </c>
    </row>
    <row r="6818" spans="1:2">
      <c r="A6818" s="20"/>
      <c r="B6818" s="24">
        <v>4036</v>
      </c>
    </row>
    <row r="6819" spans="1:2">
      <c r="A6819" s="20"/>
      <c r="B6819" s="24">
        <v>4037</v>
      </c>
    </row>
    <row r="6820" spans="1:2">
      <c r="A6820" s="20"/>
      <c r="B6820" s="24">
        <v>4038</v>
      </c>
    </row>
    <row r="6821" spans="1:2">
      <c r="A6821" s="20"/>
      <c r="B6821" s="24">
        <v>4039</v>
      </c>
    </row>
    <row r="6822" spans="1:2">
      <c r="A6822" s="20"/>
      <c r="B6822" s="24">
        <v>4040</v>
      </c>
    </row>
    <row r="6823" spans="1:2">
      <c r="A6823" s="20"/>
      <c r="B6823" s="24">
        <v>4041</v>
      </c>
    </row>
    <row r="6824" spans="1:2">
      <c r="A6824" s="20"/>
      <c r="B6824" s="24">
        <v>4042</v>
      </c>
    </row>
    <row r="6825" spans="1:2">
      <c r="A6825" s="20"/>
      <c r="B6825" s="24">
        <v>4043</v>
      </c>
    </row>
    <row r="6826" spans="1:2">
      <c r="A6826" s="20"/>
      <c r="B6826" s="24">
        <v>4044</v>
      </c>
    </row>
    <row r="6827" spans="1:2">
      <c r="A6827" s="20"/>
      <c r="B6827" s="24">
        <v>4045</v>
      </c>
    </row>
    <row r="6828" spans="1:2">
      <c r="A6828" s="20"/>
      <c r="B6828" s="24">
        <v>4046</v>
      </c>
    </row>
    <row r="6829" spans="1:2">
      <c r="A6829" s="20"/>
      <c r="B6829" s="24">
        <v>4047</v>
      </c>
    </row>
    <row r="6830" spans="1:2">
      <c r="A6830" s="20"/>
      <c r="B6830" s="24">
        <v>4048</v>
      </c>
    </row>
    <row r="6831" spans="1:2">
      <c r="A6831" s="20"/>
      <c r="B6831" s="24">
        <v>4049</v>
      </c>
    </row>
    <row r="6832" spans="1:2">
      <c r="A6832" s="20"/>
      <c r="B6832" s="24">
        <v>4050</v>
      </c>
    </row>
    <row r="6833" spans="1:2">
      <c r="A6833" s="20"/>
      <c r="B6833" s="24">
        <v>4051</v>
      </c>
    </row>
    <row r="6834" spans="1:2">
      <c r="A6834" s="20"/>
      <c r="B6834" s="24">
        <v>4052</v>
      </c>
    </row>
    <row r="6835" spans="1:2">
      <c r="A6835" s="20"/>
      <c r="B6835" s="24">
        <v>4053</v>
      </c>
    </row>
    <row r="6836" spans="1:2">
      <c r="A6836" s="20"/>
      <c r="B6836" s="24">
        <v>4054</v>
      </c>
    </row>
    <row r="6837" spans="1:2">
      <c r="A6837" s="20"/>
      <c r="B6837" s="24">
        <v>4055</v>
      </c>
    </row>
    <row r="6838" spans="1:2">
      <c r="A6838" s="20"/>
      <c r="B6838" s="24">
        <v>4056</v>
      </c>
    </row>
    <row r="6839" spans="1:2">
      <c r="A6839" s="20"/>
      <c r="B6839" s="24">
        <v>4057</v>
      </c>
    </row>
    <row r="6840" spans="1:2">
      <c r="A6840" s="20"/>
      <c r="B6840" s="24">
        <v>4058</v>
      </c>
    </row>
    <row r="6841" spans="1:2">
      <c r="A6841" s="20"/>
      <c r="B6841" s="24">
        <v>4059</v>
      </c>
    </row>
    <row r="6842" spans="1:2">
      <c r="A6842" s="20"/>
      <c r="B6842" s="24">
        <v>4060</v>
      </c>
    </row>
    <row r="6843" spans="1:2">
      <c r="A6843" s="20"/>
      <c r="B6843" s="24">
        <v>4061</v>
      </c>
    </row>
    <row r="6844" spans="1:2">
      <c r="A6844" s="20"/>
      <c r="B6844" s="24">
        <v>4062</v>
      </c>
    </row>
    <row r="6845" spans="1:2">
      <c r="A6845" s="20"/>
      <c r="B6845" s="24">
        <v>4063</v>
      </c>
    </row>
    <row r="6846" spans="1:2">
      <c r="A6846" s="20"/>
      <c r="B6846" s="24">
        <v>4064</v>
      </c>
    </row>
    <row r="6847" spans="1:2">
      <c r="A6847" s="20"/>
      <c r="B6847" s="24">
        <v>4065</v>
      </c>
    </row>
    <row r="6848" spans="1:2">
      <c r="A6848" s="20"/>
      <c r="B6848" s="24">
        <v>4066</v>
      </c>
    </row>
    <row r="6849" spans="1:2">
      <c r="A6849" s="20"/>
      <c r="B6849" s="24">
        <v>4067</v>
      </c>
    </row>
    <row r="6850" spans="1:2">
      <c r="A6850" s="20"/>
      <c r="B6850" s="24">
        <v>4068</v>
      </c>
    </row>
    <row r="6851" spans="1:2">
      <c r="A6851" s="20"/>
      <c r="B6851" s="24">
        <v>4069</v>
      </c>
    </row>
    <row r="6852" spans="1:2">
      <c r="A6852" s="20"/>
      <c r="B6852" s="24">
        <v>4070</v>
      </c>
    </row>
    <row r="6853" spans="1:2">
      <c r="A6853" s="20"/>
      <c r="B6853" s="24">
        <v>4071</v>
      </c>
    </row>
    <row r="6854" spans="1:2">
      <c r="A6854" s="20"/>
      <c r="B6854" s="24">
        <v>4072</v>
      </c>
    </row>
    <row r="6855" spans="1:2">
      <c r="A6855" s="20"/>
      <c r="B6855" s="24">
        <v>4073</v>
      </c>
    </row>
    <row r="6856" spans="1:2">
      <c r="A6856" s="20"/>
      <c r="B6856" s="24">
        <v>4074</v>
      </c>
    </row>
    <row r="6857" spans="1:2">
      <c r="A6857" s="20"/>
      <c r="B6857" s="24">
        <v>4075</v>
      </c>
    </row>
    <row r="6858" spans="1:2">
      <c r="A6858" s="20"/>
      <c r="B6858" s="24">
        <v>4076</v>
      </c>
    </row>
    <row r="6859" spans="1:2">
      <c r="A6859" s="20"/>
      <c r="B6859" s="24">
        <v>4077</v>
      </c>
    </row>
    <row r="6860" spans="1:2">
      <c r="A6860" s="20"/>
      <c r="B6860" s="24">
        <v>4078</v>
      </c>
    </row>
    <row r="6861" spans="1:2">
      <c r="A6861" s="20"/>
      <c r="B6861" s="24">
        <v>4079</v>
      </c>
    </row>
    <row r="6862" spans="1:2">
      <c r="A6862" s="20"/>
      <c r="B6862" s="24">
        <v>4080</v>
      </c>
    </row>
    <row r="6863" spans="1:2">
      <c r="A6863" s="20"/>
      <c r="B6863" s="24">
        <v>4081</v>
      </c>
    </row>
    <row r="6864" spans="1:2">
      <c r="A6864" s="20"/>
      <c r="B6864" s="24">
        <v>4082</v>
      </c>
    </row>
    <row r="6865" spans="1:2">
      <c r="A6865" s="20"/>
      <c r="B6865" s="24">
        <v>4083</v>
      </c>
    </row>
    <row r="6866" spans="1:2">
      <c r="A6866" s="20"/>
      <c r="B6866" s="24">
        <v>4084</v>
      </c>
    </row>
    <row r="6867" spans="1:2">
      <c r="A6867" s="20"/>
      <c r="B6867" s="24">
        <v>4085</v>
      </c>
    </row>
    <row r="6868" spans="1:2">
      <c r="A6868" s="20"/>
      <c r="B6868" s="24">
        <v>4086</v>
      </c>
    </row>
    <row r="6869" spans="1:2">
      <c r="A6869" s="20"/>
      <c r="B6869" s="24">
        <v>4087</v>
      </c>
    </row>
    <row r="6870" spans="1:2">
      <c r="A6870" s="20"/>
      <c r="B6870" s="24">
        <v>4088</v>
      </c>
    </row>
    <row r="6871" spans="1:2">
      <c r="A6871" s="20"/>
      <c r="B6871" s="24">
        <v>4089</v>
      </c>
    </row>
    <row r="6872" spans="1:2">
      <c r="A6872" s="20"/>
      <c r="B6872" s="24">
        <v>4090</v>
      </c>
    </row>
    <row r="6873" spans="1:2">
      <c r="A6873" s="20"/>
      <c r="B6873" s="24">
        <v>4091</v>
      </c>
    </row>
    <row r="6874" spans="1:2">
      <c r="A6874" s="20"/>
      <c r="B6874" s="24">
        <v>4092</v>
      </c>
    </row>
    <row r="6875" spans="1:2">
      <c r="A6875" s="20"/>
      <c r="B6875" s="24">
        <v>4093</v>
      </c>
    </row>
    <row r="6876" spans="1:2">
      <c r="A6876" s="20"/>
      <c r="B6876" s="24">
        <v>4094</v>
      </c>
    </row>
    <row r="6877" spans="1:2">
      <c r="A6877" s="20"/>
      <c r="B6877" s="24">
        <v>4095</v>
      </c>
    </row>
    <row r="6878" spans="1:2">
      <c r="A6878" s="20"/>
      <c r="B6878" s="24">
        <v>4096</v>
      </c>
    </row>
    <row r="6879" spans="1:2">
      <c r="A6879" s="20"/>
      <c r="B6879" s="24">
        <v>4097</v>
      </c>
    </row>
    <row r="6880" spans="1:2">
      <c r="A6880" s="20"/>
      <c r="B6880" s="24">
        <v>4098</v>
      </c>
    </row>
    <row r="6881" spans="1:2">
      <c r="A6881" s="20"/>
      <c r="B6881" s="24">
        <v>4099</v>
      </c>
    </row>
    <row r="6882" spans="1:2">
      <c r="A6882" s="20"/>
      <c r="B6882" s="24">
        <v>4100</v>
      </c>
    </row>
    <row r="6883" spans="1:2">
      <c r="A6883" s="20"/>
      <c r="B6883" s="24">
        <v>4101</v>
      </c>
    </row>
    <row r="6884" spans="1:2">
      <c r="A6884" s="20"/>
      <c r="B6884" s="24">
        <v>4102</v>
      </c>
    </row>
    <row r="6885" spans="1:2">
      <c r="A6885" s="20"/>
      <c r="B6885" s="24">
        <v>4103</v>
      </c>
    </row>
    <row r="6886" spans="1:2">
      <c r="A6886" s="20"/>
      <c r="B6886" s="24">
        <v>4104</v>
      </c>
    </row>
    <row r="6887" spans="1:2">
      <c r="A6887" s="20"/>
      <c r="B6887" s="24">
        <v>4105</v>
      </c>
    </row>
    <row r="6888" spans="1:2">
      <c r="A6888" s="20"/>
      <c r="B6888" s="24">
        <v>4106</v>
      </c>
    </row>
    <row r="6889" spans="1:2">
      <c r="A6889" s="20"/>
      <c r="B6889" s="24">
        <v>4107</v>
      </c>
    </row>
    <row r="6890" spans="1:2">
      <c r="A6890" s="20"/>
      <c r="B6890" s="24">
        <v>4108</v>
      </c>
    </row>
    <row r="6891" spans="1:2">
      <c r="A6891" s="20"/>
      <c r="B6891" s="24">
        <v>4109</v>
      </c>
    </row>
    <row r="6892" spans="1:2">
      <c r="A6892" s="20"/>
      <c r="B6892" s="24">
        <v>4110</v>
      </c>
    </row>
    <row r="6893" spans="1:2">
      <c r="A6893" s="20"/>
      <c r="B6893" s="24">
        <v>4111</v>
      </c>
    </row>
    <row r="6894" spans="1:2">
      <c r="A6894" s="20"/>
      <c r="B6894" s="24">
        <v>4112</v>
      </c>
    </row>
    <row r="6895" spans="1:2">
      <c r="A6895" s="20"/>
      <c r="B6895" s="24">
        <v>4113</v>
      </c>
    </row>
    <row r="6896" spans="1:2">
      <c r="A6896" s="20"/>
      <c r="B6896" s="24">
        <v>4114</v>
      </c>
    </row>
    <row r="6897" spans="1:2">
      <c r="A6897" s="20"/>
      <c r="B6897" s="24">
        <v>4115</v>
      </c>
    </row>
    <row r="6898" spans="1:2">
      <c r="A6898" s="20"/>
      <c r="B6898" s="24">
        <v>4116</v>
      </c>
    </row>
    <row r="6899" spans="1:2">
      <c r="A6899" s="20"/>
      <c r="B6899" s="24">
        <v>4117</v>
      </c>
    </row>
    <row r="6900" spans="1:2">
      <c r="A6900" s="20"/>
      <c r="B6900" s="24">
        <v>4118</v>
      </c>
    </row>
    <row r="6901" spans="1:2">
      <c r="A6901" s="20"/>
      <c r="B6901" s="24">
        <v>4119</v>
      </c>
    </row>
    <row r="6902" spans="1:2">
      <c r="A6902" s="20"/>
      <c r="B6902" s="24">
        <v>4120</v>
      </c>
    </row>
    <row r="6903" spans="1:2">
      <c r="A6903" s="20"/>
      <c r="B6903" s="24">
        <v>4121</v>
      </c>
    </row>
    <row r="6904" spans="1:2">
      <c r="A6904" s="20"/>
      <c r="B6904" s="24">
        <v>4122</v>
      </c>
    </row>
    <row r="6905" spans="1:2">
      <c r="A6905" s="20"/>
      <c r="B6905" s="24">
        <v>4123</v>
      </c>
    </row>
    <row r="6906" spans="1:2">
      <c r="A6906" s="20"/>
      <c r="B6906" s="24">
        <v>4124</v>
      </c>
    </row>
    <row r="6907" spans="1:2">
      <c r="A6907" s="20"/>
      <c r="B6907" s="24">
        <v>4125</v>
      </c>
    </row>
    <row r="6908" spans="1:2">
      <c r="A6908" s="20"/>
      <c r="B6908" s="24">
        <v>4126</v>
      </c>
    </row>
    <row r="6909" spans="1:2">
      <c r="A6909" s="20"/>
      <c r="B6909" s="24">
        <v>4127</v>
      </c>
    </row>
    <row r="6910" spans="1:2">
      <c r="A6910" s="20"/>
      <c r="B6910" s="24">
        <v>4128</v>
      </c>
    </row>
    <row r="6911" spans="1:2">
      <c r="A6911" s="20"/>
      <c r="B6911" s="24">
        <v>4129</v>
      </c>
    </row>
    <row r="6912" spans="1:2">
      <c r="A6912" s="20"/>
      <c r="B6912" s="24">
        <v>4130</v>
      </c>
    </row>
    <row r="6913" spans="1:2">
      <c r="A6913" s="20"/>
      <c r="B6913" s="24">
        <v>4131</v>
      </c>
    </row>
    <row r="6914" spans="1:2">
      <c r="A6914" s="20"/>
      <c r="B6914" s="24">
        <v>4132</v>
      </c>
    </row>
    <row r="6915" spans="1:2">
      <c r="A6915" s="20"/>
      <c r="B6915" s="24">
        <v>4133</v>
      </c>
    </row>
    <row r="6916" spans="1:2">
      <c r="A6916" s="20"/>
      <c r="B6916" s="24">
        <v>4134</v>
      </c>
    </row>
    <row r="6917" spans="1:2">
      <c r="A6917" s="20"/>
      <c r="B6917" s="24">
        <v>4135</v>
      </c>
    </row>
    <row r="6918" spans="1:2">
      <c r="A6918" s="20"/>
      <c r="B6918" s="24">
        <v>4136</v>
      </c>
    </row>
    <row r="6919" spans="1:2">
      <c r="A6919" s="20"/>
      <c r="B6919" s="24">
        <v>4137</v>
      </c>
    </row>
    <row r="6920" spans="1:2">
      <c r="A6920" s="20"/>
      <c r="B6920" s="24">
        <v>4138</v>
      </c>
    </row>
    <row r="6921" spans="1:2">
      <c r="A6921" s="20"/>
      <c r="B6921" s="24">
        <v>4139</v>
      </c>
    </row>
    <row r="6922" spans="1:2">
      <c r="A6922" s="20"/>
      <c r="B6922" s="24">
        <v>4140</v>
      </c>
    </row>
    <row r="6923" spans="1:2">
      <c r="A6923" s="20"/>
      <c r="B6923" s="24">
        <v>4141</v>
      </c>
    </row>
    <row r="6924" spans="1:2">
      <c r="A6924" s="20"/>
      <c r="B6924" s="24">
        <v>4142</v>
      </c>
    </row>
    <row r="6925" spans="1:2">
      <c r="A6925" s="20"/>
      <c r="B6925" s="24">
        <v>4143</v>
      </c>
    </row>
    <row r="6926" spans="1:2">
      <c r="A6926" s="20"/>
      <c r="B6926" s="24">
        <v>4144</v>
      </c>
    </row>
    <row r="6927" spans="1:2">
      <c r="A6927" s="20"/>
      <c r="B6927" s="24">
        <v>4145</v>
      </c>
    </row>
    <row r="6928" spans="1:2">
      <c r="A6928" s="20"/>
      <c r="B6928" s="24">
        <v>4146</v>
      </c>
    </row>
    <row r="6929" spans="1:2">
      <c r="A6929" s="20"/>
      <c r="B6929" s="24">
        <v>4147</v>
      </c>
    </row>
    <row r="6930" spans="1:2">
      <c r="A6930" s="20"/>
      <c r="B6930" s="24">
        <v>4148</v>
      </c>
    </row>
    <row r="6931" spans="1:2">
      <c r="A6931" s="20"/>
      <c r="B6931" s="24">
        <v>4149</v>
      </c>
    </row>
    <row r="6932" spans="1:2">
      <c r="A6932" s="20"/>
      <c r="B6932" s="24">
        <v>4150</v>
      </c>
    </row>
    <row r="6933" spans="1:2">
      <c r="A6933" s="20"/>
      <c r="B6933" s="24">
        <v>4151</v>
      </c>
    </row>
    <row r="6934" spans="1:2">
      <c r="A6934" s="20"/>
      <c r="B6934" s="24">
        <v>4152</v>
      </c>
    </row>
    <row r="6935" spans="1:2">
      <c r="A6935" s="20"/>
      <c r="B6935" s="24">
        <v>4153</v>
      </c>
    </row>
    <row r="6936" spans="1:2">
      <c r="A6936" s="20"/>
      <c r="B6936" s="24">
        <v>4154</v>
      </c>
    </row>
    <row r="6937" spans="1:2">
      <c r="A6937" s="20"/>
      <c r="B6937" s="24">
        <v>4155</v>
      </c>
    </row>
    <row r="6938" spans="1:2">
      <c r="A6938" s="20"/>
      <c r="B6938" s="24">
        <v>4156</v>
      </c>
    </row>
    <row r="6939" spans="1:2">
      <c r="A6939" s="20"/>
      <c r="B6939" s="24">
        <v>4157</v>
      </c>
    </row>
    <row r="6940" spans="1:2">
      <c r="A6940" s="20"/>
      <c r="B6940" s="24">
        <v>4158</v>
      </c>
    </row>
    <row r="6941" spans="1:2">
      <c r="A6941" s="20"/>
      <c r="B6941" s="24">
        <v>4159</v>
      </c>
    </row>
    <row r="6942" spans="1:2">
      <c r="A6942" s="20"/>
      <c r="B6942" s="24">
        <v>4160</v>
      </c>
    </row>
    <row r="6943" spans="1:2">
      <c r="A6943" s="20"/>
      <c r="B6943" s="24">
        <v>4161</v>
      </c>
    </row>
    <row r="6944" spans="1:2">
      <c r="A6944" s="20"/>
      <c r="B6944" s="24">
        <v>4162</v>
      </c>
    </row>
    <row r="6945" spans="1:2">
      <c r="A6945" s="20"/>
      <c r="B6945" s="24">
        <v>4163</v>
      </c>
    </row>
    <row r="6946" spans="1:2">
      <c r="A6946" s="20"/>
      <c r="B6946" s="24">
        <v>4164</v>
      </c>
    </row>
    <row r="6947" spans="1:2">
      <c r="A6947" s="20"/>
      <c r="B6947" s="24">
        <v>4165</v>
      </c>
    </row>
    <row r="6948" spans="1:2">
      <c r="A6948" s="20"/>
      <c r="B6948" s="24">
        <v>4166</v>
      </c>
    </row>
    <row r="6949" spans="1:2">
      <c r="A6949" s="20"/>
      <c r="B6949" s="24">
        <v>4167</v>
      </c>
    </row>
    <row r="6950" spans="1:2">
      <c r="A6950" s="20"/>
      <c r="B6950" s="24">
        <v>4168</v>
      </c>
    </row>
    <row r="6951" spans="1:2">
      <c r="A6951" s="20"/>
      <c r="B6951" s="24">
        <v>4169</v>
      </c>
    </row>
    <row r="6952" spans="1:2">
      <c r="A6952" s="20"/>
      <c r="B6952" s="24">
        <v>4170</v>
      </c>
    </row>
    <row r="6953" spans="1:2">
      <c r="A6953" s="20"/>
      <c r="B6953" s="24">
        <v>4171</v>
      </c>
    </row>
    <row r="6954" spans="1:2">
      <c r="A6954" s="20"/>
      <c r="B6954" s="24">
        <v>4172</v>
      </c>
    </row>
    <row r="6955" spans="1:2">
      <c r="A6955" s="20"/>
      <c r="B6955" s="24">
        <v>4173</v>
      </c>
    </row>
    <row r="6956" spans="1:2">
      <c r="A6956" s="20"/>
      <c r="B6956" s="24">
        <v>4174</v>
      </c>
    </row>
    <row r="6957" spans="1:2">
      <c r="A6957" s="20"/>
      <c r="B6957" s="24">
        <v>4175</v>
      </c>
    </row>
    <row r="6958" spans="1:2">
      <c r="A6958" s="20"/>
      <c r="B6958" s="24">
        <v>4176</v>
      </c>
    </row>
    <row r="6959" spans="1:2">
      <c r="A6959" s="20"/>
      <c r="B6959" s="24">
        <v>4177</v>
      </c>
    </row>
    <row r="6960" spans="1:2">
      <c r="A6960" s="20"/>
      <c r="B6960" s="24">
        <v>4178</v>
      </c>
    </row>
    <row r="6961" spans="1:2">
      <c r="A6961" s="20"/>
      <c r="B6961" s="24">
        <v>4179</v>
      </c>
    </row>
    <row r="6962" spans="1:2">
      <c r="A6962" s="20"/>
      <c r="B6962" s="24">
        <v>4180</v>
      </c>
    </row>
    <row r="6963" spans="1:2">
      <c r="A6963" s="20"/>
      <c r="B6963" s="24">
        <v>4181</v>
      </c>
    </row>
    <row r="6964" spans="1:2">
      <c r="A6964" s="20"/>
      <c r="B6964" s="24">
        <v>4182</v>
      </c>
    </row>
    <row r="6965" spans="1:2">
      <c r="A6965" s="20"/>
      <c r="B6965" s="24">
        <v>4183</v>
      </c>
    </row>
    <row r="6966" spans="1:2">
      <c r="A6966" s="20"/>
      <c r="B6966" s="24">
        <v>4184</v>
      </c>
    </row>
    <row r="6967" spans="1:2">
      <c r="A6967" s="20"/>
      <c r="B6967" s="24">
        <v>4185</v>
      </c>
    </row>
    <row r="6968" spans="1:2">
      <c r="A6968" s="20"/>
      <c r="B6968" s="24">
        <v>4186</v>
      </c>
    </row>
    <row r="6969" spans="1:2">
      <c r="A6969" s="20"/>
      <c r="B6969" s="24">
        <v>4187</v>
      </c>
    </row>
    <row r="6970" spans="1:2">
      <c r="A6970" s="20"/>
      <c r="B6970" s="24">
        <v>4188</v>
      </c>
    </row>
    <row r="6971" spans="1:2">
      <c r="A6971" s="20"/>
      <c r="B6971" s="24">
        <v>4189</v>
      </c>
    </row>
    <row r="6972" spans="1:2">
      <c r="A6972" s="20"/>
      <c r="B6972" s="24">
        <v>4190</v>
      </c>
    </row>
    <row r="6973" spans="1:2">
      <c r="A6973" s="20"/>
      <c r="B6973" s="24">
        <v>4191</v>
      </c>
    </row>
    <row r="6974" spans="1:2">
      <c r="A6974" s="20"/>
      <c r="B6974" s="24">
        <v>4192</v>
      </c>
    </row>
    <row r="6975" spans="1:2">
      <c r="A6975" s="20"/>
      <c r="B6975" s="24">
        <v>4193</v>
      </c>
    </row>
    <row r="6976" spans="1:2">
      <c r="A6976" s="20"/>
      <c r="B6976" s="24">
        <v>4194</v>
      </c>
    </row>
    <row r="6977" spans="1:2">
      <c r="A6977" s="20"/>
      <c r="B6977" s="24">
        <v>4195</v>
      </c>
    </row>
    <row r="6978" spans="1:2">
      <c r="A6978" s="20"/>
      <c r="B6978" s="24">
        <v>4196</v>
      </c>
    </row>
    <row r="6979" spans="1:2">
      <c r="A6979" s="20"/>
      <c r="B6979" s="24">
        <v>4197</v>
      </c>
    </row>
    <row r="6980" spans="1:2">
      <c r="A6980" s="20"/>
      <c r="B6980" s="24">
        <v>4198</v>
      </c>
    </row>
    <row r="6981" spans="1:2">
      <c r="A6981" s="20"/>
      <c r="B6981" s="24">
        <v>4199</v>
      </c>
    </row>
    <row r="6982" spans="1:2">
      <c r="A6982" s="20"/>
      <c r="B6982" s="24">
        <v>4200</v>
      </c>
    </row>
    <row r="6983" spans="1:2">
      <c r="A6983" s="20"/>
      <c r="B6983" s="24">
        <v>4201</v>
      </c>
    </row>
    <row r="6984" spans="1:2">
      <c r="A6984" s="20"/>
      <c r="B6984" s="24">
        <v>4202</v>
      </c>
    </row>
    <row r="6985" spans="1:2">
      <c r="A6985" s="20"/>
      <c r="B6985" s="24">
        <v>4203</v>
      </c>
    </row>
    <row r="6986" spans="1:2">
      <c r="A6986" s="20"/>
      <c r="B6986" s="24">
        <v>4204</v>
      </c>
    </row>
    <row r="6987" spans="1:2">
      <c r="A6987" s="20"/>
      <c r="B6987" s="24">
        <v>4205</v>
      </c>
    </row>
    <row r="6988" spans="1:2">
      <c r="A6988" s="20"/>
      <c r="B6988" s="24">
        <v>4206</v>
      </c>
    </row>
    <row r="6989" spans="1:2">
      <c r="A6989" s="20"/>
      <c r="B6989" s="24">
        <v>4207</v>
      </c>
    </row>
    <row r="6990" spans="1:2">
      <c r="A6990" s="20"/>
      <c r="B6990" s="24">
        <v>4208</v>
      </c>
    </row>
    <row r="6991" spans="1:2">
      <c r="A6991" s="20"/>
      <c r="B6991" s="24">
        <v>4209</v>
      </c>
    </row>
    <row r="6992" spans="1:2">
      <c r="A6992" s="20"/>
      <c r="B6992" s="24">
        <v>4210</v>
      </c>
    </row>
    <row r="6993" spans="1:2">
      <c r="A6993" s="20"/>
      <c r="B6993" s="24">
        <v>4211</v>
      </c>
    </row>
    <row r="6994" spans="1:2">
      <c r="A6994" s="20"/>
      <c r="B6994" s="24">
        <v>4212</v>
      </c>
    </row>
    <row r="6995" spans="1:2">
      <c r="A6995" s="20"/>
      <c r="B6995" s="24">
        <v>4213</v>
      </c>
    </row>
    <row r="6996" spans="1:2">
      <c r="A6996" s="20"/>
      <c r="B6996" s="24">
        <v>4214</v>
      </c>
    </row>
    <row r="6997" spans="1:2">
      <c r="A6997" s="20"/>
      <c r="B6997" s="24">
        <v>4215</v>
      </c>
    </row>
    <row r="6998" spans="1:2">
      <c r="A6998" s="20"/>
      <c r="B6998" s="24">
        <v>4216</v>
      </c>
    </row>
    <row r="6999" spans="1:2">
      <c r="A6999" s="20"/>
      <c r="B6999" s="24">
        <v>4217</v>
      </c>
    </row>
    <row r="7000" spans="1:2">
      <c r="A7000" s="20"/>
      <c r="B7000" s="24">
        <v>4218</v>
      </c>
    </row>
    <row r="7001" spans="1:2">
      <c r="A7001" s="20"/>
      <c r="B7001" s="24">
        <v>4219</v>
      </c>
    </row>
    <row r="7002" spans="1:2">
      <c r="A7002" s="20"/>
      <c r="B7002" s="24">
        <v>4220</v>
      </c>
    </row>
    <row r="7003" spans="1:2">
      <c r="A7003" s="20"/>
      <c r="B7003" s="24">
        <v>4221</v>
      </c>
    </row>
    <row r="7004" spans="1:2">
      <c r="A7004" s="20"/>
      <c r="B7004" s="24">
        <v>4222</v>
      </c>
    </row>
    <row r="7005" spans="1:2">
      <c r="A7005" s="20"/>
      <c r="B7005" s="24">
        <v>4223</v>
      </c>
    </row>
    <row r="7006" spans="1:2">
      <c r="A7006" s="20"/>
      <c r="B7006" s="24">
        <v>4224</v>
      </c>
    </row>
    <row r="7007" spans="1:2">
      <c r="A7007" s="20"/>
      <c r="B7007" s="24">
        <v>4225</v>
      </c>
    </row>
    <row r="7008" spans="1:2">
      <c r="A7008" s="20"/>
      <c r="B7008" s="24">
        <v>4226</v>
      </c>
    </row>
    <row r="7009" spans="1:2">
      <c r="A7009" s="20"/>
      <c r="B7009" s="24">
        <v>4227</v>
      </c>
    </row>
    <row r="7010" spans="1:2">
      <c r="A7010" s="20"/>
      <c r="B7010" s="24">
        <v>4228</v>
      </c>
    </row>
    <row r="7011" spans="1:2">
      <c r="A7011" s="20"/>
      <c r="B7011" s="24">
        <v>4229</v>
      </c>
    </row>
    <row r="7012" spans="1:2">
      <c r="A7012" s="20"/>
      <c r="B7012" s="24">
        <v>4230</v>
      </c>
    </row>
    <row r="7013" spans="1:2">
      <c r="A7013" s="20"/>
      <c r="B7013" s="24">
        <v>4231</v>
      </c>
    </row>
    <row r="7014" spans="1:2">
      <c r="A7014" s="20"/>
      <c r="B7014" s="24">
        <v>4232</v>
      </c>
    </row>
    <row r="7015" spans="1:2">
      <c r="A7015" s="20"/>
      <c r="B7015" s="24">
        <v>4233</v>
      </c>
    </row>
    <row r="7016" spans="1:2">
      <c r="A7016" s="20"/>
      <c r="B7016" s="24">
        <v>4234</v>
      </c>
    </row>
    <row r="7017" spans="1:2">
      <c r="A7017" s="20"/>
      <c r="B7017" s="24">
        <v>4235</v>
      </c>
    </row>
    <row r="7018" spans="1:2">
      <c r="A7018" s="20"/>
      <c r="B7018" s="24">
        <v>4236</v>
      </c>
    </row>
    <row r="7019" spans="1:2">
      <c r="A7019" s="20"/>
      <c r="B7019" s="24">
        <v>4237</v>
      </c>
    </row>
    <row r="7020" spans="1:2">
      <c r="A7020" s="20"/>
      <c r="B7020" s="24">
        <v>4238</v>
      </c>
    </row>
    <row r="7021" spans="1:2">
      <c r="A7021" s="20"/>
      <c r="B7021" s="24">
        <v>4239</v>
      </c>
    </row>
    <row r="7022" spans="1:2">
      <c r="A7022" s="20"/>
      <c r="B7022" s="24">
        <v>4240</v>
      </c>
    </row>
    <row r="7023" spans="1:2">
      <c r="A7023" s="20"/>
      <c r="B7023" s="24">
        <v>4241</v>
      </c>
    </row>
    <row r="7024" spans="1:2">
      <c r="A7024" s="20"/>
      <c r="B7024" s="24">
        <v>4242</v>
      </c>
    </row>
    <row r="7025" spans="1:2">
      <c r="A7025" s="20"/>
      <c r="B7025" s="24">
        <v>4243</v>
      </c>
    </row>
    <row r="7026" spans="1:2">
      <c r="A7026" s="20"/>
      <c r="B7026" s="24">
        <v>4244</v>
      </c>
    </row>
    <row r="7027" spans="1:2">
      <c r="A7027" s="20"/>
      <c r="B7027" s="24">
        <v>4245</v>
      </c>
    </row>
    <row r="7028" spans="1:2">
      <c r="A7028" s="20"/>
      <c r="B7028" s="24">
        <v>4246</v>
      </c>
    </row>
    <row r="7029" spans="1:2">
      <c r="A7029" s="20"/>
      <c r="B7029" s="24">
        <v>4247</v>
      </c>
    </row>
    <row r="7030" spans="1:2">
      <c r="A7030" s="20"/>
      <c r="B7030" s="24">
        <v>4248</v>
      </c>
    </row>
    <row r="7031" spans="1:2">
      <c r="A7031" s="20"/>
      <c r="B7031" s="24">
        <v>4249</v>
      </c>
    </row>
    <row r="7032" spans="1:2">
      <c r="A7032" s="20"/>
      <c r="B7032" s="24">
        <v>4250</v>
      </c>
    </row>
    <row r="7033" spans="1:2">
      <c r="A7033" s="20"/>
      <c r="B7033" s="24">
        <v>4251</v>
      </c>
    </row>
    <row r="7034" spans="1:2">
      <c r="A7034" s="20"/>
      <c r="B7034" s="24">
        <v>4252</v>
      </c>
    </row>
    <row r="7035" spans="1:2">
      <c r="A7035" s="20"/>
      <c r="B7035" s="24">
        <v>4253</v>
      </c>
    </row>
    <row r="7036" spans="1:2">
      <c r="A7036" s="20"/>
      <c r="B7036" s="24">
        <v>4254</v>
      </c>
    </row>
    <row r="7037" spans="1:2">
      <c r="A7037" s="20"/>
      <c r="B7037" s="24">
        <v>4255</v>
      </c>
    </row>
    <row r="7038" spans="1:2">
      <c r="A7038" s="20"/>
      <c r="B7038" s="24">
        <v>4256</v>
      </c>
    </row>
    <row r="7039" spans="1:2">
      <c r="A7039" s="20"/>
      <c r="B7039" s="24">
        <v>4257</v>
      </c>
    </row>
    <row r="7040" spans="1:2">
      <c r="A7040" s="20"/>
      <c r="B7040" s="24">
        <v>4258</v>
      </c>
    </row>
    <row r="7041" spans="1:2">
      <c r="A7041" s="20"/>
      <c r="B7041" s="24">
        <v>4259</v>
      </c>
    </row>
    <row r="7042" spans="1:2">
      <c r="A7042" s="20"/>
      <c r="B7042" s="24">
        <v>4260</v>
      </c>
    </row>
    <row r="7043" spans="1:2">
      <c r="A7043" s="20"/>
      <c r="B7043" s="24">
        <v>4261</v>
      </c>
    </row>
    <row r="7044" spans="1:2">
      <c r="A7044" s="20"/>
      <c r="B7044" s="24">
        <v>4262</v>
      </c>
    </row>
    <row r="7045" spans="1:2">
      <c r="A7045" s="20"/>
      <c r="B7045" s="24">
        <v>4263</v>
      </c>
    </row>
    <row r="7046" spans="1:2">
      <c r="A7046" s="20"/>
      <c r="B7046" s="24">
        <v>4264</v>
      </c>
    </row>
    <row r="7047" spans="1:2">
      <c r="A7047" s="20"/>
      <c r="B7047" s="24">
        <v>4265</v>
      </c>
    </row>
    <row r="7048" spans="1:2">
      <c r="A7048" s="20"/>
      <c r="B7048" s="24">
        <v>4266</v>
      </c>
    </row>
    <row r="7049" spans="1:2">
      <c r="A7049" s="20"/>
      <c r="B7049" s="24">
        <v>4267</v>
      </c>
    </row>
    <row r="7050" spans="1:2">
      <c r="A7050" s="20"/>
      <c r="B7050" s="24">
        <v>4268</v>
      </c>
    </row>
    <row r="7051" spans="1:2">
      <c r="A7051" s="20"/>
      <c r="B7051" s="24">
        <v>4269</v>
      </c>
    </row>
    <row r="7052" spans="1:2">
      <c r="A7052" s="20"/>
      <c r="B7052" s="24">
        <v>4270</v>
      </c>
    </row>
    <row r="7053" spans="1:2">
      <c r="A7053" s="20"/>
      <c r="B7053" s="24">
        <v>4271</v>
      </c>
    </row>
    <row r="7054" spans="1:2">
      <c r="A7054" s="20"/>
      <c r="B7054" s="24">
        <v>4272</v>
      </c>
    </row>
    <row r="7055" spans="1:2">
      <c r="A7055" s="20"/>
      <c r="B7055" s="24">
        <v>4273</v>
      </c>
    </row>
    <row r="7056" spans="1:2">
      <c r="A7056" s="20"/>
      <c r="B7056" s="24">
        <v>4274</v>
      </c>
    </row>
    <row r="7057" spans="1:2">
      <c r="A7057" s="20"/>
      <c r="B7057" s="24">
        <v>4275</v>
      </c>
    </row>
    <row r="7058" spans="1:2">
      <c r="A7058" s="20"/>
      <c r="B7058" s="24">
        <v>4276</v>
      </c>
    </row>
    <row r="7059" spans="1:2">
      <c r="A7059" s="20"/>
      <c r="B7059" s="24">
        <v>4277</v>
      </c>
    </row>
    <row r="7060" spans="1:2">
      <c r="A7060" s="20"/>
      <c r="B7060" s="24">
        <v>4278</v>
      </c>
    </row>
    <row r="7061" spans="1:2">
      <c r="A7061" s="20"/>
      <c r="B7061" s="24">
        <v>4279</v>
      </c>
    </row>
    <row r="7062" spans="1:2">
      <c r="A7062" s="20"/>
      <c r="B7062" s="24">
        <v>4280</v>
      </c>
    </row>
    <row r="7063" spans="1:2">
      <c r="A7063" s="20"/>
      <c r="B7063" s="24">
        <v>4281</v>
      </c>
    </row>
    <row r="7064" spans="1:2">
      <c r="A7064" s="20"/>
      <c r="B7064" s="24">
        <v>4282</v>
      </c>
    </row>
    <row r="7065" spans="1:2">
      <c r="A7065" s="20"/>
      <c r="B7065" s="24">
        <v>4283</v>
      </c>
    </row>
    <row r="7066" spans="1:2">
      <c r="A7066" s="20"/>
      <c r="B7066" s="24">
        <v>4284</v>
      </c>
    </row>
    <row r="7067" spans="1:2">
      <c r="A7067" s="20"/>
      <c r="B7067" s="24">
        <v>4285</v>
      </c>
    </row>
    <row r="7068" spans="1:2">
      <c r="A7068" s="20"/>
      <c r="B7068" s="24">
        <v>4286</v>
      </c>
    </row>
    <row r="7069" spans="1:2">
      <c r="A7069" s="20"/>
      <c r="B7069" s="24">
        <v>4287</v>
      </c>
    </row>
    <row r="7070" spans="1:2">
      <c r="A7070" s="20"/>
      <c r="B7070" s="24">
        <v>4288</v>
      </c>
    </row>
    <row r="7071" spans="1:2">
      <c r="A7071" s="20"/>
      <c r="B7071" s="24">
        <v>4289</v>
      </c>
    </row>
    <row r="7072" spans="1:2">
      <c r="A7072" s="20"/>
      <c r="B7072" s="24">
        <v>4290</v>
      </c>
    </row>
    <row r="7073" spans="1:2">
      <c r="A7073" s="20"/>
      <c r="B7073" s="24">
        <v>4291</v>
      </c>
    </row>
    <row r="7074" spans="1:2">
      <c r="A7074" s="20"/>
      <c r="B7074" s="24">
        <v>4292</v>
      </c>
    </row>
    <row r="7075" spans="1:2">
      <c r="A7075" s="20"/>
      <c r="B7075" s="24">
        <v>4293</v>
      </c>
    </row>
    <row r="7076" spans="1:2">
      <c r="A7076" s="20"/>
      <c r="B7076" s="24">
        <v>4294</v>
      </c>
    </row>
    <row r="7077" spans="1:2">
      <c r="A7077" s="20"/>
      <c r="B7077" s="24">
        <v>4295</v>
      </c>
    </row>
    <row r="7078" spans="1:2">
      <c r="A7078" s="20"/>
      <c r="B7078" s="24">
        <v>4296</v>
      </c>
    </row>
    <row r="7079" spans="1:2">
      <c r="A7079" s="20"/>
      <c r="B7079" s="24">
        <v>4297</v>
      </c>
    </row>
    <row r="7080" spans="1:2">
      <c r="A7080" s="20"/>
      <c r="B7080" s="24">
        <v>4298</v>
      </c>
    </row>
    <row r="7081" spans="1:2">
      <c r="A7081" s="20"/>
      <c r="B7081" s="24">
        <v>4299</v>
      </c>
    </row>
    <row r="7082" spans="1:2">
      <c r="A7082" s="20"/>
      <c r="B7082" s="24">
        <v>4300</v>
      </c>
    </row>
    <row r="7083" spans="1:2">
      <c r="A7083" s="20"/>
      <c r="B7083" s="24">
        <v>4301</v>
      </c>
    </row>
    <row r="7084" spans="1:2">
      <c r="A7084" s="20"/>
      <c r="B7084" s="24">
        <v>4302</v>
      </c>
    </row>
    <row r="7085" spans="1:2">
      <c r="A7085" s="20"/>
      <c r="B7085" s="24">
        <v>4303</v>
      </c>
    </row>
    <row r="7086" spans="1:2">
      <c r="A7086" s="20"/>
      <c r="B7086" s="24">
        <v>4304</v>
      </c>
    </row>
    <row r="7087" spans="1:2">
      <c r="A7087" s="20"/>
      <c r="B7087" s="24">
        <v>4305</v>
      </c>
    </row>
    <row r="7088" spans="1:2">
      <c r="A7088" s="20"/>
      <c r="B7088" s="24">
        <v>4306</v>
      </c>
    </row>
    <row r="7089" spans="1:2">
      <c r="A7089" s="20"/>
      <c r="B7089" s="24">
        <v>4307</v>
      </c>
    </row>
    <row r="7090" spans="1:2">
      <c r="A7090" s="20"/>
      <c r="B7090" s="24">
        <v>4308</v>
      </c>
    </row>
    <row r="7091" spans="1:2">
      <c r="A7091" s="20"/>
      <c r="B7091" s="24">
        <v>4309</v>
      </c>
    </row>
    <row r="7092" spans="1:2">
      <c r="A7092" s="20"/>
      <c r="B7092" s="24">
        <v>4310</v>
      </c>
    </row>
    <row r="7093" spans="1:2">
      <c r="A7093" s="20"/>
      <c r="B7093" s="24">
        <v>4311</v>
      </c>
    </row>
    <row r="7094" spans="1:2">
      <c r="A7094" s="20"/>
      <c r="B7094" s="24">
        <v>4312</v>
      </c>
    </row>
    <row r="7095" spans="1:2">
      <c r="A7095" s="20"/>
      <c r="B7095" s="24">
        <v>4313</v>
      </c>
    </row>
    <row r="7096" spans="1:2">
      <c r="A7096" s="20"/>
      <c r="B7096" s="24">
        <v>4314</v>
      </c>
    </row>
    <row r="7097" spans="1:2">
      <c r="A7097" s="20"/>
      <c r="B7097" s="24">
        <v>4315</v>
      </c>
    </row>
    <row r="7098" spans="1:2">
      <c r="A7098" s="20"/>
      <c r="B7098" s="24">
        <v>4316</v>
      </c>
    </row>
    <row r="7099" spans="1:2">
      <c r="A7099" s="20"/>
      <c r="B7099" s="24">
        <v>4317</v>
      </c>
    </row>
    <row r="7100" spans="1:2">
      <c r="A7100" s="20"/>
      <c r="B7100" s="24">
        <v>4318</v>
      </c>
    </row>
    <row r="7101" spans="1:2">
      <c r="A7101" s="20"/>
      <c r="B7101" s="24">
        <v>4319</v>
      </c>
    </row>
    <row r="7102" spans="1:2">
      <c r="A7102" s="20"/>
      <c r="B7102" s="24">
        <v>4320</v>
      </c>
    </row>
    <row r="7103" spans="1:2">
      <c r="A7103" s="20"/>
      <c r="B7103" s="24">
        <v>4321</v>
      </c>
    </row>
    <row r="7104" spans="1:2">
      <c r="A7104" s="20"/>
      <c r="B7104" s="24">
        <v>4322</v>
      </c>
    </row>
    <row r="7105" spans="1:2">
      <c r="A7105" s="20"/>
      <c r="B7105" s="24">
        <v>4323</v>
      </c>
    </row>
    <row r="7106" spans="1:2">
      <c r="A7106" s="20"/>
      <c r="B7106" s="24">
        <v>4324</v>
      </c>
    </row>
    <row r="7107" spans="1:2">
      <c r="A7107" s="20"/>
      <c r="B7107" s="24">
        <v>4325</v>
      </c>
    </row>
    <row r="7108" spans="1:2">
      <c r="A7108" s="20"/>
      <c r="B7108" s="24">
        <v>4326</v>
      </c>
    </row>
    <row r="7109" spans="1:2">
      <c r="A7109" s="20"/>
      <c r="B7109" s="24">
        <v>4327</v>
      </c>
    </row>
    <row r="7110" spans="1:2">
      <c r="A7110" s="20"/>
      <c r="B7110" s="24">
        <v>4328</v>
      </c>
    </row>
    <row r="7111" spans="1:2">
      <c r="A7111" s="20"/>
      <c r="B7111" s="24">
        <v>4329</v>
      </c>
    </row>
    <row r="7112" spans="1:2">
      <c r="A7112" s="20"/>
      <c r="B7112" s="24">
        <v>4330</v>
      </c>
    </row>
    <row r="7113" spans="1:2">
      <c r="A7113" s="20"/>
      <c r="B7113" s="24">
        <v>4331</v>
      </c>
    </row>
    <row r="7114" spans="1:2">
      <c r="A7114" s="20"/>
      <c r="B7114" s="24">
        <v>4332</v>
      </c>
    </row>
    <row r="7115" spans="1:2">
      <c r="A7115" s="20"/>
      <c r="B7115" s="24">
        <v>4333</v>
      </c>
    </row>
    <row r="7116" spans="1:2">
      <c r="A7116" s="20"/>
      <c r="B7116" s="24">
        <v>4334</v>
      </c>
    </row>
    <row r="7117" spans="1:2">
      <c r="A7117" s="20"/>
      <c r="B7117" s="24">
        <v>4335</v>
      </c>
    </row>
    <row r="7118" spans="1:2">
      <c r="A7118" s="20"/>
      <c r="B7118" s="24">
        <v>4336</v>
      </c>
    </row>
    <row r="7119" spans="1:2">
      <c r="A7119" s="20"/>
      <c r="B7119" s="24">
        <v>4337</v>
      </c>
    </row>
    <row r="7120" spans="1:2">
      <c r="A7120" s="20"/>
      <c r="B7120" s="24">
        <v>4338</v>
      </c>
    </row>
    <row r="7121" spans="1:2">
      <c r="A7121" s="20"/>
      <c r="B7121" s="24">
        <v>4339</v>
      </c>
    </row>
    <row r="7122" spans="1:2">
      <c r="A7122" s="20"/>
      <c r="B7122" s="24">
        <v>4340</v>
      </c>
    </row>
    <row r="7123" spans="1:2">
      <c r="A7123" s="20"/>
      <c r="B7123" s="24">
        <v>4341</v>
      </c>
    </row>
    <row r="7124" spans="1:2">
      <c r="A7124" s="20"/>
      <c r="B7124" s="24">
        <v>4342</v>
      </c>
    </row>
    <row r="7125" spans="1:2">
      <c r="A7125" s="20"/>
      <c r="B7125" s="24">
        <v>4343</v>
      </c>
    </row>
    <row r="7126" spans="1:2">
      <c r="A7126" s="20"/>
      <c r="B7126" s="24">
        <v>4344</v>
      </c>
    </row>
    <row r="7127" spans="1:2">
      <c r="A7127" s="20"/>
      <c r="B7127" s="24">
        <v>4345</v>
      </c>
    </row>
    <row r="7128" spans="1:2">
      <c r="A7128" s="20"/>
      <c r="B7128" s="24">
        <v>4346</v>
      </c>
    </row>
    <row r="7129" spans="1:2">
      <c r="A7129" s="20"/>
      <c r="B7129" s="24">
        <v>4347</v>
      </c>
    </row>
    <row r="7130" spans="1:2">
      <c r="A7130" s="20"/>
      <c r="B7130" s="24">
        <v>4348</v>
      </c>
    </row>
    <row r="7131" spans="1:2">
      <c r="A7131" s="20"/>
      <c r="B7131" s="24">
        <v>4349</v>
      </c>
    </row>
    <row r="7132" spans="1:2">
      <c r="A7132" s="20"/>
      <c r="B7132" s="24">
        <v>4350</v>
      </c>
    </row>
    <row r="7133" spans="1:2">
      <c r="A7133" s="20"/>
      <c r="B7133" s="24">
        <v>4351</v>
      </c>
    </row>
    <row r="7134" spans="1:2">
      <c r="A7134" s="20"/>
      <c r="B7134" s="24">
        <v>4352</v>
      </c>
    </row>
    <row r="7135" spans="1:2">
      <c r="A7135" s="20"/>
      <c r="B7135" s="24">
        <v>4353</v>
      </c>
    </row>
    <row r="7136" spans="1:2">
      <c r="A7136" s="20"/>
      <c r="B7136" s="24">
        <v>4354</v>
      </c>
    </row>
    <row r="7137" spans="1:2">
      <c r="A7137" s="20"/>
      <c r="B7137" s="24">
        <v>4355</v>
      </c>
    </row>
    <row r="7138" spans="1:2">
      <c r="A7138" s="20"/>
      <c r="B7138" s="24">
        <v>4356</v>
      </c>
    </row>
    <row r="7139" spans="1:2">
      <c r="A7139" s="20"/>
      <c r="B7139" s="24">
        <v>4357</v>
      </c>
    </row>
    <row r="7140" spans="1:2">
      <c r="A7140" s="20"/>
      <c r="B7140" s="24">
        <v>4358</v>
      </c>
    </row>
    <row r="7141" spans="1:2">
      <c r="A7141" s="20"/>
      <c r="B7141" s="24">
        <v>4359</v>
      </c>
    </row>
    <row r="7142" spans="1:2">
      <c r="A7142" s="20"/>
      <c r="B7142" s="24">
        <v>4360</v>
      </c>
    </row>
    <row r="7143" spans="1:2">
      <c r="A7143" s="20"/>
      <c r="B7143" s="24">
        <v>4361</v>
      </c>
    </row>
    <row r="7144" spans="1:2">
      <c r="A7144" s="20"/>
      <c r="B7144" s="24">
        <v>4362</v>
      </c>
    </row>
    <row r="7145" spans="1:2">
      <c r="A7145" s="20"/>
      <c r="B7145" s="24">
        <v>4363</v>
      </c>
    </row>
    <row r="7146" spans="1:2">
      <c r="A7146" s="20"/>
      <c r="B7146" s="24">
        <v>4364</v>
      </c>
    </row>
    <row r="7147" spans="1:2">
      <c r="A7147" s="20"/>
      <c r="B7147" s="24">
        <v>4365</v>
      </c>
    </row>
    <row r="7148" spans="1:2">
      <c r="A7148" s="20"/>
      <c r="B7148" s="24">
        <v>4366</v>
      </c>
    </row>
    <row r="7149" spans="1:2">
      <c r="A7149" s="20"/>
      <c r="B7149" s="24">
        <v>4367</v>
      </c>
    </row>
    <row r="7150" spans="1:2">
      <c r="A7150" s="20"/>
      <c r="B7150" s="24">
        <v>4368</v>
      </c>
    </row>
    <row r="7151" spans="1:2">
      <c r="A7151" s="20"/>
      <c r="B7151" s="24">
        <v>4369</v>
      </c>
    </row>
    <row r="7152" spans="1:2">
      <c r="A7152" s="20"/>
      <c r="B7152" s="24">
        <v>4370</v>
      </c>
    </row>
    <row r="7153" spans="1:2">
      <c r="A7153" s="20"/>
      <c r="B7153" s="24">
        <v>4371</v>
      </c>
    </row>
    <row r="7154" spans="1:2">
      <c r="A7154" s="20"/>
      <c r="B7154" s="24">
        <v>4372</v>
      </c>
    </row>
    <row r="7155" spans="1:2">
      <c r="A7155" s="20"/>
      <c r="B7155" s="24">
        <v>4373</v>
      </c>
    </row>
    <row r="7156" spans="1:2">
      <c r="A7156" s="20"/>
      <c r="B7156" s="24">
        <v>4374</v>
      </c>
    </row>
    <row r="7157" spans="1:2">
      <c r="A7157" s="20"/>
      <c r="B7157" s="24">
        <v>4375</v>
      </c>
    </row>
    <row r="7158" spans="1:2">
      <c r="A7158" s="20"/>
      <c r="B7158" s="24">
        <v>4376</v>
      </c>
    </row>
    <row r="7159" spans="1:2">
      <c r="A7159" s="20"/>
      <c r="B7159" s="24">
        <v>4377</v>
      </c>
    </row>
    <row r="7160" spans="1:2">
      <c r="A7160" s="20"/>
      <c r="B7160" s="24">
        <v>4378</v>
      </c>
    </row>
    <row r="7161" spans="1:2">
      <c r="A7161" s="20"/>
      <c r="B7161" s="24">
        <v>4379</v>
      </c>
    </row>
    <row r="7162" spans="1:2">
      <c r="A7162" s="20"/>
      <c r="B7162" s="24">
        <v>4380</v>
      </c>
    </row>
    <row r="7163" spans="1:2">
      <c r="A7163" s="20"/>
      <c r="B7163" s="24">
        <v>4381</v>
      </c>
    </row>
    <row r="7164" spans="1:2">
      <c r="A7164" s="20"/>
      <c r="B7164" s="24">
        <v>4382</v>
      </c>
    </row>
    <row r="7165" spans="1:2">
      <c r="A7165" s="20"/>
      <c r="B7165" s="24">
        <v>4383</v>
      </c>
    </row>
    <row r="7166" spans="1:2">
      <c r="A7166" s="20"/>
      <c r="B7166" s="24">
        <v>4384</v>
      </c>
    </row>
    <row r="7167" spans="1:2">
      <c r="A7167" s="20"/>
      <c r="B7167" s="24">
        <v>4385</v>
      </c>
    </row>
    <row r="7168" spans="1:2">
      <c r="A7168" s="20"/>
      <c r="B7168" s="24">
        <v>4386</v>
      </c>
    </row>
    <row r="7169" spans="1:2">
      <c r="A7169" s="20"/>
      <c r="B7169" s="24">
        <v>4387</v>
      </c>
    </row>
    <row r="7170" spans="1:2">
      <c r="A7170" s="20"/>
      <c r="B7170" s="24">
        <v>4388</v>
      </c>
    </row>
    <row r="7171" spans="1:2">
      <c r="A7171" s="20"/>
      <c r="B7171" s="24">
        <v>4389</v>
      </c>
    </row>
    <row r="7172" spans="1:2">
      <c r="A7172" s="20"/>
      <c r="B7172" s="24">
        <v>4390</v>
      </c>
    </row>
    <row r="7173" spans="1:2">
      <c r="A7173" s="20"/>
      <c r="B7173" s="24">
        <v>4391</v>
      </c>
    </row>
    <row r="7174" spans="1:2">
      <c r="A7174" s="20"/>
      <c r="B7174" s="24">
        <v>4392</v>
      </c>
    </row>
    <row r="7175" spans="1:2">
      <c r="A7175" s="20"/>
      <c r="B7175" s="24">
        <v>4393</v>
      </c>
    </row>
    <row r="7176" spans="1:2">
      <c r="A7176" s="20"/>
      <c r="B7176" s="24">
        <v>4394</v>
      </c>
    </row>
    <row r="7177" spans="1:2">
      <c r="A7177" s="20"/>
      <c r="B7177" s="24">
        <v>4395</v>
      </c>
    </row>
    <row r="7178" spans="1:2">
      <c r="A7178" s="20"/>
      <c r="B7178" s="24">
        <v>4396</v>
      </c>
    </row>
    <row r="7179" spans="1:2">
      <c r="A7179" s="20"/>
      <c r="B7179" s="24">
        <v>4397</v>
      </c>
    </row>
    <row r="7180" spans="1:2">
      <c r="A7180" s="20"/>
      <c r="B7180" s="24">
        <v>4398</v>
      </c>
    </row>
    <row r="7181" spans="1:2">
      <c r="A7181" s="20"/>
      <c r="B7181" s="24">
        <v>4399</v>
      </c>
    </row>
    <row r="7182" spans="1:2">
      <c r="A7182" s="20"/>
      <c r="B7182" s="24">
        <v>4400</v>
      </c>
    </row>
    <row r="7183" spans="1:2">
      <c r="A7183" s="20"/>
      <c r="B7183" s="24">
        <v>4401</v>
      </c>
    </row>
    <row r="7184" spans="1:2">
      <c r="A7184" s="20"/>
      <c r="B7184" s="24">
        <v>4402</v>
      </c>
    </row>
    <row r="7185" spans="1:2">
      <c r="A7185" s="20"/>
      <c r="B7185" s="24">
        <v>4403</v>
      </c>
    </row>
    <row r="7186" spans="1:2">
      <c r="A7186" s="20"/>
      <c r="B7186" s="24">
        <v>4404</v>
      </c>
    </row>
    <row r="7187" spans="1:2">
      <c r="A7187" s="20"/>
      <c r="B7187" s="24">
        <v>4405</v>
      </c>
    </row>
    <row r="7188" spans="1:2">
      <c r="A7188" s="20"/>
      <c r="B7188" s="24">
        <v>4406</v>
      </c>
    </row>
    <row r="7189" spans="1:2">
      <c r="A7189" s="20"/>
      <c r="B7189" s="24">
        <v>4407</v>
      </c>
    </row>
    <row r="7190" spans="1:2">
      <c r="A7190" s="20"/>
      <c r="B7190" s="24">
        <v>4408</v>
      </c>
    </row>
    <row r="7191" spans="1:2">
      <c r="A7191" s="20"/>
      <c r="B7191" s="24">
        <v>4409</v>
      </c>
    </row>
    <row r="7192" spans="1:2">
      <c r="A7192" s="20"/>
      <c r="B7192" s="24">
        <v>4410</v>
      </c>
    </row>
    <row r="7193" spans="1:2">
      <c r="A7193" s="20"/>
      <c r="B7193" s="24">
        <v>4411</v>
      </c>
    </row>
    <row r="7194" spans="1:2">
      <c r="A7194" s="20"/>
      <c r="B7194" s="24">
        <v>4412</v>
      </c>
    </row>
    <row r="7195" spans="1:2">
      <c r="A7195" s="20"/>
      <c r="B7195" s="24">
        <v>4413</v>
      </c>
    </row>
    <row r="7196" spans="1:2">
      <c r="A7196" s="20"/>
      <c r="B7196" s="24">
        <v>4414</v>
      </c>
    </row>
    <row r="7197" spans="1:2">
      <c r="A7197" s="20"/>
      <c r="B7197" s="24">
        <v>4415</v>
      </c>
    </row>
    <row r="7198" spans="1:2">
      <c r="A7198" s="20"/>
      <c r="B7198" s="24">
        <v>4416</v>
      </c>
    </row>
    <row r="7199" spans="1:2">
      <c r="A7199" s="20"/>
      <c r="B7199" s="24">
        <v>4417</v>
      </c>
    </row>
    <row r="7200" spans="1:2">
      <c r="A7200" s="20"/>
      <c r="B7200" s="24">
        <v>4418</v>
      </c>
    </row>
    <row r="7201" spans="1:2">
      <c r="A7201" s="20"/>
      <c r="B7201" s="24">
        <v>4419</v>
      </c>
    </row>
    <row r="7202" spans="1:2">
      <c r="A7202" s="20"/>
      <c r="B7202" s="24">
        <v>4420</v>
      </c>
    </row>
    <row r="7203" spans="1:2">
      <c r="A7203" s="20"/>
      <c r="B7203" s="24">
        <v>4421</v>
      </c>
    </row>
    <row r="7204" spans="1:2">
      <c r="A7204" s="20"/>
      <c r="B7204" s="24">
        <v>4422</v>
      </c>
    </row>
    <row r="7205" spans="1:2">
      <c r="A7205" s="20"/>
      <c r="B7205" s="24">
        <v>4423</v>
      </c>
    </row>
    <row r="7206" spans="1:2">
      <c r="A7206" s="20"/>
      <c r="B7206" s="24">
        <v>4424</v>
      </c>
    </row>
    <row r="7207" spans="1:2">
      <c r="A7207" s="20"/>
      <c r="B7207" s="24">
        <v>4425</v>
      </c>
    </row>
    <row r="7208" spans="1:2">
      <c r="A7208" s="20"/>
      <c r="B7208" s="24">
        <v>4426</v>
      </c>
    </row>
    <row r="7209" spans="1:2">
      <c r="A7209" s="20"/>
      <c r="B7209" s="24">
        <v>4427</v>
      </c>
    </row>
    <row r="7210" spans="1:2">
      <c r="A7210" s="20"/>
      <c r="B7210" s="24">
        <v>4428</v>
      </c>
    </row>
    <row r="7211" spans="1:2">
      <c r="A7211" s="20"/>
      <c r="B7211" s="24">
        <v>4429</v>
      </c>
    </row>
    <row r="7212" spans="1:2">
      <c r="A7212" s="20"/>
      <c r="B7212" s="24">
        <v>4430</v>
      </c>
    </row>
    <row r="7213" spans="1:2">
      <c r="A7213" s="20"/>
      <c r="B7213" s="24">
        <v>4431</v>
      </c>
    </row>
    <row r="7214" spans="1:2">
      <c r="A7214" s="20"/>
      <c r="B7214" s="24">
        <v>4432</v>
      </c>
    </row>
    <row r="7215" spans="1:2">
      <c r="A7215" s="20"/>
      <c r="B7215" s="24">
        <v>4433</v>
      </c>
    </row>
    <row r="7216" spans="1:2">
      <c r="A7216" s="20"/>
      <c r="B7216" s="24">
        <v>4434</v>
      </c>
    </row>
    <row r="7217" spans="1:2">
      <c r="A7217" s="20"/>
      <c r="B7217" s="24">
        <v>4435</v>
      </c>
    </row>
    <row r="7218" spans="1:2">
      <c r="A7218" s="20"/>
      <c r="B7218" s="24">
        <v>4436</v>
      </c>
    </row>
    <row r="7219" spans="1:2">
      <c r="A7219" s="20"/>
      <c r="B7219" s="24">
        <v>4437</v>
      </c>
    </row>
    <row r="7220" spans="1:2">
      <c r="A7220" s="20"/>
      <c r="B7220" s="24">
        <v>4438</v>
      </c>
    </row>
    <row r="7221" spans="1:2">
      <c r="A7221" s="20"/>
      <c r="B7221" s="24">
        <v>4439</v>
      </c>
    </row>
    <row r="7222" spans="1:2">
      <c r="A7222" s="20"/>
      <c r="B7222" s="24">
        <v>4440</v>
      </c>
    </row>
    <row r="7223" spans="1:2">
      <c r="A7223" s="20"/>
      <c r="B7223" s="24">
        <v>4441</v>
      </c>
    </row>
    <row r="7224" spans="1:2">
      <c r="A7224" s="20"/>
      <c r="B7224" s="24">
        <v>4442</v>
      </c>
    </row>
    <row r="7225" spans="1:2">
      <c r="A7225" s="20"/>
      <c r="B7225" s="24">
        <v>4443</v>
      </c>
    </row>
    <row r="7226" spans="1:2">
      <c r="A7226" s="20"/>
      <c r="B7226" s="24">
        <v>4444</v>
      </c>
    </row>
    <row r="7227" spans="1:2">
      <c r="A7227" s="20"/>
      <c r="B7227" s="24">
        <v>4445</v>
      </c>
    </row>
    <row r="7228" spans="1:2">
      <c r="A7228" s="20"/>
      <c r="B7228" s="24">
        <v>4446</v>
      </c>
    </row>
    <row r="7229" spans="1:2">
      <c r="A7229" s="20"/>
      <c r="B7229" s="24">
        <v>4447</v>
      </c>
    </row>
    <row r="7230" spans="1:2">
      <c r="A7230" s="20"/>
      <c r="B7230" s="24">
        <v>4448</v>
      </c>
    </row>
    <row r="7231" spans="1:2">
      <c r="A7231" s="20"/>
      <c r="B7231" s="24">
        <v>4449</v>
      </c>
    </row>
    <row r="7232" spans="1:2">
      <c r="A7232" s="20"/>
      <c r="B7232" s="24">
        <v>4450</v>
      </c>
    </row>
    <row r="7233" spans="1:2">
      <c r="A7233" s="20"/>
      <c r="B7233" s="24">
        <v>4451</v>
      </c>
    </row>
    <row r="7234" spans="1:2">
      <c r="A7234" s="20"/>
      <c r="B7234" s="24">
        <v>4452</v>
      </c>
    </row>
    <row r="7235" spans="1:2">
      <c r="A7235" s="20"/>
      <c r="B7235" s="24">
        <v>4453</v>
      </c>
    </row>
    <row r="7236" spans="1:2">
      <c r="A7236" s="20"/>
      <c r="B7236" s="24">
        <v>4454</v>
      </c>
    </row>
    <row r="7237" spans="1:2">
      <c r="A7237" s="20"/>
      <c r="B7237" s="24">
        <v>4455</v>
      </c>
    </row>
    <row r="7238" spans="1:2">
      <c r="A7238" s="20"/>
      <c r="B7238" s="24">
        <v>4456</v>
      </c>
    </row>
    <row r="7239" spans="1:2">
      <c r="A7239" s="20"/>
      <c r="B7239" s="24">
        <v>4457</v>
      </c>
    </row>
    <row r="7240" spans="1:2">
      <c r="A7240" s="20"/>
      <c r="B7240" s="24">
        <v>4458</v>
      </c>
    </row>
    <row r="7241" spans="1:2">
      <c r="A7241" s="20"/>
      <c r="B7241" s="24">
        <v>4459</v>
      </c>
    </row>
    <row r="7242" spans="1:2">
      <c r="A7242" s="20"/>
      <c r="B7242" s="24">
        <v>4460</v>
      </c>
    </row>
    <row r="7243" spans="1:2">
      <c r="A7243" s="20"/>
      <c r="B7243" s="24">
        <v>4461</v>
      </c>
    </row>
    <row r="7244" spans="1:2">
      <c r="A7244" s="20"/>
      <c r="B7244" s="24">
        <v>4462</v>
      </c>
    </row>
    <row r="7245" spans="1:2">
      <c r="A7245" s="20"/>
      <c r="B7245" s="24">
        <v>4463</v>
      </c>
    </row>
    <row r="7246" spans="1:2">
      <c r="A7246" s="20"/>
      <c r="B7246" s="24">
        <v>4464</v>
      </c>
    </row>
    <row r="7247" spans="1:2">
      <c r="A7247" s="20"/>
      <c r="B7247" s="24">
        <v>4465</v>
      </c>
    </row>
    <row r="7248" spans="1:2">
      <c r="A7248" s="20"/>
      <c r="B7248" s="24">
        <v>4466</v>
      </c>
    </row>
    <row r="7249" spans="1:2">
      <c r="A7249" s="20"/>
      <c r="B7249" s="24">
        <v>4467</v>
      </c>
    </row>
    <row r="7250" spans="1:2">
      <c r="A7250" s="20"/>
      <c r="B7250" s="24">
        <v>4468</v>
      </c>
    </row>
    <row r="7251" spans="1:2">
      <c r="A7251" s="20"/>
      <c r="B7251" s="24">
        <v>4469</v>
      </c>
    </row>
    <row r="7252" spans="1:2">
      <c r="A7252" s="20"/>
      <c r="B7252" s="24">
        <v>4470</v>
      </c>
    </row>
    <row r="7253" spans="1:2">
      <c r="A7253" s="20"/>
      <c r="B7253" s="24">
        <v>4471</v>
      </c>
    </row>
    <row r="7254" spans="1:2">
      <c r="A7254" s="20"/>
      <c r="B7254" s="24">
        <v>4472</v>
      </c>
    </row>
    <row r="7255" spans="1:2">
      <c r="A7255" s="20"/>
      <c r="B7255" s="24">
        <v>4473</v>
      </c>
    </row>
    <row r="7256" spans="1:2">
      <c r="A7256" s="20"/>
      <c r="B7256" s="24">
        <v>4474</v>
      </c>
    </row>
    <row r="7257" spans="1:2">
      <c r="A7257" s="20"/>
      <c r="B7257" s="24">
        <v>4475</v>
      </c>
    </row>
    <row r="7258" spans="1:2">
      <c r="A7258" s="20"/>
      <c r="B7258" s="24">
        <v>4476</v>
      </c>
    </row>
    <row r="7259" spans="1:2">
      <c r="A7259" s="20"/>
      <c r="B7259" s="24">
        <v>4477</v>
      </c>
    </row>
    <row r="7260" spans="1:2">
      <c r="A7260" s="20"/>
      <c r="B7260" s="24">
        <v>4478</v>
      </c>
    </row>
    <row r="7261" spans="1:2">
      <c r="A7261" s="20"/>
      <c r="B7261" s="24">
        <v>4479</v>
      </c>
    </row>
    <row r="7262" spans="1:2">
      <c r="A7262" s="20"/>
      <c r="B7262" s="24">
        <v>4480</v>
      </c>
    </row>
    <row r="7263" spans="1:2">
      <c r="A7263" s="20"/>
      <c r="B7263" s="24">
        <v>4481</v>
      </c>
    </row>
    <row r="7264" spans="1:2">
      <c r="A7264" s="20"/>
      <c r="B7264" s="24">
        <v>4482</v>
      </c>
    </row>
    <row r="7265" spans="1:2">
      <c r="A7265" s="20"/>
      <c r="B7265" s="24">
        <v>4483</v>
      </c>
    </row>
    <row r="7266" spans="1:2">
      <c r="A7266" s="20"/>
      <c r="B7266" s="24">
        <v>4484</v>
      </c>
    </row>
    <row r="7267" spans="1:2">
      <c r="A7267" s="20"/>
      <c r="B7267" s="24">
        <v>4485</v>
      </c>
    </row>
    <row r="7268" spans="1:2">
      <c r="A7268" s="20"/>
      <c r="B7268" s="24">
        <v>4486</v>
      </c>
    </row>
    <row r="7269" spans="1:2">
      <c r="A7269" s="20"/>
      <c r="B7269" s="24">
        <v>4487</v>
      </c>
    </row>
    <row r="7270" spans="1:2">
      <c r="A7270" s="20"/>
      <c r="B7270" s="24">
        <v>4488</v>
      </c>
    </row>
    <row r="7271" spans="1:2">
      <c r="A7271" s="20"/>
      <c r="B7271" s="24">
        <v>4489</v>
      </c>
    </row>
    <row r="7272" spans="1:2">
      <c r="A7272" s="20"/>
      <c r="B7272" s="24">
        <v>4490</v>
      </c>
    </row>
    <row r="7273" spans="1:2">
      <c r="A7273" s="20"/>
      <c r="B7273" s="24">
        <v>4491</v>
      </c>
    </row>
    <row r="7274" spans="1:2">
      <c r="A7274" s="20"/>
      <c r="B7274" s="24">
        <v>4492</v>
      </c>
    </row>
    <row r="7275" spans="1:2">
      <c r="A7275" s="20"/>
      <c r="B7275" s="24">
        <v>4493</v>
      </c>
    </row>
    <row r="7276" spans="1:2">
      <c r="A7276" s="20"/>
      <c r="B7276" s="24">
        <v>4494</v>
      </c>
    </row>
    <row r="7277" spans="1:2">
      <c r="A7277" s="20"/>
      <c r="B7277" s="24">
        <v>4495</v>
      </c>
    </row>
    <row r="7278" spans="1:2">
      <c r="A7278" s="20"/>
      <c r="B7278" s="24">
        <v>4496</v>
      </c>
    </row>
    <row r="7279" spans="1:2">
      <c r="A7279" s="20"/>
      <c r="B7279" s="24">
        <v>4497</v>
      </c>
    </row>
    <row r="7280" spans="1:2">
      <c r="A7280" s="20"/>
      <c r="B7280" s="24">
        <v>4498</v>
      </c>
    </row>
    <row r="7281" spans="1:2">
      <c r="A7281" s="20"/>
      <c r="B7281" s="24">
        <v>4499</v>
      </c>
    </row>
    <row r="7282" spans="1:2">
      <c r="A7282" s="20"/>
      <c r="B7282" s="24">
        <v>4500</v>
      </c>
    </row>
    <row r="7283" spans="1:2">
      <c r="A7283" s="20"/>
      <c r="B7283" s="24">
        <v>4501</v>
      </c>
    </row>
    <row r="7284" spans="1:2">
      <c r="A7284" s="20"/>
      <c r="B7284" s="24">
        <v>4502</v>
      </c>
    </row>
    <row r="7285" spans="1:2">
      <c r="A7285" s="20"/>
      <c r="B7285" s="24">
        <v>4503</v>
      </c>
    </row>
    <row r="7286" spans="1:2">
      <c r="A7286" s="20"/>
      <c r="B7286" s="24">
        <v>4504</v>
      </c>
    </row>
    <row r="7287" spans="1:2">
      <c r="A7287" s="20"/>
      <c r="B7287" s="24">
        <v>4505</v>
      </c>
    </row>
    <row r="7288" spans="1:2">
      <c r="A7288" s="20"/>
      <c r="B7288" s="24">
        <v>4506</v>
      </c>
    </row>
    <row r="7289" spans="1:2">
      <c r="A7289" s="20"/>
      <c r="B7289" s="24">
        <v>4507</v>
      </c>
    </row>
    <row r="7290" spans="1:2">
      <c r="A7290" s="20"/>
      <c r="B7290" s="24">
        <v>4508</v>
      </c>
    </row>
    <row r="7291" spans="1:2">
      <c r="A7291" s="20"/>
      <c r="B7291" s="24">
        <v>4509</v>
      </c>
    </row>
    <row r="7292" spans="1:2">
      <c r="A7292" s="20"/>
      <c r="B7292" s="24">
        <v>4510</v>
      </c>
    </row>
    <row r="7293" spans="1:2">
      <c r="A7293" s="20"/>
      <c r="B7293" s="24">
        <v>4511</v>
      </c>
    </row>
    <row r="7294" spans="1:2">
      <c r="A7294" s="20"/>
      <c r="B7294" s="24">
        <v>4512</v>
      </c>
    </row>
    <row r="7295" spans="1:2">
      <c r="A7295" s="20"/>
      <c r="B7295" s="24">
        <v>4513</v>
      </c>
    </row>
    <row r="7296" spans="1:2">
      <c r="A7296" s="20"/>
      <c r="B7296" s="24">
        <v>4514</v>
      </c>
    </row>
    <row r="7297" spans="1:2">
      <c r="A7297" s="20"/>
      <c r="B7297" s="24">
        <v>4515</v>
      </c>
    </row>
    <row r="7298" spans="1:2">
      <c r="A7298" s="20"/>
      <c r="B7298" s="24">
        <v>4516</v>
      </c>
    </row>
    <row r="7299" spans="1:2">
      <c r="A7299" s="20"/>
      <c r="B7299" s="24">
        <v>4517</v>
      </c>
    </row>
    <row r="7300" spans="1:2">
      <c r="A7300" s="20"/>
      <c r="B7300" s="24">
        <v>4518</v>
      </c>
    </row>
    <row r="7301" spans="1:2">
      <c r="A7301" s="20"/>
      <c r="B7301" s="24">
        <v>4519</v>
      </c>
    </row>
    <row r="7302" spans="1:2">
      <c r="A7302" s="20"/>
      <c r="B7302" s="24">
        <v>4520</v>
      </c>
    </row>
    <row r="7303" spans="1:2">
      <c r="A7303" s="20"/>
      <c r="B7303" s="24">
        <v>4521</v>
      </c>
    </row>
    <row r="7304" spans="1:2">
      <c r="A7304" s="20"/>
      <c r="B7304" s="24">
        <v>4522</v>
      </c>
    </row>
    <row r="7305" spans="1:2">
      <c r="A7305" s="20"/>
      <c r="B7305" s="24">
        <v>4523</v>
      </c>
    </row>
    <row r="7306" spans="1:2">
      <c r="A7306" s="20"/>
      <c r="B7306" s="24">
        <v>4524</v>
      </c>
    </row>
    <row r="7307" spans="1:2">
      <c r="A7307" s="20"/>
      <c r="B7307" s="24">
        <v>4525</v>
      </c>
    </row>
    <row r="7308" spans="1:2">
      <c r="A7308" s="20"/>
      <c r="B7308" s="24">
        <v>4526</v>
      </c>
    </row>
    <row r="7309" spans="1:2">
      <c r="A7309" s="20"/>
      <c r="B7309" s="24">
        <v>4527</v>
      </c>
    </row>
    <row r="7310" spans="1:2">
      <c r="A7310" s="20"/>
      <c r="B7310" s="24">
        <v>4528</v>
      </c>
    </row>
    <row r="7311" spans="1:2">
      <c r="A7311" s="20"/>
      <c r="B7311" s="24">
        <v>4529</v>
      </c>
    </row>
    <row r="7312" spans="1:2">
      <c r="A7312" s="20"/>
      <c r="B7312" s="24">
        <v>4530</v>
      </c>
    </row>
    <row r="7313" spans="1:2">
      <c r="A7313" s="20"/>
      <c r="B7313" s="24">
        <v>4531</v>
      </c>
    </row>
    <row r="7314" spans="1:2">
      <c r="A7314" s="20"/>
      <c r="B7314" s="24">
        <v>4532</v>
      </c>
    </row>
    <row r="7315" spans="1:2">
      <c r="A7315" s="20"/>
      <c r="B7315" s="24">
        <v>4533</v>
      </c>
    </row>
    <row r="7316" spans="1:2">
      <c r="A7316" s="20"/>
      <c r="B7316" s="24">
        <v>4534</v>
      </c>
    </row>
    <row r="7317" spans="1:2">
      <c r="A7317" s="20"/>
      <c r="B7317" s="24">
        <v>4535</v>
      </c>
    </row>
    <row r="7318" spans="1:2">
      <c r="A7318" s="20"/>
      <c r="B7318" s="24">
        <v>4536</v>
      </c>
    </row>
    <row r="7319" spans="1:2">
      <c r="A7319" s="20"/>
      <c r="B7319" s="24">
        <v>4537</v>
      </c>
    </row>
    <row r="7320" spans="1:2">
      <c r="A7320" s="20"/>
      <c r="B7320" s="24">
        <v>4538</v>
      </c>
    </row>
    <row r="7321" spans="1:2">
      <c r="A7321" s="20"/>
      <c r="B7321" s="24">
        <v>4539</v>
      </c>
    </row>
    <row r="7322" spans="1:2">
      <c r="A7322" s="20"/>
      <c r="B7322" s="24">
        <v>4540</v>
      </c>
    </row>
    <row r="7323" spans="1:2">
      <c r="A7323" s="20"/>
      <c r="B7323" s="24">
        <v>4541</v>
      </c>
    </row>
    <row r="7324" spans="1:2">
      <c r="A7324" s="20"/>
      <c r="B7324" s="24">
        <v>4542</v>
      </c>
    </row>
    <row r="7325" spans="1:2">
      <c r="A7325" s="20"/>
      <c r="B7325" s="24">
        <v>4543</v>
      </c>
    </row>
    <row r="7326" spans="1:2">
      <c r="A7326" s="20"/>
      <c r="B7326" s="24">
        <v>4544</v>
      </c>
    </row>
    <row r="7327" spans="1:2">
      <c r="A7327" s="20"/>
      <c r="B7327" s="24">
        <v>4545</v>
      </c>
    </row>
    <row r="7328" spans="1:2">
      <c r="A7328" s="20"/>
      <c r="B7328" s="24">
        <v>4546</v>
      </c>
    </row>
    <row r="7329" spans="1:2">
      <c r="A7329" s="20"/>
      <c r="B7329" s="24">
        <v>4547</v>
      </c>
    </row>
    <row r="7330" spans="1:2">
      <c r="A7330" s="20"/>
      <c r="B7330" s="24">
        <v>4548</v>
      </c>
    </row>
    <row r="7331" spans="1:2">
      <c r="A7331" s="20"/>
      <c r="B7331" s="24">
        <v>4549</v>
      </c>
    </row>
    <row r="7332" spans="1:2">
      <c r="A7332" s="20"/>
      <c r="B7332" s="24">
        <v>4550</v>
      </c>
    </row>
    <row r="7333" spans="1:2">
      <c r="A7333" s="20"/>
      <c r="B7333" s="24">
        <v>4551</v>
      </c>
    </row>
    <row r="7334" spans="1:2">
      <c r="A7334" s="20"/>
      <c r="B7334" s="24">
        <v>4552</v>
      </c>
    </row>
    <row r="7335" spans="1:2">
      <c r="A7335" s="20"/>
      <c r="B7335" s="24">
        <v>4553</v>
      </c>
    </row>
    <row r="7336" spans="1:2">
      <c r="A7336" s="20"/>
      <c r="B7336" s="24">
        <v>4554</v>
      </c>
    </row>
    <row r="7337" spans="1:2">
      <c r="A7337" s="20"/>
      <c r="B7337" s="24">
        <v>4555</v>
      </c>
    </row>
    <row r="7338" spans="1:2">
      <c r="A7338" s="20"/>
      <c r="B7338" s="24">
        <v>4556</v>
      </c>
    </row>
    <row r="7339" spans="1:2">
      <c r="A7339" s="20"/>
      <c r="B7339" s="24">
        <v>4557</v>
      </c>
    </row>
    <row r="7340" spans="1:2">
      <c r="A7340" s="20"/>
      <c r="B7340" s="24">
        <v>4558</v>
      </c>
    </row>
    <row r="7341" spans="1:2">
      <c r="A7341" s="20"/>
      <c r="B7341" s="24">
        <v>4559</v>
      </c>
    </row>
    <row r="7342" spans="1:2">
      <c r="A7342" s="20"/>
      <c r="B7342" s="24">
        <v>4560</v>
      </c>
    </row>
    <row r="7343" spans="1:2">
      <c r="A7343" s="20"/>
      <c r="B7343" s="24">
        <v>4561</v>
      </c>
    </row>
    <row r="7344" spans="1:2">
      <c r="A7344" s="20"/>
      <c r="B7344" s="24">
        <v>4562</v>
      </c>
    </row>
    <row r="7345" spans="1:2">
      <c r="A7345" s="20"/>
      <c r="B7345" s="24">
        <v>4563</v>
      </c>
    </row>
    <row r="7346" spans="1:2">
      <c r="A7346" s="20"/>
      <c r="B7346" s="24">
        <v>4564</v>
      </c>
    </row>
    <row r="7347" spans="1:2">
      <c r="A7347" s="20"/>
      <c r="B7347" s="24">
        <v>4565</v>
      </c>
    </row>
    <row r="7348" spans="1:2">
      <c r="A7348" s="20"/>
      <c r="B7348" s="24">
        <v>4566</v>
      </c>
    </row>
    <row r="7349" spans="1:2">
      <c r="A7349" s="20"/>
      <c r="B7349" s="24">
        <v>4567</v>
      </c>
    </row>
    <row r="7350" spans="1:2">
      <c r="A7350" s="20"/>
      <c r="B7350" s="24">
        <v>4568</v>
      </c>
    </row>
    <row r="7351" spans="1:2">
      <c r="A7351" s="20"/>
      <c r="B7351" s="24">
        <v>4569</v>
      </c>
    </row>
    <row r="7352" spans="1:2">
      <c r="A7352" s="20"/>
      <c r="B7352" s="24">
        <v>4570</v>
      </c>
    </row>
    <row r="7353" spans="1:2">
      <c r="A7353" s="20"/>
      <c r="B7353" s="24">
        <v>4571</v>
      </c>
    </row>
    <row r="7354" spans="1:2">
      <c r="A7354" s="20"/>
      <c r="B7354" s="24">
        <v>4572</v>
      </c>
    </row>
    <row r="7355" spans="1:2">
      <c r="A7355" s="20"/>
      <c r="B7355" s="24">
        <v>4573</v>
      </c>
    </row>
    <row r="7356" spans="1:2">
      <c r="A7356" s="20"/>
      <c r="B7356" s="24">
        <v>4574</v>
      </c>
    </row>
    <row r="7357" spans="1:2">
      <c r="A7357" s="20"/>
      <c r="B7357" s="24">
        <v>4575</v>
      </c>
    </row>
    <row r="7358" spans="1:2">
      <c r="A7358" s="20"/>
      <c r="B7358" s="24">
        <v>4576</v>
      </c>
    </row>
    <row r="7359" spans="1:2">
      <c r="A7359" s="20"/>
      <c r="B7359" s="24">
        <v>4577</v>
      </c>
    </row>
    <row r="7360" spans="1:2">
      <c r="A7360" s="20"/>
      <c r="B7360" s="24">
        <v>4578</v>
      </c>
    </row>
    <row r="7361" spans="1:2">
      <c r="A7361" s="20"/>
      <c r="B7361" s="24">
        <v>4579</v>
      </c>
    </row>
    <row r="7362" spans="1:2">
      <c r="A7362" s="20"/>
      <c r="B7362" s="24">
        <v>4580</v>
      </c>
    </row>
    <row r="7363" spans="1:2">
      <c r="A7363" s="20"/>
      <c r="B7363" s="24">
        <v>4581</v>
      </c>
    </row>
    <row r="7364" spans="1:2">
      <c r="A7364" s="20"/>
      <c r="B7364" s="24">
        <v>4582</v>
      </c>
    </row>
    <row r="7365" spans="1:2">
      <c r="A7365" s="20"/>
      <c r="B7365" s="24">
        <v>4583</v>
      </c>
    </row>
    <row r="7366" spans="1:2">
      <c r="A7366" s="20"/>
      <c r="B7366" s="24">
        <v>4584</v>
      </c>
    </row>
    <row r="7367" spans="1:2">
      <c r="A7367" s="20"/>
      <c r="B7367" s="24">
        <v>4585</v>
      </c>
    </row>
    <row r="7368" spans="1:2">
      <c r="A7368" s="20"/>
      <c r="B7368" s="24">
        <v>4586</v>
      </c>
    </row>
    <row r="7369" spans="1:2">
      <c r="A7369" s="20"/>
      <c r="B7369" s="24">
        <v>4587</v>
      </c>
    </row>
    <row r="7370" spans="1:2">
      <c r="A7370" s="20"/>
      <c r="B7370" s="24">
        <v>4588</v>
      </c>
    </row>
    <row r="7371" spans="1:2">
      <c r="A7371" s="20"/>
      <c r="B7371" s="24">
        <v>4589</v>
      </c>
    </row>
    <row r="7372" spans="1:2">
      <c r="A7372" s="20"/>
      <c r="B7372" s="24">
        <v>4590</v>
      </c>
    </row>
    <row r="7373" spans="1:2">
      <c r="A7373" s="20"/>
      <c r="B7373" s="24">
        <v>4591</v>
      </c>
    </row>
    <row r="7374" spans="1:2">
      <c r="A7374" s="20"/>
      <c r="B7374" s="24">
        <v>4592</v>
      </c>
    </row>
    <row r="7375" spans="1:2">
      <c r="A7375" s="20"/>
      <c r="B7375" s="24">
        <v>4593</v>
      </c>
    </row>
    <row r="7376" spans="1:2">
      <c r="A7376" s="20"/>
      <c r="B7376" s="24">
        <v>4594</v>
      </c>
    </row>
    <row r="7377" spans="1:2">
      <c r="A7377" s="20"/>
      <c r="B7377" s="24">
        <v>4595</v>
      </c>
    </row>
    <row r="7378" spans="1:2">
      <c r="A7378" s="20"/>
      <c r="B7378" s="24">
        <v>4596</v>
      </c>
    </row>
    <row r="7379" spans="1:2">
      <c r="A7379" s="20"/>
      <c r="B7379" s="24">
        <v>4597</v>
      </c>
    </row>
    <row r="7380" spans="1:2">
      <c r="A7380" s="20"/>
      <c r="B7380" s="24">
        <v>4598</v>
      </c>
    </row>
    <row r="7381" spans="1:2">
      <c r="A7381" s="20"/>
      <c r="B7381" s="24">
        <v>4599</v>
      </c>
    </row>
    <row r="7382" spans="1:2">
      <c r="A7382" s="20"/>
      <c r="B7382" s="24">
        <v>4600</v>
      </c>
    </row>
    <row r="7383" spans="1:2">
      <c r="A7383" s="20"/>
      <c r="B7383" s="24">
        <v>4601</v>
      </c>
    </row>
    <row r="7384" spans="1:2">
      <c r="A7384" s="20"/>
      <c r="B7384" s="24">
        <v>4602</v>
      </c>
    </row>
    <row r="7385" spans="1:2">
      <c r="A7385" s="20"/>
      <c r="B7385" s="24">
        <v>4603</v>
      </c>
    </row>
    <row r="7386" spans="1:2">
      <c r="A7386" s="20"/>
      <c r="B7386" s="24">
        <v>4604</v>
      </c>
    </row>
    <row r="7387" spans="1:2">
      <c r="A7387" s="20"/>
      <c r="B7387" s="24">
        <v>4605</v>
      </c>
    </row>
    <row r="7388" spans="1:2">
      <c r="A7388" s="20"/>
      <c r="B7388" s="24">
        <v>4606</v>
      </c>
    </row>
    <row r="7389" spans="1:2">
      <c r="A7389" s="20"/>
      <c r="B7389" s="24">
        <v>4607</v>
      </c>
    </row>
    <row r="7390" spans="1:2">
      <c r="A7390" s="20"/>
      <c r="B7390" s="24">
        <v>4608</v>
      </c>
    </row>
    <row r="7391" spans="1:2">
      <c r="A7391" s="20"/>
      <c r="B7391" s="24">
        <v>4609</v>
      </c>
    </row>
    <row r="7392" spans="1:2">
      <c r="A7392" s="20"/>
      <c r="B7392" s="24">
        <v>4610</v>
      </c>
    </row>
    <row r="7393" spans="1:2">
      <c r="A7393" s="20"/>
      <c r="B7393" s="24">
        <v>4611</v>
      </c>
    </row>
    <row r="7394" spans="1:2">
      <c r="A7394" s="20"/>
      <c r="B7394" s="24">
        <v>4612</v>
      </c>
    </row>
    <row r="7395" spans="1:2">
      <c r="A7395" s="20"/>
      <c r="B7395" s="24">
        <v>4613</v>
      </c>
    </row>
    <row r="7396" spans="1:2">
      <c r="A7396" s="20"/>
      <c r="B7396" s="24">
        <v>4614</v>
      </c>
    </row>
    <row r="7397" spans="1:2">
      <c r="A7397" s="20"/>
      <c r="B7397" s="24">
        <v>4615</v>
      </c>
    </row>
    <row r="7398" spans="1:2">
      <c r="A7398" s="20"/>
      <c r="B7398" s="24">
        <v>4616</v>
      </c>
    </row>
    <row r="7399" spans="1:2">
      <c r="A7399" s="20"/>
      <c r="B7399" s="24">
        <v>4617</v>
      </c>
    </row>
    <row r="7400" spans="1:2">
      <c r="A7400" s="20"/>
      <c r="B7400" s="24">
        <v>4618</v>
      </c>
    </row>
    <row r="7401" spans="1:2">
      <c r="A7401" s="20"/>
      <c r="B7401" s="24">
        <v>4619</v>
      </c>
    </row>
    <row r="7402" spans="1:2">
      <c r="A7402" s="20"/>
      <c r="B7402" s="24">
        <v>4620</v>
      </c>
    </row>
    <row r="7403" spans="1:2">
      <c r="A7403" s="20"/>
      <c r="B7403" s="24">
        <v>4621</v>
      </c>
    </row>
    <row r="7404" spans="1:2">
      <c r="A7404" s="20"/>
      <c r="B7404" s="24">
        <v>4622</v>
      </c>
    </row>
    <row r="7405" spans="1:2">
      <c r="A7405" s="20"/>
      <c r="B7405" s="24">
        <v>4623</v>
      </c>
    </row>
    <row r="7406" spans="1:2">
      <c r="A7406" s="20"/>
      <c r="B7406" s="24">
        <v>4624</v>
      </c>
    </row>
    <row r="7407" spans="1:2">
      <c r="A7407" s="20"/>
      <c r="B7407" s="24">
        <v>4625</v>
      </c>
    </row>
    <row r="7408" spans="1:2">
      <c r="A7408" s="20"/>
      <c r="B7408" s="24">
        <v>4626</v>
      </c>
    </row>
    <row r="7409" spans="1:2">
      <c r="A7409" s="20"/>
      <c r="B7409" s="24">
        <v>4627</v>
      </c>
    </row>
    <row r="7410" spans="1:2">
      <c r="A7410" s="20"/>
      <c r="B7410" s="24">
        <v>4628</v>
      </c>
    </row>
    <row r="7411" spans="1:2">
      <c r="A7411" s="20"/>
      <c r="B7411" s="24">
        <v>4629</v>
      </c>
    </row>
    <row r="7412" spans="1:2">
      <c r="A7412" s="20"/>
      <c r="B7412" s="24">
        <v>4630</v>
      </c>
    </row>
    <row r="7413" spans="1:2">
      <c r="A7413" s="20"/>
      <c r="B7413" s="24">
        <v>4631</v>
      </c>
    </row>
    <row r="7414" spans="1:2">
      <c r="A7414" s="20"/>
      <c r="B7414" s="24">
        <v>4632</v>
      </c>
    </row>
    <row r="7415" spans="1:2">
      <c r="A7415" s="20"/>
      <c r="B7415" s="24">
        <v>4633</v>
      </c>
    </row>
    <row r="7416" spans="1:2">
      <c r="A7416" s="20"/>
      <c r="B7416" s="24">
        <v>4634</v>
      </c>
    </row>
    <row r="7417" spans="1:2">
      <c r="A7417" s="20"/>
      <c r="B7417" s="24">
        <v>4635</v>
      </c>
    </row>
    <row r="7418" spans="1:2">
      <c r="A7418" s="20"/>
      <c r="B7418" s="24">
        <v>4636</v>
      </c>
    </row>
    <row r="7419" spans="1:2">
      <c r="A7419" s="20"/>
      <c r="B7419" s="24">
        <v>4637</v>
      </c>
    </row>
    <row r="7420" spans="1:2">
      <c r="A7420" s="20"/>
      <c r="B7420" s="24">
        <v>4638</v>
      </c>
    </row>
    <row r="7421" spans="1:2">
      <c r="A7421" s="20"/>
      <c r="B7421" s="24">
        <v>4639</v>
      </c>
    </row>
    <row r="7422" spans="1:2">
      <c r="A7422" s="20"/>
      <c r="B7422" s="24">
        <v>4640</v>
      </c>
    </row>
    <row r="7423" spans="1:2">
      <c r="A7423" s="20"/>
      <c r="B7423" s="24">
        <v>4641</v>
      </c>
    </row>
    <row r="7424" spans="1:2">
      <c r="A7424" s="20"/>
      <c r="B7424" s="24">
        <v>4642</v>
      </c>
    </row>
    <row r="7425" spans="1:2">
      <c r="A7425" s="20"/>
      <c r="B7425" s="24">
        <v>4643</v>
      </c>
    </row>
    <row r="7426" spans="1:2">
      <c r="A7426" s="20"/>
      <c r="B7426" s="24">
        <v>4644</v>
      </c>
    </row>
    <row r="7427" spans="1:2">
      <c r="A7427" s="20"/>
      <c r="B7427" s="24">
        <v>4645</v>
      </c>
    </row>
    <row r="7428" spans="1:2">
      <c r="A7428" s="20"/>
      <c r="B7428" s="24">
        <v>4646</v>
      </c>
    </row>
    <row r="7429" spans="1:2">
      <c r="A7429" s="20"/>
      <c r="B7429" s="24">
        <v>4647</v>
      </c>
    </row>
    <row r="7430" spans="1:2">
      <c r="A7430" s="20"/>
      <c r="B7430" s="24">
        <v>4648</v>
      </c>
    </row>
    <row r="7431" spans="1:2">
      <c r="A7431" s="20"/>
      <c r="B7431" s="24">
        <v>4649</v>
      </c>
    </row>
    <row r="7432" spans="1:2">
      <c r="A7432" s="20"/>
      <c r="B7432" s="24">
        <v>4650</v>
      </c>
    </row>
    <row r="7433" spans="1:2">
      <c r="A7433" s="20"/>
      <c r="B7433" s="24">
        <v>4651</v>
      </c>
    </row>
    <row r="7434" spans="1:2">
      <c r="A7434" s="20"/>
      <c r="B7434" s="24">
        <v>4652</v>
      </c>
    </row>
    <row r="7435" spans="1:2">
      <c r="A7435" s="20"/>
      <c r="B7435" s="24">
        <v>4653</v>
      </c>
    </row>
    <row r="7436" spans="1:2">
      <c r="A7436" s="20"/>
      <c r="B7436" s="24">
        <v>4654</v>
      </c>
    </row>
    <row r="7437" spans="1:2">
      <c r="A7437" s="20"/>
      <c r="B7437" s="24">
        <v>4655</v>
      </c>
    </row>
    <row r="7438" spans="1:2">
      <c r="A7438" s="20"/>
      <c r="B7438" s="24">
        <v>4656</v>
      </c>
    </row>
    <row r="7439" spans="1:2">
      <c r="A7439" s="20"/>
      <c r="B7439" s="24">
        <v>4657</v>
      </c>
    </row>
    <row r="7440" spans="1:2">
      <c r="A7440" s="20"/>
      <c r="B7440" s="24">
        <v>4658</v>
      </c>
    </row>
    <row r="7441" spans="1:2">
      <c r="A7441" s="20"/>
      <c r="B7441" s="24">
        <v>4659</v>
      </c>
    </row>
    <row r="7442" spans="1:2">
      <c r="A7442" s="20"/>
      <c r="B7442" s="24">
        <v>4660</v>
      </c>
    </row>
    <row r="7443" spans="1:2">
      <c r="A7443" s="20"/>
      <c r="B7443" s="24">
        <v>4661</v>
      </c>
    </row>
    <row r="7444" spans="1:2">
      <c r="A7444" s="20"/>
      <c r="B7444" s="24">
        <v>4662</v>
      </c>
    </row>
    <row r="7445" spans="1:2">
      <c r="A7445" s="20"/>
      <c r="B7445" s="24">
        <v>4663</v>
      </c>
    </row>
    <row r="7446" spans="1:2">
      <c r="A7446" s="20"/>
      <c r="B7446" s="24">
        <v>4664</v>
      </c>
    </row>
    <row r="7447" spans="1:2">
      <c r="A7447" s="20"/>
      <c r="B7447" s="24">
        <v>4665</v>
      </c>
    </row>
    <row r="7448" spans="1:2">
      <c r="A7448" s="20"/>
      <c r="B7448" s="24">
        <v>4666</v>
      </c>
    </row>
    <row r="7449" spans="1:2">
      <c r="A7449" s="20"/>
      <c r="B7449" s="24">
        <v>4667</v>
      </c>
    </row>
    <row r="7450" spans="1:2">
      <c r="A7450" s="20"/>
      <c r="B7450" s="24">
        <v>4668</v>
      </c>
    </row>
    <row r="7451" spans="1:2">
      <c r="A7451" s="20"/>
      <c r="B7451" s="24">
        <v>4669</v>
      </c>
    </row>
    <row r="7452" spans="1:2">
      <c r="A7452" s="20"/>
      <c r="B7452" s="24">
        <v>4670</v>
      </c>
    </row>
    <row r="7453" spans="1:2">
      <c r="A7453" s="20"/>
      <c r="B7453" s="24">
        <v>4671</v>
      </c>
    </row>
    <row r="7454" spans="1:2">
      <c r="A7454" s="20"/>
      <c r="B7454" s="24">
        <v>4672</v>
      </c>
    </row>
    <row r="7455" spans="1:2">
      <c r="A7455" s="20"/>
      <c r="B7455" s="24">
        <v>4673</v>
      </c>
    </row>
    <row r="7456" spans="1:2">
      <c r="A7456" s="20"/>
      <c r="B7456" s="24">
        <v>4674</v>
      </c>
    </row>
    <row r="7457" spans="1:2">
      <c r="A7457" s="20"/>
      <c r="B7457" s="24">
        <v>4675</v>
      </c>
    </row>
    <row r="7458" spans="1:2">
      <c r="A7458" s="20"/>
      <c r="B7458" s="24">
        <v>4676</v>
      </c>
    </row>
    <row r="7459" spans="1:2">
      <c r="A7459" s="20"/>
      <c r="B7459" s="24">
        <v>4677</v>
      </c>
    </row>
    <row r="7460" spans="1:2">
      <c r="A7460" s="20"/>
      <c r="B7460" s="24">
        <v>4678</v>
      </c>
    </row>
    <row r="7461" spans="1:2">
      <c r="A7461" s="20"/>
      <c r="B7461" s="24">
        <v>4679</v>
      </c>
    </row>
    <row r="7462" spans="1:2">
      <c r="A7462" s="20"/>
      <c r="B7462" s="24">
        <v>4680</v>
      </c>
    </row>
    <row r="7463" spans="1:2">
      <c r="A7463" s="20"/>
      <c r="B7463" s="24">
        <v>4681</v>
      </c>
    </row>
    <row r="7464" spans="1:2">
      <c r="A7464" s="20"/>
      <c r="B7464" s="24">
        <v>4682</v>
      </c>
    </row>
    <row r="7465" spans="1:2">
      <c r="A7465" s="20"/>
      <c r="B7465" s="24">
        <v>4683</v>
      </c>
    </row>
    <row r="7466" spans="1:2">
      <c r="A7466" s="20"/>
      <c r="B7466" s="24">
        <v>4684</v>
      </c>
    </row>
    <row r="7467" spans="1:2">
      <c r="A7467" s="20"/>
      <c r="B7467" s="24">
        <v>4685</v>
      </c>
    </row>
    <row r="7468" spans="1:2">
      <c r="A7468" s="20"/>
      <c r="B7468" s="24">
        <v>4686</v>
      </c>
    </row>
    <row r="7469" spans="1:2">
      <c r="A7469" s="20"/>
      <c r="B7469" s="24">
        <v>4687</v>
      </c>
    </row>
    <row r="7470" spans="1:2">
      <c r="A7470" s="20"/>
      <c r="B7470" s="24">
        <v>4688</v>
      </c>
    </row>
    <row r="7471" spans="1:2">
      <c r="A7471" s="20"/>
      <c r="B7471" s="24">
        <v>4689</v>
      </c>
    </row>
    <row r="7472" spans="1:2">
      <c r="A7472" s="20"/>
      <c r="B7472" s="24">
        <v>4690</v>
      </c>
    </row>
    <row r="7473" spans="1:2">
      <c r="A7473" s="20"/>
      <c r="B7473" s="24">
        <v>4691</v>
      </c>
    </row>
    <row r="7474" spans="1:2">
      <c r="A7474" s="20"/>
      <c r="B7474" s="24">
        <v>4692</v>
      </c>
    </row>
    <row r="7475" spans="1:2">
      <c r="A7475" s="20"/>
      <c r="B7475" s="24">
        <v>4693</v>
      </c>
    </row>
    <row r="7476" spans="1:2">
      <c r="A7476" s="20"/>
      <c r="B7476" s="24">
        <v>4694</v>
      </c>
    </row>
    <row r="7477" spans="1:2">
      <c r="A7477" s="20"/>
      <c r="B7477" s="24">
        <v>4695</v>
      </c>
    </row>
    <row r="7478" spans="1:2">
      <c r="A7478" s="20"/>
      <c r="B7478" s="24">
        <v>4696</v>
      </c>
    </row>
    <row r="7479" spans="1:2">
      <c r="A7479" s="20"/>
      <c r="B7479" s="24">
        <v>4697</v>
      </c>
    </row>
    <row r="7480" spans="1:2">
      <c r="A7480" s="20"/>
      <c r="B7480" s="24">
        <v>4698</v>
      </c>
    </row>
    <row r="7481" spans="1:2">
      <c r="A7481" s="20"/>
      <c r="B7481" s="24">
        <v>4699</v>
      </c>
    </row>
    <row r="7482" spans="1:2">
      <c r="A7482" s="20"/>
      <c r="B7482" s="24">
        <v>4700</v>
      </c>
    </row>
    <row r="7483" spans="1:2">
      <c r="A7483" s="20"/>
      <c r="B7483" s="24">
        <v>4701</v>
      </c>
    </row>
    <row r="7484" spans="1:2">
      <c r="A7484" s="20"/>
      <c r="B7484" s="24">
        <v>4702</v>
      </c>
    </row>
    <row r="7485" spans="1:2">
      <c r="A7485" s="20"/>
      <c r="B7485" s="24">
        <v>4703</v>
      </c>
    </row>
    <row r="7486" spans="1:2">
      <c r="A7486" s="20"/>
      <c r="B7486" s="24">
        <v>4704</v>
      </c>
    </row>
    <row r="7487" spans="1:2">
      <c r="A7487" s="20"/>
      <c r="B7487" s="24">
        <v>4705</v>
      </c>
    </row>
    <row r="7488" spans="1:2">
      <c r="A7488" s="20"/>
      <c r="B7488" s="24">
        <v>4706</v>
      </c>
    </row>
    <row r="7489" spans="1:2">
      <c r="A7489" s="20"/>
      <c r="B7489" s="24">
        <v>4707</v>
      </c>
    </row>
    <row r="7490" spans="1:2">
      <c r="A7490" s="20"/>
      <c r="B7490" s="24">
        <v>4708</v>
      </c>
    </row>
    <row r="7491" spans="1:2">
      <c r="A7491" s="20"/>
      <c r="B7491" s="24">
        <v>4709</v>
      </c>
    </row>
    <row r="7492" spans="1:2">
      <c r="A7492" s="20"/>
      <c r="B7492" s="24">
        <v>4710</v>
      </c>
    </row>
    <row r="7493" spans="1:2">
      <c r="A7493" s="20"/>
      <c r="B7493" s="24">
        <v>4711</v>
      </c>
    </row>
    <row r="7494" spans="1:2">
      <c r="A7494" s="20"/>
      <c r="B7494" s="24">
        <v>4712</v>
      </c>
    </row>
    <row r="7495" spans="1:2">
      <c r="A7495" s="20"/>
      <c r="B7495" s="24">
        <v>4713</v>
      </c>
    </row>
    <row r="7496" spans="1:2">
      <c r="A7496" s="20"/>
      <c r="B7496" s="24">
        <v>4714</v>
      </c>
    </row>
    <row r="7497" spans="1:2">
      <c r="A7497" s="20"/>
      <c r="B7497" s="24">
        <v>4715</v>
      </c>
    </row>
    <row r="7498" spans="1:2">
      <c r="A7498" s="20"/>
      <c r="B7498" s="24">
        <v>4716</v>
      </c>
    </row>
    <row r="7499" spans="1:2">
      <c r="A7499" s="20"/>
      <c r="B7499" s="24">
        <v>4717</v>
      </c>
    </row>
    <row r="7500" spans="1:2">
      <c r="A7500" s="20"/>
      <c r="B7500" s="24">
        <v>4718</v>
      </c>
    </row>
    <row r="7501" spans="1:2">
      <c r="A7501" s="20"/>
      <c r="B7501" s="24">
        <v>4719</v>
      </c>
    </row>
    <row r="7502" spans="1:2">
      <c r="A7502" s="20"/>
      <c r="B7502" s="24">
        <v>4720</v>
      </c>
    </row>
    <row r="7503" spans="1:2">
      <c r="A7503" s="20"/>
      <c r="B7503" s="24">
        <v>4721</v>
      </c>
    </row>
    <row r="7504" spans="1:2">
      <c r="A7504" s="20"/>
      <c r="B7504" s="24">
        <v>4722</v>
      </c>
    </row>
    <row r="7505" spans="1:2">
      <c r="A7505" s="20"/>
      <c r="B7505" s="24">
        <v>4723</v>
      </c>
    </row>
    <row r="7506" spans="1:2">
      <c r="A7506" s="20"/>
      <c r="B7506" s="24">
        <v>4724</v>
      </c>
    </row>
    <row r="7507" spans="1:2">
      <c r="A7507" s="20"/>
      <c r="B7507" s="24">
        <v>4725</v>
      </c>
    </row>
    <row r="7508" spans="1:2">
      <c r="A7508" s="20"/>
      <c r="B7508" s="24">
        <v>4726</v>
      </c>
    </row>
    <row r="7509" spans="1:2">
      <c r="A7509" s="20"/>
      <c r="B7509" s="24">
        <v>4727</v>
      </c>
    </row>
    <row r="7510" spans="1:2">
      <c r="A7510" s="20"/>
      <c r="B7510" s="24">
        <v>4728</v>
      </c>
    </row>
    <row r="7511" spans="1:2">
      <c r="A7511" s="20"/>
      <c r="B7511" s="24">
        <v>4729</v>
      </c>
    </row>
    <row r="7512" spans="1:2">
      <c r="A7512" s="20"/>
      <c r="B7512" s="24">
        <v>4730</v>
      </c>
    </row>
    <row r="7513" spans="1:2">
      <c r="A7513" s="20"/>
      <c r="B7513" s="24">
        <v>4731</v>
      </c>
    </row>
    <row r="7514" spans="1:2">
      <c r="A7514" s="20"/>
      <c r="B7514" s="24">
        <v>4732</v>
      </c>
    </row>
    <row r="7515" spans="1:2">
      <c r="A7515" s="20"/>
      <c r="B7515" s="24">
        <v>4733</v>
      </c>
    </row>
    <row r="7516" spans="1:2">
      <c r="A7516" s="20"/>
      <c r="B7516" s="24">
        <v>4734</v>
      </c>
    </row>
    <row r="7517" spans="1:2">
      <c r="A7517" s="20"/>
      <c r="B7517" s="24">
        <v>4735</v>
      </c>
    </row>
    <row r="7518" spans="1:2">
      <c r="A7518" s="20"/>
      <c r="B7518" s="24">
        <v>4736</v>
      </c>
    </row>
    <row r="7519" spans="1:2">
      <c r="A7519" s="20"/>
      <c r="B7519" s="24">
        <v>4737</v>
      </c>
    </row>
    <row r="7520" spans="1:2">
      <c r="A7520" s="20"/>
      <c r="B7520" s="24">
        <v>4738</v>
      </c>
    </row>
    <row r="7521" spans="1:2">
      <c r="A7521" s="20"/>
      <c r="B7521" s="24">
        <v>4739</v>
      </c>
    </row>
    <row r="7522" spans="1:2">
      <c r="A7522" s="20"/>
      <c r="B7522" s="24">
        <v>4740</v>
      </c>
    </row>
    <row r="7523" spans="1:2">
      <c r="A7523" s="20"/>
      <c r="B7523" s="24">
        <v>4741</v>
      </c>
    </row>
    <row r="7524" spans="1:2">
      <c r="A7524" s="20"/>
      <c r="B7524" s="24">
        <v>4742</v>
      </c>
    </row>
    <row r="7525" spans="1:2">
      <c r="A7525" s="20"/>
      <c r="B7525" s="24">
        <v>4743</v>
      </c>
    </row>
    <row r="7526" spans="1:2">
      <c r="A7526" s="20"/>
      <c r="B7526" s="24">
        <v>4744</v>
      </c>
    </row>
    <row r="7527" spans="1:2">
      <c r="A7527" s="20"/>
      <c r="B7527" s="24">
        <v>4745</v>
      </c>
    </row>
    <row r="7528" spans="1:2">
      <c r="A7528" s="20"/>
      <c r="B7528" s="24">
        <v>4746</v>
      </c>
    </row>
    <row r="7529" spans="1:2">
      <c r="A7529" s="20"/>
      <c r="B7529" s="24">
        <v>4747</v>
      </c>
    </row>
    <row r="7530" spans="1:2">
      <c r="A7530" s="20"/>
      <c r="B7530" s="24">
        <v>4748</v>
      </c>
    </row>
    <row r="7531" spans="1:2">
      <c r="A7531" s="20"/>
      <c r="B7531" s="24">
        <v>4749</v>
      </c>
    </row>
    <row r="7532" spans="1:2">
      <c r="A7532" s="20"/>
      <c r="B7532" s="24">
        <v>4750</v>
      </c>
    </row>
    <row r="7533" spans="1:2">
      <c r="A7533" s="20"/>
      <c r="B7533" s="24">
        <v>4751</v>
      </c>
    </row>
    <row r="7534" spans="1:2">
      <c r="A7534" s="20"/>
      <c r="B7534" s="24">
        <v>4752</v>
      </c>
    </row>
    <row r="7535" spans="1:2">
      <c r="A7535" s="20"/>
      <c r="B7535" s="24">
        <v>4753</v>
      </c>
    </row>
    <row r="7536" spans="1:2">
      <c r="A7536" s="20"/>
      <c r="B7536" s="24">
        <v>4754</v>
      </c>
    </row>
    <row r="7537" spans="1:2">
      <c r="A7537" s="20"/>
      <c r="B7537" s="24">
        <v>4755</v>
      </c>
    </row>
    <row r="7538" spans="1:2">
      <c r="A7538" s="20"/>
      <c r="B7538" s="24">
        <v>4756</v>
      </c>
    </row>
    <row r="7539" spans="1:2">
      <c r="A7539" s="20"/>
      <c r="B7539" s="24">
        <v>4757</v>
      </c>
    </row>
    <row r="7540" spans="1:2">
      <c r="A7540" s="20"/>
      <c r="B7540" s="24">
        <v>4758</v>
      </c>
    </row>
    <row r="7541" spans="1:2">
      <c r="A7541" s="20"/>
      <c r="B7541" s="24">
        <v>4759</v>
      </c>
    </row>
    <row r="7542" spans="1:2">
      <c r="A7542" s="20"/>
      <c r="B7542" s="24">
        <v>4760</v>
      </c>
    </row>
    <row r="7543" spans="1:2">
      <c r="A7543" s="20"/>
      <c r="B7543" s="24">
        <v>4761</v>
      </c>
    </row>
    <row r="7544" spans="1:2">
      <c r="A7544" s="20"/>
      <c r="B7544" s="24">
        <v>4762</v>
      </c>
    </row>
    <row r="7545" spans="1:2">
      <c r="A7545" s="20"/>
      <c r="B7545" s="24">
        <v>4763</v>
      </c>
    </row>
    <row r="7546" spans="1:2">
      <c r="A7546" s="20"/>
      <c r="B7546" s="24">
        <v>4764</v>
      </c>
    </row>
    <row r="7547" spans="1:2">
      <c r="A7547" s="20"/>
      <c r="B7547" s="24">
        <v>4765</v>
      </c>
    </row>
    <row r="7548" spans="1:2">
      <c r="A7548" s="20"/>
      <c r="B7548" s="24">
        <v>4766</v>
      </c>
    </row>
    <row r="7549" spans="1:2">
      <c r="A7549" s="20"/>
      <c r="B7549" s="24">
        <v>4767</v>
      </c>
    </row>
    <row r="7550" spans="1:2">
      <c r="A7550" s="20"/>
      <c r="B7550" s="24">
        <v>4768</v>
      </c>
    </row>
    <row r="7551" spans="1:2">
      <c r="A7551" s="20"/>
      <c r="B7551" s="24">
        <v>4769</v>
      </c>
    </row>
    <row r="7552" spans="1:2">
      <c r="A7552" s="20"/>
      <c r="B7552" s="24">
        <v>4770</v>
      </c>
    </row>
    <row r="7553" spans="1:2">
      <c r="A7553" s="20"/>
      <c r="B7553" s="24">
        <v>4771</v>
      </c>
    </row>
    <row r="7554" spans="1:2">
      <c r="A7554" s="20"/>
      <c r="B7554" s="24">
        <v>4772</v>
      </c>
    </row>
    <row r="7555" spans="1:2">
      <c r="A7555" s="20"/>
      <c r="B7555" s="24">
        <v>4773</v>
      </c>
    </row>
    <row r="7556" spans="1:2">
      <c r="A7556" s="20"/>
      <c r="B7556" s="24">
        <v>4774</v>
      </c>
    </row>
    <row r="7557" spans="1:2">
      <c r="A7557" s="20"/>
      <c r="B7557" s="24">
        <v>4775</v>
      </c>
    </row>
    <row r="7558" spans="1:2">
      <c r="A7558" s="20"/>
      <c r="B7558" s="24">
        <v>4776</v>
      </c>
    </row>
    <row r="7559" spans="1:2">
      <c r="A7559" s="20"/>
      <c r="B7559" s="24">
        <v>4777</v>
      </c>
    </row>
    <row r="7560" spans="1:2">
      <c r="A7560" s="20"/>
      <c r="B7560" s="24">
        <v>4778</v>
      </c>
    </row>
    <row r="7561" spans="1:2">
      <c r="A7561" s="20"/>
      <c r="B7561" s="24">
        <v>4779</v>
      </c>
    </row>
    <row r="7562" spans="1:2">
      <c r="A7562" s="20"/>
      <c r="B7562" s="24">
        <v>4780</v>
      </c>
    </row>
    <row r="7563" spans="1:2">
      <c r="A7563" s="20"/>
      <c r="B7563" s="24">
        <v>4781</v>
      </c>
    </row>
    <row r="7564" spans="1:2">
      <c r="A7564" s="20"/>
      <c r="B7564" s="24">
        <v>4782</v>
      </c>
    </row>
    <row r="7565" spans="1:2">
      <c r="A7565" s="20"/>
      <c r="B7565" s="24">
        <v>4783</v>
      </c>
    </row>
    <row r="7566" spans="1:2">
      <c r="A7566" s="20"/>
      <c r="B7566" s="24">
        <v>4784</v>
      </c>
    </row>
    <row r="7567" spans="1:2">
      <c r="A7567" s="20"/>
      <c r="B7567" s="24">
        <v>4785</v>
      </c>
    </row>
    <row r="7568" spans="1:2">
      <c r="A7568" s="20"/>
      <c r="B7568" s="24">
        <v>4786</v>
      </c>
    </row>
    <row r="7569" spans="1:2">
      <c r="A7569" s="20"/>
      <c r="B7569" s="24">
        <v>4787</v>
      </c>
    </row>
    <row r="7570" spans="1:2">
      <c r="A7570" s="20"/>
      <c r="B7570" s="24">
        <v>4788</v>
      </c>
    </row>
    <row r="7571" spans="1:2">
      <c r="A7571" s="20"/>
      <c r="B7571" s="24">
        <v>4789</v>
      </c>
    </row>
    <row r="7572" spans="1:2">
      <c r="A7572" s="20"/>
      <c r="B7572" s="24">
        <v>4790</v>
      </c>
    </row>
    <row r="7573" spans="1:2">
      <c r="A7573" s="20"/>
      <c r="B7573" s="24">
        <v>4791</v>
      </c>
    </row>
    <row r="7574" spans="1:2">
      <c r="A7574" s="20"/>
      <c r="B7574" s="24">
        <v>4792</v>
      </c>
    </row>
    <row r="7575" spans="1:2">
      <c r="A7575" s="20"/>
      <c r="B7575" s="24">
        <v>4793</v>
      </c>
    </row>
    <row r="7576" spans="1:2">
      <c r="A7576" s="20"/>
      <c r="B7576" s="24">
        <v>4794</v>
      </c>
    </row>
    <row r="7577" spans="1:2">
      <c r="A7577" s="20"/>
      <c r="B7577" s="24">
        <v>4795</v>
      </c>
    </row>
    <row r="7578" spans="1:2">
      <c r="A7578" s="20"/>
      <c r="B7578" s="24">
        <v>4796</v>
      </c>
    </row>
    <row r="7579" spans="1:2">
      <c r="A7579" s="20"/>
      <c r="B7579" s="24">
        <v>4797</v>
      </c>
    </row>
    <row r="7580" spans="1:2">
      <c r="A7580" s="20"/>
      <c r="B7580" s="24">
        <v>4798</v>
      </c>
    </row>
    <row r="7581" spans="1:2">
      <c r="A7581" s="20"/>
      <c r="B7581" s="24">
        <v>4799</v>
      </c>
    </row>
    <row r="7582" spans="1:2">
      <c r="A7582" s="20"/>
      <c r="B7582" s="24">
        <v>4800</v>
      </c>
    </row>
    <row r="7583" spans="1:2">
      <c r="A7583" s="20"/>
      <c r="B7583" s="24">
        <v>4801</v>
      </c>
    </row>
    <row r="7584" spans="1:2">
      <c r="A7584" s="20"/>
      <c r="B7584" s="24">
        <v>4802</v>
      </c>
    </row>
    <row r="7585" spans="1:2">
      <c r="A7585" s="20"/>
      <c r="B7585" s="24">
        <v>4803</v>
      </c>
    </row>
    <row r="7586" spans="1:2">
      <c r="A7586" s="20"/>
      <c r="B7586" s="24">
        <v>4804</v>
      </c>
    </row>
    <row r="7587" spans="1:2">
      <c r="A7587" s="20"/>
      <c r="B7587" s="24">
        <v>4805</v>
      </c>
    </row>
    <row r="7588" spans="1:2">
      <c r="A7588" s="20"/>
      <c r="B7588" s="24">
        <v>4806</v>
      </c>
    </row>
    <row r="7589" spans="1:2">
      <c r="A7589" s="20"/>
      <c r="B7589" s="24">
        <v>4807</v>
      </c>
    </row>
    <row r="7590" spans="1:2">
      <c r="A7590" s="20"/>
      <c r="B7590" s="24">
        <v>4808</v>
      </c>
    </row>
    <row r="7591" spans="1:2">
      <c r="A7591" s="20"/>
      <c r="B7591" s="24">
        <v>4809</v>
      </c>
    </row>
    <row r="7592" spans="1:2">
      <c r="A7592" s="20"/>
      <c r="B7592" s="24">
        <v>4810</v>
      </c>
    </row>
    <row r="7593" spans="1:2">
      <c r="A7593" s="20"/>
      <c r="B7593" s="24">
        <v>4811</v>
      </c>
    </row>
    <row r="7594" spans="1:2">
      <c r="A7594" s="20"/>
      <c r="B7594" s="24">
        <v>4812</v>
      </c>
    </row>
    <row r="7595" spans="1:2">
      <c r="A7595" s="20"/>
      <c r="B7595" s="24">
        <v>4813</v>
      </c>
    </row>
    <row r="7596" spans="1:2">
      <c r="A7596" s="20"/>
      <c r="B7596" s="24">
        <v>4814</v>
      </c>
    </row>
    <row r="7597" spans="1:2">
      <c r="A7597" s="20"/>
      <c r="B7597" s="24">
        <v>4815</v>
      </c>
    </row>
    <row r="7598" spans="1:2">
      <c r="A7598" s="20"/>
      <c r="B7598" s="24">
        <v>4816</v>
      </c>
    </row>
    <row r="7599" spans="1:2">
      <c r="A7599" s="20"/>
      <c r="B7599" s="24">
        <v>4817</v>
      </c>
    </row>
    <row r="7600" spans="1:2">
      <c r="A7600" s="20"/>
      <c r="B7600" s="24">
        <v>4818</v>
      </c>
    </row>
    <row r="7601" spans="1:2">
      <c r="A7601" s="20"/>
      <c r="B7601" s="24">
        <v>4819</v>
      </c>
    </row>
    <row r="7602" spans="1:2">
      <c r="A7602" s="20"/>
      <c r="B7602" s="24">
        <v>4820</v>
      </c>
    </row>
    <row r="7603" spans="1:2">
      <c r="A7603" s="20"/>
      <c r="B7603" s="24">
        <v>4821</v>
      </c>
    </row>
    <row r="7604" spans="1:2">
      <c r="A7604" s="20"/>
      <c r="B7604" s="24">
        <v>4822</v>
      </c>
    </row>
    <row r="7605" spans="1:2">
      <c r="A7605" s="20"/>
      <c r="B7605" s="24">
        <v>4823</v>
      </c>
    </row>
    <row r="7606" spans="1:2">
      <c r="A7606" s="20"/>
      <c r="B7606" s="24">
        <v>4824</v>
      </c>
    </row>
    <row r="7607" spans="1:2">
      <c r="A7607" s="20"/>
      <c r="B7607" s="24">
        <v>4825</v>
      </c>
    </row>
    <row r="7608" spans="1:2">
      <c r="A7608" s="20"/>
      <c r="B7608" s="24">
        <v>4826</v>
      </c>
    </row>
    <row r="7609" spans="1:2">
      <c r="A7609" s="20"/>
      <c r="B7609" s="24">
        <v>4827</v>
      </c>
    </row>
    <row r="7610" spans="1:2">
      <c r="A7610" s="20"/>
      <c r="B7610" s="24">
        <v>4828</v>
      </c>
    </row>
    <row r="7611" spans="1:2">
      <c r="A7611" s="20"/>
      <c r="B7611" s="24">
        <v>4829</v>
      </c>
    </row>
    <row r="7612" spans="1:2">
      <c r="A7612" s="20"/>
      <c r="B7612" s="24">
        <v>4830</v>
      </c>
    </row>
    <row r="7613" spans="1:2">
      <c r="A7613" s="20"/>
      <c r="B7613" s="24">
        <v>4831</v>
      </c>
    </row>
    <row r="7614" spans="1:2">
      <c r="A7614" s="20"/>
      <c r="B7614" s="24">
        <v>4832</v>
      </c>
    </row>
    <row r="7615" spans="1:2">
      <c r="A7615" s="20"/>
      <c r="B7615" s="24">
        <v>4833</v>
      </c>
    </row>
    <row r="7616" spans="1:2">
      <c r="A7616" s="20"/>
      <c r="B7616" s="24">
        <v>4834</v>
      </c>
    </row>
    <row r="7617" spans="1:2">
      <c r="A7617" s="20"/>
      <c r="B7617" s="24">
        <v>4835</v>
      </c>
    </row>
    <row r="7618" spans="1:2">
      <c r="A7618" s="20"/>
      <c r="B7618" s="24">
        <v>4836</v>
      </c>
    </row>
    <row r="7619" spans="1:2">
      <c r="A7619" s="20"/>
      <c r="B7619" s="24">
        <v>4837</v>
      </c>
    </row>
    <row r="7620" spans="1:2">
      <c r="A7620" s="20"/>
      <c r="B7620" s="24">
        <v>4838</v>
      </c>
    </row>
    <row r="7621" spans="1:2">
      <c r="A7621" s="20"/>
      <c r="B7621" s="24">
        <v>4839</v>
      </c>
    </row>
    <row r="7622" spans="1:2">
      <c r="A7622" s="20"/>
      <c r="B7622" s="24">
        <v>4840</v>
      </c>
    </row>
    <row r="7623" spans="1:2">
      <c r="A7623" s="20"/>
      <c r="B7623" s="24">
        <v>4841</v>
      </c>
    </row>
    <row r="7624" spans="1:2">
      <c r="A7624" s="20"/>
      <c r="B7624" s="24">
        <v>4842</v>
      </c>
    </row>
    <row r="7625" spans="1:2">
      <c r="A7625" s="20"/>
      <c r="B7625" s="24">
        <v>4843</v>
      </c>
    </row>
    <row r="7626" spans="1:2">
      <c r="A7626" s="20"/>
      <c r="B7626" s="24">
        <v>4844</v>
      </c>
    </row>
    <row r="7627" spans="1:2">
      <c r="A7627" s="20"/>
      <c r="B7627" s="24">
        <v>4845</v>
      </c>
    </row>
    <row r="7628" spans="1:2">
      <c r="A7628" s="20"/>
      <c r="B7628" s="24">
        <v>4846</v>
      </c>
    </row>
    <row r="7629" spans="1:2">
      <c r="A7629" s="20"/>
      <c r="B7629" s="24">
        <v>4847</v>
      </c>
    </row>
    <row r="7630" spans="1:2">
      <c r="A7630" s="20"/>
      <c r="B7630" s="24">
        <v>4848</v>
      </c>
    </row>
    <row r="7631" spans="1:2">
      <c r="A7631" s="20"/>
      <c r="B7631" s="24">
        <v>4849</v>
      </c>
    </row>
    <row r="7632" spans="1:2">
      <c r="A7632" s="20"/>
      <c r="B7632" s="24">
        <v>4850</v>
      </c>
    </row>
    <row r="7633" spans="1:2">
      <c r="A7633" s="20"/>
      <c r="B7633" s="24">
        <v>4851</v>
      </c>
    </row>
    <row r="7634" spans="1:2">
      <c r="A7634" s="20"/>
      <c r="B7634" s="24">
        <v>4852</v>
      </c>
    </row>
    <row r="7635" spans="1:2">
      <c r="A7635" s="20"/>
      <c r="B7635" s="24">
        <v>4853</v>
      </c>
    </row>
    <row r="7636" spans="1:2">
      <c r="A7636" s="20"/>
      <c r="B7636" s="24">
        <v>4854</v>
      </c>
    </row>
    <row r="7637" spans="1:2">
      <c r="A7637" s="20"/>
      <c r="B7637" s="24">
        <v>4855</v>
      </c>
    </row>
    <row r="7638" spans="1:2">
      <c r="A7638" s="20"/>
      <c r="B7638" s="24">
        <v>4856</v>
      </c>
    </row>
    <row r="7639" spans="1:2">
      <c r="A7639" s="20"/>
      <c r="B7639" s="24">
        <v>4857</v>
      </c>
    </row>
    <row r="7640" spans="1:2">
      <c r="A7640" s="20"/>
      <c r="B7640" s="24">
        <v>4858</v>
      </c>
    </row>
    <row r="7641" spans="1:2">
      <c r="A7641" s="20"/>
      <c r="B7641" s="24">
        <v>4859</v>
      </c>
    </row>
    <row r="7642" spans="1:2">
      <c r="A7642" s="20"/>
      <c r="B7642" s="24">
        <v>4860</v>
      </c>
    </row>
    <row r="7643" spans="1:2">
      <c r="A7643" s="20"/>
      <c r="B7643" s="24">
        <v>4861</v>
      </c>
    </row>
    <row r="7644" spans="1:2">
      <c r="A7644" s="20"/>
      <c r="B7644" s="24">
        <v>4862</v>
      </c>
    </row>
    <row r="7645" spans="1:2">
      <c r="A7645" s="20"/>
      <c r="B7645" s="24">
        <v>4863</v>
      </c>
    </row>
    <row r="7646" spans="1:2">
      <c r="A7646" s="20"/>
      <c r="B7646" s="24">
        <v>4864</v>
      </c>
    </row>
    <row r="7647" spans="1:2">
      <c r="A7647" s="20"/>
      <c r="B7647" s="24">
        <v>4865</v>
      </c>
    </row>
    <row r="7648" spans="1:2">
      <c r="A7648" s="20"/>
      <c r="B7648" s="24">
        <v>4866</v>
      </c>
    </row>
    <row r="7649" spans="1:2">
      <c r="A7649" s="20"/>
      <c r="B7649" s="24">
        <v>4867</v>
      </c>
    </row>
    <row r="7650" spans="1:2">
      <c r="A7650" s="20"/>
      <c r="B7650" s="24">
        <v>4868</v>
      </c>
    </row>
    <row r="7651" spans="1:2">
      <c r="A7651" s="20"/>
      <c r="B7651" s="24">
        <v>4869</v>
      </c>
    </row>
    <row r="7652" spans="1:2">
      <c r="A7652" s="20"/>
      <c r="B7652" s="24">
        <v>4870</v>
      </c>
    </row>
    <row r="7653" spans="1:2">
      <c r="A7653" s="20"/>
      <c r="B7653" s="24">
        <v>4871</v>
      </c>
    </row>
    <row r="7654" spans="1:2">
      <c r="A7654" s="20"/>
      <c r="B7654" s="24">
        <v>4872</v>
      </c>
    </row>
    <row r="7655" spans="1:2">
      <c r="A7655" s="20"/>
      <c r="B7655" s="24">
        <v>4873</v>
      </c>
    </row>
    <row r="7656" spans="1:2">
      <c r="A7656" s="20"/>
      <c r="B7656" s="24">
        <v>4874</v>
      </c>
    </row>
    <row r="7657" spans="1:2">
      <c r="A7657" s="20"/>
      <c r="B7657" s="24">
        <v>4875</v>
      </c>
    </row>
    <row r="7658" spans="1:2">
      <c r="A7658" s="20"/>
      <c r="B7658" s="24">
        <v>4876</v>
      </c>
    </row>
    <row r="7659" spans="1:2">
      <c r="A7659" s="20"/>
      <c r="B7659" s="24">
        <v>4877</v>
      </c>
    </row>
    <row r="7660" spans="1:2">
      <c r="A7660" s="20"/>
      <c r="B7660" s="24">
        <v>4878</v>
      </c>
    </row>
    <row r="7661" spans="1:2">
      <c r="A7661" s="20"/>
      <c r="B7661" s="24">
        <v>4879</v>
      </c>
    </row>
    <row r="7662" spans="1:2">
      <c r="A7662" s="20"/>
      <c r="B7662" s="24">
        <v>4880</v>
      </c>
    </row>
    <row r="7663" spans="1:2">
      <c r="A7663" s="20"/>
      <c r="B7663" s="24">
        <v>4881</v>
      </c>
    </row>
    <row r="7664" spans="1:2">
      <c r="A7664" s="20"/>
      <c r="B7664" s="24">
        <v>4882</v>
      </c>
    </row>
    <row r="7665" spans="1:2">
      <c r="A7665" s="20"/>
      <c r="B7665" s="24">
        <v>4883</v>
      </c>
    </row>
    <row r="7666" spans="1:2">
      <c r="A7666" s="20"/>
      <c r="B7666" s="24">
        <v>4884</v>
      </c>
    </row>
    <row r="7667" spans="1:2">
      <c r="A7667" s="20"/>
      <c r="B7667" s="24">
        <v>4885</v>
      </c>
    </row>
    <row r="7668" spans="1:2">
      <c r="A7668" s="20"/>
      <c r="B7668" s="24">
        <v>4886</v>
      </c>
    </row>
    <row r="7669" spans="1:2">
      <c r="A7669" s="20"/>
      <c r="B7669" s="24">
        <v>4887</v>
      </c>
    </row>
    <row r="7670" spans="1:2">
      <c r="A7670" s="20"/>
      <c r="B7670" s="24">
        <v>4888</v>
      </c>
    </row>
    <row r="7671" spans="1:2">
      <c r="A7671" s="20"/>
      <c r="B7671" s="24">
        <v>4889</v>
      </c>
    </row>
    <row r="7672" spans="1:2">
      <c r="A7672" s="20"/>
      <c r="B7672" s="24">
        <v>4890</v>
      </c>
    </row>
    <row r="7673" spans="1:2">
      <c r="A7673" s="20"/>
      <c r="B7673" s="24">
        <v>4891</v>
      </c>
    </row>
    <row r="7674" spans="1:2">
      <c r="A7674" s="20"/>
      <c r="B7674" s="24">
        <v>4892</v>
      </c>
    </row>
    <row r="7675" spans="1:2">
      <c r="A7675" s="20"/>
      <c r="B7675" s="24">
        <v>4893</v>
      </c>
    </row>
    <row r="7676" spans="1:2">
      <c r="A7676" s="20"/>
      <c r="B7676" s="24">
        <v>4894</v>
      </c>
    </row>
    <row r="7677" spans="1:2">
      <c r="A7677" s="20"/>
      <c r="B7677" s="24">
        <v>4895</v>
      </c>
    </row>
    <row r="7678" spans="1:2">
      <c r="A7678" s="20"/>
      <c r="B7678" s="24">
        <v>4896</v>
      </c>
    </row>
    <row r="7679" spans="1:2">
      <c r="A7679" s="20"/>
      <c r="B7679" s="24">
        <v>4897</v>
      </c>
    </row>
    <row r="7680" spans="1:2">
      <c r="A7680" s="20"/>
      <c r="B7680" s="24">
        <v>4898</v>
      </c>
    </row>
    <row r="7681" spans="1:2">
      <c r="A7681" s="20"/>
      <c r="B7681" s="24">
        <v>4899</v>
      </c>
    </row>
    <row r="7682" spans="1:2">
      <c r="A7682" s="20"/>
      <c r="B7682" s="24">
        <v>4900</v>
      </c>
    </row>
    <row r="7683" spans="1:2">
      <c r="A7683" s="20"/>
      <c r="B7683" s="24">
        <v>4901</v>
      </c>
    </row>
    <row r="7684" spans="1:2">
      <c r="A7684" s="20"/>
      <c r="B7684" s="24">
        <v>4902</v>
      </c>
    </row>
    <row r="7685" spans="1:2">
      <c r="A7685" s="20"/>
      <c r="B7685" s="24">
        <v>4903</v>
      </c>
    </row>
    <row r="7686" spans="1:2">
      <c r="A7686" s="20"/>
      <c r="B7686" s="24">
        <v>4904</v>
      </c>
    </row>
    <row r="7687" spans="1:2">
      <c r="A7687" s="20"/>
      <c r="B7687" s="24">
        <v>4905</v>
      </c>
    </row>
    <row r="7688" spans="1:2">
      <c r="A7688" s="20"/>
      <c r="B7688" s="24">
        <v>4906</v>
      </c>
    </row>
    <row r="7689" spans="1:2">
      <c r="A7689" s="20"/>
      <c r="B7689" s="24">
        <v>4907</v>
      </c>
    </row>
    <row r="7690" spans="1:2">
      <c r="A7690" s="20"/>
      <c r="B7690" s="24">
        <v>4908</v>
      </c>
    </row>
    <row r="7691" spans="1:2">
      <c r="A7691" s="20"/>
      <c r="B7691" s="24">
        <v>4909</v>
      </c>
    </row>
    <row r="7692" spans="1:2">
      <c r="A7692" s="20"/>
      <c r="B7692" s="24">
        <v>4910</v>
      </c>
    </row>
    <row r="7693" spans="1:2">
      <c r="A7693" s="20"/>
      <c r="B7693" s="24">
        <v>4911</v>
      </c>
    </row>
    <row r="7694" spans="1:2">
      <c r="A7694" s="20"/>
      <c r="B7694" s="24">
        <v>4912</v>
      </c>
    </row>
    <row r="7695" spans="1:2">
      <c r="A7695" s="20"/>
      <c r="B7695" s="24">
        <v>4913</v>
      </c>
    </row>
    <row r="7696" spans="1:2">
      <c r="A7696" s="20"/>
      <c r="B7696" s="24">
        <v>4914</v>
      </c>
    </row>
    <row r="7697" spans="1:2">
      <c r="A7697" s="20"/>
      <c r="B7697" s="24">
        <v>4915</v>
      </c>
    </row>
    <row r="7698" spans="1:2">
      <c r="A7698" s="20"/>
      <c r="B7698" s="24">
        <v>4916</v>
      </c>
    </row>
    <row r="7699" spans="1:2">
      <c r="A7699" s="20"/>
      <c r="B7699" s="24">
        <v>4917</v>
      </c>
    </row>
    <row r="7700" spans="1:2">
      <c r="A7700" s="20"/>
      <c r="B7700" s="24">
        <v>4918</v>
      </c>
    </row>
    <row r="7701" spans="1:2">
      <c r="A7701" s="20"/>
      <c r="B7701" s="24">
        <v>4919</v>
      </c>
    </row>
    <row r="7702" spans="1:2">
      <c r="A7702" s="20"/>
      <c r="B7702" s="24">
        <v>4920</v>
      </c>
    </row>
    <row r="7703" spans="1:2">
      <c r="A7703" s="20"/>
      <c r="B7703" s="24">
        <v>4921</v>
      </c>
    </row>
    <row r="7704" spans="1:2">
      <c r="A7704" s="20"/>
      <c r="B7704" s="24">
        <v>4922</v>
      </c>
    </row>
    <row r="7705" spans="1:2">
      <c r="A7705" s="20"/>
      <c r="B7705" s="24">
        <v>4923</v>
      </c>
    </row>
    <row r="7706" spans="1:2">
      <c r="A7706" s="20"/>
      <c r="B7706" s="24">
        <v>4924</v>
      </c>
    </row>
    <row r="7707" spans="1:2">
      <c r="A7707" s="20"/>
      <c r="B7707" s="24">
        <v>4925</v>
      </c>
    </row>
    <row r="7708" spans="1:2">
      <c r="A7708" s="20"/>
      <c r="B7708" s="24">
        <v>4926</v>
      </c>
    </row>
    <row r="7709" spans="1:2">
      <c r="A7709" s="20"/>
      <c r="B7709" s="24">
        <v>4927</v>
      </c>
    </row>
    <row r="7710" spans="1:2">
      <c r="A7710" s="20"/>
      <c r="B7710" s="24">
        <v>4928</v>
      </c>
    </row>
    <row r="7711" spans="1:2">
      <c r="A7711" s="20"/>
      <c r="B7711" s="24">
        <v>4929</v>
      </c>
    </row>
    <row r="7712" spans="1:2">
      <c r="A7712" s="20"/>
      <c r="B7712" s="24">
        <v>4930</v>
      </c>
    </row>
    <row r="7713" spans="1:2">
      <c r="A7713" s="20"/>
      <c r="B7713" s="24">
        <v>4931</v>
      </c>
    </row>
    <row r="7714" spans="1:2">
      <c r="A7714" s="20"/>
      <c r="B7714" s="24">
        <v>4932</v>
      </c>
    </row>
    <row r="7715" spans="1:2">
      <c r="A7715" s="20"/>
      <c r="B7715" s="24">
        <v>4933</v>
      </c>
    </row>
    <row r="7716" spans="1:2">
      <c r="A7716" s="20"/>
      <c r="B7716" s="24">
        <v>4934</v>
      </c>
    </row>
    <row r="7717" spans="1:2">
      <c r="A7717" s="20"/>
      <c r="B7717" s="24">
        <v>4935</v>
      </c>
    </row>
    <row r="7718" spans="1:2">
      <c r="A7718" s="20"/>
      <c r="B7718" s="24">
        <v>4936</v>
      </c>
    </row>
    <row r="7719" spans="1:2">
      <c r="A7719" s="20"/>
      <c r="B7719" s="24">
        <v>4937</v>
      </c>
    </row>
    <row r="7720" spans="1:2">
      <c r="A7720" s="20"/>
      <c r="B7720" s="24">
        <v>4938</v>
      </c>
    </row>
    <row r="7721" spans="1:2">
      <c r="A7721" s="20"/>
      <c r="B7721" s="24">
        <v>4939</v>
      </c>
    </row>
    <row r="7722" spans="1:2">
      <c r="A7722" s="20"/>
      <c r="B7722" s="24">
        <v>4940</v>
      </c>
    </row>
    <row r="7723" spans="1:2">
      <c r="A7723" s="20"/>
      <c r="B7723" s="24">
        <v>4941</v>
      </c>
    </row>
    <row r="7724" spans="1:2">
      <c r="A7724" s="20"/>
      <c r="B7724" s="24">
        <v>4942</v>
      </c>
    </row>
    <row r="7725" spans="1:2">
      <c r="A7725" s="20"/>
      <c r="B7725" s="24">
        <v>4943</v>
      </c>
    </row>
    <row r="7726" spans="1:2">
      <c r="A7726" s="20"/>
      <c r="B7726" s="24">
        <v>4944</v>
      </c>
    </row>
    <row r="7727" spans="1:2">
      <c r="A7727" s="20"/>
      <c r="B7727" s="24">
        <v>4945</v>
      </c>
    </row>
    <row r="7728" spans="1:2">
      <c r="A7728" s="20"/>
      <c r="B7728" s="24">
        <v>4946</v>
      </c>
    </row>
    <row r="7729" spans="1:2">
      <c r="A7729" s="20"/>
      <c r="B7729" s="24">
        <v>4947</v>
      </c>
    </row>
    <row r="7730" spans="1:2">
      <c r="A7730" s="20"/>
      <c r="B7730" s="24">
        <v>4948</v>
      </c>
    </row>
    <row r="7731" spans="1:2">
      <c r="A7731" s="20"/>
      <c r="B7731" s="24">
        <v>4949</v>
      </c>
    </row>
    <row r="7732" spans="1:2">
      <c r="A7732" s="20"/>
      <c r="B7732" s="24">
        <v>4950</v>
      </c>
    </row>
    <row r="7733" spans="1:2">
      <c r="A7733" s="20"/>
      <c r="B7733" s="24">
        <v>4951</v>
      </c>
    </row>
    <row r="7734" spans="1:2">
      <c r="A7734" s="20"/>
      <c r="B7734" s="24">
        <v>4952</v>
      </c>
    </row>
    <row r="7735" spans="1:2">
      <c r="A7735" s="20"/>
      <c r="B7735" s="24">
        <v>4953</v>
      </c>
    </row>
    <row r="7736" spans="1:2">
      <c r="A7736" s="20"/>
      <c r="B7736" s="24">
        <v>4954</v>
      </c>
    </row>
    <row r="7737" spans="1:2">
      <c r="A7737" s="20"/>
      <c r="B7737" s="24">
        <v>4955</v>
      </c>
    </row>
    <row r="7738" spans="1:2">
      <c r="A7738" s="20"/>
      <c r="B7738" s="24">
        <v>4956</v>
      </c>
    </row>
    <row r="7739" spans="1:2">
      <c r="A7739" s="20"/>
      <c r="B7739" s="24">
        <v>4957</v>
      </c>
    </row>
    <row r="7740" spans="1:2">
      <c r="A7740" s="20"/>
      <c r="B7740" s="24">
        <v>4958</v>
      </c>
    </row>
    <row r="7741" spans="1:2">
      <c r="A7741" s="20"/>
      <c r="B7741" s="24">
        <v>4959</v>
      </c>
    </row>
    <row r="7742" spans="1:2">
      <c r="A7742" s="20"/>
      <c r="B7742" s="24">
        <v>4960</v>
      </c>
    </row>
    <row r="7743" spans="1:2">
      <c r="A7743" s="20"/>
      <c r="B7743" s="24">
        <v>4961</v>
      </c>
    </row>
    <row r="7744" spans="1:2">
      <c r="A7744" s="20"/>
      <c r="B7744" s="24">
        <v>4962</v>
      </c>
    </row>
    <row r="7745" spans="1:2">
      <c r="A7745" s="20"/>
      <c r="B7745" s="24">
        <v>4963</v>
      </c>
    </row>
    <row r="7746" spans="1:2">
      <c r="A7746" s="20"/>
      <c r="B7746" s="24">
        <v>4964</v>
      </c>
    </row>
    <row r="7747" spans="1:2">
      <c r="A7747" s="20"/>
      <c r="B7747" s="24">
        <v>4965</v>
      </c>
    </row>
    <row r="7748" spans="1:2">
      <c r="A7748" s="20"/>
      <c r="B7748" s="24">
        <v>4966</v>
      </c>
    </row>
    <row r="7749" spans="1:2">
      <c r="A7749" s="20"/>
      <c r="B7749" s="24">
        <v>4967</v>
      </c>
    </row>
    <row r="7750" spans="1:2">
      <c r="A7750" s="20"/>
      <c r="B7750" s="24">
        <v>4968</v>
      </c>
    </row>
    <row r="7751" spans="1:2">
      <c r="A7751" s="20"/>
      <c r="B7751" s="24">
        <v>4969</v>
      </c>
    </row>
    <row r="7752" spans="1:2">
      <c r="A7752" s="20"/>
      <c r="B7752" s="24">
        <v>4970</v>
      </c>
    </row>
    <row r="7753" spans="1:2">
      <c r="A7753" s="20"/>
      <c r="B7753" s="24">
        <v>4971</v>
      </c>
    </row>
    <row r="7754" spans="1:2">
      <c r="A7754" s="20"/>
      <c r="B7754" s="24">
        <v>4972</v>
      </c>
    </row>
    <row r="7755" spans="1:2">
      <c r="A7755" s="20"/>
      <c r="B7755" s="24">
        <v>4973</v>
      </c>
    </row>
    <row r="7756" spans="1:2">
      <c r="A7756" s="20"/>
      <c r="B7756" s="24">
        <v>4974</v>
      </c>
    </row>
    <row r="7757" spans="1:2">
      <c r="A7757" s="20"/>
      <c r="B7757" s="24">
        <v>4975</v>
      </c>
    </row>
    <row r="7758" spans="1:2">
      <c r="A7758" s="20"/>
      <c r="B7758" s="24">
        <v>4976</v>
      </c>
    </row>
    <row r="7759" spans="1:2">
      <c r="A7759" s="20"/>
      <c r="B7759" s="24">
        <v>4977</v>
      </c>
    </row>
    <row r="7760" spans="1:2">
      <c r="A7760" s="20"/>
      <c r="B7760" s="24">
        <v>4978</v>
      </c>
    </row>
    <row r="7761" spans="1:2">
      <c r="A7761" s="20"/>
      <c r="B7761" s="24">
        <v>4979</v>
      </c>
    </row>
    <row r="7762" spans="1:2">
      <c r="A7762" s="20"/>
      <c r="B7762" s="24">
        <v>4980</v>
      </c>
    </row>
    <row r="7763" spans="1:2">
      <c r="A7763" s="20"/>
      <c r="B7763" s="24">
        <v>4981</v>
      </c>
    </row>
    <row r="7764" spans="1:2">
      <c r="A7764" s="20"/>
      <c r="B7764" s="24">
        <v>4982</v>
      </c>
    </row>
    <row r="7765" spans="1:2">
      <c r="A7765" s="20"/>
      <c r="B7765" s="24">
        <v>4983</v>
      </c>
    </row>
    <row r="7766" spans="1:2">
      <c r="A7766" s="20"/>
      <c r="B7766" s="24">
        <v>4984</v>
      </c>
    </row>
    <row r="7767" spans="1:2">
      <c r="A7767" s="20"/>
      <c r="B7767" s="24">
        <v>4985</v>
      </c>
    </row>
    <row r="7768" spans="1:2">
      <c r="A7768" s="20"/>
      <c r="B7768" s="24">
        <v>4986</v>
      </c>
    </row>
    <row r="7769" spans="1:2">
      <c r="A7769" s="20"/>
      <c r="B7769" s="24">
        <v>4987</v>
      </c>
    </row>
    <row r="7770" spans="1:2">
      <c r="A7770" s="20"/>
      <c r="B7770" s="24">
        <v>4988</v>
      </c>
    </row>
    <row r="7771" spans="1:2">
      <c r="A7771" s="20"/>
      <c r="B7771" s="24">
        <v>4989</v>
      </c>
    </row>
    <row r="7772" spans="1:2">
      <c r="A7772" s="20"/>
      <c r="B7772" s="24">
        <v>4990</v>
      </c>
    </row>
    <row r="7773" spans="1:2">
      <c r="A7773" s="20"/>
      <c r="B7773" s="24">
        <v>4991</v>
      </c>
    </row>
    <row r="7774" spans="1:2">
      <c r="A7774" s="20"/>
      <c r="B7774" s="24">
        <v>4992</v>
      </c>
    </row>
    <row r="7775" spans="1:2">
      <c r="A7775" s="20"/>
      <c r="B7775" s="24">
        <v>4993</v>
      </c>
    </row>
    <row r="7776" spans="1:2">
      <c r="A7776" s="20"/>
      <c r="B7776" s="24">
        <v>4994</v>
      </c>
    </row>
    <row r="7777" spans="1:2">
      <c r="A7777" s="20"/>
      <c r="B7777" s="24">
        <v>4995</v>
      </c>
    </row>
    <row r="7778" spans="1:2">
      <c r="A7778" s="20"/>
      <c r="B7778" s="24">
        <v>4996</v>
      </c>
    </row>
    <row r="7779" spans="1:2">
      <c r="A7779" s="20"/>
      <c r="B7779" s="24">
        <v>4997</v>
      </c>
    </row>
    <row r="7780" spans="1:2">
      <c r="A7780" s="20"/>
      <c r="B7780" s="24">
        <v>4998</v>
      </c>
    </row>
    <row r="7781" spans="1:2">
      <c r="A7781" s="20"/>
      <c r="B7781" s="24">
        <v>4999</v>
      </c>
    </row>
    <row r="7782" spans="1:2">
      <c r="A7782" s="20"/>
      <c r="B7782" s="24">
        <v>5000</v>
      </c>
    </row>
    <row r="7783" spans="1:2">
      <c r="A7783" s="20"/>
      <c r="B7783" s="24">
        <v>5001</v>
      </c>
    </row>
    <row r="7784" spans="1:2">
      <c r="A7784" s="20"/>
      <c r="B7784" s="24">
        <v>5002</v>
      </c>
    </row>
    <row r="7785" spans="1:2">
      <c r="A7785" s="20"/>
      <c r="B7785" s="24">
        <v>5003</v>
      </c>
    </row>
    <row r="7786" spans="1:2">
      <c r="A7786" s="20"/>
      <c r="B7786" s="24">
        <v>5004</v>
      </c>
    </row>
    <row r="7787" spans="1:2">
      <c r="A7787" s="20"/>
      <c r="B7787" s="24">
        <v>5005</v>
      </c>
    </row>
    <row r="7788" spans="1:2">
      <c r="A7788" s="20"/>
      <c r="B7788" s="24">
        <v>5006</v>
      </c>
    </row>
    <row r="7789" spans="1:2">
      <c r="A7789" s="20"/>
      <c r="B7789" s="24">
        <v>5007</v>
      </c>
    </row>
    <row r="7790" spans="1:2">
      <c r="A7790" s="20"/>
      <c r="B7790" s="24">
        <v>5008</v>
      </c>
    </row>
    <row r="7791" spans="1:2">
      <c r="A7791" s="20"/>
      <c r="B7791" s="24">
        <v>5009</v>
      </c>
    </row>
    <row r="7792" spans="1:2">
      <c r="A7792" s="20"/>
      <c r="B7792" s="24">
        <v>5010</v>
      </c>
    </row>
    <row r="7793" spans="1:2">
      <c r="A7793" s="20"/>
      <c r="B7793" s="24">
        <v>5011</v>
      </c>
    </row>
    <row r="7794" spans="1:2">
      <c r="A7794" s="20"/>
      <c r="B7794" s="24">
        <v>5012</v>
      </c>
    </row>
    <row r="7795" spans="1:2">
      <c r="A7795" s="20"/>
      <c r="B7795" s="24">
        <v>5013</v>
      </c>
    </row>
    <row r="7796" spans="1:2">
      <c r="A7796" s="20"/>
      <c r="B7796" s="24">
        <v>5014</v>
      </c>
    </row>
    <row r="7797" spans="1:2">
      <c r="A7797" s="20"/>
      <c r="B7797" s="24">
        <v>5015</v>
      </c>
    </row>
    <row r="7798" spans="1:2">
      <c r="A7798" s="20"/>
      <c r="B7798" s="24">
        <v>5016</v>
      </c>
    </row>
    <row r="7799" spans="1:2">
      <c r="A7799" s="20"/>
      <c r="B7799" s="24">
        <v>5017</v>
      </c>
    </row>
    <row r="7800" spans="1:2">
      <c r="A7800" s="20"/>
      <c r="B7800" s="24">
        <v>5018</v>
      </c>
    </row>
    <row r="7801" spans="1:2">
      <c r="A7801" s="20"/>
      <c r="B7801" s="24">
        <v>5019</v>
      </c>
    </row>
    <row r="7802" spans="1:2">
      <c r="A7802" s="20"/>
      <c r="B7802" s="24">
        <v>5020</v>
      </c>
    </row>
    <row r="7803" spans="1:2">
      <c r="A7803" s="20"/>
      <c r="B7803" s="24">
        <v>5021</v>
      </c>
    </row>
    <row r="7804" spans="1:2">
      <c r="A7804" s="20"/>
      <c r="B7804" s="24">
        <v>5022</v>
      </c>
    </row>
    <row r="7805" spans="1:2">
      <c r="A7805" s="20"/>
      <c r="B7805" s="24">
        <v>5023</v>
      </c>
    </row>
    <row r="7806" spans="1:2">
      <c r="A7806" s="20"/>
      <c r="B7806" s="24">
        <v>5024</v>
      </c>
    </row>
    <row r="7807" spans="1:2">
      <c r="A7807" s="20"/>
      <c r="B7807" s="24">
        <v>5025</v>
      </c>
    </row>
    <row r="7808" spans="1:2">
      <c r="A7808" s="20"/>
      <c r="B7808" s="24">
        <v>5026</v>
      </c>
    </row>
    <row r="7809" spans="1:2">
      <c r="A7809" s="20"/>
      <c r="B7809" s="24">
        <v>5027</v>
      </c>
    </row>
    <row r="7810" spans="1:2">
      <c r="A7810" s="20"/>
      <c r="B7810" s="24">
        <v>5028</v>
      </c>
    </row>
    <row r="7811" spans="1:2">
      <c r="A7811" s="20"/>
      <c r="B7811" s="24">
        <v>5029</v>
      </c>
    </row>
    <row r="7812" spans="1:2">
      <c r="A7812" s="20"/>
      <c r="B7812" s="24">
        <v>5030</v>
      </c>
    </row>
    <row r="7813" spans="1:2">
      <c r="A7813" s="20"/>
      <c r="B7813" s="24">
        <v>5031</v>
      </c>
    </row>
    <row r="7814" spans="1:2">
      <c r="A7814" s="20"/>
      <c r="B7814" s="24">
        <v>5032</v>
      </c>
    </row>
    <row r="7815" spans="1:2">
      <c r="A7815" s="20"/>
      <c r="B7815" s="24">
        <v>5033</v>
      </c>
    </row>
    <row r="7816" spans="1:2">
      <c r="A7816" s="20"/>
      <c r="B7816" s="24">
        <v>5034</v>
      </c>
    </row>
    <row r="7817" spans="1:2">
      <c r="A7817" s="20"/>
      <c r="B7817" s="24">
        <v>5035</v>
      </c>
    </row>
    <row r="7818" spans="1:2">
      <c r="A7818" s="20"/>
      <c r="B7818" s="24">
        <v>5036</v>
      </c>
    </row>
    <row r="7819" spans="1:2">
      <c r="A7819" s="20"/>
      <c r="B7819" s="24">
        <v>5037</v>
      </c>
    </row>
    <row r="7820" spans="1:2">
      <c r="A7820" s="20"/>
      <c r="B7820" s="24">
        <v>5038</v>
      </c>
    </row>
    <row r="7821" spans="1:2">
      <c r="A7821" s="20"/>
      <c r="B7821" s="24">
        <v>5039</v>
      </c>
    </row>
    <row r="7822" spans="1:2">
      <c r="A7822" s="20"/>
      <c r="B7822" s="24">
        <v>5040</v>
      </c>
    </row>
    <row r="7823" spans="1:2">
      <c r="A7823" s="20"/>
      <c r="B7823" s="24">
        <v>5041</v>
      </c>
    </row>
    <row r="7824" spans="1:2">
      <c r="A7824" s="20"/>
      <c r="B7824" s="24">
        <v>5042</v>
      </c>
    </row>
    <row r="7825" spans="1:2">
      <c r="A7825" s="20"/>
      <c r="B7825" s="24">
        <v>5043</v>
      </c>
    </row>
    <row r="7826" spans="1:2">
      <c r="A7826" s="20"/>
      <c r="B7826" s="24">
        <v>5044</v>
      </c>
    </row>
    <row r="7827" spans="1:2">
      <c r="A7827" s="20"/>
      <c r="B7827" s="24">
        <v>5045</v>
      </c>
    </row>
    <row r="7828" spans="1:2">
      <c r="A7828" s="20"/>
      <c r="B7828" s="24">
        <v>5046</v>
      </c>
    </row>
    <row r="7829" spans="1:2">
      <c r="A7829" s="20"/>
      <c r="B7829" s="24">
        <v>5047</v>
      </c>
    </row>
    <row r="7830" spans="1:2">
      <c r="A7830" s="20"/>
      <c r="B7830" s="24">
        <v>5048</v>
      </c>
    </row>
    <row r="7831" spans="1:2">
      <c r="A7831" s="20"/>
      <c r="B7831" s="24">
        <v>5049</v>
      </c>
    </row>
    <row r="7832" spans="1:2">
      <c r="A7832" s="20"/>
      <c r="B7832" s="24">
        <v>5050</v>
      </c>
    </row>
    <row r="7833" spans="1:2">
      <c r="A7833" s="20"/>
      <c r="B7833" s="24">
        <v>5051</v>
      </c>
    </row>
    <row r="7834" spans="1:2">
      <c r="A7834" s="20"/>
      <c r="B7834" s="24">
        <v>5052</v>
      </c>
    </row>
    <row r="7835" spans="1:2">
      <c r="A7835" s="20"/>
      <c r="B7835" s="24">
        <v>5053</v>
      </c>
    </row>
    <row r="7836" spans="1:2">
      <c r="A7836" s="20"/>
      <c r="B7836" s="24">
        <v>5054</v>
      </c>
    </row>
    <row r="7837" spans="1:2">
      <c r="A7837" s="20"/>
      <c r="B7837" s="24">
        <v>5055</v>
      </c>
    </row>
    <row r="7838" spans="1:2">
      <c r="A7838" s="20"/>
      <c r="B7838" s="24">
        <v>5056</v>
      </c>
    </row>
    <row r="7839" spans="1:2">
      <c r="A7839" s="20"/>
      <c r="B7839" s="24">
        <v>5057</v>
      </c>
    </row>
    <row r="7840" spans="1:2">
      <c r="A7840" s="20"/>
      <c r="B7840" s="24">
        <v>5058</v>
      </c>
    </row>
    <row r="7841" spans="1:2">
      <c r="A7841" s="20"/>
      <c r="B7841" s="24">
        <v>5059</v>
      </c>
    </row>
    <row r="7842" spans="1:2">
      <c r="A7842" s="20"/>
      <c r="B7842" s="24">
        <v>5060</v>
      </c>
    </row>
    <row r="7843" spans="1:2">
      <c r="A7843" s="20"/>
      <c r="B7843" s="24">
        <v>5061</v>
      </c>
    </row>
    <row r="7844" spans="1:2">
      <c r="A7844" s="20"/>
      <c r="B7844" s="24">
        <v>5062</v>
      </c>
    </row>
    <row r="7845" spans="1:2">
      <c r="A7845" s="20"/>
      <c r="B7845" s="24">
        <v>5063</v>
      </c>
    </row>
    <row r="7846" spans="1:2">
      <c r="A7846" s="20"/>
      <c r="B7846" s="24">
        <v>5064</v>
      </c>
    </row>
    <row r="7847" spans="1:2">
      <c r="A7847" s="20"/>
      <c r="B7847" s="24">
        <v>5065</v>
      </c>
    </row>
    <row r="7848" spans="1:2">
      <c r="A7848" s="20"/>
      <c r="B7848" s="24">
        <v>5066</v>
      </c>
    </row>
    <row r="7849" spans="1:2">
      <c r="A7849" s="20"/>
      <c r="B7849" s="24">
        <v>5067</v>
      </c>
    </row>
    <row r="7850" spans="1:2">
      <c r="A7850" s="20"/>
      <c r="B7850" s="24">
        <v>5068</v>
      </c>
    </row>
    <row r="7851" spans="1:2">
      <c r="A7851" s="20"/>
      <c r="B7851" s="24">
        <v>5069</v>
      </c>
    </row>
    <row r="7852" spans="1:2">
      <c r="A7852" s="20"/>
      <c r="B7852" s="24">
        <v>5070</v>
      </c>
    </row>
    <row r="7853" spans="1:2">
      <c r="A7853" s="20"/>
      <c r="B7853" s="24">
        <v>5071</v>
      </c>
    </row>
    <row r="7854" spans="1:2">
      <c r="A7854" s="20"/>
      <c r="B7854" s="24">
        <v>5072</v>
      </c>
    </row>
    <row r="7855" spans="1:2">
      <c r="A7855" s="20"/>
      <c r="B7855" s="24">
        <v>5073</v>
      </c>
    </row>
    <row r="7856" spans="1:2">
      <c r="A7856" s="20"/>
      <c r="B7856" s="24">
        <v>5074</v>
      </c>
    </row>
    <row r="7857" spans="1:2">
      <c r="A7857" s="20"/>
      <c r="B7857" s="24">
        <v>5075</v>
      </c>
    </row>
    <row r="7858" spans="1:2">
      <c r="A7858" s="20"/>
      <c r="B7858" s="24">
        <v>5076</v>
      </c>
    </row>
    <row r="7859" spans="1:2">
      <c r="A7859" s="20"/>
      <c r="B7859" s="24">
        <v>5077</v>
      </c>
    </row>
    <row r="7860" spans="1:2">
      <c r="A7860" s="20"/>
      <c r="B7860" s="24">
        <v>5078</v>
      </c>
    </row>
    <row r="7861" spans="1:2">
      <c r="A7861" s="20"/>
      <c r="B7861" s="24">
        <v>5079</v>
      </c>
    </row>
    <row r="7862" spans="1:2">
      <c r="A7862" s="20"/>
      <c r="B7862" s="24">
        <v>5080</v>
      </c>
    </row>
    <row r="7863" spans="1:2">
      <c r="A7863" s="20"/>
      <c r="B7863" s="24">
        <v>5081</v>
      </c>
    </row>
    <row r="7864" spans="1:2">
      <c r="A7864" s="20"/>
      <c r="B7864" s="24">
        <v>5082</v>
      </c>
    </row>
    <row r="7865" spans="1:2">
      <c r="A7865" s="20"/>
      <c r="B7865" s="24">
        <v>5083</v>
      </c>
    </row>
    <row r="7866" spans="1:2">
      <c r="A7866" s="20"/>
      <c r="B7866" s="24">
        <v>5084</v>
      </c>
    </row>
    <row r="7867" spans="1:2">
      <c r="A7867" s="20"/>
      <c r="B7867" s="24">
        <v>5085</v>
      </c>
    </row>
    <row r="7868" spans="1:2">
      <c r="A7868" s="20"/>
      <c r="B7868" s="24">
        <v>5086</v>
      </c>
    </row>
    <row r="7869" spans="1:2">
      <c r="A7869" s="20"/>
      <c r="B7869" s="24">
        <v>5087</v>
      </c>
    </row>
    <row r="7870" spans="1:2">
      <c r="A7870" s="20"/>
      <c r="B7870" s="24">
        <v>5088</v>
      </c>
    </row>
    <row r="7871" spans="1:2">
      <c r="A7871" s="20"/>
      <c r="B7871" s="24">
        <v>5089</v>
      </c>
    </row>
    <row r="7872" spans="1:2">
      <c r="A7872" s="20"/>
      <c r="B7872" s="24">
        <v>5090</v>
      </c>
    </row>
    <row r="7873" spans="1:2">
      <c r="A7873" s="20"/>
      <c r="B7873" s="24">
        <v>5091</v>
      </c>
    </row>
    <row r="7874" spans="1:2">
      <c r="A7874" s="20"/>
      <c r="B7874" s="24">
        <v>5092</v>
      </c>
    </row>
    <row r="7875" spans="1:2">
      <c r="A7875" s="20"/>
      <c r="B7875" s="24">
        <v>5093</v>
      </c>
    </row>
    <row r="7876" spans="1:2">
      <c r="A7876" s="20"/>
      <c r="B7876" s="24">
        <v>5094</v>
      </c>
    </row>
    <row r="7877" spans="1:2">
      <c r="A7877" s="20"/>
      <c r="B7877" s="24">
        <v>5095</v>
      </c>
    </row>
    <row r="7878" spans="1:2">
      <c r="A7878" s="20"/>
      <c r="B7878" s="24">
        <v>5096</v>
      </c>
    </row>
    <row r="7879" spans="1:2">
      <c r="A7879" s="20"/>
      <c r="B7879" s="24">
        <v>5097</v>
      </c>
    </row>
    <row r="7880" spans="1:2">
      <c r="A7880" s="20"/>
      <c r="B7880" s="24">
        <v>5098</v>
      </c>
    </row>
    <row r="7881" spans="1:2">
      <c r="A7881" s="20"/>
      <c r="B7881" s="24">
        <v>5099</v>
      </c>
    </row>
    <row r="7882" spans="1:2">
      <c r="A7882" s="20"/>
      <c r="B7882" s="24">
        <v>5100</v>
      </c>
    </row>
    <row r="7883" spans="1:2">
      <c r="A7883" s="20"/>
      <c r="B7883" s="24">
        <v>5101</v>
      </c>
    </row>
    <row r="7884" spans="1:2">
      <c r="A7884" s="20"/>
      <c r="B7884" s="24">
        <v>5102</v>
      </c>
    </row>
    <row r="7885" spans="1:2">
      <c r="A7885" s="20"/>
      <c r="B7885" s="24">
        <v>5103</v>
      </c>
    </row>
    <row r="7886" spans="1:2">
      <c r="A7886" s="20"/>
      <c r="B7886" s="24">
        <v>5104</v>
      </c>
    </row>
    <row r="7887" spans="1:2">
      <c r="A7887" s="20"/>
      <c r="B7887" s="24">
        <v>5105</v>
      </c>
    </row>
    <row r="7888" spans="1:2">
      <c r="A7888" s="20"/>
      <c r="B7888" s="24">
        <v>5106</v>
      </c>
    </row>
    <row r="7889" spans="1:2">
      <c r="A7889" s="20"/>
      <c r="B7889" s="24">
        <v>5107</v>
      </c>
    </row>
    <row r="7890" spans="1:2">
      <c r="A7890" s="20"/>
      <c r="B7890" s="24">
        <v>5108</v>
      </c>
    </row>
    <row r="7891" spans="1:2">
      <c r="A7891" s="20"/>
      <c r="B7891" s="24">
        <v>5109</v>
      </c>
    </row>
    <row r="7892" spans="1:2">
      <c r="A7892" s="20"/>
      <c r="B7892" s="24">
        <v>5110</v>
      </c>
    </row>
    <row r="7893" spans="1:2">
      <c r="A7893" s="20"/>
      <c r="B7893" s="24">
        <v>5111</v>
      </c>
    </row>
    <row r="7894" spans="1:2">
      <c r="A7894" s="20"/>
      <c r="B7894" s="24">
        <v>5112</v>
      </c>
    </row>
    <row r="7895" spans="1:2">
      <c r="A7895" s="20"/>
      <c r="B7895" s="24">
        <v>5113</v>
      </c>
    </row>
    <row r="7896" spans="1:2">
      <c r="A7896" s="20"/>
      <c r="B7896" s="24">
        <v>5114</v>
      </c>
    </row>
    <row r="7897" spans="1:2">
      <c r="A7897" s="20"/>
      <c r="B7897" s="24">
        <v>5115</v>
      </c>
    </row>
    <row r="7898" spans="1:2">
      <c r="A7898" s="20"/>
      <c r="B7898" s="24">
        <v>5116</v>
      </c>
    </row>
    <row r="7899" spans="1:2">
      <c r="A7899" s="20"/>
      <c r="B7899" s="24">
        <v>5117</v>
      </c>
    </row>
    <row r="7900" spans="1:2">
      <c r="A7900" s="20"/>
      <c r="B7900" s="24">
        <v>5118</v>
      </c>
    </row>
    <row r="7901" spans="1:2">
      <c r="A7901" s="20"/>
      <c r="B7901" s="24">
        <v>5119</v>
      </c>
    </row>
    <row r="7902" spans="1:2">
      <c r="A7902" s="20"/>
      <c r="B7902" s="24">
        <v>5120</v>
      </c>
    </row>
    <row r="7903" spans="1:2">
      <c r="A7903" s="20"/>
      <c r="B7903" s="24">
        <v>5121</v>
      </c>
    </row>
    <row r="7904" spans="1:2">
      <c r="A7904" s="20"/>
      <c r="B7904" s="24">
        <v>5122</v>
      </c>
    </row>
    <row r="7905" spans="1:2">
      <c r="A7905" s="20"/>
      <c r="B7905" s="24">
        <v>5123</v>
      </c>
    </row>
    <row r="7906" spans="1:2">
      <c r="A7906" s="20"/>
      <c r="B7906" s="24">
        <v>5124</v>
      </c>
    </row>
    <row r="7907" spans="1:2">
      <c r="A7907" s="20"/>
      <c r="B7907" s="24">
        <v>5125</v>
      </c>
    </row>
    <row r="7908" spans="1:2">
      <c r="A7908" s="20"/>
      <c r="B7908" s="24">
        <v>5126</v>
      </c>
    </row>
    <row r="7909" spans="1:2">
      <c r="A7909" s="20"/>
      <c r="B7909" s="24">
        <v>5127</v>
      </c>
    </row>
    <row r="7910" spans="1:2">
      <c r="A7910" s="20"/>
      <c r="B7910" s="24">
        <v>5128</v>
      </c>
    </row>
    <row r="7911" spans="1:2">
      <c r="A7911" s="20"/>
      <c r="B7911" s="24">
        <v>5129</v>
      </c>
    </row>
    <row r="7912" spans="1:2">
      <c r="A7912" s="20"/>
      <c r="B7912" s="24">
        <v>5130</v>
      </c>
    </row>
    <row r="7913" spans="1:2">
      <c r="A7913" s="20"/>
      <c r="B7913" s="24">
        <v>5131</v>
      </c>
    </row>
    <row r="7914" spans="1:2">
      <c r="A7914" s="20"/>
      <c r="B7914" s="24">
        <v>5132</v>
      </c>
    </row>
    <row r="7915" spans="1:2">
      <c r="A7915" s="20"/>
      <c r="B7915" s="24">
        <v>5133</v>
      </c>
    </row>
    <row r="7916" spans="1:2">
      <c r="A7916" s="20"/>
      <c r="B7916" s="24">
        <v>5134</v>
      </c>
    </row>
    <row r="7917" spans="1:2">
      <c r="A7917" s="20"/>
      <c r="B7917" s="24">
        <v>5135</v>
      </c>
    </row>
    <row r="7918" spans="1:2">
      <c r="A7918" s="20"/>
      <c r="B7918" s="24">
        <v>5136</v>
      </c>
    </row>
    <row r="7919" spans="1:2">
      <c r="A7919" s="20"/>
      <c r="B7919" s="24">
        <v>5137</v>
      </c>
    </row>
    <row r="7920" spans="1:2">
      <c r="A7920" s="20"/>
      <c r="B7920" s="24">
        <v>5138</v>
      </c>
    </row>
    <row r="7921" spans="1:2">
      <c r="A7921" s="20"/>
      <c r="B7921" s="24">
        <v>5139</v>
      </c>
    </row>
    <row r="7922" spans="1:2">
      <c r="A7922" s="20"/>
      <c r="B7922" s="24">
        <v>5140</v>
      </c>
    </row>
    <row r="7923" spans="1:2">
      <c r="A7923" s="20"/>
      <c r="B7923" s="24">
        <v>5141</v>
      </c>
    </row>
    <row r="7924" spans="1:2">
      <c r="A7924" s="20"/>
      <c r="B7924" s="24">
        <v>5142</v>
      </c>
    </row>
    <row r="7925" spans="1:2">
      <c r="A7925" s="20"/>
      <c r="B7925" s="24">
        <v>5143</v>
      </c>
    </row>
    <row r="7926" spans="1:2">
      <c r="A7926" s="20"/>
      <c r="B7926" s="24">
        <v>5144</v>
      </c>
    </row>
    <row r="7927" spans="1:2">
      <c r="A7927" s="20"/>
      <c r="B7927" s="24">
        <v>5145</v>
      </c>
    </row>
    <row r="7928" spans="1:2">
      <c r="A7928" s="20"/>
      <c r="B7928" s="24">
        <v>5146</v>
      </c>
    </row>
    <row r="7929" spans="1:2">
      <c r="A7929" s="20"/>
      <c r="B7929" s="24">
        <v>5147</v>
      </c>
    </row>
    <row r="7930" spans="1:2">
      <c r="A7930" s="20"/>
      <c r="B7930" s="24">
        <v>5148</v>
      </c>
    </row>
    <row r="7931" spans="1:2">
      <c r="A7931" s="20"/>
      <c r="B7931" s="24">
        <v>5149</v>
      </c>
    </row>
    <row r="7932" spans="1:2">
      <c r="A7932" s="20"/>
      <c r="B7932" s="24">
        <v>5150</v>
      </c>
    </row>
    <row r="7933" spans="1:2">
      <c r="A7933" s="20"/>
      <c r="B7933" s="24">
        <v>5151</v>
      </c>
    </row>
    <row r="7934" spans="1:2">
      <c r="A7934" s="20"/>
      <c r="B7934" s="24">
        <v>5152</v>
      </c>
    </row>
    <row r="7935" spans="1:2">
      <c r="A7935" s="20"/>
      <c r="B7935" s="24">
        <v>5153</v>
      </c>
    </row>
    <row r="7936" spans="1:2">
      <c r="A7936" s="20"/>
      <c r="B7936" s="24">
        <v>5154</v>
      </c>
    </row>
    <row r="7937" spans="1:2">
      <c r="A7937" s="20"/>
      <c r="B7937" s="24">
        <v>5155</v>
      </c>
    </row>
    <row r="7938" spans="1:2">
      <c r="A7938" s="20"/>
      <c r="B7938" s="24">
        <v>5156</v>
      </c>
    </row>
    <row r="7939" spans="1:2">
      <c r="A7939" s="20"/>
      <c r="B7939" s="24">
        <v>5157</v>
      </c>
    </row>
    <row r="7940" spans="1:2">
      <c r="A7940" s="20"/>
      <c r="B7940" s="24">
        <v>5158</v>
      </c>
    </row>
    <row r="7941" spans="1:2">
      <c r="A7941" s="20"/>
      <c r="B7941" s="24">
        <v>5159</v>
      </c>
    </row>
    <row r="7942" spans="1:2">
      <c r="A7942" s="20"/>
      <c r="B7942" s="24">
        <v>5160</v>
      </c>
    </row>
    <row r="7943" spans="1:2">
      <c r="A7943" s="20"/>
      <c r="B7943" s="24">
        <v>5161</v>
      </c>
    </row>
    <row r="7944" spans="1:2">
      <c r="A7944" s="20"/>
      <c r="B7944" s="24">
        <v>5162</v>
      </c>
    </row>
    <row r="7945" spans="1:2">
      <c r="A7945" s="20"/>
      <c r="B7945" s="24">
        <v>5163</v>
      </c>
    </row>
    <row r="7946" spans="1:2">
      <c r="A7946" s="20"/>
      <c r="B7946" s="24">
        <v>5164</v>
      </c>
    </row>
    <row r="7947" spans="1:2">
      <c r="A7947" s="20"/>
      <c r="B7947" s="24">
        <v>5165</v>
      </c>
    </row>
    <row r="7948" spans="1:2">
      <c r="A7948" s="20"/>
      <c r="B7948" s="24">
        <v>5166</v>
      </c>
    </row>
    <row r="7949" spans="1:2">
      <c r="A7949" s="20"/>
      <c r="B7949" s="24">
        <v>5167</v>
      </c>
    </row>
    <row r="7950" spans="1:2">
      <c r="A7950" s="20"/>
      <c r="B7950" s="24">
        <v>5168</v>
      </c>
    </row>
    <row r="7951" spans="1:2">
      <c r="A7951" s="20"/>
      <c r="B7951" s="24">
        <v>5169</v>
      </c>
    </row>
    <row r="7952" spans="1:2">
      <c r="A7952" s="20"/>
      <c r="B7952" s="24">
        <v>5170</v>
      </c>
    </row>
    <row r="7953" spans="1:2">
      <c r="A7953" s="20"/>
      <c r="B7953" s="24">
        <v>5171</v>
      </c>
    </row>
    <row r="7954" spans="1:2">
      <c r="A7954" s="20"/>
      <c r="B7954" s="24">
        <v>5172</v>
      </c>
    </row>
    <row r="7955" spans="1:2">
      <c r="A7955" s="20"/>
      <c r="B7955" s="24">
        <v>5173</v>
      </c>
    </row>
    <row r="7956" spans="1:2">
      <c r="A7956" s="20"/>
      <c r="B7956" s="24">
        <v>5174</v>
      </c>
    </row>
    <row r="7957" spans="1:2">
      <c r="A7957" s="20"/>
      <c r="B7957" s="24">
        <v>5175</v>
      </c>
    </row>
    <row r="7958" spans="1:2">
      <c r="A7958" s="20"/>
      <c r="B7958" s="24">
        <v>5176</v>
      </c>
    </row>
    <row r="7959" spans="1:2">
      <c r="A7959" s="20"/>
      <c r="B7959" s="24">
        <v>5177</v>
      </c>
    </row>
    <row r="7960" spans="1:2">
      <c r="A7960" s="20"/>
      <c r="B7960" s="24">
        <v>5178</v>
      </c>
    </row>
    <row r="7961" spans="1:2">
      <c r="A7961" s="20"/>
      <c r="B7961" s="24">
        <v>5179</v>
      </c>
    </row>
    <row r="7962" spans="1:2">
      <c r="A7962" s="20"/>
      <c r="B7962" s="24">
        <v>5180</v>
      </c>
    </row>
    <row r="7963" spans="1:2">
      <c r="A7963" s="20"/>
      <c r="B7963" s="24">
        <v>5181</v>
      </c>
    </row>
    <row r="7964" spans="1:2">
      <c r="A7964" s="20"/>
      <c r="B7964" s="24">
        <v>5182</v>
      </c>
    </row>
    <row r="7965" spans="1:2">
      <c r="A7965" s="20"/>
      <c r="B7965" s="24">
        <v>5183</v>
      </c>
    </row>
    <row r="7966" spans="1:2">
      <c r="A7966" s="20"/>
      <c r="B7966" s="24">
        <v>5184</v>
      </c>
    </row>
    <row r="7967" spans="1:2">
      <c r="A7967" s="20"/>
      <c r="B7967" s="24">
        <v>5185</v>
      </c>
    </row>
    <row r="7968" spans="1:2">
      <c r="A7968" s="20"/>
      <c r="B7968" s="24">
        <v>5186</v>
      </c>
    </row>
    <row r="7969" spans="1:2">
      <c r="A7969" s="20"/>
      <c r="B7969" s="24">
        <v>5187</v>
      </c>
    </row>
    <row r="7970" spans="1:2">
      <c r="A7970" s="20"/>
      <c r="B7970" s="24">
        <v>5188</v>
      </c>
    </row>
    <row r="7971" spans="1:2">
      <c r="A7971" s="20"/>
      <c r="B7971" s="24">
        <v>5189</v>
      </c>
    </row>
    <row r="7972" spans="1:2">
      <c r="A7972" s="20"/>
      <c r="B7972" s="24">
        <v>5190</v>
      </c>
    </row>
    <row r="7973" spans="1:2">
      <c r="A7973" s="20"/>
      <c r="B7973" s="24">
        <v>5191</v>
      </c>
    </row>
    <row r="7974" spans="1:2">
      <c r="A7974" s="20"/>
      <c r="B7974" s="24">
        <v>5192</v>
      </c>
    </row>
    <row r="7975" spans="1:2">
      <c r="A7975" s="20"/>
      <c r="B7975" s="24">
        <v>5193</v>
      </c>
    </row>
    <row r="7976" spans="1:2">
      <c r="A7976" s="20"/>
      <c r="B7976" s="24">
        <v>5194</v>
      </c>
    </row>
    <row r="7977" spans="1:2">
      <c r="A7977" s="20"/>
      <c r="B7977" s="24">
        <v>5195</v>
      </c>
    </row>
    <row r="7978" spans="1:2">
      <c r="A7978" s="20"/>
      <c r="B7978" s="24">
        <v>5196</v>
      </c>
    </row>
    <row r="7979" spans="1:2">
      <c r="A7979" s="20"/>
      <c r="B7979" s="24">
        <v>5197</v>
      </c>
    </row>
    <row r="7980" spans="1:2">
      <c r="A7980" s="20"/>
      <c r="B7980" s="24">
        <v>5198</v>
      </c>
    </row>
    <row r="7981" spans="1:2">
      <c r="A7981" s="20"/>
      <c r="B7981" s="24">
        <v>5199</v>
      </c>
    </row>
    <row r="7982" spans="1:2">
      <c r="A7982" s="20"/>
      <c r="B7982" s="24">
        <v>5200</v>
      </c>
    </row>
    <row r="7983" spans="1:2">
      <c r="A7983" s="20"/>
      <c r="B7983" s="24">
        <v>5201</v>
      </c>
    </row>
    <row r="7984" spans="1:2">
      <c r="A7984" s="20"/>
      <c r="B7984" s="24">
        <v>5202</v>
      </c>
    </row>
    <row r="7985" spans="1:2">
      <c r="A7985" s="20"/>
      <c r="B7985" s="24">
        <v>5203</v>
      </c>
    </row>
    <row r="7986" spans="1:2">
      <c r="A7986" s="20"/>
      <c r="B7986" s="24">
        <v>5204</v>
      </c>
    </row>
    <row r="7987" spans="1:2">
      <c r="A7987" s="20"/>
      <c r="B7987" s="24">
        <v>5205</v>
      </c>
    </row>
    <row r="7988" spans="1:2">
      <c r="A7988" s="20"/>
      <c r="B7988" s="24">
        <v>5206</v>
      </c>
    </row>
    <row r="7989" spans="1:2">
      <c r="A7989" s="20"/>
      <c r="B7989" s="24">
        <v>5207</v>
      </c>
    </row>
    <row r="7990" spans="1:2">
      <c r="A7990" s="20"/>
      <c r="B7990" s="24">
        <v>5208</v>
      </c>
    </row>
    <row r="7991" spans="1:2">
      <c r="A7991" s="20"/>
      <c r="B7991" s="24">
        <v>5209</v>
      </c>
    </row>
    <row r="7992" spans="1:2">
      <c r="A7992" s="20"/>
      <c r="B7992" s="24">
        <v>5210</v>
      </c>
    </row>
    <row r="7993" spans="1:2">
      <c r="A7993" s="20"/>
      <c r="B7993" s="24">
        <v>5211</v>
      </c>
    </row>
    <row r="7994" spans="1:2">
      <c r="A7994" s="20"/>
      <c r="B7994" s="24">
        <v>5212</v>
      </c>
    </row>
    <row r="7995" spans="1:2">
      <c r="A7995" s="20"/>
      <c r="B7995" s="24">
        <v>5213</v>
      </c>
    </row>
    <row r="7996" spans="1:2">
      <c r="A7996" s="20"/>
      <c r="B7996" s="24">
        <v>5214</v>
      </c>
    </row>
    <row r="7997" spans="1:2">
      <c r="A7997" s="20"/>
      <c r="B7997" s="24">
        <v>5215</v>
      </c>
    </row>
    <row r="7998" spans="1:2">
      <c r="A7998" s="20"/>
      <c r="B7998" s="24">
        <v>5216</v>
      </c>
    </row>
    <row r="7999" spans="1:2">
      <c r="A7999" s="20"/>
      <c r="B7999" s="24">
        <v>5217</v>
      </c>
    </row>
    <row r="8000" spans="1:2">
      <c r="A8000" s="20"/>
      <c r="B8000" s="24">
        <v>5218</v>
      </c>
    </row>
    <row r="8001" spans="1:2">
      <c r="A8001" s="20"/>
      <c r="B8001" s="24">
        <v>5219</v>
      </c>
    </row>
    <row r="8002" spans="1:2">
      <c r="A8002" s="20"/>
      <c r="B8002" s="24">
        <v>5220</v>
      </c>
    </row>
    <row r="8003" spans="1:2">
      <c r="A8003" s="20"/>
      <c r="B8003" s="24">
        <v>5221</v>
      </c>
    </row>
    <row r="8004" spans="1:2">
      <c r="A8004" s="20"/>
      <c r="B8004" s="24">
        <v>5222</v>
      </c>
    </row>
    <row r="8005" spans="1:2">
      <c r="A8005" s="20"/>
      <c r="B8005" s="24">
        <v>5223</v>
      </c>
    </row>
    <row r="8006" spans="1:2">
      <c r="A8006" s="20"/>
      <c r="B8006" s="24">
        <v>5224</v>
      </c>
    </row>
    <row r="8007" spans="1:2">
      <c r="A8007" s="20"/>
      <c r="B8007" s="24">
        <v>5225</v>
      </c>
    </row>
    <row r="8008" spans="1:2">
      <c r="A8008" s="20"/>
      <c r="B8008" s="24">
        <v>5226</v>
      </c>
    </row>
    <row r="8009" spans="1:2">
      <c r="A8009" s="20"/>
      <c r="B8009" s="24">
        <v>5227</v>
      </c>
    </row>
    <row r="8010" spans="1:2">
      <c r="A8010" s="20"/>
      <c r="B8010" s="24">
        <v>5228</v>
      </c>
    </row>
    <row r="8011" spans="1:2">
      <c r="A8011" s="20"/>
      <c r="B8011" s="24">
        <v>5229</v>
      </c>
    </row>
    <row r="8012" spans="1:2">
      <c r="A8012" s="20"/>
      <c r="B8012" s="24">
        <v>5230</v>
      </c>
    </row>
    <row r="8013" spans="1:2">
      <c r="A8013" s="20"/>
      <c r="B8013" s="24">
        <v>5231</v>
      </c>
    </row>
    <row r="8014" spans="1:2">
      <c r="A8014" s="20"/>
      <c r="B8014" s="24">
        <v>5232</v>
      </c>
    </row>
    <row r="8015" spans="1:2">
      <c r="A8015" s="20"/>
      <c r="B8015" s="24">
        <v>5233</v>
      </c>
    </row>
    <row r="8016" spans="1:2">
      <c r="A8016" s="20"/>
      <c r="B8016" s="24">
        <v>5234</v>
      </c>
    </row>
    <row r="8017" spans="1:2">
      <c r="A8017" s="20"/>
      <c r="B8017" s="24">
        <v>5235</v>
      </c>
    </row>
    <row r="8018" spans="1:2">
      <c r="A8018" s="20"/>
      <c r="B8018" s="24">
        <v>5236</v>
      </c>
    </row>
    <row r="8019" spans="1:2">
      <c r="A8019" s="20"/>
      <c r="B8019" s="24">
        <v>5237</v>
      </c>
    </row>
    <row r="8020" spans="1:2">
      <c r="A8020" s="20"/>
      <c r="B8020" s="24">
        <v>5238</v>
      </c>
    </row>
    <row r="8021" spans="1:2">
      <c r="A8021" s="20"/>
      <c r="B8021" s="24">
        <v>5239</v>
      </c>
    </row>
    <row r="8022" spans="1:2">
      <c r="A8022" s="20"/>
      <c r="B8022" s="24">
        <v>5240</v>
      </c>
    </row>
  </sheetData>
  <conditionalFormatting sqref="AC5:AC336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{B34AC828-715F-4002-AB4A-927D09379441}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34AC828-715F-4002-AB4A-927D093794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AC5:AC3364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37431-2657-4B91-9B04-FFDDB5E81BAA}">
  <dimension ref="A1"/>
  <sheetViews>
    <sheetView workbookViewId="0">
      <selection activeCell="P20" sqref="P20"/>
    </sheetView>
  </sheetViews>
  <sheetFormatPr defaultRowHeight="1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E3FC-9E91-453C-B3AE-D6DB8FF3D9B7}">
  <dimension ref="A1:S248"/>
  <sheetViews>
    <sheetView workbookViewId="0">
      <selection activeCell="L29" sqref="L29"/>
    </sheetView>
  </sheetViews>
  <sheetFormatPr defaultRowHeight="15"/>
  <cols>
    <col min="1" max="2" width="3.85546875" customWidth="1"/>
  </cols>
  <sheetData>
    <row r="1" spans="1:19">
      <c r="A1" s="171"/>
      <c r="B1" s="171"/>
      <c r="C1" s="171"/>
      <c r="D1" s="171"/>
      <c r="E1" s="171"/>
      <c r="F1" s="171"/>
      <c r="G1" s="171"/>
      <c r="H1" s="171"/>
    </row>
    <row r="2" spans="1:19">
      <c r="A2" s="171"/>
      <c r="B2" s="171"/>
      <c r="C2" s="171"/>
      <c r="D2" s="171" t="s">
        <v>810</v>
      </c>
      <c r="E2" s="171" t="s">
        <v>811</v>
      </c>
      <c r="F2" s="171" t="s">
        <v>812</v>
      </c>
      <c r="G2" s="171"/>
      <c r="H2" s="171"/>
    </row>
    <row r="3" spans="1:19">
      <c r="A3" s="171"/>
      <c r="B3" s="171"/>
      <c r="C3" s="521" t="s">
        <v>35</v>
      </c>
      <c r="D3" s="521" t="s">
        <v>809</v>
      </c>
      <c r="E3" s="521" t="s">
        <v>808</v>
      </c>
      <c r="F3" s="521" t="s">
        <v>807</v>
      </c>
      <c r="G3" s="521"/>
      <c r="H3" s="521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>
      <c r="A4" s="171"/>
      <c r="B4" s="171"/>
      <c r="C4" s="521">
        <v>0.5</v>
      </c>
      <c r="D4" s="521">
        <v>0.28357731800000002</v>
      </c>
      <c r="E4" s="522">
        <v>7.8314033459999999E-15</v>
      </c>
      <c r="F4" s="522">
        <v>9.1370604360000005E-40</v>
      </c>
      <c r="G4" s="521"/>
      <c r="H4" s="521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</row>
    <row r="5" spans="1:19">
      <c r="A5" s="171"/>
      <c r="B5" s="171"/>
      <c r="C5" s="521">
        <v>1</v>
      </c>
      <c r="D5" s="521">
        <v>0.46247052239999997</v>
      </c>
      <c r="E5" s="522">
        <v>4.5270869649999999E-14</v>
      </c>
      <c r="F5" s="522">
        <v>3.4678533289999999E-38</v>
      </c>
      <c r="G5" s="521"/>
      <c r="H5" s="521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</row>
    <row r="6" spans="1:19">
      <c r="A6" s="171"/>
      <c r="B6" s="171"/>
      <c r="C6" s="521">
        <v>1.5</v>
      </c>
      <c r="D6" s="521">
        <v>0.58441305399999999</v>
      </c>
      <c r="E6" s="522">
        <v>1.832274654E-13</v>
      </c>
      <c r="F6" s="522">
        <v>6.7067703010000004E-37</v>
      </c>
      <c r="G6" s="521"/>
      <c r="H6" s="521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</row>
    <row r="7" spans="1:19">
      <c r="A7" s="171"/>
      <c r="B7" s="171"/>
      <c r="C7" s="521">
        <v>2</v>
      </c>
      <c r="D7" s="521">
        <v>0.67206939840000002</v>
      </c>
      <c r="E7" s="522">
        <v>6.2600250949999999E-13</v>
      </c>
      <c r="F7" s="522">
        <v>8.8098186410000004E-36</v>
      </c>
      <c r="G7" s="521"/>
      <c r="H7" s="521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</row>
    <row r="8" spans="1:19">
      <c r="A8" s="171"/>
      <c r="B8" s="171"/>
      <c r="C8" s="521">
        <v>2.5</v>
      </c>
      <c r="D8" s="521">
        <v>0.73741560589999999</v>
      </c>
      <c r="E8" s="522">
        <v>1.9197381030000001E-12</v>
      </c>
      <c r="F8" s="522">
        <v>8.8394957880000003E-35</v>
      </c>
      <c r="G8" s="521"/>
      <c r="H8" s="521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</row>
    <row r="9" spans="1:19">
      <c r="A9" s="171"/>
      <c r="B9" s="171"/>
      <c r="C9" s="521">
        <v>3</v>
      </c>
      <c r="D9" s="521">
        <v>0.78739936740000005</v>
      </c>
      <c r="E9" s="522">
        <v>5.4471665529999996E-12</v>
      </c>
      <c r="F9" s="522">
        <v>7.223873754E-34</v>
      </c>
      <c r="G9" s="521"/>
      <c r="H9" s="521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</row>
    <row r="10" spans="1:19">
      <c r="A10" s="171"/>
      <c r="B10" s="171"/>
      <c r="C10" s="521">
        <v>3.5</v>
      </c>
      <c r="D10" s="521">
        <v>0.82636306230000001</v>
      </c>
      <c r="E10" s="522">
        <v>1.4593915780000001E-11</v>
      </c>
      <c r="F10" s="522">
        <v>5.0068432219999997E-33</v>
      </c>
      <c r="G10" s="521"/>
      <c r="H10" s="521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</row>
    <row r="11" spans="1:19">
      <c r="A11" s="171"/>
      <c r="B11" s="171"/>
      <c r="C11" s="521">
        <v>4</v>
      </c>
      <c r="D11" s="521">
        <v>0.85717974100000005</v>
      </c>
      <c r="E11" s="522">
        <v>3.7531593800000001E-11</v>
      </c>
      <c r="F11" s="522">
        <v>3.0262416889999998E-32</v>
      </c>
      <c r="G11" s="521"/>
      <c r="H11" s="521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</row>
    <row r="12" spans="1:19">
      <c r="A12" s="171"/>
      <c r="B12" s="171"/>
      <c r="C12" s="521">
        <v>4.5</v>
      </c>
      <c r="D12" s="521">
        <v>0.88183412220000001</v>
      </c>
      <c r="E12" s="522">
        <v>9.3953348910000006E-11</v>
      </c>
      <c r="F12" s="522">
        <v>1.627936178E-31</v>
      </c>
      <c r="G12" s="521"/>
      <c r="H12" s="521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1:19">
      <c r="A13" s="171"/>
      <c r="B13" s="171"/>
      <c r="C13" s="521">
        <v>5</v>
      </c>
      <c r="D13" s="521">
        <v>0.90174339889999999</v>
      </c>
      <c r="E13" s="522">
        <v>2.313771073E-10</v>
      </c>
      <c r="F13" s="522">
        <v>7.9165278560000004E-31</v>
      </c>
      <c r="G13" s="521"/>
      <c r="H13" s="521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1:19">
      <c r="A14" s="171"/>
      <c r="B14" s="171"/>
      <c r="C14" s="521">
        <v>5.5</v>
      </c>
      <c r="D14" s="521">
        <v>0.91794608820000001</v>
      </c>
      <c r="E14" s="522">
        <v>5.6385949149999997E-10</v>
      </c>
      <c r="F14" s="522">
        <v>3.5233064789999997E-30</v>
      </c>
      <c r="G14" s="521"/>
      <c r="H14" s="521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</row>
    <row r="15" spans="1:19">
      <c r="A15" s="171"/>
      <c r="B15" s="171"/>
      <c r="C15" s="521">
        <v>6</v>
      </c>
      <c r="D15" s="521">
        <v>0.93121916449999997</v>
      </c>
      <c r="E15" s="522">
        <v>1.360775392E-9</v>
      </c>
      <c r="F15" s="522">
        <v>1.449533698E-29</v>
      </c>
      <c r="G15" s="521"/>
      <c r="H15" s="521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</row>
    <row r="16" spans="1:19">
      <c r="A16" s="171"/>
      <c r="B16" s="171"/>
      <c r="C16" s="521">
        <v>6.5</v>
      </c>
      <c r="D16" s="521">
        <v>0.94215385979999999</v>
      </c>
      <c r="E16" s="522">
        <v>3.2415531340000001E-9</v>
      </c>
      <c r="F16" s="522">
        <v>5.5585327190000002E-29</v>
      </c>
      <c r="G16" s="521"/>
      <c r="H16" s="521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1:19">
      <c r="A17" s="171"/>
      <c r="B17" s="171"/>
      <c r="C17" s="521">
        <v>7</v>
      </c>
      <c r="D17" s="521">
        <v>0.95119818180000004</v>
      </c>
      <c r="E17" s="522">
        <v>6.837864436E-9</v>
      </c>
      <c r="F17" s="522">
        <v>2.000485482E-28</v>
      </c>
      <c r="G17" s="521"/>
      <c r="H17" s="521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</row>
    <row r="18" spans="1:19">
      <c r="A18" s="171"/>
      <c r="B18" s="171"/>
      <c r="C18" s="521">
        <v>7.5</v>
      </c>
      <c r="D18" s="521">
        <v>0.95871854769999998</v>
      </c>
      <c r="E18" s="522">
        <v>1.4746619610000001E-8</v>
      </c>
      <c r="F18" s="522">
        <v>6.795369315E-28</v>
      </c>
      <c r="G18" s="521"/>
      <c r="H18" s="521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</row>
    <row r="19" spans="1:19">
      <c r="A19" s="171"/>
      <c r="B19" s="171"/>
      <c r="C19" s="521">
        <v>8</v>
      </c>
      <c r="D19" s="521">
        <v>0.96499697890000002</v>
      </c>
      <c r="E19" s="522">
        <v>3.2034122350000003E-8</v>
      </c>
      <c r="F19" s="522">
        <v>2.1885823179999999E-27</v>
      </c>
      <c r="G19" s="521"/>
      <c r="H19" s="521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1:19">
      <c r="A20" s="171"/>
      <c r="B20" s="171"/>
      <c r="C20" s="521">
        <v>8.5</v>
      </c>
      <c r="D20" s="521">
        <v>0.97025648799999997</v>
      </c>
      <c r="E20" s="522">
        <v>6.9053092039999999E-8</v>
      </c>
      <c r="F20" s="522">
        <v>6.7068264879999999E-27</v>
      </c>
      <c r="G20" s="521"/>
      <c r="H20" s="521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</row>
    <row r="21" spans="1:19">
      <c r="A21" s="171"/>
      <c r="B21" s="171"/>
      <c r="C21" s="521">
        <v>9</v>
      </c>
      <c r="D21" s="521">
        <v>0.9746757975</v>
      </c>
      <c r="E21" s="522">
        <v>1.460287868E-7</v>
      </c>
      <c r="F21" s="522">
        <v>1.9608685340000001E-26</v>
      </c>
      <c r="G21" s="521"/>
      <c r="H21" s="521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1:19">
      <c r="A22" s="171"/>
      <c r="B22" s="171"/>
      <c r="C22" s="521">
        <v>9.5</v>
      </c>
      <c r="D22" s="521">
        <v>0.97839931560000004</v>
      </c>
      <c r="E22" s="522">
        <v>3.0078378930000002E-7</v>
      </c>
      <c r="F22" s="522">
        <v>5.481079812E-26</v>
      </c>
      <c r="G22" s="521"/>
      <c r="H22" s="521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1:19">
      <c r="A23" s="171"/>
      <c r="B23" s="171"/>
      <c r="C23" s="521">
        <v>10</v>
      </c>
      <c r="D23" s="521">
        <v>0.98154444460000001</v>
      </c>
      <c r="E23" s="522">
        <v>6.0117703010000003E-7</v>
      </c>
      <c r="F23" s="522">
        <v>1.467264131E-25</v>
      </c>
      <c r="G23" s="521"/>
      <c r="H23" s="521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</row>
    <row r="24" spans="1:19">
      <c r="A24" s="171"/>
      <c r="B24" s="171"/>
      <c r="C24" s="521">
        <v>10.5</v>
      </c>
      <c r="D24" s="521">
        <v>0.98420712809999999</v>
      </c>
      <c r="E24" s="522">
        <v>1.164317044E-6</v>
      </c>
      <c r="F24" s="522">
        <v>3.7671827210000002E-25</v>
      </c>
      <c r="G24" s="521"/>
      <c r="H24" s="521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1:19">
      <c r="A25" s="171"/>
      <c r="B25" s="171"/>
      <c r="C25" s="521">
        <v>11</v>
      </c>
      <c r="D25" s="521">
        <v>0.98646613559999996</v>
      </c>
      <c r="E25" s="522">
        <v>2.1851107470000002E-6</v>
      </c>
      <c r="F25" s="522">
        <v>9.2893244059999997E-25</v>
      </c>
      <c r="G25" s="521"/>
      <c r="H25" s="521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</row>
    <row r="26" spans="1:19">
      <c r="A26" s="171"/>
      <c r="B26" s="171"/>
      <c r="C26" s="521">
        <v>11.5</v>
      </c>
      <c r="D26" s="521">
        <v>0.98838640710000003</v>
      </c>
      <c r="E26" s="522">
        <v>3.9771724970000003E-6</v>
      </c>
      <c r="F26" s="522">
        <v>2.202809238E-24</v>
      </c>
      <c r="G26" s="521"/>
      <c r="H26" s="521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1:19">
      <c r="A27" s="171"/>
      <c r="B27" s="171"/>
      <c r="C27" s="521">
        <v>12</v>
      </c>
      <c r="D27" s="521">
        <v>0.99002168690000003</v>
      </c>
      <c r="E27" s="522">
        <v>7.0294746920000003E-6</v>
      </c>
      <c r="F27" s="522">
        <v>5.0296359899999998E-24</v>
      </c>
      <c r="G27" s="521"/>
      <c r="H27" s="521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1:19">
      <c r="A28" s="171"/>
      <c r="B28" s="171"/>
      <c r="C28" s="521">
        <v>12.5</v>
      </c>
      <c r="D28" s="521">
        <v>0.99141660949999999</v>
      </c>
      <c r="E28" s="522">
        <v>1.208229273E-5</v>
      </c>
      <c r="F28" s="522">
        <v>1.107052679E-23</v>
      </c>
      <c r="G28" s="521"/>
      <c r="H28" s="521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1:19">
      <c r="A29" s="171"/>
      <c r="B29" s="171"/>
      <c r="C29" s="521">
        <v>13</v>
      </c>
      <c r="D29" s="521">
        <v>0.99260836379999995</v>
      </c>
      <c r="E29" s="522">
        <v>2.0225905409999999E-5</v>
      </c>
      <c r="F29" s="522">
        <v>2.3513712880000001E-23</v>
      </c>
      <c r="G29" s="521"/>
      <c r="H29" s="521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1:19">
      <c r="A30" s="171"/>
      <c r="B30" s="171"/>
      <c r="C30" s="521">
        <v>13.5</v>
      </c>
      <c r="D30" s="521">
        <v>0.99362802729999999</v>
      </c>
      <c r="E30" s="522">
        <v>3.3025088230000003E-5</v>
      </c>
      <c r="F30" s="522">
        <v>4.8235234649999998E-23</v>
      </c>
      <c r="G30" s="521"/>
      <c r="H30" s="521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1:19">
      <c r="A31" s="171"/>
      <c r="B31" s="171"/>
      <c r="C31" s="521">
        <v>14</v>
      </c>
      <c r="D31" s="521">
        <v>0.99450164200000002</v>
      </c>
      <c r="E31" s="522">
        <v>5.267163274E-5</v>
      </c>
      <c r="F31" s="522">
        <v>9.5622187030000003E-23</v>
      </c>
      <c r="G31" s="521"/>
      <c r="H31" s="521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</row>
    <row r="32" spans="1:19">
      <c r="A32" s="171"/>
      <c r="B32" s="171"/>
      <c r="C32" s="521">
        <v>14.5</v>
      </c>
      <c r="D32" s="521">
        <v>0.9952510859</v>
      </c>
      <c r="E32" s="522">
        <v>8.2165922470000001E-5</v>
      </c>
      <c r="F32" s="522">
        <v>1.8324060539999999E-22</v>
      </c>
      <c r="G32" s="521"/>
      <c r="H32" s="521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1:19">
      <c r="A33" s="171"/>
      <c r="B33" s="171"/>
      <c r="C33" s="521">
        <v>15</v>
      </c>
      <c r="D33" s="521">
        <v>0.99589478220000005</v>
      </c>
      <c r="E33" s="522">
        <v>1.2552701269999999E-4</v>
      </c>
      <c r="F33" s="522">
        <v>3.3937544760000001E-22</v>
      </c>
      <c r="G33" s="521"/>
      <c r="H33" s="521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</row>
    <row r="34" spans="1:19">
      <c r="A34" s="171"/>
      <c r="B34" s="171"/>
      <c r="C34" s="521">
        <v>15.5</v>
      </c>
      <c r="D34" s="521">
        <v>0.99644827899999999</v>
      </c>
      <c r="E34" s="522">
        <v>1.8802875700000001E-4</v>
      </c>
      <c r="F34" s="522">
        <v>6.0701619299999996E-22</v>
      </c>
      <c r="G34" s="521"/>
      <c r="H34" s="521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1:19">
      <c r="A35" s="171"/>
      <c r="B35" s="171"/>
      <c r="C35" s="521">
        <v>16</v>
      </c>
      <c r="D35" s="521">
        <v>0.99692472499999996</v>
      </c>
      <c r="E35" s="522">
        <v>2.764573973E-4</v>
      </c>
      <c r="F35" s="522">
        <v>1.0468299139999999E-21</v>
      </c>
      <c r="G35" s="521"/>
      <c r="H35" s="521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1:19">
      <c r="A36" s="171"/>
      <c r="B36" s="171"/>
      <c r="C36" s="521">
        <v>16.5</v>
      </c>
      <c r="D36" s="521">
        <v>0.99733526100000003</v>
      </c>
      <c r="E36" s="522">
        <v>3.9938381570000001E-4</v>
      </c>
      <c r="F36" s="522">
        <v>1.7356316399999999E-21</v>
      </c>
      <c r="G36" s="521"/>
      <c r="H36" s="521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1:19">
      <c r="A37" s="171"/>
      <c r="B37" s="171"/>
      <c r="C37" s="521">
        <v>17</v>
      </c>
      <c r="D37" s="521">
        <v>0.99768934340000004</v>
      </c>
      <c r="E37" s="522">
        <v>5.674414984E-4</v>
      </c>
      <c r="F37" s="522">
        <v>2.753306498E-21</v>
      </c>
      <c r="G37" s="521"/>
      <c r="H37" s="521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1:19">
      <c r="A38" s="171"/>
      <c r="B38" s="171"/>
      <c r="C38" s="521">
        <v>17.5</v>
      </c>
      <c r="D38" s="521">
        <v>0.9979950125</v>
      </c>
      <c r="E38" s="522">
        <v>7.9359933890000005E-4</v>
      </c>
      <c r="F38" s="522">
        <v>4.145521996E-21</v>
      </c>
      <c r="G38" s="521"/>
      <c r="H38" s="521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1:19">
      <c r="A39" s="171"/>
      <c r="B39" s="171"/>
      <c r="C39" s="521">
        <v>18</v>
      </c>
      <c r="D39" s="521">
        <v>0.99825911519999999</v>
      </c>
      <c r="E39" s="522">
        <v>1.093416892E-3</v>
      </c>
      <c r="F39" s="522">
        <v>5.8416587730000001E-21</v>
      </c>
      <c r="G39" s="521"/>
      <c r="H39" s="521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1:19">
      <c r="A40" s="171"/>
      <c r="B40" s="171"/>
      <c r="C40" s="521">
        <v>18.5</v>
      </c>
      <c r="D40" s="521">
        <v>0.998487491</v>
      </c>
      <c r="E40" s="522">
        <v>1.4852687060000001E-3</v>
      </c>
      <c r="F40" s="522">
        <v>7.4984170870000006E-21</v>
      </c>
      <c r="G40" s="521"/>
      <c r="H40" s="521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1:19">
      <c r="A41" s="171"/>
      <c r="B41" s="171"/>
      <c r="C41" s="521">
        <v>19</v>
      </c>
      <c r="D41" s="521">
        <v>0.99868512700000001</v>
      </c>
      <c r="E41" s="522">
        <v>1.9905240299999999E-3</v>
      </c>
      <c r="F41" s="522">
        <v>8.2350549769999996E-21</v>
      </c>
      <c r="G41" s="521"/>
      <c r="H41" s="521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1:19">
      <c r="A42" s="171"/>
      <c r="B42" s="171"/>
      <c r="C42" s="521">
        <v>19.5</v>
      </c>
      <c r="D42" s="521">
        <v>0.99885628800000004</v>
      </c>
      <c r="E42" s="522">
        <v>2.6336686070000002E-3</v>
      </c>
      <c r="F42" s="522">
        <v>6.2325314200000002E-21</v>
      </c>
      <c r="G42" s="521"/>
      <c r="H42" s="521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1:19">
      <c r="A43" s="171"/>
      <c r="B43" s="171"/>
      <c r="C43" s="521">
        <v>20</v>
      </c>
      <c r="D43" s="521">
        <v>0.99900462580000005</v>
      </c>
      <c r="E43" s="522">
        <v>3.4423563789999999E-3</v>
      </c>
      <c r="F43" s="522">
        <v>-1.7953065809999998E-21</v>
      </c>
      <c r="G43" s="521"/>
      <c r="H43" s="521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1:19">
      <c r="A44" s="171"/>
      <c r="B44" s="171"/>
      <c r="C44" s="521">
        <v>20.5</v>
      </c>
      <c r="D44" s="521">
        <v>0.99913327110000005</v>
      </c>
      <c r="E44" s="522">
        <v>4.4473808160000001E-3</v>
      </c>
      <c r="F44" s="522">
        <v>-2.1127629860000001E-20</v>
      </c>
      <c r="G44" s="521"/>
      <c r="H44" s="521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1:19">
      <c r="A45" s="171"/>
      <c r="B45" s="171"/>
      <c r="C45" s="521">
        <v>21</v>
      </c>
      <c r="D45" s="521">
        <v>0.99924491039999996</v>
      </c>
      <c r="E45" s="522">
        <v>5.6825580579999996E-3</v>
      </c>
      <c r="F45" s="522">
        <v>-5.9097650869999996E-20</v>
      </c>
      <c r="G45" s="521"/>
      <c r="H45" s="521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1:19">
      <c r="A46" s="171"/>
      <c r="B46" s="171"/>
      <c r="C46" s="521">
        <v>21.5</v>
      </c>
      <c r="D46" s="521">
        <v>0.99934185200000003</v>
      </c>
      <c r="E46" s="522">
        <v>7.1845170820000002E-3</v>
      </c>
      <c r="F46" s="522">
        <v>-1.2395679649999999E-19</v>
      </c>
      <c r="G46" s="521"/>
      <c r="H46" s="521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1:19">
      <c r="A47" s="171"/>
      <c r="B47" s="171"/>
      <c r="C47" s="521">
        <v>22</v>
      </c>
      <c r="D47" s="521">
        <v>0.99942608119999998</v>
      </c>
      <c r="E47" s="522">
        <v>8.9923954650000006E-3</v>
      </c>
      <c r="F47" s="522">
        <v>-2.2088731089999999E-19</v>
      </c>
      <c r="G47" s="521"/>
      <c r="H47" s="521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>
      <c r="A48" s="171"/>
      <c r="B48" s="171"/>
      <c r="C48" s="521">
        <v>22.5</v>
      </c>
      <c r="D48" s="521">
        <v>0.99949930669999998</v>
      </c>
      <c r="E48" s="522">
        <v>1.114744287E-2</v>
      </c>
      <c r="F48" s="522">
        <v>-3.4099051259999999E-19</v>
      </c>
      <c r="G48" s="521"/>
      <c r="H48" s="521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>
      <c r="A49" s="171"/>
      <c r="B49" s="171"/>
      <c r="C49" s="521">
        <v>23</v>
      </c>
      <c r="D49" s="521">
        <v>0.99956300099999995</v>
      </c>
      <c r="E49" s="522">
        <v>1.369253799E-2</v>
      </c>
      <c r="F49" s="522">
        <v>-4.3424747160000004E-19</v>
      </c>
      <c r="G49" s="521"/>
      <c r="H49" s="521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>
      <c r="A50" s="171"/>
      <c r="B50" s="171"/>
      <c r="C50" s="521">
        <v>23.5</v>
      </c>
      <c r="D50" s="521">
        <v>0.99961843380000004</v>
      </c>
      <c r="E50" s="522">
        <v>1.667162791E-2</v>
      </c>
      <c r="F50" s="522">
        <v>-3.4985403739999998E-19</v>
      </c>
      <c r="G50" s="521"/>
      <c r="H50" s="521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1:19">
      <c r="A51" s="171"/>
      <c r="B51" s="171"/>
      <c r="C51" s="521">
        <v>24</v>
      </c>
      <c r="D51" s="521">
        <v>0.99966670140000002</v>
      </c>
      <c r="E51" s="522">
        <v>2.0129102150000001E-2</v>
      </c>
      <c r="F51" s="522">
        <v>2.860441169E-19</v>
      </c>
      <c r="G51" s="521"/>
      <c r="H51" s="521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1:19">
      <c r="A52" s="171"/>
      <c r="B52" s="171"/>
      <c r="C52" s="521">
        <v>24.5</v>
      </c>
      <c r="D52" s="521">
        <v>0.99970875020000005</v>
      </c>
      <c r="E52" s="522">
        <v>2.4109115850000001E-2</v>
      </c>
      <c r="F52" s="522">
        <v>2.1500487390000001E-18</v>
      </c>
      <c r="G52" s="521"/>
      <c r="H52" s="521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1:19">
      <c r="A53" s="171"/>
      <c r="B53" s="171"/>
      <c r="C53" s="521">
        <v>25</v>
      </c>
      <c r="D53" s="521">
        <v>0.99974539880000002</v>
      </c>
      <c r="E53" s="522">
        <v>2.8654878849999999E-2</v>
      </c>
      <c r="F53" s="522">
        <v>6.5436165299999997E-18</v>
      </c>
      <c r="G53" s="521"/>
      <c r="H53" s="521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1:19">
      <c r="A54" s="171"/>
      <c r="B54" s="171"/>
      <c r="C54" s="521">
        <v>25.5</v>
      </c>
      <c r="D54" s="521">
        <v>0.9997773552</v>
      </c>
      <c r="E54" s="522">
        <v>3.3807928459999997E-2</v>
      </c>
      <c r="F54" s="522">
        <v>1.6084486109999999E-17</v>
      </c>
      <c r="G54" s="521"/>
      <c r="H54" s="521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1:19">
      <c r="A55" s="171"/>
      <c r="B55" s="171"/>
      <c r="C55" s="521">
        <v>26</v>
      </c>
      <c r="D55" s="521">
        <v>0.99980523229999996</v>
      </c>
      <c r="E55" s="522">
        <v>3.9607404399999997E-2</v>
      </c>
      <c r="F55" s="522">
        <v>3.5820418819999998E-17</v>
      </c>
      <c r="G55" s="521"/>
      <c r="H55" s="521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1:19">
      <c r="A56" s="171"/>
      <c r="B56" s="171"/>
      <c r="C56" s="521">
        <v>26.5</v>
      </c>
      <c r="D56" s="521">
        <v>0.99982956119999999</v>
      </c>
      <c r="E56" s="522">
        <v>4.608934428E-2</v>
      </c>
      <c r="F56" s="522">
        <v>7.519037305E-17</v>
      </c>
      <c r="G56" s="521"/>
      <c r="H56" s="521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1:19">
      <c r="A57" s="171"/>
      <c r="B57" s="171"/>
      <c r="C57" s="521">
        <v>27</v>
      </c>
      <c r="D57" s="521">
        <v>0.99985080199999998</v>
      </c>
      <c r="E57" s="522">
        <v>5.3286017220000002E-2</v>
      </c>
      <c r="F57" s="522">
        <v>1.5115992840000001E-16</v>
      </c>
      <c r="G57" s="521"/>
      <c r="H57" s="521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1:19">
      <c r="A58" s="171"/>
      <c r="B58" s="171"/>
      <c r="C58" s="521">
        <v>27.5</v>
      </c>
      <c r="D58" s="521">
        <v>0.9998693541</v>
      </c>
      <c r="E58" s="522">
        <v>6.122531187E-2</v>
      </c>
      <c r="F58" s="522">
        <v>2.9319300969999998E-16</v>
      </c>
      <c r="G58" s="521"/>
      <c r="H58" s="521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1:19">
      <c r="A59" s="171"/>
      <c r="B59" s="171"/>
      <c r="C59" s="521">
        <v>28</v>
      </c>
      <c r="D59" s="521">
        <v>0.99988556399999995</v>
      </c>
      <c r="E59" s="522">
        <v>6.9930193060000007E-2</v>
      </c>
      <c r="F59" s="522">
        <v>7.0438239919999997E-16</v>
      </c>
      <c r="G59" s="521"/>
      <c r="H59" s="521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1:19">
      <c r="A60" s="171"/>
      <c r="B60" s="171"/>
      <c r="C60" s="521">
        <v>28.5</v>
      </c>
      <c r="D60" s="521">
        <v>0.99989973269999999</v>
      </c>
      <c r="E60" s="522">
        <v>7.9418239299999999E-2</v>
      </c>
      <c r="F60" s="522">
        <v>1.576613921E-15</v>
      </c>
      <c r="G60" s="521"/>
      <c r="H60" s="521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1:19">
      <c r="A61" s="171"/>
      <c r="B61" s="171"/>
      <c r="C61" s="521">
        <v>29</v>
      </c>
      <c r="D61" s="521">
        <v>0.99991212149999997</v>
      </c>
      <c r="E61" s="522">
        <v>8.9701270629999996E-2</v>
      </c>
      <c r="F61" s="522">
        <v>3.348752757E-15</v>
      </c>
      <c r="G61" s="521"/>
      <c r="H61" s="521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1:19">
      <c r="A62" s="171"/>
      <c r="B62" s="171"/>
      <c r="C62" s="521">
        <v>29.5</v>
      </c>
      <c r="D62" s="521">
        <v>0.99992295779999996</v>
      </c>
      <c r="E62" s="521">
        <v>0.1007850735</v>
      </c>
      <c r="F62" s="522">
        <v>6.8556185170000001E-15</v>
      </c>
      <c r="G62" s="521"/>
      <c r="H62" s="521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1:19">
      <c r="A63" s="171"/>
      <c r="B63" s="171"/>
      <c r="C63" s="521">
        <v>30</v>
      </c>
      <c r="D63" s="521">
        <v>0.99993243939999998</v>
      </c>
      <c r="E63" s="521">
        <v>0.1126692269</v>
      </c>
      <c r="F63" s="522">
        <v>1.3627014250000001E-14</v>
      </c>
      <c r="G63" s="521"/>
      <c r="H63" s="521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1:19">
      <c r="A64" s="171"/>
      <c r="B64" s="171"/>
      <c r="C64" s="521">
        <v>30.5</v>
      </c>
      <c r="D64" s="521">
        <v>0.99994073819999996</v>
      </c>
      <c r="E64" s="521">
        <v>0.12534703050000001</v>
      </c>
      <c r="F64" s="522">
        <v>2.6416394679999998E-14</v>
      </c>
      <c r="G64" s="521"/>
      <c r="H64" s="521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1:19">
      <c r="A65" s="171"/>
      <c r="B65" s="171"/>
      <c r="C65" s="521">
        <v>31</v>
      </c>
      <c r="D65" s="521">
        <v>0.99994800419999996</v>
      </c>
      <c r="E65" s="521">
        <v>0.13880553430000001</v>
      </c>
      <c r="F65" s="522">
        <v>5.0094693009999997E-14</v>
      </c>
      <c r="G65" s="521"/>
      <c r="H65" s="521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1:19">
      <c r="A66" s="171"/>
      <c r="B66" s="171"/>
      <c r="C66" s="521">
        <v>31.5</v>
      </c>
      <c r="D66" s="521">
        <v>0.99995436780000002</v>
      </c>
      <c r="E66" s="521">
        <v>0.15302566470000001</v>
      </c>
      <c r="F66" s="522">
        <v>9.3141090549999996E-14</v>
      </c>
      <c r="G66" s="521"/>
      <c r="H66" s="521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1:19">
      <c r="A67" s="171"/>
      <c r="B67" s="171"/>
      <c r="C67" s="521">
        <v>32</v>
      </c>
      <c r="D67" s="521">
        <v>0.9999599428</v>
      </c>
      <c r="E67" s="521">
        <v>0.16798244270000001</v>
      </c>
      <c r="F67" s="522">
        <v>1.7009337050000001E-13</v>
      </c>
      <c r="G67" s="521"/>
      <c r="H67" s="521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1:19">
      <c r="A68" s="171"/>
      <c r="B68" s="171"/>
      <c r="C68" s="521">
        <v>32.5</v>
      </c>
      <c r="D68" s="521">
        <v>0.99996482819999999</v>
      </c>
      <c r="E68" s="521">
        <v>0.18364528499999999</v>
      </c>
      <c r="F68" s="522">
        <v>3.0552235349999998E-13</v>
      </c>
      <c r="G68" s="521"/>
      <c r="H68" s="521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1:19">
      <c r="A69" s="171"/>
      <c r="B69" s="171"/>
      <c r="C69" s="521">
        <v>33</v>
      </c>
      <c r="D69" s="521">
        <v>0.99996911070000005</v>
      </c>
      <c r="E69" s="521">
        <v>0.19997837960000001</v>
      </c>
      <c r="F69" s="522">
        <v>5.4039599280000004E-13</v>
      </c>
      <c r="G69" s="521"/>
      <c r="H69" s="521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1:19">
      <c r="A70" s="171"/>
      <c r="B70" s="171"/>
      <c r="C70" s="521">
        <v>33.5</v>
      </c>
      <c r="D70" s="521">
        <v>0.99997286549999997</v>
      </c>
      <c r="E70" s="521">
        <v>0.21694112609999999</v>
      </c>
      <c r="F70" s="522">
        <v>9.4214510639999998E-13</v>
      </c>
      <c r="G70" s="521"/>
      <c r="H70" s="521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1:19">
      <c r="A71" s="171"/>
      <c r="B71" s="171"/>
      <c r="C71" s="521">
        <v>34</v>
      </c>
      <c r="D71" s="521">
        <v>0.99997615870000001</v>
      </c>
      <c r="E71" s="521">
        <v>0.2344886279</v>
      </c>
      <c r="F71" s="522">
        <v>1.6203964089999999E-12</v>
      </c>
      <c r="G71" s="521"/>
      <c r="H71" s="521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1:19">
      <c r="A72" s="171"/>
      <c r="B72" s="171"/>
      <c r="C72" s="521">
        <v>34.5</v>
      </c>
      <c r="D72" s="521">
        <v>0.99997904770000001</v>
      </c>
      <c r="E72" s="521">
        <v>0.25257222769999998</v>
      </c>
      <c r="F72" s="522">
        <v>2.7512850189999998E-12</v>
      </c>
      <c r="G72" s="521"/>
      <c r="H72" s="521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1:19">
      <c r="A73" s="171"/>
      <c r="B73" s="171"/>
      <c r="C73" s="521">
        <v>35</v>
      </c>
      <c r="D73" s="521">
        <v>0.99998158270000004</v>
      </c>
      <c r="E73" s="521">
        <v>0.27114007179999999</v>
      </c>
      <c r="F73" s="522">
        <v>4.6146142129999999E-12</v>
      </c>
      <c r="G73" s="521"/>
      <c r="H73" s="521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1:19">
      <c r="A74" s="171"/>
      <c r="B74" s="171"/>
      <c r="C74" s="521">
        <v>35.5</v>
      </c>
      <c r="D74" s="521">
        <v>0.99998380769999995</v>
      </c>
      <c r="E74" s="521">
        <v>0.29013769420000002</v>
      </c>
      <c r="F74" s="522">
        <v>7.6500511280000003E-12</v>
      </c>
      <c r="G74" s="521"/>
      <c r="H74" s="521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1:19">
      <c r="A75" s="171"/>
      <c r="B75" s="171"/>
      <c r="C75" s="521">
        <v>36</v>
      </c>
      <c r="D75" s="521">
        <v>0.99998576110000004</v>
      </c>
      <c r="E75" s="521">
        <v>0.30950860879999997</v>
      </c>
      <c r="F75" s="522">
        <v>1.2541241040000001E-11</v>
      </c>
      <c r="G75" s="521"/>
      <c r="H75" s="521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1:19">
      <c r="A76" s="171"/>
      <c r="B76" s="171"/>
      <c r="C76" s="521">
        <v>36.5</v>
      </c>
      <c r="D76" s="521">
        <v>0.99998747629999996</v>
      </c>
      <c r="E76" s="521">
        <v>0.32919489950000003</v>
      </c>
      <c r="F76" s="522">
        <v>2.034046279E-11</v>
      </c>
      <c r="G76" s="521"/>
      <c r="H76" s="521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1:19">
      <c r="A77" s="171"/>
      <c r="B77" s="171"/>
      <c r="C77" s="521">
        <v>37</v>
      </c>
      <c r="D77" s="521">
        <v>0.99998898290000005</v>
      </c>
      <c r="E77" s="521">
        <v>0.34913779909999998</v>
      </c>
      <c r="F77" s="522">
        <v>3.2651588759999999E-11</v>
      </c>
      <c r="G77" s="521"/>
      <c r="H77" s="521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1:19">
      <c r="A78" s="171"/>
      <c r="B78" s="171"/>
      <c r="C78" s="521">
        <v>37.5</v>
      </c>
      <c r="D78" s="521">
        <v>0.99999030639999997</v>
      </c>
      <c r="E78" s="521">
        <v>0.36927824920000002</v>
      </c>
      <c r="F78" s="522">
        <v>5.1896111740000003E-11</v>
      </c>
      <c r="G78" s="521"/>
      <c r="H78" s="521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1:19">
      <c r="A79" s="171"/>
      <c r="B79" s="171"/>
      <c r="C79" s="521">
        <v>38</v>
      </c>
      <c r="D79" s="521">
        <v>0.99999146930000005</v>
      </c>
      <c r="E79" s="521">
        <v>0.3895574329</v>
      </c>
      <c r="F79" s="522">
        <v>8.1696438830000004E-11</v>
      </c>
      <c r="G79" s="521"/>
      <c r="H79" s="521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1:19">
      <c r="A80" s="171"/>
      <c r="B80" s="171"/>
      <c r="C80" s="521">
        <v>38.5</v>
      </c>
      <c r="D80" s="521">
        <v>0.99999249140000002</v>
      </c>
      <c r="E80" s="521">
        <v>0.4099172747</v>
      </c>
      <c r="F80" s="522">
        <v>1.2742326249999999E-10</v>
      </c>
      <c r="G80" s="521"/>
      <c r="H80" s="521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1:19">
      <c r="A81" s="171"/>
      <c r="B81" s="171"/>
      <c r="C81" s="521">
        <v>39</v>
      </c>
      <c r="D81" s="521">
        <v>0.99999338989999997</v>
      </c>
      <c r="E81" s="521">
        <v>0.4303009035</v>
      </c>
      <c r="F81" s="522">
        <v>1.9697051340000001E-10</v>
      </c>
      <c r="G81" s="521"/>
      <c r="H81" s="521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1:19">
      <c r="A82" s="171"/>
      <c r="B82" s="171"/>
      <c r="C82" s="521">
        <v>39.5</v>
      </c>
      <c r="D82" s="521">
        <v>0.99999417989999995</v>
      </c>
      <c r="E82" s="521">
        <v>0.45065307300000002</v>
      </c>
      <c r="F82" s="522">
        <v>3.0184330490000002E-10</v>
      </c>
      <c r="G82" s="521"/>
      <c r="H82" s="521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1:19">
      <c r="A83" s="171"/>
      <c r="B83" s="171"/>
      <c r="C83" s="521">
        <v>40</v>
      </c>
      <c r="D83" s="521">
        <v>0.99999487460000003</v>
      </c>
      <c r="E83" s="521">
        <v>0.470920538</v>
      </c>
      <c r="F83" s="522">
        <v>4.586727701E-10</v>
      </c>
      <c r="G83" s="521"/>
      <c r="H83" s="521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1:19">
      <c r="A84" s="171"/>
      <c r="B84" s="171"/>
      <c r="C84" s="521">
        <v>40.5</v>
      </c>
      <c r="D84" s="521">
        <v>0.99999548569999996</v>
      </c>
      <c r="E84" s="521">
        <v>0.4910523852</v>
      </c>
      <c r="F84" s="522">
        <v>6.9130842609999996E-10</v>
      </c>
      <c r="G84" s="521"/>
      <c r="H84" s="521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1:19">
      <c r="A85" s="171"/>
      <c r="B85" s="171"/>
      <c r="C85" s="521">
        <v>41</v>
      </c>
      <c r="D85" s="521">
        <v>0.99999602330000004</v>
      </c>
      <c r="E85" s="521">
        <v>0.51100031580000005</v>
      </c>
      <c r="F85" s="522">
        <v>1.0336856640000001E-9</v>
      </c>
      <c r="G85" s="521"/>
      <c r="H85" s="521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1:19">
      <c r="A86" s="171"/>
      <c r="B86" s="171"/>
      <c r="C86" s="521">
        <v>41.5</v>
      </c>
      <c r="D86" s="521">
        <v>0.99999649629999998</v>
      </c>
      <c r="E86" s="521">
        <v>0.53071888270000001</v>
      </c>
      <c r="F86" s="522">
        <v>1.5337254890000001E-9</v>
      </c>
      <c r="G86" s="521"/>
      <c r="H86" s="521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1:19">
      <c r="A87" s="171"/>
      <c r="B87" s="171"/>
      <c r="C87" s="521">
        <v>42</v>
      </c>
      <c r="D87" s="521">
        <v>0.99999691260000001</v>
      </c>
      <c r="E87" s="521">
        <v>0.55016568020000001</v>
      </c>
      <c r="F87" s="522">
        <v>2.2585984790000001E-9</v>
      </c>
      <c r="G87" s="521"/>
      <c r="H87" s="521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1:19">
      <c r="A88" s="171"/>
      <c r="B88" s="171"/>
      <c r="C88" s="521">
        <v>42.5</v>
      </c>
      <c r="D88" s="521">
        <v>0.99999727900000002</v>
      </c>
      <c r="E88" s="521">
        <v>0.56930148950000004</v>
      </c>
      <c r="F88" s="522">
        <v>3.3017782189999999E-9</v>
      </c>
      <c r="G88" s="521"/>
      <c r="H88" s="521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1:19">
      <c r="A89" s="171"/>
      <c r="B89" s="171"/>
      <c r="C89" s="521">
        <v>43</v>
      </c>
      <c r="D89" s="521">
        <v>0.99999760150000006</v>
      </c>
      <c r="E89" s="521">
        <v>0.58809038219999998</v>
      </c>
      <c r="F89" s="522">
        <v>4.7924248599999996E-9</v>
      </c>
      <c r="G89" s="521"/>
      <c r="H89" s="521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1:19">
      <c r="A90" s="171"/>
      <c r="B90" s="171"/>
      <c r="C90" s="521">
        <v>43.5</v>
      </c>
      <c r="D90" s="521">
        <v>0.99999788560000002</v>
      </c>
      <c r="E90" s="521">
        <v>0.60649978230000001</v>
      </c>
      <c r="F90" s="522">
        <v>6.9077809579999997E-9</v>
      </c>
      <c r="G90" s="521"/>
      <c r="H90" s="521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1:19">
      <c r="A91" s="171"/>
      <c r="B91" s="171"/>
      <c r="C91" s="521">
        <v>44</v>
      </c>
      <c r="D91" s="521">
        <v>0.99999813569999996</v>
      </c>
      <c r="E91" s="521">
        <v>0.62450049200000002</v>
      </c>
      <c r="F91" s="522">
        <v>9.8894339349999997E-9</v>
      </c>
      <c r="G91" s="521"/>
      <c r="H91" s="521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1:19">
      <c r="A92" s="171"/>
      <c r="B92" s="171"/>
      <c r="C92" s="521">
        <v>44.5</v>
      </c>
      <c r="D92" s="521">
        <v>0.99999835599999998</v>
      </c>
      <c r="E92" s="521">
        <v>0.64206668239999998</v>
      </c>
      <c r="F92" s="522">
        <v>1.406450734E-8</v>
      </c>
      <c r="G92" s="521"/>
      <c r="H92" s="521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1:19">
      <c r="A93" s="171"/>
      <c r="B93" s="171"/>
      <c r="C93" s="521">
        <v>45</v>
      </c>
      <c r="D93" s="521">
        <v>0.99999855010000005</v>
      </c>
      <c r="E93" s="521">
        <v>0.65917585310000004</v>
      </c>
      <c r="F93" s="522">
        <v>1.9873091910000001E-8</v>
      </c>
      <c r="G93" s="521"/>
      <c r="H93" s="521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>
      <c r="A94" s="171"/>
      <c r="B94" s="171"/>
      <c r="C94" s="521">
        <v>45.5</v>
      </c>
      <c r="D94" s="521">
        <v>0.99999872109999999</v>
      </c>
      <c r="E94" s="521">
        <v>0.67580876489999997</v>
      </c>
      <c r="F94" s="522">
        <v>2.7903522929999999E-8</v>
      </c>
      <c r="G94" s="521"/>
      <c r="H94" s="521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>
      <c r="A95" s="171"/>
      <c r="B95" s="171"/>
      <c r="C95" s="521">
        <v>46</v>
      </c>
      <c r="D95" s="521">
        <v>0.99999887180000002</v>
      </c>
      <c r="E95" s="521">
        <v>0.6919493471</v>
      </c>
      <c r="F95" s="522">
        <v>3.8937458720000002E-8</v>
      </c>
      <c r="G95" s="521"/>
      <c r="H95" s="521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>
      <c r="A96" s="171"/>
      <c r="B96" s="171"/>
      <c r="C96" s="521">
        <v>46.5</v>
      </c>
      <c r="D96" s="521">
        <v>0.99999900460000002</v>
      </c>
      <c r="E96" s="521">
        <v>0.70758458489999998</v>
      </c>
      <c r="F96" s="522">
        <v>5.4007121909999997E-8</v>
      </c>
      <c r="G96" s="521"/>
      <c r="H96" s="521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1:19">
      <c r="A97" s="171"/>
      <c r="B97" s="171"/>
      <c r="C97" s="521">
        <v>47</v>
      </c>
      <c r="D97" s="521">
        <v>0.99999912170000005</v>
      </c>
      <c r="E97" s="521">
        <v>0.72270438810000004</v>
      </c>
      <c r="F97" s="522">
        <v>7.446753691E-8</v>
      </c>
      <c r="G97" s="521"/>
      <c r="H97" s="521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1:19">
      <c r="A98" s="171"/>
      <c r="B98" s="171"/>
      <c r="C98" s="521">
        <v>47.5</v>
      </c>
      <c r="D98" s="521">
        <v>0.99999922490000004</v>
      </c>
      <c r="E98" s="521">
        <v>0.73730144620000004</v>
      </c>
      <c r="F98" s="522">
        <v>1.020871397E-7</v>
      </c>
      <c r="G98" s="521"/>
      <c r="H98" s="521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1:19">
      <c r="A99" s="171"/>
      <c r="B99" s="171"/>
      <c r="C99" s="521">
        <v>48</v>
      </c>
      <c r="D99" s="521">
        <v>0.99999931590000002</v>
      </c>
      <c r="E99" s="521">
        <v>0.75137107169999995</v>
      </c>
      <c r="F99" s="522">
        <v>1.3916075409999999E-7</v>
      </c>
      <c r="G99" s="521"/>
      <c r="H99" s="521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1:19">
      <c r="A100" s="171"/>
      <c r="B100" s="171"/>
      <c r="C100" s="521">
        <v>48.5</v>
      </c>
      <c r="D100" s="521">
        <v>0.99999939609999999</v>
      </c>
      <c r="E100" s="521">
        <v>0.76491103419999995</v>
      </c>
      <c r="F100" s="522">
        <v>1.8864962810000001E-7</v>
      </c>
      <c r="G100" s="521"/>
      <c r="H100" s="521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1:19">
      <c r="A101" s="171"/>
      <c r="B101" s="171"/>
      <c r="C101" s="521">
        <v>49</v>
      </c>
      <c r="D101" s="521">
        <v>0.99999946689999997</v>
      </c>
      <c r="E101" s="521">
        <v>0.7779213895</v>
      </c>
      <c r="F101" s="522">
        <v>2.5435400699999997E-7</v>
      </c>
      <c r="G101" s="521"/>
      <c r="H101" s="521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1:19">
      <c r="A102" s="171"/>
      <c r="B102" s="171"/>
      <c r="C102" s="521">
        <v>49.5</v>
      </c>
      <c r="D102" s="521">
        <v>0.99999952930000002</v>
      </c>
      <c r="E102" s="521">
        <v>0.79040430429999997</v>
      </c>
      <c r="F102" s="522">
        <v>3.4112459180000002E-7</v>
      </c>
      <c r="G102" s="521"/>
      <c r="H102" s="521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1:19">
      <c r="A103" s="171"/>
      <c r="B103" s="171"/>
      <c r="C103" s="521">
        <v>50</v>
      </c>
      <c r="D103" s="521">
        <v>0.99999958440000003</v>
      </c>
      <c r="E103" s="521">
        <v>0.8023638797</v>
      </c>
      <c r="F103" s="522">
        <v>4.5512018630000001E-7</v>
      </c>
      <c r="G103" s="521"/>
      <c r="H103" s="521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1:19">
      <c r="A104" s="171"/>
      <c r="B104" s="171"/>
      <c r="C104" s="521">
        <v>50.5</v>
      </c>
      <c r="D104" s="521">
        <v>0.99999963300000005</v>
      </c>
      <c r="E104" s="521">
        <v>0.81380597489999995</v>
      </c>
      <c r="F104" s="522">
        <v>6.0411988290000002E-7</v>
      </c>
      <c r="G104" s="521"/>
      <c r="H104" s="521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1:19">
      <c r="A105" s="171"/>
      <c r="B105" s="171"/>
      <c r="C105" s="521">
        <v>51</v>
      </c>
      <c r="D105" s="521">
        <v>0.99999967580000004</v>
      </c>
      <c r="E105" s="521">
        <v>0.8247380339</v>
      </c>
      <c r="F105" s="522">
        <v>7.9789926209999996E-7</v>
      </c>
      <c r="G105" s="521"/>
      <c r="H105" s="521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1:19">
      <c r="A106" s="171"/>
      <c r="B106" s="171"/>
      <c r="C106" s="521">
        <v>51.5</v>
      </c>
      <c r="D106" s="521">
        <v>0.99999971369999996</v>
      </c>
      <c r="E106" s="521">
        <v>0.83516891449999997</v>
      </c>
      <c r="F106" s="522">
        <v>1.048681281E-6</v>
      </c>
      <c r="G106" s="521"/>
      <c r="H106" s="521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1:19">
      <c r="A107" s="171"/>
      <c r="B107" s="171"/>
      <c r="C107" s="521">
        <v>52</v>
      </c>
      <c r="D107" s="521">
        <v>0.99999974700000005</v>
      </c>
      <c r="E107" s="521">
        <v>0.84510872400000003</v>
      </c>
      <c r="F107" s="522">
        <v>1.371673796E-6</v>
      </c>
      <c r="G107" s="521"/>
      <c r="H107" s="521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1:19">
      <c r="A108" s="171"/>
      <c r="B108" s="171"/>
      <c r="C108" s="521">
        <v>52.5</v>
      </c>
      <c r="D108" s="521">
        <v>0.99999977650000005</v>
      </c>
      <c r="E108" s="521">
        <v>0.85456865920000002</v>
      </c>
      <c r="F108" s="522">
        <v>1.785706986E-6</v>
      </c>
      <c r="G108" s="521"/>
      <c r="H108" s="521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1:19">
      <c r="A109" s="171"/>
      <c r="B109" s="171"/>
      <c r="C109" s="521">
        <v>53</v>
      </c>
      <c r="D109" s="521">
        <v>0.99999980249999998</v>
      </c>
      <c r="E109" s="521">
        <v>0.86356085449999997</v>
      </c>
      <c r="F109" s="522">
        <v>2.313985294E-6</v>
      </c>
      <c r="G109" s="521"/>
      <c r="H109" s="521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1:19">
      <c r="A110" s="171"/>
      <c r="B110" s="171"/>
      <c r="C110" s="521">
        <v>53.5</v>
      </c>
      <c r="D110" s="521">
        <v>0.99999982549999999</v>
      </c>
      <c r="E110" s="521">
        <v>0.87209823710000001</v>
      </c>
      <c r="F110" s="522">
        <v>2.9849698810000001E-6</v>
      </c>
      <c r="G110" s="521"/>
      <c r="H110" s="521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1:19">
      <c r="A111" s="171"/>
      <c r="B111" s="171"/>
      <c r="C111" s="521">
        <v>54</v>
      </c>
      <c r="D111" s="521">
        <v>0.99999984580000001</v>
      </c>
      <c r="E111" s="521">
        <v>0.88019439030000002</v>
      </c>
      <c r="F111" s="522">
        <v>3.8334089480000003E-6</v>
      </c>
      <c r="G111" s="521"/>
      <c r="H111" s="521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1:19">
      <c r="A112" s="171"/>
      <c r="B112" s="171"/>
      <c r="C112" s="521">
        <v>54.5</v>
      </c>
      <c r="D112" s="521">
        <v>0.99999986370000005</v>
      </c>
      <c r="E112" s="521">
        <v>0.88786342559999998</v>
      </c>
      <c r="F112" s="522">
        <v>4.9015346040000002E-6</v>
      </c>
      <c r="G112" s="521"/>
      <c r="H112" s="521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1:19">
      <c r="A113" s="171"/>
      <c r="B113" s="171"/>
      <c r="C113" s="521">
        <v>55</v>
      </c>
      <c r="D113" s="521">
        <v>0.99999987950000002</v>
      </c>
      <c r="E113" s="521">
        <v>0.8951198628</v>
      </c>
      <c r="F113" s="522">
        <v>6.2404462020000001E-6</v>
      </c>
      <c r="G113" s="521"/>
      <c r="H113" s="521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1:19">
      <c r="A114" s="171"/>
      <c r="B114" s="171"/>
      <c r="C114" s="521">
        <v>55.5</v>
      </c>
      <c r="D114" s="521">
        <v>0.99999989349999996</v>
      </c>
      <c r="E114" s="521">
        <v>0.9019785199</v>
      </c>
      <c r="F114" s="522">
        <v>7.9117012149999998E-6</v>
      </c>
      <c r="G114" s="521"/>
      <c r="H114" s="521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1:19">
      <c r="A115" s="171"/>
      <c r="B115" s="171"/>
      <c r="C115" s="521">
        <v>56</v>
      </c>
      <c r="D115" s="521">
        <v>0.99999990589999999</v>
      </c>
      <c r="E115" s="521">
        <v>0.90845441100000002</v>
      </c>
      <c r="F115" s="522">
        <v>9.989135718E-6</v>
      </c>
      <c r="G115" s="521"/>
      <c r="H115" s="521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1:19">
      <c r="A116" s="171"/>
      <c r="B116" s="171"/>
      <c r="C116" s="521">
        <v>56.5</v>
      </c>
      <c r="D116" s="521">
        <v>0.9999999168</v>
      </c>
      <c r="E116" s="521">
        <v>0.91456265319999996</v>
      </c>
      <c r="F116" s="522">
        <v>1.2560937319999999E-5</v>
      </c>
      <c r="G116" s="521"/>
      <c r="H116" s="521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1:19">
      <c r="A117" s="171"/>
      <c r="B117" s="171"/>
      <c r="C117" s="521">
        <v>57</v>
      </c>
      <c r="D117" s="521">
        <v>0.99999992640000002</v>
      </c>
      <c r="E117" s="521">
        <v>0.92031838239999997</v>
      </c>
      <c r="F117" s="522">
        <v>1.5731993990000002E-5</v>
      </c>
      <c r="G117" s="521"/>
      <c r="H117" s="521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1:19">
      <c r="A118" s="171"/>
      <c r="B118" s="171"/>
      <c r="C118" s="521">
        <v>57.5</v>
      </c>
      <c r="D118" s="521">
        <v>0.99999993490000005</v>
      </c>
      <c r="E118" s="521">
        <v>0.92573667699999995</v>
      </c>
      <c r="F118" s="522">
        <v>1.962654243E-5</v>
      </c>
      <c r="G118" s="521"/>
      <c r="H118" s="521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1:19">
      <c r="A119" s="171"/>
      <c r="B119" s="171"/>
      <c r="C119" s="521">
        <v>58</v>
      </c>
      <c r="D119" s="521">
        <v>0.99999994240000001</v>
      </c>
      <c r="E119" s="521">
        <v>0.9308324898</v>
      </c>
      <c r="F119" s="522">
        <v>2.439113965E-5</v>
      </c>
      <c r="G119" s="521"/>
      <c r="H119" s="521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1:19">
      <c r="A120" s="171"/>
      <c r="B120" s="171"/>
      <c r="C120" s="521">
        <v>58.5</v>
      </c>
      <c r="D120" s="521">
        <v>0.99999994910000001</v>
      </c>
      <c r="E120" s="521">
        <v>0.93562058749999999</v>
      </c>
      <c r="F120" s="522">
        <v>3.0197980920000001E-5</v>
      </c>
      <c r="G120" s="521"/>
      <c r="H120" s="521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1:19">
      <c r="A121" s="171"/>
      <c r="B121" s="171"/>
      <c r="C121" s="521">
        <v>59</v>
      </c>
      <c r="D121" s="521">
        <v>0.99999995500000005</v>
      </c>
      <c r="E121" s="521">
        <v>0.94011549790000004</v>
      </c>
      <c r="F121" s="522">
        <v>3.724858637E-5</v>
      </c>
      <c r="G121" s="521"/>
      <c r="H121" s="521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1:19">
      <c r="A122" s="171"/>
      <c r="B122" s="171"/>
      <c r="C122" s="521">
        <v>59.5</v>
      </c>
      <c r="D122" s="521">
        <v>0.99999996020000004</v>
      </c>
      <c r="E122" s="521">
        <v>0.94433146349999997</v>
      </c>
      <c r="F122" s="522">
        <v>4.5777877200000001E-5</v>
      </c>
      <c r="G122" s="521"/>
      <c r="H122" s="521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1:19">
      <c r="A123" s="171"/>
      <c r="B123" s="171"/>
      <c r="C123" s="521">
        <v>60</v>
      </c>
      <c r="D123" s="521">
        <v>0.99999996479999997</v>
      </c>
      <c r="E123" s="521">
        <v>0.94828240190000002</v>
      </c>
      <c r="F123" s="522">
        <v>5.605866054E-5</v>
      </c>
      <c r="G123" s="521"/>
      <c r="H123" s="521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1:19">
      <c r="A124" s="171"/>
      <c r="B124" s="171"/>
      <c r="C124" s="521">
        <v>60.5</v>
      </c>
      <c r="D124" s="521">
        <v>0.99999996879999997</v>
      </c>
      <c r="E124" s="521">
        <v>0.9519818726</v>
      </c>
      <c r="F124" s="522">
        <v>6.8406539660000005E-5</v>
      </c>
      <c r="G124" s="521"/>
      <c r="H124" s="521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1:19">
      <c r="A125" s="171"/>
      <c r="B125" s="171"/>
      <c r="C125" s="521">
        <v>61</v>
      </c>
      <c r="D125" s="521">
        <v>0.99999997240000005</v>
      </c>
      <c r="E125" s="521">
        <v>0.95544304869999996</v>
      </c>
      <c r="F125" s="522">
        <v>8.3185263010000007E-5</v>
      </c>
      <c r="G125" s="521"/>
      <c r="H125" s="521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1:19">
      <c r="A126" s="171"/>
      <c r="B126" s="171"/>
      <c r="C126" s="521">
        <v>61.5</v>
      </c>
      <c r="D126" s="521">
        <v>0.99999997559999998</v>
      </c>
      <c r="E126" s="521">
        <v>0.95867869449999998</v>
      </c>
      <c r="F126" s="522">
        <v>1.008125223E-4</v>
      </c>
      <c r="G126" s="521"/>
      <c r="H126" s="521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1:19">
      <c r="A127" s="171"/>
      <c r="B127" s="171"/>
      <c r="C127" s="521">
        <v>62</v>
      </c>
      <c r="D127" s="521">
        <v>0.99999997839999999</v>
      </c>
      <c r="E127" s="521">
        <v>0.96170114760000003</v>
      </c>
      <c r="F127" s="522">
        <v>1.217662052E-4</v>
      </c>
      <c r="G127" s="521"/>
      <c r="H127" s="521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1:19">
      <c r="A128" s="171"/>
      <c r="B128" s="171"/>
      <c r="C128" s="521">
        <v>62.5</v>
      </c>
      <c r="D128" s="521">
        <v>0.99999998089999997</v>
      </c>
      <c r="E128" s="521">
        <v>0.96452230549999995</v>
      </c>
      <c r="F128" s="522">
        <v>1.4659110389999999E-4</v>
      </c>
      <c r="G128" s="521"/>
      <c r="H128" s="521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1:19">
      <c r="A129" s="171"/>
      <c r="B129" s="171"/>
      <c r="C129" s="521">
        <v>63</v>
      </c>
      <c r="D129" s="521">
        <v>0.99999998310000004</v>
      </c>
      <c r="E129" s="521">
        <v>0.96715361629999996</v>
      </c>
      <c r="F129" s="522">
        <v>1.759060743E-4</v>
      </c>
      <c r="G129" s="521"/>
      <c r="H129" s="521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1:19">
      <c r="A130" s="171"/>
      <c r="B130" s="171"/>
      <c r="C130" s="521">
        <v>63.5</v>
      </c>
      <c r="D130" s="521">
        <v>0.99999998499999998</v>
      </c>
      <c r="E130" s="521">
        <v>0.96960607229999995</v>
      </c>
      <c r="F130" s="522">
        <v>2.1041163650000001E-4</v>
      </c>
      <c r="G130" s="521"/>
      <c r="H130" s="521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1:19">
      <c r="A131" s="171"/>
      <c r="B131" s="171"/>
      <c r="C131" s="521">
        <v>64</v>
      </c>
      <c r="D131" s="521">
        <v>0.99999998670000001</v>
      </c>
      <c r="E131" s="521">
        <v>0.97189020810000004</v>
      </c>
      <c r="F131" s="522">
        <v>2.508979985E-4</v>
      </c>
      <c r="G131" s="521"/>
      <c r="H131" s="521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1:19">
      <c r="A132" s="171"/>
      <c r="B132" s="171"/>
      <c r="C132" s="521">
        <v>64.5</v>
      </c>
      <c r="D132" s="521">
        <v>0.99999998830000003</v>
      </c>
      <c r="E132" s="521">
        <v>0.97401610019999996</v>
      </c>
      <c r="F132" s="522">
        <v>2.9825347840000001E-4</v>
      </c>
      <c r="G132" s="521"/>
      <c r="H132" s="521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1:19">
      <c r="A133" s="171"/>
      <c r="B133" s="171"/>
      <c r="C133" s="521">
        <v>65</v>
      </c>
      <c r="D133" s="521">
        <v>0.99999998960000003</v>
      </c>
      <c r="E133" s="521">
        <v>0.97599337019999999</v>
      </c>
      <c r="F133" s="522">
        <v>3.5347329520000001E-4</v>
      </c>
      <c r="G133" s="521"/>
      <c r="H133" s="521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1:19">
      <c r="A134" s="171"/>
      <c r="B134" s="171"/>
      <c r="C134" s="521">
        <v>65.5</v>
      </c>
      <c r="D134" s="521">
        <v>0.99999999080000002</v>
      </c>
      <c r="E134" s="521">
        <v>0.97783118930000001</v>
      </c>
      <c r="F134" s="522">
        <v>4.1766868700000002E-4</v>
      </c>
      <c r="G134" s="521"/>
      <c r="H134" s="521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1:19">
      <c r="A135" s="171"/>
      <c r="B135" s="171"/>
      <c r="C135" s="521">
        <v>66</v>
      </c>
      <c r="D135" s="521">
        <v>0.9999999919</v>
      </c>
      <c r="E135" s="521">
        <v>0.97953828590000003</v>
      </c>
      <c r="F135" s="522">
        <v>4.920763085E-4</v>
      </c>
      <c r="G135" s="521"/>
      <c r="H135" s="521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1:19">
      <c r="A136" s="171"/>
      <c r="B136" s="171"/>
      <c r="C136" s="521">
        <v>66.5</v>
      </c>
      <c r="D136" s="521">
        <v>0.99999999279999996</v>
      </c>
      <c r="E136" s="521">
        <v>0.9811229534</v>
      </c>
      <c r="F136" s="522">
        <v>5.7806785349999998E-4</v>
      </c>
      <c r="G136" s="521"/>
      <c r="H136" s="521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1:19">
      <c r="A137" s="171"/>
      <c r="B137" s="171"/>
      <c r="C137" s="521">
        <v>67</v>
      </c>
      <c r="D137" s="521">
        <v>0.99999999360000003</v>
      </c>
      <c r="E137" s="521">
        <v>0.98259306089999998</v>
      </c>
      <c r="F137" s="522">
        <v>6.7715983590000003E-4</v>
      </c>
      <c r="G137" s="521"/>
      <c r="H137" s="521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1:19">
      <c r="A138" s="171"/>
      <c r="B138" s="171"/>
      <c r="C138" s="521">
        <v>67.5</v>
      </c>
      <c r="D138" s="521">
        <v>0.99999999429999997</v>
      </c>
      <c r="E138" s="521">
        <v>0.9839560638</v>
      </c>
      <c r="F138" s="522">
        <v>7.9102345759999996E-4</v>
      </c>
      <c r="G138" s="521"/>
      <c r="H138" s="521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1:19">
      <c r="A139" s="171"/>
      <c r="B139" s="171"/>
      <c r="C139" s="521">
        <v>68</v>
      </c>
      <c r="D139" s="521">
        <v>0.99999999500000003</v>
      </c>
      <c r="E139" s="521">
        <v>0.98521901609999996</v>
      </c>
      <c r="F139" s="522">
        <v>9.2149448120000001E-4</v>
      </c>
      <c r="G139" s="521"/>
      <c r="H139" s="521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>
      <c r="A140" s="171"/>
      <c r="B140" s="171"/>
      <c r="C140" s="521">
        <v>68.5</v>
      </c>
      <c r="D140" s="521">
        <v>0.99999999559999997</v>
      </c>
      <c r="E140" s="521">
        <v>0.98638858350000003</v>
      </c>
      <c r="F140" s="522">
        <v>1.0705830200000001E-3</v>
      </c>
      <c r="G140" s="521"/>
      <c r="H140" s="521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>
      <c r="A141" s="171"/>
      <c r="B141" s="171"/>
      <c r="C141" s="521">
        <v>69</v>
      </c>
      <c r="D141" s="521">
        <v>0.99999999610000001</v>
      </c>
      <c r="E141" s="521">
        <v>0.9874710565</v>
      </c>
      <c r="F141" s="522">
        <v>1.240483146E-3</v>
      </c>
      <c r="G141" s="521"/>
      <c r="H141" s="521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>
      <c r="A142" s="171"/>
      <c r="B142" s="171"/>
      <c r="C142" s="521">
        <v>69.5</v>
      </c>
      <c r="D142" s="521">
        <v>0.99999999650000004</v>
      </c>
      <c r="E142" s="521">
        <v>0.98847236449999998</v>
      </c>
      <c r="F142" s="522">
        <v>1.4335822190000001E-3</v>
      </c>
      <c r="G142" s="521"/>
      <c r="H142" s="521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1:19">
      <c r="A143" s="171"/>
      <c r="B143" s="171"/>
      <c r="C143" s="521">
        <v>70</v>
      </c>
      <c r="D143" s="521">
        <v>0.99999999689999997</v>
      </c>
      <c r="E143" s="521">
        <v>0.98939809020000002</v>
      </c>
      <c r="F143" s="522">
        <v>1.6524698219999999E-3</v>
      </c>
      <c r="G143" s="521"/>
      <c r="H143" s="521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1:19">
      <c r="A144" s="171"/>
      <c r="B144" s="171"/>
      <c r="C144" s="521">
        <v>70.5</v>
      </c>
      <c r="D144" s="521">
        <v>0.9999999973</v>
      </c>
      <c r="E144" s="521">
        <v>0.99025348349999998</v>
      </c>
      <c r="F144" s="522">
        <v>1.8999461859999999E-3</v>
      </c>
      <c r="G144" s="521"/>
      <c r="H144" s="521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1:19">
      <c r="A145" s="171"/>
      <c r="B145" s="171"/>
      <c r="C145" s="521">
        <v>71</v>
      </c>
      <c r="D145" s="521">
        <v>0.99999999760000002</v>
      </c>
      <c r="E145" s="521">
        <v>0.99104347650000002</v>
      </c>
      <c r="F145" s="522">
        <v>2.1790300020000002E-3</v>
      </c>
      <c r="G145" s="521"/>
      <c r="H145" s="521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1:19">
      <c r="A146" s="171"/>
      <c r="B146" s="171"/>
      <c r="C146" s="521">
        <v>71.5</v>
      </c>
      <c r="D146" s="521">
        <v>0.99999999790000005</v>
      </c>
      <c r="E146" s="521">
        <v>0.99177269759999998</v>
      </c>
      <c r="F146" s="522">
        <v>2.492965475E-3</v>
      </c>
      <c r="G146" s="521"/>
      <c r="H146" s="521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1:19">
      <c r="A147" s="171"/>
      <c r="B147" s="171"/>
      <c r="C147" s="521">
        <v>72</v>
      </c>
      <c r="D147" s="521">
        <v>0.99999999809999995</v>
      </c>
      <c r="E147" s="521">
        <v>0.99244548590000004</v>
      </c>
      <c r="F147" s="522">
        <v>2.8452285190000001E-3</v>
      </c>
      <c r="G147" s="521"/>
      <c r="H147" s="521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1:19">
      <c r="A148" s="171"/>
      <c r="B148" s="171"/>
      <c r="C148" s="521">
        <v>72.5</v>
      </c>
      <c r="D148" s="521">
        <v>0.99999999829999997</v>
      </c>
      <c r="E148" s="521">
        <v>0.99306590510000003</v>
      </c>
      <c r="F148" s="522">
        <v>3.239531957E-3</v>
      </c>
      <c r="G148" s="521"/>
      <c r="H148" s="521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1:19">
      <c r="A149" s="171"/>
      <c r="B149" s="171"/>
      <c r="C149" s="521">
        <v>73</v>
      </c>
      <c r="D149" s="521">
        <v>0.99999999849999999</v>
      </c>
      <c r="E149" s="521">
        <v>0.99363775769999996</v>
      </c>
      <c r="F149" s="522">
        <v>3.6798296050000001E-3</v>
      </c>
      <c r="G149" s="521"/>
      <c r="H149" s="521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1:19">
      <c r="A150" s="171"/>
      <c r="B150" s="171"/>
      <c r="C150" s="521">
        <v>73.5</v>
      </c>
      <c r="D150" s="521">
        <v>0.9999999987</v>
      </c>
      <c r="E150" s="521">
        <v>0.99416459850000005</v>
      </c>
      <c r="F150" s="522">
        <v>4.1703191319999999E-3</v>
      </c>
      <c r="G150" s="521"/>
      <c r="H150" s="521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1:19">
      <c r="A151" s="171"/>
      <c r="B151" s="171"/>
      <c r="C151" s="521">
        <v>74</v>
      </c>
      <c r="D151" s="521">
        <v>0.99999999880000001</v>
      </c>
      <c r="E151" s="521">
        <v>0.99464974740000001</v>
      </c>
      <c r="F151" s="522">
        <v>4.7154435609999996E-3</v>
      </c>
      <c r="G151" s="521"/>
      <c r="H151" s="521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1:19">
      <c r="A152" s="171"/>
      <c r="B152" s="171"/>
      <c r="C152" s="521">
        <v>74.5</v>
      </c>
      <c r="D152" s="521">
        <v>0.99999999900000003</v>
      </c>
      <c r="E152" s="521">
        <v>0.99509630270000005</v>
      </c>
      <c r="F152" s="522">
        <v>5.3198913190000002E-3</v>
      </c>
      <c r="G152" s="521"/>
      <c r="H152" s="521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1:19">
      <c r="A153" s="171"/>
      <c r="B153" s="171"/>
      <c r="C153" s="521">
        <v>75</v>
      </c>
      <c r="D153" s="521">
        <v>0.99999999910000004</v>
      </c>
      <c r="E153" s="521">
        <v>0.99550715329999995</v>
      </c>
      <c r="F153" s="522">
        <v>5.9885947239999996E-3</v>
      </c>
      <c r="G153" s="521"/>
      <c r="H153" s="521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1:19">
      <c r="A154" s="171"/>
      <c r="B154" s="171"/>
      <c r="C154" s="521">
        <v>75.5</v>
      </c>
      <c r="D154" s="521">
        <v>0.99999999920000004</v>
      </c>
      <c r="E154" s="521">
        <v>0.99588499050000001</v>
      </c>
      <c r="F154" s="522">
        <v>6.7267268179999999E-3</v>
      </c>
      <c r="G154" s="521"/>
      <c r="H154" s="521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1:19">
      <c r="A155" s="171"/>
      <c r="B155" s="171"/>
      <c r="C155" s="521">
        <v>76</v>
      </c>
      <c r="D155" s="521">
        <v>0.99999999930000005</v>
      </c>
      <c r="E155" s="521">
        <v>0.99623232009999996</v>
      </c>
      <c r="F155" s="522">
        <v>7.5396964669999997E-3</v>
      </c>
      <c r="G155" s="521"/>
      <c r="H155" s="521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1:19">
      <c r="A156" s="171"/>
      <c r="B156" s="171"/>
      <c r="C156" s="521">
        <v>76.5</v>
      </c>
      <c r="D156" s="521">
        <v>0.99999999939999995</v>
      </c>
      <c r="E156" s="521">
        <v>0.99655147259999999</v>
      </c>
      <c r="F156" s="522">
        <v>8.4331416440000008E-3</v>
      </c>
      <c r="G156" s="521"/>
      <c r="H156" s="521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1:19">
      <c r="A157" s="171"/>
      <c r="B157" s="171"/>
      <c r="C157" s="521">
        <v>77</v>
      </c>
      <c r="D157" s="521">
        <v>0.99999999939999995</v>
      </c>
      <c r="E157" s="521">
        <v>0.99684461469999996</v>
      </c>
      <c r="F157" s="522">
        <v>9.4129208530000005E-3</v>
      </c>
      <c r="G157" s="521"/>
      <c r="H157" s="521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1:19">
      <c r="A158" s="171"/>
      <c r="B158" s="171"/>
      <c r="C158" s="521">
        <v>77.5</v>
      </c>
      <c r="D158" s="521">
        <v>0.99999999949999996</v>
      </c>
      <c r="E158" s="521">
        <v>0.99711375869999996</v>
      </c>
      <c r="F158" s="522">
        <v>1.0485102640000001E-2</v>
      </c>
      <c r="G158" s="521"/>
      <c r="H158" s="521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1:19">
      <c r="A159" s="171"/>
      <c r="B159" s="171"/>
      <c r="C159" s="521">
        <v>78</v>
      </c>
      <c r="D159" s="521">
        <v>0.99999999959999997</v>
      </c>
      <c r="E159" s="521">
        <v>0.99736077249999999</v>
      </c>
      <c r="F159" s="522">
        <v>1.165595316E-2</v>
      </c>
      <c r="G159" s="521"/>
      <c r="H159" s="521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1:19">
      <c r="A160" s="171"/>
      <c r="B160" s="171"/>
      <c r="C160" s="521">
        <v>78.5</v>
      </c>
      <c r="D160" s="521">
        <v>0.99999999959999997</v>
      </c>
      <c r="E160" s="521">
        <v>0.99758738879999997</v>
      </c>
      <c r="F160" s="522">
        <v>1.293192181E-2</v>
      </c>
      <c r="G160" s="521"/>
      <c r="H160" s="521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1:19">
      <c r="A161" s="171"/>
      <c r="B161" s="171"/>
      <c r="C161" s="521">
        <v>79</v>
      </c>
      <c r="D161" s="521">
        <v>0.99999999959999997</v>
      </c>
      <c r="E161" s="521">
        <v>0.99779521370000002</v>
      </c>
      <c r="F161" s="522">
        <v>1.431962486E-2</v>
      </c>
      <c r="G161" s="521"/>
      <c r="H161" s="521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1:19">
      <c r="A162" s="171"/>
      <c r="B162" s="171"/>
      <c r="C162" s="521">
        <v>79.5</v>
      </c>
      <c r="D162" s="521">
        <v>0.99999999969999998</v>
      </c>
      <c r="E162" s="521">
        <v>0.99798573499999998</v>
      </c>
      <c r="F162" s="522">
        <v>1.5825827260000001E-2</v>
      </c>
      <c r="G162" s="521"/>
      <c r="H162" s="521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1:19">
      <c r="A163" s="171"/>
      <c r="B163" s="171"/>
      <c r="C163" s="521">
        <v>80</v>
      </c>
      <c r="D163" s="521">
        <v>0.99999999969999998</v>
      </c>
      <c r="E163" s="521">
        <v>0.99816033029999995</v>
      </c>
      <c r="F163" s="522">
        <v>1.745742246E-2</v>
      </c>
      <c r="G163" s="521"/>
      <c r="H163" s="521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1:19">
      <c r="A164" s="171"/>
      <c r="B164" s="171"/>
      <c r="C164" s="521">
        <v>80.5</v>
      </c>
      <c r="D164" s="521">
        <v>0.99999999979999998</v>
      </c>
      <c r="E164" s="521">
        <v>0.99832027410000002</v>
      </c>
      <c r="F164" s="522">
        <v>1.9221410460000001E-2</v>
      </c>
      <c r="G164" s="521"/>
      <c r="H164" s="521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1:19">
      <c r="A165" s="171"/>
      <c r="B165" s="171"/>
      <c r="C165" s="521">
        <v>81</v>
      </c>
      <c r="D165" s="521">
        <v>0.99999999979999998</v>
      </c>
      <c r="E165" s="521">
        <v>0.99846674469999996</v>
      </c>
      <c r="F165" s="522">
        <v>2.11248741E-2</v>
      </c>
      <c r="G165" s="521"/>
      <c r="H165" s="521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1:19">
      <c r="A166" s="171"/>
      <c r="B166" s="171"/>
      <c r="C166" s="521">
        <v>81.5</v>
      </c>
      <c r="D166" s="521">
        <v>0.99999999979999998</v>
      </c>
      <c r="E166" s="521">
        <v>0.99860083119999998</v>
      </c>
      <c r="F166" s="522">
        <v>2.3174953700000001E-2</v>
      </c>
      <c r="G166" s="521"/>
      <c r="H166" s="521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1:19">
      <c r="A167" s="171"/>
      <c r="B167" s="171"/>
      <c r="C167" s="521">
        <v>82</v>
      </c>
      <c r="D167" s="521">
        <v>0.99999999979999998</v>
      </c>
      <c r="E167" s="521">
        <v>0.99872353960000004</v>
      </c>
      <c r="F167" s="522">
        <v>2.537882017E-2</v>
      </c>
      <c r="G167" s="521"/>
      <c r="H167" s="521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1:19">
      <c r="A168" s="171"/>
      <c r="B168" s="171"/>
      <c r="C168" s="521">
        <v>82.5</v>
      </c>
      <c r="D168" s="521">
        <v>0.99999999979999998</v>
      </c>
      <c r="E168" s="521">
        <v>0.99883579830000002</v>
      </c>
      <c r="F168" s="522">
        <v>2.7743646659999999E-2</v>
      </c>
      <c r="G168" s="521"/>
      <c r="H168" s="521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1:19">
      <c r="A169" s="171"/>
      <c r="B169" s="171"/>
      <c r="C169" s="521">
        <v>83</v>
      </c>
      <c r="D169" s="521">
        <v>0.99999999989999999</v>
      </c>
      <c r="E169" s="521">
        <v>0.99893846409999998</v>
      </c>
      <c r="F169" s="522">
        <v>3.027657903E-2</v>
      </c>
      <c r="G169" s="521"/>
      <c r="H169" s="521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1:19">
      <c r="A170" s="171"/>
      <c r="B170" s="171"/>
      <c r="C170" s="521">
        <v>83.5</v>
      </c>
      <c r="D170" s="521">
        <v>0.99999999989999999</v>
      </c>
      <c r="E170" s="521">
        <v>0.99903232689999999</v>
      </c>
      <c r="F170" s="522">
        <v>3.298470513E-2</v>
      </c>
      <c r="G170" s="521"/>
      <c r="H170" s="521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1:19">
      <c r="A171" s="171"/>
      <c r="B171" s="171"/>
      <c r="C171" s="521">
        <v>84</v>
      </c>
      <c r="D171" s="521">
        <v>0.99999999989999999</v>
      </c>
      <c r="E171" s="521">
        <v>0.9991181147</v>
      </c>
      <c r="F171" s="522">
        <v>3.5875023220000003E-2</v>
      </c>
      <c r="G171" s="521"/>
      <c r="H171" s="521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1:19">
      <c r="A172" s="171"/>
      <c r="B172" s="171"/>
      <c r="C172" s="521">
        <v>84.5</v>
      </c>
      <c r="D172" s="521">
        <v>0.99999999989999999</v>
      </c>
      <c r="E172" s="521">
        <v>0.99919649830000001</v>
      </c>
      <c r="F172" s="522">
        <v>3.895440956E-2</v>
      </c>
      <c r="G172" s="521"/>
      <c r="H172" s="521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1:19">
      <c r="A173" s="171"/>
      <c r="B173" s="171"/>
      <c r="C173" s="521">
        <v>85</v>
      </c>
      <c r="D173" s="521">
        <v>0.99999999989999999</v>
      </c>
      <c r="E173" s="521">
        <v>0.99926809520000004</v>
      </c>
      <c r="F173" s="522">
        <v>4.2229585559999998E-2</v>
      </c>
      <c r="G173" s="521"/>
      <c r="H173" s="521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1:19">
      <c r="A174" s="171"/>
      <c r="B174" s="171"/>
      <c r="C174" s="521">
        <v>85.5</v>
      </c>
      <c r="D174" s="521">
        <v>0.99999999989999999</v>
      </c>
      <c r="E174" s="521">
        <v>0.99933347380000004</v>
      </c>
      <c r="F174" s="522">
        <v>4.570708448E-2</v>
      </c>
      <c r="G174" s="521"/>
      <c r="H174" s="521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1:19">
      <c r="A175" s="171"/>
      <c r="B175" s="171"/>
      <c r="C175" s="521">
        <v>86</v>
      </c>
      <c r="D175" s="521">
        <v>0.99999999989999999</v>
      </c>
      <c r="E175" s="521">
        <v>0.99939315679999996</v>
      </c>
      <c r="F175" s="522">
        <v>4.9393218080000002E-2</v>
      </c>
      <c r="G175" s="521"/>
      <c r="H175" s="521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1:19">
      <c r="A176" s="171"/>
      <c r="B176" s="171"/>
      <c r="C176" s="521">
        <v>86.5</v>
      </c>
      <c r="D176" s="521">
        <v>0.99999999989999999</v>
      </c>
      <c r="E176" s="521">
        <v>0.99944762490000005</v>
      </c>
      <c r="F176" s="522">
        <v>5.3294043280000002E-2</v>
      </c>
      <c r="G176" s="521"/>
      <c r="H176" s="521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1:19">
      <c r="A177" s="171"/>
      <c r="B177" s="171"/>
      <c r="C177" s="521">
        <v>87</v>
      </c>
      <c r="D177" s="521">
        <v>0.99999999989999999</v>
      </c>
      <c r="E177" s="521">
        <v>0.99949732000000002</v>
      </c>
      <c r="F177" s="522">
        <v>5.7415329229999999E-2</v>
      </c>
      <c r="G177" s="521"/>
      <c r="H177" s="521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1:19">
      <c r="A178" s="171"/>
      <c r="B178" s="171"/>
      <c r="C178" s="521">
        <v>87.5</v>
      </c>
      <c r="D178" s="521">
        <v>1</v>
      </c>
      <c r="E178" s="521">
        <v>0.99954264770000001</v>
      </c>
      <c r="F178" s="522">
        <v>6.176252477E-2</v>
      </c>
      <c r="G178" s="521"/>
      <c r="H178" s="521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1:19">
      <c r="A179" s="171"/>
      <c r="B179" s="171"/>
      <c r="C179" s="521">
        <v>88</v>
      </c>
      <c r="D179" s="521">
        <v>1</v>
      </c>
      <c r="E179" s="521">
        <v>0.99958398079999999</v>
      </c>
      <c r="F179" s="522">
        <v>6.6340726779999998E-2</v>
      </c>
      <c r="G179" s="521"/>
      <c r="H179" s="521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1:19">
      <c r="A180" s="171"/>
      <c r="B180" s="171"/>
      <c r="C180" s="521">
        <v>88.5</v>
      </c>
      <c r="D180" s="521">
        <v>1</v>
      </c>
      <c r="E180" s="521">
        <v>0.99962166139999997</v>
      </c>
      <c r="F180" s="522">
        <v>7.1154649390000005E-2</v>
      </c>
      <c r="G180" s="521"/>
      <c r="H180" s="521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1:19">
      <c r="A181" s="171"/>
      <c r="B181" s="171"/>
      <c r="C181" s="521">
        <v>89</v>
      </c>
      <c r="D181" s="521">
        <v>1</v>
      </c>
      <c r="E181" s="521">
        <v>0.99965600330000004</v>
      </c>
      <c r="F181" s="522">
        <v>7.6208594419999998E-2</v>
      </c>
      <c r="G181" s="521"/>
      <c r="H181" s="521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1:19">
      <c r="A182" s="171"/>
      <c r="B182" s="171"/>
      <c r="C182" s="521">
        <v>89.5</v>
      </c>
      <c r="D182" s="521">
        <v>1</v>
      </c>
      <c r="E182" s="521">
        <v>0.99968729420000002</v>
      </c>
      <c r="F182" s="522">
        <v>8.1506423179999996E-2</v>
      </c>
      <c r="G182" s="521"/>
      <c r="H182" s="521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1:19">
      <c r="A183" s="171"/>
      <c r="B183" s="171"/>
      <c r="C183" s="521">
        <v>90</v>
      </c>
      <c r="D183" s="521">
        <v>1</v>
      </c>
      <c r="E183" s="521">
        <v>0.99971579820000001</v>
      </c>
      <c r="F183" s="522">
        <v>8.7051529919999995E-2</v>
      </c>
      <c r="G183" s="521"/>
      <c r="H183" s="521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1:19">
      <c r="A184" s="171"/>
      <c r="B184" s="171"/>
      <c r="C184" s="521">
        <v>90.5</v>
      </c>
      <c r="D184" s="521">
        <v>1</v>
      </c>
      <c r="E184" s="521">
        <v>0.99974175700000001</v>
      </c>
      <c r="F184" s="522">
        <v>9.2846816939999993E-2</v>
      </c>
      <c r="G184" s="521"/>
      <c r="H184" s="521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1:19">
      <c r="A185" s="171"/>
      <c r="B185" s="171"/>
      <c r="C185" s="521">
        <v>91</v>
      </c>
      <c r="D185" s="521">
        <v>1</v>
      </c>
      <c r="E185" s="521">
        <v>0.99976539210000004</v>
      </c>
      <c r="F185" s="522">
        <v>9.8894671719999994E-2</v>
      </c>
      <c r="G185" s="521"/>
      <c r="H185" s="521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1:19">
      <c r="A186" s="171"/>
      <c r="B186" s="171"/>
      <c r="C186" s="521">
        <v>91.5</v>
      </c>
      <c r="D186" s="521">
        <v>1</v>
      </c>
      <c r="E186" s="521">
        <v>0.99978690650000002</v>
      </c>
      <c r="F186" s="521">
        <v>0.1051969462</v>
      </c>
      <c r="G186" s="521"/>
      <c r="H186" s="521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1:19">
      <c r="A187" s="171"/>
      <c r="B187" s="171"/>
      <c r="C187" s="521">
        <v>92</v>
      </c>
      <c r="D187" s="521">
        <v>1</v>
      </c>
      <c r="E187" s="521">
        <v>0.99980648569999997</v>
      </c>
      <c r="F187" s="521">
        <v>0.1117549382</v>
      </c>
      <c r="G187" s="521"/>
      <c r="H187" s="521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1:19">
      <c r="A188" s="171"/>
      <c r="B188" s="171"/>
      <c r="C188" s="521">
        <v>92.5</v>
      </c>
      <c r="D188" s="521">
        <v>1</v>
      </c>
      <c r="E188" s="521">
        <v>0.99982429989999999</v>
      </c>
      <c r="F188" s="521">
        <v>0.11856937519999999</v>
      </c>
      <c r="G188" s="521"/>
      <c r="H188" s="521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1:19">
      <c r="A189" s="171"/>
      <c r="B189" s="171"/>
      <c r="C189" s="521">
        <v>93</v>
      </c>
      <c r="D189" s="521">
        <v>1</v>
      </c>
      <c r="E189" s="521">
        <v>0.99984050440000005</v>
      </c>
      <c r="F189" s="521">
        <v>0.12564040109999999</v>
      </c>
      <c r="G189" s="521"/>
      <c r="H189" s="521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1:19">
      <c r="A190" s="171"/>
      <c r="B190" s="171"/>
      <c r="C190" s="521">
        <v>93.5</v>
      </c>
      <c r="D190" s="521">
        <v>1</v>
      </c>
      <c r="E190" s="521">
        <v>0.99985524140000004</v>
      </c>
      <c r="F190" s="521">
        <v>0.13296756470000001</v>
      </c>
      <c r="G190" s="521"/>
      <c r="H190" s="521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1:19">
      <c r="A191" s="171"/>
      <c r="B191" s="171"/>
      <c r="C191" s="521">
        <v>94</v>
      </c>
      <c r="D191" s="521">
        <v>1</v>
      </c>
      <c r="E191" s="521">
        <v>0.99986864090000005</v>
      </c>
      <c r="F191" s="521">
        <v>0.1405498117</v>
      </c>
      <c r="G191" s="521"/>
      <c r="H191" s="521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1:19">
      <c r="A192" s="171"/>
      <c r="B192" s="171"/>
      <c r="C192" s="521">
        <v>94.5</v>
      </c>
      <c r="D192" s="521">
        <v>1</v>
      </c>
      <c r="E192" s="521">
        <v>0.99988082160000002</v>
      </c>
      <c r="F192" s="521">
        <v>0.1483854788</v>
      </c>
      <c r="G192" s="521"/>
      <c r="H192" s="521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1:19">
      <c r="A193" s="171"/>
      <c r="B193" s="171"/>
      <c r="C193" s="521">
        <v>95</v>
      </c>
      <c r="D193" s="521">
        <v>1</v>
      </c>
      <c r="E193" s="521">
        <v>0.99989189209999996</v>
      </c>
      <c r="F193" s="521">
        <v>0.15647229109999999</v>
      </c>
      <c r="G193" s="521"/>
      <c r="H193" s="521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1:19">
      <c r="A194" s="171"/>
      <c r="B194" s="171"/>
      <c r="C194" s="521">
        <v>95.5</v>
      </c>
      <c r="D194" s="521">
        <v>1</v>
      </c>
      <c r="E194" s="521">
        <v>0.99990195140000004</v>
      </c>
      <c r="F194" s="521">
        <v>0.1648073619</v>
      </c>
      <c r="G194" s="521"/>
      <c r="H194" s="521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1:19">
      <c r="A195" s="171"/>
      <c r="B195" s="171"/>
      <c r="C195" s="521">
        <v>96</v>
      </c>
      <c r="D195" s="521">
        <v>1</v>
      </c>
      <c r="E195" s="521">
        <v>0.99991109010000001</v>
      </c>
      <c r="F195" s="521">
        <v>0.1733871957</v>
      </c>
      <c r="G195" s="521"/>
      <c r="H195" s="521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1:19">
      <c r="A196" s="171"/>
      <c r="B196" s="171"/>
      <c r="C196" s="521">
        <v>96.5</v>
      </c>
      <c r="D196" s="521">
        <v>1</v>
      </c>
      <c r="E196" s="521">
        <v>0.99991939070000002</v>
      </c>
      <c r="F196" s="521">
        <v>0.18220769310000001</v>
      </c>
      <c r="G196" s="521"/>
      <c r="H196" s="521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1:19">
      <c r="A197" s="171"/>
      <c r="B197" s="171"/>
      <c r="C197" s="521">
        <v>97</v>
      </c>
      <c r="D197" s="521">
        <v>1</v>
      </c>
      <c r="E197" s="521">
        <v>0.99992692859999999</v>
      </c>
      <c r="F197" s="521">
        <v>0.19126415990000001</v>
      </c>
      <c r="G197" s="521"/>
      <c r="H197" s="521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1:19">
      <c r="A198" s="171"/>
      <c r="B198" s="171"/>
      <c r="C198" s="521">
        <v>97.5</v>
      </c>
      <c r="D198" s="521">
        <v>1</v>
      </c>
      <c r="E198" s="521">
        <v>0.99993377260000005</v>
      </c>
      <c r="F198" s="521">
        <v>0.20055131709999999</v>
      </c>
      <c r="G198" s="521"/>
      <c r="H198" s="521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1:19">
      <c r="A199" s="171"/>
      <c r="B199" s="171"/>
      <c r="C199" s="521">
        <v>98</v>
      </c>
      <c r="D199" s="521">
        <v>1</v>
      </c>
      <c r="E199" s="521">
        <v>0.99993998529999994</v>
      </c>
      <c r="F199" s="521">
        <v>0.21006331510000001</v>
      </c>
      <c r="G199" s="521"/>
      <c r="H199" s="521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1:19">
      <c r="A200" s="171"/>
      <c r="B200" s="171"/>
      <c r="C200" s="521">
        <v>98.5</v>
      </c>
      <c r="D200" s="521">
        <v>1</v>
      </c>
      <c r="E200" s="521">
        <v>0.99994562389999997</v>
      </c>
      <c r="F200" s="521">
        <v>0.2197937496</v>
      </c>
      <c r="G200" s="521"/>
      <c r="H200" s="521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1:19">
      <c r="A201" s="171"/>
      <c r="B201" s="171"/>
      <c r="C201" s="521">
        <v>99</v>
      </c>
      <c r="D201" s="521">
        <v>1</v>
      </c>
      <c r="E201" s="521">
        <v>0.99995074049999999</v>
      </c>
      <c r="F201" s="521">
        <v>0.22973567959999999</v>
      </c>
      <c r="G201" s="521"/>
      <c r="H201" s="521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1:19">
      <c r="A202" s="171"/>
      <c r="B202" s="171"/>
      <c r="C202" s="521">
        <v>99.5</v>
      </c>
      <c r="D202" s="521">
        <v>1</v>
      </c>
      <c r="E202" s="521">
        <v>0.99995538260000005</v>
      </c>
      <c r="F202" s="521">
        <v>0.2398816486</v>
      </c>
      <c r="G202" s="521"/>
      <c r="H202" s="521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1:19">
      <c r="A203" s="171"/>
      <c r="B203" s="171"/>
      <c r="C203" s="521">
        <v>100</v>
      </c>
      <c r="D203" s="521">
        <v>1</v>
      </c>
      <c r="E203" s="521">
        <v>0.99995959339999996</v>
      </c>
      <c r="F203" s="521">
        <v>0.2502237074</v>
      </c>
      <c r="G203" s="521"/>
      <c r="H203" s="521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1:19">
      <c r="A204" s="171"/>
      <c r="B204" s="171"/>
      <c r="C204" s="521">
        <v>100.5</v>
      </c>
      <c r="D204" s="521">
        <v>1</v>
      </c>
      <c r="E204" s="521">
        <v>0.99996341229999997</v>
      </c>
      <c r="F204" s="521">
        <v>0.26075343870000001</v>
      </c>
      <c r="G204" s="521"/>
      <c r="H204" s="521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1:19">
      <c r="A205" s="171"/>
      <c r="B205" s="171"/>
      <c r="C205" s="521">
        <v>101</v>
      </c>
      <c r="D205" s="521">
        <v>1</v>
      </c>
      <c r="E205" s="521">
        <v>0.99996687520000005</v>
      </c>
      <c r="F205" s="521">
        <v>0.27146198399999999</v>
      </c>
      <c r="G205" s="521"/>
      <c r="H205" s="521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1:19">
      <c r="A206" s="171"/>
      <c r="B206" s="171"/>
      <c r="C206" s="521">
        <v>101.5</v>
      </c>
      <c r="D206" s="521">
        <v>1</v>
      </c>
      <c r="E206" s="521">
        <v>0.99997001480000003</v>
      </c>
      <c r="F206" s="521">
        <v>0.28234007179999998</v>
      </c>
      <c r="G206" s="521"/>
      <c r="H206" s="521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1:19">
      <c r="A207" s="171"/>
      <c r="B207" s="171"/>
      <c r="C207" s="521">
        <v>102</v>
      </c>
      <c r="D207" s="521">
        <v>1</v>
      </c>
      <c r="E207" s="521">
        <v>0.99997286070000002</v>
      </c>
      <c r="F207" s="521">
        <v>0.29337804810000001</v>
      </c>
      <c r="G207" s="521"/>
      <c r="H207" s="521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1:19">
      <c r="A208" s="171"/>
      <c r="B208" s="171"/>
      <c r="C208" s="521">
        <v>102.5</v>
      </c>
      <c r="D208" s="521">
        <v>1</v>
      </c>
      <c r="E208" s="521">
        <v>0.99997544000000005</v>
      </c>
      <c r="F208" s="521">
        <v>0.3045659067</v>
      </c>
      <c r="G208" s="521"/>
      <c r="H208" s="521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1:19">
      <c r="A209" s="171"/>
      <c r="B209" s="171"/>
      <c r="C209" s="521">
        <v>103</v>
      </c>
      <c r="D209" s="521">
        <v>1</v>
      </c>
      <c r="E209" s="521">
        <v>0.99997777720000003</v>
      </c>
      <c r="F209" s="521">
        <v>0.31589332250000002</v>
      </c>
      <c r="G209" s="521"/>
      <c r="H209" s="521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1:19">
      <c r="A210" s="171"/>
      <c r="B210" s="171"/>
      <c r="C210" s="521">
        <v>103.5</v>
      </c>
      <c r="D210" s="521">
        <v>1</v>
      </c>
      <c r="E210" s="521">
        <v>0.99997989490000005</v>
      </c>
      <c r="F210" s="521">
        <v>0.32734968399999997</v>
      </c>
      <c r="G210" s="521"/>
      <c r="H210" s="521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1:19">
      <c r="A211" s="171"/>
      <c r="B211" s="171"/>
      <c r="C211" s="521">
        <v>104</v>
      </c>
      <c r="D211" s="521">
        <v>1</v>
      </c>
      <c r="E211" s="521">
        <v>0.99998181320000001</v>
      </c>
      <c r="F211" s="521">
        <v>0.33892412820000001</v>
      </c>
      <c r="G211" s="521"/>
      <c r="H211" s="521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1:19">
      <c r="A212" s="171"/>
      <c r="B212" s="171"/>
      <c r="C212" s="521">
        <v>104.5</v>
      </c>
      <c r="D212" s="521">
        <v>1</v>
      </c>
      <c r="E212" s="521">
        <v>0.9999835507</v>
      </c>
      <c r="F212" s="521">
        <v>0.35060557469999998</v>
      </c>
      <c r="G212" s="521"/>
      <c r="H212" s="521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1:19">
      <c r="A213" s="171"/>
      <c r="B213" s="171"/>
      <c r="C213" s="521">
        <v>105</v>
      </c>
      <c r="D213" s="521">
        <v>1</v>
      </c>
      <c r="E213" s="521">
        <v>0.99998512409999996</v>
      </c>
      <c r="F213" s="521">
        <v>0.36238276120000001</v>
      </c>
      <c r="G213" s="521"/>
      <c r="H213" s="521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1:19">
      <c r="A214" s="171"/>
      <c r="B214" s="171"/>
      <c r="C214" s="521">
        <v>105.5</v>
      </c>
      <c r="D214" s="521">
        <v>1</v>
      </c>
      <c r="E214" s="521">
        <v>0.99998654890000005</v>
      </c>
      <c r="F214" s="521">
        <v>0.37424427840000002</v>
      </c>
      <c r="G214" s="521"/>
      <c r="H214" s="521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1:19">
      <c r="A215" s="171"/>
      <c r="B215" s="171"/>
      <c r="C215" s="521">
        <v>106</v>
      </c>
      <c r="D215" s="521">
        <v>1</v>
      </c>
      <c r="E215" s="521">
        <v>0.99998783869999996</v>
      </c>
      <c r="F215" s="521">
        <v>0.38617860590000003</v>
      </c>
      <c r="G215" s="521"/>
      <c r="H215" s="521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1:19">
      <c r="A216" s="171"/>
      <c r="B216" s="171"/>
      <c r="C216" s="521">
        <v>106.5</v>
      </c>
      <c r="D216" s="521">
        <v>1</v>
      </c>
      <c r="E216" s="521">
        <v>0.99998900619999997</v>
      </c>
      <c r="F216" s="521">
        <v>0.3981741466</v>
      </c>
      <c r="G216" s="521"/>
      <c r="H216" s="521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1:19">
      <c r="A217" s="171"/>
      <c r="B217" s="171"/>
      <c r="C217" s="521">
        <v>107</v>
      </c>
      <c r="D217" s="521">
        <v>1</v>
      </c>
      <c r="E217" s="521">
        <v>0.99999006290000003</v>
      </c>
      <c r="F217" s="521">
        <v>0.41021926250000001</v>
      </c>
      <c r="G217" s="521"/>
      <c r="H217" s="521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1:19">
      <c r="A218" s="171"/>
      <c r="B218" s="171"/>
      <c r="C218" s="521">
        <v>107.5</v>
      </c>
      <c r="D218" s="521">
        <v>1</v>
      </c>
      <c r="E218" s="521">
        <v>0.9999910192</v>
      </c>
      <c r="F218" s="521">
        <v>0.42230230829999998</v>
      </c>
      <c r="G218" s="521"/>
      <c r="H218" s="521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1:19">
      <c r="A219" s="171"/>
      <c r="B219" s="171"/>
      <c r="C219" s="521">
        <v>108</v>
      </c>
      <c r="D219" s="521">
        <v>1</v>
      </c>
      <c r="E219" s="521">
        <v>0.99999188439999998</v>
      </c>
      <c r="F219" s="521">
        <v>0.4344116656</v>
      </c>
      <c r="G219" s="521"/>
      <c r="H219" s="521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1:19">
      <c r="A220" s="171"/>
      <c r="B220" s="171"/>
      <c r="C220" s="521">
        <v>108.5</v>
      </c>
      <c r="D220" s="521">
        <v>1</v>
      </c>
      <c r="E220" s="521">
        <v>0.99999266710000001</v>
      </c>
      <c r="F220" s="521">
        <v>0.44653577579999998</v>
      </c>
      <c r="G220" s="521"/>
      <c r="H220" s="521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1:19">
      <c r="A221" s="171"/>
      <c r="B221" s="171"/>
      <c r="C221" s="521">
        <v>109</v>
      </c>
      <c r="D221" s="521">
        <v>1</v>
      </c>
      <c r="E221" s="521">
        <v>0.99999337519999998</v>
      </c>
      <c r="F221" s="521">
        <v>0.4586631719</v>
      </c>
      <c r="G221" s="521"/>
      <c r="H221" s="521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1:19">
      <c r="A222" s="171"/>
      <c r="B222" s="171"/>
      <c r="C222" s="521">
        <v>109.5</v>
      </c>
      <c r="D222" s="521">
        <v>1</v>
      </c>
      <c r="E222" s="521">
        <v>0.99999401560000001</v>
      </c>
      <c r="F222" s="521">
        <v>0.47078250980000003</v>
      </c>
      <c r="G222" s="521"/>
      <c r="H222" s="521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1:19">
      <c r="A223" s="171"/>
      <c r="B223" s="171"/>
      <c r="C223" s="521">
        <v>110</v>
      </c>
      <c r="D223" s="521">
        <v>1</v>
      </c>
      <c r="E223" s="521">
        <v>0.99999459469999996</v>
      </c>
      <c r="F223" s="521">
        <v>0.48288259820000001</v>
      </c>
      <c r="G223" s="521"/>
      <c r="H223" s="521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1:19">
      <c r="A224" s="171"/>
      <c r="B224" s="171"/>
      <c r="C224" s="521">
        <v>110.5</v>
      </c>
      <c r="D224" s="521">
        <v>1</v>
      </c>
      <c r="E224" s="521">
        <v>0.99999511829999999</v>
      </c>
      <c r="F224" s="521">
        <v>0.4949524267</v>
      </c>
      <c r="G224" s="521"/>
      <c r="H224" s="521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1:19">
      <c r="A225" s="171"/>
      <c r="B225" s="171"/>
      <c r="C225" s="521">
        <v>111</v>
      </c>
      <c r="D225" s="521">
        <v>1</v>
      </c>
      <c r="E225" s="521">
        <v>0.99999559169999996</v>
      </c>
      <c r="F225" s="521">
        <v>0.50698119330000002</v>
      </c>
      <c r="G225" s="521"/>
      <c r="H225" s="521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1:19">
      <c r="A226" s="171"/>
      <c r="B226" s="171"/>
      <c r="C226" s="521">
        <v>111.5</v>
      </c>
      <c r="D226" s="521">
        <v>1</v>
      </c>
      <c r="E226" s="521">
        <v>0.99999601959999995</v>
      </c>
      <c r="F226" s="521">
        <v>0.51895833030000005</v>
      </c>
      <c r="G226" s="521"/>
      <c r="H226" s="521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1:19">
      <c r="A227" s="171"/>
      <c r="B227" s="171"/>
      <c r="C227" s="521">
        <v>112</v>
      </c>
      <c r="D227" s="521">
        <v>1</v>
      </c>
      <c r="E227" s="521">
        <v>0.99999640639999998</v>
      </c>
      <c r="F227" s="521">
        <v>0.53087352799999998</v>
      </c>
      <c r="G227" s="521"/>
      <c r="H227" s="521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1:19">
      <c r="A228" s="171"/>
      <c r="B228" s="171"/>
      <c r="C228" s="521">
        <v>112.5</v>
      </c>
      <c r="D228" s="521">
        <v>1</v>
      </c>
      <c r="E228" s="521">
        <v>0.99999675590000003</v>
      </c>
      <c r="F228" s="521">
        <v>0.54271675779999995</v>
      </c>
      <c r="G228" s="521"/>
      <c r="H228" s="521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1:19">
      <c r="A229" s="171"/>
      <c r="B229" s="171"/>
      <c r="C229" s="521">
        <v>113</v>
      </c>
      <c r="D229" s="521">
        <v>1</v>
      </c>
      <c r="E229" s="521">
        <v>0.99999707179999997</v>
      </c>
      <c r="F229" s="521">
        <v>0.55447829289999995</v>
      </c>
      <c r="G229" s="521"/>
      <c r="H229" s="521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1:19">
      <c r="A230" s="171"/>
      <c r="B230" s="171"/>
      <c r="C230" s="521">
        <v>113.5</v>
      </c>
      <c r="D230" s="521">
        <v>1</v>
      </c>
      <c r="E230" s="521">
        <v>0.99999735720000005</v>
      </c>
      <c r="F230" s="521">
        <v>0.56614872760000001</v>
      </c>
      <c r="G230" s="521"/>
      <c r="H230" s="521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1:19">
      <c r="A231" s="171"/>
      <c r="B231" s="171"/>
      <c r="C231" s="521">
        <v>114</v>
      </c>
      <c r="D231" s="521">
        <v>1</v>
      </c>
      <c r="E231" s="521">
        <v>0.99999761509999996</v>
      </c>
      <c r="F231" s="521">
        <v>0.5777189948</v>
      </c>
      <c r="G231" s="521"/>
      <c r="H231" s="521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1:19">
      <c r="A232" s="171"/>
      <c r="B232" s="171"/>
      <c r="C232" s="521">
        <v>114.5</v>
      </c>
      <c r="D232" s="521">
        <v>1</v>
      </c>
      <c r="E232" s="521">
        <v>0.99999784800000002</v>
      </c>
      <c r="F232" s="521">
        <v>0.58918038230000003</v>
      </c>
      <c r="G232" s="521"/>
      <c r="H232" s="521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1:19">
      <c r="A233" s="171"/>
      <c r="B233" s="171"/>
      <c r="C233" s="521">
        <v>115</v>
      </c>
      <c r="D233" s="521">
        <v>1</v>
      </c>
      <c r="E233" s="521">
        <v>0.99999805829999999</v>
      </c>
      <c r="F233" s="521">
        <v>0.60052454619999995</v>
      </c>
      <c r="G233" s="521"/>
      <c r="H233" s="521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1:19">
      <c r="A234" s="171"/>
      <c r="B234" s="171"/>
      <c r="C234" s="521">
        <v>115.5</v>
      </c>
      <c r="D234" s="521">
        <v>1</v>
      </c>
      <c r="E234" s="521">
        <v>0.99999824829999995</v>
      </c>
      <c r="F234" s="521">
        <v>0.61174352409999999</v>
      </c>
      <c r="G234" s="521"/>
      <c r="H234" s="521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1:19">
      <c r="A235" s="171"/>
      <c r="B235" s="171"/>
      <c r="C235" s="521">
        <v>116</v>
      </c>
      <c r="D235" s="521">
        <v>1</v>
      </c>
      <c r="E235" s="521">
        <v>0.99999841990000005</v>
      </c>
      <c r="F235" s="521">
        <v>0.62282974530000002</v>
      </c>
      <c r="G235" s="521"/>
      <c r="H235" s="521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1:19">
      <c r="A236" s="171"/>
      <c r="B236" s="171"/>
      <c r="C236" s="521">
        <v>116.5</v>
      </c>
      <c r="D236" s="521">
        <v>1</v>
      </c>
      <c r="E236" s="521">
        <v>0.99999857479999998</v>
      </c>
      <c r="F236" s="521">
        <v>0.63377604030000001</v>
      </c>
      <c r="G236" s="521"/>
      <c r="H236" s="521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1:19">
      <c r="A237" s="171"/>
      <c r="B237" s="171"/>
      <c r="C237" s="521">
        <v>117</v>
      </c>
      <c r="D237" s="521">
        <v>1</v>
      </c>
      <c r="E237" s="521">
        <v>0.9999987146</v>
      </c>
      <c r="F237" s="521">
        <v>0.64457564779999998</v>
      </c>
      <c r="G237" s="521"/>
      <c r="H237" s="521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1:19">
      <c r="A238" s="171"/>
      <c r="B238" s="171"/>
      <c r="C238" s="521">
        <v>117.5</v>
      </c>
      <c r="D238" s="521">
        <v>1</v>
      </c>
      <c r="E238" s="521">
        <v>0.99999884090000002</v>
      </c>
      <c r="F238" s="521">
        <v>0.65522222100000005</v>
      </c>
      <c r="G238" s="521"/>
      <c r="H238" s="521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1:19">
      <c r="A239" s="171"/>
      <c r="B239" s="171"/>
      <c r="C239" s="521">
        <v>118</v>
      </c>
      <c r="D239" s="521">
        <v>1</v>
      </c>
      <c r="E239" s="521">
        <v>0.99999895480000001</v>
      </c>
      <c r="F239" s="521">
        <v>0.66570983149999996</v>
      </c>
      <c r="G239" s="521"/>
      <c r="H239" s="521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1:19">
      <c r="A240" s="171"/>
      <c r="B240" s="171"/>
      <c r="C240" s="521">
        <v>118.5</v>
      </c>
      <c r="D240" s="521">
        <v>1</v>
      </c>
      <c r="E240" s="521">
        <v>0.99999905769999997</v>
      </c>
      <c r="F240" s="521">
        <v>0.67603297159999998</v>
      </c>
      <c r="G240" s="521"/>
      <c r="H240" s="521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1:19">
      <c r="A241" s="171"/>
      <c r="B241" s="171"/>
      <c r="C241" s="521">
        <v>119</v>
      </c>
      <c r="D241" s="521">
        <v>1</v>
      </c>
      <c r="E241" s="521">
        <v>0.99999915049999999</v>
      </c>
      <c r="F241" s="521">
        <v>0.68618655520000005</v>
      </c>
      <c r="G241" s="521"/>
      <c r="H241" s="521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1:19">
      <c r="A242" s="171"/>
      <c r="B242" s="171"/>
      <c r="C242" s="521">
        <v>119.5</v>
      </c>
      <c r="D242" s="521">
        <v>1</v>
      </c>
      <c r="E242" s="521">
        <v>0.99999923420000003</v>
      </c>
      <c r="F242" s="521">
        <v>0.69616591640000003</v>
      </c>
      <c r="G242" s="521"/>
      <c r="H242" s="521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1:19">
      <c r="A243" s="171"/>
      <c r="B243" s="171"/>
      <c r="C243" s="521">
        <v>120</v>
      </c>
      <c r="D243" s="521">
        <v>1</v>
      </c>
      <c r="E243" s="521">
        <v>0.99999930969999995</v>
      </c>
      <c r="F243" s="521">
        <v>0.70596680649999999</v>
      </c>
      <c r="G243" s="521"/>
      <c r="H243" s="521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1:19">
      <c r="A244" s="171"/>
      <c r="B244" s="171"/>
      <c r="C244" s="521"/>
      <c r="D244" s="521"/>
      <c r="E244" s="521"/>
      <c r="F244" s="521"/>
      <c r="G244" s="521"/>
      <c r="H244" s="521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1:19">
      <c r="A245" s="171"/>
      <c r="B245" s="171"/>
      <c r="C245" s="521"/>
      <c r="D245" s="521"/>
      <c r="E245" s="521"/>
      <c r="F245" s="521"/>
      <c r="G245" s="521"/>
      <c r="H245" s="521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1:19"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1:19"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1:19"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0_Grid</vt:lpstr>
      <vt:lpstr>1</vt:lpstr>
      <vt:lpstr>2</vt:lpstr>
      <vt:lpstr>3</vt:lpstr>
      <vt:lpstr>4</vt:lpstr>
      <vt:lpstr>5</vt:lpstr>
      <vt:lpstr>6-7</vt:lpstr>
      <vt:lpstr>8_9_10</vt:lpstr>
      <vt:lpstr>11</vt:lpstr>
      <vt:lpstr>13</vt:lpstr>
      <vt:lpstr>12</vt:lpstr>
      <vt:lpstr>14</vt:lpstr>
      <vt:lpstr>Jocopo</vt:lpstr>
      <vt:lpstr>15</vt:lpstr>
      <vt:lpstr>16-7</vt:lpstr>
      <vt:lpstr>18</vt:lpstr>
      <vt:lpstr>19</vt:lpstr>
      <vt:lpstr>20</vt:lpstr>
      <vt:lpstr>21</vt:lpstr>
      <vt:lpstr>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2025-05-12T18:55:15Z</dcterms:modified>
</cp:coreProperties>
</file>